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ownloads\startbootstrap-clean-blog-gh-pages\startbootstrap-clean-blog-gh-pages\assets\models\"/>
    </mc:Choice>
  </mc:AlternateContent>
  <xr:revisionPtr revIDLastSave="0" documentId="13_ncr:1_{BEFD55DA-10B6-4066-BC87-2A3A1CAE65F6}" xr6:coauthVersionLast="47" xr6:coauthVersionMax="47" xr10:uidLastSave="{00000000-0000-0000-0000-000000000000}"/>
  <bookViews>
    <workbookView xWindow="-110" yWindow="-110" windowWidth="19420" windowHeight="10300" activeTab="2" xr2:uid="{4C5113AF-2904-454A-B62E-AC6A820C2CC6}"/>
  </bookViews>
  <sheets>
    <sheet name="Cover" sheetId="1" r:id="rId1"/>
    <sheet name="Summary" sheetId="2" r:id="rId2"/>
    <sheet name="Assumptions" sheetId="3" r:id="rId3"/>
    <sheet name="Schedules" sheetId="5" r:id="rId4"/>
    <sheet name="Financial Statements" sheetId="6" r:id="rId5"/>
    <sheet name="DCF" sheetId="4" r:id="rId6"/>
    <sheet name="&lt;" sheetId="9" r:id="rId7"/>
    <sheet name="Raw Data" sheetId="11" r:id="rId8"/>
    <sheet name="Beta and WACC" sheetId="12" r:id="rId9"/>
    <sheet name="Simulation Assumptions" sheetId="7" r:id="rId10"/>
    <sheet name="Simulation Data" sheetId="18" r:id="rId11"/>
  </sheets>
  <definedNames>
    <definedName name="_xlchart.v1.0" hidden="1">'Simulation Data'!$B$3:$B$10002</definedName>
    <definedName name="_xlnm.Print_Area" localSheetId="2">Assumptions!$A$1:$N$171</definedName>
    <definedName name="_xlnm.Print_Area" localSheetId="5">DCF!$A$1:$Q$40</definedName>
    <definedName name="_xlnm.Print_Area" localSheetId="4">'Financial Statements'!$A$1:$R$132</definedName>
    <definedName name="_xlnm.Print_Area" localSheetId="3">Schedules!$A$1:$S$281</definedName>
    <definedName name="_xlnm.Print_Area" localSheetId="9">'Simulation Assumptions'!$A$1:$K$44</definedName>
    <definedName name="_xlnm.Print_Area" localSheetId="1">Summary!$A$1:$O$81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8" i="3" l="1"/>
  <c r="P16" i="4"/>
  <c r="O16" i="4"/>
  <c r="N16" i="4"/>
  <c r="M16" i="4"/>
  <c r="L16" i="4"/>
  <c r="K16" i="4"/>
  <c r="J16" i="4"/>
  <c r="I16" i="4"/>
  <c r="H16" i="4"/>
  <c r="G16" i="4"/>
  <c r="S5" i="12"/>
  <c r="R5" i="12"/>
  <c r="Q5" i="12"/>
  <c r="P5" i="12"/>
  <c r="O5" i="12"/>
  <c r="N5" i="12"/>
  <c r="M5" i="12"/>
  <c r="L5" i="12"/>
  <c r="K5" i="12"/>
  <c r="J5" i="12"/>
  <c r="S4" i="12"/>
  <c r="R4" i="12"/>
  <c r="Q4" i="12"/>
  <c r="P4" i="12"/>
  <c r="O4" i="12"/>
  <c r="N4" i="12"/>
  <c r="M4" i="12"/>
  <c r="L4" i="12"/>
  <c r="K4" i="12"/>
  <c r="AA22" i="12"/>
  <c r="Z23" i="12"/>
  <c r="AA23" i="12"/>
  <c r="AB23" i="12" s="1"/>
  <c r="Z22" i="12"/>
  <c r="AD18" i="12"/>
  <c r="AD17" i="12"/>
  <c r="AD16" i="12"/>
  <c r="AD12" i="12"/>
  <c r="AD13" i="12"/>
  <c r="AD11" i="12"/>
  <c r="AD22" i="12" s="1"/>
  <c r="Z7" i="12"/>
  <c r="H6" i="12"/>
  <c r="AD23" i="12" l="1"/>
  <c r="AB22" i="12"/>
  <c r="AB24" i="12"/>
  <c r="AC23" i="12" s="1"/>
  <c r="G24" i="4"/>
  <c r="AC22" i="12" l="1"/>
  <c r="AD24" i="12" s="1"/>
  <c r="Z25" i="12" s="1"/>
  <c r="J4" i="12" s="1"/>
  <c r="R182" i="5"/>
  <c r="Q182" i="5"/>
  <c r="P182" i="5"/>
  <c r="O182" i="5"/>
  <c r="N182" i="5"/>
  <c r="M182" i="5"/>
  <c r="L182" i="5"/>
  <c r="K182" i="5"/>
  <c r="J182" i="5"/>
  <c r="A14" i="12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C6" i="12"/>
  <c r="AD6" i="12" s="1"/>
  <c r="B6" i="12"/>
  <c r="Y6" i="12" s="1"/>
  <c r="AB6" i="12" s="1"/>
  <c r="AC6" i="12" s="1"/>
  <c r="C5" i="12"/>
  <c r="AD5" i="12" s="1"/>
  <c r="B5" i="12"/>
  <c r="Y5" i="12" s="1"/>
  <c r="AB5" i="12" s="1"/>
  <c r="AC5" i="12" s="1"/>
  <c r="C4" i="12"/>
  <c r="AD4" i="12" s="1"/>
  <c r="B4" i="12"/>
  <c r="Y4" i="12" s="1"/>
  <c r="C3" i="12"/>
  <c r="AD3" i="12" s="1"/>
  <c r="B3" i="12"/>
  <c r="Y3" i="12" s="1"/>
  <c r="A325" i="11"/>
  <c r="A320" i="11"/>
  <c r="G40" i="4"/>
  <c r="G30" i="4"/>
  <c r="G27" i="4"/>
  <c r="G26" i="4"/>
  <c r="F6" i="4"/>
  <c r="G5" i="4"/>
  <c r="G6" i="4" s="1"/>
  <c r="B2" i="4"/>
  <c r="G130" i="6"/>
  <c r="H129" i="6"/>
  <c r="G128" i="6"/>
  <c r="F128" i="6"/>
  <c r="E128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G125" i="6"/>
  <c r="F125" i="6"/>
  <c r="E125" i="6"/>
  <c r="G123" i="6"/>
  <c r="F123" i="6"/>
  <c r="E123" i="6"/>
  <c r="G122" i="6"/>
  <c r="F122" i="6"/>
  <c r="E122" i="6"/>
  <c r="G121" i="6"/>
  <c r="F121" i="6"/>
  <c r="E121" i="6"/>
  <c r="G120" i="6"/>
  <c r="F120" i="6"/>
  <c r="E120" i="6"/>
  <c r="G117" i="6"/>
  <c r="F117" i="6"/>
  <c r="E117" i="6"/>
  <c r="G115" i="6"/>
  <c r="F115" i="6"/>
  <c r="E115" i="6"/>
  <c r="G114" i="6"/>
  <c r="F114" i="6"/>
  <c r="E114" i="6"/>
  <c r="G113" i="6"/>
  <c r="F113" i="6"/>
  <c r="E113" i="6"/>
  <c r="G112" i="6"/>
  <c r="F112" i="6"/>
  <c r="E112" i="6"/>
  <c r="G111" i="6"/>
  <c r="F111" i="6"/>
  <c r="E111" i="6"/>
  <c r="G110" i="6"/>
  <c r="F110" i="6"/>
  <c r="E110" i="6"/>
  <c r="G107" i="6"/>
  <c r="F107" i="6"/>
  <c r="E107" i="6"/>
  <c r="G105" i="6"/>
  <c r="F105" i="6"/>
  <c r="E105" i="6"/>
  <c r="G104" i="6"/>
  <c r="F104" i="6"/>
  <c r="E104" i="6"/>
  <c r="G102" i="6"/>
  <c r="F102" i="6"/>
  <c r="E102" i="6"/>
  <c r="G100" i="6"/>
  <c r="F100" i="6"/>
  <c r="E100" i="6"/>
  <c r="G99" i="6"/>
  <c r="F99" i="6"/>
  <c r="E99" i="6"/>
  <c r="G98" i="6"/>
  <c r="F98" i="6"/>
  <c r="E98" i="6"/>
  <c r="I97" i="6"/>
  <c r="H97" i="6"/>
  <c r="G97" i="6"/>
  <c r="F97" i="6"/>
  <c r="E97" i="6"/>
  <c r="V96" i="6"/>
  <c r="G96" i="6"/>
  <c r="F96" i="6"/>
  <c r="E96" i="6"/>
  <c r="G95" i="6"/>
  <c r="F95" i="6"/>
  <c r="E95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Q91" i="6"/>
  <c r="P91" i="6"/>
  <c r="O91" i="6"/>
  <c r="N91" i="6"/>
  <c r="M91" i="6"/>
  <c r="L91" i="6"/>
  <c r="K91" i="6"/>
  <c r="J91" i="6"/>
  <c r="I91" i="6"/>
  <c r="H91" i="6"/>
  <c r="G91" i="6"/>
  <c r="F91" i="6"/>
  <c r="B87" i="6"/>
  <c r="G84" i="6"/>
  <c r="F84" i="6"/>
  <c r="E84" i="6"/>
  <c r="G82" i="6"/>
  <c r="F82" i="6"/>
  <c r="E82" i="6"/>
  <c r="G80" i="6"/>
  <c r="F80" i="6"/>
  <c r="E80" i="6"/>
  <c r="G78" i="6"/>
  <c r="F78" i="6"/>
  <c r="E78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G76" i="6"/>
  <c r="F76" i="6"/>
  <c r="E76" i="6"/>
  <c r="G75" i="6"/>
  <c r="F75" i="6"/>
  <c r="E75" i="6"/>
  <c r="G73" i="6"/>
  <c r="F73" i="6"/>
  <c r="E73" i="6"/>
  <c r="G72" i="6"/>
  <c r="F72" i="6"/>
  <c r="E72" i="6"/>
  <c r="G71" i="6"/>
  <c r="F71" i="6"/>
  <c r="E71" i="6"/>
  <c r="G70" i="6"/>
  <c r="F70" i="6"/>
  <c r="E70" i="6"/>
  <c r="G69" i="6"/>
  <c r="F69" i="6"/>
  <c r="E69" i="6"/>
  <c r="G66" i="6"/>
  <c r="F66" i="6"/>
  <c r="E66" i="6"/>
  <c r="G64" i="6"/>
  <c r="F64" i="6"/>
  <c r="E64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G60" i="6"/>
  <c r="F60" i="6"/>
  <c r="E60" i="6"/>
  <c r="G59" i="6"/>
  <c r="F59" i="6"/>
  <c r="E59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G57" i="6"/>
  <c r="F57" i="6"/>
  <c r="E57" i="6"/>
  <c r="G56" i="6"/>
  <c r="F56" i="6"/>
  <c r="E56" i="6"/>
  <c r="G54" i="6"/>
  <c r="F54" i="6"/>
  <c r="E54" i="6"/>
  <c r="G53" i="6"/>
  <c r="F53" i="6"/>
  <c r="E53" i="6"/>
  <c r="G52" i="6"/>
  <c r="F52" i="6"/>
  <c r="E52" i="6"/>
  <c r="G51" i="6"/>
  <c r="F51" i="6"/>
  <c r="E51" i="6"/>
  <c r="G50" i="6"/>
  <c r="F50" i="6"/>
  <c r="E50" i="6"/>
  <c r="G49" i="6"/>
  <c r="F49" i="6"/>
  <c r="E49" i="6"/>
  <c r="G48" i="6"/>
  <c r="F48" i="6"/>
  <c r="E48" i="6"/>
  <c r="G47" i="6"/>
  <c r="F47" i="6"/>
  <c r="E47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Q43" i="6"/>
  <c r="P43" i="6"/>
  <c r="O43" i="6"/>
  <c r="N43" i="6"/>
  <c r="M43" i="6"/>
  <c r="L43" i="6"/>
  <c r="K43" i="6"/>
  <c r="J43" i="6"/>
  <c r="I43" i="6"/>
  <c r="H43" i="6"/>
  <c r="G43" i="6"/>
  <c r="F43" i="6"/>
  <c r="B39" i="6"/>
  <c r="G36" i="6"/>
  <c r="F36" i="6"/>
  <c r="E36" i="6"/>
  <c r="G35" i="6"/>
  <c r="F35" i="6"/>
  <c r="E35" i="6"/>
  <c r="G34" i="6"/>
  <c r="F34" i="6"/>
  <c r="E34" i="6"/>
  <c r="G33" i="6"/>
  <c r="F33" i="6"/>
  <c r="E33" i="6"/>
  <c r="G30" i="6"/>
  <c r="F30" i="6"/>
  <c r="E30" i="6"/>
  <c r="G29" i="6"/>
  <c r="F29" i="6"/>
  <c r="E29" i="6"/>
  <c r="G27" i="6"/>
  <c r="F27" i="6"/>
  <c r="E27" i="6"/>
  <c r="G26" i="6"/>
  <c r="F26" i="6"/>
  <c r="E26" i="6"/>
  <c r="G25" i="6"/>
  <c r="F25" i="6"/>
  <c r="E25" i="6"/>
  <c r="G23" i="6"/>
  <c r="F23" i="6"/>
  <c r="E23" i="6"/>
  <c r="G22" i="6"/>
  <c r="F22" i="6"/>
  <c r="E22" i="6"/>
  <c r="G20" i="6"/>
  <c r="F20" i="6"/>
  <c r="E20" i="6"/>
  <c r="G19" i="6"/>
  <c r="F19" i="6"/>
  <c r="E19" i="6"/>
  <c r="G17" i="6"/>
  <c r="F17" i="6"/>
  <c r="E17" i="6"/>
  <c r="G16" i="6"/>
  <c r="F16" i="6"/>
  <c r="E16" i="6"/>
  <c r="G14" i="6"/>
  <c r="F14" i="6"/>
  <c r="E14" i="6"/>
  <c r="G13" i="6"/>
  <c r="F13" i="6"/>
  <c r="E13" i="6"/>
  <c r="G11" i="6"/>
  <c r="F11" i="6"/>
  <c r="E11" i="6"/>
  <c r="G9" i="6"/>
  <c r="F9" i="6"/>
  <c r="E9" i="6"/>
  <c r="Q7" i="6"/>
  <c r="P7" i="6"/>
  <c r="O7" i="6"/>
  <c r="N7" i="6"/>
  <c r="M7" i="6"/>
  <c r="L7" i="6"/>
  <c r="K7" i="6"/>
  <c r="J7" i="6"/>
  <c r="I7" i="6"/>
  <c r="H7" i="6"/>
  <c r="G7" i="6"/>
  <c r="F7" i="6"/>
  <c r="E7" i="6"/>
  <c r="Q6" i="6"/>
  <c r="P6" i="6"/>
  <c r="O6" i="6"/>
  <c r="N6" i="6"/>
  <c r="M6" i="6"/>
  <c r="L6" i="6"/>
  <c r="K6" i="6"/>
  <c r="J6" i="6"/>
  <c r="I6" i="6"/>
  <c r="H6" i="6"/>
  <c r="G6" i="6"/>
  <c r="F6" i="6"/>
  <c r="B2" i="6"/>
  <c r="R278" i="5"/>
  <c r="G28" i="4" s="1"/>
  <c r="Q278" i="5"/>
  <c r="P278" i="5"/>
  <c r="O278" i="5"/>
  <c r="J278" i="5"/>
  <c r="I278" i="5"/>
  <c r="H278" i="5"/>
  <c r="H276" i="5"/>
  <c r="R274" i="5"/>
  <c r="O274" i="5"/>
  <c r="N274" i="5"/>
  <c r="M274" i="5"/>
  <c r="L274" i="5"/>
  <c r="K274" i="5"/>
  <c r="J274" i="5"/>
  <c r="H274" i="5"/>
  <c r="Q274" i="5" s="1"/>
  <c r="H272" i="5"/>
  <c r="I270" i="5" s="1"/>
  <c r="H267" i="5"/>
  <c r="I265" i="5" s="1"/>
  <c r="I267" i="5" s="1"/>
  <c r="J265" i="5" s="1"/>
  <c r="J267" i="5" s="1"/>
  <c r="K265" i="5" s="1"/>
  <c r="K267" i="5" s="1"/>
  <c r="L265" i="5" s="1"/>
  <c r="I266" i="5"/>
  <c r="J266" i="5" s="1"/>
  <c r="K266" i="5" s="1"/>
  <c r="H262" i="5"/>
  <c r="F259" i="5"/>
  <c r="G258" i="5"/>
  <c r="B254" i="5"/>
  <c r="R248" i="5"/>
  <c r="H247" i="5"/>
  <c r="I244" i="5"/>
  <c r="I246" i="5" s="1"/>
  <c r="D242" i="5"/>
  <c r="H238" i="5"/>
  <c r="F238" i="5"/>
  <c r="H237" i="5"/>
  <c r="I237" i="5" s="1"/>
  <c r="G237" i="5"/>
  <c r="G238" i="5" s="1"/>
  <c r="B233" i="5"/>
  <c r="H223" i="5"/>
  <c r="H222" i="5"/>
  <c r="H221" i="5"/>
  <c r="H220" i="5"/>
  <c r="H219" i="5"/>
  <c r="H52" i="6" s="1"/>
  <c r="H218" i="5"/>
  <c r="H217" i="5"/>
  <c r="H216" i="5"/>
  <c r="R213" i="5"/>
  <c r="R212" i="5"/>
  <c r="R211" i="5"/>
  <c r="J211" i="5" s="1"/>
  <c r="K211" i="5" s="1"/>
  <c r="L211" i="5" s="1"/>
  <c r="M211" i="5"/>
  <c r="I211" i="5"/>
  <c r="R210" i="5"/>
  <c r="R209" i="5"/>
  <c r="R208" i="5"/>
  <c r="R207" i="5"/>
  <c r="N207" i="5"/>
  <c r="O207" i="5" s="1"/>
  <c r="M207" i="5"/>
  <c r="L207" i="5"/>
  <c r="K207" i="5"/>
  <c r="J207" i="5"/>
  <c r="I207" i="5"/>
  <c r="R206" i="5"/>
  <c r="H203" i="5"/>
  <c r="F195" i="5"/>
  <c r="H194" i="5"/>
  <c r="G194" i="5"/>
  <c r="G195" i="5" s="1"/>
  <c r="B190" i="5"/>
  <c r="H186" i="5"/>
  <c r="I185" i="5"/>
  <c r="I184" i="5"/>
  <c r="I186" i="5" s="1"/>
  <c r="D180" i="5"/>
  <c r="H178" i="5"/>
  <c r="R176" i="5"/>
  <c r="H176" i="5"/>
  <c r="K174" i="5"/>
  <c r="J174" i="5"/>
  <c r="I174" i="5"/>
  <c r="F174" i="5"/>
  <c r="L173" i="5"/>
  <c r="L174" i="5" s="1"/>
  <c r="G173" i="5"/>
  <c r="H173" i="5" s="1"/>
  <c r="I173" i="5" s="1"/>
  <c r="J173" i="5" s="1"/>
  <c r="K173" i="5" s="1"/>
  <c r="B169" i="5"/>
  <c r="D148" i="5"/>
  <c r="H146" i="5"/>
  <c r="G146" i="5"/>
  <c r="F146" i="5"/>
  <c r="I145" i="5"/>
  <c r="I146" i="5" s="1"/>
  <c r="H145" i="5"/>
  <c r="G145" i="5"/>
  <c r="B141" i="5"/>
  <c r="H135" i="5"/>
  <c r="I133" i="5" s="1"/>
  <c r="D131" i="5"/>
  <c r="H129" i="5"/>
  <c r="I126" i="5" s="1"/>
  <c r="H124" i="5"/>
  <c r="I105" i="5" s="1"/>
  <c r="D111" i="5"/>
  <c r="H110" i="6" s="1"/>
  <c r="R108" i="5"/>
  <c r="O108" i="5"/>
  <c r="N108" i="5"/>
  <c r="L108" i="5"/>
  <c r="K108" i="5"/>
  <c r="J108" i="5"/>
  <c r="D103" i="5"/>
  <c r="D102" i="5"/>
  <c r="F100" i="5"/>
  <c r="G99" i="5"/>
  <c r="B95" i="5"/>
  <c r="R90" i="5"/>
  <c r="Q90" i="5"/>
  <c r="P90" i="5"/>
  <c r="O90" i="5"/>
  <c r="N90" i="5"/>
  <c r="M90" i="5"/>
  <c r="L90" i="5"/>
  <c r="K90" i="5"/>
  <c r="J90" i="5"/>
  <c r="T90" i="5" s="1"/>
  <c r="R88" i="5"/>
  <c r="I88" i="5"/>
  <c r="J88" i="5" s="1"/>
  <c r="K88" i="5" s="1"/>
  <c r="L88" i="5" s="1"/>
  <c r="M88" i="5" s="1"/>
  <c r="N88" i="5" s="1"/>
  <c r="O88" i="5" s="1"/>
  <c r="P88" i="5" s="1"/>
  <c r="Q88" i="5" s="1"/>
  <c r="H88" i="5"/>
  <c r="R84" i="5"/>
  <c r="Q84" i="5"/>
  <c r="P84" i="5"/>
  <c r="O84" i="5"/>
  <c r="N84" i="5"/>
  <c r="M84" i="5"/>
  <c r="L84" i="5"/>
  <c r="K84" i="5"/>
  <c r="J84" i="5"/>
  <c r="R82" i="5"/>
  <c r="I82" i="5"/>
  <c r="H82" i="5"/>
  <c r="R78" i="5"/>
  <c r="Q78" i="5"/>
  <c r="P78" i="5"/>
  <c r="O78" i="5"/>
  <c r="N78" i="5"/>
  <c r="M78" i="5"/>
  <c r="L78" i="5"/>
  <c r="K78" i="5"/>
  <c r="J78" i="5"/>
  <c r="T78" i="5" s="1"/>
  <c r="I76" i="5"/>
  <c r="H76" i="5"/>
  <c r="R73" i="5"/>
  <c r="Q73" i="5"/>
  <c r="P73" i="5"/>
  <c r="O73" i="5"/>
  <c r="N73" i="5"/>
  <c r="M73" i="5"/>
  <c r="L73" i="5"/>
  <c r="K73" i="5"/>
  <c r="J73" i="5"/>
  <c r="R71" i="5"/>
  <c r="I71" i="5"/>
  <c r="H71" i="5"/>
  <c r="J69" i="5"/>
  <c r="I10" i="6" s="1"/>
  <c r="J202" i="5" s="1"/>
  <c r="J221" i="5" s="1"/>
  <c r="I69" i="6" s="1"/>
  <c r="I69" i="5"/>
  <c r="H10" i="6" s="1"/>
  <c r="I202" i="5" s="1"/>
  <c r="I221" i="5" s="1"/>
  <c r="H69" i="6" s="1"/>
  <c r="R68" i="5"/>
  <c r="I68" i="5"/>
  <c r="J68" i="5" s="1"/>
  <c r="K68" i="5" s="1"/>
  <c r="R65" i="5"/>
  <c r="Q65" i="5"/>
  <c r="P65" i="5"/>
  <c r="O65" i="5"/>
  <c r="N65" i="5"/>
  <c r="M65" i="5"/>
  <c r="L65" i="5"/>
  <c r="K65" i="5"/>
  <c r="T65" i="5" s="1"/>
  <c r="J65" i="5"/>
  <c r="I65" i="5"/>
  <c r="R62" i="5"/>
  <c r="H62" i="5"/>
  <c r="I62" i="5" s="1"/>
  <c r="J62" i="5" s="1"/>
  <c r="K62" i="5" s="1"/>
  <c r="L62" i="5" s="1"/>
  <c r="M62" i="5" s="1"/>
  <c r="N62" i="5" s="1"/>
  <c r="O62" i="5" s="1"/>
  <c r="P62" i="5" s="1"/>
  <c r="Q62" i="5" s="1"/>
  <c r="R60" i="5"/>
  <c r="Q60" i="5"/>
  <c r="P60" i="5"/>
  <c r="O60" i="5"/>
  <c r="N60" i="5"/>
  <c r="M60" i="5"/>
  <c r="L60" i="5"/>
  <c r="K60" i="5"/>
  <c r="J60" i="5"/>
  <c r="R57" i="5"/>
  <c r="I57" i="5"/>
  <c r="H57" i="5"/>
  <c r="H63" i="5" s="1"/>
  <c r="G54" i="5"/>
  <c r="F54" i="5"/>
  <c r="H53" i="5"/>
  <c r="H54" i="5" s="1"/>
  <c r="G53" i="5"/>
  <c r="B49" i="5"/>
  <c r="R43" i="5"/>
  <c r="Q43" i="5"/>
  <c r="P43" i="5"/>
  <c r="O43" i="5"/>
  <c r="N43" i="5"/>
  <c r="M43" i="5"/>
  <c r="L43" i="5"/>
  <c r="K43" i="5"/>
  <c r="J43" i="5"/>
  <c r="I40" i="5"/>
  <c r="H40" i="5"/>
  <c r="H45" i="5" s="1"/>
  <c r="H91" i="5" s="1"/>
  <c r="R37" i="5"/>
  <c r="R85" i="5" s="1"/>
  <c r="I37" i="5"/>
  <c r="I85" i="5" s="1"/>
  <c r="H37" i="5"/>
  <c r="H85" i="5" s="1"/>
  <c r="R35" i="5"/>
  <c r="K35" i="5"/>
  <c r="J35" i="5"/>
  <c r="I35" i="5"/>
  <c r="H35" i="5"/>
  <c r="R33" i="5"/>
  <c r="Q33" i="5"/>
  <c r="P33" i="5"/>
  <c r="O33" i="5"/>
  <c r="N33" i="5"/>
  <c r="M33" i="5"/>
  <c r="L33" i="5"/>
  <c r="K33" i="5"/>
  <c r="J33" i="5"/>
  <c r="T32" i="5"/>
  <c r="I31" i="5"/>
  <c r="R30" i="5"/>
  <c r="I30" i="5"/>
  <c r="H30" i="5"/>
  <c r="I27" i="5"/>
  <c r="I25" i="5" s="1"/>
  <c r="H27" i="5"/>
  <c r="R25" i="5"/>
  <c r="J25" i="5"/>
  <c r="K25" i="5" s="1"/>
  <c r="H25" i="5"/>
  <c r="R23" i="5"/>
  <c r="Q23" i="5"/>
  <c r="P23" i="5"/>
  <c r="O23" i="5"/>
  <c r="N23" i="5"/>
  <c r="M23" i="5"/>
  <c r="L23" i="5"/>
  <c r="K23" i="5"/>
  <c r="T23" i="5" s="1"/>
  <c r="J20" i="5"/>
  <c r="I20" i="5"/>
  <c r="J21" i="5" s="1"/>
  <c r="H20" i="5"/>
  <c r="H17" i="5"/>
  <c r="R15" i="5"/>
  <c r="J15" i="5"/>
  <c r="I15" i="5"/>
  <c r="I17" i="5" s="1"/>
  <c r="I58" i="5" s="1"/>
  <c r="H15" i="5"/>
  <c r="R13" i="5"/>
  <c r="Q13" i="5"/>
  <c r="P13" i="5"/>
  <c r="O13" i="5"/>
  <c r="N13" i="5"/>
  <c r="M13" i="5"/>
  <c r="L13" i="5"/>
  <c r="K13" i="5"/>
  <c r="T13" i="5" s="1"/>
  <c r="I10" i="5"/>
  <c r="H10" i="5"/>
  <c r="F7" i="5"/>
  <c r="G6" i="5"/>
  <c r="G7" i="5" s="1"/>
  <c r="B2" i="5"/>
  <c r="C44" i="7"/>
  <c r="C43" i="7"/>
  <c r="C42" i="7"/>
  <c r="C41" i="7"/>
  <c r="H40" i="7"/>
  <c r="C40" i="7"/>
  <c r="H39" i="7"/>
  <c r="C39" i="7"/>
  <c r="H38" i="7"/>
  <c r="C38" i="7"/>
  <c r="H37" i="7"/>
  <c r="C37" i="7"/>
  <c r="H23" i="7"/>
  <c r="H22" i="7"/>
  <c r="H21" i="7"/>
  <c r="H20" i="7"/>
  <c r="C20" i="7"/>
  <c r="H19" i="7"/>
  <c r="C19" i="7"/>
  <c r="H18" i="7"/>
  <c r="C18" i="7"/>
  <c r="H17" i="7"/>
  <c r="C17" i="7"/>
  <c r="H16" i="7"/>
  <c r="C16" i="7"/>
  <c r="B2" i="7"/>
  <c r="G160" i="3"/>
  <c r="G159" i="3"/>
  <c r="G158" i="3"/>
  <c r="G150" i="3"/>
  <c r="G136" i="3"/>
  <c r="G135" i="3"/>
  <c r="G123" i="3"/>
  <c r="G122" i="3"/>
  <c r="G115" i="3"/>
  <c r="M104" i="3"/>
  <c r="M105" i="3" s="1"/>
  <c r="R20" i="5" s="1"/>
  <c r="G99" i="3"/>
  <c r="G95" i="3"/>
  <c r="G86" i="3"/>
  <c r="G85" i="3"/>
  <c r="G82" i="3"/>
  <c r="M79" i="3"/>
  <c r="M81" i="3" s="1"/>
  <c r="M78" i="3"/>
  <c r="G77" i="3"/>
  <c r="G76" i="3"/>
  <c r="G75" i="3"/>
  <c r="M74" i="3"/>
  <c r="G74" i="3"/>
  <c r="M71" i="3"/>
  <c r="M65" i="3"/>
  <c r="M64" i="3"/>
  <c r="G63" i="3"/>
  <c r="G62" i="3"/>
  <c r="M61" i="3"/>
  <c r="M60" i="3"/>
  <c r="M59" i="3"/>
  <c r="G58" i="3"/>
  <c r="G55" i="3"/>
  <c r="G54" i="3"/>
  <c r="M53" i="3"/>
  <c r="G53" i="3"/>
  <c r="M50" i="3"/>
  <c r="G39" i="3"/>
  <c r="M34" i="3"/>
  <c r="R10" i="5" s="1"/>
  <c r="M33" i="3"/>
  <c r="M30" i="3"/>
  <c r="M24" i="3"/>
  <c r="G19" i="3"/>
  <c r="G16" i="3"/>
  <c r="G15" i="3"/>
  <c r="G14" i="3"/>
  <c r="I13" i="3"/>
  <c r="I7" i="3"/>
  <c r="B2" i="3"/>
  <c r="C47" i="2"/>
  <c r="B43" i="2"/>
  <c r="N36" i="2"/>
  <c r="N35" i="2"/>
  <c r="N33" i="2"/>
  <c r="N32" i="2"/>
  <c r="N31" i="2"/>
  <c r="N30" i="2"/>
  <c r="N29" i="2"/>
  <c r="N28" i="2"/>
  <c r="N27" i="2"/>
  <c r="N26" i="2"/>
  <c r="N25" i="2"/>
  <c r="N24" i="2"/>
  <c r="N23" i="2"/>
  <c r="N22" i="2"/>
  <c r="N19" i="2"/>
  <c r="K11" i="2"/>
  <c r="H11" i="2"/>
  <c r="E11" i="2"/>
  <c r="B2" i="2"/>
  <c r="B14" i="1"/>
  <c r="G78" i="3" l="1"/>
  <c r="R40" i="5"/>
  <c r="G8" i="4"/>
  <c r="G39" i="4" s="1"/>
  <c r="AB4" i="12"/>
  <c r="AC4" i="12" s="1"/>
  <c r="H5" i="4"/>
  <c r="G100" i="5"/>
  <c r="H99" i="5"/>
  <c r="T22" i="5"/>
  <c r="R69" i="5"/>
  <c r="Q10" i="6" s="1"/>
  <c r="R202" i="5" s="1"/>
  <c r="R221" i="5" s="1"/>
  <c r="Q69" i="6" s="1"/>
  <c r="H13" i="6"/>
  <c r="L25" i="5"/>
  <c r="T33" i="5"/>
  <c r="I63" i="5"/>
  <c r="H48" i="6"/>
  <c r="H60" i="6"/>
  <c r="J184" i="5"/>
  <c r="J185" i="5"/>
  <c r="H113" i="6"/>
  <c r="R27" i="5"/>
  <c r="T43" i="5"/>
  <c r="G14" i="4"/>
  <c r="K31" i="5"/>
  <c r="L68" i="5"/>
  <c r="P207" i="5"/>
  <c r="I21" i="5"/>
  <c r="H201" i="5"/>
  <c r="G138" i="3"/>
  <c r="J27" i="5"/>
  <c r="J76" i="5"/>
  <c r="K76" i="5" s="1"/>
  <c r="L76" i="5" s="1"/>
  <c r="M76" i="5" s="1"/>
  <c r="N76" i="5" s="1"/>
  <c r="O76" i="5" s="1"/>
  <c r="P76" i="5" s="1"/>
  <c r="Q76" i="5" s="1"/>
  <c r="N211" i="5"/>
  <c r="H6" i="5"/>
  <c r="H200" i="5"/>
  <c r="H210" i="5" s="1"/>
  <c r="I210" i="5" s="1"/>
  <c r="M173" i="5"/>
  <c r="I53" i="5"/>
  <c r="L35" i="5"/>
  <c r="T60" i="5"/>
  <c r="J57" i="5" s="1"/>
  <c r="J145" i="5"/>
  <c r="G124" i="3"/>
  <c r="H248" i="5" s="1"/>
  <c r="I248" i="5" s="1"/>
  <c r="L266" i="5"/>
  <c r="L267" i="5" s="1"/>
  <c r="M265" i="5" s="1"/>
  <c r="J97" i="6"/>
  <c r="I74" i="5"/>
  <c r="I79" i="5"/>
  <c r="J17" i="5"/>
  <c r="K15" i="5"/>
  <c r="L15" i="5" s="1"/>
  <c r="M15" i="5" s="1"/>
  <c r="N15" i="5" s="1"/>
  <c r="O15" i="5" s="1"/>
  <c r="P15" i="5" s="1"/>
  <c r="Q15" i="5" s="1"/>
  <c r="Q26" i="6"/>
  <c r="I176" i="5"/>
  <c r="H58" i="5"/>
  <c r="T84" i="5"/>
  <c r="J82" i="5" s="1"/>
  <c r="K82" i="5" s="1"/>
  <c r="L82" i="5" s="1"/>
  <c r="M82" i="5" s="1"/>
  <c r="N82" i="5" s="1"/>
  <c r="O82" i="5" s="1"/>
  <c r="P82" i="5" s="1"/>
  <c r="Q82" i="5" s="1"/>
  <c r="L262" i="5"/>
  <c r="K262" i="5"/>
  <c r="R262" i="5"/>
  <c r="J262" i="5"/>
  <c r="H280" i="5"/>
  <c r="Q262" i="5"/>
  <c r="I262" i="5"/>
  <c r="P262" i="5"/>
  <c r="O262" i="5"/>
  <c r="N262" i="5"/>
  <c r="M262" i="5"/>
  <c r="I200" i="5"/>
  <c r="I11" i="5"/>
  <c r="J10" i="5"/>
  <c r="T12" i="5" s="1"/>
  <c r="I41" i="5"/>
  <c r="I45" i="5"/>
  <c r="I91" i="5" s="1"/>
  <c r="T73" i="5"/>
  <c r="J71" i="5" s="1"/>
  <c r="K71" i="5" s="1"/>
  <c r="L71" i="5" s="1"/>
  <c r="M71" i="5" s="1"/>
  <c r="N71" i="5" s="1"/>
  <c r="O71" i="5" s="1"/>
  <c r="P71" i="5" s="1"/>
  <c r="Q71" i="5" s="1"/>
  <c r="I134" i="5"/>
  <c r="I135" i="5"/>
  <c r="G259" i="5"/>
  <c r="H258" i="5"/>
  <c r="I238" i="5"/>
  <c r="J237" i="5"/>
  <c r="P31" i="5"/>
  <c r="O31" i="5"/>
  <c r="Q108" i="5"/>
  <c r="I108" i="5"/>
  <c r="P108" i="5"/>
  <c r="M108" i="5"/>
  <c r="G174" i="5"/>
  <c r="H174" i="5"/>
  <c r="I194" i="5"/>
  <c r="H197" i="5"/>
  <c r="H213" i="5" s="1"/>
  <c r="I213" i="5" s="1"/>
  <c r="H195" i="5"/>
  <c r="H224" i="5"/>
  <c r="H209" i="5"/>
  <c r="I209" i="5" s="1"/>
  <c r="N278" i="5"/>
  <c r="M278" i="5"/>
  <c r="L278" i="5"/>
  <c r="K278" i="5"/>
  <c r="I178" i="5"/>
  <c r="P274" i="5"/>
  <c r="I274" i="5"/>
  <c r="D120" i="5"/>
  <c r="R17" i="5"/>
  <c r="R63" i="5"/>
  <c r="R45" i="5" l="1"/>
  <c r="T42" i="5"/>
  <c r="Q41" i="5" s="1"/>
  <c r="R247" i="5"/>
  <c r="R129" i="5" s="1"/>
  <c r="Q57" i="6" s="1"/>
  <c r="R200" i="5"/>
  <c r="R41" i="5"/>
  <c r="L47" i="2"/>
  <c r="N47" i="2" s="1"/>
  <c r="H6" i="4"/>
  <c r="I5" i="4"/>
  <c r="I8" i="4"/>
  <c r="I39" i="4" s="1"/>
  <c r="H40" i="4"/>
  <c r="H8" i="4"/>
  <c r="H39" i="4" s="1"/>
  <c r="J213" i="5"/>
  <c r="J63" i="5"/>
  <c r="K57" i="5"/>
  <c r="L57" i="5" s="1"/>
  <c r="M57" i="5" s="1"/>
  <c r="N57" i="5" s="1"/>
  <c r="O57" i="5" s="1"/>
  <c r="P57" i="5" s="1"/>
  <c r="Q57" i="5" s="1"/>
  <c r="M267" i="5"/>
  <c r="N265" i="5" s="1"/>
  <c r="H117" i="6"/>
  <c r="J210" i="5"/>
  <c r="I220" i="5"/>
  <c r="H51" i="6" s="1"/>
  <c r="M174" i="5"/>
  <c r="N173" i="5"/>
  <c r="M68" i="5"/>
  <c r="H207" i="5"/>
  <c r="J186" i="5"/>
  <c r="J178" i="5" s="1"/>
  <c r="M31" i="5"/>
  <c r="L31" i="5"/>
  <c r="Q31" i="5"/>
  <c r="H26" i="6"/>
  <c r="J176" i="5"/>
  <c r="M21" i="5"/>
  <c r="K21" i="5"/>
  <c r="K20" i="5" s="1"/>
  <c r="L21" i="5"/>
  <c r="R21" i="5"/>
  <c r="O21" i="5"/>
  <c r="N21" i="5"/>
  <c r="Q21" i="5"/>
  <c r="P21" i="5"/>
  <c r="J248" i="5"/>
  <c r="I247" i="5"/>
  <c r="I54" i="5"/>
  <c r="J53" i="5"/>
  <c r="O211" i="5"/>
  <c r="M25" i="5"/>
  <c r="J146" i="5"/>
  <c r="K145" i="5"/>
  <c r="J74" i="5"/>
  <c r="J79" i="5" s="1"/>
  <c r="M35" i="5"/>
  <c r="H114" i="6"/>
  <c r="H98" i="6"/>
  <c r="H25" i="6"/>
  <c r="I258" i="5"/>
  <c r="H259" i="5"/>
  <c r="K97" i="6"/>
  <c r="M266" i="5"/>
  <c r="R31" i="5"/>
  <c r="H9" i="6"/>
  <c r="I201" i="5"/>
  <c r="I217" i="5" s="1"/>
  <c r="H50" i="6" s="1"/>
  <c r="R74" i="5"/>
  <c r="R79" i="5" s="1"/>
  <c r="J41" i="5"/>
  <c r="J40" i="5" s="1"/>
  <c r="H100" i="5"/>
  <c r="I99" i="5"/>
  <c r="J209" i="5"/>
  <c r="I219" i="5"/>
  <c r="I52" i="6" s="1"/>
  <c r="H212" i="5"/>
  <c r="I212" i="5" s="1"/>
  <c r="H211" i="5"/>
  <c r="H59" i="6"/>
  <c r="J133" i="5"/>
  <c r="J58" i="5"/>
  <c r="I197" i="5"/>
  <c r="I195" i="5"/>
  <c r="J194" i="5"/>
  <c r="H208" i="5"/>
  <c r="I208" i="5" s="1"/>
  <c r="H206" i="5"/>
  <c r="I206" i="5" s="1"/>
  <c r="H16" i="6"/>
  <c r="I203" i="5" s="1"/>
  <c r="I223" i="5" s="1"/>
  <c r="H72" i="6" s="1"/>
  <c r="J238" i="5"/>
  <c r="K237" i="5"/>
  <c r="J200" i="5"/>
  <c r="D112" i="5"/>
  <c r="I110" i="6" s="1"/>
  <c r="J11" i="5"/>
  <c r="I6" i="5"/>
  <c r="H7" i="5"/>
  <c r="J31" i="5"/>
  <c r="J30" i="5" s="1"/>
  <c r="N31" i="5"/>
  <c r="Q207" i="5"/>
  <c r="K41" i="5"/>
  <c r="Q9" i="6"/>
  <c r="R58" i="5"/>
  <c r="O11" i="5"/>
  <c r="P11" i="5"/>
  <c r="N11" i="5"/>
  <c r="M11" i="5"/>
  <c r="Q11" i="5"/>
  <c r="K11" i="5"/>
  <c r="K10" i="5" s="1"/>
  <c r="L11" i="5"/>
  <c r="R11" i="5"/>
  <c r="Q110" i="6"/>
  <c r="R220" i="5" l="1"/>
  <c r="Q51" i="6" s="1"/>
  <c r="R218" i="5"/>
  <c r="Q53" i="6" s="1"/>
  <c r="R216" i="5"/>
  <c r="Q49" i="6" s="1"/>
  <c r="R219" i="5"/>
  <c r="P41" i="5"/>
  <c r="O41" i="5"/>
  <c r="L41" i="5"/>
  <c r="N41" i="5"/>
  <c r="M41" i="5"/>
  <c r="Q13" i="6"/>
  <c r="R91" i="5"/>
  <c r="Q16" i="6" s="1"/>
  <c r="R201" i="5"/>
  <c r="R217" i="5" s="1"/>
  <c r="Q50" i="6" s="1"/>
  <c r="J5" i="4"/>
  <c r="J8" i="4"/>
  <c r="J39" i="4" s="1"/>
  <c r="I40" i="4"/>
  <c r="I6" i="4"/>
  <c r="J208" i="5"/>
  <c r="I218" i="5"/>
  <c r="H53" i="6" s="1"/>
  <c r="I98" i="6"/>
  <c r="I25" i="6"/>
  <c r="I114" i="6"/>
  <c r="K194" i="5"/>
  <c r="J195" i="5"/>
  <c r="J197" i="5"/>
  <c r="P211" i="5"/>
  <c r="J220" i="5"/>
  <c r="I51" i="6" s="1"/>
  <c r="K210" i="5"/>
  <c r="L210" i="5" s="1"/>
  <c r="M210" i="5" s="1"/>
  <c r="N210" i="5" s="1"/>
  <c r="O210" i="5" s="1"/>
  <c r="P210" i="5" s="1"/>
  <c r="Q210" i="5" s="1"/>
  <c r="C48" i="2"/>
  <c r="H11" i="6"/>
  <c r="J54" i="5"/>
  <c r="K53" i="5"/>
  <c r="J219" i="5"/>
  <c r="J52" i="6" s="1"/>
  <c r="K209" i="5"/>
  <c r="L209" i="5" s="1"/>
  <c r="M209" i="5" s="1"/>
  <c r="N209" i="5" s="1"/>
  <c r="O209" i="5" s="1"/>
  <c r="P209" i="5" s="1"/>
  <c r="Q209" i="5" s="1"/>
  <c r="N267" i="5"/>
  <c r="O265" i="5" s="1"/>
  <c r="L237" i="5"/>
  <c r="K238" i="5"/>
  <c r="I100" i="5"/>
  <c r="J99" i="5"/>
  <c r="H75" i="6"/>
  <c r="I245" i="5"/>
  <c r="I127" i="5" s="1"/>
  <c r="J244" i="5"/>
  <c r="I129" i="5"/>
  <c r="I250" i="5"/>
  <c r="J6" i="5"/>
  <c r="I7" i="5"/>
  <c r="I13" i="6"/>
  <c r="L97" i="6"/>
  <c r="N266" i="5"/>
  <c r="N35" i="5"/>
  <c r="N25" i="5"/>
  <c r="K248" i="5"/>
  <c r="L248" i="5" s="1"/>
  <c r="M248" i="5" s="1"/>
  <c r="N248" i="5" s="1"/>
  <c r="O248" i="5" s="1"/>
  <c r="P248" i="5" s="1"/>
  <c r="Q248" i="5" s="1"/>
  <c r="J247" i="5"/>
  <c r="N68" i="5"/>
  <c r="H14" i="4"/>
  <c r="I117" i="6"/>
  <c r="J258" i="5"/>
  <c r="I259" i="5"/>
  <c r="K176" i="5"/>
  <c r="I26" i="6"/>
  <c r="J37" i="5"/>
  <c r="K30" i="5"/>
  <c r="J7" i="12"/>
  <c r="J134" i="5"/>
  <c r="K40" i="5"/>
  <c r="E47" i="2" s="1"/>
  <c r="J45" i="5"/>
  <c r="L20" i="5"/>
  <c r="K27" i="5"/>
  <c r="K69" i="5"/>
  <c r="J10" i="6" s="1"/>
  <c r="K202" i="5" s="1"/>
  <c r="K221" i="5" s="1"/>
  <c r="J69" i="6" s="1"/>
  <c r="N174" i="5"/>
  <c r="O173" i="5"/>
  <c r="K213" i="5"/>
  <c r="L213" i="5" s="1"/>
  <c r="M213" i="5" s="1"/>
  <c r="N213" i="5" s="1"/>
  <c r="O213" i="5" s="1"/>
  <c r="P213" i="5" s="1"/>
  <c r="Q213" i="5" s="1"/>
  <c r="I222" i="5"/>
  <c r="H70" i="6" s="1"/>
  <c r="J212" i="5"/>
  <c r="K146" i="5"/>
  <c r="L145" i="5"/>
  <c r="G17" i="4"/>
  <c r="G18" i="4"/>
  <c r="D47" i="2"/>
  <c r="J206" i="5"/>
  <c r="I216" i="5"/>
  <c r="I48" i="6"/>
  <c r="K185" i="5"/>
  <c r="I60" i="6"/>
  <c r="K184" i="5"/>
  <c r="I113" i="6"/>
  <c r="P14" i="4"/>
  <c r="K17" i="5"/>
  <c r="K247" i="5"/>
  <c r="K63" i="5"/>
  <c r="L10" i="5"/>
  <c r="L48" i="2"/>
  <c r="N48" i="2" s="1"/>
  <c r="Q11" i="6"/>
  <c r="R203" i="5" l="1"/>
  <c r="R222" i="5" s="1"/>
  <c r="K5" i="4"/>
  <c r="K8" i="4" s="1"/>
  <c r="K39" i="4" s="1"/>
  <c r="J40" i="4"/>
  <c r="J6" i="4"/>
  <c r="K54" i="5"/>
  <c r="L53" i="5"/>
  <c r="K212" i="5"/>
  <c r="L212" i="5" s="1"/>
  <c r="M212" i="5" s="1"/>
  <c r="N212" i="5" s="1"/>
  <c r="O212" i="5" s="1"/>
  <c r="P212" i="5" s="1"/>
  <c r="Q212" i="5" s="1"/>
  <c r="K74" i="5"/>
  <c r="K79" i="5" s="1"/>
  <c r="K6" i="5"/>
  <c r="J7" i="5"/>
  <c r="L30" i="5"/>
  <c r="K37" i="5"/>
  <c r="K85" i="5" s="1"/>
  <c r="C49" i="2"/>
  <c r="I153" i="5"/>
  <c r="H14" i="6"/>
  <c r="O35" i="5"/>
  <c r="K200" i="5"/>
  <c r="K220" i="5" s="1"/>
  <c r="J51" i="6" s="1"/>
  <c r="K186" i="5"/>
  <c r="L40" i="5"/>
  <c r="L247" i="5" s="1"/>
  <c r="K45" i="5"/>
  <c r="O68" i="5"/>
  <c r="M97" i="6"/>
  <c r="O266" i="5"/>
  <c r="J246" i="5"/>
  <c r="J250" i="5"/>
  <c r="H17" i="4"/>
  <c r="H18" i="4"/>
  <c r="J100" i="5"/>
  <c r="K99" i="5"/>
  <c r="K7" i="12"/>
  <c r="O25" i="5"/>
  <c r="H22" i="6"/>
  <c r="H122" i="6"/>
  <c r="H99" i="6"/>
  <c r="H121" i="6"/>
  <c r="J91" i="5"/>
  <c r="J201" i="5"/>
  <c r="J217" i="5" s="1"/>
  <c r="I50" i="6" s="1"/>
  <c r="H57" i="6"/>
  <c r="J126" i="5"/>
  <c r="O174" i="5"/>
  <c r="P173" i="5"/>
  <c r="I128" i="5"/>
  <c r="Q211" i="5"/>
  <c r="H49" i="6"/>
  <c r="I224" i="5"/>
  <c r="K258" i="5"/>
  <c r="J259" i="5"/>
  <c r="I111" i="5"/>
  <c r="I122" i="5" s="1"/>
  <c r="I106" i="5"/>
  <c r="I124" i="5" s="1"/>
  <c r="K206" i="5"/>
  <c r="L206" i="5" s="1"/>
  <c r="M206" i="5" s="1"/>
  <c r="N206" i="5" s="1"/>
  <c r="O206" i="5" s="1"/>
  <c r="P206" i="5" s="1"/>
  <c r="Q206" i="5" s="1"/>
  <c r="J216" i="5"/>
  <c r="M20" i="5"/>
  <c r="L27" i="5"/>
  <c r="L69" i="5"/>
  <c r="K10" i="6" s="1"/>
  <c r="L202" i="5" s="1"/>
  <c r="L221" i="5" s="1"/>
  <c r="K69" i="6" s="1"/>
  <c r="K197" i="5"/>
  <c r="L194" i="5"/>
  <c r="K195" i="5"/>
  <c r="J85" i="5"/>
  <c r="I9" i="6"/>
  <c r="M237" i="5"/>
  <c r="L238" i="5"/>
  <c r="D113" i="5"/>
  <c r="J110" i="6" s="1"/>
  <c r="L146" i="5"/>
  <c r="M145" i="5"/>
  <c r="J135" i="5"/>
  <c r="J26" i="6"/>
  <c r="L176" i="5"/>
  <c r="K244" i="5"/>
  <c r="K246" i="5" s="1"/>
  <c r="K245" i="5" s="1"/>
  <c r="K127" i="5" s="1"/>
  <c r="J129" i="5"/>
  <c r="J218" i="5"/>
  <c r="I53" i="6" s="1"/>
  <c r="K208" i="5"/>
  <c r="L208" i="5" s="1"/>
  <c r="M208" i="5" s="1"/>
  <c r="N208" i="5" s="1"/>
  <c r="O208" i="5" s="1"/>
  <c r="P208" i="5" s="1"/>
  <c r="Q208" i="5" s="1"/>
  <c r="R153" i="5"/>
  <c r="L49" i="2"/>
  <c r="Q14" i="6"/>
  <c r="L244" i="5"/>
  <c r="K129" i="5"/>
  <c r="K58" i="5"/>
  <c r="F47" i="2"/>
  <c r="M10" i="5"/>
  <c r="L63" i="5"/>
  <c r="L17" i="5"/>
  <c r="J13" i="6" l="1"/>
  <c r="Q70" i="6"/>
  <c r="R223" i="5"/>
  <c r="Q72" i="6" s="1"/>
  <c r="K218" i="5"/>
  <c r="J53" i="6" s="1"/>
  <c r="K219" i="5"/>
  <c r="K52" i="6" s="1"/>
  <c r="K250" i="5"/>
  <c r="J121" i="6" s="1"/>
  <c r="I16" i="6"/>
  <c r="J203" i="5" s="1"/>
  <c r="K40" i="4"/>
  <c r="K6" i="4"/>
  <c r="L5" i="4"/>
  <c r="J223" i="5"/>
  <c r="I72" i="6" s="1"/>
  <c r="J222" i="5"/>
  <c r="I70" i="6" s="1"/>
  <c r="J16" i="6"/>
  <c r="N20" i="5"/>
  <c r="M27" i="5"/>
  <c r="M69" i="5"/>
  <c r="L10" i="6" s="1"/>
  <c r="M202" i="5" s="1"/>
  <c r="M221" i="5" s="1"/>
  <c r="L69" i="6" s="1"/>
  <c r="H17" i="6"/>
  <c r="C50" i="2"/>
  <c r="H56" i="6"/>
  <c r="H64" i="6" s="1"/>
  <c r="J105" i="5"/>
  <c r="I22" i="6"/>
  <c r="I122" i="6"/>
  <c r="I99" i="6"/>
  <c r="I121" i="6"/>
  <c r="L200" i="5"/>
  <c r="L218" i="5" s="1"/>
  <c r="K53" i="6" s="1"/>
  <c r="J245" i="5"/>
  <c r="J127" i="5" s="1"/>
  <c r="Q173" i="5"/>
  <c r="P174" i="5"/>
  <c r="I18" i="4"/>
  <c r="I17" i="4"/>
  <c r="N97" i="6"/>
  <c r="P266" i="5"/>
  <c r="I59" i="6"/>
  <c r="K133" i="5"/>
  <c r="I49" i="6"/>
  <c r="J224" i="5"/>
  <c r="J226" i="5" s="1"/>
  <c r="I104" i="6" s="1"/>
  <c r="K91" i="5"/>
  <c r="K201" i="5"/>
  <c r="K217" i="5" s="1"/>
  <c r="J50" i="6" s="1"/>
  <c r="N145" i="5"/>
  <c r="M146" i="5"/>
  <c r="I57" i="6"/>
  <c r="K126" i="5"/>
  <c r="K128" i="5" s="1"/>
  <c r="J113" i="6"/>
  <c r="J60" i="6"/>
  <c r="J48" i="6"/>
  <c r="L184" i="5"/>
  <c r="L185" i="5"/>
  <c r="D114" i="5"/>
  <c r="K110" i="6" s="1"/>
  <c r="K216" i="5"/>
  <c r="H71" i="6"/>
  <c r="H73" i="6" s="1"/>
  <c r="H125" i="6"/>
  <c r="J75" i="6"/>
  <c r="I75" i="6"/>
  <c r="L74" i="5"/>
  <c r="L79" i="5" s="1"/>
  <c r="L258" i="5"/>
  <c r="K259" i="5"/>
  <c r="L99" i="5"/>
  <c r="K100" i="5"/>
  <c r="O267" i="5"/>
  <c r="P265" i="5" s="1"/>
  <c r="P267" i="5" s="1"/>
  <c r="Q265" i="5" s="1"/>
  <c r="M30" i="5"/>
  <c r="L37" i="5"/>
  <c r="L85" i="5" s="1"/>
  <c r="M53" i="5"/>
  <c r="L54" i="5"/>
  <c r="D48" i="2"/>
  <c r="I11" i="6"/>
  <c r="J128" i="5"/>
  <c r="P35" i="5"/>
  <c r="L6" i="5"/>
  <c r="K7" i="5"/>
  <c r="J9" i="6"/>
  <c r="E48" i="2" s="1"/>
  <c r="L45" i="5"/>
  <c r="M40" i="5"/>
  <c r="D115" i="5" s="1"/>
  <c r="L195" i="5"/>
  <c r="M194" i="5"/>
  <c r="L197" i="5"/>
  <c r="P25" i="5"/>
  <c r="I137" i="5"/>
  <c r="H19" i="6" s="1"/>
  <c r="L7" i="12"/>
  <c r="K178" i="5"/>
  <c r="N49" i="2"/>
  <c r="K26" i="6"/>
  <c r="M176" i="5"/>
  <c r="N237" i="5"/>
  <c r="M238" i="5"/>
  <c r="I226" i="5"/>
  <c r="H104" i="6" s="1"/>
  <c r="J106" i="5"/>
  <c r="J112" i="5"/>
  <c r="J111" i="5"/>
  <c r="P68" i="5"/>
  <c r="L58" i="5"/>
  <c r="K9" i="6"/>
  <c r="L250" i="5"/>
  <c r="L246" i="5"/>
  <c r="K75" i="6" s="1"/>
  <c r="M247" i="5"/>
  <c r="M63" i="5"/>
  <c r="N10" i="5"/>
  <c r="G47" i="2"/>
  <c r="M17" i="5"/>
  <c r="I14" i="4"/>
  <c r="L129" i="5"/>
  <c r="M244" i="5"/>
  <c r="L126" i="5"/>
  <c r="J57" i="6"/>
  <c r="Q17" i="6"/>
  <c r="L50" i="2"/>
  <c r="N50" i="2" s="1"/>
  <c r="J99" i="6" l="1"/>
  <c r="J122" i="6"/>
  <c r="J22" i="6"/>
  <c r="K203" i="5"/>
  <c r="K222" i="5" s="1"/>
  <c r="J70" i="6" s="1"/>
  <c r="J11" i="6"/>
  <c r="E49" i="2" s="1"/>
  <c r="L219" i="5"/>
  <c r="L52" i="6" s="1"/>
  <c r="K13" i="6"/>
  <c r="R224" i="5"/>
  <c r="L220" i="5"/>
  <c r="K51" i="6" s="1"/>
  <c r="L216" i="5"/>
  <c r="K49" i="6" s="1"/>
  <c r="K121" i="6"/>
  <c r="L40" i="4"/>
  <c r="L6" i="4"/>
  <c r="M5" i="4"/>
  <c r="L8" i="4"/>
  <c r="L39" i="4" s="1"/>
  <c r="H13" i="4"/>
  <c r="K16" i="6"/>
  <c r="M195" i="5"/>
  <c r="N194" i="5"/>
  <c r="M197" i="5"/>
  <c r="I14" i="6"/>
  <c r="D49" i="2"/>
  <c r="J153" i="5"/>
  <c r="L259" i="5"/>
  <c r="M258" i="5"/>
  <c r="Q68" i="5"/>
  <c r="O237" i="5"/>
  <c r="N238" i="5"/>
  <c r="N53" i="5"/>
  <c r="M54" i="5"/>
  <c r="O145" i="5"/>
  <c r="N146" i="5"/>
  <c r="K112" i="5"/>
  <c r="K111" i="5"/>
  <c r="K113" i="5"/>
  <c r="K106" i="5"/>
  <c r="M74" i="5"/>
  <c r="M79" i="5" s="1"/>
  <c r="M7" i="12"/>
  <c r="M99" i="5"/>
  <c r="L100" i="5"/>
  <c r="O20" i="5"/>
  <c r="N69" i="5"/>
  <c r="M10" i="6" s="1"/>
  <c r="N202" i="5" s="1"/>
  <c r="N221" i="5" s="1"/>
  <c r="M69" i="6" s="1"/>
  <c r="N27" i="5"/>
  <c r="H96" i="6"/>
  <c r="G12" i="4"/>
  <c r="R173" i="5"/>
  <c r="R174" i="5" s="1"/>
  <c r="Q174" i="5"/>
  <c r="K223" i="5"/>
  <c r="J72" i="6" s="1"/>
  <c r="J49" i="6"/>
  <c r="L26" i="6"/>
  <c r="N176" i="5"/>
  <c r="Q25" i="5"/>
  <c r="L7" i="5"/>
  <c r="M6" i="5"/>
  <c r="L186" i="5"/>
  <c r="L178" i="5" s="1"/>
  <c r="O97" i="6"/>
  <c r="Q266" i="5"/>
  <c r="H33" i="6"/>
  <c r="H20" i="6"/>
  <c r="C54" i="2"/>
  <c r="C51" i="2"/>
  <c r="J25" i="6"/>
  <c r="J114" i="6"/>
  <c r="J117" i="6" s="1"/>
  <c r="J98" i="6"/>
  <c r="G13" i="4"/>
  <c r="M45" i="5"/>
  <c r="N40" i="5"/>
  <c r="N200" i="5" s="1"/>
  <c r="K134" i="5"/>
  <c r="K135" i="5" s="1"/>
  <c r="J18" i="4"/>
  <c r="J17" i="4"/>
  <c r="L91" i="5"/>
  <c r="L201" i="5"/>
  <c r="L217" i="5" s="1"/>
  <c r="K50" i="6" s="1"/>
  <c r="L245" i="5"/>
  <c r="L127" i="5" s="1"/>
  <c r="L128" i="5" s="1"/>
  <c r="M200" i="5"/>
  <c r="M220" i="5" s="1"/>
  <c r="L51" i="6" s="1"/>
  <c r="J122" i="5"/>
  <c r="J137" i="5" s="1"/>
  <c r="I19" i="6" s="1"/>
  <c r="Q35" i="5"/>
  <c r="N30" i="5"/>
  <c r="M37" i="5"/>
  <c r="M85" i="5" s="1"/>
  <c r="I71" i="6"/>
  <c r="I73" i="6" s="1"/>
  <c r="I125" i="6"/>
  <c r="N244" i="5"/>
  <c r="M129" i="5"/>
  <c r="J71" i="6"/>
  <c r="J125" i="6"/>
  <c r="K22" i="6"/>
  <c r="K122" i="6"/>
  <c r="K99" i="6"/>
  <c r="L110" i="6"/>
  <c r="K11" i="6"/>
  <c r="F48" i="2"/>
  <c r="M246" i="5"/>
  <c r="M245" i="5" s="1"/>
  <c r="M127" i="5" s="1"/>
  <c r="M250" i="5"/>
  <c r="M58" i="5"/>
  <c r="K57" i="6"/>
  <c r="M126" i="5"/>
  <c r="J14" i="4"/>
  <c r="N247" i="5"/>
  <c r="N63" i="5"/>
  <c r="O10" i="5"/>
  <c r="N17" i="5"/>
  <c r="Q33" i="6"/>
  <c r="L51" i="2"/>
  <c r="N51" i="2" s="1"/>
  <c r="L54" i="2"/>
  <c r="K153" i="5" l="1"/>
  <c r="J14" i="6"/>
  <c r="L203" i="5"/>
  <c r="K125" i="6"/>
  <c r="M218" i="5"/>
  <c r="L53" i="6" s="1"/>
  <c r="M216" i="5"/>
  <c r="L49" i="6" s="1"/>
  <c r="L222" i="5"/>
  <c r="K70" i="6" s="1"/>
  <c r="L223" i="5"/>
  <c r="K72" i="6" s="1"/>
  <c r="K71" i="6"/>
  <c r="J73" i="6"/>
  <c r="D116" i="5"/>
  <c r="M110" i="6" s="1"/>
  <c r="M40" i="4"/>
  <c r="M6" i="4"/>
  <c r="N5" i="4"/>
  <c r="M8" i="4"/>
  <c r="M39" i="4" s="1"/>
  <c r="J59" i="6"/>
  <c r="L133" i="5"/>
  <c r="P97" i="6"/>
  <c r="R266" i="5"/>
  <c r="Q97" i="6" s="1"/>
  <c r="I96" i="6"/>
  <c r="H12" i="4"/>
  <c r="M259" i="5"/>
  <c r="N258" i="5"/>
  <c r="L75" i="6"/>
  <c r="Q267" i="5"/>
  <c r="R265" i="5" s="1"/>
  <c r="K114" i="6"/>
  <c r="K98" i="6"/>
  <c r="K25" i="6"/>
  <c r="N74" i="5"/>
  <c r="N79" i="5" s="1"/>
  <c r="L13" i="6"/>
  <c r="O40" i="5"/>
  <c r="O200" i="5" s="1"/>
  <c r="N45" i="5"/>
  <c r="J124" i="5"/>
  <c r="L9" i="6"/>
  <c r="G48" i="2" s="1"/>
  <c r="M91" i="5"/>
  <c r="L16" i="6" s="1"/>
  <c r="M201" i="5"/>
  <c r="M217" i="5" s="1"/>
  <c r="L50" i="6" s="1"/>
  <c r="M7" i="5"/>
  <c r="N6" i="5"/>
  <c r="P20" i="5"/>
  <c r="O69" i="5"/>
  <c r="N10" i="6" s="1"/>
  <c r="O202" i="5" s="1"/>
  <c r="O221" i="5" s="1"/>
  <c r="N69" i="6" s="1"/>
  <c r="O27" i="5"/>
  <c r="O53" i="5"/>
  <c r="N54" i="5"/>
  <c r="K224" i="5"/>
  <c r="K226" i="5" s="1"/>
  <c r="J104" i="6" s="1"/>
  <c r="I13" i="4" s="1"/>
  <c r="N99" i="5"/>
  <c r="M100" i="5"/>
  <c r="M26" i="6"/>
  <c r="O176" i="5"/>
  <c r="K18" i="4"/>
  <c r="K17" i="4"/>
  <c r="P145" i="5"/>
  <c r="O146" i="5"/>
  <c r="H47" i="2"/>
  <c r="M219" i="5"/>
  <c r="M52" i="6" s="1"/>
  <c r="N7" i="12"/>
  <c r="M128" i="5"/>
  <c r="N195" i="5"/>
  <c r="N197" i="5"/>
  <c r="O194" i="5"/>
  <c r="M184" i="5"/>
  <c r="K113" i="6"/>
  <c r="K60" i="6"/>
  <c r="M185" i="5"/>
  <c r="K48" i="6"/>
  <c r="O30" i="5"/>
  <c r="N37" i="5"/>
  <c r="N85" i="5" s="1"/>
  <c r="H34" i="6"/>
  <c r="G9" i="4"/>
  <c r="H23" i="6"/>
  <c r="H27" i="6" s="1"/>
  <c r="L112" i="5"/>
  <c r="L111" i="5"/>
  <c r="L113" i="5"/>
  <c r="L114" i="5"/>
  <c r="L106" i="5"/>
  <c r="K122" i="5"/>
  <c r="K137" i="5" s="1"/>
  <c r="J19" i="6" s="1"/>
  <c r="O238" i="5"/>
  <c r="P237" i="5"/>
  <c r="I17" i="6"/>
  <c r="D50" i="2"/>
  <c r="N218" i="5"/>
  <c r="M53" i="6" s="1"/>
  <c r="N216" i="5"/>
  <c r="N220" i="5"/>
  <c r="M51" i="6" s="1"/>
  <c r="N219" i="5"/>
  <c r="N52" i="6" s="1"/>
  <c r="L122" i="6"/>
  <c r="L22" i="6"/>
  <c r="L99" i="6"/>
  <c r="O244" i="5"/>
  <c r="N129" i="5"/>
  <c r="L121" i="6"/>
  <c r="N58" i="5"/>
  <c r="L153" i="5"/>
  <c r="F49" i="2"/>
  <c r="K14" i="6"/>
  <c r="N126" i="5"/>
  <c r="L57" i="6"/>
  <c r="J17" i="6"/>
  <c r="E50" i="2"/>
  <c r="O17" i="5"/>
  <c r="O63" i="5"/>
  <c r="P10" i="5"/>
  <c r="I47" i="2"/>
  <c r="K14" i="4"/>
  <c r="N246" i="5"/>
  <c r="N250" i="5"/>
  <c r="K73" i="6" l="1"/>
  <c r="L224" i="5"/>
  <c r="L11" i="6"/>
  <c r="M121" i="6"/>
  <c r="L122" i="5"/>
  <c r="D117" i="5"/>
  <c r="N40" i="4"/>
  <c r="N6" i="4"/>
  <c r="O5" i="4"/>
  <c r="O8" i="4"/>
  <c r="O39" i="4" s="1"/>
  <c r="N8" i="4"/>
  <c r="N39" i="4" s="1"/>
  <c r="O74" i="5"/>
  <c r="O79" i="5" s="1"/>
  <c r="M13" i="6"/>
  <c r="O247" i="5"/>
  <c r="O250" i="5" s="1"/>
  <c r="M9" i="6"/>
  <c r="H48" i="2" s="1"/>
  <c r="P146" i="5"/>
  <c r="Q145" i="5"/>
  <c r="M111" i="5"/>
  <c r="M112" i="5"/>
  <c r="M113" i="5"/>
  <c r="M114" i="5"/>
  <c r="M115" i="5"/>
  <c r="M106" i="5"/>
  <c r="Q20" i="5"/>
  <c r="P69" i="5"/>
  <c r="O10" i="6" s="1"/>
  <c r="P202" i="5" s="1"/>
  <c r="P221" i="5" s="1"/>
  <c r="O69" i="6" s="1"/>
  <c r="P27" i="5"/>
  <c r="N91" i="5"/>
  <c r="M16" i="6" s="1"/>
  <c r="N201" i="5"/>
  <c r="N217" i="5" s="1"/>
  <c r="M50" i="6" s="1"/>
  <c r="R267" i="5"/>
  <c r="D54" i="2"/>
  <c r="I33" i="6"/>
  <c r="I20" i="6"/>
  <c r="D51" i="2"/>
  <c r="O7" i="12"/>
  <c r="N100" i="5"/>
  <c r="O99" i="5"/>
  <c r="O45" i="5"/>
  <c r="P40" i="5"/>
  <c r="D118" i="5" s="1"/>
  <c r="L134" i="5"/>
  <c r="L137" i="5" s="1"/>
  <c r="K19" i="6" s="1"/>
  <c r="J96" i="6"/>
  <c r="I12" i="4"/>
  <c r="O54" i="5"/>
  <c r="P53" i="5"/>
  <c r="P238" i="5"/>
  <c r="Q237" i="5"/>
  <c r="L18" i="4"/>
  <c r="L17" i="4"/>
  <c r="N7" i="5"/>
  <c r="O6" i="5"/>
  <c r="M203" i="5"/>
  <c r="N259" i="5"/>
  <c r="O258" i="5"/>
  <c r="M186" i="5"/>
  <c r="M178" i="5" s="1"/>
  <c r="O197" i="5"/>
  <c r="O195" i="5"/>
  <c r="P194" i="5"/>
  <c r="N26" i="6"/>
  <c r="P176" i="5"/>
  <c r="P30" i="5"/>
  <c r="O37" i="5"/>
  <c r="O85" i="5" s="1"/>
  <c r="I56" i="6"/>
  <c r="I64" i="6" s="1"/>
  <c r="K105" i="5"/>
  <c r="K124" i="5" s="1"/>
  <c r="H95" i="6"/>
  <c r="H102" i="6" s="1"/>
  <c r="I150" i="5"/>
  <c r="K117" i="6"/>
  <c r="L14" i="4"/>
  <c r="K17" i="6"/>
  <c r="F50" i="2"/>
  <c r="L125" i="6"/>
  <c r="L71" i="6"/>
  <c r="M49" i="6"/>
  <c r="P244" i="5"/>
  <c r="O245" i="5"/>
  <c r="O127" i="5" s="1"/>
  <c r="Q10" i="5"/>
  <c r="P63" i="5"/>
  <c r="P17" i="5"/>
  <c r="O246" i="5"/>
  <c r="N110" i="6"/>
  <c r="N245" i="5"/>
  <c r="N127" i="5" s="1"/>
  <c r="N128" i="5" s="1"/>
  <c r="O218" i="5"/>
  <c r="N53" i="6" s="1"/>
  <c r="O216" i="5"/>
  <c r="O219" i="5"/>
  <c r="O52" i="6" s="1"/>
  <c r="O220" i="5"/>
  <c r="N51" i="6" s="1"/>
  <c r="O58" i="5"/>
  <c r="N13" i="6" s="1"/>
  <c r="M57" i="6"/>
  <c r="O126" i="5"/>
  <c r="L14" i="6"/>
  <c r="G49" i="2"/>
  <c r="M153" i="5"/>
  <c r="M75" i="6"/>
  <c r="M122" i="6"/>
  <c r="M99" i="6"/>
  <c r="M22" i="6"/>
  <c r="J33" i="6"/>
  <c r="J20" i="6"/>
  <c r="E51" i="2"/>
  <c r="E54" i="2"/>
  <c r="L226" i="5"/>
  <c r="K104" i="6" s="1"/>
  <c r="M125" i="6" l="1"/>
  <c r="O129" i="5"/>
  <c r="O128" i="5" s="1"/>
  <c r="N75" i="6"/>
  <c r="O6" i="4"/>
  <c r="P5" i="4"/>
  <c r="P8" i="4" s="1"/>
  <c r="P39" i="4" s="1"/>
  <c r="O40" i="4"/>
  <c r="L114" i="6"/>
  <c r="L98" i="6"/>
  <c r="L25" i="6"/>
  <c r="N16" i="6"/>
  <c r="O203" i="5" s="1"/>
  <c r="O26" i="6"/>
  <c r="Q176" i="5"/>
  <c r="P26" i="6" s="1"/>
  <c r="O91" i="5"/>
  <c r="O201" i="5"/>
  <c r="O217" i="5" s="1"/>
  <c r="N50" i="6" s="1"/>
  <c r="O100" i="5"/>
  <c r="P99" i="5"/>
  <c r="O7" i="5"/>
  <c r="P6" i="5"/>
  <c r="N111" i="5"/>
  <c r="N112" i="5"/>
  <c r="N113" i="5"/>
  <c r="N114" i="5"/>
  <c r="N115" i="5"/>
  <c r="N116" i="5"/>
  <c r="N106" i="5"/>
  <c r="M18" i="4"/>
  <c r="M17" i="4"/>
  <c r="N203" i="5"/>
  <c r="M11" i="6"/>
  <c r="M14" i="6" s="1"/>
  <c r="M71" i="6"/>
  <c r="P7" i="12"/>
  <c r="P74" i="5"/>
  <c r="P79" i="5" s="1"/>
  <c r="O259" i="5"/>
  <c r="P258" i="5"/>
  <c r="Q40" i="5"/>
  <c r="Q45" i="5" s="1"/>
  <c r="Q91" i="5" s="1"/>
  <c r="P45" i="5"/>
  <c r="P54" i="5"/>
  <c r="Q53" i="5"/>
  <c r="Q30" i="5"/>
  <c r="Q37" i="5" s="1"/>
  <c r="Q85" i="5" s="1"/>
  <c r="P37" i="5"/>
  <c r="P85" i="5" s="1"/>
  <c r="L113" i="6"/>
  <c r="L60" i="6"/>
  <c r="N185" i="5"/>
  <c r="L48" i="6"/>
  <c r="N184" i="5"/>
  <c r="J12" i="4"/>
  <c r="K96" i="6"/>
  <c r="M122" i="5"/>
  <c r="J47" i="2"/>
  <c r="Q194" i="5"/>
  <c r="P197" i="5"/>
  <c r="P195" i="5"/>
  <c r="M222" i="5"/>
  <c r="M223" i="5"/>
  <c r="L72" i="6" s="1"/>
  <c r="L105" i="5"/>
  <c r="L124" i="5" s="1"/>
  <c r="J56" i="6"/>
  <c r="J64" i="6" s="1"/>
  <c r="N9" i="6"/>
  <c r="I48" i="2" s="1"/>
  <c r="P200" i="5"/>
  <c r="P220" i="5" s="1"/>
  <c r="O51" i="6" s="1"/>
  <c r="P247" i="5"/>
  <c r="Q244" i="5" s="1"/>
  <c r="I151" i="5"/>
  <c r="I165" i="5" s="1"/>
  <c r="I166" i="5" s="1"/>
  <c r="J164" i="5" s="1"/>
  <c r="I152" i="5"/>
  <c r="Q238" i="5"/>
  <c r="R237" i="5"/>
  <c r="R238" i="5" s="1"/>
  <c r="L135" i="5"/>
  <c r="I34" i="6"/>
  <c r="I23" i="6"/>
  <c r="I27" i="6" s="1"/>
  <c r="H9" i="4"/>
  <c r="Q201" i="5"/>
  <c r="Q217" i="5" s="1"/>
  <c r="P50" i="6" s="1"/>
  <c r="Q69" i="5"/>
  <c r="P10" i="6" s="1"/>
  <c r="Q202" i="5" s="1"/>
  <c r="Q221" i="5" s="1"/>
  <c r="P69" i="6" s="1"/>
  <c r="Q27" i="5"/>
  <c r="Q146" i="5"/>
  <c r="R145" i="5"/>
  <c r="R146" i="5" s="1"/>
  <c r="O9" i="6"/>
  <c r="P58" i="5"/>
  <c r="M14" i="4"/>
  <c r="Q63" i="5"/>
  <c r="K47" i="2"/>
  <c r="Q17" i="5"/>
  <c r="P129" i="5"/>
  <c r="N49" i="6"/>
  <c r="F54" i="2"/>
  <c r="K20" i="6"/>
  <c r="K33" i="6"/>
  <c r="F51" i="2"/>
  <c r="N122" i="6"/>
  <c r="N99" i="6"/>
  <c r="N22" i="6"/>
  <c r="P216" i="5"/>
  <c r="L17" i="6"/>
  <c r="G50" i="2"/>
  <c r="J13" i="4"/>
  <c r="P126" i="5"/>
  <c r="O110" i="6"/>
  <c r="P250" i="5"/>
  <c r="P246" i="5"/>
  <c r="J23" i="6"/>
  <c r="J27" i="6" s="1"/>
  <c r="I9" i="4"/>
  <c r="J34" i="6"/>
  <c r="N121" i="6"/>
  <c r="N57" i="6" l="1"/>
  <c r="O121" i="6"/>
  <c r="P218" i="5"/>
  <c r="O53" i="6" s="1"/>
  <c r="P219" i="5"/>
  <c r="P52" i="6" s="1"/>
  <c r="H49" i="2"/>
  <c r="N153" i="5"/>
  <c r="N11" i="6"/>
  <c r="N14" i="6" s="1"/>
  <c r="O222" i="5"/>
  <c r="N70" i="6" s="1"/>
  <c r="O223" i="5"/>
  <c r="N72" i="6" s="1"/>
  <c r="P6" i="4"/>
  <c r="P40" i="4"/>
  <c r="L117" i="6"/>
  <c r="N223" i="5"/>
  <c r="M72" i="6" s="1"/>
  <c r="N222" i="5"/>
  <c r="Q74" i="5"/>
  <c r="Q79" i="5" s="1"/>
  <c r="P16" i="6" s="1"/>
  <c r="O75" i="6"/>
  <c r="L70" i="6"/>
  <c r="L73" i="6" s="1"/>
  <c r="M224" i="5"/>
  <c r="M226" i="5" s="1"/>
  <c r="L104" i="6" s="1"/>
  <c r="K13" i="4" s="1"/>
  <c r="Q54" i="5"/>
  <c r="R53" i="5"/>
  <c r="R54" i="5" s="1"/>
  <c r="Q7" i="12"/>
  <c r="N122" i="5"/>
  <c r="P100" i="5"/>
  <c r="Q99" i="5"/>
  <c r="I95" i="6"/>
  <c r="I102" i="6" s="1"/>
  <c r="J150" i="5"/>
  <c r="P91" i="5"/>
  <c r="O16" i="6" s="1"/>
  <c r="P201" i="5"/>
  <c r="P217" i="5" s="1"/>
  <c r="O50" i="6" s="1"/>
  <c r="O112" i="5"/>
  <c r="O111" i="5"/>
  <c r="O113" i="5"/>
  <c r="O114" i="5"/>
  <c r="O115" i="5"/>
  <c r="O116" i="5"/>
  <c r="O117" i="5"/>
  <c r="O106" i="5"/>
  <c r="Q197" i="5"/>
  <c r="Q195" i="5"/>
  <c r="R194" i="5"/>
  <c r="K56" i="6"/>
  <c r="K64" i="6" s="1"/>
  <c r="M105" i="5"/>
  <c r="M124" i="5" s="1"/>
  <c r="Q247" i="5"/>
  <c r="R244" i="5" s="1"/>
  <c r="I156" i="5"/>
  <c r="I154" i="5"/>
  <c r="I159" i="5" s="1"/>
  <c r="H105" i="6" s="1"/>
  <c r="Q6" i="5"/>
  <c r="P7" i="5"/>
  <c r="N186" i="5"/>
  <c r="N178" i="5" s="1"/>
  <c r="N18" i="4"/>
  <c r="N17" i="4"/>
  <c r="Q200" i="5"/>
  <c r="Q216" i="5" s="1"/>
  <c r="D119" i="5"/>
  <c r="P110" i="6" s="1"/>
  <c r="O13" i="6"/>
  <c r="K59" i="6"/>
  <c r="M133" i="5"/>
  <c r="Q258" i="5"/>
  <c r="P259" i="5"/>
  <c r="N14" i="4"/>
  <c r="Q58" i="5"/>
  <c r="P9" i="6"/>
  <c r="M17" i="6"/>
  <c r="H50" i="2"/>
  <c r="J95" i="6"/>
  <c r="J102" i="6" s="1"/>
  <c r="K150" i="5"/>
  <c r="J9" i="4"/>
  <c r="K34" i="6"/>
  <c r="K23" i="6"/>
  <c r="K27" i="6" s="1"/>
  <c r="P245" i="5"/>
  <c r="P127" i="5" s="1"/>
  <c r="P128" i="5" s="1"/>
  <c r="O57" i="6"/>
  <c r="Q126" i="5"/>
  <c r="O49" i="6"/>
  <c r="N125" i="6"/>
  <c r="N71" i="6"/>
  <c r="O22" i="6"/>
  <c r="O122" i="6"/>
  <c r="O99" i="6"/>
  <c r="L33" i="6"/>
  <c r="G51" i="2"/>
  <c r="G54" i="2"/>
  <c r="Q246" i="5"/>
  <c r="J48" i="2"/>
  <c r="O11" i="6"/>
  <c r="I49" i="2" l="1"/>
  <c r="O153" i="5"/>
  <c r="O125" i="6"/>
  <c r="Q220" i="5"/>
  <c r="P51" i="6" s="1"/>
  <c r="Q218" i="5"/>
  <c r="P53" i="6" s="1"/>
  <c r="Q129" i="5"/>
  <c r="Q219" i="5"/>
  <c r="Q52" i="6" s="1"/>
  <c r="N73" i="6"/>
  <c r="Q245" i="5"/>
  <c r="Q127" i="5" s="1"/>
  <c r="Q128" i="5" s="1"/>
  <c r="P13" i="6"/>
  <c r="Q203" i="5" s="1"/>
  <c r="O122" i="5"/>
  <c r="Q250" i="5"/>
  <c r="P121" i="6" s="1"/>
  <c r="O224" i="5"/>
  <c r="I161" i="5"/>
  <c r="H29" i="6" s="1"/>
  <c r="H30" i="6" s="1"/>
  <c r="I160" i="5"/>
  <c r="H76" i="6" s="1"/>
  <c r="O17" i="4"/>
  <c r="O18" i="4"/>
  <c r="M134" i="5"/>
  <c r="M137" i="5" s="1"/>
  <c r="L19" i="6" s="1"/>
  <c r="P203" i="5"/>
  <c r="M70" i="6"/>
  <c r="M73" i="6" s="1"/>
  <c r="N224" i="5"/>
  <c r="N226" i="5" s="1"/>
  <c r="M104" i="6" s="1"/>
  <c r="L13" i="4" s="1"/>
  <c r="R258" i="5"/>
  <c r="R259" i="5" s="1"/>
  <c r="Q259" i="5"/>
  <c r="S7" i="12"/>
  <c r="G9" i="12" s="1"/>
  <c r="R7" i="12"/>
  <c r="R6" i="5"/>
  <c r="R7" i="5" s="1"/>
  <c r="Q7" i="5"/>
  <c r="Q100" i="5"/>
  <c r="R99" i="5"/>
  <c r="R100" i="5" s="1"/>
  <c r="M114" i="6"/>
  <c r="M98" i="6"/>
  <c r="M25" i="6"/>
  <c r="L56" i="6"/>
  <c r="N105" i="5"/>
  <c r="N124" i="5" s="1"/>
  <c r="J151" i="5"/>
  <c r="J165" i="5" s="1"/>
  <c r="J166" i="5" s="1"/>
  <c r="K164" i="5" s="1"/>
  <c r="K151" i="5" s="1"/>
  <c r="K165" i="5" s="1"/>
  <c r="K166" i="5" s="1"/>
  <c r="L164" i="5" s="1"/>
  <c r="M113" i="6"/>
  <c r="M60" i="6"/>
  <c r="O185" i="5"/>
  <c r="O184" i="5"/>
  <c r="M48" i="6"/>
  <c r="R197" i="5"/>
  <c r="R195" i="5"/>
  <c r="G10" i="4"/>
  <c r="G11" i="4" s="1"/>
  <c r="G15" i="4" s="1"/>
  <c r="G19" i="4" s="1"/>
  <c r="H107" i="6"/>
  <c r="P111" i="5"/>
  <c r="P112" i="5"/>
  <c r="P113" i="5"/>
  <c r="P114" i="5"/>
  <c r="P115" i="5"/>
  <c r="P116" i="5"/>
  <c r="P117" i="5"/>
  <c r="P106" i="5"/>
  <c r="P118" i="5"/>
  <c r="N17" i="6"/>
  <c r="I50" i="2"/>
  <c r="P49" i="6"/>
  <c r="R246" i="5"/>
  <c r="R250" i="5"/>
  <c r="P153" i="5"/>
  <c r="J49" i="2"/>
  <c r="O14" i="6"/>
  <c r="P57" i="6"/>
  <c r="R126" i="5"/>
  <c r="O71" i="6"/>
  <c r="P75" i="6"/>
  <c r="P22" i="6"/>
  <c r="P11" i="6"/>
  <c r="K48" i="2"/>
  <c r="H54" i="2"/>
  <c r="N54" i="2" s="1" a="1"/>
  <c r="N54" i="2" s="1"/>
  <c r="H51" i="2"/>
  <c r="M33" i="6"/>
  <c r="K95" i="6"/>
  <c r="K102" i="6" s="1"/>
  <c r="L150" i="5"/>
  <c r="O14" i="4"/>
  <c r="P99" i="6" l="1"/>
  <c r="P122" i="6"/>
  <c r="P125" i="6" s="1"/>
  <c r="O226" i="5"/>
  <c r="N104" i="6" s="1"/>
  <c r="M13" i="4" s="1"/>
  <c r="Q223" i="5"/>
  <c r="P72" i="6" s="1"/>
  <c r="Q222" i="5"/>
  <c r="P70" i="6" s="1"/>
  <c r="L96" i="6"/>
  <c r="K12" i="4"/>
  <c r="L20" i="6"/>
  <c r="M135" i="5"/>
  <c r="O105" i="5"/>
  <c r="O124" i="5" s="1"/>
  <c r="M56" i="6"/>
  <c r="H78" i="6"/>
  <c r="H80" i="6" s="1"/>
  <c r="P122" i="5"/>
  <c r="I182" i="6"/>
  <c r="H128" i="6"/>
  <c r="H130" i="6" s="1"/>
  <c r="M117" i="6"/>
  <c r="Q111" i="5"/>
  <c r="Q112" i="5"/>
  <c r="Q113" i="5"/>
  <c r="Q114" i="5"/>
  <c r="Q115" i="5"/>
  <c r="Q116" i="5"/>
  <c r="Q117" i="5"/>
  <c r="Q118" i="5"/>
  <c r="Q119" i="5"/>
  <c r="Q106" i="5"/>
  <c r="J152" i="5"/>
  <c r="P223" i="5"/>
  <c r="O72" i="6" s="1"/>
  <c r="P222" i="5"/>
  <c r="H35" i="6"/>
  <c r="C55" i="2"/>
  <c r="I271" i="5"/>
  <c r="I272" i="5" s="1"/>
  <c r="J270" i="5" s="1"/>
  <c r="C52" i="2"/>
  <c r="R112" i="5"/>
  <c r="R111" i="5"/>
  <c r="R106" i="5"/>
  <c r="R120" i="5"/>
  <c r="R113" i="5"/>
  <c r="R114" i="5"/>
  <c r="R115" i="5"/>
  <c r="R116" i="5"/>
  <c r="R117" i="5"/>
  <c r="R118" i="5"/>
  <c r="R119" i="5"/>
  <c r="O186" i="5"/>
  <c r="O178" i="5" s="1"/>
  <c r="P17" i="4"/>
  <c r="P18" i="4"/>
  <c r="Q99" i="6"/>
  <c r="Q122" i="6"/>
  <c r="Q22" i="6"/>
  <c r="I54" i="2"/>
  <c r="I51" i="2"/>
  <c r="N33" i="6"/>
  <c r="J50" i="2"/>
  <c r="O17" i="6"/>
  <c r="Q224" i="5"/>
  <c r="R226" i="5" s="1"/>
  <c r="Q104" i="6" s="1"/>
  <c r="L151" i="5"/>
  <c r="L165" i="5" s="1"/>
  <c r="L166" i="5" s="1"/>
  <c r="M164" i="5" s="1"/>
  <c r="Q121" i="6"/>
  <c r="R245" i="5"/>
  <c r="R127" i="5" s="1"/>
  <c r="R128" i="5" s="1"/>
  <c r="Q75" i="6"/>
  <c r="K152" i="5"/>
  <c r="P14" i="6"/>
  <c r="Q153" i="5"/>
  <c r="K49" i="2"/>
  <c r="P71" i="6" l="1"/>
  <c r="P73" i="6" s="1"/>
  <c r="N48" i="6"/>
  <c r="P185" i="5"/>
  <c r="P184" i="5"/>
  <c r="N113" i="6"/>
  <c r="N60" i="6"/>
  <c r="O70" i="6"/>
  <c r="O73" i="6" s="1"/>
  <c r="P224" i="5"/>
  <c r="J154" i="5"/>
  <c r="J159" i="5" s="1"/>
  <c r="I105" i="6" s="1"/>
  <c r="J156" i="5"/>
  <c r="N114" i="6"/>
  <c r="N98" i="6"/>
  <c r="N25" i="6"/>
  <c r="L59" i="6"/>
  <c r="L64" i="6" s="1"/>
  <c r="N133" i="5"/>
  <c r="R122" i="5"/>
  <c r="I129" i="6"/>
  <c r="H47" i="6"/>
  <c r="H54" i="6" s="1"/>
  <c r="H66" i="6" s="1"/>
  <c r="I276" i="5" s="1"/>
  <c r="I280" i="5" s="1"/>
  <c r="H82" i="6" s="1"/>
  <c r="K9" i="4"/>
  <c r="L34" i="6"/>
  <c r="L23" i="6"/>
  <c r="L27" i="6" s="1"/>
  <c r="Q122" i="5"/>
  <c r="N56" i="6"/>
  <c r="P105" i="5"/>
  <c r="P124" i="5" s="1"/>
  <c r="P17" i="6"/>
  <c r="K50" i="2"/>
  <c r="P13" i="4"/>
  <c r="J54" i="2"/>
  <c r="J51" i="2"/>
  <c r="O33" i="6"/>
  <c r="K156" i="5"/>
  <c r="K154" i="5"/>
  <c r="K159" i="5" s="1"/>
  <c r="J105" i="6" s="1"/>
  <c r="Q125" i="6"/>
  <c r="Q71" i="6"/>
  <c r="Q73" i="6" s="1"/>
  <c r="L152" i="5"/>
  <c r="N117" i="6" l="1"/>
  <c r="M150" i="5"/>
  <c r="M151" i="5" s="1"/>
  <c r="M165" i="5" s="1"/>
  <c r="M166" i="5" s="1"/>
  <c r="N164" i="5" s="1"/>
  <c r="L95" i="6"/>
  <c r="L102" i="6" s="1"/>
  <c r="H84" i="6"/>
  <c r="C56" i="2"/>
  <c r="H36" i="6"/>
  <c r="P186" i="5"/>
  <c r="P178" i="5" s="1"/>
  <c r="J161" i="5"/>
  <c r="I29" i="6" s="1"/>
  <c r="I30" i="6" s="1"/>
  <c r="J160" i="5"/>
  <c r="I76" i="6" s="1"/>
  <c r="I78" i="6" s="1"/>
  <c r="I80" i="6" s="1"/>
  <c r="O56" i="6"/>
  <c r="Q105" i="5"/>
  <c r="Q124" i="5" s="1"/>
  <c r="H10" i="4"/>
  <c r="H11" i="4" s="1"/>
  <c r="H15" i="4" s="1"/>
  <c r="H19" i="4" s="1"/>
  <c r="I107" i="6"/>
  <c r="I128" i="6" s="1"/>
  <c r="I130" i="6" s="1"/>
  <c r="N134" i="5"/>
  <c r="N137" i="5" s="1"/>
  <c r="M19" i="6" s="1"/>
  <c r="Q226" i="5"/>
  <c r="P104" i="6" s="1"/>
  <c r="O13" i="4" s="1"/>
  <c r="P226" i="5"/>
  <c r="O104" i="6" s="1"/>
  <c r="N13" i="4" s="1"/>
  <c r="I10" i="4"/>
  <c r="I11" i="4" s="1"/>
  <c r="I15" i="4" s="1"/>
  <c r="I19" i="4" s="1"/>
  <c r="J107" i="6"/>
  <c r="J128" i="6" s="1"/>
  <c r="K161" i="5"/>
  <c r="J29" i="6" s="1"/>
  <c r="J30" i="6" s="1"/>
  <c r="K160" i="5"/>
  <c r="J76" i="6" s="1"/>
  <c r="L154" i="5"/>
  <c r="L159" i="5" s="1"/>
  <c r="K105" i="6" s="1"/>
  <c r="L156" i="5"/>
  <c r="P33" i="6"/>
  <c r="K51" i="2"/>
  <c r="K54" i="2"/>
  <c r="M152" i="5" l="1"/>
  <c r="M156" i="5" s="1"/>
  <c r="D52" i="2"/>
  <c r="I35" i="6"/>
  <c r="D55" i="2"/>
  <c r="J271" i="5"/>
  <c r="J272" i="5" s="1"/>
  <c r="K270" i="5" s="1"/>
  <c r="N135" i="5"/>
  <c r="O114" i="6"/>
  <c r="O98" i="6"/>
  <c r="O25" i="6"/>
  <c r="O48" i="6"/>
  <c r="Q185" i="5"/>
  <c r="Q184" i="5"/>
  <c r="O113" i="6"/>
  <c r="O60" i="6"/>
  <c r="R105" i="5"/>
  <c r="R124" i="5" s="1"/>
  <c r="Q56" i="6" s="1"/>
  <c r="P56" i="6"/>
  <c r="L12" i="4"/>
  <c r="M96" i="6"/>
  <c r="M20" i="6"/>
  <c r="J129" i="6"/>
  <c r="I47" i="6"/>
  <c r="I54" i="6" s="1"/>
  <c r="I66" i="6" s="1"/>
  <c r="J276" i="5" s="1"/>
  <c r="J280" i="5" s="1"/>
  <c r="I82" i="6" s="1"/>
  <c r="I84" i="6" s="1"/>
  <c r="J130" i="6"/>
  <c r="J47" i="6" s="1"/>
  <c r="J54" i="6" s="1"/>
  <c r="J66" i="6" s="1"/>
  <c r="J78" i="6"/>
  <c r="J80" i="6" s="1"/>
  <c r="J35" i="6"/>
  <c r="E55" i="2"/>
  <c r="E52" i="2"/>
  <c r="K271" i="5"/>
  <c r="J10" i="4"/>
  <c r="J11" i="4" s="1"/>
  <c r="J15" i="4" s="1"/>
  <c r="J19" i="4" s="1"/>
  <c r="K107" i="6"/>
  <c r="K128" i="6" s="1"/>
  <c r="L161" i="5"/>
  <c r="K29" i="6" s="1"/>
  <c r="K30" i="6" s="1"/>
  <c r="L160" i="5"/>
  <c r="K76" i="6" s="1"/>
  <c r="M154" i="5" l="1"/>
  <c r="M159" i="5" s="1"/>
  <c r="L105" i="6" s="1"/>
  <c r="L107" i="6" s="1"/>
  <c r="L128" i="6" s="1"/>
  <c r="K272" i="5"/>
  <c r="L270" i="5" s="1"/>
  <c r="L9" i="4"/>
  <c r="M23" i="6"/>
  <c r="M27" i="6" s="1"/>
  <c r="M34" i="6"/>
  <c r="Q186" i="5"/>
  <c r="Q178" i="5"/>
  <c r="M59" i="6"/>
  <c r="M64" i="6" s="1"/>
  <c r="O133" i="5"/>
  <c r="O117" i="6"/>
  <c r="K129" i="6"/>
  <c r="K130" i="6" s="1"/>
  <c r="I36" i="6"/>
  <c r="D56" i="2"/>
  <c r="K78" i="6"/>
  <c r="K80" i="6" s="1"/>
  <c r="M161" i="5"/>
  <c r="L29" i="6" s="1"/>
  <c r="L30" i="6" s="1"/>
  <c r="L271" i="5"/>
  <c r="F55" i="2"/>
  <c r="F52" i="2"/>
  <c r="K35" i="6"/>
  <c r="M160" i="5" l="1"/>
  <c r="L76" i="6" s="1"/>
  <c r="K10" i="4"/>
  <c r="K11" i="4" s="1"/>
  <c r="K15" i="4" s="1"/>
  <c r="K19" i="4" s="1"/>
  <c r="K276" i="5"/>
  <c r="K280" i="5" s="1"/>
  <c r="J82" i="6" s="1"/>
  <c r="J36" i="6" s="1"/>
  <c r="K47" i="6"/>
  <c r="K54" i="6" s="1"/>
  <c r="K66" i="6" s="1"/>
  <c r="L129" i="6"/>
  <c r="L130" i="6" s="1"/>
  <c r="M129" i="6" s="1"/>
  <c r="L272" i="5"/>
  <c r="M270" i="5" s="1"/>
  <c r="O134" i="5"/>
  <c r="O137" i="5" s="1"/>
  <c r="N19" i="6" s="1"/>
  <c r="P114" i="6"/>
  <c r="P98" i="6"/>
  <c r="P25" i="6"/>
  <c r="P48" i="6"/>
  <c r="P113" i="6"/>
  <c r="R185" i="5"/>
  <c r="P60" i="6"/>
  <c r="R184" i="5"/>
  <c r="M95" i="6"/>
  <c r="M102" i="6" s="1"/>
  <c r="N150" i="5"/>
  <c r="L78" i="6"/>
  <c r="L80" i="6" s="1"/>
  <c r="L35" i="6"/>
  <c r="M271" i="5"/>
  <c r="G55" i="2"/>
  <c r="G52" i="2"/>
  <c r="J84" i="6" l="1"/>
  <c r="M272" i="5"/>
  <c r="N270" i="5" s="1"/>
  <c r="E56" i="2"/>
  <c r="L276" i="5"/>
  <c r="L280" i="5" s="1"/>
  <c r="K82" i="6" s="1"/>
  <c r="K84" i="6" s="1"/>
  <c r="L47" i="6"/>
  <c r="L54" i="6" s="1"/>
  <c r="L66" i="6" s="1"/>
  <c r="P117" i="6"/>
  <c r="R186" i="5"/>
  <c r="R178" i="5" s="1"/>
  <c r="M12" i="4"/>
  <c r="N96" i="6"/>
  <c r="N20" i="6"/>
  <c r="N151" i="5"/>
  <c r="N165" i="5" s="1"/>
  <c r="N166" i="5" s="1"/>
  <c r="O164" i="5" s="1"/>
  <c r="O135" i="5"/>
  <c r="F56" i="2"/>
  <c r="K36" i="6"/>
  <c r="M276" i="5" l="1"/>
  <c r="M280" i="5" s="1"/>
  <c r="L82" i="6" s="1"/>
  <c r="L84" i="6" s="1"/>
  <c r="N152" i="5"/>
  <c r="N154" i="5" s="1"/>
  <c r="N159" i="5" s="1"/>
  <c r="M105" i="6" s="1"/>
  <c r="M9" i="4"/>
  <c r="N23" i="6"/>
  <c r="N27" i="6" s="1"/>
  <c r="N34" i="6"/>
  <c r="Q98" i="6"/>
  <c r="Q25" i="6"/>
  <c r="Q114" i="6"/>
  <c r="N59" i="6"/>
  <c r="N64" i="6" s="1"/>
  <c r="P133" i="5"/>
  <c r="Q48" i="6"/>
  <c r="Q60" i="6"/>
  <c r="Q113" i="6"/>
  <c r="L36" i="6" l="1"/>
  <c r="G56" i="2"/>
  <c r="N156" i="5"/>
  <c r="N161" i="5" s="1"/>
  <c r="M29" i="6" s="1"/>
  <c r="M30" i="6" s="1"/>
  <c r="N95" i="6"/>
  <c r="N102" i="6" s="1"/>
  <c r="O150" i="5"/>
  <c r="Q117" i="6"/>
  <c r="P134" i="5"/>
  <c r="P137" i="5" s="1"/>
  <c r="O19" i="6" s="1"/>
  <c r="L10" i="4"/>
  <c r="L11" i="4" s="1"/>
  <c r="L15" i="4" s="1"/>
  <c r="L19" i="4" s="1"/>
  <c r="M107" i="6"/>
  <c r="M128" i="6" s="1"/>
  <c r="M130" i="6" s="1"/>
  <c r="N160" i="5" l="1"/>
  <c r="M76" i="6" s="1"/>
  <c r="M78" i="6" s="1"/>
  <c r="M80" i="6" s="1"/>
  <c r="N12" i="4"/>
  <c r="O96" i="6"/>
  <c r="O20" i="6"/>
  <c r="P135" i="5"/>
  <c r="O151" i="5"/>
  <c r="O165" i="5" s="1"/>
  <c r="O166" i="5" s="1"/>
  <c r="P164" i="5" s="1"/>
  <c r="M35" i="6"/>
  <c r="H55" i="2"/>
  <c r="N271" i="5"/>
  <c r="N272" i="5" s="1"/>
  <c r="H52" i="2"/>
  <c r="N129" i="6"/>
  <c r="M47" i="6"/>
  <c r="M54" i="6" s="1"/>
  <c r="M66" i="6" s="1"/>
  <c r="O152" i="5" l="1"/>
  <c r="O154" i="5" s="1"/>
  <c r="O159" i="5" s="1"/>
  <c r="N105" i="6" s="1"/>
  <c r="N276" i="5"/>
  <c r="N280" i="5" s="1"/>
  <c r="M82" i="6" s="1"/>
  <c r="O34" i="6"/>
  <c r="N9" i="4"/>
  <c r="O23" i="6"/>
  <c r="O27" i="6" s="1"/>
  <c r="O59" i="6"/>
  <c r="O64" i="6" s="1"/>
  <c r="Q133" i="5"/>
  <c r="O270" i="5"/>
  <c r="O156" i="5" l="1"/>
  <c r="O160" i="5" s="1"/>
  <c r="N76" i="6" s="1"/>
  <c r="N78" i="6" s="1"/>
  <c r="N80" i="6" s="1"/>
  <c r="Q134" i="5"/>
  <c r="Q137" i="5" s="1"/>
  <c r="P19" i="6" s="1"/>
  <c r="P150" i="5"/>
  <c r="O95" i="6"/>
  <c r="O102" i="6" s="1"/>
  <c r="H56" i="2"/>
  <c r="M36" i="6"/>
  <c r="M84" i="6"/>
  <c r="M10" i="4"/>
  <c r="M11" i="4" s="1"/>
  <c r="M15" i="4" s="1"/>
  <c r="M19" i="4" s="1"/>
  <c r="N107" i="6"/>
  <c r="N128" i="6" s="1"/>
  <c r="N130" i="6" s="1"/>
  <c r="O161" i="5" l="1"/>
  <c r="N29" i="6" s="1"/>
  <c r="N30" i="6" s="1"/>
  <c r="N35" i="6" s="1"/>
  <c r="Q135" i="5"/>
  <c r="O129" i="6"/>
  <c r="N47" i="6"/>
  <c r="N54" i="6" s="1"/>
  <c r="N66" i="6" s="1"/>
  <c r="P151" i="5"/>
  <c r="P165" i="5" s="1"/>
  <c r="P166" i="5" s="1"/>
  <c r="Q164" i="5" s="1"/>
  <c r="O12" i="4"/>
  <c r="P96" i="6"/>
  <c r="P20" i="6"/>
  <c r="I55" i="2" l="1"/>
  <c r="O271" i="5"/>
  <c r="O272" i="5" s="1"/>
  <c r="P270" i="5" s="1"/>
  <c r="I52" i="2"/>
  <c r="P152" i="5"/>
  <c r="P154" i="5" s="1"/>
  <c r="P159" i="5" s="1"/>
  <c r="O105" i="6" s="1"/>
  <c r="P23" i="6"/>
  <c r="P27" i="6" s="1"/>
  <c r="P34" i="6"/>
  <c r="O9" i="4"/>
  <c r="P59" i="6"/>
  <c r="P64" i="6" s="1"/>
  <c r="R133" i="5"/>
  <c r="O276" i="5" l="1"/>
  <c r="O280" i="5" s="1"/>
  <c r="N82" i="6" s="1"/>
  <c r="N84" i="6" s="1"/>
  <c r="P156" i="5"/>
  <c r="P161" i="5" s="1"/>
  <c r="O29" i="6" s="1"/>
  <c r="O30" i="6" s="1"/>
  <c r="N10" i="4"/>
  <c r="N11" i="4" s="1"/>
  <c r="N15" i="4" s="1"/>
  <c r="N19" i="4" s="1"/>
  <c r="O107" i="6"/>
  <c r="O128" i="6" s="1"/>
  <c r="O130" i="6" s="1"/>
  <c r="R134" i="5"/>
  <c r="R137" i="5" s="1"/>
  <c r="Q19" i="6" s="1"/>
  <c r="P95" i="6"/>
  <c r="P102" i="6" s="1"/>
  <c r="Q150" i="5"/>
  <c r="I56" i="2" l="1"/>
  <c r="N36" i="6"/>
  <c r="P160" i="5"/>
  <c r="O76" i="6" s="1"/>
  <c r="O78" i="6" s="1"/>
  <c r="O80" i="6" s="1"/>
  <c r="J55" i="2"/>
  <c r="J52" i="2"/>
  <c r="P271" i="5"/>
  <c r="P272" i="5" s="1"/>
  <c r="O35" i="6"/>
  <c r="Q151" i="5"/>
  <c r="Q165" i="5" s="1"/>
  <c r="Q166" i="5" s="1"/>
  <c r="R164" i="5" s="1"/>
  <c r="R135" i="5"/>
  <c r="Q59" i="6" s="1"/>
  <c r="Q64" i="6" s="1"/>
  <c r="P129" i="6"/>
  <c r="O47" i="6"/>
  <c r="O54" i="6" s="1"/>
  <c r="O66" i="6" s="1"/>
  <c r="P12" i="4"/>
  <c r="Q96" i="6"/>
  <c r="Q20" i="6"/>
  <c r="P276" i="5" l="1"/>
  <c r="P280" i="5" s="1"/>
  <c r="O82" i="6" s="1"/>
  <c r="Q152" i="5"/>
  <c r="Q23" i="6"/>
  <c r="Q27" i="6" s="1"/>
  <c r="Q34" i="6"/>
  <c r="P9" i="4"/>
  <c r="Q270" i="5"/>
  <c r="O84" i="6" l="1"/>
  <c r="J56" i="2"/>
  <c r="O36" i="6"/>
  <c r="Q95" i="6"/>
  <c r="Q102" i="6" s="1"/>
  <c r="R150" i="5"/>
  <c r="Q154" i="5"/>
  <c r="Q159" i="5" s="1"/>
  <c r="P105" i="6" s="1"/>
  <c r="Q156" i="5"/>
  <c r="Q161" i="5" l="1"/>
  <c r="P29" i="6" s="1"/>
  <c r="P30" i="6" s="1"/>
  <c r="Q160" i="5"/>
  <c r="P76" i="6" s="1"/>
  <c r="R151" i="5"/>
  <c r="R165" i="5" s="1"/>
  <c r="R166" i="5" s="1"/>
  <c r="O10" i="4"/>
  <c r="O11" i="4" s="1"/>
  <c r="O15" i="4" s="1"/>
  <c r="O19" i="4" s="1"/>
  <c r="P107" i="6"/>
  <c r="P128" i="6" s="1"/>
  <c r="P130" i="6" s="1"/>
  <c r="R152" i="5" l="1"/>
  <c r="R154" i="5" s="1"/>
  <c r="R159" i="5" s="1"/>
  <c r="Q105" i="6" s="1"/>
  <c r="P47" i="6"/>
  <c r="P54" i="6" s="1"/>
  <c r="P66" i="6" s="1"/>
  <c r="Q129" i="6"/>
  <c r="P78" i="6"/>
  <c r="P80" i="6" s="1"/>
  <c r="Q271" i="5"/>
  <c r="Q272" i="5" s="1"/>
  <c r="K52" i="2"/>
  <c r="K55" i="2"/>
  <c r="P35" i="6"/>
  <c r="R156" i="5" l="1"/>
  <c r="R160" i="5" s="1"/>
  <c r="Q76" i="6" s="1"/>
  <c r="Q78" i="6" s="1"/>
  <c r="Q80" i="6" s="1"/>
  <c r="R270" i="5"/>
  <c r="P10" i="4"/>
  <c r="P11" i="4" s="1"/>
  <c r="P15" i="4" s="1"/>
  <c r="P19" i="4" s="1"/>
  <c r="Q107" i="6"/>
  <c r="Q128" i="6" s="1"/>
  <c r="Q130" i="6" s="1"/>
  <c r="Q47" i="6" s="1"/>
  <c r="Q54" i="6" s="1"/>
  <c r="Q66" i="6" s="1"/>
  <c r="Q276" i="5"/>
  <c r="Q280" i="5" s="1"/>
  <c r="P82" i="6" s="1"/>
  <c r="R161" i="5" l="1"/>
  <c r="Q29" i="6" s="1"/>
  <c r="Q30" i="6" s="1"/>
  <c r="L55" i="2" s="1"/>
  <c r="N55" i="2" s="1" a="1"/>
  <c r="N55" i="2" s="1"/>
  <c r="P84" i="6"/>
  <c r="K56" i="2"/>
  <c r="P36" i="6"/>
  <c r="G36" i="4"/>
  <c r="G37" i="4" s="1"/>
  <c r="G22" i="4" s="1"/>
  <c r="G21" i="4"/>
  <c r="L52" i="2" l="1"/>
  <c r="N52" i="2" s="1"/>
  <c r="R271" i="5"/>
  <c r="R272" i="5" s="1"/>
  <c r="R276" i="5" s="1"/>
  <c r="R280" i="5" s="1"/>
  <c r="Q82" i="6" s="1"/>
  <c r="Q84" i="6" s="1"/>
  <c r="Q35" i="6"/>
  <c r="G23" i="4"/>
  <c r="G25" i="4" s="1"/>
  <c r="G29" i="4" s="1"/>
  <c r="G31" i="4" s="1"/>
  <c r="K23" i="4" s="1"/>
  <c r="L56" i="2" l="1"/>
  <c r="N56" i="2" s="1" a="1"/>
  <c r="N56" i="2" s="1"/>
  <c r="Q36" i="6"/>
  <c r="N18" i="2"/>
  <c r="B11" i="2" s="1"/>
  <c r="D5" i="2" l="1"/>
  <c r="M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<sst xmlns="http://schemas.openxmlformats.org/spreadsheetml/2006/main" count="11415" uniqueCount="10826">
  <si>
    <t>Financial Modeling - Practice Case</t>
  </si>
  <si>
    <t>Eternal Limited</t>
  </si>
  <si>
    <t>Financial Model Solution - Horizontal Orientation</t>
  </si>
  <si>
    <t>Made By:</t>
  </si>
  <si>
    <t>Nikhil Kukreja</t>
  </si>
  <si>
    <t xml:space="preserve">General </t>
  </si>
  <si>
    <t>-</t>
  </si>
  <si>
    <t>First year of forecast in financial model</t>
  </si>
  <si>
    <t>Equity</t>
  </si>
  <si>
    <t>Income Statement</t>
  </si>
  <si>
    <t xml:space="preserve">For the Fiscal Period Ending
</t>
  </si>
  <si>
    <t>Restated
12 months
Mar-31-2023</t>
  </si>
  <si>
    <t>12 months
Mar-31-2024</t>
  </si>
  <si>
    <t>12 months
Mar-31-2025</t>
  </si>
  <si>
    <t>Currency</t>
  </si>
  <si>
    <t>INR</t>
  </si>
  <si>
    <t xml:space="preserve"> </t>
  </si>
  <si>
    <t>Selling General &amp; Admin Exp. [102]</t>
  </si>
  <si>
    <t>Provision for Bad Debts [95]</t>
  </si>
  <si>
    <t>R &amp; D Exp. [100]</t>
  </si>
  <si>
    <t>Depreciation &amp; Amort. [41]</t>
  </si>
  <si>
    <t>Other Operating Expense/(Income) [260]</t>
  </si>
  <si>
    <t xml:space="preserve">  Other Operating Exp., Total [380]</t>
  </si>
  <si>
    <t xml:space="preserve">  Operating Income [21]</t>
  </si>
  <si>
    <t>Interest Expense [82]</t>
  </si>
  <si>
    <t>Interest and Invest. Income [65]</t>
  </si>
  <si>
    <t xml:space="preserve">  Net Interest Exp. [368]</t>
  </si>
  <si>
    <t>Income/(Loss) from Affiliates [47]</t>
  </si>
  <si>
    <t>Currency Exchange Gains (Loss) [38]</t>
  </si>
  <si>
    <t>Other Non-Operating Inc. (Exp.) [85]</t>
  </si>
  <si>
    <t xml:space="preserve">  EBT Excl. Unusual Items [4]</t>
  </si>
  <si>
    <t>Impairment of Goodwill [209]</t>
  </si>
  <si>
    <t>Gain (Loss) On Sale Of Invest. [62]</t>
  </si>
  <si>
    <t>Gain (Loss) On Sale Of Assets [56]</t>
  </si>
  <si>
    <t>Asset Writedown [32]</t>
  </si>
  <si>
    <t>Other Unusual Items [87]</t>
  </si>
  <si>
    <t xml:space="preserve">  EBT Incl. Unusual Items [139]</t>
  </si>
  <si>
    <t>Income Tax Expense [75]</t>
  </si>
  <si>
    <t xml:space="preserve">  Earnings from Cont. Ops. [7]</t>
  </si>
  <si>
    <t>Earnings of Discontinued Ops. [40]</t>
  </si>
  <si>
    <t>Extraord. Item &amp; Account. Change [42]</t>
  </si>
  <si>
    <t xml:space="preserve">  Net Income to Company [41571]</t>
  </si>
  <si>
    <t>Minority Int. in Earnings [83]</t>
  </si>
  <si>
    <t xml:space="preserve">  Net Income [15]</t>
  </si>
  <si>
    <t>Balance Sheet</t>
  </si>
  <si>
    <t>Pension &amp; Other Post-Retire. Benefits [1213]</t>
  </si>
  <si>
    <t>Def. Tax Liability, Non-Curr. [1027]</t>
  </si>
  <si>
    <t>Other Non-Current Liabilities [1062]</t>
  </si>
  <si>
    <t>Total Liabilities [1276]</t>
  </si>
  <si>
    <t>Common Stock [1103]</t>
  </si>
  <si>
    <t>Additional Paid In Capital [1084]</t>
  </si>
  <si>
    <t>Retained Earnings [1222]</t>
  </si>
  <si>
    <t>Treasury Stock [1248]</t>
  </si>
  <si>
    <t>Comprehensive Inc. and Other [1028]</t>
  </si>
  <si>
    <t xml:space="preserve">  Total Common Equity [1006]</t>
  </si>
  <si>
    <t>Minority Interest [1052]</t>
  </si>
  <si>
    <t>Total Equity [1275]</t>
  </si>
  <si>
    <t>Total Liabilities And Equity [1013]</t>
  </si>
  <si>
    <t>Operating Profit</t>
  </si>
  <si>
    <t>OPM %</t>
  </si>
  <si>
    <t>Interest</t>
  </si>
  <si>
    <t>Depreciation</t>
  </si>
  <si>
    <t>Profit before tax</t>
  </si>
  <si>
    <t>Tax %</t>
  </si>
  <si>
    <t>(INR crores)</t>
  </si>
  <si>
    <t>Particulars</t>
  </si>
  <si>
    <t>Gross Profit</t>
  </si>
  <si>
    <t>EBITDA</t>
  </si>
  <si>
    <t>Depreciation &amp; Amortisation</t>
  </si>
  <si>
    <t>EBIT</t>
  </si>
  <si>
    <t>EBT</t>
  </si>
  <si>
    <t>Adjusted EBT</t>
  </si>
  <si>
    <t>Margins</t>
  </si>
  <si>
    <t>Assets</t>
  </si>
  <si>
    <t>Cash</t>
  </si>
  <si>
    <t>Inventory</t>
  </si>
  <si>
    <t>Net P,P&amp;E</t>
  </si>
  <si>
    <t>Goodwill</t>
  </si>
  <si>
    <t>Liablities</t>
  </si>
  <si>
    <t>Current Lease Liabilities</t>
  </si>
  <si>
    <t>Cash Flow Statement</t>
  </si>
  <si>
    <t>Net Income [2150]</t>
  </si>
  <si>
    <t>Depreciation &amp; Amort. [2171]</t>
  </si>
  <si>
    <t>Amort. of Goodwill and Intangibles [2182]</t>
  </si>
  <si>
    <t>Depreciation &amp; Amort., Total [2160]</t>
  </si>
  <si>
    <t>Other Amortization [2014]</t>
  </si>
  <si>
    <t>(Gain) Loss From Sale Of Assets [2026]</t>
  </si>
  <si>
    <t>(Gain) Loss On Sale Of Invest. [2090]</t>
  </si>
  <si>
    <t>Asset Writedown &amp; Restructuring Costs [2019]</t>
  </si>
  <si>
    <t>(Income) Loss on Equity Invest. [2086]</t>
  </si>
  <si>
    <t>Stock-Based Compensation [2127]</t>
  </si>
  <si>
    <t>Provision &amp; Write-off of Bad debts [2111]</t>
  </si>
  <si>
    <t>Other Operating Activities [2047]</t>
  </si>
  <si>
    <t>Change in Acc. Receivable [2018]</t>
  </si>
  <si>
    <t>Change In Inventories [2099]</t>
  </si>
  <si>
    <t>Change in Acc. Payable [2017]</t>
  </si>
  <si>
    <t>Change in Other Net Operating Assets [2045]</t>
  </si>
  <si>
    <t xml:space="preserve">  Cash from Ops. [2006]</t>
  </si>
  <si>
    <t>Capital Expenditure [2021]</t>
  </si>
  <si>
    <t>Sale of Property, Plant, and Equipment [2042]</t>
  </si>
  <si>
    <t>Cash Acquisitions [2057]</t>
  </si>
  <si>
    <t>Divestitures [2077]</t>
  </si>
  <si>
    <t>Invest. in Marketable &amp; Equity Securt. [2027]</t>
  </si>
  <si>
    <t>Net (Inc.) Dec. in Loans Originated/Sold [2032]</t>
  </si>
  <si>
    <t>Other Investing Activities [2051]</t>
  </si>
  <si>
    <t xml:space="preserve">  Cash from Investing [2005]</t>
  </si>
  <si>
    <t>Short Term Debt Issued [2043]</t>
  </si>
  <si>
    <t>Long-Term Debt Issued [2034]</t>
  </si>
  <si>
    <t>Total Debt Issued [2161]</t>
  </si>
  <si>
    <t>Short Term Debt Repaid [2044]</t>
  </si>
  <si>
    <t>Long-Term Debt Repaid [2036]</t>
  </si>
  <si>
    <t>Total Debt Repaid [2166]</t>
  </si>
  <si>
    <t>Issuance of Common Stock [2169]</t>
  </si>
  <si>
    <t>Total Dividends Paid [2022]</t>
  </si>
  <si>
    <t>Special Dividend Paid [2041]</t>
  </si>
  <si>
    <t>Other Financing Activities [2050]</t>
  </si>
  <si>
    <t xml:space="preserve">  Cash from Financing [2004]</t>
  </si>
  <si>
    <t>Foreign Exchange Rate Adj. [2144]</t>
  </si>
  <si>
    <t>Misc. Cash Flow Adj. [2149]</t>
  </si>
  <si>
    <t xml:space="preserve">  Net Change in Cash [2093]</t>
  </si>
  <si>
    <t>Sale of P,P &amp; E</t>
  </si>
  <si>
    <t>NOV</t>
  </si>
  <si>
    <t>Q3FY25</t>
  </si>
  <si>
    <t>Q4FY25</t>
  </si>
  <si>
    <t>Q1FY26</t>
  </si>
  <si>
    <t>Q2FY26</t>
  </si>
  <si>
    <t>Q3FY26</t>
  </si>
  <si>
    <t>Food Delivery</t>
  </si>
  <si>
    <t>Quick Commerce</t>
  </si>
  <si>
    <t>Going-out</t>
  </si>
  <si>
    <t>Adjusted Revenue</t>
  </si>
  <si>
    <t>Hyperpure</t>
  </si>
  <si>
    <t>Others</t>
  </si>
  <si>
    <t>Period</t>
  </si>
  <si>
    <t>Net Order Value (NOV)</t>
  </si>
  <si>
    <t>Contribution</t>
  </si>
  <si>
    <t>Adjusted EBITDA</t>
  </si>
  <si>
    <t>Average Monthly Active Food Delivery Restaurant Partners</t>
  </si>
  <si>
    <t>Average Monthly Active Delivery Partners (in 000s)</t>
  </si>
  <si>
    <t>Average Monthly Transacting Customers (in millions)</t>
  </si>
  <si>
    <t>Quick Commerce (in cr)</t>
  </si>
  <si>
    <t>Food Delivery (in cr)</t>
  </si>
  <si>
    <t>Orders</t>
  </si>
  <si>
    <t>Net Average Order Value</t>
  </si>
  <si>
    <t>(in millions unless stated otherwise)</t>
  </si>
  <si>
    <t>Average monthly transacting customers</t>
  </si>
  <si>
    <t>Average monthly active deliver partners (in 000s)</t>
  </si>
  <si>
    <t>Average NOV per day, per store (INR '000)</t>
  </si>
  <si>
    <t>Store at the end of the period</t>
  </si>
  <si>
    <t>District (in cr)</t>
  </si>
  <si>
    <t>Hyperpure (in cr)</t>
  </si>
  <si>
    <r>
      <t>Sales </t>
    </r>
    <r>
      <rPr>
        <sz val="11"/>
        <color rgb="FF665EFD"/>
        <rFont val="Calibri"/>
        <family val="2"/>
      </rPr>
      <t>+</t>
    </r>
  </si>
  <si>
    <r>
      <t>Expenses </t>
    </r>
    <r>
      <rPr>
        <sz val="11"/>
        <color rgb="FF665EFD"/>
        <rFont val="Calibri"/>
        <family val="2"/>
      </rPr>
      <t>+</t>
    </r>
  </si>
  <si>
    <r>
      <t>Other Income </t>
    </r>
    <r>
      <rPr>
        <sz val="11"/>
        <color rgb="FF665EFD"/>
        <rFont val="Calibri"/>
        <family val="2"/>
      </rPr>
      <t>+</t>
    </r>
  </si>
  <si>
    <r>
      <t>Net Profit </t>
    </r>
    <r>
      <rPr>
        <sz val="11"/>
        <color rgb="FF665EFD"/>
        <rFont val="Calibri"/>
        <family val="2"/>
      </rPr>
      <t>+</t>
    </r>
  </si>
  <si>
    <t>Q2FY25</t>
  </si>
  <si>
    <t>Adjusted Revenue (core restaurant business)</t>
  </si>
  <si>
    <t>Q1FY25</t>
  </si>
  <si>
    <t>FY 2025-26 Quarter 4</t>
  </si>
  <si>
    <t>Revenue as a % of NOV for quarter 4</t>
  </si>
  <si>
    <t>Revenue as a % of NOV for FY26-27</t>
  </si>
  <si>
    <t>Metric</t>
  </si>
  <si>
    <t>India</t>
  </si>
  <si>
    <t>China</t>
  </si>
  <si>
    <t>~USD 45–50 Bn</t>
  </si>
  <si>
    <t>Per capita GDP (nominal) (in 2025)</t>
  </si>
  <si>
    <t>Current food delivery market value (in billions)</t>
  </si>
  <si>
    <t>Current food delivery users (in millions)</t>
  </si>
  <si>
    <t>AOV</t>
  </si>
  <si>
    <t>$8</t>
  </si>
  <si>
    <t>China's Food Delivery Market</t>
  </si>
  <si>
    <t>RMB billion</t>
  </si>
  <si>
    <t>Food delivery market in India</t>
  </si>
  <si>
    <t>Quick commerce</t>
  </si>
  <si>
    <t>Quick commerce market in India</t>
  </si>
  <si>
    <t>Growth expected in Indian retail market</t>
  </si>
  <si>
    <t>Revenue as a % of NOV in quarter 4</t>
  </si>
  <si>
    <t>Revenue as a % of NOV in FY26-27</t>
  </si>
  <si>
    <t>Stores at the end of quarter 3</t>
  </si>
  <si>
    <t>Number of stores in FY26-27 (management guidance)</t>
  </si>
  <si>
    <t>Going out market size in India</t>
  </si>
  <si>
    <t>2029-2035</t>
  </si>
  <si>
    <t>2025-2029</t>
  </si>
  <si>
    <t>India urbanisation growth per annum</t>
  </si>
  <si>
    <t>India disposable income growth per annum</t>
  </si>
  <si>
    <t>District NOV share of total market</t>
  </si>
  <si>
    <t>District long-term NOV share of total market</t>
  </si>
  <si>
    <t>Country specific assumptions</t>
  </si>
  <si>
    <t>Food delivery</t>
  </si>
  <si>
    <t>B2B supplies</t>
  </si>
  <si>
    <t>B2B supplies market size in India</t>
  </si>
  <si>
    <t>Food raw material/procurement share as a % of total food market</t>
  </si>
  <si>
    <t>Total B2B supplies market in 2025</t>
  </si>
  <si>
    <t>Organised food market in 2035</t>
  </si>
  <si>
    <t>Average quarterly NOV growth in segment:</t>
  </si>
  <si>
    <t>Average quarterly revenue growth in segment:</t>
  </si>
  <si>
    <t>Depreciation methodology used</t>
  </si>
  <si>
    <t>Years used for depreciating of new assets</t>
  </si>
  <si>
    <t>Tax</t>
  </si>
  <si>
    <t>millions</t>
  </si>
  <si>
    <t>USD</t>
  </si>
  <si>
    <t>USD billions</t>
  </si>
  <si>
    <t xml:space="preserve">Total addressable market in India of food delivery in 2035 </t>
  </si>
  <si>
    <t>INR Cr</t>
  </si>
  <si>
    <t>billions</t>
  </si>
  <si>
    <t xml:space="preserve">Total addressable market in India of quick commerce in 2035 </t>
  </si>
  <si>
    <t xml:space="preserve">Total addressable market in 2035 </t>
  </si>
  <si>
    <t xml:space="preserve">India box office collection in 2035 </t>
  </si>
  <si>
    <t xml:space="preserve">India sporting events market size in 2035 </t>
  </si>
  <si>
    <t>Indian food market size in 2035</t>
  </si>
  <si>
    <t xml:space="preserve">Total serviceable market of B2B supplies market in 2035 </t>
  </si>
  <si>
    <t xml:space="preserve">Indian food market size </t>
  </si>
  <si>
    <t>NOV growth rate</t>
  </si>
  <si>
    <t>%</t>
  </si>
  <si>
    <t>Takeaway rate</t>
  </si>
  <si>
    <t>Revenue for FY24-25</t>
  </si>
  <si>
    <t>NOV for FY24-25</t>
  </si>
  <si>
    <t>Current food delivery market size in China in 2025</t>
  </si>
  <si>
    <t xml:space="preserve">Revenue Schedule </t>
  </si>
  <si>
    <t>Total revenue</t>
  </si>
  <si>
    <t>India's GDP per capita in 2025</t>
  </si>
  <si>
    <t>China's GDP per capita in 2025</t>
  </si>
  <si>
    <t>Quick commerce market share in 2025</t>
  </si>
  <si>
    <t>Going Out</t>
  </si>
  <si>
    <t>Deviation row</t>
  </si>
  <si>
    <t>Multiplier row</t>
  </si>
  <si>
    <t>B2B Supplies</t>
  </si>
  <si>
    <t>Going out</t>
  </si>
  <si>
    <t>India sporting events market in 2025</t>
  </si>
  <si>
    <t>India addressable dining out market in 2025</t>
  </si>
  <si>
    <t>India addressable dining out market in 2035</t>
  </si>
  <si>
    <t>Dining out digital discovery in 2025</t>
  </si>
  <si>
    <t>Dining out digital discovery in 2035</t>
  </si>
  <si>
    <t>Dine-in share in 2025</t>
  </si>
  <si>
    <t>Dine-in share in 2035</t>
  </si>
  <si>
    <t>Total addressable market in 2025</t>
  </si>
  <si>
    <t>Revenue as a % of NOV in FY24-25</t>
  </si>
  <si>
    <t>Core restaurant business revenue in FY24-25</t>
  </si>
  <si>
    <t>Core restaurant business revenue as a % of total revenue in quarter 1 FY24-25</t>
  </si>
  <si>
    <t>Core restaurant business revenue as a % of TAM in 2025</t>
  </si>
  <si>
    <t>Core restaurant business revenue as a % of TAM in 2035</t>
  </si>
  <si>
    <t>Organised urban restaurants in 2025</t>
  </si>
  <si>
    <t>Average NOV per day, per store in FY25-26</t>
  </si>
  <si>
    <t>(INR'000)</t>
  </si>
  <si>
    <t>Average NOV per day, per store in FY26-27</t>
  </si>
  <si>
    <t>Partnered restaurants in 2025</t>
  </si>
  <si>
    <t>Organised urban restaurants in 2035</t>
  </si>
  <si>
    <t>Partnered restaurants in %</t>
  </si>
  <si>
    <t>Partnered restaurants in 2035 (assuming similar penetration)</t>
  </si>
  <si>
    <t>Average procurement value annually in 2025 (per restaurant)</t>
  </si>
  <si>
    <t>Average procurement value annually in 2035 (per restaurant)</t>
  </si>
  <si>
    <t xml:space="preserve">Cost Schedule </t>
  </si>
  <si>
    <t>Adjusted EBITDA as a % NOV</t>
  </si>
  <si>
    <t>Adjusted EBITDA margin as a % of NOV in FY24-25</t>
  </si>
  <si>
    <t>Adjusted EBITDA margin in FY24-25</t>
  </si>
  <si>
    <t>Adjusted EBITDA margin targeted as per management guidance</t>
  </si>
  <si>
    <t>Adjusted EBITDA as a % revenue</t>
  </si>
  <si>
    <t>Contribution margin as a % of NOV</t>
  </si>
  <si>
    <t>Contribution margin as a % of NOV in FY24-25</t>
  </si>
  <si>
    <t>Contribution margin as a % of NOV in FY25-26</t>
  </si>
  <si>
    <t>Gross margin as a % of NOV</t>
  </si>
  <si>
    <t>Contribution margin as a % of NOV in FY34-35</t>
  </si>
  <si>
    <t>Contribution as a % of NOV in FY25-26</t>
  </si>
  <si>
    <t>Contribution as a % of NOV in FY24-25</t>
  </si>
  <si>
    <t>Contribution as a % of NOV in FY34-35</t>
  </si>
  <si>
    <t>Adjusted EBITDA margin as a % of NOV in FY25-26</t>
  </si>
  <si>
    <t>Adjusted EBITDA margin in FY25-26</t>
  </si>
  <si>
    <t>India box office collection in 2025</t>
  </si>
  <si>
    <t>FY23</t>
  </si>
  <si>
    <t>FY24</t>
  </si>
  <si>
    <t>FY25</t>
  </si>
  <si>
    <t>B2B</t>
  </si>
  <si>
    <t>Variable costs</t>
  </si>
  <si>
    <t>Fixed costs</t>
  </si>
  <si>
    <t>Cost of goods sold</t>
  </si>
  <si>
    <t>P,P&amp;E</t>
  </si>
  <si>
    <t>Gross Value</t>
  </si>
  <si>
    <t>As on March 31, 2023</t>
  </si>
  <si>
    <t>As on March 31, 2024</t>
  </si>
  <si>
    <t>As on March 31, 2025</t>
  </si>
  <si>
    <t>Leasehold Improvement</t>
  </si>
  <si>
    <t>Electrical Equipment</t>
  </si>
  <si>
    <t>Furniture &amp; Fitting</t>
  </si>
  <si>
    <t>Computers</t>
  </si>
  <si>
    <t>Motor Vehicles</t>
  </si>
  <si>
    <t>Plant &amp; Machinery</t>
  </si>
  <si>
    <t>Intangible Assets</t>
  </si>
  <si>
    <t>Software &amp; Website</t>
  </si>
  <si>
    <t>Trademarks</t>
  </si>
  <si>
    <t>Brand</t>
  </si>
  <si>
    <t>Customer Contract</t>
  </si>
  <si>
    <t>Distribution Network</t>
  </si>
  <si>
    <t>Content</t>
  </si>
  <si>
    <t>Restaurant Listing Platforms</t>
  </si>
  <si>
    <t>Non-Compete</t>
  </si>
  <si>
    <t>Technology Platform</t>
  </si>
  <si>
    <t>Straight line</t>
  </si>
  <si>
    <t>Useful years left</t>
  </si>
  <si>
    <t>Useful lives</t>
  </si>
  <si>
    <t>Net block as on march 31, 2025</t>
  </si>
  <si>
    <t>Years remaining for amortisation of existing intangible assets</t>
  </si>
  <si>
    <t>Years remaining for depreciation of existing tangible assets</t>
  </si>
  <si>
    <t xml:space="preserve">Depreciation &amp; Amortisation Schedule </t>
  </si>
  <si>
    <t>Years remaining tangible assets:</t>
  </si>
  <si>
    <t>Depreciation years on tangible assets:</t>
  </si>
  <si>
    <t>FY24-25</t>
  </si>
  <si>
    <t>FY25-27</t>
  </si>
  <si>
    <t>FY27-30</t>
  </si>
  <si>
    <t>p.a.</t>
  </si>
  <si>
    <t>CAPEX</t>
  </si>
  <si>
    <t>Years remaining intangible assets:</t>
  </si>
  <si>
    <t>Amortisation to existing intangible assets</t>
  </si>
  <si>
    <t>Depreciation to existing tangible assets</t>
  </si>
  <si>
    <t>Total depreciation &amp; amortisation</t>
  </si>
  <si>
    <t>Right of use Assets</t>
  </si>
  <si>
    <t>Depreciation As on March 31, 2025</t>
  </si>
  <si>
    <t>Amortisation As on March 31, 2025</t>
  </si>
  <si>
    <t>Depreciation on ROU assets</t>
  </si>
  <si>
    <t>FY30-32</t>
  </si>
  <si>
    <t>FY32-35</t>
  </si>
  <si>
    <t>Capex as a % of NOV</t>
  </si>
  <si>
    <t xml:space="preserve">Tax Schedule </t>
  </si>
  <si>
    <t>Tax rate</t>
  </si>
  <si>
    <t>Reduction in EBT for timing differences</t>
  </si>
  <si>
    <t>Government EBT</t>
  </si>
  <si>
    <t>Accounting taxes</t>
  </si>
  <si>
    <t>Taxes as appearing on Income Statement</t>
  </si>
  <si>
    <t>Current tax</t>
  </si>
  <si>
    <t>Increase (decrease) in deferred income taxes</t>
  </si>
  <si>
    <t>Total income taxes (same as accounting taxes above)</t>
  </si>
  <si>
    <t>Tax info</t>
  </si>
  <si>
    <t>Tax expense:</t>
  </si>
  <si>
    <t>Deferred tax</t>
  </si>
  <si>
    <t>Deferred tax liability</t>
  </si>
  <si>
    <t>tax asset</t>
  </si>
  <si>
    <t>advance tax</t>
  </si>
  <si>
    <t>Less: provision for tax</t>
  </si>
  <si>
    <t>Tax rate assumed in the model</t>
  </si>
  <si>
    <t>Tax loss carry forward consumption</t>
  </si>
  <si>
    <t>Opening pool</t>
  </si>
  <si>
    <t>Utilised</t>
  </si>
  <si>
    <t>Closing pool</t>
  </si>
  <si>
    <t>Temporary differences, business losses and unabsorbed depreciation on which deferred tax not created</t>
  </si>
  <si>
    <t xml:space="preserve">Difference in EBT due to timing differences as a % of gross profit </t>
  </si>
  <si>
    <t>Tax loss carry forwards credits</t>
  </si>
  <si>
    <t>Tax losses carry forward utilised</t>
  </si>
  <si>
    <t xml:space="preserve">Non-Operating Income Schedule </t>
  </si>
  <si>
    <t>Non-Operating Income</t>
  </si>
  <si>
    <t>Investment income</t>
  </si>
  <si>
    <t>Other Income</t>
  </si>
  <si>
    <t>Bank Deposit</t>
  </si>
  <si>
    <t>Government Securities</t>
  </si>
  <si>
    <t>Debentures or bonds</t>
  </si>
  <si>
    <t>Income tax refund</t>
  </si>
  <si>
    <t>Interest income on</t>
  </si>
  <si>
    <t>Net gain on financial assets measured at fair value through profit or loss:</t>
  </si>
  <si>
    <t>net gain on sale of mutual fund units</t>
  </si>
  <si>
    <t>fair value gain/loss on mutual fund units</t>
  </si>
  <si>
    <t>Other non- opearting income</t>
  </si>
  <si>
    <t>Liabilities written back</t>
  </si>
  <si>
    <t>Gain on termination of lease contracts</t>
  </si>
  <si>
    <t>Bank balance other than cash</t>
  </si>
  <si>
    <t>investments (current)</t>
  </si>
  <si>
    <t xml:space="preserve">mutual funds </t>
  </si>
  <si>
    <t>government securities</t>
  </si>
  <si>
    <t>debentures/bonds</t>
  </si>
  <si>
    <t>investments (non-current)</t>
  </si>
  <si>
    <t xml:space="preserve">equity </t>
  </si>
  <si>
    <t>debentures or bonds</t>
  </si>
  <si>
    <t>Trade receivables</t>
  </si>
  <si>
    <t>Other financial assets</t>
  </si>
  <si>
    <t>Investment corpus in 2025</t>
  </si>
  <si>
    <t>Investment Yield</t>
  </si>
  <si>
    <t>Other non-operating income/loss will move towards:</t>
  </si>
  <si>
    <t>Other non-operating income</t>
  </si>
  <si>
    <t>Opening investment corpus</t>
  </si>
  <si>
    <t>Closing investment corpus</t>
  </si>
  <si>
    <t>Yield on investment corpus</t>
  </si>
  <si>
    <t>Tax loss credit forward utilised as a % of government ebt</t>
  </si>
  <si>
    <t>Current tax paid</t>
  </si>
  <si>
    <t xml:space="preserve">Working Capital Schedule </t>
  </si>
  <si>
    <t>Days per year</t>
  </si>
  <si>
    <t>(days)</t>
  </si>
  <si>
    <t>Income statement items</t>
  </si>
  <si>
    <t>Days in</t>
  </si>
  <si>
    <t>Account balances</t>
  </si>
  <si>
    <t>Net working capital</t>
  </si>
  <si>
    <t>Change in working capital</t>
  </si>
  <si>
    <t>Working Capital</t>
  </si>
  <si>
    <t>Total operating expenses</t>
  </si>
  <si>
    <t>Interest on lease liabilities</t>
  </si>
  <si>
    <t>Interest to others</t>
  </si>
  <si>
    <t>Financing Component</t>
  </si>
  <si>
    <t>Interest on lease liabilties</t>
  </si>
  <si>
    <t>Opening lease liabilities</t>
  </si>
  <si>
    <t>Additions in lease liabilities</t>
  </si>
  <si>
    <t>Closing lease liabilities</t>
  </si>
  <si>
    <t>Annual interest expense</t>
  </si>
  <si>
    <t>ROU Asset Movement (Consolidated)</t>
  </si>
  <si>
    <t>Opening Balance</t>
  </si>
  <si>
    <t>Additions</t>
  </si>
  <si>
    <t>Disposals</t>
  </si>
  <si>
    <t>Business Combination</t>
  </si>
  <si>
    <t>Closing Balance</t>
  </si>
  <si>
    <t>Lease Liability Movement (Consolidated)</t>
  </si>
  <si>
    <t>Termination</t>
  </si>
  <si>
    <t>Accretion of Interest</t>
  </si>
  <si>
    <t>Payments</t>
  </si>
  <si>
    <t>Current/Non-Current Split</t>
  </si>
  <si>
    <t>Non-Current Lease Liabilities</t>
  </si>
  <si>
    <t>Total</t>
  </si>
  <si>
    <t>P&amp;L Impact</t>
  </si>
  <si>
    <t>ROU Depreciation</t>
  </si>
  <si>
    <t>Interest on Lease Liabilities</t>
  </si>
  <si>
    <t>Gains on Termination</t>
  </si>
  <si>
    <t>Maturity Profile</t>
  </si>
  <si>
    <t>Less than 1 year</t>
  </si>
  <si>
    <t>1-5 years</t>
  </si>
  <si>
    <t>More than 5 years</t>
  </si>
  <si>
    <t>Lease Liabilities</t>
  </si>
  <si>
    <t>Tenure years for a lease liability</t>
  </si>
  <si>
    <t>Lease liabilities as a % of adjusted revenue in 2025</t>
  </si>
  <si>
    <t>Lease liabilities as a % of adjusted revenue in 2035</t>
  </si>
  <si>
    <t>Closing lease liabilities (as a % of NOV)</t>
  </si>
  <si>
    <t>Opening ROU assets</t>
  </si>
  <si>
    <t>Closing ROU assets</t>
  </si>
  <si>
    <t>ROU asset as a % of lease liability</t>
  </si>
  <si>
    <t>Additions as a % of lease additions</t>
  </si>
  <si>
    <t>Bank deposits (non-current)</t>
  </si>
  <si>
    <t>Interest accrued on FD</t>
  </si>
  <si>
    <t>Security deposits</t>
  </si>
  <si>
    <t>Bank deposits (current)</t>
  </si>
  <si>
    <t>Interest accrued on FD (current)</t>
  </si>
  <si>
    <t>Security mondey deposits</t>
  </si>
  <si>
    <t xml:space="preserve">Margin money deposits </t>
  </si>
  <si>
    <t>Receivable from related party</t>
  </si>
  <si>
    <t>Amt recoverable from payment gateways</t>
  </si>
  <si>
    <t>Other items in operating capital consists of provision for bad debts and ESOP related costs, which is assumed to grow at a CAGR of :</t>
  </si>
  <si>
    <t xml:space="preserve">Lease Liabilities and Interest Schedule </t>
  </si>
  <si>
    <t xml:space="preserve">Shareholders' Schedule </t>
  </si>
  <si>
    <t>Common stock</t>
  </si>
  <si>
    <t>Closing common stock</t>
  </si>
  <si>
    <t>Additional paid-in capital</t>
  </si>
  <si>
    <t>Opening additional paid-in capital</t>
  </si>
  <si>
    <t>Addition/(Deduction)</t>
  </si>
  <si>
    <t>Closing additional paid-in capital</t>
  </si>
  <si>
    <t>Retained earnings</t>
  </si>
  <si>
    <t>Add: net income</t>
  </si>
  <si>
    <t>Closing retained earnings</t>
  </si>
  <si>
    <t>Opening retained earnings</t>
  </si>
  <si>
    <t>Treasury stock</t>
  </si>
  <si>
    <t>Other comprehensive income</t>
  </si>
  <si>
    <t>Total shareholder equity</t>
  </si>
  <si>
    <t>Minority interest</t>
  </si>
  <si>
    <t>Capex</t>
  </si>
  <si>
    <t>Depreciation on existing assets</t>
  </si>
  <si>
    <t>Opening intangible assets</t>
  </si>
  <si>
    <t xml:space="preserve">Closing net P,P&amp;E </t>
  </si>
  <si>
    <t xml:space="preserve">Opening net P,P&amp;E </t>
  </si>
  <si>
    <t>% of total investment that is current investment</t>
  </si>
  <si>
    <t>Income Tax Paid</t>
  </si>
  <si>
    <t>Total Assets</t>
  </si>
  <si>
    <t>Cash tax paid on CFS</t>
  </si>
  <si>
    <t>Calculation of beta:</t>
  </si>
  <si>
    <t>Equity beta</t>
  </si>
  <si>
    <t>R sq</t>
  </si>
  <si>
    <t>Nifty 50</t>
  </si>
  <si>
    <t>Date</t>
  </si>
  <si>
    <t>Price</t>
  </si>
  <si>
    <t>Accounting EBT  (as is on I/S)</t>
  </si>
  <si>
    <t>ROU assets</t>
  </si>
  <si>
    <t>Other Intangible Assets</t>
  </si>
  <si>
    <t>Investments</t>
  </si>
  <si>
    <t>Other Financial Assets</t>
  </si>
  <si>
    <t>Tax Assets (net)</t>
  </si>
  <si>
    <t>Other Non-Current Assets</t>
  </si>
  <si>
    <t>Inventories</t>
  </si>
  <si>
    <t>Current Investments</t>
  </si>
  <si>
    <t>Cash and cash equivalents</t>
  </si>
  <si>
    <t>Bank balances</t>
  </si>
  <si>
    <t>Current other financial assets</t>
  </si>
  <si>
    <t>Other current assets</t>
  </si>
  <si>
    <t>Liabilities</t>
  </si>
  <si>
    <t>Defrred tax liabilities (net)</t>
  </si>
  <si>
    <t>Total non-current liabilities</t>
  </si>
  <si>
    <t>Other liabilities</t>
  </si>
  <si>
    <t>Current Liabiltiies</t>
  </si>
  <si>
    <t>Current lease liabilities</t>
  </si>
  <si>
    <t>Trade payables</t>
  </si>
  <si>
    <t>Other financial liabilties</t>
  </si>
  <si>
    <t>Other current liabilties</t>
  </si>
  <si>
    <t>Total current liabilities</t>
  </si>
  <si>
    <t>Total equity and liabilties</t>
  </si>
  <si>
    <t>Trade Receiveables</t>
  </si>
  <si>
    <t>Cash Equivalent at the beginning of the year</t>
  </si>
  <si>
    <t>Closing intangible assets</t>
  </si>
  <si>
    <t>Share based payment expense</t>
  </si>
  <si>
    <t>Interest income</t>
  </si>
  <si>
    <t>Other items</t>
  </si>
  <si>
    <t xml:space="preserve">Revenue </t>
  </si>
  <si>
    <t>Variable Cost</t>
  </si>
  <si>
    <t>Fixed Cost</t>
  </si>
  <si>
    <t>D&amp;A</t>
  </si>
  <si>
    <t>Net Income before tax</t>
  </si>
  <si>
    <t>Affiliate cost</t>
  </si>
  <si>
    <t>Operating Profit befor WC Changes</t>
  </si>
  <si>
    <t>WC Changes</t>
  </si>
  <si>
    <t>Cash generated/(used) in operations</t>
  </si>
  <si>
    <t>Tax paid</t>
  </si>
  <si>
    <t>Net cash generated/(used in) operating activities</t>
  </si>
  <si>
    <t>Sale of P,P&amp;E</t>
  </si>
  <si>
    <t>Cash Acquisitions</t>
  </si>
  <si>
    <t>Interest received</t>
  </si>
  <si>
    <t>Other Investing Activities (if any)</t>
  </si>
  <si>
    <t>Net cash generated/(used in) investing activities</t>
  </si>
  <si>
    <t>Proceeds from Equity Shares</t>
  </si>
  <si>
    <t>Payment of prinicpal portion of leaee liabilities</t>
  </si>
  <si>
    <t>Payment of interest portion of leaee liabilities</t>
  </si>
  <si>
    <t>Other financing activities</t>
  </si>
  <si>
    <t>Net cash generated/(used in) financing activities</t>
  </si>
  <si>
    <t>Trades payable in 2026 as of COGS</t>
  </si>
  <si>
    <t>Trades payable in 2035 as of COGS</t>
  </si>
  <si>
    <t>(1) Assumes inventory days anchored to September 2025 actuals; modest expansion over forecast reflects SKU category additions</t>
  </si>
  <si>
    <t>(2) Assumes AP days increase commission-based marketplace model to inventory-led procurement, where Eternal now directly purchases goods from suppliers on credit terms</t>
  </si>
  <si>
    <t>Trade receiveables in 2035 as of NOV</t>
  </si>
  <si>
    <t>Other financial asset in 2035 as of NOV</t>
  </si>
  <si>
    <t>Other financial liabilities in 2035 as of total operating expenses</t>
  </si>
  <si>
    <t>Other current asset in 2035 as of NOV</t>
  </si>
  <si>
    <t>Other current liabilities in 2035 as of total operating expenses</t>
  </si>
  <si>
    <t>Inventory-led segments NOV</t>
  </si>
  <si>
    <t>Inventory in 2026 as of inventory-led segments NOV</t>
  </si>
  <si>
    <t>Inventory in 2035 as of inventory-led segments NOV</t>
  </si>
  <si>
    <t>Tax expense</t>
  </si>
  <si>
    <t xml:space="preserve">Accounting EBT  </t>
  </si>
  <si>
    <t>Repayment of lease liabilities</t>
  </si>
  <si>
    <t>Prepaid Expenses</t>
  </si>
  <si>
    <t xml:space="preserve">Trade receivables </t>
  </si>
  <si>
    <t>Prepaid expenses</t>
  </si>
  <si>
    <t>Other financial liabilities</t>
  </si>
  <si>
    <t>Other current liabilities</t>
  </si>
  <si>
    <t>Trades payable</t>
  </si>
  <si>
    <t>Prepaid expenses in 2035 as of NOV</t>
  </si>
  <si>
    <t>Inventory in 2027 as of inventory-led segments NOV</t>
  </si>
  <si>
    <t>Addition</t>
  </si>
  <si>
    <t>% of investment income to be added in CFF</t>
  </si>
  <si>
    <t>% of investment income to be added in CFO</t>
  </si>
  <si>
    <t>Revenue</t>
  </si>
  <si>
    <t>D/E (last 3 years)</t>
  </si>
  <si>
    <t>Tax rate (%)</t>
  </si>
  <si>
    <t>Unlevered beta</t>
  </si>
  <si>
    <t>Relevered beta</t>
  </si>
  <si>
    <t>DoorDash</t>
  </si>
  <si>
    <t>Meituan</t>
  </si>
  <si>
    <t>S&amp;P 500</t>
  </si>
  <si>
    <t>Hang Seng Index</t>
  </si>
  <si>
    <t>Name</t>
  </si>
  <si>
    <t>Equity Beta</t>
  </si>
  <si>
    <t>Instacart</t>
  </si>
  <si>
    <t>Grab</t>
  </si>
  <si>
    <t>Delivery Hero</t>
  </si>
  <si>
    <t>DAX</t>
  </si>
  <si>
    <t>Yelp</t>
  </si>
  <si>
    <t>Dining out</t>
  </si>
  <si>
    <t>Unlevered Beta</t>
  </si>
  <si>
    <t>Cost of equity</t>
  </si>
  <si>
    <t>Values</t>
  </si>
  <si>
    <t>Beta</t>
  </si>
  <si>
    <t>Cost of equity (%)</t>
  </si>
  <si>
    <t>Date of cash flows</t>
  </si>
  <si>
    <t>NOPAT</t>
  </si>
  <si>
    <t>Add: depreciation &amp; amortisation</t>
  </si>
  <si>
    <t>Less: net changes in WC</t>
  </si>
  <si>
    <t>Less: net capex</t>
  </si>
  <si>
    <t>Free cash flow to firm</t>
  </si>
  <si>
    <t>Discounting rate (%)</t>
  </si>
  <si>
    <t>PV factor - mid year discounting</t>
  </si>
  <si>
    <t>PV factor - year end discounting</t>
  </si>
  <si>
    <t>Present value of FCFF</t>
  </si>
  <si>
    <t>Terminal value</t>
  </si>
  <si>
    <t>Present value of explicit period</t>
  </si>
  <si>
    <t>Present value of terminal period</t>
  </si>
  <si>
    <t>DCF value of firm</t>
  </si>
  <si>
    <t>Add: investments</t>
  </si>
  <si>
    <t>Total value of firm</t>
  </si>
  <si>
    <t>Less: gross debt &amp; debt equivalents</t>
  </si>
  <si>
    <t>Add: cash</t>
  </si>
  <si>
    <t>Less: minority interest</t>
  </si>
  <si>
    <t>DCF value of common equity</t>
  </si>
  <si>
    <t>No. of shareholders</t>
  </si>
  <si>
    <t>DCF value per share</t>
  </si>
  <si>
    <t>WACC</t>
  </si>
  <si>
    <t>LT growth rate</t>
  </si>
  <si>
    <t xml:space="preserve">Terminal value </t>
  </si>
  <si>
    <t>Present value of terminal value</t>
  </si>
  <si>
    <t>Mid-year discounting factor</t>
  </si>
  <si>
    <t>Year-end discounting factor</t>
  </si>
  <si>
    <t>DCF Valuation</t>
  </si>
  <si>
    <t>Less: tax paid</t>
  </si>
  <si>
    <t>Equity risk premium (%) (developed market premium + country risk premium)</t>
  </si>
  <si>
    <t>Perpetuity Growth Method</t>
  </si>
  <si>
    <t>Gordon growth</t>
  </si>
  <si>
    <t>Cost:</t>
  </si>
  <si>
    <t>Revenue:</t>
  </si>
  <si>
    <t>General:</t>
  </si>
  <si>
    <t>NOV:</t>
  </si>
  <si>
    <t>India's food delivery market size:</t>
  </si>
  <si>
    <t>China's food delivery market size:</t>
  </si>
  <si>
    <t>Long term number of users of food delivery as a% of China</t>
  </si>
  <si>
    <t>India's retail grocery market:</t>
  </si>
  <si>
    <t>India's quick commerce market:</t>
  </si>
  <si>
    <t>Organised food market in 2025</t>
  </si>
  <si>
    <t>Market capture % in dining out</t>
  </si>
  <si>
    <t>Market capture % in ticketing - live events</t>
  </si>
  <si>
    <t>Market capture % in ticketing - movies</t>
  </si>
  <si>
    <t>India's dining out market:</t>
  </si>
  <si>
    <t>India's ticketing market:</t>
  </si>
  <si>
    <t>India's going out market:</t>
  </si>
  <si>
    <t>India's B2B supplies market in 2025:</t>
  </si>
  <si>
    <t>India's B2B supplies market in 2035:</t>
  </si>
  <si>
    <t>Depreciation on P,P&amp;E:</t>
  </si>
  <si>
    <t>Depreciation on ROU assets:</t>
  </si>
  <si>
    <t>Amortisation on intangible assets:</t>
  </si>
  <si>
    <t>Tax loss credits utilisation:</t>
  </si>
  <si>
    <t>Tax expense vs Tax paid:</t>
  </si>
  <si>
    <t>Investment income:</t>
  </si>
  <si>
    <t>Current assets:</t>
  </si>
  <si>
    <t>Current liabilities:</t>
  </si>
  <si>
    <t>Common dividend payout has assumed to be taken as zero</t>
  </si>
  <si>
    <t>No common stock issuance or buyback is assumed</t>
  </si>
  <si>
    <t>Treasury stock to remain flat</t>
  </si>
  <si>
    <t>Takeaway rate (inventory-led)</t>
  </si>
  <si>
    <t>Adjusted Beta</t>
  </si>
  <si>
    <t>Other Revenue</t>
  </si>
  <si>
    <t xml:space="preserve">  Total Revenue </t>
  </si>
  <si>
    <t xml:space="preserve">Cost Of Goods Sold </t>
  </si>
  <si>
    <t xml:space="preserve">  Gross Profit </t>
  </si>
  <si>
    <t>Max</t>
  </si>
  <si>
    <t>Min</t>
  </si>
  <si>
    <t>Market share %</t>
  </si>
  <si>
    <t>India spend % of China</t>
  </si>
  <si>
    <t>India users % of  China</t>
  </si>
  <si>
    <t>Simulated cells</t>
  </si>
  <si>
    <t>Online grocery as % of total grocery market</t>
  </si>
  <si>
    <t>Quick commerce % of online grocery</t>
  </si>
  <si>
    <t>Grocery % of total retail</t>
  </si>
  <si>
    <t>Addressable market share as a % of Indian retail market</t>
  </si>
  <si>
    <t>Market capture % live events</t>
  </si>
  <si>
    <t>Market capture % movies</t>
  </si>
  <si>
    <t>Market capture % dining out</t>
  </si>
  <si>
    <t>Going out assumptions:</t>
  </si>
  <si>
    <t>Food delivery assumptions:</t>
  </si>
  <si>
    <t>Quick commerce assumptions:</t>
  </si>
  <si>
    <t>Dining out digital discovery %</t>
  </si>
  <si>
    <t>Dine-in share %</t>
  </si>
  <si>
    <t>Organised food market share %</t>
  </si>
  <si>
    <t>General assumptions:</t>
  </si>
  <si>
    <t>Adjusted EBITDA margin %</t>
  </si>
  <si>
    <t>Contribution margin</t>
  </si>
  <si>
    <t>Gross margin %</t>
  </si>
  <si>
    <t>Contribution margin %</t>
  </si>
  <si>
    <t>Adjusted EBITDA margin as a % of NOV in FY34-35</t>
  </si>
  <si>
    <t>Revenue as a % of NOV for FY34-35</t>
  </si>
  <si>
    <t>District NOV FY24-25</t>
  </si>
  <si>
    <t>District take away rate FY24-25</t>
  </si>
  <si>
    <t>District take away rate FY34-35</t>
  </si>
  <si>
    <t>Take away rate</t>
  </si>
  <si>
    <t>Adjusted EBITDA % for B2B supplies</t>
  </si>
  <si>
    <t>EBITDA margin in FY34-35</t>
  </si>
  <si>
    <t>Adjusted EBITDA margin as a % of NOV in FY29-30 (mgt guidance)</t>
  </si>
  <si>
    <t>Gross margin % qc</t>
  </si>
  <si>
    <t>Contribution margin % qc</t>
  </si>
  <si>
    <t>Adjusted EBITDA margin % qc</t>
  </si>
  <si>
    <t>Contribution margin % fd</t>
  </si>
  <si>
    <t>Adjusted EBITDA margin % fd</t>
  </si>
  <si>
    <t>Adjusted EBITDA % go</t>
  </si>
  <si>
    <t>Market share % qc</t>
  </si>
  <si>
    <t>Market share % fd</t>
  </si>
  <si>
    <t>Data</t>
  </si>
  <si>
    <t>Iteration</t>
  </si>
  <si>
    <t>N: 00001</t>
  </si>
  <si>
    <t>N: 00002</t>
  </si>
  <si>
    <t>N: 00003</t>
  </si>
  <si>
    <t>N: 00004</t>
  </si>
  <si>
    <t>N: 00005</t>
  </si>
  <si>
    <t>N: 00006</t>
  </si>
  <si>
    <t>N: 00007</t>
  </si>
  <si>
    <t>N: 00008</t>
  </si>
  <si>
    <t>N: 00009</t>
  </si>
  <si>
    <t>N: 00010</t>
  </si>
  <si>
    <t>N: 00011</t>
  </si>
  <si>
    <t>N: 00012</t>
  </si>
  <si>
    <t>N: 00013</t>
  </si>
  <si>
    <t>N: 00014</t>
  </si>
  <si>
    <t>N: 00015</t>
  </si>
  <si>
    <t>N: 00016</t>
  </si>
  <si>
    <t>N: 00017</t>
  </si>
  <si>
    <t>N: 00018</t>
  </si>
  <si>
    <t>N: 00019</t>
  </si>
  <si>
    <t>N: 00020</t>
  </si>
  <si>
    <t>N: 00021</t>
  </si>
  <si>
    <t>N: 00022</t>
  </si>
  <si>
    <t>N: 00023</t>
  </si>
  <si>
    <t>N: 00024</t>
  </si>
  <si>
    <t>N: 00025</t>
  </si>
  <si>
    <t>N: 00026</t>
  </si>
  <si>
    <t>N: 00027</t>
  </si>
  <si>
    <t>N: 00028</t>
  </si>
  <si>
    <t>N: 00029</t>
  </si>
  <si>
    <t>N: 00030</t>
  </si>
  <si>
    <t>N: 00031</t>
  </si>
  <si>
    <t>N: 00032</t>
  </si>
  <si>
    <t>N: 00033</t>
  </si>
  <si>
    <t>N: 00034</t>
  </si>
  <si>
    <t>N: 00035</t>
  </si>
  <si>
    <t>N: 00036</t>
  </si>
  <si>
    <t>N: 00037</t>
  </si>
  <si>
    <t>N: 00038</t>
  </si>
  <si>
    <t>N: 00039</t>
  </si>
  <si>
    <t>N: 00040</t>
  </si>
  <si>
    <t>N: 00041</t>
  </si>
  <si>
    <t>N: 00042</t>
  </si>
  <si>
    <t>N: 00043</t>
  </si>
  <si>
    <t>N: 00044</t>
  </si>
  <si>
    <t>N: 00045</t>
  </si>
  <si>
    <t>N: 00046</t>
  </si>
  <si>
    <t>N: 00047</t>
  </si>
  <si>
    <t>N: 00048</t>
  </si>
  <si>
    <t>N: 00049</t>
  </si>
  <si>
    <t>N: 00050</t>
  </si>
  <si>
    <t>N: 00051</t>
  </si>
  <si>
    <t>N: 00052</t>
  </si>
  <si>
    <t>N: 00053</t>
  </si>
  <si>
    <t>N: 00054</t>
  </si>
  <si>
    <t>N: 00055</t>
  </si>
  <si>
    <t>N: 00056</t>
  </si>
  <si>
    <t>N: 00057</t>
  </si>
  <si>
    <t>N: 00058</t>
  </si>
  <si>
    <t>N: 00059</t>
  </si>
  <si>
    <t>N: 00060</t>
  </si>
  <si>
    <t>N: 00061</t>
  </si>
  <si>
    <t>N: 00062</t>
  </si>
  <si>
    <t>N: 00063</t>
  </si>
  <si>
    <t>N: 00064</t>
  </si>
  <si>
    <t>N: 00065</t>
  </si>
  <si>
    <t>N: 00066</t>
  </si>
  <si>
    <t>N: 00067</t>
  </si>
  <si>
    <t>N: 00068</t>
  </si>
  <si>
    <t>N: 00069</t>
  </si>
  <si>
    <t>N: 00070</t>
  </si>
  <si>
    <t>N: 00071</t>
  </si>
  <si>
    <t>N: 00072</t>
  </si>
  <si>
    <t>N: 00073</t>
  </si>
  <si>
    <t>N: 00074</t>
  </si>
  <si>
    <t>N: 00075</t>
  </si>
  <si>
    <t>N: 00076</t>
  </si>
  <si>
    <t>N: 00077</t>
  </si>
  <si>
    <t>N: 00078</t>
  </si>
  <si>
    <t>N: 00079</t>
  </si>
  <si>
    <t>N: 00080</t>
  </si>
  <si>
    <t>N: 00081</t>
  </si>
  <si>
    <t>N: 00082</t>
  </si>
  <si>
    <t>N: 00083</t>
  </si>
  <si>
    <t>N: 00084</t>
  </si>
  <si>
    <t>N: 00085</t>
  </si>
  <si>
    <t>N: 00086</t>
  </si>
  <si>
    <t>N: 00087</t>
  </si>
  <si>
    <t>N: 00088</t>
  </si>
  <si>
    <t>N: 00089</t>
  </si>
  <si>
    <t>N: 00090</t>
  </si>
  <si>
    <t>N: 00091</t>
  </si>
  <si>
    <t>N: 00092</t>
  </si>
  <si>
    <t>N: 00093</t>
  </si>
  <si>
    <t>N: 00094</t>
  </si>
  <si>
    <t>N: 00095</t>
  </si>
  <si>
    <t>N: 00096</t>
  </si>
  <si>
    <t>N: 00097</t>
  </si>
  <si>
    <t>N: 00098</t>
  </si>
  <si>
    <t>N: 00099</t>
  </si>
  <si>
    <t>N: 00100</t>
  </si>
  <si>
    <t>N: 00101</t>
  </si>
  <si>
    <t>N: 00102</t>
  </si>
  <si>
    <t>N: 00103</t>
  </si>
  <si>
    <t>N: 00104</t>
  </si>
  <si>
    <t>N: 00105</t>
  </si>
  <si>
    <t>N: 00106</t>
  </si>
  <si>
    <t>N: 00107</t>
  </si>
  <si>
    <t>N: 00108</t>
  </si>
  <si>
    <t>N: 00109</t>
  </si>
  <si>
    <t>N: 00110</t>
  </si>
  <si>
    <t>N: 00111</t>
  </si>
  <si>
    <t>N: 00112</t>
  </si>
  <si>
    <t>N: 00113</t>
  </si>
  <si>
    <t>N: 00114</t>
  </si>
  <si>
    <t>N: 00115</t>
  </si>
  <si>
    <t>N: 00116</t>
  </si>
  <si>
    <t>N: 00117</t>
  </si>
  <si>
    <t>N: 00118</t>
  </si>
  <si>
    <t>N: 00119</t>
  </si>
  <si>
    <t>N: 00120</t>
  </si>
  <si>
    <t>N: 00121</t>
  </si>
  <si>
    <t>N: 00122</t>
  </si>
  <si>
    <t>N: 00123</t>
  </si>
  <si>
    <t>N: 00124</t>
  </si>
  <si>
    <t>N: 00125</t>
  </si>
  <si>
    <t>N: 00126</t>
  </si>
  <si>
    <t>N: 00127</t>
  </si>
  <si>
    <t>N: 00128</t>
  </si>
  <si>
    <t>N: 00129</t>
  </si>
  <si>
    <t>N: 00130</t>
  </si>
  <si>
    <t>N: 00131</t>
  </si>
  <si>
    <t>N: 00132</t>
  </si>
  <si>
    <t>N: 00133</t>
  </si>
  <si>
    <t>N: 00134</t>
  </si>
  <si>
    <t>N: 00135</t>
  </si>
  <si>
    <t>N: 00136</t>
  </si>
  <si>
    <t>N: 00137</t>
  </si>
  <si>
    <t>N: 00138</t>
  </si>
  <si>
    <t>N: 00139</t>
  </si>
  <si>
    <t>N: 00140</t>
  </si>
  <si>
    <t>N: 00141</t>
  </si>
  <si>
    <t>N: 00142</t>
  </si>
  <si>
    <t>N: 00143</t>
  </si>
  <si>
    <t>N: 00144</t>
  </si>
  <si>
    <t>N: 00145</t>
  </si>
  <si>
    <t>N: 00146</t>
  </si>
  <si>
    <t>N: 00147</t>
  </si>
  <si>
    <t>N: 00148</t>
  </si>
  <si>
    <t>N: 00149</t>
  </si>
  <si>
    <t>N: 00150</t>
  </si>
  <si>
    <t>N: 00151</t>
  </si>
  <si>
    <t>N: 00152</t>
  </si>
  <si>
    <t>N: 00153</t>
  </si>
  <si>
    <t>N: 00154</t>
  </si>
  <si>
    <t>N: 00155</t>
  </si>
  <si>
    <t>N: 00156</t>
  </si>
  <si>
    <t>N: 00157</t>
  </si>
  <si>
    <t>N: 00158</t>
  </si>
  <si>
    <t>N: 00159</t>
  </si>
  <si>
    <t>N: 00160</t>
  </si>
  <si>
    <t>N: 00161</t>
  </si>
  <si>
    <t>N: 00162</t>
  </si>
  <si>
    <t>N: 00163</t>
  </si>
  <si>
    <t>N: 00164</t>
  </si>
  <si>
    <t>N: 00165</t>
  </si>
  <si>
    <t>N: 00166</t>
  </si>
  <si>
    <t>N: 00167</t>
  </si>
  <si>
    <t>N: 00168</t>
  </si>
  <si>
    <t>N: 00169</t>
  </si>
  <si>
    <t>N: 00170</t>
  </si>
  <si>
    <t>N: 00171</t>
  </si>
  <si>
    <t>N: 00172</t>
  </si>
  <si>
    <t>N: 00173</t>
  </si>
  <si>
    <t>N: 00174</t>
  </si>
  <si>
    <t>N: 00175</t>
  </si>
  <si>
    <t>N: 00176</t>
  </si>
  <si>
    <t>N: 00177</t>
  </si>
  <si>
    <t>N: 00178</t>
  </si>
  <si>
    <t>N: 00179</t>
  </si>
  <si>
    <t>N: 00180</t>
  </si>
  <si>
    <t>N: 00181</t>
  </si>
  <si>
    <t>N: 00182</t>
  </si>
  <si>
    <t>N: 00183</t>
  </si>
  <si>
    <t>N: 00184</t>
  </si>
  <si>
    <t>N: 00185</t>
  </si>
  <si>
    <t>N: 00186</t>
  </si>
  <si>
    <t>N: 00187</t>
  </si>
  <si>
    <t>N: 00188</t>
  </si>
  <si>
    <t>N: 00189</t>
  </si>
  <si>
    <t>N: 00190</t>
  </si>
  <si>
    <t>N: 00191</t>
  </si>
  <si>
    <t>N: 00192</t>
  </si>
  <si>
    <t>N: 00193</t>
  </si>
  <si>
    <t>N: 00194</t>
  </si>
  <si>
    <t>N: 00195</t>
  </si>
  <si>
    <t>N: 00196</t>
  </si>
  <si>
    <t>N: 00197</t>
  </si>
  <si>
    <t>N: 00198</t>
  </si>
  <si>
    <t>N: 00199</t>
  </si>
  <si>
    <t>N: 00200</t>
  </si>
  <si>
    <t>N: 00201</t>
  </si>
  <si>
    <t>N: 00202</t>
  </si>
  <si>
    <t>N: 00203</t>
  </si>
  <si>
    <t>N: 00204</t>
  </si>
  <si>
    <t>N: 00205</t>
  </si>
  <si>
    <t>N: 00206</t>
  </si>
  <si>
    <t>N: 00207</t>
  </si>
  <si>
    <t>N: 00208</t>
  </si>
  <si>
    <t>N: 00209</t>
  </si>
  <si>
    <t>N: 00210</t>
  </si>
  <si>
    <t>N: 00211</t>
  </si>
  <si>
    <t>N: 00212</t>
  </si>
  <si>
    <t>N: 00213</t>
  </si>
  <si>
    <t>N: 00214</t>
  </si>
  <si>
    <t>N: 00215</t>
  </si>
  <si>
    <t>N: 00216</t>
  </si>
  <si>
    <t>N: 00217</t>
  </si>
  <si>
    <t>N: 00218</t>
  </si>
  <si>
    <t>N: 00219</t>
  </si>
  <si>
    <t>N: 00220</t>
  </si>
  <si>
    <t>N: 00221</t>
  </si>
  <si>
    <t>N: 00222</t>
  </si>
  <si>
    <t>N: 00223</t>
  </si>
  <si>
    <t>N: 00224</t>
  </si>
  <si>
    <t>N: 00225</t>
  </si>
  <si>
    <t>N: 00226</t>
  </si>
  <si>
    <t>N: 00227</t>
  </si>
  <si>
    <t>N: 00228</t>
  </si>
  <si>
    <t>N: 00229</t>
  </si>
  <si>
    <t>N: 00230</t>
  </si>
  <si>
    <t>N: 00231</t>
  </si>
  <si>
    <t>N: 00232</t>
  </si>
  <si>
    <t>N: 00233</t>
  </si>
  <si>
    <t>N: 00234</t>
  </si>
  <si>
    <t>N: 00235</t>
  </si>
  <si>
    <t>N: 00236</t>
  </si>
  <si>
    <t>N: 00237</t>
  </si>
  <si>
    <t>N: 00238</t>
  </si>
  <si>
    <t>N: 00239</t>
  </si>
  <si>
    <t>N: 00240</t>
  </si>
  <si>
    <t>N: 00241</t>
  </si>
  <si>
    <t>N: 00242</t>
  </si>
  <si>
    <t>N: 00243</t>
  </si>
  <si>
    <t>N: 00244</t>
  </si>
  <si>
    <t>N: 00245</t>
  </si>
  <si>
    <t>N: 00246</t>
  </si>
  <si>
    <t>N: 00247</t>
  </si>
  <si>
    <t>N: 00248</t>
  </si>
  <si>
    <t>N: 00249</t>
  </si>
  <si>
    <t>N: 00250</t>
  </si>
  <si>
    <t>N: 00251</t>
  </si>
  <si>
    <t>N: 00252</t>
  </si>
  <si>
    <t>N: 00253</t>
  </si>
  <si>
    <t>N: 00254</t>
  </si>
  <si>
    <t>N: 00255</t>
  </si>
  <si>
    <t>N: 00256</t>
  </si>
  <si>
    <t>N: 00257</t>
  </si>
  <si>
    <t>N: 00258</t>
  </si>
  <si>
    <t>N: 00259</t>
  </si>
  <si>
    <t>N: 00260</t>
  </si>
  <si>
    <t>N: 00261</t>
  </si>
  <si>
    <t>N: 00262</t>
  </si>
  <si>
    <t>N: 00263</t>
  </si>
  <si>
    <t>N: 00264</t>
  </si>
  <si>
    <t>N: 00265</t>
  </si>
  <si>
    <t>N: 00266</t>
  </si>
  <si>
    <t>N: 00267</t>
  </si>
  <si>
    <t>N: 00268</t>
  </si>
  <si>
    <t>N: 00269</t>
  </si>
  <si>
    <t>N: 00270</t>
  </si>
  <si>
    <t>N: 00271</t>
  </si>
  <si>
    <t>N: 00272</t>
  </si>
  <si>
    <t>N: 00273</t>
  </si>
  <si>
    <t>N: 00274</t>
  </si>
  <si>
    <t>N: 00275</t>
  </si>
  <si>
    <t>N: 00276</t>
  </si>
  <si>
    <t>N: 00277</t>
  </si>
  <si>
    <t>N: 00278</t>
  </si>
  <si>
    <t>N: 00279</t>
  </si>
  <si>
    <t>N: 00280</t>
  </si>
  <si>
    <t>N: 00281</t>
  </si>
  <si>
    <t>N: 00282</t>
  </si>
  <si>
    <t>N: 00283</t>
  </si>
  <si>
    <t>N: 00284</t>
  </si>
  <si>
    <t>N: 00285</t>
  </si>
  <si>
    <t>N: 00286</t>
  </si>
  <si>
    <t>N: 00287</t>
  </si>
  <si>
    <t>N: 00288</t>
  </si>
  <si>
    <t>N: 00289</t>
  </si>
  <si>
    <t>N: 00290</t>
  </si>
  <si>
    <t>N: 00291</t>
  </si>
  <si>
    <t>N: 00292</t>
  </si>
  <si>
    <t>N: 00293</t>
  </si>
  <si>
    <t>N: 00294</t>
  </si>
  <si>
    <t>N: 00295</t>
  </si>
  <si>
    <t>N: 00296</t>
  </si>
  <si>
    <t>N: 00297</t>
  </si>
  <si>
    <t>N: 00298</t>
  </si>
  <si>
    <t>N: 00299</t>
  </si>
  <si>
    <t>N: 00300</t>
  </si>
  <si>
    <t>N: 00301</t>
  </si>
  <si>
    <t>N: 00302</t>
  </si>
  <si>
    <t>N: 00303</t>
  </si>
  <si>
    <t>N: 00304</t>
  </si>
  <si>
    <t>N: 00305</t>
  </si>
  <si>
    <t>N: 00306</t>
  </si>
  <si>
    <t>N: 00307</t>
  </si>
  <si>
    <t>N: 00308</t>
  </si>
  <si>
    <t>N: 00309</t>
  </si>
  <si>
    <t>N: 00310</t>
  </si>
  <si>
    <t>N: 00311</t>
  </si>
  <si>
    <t>N: 00312</t>
  </si>
  <si>
    <t>N: 00313</t>
  </si>
  <si>
    <t>N: 00314</t>
  </si>
  <si>
    <t>N: 00315</t>
  </si>
  <si>
    <t>N: 00316</t>
  </si>
  <si>
    <t>N: 00317</t>
  </si>
  <si>
    <t>N: 00318</t>
  </si>
  <si>
    <t>N: 00319</t>
  </si>
  <si>
    <t>N: 00320</t>
  </si>
  <si>
    <t>N: 00321</t>
  </si>
  <si>
    <t>N: 00322</t>
  </si>
  <si>
    <t>N: 00323</t>
  </si>
  <si>
    <t>N: 00324</t>
  </si>
  <si>
    <t>N: 00325</t>
  </si>
  <si>
    <t>N: 00326</t>
  </si>
  <si>
    <t>N: 00327</t>
  </si>
  <si>
    <t>N: 00328</t>
  </si>
  <si>
    <t>N: 00329</t>
  </si>
  <si>
    <t>N: 00330</t>
  </si>
  <si>
    <t>N: 00331</t>
  </si>
  <si>
    <t>N: 00332</t>
  </si>
  <si>
    <t>N: 00333</t>
  </si>
  <si>
    <t>N: 00334</t>
  </si>
  <si>
    <t>N: 00335</t>
  </si>
  <si>
    <t>N: 00336</t>
  </si>
  <si>
    <t>N: 00337</t>
  </si>
  <si>
    <t>N: 00338</t>
  </si>
  <si>
    <t>N: 00339</t>
  </si>
  <si>
    <t>N: 00340</t>
  </si>
  <si>
    <t>N: 00341</t>
  </si>
  <si>
    <t>N: 00342</t>
  </si>
  <si>
    <t>N: 00343</t>
  </si>
  <si>
    <t>N: 00344</t>
  </si>
  <si>
    <t>N: 00345</t>
  </si>
  <si>
    <t>N: 00346</t>
  </si>
  <si>
    <t>N: 00347</t>
  </si>
  <si>
    <t>N: 00348</t>
  </si>
  <si>
    <t>N: 00349</t>
  </si>
  <si>
    <t>N: 00350</t>
  </si>
  <si>
    <t>N: 00351</t>
  </si>
  <si>
    <t>N: 00352</t>
  </si>
  <si>
    <t>N: 00353</t>
  </si>
  <si>
    <t>N: 00354</t>
  </si>
  <si>
    <t>N: 00355</t>
  </si>
  <si>
    <t>N: 00356</t>
  </si>
  <si>
    <t>N: 00357</t>
  </si>
  <si>
    <t>N: 00358</t>
  </si>
  <si>
    <t>N: 00359</t>
  </si>
  <si>
    <t>N: 00360</t>
  </si>
  <si>
    <t>N: 00361</t>
  </si>
  <si>
    <t>N: 00362</t>
  </si>
  <si>
    <t>N: 00363</t>
  </si>
  <si>
    <t>N: 00364</t>
  </si>
  <si>
    <t>N: 00365</t>
  </si>
  <si>
    <t>N: 00366</t>
  </si>
  <si>
    <t>N: 00367</t>
  </si>
  <si>
    <t>N: 00368</t>
  </si>
  <si>
    <t>N: 00369</t>
  </si>
  <si>
    <t>N: 00370</t>
  </si>
  <si>
    <t>N: 00371</t>
  </si>
  <si>
    <t>N: 00372</t>
  </si>
  <si>
    <t>N: 00373</t>
  </si>
  <si>
    <t>N: 00374</t>
  </si>
  <si>
    <t>N: 00375</t>
  </si>
  <si>
    <t>N: 00376</t>
  </si>
  <si>
    <t>N: 00377</t>
  </si>
  <si>
    <t>N: 00378</t>
  </si>
  <si>
    <t>N: 00379</t>
  </si>
  <si>
    <t>N: 00380</t>
  </si>
  <si>
    <t>N: 00381</t>
  </si>
  <si>
    <t>N: 00382</t>
  </si>
  <si>
    <t>N: 00383</t>
  </si>
  <si>
    <t>N: 00384</t>
  </si>
  <si>
    <t>N: 00385</t>
  </si>
  <si>
    <t>N: 00386</t>
  </si>
  <si>
    <t>N: 00387</t>
  </si>
  <si>
    <t>N: 00388</t>
  </si>
  <si>
    <t>N: 00389</t>
  </si>
  <si>
    <t>N: 00390</t>
  </si>
  <si>
    <t>N: 00391</t>
  </si>
  <si>
    <t>N: 00392</t>
  </si>
  <si>
    <t>N: 00393</t>
  </si>
  <si>
    <t>N: 00394</t>
  </si>
  <si>
    <t>N: 00395</t>
  </si>
  <si>
    <t>N: 00396</t>
  </si>
  <si>
    <t>N: 00397</t>
  </si>
  <si>
    <t>N: 00398</t>
  </si>
  <si>
    <t>N: 00399</t>
  </si>
  <si>
    <t>N: 00400</t>
  </si>
  <si>
    <t>N: 00401</t>
  </si>
  <si>
    <t>N: 00402</t>
  </si>
  <si>
    <t>N: 00403</t>
  </si>
  <si>
    <t>N: 00404</t>
  </si>
  <si>
    <t>N: 00405</t>
  </si>
  <si>
    <t>N: 00406</t>
  </si>
  <si>
    <t>N: 00407</t>
  </si>
  <si>
    <t>N: 00408</t>
  </si>
  <si>
    <t>N: 00409</t>
  </si>
  <si>
    <t>N: 00410</t>
  </si>
  <si>
    <t>N: 00411</t>
  </si>
  <si>
    <t>N: 00412</t>
  </si>
  <si>
    <t>N: 00413</t>
  </si>
  <si>
    <t>N: 00414</t>
  </si>
  <si>
    <t>N: 00415</t>
  </si>
  <si>
    <t>N: 00416</t>
  </si>
  <si>
    <t>N: 00417</t>
  </si>
  <si>
    <t>N: 00418</t>
  </si>
  <si>
    <t>N: 00419</t>
  </si>
  <si>
    <t>N: 00420</t>
  </si>
  <si>
    <t>N: 00421</t>
  </si>
  <si>
    <t>N: 00422</t>
  </si>
  <si>
    <t>N: 00423</t>
  </si>
  <si>
    <t>N: 00424</t>
  </si>
  <si>
    <t>N: 00425</t>
  </si>
  <si>
    <t>N: 00426</t>
  </si>
  <si>
    <t>N: 00427</t>
  </si>
  <si>
    <t>N: 00428</t>
  </si>
  <si>
    <t>N: 00429</t>
  </si>
  <si>
    <t>N: 00430</t>
  </si>
  <si>
    <t>N: 00431</t>
  </si>
  <si>
    <t>N: 00432</t>
  </si>
  <si>
    <t>N: 00433</t>
  </si>
  <si>
    <t>N: 00434</t>
  </si>
  <si>
    <t>N: 00435</t>
  </si>
  <si>
    <t>N: 00436</t>
  </si>
  <si>
    <t>N: 00437</t>
  </si>
  <si>
    <t>N: 00438</t>
  </si>
  <si>
    <t>N: 00439</t>
  </si>
  <si>
    <t>N: 00440</t>
  </si>
  <si>
    <t>N: 00441</t>
  </si>
  <si>
    <t>N: 00442</t>
  </si>
  <si>
    <t>N: 00443</t>
  </si>
  <si>
    <t>N: 00444</t>
  </si>
  <si>
    <t>N: 00445</t>
  </si>
  <si>
    <t>N: 00446</t>
  </si>
  <si>
    <t>N: 00447</t>
  </si>
  <si>
    <t>N: 00448</t>
  </si>
  <si>
    <t>N: 00449</t>
  </si>
  <si>
    <t>N: 00450</t>
  </si>
  <si>
    <t>N: 00451</t>
  </si>
  <si>
    <t>N: 00452</t>
  </si>
  <si>
    <t>N: 00453</t>
  </si>
  <si>
    <t>N: 00454</t>
  </si>
  <si>
    <t>N: 00455</t>
  </si>
  <si>
    <t>N: 00456</t>
  </si>
  <si>
    <t>N: 00457</t>
  </si>
  <si>
    <t>N: 00458</t>
  </si>
  <si>
    <t>N: 00459</t>
  </si>
  <si>
    <t>N: 00460</t>
  </si>
  <si>
    <t>N: 00461</t>
  </si>
  <si>
    <t>N: 00462</t>
  </si>
  <si>
    <t>N: 00463</t>
  </si>
  <si>
    <t>N: 00464</t>
  </si>
  <si>
    <t>N: 00465</t>
  </si>
  <si>
    <t>N: 00466</t>
  </si>
  <si>
    <t>N: 00467</t>
  </si>
  <si>
    <t>N: 00468</t>
  </si>
  <si>
    <t>N: 00469</t>
  </si>
  <si>
    <t>N: 00470</t>
  </si>
  <si>
    <t>N: 00471</t>
  </si>
  <si>
    <t>N: 00472</t>
  </si>
  <si>
    <t>N: 00473</t>
  </si>
  <si>
    <t>N: 00474</t>
  </si>
  <si>
    <t>N: 00475</t>
  </si>
  <si>
    <t>N: 00476</t>
  </si>
  <si>
    <t>N: 00477</t>
  </si>
  <si>
    <t>N: 00478</t>
  </si>
  <si>
    <t>N: 00479</t>
  </si>
  <si>
    <t>N: 00480</t>
  </si>
  <si>
    <t>N: 00481</t>
  </si>
  <si>
    <t>N: 00482</t>
  </si>
  <si>
    <t>N: 00483</t>
  </si>
  <si>
    <t>N: 00484</t>
  </si>
  <si>
    <t>N: 00485</t>
  </si>
  <si>
    <t>N: 00486</t>
  </si>
  <si>
    <t>N: 00487</t>
  </si>
  <si>
    <t>N: 00488</t>
  </si>
  <si>
    <t>N: 00489</t>
  </si>
  <si>
    <t>N: 00490</t>
  </si>
  <si>
    <t>N: 00491</t>
  </si>
  <si>
    <t>N: 00492</t>
  </si>
  <si>
    <t>N: 00493</t>
  </si>
  <si>
    <t>N: 00494</t>
  </si>
  <si>
    <t>N: 00495</t>
  </si>
  <si>
    <t>N: 00496</t>
  </si>
  <si>
    <t>N: 00497</t>
  </si>
  <si>
    <t>N: 00498</t>
  </si>
  <si>
    <t>N: 00499</t>
  </si>
  <si>
    <t>N: 00500</t>
  </si>
  <si>
    <t>N: 00501</t>
  </si>
  <si>
    <t>N: 00502</t>
  </si>
  <si>
    <t>N: 00503</t>
  </si>
  <si>
    <t>N: 00504</t>
  </si>
  <si>
    <t>N: 00505</t>
  </si>
  <si>
    <t>N: 00506</t>
  </si>
  <si>
    <t>N: 00507</t>
  </si>
  <si>
    <t>N: 00508</t>
  </si>
  <si>
    <t>N: 00509</t>
  </si>
  <si>
    <t>N: 00510</t>
  </si>
  <si>
    <t>N: 00511</t>
  </si>
  <si>
    <t>N: 00512</t>
  </si>
  <si>
    <t>N: 00513</t>
  </si>
  <si>
    <t>N: 00514</t>
  </si>
  <si>
    <t>N: 00515</t>
  </si>
  <si>
    <t>N: 00516</t>
  </si>
  <si>
    <t>N: 00517</t>
  </si>
  <si>
    <t>N: 00518</t>
  </si>
  <si>
    <t>N: 00519</t>
  </si>
  <si>
    <t>N: 00520</t>
  </si>
  <si>
    <t>N: 00521</t>
  </si>
  <si>
    <t>N: 00522</t>
  </si>
  <si>
    <t>N: 00523</t>
  </si>
  <si>
    <t>N: 00524</t>
  </si>
  <si>
    <t>N: 00525</t>
  </si>
  <si>
    <t>N: 00526</t>
  </si>
  <si>
    <t>N: 00527</t>
  </si>
  <si>
    <t>N: 00528</t>
  </si>
  <si>
    <t>N: 00529</t>
  </si>
  <si>
    <t>N: 00530</t>
  </si>
  <si>
    <t>N: 00531</t>
  </si>
  <si>
    <t>N: 00532</t>
  </si>
  <si>
    <t>N: 00533</t>
  </si>
  <si>
    <t>N: 00534</t>
  </si>
  <si>
    <t>N: 00535</t>
  </si>
  <si>
    <t>N: 00536</t>
  </si>
  <si>
    <t>N: 00537</t>
  </si>
  <si>
    <t>N: 00538</t>
  </si>
  <si>
    <t>N: 00539</t>
  </si>
  <si>
    <t>N: 00540</t>
  </si>
  <si>
    <t>N: 00541</t>
  </si>
  <si>
    <t>N: 00542</t>
  </si>
  <si>
    <t>N: 00543</t>
  </si>
  <si>
    <t>N: 00544</t>
  </si>
  <si>
    <t>N: 00545</t>
  </si>
  <si>
    <t>N: 00546</t>
  </si>
  <si>
    <t>N: 00547</t>
  </si>
  <si>
    <t>N: 00548</t>
  </si>
  <si>
    <t>N: 00549</t>
  </si>
  <si>
    <t>N: 00550</t>
  </si>
  <si>
    <t>N: 00551</t>
  </si>
  <si>
    <t>N: 00552</t>
  </si>
  <si>
    <t>N: 00553</t>
  </si>
  <si>
    <t>N: 00554</t>
  </si>
  <si>
    <t>N: 00555</t>
  </si>
  <si>
    <t>N: 00556</t>
  </si>
  <si>
    <t>N: 00557</t>
  </si>
  <si>
    <t>N: 00558</t>
  </si>
  <si>
    <t>N: 00559</t>
  </si>
  <si>
    <t>N: 00560</t>
  </si>
  <si>
    <t>N: 00561</t>
  </si>
  <si>
    <t>N: 00562</t>
  </si>
  <si>
    <t>N: 00563</t>
  </si>
  <si>
    <t>N: 00564</t>
  </si>
  <si>
    <t>N: 00565</t>
  </si>
  <si>
    <t>N: 00566</t>
  </si>
  <si>
    <t>N: 00567</t>
  </si>
  <si>
    <t>N: 00568</t>
  </si>
  <si>
    <t>N: 00569</t>
  </si>
  <si>
    <t>N: 00570</t>
  </si>
  <si>
    <t>N: 00571</t>
  </si>
  <si>
    <t>N: 00572</t>
  </si>
  <si>
    <t>N: 00573</t>
  </si>
  <si>
    <t>N: 00574</t>
  </si>
  <si>
    <t>N: 00575</t>
  </si>
  <si>
    <t>N: 00576</t>
  </si>
  <si>
    <t>N: 00577</t>
  </si>
  <si>
    <t>N: 00578</t>
  </si>
  <si>
    <t>N: 00579</t>
  </si>
  <si>
    <t>N: 00580</t>
  </si>
  <si>
    <t>N: 00581</t>
  </si>
  <si>
    <t>N: 00582</t>
  </si>
  <si>
    <t>N: 00583</t>
  </si>
  <si>
    <t>N: 00584</t>
  </si>
  <si>
    <t>N: 00585</t>
  </si>
  <si>
    <t>N: 00586</t>
  </si>
  <si>
    <t>N: 00587</t>
  </si>
  <si>
    <t>N: 00588</t>
  </si>
  <si>
    <t>N: 00589</t>
  </si>
  <si>
    <t>N: 00590</t>
  </si>
  <si>
    <t>N: 00591</t>
  </si>
  <si>
    <t>N: 00592</t>
  </si>
  <si>
    <t>N: 00593</t>
  </si>
  <si>
    <t>N: 00594</t>
  </si>
  <si>
    <t>N: 00595</t>
  </si>
  <si>
    <t>N: 00596</t>
  </si>
  <si>
    <t>N: 00597</t>
  </si>
  <si>
    <t>N: 00598</t>
  </si>
  <si>
    <t>N: 00599</t>
  </si>
  <si>
    <t>N: 00600</t>
  </si>
  <si>
    <t>N: 00601</t>
  </si>
  <si>
    <t>N: 00602</t>
  </si>
  <si>
    <t>N: 00603</t>
  </si>
  <si>
    <t>N: 00604</t>
  </si>
  <si>
    <t>N: 00605</t>
  </si>
  <si>
    <t>N: 00606</t>
  </si>
  <si>
    <t>N: 00607</t>
  </si>
  <si>
    <t>N: 00608</t>
  </si>
  <si>
    <t>N: 00609</t>
  </si>
  <si>
    <t>N: 00610</t>
  </si>
  <si>
    <t>N: 00611</t>
  </si>
  <si>
    <t>N: 00612</t>
  </si>
  <si>
    <t>N: 00613</t>
  </si>
  <si>
    <t>N: 00614</t>
  </si>
  <si>
    <t>N: 00615</t>
  </si>
  <si>
    <t>N: 00616</t>
  </si>
  <si>
    <t>N: 00617</t>
  </si>
  <si>
    <t>N: 00618</t>
  </si>
  <si>
    <t>N: 00619</t>
  </si>
  <si>
    <t>N: 00620</t>
  </si>
  <si>
    <t>N: 00621</t>
  </si>
  <si>
    <t>N: 00622</t>
  </si>
  <si>
    <t>N: 00623</t>
  </si>
  <si>
    <t>N: 00624</t>
  </si>
  <si>
    <t>N: 00625</t>
  </si>
  <si>
    <t>N: 00626</t>
  </si>
  <si>
    <t>N: 00627</t>
  </si>
  <si>
    <t>N: 00628</t>
  </si>
  <si>
    <t>N: 00629</t>
  </si>
  <si>
    <t>N: 00630</t>
  </si>
  <si>
    <t>N: 00631</t>
  </si>
  <si>
    <t>N: 00632</t>
  </si>
  <si>
    <t>N: 00633</t>
  </si>
  <si>
    <t>N: 00634</t>
  </si>
  <si>
    <t>N: 00635</t>
  </si>
  <si>
    <t>N: 00636</t>
  </si>
  <si>
    <t>N: 00637</t>
  </si>
  <si>
    <t>N: 00638</t>
  </si>
  <si>
    <t>N: 00639</t>
  </si>
  <si>
    <t>N: 00640</t>
  </si>
  <si>
    <t>N: 00641</t>
  </si>
  <si>
    <t>N: 00642</t>
  </si>
  <si>
    <t>N: 00643</t>
  </si>
  <si>
    <t>N: 00644</t>
  </si>
  <si>
    <t>N: 00645</t>
  </si>
  <si>
    <t>N: 00646</t>
  </si>
  <si>
    <t>N: 00647</t>
  </si>
  <si>
    <t>N: 00648</t>
  </si>
  <si>
    <t>N: 00649</t>
  </si>
  <si>
    <t>N: 00650</t>
  </si>
  <si>
    <t>N: 00651</t>
  </si>
  <si>
    <t>N: 00652</t>
  </si>
  <si>
    <t>N: 00653</t>
  </si>
  <si>
    <t>N: 00654</t>
  </si>
  <si>
    <t>N: 00655</t>
  </si>
  <si>
    <t>N: 00656</t>
  </si>
  <si>
    <t>N: 00657</t>
  </si>
  <si>
    <t>N: 00658</t>
  </si>
  <si>
    <t>N: 00659</t>
  </si>
  <si>
    <t>N: 00660</t>
  </si>
  <si>
    <t>N: 00661</t>
  </si>
  <si>
    <t>N: 00662</t>
  </si>
  <si>
    <t>N: 00663</t>
  </si>
  <si>
    <t>N: 00664</t>
  </si>
  <si>
    <t>N: 00665</t>
  </si>
  <si>
    <t>N: 00666</t>
  </si>
  <si>
    <t>N: 00667</t>
  </si>
  <si>
    <t>N: 00668</t>
  </si>
  <si>
    <t>N: 00669</t>
  </si>
  <si>
    <t>N: 00670</t>
  </si>
  <si>
    <t>N: 00671</t>
  </si>
  <si>
    <t>N: 00672</t>
  </si>
  <si>
    <t>N: 00673</t>
  </si>
  <si>
    <t>N: 00674</t>
  </si>
  <si>
    <t>N: 00675</t>
  </si>
  <si>
    <t>N: 00676</t>
  </si>
  <si>
    <t>N: 00677</t>
  </si>
  <si>
    <t>N: 00678</t>
  </si>
  <si>
    <t>N: 00679</t>
  </si>
  <si>
    <t>N: 00680</t>
  </si>
  <si>
    <t>N: 00681</t>
  </si>
  <si>
    <t>N: 00682</t>
  </si>
  <si>
    <t>N: 00683</t>
  </si>
  <si>
    <t>N: 00684</t>
  </si>
  <si>
    <t>N: 00685</t>
  </si>
  <si>
    <t>N: 00686</t>
  </si>
  <si>
    <t>N: 00687</t>
  </si>
  <si>
    <t>N: 00688</t>
  </si>
  <si>
    <t>N: 00689</t>
  </si>
  <si>
    <t>N: 00690</t>
  </si>
  <si>
    <t>N: 00691</t>
  </si>
  <si>
    <t>N: 00692</t>
  </si>
  <si>
    <t>N: 00693</t>
  </si>
  <si>
    <t>N: 00694</t>
  </si>
  <si>
    <t>N: 00695</t>
  </si>
  <si>
    <t>N: 00696</t>
  </si>
  <si>
    <t>N: 00697</t>
  </si>
  <si>
    <t>N: 00698</t>
  </si>
  <si>
    <t>N: 00699</t>
  </si>
  <si>
    <t>N: 00700</t>
  </si>
  <si>
    <t>N: 00701</t>
  </si>
  <si>
    <t>N: 00702</t>
  </si>
  <si>
    <t>N: 00703</t>
  </si>
  <si>
    <t>N: 00704</t>
  </si>
  <si>
    <t>N: 00705</t>
  </si>
  <si>
    <t>N: 00706</t>
  </si>
  <si>
    <t>N: 00707</t>
  </si>
  <si>
    <t>N: 00708</t>
  </si>
  <si>
    <t>N: 00709</t>
  </si>
  <si>
    <t>N: 00710</t>
  </si>
  <si>
    <t>N: 00711</t>
  </si>
  <si>
    <t>N: 00712</t>
  </si>
  <si>
    <t>N: 00713</t>
  </si>
  <si>
    <t>N: 00714</t>
  </si>
  <si>
    <t>N: 00715</t>
  </si>
  <si>
    <t>N: 00716</t>
  </si>
  <si>
    <t>N: 00717</t>
  </si>
  <si>
    <t>N: 00718</t>
  </si>
  <si>
    <t>N: 00719</t>
  </si>
  <si>
    <t>N: 00720</t>
  </si>
  <si>
    <t>N: 00721</t>
  </si>
  <si>
    <t>N: 00722</t>
  </si>
  <si>
    <t>N: 00723</t>
  </si>
  <si>
    <t>N: 00724</t>
  </si>
  <si>
    <t>N: 00725</t>
  </si>
  <si>
    <t>N: 00726</t>
  </si>
  <si>
    <t>N: 00727</t>
  </si>
  <si>
    <t>N: 00728</t>
  </si>
  <si>
    <t>N: 00729</t>
  </si>
  <si>
    <t>N: 00730</t>
  </si>
  <si>
    <t>N: 00731</t>
  </si>
  <si>
    <t>N: 00732</t>
  </si>
  <si>
    <t>N: 00733</t>
  </si>
  <si>
    <t>N: 00734</t>
  </si>
  <si>
    <t>N: 00735</t>
  </si>
  <si>
    <t>N: 00736</t>
  </si>
  <si>
    <t>N: 00737</t>
  </si>
  <si>
    <t>N: 00738</t>
  </si>
  <si>
    <t>N: 00739</t>
  </si>
  <si>
    <t>N: 00740</t>
  </si>
  <si>
    <t>N: 00741</t>
  </si>
  <si>
    <t>N: 00742</t>
  </si>
  <si>
    <t>N: 00743</t>
  </si>
  <si>
    <t>N: 00744</t>
  </si>
  <si>
    <t>N: 00745</t>
  </si>
  <si>
    <t>N: 00746</t>
  </si>
  <si>
    <t>N: 00747</t>
  </si>
  <si>
    <t>N: 00748</t>
  </si>
  <si>
    <t>N: 00749</t>
  </si>
  <si>
    <t>N: 00750</t>
  </si>
  <si>
    <t>N: 00751</t>
  </si>
  <si>
    <t>N: 00752</t>
  </si>
  <si>
    <t>N: 00753</t>
  </si>
  <si>
    <t>N: 00754</t>
  </si>
  <si>
    <t>N: 00755</t>
  </si>
  <si>
    <t>N: 00756</t>
  </si>
  <si>
    <t>N: 00757</t>
  </si>
  <si>
    <t>N: 00758</t>
  </si>
  <si>
    <t>N: 00759</t>
  </si>
  <si>
    <t>N: 00760</t>
  </si>
  <si>
    <t>N: 00761</t>
  </si>
  <si>
    <t>N: 00762</t>
  </si>
  <si>
    <t>N: 00763</t>
  </si>
  <si>
    <t>N: 00764</t>
  </si>
  <si>
    <t>N: 00765</t>
  </si>
  <si>
    <t>N: 00766</t>
  </si>
  <si>
    <t>N: 00767</t>
  </si>
  <si>
    <t>N: 00768</t>
  </si>
  <si>
    <t>N: 00769</t>
  </si>
  <si>
    <t>N: 00770</t>
  </si>
  <si>
    <t>N: 00771</t>
  </si>
  <si>
    <t>N: 00772</t>
  </si>
  <si>
    <t>N: 00773</t>
  </si>
  <si>
    <t>N: 00774</t>
  </si>
  <si>
    <t>N: 00775</t>
  </si>
  <si>
    <t>N: 00776</t>
  </si>
  <si>
    <t>N: 00777</t>
  </si>
  <si>
    <t>N: 00778</t>
  </si>
  <si>
    <t>N: 00779</t>
  </si>
  <si>
    <t>N: 00780</t>
  </si>
  <si>
    <t>N: 00781</t>
  </si>
  <si>
    <t>N: 00782</t>
  </si>
  <si>
    <t>N: 00783</t>
  </si>
  <si>
    <t>N: 00784</t>
  </si>
  <si>
    <t>N: 00785</t>
  </si>
  <si>
    <t>N: 00786</t>
  </si>
  <si>
    <t>N: 00787</t>
  </si>
  <si>
    <t>N: 00788</t>
  </si>
  <si>
    <t>N: 00789</t>
  </si>
  <si>
    <t>N: 00790</t>
  </si>
  <si>
    <t>N: 00791</t>
  </si>
  <si>
    <t>N: 00792</t>
  </si>
  <si>
    <t>N: 00793</t>
  </si>
  <si>
    <t>N: 00794</t>
  </si>
  <si>
    <t>N: 00795</t>
  </si>
  <si>
    <t>N: 00796</t>
  </si>
  <si>
    <t>N: 00797</t>
  </si>
  <si>
    <t>N: 00798</t>
  </si>
  <si>
    <t>N: 00799</t>
  </si>
  <si>
    <t>N: 00800</t>
  </si>
  <si>
    <t>N: 00801</t>
  </si>
  <si>
    <t>N: 00802</t>
  </si>
  <si>
    <t>N: 00803</t>
  </si>
  <si>
    <t>N: 00804</t>
  </si>
  <si>
    <t>N: 00805</t>
  </si>
  <si>
    <t>N: 00806</t>
  </si>
  <si>
    <t>N: 00807</t>
  </si>
  <si>
    <t>N: 00808</t>
  </si>
  <si>
    <t>N: 00809</t>
  </si>
  <si>
    <t>N: 00810</t>
  </si>
  <si>
    <t>N: 00811</t>
  </si>
  <si>
    <t>N: 00812</t>
  </si>
  <si>
    <t>N: 00813</t>
  </si>
  <si>
    <t>N: 00814</t>
  </si>
  <si>
    <t>N: 00815</t>
  </si>
  <si>
    <t>N: 00816</t>
  </si>
  <si>
    <t>N: 00817</t>
  </si>
  <si>
    <t>N: 00818</t>
  </si>
  <si>
    <t>N: 00819</t>
  </si>
  <si>
    <t>N: 00820</t>
  </si>
  <si>
    <t>N: 00821</t>
  </si>
  <si>
    <t>N: 00822</t>
  </si>
  <si>
    <t>N: 00823</t>
  </si>
  <si>
    <t>N: 00824</t>
  </si>
  <si>
    <t>N: 00825</t>
  </si>
  <si>
    <t>N: 00826</t>
  </si>
  <si>
    <t>N: 00827</t>
  </si>
  <si>
    <t>N: 00828</t>
  </si>
  <si>
    <t>N: 00829</t>
  </si>
  <si>
    <t>N: 00830</t>
  </si>
  <si>
    <t>N: 00831</t>
  </si>
  <si>
    <t>N: 00832</t>
  </si>
  <si>
    <t>N: 00833</t>
  </si>
  <si>
    <t>N: 00834</t>
  </si>
  <si>
    <t>N: 00835</t>
  </si>
  <si>
    <t>N: 00836</t>
  </si>
  <si>
    <t>N: 00837</t>
  </si>
  <si>
    <t>N: 00838</t>
  </si>
  <si>
    <t>N: 00839</t>
  </si>
  <si>
    <t>N: 00840</t>
  </si>
  <si>
    <t>N: 00841</t>
  </si>
  <si>
    <t>N: 00842</t>
  </si>
  <si>
    <t>N: 00843</t>
  </si>
  <si>
    <t>N: 00844</t>
  </si>
  <si>
    <t>N: 00845</t>
  </si>
  <si>
    <t>N: 00846</t>
  </si>
  <si>
    <t>N: 00847</t>
  </si>
  <si>
    <t>N: 00848</t>
  </si>
  <si>
    <t>N: 00849</t>
  </si>
  <si>
    <t>N: 00850</t>
  </si>
  <si>
    <t>N: 00851</t>
  </si>
  <si>
    <t>N: 00852</t>
  </si>
  <si>
    <t>N: 00853</t>
  </si>
  <si>
    <t>N: 00854</t>
  </si>
  <si>
    <t>N: 00855</t>
  </si>
  <si>
    <t>N: 00856</t>
  </si>
  <si>
    <t>N: 00857</t>
  </si>
  <si>
    <t>N: 00858</t>
  </si>
  <si>
    <t>N: 00859</t>
  </si>
  <si>
    <t>N: 00860</t>
  </si>
  <si>
    <t>N: 00861</t>
  </si>
  <si>
    <t>N: 00862</t>
  </si>
  <si>
    <t>N: 00863</t>
  </si>
  <si>
    <t>N: 00864</t>
  </si>
  <si>
    <t>N: 00865</t>
  </si>
  <si>
    <t>N: 00866</t>
  </si>
  <si>
    <t>N: 00867</t>
  </si>
  <si>
    <t>N: 00868</t>
  </si>
  <si>
    <t>N: 00869</t>
  </si>
  <si>
    <t>N: 00870</t>
  </si>
  <si>
    <t>N: 00871</t>
  </si>
  <si>
    <t>N: 00872</t>
  </si>
  <si>
    <t>N: 00873</t>
  </si>
  <si>
    <t>N: 00874</t>
  </si>
  <si>
    <t>N: 00875</t>
  </si>
  <si>
    <t>N: 00876</t>
  </si>
  <si>
    <t>N: 00877</t>
  </si>
  <si>
    <t>N: 00878</t>
  </si>
  <si>
    <t>N: 00879</t>
  </si>
  <si>
    <t>N: 00880</t>
  </si>
  <si>
    <t>N: 00881</t>
  </si>
  <si>
    <t>N: 00882</t>
  </si>
  <si>
    <t>N: 00883</t>
  </si>
  <si>
    <t>N: 00884</t>
  </si>
  <si>
    <t>N: 00885</t>
  </si>
  <si>
    <t>N: 00886</t>
  </si>
  <si>
    <t>N: 00887</t>
  </si>
  <si>
    <t>N: 00888</t>
  </si>
  <si>
    <t>N: 00889</t>
  </si>
  <si>
    <t>N: 00890</t>
  </si>
  <si>
    <t>N: 00891</t>
  </si>
  <si>
    <t>N: 00892</t>
  </si>
  <si>
    <t>N: 00893</t>
  </si>
  <si>
    <t>N: 00894</t>
  </si>
  <si>
    <t>N: 00895</t>
  </si>
  <si>
    <t>N: 00896</t>
  </si>
  <si>
    <t>N: 00897</t>
  </si>
  <si>
    <t>N: 00898</t>
  </si>
  <si>
    <t>N: 00899</t>
  </si>
  <si>
    <t>N: 00900</t>
  </si>
  <si>
    <t>N: 00901</t>
  </si>
  <si>
    <t>N: 00902</t>
  </si>
  <si>
    <t>N: 00903</t>
  </si>
  <si>
    <t>N: 00904</t>
  </si>
  <si>
    <t>N: 00905</t>
  </si>
  <si>
    <t>N: 00906</t>
  </si>
  <si>
    <t>N: 00907</t>
  </si>
  <si>
    <t>N: 00908</t>
  </si>
  <si>
    <t>N: 00909</t>
  </si>
  <si>
    <t>N: 00910</t>
  </si>
  <si>
    <t>N: 00911</t>
  </si>
  <si>
    <t>N: 00912</t>
  </si>
  <si>
    <t>N: 00913</t>
  </si>
  <si>
    <t>N: 00914</t>
  </si>
  <si>
    <t>N: 00915</t>
  </si>
  <si>
    <t>N: 00916</t>
  </si>
  <si>
    <t>N: 00917</t>
  </si>
  <si>
    <t>N: 00918</t>
  </si>
  <si>
    <t>N: 00919</t>
  </si>
  <si>
    <t>N: 00920</t>
  </si>
  <si>
    <t>N: 00921</t>
  </si>
  <si>
    <t>N: 00922</t>
  </si>
  <si>
    <t>N: 00923</t>
  </si>
  <si>
    <t>N: 00924</t>
  </si>
  <si>
    <t>N: 00925</t>
  </si>
  <si>
    <t>N: 00926</t>
  </si>
  <si>
    <t>N: 00927</t>
  </si>
  <si>
    <t>N: 00928</t>
  </si>
  <si>
    <t>N: 00929</t>
  </si>
  <si>
    <t>N: 00930</t>
  </si>
  <si>
    <t>N: 00931</t>
  </si>
  <si>
    <t>N: 00932</t>
  </si>
  <si>
    <t>N: 00933</t>
  </si>
  <si>
    <t>N: 00934</t>
  </si>
  <si>
    <t>N: 00935</t>
  </si>
  <si>
    <t>N: 00936</t>
  </si>
  <si>
    <t>N: 00937</t>
  </si>
  <si>
    <t>N: 00938</t>
  </si>
  <si>
    <t>N: 00939</t>
  </si>
  <si>
    <t>N: 00940</t>
  </si>
  <si>
    <t>N: 00941</t>
  </si>
  <si>
    <t>N: 00942</t>
  </si>
  <si>
    <t>N: 00943</t>
  </si>
  <si>
    <t>N: 00944</t>
  </si>
  <si>
    <t>N: 00945</t>
  </si>
  <si>
    <t>N: 00946</t>
  </si>
  <si>
    <t>N: 00947</t>
  </si>
  <si>
    <t>N: 00948</t>
  </si>
  <si>
    <t>N: 00949</t>
  </si>
  <si>
    <t>N: 00950</t>
  </si>
  <si>
    <t>N: 00951</t>
  </si>
  <si>
    <t>N: 00952</t>
  </si>
  <si>
    <t>N: 00953</t>
  </si>
  <si>
    <t>N: 00954</t>
  </si>
  <si>
    <t>N: 00955</t>
  </si>
  <si>
    <t>N: 00956</t>
  </si>
  <si>
    <t>N: 00957</t>
  </si>
  <si>
    <t>N: 00958</t>
  </si>
  <si>
    <t>N: 00959</t>
  </si>
  <si>
    <t>N: 00960</t>
  </si>
  <si>
    <t>N: 00961</t>
  </si>
  <si>
    <t>N: 00962</t>
  </si>
  <si>
    <t>N: 00963</t>
  </si>
  <si>
    <t>N: 00964</t>
  </si>
  <si>
    <t>N: 00965</t>
  </si>
  <si>
    <t>N: 00966</t>
  </si>
  <si>
    <t>N: 00967</t>
  </si>
  <si>
    <t>N: 00968</t>
  </si>
  <si>
    <t>N: 00969</t>
  </si>
  <si>
    <t>N: 00970</t>
  </si>
  <si>
    <t>N: 00971</t>
  </si>
  <si>
    <t>N: 00972</t>
  </si>
  <si>
    <t>N: 00973</t>
  </si>
  <si>
    <t>N: 00974</t>
  </si>
  <si>
    <t>N: 00975</t>
  </si>
  <si>
    <t>N: 00976</t>
  </si>
  <si>
    <t>N: 00977</t>
  </si>
  <si>
    <t>N: 00978</t>
  </si>
  <si>
    <t>N: 00979</t>
  </si>
  <si>
    <t>N: 00980</t>
  </si>
  <si>
    <t>N: 00981</t>
  </si>
  <si>
    <t>N: 00982</t>
  </si>
  <si>
    <t>N: 00983</t>
  </si>
  <si>
    <t>N: 00984</t>
  </si>
  <si>
    <t>N: 00985</t>
  </si>
  <si>
    <t>N: 00986</t>
  </si>
  <si>
    <t>N: 00987</t>
  </si>
  <si>
    <t>N: 00988</t>
  </si>
  <si>
    <t>N: 00989</t>
  </si>
  <si>
    <t>N: 00990</t>
  </si>
  <si>
    <t>N: 00991</t>
  </si>
  <si>
    <t>N: 00992</t>
  </si>
  <si>
    <t>N: 00993</t>
  </si>
  <si>
    <t>N: 00994</t>
  </si>
  <si>
    <t>N: 00995</t>
  </si>
  <si>
    <t>N: 00996</t>
  </si>
  <si>
    <t>N: 00997</t>
  </si>
  <si>
    <t>N: 00998</t>
  </si>
  <si>
    <t>N: 00999</t>
  </si>
  <si>
    <t>N: 01000</t>
  </si>
  <si>
    <t>N: 01001</t>
  </si>
  <si>
    <t>N: 01002</t>
  </si>
  <si>
    <t>N: 01003</t>
  </si>
  <si>
    <t>N: 01004</t>
  </si>
  <si>
    <t>N: 01005</t>
  </si>
  <si>
    <t>N: 01006</t>
  </si>
  <si>
    <t>N: 01007</t>
  </si>
  <si>
    <t>N: 01008</t>
  </si>
  <si>
    <t>N: 01009</t>
  </si>
  <si>
    <t>N: 01010</t>
  </si>
  <si>
    <t>N: 01011</t>
  </si>
  <si>
    <t>N: 01012</t>
  </si>
  <si>
    <t>N: 01013</t>
  </si>
  <si>
    <t>N: 01014</t>
  </si>
  <si>
    <t>N: 01015</t>
  </si>
  <si>
    <t>N: 01016</t>
  </si>
  <si>
    <t>N: 01017</t>
  </si>
  <si>
    <t>N: 01018</t>
  </si>
  <si>
    <t>N: 01019</t>
  </si>
  <si>
    <t>N: 01020</t>
  </si>
  <si>
    <t>N: 01021</t>
  </si>
  <si>
    <t>N: 01022</t>
  </si>
  <si>
    <t>N: 01023</t>
  </si>
  <si>
    <t>N: 01024</t>
  </si>
  <si>
    <t>N: 01025</t>
  </si>
  <si>
    <t>N: 01026</t>
  </si>
  <si>
    <t>N: 01027</t>
  </si>
  <si>
    <t>N: 01028</t>
  </si>
  <si>
    <t>N: 01029</t>
  </si>
  <si>
    <t>N: 01030</t>
  </si>
  <si>
    <t>N: 01031</t>
  </si>
  <si>
    <t>N: 01032</t>
  </si>
  <si>
    <t>N: 01033</t>
  </si>
  <si>
    <t>N: 01034</t>
  </si>
  <si>
    <t>N: 01035</t>
  </si>
  <si>
    <t>N: 01036</t>
  </si>
  <si>
    <t>N: 01037</t>
  </si>
  <si>
    <t>N: 01038</t>
  </si>
  <si>
    <t>N: 01039</t>
  </si>
  <si>
    <t>N: 01040</t>
  </si>
  <si>
    <t>N: 01041</t>
  </si>
  <si>
    <t>N: 01042</t>
  </si>
  <si>
    <t>N: 01043</t>
  </si>
  <si>
    <t>N: 01044</t>
  </si>
  <si>
    <t>N: 01045</t>
  </si>
  <si>
    <t>N: 01046</t>
  </si>
  <si>
    <t>N: 01047</t>
  </si>
  <si>
    <t>N: 01048</t>
  </si>
  <si>
    <t>N: 01049</t>
  </si>
  <si>
    <t>N: 01050</t>
  </si>
  <si>
    <t>N: 01051</t>
  </si>
  <si>
    <t>N: 01052</t>
  </si>
  <si>
    <t>N: 01053</t>
  </si>
  <si>
    <t>N: 01054</t>
  </si>
  <si>
    <t>N: 01055</t>
  </si>
  <si>
    <t>N: 01056</t>
  </si>
  <si>
    <t>N: 01057</t>
  </si>
  <si>
    <t>N: 01058</t>
  </si>
  <si>
    <t>N: 01059</t>
  </si>
  <si>
    <t>N: 01060</t>
  </si>
  <si>
    <t>N: 01061</t>
  </si>
  <si>
    <t>N: 01062</t>
  </si>
  <si>
    <t>N: 01063</t>
  </si>
  <si>
    <t>N: 01064</t>
  </si>
  <si>
    <t>N: 01065</t>
  </si>
  <si>
    <t>N: 01066</t>
  </si>
  <si>
    <t>N: 01067</t>
  </si>
  <si>
    <t>N: 01068</t>
  </si>
  <si>
    <t>N: 01069</t>
  </si>
  <si>
    <t>N: 01070</t>
  </si>
  <si>
    <t>N: 01071</t>
  </si>
  <si>
    <t>N: 01072</t>
  </si>
  <si>
    <t>N: 01073</t>
  </si>
  <si>
    <t>N: 01074</t>
  </si>
  <si>
    <t>N: 01075</t>
  </si>
  <si>
    <t>N: 01076</t>
  </si>
  <si>
    <t>N: 01077</t>
  </si>
  <si>
    <t>N: 01078</t>
  </si>
  <si>
    <t>N: 01079</t>
  </si>
  <si>
    <t>N: 01080</t>
  </si>
  <si>
    <t>N: 01081</t>
  </si>
  <si>
    <t>N: 01082</t>
  </si>
  <si>
    <t>N: 01083</t>
  </si>
  <si>
    <t>N: 01084</t>
  </si>
  <si>
    <t>N: 01085</t>
  </si>
  <si>
    <t>N: 01086</t>
  </si>
  <si>
    <t>N: 01087</t>
  </si>
  <si>
    <t>N: 01088</t>
  </si>
  <si>
    <t>N: 01089</t>
  </si>
  <si>
    <t>N: 01090</t>
  </si>
  <si>
    <t>N: 01091</t>
  </si>
  <si>
    <t>N: 01092</t>
  </si>
  <si>
    <t>N: 01093</t>
  </si>
  <si>
    <t>N: 01094</t>
  </si>
  <si>
    <t>N: 01095</t>
  </si>
  <si>
    <t>N: 01096</t>
  </si>
  <si>
    <t>N: 01097</t>
  </si>
  <si>
    <t>N: 01098</t>
  </si>
  <si>
    <t>N: 01099</t>
  </si>
  <si>
    <t>N: 01100</t>
  </si>
  <si>
    <t>N: 01101</t>
  </si>
  <si>
    <t>N: 01102</t>
  </si>
  <si>
    <t>N: 01103</t>
  </si>
  <si>
    <t>N: 01104</t>
  </si>
  <si>
    <t>N: 01105</t>
  </si>
  <si>
    <t>N: 01106</t>
  </si>
  <si>
    <t>N: 01107</t>
  </si>
  <si>
    <t>N: 01108</t>
  </si>
  <si>
    <t>N: 01109</t>
  </si>
  <si>
    <t>N: 01110</t>
  </si>
  <si>
    <t>N: 01111</t>
  </si>
  <si>
    <t>N: 01112</t>
  </si>
  <si>
    <t>N: 01113</t>
  </si>
  <si>
    <t>N: 01114</t>
  </si>
  <si>
    <t>N: 01115</t>
  </si>
  <si>
    <t>N: 01116</t>
  </si>
  <si>
    <t>N: 01117</t>
  </si>
  <si>
    <t>N: 01118</t>
  </si>
  <si>
    <t>N: 01119</t>
  </si>
  <si>
    <t>N: 01120</t>
  </si>
  <si>
    <t>N: 01121</t>
  </si>
  <si>
    <t>N: 01122</t>
  </si>
  <si>
    <t>N: 01123</t>
  </si>
  <si>
    <t>N: 01124</t>
  </si>
  <si>
    <t>N: 01125</t>
  </si>
  <si>
    <t>N: 01126</t>
  </si>
  <si>
    <t>N: 01127</t>
  </si>
  <si>
    <t>N: 01128</t>
  </si>
  <si>
    <t>N: 01129</t>
  </si>
  <si>
    <t>N: 01130</t>
  </si>
  <si>
    <t>N: 01131</t>
  </si>
  <si>
    <t>N: 01132</t>
  </si>
  <si>
    <t>N: 01133</t>
  </si>
  <si>
    <t>N: 01134</t>
  </si>
  <si>
    <t>N: 01135</t>
  </si>
  <si>
    <t>N: 01136</t>
  </si>
  <si>
    <t>N: 01137</t>
  </si>
  <si>
    <t>N: 01138</t>
  </si>
  <si>
    <t>N: 01139</t>
  </si>
  <si>
    <t>N: 01140</t>
  </si>
  <si>
    <t>N: 01141</t>
  </si>
  <si>
    <t>N: 01142</t>
  </si>
  <si>
    <t>N: 01143</t>
  </si>
  <si>
    <t>N: 01144</t>
  </si>
  <si>
    <t>N: 01145</t>
  </si>
  <si>
    <t>N: 01146</t>
  </si>
  <si>
    <t>N: 01147</t>
  </si>
  <si>
    <t>N: 01148</t>
  </si>
  <si>
    <t>N: 01149</t>
  </si>
  <si>
    <t>N: 01150</t>
  </si>
  <si>
    <t>N: 01151</t>
  </si>
  <si>
    <t>N: 01152</t>
  </si>
  <si>
    <t>N: 01153</t>
  </si>
  <si>
    <t>N: 01154</t>
  </si>
  <si>
    <t>N: 01155</t>
  </si>
  <si>
    <t>N: 01156</t>
  </si>
  <si>
    <t>N: 01157</t>
  </si>
  <si>
    <t>N: 01158</t>
  </si>
  <si>
    <t>N: 01159</t>
  </si>
  <si>
    <t>N: 01160</t>
  </si>
  <si>
    <t>N: 01161</t>
  </si>
  <si>
    <t>N: 01162</t>
  </si>
  <si>
    <t>N: 01163</t>
  </si>
  <si>
    <t>N: 01164</t>
  </si>
  <si>
    <t>N: 01165</t>
  </si>
  <si>
    <t>N: 01166</t>
  </si>
  <si>
    <t>N: 01167</t>
  </si>
  <si>
    <t>N: 01168</t>
  </si>
  <si>
    <t>N: 01169</t>
  </si>
  <si>
    <t>N: 01170</t>
  </si>
  <si>
    <t>N: 01171</t>
  </si>
  <si>
    <t>N: 01172</t>
  </si>
  <si>
    <t>N: 01173</t>
  </si>
  <si>
    <t>N: 01174</t>
  </si>
  <si>
    <t>N: 01175</t>
  </si>
  <si>
    <t>N: 01176</t>
  </si>
  <si>
    <t>N: 01177</t>
  </si>
  <si>
    <t>N: 01178</t>
  </si>
  <si>
    <t>N: 01179</t>
  </si>
  <si>
    <t>N: 01180</t>
  </si>
  <si>
    <t>N: 01181</t>
  </si>
  <si>
    <t>N: 01182</t>
  </si>
  <si>
    <t>N: 01183</t>
  </si>
  <si>
    <t>N: 01184</t>
  </si>
  <si>
    <t>N: 01185</t>
  </si>
  <si>
    <t>N: 01186</t>
  </si>
  <si>
    <t>N: 01187</t>
  </si>
  <si>
    <t>N: 01188</t>
  </si>
  <si>
    <t>N: 01189</t>
  </si>
  <si>
    <t>N: 01190</t>
  </si>
  <si>
    <t>N: 01191</t>
  </si>
  <si>
    <t>N: 01192</t>
  </si>
  <si>
    <t>N: 01193</t>
  </si>
  <si>
    <t>N: 01194</t>
  </si>
  <si>
    <t>N: 01195</t>
  </si>
  <si>
    <t>N: 01196</t>
  </si>
  <si>
    <t>N: 01197</t>
  </si>
  <si>
    <t>N: 01198</t>
  </si>
  <si>
    <t>N: 01199</t>
  </si>
  <si>
    <t>N: 01200</t>
  </si>
  <si>
    <t>N: 01201</t>
  </si>
  <si>
    <t>N: 01202</t>
  </si>
  <si>
    <t>N: 01203</t>
  </si>
  <si>
    <t>N: 01204</t>
  </si>
  <si>
    <t>N: 01205</t>
  </si>
  <si>
    <t>N: 01206</t>
  </si>
  <si>
    <t>N: 01207</t>
  </si>
  <si>
    <t>N: 01208</t>
  </si>
  <si>
    <t>N: 01209</t>
  </si>
  <si>
    <t>N: 01210</t>
  </si>
  <si>
    <t>N: 01211</t>
  </si>
  <si>
    <t>N: 01212</t>
  </si>
  <si>
    <t>N: 01213</t>
  </si>
  <si>
    <t>N: 01214</t>
  </si>
  <si>
    <t>N: 01215</t>
  </si>
  <si>
    <t>N: 01216</t>
  </si>
  <si>
    <t>N: 01217</t>
  </si>
  <si>
    <t>N: 01218</t>
  </si>
  <si>
    <t>N: 01219</t>
  </si>
  <si>
    <t>N: 01220</t>
  </si>
  <si>
    <t>N: 01221</t>
  </si>
  <si>
    <t>N: 01222</t>
  </si>
  <si>
    <t>N: 01223</t>
  </si>
  <si>
    <t>N: 01224</t>
  </si>
  <si>
    <t>N: 01225</t>
  </si>
  <si>
    <t>N: 01226</t>
  </si>
  <si>
    <t>N: 01227</t>
  </si>
  <si>
    <t>N: 01228</t>
  </si>
  <si>
    <t>N: 01229</t>
  </si>
  <si>
    <t>N: 01230</t>
  </si>
  <si>
    <t>N: 01231</t>
  </si>
  <si>
    <t>N: 01232</t>
  </si>
  <si>
    <t>N: 01233</t>
  </si>
  <si>
    <t>N: 01234</t>
  </si>
  <si>
    <t>N: 01235</t>
  </si>
  <si>
    <t>N: 01236</t>
  </si>
  <si>
    <t>N: 01237</t>
  </si>
  <si>
    <t>N: 01238</t>
  </si>
  <si>
    <t>N: 01239</t>
  </si>
  <si>
    <t>N: 01240</t>
  </si>
  <si>
    <t>N: 01241</t>
  </si>
  <si>
    <t>N: 01242</t>
  </si>
  <si>
    <t>N: 01243</t>
  </si>
  <si>
    <t>N: 01244</t>
  </si>
  <si>
    <t>N: 01245</t>
  </si>
  <si>
    <t>N: 01246</t>
  </si>
  <si>
    <t>N: 01247</t>
  </si>
  <si>
    <t>N: 01248</t>
  </si>
  <si>
    <t>N: 01249</t>
  </si>
  <si>
    <t>N: 01250</t>
  </si>
  <si>
    <t>N: 01251</t>
  </si>
  <si>
    <t>N: 01252</t>
  </si>
  <si>
    <t>N: 01253</t>
  </si>
  <si>
    <t>N: 01254</t>
  </si>
  <si>
    <t>N: 01255</t>
  </si>
  <si>
    <t>N: 01256</t>
  </si>
  <si>
    <t>N: 01257</t>
  </si>
  <si>
    <t>N: 01258</t>
  </si>
  <si>
    <t>N: 01259</t>
  </si>
  <si>
    <t>N: 01260</t>
  </si>
  <si>
    <t>N: 01261</t>
  </si>
  <si>
    <t>N: 01262</t>
  </si>
  <si>
    <t>N: 01263</t>
  </si>
  <si>
    <t>N: 01264</t>
  </si>
  <si>
    <t>N: 01265</t>
  </si>
  <si>
    <t>N: 01266</t>
  </si>
  <si>
    <t>N: 01267</t>
  </si>
  <si>
    <t>N: 01268</t>
  </si>
  <si>
    <t>N: 01269</t>
  </si>
  <si>
    <t>N: 01270</t>
  </si>
  <si>
    <t>N: 01271</t>
  </si>
  <si>
    <t>N: 01272</t>
  </si>
  <si>
    <t>N: 01273</t>
  </si>
  <si>
    <t>N: 01274</t>
  </si>
  <si>
    <t>N: 01275</t>
  </si>
  <si>
    <t>N: 01276</t>
  </si>
  <si>
    <t>N: 01277</t>
  </si>
  <si>
    <t>N: 01278</t>
  </si>
  <si>
    <t>N: 01279</t>
  </si>
  <si>
    <t>N: 01280</t>
  </si>
  <si>
    <t>N: 01281</t>
  </si>
  <si>
    <t>N: 01282</t>
  </si>
  <si>
    <t>N: 01283</t>
  </si>
  <si>
    <t>N: 01284</t>
  </si>
  <si>
    <t>N: 01285</t>
  </si>
  <si>
    <t>N: 01286</t>
  </si>
  <si>
    <t>N: 01287</t>
  </si>
  <si>
    <t>N: 01288</t>
  </si>
  <si>
    <t>N: 01289</t>
  </si>
  <si>
    <t>N: 01290</t>
  </si>
  <si>
    <t>N: 01291</t>
  </si>
  <si>
    <t>N: 01292</t>
  </si>
  <si>
    <t>N: 01293</t>
  </si>
  <si>
    <t>N: 01294</t>
  </si>
  <si>
    <t>N: 01295</t>
  </si>
  <si>
    <t>N: 01296</t>
  </si>
  <si>
    <t>N: 01297</t>
  </si>
  <si>
    <t>N: 01298</t>
  </si>
  <si>
    <t>N: 01299</t>
  </si>
  <si>
    <t>N: 01300</t>
  </si>
  <si>
    <t>N: 01301</t>
  </si>
  <si>
    <t>N: 01302</t>
  </si>
  <si>
    <t>N: 01303</t>
  </si>
  <si>
    <t>N: 01304</t>
  </si>
  <si>
    <t>N: 01305</t>
  </si>
  <si>
    <t>N: 01306</t>
  </si>
  <si>
    <t>N: 01307</t>
  </si>
  <si>
    <t>N: 01308</t>
  </si>
  <si>
    <t>N: 01309</t>
  </si>
  <si>
    <t>N: 01310</t>
  </si>
  <si>
    <t>N: 01311</t>
  </si>
  <si>
    <t>N: 01312</t>
  </si>
  <si>
    <t>N: 01313</t>
  </si>
  <si>
    <t>N: 01314</t>
  </si>
  <si>
    <t>N: 01315</t>
  </si>
  <si>
    <t>N: 01316</t>
  </si>
  <si>
    <t>N: 01317</t>
  </si>
  <si>
    <t>N: 01318</t>
  </si>
  <si>
    <t>N: 01319</t>
  </si>
  <si>
    <t>N: 01320</t>
  </si>
  <si>
    <t>N: 01321</t>
  </si>
  <si>
    <t>N: 01322</t>
  </si>
  <si>
    <t>N: 01323</t>
  </si>
  <si>
    <t>N: 01324</t>
  </si>
  <si>
    <t>N: 01325</t>
  </si>
  <si>
    <t>N: 01326</t>
  </si>
  <si>
    <t>N: 01327</t>
  </si>
  <si>
    <t>N: 01328</t>
  </si>
  <si>
    <t>N: 01329</t>
  </si>
  <si>
    <t>N: 01330</t>
  </si>
  <si>
    <t>N: 01331</t>
  </si>
  <si>
    <t>N: 01332</t>
  </si>
  <si>
    <t>N: 01333</t>
  </si>
  <si>
    <t>N: 01334</t>
  </si>
  <si>
    <t>N: 01335</t>
  </si>
  <si>
    <t>N: 01336</t>
  </si>
  <si>
    <t>N: 01337</t>
  </si>
  <si>
    <t>N: 01338</t>
  </si>
  <si>
    <t>N: 01339</t>
  </si>
  <si>
    <t>N: 01340</t>
  </si>
  <si>
    <t>N: 01341</t>
  </si>
  <si>
    <t>N: 01342</t>
  </si>
  <si>
    <t>N: 01343</t>
  </si>
  <si>
    <t>N: 01344</t>
  </si>
  <si>
    <t>N: 01345</t>
  </si>
  <si>
    <t>N: 01346</t>
  </si>
  <si>
    <t>N: 01347</t>
  </si>
  <si>
    <t>N: 01348</t>
  </si>
  <si>
    <t>N: 01349</t>
  </si>
  <si>
    <t>N: 01350</t>
  </si>
  <si>
    <t>N: 01351</t>
  </si>
  <si>
    <t>N: 01352</t>
  </si>
  <si>
    <t>N: 01353</t>
  </si>
  <si>
    <t>N: 01354</t>
  </si>
  <si>
    <t>N: 01355</t>
  </si>
  <si>
    <t>N: 01356</t>
  </si>
  <si>
    <t>N: 01357</t>
  </si>
  <si>
    <t>N: 01358</t>
  </si>
  <si>
    <t>N: 01359</t>
  </si>
  <si>
    <t>N: 01360</t>
  </si>
  <si>
    <t>N: 01361</t>
  </si>
  <si>
    <t>N: 01362</t>
  </si>
  <si>
    <t>N: 01363</t>
  </si>
  <si>
    <t>N: 01364</t>
  </si>
  <si>
    <t>N: 01365</t>
  </si>
  <si>
    <t>N: 01366</t>
  </si>
  <si>
    <t>N: 01367</t>
  </si>
  <si>
    <t>N: 01368</t>
  </si>
  <si>
    <t>N: 01369</t>
  </si>
  <si>
    <t>N: 01370</t>
  </si>
  <si>
    <t>N: 01371</t>
  </si>
  <si>
    <t>N: 01372</t>
  </si>
  <si>
    <t>N: 01373</t>
  </si>
  <si>
    <t>N: 01374</t>
  </si>
  <si>
    <t>N: 01375</t>
  </si>
  <si>
    <t>N: 01376</t>
  </si>
  <si>
    <t>N: 01377</t>
  </si>
  <si>
    <t>N: 01378</t>
  </si>
  <si>
    <t>N: 01379</t>
  </si>
  <si>
    <t>N: 01380</t>
  </si>
  <si>
    <t>N: 01381</t>
  </si>
  <si>
    <t>N: 01382</t>
  </si>
  <si>
    <t>N: 01383</t>
  </si>
  <si>
    <t>N: 01384</t>
  </si>
  <si>
    <t>N: 01385</t>
  </si>
  <si>
    <t>N: 01386</t>
  </si>
  <si>
    <t>N: 01387</t>
  </si>
  <si>
    <t>N: 01388</t>
  </si>
  <si>
    <t>N: 01389</t>
  </si>
  <si>
    <t>N: 01390</t>
  </si>
  <si>
    <t>N: 01391</t>
  </si>
  <si>
    <t>N: 01392</t>
  </si>
  <si>
    <t>N: 01393</t>
  </si>
  <si>
    <t>N: 01394</t>
  </si>
  <si>
    <t>N: 01395</t>
  </si>
  <si>
    <t>N: 01396</t>
  </si>
  <si>
    <t>N: 01397</t>
  </si>
  <si>
    <t>N: 01398</t>
  </si>
  <si>
    <t>N: 01399</t>
  </si>
  <si>
    <t>N: 01400</t>
  </si>
  <si>
    <t>N: 01401</t>
  </si>
  <si>
    <t>N: 01402</t>
  </si>
  <si>
    <t>N: 01403</t>
  </si>
  <si>
    <t>N: 01404</t>
  </si>
  <si>
    <t>N: 01405</t>
  </si>
  <si>
    <t>N: 01406</t>
  </si>
  <si>
    <t>N: 01407</t>
  </si>
  <si>
    <t>N: 01408</t>
  </si>
  <si>
    <t>N: 01409</t>
  </si>
  <si>
    <t>N: 01410</t>
  </si>
  <si>
    <t>N: 01411</t>
  </si>
  <si>
    <t>N: 01412</t>
  </si>
  <si>
    <t>N: 01413</t>
  </si>
  <si>
    <t>N: 01414</t>
  </si>
  <si>
    <t>N: 01415</t>
  </si>
  <si>
    <t>N: 01416</t>
  </si>
  <si>
    <t>N: 01417</t>
  </si>
  <si>
    <t>N: 01418</t>
  </si>
  <si>
    <t>N: 01419</t>
  </si>
  <si>
    <t>N: 01420</t>
  </si>
  <si>
    <t>N: 01421</t>
  </si>
  <si>
    <t>N: 01422</t>
  </si>
  <si>
    <t>N: 01423</t>
  </si>
  <si>
    <t>N: 01424</t>
  </si>
  <si>
    <t>N: 01425</t>
  </si>
  <si>
    <t>N: 01426</t>
  </si>
  <si>
    <t>N: 01427</t>
  </si>
  <si>
    <t>N: 01428</t>
  </si>
  <si>
    <t>N: 01429</t>
  </si>
  <si>
    <t>N: 01430</t>
  </si>
  <si>
    <t>N: 01431</t>
  </si>
  <si>
    <t>N: 01432</t>
  </si>
  <si>
    <t>N: 01433</t>
  </si>
  <si>
    <t>N: 01434</t>
  </si>
  <si>
    <t>N: 01435</t>
  </si>
  <si>
    <t>N: 01436</t>
  </si>
  <si>
    <t>N: 01437</t>
  </si>
  <si>
    <t>N: 01438</t>
  </si>
  <si>
    <t>N: 01439</t>
  </si>
  <si>
    <t>N: 01440</t>
  </si>
  <si>
    <t>N: 01441</t>
  </si>
  <si>
    <t>N: 01442</t>
  </si>
  <si>
    <t>N: 01443</t>
  </si>
  <si>
    <t>N: 01444</t>
  </si>
  <si>
    <t>N: 01445</t>
  </si>
  <si>
    <t>N: 01446</t>
  </si>
  <si>
    <t>N: 01447</t>
  </si>
  <si>
    <t>N: 01448</t>
  </si>
  <si>
    <t>N: 01449</t>
  </si>
  <si>
    <t>N: 01450</t>
  </si>
  <si>
    <t>N: 01451</t>
  </si>
  <si>
    <t>N: 01452</t>
  </si>
  <si>
    <t>N: 01453</t>
  </si>
  <si>
    <t>N: 01454</t>
  </si>
  <si>
    <t>N: 01455</t>
  </si>
  <si>
    <t>N: 01456</t>
  </si>
  <si>
    <t>N: 01457</t>
  </si>
  <si>
    <t>N: 01458</t>
  </si>
  <si>
    <t>N: 01459</t>
  </si>
  <si>
    <t>N: 01460</t>
  </si>
  <si>
    <t>N: 01461</t>
  </si>
  <si>
    <t>N: 01462</t>
  </si>
  <si>
    <t>N: 01463</t>
  </si>
  <si>
    <t>N: 01464</t>
  </si>
  <si>
    <t>N: 01465</t>
  </si>
  <si>
    <t>N: 01466</t>
  </si>
  <si>
    <t>N: 01467</t>
  </si>
  <si>
    <t>N: 01468</t>
  </si>
  <si>
    <t>N: 01469</t>
  </si>
  <si>
    <t>N: 01470</t>
  </si>
  <si>
    <t>N: 01471</t>
  </si>
  <si>
    <t>N: 01472</t>
  </si>
  <si>
    <t>N: 01473</t>
  </si>
  <si>
    <t>N: 01474</t>
  </si>
  <si>
    <t>N: 01475</t>
  </si>
  <si>
    <t>N: 01476</t>
  </si>
  <si>
    <t>N: 01477</t>
  </si>
  <si>
    <t>N: 01478</t>
  </si>
  <si>
    <t>N: 01479</t>
  </si>
  <si>
    <t>N: 01480</t>
  </si>
  <si>
    <t>N: 01481</t>
  </si>
  <si>
    <t>N: 01482</t>
  </si>
  <si>
    <t>N: 01483</t>
  </si>
  <si>
    <t>N: 01484</t>
  </si>
  <si>
    <t>N: 01485</t>
  </si>
  <si>
    <t>N: 01486</t>
  </si>
  <si>
    <t>N: 01487</t>
  </si>
  <si>
    <t>N: 01488</t>
  </si>
  <si>
    <t>N: 01489</t>
  </si>
  <si>
    <t>N: 01490</t>
  </si>
  <si>
    <t>N: 01491</t>
  </si>
  <si>
    <t>N: 01492</t>
  </si>
  <si>
    <t>N: 01493</t>
  </si>
  <si>
    <t>N: 01494</t>
  </si>
  <si>
    <t>N: 01495</t>
  </si>
  <si>
    <t>N: 01496</t>
  </si>
  <si>
    <t>N: 01497</t>
  </si>
  <si>
    <t>N: 01498</t>
  </si>
  <si>
    <t>N: 01499</t>
  </si>
  <si>
    <t>N: 01500</t>
  </si>
  <si>
    <t>N: 01501</t>
  </si>
  <si>
    <t>N: 01502</t>
  </si>
  <si>
    <t>N: 01503</t>
  </si>
  <si>
    <t>N: 01504</t>
  </si>
  <si>
    <t>N: 01505</t>
  </si>
  <si>
    <t>N: 01506</t>
  </si>
  <si>
    <t>N: 01507</t>
  </si>
  <si>
    <t>N: 01508</t>
  </si>
  <si>
    <t>N: 01509</t>
  </si>
  <si>
    <t>N: 01510</t>
  </si>
  <si>
    <t>N: 01511</t>
  </si>
  <si>
    <t>N: 01512</t>
  </si>
  <si>
    <t>N: 01513</t>
  </si>
  <si>
    <t>N: 01514</t>
  </si>
  <si>
    <t>N: 01515</t>
  </si>
  <si>
    <t>N: 01516</t>
  </si>
  <si>
    <t>N: 01517</t>
  </si>
  <si>
    <t>N: 01518</t>
  </si>
  <si>
    <t>N: 01519</t>
  </si>
  <si>
    <t>N: 01520</t>
  </si>
  <si>
    <t>N: 01521</t>
  </si>
  <si>
    <t>N: 01522</t>
  </si>
  <si>
    <t>N: 01523</t>
  </si>
  <si>
    <t>N: 01524</t>
  </si>
  <si>
    <t>N: 01525</t>
  </si>
  <si>
    <t>N: 01526</t>
  </si>
  <si>
    <t>N: 01527</t>
  </si>
  <si>
    <t>N: 01528</t>
  </si>
  <si>
    <t>N: 01529</t>
  </si>
  <si>
    <t>N: 01530</t>
  </si>
  <si>
    <t>N: 01531</t>
  </si>
  <si>
    <t>N: 01532</t>
  </si>
  <si>
    <t>N: 01533</t>
  </si>
  <si>
    <t>N: 01534</t>
  </si>
  <si>
    <t>N: 01535</t>
  </si>
  <si>
    <t>N: 01536</t>
  </si>
  <si>
    <t>N: 01537</t>
  </si>
  <si>
    <t>N: 01538</t>
  </si>
  <si>
    <t>N: 01539</t>
  </si>
  <si>
    <t>N: 01540</t>
  </si>
  <si>
    <t>N: 01541</t>
  </si>
  <si>
    <t>N: 01542</t>
  </si>
  <si>
    <t>N: 01543</t>
  </si>
  <si>
    <t>N: 01544</t>
  </si>
  <si>
    <t>N: 01545</t>
  </si>
  <si>
    <t>N: 01546</t>
  </si>
  <si>
    <t>N: 01547</t>
  </si>
  <si>
    <t>N: 01548</t>
  </si>
  <si>
    <t>N: 01549</t>
  </si>
  <si>
    <t>N: 01550</t>
  </si>
  <si>
    <t>N: 01551</t>
  </si>
  <si>
    <t>N: 01552</t>
  </si>
  <si>
    <t>N: 01553</t>
  </si>
  <si>
    <t>N: 01554</t>
  </si>
  <si>
    <t>N: 01555</t>
  </si>
  <si>
    <t>N: 01556</t>
  </si>
  <si>
    <t>N: 01557</t>
  </si>
  <si>
    <t>N: 01558</t>
  </si>
  <si>
    <t>N: 01559</t>
  </si>
  <si>
    <t>N: 01560</t>
  </si>
  <si>
    <t>N: 01561</t>
  </si>
  <si>
    <t>N: 01562</t>
  </si>
  <si>
    <t>N: 01563</t>
  </si>
  <si>
    <t>N: 01564</t>
  </si>
  <si>
    <t>N: 01565</t>
  </si>
  <si>
    <t>N: 01566</t>
  </si>
  <si>
    <t>N: 01567</t>
  </si>
  <si>
    <t>N: 01568</t>
  </si>
  <si>
    <t>N: 01569</t>
  </si>
  <si>
    <t>N: 01570</t>
  </si>
  <si>
    <t>N: 01571</t>
  </si>
  <si>
    <t>N: 01572</t>
  </si>
  <si>
    <t>N: 01573</t>
  </si>
  <si>
    <t>N: 01574</t>
  </si>
  <si>
    <t>N: 01575</t>
  </si>
  <si>
    <t>N: 01576</t>
  </si>
  <si>
    <t>N: 01577</t>
  </si>
  <si>
    <t>N: 01578</t>
  </si>
  <si>
    <t>N: 01579</t>
  </si>
  <si>
    <t>N: 01580</t>
  </si>
  <si>
    <t>N: 01581</t>
  </si>
  <si>
    <t>N: 01582</t>
  </si>
  <si>
    <t>N: 01583</t>
  </si>
  <si>
    <t>N: 01584</t>
  </si>
  <si>
    <t>N: 01585</t>
  </si>
  <si>
    <t>N: 01586</t>
  </si>
  <si>
    <t>N: 01587</t>
  </si>
  <si>
    <t>N: 01588</t>
  </si>
  <si>
    <t>N: 01589</t>
  </si>
  <si>
    <t>N: 01590</t>
  </si>
  <si>
    <t>N: 01591</t>
  </si>
  <si>
    <t>N: 01592</t>
  </si>
  <si>
    <t>N: 01593</t>
  </si>
  <si>
    <t>N: 01594</t>
  </si>
  <si>
    <t>N: 01595</t>
  </si>
  <si>
    <t>N: 01596</t>
  </si>
  <si>
    <t>N: 01597</t>
  </si>
  <si>
    <t>N: 01598</t>
  </si>
  <si>
    <t>N: 01599</t>
  </si>
  <si>
    <t>N: 01600</t>
  </si>
  <si>
    <t>N: 01601</t>
  </si>
  <si>
    <t>N: 01602</t>
  </si>
  <si>
    <t>N: 01603</t>
  </si>
  <si>
    <t>N: 01604</t>
  </si>
  <si>
    <t>N: 01605</t>
  </si>
  <si>
    <t>N: 01606</t>
  </si>
  <si>
    <t>N: 01607</t>
  </si>
  <si>
    <t>N: 01608</t>
  </si>
  <si>
    <t>N: 01609</t>
  </si>
  <si>
    <t>N: 01610</t>
  </si>
  <si>
    <t>N: 01611</t>
  </si>
  <si>
    <t>N: 01612</t>
  </si>
  <si>
    <t>N: 01613</t>
  </si>
  <si>
    <t>N: 01614</t>
  </si>
  <si>
    <t>N: 01615</t>
  </si>
  <si>
    <t>N: 01616</t>
  </si>
  <si>
    <t>N: 01617</t>
  </si>
  <si>
    <t>N: 01618</t>
  </si>
  <si>
    <t>N: 01619</t>
  </si>
  <si>
    <t>N: 01620</t>
  </si>
  <si>
    <t>N: 01621</t>
  </si>
  <si>
    <t>N: 01622</t>
  </si>
  <si>
    <t>N: 01623</t>
  </si>
  <si>
    <t>N: 01624</t>
  </si>
  <si>
    <t>N: 01625</t>
  </si>
  <si>
    <t>N: 01626</t>
  </si>
  <si>
    <t>N: 01627</t>
  </si>
  <si>
    <t>N: 01628</t>
  </si>
  <si>
    <t>N: 01629</t>
  </si>
  <si>
    <t>N: 01630</t>
  </si>
  <si>
    <t>N: 01631</t>
  </si>
  <si>
    <t>N: 01632</t>
  </si>
  <si>
    <t>N: 01633</t>
  </si>
  <si>
    <t>N: 01634</t>
  </si>
  <si>
    <t>N: 01635</t>
  </si>
  <si>
    <t>N: 01636</t>
  </si>
  <si>
    <t>N: 01637</t>
  </si>
  <si>
    <t>N: 01638</t>
  </si>
  <si>
    <t>N: 01639</t>
  </si>
  <si>
    <t>N: 01640</t>
  </si>
  <si>
    <t>N: 01641</t>
  </si>
  <si>
    <t>N: 01642</t>
  </si>
  <si>
    <t>N: 01643</t>
  </si>
  <si>
    <t>N: 01644</t>
  </si>
  <si>
    <t>N: 01645</t>
  </si>
  <si>
    <t>N: 01646</t>
  </si>
  <si>
    <t>N: 01647</t>
  </si>
  <si>
    <t>N: 01648</t>
  </si>
  <si>
    <t>N: 01649</t>
  </si>
  <si>
    <t>N: 01650</t>
  </si>
  <si>
    <t>N: 01651</t>
  </si>
  <si>
    <t>N: 01652</t>
  </si>
  <si>
    <t>N: 01653</t>
  </si>
  <si>
    <t>N: 01654</t>
  </si>
  <si>
    <t>N: 01655</t>
  </si>
  <si>
    <t>N: 01656</t>
  </si>
  <si>
    <t>N: 01657</t>
  </si>
  <si>
    <t>N: 01658</t>
  </si>
  <si>
    <t>N: 01659</t>
  </si>
  <si>
    <t>N: 01660</t>
  </si>
  <si>
    <t>N: 01661</t>
  </si>
  <si>
    <t>N: 01662</t>
  </si>
  <si>
    <t>N: 01663</t>
  </si>
  <si>
    <t>N: 01664</t>
  </si>
  <si>
    <t>N: 01665</t>
  </si>
  <si>
    <t>N: 01666</t>
  </si>
  <si>
    <t>N: 01667</t>
  </si>
  <si>
    <t>N: 01668</t>
  </si>
  <si>
    <t>N: 01669</t>
  </si>
  <si>
    <t>N: 01670</t>
  </si>
  <si>
    <t>N: 01671</t>
  </si>
  <si>
    <t>N: 01672</t>
  </si>
  <si>
    <t>N: 01673</t>
  </si>
  <si>
    <t>N: 01674</t>
  </si>
  <si>
    <t>N: 01675</t>
  </si>
  <si>
    <t>N: 01676</t>
  </si>
  <si>
    <t>N: 01677</t>
  </si>
  <si>
    <t>N: 01678</t>
  </si>
  <si>
    <t>N: 01679</t>
  </si>
  <si>
    <t>N: 01680</t>
  </si>
  <si>
    <t>N: 01681</t>
  </si>
  <si>
    <t>N: 01682</t>
  </si>
  <si>
    <t>N: 01683</t>
  </si>
  <si>
    <t>N: 01684</t>
  </si>
  <si>
    <t>N: 01685</t>
  </si>
  <si>
    <t>N: 01686</t>
  </si>
  <si>
    <t>N: 01687</t>
  </si>
  <si>
    <t>N: 01688</t>
  </si>
  <si>
    <t>N: 01689</t>
  </si>
  <si>
    <t>N: 01690</t>
  </si>
  <si>
    <t>N: 01691</t>
  </si>
  <si>
    <t>N: 01692</t>
  </si>
  <si>
    <t>N: 01693</t>
  </si>
  <si>
    <t>N: 01694</t>
  </si>
  <si>
    <t>N: 01695</t>
  </si>
  <si>
    <t>N: 01696</t>
  </si>
  <si>
    <t>N: 01697</t>
  </si>
  <si>
    <t>N: 01698</t>
  </si>
  <si>
    <t>N: 01699</t>
  </si>
  <si>
    <t>N: 01700</t>
  </si>
  <si>
    <t>N: 01701</t>
  </si>
  <si>
    <t>N: 01702</t>
  </si>
  <si>
    <t>N: 01703</t>
  </si>
  <si>
    <t>N: 01704</t>
  </si>
  <si>
    <t>N: 01705</t>
  </si>
  <si>
    <t>N: 01706</t>
  </si>
  <si>
    <t>N: 01707</t>
  </si>
  <si>
    <t>N: 01708</t>
  </si>
  <si>
    <t>N: 01709</t>
  </si>
  <si>
    <t>N: 01710</t>
  </si>
  <si>
    <t>N: 01711</t>
  </si>
  <si>
    <t>N: 01712</t>
  </si>
  <si>
    <t>N: 01713</t>
  </si>
  <si>
    <t>N: 01714</t>
  </si>
  <si>
    <t>N: 01715</t>
  </si>
  <si>
    <t>N: 01716</t>
  </si>
  <si>
    <t>N: 01717</t>
  </si>
  <si>
    <t>N: 01718</t>
  </si>
  <si>
    <t>N: 01719</t>
  </si>
  <si>
    <t>N: 01720</t>
  </si>
  <si>
    <t>N: 01721</t>
  </si>
  <si>
    <t>N: 01722</t>
  </si>
  <si>
    <t>N: 01723</t>
  </si>
  <si>
    <t>N: 01724</t>
  </si>
  <si>
    <t>N: 01725</t>
  </si>
  <si>
    <t>N: 01726</t>
  </si>
  <si>
    <t>N: 01727</t>
  </si>
  <si>
    <t>N: 01728</t>
  </si>
  <si>
    <t>N: 01729</t>
  </si>
  <si>
    <t>N: 01730</t>
  </si>
  <si>
    <t>N: 01731</t>
  </si>
  <si>
    <t>N: 01732</t>
  </si>
  <si>
    <t>N: 01733</t>
  </si>
  <si>
    <t>N: 01734</t>
  </si>
  <si>
    <t>N: 01735</t>
  </si>
  <si>
    <t>N: 01736</t>
  </si>
  <si>
    <t>N: 01737</t>
  </si>
  <si>
    <t>N: 01738</t>
  </si>
  <si>
    <t>N: 01739</t>
  </si>
  <si>
    <t>N: 01740</t>
  </si>
  <si>
    <t>N: 01741</t>
  </si>
  <si>
    <t>N: 01742</t>
  </si>
  <si>
    <t>N: 01743</t>
  </si>
  <si>
    <t>N: 01744</t>
  </si>
  <si>
    <t>N: 01745</t>
  </si>
  <si>
    <t>N: 01746</t>
  </si>
  <si>
    <t>N: 01747</t>
  </si>
  <si>
    <t>N: 01748</t>
  </si>
  <si>
    <t>N: 01749</t>
  </si>
  <si>
    <t>N: 01750</t>
  </si>
  <si>
    <t>N: 01751</t>
  </si>
  <si>
    <t>N: 01752</t>
  </si>
  <si>
    <t>N: 01753</t>
  </si>
  <si>
    <t>N: 01754</t>
  </si>
  <si>
    <t>N: 01755</t>
  </si>
  <si>
    <t>N: 01756</t>
  </si>
  <si>
    <t>N: 01757</t>
  </si>
  <si>
    <t>N: 01758</t>
  </si>
  <si>
    <t>N: 01759</t>
  </si>
  <si>
    <t>N: 01760</t>
  </si>
  <si>
    <t>N: 01761</t>
  </si>
  <si>
    <t>N: 01762</t>
  </si>
  <si>
    <t>N: 01763</t>
  </si>
  <si>
    <t>N: 01764</t>
  </si>
  <si>
    <t>N: 01765</t>
  </si>
  <si>
    <t>N: 01766</t>
  </si>
  <si>
    <t>N: 01767</t>
  </si>
  <si>
    <t>N: 01768</t>
  </si>
  <si>
    <t>N: 01769</t>
  </si>
  <si>
    <t>N: 01770</t>
  </si>
  <si>
    <t>N: 01771</t>
  </si>
  <si>
    <t>N: 01772</t>
  </si>
  <si>
    <t>N: 01773</t>
  </si>
  <si>
    <t>N: 01774</t>
  </si>
  <si>
    <t>N: 01775</t>
  </si>
  <si>
    <t>N: 01776</t>
  </si>
  <si>
    <t>N: 01777</t>
  </si>
  <si>
    <t>N: 01778</t>
  </si>
  <si>
    <t>N: 01779</t>
  </si>
  <si>
    <t>N: 01780</t>
  </si>
  <si>
    <t>N: 01781</t>
  </si>
  <si>
    <t>N: 01782</t>
  </si>
  <si>
    <t>N: 01783</t>
  </si>
  <si>
    <t>N: 01784</t>
  </si>
  <si>
    <t>N: 01785</t>
  </si>
  <si>
    <t>N: 01786</t>
  </si>
  <si>
    <t>N: 01787</t>
  </si>
  <si>
    <t>N: 01788</t>
  </si>
  <si>
    <t>N: 01789</t>
  </si>
  <si>
    <t>N: 01790</t>
  </si>
  <si>
    <t>N: 01791</t>
  </si>
  <si>
    <t>N: 01792</t>
  </si>
  <si>
    <t>N: 01793</t>
  </si>
  <si>
    <t>N: 01794</t>
  </si>
  <si>
    <t>N: 01795</t>
  </si>
  <si>
    <t>N: 01796</t>
  </si>
  <si>
    <t>N: 01797</t>
  </si>
  <si>
    <t>N: 01798</t>
  </si>
  <si>
    <t>N: 01799</t>
  </si>
  <si>
    <t>N: 01800</t>
  </si>
  <si>
    <t>N: 01801</t>
  </si>
  <si>
    <t>N: 01802</t>
  </si>
  <si>
    <t>N: 01803</t>
  </si>
  <si>
    <t>N: 01804</t>
  </si>
  <si>
    <t>N: 01805</t>
  </si>
  <si>
    <t>N: 01806</t>
  </si>
  <si>
    <t>N: 01807</t>
  </si>
  <si>
    <t>N: 01808</t>
  </si>
  <si>
    <t>N: 01809</t>
  </si>
  <si>
    <t>N: 01810</t>
  </si>
  <si>
    <t>N: 01811</t>
  </si>
  <si>
    <t>N: 01812</t>
  </si>
  <si>
    <t>N: 01813</t>
  </si>
  <si>
    <t>N: 01814</t>
  </si>
  <si>
    <t>N: 01815</t>
  </si>
  <si>
    <t>N: 01816</t>
  </si>
  <si>
    <t>N: 01817</t>
  </si>
  <si>
    <t>N: 01818</t>
  </si>
  <si>
    <t>N: 01819</t>
  </si>
  <si>
    <t>N: 01820</t>
  </si>
  <si>
    <t>N: 01821</t>
  </si>
  <si>
    <t>N: 01822</t>
  </si>
  <si>
    <t>N: 01823</t>
  </si>
  <si>
    <t>N: 01824</t>
  </si>
  <si>
    <t>N: 01825</t>
  </si>
  <si>
    <t>N: 01826</t>
  </si>
  <si>
    <t>N: 01827</t>
  </si>
  <si>
    <t>N: 01828</t>
  </si>
  <si>
    <t>N: 01829</t>
  </si>
  <si>
    <t>N: 01830</t>
  </si>
  <si>
    <t>N: 01831</t>
  </si>
  <si>
    <t>N: 01832</t>
  </si>
  <si>
    <t>N: 01833</t>
  </si>
  <si>
    <t>N: 01834</t>
  </si>
  <si>
    <t>N: 01835</t>
  </si>
  <si>
    <t>N: 01836</t>
  </si>
  <si>
    <t>N: 01837</t>
  </si>
  <si>
    <t>N: 01838</t>
  </si>
  <si>
    <t>N: 01839</t>
  </si>
  <si>
    <t>N: 01840</t>
  </si>
  <si>
    <t>N: 01841</t>
  </si>
  <si>
    <t>N: 01842</t>
  </si>
  <si>
    <t>N: 01843</t>
  </si>
  <si>
    <t>N: 01844</t>
  </si>
  <si>
    <t>N: 01845</t>
  </si>
  <si>
    <t>N: 01846</t>
  </si>
  <si>
    <t>N: 01847</t>
  </si>
  <si>
    <t>N: 01848</t>
  </si>
  <si>
    <t>N: 01849</t>
  </si>
  <si>
    <t>N: 01850</t>
  </si>
  <si>
    <t>N: 01851</t>
  </si>
  <si>
    <t>N: 01852</t>
  </si>
  <si>
    <t>N: 01853</t>
  </si>
  <si>
    <t>N: 01854</t>
  </si>
  <si>
    <t>N: 01855</t>
  </si>
  <si>
    <t>N: 01856</t>
  </si>
  <si>
    <t>N: 01857</t>
  </si>
  <si>
    <t>N: 01858</t>
  </si>
  <si>
    <t>N: 01859</t>
  </si>
  <si>
    <t>N: 01860</t>
  </si>
  <si>
    <t>N: 01861</t>
  </si>
  <si>
    <t>N: 01862</t>
  </si>
  <si>
    <t>N: 01863</t>
  </si>
  <si>
    <t>N: 01864</t>
  </si>
  <si>
    <t>N: 01865</t>
  </si>
  <si>
    <t>N: 01866</t>
  </si>
  <si>
    <t>N: 01867</t>
  </si>
  <si>
    <t>N: 01868</t>
  </si>
  <si>
    <t>N: 01869</t>
  </si>
  <si>
    <t>N: 01870</t>
  </si>
  <si>
    <t>N: 01871</t>
  </si>
  <si>
    <t>N: 01872</t>
  </si>
  <si>
    <t>N: 01873</t>
  </si>
  <si>
    <t>N: 01874</t>
  </si>
  <si>
    <t>N: 01875</t>
  </si>
  <si>
    <t>N: 01876</t>
  </si>
  <si>
    <t>N: 01877</t>
  </si>
  <si>
    <t>N: 01878</t>
  </si>
  <si>
    <t>N: 01879</t>
  </si>
  <si>
    <t>N: 01880</t>
  </si>
  <si>
    <t>N: 01881</t>
  </si>
  <si>
    <t>N: 01882</t>
  </si>
  <si>
    <t>N: 01883</t>
  </si>
  <si>
    <t>N: 01884</t>
  </si>
  <si>
    <t>N: 01885</t>
  </si>
  <si>
    <t>N: 01886</t>
  </si>
  <si>
    <t>N: 01887</t>
  </si>
  <si>
    <t>N: 01888</t>
  </si>
  <si>
    <t>N: 01889</t>
  </si>
  <si>
    <t>N: 01890</t>
  </si>
  <si>
    <t>N: 01891</t>
  </si>
  <si>
    <t>N: 01892</t>
  </si>
  <si>
    <t>N: 01893</t>
  </si>
  <si>
    <t>N: 01894</t>
  </si>
  <si>
    <t>N: 01895</t>
  </si>
  <si>
    <t>N: 01896</t>
  </si>
  <si>
    <t>N: 01897</t>
  </si>
  <si>
    <t>N: 01898</t>
  </si>
  <si>
    <t>N: 01899</t>
  </si>
  <si>
    <t>N: 01900</t>
  </si>
  <si>
    <t>N: 01901</t>
  </si>
  <si>
    <t>N: 01902</t>
  </si>
  <si>
    <t>N: 01903</t>
  </si>
  <si>
    <t>N: 01904</t>
  </si>
  <si>
    <t>N: 01905</t>
  </si>
  <si>
    <t>N: 01906</t>
  </si>
  <si>
    <t>N: 01907</t>
  </si>
  <si>
    <t>N: 01908</t>
  </si>
  <si>
    <t>N: 01909</t>
  </si>
  <si>
    <t>N: 01910</t>
  </si>
  <si>
    <t>N: 01911</t>
  </si>
  <si>
    <t>N: 01912</t>
  </si>
  <si>
    <t>N: 01913</t>
  </si>
  <si>
    <t>N: 01914</t>
  </si>
  <si>
    <t>N: 01915</t>
  </si>
  <si>
    <t>N: 01916</t>
  </si>
  <si>
    <t>N: 01917</t>
  </si>
  <si>
    <t>N: 01918</t>
  </si>
  <si>
    <t>N: 01919</t>
  </si>
  <si>
    <t>N: 01920</t>
  </si>
  <si>
    <t>N: 01921</t>
  </si>
  <si>
    <t>N: 01922</t>
  </si>
  <si>
    <t>N: 01923</t>
  </si>
  <si>
    <t>N: 01924</t>
  </si>
  <si>
    <t>N: 01925</t>
  </si>
  <si>
    <t>N: 01926</t>
  </si>
  <si>
    <t>N: 01927</t>
  </si>
  <si>
    <t>N: 01928</t>
  </si>
  <si>
    <t>N: 01929</t>
  </si>
  <si>
    <t>N: 01930</t>
  </si>
  <si>
    <t>N: 01931</t>
  </si>
  <si>
    <t>N: 01932</t>
  </si>
  <si>
    <t>N: 01933</t>
  </si>
  <si>
    <t>N: 01934</t>
  </si>
  <si>
    <t>N: 01935</t>
  </si>
  <si>
    <t>N: 01936</t>
  </si>
  <si>
    <t>N: 01937</t>
  </si>
  <si>
    <t>N: 01938</t>
  </si>
  <si>
    <t>N: 01939</t>
  </si>
  <si>
    <t>N: 01940</t>
  </si>
  <si>
    <t>N: 01941</t>
  </si>
  <si>
    <t>N: 01942</t>
  </si>
  <si>
    <t>N: 01943</t>
  </si>
  <si>
    <t>N: 01944</t>
  </si>
  <si>
    <t>N: 01945</t>
  </si>
  <si>
    <t>N: 01946</t>
  </si>
  <si>
    <t>N: 01947</t>
  </si>
  <si>
    <t>N: 01948</t>
  </si>
  <si>
    <t>N: 01949</t>
  </si>
  <si>
    <t>N: 01950</t>
  </si>
  <si>
    <t>N: 01951</t>
  </si>
  <si>
    <t>N: 01952</t>
  </si>
  <si>
    <t>N: 01953</t>
  </si>
  <si>
    <t>N: 01954</t>
  </si>
  <si>
    <t>N: 01955</t>
  </si>
  <si>
    <t>N: 01956</t>
  </si>
  <si>
    <t>N: 01957</t>
  </si>
  <si>
    <t>N: 01958</t>
  </si>
  <si>
    <t>N: 01959</t>
  </si>
  <si>
    <t>N: 01960</t>
  </si>
  <si>
    <t>N: 01961</t>
  </si>
  <si>
    <t>N: 01962</t>
  </si>
  <si>
    <t>N: 01963</t>
  </si>
  <si>
    <t>N: 01964</t>
  </si>
  <si>
    <t>N: 01965</t>
  </si>
  <si>
    <t>N: 01966</t>
  </si>
  <si>
    <t>N: 01967</t>
  </si>
  <si>
    <t>N: 01968</t>
  </si>
  <si>
    <t>N: 01969</t>
  </si>
  <si>
    <t>N: 01970</t>
  </si>
  <si>
    <t>N: 01971</t>
  </si>
  <si>
    <t>N: 01972</t>
  </si>
  <si>
    <t>N: 01973</t>
  </si>
  <si>
    <t>N: 01974</t>
  </si>
  <si>
    <t>N: 01975</t>
  </si>
  <si>
    <t>N: 01976</t>
  </si>
  <si>
    <t>N: 01977</t>
  </si>
  <si>
    <t>N: 01978</t>
  </si>
  <si>
    <t>N: 01979</t>
  </si>
  <si>
    <t>N: 01980</t>
  </si>
  <si>
    <t>N: 01981</t>
  </si>
  <si>
    <t>N: 01982</t>
  </si>
  <si>
    <t>N: 01983</t>
  </si>
  <si>
    <t>N: 01984</t>
  </si>
  <si>
    <t>N: 01985</t>
  </si>
  <si>
    <t>N: 01986</t>
  </si>
  <si>
    <t>N: 01987</t>
  </si>
  <si>
    <t>N: 01988</t>
  </si>
  <si>
    <t>N: 01989</t>
  </si>
  <si>
    <t>N: 01990</t>
  </si>
  <si>
    <t>N: 01991</t>
  </si>
  <si>
    <t>N: 01992</t>
  </si>
  <si>
    <t>N: 01993</t>
  </si>
  <si>
    <t>N: 01994</t>
  </si>
  <si>
    <t>N: 01995</t>
  </si>
  <si>
    <t>N: 01996</t>
  </si>
  <si>
    <t>N: 01997</t>
  </si>
  <si>
    <t>N: 01998</t>
  </si>
  <si>
    <t>N: 01999</t>
  </si>
  <si>
    <t>N: 02000</t>
  </si>
  <si>
    <t>N: 02001</t>
  </si>
  <si>
    <t>N: 02002</t>
  </si>
  <si>
    <t>N: 02003</t>
  </si>
  <si>
    <t>N: 02004</t>
  </si>
  <si>
    <t>N: 02005</t>
  </si>
  <si>
    <t>N: 02006</t>
  </si>
  <si>
    <t>N: 02007</t>
  </si>
  <si>
    <t>N: 02008</t>
  </si>
  <si>
    <t>N: 02009</t>
  </si>
  <si>
    <t>N: 02010</t>
  </si>
  <si>
    <t>N: 02011</t>
  </si>
  <si>
    <t>N: 02012</t>
  </si>
  <si>
    <t>N: 02013</t>
  </si>
  <si>
    <t>N: 02014</t>
  </si>
  <si>
    <t>N: 02015</t>
  </si>
  <si>
    <t>N: 02016</t>
  </si>
  <si>
    <t>N: 02017</t>
  </si>
  <si>
    <t>N: 02018</t>
  </si>
  <si>
    <t>N: 02019</t>
  </si>
  <si>
    <t>N: 02020</t>
  </si>
  <si>
    <t>N: 02021</t>
  </si>
  <si>
    <t>N: 02022</t>
  </si>
  <si>
    <t>N: 02023</t>
  </si>
  <si>
    <t>N: 02024</t>
  </si>
  <si>
    <t>N: 02025</t>
  </si>
  <si>
    <t>N: 02026</t>
  </si>
  <si>
    <t>N: 02027</t>
  </si>
  <si>
    <t>N: 02028</t>
  </si>
  <si>
    <t>N: 02029</t>
  </si>
  <si>
    <t>N: 02030</t>
  </si>
  <si>
    <t>N: 02031</t>
  </si>
  <si>
    <t>N: 02032</t>
  </si>
  <si>
    <t>N: 02033</t>
  </si>
  <si>
    <t>N: 02034</t>
  </si>
  <si>
    <t>N: 02035</t>
  </si>
  <si>
    <t>N: 02036</t>
  </si>
  <si>
    <t>N: 02037</t>
  </si>
  <si>
    <t>N: 02038</t>
  </si>
  <si>
    <t>N: 02039</t>
  </si>
  <si>
    <t>N: 02040</t>
  </si>
  <si>
    <t>N: 02041</t>
  </si>
  <si>
    <t>N: 02042</t>
  </si>
  <si>
    <t>N: 02043</t>
  </si>
  <si>
    <t>N: 02044</t>
  </si>
  <si>
    <t>N: 02045</t>
  </si>
  <si>
    <t>N: 02046</t>
  </si>
  <si>
    <t>N: 02047</t>
  </si>
  <si>
    <t>N: 02048</t>
  </si>
  <si>
    <t>N: 02049</t>
  </si>
  <si>
    <t>N: 02050</t>
  </si>
  <si>
    <t>N: 02051</t>
  </si>
  <si>
    <t>N: 02052</t>
  </si>
  <si>
    <t>N: 02053</t>
  </si>
  <si>
    <t>N: 02054</t>
  </si>
  <si>
    <t>N: 02055</t>
  </si>
  <si>
    <t>N: 02056</t>
  </si>
  <si>
    <t>N: 02057</t>
  </si>
  <si>
    <t>N: 02058</t>
  </si>
  <si>
    <t>N: 02059</t>
  </si>
  <si>
    <t>N: 02060</t>
  </si>
  <si>
    <t>N: 02061</t>
  </si>
  <si>
    <t>N: 02062</t>
  </si>
  <si>
    <t>N: 02063</t>
  </si>
  <si>
    <t>N: 02064</t>
  </si>
  <si>
    <t>N: 02065</t>
  </si>
  <si>
    <t>N: 02066</t>
  </si>
  <si>
    <t>N: 02067</t>
  </si>
  <si>
    <t>N: 02068</t>
  </si>
  <si>
    <t>N: 02069</t>
  </si>
  <si>
    <t>N: 02070</t>
  </si>
  <si>
    <t>N: 02071</t>
  </si>
  <si>
    <t>N: 02072</t>
  </si>
  <si>
    <t>N: 02073</t>
  </si>
  <si>
    <t>N: 02074</t>
  </si>
  <si>
    <t>N: 02075</t>
  </si>
  <si>
    <t>N: 02076</t>
  </si>
  <si>
    <t>N: 02077</t>
  </si>
  <si>
    <t>N: 02078</t>
  </si>
  <si>
    <t>N: 02079</t>
  </si>
  <si>
    <t>N: 02080</t>
  </si>
  <si>
    <t>N: 02081</t>
  </si>
  <si>
    <t>N: 02082</t>
  </si>
  <si>
    <t>N: 02083</t>
  </si>
  <si>
    <t>N: 02084</t>
  </si>
  <si>
    <t>N: 02085</t>
  </si>
  <si>
    <t>N: 02086</t>
  </si>
  <si>
    <t>N: 02087</t>
  </si>
  <si>
    <t>N: 02088</t>
  </si>
  <si>
    <t>N: 02089</t>
  </si>
  <si>
    <t>N: 02090</t>
  </si>
  <si>
    <t>N: 02091</t>
  </si>
  <si>
    <t>N: 02092</t>
  </si>
  <si>
    <t>N: 02093</t>
  </si>
  <si>
    <t>N: 02094</t>
  </si>
  <si>
    <t>N: 02095</t>
  </si>
  <si>
    <t>N: 02096</t>
  </si>
  <si>
    <t>N: 02097</t>
  </si>
  <si>
    <t>N: 02098</t>
  </si>
  <si>
    <t>N: 02099</t>
  </si>
  <si>
    <t>N: 02100</t>
  </si>
  <si>
    <t>N: 02101</t>
  </si>
  <si>
    <t>N: 02102</t>
  </si>
  <si>
    <t>N: 02103</t>
  </si>
  <si>
    <t>N: 02104</t>
  </si>
  <si>
    <t>N: 02105</t>
  </si>
  <si>
    <t>N: 02106</t>
  </si>
  <si>
    <t>N: 02107</t>
  </si>
  <si>
    <t>N: 02108</t>
  </si>
  <si>
    <t>N: 02109</t>
  </si>
  <si>
    <t>N: 02110</t>
  </si>
  <si>
    <t>N: 02111</t>
  </si>
  <si>
    <t>N: 02112</t>
  </si>
  <si>
    <t>N: 02113</t>
  </si>
  <si>
    <t>N: 02114</t>
  </si>
  <si>
    <t>N: 02115</t>
  </si>
  <si>
    <t>N: 02116</t>
  </si>
  <si>
    <t>N: 02117</t>
  </si>
  <si>
    <t>N: 02118</t>
  </si>
  <si>
    <t>N: 02119</t>
  </si>
  <si>
    <t>N: 02120</t>
  </si>
  <si>
    <t>N: 02121</t>
  </si>
  <si>
    <t>N: 02122</t>
  </si>
  <si>
    <t>N: 02123</t>
  </si>
  <si>
    <t>N: 02124</t>
  </si>
  <si>
    <t>N: 02125</t>
  </si>
  <si>
    <t>N: 02126</t>
  </si>
  <si>
    <t>N: 02127</t>
  </si>
  <si>
    <t>N: 02128</t>
  </si>
  <si>
    <t>N: 02129</t>
  </si>
  <si>
    <t>N: 02130</t>
  </si>
  <si>
    <t>N: 02131</t>
  </si>
  <si>
    <t>N: 02132</t>
  </si>
  <si>
    <t>N: 02133</t>
  </si>
  <si>
    <t>N: 02134</t>
  </si>
  <si>
    <t>N: 02135</t>
  </si>
  <si>
    <t>N: 02136</t>
  </si>
  <si>
    <t>N: 02137</t>
  </si>
  <si>
    <t>N: 02138</t>
  </si>
  <si>
    <t>N: 02139</t>
  </si>
  <si>
    <t>N: 02140</t>
  </si>
  <si>
    <t>N: 02141</t>
  </si>
  <si>
    <t>N: 02142</t>
  </si>
  <si>
    <t>N: 02143</t>
  </si>
  <si>
    <t>N: 02144</t>
  </si>
  <si>
    <t>N: 02145</t>
  </si>
  <si>
    <t>N: 02146</t>
  </si>
  <si>
    <t>N: 02147</t>
  </si>
  <si>
    <t>N: 02148</t>
  </si>
  <si>
    <t>N: 02149</t>
  </si>
  <si>
    <t>N: 02150</t>
  </si>
  <si>
    <t>N: 02151</t>
  </si>
  <si>
    <t>N: 02152</t>
  </si>
  <si>
    <t>N: 02153</t>
  </si>
  <si>
    <t>N: 02154</t>
  </si>
  <si>
    <t>N: 02155</t>
  </si>
  <si>
    <t>N: 02156</t>
  </si>
  <si>
    <t>N: 02157</t>
  </si>
  <si>
    <t>N: 02158</t>
  </si>
  <si>
    <t>N: 02159</t>
  </si>
  <si>
    <t>N: 02160</t>
  </si>
  <si>
    <t>N: 02161</t>
  </si>
  <si>
    <t>N: 02162</t>
  </si>
  <si>
    <t>N: 02163</t>
  </si>
  <si>
    <t>N: 02164</t>
  </si>
  <si>
    <t>N: 02165</t>
  </si>
  <si>
    <t>N: 02166</t>
  </si>
  <si>
    <t>N: 02167</t>
  </si>
  <si>
    <t>N: 02168</t>
  </si>
  <si>
    <t>N: 02169</t>
  </si>
  <si>
    <t>N: 02170</t>
  </si>
  <si>
    <t>N: 02171</t>
  </si>
  <si>
    <t>N: 02172</t>
  </si>
  <si>
    <t>N: 02173</t>
  </si>
  <si>
    <t>N: 02174</t>
  </si>
  <si>
    <t>N: 02175</t>
  </si>
  <si>
    <t>N: 02176</t>
  </si>
  <si>
    <t>N: 02177</t>
  </si>
  <si>
    <t>N: 02178</t>
  </si>
  <si>
    <t>N: 02179</t>
  </si>
  <si>
    <t>N: 02180</t>
  </si>
  <si>
    <t>N: 02181</t>
  </si>
  <si>
    <t>N: 02182</t>
  </si>
  <si>
    <t>N: 02183</t>
  </si>
  <si>
    <t>N: 02184</t>
  </si>
  <si>
    <t>N: 02185</t>
  </si>
  <si>
    <t>N: 02186</t>
  </si>
  <si>
    <t>N: 02187</t>
  </si>
  <si>
    <t>N: 02188</t>
  </si>
  <si>
    <t>N: 02189</t>
  </si>
  <si>
    <t>N: 02190</t>
  </si>
  <si>
    <t>N: 02191</t>
  </si>
  <si>
    <t>N: 02192</t>
  </si>
  <si>
    <t>N: 02193</t>
  </si>
  <si>
    <t>N: 02194</t>
  </si>
  <si>
    <t>N: 02195</t>
  </si>
  <si>
    <t>N: 02196</t>
  </si>
  <si>
    <t>N: 02197</t>
  </si>
  <si>
    <t>N: 02198</t>
  </si>
  <si>
    <t>N: 02199</t>
  </si>
  <si>
    <t>N: 02200</t>
  </si>
  <si>
    <t>N: 02201</t>
  </si>
  <si>
    <t>N: 02202</t>
  </si>
  <si>
    <t>N: 02203</t>
  </si>
  <si>
    <t>N: 02204</t>
  </si>
  <si>
    <t>N: 02205</t>
  </si>
  <si>
    <t>N: 02206</t>
  </si>
  <si>
    <t>N: 02207</t>
  </si>
  <si>
    <t>N: 02208</t>
  </si>
  <si>
    <t>N: 02209</t>
  </si>
  <si>
    <t>N: 02210</t>
  </si>
  <si>
    <t>N: 02211</t>
  </si>
  <si>
    <t>N: 02212</t>
  </si>
  <si>
    <t>N: 02213</t>
  </si>
  <si>
    <t>N: 02214</t>
  </si>
  <si>
    <t>N: 02215</t>
  </si>
  <si>
    <t>N: 02216</t>
  </si>
  <si>
    <t>N: 02217</t>
  </si>
  <si>
    <t>N: 02218</t>
  </si>
  <si>
    <t>N: 02219</t>
  </si>
  <si>
    <t>N: 02220</t>
  </si>
  <si>
    <t>N: 02221</t>
  </si>
  <si>
    <t>N: 02222</t>
  </si>
  <si>
    <t>N: 02223</t>
  </si>
  <si>
    <t>N: 02224</t>
  </si>
  <si>
    <t>N: 02225</t>
  </si>
  <si>
    <t>N: 02226</t>
  </si>
  <si>
    <t>N: 02227</t>
  </si>
  <si>
    <t>N: 02228</t>
  </si>
  <si>
    <t>N: 02229</t>
  </si>
  <si>
    <t>N: 02230</t>
  </si>
  <si>
    <t>N: 02231</t>
  </si>
  <si>
    <t>N: 02232</t>
  </si>
  <si>
    <t>N: 02233</t>
  </si>
  <si>
    <t>N: 02234</t>
  </si>
  <si>
    <t>N: 02235</t>
  </si>
  <si>
    <t>N: 02236</t>
  </si>
  <si>
    <t>N: 02237</t>
  </si>
  <si>
    <t>N: 02238</t>
  </si>
  <si>
    <t>N: 02239</t>
  </si>
  <si>
    <t>N: 02240</t>
  </si>
  <si>
    <t>N: 02241</t>
  </si>
  <si>
    <t>N: 02242</t>
  </si>
  <si>
    <t>N: 02243</t>
  </si>
  <si>
    <t>N: 02244</t>
  </si>
  <si>
    <t>N: 02245</t>
  </si>
  <si>
    <t>N: 02246</t>
  </si>
  <si>
    <t>N: 02247</t>
  </si>
  <si>
    <t>N: 02248</t>
  </si>
  <si>
    <t>N: 02249</t>
  </si>
  <si>
    <t>N: 02250</t>
  </si>
  <si>
    <t>N: 02251</t>
  </si>
  <si>
    <t>N: 02252</t>
  </si>
  <si>
    <t>N: 02253</t>
  </si>
  <si>
    <t>N: 02254</t>
  </si>
  <si>
    <t>N: 02255</t>
  </si>
  <si>
    <t>N: 02256</t>
  </si>
  <si>
    <t>N: 02257</t>
  </si>
  <si>
    <t>N: 02258</t>
  </si>
  <si>
    <t>N: 02259</t>
  </si>
  <si>
    <t>N: 02260</t>
  </si>
  <si>
    <t>N: 02261</t>
  </si>
  <si>
    <t>N: 02262</t>
  </si>
  <si>
    <t>N: 02263</t>
  </si>
  <si>
    <t>N: 02264</t>
  </si>
  <si>
    <t>N: 02265</t>
  </si>
  <si>
    <t>N: 02266</t>
  </si>
  <si>
    <t>N: 02267</t>
  </si>
  <si>
    <t>N: 02268</t>
  </si>
  <si>
    <t>N: 02269</t>
  </si>
  <si>
    <t>N: 02270</t>
  </si>
  <si>
    <t>N: 02271</t>
  </si>
  <si>
    <t>N: 02272</t>
  </si>
  <si>
    <t>N: 02273</t>
  </si>
  <si>
    <t>N: 02274</t>
  </si>
  <si>
    <t>N: 02275</t>
  </si>
  <si>
    <t>N: 02276</t>
  </si>
  <si>
    <t>N: 02277</t>
  </si>
  <si>
    <t>N: 02278</t>
  </si>
  <si>
    <t>N: 02279</t>
  </si>
  <si>
    <t>N: 02280</t>
  </si>
  <si>
    <t>N: 02281</t>
  </si>
  <si>
    <t>N: 02282</t>
  </si>
  <si>
    <t>N: 02283</t>
  </si>
  <si>
    <t>N: 02284</t>
  </si>
  <si>
    <t>N: 02285</t>
  </si>
  <si>
    <t>N: 02286</t>
  </si>
  <si>
    <t>N: 02287</t>
  </si>
  <si>
    <t>N: 02288</t>
  </si>
  <si>
    <t>N: 02289</t>
  </si>
  <si>
    <t>N: 02290</t>
  </si>
  <si>
    <t>N: 02291</t>
  </si>
  <si>
    <t>N: 02292</t>
  </si>
  <si>
    <t>N: 02293</t>
  </si>
  <si>
    <t>N: 02294</t>
  </si>
  <si>
    <t>N: 02295</t>
  </si>
  <si>
    <t>N: 02296</t>
  </si>
  <si>
    <t>N: 02297</t>
  </si>
  <si>
    <t>N: 02298</t>
  </si>
  <si>
    <t>N: 02299</t>
  </si>
  <si>
    <t>N: 02300</t>
  </si>
  <si>
    <t>N: 02301</t>
  </si>
  <si>
    <t>N: 02302</t>
  </si>
  <si>
    <t>N: 02303</t>
  </si>
  <si>
    <t>N: 02304</t>
  </si>
  <si>
    <t>N: 02305</t>
  </si>
  <si>
    <t>N: 02306</t>
  </si>
  <si>
    <t>N: 02307</t>
  </si>
  <si>
    <t>N: 02308</t>
  </si>
  <si>
    <t>N: 02309</t>
  </si>
  <si>
    <t>N: 02310</t>
  </si>
  <si>
    <t>N: 02311</t>
  </si>
  <si>
    <t>N: 02312</t>
  </si>
  <si>
    <t>N: 02313</t>
  </si>
  <si>
    <t>N: 02314</t>
  </si>
  <si>
    <t>N: 02315</t>
  </si>
  <si>
    <t>N: 02316</t>
  </si>
  <si>
    <t>N: 02317</t>
  </si>
  <si>
    <t>N: 02318</t>
  </si>
  <si>
    <t>N: 02319</t>
  </si>
  <si>
    <t>N: 02320</t>
  </si>
  <si>
    <t>N: 02321</t>
  </si>
  <si>
    <t>N: 02322</t>
  </si>
  <si>
    <t>N: 02323</t>
  </si>
  <si>
    <t>N: 02324</t>
  </si>
  <si>
    <t>N: 02325</t>
  </si>
  <si>
    <t>N: 02326</t>
  </si>
  <si>
    <t>N: 02327</t>
  </si>
  <si>
    <t>N: 02328</t>
  </si>
  <si>
    <t>N: 02329</t>
  </si>
  <si>
    <t>N: 02330</t>
  </si>
  <si>
    <t>N: 02331</t>
  </si>
  <si>
    <t>N: 02332</t>
  </si>
  <si>
    <t>N: 02333</t>
  </si>
  <si>
    <t>N: 02334</t>
  </si>
  <si>
    <t>N: 02335</t>
  </si>
  <si>
    <t>N: 02336</t>
  </si>
  <si>
    <t>N: 02337</t>
  </si>
  <si>
    <t>N: 02338</t>
  </si>
  <si>
    <t>N: 02339</t>
  </si>
  <si>
    <t>N: 02340</t>
  </si>
  <si>
    <t>N: 02341</t>
  </si>
  <si>
    <t>N: 02342</t>
  </si>
  <si>
    <t>N: 02343</t>
  </si>
  <si>
    <t>N: 02344</t>
  </si>
  <si>
    <t>N: 02345</t>
  </si>
  <si>
    <t>N: 02346</t>
  </si>
  <si>
    <t>N: 02347</t>
  </si>
  <si>
    <t>N: 02348</t>
  </si>
  <si>
    <t>N: 02349</t>
  </si>
  <si>
    <t>N: 02350</t>
  </si>
  <si>
    <t>N: 02351</t>
  </si>
  <si>
    <t>N: 02352</t>
  </si>
  <si>
    <t>N: 02353</t>
  </si>
  <si>
    <t>N: 02354</t>
  </si>
  <si>
    <t>N: 02355</t>
  </si>
  <si>
    <t>N: 02356</t>
  </si>
  <si>
    <t>N: 02357</t>
  </si>
  <si>
    <t>N: 02358</t>
  </si>
  <si>
    <t>N: 02359</t>
  </si>
  <si>
    <t>N: 02360</t>
  </si>
  <si>
    <t>N: 02361</t>
  </si>
  <si>
    <t>N: 02362</t>
  </si>
  <si>
    <t>N: 02363</t>
  </si>
  <si>
    <t>N: 02364</t>
  </si>
  <si>
    <t>N: 02365</t>
  </si>
  <si>
    <t>N: 02366</t>
  </si>
  <si>
    <t>N: 02367</t>
  </si>
  <si>
    <t>N: 02368</t>
  </si>
  <si>
    <t>N: 02369</t>
  </si>
  <si>
    <t>N: 02370</t>
  </si>
  <si>
    <t>N: 02371</t>
  </si>
  <si>
    <t>N: 02372</t>
  </si>
  <si>
    <t>N: 02373</t>
  </si>
  <si>
    <t>N: 02374</t>
  </si>
  <si>
    <t>N: 02375</t>
  </si>
  <si>
    <t>N: 02376</t>
  </si>
  <si>
    <t>N: 02377</t>
  </si>
  <si>
    <t>N: 02378</t>
  </si>
  <si>
    <t>N: 02379</t>
  </si>
  <si>
    <t>N: 02380</t>
  </si>
  <si>
    <t>N: 02381</t>
  </si>
  <si>
    <t>N: 02382</t>
  </si>
  <si>
    <t>N: 02383</t>
  </si>
  <si>
    <t>N: 02384</t>
  </si>
  <si>
    <t>N: 02385</t>
  </si>
  <si>
    <t>N: 02386</t>
  </si>
  <si>
    <t>N: 02387</t>
  </si>
  <si>
    <t>N: 02388</t>
  </si>
  <si>
    <t>N: 02389</t>
  </si>
  <si>
    <t>N: 02390</t>
  </si>
  <si>
    <t>N: 02391</t>
  </si>
  <si>
    <t>N: 02392</t>
  </si>
  <si>
    <t>N: 02393</t>
  </si>
  <si>
    <t>N: 02394</t>
  </si>
  <si>
    <t>N: 02395</t>
  </si>
  <si>
    <t>N: 02396</t>
  </si>
  <si>
    <t>N: 02397</t>
  </si>
  <si>
    <t>N: 02398</t>
  </si>
  <si>
    <t>N: 02399</t>
  </si>
  <si>
    <t>N: 02400</t>
  </si>
  <si>
    <t>N: 02401</t>
  </si>
  <si>
    <t>N: 02402</t>
  </si>
  <si>
    <t>N: 02403</t>
  </si>
  <si>
    <t>N: 02404</t>
  </si>
  <si>
    <t>N: 02405</t>
  </si>
  <si>
    <t>N: 02406</t>
  </si>
  <si>
    <t>N: 02407</t>
  </si>
  <si>
    <t>N: 02408</t>
  </si>
  <si>
    <t>N: 02409</t>
  </si>
  <si>
    <t>N: 02410</t>
  </si>
  <si>
    <t>N: 02411</t>
  </si>
  <si>
    <t>N: 02412</t>
  </si>
  <si>
    <t>N: 02413</t>
  </si>
  <si>
    <t>N: 02414</t>
  </si>
  <si>
    <t>N: 02415</t>
  </si>
  <si>
    <t>N: 02416</t>
  </si>
  <si>
    <t>N: 02417</t>
  </si>
  <si>
    <t>N: 02418</t>
  </si>
  <si>
    <t>N: 02419</t>
  </si>
  <si>
    <t>N: 02420</t>
  </si>
  <si>
    <t>N: 02421</t>
  </si>
  <si>
    <t>N: 02422</t>
  </si>
  <si>
    <t>N: 02423</t>
  </si>
  <si>
    <t>N: 02424</t>
  </si>
  <si>
    <t>N: 02425</t>
  </si>
  <si>
    <t>N: 02426</t>
  </si>
  <si>
    <t>N: 02427</t>
  </si>
  <si>
    <t>N: 02428</t>
  </si>
  <si>
    <t>N: 02429</t>
  </si>
  <si>
    <t>N: 02430</t>
  </si>
  <si>
    <t>N: 02431</t>
  </si>
  <si>
    <t>N: 02432</t>
  </si>
  <si>
    <t>N: 02433</t>
  </si>
  <si>
    <t>N: 02434</t>
  </si>
  <si>
    <t>N: 02435</t>
  </si>
  <si>
    <t>N: 02436</t>
  </si>
  <si>
    <t>N: 02437</t>
  </si>
  <si>
    <t>N: 02438</t>
  </si>
  <si>
    <t>N: 02439</t>
  </si>
  <si>
    <t>N: 02440</t>
  </si>
  <si>
    <t>N: 02441</t>
  </si>
  <si>
    <t>N: 02442</t>
  </si>
  <si>
    <t>N: 02443</t>
  </si>
  <si>
    <t>N: 02444</t>
  </si>
  <si>
    <t>N: 02445</t>
  </si>
  <si>
    <t>N: 02446</t>
  </si>
  <si>
    <t>N: 02447</t>
  </si>
  <si>
    <t>N: 02448</t>
  </si>
  <si>
    <t>N: 02449</t>
  </si>
  <si>
    <t>N: 02450</t>
  </si>
  <si>
    <t>N: 02451</t>
  </si>
  <si>
    <t>N: 02452</t>
  </si>
  <si>
    <t>N: 02453</t>
  </si>
  <si>
    <t>N: 02454</t>
  </si>
  <si>
    <t>N: 02455</t>
  </si>
  <si>
    <t>N: 02456</t>
  </si>
  <si>
    <t>N: 02457</t>
  </si>
  <si>
    <t>N: 02458</t>
  </si>
  <si>
    <t>N: 02459</t>
  </si>
  <si>
    <t>N: 02460</t>
  </si>
  <si>
    <t>N: 02461</t>
  </si>
  <si>
    <t>N: 02462</t>
  </si>
  <si>
    <t>N: 02463</t>
  </si>
  <si>
    <t>N: 02464</t>
  </si>
  <si>
    <t>N: 02465</t>
  </si>
  <si>
    <t>N: 02466</t>
  </si>
  <si>
    <t>N: 02467</t>
  </si>
  <si>
    <t>N: 02468</t>
  </si>
  <si>
    <t>N: 02469</t>
  </si>
  <si>
    <t>N: 02470</t>
  </si>
  <si>
    <t>N: 02471</t>
  </si>
  <si>
    <t>N: 02472</t>
  </si>
  <si>
    <t>N: 02473</t>
  </si>
  <si>
    <t>N: 02474</t>
  </si>
  <si>
    <t>N: 02475</t>
  </si>
  <si>
    <t>N: 02476</t>
  </si>
  <si>
    <t>N: 02477</t>
  </si>
  <si>
    <t>N: 02478</t>
  </si>
  <si>
    <t>N: 02479</t>
  </si>
  <si>
    <t>N: 02480</t>
  </si>
  <si>
    <t>N: 02481</t>
  </si>
  <si>
    <t>N: 02482</t>
  </si>
  <si>
    <t>N: 02483</t>
  </si>
  <si>
    <t>N: 02484</t>
  </si>
  <si>
    <t>N: 02485</t>
  </si>
  <si>
    <t>N: 02486</t>
  </si>
  <si>
    <t>N: 02487</t>
  </si>
  <si>
    <t>N: 02488</t>
  </si>
  <si>
    <t>N: 02489</t>
  </si>
  <si>
    <t>N: 02490</t>
  </si>
  <si>
    <t>N: 02491</t>
  </si>
  <si>
    <t>N: 02492</t>
  </si>
  <si>
    <t>N: 02493</t>
  </si>
  <si>
    <t>N: 02494</t>
  </si>
  <si>
    <t>N: 02495</t>
  </si>
  <si>
    <t>N: 02496</t>
  </si>
  <si>
    <t>N: 02497</t>
  </si>
  <si>
    <t>N: 02498</t>
  </si>
  <si>
    <t>N: 02499</t>
  </si>
  <si>
    <t>N: 02500</t>
  </si>
  <si>
    <t>N: 02501</t>
  </si>
  <si>
    <t>N: 02502</t>
  </si>
  <si>
    <t>N: 02503</t>
  </si>
  <si>
    <t>N: 02504</t>
  </si>
  <si>
    <t>N: 02505</t>
  </si>
  <si>
    <t>N: 02506</t>
  </si>
  <si>
    <t>N: 02507</t>
  </si>
  <si>
    <t>N: 02508</t>
  </si>
  <si>
    <t>N: 02509</t>
  </si>
  <si>
    <t>N: 02510</t>
  </si>
  <si>
    <t>N: 02511</t>
  </si>
  <si>
    <t>N: 02512</t>
  </si>
  <si>
    <t>N: 02513</t>
  </si>
  <si>
    <t>N: 02514</t>
  </si>
  <si>
    <t>N: 02515</t>
  </si>
  <si>
    <t>N: 02516</t>
  </si>
  <si>
    <t>N: 02517</t>
  </si>
  <si>
    <t>N: 02518</t>
  </si>
  <si>
    <t>N: 02519</t>
  </si>
  <si>
    <t>N: 02520</t>
  </si>
  <si>
    <t>N: 02521</t>
  </si>
  <si>
    <t>N: 02522</t>
  </si>
  <si>
    <t>N: 02523</t>
  </si>
  <si>
    <t>N: 02524</t>
  </si>
  <si>
    <t>N: 02525</t>
  </si>
  <si>
    <t>N: 02526</t>
  </si>
  <si>
    <t>N: 02527</t>
  </si>
  <si>
    <t>N: 02528</t>
  </si>
  <si>
    <t>N: 02529</t>
  </si>
  <si>
    <t>N: 02530</t>
  </si>
  <si>
    <t>N: 02531</t>
  </si>
  <si>
    <t>N: 02532</t>
  </si>
  <si>
    <t>N: 02533</t>
  </si>
  <si>
    <t>N: 02534</t>
  </si>
  <si>
    <t>N: 02535</t>
  </si>
  <si>
    <t>N: 02536</t>
  </si>
  <si>
    <t>N: 02537</t>
  </si>
  <si>
    <t>N: 02538</t>
  </si>
  <si>
    <t>N: 02539</t>
  </si>
  <si>
    <t>N: 02540</t>
  </si>
  <si>
    <t>N: 02541</t>
  </si>
  <si>
    <t>N: 02542</t>
  </si>
  <si>
    <t>N: 02543</t>
  </si>
  <si>
    <t>N: 02544</t>
  </si>
  <si>
    <t>N: 02545</t>
  </si>
  <si>
    <t>N: 02546</t>
  </si>
  <si>
    <t>N: 02547</t>
  </si>
  <si>
    <t>N: 02548</t>
  </si>
  <si>
    <t>N: 02549</t>
  </si>
  <si>
    <t>N: 02550</t>
  </si>
  <si>
    <t>N: 02551</t>
  </si>
  <si>
    <t>N: 02552</t>
  </si>
  <si>
    <t>N: 02553</t>
  </si>
  <si>
    <t>N: 02554</t>
  </si>
  <si>
    <t>N: 02555</t>
  </si>
  <si>
    <t>N: 02556</t>
  </si>
  <si>
    <t>N: 02557</t>
  </si>
  <si>
    <t>N: 02558</t>
  </si>
  <si>
    <t>N: 02559</t>
  </si>
  <si>
    <t>N: 02560</t>
  </si>
  <si>
    <t>N: 02561</t>
  </si>
  <si>
    <t>N: 02562</t>
  </si>
  <si>
    <t>N: 02563</t>
  </si>
  <si>
    <t>N: 02564</t>
  </si>
  <si>
    <t>N: 02565</t>
  </si>
  <si>
    <t>N: 02566</t>
  </si>
  <si>
    <t>N: 02567</t>
  </si>
  <si>
    <t>N: 02568</t>
  </si>
  <si>
    <t>N: 02569</t>
  </si>
  <si>
    <t>N: 02570</t>
  </si>
  <si>
    <t>N: 02571</t>
  </si>
  <si>
    <t>N: 02572</t>
  </si>
  <si>
    <t>N: 02573</t>
  </si>
  <si>
    <t>N: 02574</t>
  </si>
  <si>
    <t>N: 02575</t>
  </si>
  <si>
    <t>N: 02576</t>
  </si>
  <si>
    <t>N: 02577</t>
  </si>
  <si>
    <t>N: 02578</t>
  </si>
  <si>
    <t>N: 02579</t>
  </si>
  <si>
    <t>N: 02580</t>
  </si>
  <si>
    <t>N: 02581</t>
  </si>
  <si>
    <t>N: 02582</t>
  </si>
  <si>
    <t>N: 02583</t>
  </si>
  <si>
    <t>N: 02584</t>
  </si>
  <si>
    <t>N: 02585</t>
  </si>
  <si>
    <t>N: 02586</t>
  </si>
  <si>
    <t>N: 02587</t>
  </si>
  <si>
    <t>N: 02588</t>
  </si>
  <si>
    <t>N: 02589</t>
  </si>
  <si>
    <t>N: 02590</t>
  </si>
  <si>
    <t>N: 02591</t>
  </si>
  <si>
    <t>N: 02592</t>
  </si>
  <si>
    <t>N: 02593</t>
  </si>
  <si>
    <t>N: 02594</t>
  </si>
  <si>
    <t>N: 02595</t>
  </si>
  <si>
    <t>N: 02596</t>
  </si>
  <si>
    <t>N: 02597</t>
  </si>
  <si>
    <t>N: 02598</t>
  </si>
  <si>
    <t>N: 02599</t>
  </si>
  <si>
    <t>N: 02600</t>
  </si>
  <si>
    <t>N: 02601</t>
  </si>
  <si>
    <t>N: 02602</t>
  </si>
  <si>
    <t>N: 02603</t>
  </si>
  <si>
    <t>N: 02604</t>
  </si>
  <si>
    <t>N: 02605</t>
  </si>
  <si>
    <t>N: 02606</t>
  </si>
  <si>
    <t>N: 02607</t>
  </si>
  <si>
    <t>N: 02608</t>
  </si>
  <si>
    <t>N: 02609</t>
  </si>
  <si>
    <t>N: 02610</t>
  </si>
  <si>
    <t>N: 02611</t>
  </si>
  <si>
    <t>N: 02612</t>
  </si>
  <si>
    <t>N: 02613</t>
  </si>
  <si>
    <t>N: 02614</t>
  </si>
  <si>
    <t>N: 02615</t>
  </si>
  <si>
    <t>N: 02616</t>
  </si>
  <si>
    <t>N: 02617</t>
  </si>
  <si>
    <t>N: 02618</t>
  </si>
  <si>
    <t>N: 02619</t>
  </si>
  <si>
    <t>N: 02620</t>
  </si>
  <si>
    <t>N: 02621</t>
  </si>
  <si>
    <t>N: 02622</t>
  </si>
  <si>
    <t>N: 02623</t>
  </si>
  <si>
    <t>N: 02624</t>
  </si>
  <si>
    <t>N: 02625</t>
  </si>
  <si>
    <t>N: 02626</t>
  </si>
  <si>
    <t>N: 02627</t>
  </si>
  <si>
    <t>N: 02628</t>
  </si>
  <si>
    <t>N: 02629</t>
  </si>
  <si>
    <t>N: 02630</t>
  </si>
  <si>
    <t>N: 02631</t>
  </si>
  <si>
    <t>N: 02632</t>
  </si>
  <si>
    <t>N: 02633</t>
  </si>
  <si>
    <t>N: 02634</t>
  </si>
  <si>
    <t>N: 02635</t>
  </si>
  <si>
    <t>N: 02636</t>
  </si>
  <si>
    <t>N: 02637</t>
  </si>
  <si>
    <t>N: 02638</t>
  </si>
  <si>
    <t>N: 02639</t>
  </si>
  <si>
    <t>N: 02640</t>
  </si>
  <si>
    <t>N: 02641</t>
  </si>
  <si>
    <t>N: 02642</t>
  </si>
  <si>
    <t>N: 02643</t>
  </si>
  <si>
    <t>N: 02644</t>
  </si>
  <si>
    <t>N: 02645</t>
  </si>
  <si>
    <t>N: 02646</t>
  </si>
  <si>
    <t>N: 02647</t>
  </si>
  <si>
    <t>N: 02648</t>
  </si>
  <si>
    <t>N: 02649</t>
  </si>
  <si>
    <t>N: 02650</t>
  </si>
  <si>
    <t>N: 02651</t>
  </si>
  <si>
    <t>N: 02652</t>
  </si>
  <si>
    <t>N: 02653</t>
  </si>
  <si>
    <t>N: 02654</t>
  </si>
  <si>
    <t>N: 02655</t>
  </si>
  <si>
    <t>N: 02656</t>
  </si>
  <si>
    <t>N: 02657</t>
  </si>
  <si>
    <t>N: 02658</t>
  </si>
  <si>
    <t>N: 02659</t>
  </si>
  <si>
    <t>N: 02660</t>
  </si>
  <si>
    <t>N: 02661</t>
  </si>
  <si>
    <t>N: 02662</t>
  </si>
  <si>
    <t>N: 02663</t>
  </si>
  <si>
    <t>N: 02664</t>
  </si>
  <si>
    <t>N: 02665</t>
  </si>
  <si>
    <t>N: 02666</t>
  </si>
  <si>
    <t>N: 02667</t>
  </si>
  <si>
    <t>N: 02668</t>
  </si>
  <si>
    <t>N: 02669</t>
  </si>
  <si>
    <t>N: 02670</t>
  </si>
  <si>
    <t>N: 02671</t>
  </si>
  <si>
    <t>N: 02672</t>
  </si>
  <si>
    <t>N: 02673</t>
  </si>
  <si>
    <t>N: 02674</t>
  </si>
  <si>
    <t>N: 02675</t>
  </si>
  <si>
    <t>N: 02676</t>
  </si>
  <si>
    <t>N: 02677</t>
  </si>
  <si>
    <t>N: 02678</t>
  </si>
  <si>
    <t>N: 02679</t>
  </si>
  <si>
    <t>N: 02680</t>
  </si>
  <si>
    <t>N: 02681</t>
  </si>
  <si>
    <t>N: 02682</t>
  </si>
  <si>
    <t>N: 02683</t>
  </si>
  <si>
    <t>N: 02684</t>
  </si>
  <si>
    <t>N: 02685</t>
  </si>
  <si>
    <t>N: 02686</t>
  </si>
  <si>
    <t>N: 02687</t>
  </si>
  <si>
    <t>N: 02688</t>
  </si>
  <si>
    <t>N: 02689</t>
  </si>
  <si>
    <t>N: 02690</t>
  </si>
  <si>
    <t>N: 02691</t>
  </si>
  <si>
    <t>N: 02692</t>
  </si>
  <si>
    <t>N: 02693</t>
  </si>
  <si>
    <t>N: 02694</t>
  </si>
  <si>
    <t>N: 02695</t>
  </si>
  <si>
    <t>N: 02696</t>
  </si>
  <si>
    <t>N: 02697</t>
  </si>
  <si>
    <t>N: 02698</t>
  </si>
  <si>
    <t>N: 02699</t>
  </si>
  <si>
    <t>N: 02700</t>
  </si>
  <si>
    <t>N: 02701</t>
  </si>
  <si>
    <t>N: 02702</t>
  </si>
  <si>
    <t>N: 02703</t>
  </si>
  <si>
    <t>N: 02704</t>
  </si>
  <si>
    <t>N: 02705</t>
  </si>
  <si>
    <t>N: 02706</t>
  </si>
  <si>
    <t>N: 02707</t>
  </si>
  <si>
    <t>N: 02708</t>
  </si>
  <si>
    <t>N: 02709</t>
  </si>
  <si>
    <t>N: 02710</t>
  </si>
  <si>
    <t>N: 02711</t>
  </si>
  <si>
    <t>N: 02712</t>
  </si>
  <si>
    <t>N: 02713</t>
  </si>
  <si>
    <t>N: 02714</t>
  </si>
  <si>
    <t>N: 02715</t>
  </si>
  <si>
    <t>N: 02716</t>
  </si>
  <si>
    <t>N: 02717</t>
  </si>
  <si>
    <t>N: 02718</t>
  </si>
  <si>
    <t>N: 02719</t>
  </si>
  <si>
    <t>N: 02720</t>
  </si>
  <si>
    <t>N: 02721</t>
  </si>
  <si>
    <t>N: 02722</t>
  </si>
  <si>
    <t>N: 02723</t>
  </si>
  <si>
    <t>N: 02724</t>
  </si>
  <si>
    <t>N: 02725</t>
  </si>
  <si>
    <t>N: 02726</t>
  </si>
  <si>
    <t>N: 02727</t>
  </si>
  <si>
    <t>N: 02728</t>
  </si>
  <si>
    <t>N: 02729</t>
  </si>
  <si>
    <t>N: 02730</t>
  </si>
  <si>
    <t>N: 02731</t>
  </si>
  <si>
    <t>N: 02732</t>
  </si>
  <si>
    <t>N: 02733</t>
  </si>
  <si>
    <t>N: 02734</t>
  </si>
  <si>
    <t>N: 02735</t>
  </si>
  <si>
    <t>N: 02736</t>
  </si>
  <si>
    <t>N: 02737</t>
  </si>
  <si>
    <t>N: 02738</t>
  </si>
  <si>
    <t>N: 02739</t>
  </si>
  <si>
    <t>N: 02740</t>
  </si>
  <si>
    <t>N: 02741</t>
  </si>
  <si>
    <t>N: 02742</t>
  </si>
  <si>
    <t>N: 02743</t>
  </si>
  <si>
    <t>N: 02744</t>
  </si>
  <si>
    <t>N: 02745</t>
  </si>
  <si>
    <t>N: 02746</t>
  </si>
  <si>
    <t>N: 02747</t>
  </si>
  <si>
    <t>N: 02748</t>
  </si>
  <si>
    <t>N: 02749</t>
  </si>
  <si>
    <t>N: 02750</t>
  </si>
  <si>
    <t>N: 02751</t>
  </si>
  <si>
    <t>N: 02752</t>
  </si>
  <si>
    <t>N: 02753</t>
  </si>
  <si>
    <t>N: 02754</t>
  </si>
  <si>
    <t>N: 02755</t>
  </si>
  <si>
    <t>N: 02756</t>
  </si>
  <si>
    <t>N: 02757</t>
  </si>
  <si>
    <t>N: 02758</t>
  </si>
  <si>
    <t>N: 02759</t>
  </si>
  <si>
    <t>N: 02760</t>
  </si>
  <si>
    <t>N: 02761</t>
  </si>
  <si>
    <t>N: 02762</t>
  </si>
  <si>
    <t>N: 02763</t>
  </si>
  <si>
    <t>N: 02764</t>
  </si>
  <si>
    <t>N: 02765</t>
  </si>
  <si>
    <t>N: 02766</t>
  </si>
  <si>
    <t>N: 02767</t>
  </si>
  <si>
    <t>N: 02768</t>
  </si>
  <si>
    <t>N: 02769</t>
  </si>
  <si>
    <t>N: 02770</t>
  </si>
  <si>
    <t>N: 02771</t>
  </si>
  <si>
    <t>N: 02772</t>
  </si>
  <si>
    <t>N: 02773</t>
  </si>
  <si>
    <t>N: 02774</t>
  </si>
  <si>
    <t>N: 02775</t>
  </si>
  <si>
    <t>N: 02776</t>
  </si>
  <si>
    <t>N: 02777</t>
  </si>
  <si>
    <t>N: 02778</t>
  </si>
  <si>
    <t>N: 02779</t>
  </si>
  <si>
    <t>N: 02780</t>
  </si>
  <si>
    <t>N: 02781</t>
  </si>
  <si>
    <t>N: 02782</t>
  </si>
  <si>
    <t>N: 02783</t>
  </si>
  <si>
    <t>N: 02784</t>
  </si>
  <si>
    <t>N: 02785</t>
  </si>
  <si>
    <t>N: 02786</t>
  </si>
  <si>
    <t>N: 02787</t>
  </si>
  <si>
    <t>N: 02788</t>
  </si>
  <si>
    <t>N: 02789</t>
  </si>
  <si>
    <t>N: 02790</t>
  </si>
  <si>
    <t>N: 02791</t>
  </si>
  <si>
    <t>N: 02792</t>
  </si>
  <si>
    <t>N: 02793</t>
  </si>
  <si>
    <t>N: 02794</t>
  </si>
  <si>
    <t>N: 02795</t>
  </si>
  <si>
    <t>N: 02796</t>
  </si>
  <si>
    <t>N: 02797</t>
  </si>
  <si>
    <t>N: 02798</t>
  </si>
  <si>
    <t>N: 02799</t>
  </si>
  <si>
    <t>N: 02800</t>
  </si>
  <si>
    <t>N: 02801</t>
  </si>
  <si>
    <t>N: 02802</t>
  </si>
  <si>
    <t>N: 02803</t>
  </si>
  <si>
    <t>N: 02804</t>
  </si>
  <si>
    <t>N: 02805</t>
  </si>
  <si>
    <t>N: 02806</t>
  </si>
  <si>
    <t>N: 02807</t>
  </si>
  <si>
    <t>N: 02808</t>
  </si>
  <si>
    <t>N: 02809</t>
  </si>
  <si>
    <t>N: 02810</t>
  </si>
  <si>
    <t>N: 02811</t>
  </si>
  <si>
    <t>N: 02812</t>
  </si>
  <si>
    <t>N: 02813</t>
  </si>
  <si>
    <t>N: 02814</t>
  </si>
  <si>
    <t>N: 02815</t>
  </si>
  <si>
    <t>N: 02816</t>
  </si>
  <si>
    <t>N: 02817</t>
  </si>
  <si>
    <t>N: 02818</t>
  </si>
  <si>
    <t>N: 02819</t>
  </si>
  <si>
    <t>N: 02820</t>
  </si>
  <si>
    <t>N: 02821</t>
  </si>
  <si>
    <t>N: 02822</t>
  </si>
  <si>
    <t>N: 02823</t>
  </si>
  <si>
    <t>N: 02824</t>
  </si>
  <si>
    <t>N: 02825</t>
  </si>
  <si>
    <t>N: 02826</t>
  </si>
  <si>
    <t>N: 02827</t>
  </si>
  <si>
    <t>N: 02828</t>
  </si>
  <si>
    <t>N: 02829</t>
  </si>
  <si>
    <t>N: 02830</t>
  </si>
  <si>
    <t>N: 02831</t>
  </si>
  <si>
    <t>N: 02832</t>
  </si>
  <si>
    <t>N: 02833</t>
  </si>
  <si>
    <t>N: 02834</t>
  </si>
  <si>
    <t>N: 02835</t>
  </si>
  <si>
    <t>N: 02836</t>
  </si>
  <si>
    <t>N: 02837</t>
  </si>
  <si>
    <t>N: 02838</t>
  </si>
  <si>
    <t>N: 02839</t>
  </si>
  <si>
    <t>N: 02840</t>
  </si>
  <si>
    <t>N: 02841</t>
  </si>
  <si>
    <t>N: 02842</t>
  </si>
  <si>
    <t>N: 02843</t>
  </si>
  <si>
    <t>N: 02844</t>
  </si>
  <si>
    <t>N: 02845</t>
  </si>
  <si>
    <t>N: 02846</t>
  </si>
  <si>
    <t>N: 02847</t>
  </si>
  <si>
    <t>N: 02848</t>
  </si>
  <si>
    <t>N: 02849</t>
  </si>
  <si>
    <t>N: 02850</t>
  </si>
  <si>
    <t>N: 02851</t>
  </si>
  <si>
    <t>N: 02852</t>
  </si>
  <si>
    <t>N: 02853</t>
  </si>
  <si>
    <t>N: 02854</t>
  </si>
  <si>
    <t>N: 02855</t>
  </si>
  <si>
    <t>N: 02856</t>
  </si>
  <si>
    <t>N: 02857</t>
  </si>
  <si>
    <t>N: 02858</t>
  </si>
  <si>
    <t>N: 02859</t>
  </si>
  <si>
    <t>N: 02860</t>
  </si>
  <si>
    <t>N: 02861</t>
  </si>
  <si>
    <t>N: 02862</t>
  </si>
  <si>
    <t>N: 02863</t>
  </si>
  <si>
    <t>N: 02864</t>
  </si>
  <si>
    <t>N: 02865</t>
  </si>
  <si>
    <t>N: 02866</t>
  </si>
  <si>
    <t>N: 02867</t>
  </si>
  <si>
    <t>N: 02868</t>
  </si>
  <si>
    <t>N: 02869</t>
  </si>
  <si>
    <t>N: 02870</t>
  </si>
  <si>
    <t>N: 02871</t>
  </si>
  <si>
    <t>N: 02872</t>
  </si>
  <si>
    <t>N: 02873</t>
  </si>
  <si>
    <t>N: 02874</t>
  </si>
  <si>
    <t>N: 02875</t>
  </si>
  <si>
    <t>N: 02876</t>
  </si>
  <si>
    <t>N: 02877</t>
  </si>
  <si>
    <t>N: 02878</t>
  </si>
  <si>
    <t>N: 02879</t>
  </si>
  <si>
    <t>N: 02880</t>
  </si>
  <si>
    <t>N: 02881</t>
  </si>
  <si>
    <t>N: 02882</t>
  </si>
  <si>
    <t>N: 02883</t>
  </si>
  <si>
    <t>N: 02884</t>
  </si>
  <si>
    <t>N: 02885</t>
  </si>
  <si>
    <t>N: 02886</t>
  </si>
  <si>
    <t>N: 02887</t>
  </si>
  <si>
    <t>N: 02888</t>
  </si>
  <si>
    <t>N: 02889</t>
  </si>
  <si>
    <t>N: 02890</t>
  </si>
  <si>
    <t>N: 02891</t>
  </si>
  <si>
    <t>N: 02892</t>
  </si>
  <si>
    <t>N: 02893</t>
  </si>
  <si>
    <t>N: 02894</t>
  </si>
  <si>
    <t>N: 02895</t>
  </si>
  <si>
    <t>N: 02896</t>
  </si>
  <si>
    <t>N: 02897</t>
  </si>
  <si>
    <t>N: 02898</t>
  </si>
  <si>
    <t>N: 02899</t>
  </si>
  <si>
    <t>N: 02900</t>
  </si>
  <si>
    <t>N: 02901</t>
  </si>
  <si>
    <t>N: 02902</t>
  </si>
  <si>
    <t>N: 02903</t>
  </si>
  <si>
    <t>N: 02904</t>
  </si>
  <si>
    <t>N: 02905</t>
  </si>
  <si>
    <t>N: 02906</t>
  </si>
  <si>
    <t>N: 02907</t>
  </si>
  <si>
    <t>N: 02908</t>
  </si>
  <si>
    <t>N: 02909</t>
  </si>
  <si>
    <t>N: 02910</t>
  </si>
  <si>
    <t>N: 02911</t>
  </si>
  <si>
    <t>N: 02912</t>
  </si>
  <si>
    <t>N: 02913</t>
  </si>
  <si>
    <t>N: 02914</t>
  </si>
  <si>
    <t>N: 02915</t>
  </si>
  <si>
    <t>N: 02916</t>
  </si>
  <si>
    <t>N: 02917</t>
  </si>
  <si>
    <t>N: 02918</t>
  </si>
  <si>
    <t>N: 02919</t>
  </si>
  <si>
    <t>N: 02920</t>
  </si>
  <si>
    <t>N: 02921</t>
  </si>
  <si>
    <t>N: 02922</t>
  </si>
  <si>
    <t>N: 02923</t>
  </si>
  <si>
    <t>N: 02924</t>
  </si>
  <si>
    <t>N: 02925</t>
  </si>
  <si>
    <t>N: 02926</t>
  </si>
  <si>
    <t>N: 02927</t>
  </si>
  <si>
    <t>N: 02928</t>
  </si>
  <si>
    <t>N: 02929</t>
  </si>
  <si>
    <t>N: 02930</t>
  </si>
  <si>
    <t>N: 02931</t>
  </si>
  <si>
    <t>N: 02932</t>
  </si>
  <si>
    <t>N: 02933</t>
  </si>
  <si>
    <t>N: 02934</t>
  </si>
  <si>
    <t>N: 02935</t>
  </si>
  <si>
    <t>N: 02936</t>
  </si>
  <si>
    <t>N: 02937</t>
  </si>
  <si>
    <t>N: 02938</t>
  </si>
  <si>
    <t>N: 02939</t>
  </si>
  <si>
    <t>N: 02940</t>
  </si>
  <si>
    <t>N: 02941</t>
  </si>
  <si>
    <t>N: 02942</t>
  </si>
  <si>
    <t>N: 02943</t>
  </si>
  <si>
    <t>N: 02944</t>
  </si>
  <si>
    <t>N: 02945</t>
  </si>
  <si>
    <t>N: 02946</t>
  </si>
  <si>
    <t>N: 02947</t>
  </si>
  <si>
    <t>N: 02948</t>
  </si>
  <si>
    <t>N: 02949</t>
  </si>
  <si>
    <t>N: 02950</t>
  </si>
  <si>
    <t>N: 02951</t>
  </si>
  <si>
    <t>N: 02952</t>
  </si>
  <si>
    <t>N: 02953</t>
  </si>
  <si>
    <t>N: 02954</t>
  </si>
  <si>
    <t>N: 02955</t>
  </si>
  <si>
    <t>N: 02956</t>
  </si>
  <si>
    <t>N: 02957</t>
  </si>
  <si>
    <t>N: 02958</t>
  </si>
  <si>
    <t>N: 02959</t>
  </si>
  <si>
    <t>N: 02960</t>
  </si>
  <si>
    <t>N: 02961</t>
  </si>
  <si>
    <t>N: 02962</t>
  </si>
  <si>
    <t>N: 02963</t>
  </si>
  <si>
    <t>N: 02964</t>
  </si>
  <si>
    <t>N: 02965</t>
  </si>
  <si>
    <t>N: 02966</t>
  </si>
  <si>
    <t>N: 02967</t>
  </si>
  <si>
    <t>N: 02968</t>
  </si>
  <si>
    <t>N: 02969</t>
  </si>
  <si>
    <t>N: 02970</t>
  </si>
  <si>
    <t>N: 02971</t>
  </si>
  <si>
    <t>N: 02972</t>
  </si>
  <si>
    <t>N: 02973</t>
  </si>
  <si>
    <t>N: 02974</t>
  </si>
  <si>
    <t>N: 02975</t>
  </si>
  <si>
    <t>N: 02976</t>
  </si>
  <si>
    <t>N: 02977</t>
  </si>
  <si>
    <t>N: 02978</t>
  </si>
  <si>
    <t>N: 02979</t>
  </si>
  <si>
    <t>N: 02980</t>
  </si>
  <si>
    <t>N: 02981</t>
  </si>
  <si>
    <t>N: 02982</t>
  </si>
  <si>
    <t>N: 02983</t>
  </si>
  <si>
    <t>N: 02984</t>
  </si>
  <si>
    <t>N: 02985</t>
  </si>
  <si>
    <t>N: 02986</t>
  </si>
  <si>
    <t>N: 02987</t>
  </si>
  <si>
    <t>N: 02988</t>
  </si>
  <si>
    <t>N: 02989</t>
  </si>
  <si>
    <t>N: 02990</t>
  </si>
  <si>
    <t>N: 02991</t>
  </si>
  <si>
    <t>N: 02992</t>
  </si>
  <si>
    <t>N: 02993</t>
  </si>
  <si>
    <t>N: 02994</t>
  </si>
  <si>
    <t>N: 02995</t>
  </si>
  <si>
    <t>N: 02996</t>
  </si>
  <si>
    <t>N: 02997</t>
  </si>
  <si>
    <t>N: 02998</t>
  </si>
  <si>
    <t>N: 02999</t>
  </si>
  <si>
    <t>N: 03000</t>
  </si>
  <si>
    <t>N: 03001</t>
  </si>
  <si>
    <t>N: 03002</t>
  </si>
  <si>
    <t>N: 03003</t>
  </si>
  <si>
    <t>N: 03004</t>
  </si>
  <si>
    <t>N: 03005</t>
  </si>
  <si>
    <t>N: 03006</t>
  </si>
  <si>
    <t>N: 03007</t>
  </si>
  <si>
    <t>N: 03008</t>
  </si>
  <si>
    <t>N: 03009</t>
  </si>
  <si>
    <t>N: 03010</t>
  </si>
  <si>
    <t>N: 03011</t>
  </si>
  <si>
    <t>N: 03012</t>
  </si>
  <si>
    <t>N: 03013</t>
  </si>
  <si>
    <t>N: 03014</t>
  </si>
  <si>
    <t>N: 03015</t>
  </si>
  <si>
    <t>N: 03016</t>
  </si>
  <si>
    <t>N: 03017</t>
  </si>
  <si>
    <t>N: 03018</t>
  </si>
  <si>
    <t>N: 03019</t>
  </si>
  <si>
    <t>N: 03020</t>
  </si>
  <si>
    <t>N: 03021</t>
  </si>
  <si>
    <t>N: 03022</t>
  </si>
  <si>
    <t>N: 03023</t>
  </si>
  <si>
    <t>N: 03024</t>
  </si>
  <si>
    <t>N: 03025</t>
  </si>
  <si>
    <t>N: 03026</t>
  </si>
  <si>
    <t>N: 03027</t>
  </si>
  <si>
    <t>N: 03028</t>
  </si>
  <si>
    <t>N: 03029</t>
  </si>
  <si>
    <t>N: 03030</t>
  </si>
  <si>
    <t>N: 03031</t>
  </si>
  <si>
    <t>N: 03032</t>
  </si>
  <si>
    <t>N: 03033</t>
  </si>
  <si>
    <t>N: 03034</t>
  </si>
  <si>
    <t>N: 03035</t>
  </si>
  <si>
    <t>N: 03036</t>
  </si>
  <si>
    <t>N: 03037</t>
  </si>
  <si>
    <t>N: 03038</t>
  </si>
  <si>
    <t>N: 03039</t>
  </si>
  <si>
    <t>N: 03040</t>
  </si>
  <si>
    <t>N: 03041</t>
  </si>
  <si>
    <t>N: 03042</t>
  </si>
  <si>
    <t>N: 03043</t>
  </si>
  <si>
    <t>N: 03044</t>
  </si>
  <si>
    <t>N: 03045</t>
  </si>
  <si>
    <t>N: 03046</t>
  </si>
  <si>
    <t>N: 03047</t>
  </si>
  <si>
    <t>N: 03048</t>
  </si>
  <si>
    <t>N: 03049</t>
  </si>
  <si>
    <t>N: 03050</t>
  </si>
  <si>
    <t>N: 03051</t>
  </si>
  <si>
    <t>N: 03052</t>
  </si>
  <si>
    <t>N: 03053</t>
  </si>
  <si>
    <t>N: 03054</t>
  </si>
  <si>
    <t>N: 03055</t>
  </si>
  <si>
    <t>N: 03056</t>
  </si>
  <si>
    <t>N: 03057</t>
  </si>
  <si>
    <t>N: 03058</t>
  </si>
  <si>
    <t>N: 03059</t>
  </si>
  <si>
    <t>N: 03060</t>
  </si>
  <si>
    <t>N: 03061</t>
  </si>
  <si>
    <t>N: 03062</t>
  </si>
  <si>
    <t>N: 03063</t>
  </si>
  <si>
    <t>N: 03064</t>
  </si>
  <si>
    <t>N: 03065</t>
  </si>
  <si>
    <t>N: 03066</t>
  </si>
  <si>
    <t>N: 03067</t>
  </si>
  <si>
    <t>N: 03068</t>
  </si>
  <si>
    <t>N: 03069</t>
  </si>
  <si>
    <t>N: 03070</t>
  </si>
  <si>
    <t>N: 03071</t>
  </si>
  <si>
    <t>N: 03072</t>
  </si>
  <si>
    <t>N: 03073</t>
  </si>
  <si>
    <t>N: 03074</t>
  </si>
  <si>
    <t>N: 03075</t>
  </si>
  <si>
    <t>N: 03076</t>
  </si>
  <si>
    <t>N: 03077</t>
  </si>
  <si>
    <t>N: 03078</t>
  </si>
  <si>
    <t>N: 03079</t>
  </si>
  <si>
    <t>N: 03080</t>
  </si>
  <si>
    <t>N: 03081</t>
  </si>
  <si>
    <t>N: 03082</t>
  </si>
  <si>
    <t>N: 03083</t>
  </si>
  <si>
    <t>N: 03084</t>
  </si>
  <si>
    <t>N: 03085</t>
  </si>
  <si>
    <t>N: 03086</t>
  </si>
  <si>
    <t>N: 03087</t>
  </si>
  <si>
    <t>N: 03088</t>
  </si>
  <si>
    <t>N: 03089</t>
  </si>
  <si>
    <t>N: 03090</t>
  </si>
  <si>
    <t>N: 03091</t>
  </si>
  <si>
    <t>N: 03092</t>
  </si>
  <si>
    <t>N: 03093</t>
  </si>
  <si>
    <t>N: 03094</t>
  </si>
  <si>
    <t>N: 03095</t>
  </si>
  <si>
    <t>N: 03096</t>
  </si>
  <si>
    <t>N: 03097</t>
  </si>
  <si>
    <t>N: 03098</t>
  </si>
  <si>
    <t>N: 03099</t>
  </si>
  <si>
    <t>N: 03100</t>
  </si>
  <si>
    <t>N: 03101</t>
  </si>
  <si>
    <t>N: 03102</t>
  </si>
  <si>
    <t>N: 03103</t>
  </si>
  <si>
    <t>N: 03104</t>
  </si>
  <si>
    <t>N: 03105</t>
  </si>
  <si>
    <t>N: 03106</t>
  </si>
  <si>
    <t>N: 03107</t>
  </si>
  <si>
    <t>N: 03108</t>
  </si>
  <si>
    <t>N: 03109</t>
  </si>
  <si>
    <t>N: 03110</t>
  </si>
  <si>
    <t>N: 03111</t>
  </si>
  <si>
    <t>N: 03112</t>
  </si>
  <si>
    <t>N: 03113</t>
  </si>
  <si>
    <t>N: 03114</t>
  </si>
  <si>
    <t>N: 03115</t>
  </si>
  <si>
    <t>N: 03116</t>
  </si>
  <si>
    <t>N: 03117</t>
  </si>
  <si>
    <t>N: 03118</t>
  </si>
  <si>
    <t>N: 03119</t>
  </si>
  <si>
    <t>N: 03120</t>
  </si>
  <si>
    <t>N: 03121</t>
  </si>
  <si>
    <t>N: 03122</t>
  </si>
  <si>
    <t>N: 03123</t>
  </si>
  <si>
    <t>N: 03124</t>
  </si>
  <si>
    <t>N: 03125</t>
  </si>
  <si>
    <t>N: 03126</t>
  </si>
  <si>
    <t>N: 03127</t>
  </si>
  <si>
    <t>N: 03128</t>
  </si>
  <si>
    <t>N: 03129</t>
  </si>
  <si>
    <t>N: 03130</t>
  </si>
  <si>
    <t>N: 03131</t>
  </si>
  <si>
    <t>N: 03132</t>
  </si>
  <si>
    <t>N: 03133</t>
  </si>
  <si>
    <t>N: 03134</t>
  </si>
  <si>
    <t>N: 03135</t>
  </si>
  <si>
    <t>N: 03136</t>
  </si>
  <si>
    <t>N: 03137</t>
  </si>
  <si>
    <t>N: 03138</t>
  </si>
  <si>
    <t>N: 03139</t>
  </si>
  <si>
    <t>N: 03140</t>
  </si>
  <si>
    <t>N: 03141</t>
  </si>
  <si>
    <t>N: 03142</t>
  </si>
  <si>
    <t>N: 03143</t>
  </si>
  <si>
    <t>N: 03144</t>
  </si>
  <si>
    <t>N: 03145</t>
  </si>
  <si>
    <t>N: 03146</t>
  </si>
  <si>
    <t>N: 03147</t>
  </si>
  <si>
    <t>N: 03148</t>
  </si>
  <si>
    <t>N: 03149</t>
  </si>
  <si>
    <t>N: 03150</t>
  </si>
  <si>
    <t>N: 03151</t>
  </si>
  <si>
    <t>N: 03152</t>
  </si>
  <si>
    <t>N: 03153</t>
  </si>
  <si>
    <t>N: 03154</t>
  </si>
  <si>
    <t>N: 03155</t>
  </si>
  <si>
    <t>N: 03156</t>
  </si>
  <si>
    <t>N: 03157</t>
  </si>
  <si>
    <t>N: 03158</t>
  </si>
  <si>
    <t>N: 03159</t>
  </si>
  <si>
    <t>N: 03160</t>
  </si>
  <si>
    <t>N: 03161</t>
  </si>
  <si>
    <t>N: 03162</t>
  </si>
  <si>
    <t>N: 03163</t>
  </si>
  <si>
    <t>N: 03164</t>
  </si>
  <si>
    <t>N: 03165</t>
  </si>
  <si>
    <t>N: 03166</t>
  </si>
  <si>
    <t>N: 03167</t>
  </si>
  <si>
    <t>N: 03168</t>
  </si>
  <si>
    <t>N: 03169</t>
  </si>
  <si>
    <t>N: 03170</t>
  </si>
  <si>
    <t>N: 03171</t>
  </si>
  <si>
    <t>N: 03172</t>
  </si>
  <si>
    <t>N: 03173</t>
  </si>
  <si>
    <t>N: 03174</t>
  </si>
  <si>
    <t>N: 03175</t>
  </si>
  <si>
    <t>N: 03176</t>
  </si>
  <si>
    <t>N: 03177</t>
  </si>
  <si>
    <t>N: 03178</t>
  </si>
  <si>
    <t>N: 03179</t>
  </si>
  <si>
    <t>N: 03180</t>
  </si>
  <si>
    <t>N: 03181</t>
  </si>
  <si>
    <t>N: 03182</t>
  </si>
  <si>
    <t>N: 03183</t>
  </si>
  <si>
    <t>N: 03184</t>
  </si>
  <si>
    <t>N: 03185</t>
  </si>
  <si>
    <t>N: 03186</t>
  </si>
  <si>
    <t>N: 03187</t>
  </si>
  <si>
    <t>N: 03188</t>
  </si>
  <si>
    <t>N: 03189</t>
  </si>
  <si>
    <t>N: 03190</t>
  </si>
  <si>
    <t>N: 03191</t>
  </si>
  <si>
    <t>N: 03192</t>
  </si>
  <si>
    <t>N: 03193</t>
  </si>
  <si>
    <t>N: 03194</t>
  </si>
  <si>
    <t>N: 03195</t>
  </si>
  <si>
    <t>N: 03196</t>
  </si>
  <si>
    <t>N: 03197</t>
  </si>
  <si>
    <t>N: 03198</t>
  </si>
  <si>
    <t>N: 03199</t>
  </si>
  <si>
    <t>N: 03200</t>
  </si>
  <si>
    <t>N: 03201</t>
  </si>
  <si>
    <t>N: 03202</t>
  </si>
  <si>
    <t>N: 03203</t>
  </si>
  <si>
    <t>N: 03204</t>
  </si>
  <si>
    <t>N: 03205</t>
  </si>
  <si>
    <t>N: 03206</t>
  </si>
  <si>
    <t>N: 03207</t>
  </si>
  <si>
    <t>N: 03208</t>
  </si>
  <si>
    <t>N: 03209</t>
  </si>
  <si>
    <t>N: 03210</t>
  </si>
  <si>
    <t>N: 03211</t>
  </si>
  <si>
    <t>N: 03212</t>
  </si>
  <si>
    <t>N: 03213</t>
  </si>
  <si>
    <t>N: 03214</t>
  </si>
  <si>
    <t>N: 03215</t>
  </si>
  <si>
    <t>N: 03216</t>
  </si>
  <si>
    <t>N: 03217</t>
  </si>
  <si>
    <t>N: 03218</t>
  </si>
  <si>
    <t>N: 03219</t>
  </si>
  <si>
    <t>N: 03220</t>
  </si>
  <si>
    <t>N: 03221</t>
  </si>
  <si>
    <t>N: 03222</t>
  </si>
  <si>
    <t>N: 03223</t>
  </si>
  <si>
    <t>N: 03224</t>
  </si>
  <si>
    <t>N: 03225</t>
  </si>
  <si>
    <t>N: 03226</t>
  </si>
  <si>
    <t>N: 03227</t>
  </si>
  <si>
    <t>N: 03228</t>
  </si>
  <si>
    <t>N: 03229</t>
  </si>
  <si>
    <t>N: 03230</t>
  </si>
  <si>
    <t>N: 03231</t>
  </si>
  <si>
    <t>N: 03232</t>
  </si>
  <si>
    <t>N: 03233</t>
  </si>
  <si>
    <t>N: 03234</t>
  </si>
  <si>
    <t>N: 03235</t>
  </si>
  <si>
    <t>N: 03236</t>
  </si>
  <si>
    <t>N: 03237</t>
  </si>
  <si>
    <t>N: 03238</t>
  </si>
  <si>
    <t>N: 03239</t>
  </si>
  <si>
    <t>N: 03240</t>
  </si>
  <si>
    <t>N: 03241</t>
  </si>
  <si>
    <t>N: 03242</t>
  </si>
  <si>
    <t>N: 03243</t>
  </si>
  <si>
    <t>N: 03244</t>
  </si>
  <si>
    <t>N: 03245</t>
  </si>
  <si>
    <t>N: 03246</t>
  </si>
  <si>
    <t>N: 03247</t>
  </si>
  <si>
    <t>N: 03248</t>
  </si>
  <si>
    <t>N: 03249</t>
  </si>
  <si>
    <t>N: 03250</t>
  </si>
  <si>
    <t>N: 03251</t>
  </si>
  <si>
    <t>N: 03252</t>
  </si>
  <si>
    <t>N: 03253</t>
  </si>
  <si>
    <t>N: 03254</t>
  </si>
  <si>
    <t>N: 03255</t>
  </si>
  <si>
    <t>N: 03256</t>
  </si>
  <si>
    <t>N: 03257</t>
  </si>
  <si>
    <t>N: 03258</t>
  </si>
  <si>
    <t>N: 03259</t>
  </si>
  <si>
    <t>N: 03260</t>
  </si>
  <si>
    <t>N: 03261</t>
  </si>
  <si>
    <t>N: 03262</t>
  </si>
  <si>
    <t>N: 03263</t>
  </si>
  <si>
    <t>N: 03264</t>
  </si>
  <si>
    <t>N: 03265</t>
  </si>
  <si>
    <t>N: 03266</t>
  </si>
  <si>
    <t>N: 03267</t>
  </si>
  <si>
    <t>N: 03268</t>
  </si>
  <si>
    <t>N: 03269</t>
  </si>
  <si>
    <t>N: 03270</t>
  </si>
  <si>
    <t>N: 03271</t>
  </si>
  <si>
    <t>N: 03272</t>
  </si>
  <si>
    <t>N: 03273</t>
  </si>
  <si>
    <t>N: 03274</t>
  </si>
  <si>
    <t>N: 03275</t>
  </si>
  <si>
    <t>N: 03276</t>
  </si>
  <si>
    <t>N: 03277</t>
  </si>
  <si>
    <t>N: 03278</t>
  </si>
  <si>
    <t>N: 03279</t>
  </si>
  <si>
    <t>N: 03280</t>
  </si>
  <si>
    <t>N: 03281</t>
  </si>
  <si>
    <t>N: 03282</t>
  </si>
  <si>
    <t>N: 03283</t>
  </si>
  <si>
    <t>N: 03284</t>
  </si>
  <si>
    <t>N: 03285</t>
  </si>
  <si>
    <t>N: 03286</t>
  </si>
  <si>
    <t>N: 03287</t>
  </si>
  <si>
    <t>N: 03288</t>
  </si>
  <si>
    <t>N: 03289</t>
  </si>
  <si>
    <t>N: 03290</t>
  </si>
  <si>
    <t>N: 03291</t>
  </si>
  <si>
    <t>N: 03292</t>
  </si>
  <si>
    <t>N: 03293</t>
  </si>
  <si>
    <t>N: 03294</t>
  </si>
  <si>
    <t>N: 03295</t>
  </si>
  <si>
    <t>N: 03296</t>
  </si>
  <si>
    <t>N: 03297</t>
  </si>
  <si>
    <t>N: 03298</t>
  </si>
  <si>
    <t>N: 03299</t>
  </si>
  <si>
    <t>N: 03300</t>
  </si>
  <si>
    <t>N: 03301</t>
  </si>
  <si>
    <t>N: 03302</t>
  </si>
  <si>
    <t>N: 03303</t>
  </si>
  <si>
    <t>N: 03304</t>
  </si>
  <si>
    <t>N: 03305</t>
  </si>
  <si>
    <t>N: 03306</t>
  </si>
  <si>
    <t>N: 03307</t>
  </si>
  <si>
    <t>N: 03308</t>
  </si>
  <si>
    <t>N: 03309</t>
  </si>
  <si>
    <t>N: 03310</t>
  </si>
  <si>
    <t>N: 03311</t>
  </si>
  <si>
    <t>N: 03312</t>
  </si>
  <si>
    <t>N: 03313</t>
  </si>
  <si>
    <t>N: 03314</t>
  </si>
  <si>
    <t>N: 03315</t>
  </si>
  <si>
    <t>N: 03316</t>
  </si>
  <si>
    <t>N: 03317</t>
  </si>
  <si>
    <t>N: 03318</t>
  </si>
  <si>
    <t>N: 03319</t>
  </si>
  <si>
    <t>N: 03320</t>
  </si>
  <si>
    <t>N: 03321</t>
  </si>
  <si>
    <t>N: 03322</t>
  </si>
  <si>
    <t>N: 03323</t>
  </si>
  <si>
    <t>N: 03324</t>
  </si>
  <si>
    <t>N: 03325</t>
  </si>
  <si>
    <t>N: 03326</t>
  </si>
  <si>
    <t>N: 03327</t>
  </si>
  <si>
    <t>N: 03328</t>
  </si>
  <si>
    <t>N: 03329</t>
  </si>
  <si>
    <t>N: 03330</t>
  </si>
  <si>
    <t>N: 03331</t>
  </si>
  <si>
    <t>N: 03332</t>
  </si>
  <si>
    <t>N: 03333</t>
  </si>
  <si>
    <t>N: 03334</t>
  </si>
  <si>
    <t>N: 03335</t>
  </si>
  <si>
    <t>N: 03336</t>
  </si>
  <si>
    <t>N: 03337</t>
  </si>
  <si>
    <t>N: 03338</t>
  </si>
  <si>
    <t>N: 03339</t>
  </si>
  <si>
    <t>N: 03340</t>
  </si>
  <si>
    <t>N: 03341</t>
  </si>
  <si>
    <t>N: 03342</t>
  </si>
  <si>
    <t>N: 03343</t>
  </si>
  <si>
    <t>N: 03344</t>
  </si>
  <si>
    <t>N: 03345</t>
  </si>
  <si>
    <t>N: 03346</t>
  </si>
  <si>
    <t>N: 03347</t>
  </si>
  <si>
    <t>N: 03348</t>
  </si>
  <si>
    <t>N: 03349</t>
  </si>
  <si>
    <t>N: 03350</t>
  </si>
  <si>
    <t>N: 03351</t>
  </si>
  <si>
    <t>N: 03352</t>
  </si>
  <si>
    <t>N: 03353</t>
  </si>
  <si>
    <t>N: 03354</t>
  </si>
  <si>
    <t>N: 03355</t>
  </si>
  <si>
    <t>N: 03356</t>
  </si>
  <si>
    <t>N: 03357</t>
  </si>
  <si>
    <t>N: 03358</t>
  </si>
  <si>
    <t>N: 03359</t>
  </si>
  <si>
    <t>N: 03360</t>
  </si>
  <si>
    <t>N: 03361</t>
  </si>
  <si>
    <t>N: 03362</t>
  </si>
  <si>
    <t>N: 03363</t>
  </si>
  <si>
    <t>N: 03364</t>
  </si>
  <si>
    <t>N: 03365</t>
  </si>
  <si>
    <t>N: 03366</t>
  </si>
  <si>
    <t>N: 03367</t>
  </si>
  <si>
    <t>N: 03368</t>
  </si>
  <si>
    <t>N: 03369</t>
  </si>
  <si>
    <t>N: 03370</t>
  </si>
  <si>
    <t>N: 03371</t>
  </si>
  <si>
    <t>N: 03372</t>
  </si>
  <si>
    <t>N: 03373</t>
  </si>
  <si>
    <t>N: 03374</t>
  </si>
  <si>
    <t>N: 03375</t>
  </si>
  <si>
    <t>N: 03376</t>
  </si>
  <si>
    <t>N: 03377</t>
  </si>
  <si>
    <t>N: 03378</t>
  </si>
  <si>
    <t>N: 03379</t>
  </si>
  <si>
    <t>N: 03380</t>
  </si>
  <si>
    <t>N: 03381</t>
  </si>
  <si>
    <t>N: 03382</t>
  </si>
  <si>
    <t>N: 03383</t>
  </si>
  <si>
    <t>N: 03384</t>
  </si>
  <si>
    <t>N: 03385</t>
  </si>
  <si>
    <t>N: 03386</t>
  </si>
  <si>
    <t>N: 03387</t>
  </si>
  <si>
    <t>N: 03388</t>
  </si>
  <si>
    <t>N: 03389</t>
  </si>
  <si>
    <t>N: 03390</t>
  </si>
  <si>
    <t>N: 03391</t>
  </si>
  <si>
    <t>N: 03392</t>
  </si>
  <si>
    <t>N: 03393</t>
  </si>
  <si>
    <t>N: 03394</t>
  </si>
  <si>
    <t>N: 03395</t>
  </si>
  <si>
    <t>N: 03396</t>
  </si>
  <si>
    <t>N: 03397</t>
  </si>
  <si>
    <t>N: 03398</t>
  </si>
  <si>
    <t>N: 03399</t>
  </si>
  <si>
    <t>N: 03400</t>
  </si>
  <si>
    <t>N: 03401</t>
  </si>
  <si>
    <t>N: 03402</t>
  </si>
  <si>
    <t>N: 03403</t>
  </si>
  <si>
    <t>N: 03404</t>
  </si>
  <si>
    <t>N: 03405</t>
  </si>
  <si>
    <t>N: 03406</t>
  </si>
  <si>
    <t>N: 03407</t>
  </si>
  <si>
    <t>N: 03408</t>
  </si>
  <si>
    <t>N: 03409</t>
  </si>
  <si>
    <t>N: 03410</t>
  </si>
  <si>
    <t>N: 03411</t>
  </si>
  <si>
    <t>N: 03412</t>
  </si>
  <si>
    <t>N: 03413</t>
  </si>
  <si>
    <t>N: 03414</t>
  </si>
  <si>
    <t>N: 03415</t>
  </si>
  <si>
    <t>N: 03416</t>
  </si>
  <si>
    <t>N: 03417</t>
  </si>
  <si>
    <t>N: 03418</t>
  </si>
  <si>
    <t>N: 03419</t>
  </si>
  <si>
    <t>N: 03420</t>
  </si>
  <si>
    <t>N: 03421</t>
  </si>
  <si>
    <t>N: 03422</t>
  </si>
  <si>
    <t>N: 03423</t>
  </si>
  <si>
    <t>N: 03424</t>
  </si>
  <si>
    <t>N: 03425</t>
  </si>
  <si>
    <t>N: 03426</t>
  </si>
  <si>
    <t>N: 03427</t>
  </si>
  <si>
    <t>N: 03428</t>
  </si>
  <si>
    <t>N: 03429</t>
  </si>
  <si>
    <t>N: 03430</t>
  </si>
  <si>
    <t>N: 03431</t>
  </si>
  <si>
    <t>N: 03432</t>
  </si>
  <si>
    <t>N: 03433</t>
  </si>
  <si>
    <t>N: 03434</t>
  </si>
  <si>
    <t>N: 03435</t>
  </si>
  <si>
    <t>N: 03436</t>
  </si>
  <si>
    <t>N: 03437</t>
  </si>
  <si>
    <t>N: 03438</t>
  </si>
  <si>
    <t>N: 03439</t>
  </si>
  <si>
    <t>N: 03440</t>
  </si>
  <si>
    <t>N: 03441</t>
  </si>
  <si>
    <t>N: 03442</t>
  </si>
  <si>
    <t>N: 03443</t>
  </si>
  <si>
    <t>N: 03444</t>
  </si>
  <si>
    <t>N: 03445</t>
  </si>
  <si>
    <t>N: 03446</t>
  </si>
  <si>
    <t>N: 03447</t>
  </si>
  <si>
    <t>N: 03448</t>
  </si>
  <si>
    <t>N: 03449</t>
  </si>
  <si>
    <t>N: 03450</t>
  </si>
  <si>
    <t>N: 03451</t>
  </si>
  <si>
    <t>N: 03452</t>
  </si>
  <si>
    <t>N: 03453</t>
  </si>
  <si>
    <t>N: 03454</t>
  </si>
  <si>
    <t>N: 03455</t>
  </si>
  <si>
    <t>N: 03456</t>
  </si>
  <si>
    <t>N: 03457</t>
  </si>
  <si>
    <t>N: 03458</t>
  </si>
  <si>
    <t>N: 03459</t>
  </si>
  <si>
    <t>N: 03460</t>
  </si>
  <si>
    <t>N: 03461</t>
  </si>
  <si>
    <t>N: 03462</t>
  </si>
  <si>
    <t>N: 03463</t>
  </si>
  <si>
    <t>N: 03464</t>
  </si>
  <si>
    <t>N: 03465</t>
  </si>
  <si>
    <t>N: 03466</t>
  </si>
  <si>
    <t>N: 03467</t>
  </si>
  <si>
    <t>N: 03468</t>
  </si>
  <si>
    <t>N: 03469</t>
  </si>
  <si>
    <t>N: 03470</t>
  </si>
  <si>
    <t>N: 03471</t>
  </si>
  <si>
    <t>N: 03472</t>
  </si>
  <si>
    <t>N: 03473</t>
  </si>
  <si>
    <t>N: 03474</t>
  </si>
  <si>
    <t>N: 03475</t>
  </si>
  <si>
    <t>N: 03476</t>
  </si>
  <si>
    <t>N: 03477</t>
  </si>
  <si>
    <t>N: 03478</t>
  </si>
  <si>
    <t>N: 03479</t>
  </si>
  <si>
    <t>N: 03480</t>
  </si>
  <si>
    <t>N: 03481</t>
  </si>
  <si>
    <t>N: 03482</t>
  </si>
  <si>
    <t>N: 03483</t>
  </si>
  <si>
    <t>N: 03484</t>
  </si>
  <si>
    <t>N: 03485</t>
  </si>
  <si>
    <t>N: 03486</t>
  </si>
  <si>
    <t>N: 03487</t>
  </si>
  <si>
    <t>N: 03488</t>
  </si>
  <si>
    <t>N: 03489</t>
  </si>
  <si>
    <t>N: 03490</t>
  </si>
  <si>
    <t>N: 03491</t>
  </si>
  <si>
    <t>N: 03492</t>
  </si>
  <si>
    <t>N: 03493</t>
  </si>
  <si>
    <t>N: 03494</t>
  </si>
  <si>
    <t>N: 03495</t>
  </si>
  <si>
    <t>N: 03496</t>
  </si>
  <si>
    <t>N: 03497</t>
  </si>
  <si>
    <t>N: 03498</t>
  </si>
  <si>
    <t>N: 03499</t>
  </si>
  <si>
    <t>N: 03500</t>
  </si>
  <si>
    <t>N: 03501</t>
  </si>
  <si>
    <t>N: 03502</t>
  </si>
  <si>
    <t>N: 03503</t>
  </si>
  <si>
    <t>N: 03504</t>
  </si>
  <si>
    <t>N: 03505</t>
  </si>
  <si>
    <t>N: 03506</t>
  </si>
  <si>
    <t>N: 03507</t>
  </si>
  <si>
    <t>N: 03508</t>
  </si>
  <si>
    <t>N: 03509</t>
  </si>
  <si>
    <t>N: 03510</t>
  </si>
  <si>
    <t>N: 03511</t>
  </si>
  <si>
    <t>N: 03512</t>
  </si>
  <si>
    <t>N: 03513</t>
  </si>
  <si>
    <t>N: 03514</t>
  </si>
  <si>
    <t>N: 03515</t>
  </si>
  <si>
    <t>N: 03516</t>
  </si>
  <si>
    <t>N: 03517</t>
  </si>
  <si>
    <t>N: 03518</t>
  </si>
  <si>
    <t>N: 03519</t>
  </si>
  <si>
    <t>N: 03520</t>
  </si>
  <si>
    <t>N: 03521</t>
  </si>
  <si>
    <t>N: 03522</t>
  </si>
  <si>
    <t>N: 03523</t>
  </si>
  <si>
    <t>N: 03524</t>
  </si>
  <si>
    <t>N: 03525</t>
  </si>
  <si>
    <t>N: 03526</t>
  </si>
  <si>
    <t>N: 03527</t>
  </si>
  <si>
    <t>N: 03528</t>
  </si>
  <si>
    <t>N: 03529</t>
  </si>
  <si>
    <t>N: 03530</t>
  </si>
  <si>
    <t>N: 03531</t>
  </si>
  <si>
    <t>N: 03532</t>
  </si>
  <si>
    <t>N: 03533</t>
  </si>
  <si>
    <t>N: 03534</t>
  </si>
  <si>
    <t>N: 03535</t>
  </si>
  <si>
    <t>N: 03536</t>
  </si>
  <si>
    <t>N: 03537</t>
  </si>
  <si>
    <t>N: 03538</t>
  </si>
  <si>
    <t>N: 03539</t>
  </si>
  <si>
    <t>N: 03540</t>
  </si>
  <si>
    <t>N: 03541</t>
  </si>
  <si>
    <t>N: 03542</t>
  </si>
  <si>
    <t>N: 03543</t>
  </si>
  <si>
    <t>N: 03544</t>
  </si>
  <si>
    <t>N: 03545</t>
  </si>
  <si>
    <t>N: 03546</t>
  </si>
  <si>
    <t>N: 03547</t>
  </si>
  <si>
    <t>N: 03548</t>
  </si>
  <si>
    <t>N: 03549</t>
  </si>
  <si>
    <t>N: 03550</t>
  </si>
  <si>
    <t>N: 03551</t>
  </si>
  <si>
    <t>N: 03552</t>
  </si>
  <si>
    <t>N: 03553</t>
  </si>
  <si>
    <t>N: 03554</t>
  </si>
  <si>
    <t>N: 03555</t>
  </si>
  <si>
    <t>N: 03556</t>
  </si>
  <si>
    <t>N: 03557</t>
  </si>
  <si>
    <t>N: 03558</t>
  </si>
  <si>
    <t>N: 03559</t>
  </si>
  <si>
    <t>N: 03560</t>
  </si>
  <si>
    <t>N: 03561</t>
  </si>
  <si>
    <t>N: 03562</t>
  </si>
  <si>
    <t>N: 03563</t>
  </si>
  <si>
    <t>N: 03564</t>
  </si>
  <si>
    <t>N: 03565</t>
  </si>
  <si>
    <t>N: 03566</t>
  </si>
  <si>
    <t>N: 03567</t>
  </si>
  <si>
    <t>N: 03568</t>
  </si>
  <si>
    <t>N: 03569</t>
  </si>
  <si>
    <t>N: 03570</t>
  </si>
  <si>
    <t>N: 03571</t>
  </si>
  <si>
    <t>N: 03572</t>
  </si>
  <si>
    <t>N: 03573</t>
  </si>
  <si>
    <t>N: 03574</t>
  </si>
  <si>
    <t>N: 03575</t>
  </si>
  <si>
    <t>N: 03576</t>
  </si>
  <si>
    <t>N: 03577</t>
  </si>
  <si>
    <t>N: 03578</t>
  </si>
  <si>
    <t>N: 03579</t>
  </si>
  <si>
    <t>N: 03580</t>
  </si>
  <si>
    <t>N: 03581</t>
  </si>
  <si>
    <t>N: 03582</t>
  </si>
  <si>
    <t>N: 03583</t>
  </si>
  <si>
    <t>N: 03584</t>
  </si>
  <si>
    <t>N: 03585</t>
  </si>
  <si>
    <t>N: 03586</t>
  </si>
  <si>
    <t>N: 03587</t>
  </si>
  <si>
    <t>N: 03588</t>
  </si>
  <si>
    <t>N: 03589</t>
  </si>
  <si>
    <t>N: 03590</t>
  </si>
  <si>
    <t>N: 03591</t>
  </si>
  <si>
    <t>N: 03592</t>
  </si>
  <si>
    <t>N: 03593</t>
  </si>
  <si>
    <t>N: 03594</t>
  </si>
  <si>
    <t>N: 03595</t>
  </si>
  <si>
    <t>N: 03596</t>
  </si>
  <si>
    <t>N: 03597</t>
  </si>
  <si>
    <t>N: 03598</t>
  </si>
  <si>
    <t>N: 03599</t>
  </si>
  <si>
    <t>N: 03600</t>
  </si>
  <si>
    <t>N: 03601</t>
  </si>
  <si>
    <t>N: 03602</t>
  </si>
  <si>
    <t>N: 03603</t>
  </si>
  <si>
    <t>N: 03604</t>
  </si>
  <si>
    <t>N: 03605</t>
  </si>
  <si>
    <t>N: 03606</t>
  </si>
  <si>
    <t>N: 03607</t>
  </si>
  <si>
    <t>N: 03608</t>
  </si>
  <si>
    <t>N: 03609</t>
  </si>
  <si>
    <t>N: 03610</t>
  </si>
  <si>
    <t>N: 03611</t>
  </si>
  <si>
    <t>N: 03612</t>
  </si>
  <si>
    <t>N: 03613</t>
  </si>
  <si>
    <t>N: 03614</t>
  </si>
  <si>
    <t>N: 03615</t>
  </si>
  <si>
    <t>N: 03616</t>
  </si>
  <si>
    <t>N: 03617</t>
  </si>
  <si>
    <t>N: 03618</t>
  </si>
  <si>
    <t>N: 03619</t>
  </si>
  <si>
    <t>N: 03620</t>
  </si>
  <si>
    <t>N: 03621</t>
  </si>
  <si>
    <t>N: 03622</t>
  </si>
  <si>
    <t>N: 03623</t>
  </si>
  <si>
    <t>N: 03624</t>
  </si>
  <si>
    <t>N: 03625</t>
  </si>
  <si>
    <t>N: 03626</t>
  </si>
  <si>
    <t>N: 03627</t>
  </si>
  <si>
    <t>N: 03628</t>
  </si>
  <si>
    <t>N: 03629</t>
  </si>
  <si>
    <t>N: 03630</t>
  </si>
  <si>
    <t>N: 03631</t>
  </si>
  <si>
    <t>N: 03632</t>
  </si>
  <si>
    <t>N: 03633</t>
  </si>
  <si>
    <t>N: 03634</t>
  </si>
  <si>
    <t>N: 03635</t>
  </si>
  <si>
    <t>N: 03636</t>
  </si>
  <si>
    <t>N: 03637</t>
  </si>
  <si>
    <t>N: 03638</t>
  </si>
  <si>
    <t>N: 03639</t>
  </si>
  <si>
    <t>N: 03640</t>
  </si>
  <si>
    <t>N: 03641</t>
  </si>
  <si>
    <t>N: 03642</t>
  </si>
  <si>
    <t>N: 03643</t>
  </si>
  <si>
    <t>N: 03644</t>
  </si>
  <si>
    <t>N: 03645</t>
  </si>
  <si>
    <t>N: 03646</t>
  </si>
  <si>
    <t>N: 03647</t>
  </si>
  <si>
    <t>N: 03648</t>
  </si>
  <si>
    <t>N: 03649</t>
  </si>
  <si>
    <t>N: 03650</t>
  </si>
  <si>
    <t>N: 03651</t>
  </si>
  <si>
    <t>N: 03652</t>
  </si>
  <si>
    <t>N: 03653</t>
  </si>
  <si>
    <t>N: 03654</t>
  </si>
  <si>
    <t>N: 03655</t>
  </si>
  <si>
    <t>N: 03656</t>
  </si>
  <si>
    <t>N: 03657</t>
  </si>
  <si>
    <t>N: 03658</t>
  </si>
  <si>
    <t>N: 03659</t>
  </si>
  <si>
    <t>N: 03660</t>
  </si>
  <si>
    <t>N: 03661</t>
  </si>
  <si>
    <t>N: 03662</t>
  </si>
  <si>
    <t>N: 03663</t>
  </si>
  <si>
    <t>N: 03664</t>
  </si>
  <si>
    <t>N: 03665</t>
  </si>
  <si>
    <t>N: 03666</t>
  </si>
  <si>
    <t>N: 03667</t>
  </si>
  <si>
    <t>N: 03668</t>
  </si>
  <si>
    <t>N: 03669</t>
  </si>
  <si>
    <t>N: 03670</t>
  </si>
  <si>
    <t>N: 03671</t>
  </si>
  <si>
    <t>N: 03672</t>
  </si>
  <si>
    <t>N: 03673</t>
  </si>
  <si>
    <t>N: 03674</t>
  </si>
  <si>
    <t>N: 03675</t>
  </si>
  <si>
    <t>N: 03676</t>
  </si>
  <si>
    <t>N: 03677</t>
  </si>
  <si>
    <t>N: 03678</t>
  </si>
  <si>
    <t>N: 03679</t>
  </si>
  <si>
    <t>N: 03680</t>
  </si>
  <si>
    <t>N: 03681</t>
  </si>
  <si>
    <t>N: 03682</t>
  </si>
  <si>
    <t>N: 03683</t>
  </si>
  <si>
    <t>N: 03684</t>
  </si>
  <si>
    <t>N: 03685</t>
  </si>
  <si>
    <t>N: 03686</t>
  </si>
  <si>
    <t>N: 03687</t>
  </si>
  <si>
    <t>N: 03688</t>
  </si>
  <si>
    <t>N: 03689</t>
  </si>
  <si>
    <t>N: 03690</t>
  </si>
  <si>
    <t>N: 03691</t>
  </si>
  <si>
    <t>N: 03692</t>
  </si>
  <si>
    <t>N: 03693</t>
  </si>
  <si>
    <t>N: 03694</t>
  </si>
  <si>
    <t>N: 03695</t>
  </si>
  <si>
    <t>N: 03696</t>
  </si>
  <si>
    <t>N: 03697</t>
  </si>
  <si>
    <t>N: 03698</t>
  </si>
  <si>
    <t>N: 03699</t>
  </si>
  <si>
    <t>N: 03700</t>
  </si>
  <si>
    <t>N: 03701</t>
  </si>
  <si>
    <t>N: 03702</t>
  </si>
  <si>
    <t>N: 03703</t>
  </si>
  <si>
    <t>N: 03704</t>
  </si>
  <si>
    <t>N: 03705</t>
  </si>
  <si>
    <t>N: 03706</t>
  </si>
  <si>
    <t>N: 03707</t>
  </si>
  <si>
    <t>N: 03708</t>
  </si>
  <si>
    <t>N: 03709</t>
  </si>
  <si>
    <t>N: 03710</t>
  </si>
  <si>
    <t>N: 03711</t>
  </si>
  <si>
    <t>N: 03712</t>
  </si>
  <si>
    <t>N: 03713</t>
  </si>
  <si>
    <t>N: 03714</t>
  </si>
  <si>
    <t>N: 03715</t>
  </si>
  <si>
    <t>N: 03716</t>
  </si>
  <si>
    <t>N: 03717</t>
  </si>
  <si>
    <t>N: 03718</t>
  </si>
  <si>
    <t>N: 03719</t>
  </si>
  <si>
    <t>N: 03720</t>
  </si>
  <si>
    <t>N: 03721</t>
  </si>
  <si>
    <t>N: 03722</t>
  </si>
  <si>
    <t>N: 03723</t>
  </si>
  <si>
    <t>N: 03724</t>
  </si>
  <si>
    <t>N: 03725</t>
  </si>
  <si>
    <t>N: 03726</t>
  </si>
  <si>
    <t>N: 03727</t>
  </si>
  <si>
    <t>N: 03728</t>
  </si>
  <si>
    <t>N: 03729</t>
  </si>
  <si>
    <t>N: 03730</t>
  </si>
  <si>
    <t>N: 03731</t>
  </si>
  <si>
    <t>N: 03732</t>
  </si>
  <si>
    <t>N: 03733</t>
  </si>
  <si>
    <t>N: 03734</t>
  </si>
  <si>
    <t>N: 03735</t>
  </si>
  <si>
    <t>N: 03736</t>
  </si>
  <si>
    <t>N: 03737</t>
  </si>
  <si>
    <t>N: 03738</t>
  </si>
  <si>
    <t>N: 03739</t>
  </si>
  <si>
    <t>N: 03740</t>
  </si>
  <si>
    <t>N: 03741</t>
  </si>
  <si>
    <t>N: 03742</t>
  </si>
  <si>
    <t>N: 03743</t>
  </si>
  <si>
    <t>N: 03744</t>
  </si>
  <si>
    <t>N: 03745</t>
  </si>
  <si>
    <t>N: 03746</t>
  </si>
  <si>
    <t>N: 03747</t>
  </si>
  <si>
    <t>N: 03748</t>
  </si>
  <si>
    <t>N: 03749</t>
  </si>
  <si>
    <t>N: 03750</t>
  </si>
  <si>
    <t>N: 03751</t>
  </si>
  <si>
    <t>N: 03752</t>
  </si>
  <si>
    <t>N: 03753</t>
  </si>
  <si>
    <t>N: 03754</t>
  </si>
  <si>
    <t>N: 03755</t>
  </si>
  <si>
    <t>N: 03756</t>
  </si>
  <si>
    <t>N: 03757</t>
  </si>
  <si>
    <t>N: 03758</t>
  </si>
  <si>
    <t>N: 03759</t>
  </si>
  <si>
    <t>N: 03760</t>
  </si>
  <si>
    <t>N: 03761</t>
  </si>
  <si>
    <t>N: 03762</t>
  </si>
  <si>
    <t>N: 03763</t>
  </si>
  <si>
    <t>N: 03764</t>
  </si>
  <si>
    <t>N: 03765</t>
  </si>
  <si>
    <t>N: 03766</t>
  </si>
  <si>
    <t>N: 03767</t>
  </si>
  <si>
    <t>N: 03768</t>
  </si>
  <si>
    <t>N: 03769</t>
  </si>
  <si>
    <t>N: 03770</t>
  </si>
  <si>
    <t>N: 03771</t>
  </si>
  <si>
    <t>N: 03772</t>
  </si>
  <si>
    <t>N: 03773</t>
  </si>
  <si>
    <t>N: 03774</t>
  </si>
  <si>
    <t>N: 03775</t>
  </si>
  <si>
    <t>N: 03776</t>
  </si>
  <si>
    <t>N: 03777</t>
  </si>
  <si>
    <t>N: 03778</t>
  </si>
  <si>
    <t>N: 03779</t>
  </si>
  <si>
    <t>N: 03780</t>
  </si>
  <si>
    <t>N: 03781</t>
  </si>
  <si>
    <t>N: 03782</t>
  </si>
  <si>
    <t>N: 03783</t>
  </si>
  <si>
    <t>N: 03784</t>
  </si>
  <si>
    <t>N: 03785</t>
  </si>
  <si>
    <t>N: 03786</t>
  </si>
  <si>
    <t>N: 03787</t>
  </si>
  <si>
    <t>N: 03788</t>
  </si>
  <si>
    <t>N: 03789</t>
  </si>
  <si>
    <t>N: 03790</t>
  </si>
  <si>
    <t>N: 03791</t>
  </si>
  <si>
    <t>N: 03792</t>
  </si>
  <si>
    <t>N: 03793</t>
  </si>
  <si>
    <t>N: 03794</t>
  </si>
  <si>
    <t>N: 03795</t>
  </si>
  <si>
    <t>N: 03796</t>
  </si>
  <si>
    <t>N: 03797</t>
  </si>
  <si>
    <t>N: 03798</t>
  </si>
  <si>
    <t>N: 03799</t>
  </si>
  <si>
    <t>N: 03800</t>
  </si>
  <si>
    <t>N: 03801</t>
  </si>
  <si>
    <t>N: 03802</t>
  </si>
  <si>
    <t>N: 03803</t>
  </si>
  <si>
    <t>N: 03804</t>
  </si>
  <si>
    <t>N: 03805</t>
  </si>
  <si>
    <t>N: 03806</t>
  </si>
  <si>
    <t>N: 03807</t>
  </si>
  <si>
    <t>N: 03808</t>
  </si>
  <si>
    <t>N: 03809</t>
  </si>
  <si>
    <t>N: 03810</t>
  </si>
  <si>
    <t>N: 03811</t>
  </si>
  <si>
    <t>N: 03812</t>
  </si>
  <si>
    <t>N: 03813</t>
  </si>
  <si>
    <t>N: 03814</t>
  </si>
  <si>
    <t>N: 03815</t>
  </si>
  <si>
    <t>N: 03816</t>
  </si>
  <si>
    <t>N: 03817</t>
  </si>
  <si>
    <t>N: 03818</t>
  </si>
  <si>
    <t>N: 03819</t>
  </si>
  <si>
    <t>N: 03820</t>
  </si>
  <si>
    <t>N: 03821</t>
  </si>
  <si>
    <t>N: 03822</t>
  </si>
  <si>
    <t>N: 03823</t>
  </si>
  <si>
    <t>N: 03824</t>
  </si>
  <si>
    <t>N: 03825</t>
  </si>
  <si>
    <t>N: 03826</t>
  </si>
  <si>
    <t>N: 03827</t>
  </si>
  <si>
    <t>N: 03828</t>
  </si>
  <si>
    <t>N: 03829</t>
  </si>
  <si>
    <t>N: 03830</t>
  </si>
  <si>
    <t>N: 03831</t>
  </si>
  <si>
    <t>N: 03832</t>
  </si>
  <si>
    <t>N: 03833</t>
  </si>
  <si>
    <t>N: 03834</t>
  </si>
  <si>
    <t>N: 03835</t>
  </si>
  <si>
    <t>N: 03836</t>
  </si>
  <si>
    <t>N: 03837</t>
  </si>
  <si>
    <t>N: 03838</t>
  </si>
  <si>
    <t>N: 03839</t>
  </si>
  <si>
    <t>N: 03840</t>
  </si>
  <si>
    <t>N: 03841</t>
  </si>
  <si>
    <t>N: 03842</t>
  </si>
  <si>
    <t>N: 03843</t>
  </si>
  <si>
    <t>N: 03844</t>
  </si>
  <si>
    <t>N: 03845</t>
  </si>
  <si>
    <t>N: 03846</t>
  </si>
  <si>
    <t>N: 03847</t>
  </si>
  <si>
    <t>N: 03848</t>
  </si>
  <si>
    <t>N: 03849</t>
  </si>
  <si>
    <t>N: 03850</t>
  </si>
  <si>
    <t>N: 03851</t>
  </si>
  <si>
    <t>N: 03852</t>
  </si>
  <si>
    <t>N: 03853</t>
  </si>
  <si>
    <t>N: 03854</t>
  </si>
  <si>
    <t>N: 03855</t>
  </si>
  <si>
    <t>N: 03856</t>
  </si>
  <si>
    <t>N: 03857</t>
  </si>
  <si>
    <t>N: 03858</t>
  </si>
  <si>
    <t>N: 03859</t>
  </si>
  <si>
    <t>N: 03860</t>
  </si>
  <si>
    <t>N: 03861</t>
  </si>
  <si>
    <t>N: 03862</t>
  </si>
  <si>
    <t>N: 03863</t>
  </si>
  <si>
    <t>N: 03864</t>
  </si>
  <si>
    <t>N: 03865</t>
  </si>
  <si>
    <t>N: 03866</t>
  </si>
  <si>
    <t>N: 03867</t>
  </si>
  <si>
    <t>N: 03868</t>
  </si>
  <si>
    <t>N: 03869</t>
  </si>
  <si>
    <t>N: 03870</t>
  </si>
  <si>
    <t>N: 03871</t>
  </si>
  <si>
    <t>N: 03872</t>
  </si>
  <si>
    <t>N: 03873</t>
  </si>
  <si>
    <t>N: 03874</t>
  </si>
  <si>
    <t>N: 03875</t>
  </si>
  <si>
    <t>N: 03876</t>
  </si>
  <si>
    <t>N: 03877</t>
  </si>
  <si>
    <t>N: 03878</t>
  </si>
  <si>
    <t>N: 03879</t>
  </si>
  <si>
    <t>N: 03880</t>
  </si>
  <si>
    <t>N: 03881</t>
  </si>
  <si>
    <t>N: 03882</t>
  </si>
  <si>
    <t>N: 03883</t>
  </si>
  <si>
    <t>N: 03884</t>
  </si>
  <si>
    <t>N: 03885</t>
  </si>
  <si>
    <t>N: 03886</t>
  </si>
  <si>
    <t>N: 03887</t>
  </si>
  <si>
    <t>N: 03888</t>
  </si>
  <si>
    <t>N: 03889</t>
  </si>
  <si>
    <t>N: 03890</t>
  </si>
  <si>
    <t>N: 03891</t>
  </si>
  <si>
    <t>N: 03892</t>
  </si>
  <si>
    <t>N: 03893</t>
  </si>
  <si>
    <t>N: 03894</t>
  </si>
  <si>
    <t>N: 03895</t>
  </si>
  <si>
    <t>N: 03896</t>
  </si>
  <si>
    <t>N: 03897</t>
  </si>
  <si>
    <t>N: 03898</t>
  </si>
  <si>
    <t>N: 03899</t>
  </si>
  <si>
    <t>N: 03900</t>
  </si>
  <si>
    <t>N: 03901</t>
  </si>
  <si>
    <t>N: 03902</t>
  </si>
  <si>
    <t>N: 03903</t>
  </si>
  <si>
    <t>N: 03904</t>
  </si>
  <si>
    <t>N: 03905</t>
  </si>
  <si>
    <t>N: 03906</t>
  </si>
  <si>
    <t>N: 03907</t>
  </si>
  <si>
    <t>N: 03908</t>
  </si>
  <si>
    <t>N: 03909</t>
  </si>
  <si>
    <t>N: 03910</t>
  </si>
  <si>
    <t>N: 03911</t>
  </si>
  <si>
    <t>N: 03912</t>
  </si>
  <si>
    <t>N: 03913</t>
  </si>
  <si>
    <t>N: 03914</t>
  </si>
  <si>
    <t>N: 03915</t>
  </si>
  <si>
    <t>N: 03916</t>
  </si>
  <si>
    <t>N: 03917</t>
  </si>
  <si>
    <t>N: 03918</t>
  </si>
  <si>
    <t>N: 03919</t>
  </si>
  <si>
    <t>N: 03920</t>
  </si>
  <si>
    <t>N: 03921</t>
  </si>
  <si>
    <t>N: 03922</t>
  </si>
  <si>
    <t>N: 03923</t>
  </si>
  <si>
    <t>N: 03924</t>
  </si>
  <si>
    <t>N: 03925</t>
  </si>
  <si>
    <t>N: 03926</t>
  </si>
  <si>
    <t>N: 03927</t>
  </si>
  <si>
    <t>N: 03928</t>
  </si>
  <si>
    <t>N: 03929</t>
  </si>
  <si>
    <t>N: 03930</t>
  </si>
  <si>
    <t>N: 03931</t>
  </si>
  <si>
    <t>N: 03932</t>
  </si>
  <si>
    <t>N: 03933</t>
  </si>
  <si>
    <t>N: 03934</t>
  </si>
  <si>
    <t>N: 03935</t>
  </si>
  <si>
    <t>N: 03936</t>
  </si>
  <si>
    <t>N: 03937</t>
  </si>
  <si>
    <t>N: 03938</t>
  </si>
  <si>
    <t>N: 03939</t>
  </si>
  <si>
    <t>N: 03940</t>
  </si>
  <si>
    <t>N: 03941</t>
  </si>
  <si>
    <t>N: 03942</t>
  </si>
  <si>
    <t>N: 03943</t>
  </si>
  <si>
    <t>N: 03944</t>
  </si>
  <si>
    <t>N: 03945</t>
  </si>
  <si>
    <t>N: 03946</t>
  </si>
  <si>
    <t>N: 03947</t>
  </si>
  <si>
    <t>N: 03948</t>
  </si>
  <si>
    <t>N: 03949</t>
  </si>
  <si>
    <t>N: 03950</t>
  </si>
  <si>
    <t>N: 03951</t>
  </si>
  <si>
    <t>N: 03952</t>
  </si>
  <si>
    <t>N: 03953</t>
  </si>
  <si>
    <t>N: 03954</t>
  </si>
  <si>
    <t>N: 03955</t>
  </si>
  <si>
    <t>N: 03956</t>
  </si>
  <si>
    <t>N: 03957</t>
  </si>
  <si>
    <t>N: 03958</t>
  </si>
  <si>
    <t>N: 03959</t>
  </si>
  <si>
    <t>N: 03960</t>
  </si>
  <si>
    <t>N: 03961</t>
  </si>
  <si>
    <t>N: 03962</t>
  </si>
  <si>
    <t>N: 03963</t>
  </si>
  <si>
    <t>N: 03964</t>
  </si>
  <si>
    <t>N: 03965</t>
  </si>
  <si>
    <t>N: 03966</t>
  </si>
  <si>
    <t>N: 03967</t>
  </si>
  <si>
    <t>N: 03968</t>
  </si>
  <si>
    <t>N: 03969</t>
  </si>
  <si>
    <t>N: 03970</t>
  </si>
  <si>
    <t>N: 03971</t>
  </si>
  <si>
    <t>N: 03972</t>
  </si>
  <si>
    <t>N: 03973</t>
  </si>
  <si>
    <t>N: 03974</t>
  </si>
  <si>
    <t>N: 03975</t>
  </si>
  <si>
    <t>N: 03976</t>
  </si>
  <si>
    <t>N: 03977</t>
  </si>
  <si>
    <t>N: 03978</t>
  </si>
  <si>
    <t>N: 03979</t>
  </si>
  <si>
    <t>N: 03980</t>
  </si>
  <si>
    <t>N: 03981</t>
  </si>
  <si>
    <t>N: 03982</t>
  </si>
  <si>
    <t>N: 03983</t>
  </si>
  <si>
    <t>N: 03984</t>
  </si>
  <si>
    <t>N: 03985</t>
  </si>
  <si>
    <t>N: 03986</t>
  </si>
  <si>
    <t>N: 03987</t>
  </si>
  <si>
    <t>N: 03988</t>
  </si>
  <si>
    <t>N: 03989</t>
  </si>
  <si>
    <t>N: 03990</t>
  </si>
  <si>
    <t>N: 03991</t>
  </si>
  <si>
    <t>N: 03992</t>
  </si>
  <si>
    <t>N: 03993</t>
  </si>
  <si>
    <t>N: 03994</t>
  </si>
  <si>
    <t>N: 03995</t>
  </si>
  <si>
    <t>N: 03996</t>
  </si>
  <si>
    <t>N: 03997</t>
  </si>
  <si>
    <t>N: 03998</t>
  </si>
  <si>
    <t>N: 03999</t>
  </si>
  <si>
    <t>N: 04000</t>
  </si>
  <si>
    <t>N: 04001</t>
  </si>
  <si>
    <t>N: 04002</t>
  </si>
  <si>
    <t>N: 04003</t>
  </si>
  <si>
    <t>N: 04004</t>
  </si>
  <si>
    <t>N: 04005</t>
  </si>
  <si>
    <t>N: 04006</t>
  </si>
  <si>
    <t>N: 04007</t>
  </si>
  <si>
    <t>N: 04008</t>
  </si>
  <si>
    <t>N: 04009</t>
  </si>
  <si>
    <t>N: 04010</t>
  </si>
  <si>
    <t>N: 04011</t>
  </si>
  <si>
    <t>N: 04012</t>
  </si>
  <si>
    <t>N: 04013</t>
  </si>
  <si>
    <t>N: 04014</t>
  </si>
  <si>
    <t>N: 04015</t>
  </si>
  <si>
    <t>N: 04016</t>
  </si>
  <si>
    <t>N: 04017</t>
  </si>
  <si>
    <t>N: 04018</t>
  </si>
  <si>
    <t>N: 04019</t>
  </si>
  <si>
    <t>N: 04020</t>
  </si>
  <si>
    <t>N: 04021</t>
  </si>
  <si>
    <t>N: 04022</t>
  </si>
  <si>
    <t>N: 04023</t>
  </si>
  <si>
    <t>N: 04024</t>
  </si>
  <si>
    <t>N: 04025</t>
  </si>
  <si>
    <t>N: 04026</t>
  </si>
  <si>
    <t>N: 04027</t>
  </si>
  <si>
    <t>N: 04028</t>
  </si>
  <si>
    <t>N: 04029</t>
  </si>
  <si>
    <t>N: 04030</t>
  </si>
  <si>
    <t>N: 04031</t>
  </si>
  <si>
    <t>N: 04032</t>
  </si>
  <si>
    <t>N: 04033</t>
  </si>
  <si>
    <t>N: 04034</t>
  </si>
  <si>
    <t>N: 04035</t>
  </si>
  <si>
    <t>N: 04036</t>
  </si>
  <si>
    <t>N: 04037</t>
  </si>
  <si>
    <t>N: 04038</t>
  </si>
  <si>
    <t>N: 04039</t>
  </si>
  <si>
    <t>N: 04040</t>
  </si>
  <si>
    <t>N: 04041</t>
  </si>
  <si>
    <t>N: 04042</t>
  </si>
  <si>
    <t>N: 04043</t>
  </si>
  <si>
    <t>N: 04044</t>
  </si>
  <si>
    <t>N: 04045</t>
  </si>
  <si>
    <t>N: 04046</t>
  </si>
  <si>
    <t>N: 04047</t>
  </si>
  <si>
    <t>N: 04048</t>
  </si>
  <si>
    <t>N: 04049</t>
  </si>
  <si>
    <t>N: 04050</t>
  </si>
  <si>
    <t>N: 04051</t>
  </si>
  <si>
    <t>N: 04052</t>
  </si>
  <si>
    <t>N: 04053</t>
  </si>
  <si>
    <t>N: 04054</t>
  </si>
  <si>
    <t>N: 04055</t>
  </si>
  <si>
    <t>N: 04056</t>
  </si>
  <si>
    <t>N: 04057</t>
  </si>
  <si>
    <t>N: 04058</t>
  </si>
  <si>
    <t>N: 04059</t>
  </si>
  <si>
    <t>N: 04060</t>
  </si>
  <si>
    <t>N: 04061</t>
  </si>
  <si>
    <t>N: 04062</t>
  </si>
  <si>
    <t>N: 04063</t>
  </si>
  <si>
    <t>N: 04064</t>
  </si>
  <si>
    <t>N: 04065</t>
  </si>
  <si>
    <t>N: 04066</t>
  </si>
  <si>
    <t>N: 04067</t>
  </si>
  <si>
    <t>N: 04068</t>
  </si>
  <si>
    <t>N: 04069</t>
  </si>
  <si>
    <t>N: 04070</t>
  </si>
  <si>
    <t>N: 04071</t>
  </si>
  <si>
    <t>N: 04072</t>
  </si>
  <si>
    <t>N: 04073</t>
  </si>
  <si>
    <t>N: 04074</t>
  </si>
  <si>
    <t>N: 04075</t>
  </si>
  <si>
    <t>N: 04076</t>
  </si>
  <si>
    <t>N: 04077</t>
  </si>
  <si>
    <t>N: 04078</t>
  </si>
  <si>
    <t>N: 04079</t>
  </si>
  <si>
    <t>N: 04080</t>
  </si>
  <si>
    <t>N: 04081</t>
  </si>
  <si>
    <t>N: 04082</t>
  </si>
  <si>
    <t>N: 04083</t>
  </si>
  <si>
    <t>N: 04084</t>
  </si>
  <si>
    <t>N: 04085</t>
  </si>
  <si>
    <t>N: 04086</t>
  </si>
  <si>
    <t>N: 04087</t>
  </si>
  <si>
    <t>N: 04088</t>
  </si>
  <si>
    <t>N: 04089</t>
  </si>
  <si>
    <t>N: 04090</t>
  </si>
  <si>
    <t>N: 04091</t>
  </si>
  <si>
    <t>N: 04092</t>
  </si>
  <si>
    <t>N: 04093</t>
  </si>
  <si>
    <t>N: 04094</t>
  </si>
  <si>
    <t>N: 04095</t>
  </si>
  <si>
    <t>N: 04096</t>
  </si>
  <si>
    <t>N: 04097</t>
  </si>
  <si>
    <t>N: 04098</t>
  </si>
  <si>
    <t>N: 04099</t>
  </si>
  <si>
    <t>N: 04100</t>
  </si>
  <si>
    <t>N: 04101</t>
  </si>
  <si>
    <t>N: 04102</t>
  </si>
  <si>
    <t>N: 04103</t>
  </si>
  <si>
    <t>N: 04104</t>
  </si>
  <si>
    <t>N: 04105</t>
  </si>
  <si>
    <t>N: 04106</t>
  </si>
  <si>
    <t>N: 04107</t>
  </si>
  <si>
    <t>N: 04108</t>
  </si>
  <si>
    <t>N: 04109</t>
  </si>
  <si>
    <t>N: 04110</t>
  </si>
  <si>
    <t>N: 04111</t>
  </si>
  <si>
    <t>N: 04112</t>
  </si>
  <si>
    <t>N: 04113</t>
  </si>
  <si>
    <t>N: 04114</t>
  </si>
  <si>
    <t>N: 04115</t>
  </si>
  <si>
    <t>N: 04116</t>
  </si>
  <si>
    <t>N: 04117</t>
  </si>
  <si>
    <t>N: 04118</t>
  </si>
  <si>
    <t>N: 04119</t>
  </si>
  <si>
    <t>N: 04120</t>
  </si>
  <si>
    <t>N: 04121</t>
  </si>
  <si>
    <t>N: 04122</t>
  </si>
  <si>
    <t>N: 04123</t>
  </si>
  <si>
    <t>N: 04124</t>
  </si>
  <si>
    <t>N: 04125</t>
  </si>
  <si>
    <t>N: 04126</t>
  </si>
  <si>
    <t>N: 04127</t>
  </si>
  <si>
    <t>N: 04128</t>
  </si>
  <si>
    <t>N: 04129</t>
  </si>
  <si>
    <t>N: 04130</t>
  </si>
  <si>
    <t>N: 04131</t>
  </si>
  <si>
    <t>N: 04132</t>
  </si>
  <si>
    <t>N: 04133</t>
  </si>
  <si>
    <t>N: 04134</t>
  </si>
  <si>
    <t>N: 04135</t>
  </si>
  <si>
    <t>N: 04136</t>
  </si>
  <si>
    <t>N: 04137</t>
  </si>
  <si>
    <t>N: 04138</t>
  </si>
  <si>
    <t>N: 04139</t>
  </si>
  <si>
    <t>N: 04140</t>
  </si>
  <si>
    <t>N: 04141</t>
  </si>
  <si>
    <t>N: 04142</t>
  </si>
  <si>
    <t>N: 04143</t>
  </si>
  <si>
    <t>N: 04144</t>
  </si>
  <si>
    <t>N: 04145</t>
  </si>
  <si>
    <t>N: 04146</t>
  </si>
  <si>
    <t>N: 04147</t>
  </si>
  <si>
    <t>N: 04148</t>
  </si>
  <si>
    <t>N: 04149</t>
  </si>
  <si>
    <t>N: 04150</t>
  </si>
  <si>
    <t>N: 04151</t>
  </si>
  <si>
    <t>N: 04152</t>
  </si>
  <si>
    <t>N: 04153</t>
  </si>
  <si>
    <t>N: 04154</t>
  </si>
  <si>
    <t>N: 04155</t>
  </si>
  <si>
    <t>N: 04156</t>
  </si>
  <si>
    <t>N: 04157</t>
  </si>
  <si>
    <t>N: 04158</t>
  </si>
  <si>
    <t>N: 04159</t>
  </si>
  <si>
    <t>N: 04160</t>
  </si>
  <si>
    <t>N: 04161</t>
  </si>
  <si>
    <t>N: 04162</t>
  </si>
  <si>
    <t>N: 04163</t>
  </si>
  <si>
    <t>N: 04164</t>
  </si>
  <si>
    <t>N: 04165</t>
  </si>
  <si>
    <t>N: 04166</t>
  </si>
  <si>
    <t>N: 04167</t>
  </si>
  <si>
    <t>N: 04168</t>
  </si>
  <si>
    <t>N: 04169</t>
  </si>
  <si>
    <t>N: 04170</t>
  </si>
  <si>
    <t>N: 04171</t>
  </si>
  <si>
    <t>N: 04172</t>
  </si>
  <si>
    <t>N: 04173</t>
  </si>
  <si>
    <t>N: 04174</t>
  </si>
  <si>
    <t>N: 04175</t>
  </si>
  <si>
    <t>N: 04176</t>
  </si>
  <si>
    <t>N: 04177</t>
  </si>
  <si>
    <t>N: 04178</t>
  </si>
  <si>
    <t>N: 04179</t>
  </si>
  <si>
    <t>N: 04180</t>
  </si>
  <si>
    <t>N: 04181</t>
  </si>
  <si>
    <t>N: 04182</t>
  </si>
  <si>
    <t>N: 04183</t>
  </si>
  <si>
    <t>N: 04184</t>
  </si>
  <si>
    <t>N: 04185</t>
  </si>
  <si>
    <t>N: 04186</t>
  </si>
  <si>
    <t>N: 04187</t>
  </si>
  <si>
    <t>N: 04188</t>
  </si>
  <si>
    <t>N: 04189</t>
  </si>
  <si>
    <t>N: 04190</t>
  </si>
  <si>
    <t>N: 04191</t>
  </si>
  <si>
    <t>N: 04192</t>
  </si>
  <si>
    <t>N: 04193</t>
  </si>
  <si>
    <t>N: 04194</t>
  </si>
  <si>
    <t>N: 04195</t>
  </si>
  <si>
    <t>N: 04196</t>
  </si>
  <si>
    <t>N: 04197</t>
  </si>
  <si>
    <t>N: 04198</t>
  </si>
  <si>
    <t>N: 04199</t>
  </si>
  <si>
    <t>N: 04200</t>
  </si>
  <si>
    <t>N: 04201</t>
  </si>
  <si>
    <t>N: 04202</t>
  </si>
  <si>
    <t>N: 04203</t>
  </si>
  <si>
    <t>N: 04204</t>
  </si>
  <si>
    <t>N: 04205</t>
  </si>
  <si>
    <t>N: 04206</t>
  </si>
  <si>
    <t>N: 04207</t>
  </si>
  <si>
    <t>N: 04208</t>
  </si>
  <si>
    <t>N: 04209</t>
  </si>
  <si>
    <t>N: 04210</t>
  </si>
  <si>
    <t>N: 04211</t>
  </si>
  <si>
    <t>N: 04212</t>
  </si>
  <si>
    <t>N: 04213</t>
  </si>
  <si>
    <t>N: 04214</t>
  </si>
  <si>
    <t>N: 04215</t>
  </si>
  <si>
    <t>N: 04216</t>
  </si>
  <si>
    <t>N: 04217</t>
  </si>
  <si>
    <t>N: 04218</t>
  </si>
  <si>
    <t>N: 04219</t>
  </si>
  <si>
    <t>N: 04220</t>
  </si>
  <si>
    <t>N: 04221</t>
  </si>
  <si>
    <t>N: 04222</t>
  </si>
  <si>
    <t>N: 04223</t>
  </si>
  <si>
    <t>N: 04224</t>
  </si>
  <si>
    <t>N: 04225</t>
  </si>
  <si>
    <t>N: 04226</t>
  </si>
  <si>
    <t>N: 04227</t>
  </si>
  <si>
    <t>N: 04228</t>
  </si>
  <si>
    <t>N: 04229</t>
  </si>
  <si>
    <t>N: 04230</t>
  </si>
  <si>
    <t>N: 04231</t>
  </si>
  <si>
    <t>N: 04232</t>
  </si>
  <si>
    <t>N: 04233</t>
  </si>
  <si>
    <t>N: 04234</t>
  </si>
  <si>
    <t>N: 04235</t>
  </si>
  <si>
    <t>N: 04236</t>
  </si>
  <si>
    <t>N: 04237</t>
  </si>
  <si>
    <t>N: 04238</t>
  </si>
  <si>
    <t>N: 04239</t>
  </si>
  <si>
    <t>N: 04240</t>
  </si>
  <si>
    <t>N: 04241</t>
  </si>
  <si>
    <t>N: 04242</t>
  </si>
  <si>
    <t>N: 04243</t>
  </si>
  <si>
    <t>N: 04244</t>
  </si>
  <si>
    <t>N: 04245</t>
  </si>
  <si>
    <t>N: 04246</t>
  </si>
  <si>
    <t>N: 04247</t>
  </si>
  <si>
    <t>N: 04248</t>
  </si>
  <si>
    <t>N: 04249</t>
  </si>
  <si>
    <t>N: 04250</t>
  </si>
  <si>
    <t>N: 04251</t>
  </si>
  <si>
    <t>N: 04252</t>
  </si>
  <si>
    <t>N: 04253</t>
  </si>
  <si>
    <t>N: 04254</t>
  </si>
  <si>
    <t>N: 04255</t>
  </si>
  <si>
    <t>N: 04256</t>
  </si>
  <si>
    <t>N: 04257</t>
  </si>
  <si>
    <t>N: 04258</t>
  </si>
  <si>
    <t>N: 04259</t>
  </si>
  <si>
    <t>N: 04260</t>
  </si>
  <si>
    <t>N: 04261</t>
  </si>
  <si>
    <t>N: 04262</t>
  </si>
  <si>
    <t>N: 04263</t>
  </si>
  <si>
    <t>N: 04264</t>
  </si>
  <si>
    <t>N: 04265</t>
  </si>
  <si>
    <t>N: 04266</t>
  </si>
  <si>
    <t>N: 04267</t>
  </si>
  <si>
    <t>N: 04268</t>
  </si>
  <si>
    <t>N: 04269</t>
  </si>
  <si>
    <t>N: 04270</t>
  </si>
  <si>
    <t>N: 04271</t>
  </si>
  <si>
    <t>N: 04272</t>
  </si>
  <si>
    <t>N: 04273</t>
  </si>
  <si>
    <t>N: 04274</t>
  </si>
  <si>
    <t>N: 04275</t>
  </si>
  <si>
    <t>N: 04276</t>
  </si>
  <si>
    <t>N: 04277</t>
  </si>
  <si>
    <t>N: 04278</t>
  </si>
  <si>
    <t>N: 04279</t>
  </si>
  <si>
    <t>N: 04280</t>
  </si>
  <si>
    <t>N: 04281</t>
  </si>
  <si>
    <t>N: 04282</t>
  </si>
  <si>
    <t>N: 04283</t>
  </si>
  <si>
    <t>N: 04284</t>
  </si>
  <si>
    <t>N: 04285</t>
  </si>
  <si>
    <t>N: 04286</t>
  </si>
  <si>
    <t>N: 04287</t>
  </si>
  <si>
    <t>N: 04288</t>
  </si>
  <si>
    <t>N: 04289</t>
  </si>
  <si>
    <t>N: 04290</t>
  </si>
  <si>
    <t>N: 04291</t>
  </si>
  <si>
    <t>N: 04292</t>
  </si>
  <si>
    <t>N: 04293</t>
  </si>
  <si>
    <t>N: 04294</t>
  </si>
  <si>
    <t>N: 04295</t>
  </si>
  <si>
    <t>N: 04296</t>
  </si>
  <si>
    <t>N: 04297</t>
  </si>
  <si>
    <t>N: 04298</t>
  </si>
  <si>
    <t>N: 04299</t>
  </si>
  <si>
    <t>N: 04300</t>
  </si>
  <si>
    <t>N: 04301</t>
  </si>
  <si>
    <t>N: 04302</t>
  </si>
  <si>
    <t>N: 04303</t>
  </si>
  <si>
    <t>N: 04304</t>
  </si>
  <si>
    <t>N: 04305</t>
  </si>
  <si>
    <t>N: 04306</t>
  </si>
  <si>
    <t>N: 04307</t>
  </si>
  <si>
    <t>N: 04308</t>
  </si>
  <si>
    <t>N: 04309</t>
  </si>
  <si>
    <t>N: 04310</t>
  </si>
  <si>
    <t>N: 04311</t>
  </si>
  <si>
    <t>N: 04312</t>
  </si>
  <si>
    <t>N: 04313</t>
  </si>
  <si>
    <t>N: 04314</t>
  </si>
  <si>
    <t>N: 04315</t>
  </si>
  <si>
    <t>N: 04316</t>
  </si>
  <si>
    <t>N: 04317</t>
  </si>
  <si>
    <t>N: 04318</t>
  </si>
  <si>
    <t>N: 04319</t>
  </si>
  <si>
    <t>N: 04320</t>
  </si>
  <si>
    <t>N: 04321</t>
  </si>
  <si>
    <t>N: 04322</t>
  </si>
  <si>
    <t>N: 04323</t>
  </si>
  <si>
    <t>N: 04324</t>
  </si>
  <si>
    <t>N: 04325</t>
  </si>
  <si>
    <t>N: 04326</t>
  </si>
  <si>
    <t>N: 04327</t>
  </si>
  <si>
    <t>N: 04328</t>
  </si>
  <si>
    <t>N: 04329</t>
  </si>
  <si>
    <t>N: 04330</t>
  </si>
  <si>
    <t>N: 04331</t>
  </si>
  <si>
    <t>N: 04332</t>
  </si>
  <si>
    <t>N: 04333</t>
  </si>
  <si>
    <t>N: 04334</t>
  </si>
  <si>
    <t>N: 04335</t>
  </si>
  <si>
    <t>N: 04336</t>
  </si>
  <si>
    <t>N: 04337</t>
  </si>
  <si>
    <t>N: 04338</t>
  </si>
  <si>
    <t>N: 04339</t>
  </si>
  <si>
    <t>N: 04340</t>
  </si>
  <si>
    <t>N: 04341</t>
  </si>
  <si>
    <t>N: 04342</t>
  </si>
  <si>
    <t>N: 04343</t>
  </si>
  <si>
    <t>N: 04344</t>
  </si>
  <si>
    <t>N: 04345</t>
  </si>
  <si>
    <t>N: 04346</t>
  </si>
  <si>
    <t>N: 04347</t>
  </si>
  <si>
    <t>N: 04348</t>
  </si>
  <si>
    <t>N: 04349</t>
  </si>
  <si>
    <t>N: 04350</t>
  </si>
  <si>
    <t>N: 04351</t>
  </si>
  <si>
    <t>N: 04352</t>
  </si>
  <si>
    <t>N: 04353</t>
  </si>
  <si>
    <t>N: 04354</t>
  </si>
  <si>
    <t>N: 04355</t>
  </si>
  <si>
    <t>N: 04356</t>
  </si>
  <si>
    <t>N: 04357</t>
  </si>
  <si>
    <t>N: 04358</t>
  </si>
  <si>
    <t>N: 04359</t>
  </si>
  <si>
    <t>N: 04360</t>
  </si>
  <si>
    <t>N: 04361</t>
  </si>
  <si>
    <t>N: 04362</t>
  </si>
  <si>
    <t>N: 04363</t>
  </si>
  <si>
    <t>N: 04364</t>
  </si>
  <si>
    <t>N: 04365</t>
  </si>
  <si>
    <t>N: 04366</t>
  </si>
  <si>
    <t>N: 04367</t>
  </si>
  <si>
    <t>N: 04368</t>
  </si>
  <si>
    <t>N: 04369</t>
  </si>
  <si>
    <t>N: 04370</t>
  </si>
  <si>
    <t>N: 04371</t>
  </si>
  <si>
    <t>N: 04372</t>
  </si>
  <si>
    <t>N: 04373</t>
  </si>
  <si>
    <t>N: 04374</t>
  </si>
  <si>
    <t>N: 04375</t>
  </si>
  <si>
    <t>N: 04376</t>
  </si>
  <si>
    <t>N: 04377</t>
  </si>
  <si>
    <t>N: 04378</t>
  </si>
  <si>
    <t>N: 04379</t>
  </si>
  <si>
    <t>N: 04380</t>
  </si>
  <si>
    <t>N: 04381</t>
  </si>
  <si>
    <t>N: 04382</t>
  </si>
  <si>
    <t>N: 04383</t>
  </si>
  <si>
    <t>N: 04384</t>
  </si>
  <si>
    <t>N: 04385</t>
  </si>
  <si>
    <t>N: 04386</t>
  </si>
  <si>
    <t>N: 04387</t>
  </si>
  <si>
    <t>N: 04388</t>
  </si>
  <si>
    <t>N: 04389</t>
  </si>
  <si>
    <t>N: 04390</t>
  </si>
  <si>
    <t>N: 04391</t>
  </si>
  <si>
    <t>N: 04392</t>
  </si>
  <si>
    <t>N: 04393</t>
  </si>
  <si>
    <t>N: 04394</t>
  </si>
  <si>
    <t>N: 04395</t>
  </si>
  <si>
    <t>N: 04396</t>
  </si>
  <si>
    <t>N: 04397</t>
  </si>
  <si>
    <t>N: 04398</t>
  </si>
  <si>
    <t>N: 04399</t>
  </si>
  <si>
    <t>N: 04400</t>
  </si>
  <si>
    <t>N: 04401</t>
  </si>
  <si>
    <t>N: 04402</t>
  </si>
  <si>
    <t>N: 04403</t>
  </si>
  <si>
    <t>N: 04404</t>
  </si>
  <si>
    <t>N: 04405</t>
  </si>
  <si>
    <t>N: 04406</t>
  </si>
  <si>
    <t>N: 04407</t>
  </si>
  <si>
    <t>N: 04408</t>
  </si>
  <si>
    <t>N: 04409</t>
  </si>
  <si>
    <t>N: 04410</t>
  </si>
  <si>
    <t>N: 04411</t>
  </si>
  <si>
    <t>N: 04412</t>
  </si>
  <si>
    <t>N: 04413</t>
  </si>
  <si>
    <t>N: 04414</t>
  </si>
  <si>
    <t>N: 04415</t>
  </si>
  <si>
    <t>N: 04416</t>
  </si>
  <si>
    <t>N: 04417</t>
  </si>
  <si>
    <t>N: 04418</t>
  </si>
  <si>
    <t>N: 04419</t>
  </si>
  <si>
    <t>N: 04420</t>
  </si>
  <si>
    <t>N: 04421</t>
  </si>
  <si>
    <t>N: 04422</t>
  </si>
  <si>
    <t>N: 04423</t>
  </si>
  <si>
    <t>N: 04424</t>
  </si>
  <si>
    <t>N: 04425</t>
  </si>
  <si>
    <t>N: 04426</t>
  </si>
  <si>
    <t>N: 04427</t>
  </si>
  <si>
    <t>N: 04428</t>
  </si>
  <si>
    <t>N: 04429</t>
  </si>
  <si>
    <t>N: 04430</t>
  </si>
  <si>
    <t>N: 04431</t>
  </si>
  <si>
    <t>N: 04432</t>
  </si>
  <si>
    <t>N: 04433</t>
  </si>
  <si>
    <t>N: 04434</t>
  </si>
  <si>
    <t>N: 04435</t>
  </si>
  <si>
    <t>N: 04436</t>
  </si>
  <si>
    <t>N: 04437</t>
  </si>
  <si>
    <t>N: 04438</t>
  </si>
  <si>
    <t>N: 04439</t>
  </si>
  <si>
    <t>N: 04440</t>
  </si>
  <si>
    <t>N: 04441</t>
  </si>
  <si>
    <t>N: 04442</t>
  </si>
  <si>
    <t>N: 04443</t>
  </si>
  <si>
    <t>N: 04444</t>
  </si>
  <si>
    <t>N: 04445</t>
  </si>
  <si>
    <t>N: 04446</t>
  </si>
  <si>
    <t>N: 04447</t>
  </si>
  <si>
    <t>N: 04448</t>
  </si>
  <si>
    <t>N: 04449</t>
  </si>
  <si>
    <t>N: 04450</t>
  </si>
  <si>
    <t>N: 04451</t>
  </si>
  <si>
    <t>N: 04452</t>
  </si>
  <si>
    <t>N: 04453</t>
  </si>
  <si>
    <t>N: 04454</t>
  </si>
  <si>
    <t>N: 04455</t>
  </si>
  <si>
    <t>N: 04456</t>
  </si>
  <si>
    <t>N: 04457</t>
  </si>
  <si>
    <t>N: 04458</t>
  </si>
  <si>
    <t>N: 04459</t>
  </si>
  <si>
    <t>N: 04460</t>
  </si>
  <si>
    <t>N: 04461</t>
  </si>
  <si>
    <t>N: 04462</t>
  </si>
  <si>
    <t>N: 04463</t>
  </si>
  <si>
    <t>N: 04464</t>
  </si>
  <si>
    <t>N: 04465</t>
  </si>
  <si>
    <t>N: 04466</t>
  </si>
  <si>
    <t>N: 04467</t>
  </si>
  <si>
    <t>N: 04468</t>
  </si>
  <si>
    <t>N: 04469</t>
  </si>
  <si>
    <t>N: 04470</t>
  </si>
  <si>
    <t>N: 04471</t>
  </si>
  <si>
    <t>N: 04472</t>
  </si>
  <si>
    <t>N: 04473</t>
  </si>
  <si>
    <t>N: 04474</t>
  </si>
  <si>
    <t>N: 04475</t>
  </si>
  <si>
    <t>N: 04476</t>
  </si>
  <si>
    <t>N: 04477</t>
  </si>
  <si>
    <t>N: 04478</t>
  </si>
  <si>
    <t>N: 04479</t>
  </si>
  <si>
    <t>N: 04480</t>
  </si>
  <si>
    <t>N: 04481</t>
  </si>
  <si>
    <t>N: 04482</t>
  </si>
  <si>
    <t>N: 04483</t>
  </si>
  <si>
    <t>N: 04484</t>
  </si>
  <si>
    <t>N: 04485</t>
  </si>
  <si>
    <t>N: 04486</t>
  </si>
  <si>
    <t>N: 04487</t>
  </si>
  <si>
    <t>N: 04488</t>
  </si>
  <si>
    <t>N: 04489</t>
  </si>
  <si>
    <t>N: 04490</t>
  </si>
  <si>
    <t>N: 04491</t>
  </si>
  <si>
    <t>N: 04492</t>
  </si>
  <si>
    <t>N: 04493</t>
  </si>
  <si>
    <t>N: 04494</t>
  </si>
  <si>
    <t>N: 04495</t>
  </si>
  <si>
    <t>N: 04496</t>
  </si>
  <si>
    <t>N: 04497</t>
  </si>
  <si>
    <t>N: 04498</t>
  </si>
  <si>
    <t>N: 04499</t>
  </si>
  <si>
    <t>N: 04500</t>
  </si>
  <si>
    <t>N: 04501</t>
  </si>
  <si>
    <t>N: 04502</t>
  </si>
  <si>
    <t>N: 04503</t>
  </si>
  <si>
    <t>N: 04504</t>
  </si>
  <si>
    <t>N: 04505</t>
  </si>
  <si>
    <t>N: 04506</t>
  </si>
  <si>
    <t>N: 04507</t>
  </si>
  <si>
    <t>N: 04508</t>
  </si>
  <si>
    <t>N: 04509</t>
  </si>
  <si>
    <t>N: 04510</t>
  </si>
  <si>
    <t>N: 04511</t>
  </si>
  <si>
    <t>N: 04512</t>
  </si>
  <si>
    <t>N: 04513</t>
  </si>
  <si>
    <t>N: 04514</t>
  </si>
  <si>
    <t>N: 04515</t>
  </si>
  <si>
    <t>N: 04516</t>
  </si>
  <si>
    <t>N: 04517</t>
  </si>
  <si>
    <t>N: 04518</t>
  </si>
  <si>
    <t>N: 04519</t>
  </si>
  <si>
    <t>N: 04520</t>
  </si>
  <si>
    <t>N: 04521</t>
  </si>
  <si>
    <t>N: 04522</t>
  </si>
  <si>
    <t>N: 04523</t>
  </si>
  <si>
    <t>N: 04524</t>
  </si>
  <si>
    <t>N: 04525</t>
  </si>
  <si>
    <t>N: 04526</t>
  </si>
  <si>
    <t>N: 04527</t>
  </si>
  <si>
    <t>N: 04528</t>
  </si>
  <si>
    <t>N: 04529</t>
  </si>
  <si>
    <t>N: 04530</t>
  </si>
  <si>
    <t>N: 04531</t>
  </si>
  <si>
    <t>N: 04532</t>
  </si>
  <si>
    <t>N: 04533</t>
  </si>
  <si>
    <t>N: 04534</t>
  </si>
  <si>
    <t>N: 04535</t>
  </si>
  <si>
    <t>N: 04536</t>
  </si>
  <si>
    <t>N: 04537</t>
  </si>
  <si>
    <t>N: 04538</t>
  </si>
  <si>
    <t>N: 04539</t>
  </si>
  <si>
    <t>N: 04540</t>
  </si>
  <si>
    <t>N: 04541</t>
  </si>
  <si>
    <t>N: 04542</t>
  </si>
  <si>
    <t>N: 04543</t>
  </si>
  <si>
    <t>N: 04544</t>
  </si>
  <si>
    <t>N: 04545</t>
  </si>
  <si>
    <t>N: 04546</t>
  </si>
  <si>
    <t>N: 04547</t>
  </si>
  <si>
    <t>N: 04548</t>
  </si>
  <si>
    <t>N: 04549</t>
  </si>
  <si>
    <t>N: 04550</t>
  </si>
  <si>
    <t>N: 04551</t>
  </si>
  <si>
    <t>N: 04552</t>
  </si>
  <si>
    <t>N: 04553</t>
  </si>
  <si>
    <t>N: 04554</t>
  </si>
  <si>
    <t>N: 04555</t>
  </si>
  <si>
    <t>N: 04556</t>
  </si>
  <si>
    <t>N: 04557</t>
  </si>
  <si>
    <t>N: 04558</t>
  </si>
  <si>
    <t>N: 04559</t>
  </si>
  <si>
    <t>N: 04560</t>
  </si>
  <si>
    <t>N: 04561</t>
  </si>
  <si>
    <t>N: 04562</t>
  </si>
  <si>
    <t>N: 04563</t>
  </si>
  <si>
    <t>N: 04564</t>
  </si>
  <si>
    <t>N: 04565</t>
  </si>
  <si>
    <t>N: 04566</t>
  </si>
  <si>
    <t>N: 04567</t>
  </si>
  <si>
    <t>N: 04568</t>
  </si>
  <si>
    <t>N: 04569</t>
  </si>
  <si>
    <t>N: 04570</t>
  </si>
  <si>
    <t>N: 04571</t>
  </si>
  <si>
    <t>N: 04572</t>
  </si>
  <si>
    <t>N: 04573</t>
  </si>
  <si>
    <t>N: 04574</t>
  </si>
  <si>
    <t>N: 04575</t>
  </si>
  <si>
    <t>N: 04576</t>
  </si>
  <si>
    <t>N: 04577</t>
  </si>
  <si>
    <t>N: 04578</t>
  </si>
  <si>
    <t>N: 04579</t>
  </si>
  <si>
    <t>N: 04580</t>
  </si>
  <si>
    <t>N: 04581</t>
  </si>
  <si>
    <t>N: 04582</t>
  </si>
  <si>
    <t>N: 04583</t>
  </si>
  <si>
    <t>N: 04584</t>
  </si>
  <si>
    <t>N: 04585</t>
  </si>
  <si>
    <t>N: 04586</t>
  </si>
  <si>
    <t>N: 04587</t>
  </si>
  <si>
    <t>N: 04588</t>
  </si>
  <si>
    <t>N: 04589</t>
  </si>
  <si>
    <t>N: 04590</t>
  </si>
  <si>
    <t>N: 04591</t>
  </si>
  <si>
    <t>N: 04592</t>
  </si>
  <si>
    <t>N: 04593</t>
  </si>
  <si>
    <t>N: 04594</t>
  </si>
  <si>
    <t>N: 04595</t>
  </si>
  <si>
    <t>N: 04596</t>
  </si>
  <si>
    <t>N: 04597</t>
  </si>
  <si>
    <t>N: 04598</t>
  </si>
  <si>
    <t>N: 04599</t>
  </si>
  <si>
    <t>N: 04600</t>
  </si>
  <si>
    <t>N: 04601</t>
  </si>
  <si>
    <t>N: 04602</t>
  </si>
  <si>
    <t>N: 04603</t>
  </si>
  <si>
    <t>N: 04604</t>
  </si>
  <si>
    <t>N: 04605</t>
  </si>
  <si>
    <t>N: 04606</t>
  </si>
  <si>
    <t>N: 04607</t>
  </si>
  <si>
    <t>N: 04608</t>
  </si>
  <si>
    <t>N: 04609</t>
  </si>
  <si>
    <t>N: 04610</t>
  </si>
  <si>
    <t>N: 04611</t>
  </si>
  <si>
    <t>N: 04612</t>
  </si>
  <si>
    <t>N: 04613</t>
  </si>
  <si>
    <t>N: 04614</t>
  </si>
  <si>
    <t>N: 04615</t>
  </si>
  <si>
    <t>N: 04616</t>
  </si>
  <si>
    <t>N: 04617</t>
  </si>
  <si>
    <t>N: 04618</t>
  </si>
  <si>
    <t>N: 04619</t>
  </si>
  <si>
    <t>N: 04620</t>
  </si>
  <si>
    <t>N: 04621</t>
  </si>
  <si>
    <t>N: 04622</t>
  </si>
  <si>
    <t>N: 04623</t>
  </si>
  <si>
    <t>N: 04624</t>
  </si>
  <si>
    <t>N: 04625</t>
  </si>
  <si>
    <t>N: 04626</t>
  </si>
  <si>
    <t>N: 04627</t>
  </si>
  <si>
    <t>N: 04628</t>
  </si>
  <si>
    <t>N: 04629</t>
  </si>
  <si>
    <t>N: 04630</t>
  </si>
  <si>
    <t>N: 04631</t>
  </si>
  <si>
    <t>N: 04632</t>
  </si>
  <si>
    <t>N: 04633</t>
  </si>
  <si>
    <t>N: 04634</t>
  </si>
  <si>
    <t>N: 04635</t>
  </si>
  <si>
    <t>N: 04636</t>
  </si>
  <si>
    <t>N: 04637</t>
  </si>
  <si>
    <t>N: 04638</t>
  </si>
  <si>
    <t>N: 04639</t>
  </si>
  <si>
    <t>N: 04640</t>
  </si>
  <si>
    <t>N: 04641</t>
  </si>
  <si>
    <t>N: 04642</t>
  </si>
  <si>
    <t>N: 04643</t>
  </si>
  <si>
    <t>N: 04644</t>
  </si>
  <si>
    <t>N: 04645</t>
  </si>
  <si>
    <t>N: 04646</t>
  </si>
  <si>
    <t>N: 04647</t>
  </si>
  <si>
    <t>N: 04648</t>
  </si>
  <si>
    <t>N: 04649</t>
  </si>
  <si>
    <t>N: 04650</t>
  </si>
  <si>
    <t>N: 04651</t>
  </si>
  <si>
    <t>N: 04652</t>
  </si>
  <si>
    <t>N: 04653</t>
  </si>
  <si>
    <t>N: 04654</t>
  </si>
  <si>
    <t>N: 04655</t>
  </si>
  <si>
    <t>N: 04656</t>
  </si>
  <si>
    <t>N: 04657</t>
  </si>
  <si>
    <t>N: 04658</t>
  </si>
  <si>
    <t>N: 04659</t>
  </si>
  <si>
    <t>N: 04660</t>
  </si>
  <si>
    <t>N: 04661</t>
  </si>
  <si>
    <t>N: 04662</t>
  </si>
  <si>
    <t>N: 04663</t>
  </si>
  <si>
    <t>N: 04664</t>
  </si>
  <si>
    <t>N: 04665</t>
  </si>
  <si>
    <t>N: 04666</t>
  </si>
  <si>
    <t>N: 04667</t>
  </si>
  <si>
    <t>N: 04668</t>
  </si>
  <si>
    <t>N: 04669</t>
  </si>
  <si>
    <t>N: 04670</t>
  </si>
  <si>
    <t>N: 04671</t>
  </si>
  <si>
    <t>N: 04672</t>
  </si>
  <si>
    <t>N: 04673</t>
  </si>
  <si>
    <t>N: 04674</t>
  </si>
  <si>
    <t>N: 04675</t>
  </si>
  <si>
    <t>N: 04676</t>
  </si>
  <si>
    <t>N: 04677</t>
  </si>
  <si>
    <t>N: 04678</t>
  </si>
  <si>
    <t>N: 04679</t>
  </si>
  <si>
    <t>N: 04680</t>
  </si>
  <si>
    <t>N: 04681</t>
  </si>
  <si>
    <t>N: 04682</t>
  </si>
  <si>
    <t>N: 04683</t>
  </si>
  <si>
    <t>N: 04684</t>
  </si>
  <si>
    <t>N: 04685</t>
  </si>
  <si>
    <t>N: 04686</t>
  </si>
  <si>
    <t>N: 04687</t>
  </si>
  <si>
    <t>N: 04688</t>
  </si>
  <si>
    <t>N: 04689</t>
  </si>
  <si>
    <t>N: 04690</t>
  </si>
  <si>
    <t>N: 04691</t>
  </si>
  <si>
    <t>N: 04692</t>
  </si>
  <si>
    <t>N: 04693</t>
  </si>
  <si>
    <t>N: 04694</t>
  </si>
  <si>
    <t>N: 04695</t>
  </si>
  <si>
    <t>N: 04696</t>
  </si>
  <si>
    <t>N: 04697</t>
  </si>
  <si>
    <t>N: 04698</t>
  </si>
  <si>
    <t>N: 04699</t>
  </si>
  <si>
    <t>N: 04700</t>
  </si>
  <si>
    <t>N: 04701</t>
  </si>
  <si>
    <t>N: 04702</t>
  </si>
  <si>
    <t>N: 04703</t>
  </si>
  <si>
    <t>N: 04704</t>
  </si>
  <si>
    <t>N: 04705</t>
  </si>
  <si>
    <t>N: 04706</t>
  </si>
  <si>
    <t>N: 04707</t>
  </si>
  <si>
    <t>N: 04708</t>
  </si>
  <si>
    <t>N: 04709</t>
  </si>
  <si>
    <t>N: 04710</t>
  </si>
  <si>
    <t>N: 04711</t>
  </si>
  <si>
    <t>N: 04712</t>
  </si>
  <si>
    <t>N: 04713</t>
  </si>
  <si>
    <t>N: 04714</t>
  </si>
  <si>
    <t>N: 04715</t>
  </si>
  <si>
    <t>N: 04716</t>
  </si>
  <si>
    <t>N: 04717</t>
  </si>
  <si>
    <t>N: 04718</t>
  </si>
  <si>
    <t>N: 04719</t>
  </si>
  <si>
    <t>N: 04720</t>
  </si>
  <si>
    <t>N: 04721</t>
  </si>
  <si>
    <t>N: 04722</t>
  </si>
  <si>
    <t>N: 04723</t>
  </si>
  <si>
    <t>N: 04724</t>
  </si>
  <si>
    <t>N: 04725</t>
  </si>
  <si>
    <t>N: 04726</t>
  </si>
  <si>
    <t>N: 04727</t>
  </si>
  <si>
    <t>N: 04728</t>
  </si>
  <si>
    <t>N: 04729</t>
  </si>
  <si>
    <t>N: 04730</t>
  </si>
  <si>
    <t>N: 04731</t>
  </si>
  <si>
    <t>N: 04732</t>
  </si>
  <si>
    <t>N: 04733</t>
  </si>
  <si>
    <t>N: 04734</t>
  </si>
  <si>
    <t>N: 04735</t>
  </si>
  <si>
    <t>N: 04736</t>
  </si>
  <si>
    <t>N: 04737</t>
  </si>
  <si>
    <t>N: 04738</t>
  </si>
  <si>
    <t>N: 04739</t>
  </si>
  <si>
    <t>N: 04740</t>
  </si>
  <si>
    <t>N: 04741</t>
  </si>
  <si>
    <t>N: 04742</t>
  </si>
  <si>
    <t>N: 04743</t>
  </si>
  <si>
    <t>N: 04744</t>
  </si>
  <si>
    <t>N: 04745</t>
  </si>
  <si>
    <t>N: 04746</t>
  </si>
  <si>
    <t>N: 04747</t>
  </si>
  <si>
    <t>N: 04748</t>
  </si>
  <si>
    <t>N: 04749</t>
  </si>
  <si>
    <t>N: 04750</t>
  </si>
  <si>
    <t>N: 04751</t>
  </si>
  <si>
    <t>N: 04752</t>
  </si>
  <si>
    <t>N: 04753</t>
  </si>
  <si>
    <t>N: 04754</t>
  </si>
  <si>
    <t>N: 04755</t>
  </si>
  <si>
    <t>N: 04756</t>
  </si>
  <si>
    <t>N: 04757</t>
  </si>
  <si>
    <t>N: 04758</t>
  </si>
  <si>
    <t>N: 04759</t>
  </si>
  <si>
    <t>N: 04760</t>
  </si>
  <si>
    <t>N: 04761</t>
  </si>
  <si>
    <t>N: 04762</t>
  </si>
  <si>
    <t>N: 04763</t>
  </si>
  <si>
    <t>N: 04764</t>
  </si>
  <si>
    <t>N: 04765</t>
  </si>
  <si>
    <t>N: 04766</t>
  </si>
  <si>
    <t>N: 04767</t>
  </si>
  <si>
    <t>N: 04768</t>
  </si>
  <si>
    <t>N: 04769</t>
  </si>
  <si>
    <t>N: 04770</t>
  </si>
  <si>
    <t>N: 04771</t>
  </si>
  <si>
    <t>N: 04772</t>
  </si>
  <si>
    <t>N: 04773</t>
  </si>
  <si>
    <t>N: 04774</t>
  </si>
  <si>
    <t>N: 04775</t>
  </si>
  <si>
    <t>N: 04776</t>
  </si>
  <si>
    <t>N: 04777</t>
  </si>
  <si>
    <t>N: 04778</t>
  </si>
  <si>
    <t>N: 04779</t>
  </si>
  <si>
    <t>N: 04780</t>
  </si>
  <si>
    <t>N: 04781</t>
  </si>
  <si>
    <t>N: 04782</t>
  </si>
  <si>
    <t>N: 04783</t>
  </si>
  <si>
    <t>N: 04784</t>
  </si>
  <si>
    <t>N: 04785</t>
  </si>
  <si>
    <t>N: 04786</t>
  </si>
  <si>
    <t>N: 04787</t>
  </si>
  <si>
    <t>N: 04788</t>
  </si>
  <si>
    <t>N: 04789</t>
  </si>
  <si>
    <t>N: 04790</t>
  </si>
  <si>
    <t>N: 04791</t>
  </si>
  <si>
    <t>N: 04792</t>
  </si>
  <si>
    <t>N: 04793</t>
  </si>
  <si>
    <t>N: 04794</t>
  </si>
  <si>
    <t>N: 04795</t>
  </si>
  <si>
    <t>N: 04796</t>
  </si>
  <si>
    <t>N: 04797</t>
  </si>
  <si>
    <t>N: 04798</t>
  </si>
  <si>
    <t>N: 04799</t>
  </si>
  <si>
    <t>N: 04800</t>
  </si>
  <si>
    <t>N: 04801</t>
  </si>
  <si>
    <t>N: 04802</t>
  </si>
  <si>
    <t>N: 04803</t>
  </si>
  <si>
    <t>N: 04804</t>
  </si>
  <si>
    <t>N: 04805</t>
  </si>
  <si>
    <t>N: 04806</t>
  </si>
  <si>
    <t>N: 04807</t>
  </si>
  <si>
    <t>N: 04808</t>
  </si>
  <si>
    <t>N: 04809</t>
  </si>
  <si>
    <t>N: 04810</t>
  </si>
  <si>
    <t>N: 04811</t>
  </si>
  <si>
    <t>N: 04812</t>
  </si>
  <si>
    <t>N: 04813</t>
  </si>
  <si>
    <t>N: 04814</t>
  </si>
  <si>
    <t>N: 04815</t>
  </si>
  <si>
    <t>N: 04816</t>
  </si>
  <si>
    <t>N: 04817</t>
  </si>
  <si>
    <t>N: 04818</t>
  </si>
  <si>
    <t>N: 04819</t>
  </si>
  <si>
    <t>N: 04820</t>
  </si>
  <si>
    <t>N: 04821</t>
  </si>
  <si>
    <t>N: 04822</t>
  </si>
  <si>
    <t>N: 04823</t>
  </si>
  <si>
    <t>N: 04824</t>
  </si>
  <si>
    <t>N: 04825</t>
  </si>
  <si>
    <t>N: 04826</t>
  </si>
  <si>
    <t>N: 04827</t>
  </si>
  <si>
    <t>N: 04828</t>
  </si>
  <si>
    <t>N: 04829</t>
  </si>
  <si>
    <t>N: 04830</t>
  </si>
  <si>
    <t>N: 04831</t>
  </si>
  <si>
    <t>N: 04832</t>
  </si>
  <si>
    <t>N: 04833</t>
  </si>
  <si>
    <t>N: 04834</t>
  </si>
  <si>
    <t>N: 04835</t>
  </si>
  <si>
    <t>N: 04836</t>
  </si>
  <si>
    <t>N: 04837</t>
  </si>
  <si>
    <t>N: 04838</t>
  </si>
  <si>
    <t>N: 04839</t>
  </si>
  <si>
    <t>N: 04840</t>
  </si>
  <si>
    <t>N: 04841</t>
  </si>
  <si>
    <t>N: 04842</t>
  </si>
  <si>
    <t>N: 04843</t>
  </si>
  <si>
    <t>N: 04844</t>
  </si>
  <si>
    <t>N: 04845</t>
  </si>
  <si>
    <t>N: 04846</t>
  </si>
  <si>
    <t>N: 04847</t>
  </si>
  <si>
    <t>N: 04848</t>
  </si>
  <si>
    <t>N: 04849</t>
  </si>
  <si>
    <t>N: 04850</t>
  </si>
  <si>
    <t>N: 04851</t>
  </si>
  <si>
    <t>N: 04852</t>
  </si>
  <si>
    <t>N: 04853</t>
  </si>
  <si>
    <t>N: 04854</t>
  </si>
  <si>
    <t>N: 04855</t>
  </si>
  <si>
    <t>N: 04856</t>
  </si>
  <si>
    <t>N: 04857</t>
  </si>
  <si>
    <t>N: 04858</t>
  </si>
  <si>
    <t>N: 04859</t>
  </si>
  <si>
    <t>N: 04860</t>
  </si>
  <si>
    <t>N: 04861</t>
  </si>
  <si>
    <t>N: 04862</t>
  </si>
  <si>
    <t>N: 04863</t>
  </si>
  <si>
    <t>N: 04864</t>
  </si>
  <si>
    <t>N: 04865</t>
  </si>
  <si>
    <t>N: 04866</t>
  </si>
  <si>
    <t>N: 04867</t>
  </si>
  <si>
    <t>N: 04868</t>
  </si>
  <si>
    <t>N: 04869</t>
  </si>
  <si>
    <t>N: 04870</t>
  </si>
  <si>
    <t>N: 04871</t>
  </si>
  <si>
    <t>N: 04872</t>
  </si>
  <si>
    <t>N: 04873</t>
  </si>
  <si>
    <t>N: 04874</t>
  </si>
  <si>
    <t>N: 04875</t>
  </si>
  <si>
    <t>N: 04876</t>
  </si>
  <si>
    <t>N: 04877</t>
  </si>
  <si>
    <t>N: 04878</t>
  </si>
  <si>
    <t>N: 04879</t>
  </si>
  <si>
    <t>N: 04880</t>
  </si>
  <si>
    <t>N: 04881</t>
  </si>
  <si>
    <t>N: 04882</t>
  </si>
  <si>
    <t>N: 04883</t>
  </si>
  <si>
    <t>N: 04884</t>
  </si>
  <si>
    <t>N: 04885</t>
  </si>
  <si>
    <t>N: 04886</t>
  </si>
  <si>
    <t>N: 04887</t>
  </si>
  <si>
    <t>N: 04888</t>
  </si>
  <si>
    <t>N: 04889</t>
  </si>
  <si>
    <t>N: 04890</t>
  </si>
  <si>
    <t>N: 04891</t>
  </si>
  <si>
    <t>N: 04892</t>
  </si>
  <si>
    <t>N: 04893</t>
  </si>
  <si>
    <t>N: 04894</t>
  </si>
  <si>
    <t>N: 04895</t>
  </si>
  <si>
    <t>N: 04896</t>
  </si>
  <si>
    <t>N: 04897</t>
  </si>
  <si>
    <t>N: 04898</t>
  </si>
  <si>
    <t>N: 04899</t>
  </si>
  <si>
    <t>N: 04900</t>
  </si>
  <si>
    <t>N: 04901</t>
  </si>
  <si>
    <t>N: 04902</t>
  </si>
  <si>
    <t>N: 04903</t>
  </si>
  <si>
    <t>N: 04904</t>
  </si>
  <si>
    <t>N: 04905</t>
  </si>
  <si>
    <t>N: 04906</t>
  </si>
  <si>
    <t>N: 04907</t>
  </si>
  <si>
    <t>N: 04908</t>
  </si>
  <si>
    <t>N: 04909</t>
  </si>
  <si>
    <t>N: 04910</t>
  </si>
  <si>
    <t>N: 04911</t>
  </si>
  <si>
    <t>N: 04912</t>
  </si>
  <si>
    <t>N: 04913</t>
  </si>
  <si>
    <t>N: 04914</t>
  </si>
  <si>
    <t>N: 04915</t>
  </si>
  <si>
    <t>N: 04916</t>
  </si>
  <si>
    <t>N: 04917</t>
  </si>
  <si>
    <t>N: 04918</t>
  </si>
  <si>
    <t>N: 04919</t>
  </si>
  <si>
    <t>N: 04920</t>
  </si>
  <si>
    <t>N: 04921</t>
  </si>
  <si>
    <t>N: 04922</t>
  </si>
  <si>
    <t>N: 04923</t>
  </si>
  <si>
    <t>N: 04924</t>
  </si>
  <si>
    <t>N: 04925</t>
  </si>
  <si>
    <t>N: 04926</t>
  </si>
  <si>
    <t>N: 04927</t>
  </si>
  <si>
    <t>N: 04928</t>
  </si>
  <si>
    <t>N: 04929</t>
  </si>
  <si>
    <t>N: 04930</t>
  </si>
  <si>
    <t>N: 04931</t>
  </si>
  <si>
    <t>N: 04932</t>
  </si>
  <si>
    <t>N: 04933</t>
  </si>
  <si>
    <t>N: 04934</t>
  </si>
  <si>
    <t>N: 04935</t>
  </si>
  <si>
    <t>N: 04936</t>
  </si>
  <si>
    <t>N: 04937</t>
  </si>
  <si>
    <t>N: 04938</t>
  </si>
  <si>
    <t>N: 04939</t>
  </si>
  <si>
    <t>N: 04940</t>
  </si>
  <si>
    <t>N: 04941</t>
  </si>
  <si>
    <t>N: 04942</t>
  </si>
  <si>
    <t>N: 04943</t>
  </si>
  <si>
    <t>N: 04944</t>
  </si>
  <si>
    <t>N: 04945</t>
  </si>
  <si>
    <t>N: 04946</t>
  </si>
  <si>
    <t>N: 04947</t>
  </si>
  <si>
    <t>N: 04948</t>
  </si>
  <si>
    <t>N: 04949</t>
  </si>
  <si>
    <t>N: 04950</t>
  </si>
  <si>
    <t>N: 04951</t>
  </si>
  <si>
    <t>N: 04952</t>
  </si>
  <si>
    <t>N: 04953</t>
  </si>
  <si>
    <t>N: 04954</t>
  </si>
  <si>
    <t>N: 04955</t>
  </si>
  <si>
    <t>N: 04956</t>
  </si>
  <si>
    <t>N: 04957</t>
  </si>
  <si>
    <t>N: 04958</t>
  </si>
  <si>
    <t>N: 04959</t>
  </si>
  <si>
    <t>N: 04960</t>
  </si>
  <si>
    <t>N: 04961</t>
  </si>
  <si>
    <t>N: 04962</t>
  </si>
  <si>
    <t>N: 04963</t>
  </si>
  <si>
    <t>N: 04964</t>
  </si>
  <si>
    <t>N: 04965</t>
  </si>
  <si>
    <t>N: 04966</t>
  </si>
  <si>
    <t>N: 04967</t>
  </si>
  <si>
    <t>N: 04968</t>
  </si>
  <si>
    <t>N: 04969</t>
  </si>
  <si>
    <t>N: 04970</t>
  </si>
  <si>
    <t>N: 04971</t>
  </si>
  <si>
    <t>N: 04972</t>
  </si>
  <si>
    <t>N: 04973</t>
  </si>
  <si>
    <t>N: 04974</t>
  </si>
  <si>
    <t>N: 04975</t>
  </si>
  <si>
    <t>N: 04976</t>
  </si>
  <si>
    <t>N: 04977</t>
  </si>
  <si>
    <t>N: 04978</t>
  </si>
  <si>
    <t>N: 04979</t>
  </si>
  <si>
    <t>N: 04980</t>
  </si>
  <si>
    <t>N: 04981</t>
  </si>
  <si>
    <t>N: 04982</t>
  </si>
  <si>
    <t>N: 04983</t>
  </si>
  <si>
    <t>N: 04984</t>
  </si>
  <si>
    <t>N: 04985</t>
  </si>
  <si>
    <t>N: 04986</t>
  </si>
  <si>
    <t>N: 04987</t>
  </si>
  <si>
    <t>N: 04988</t>
  </si>
  <si>
    <t>N: 04989</t>
  </si>
  <si>
    <t>N: 04990</t>
  </si>
  <si>
    <t>N: 04991</t>
  </si>
  <si>
    <t>N: 04992</t>
  </si>
  <si>
    <t>N: 04993</t>
  </si>
  <si>
    <t>N: 04994</t>
  </si>
  <si>
    <t>N: 04995</t>
  </si>
  <si>
    <t>N: 04996</t>
  </si>
  <si>
    <t>N: 04997</t>
  </si>
  <si>
    <t>N: 04998</t>
  </si>
  <si>
    <t>N: 04999</t>
  </si>
  <si>
    <t>N: 05000</t>
  </si>
  <si>
    <t>N: 05001</t>
  </si>
  <si>
    <t>N: 05002</t>
  </si>
  <si>
    <t>N: 05003</t>
  </si>
  <si>
    <t>N: 05004</t>
  </si>
  <si>
    <t>N: 05005</t>
  </si>
  <si>
    <t>N: 05006</t>
  </si>
  <si>
    <t>N: 05007</t>
  </si>
  <si>
    <t>N: 05008</t>
  </si>
  <si>
    <t>N: 05009</t>
  </si>
  <si>
    <t>N: 05010</t>
  </si>
  <si>
    <t>N: 05011</t>
  </si>
  <si>
    <t>N: 05012</t>
  </si>
  <si>
    <t>N: 05013</t>
  </si>
  <si>
    <t>N: 05014</t>
  </si>
  <si>
    <t>N: 05015</t>
  </si>
  <si>
    <t>N: 05016</t>
  </si>
  <si>
    <t>N: 05017</t>
  </si>
  <si>
    <t>N: 05018</t>
  </si>
  <si>
    <t>N: 05019</t>
  </si>
  <si>
    <t>N: 05020</t>
  </si>
  <si>
    <t>N: 05021</t>
  </si>
  <si>
    <t>N: 05022</t>
  </si>
  <si>
    <t>N: 05023</t>
  </si>
  <si>
    <t>N: 05024</t>
  </si>
  <si>
    <t>N: 05025</t>
  </si>
  <si>
    <t>N: 05026</t>
  </si>
  <si>
    <t>N: 05027</t>
  </si>
  <si>
    <t>N: 05028</t>
  </si>
  <si>
    <t>N: 05029</t>
  </si>
  <si>
    <t>N: 05030</t>
  </si>
  <si>
    <t>N: 05031</t>
  </si>
  <si>
    <t>N: 05032</t>
  </si>
  <si>
    <t>N: 05033</t>
  </si>
  <si>
    <t>N: 05034</t>
  </si>
  <si>
    <t>N: 05035</t>
  </si>
  <si>
    <t>N: 05036</t>
  </si>
  <si>
    <t>N: 05037</t>
  </si>
  <si>
    <t>N: 05038</t>
  </si>
  <si>
    <t>N: 05039</t>
  </si>
  <si>
    <t>N: 05040</t>
  </si>
  <si>
    <t>N: 05041</t>
  </si>
  <si>
    <t>N: 05042</t>
  </si>
  <si>
    <t>N: 05043</t>
  </si>
  <si>
    <t>N: 05044</t>
  </si>
  <si>
    <t>N: 05045</t>
  </si>
  <si>
    <t>N: 05046</t>
  </si>
  <si>
    <t>N: 05047</t>
  </si>
  <si>
    <t>N: 05048</t>
  </si>
  <si>
    <t>N: 05049</t>
  </si>
  <si>
    <t>N: 05050</t>
  </si>
  <si>
    <t>N: 05051</t>
  </si>
  <si>
    <t>N: 05052</t>
  </si>
  <si>
    <t>N: 05053</t>
  </si>
  <si>
    <t>N: 05054</t>
  </si>
  <si>
    <t>N: 05055</t>
  </si>
  <si>
    <t>N: 05056</t>
  </si>
  <si>
    <t>N: 05057</t>
  </si>
  <si>
    <t>N: 05058</t>
  </si>
  <si>
    <t>N: 05059</t>
  </si>
  <si>
    <t>N: 05060</t>
  </si>
  <si>
    <t>N: 05061</t>
  </si>
  <si>
    <t>N: 05062</t>
  </si>
  <si>
    <t>N: 05063</t>
  </si>
  <si>
    <t>N: 05064</t>
  </si>
  <si>
    <t>N: 05065</t>
  </si>
  <si>
    <t>N: 05066</t>
  </si>
  <si>
    <t>N: 05067</t>
  </si>
  <si>
    <t>N: 05068</t>
  </si>
  <si>
    <t>N: 05069</t>
  </si>
  <si>
    <t>N: 05070</t>
  </si>
  <si>
    <t>N: 05071</t>
  </si>
  <si>
    <t>N: 05072</t>
  </si>
  <si>
    <t>N: 05073</t>
  </si>
  <si>
    <t>N: 05074</t>
  </si>
  <si>
    <t>N: 05075</t>
  </si>
  <si>
    <t>N: 05076</t>
  </si>
  <si>
    <t>N: 05077</t>
  </si>
  <si>
    <t>N: 05078</t>
  </si>
  <si>
    <t>N: 05079</t>
  </si>
  <si>
    <t>N: 05080</t>
  </si>
  <si>
    <t>N: 05081</t>
  </si>
  <si>
    <t>N: 05082</t>
  </si>
  <si>
    <t>N: 05083</t>
  </si>
  <si>
    <t>N: 05084</t>
  </si>
  <si>
    <t>N: 05085</t>
  </si>
  <si>
    <t>N: 05086</t>
  </si>
  <si>
    <t>N: 05087</t>
  </si>
  <si>
    <t>N: 05088</t>
  </si>
  <si>
    <t>N: 05089</t>
  </si>
  <si>
    <t>N: 05090</t>
  </si>
  <si>
    <t>N: 05091</t>
  </si>
  <si>
    <t>N: 05092</t>
  </si>
  <si>
    <t>N: 05093</t>
  </si>
  <si>
    <t>N: 05094</t>
  </si>
  <si>
    <t>N: 05095</t>
  </si>
  <si>
    <t>N: 05096</t>
  </si>
  <si>
    <t>N: 05097</t>
  </si>
  <si>
    <t>N: 05098</t>
  </si>
  <si>
    <t>N: 05099</t>
  </si>
  <si>
    <t>N: 05100</t>
  </si>
  <si>
    <t>N: 05101</t>
  </si>
  <si>
    <t>N: 05102</t>
  </si>
  <si>
    <t>N: 05103</t>
  </si>
  <si>
    <t>N: 05104</t>
  </si>
  <si>
    <t>N: 05105</t>
  </si>
  <si>
    <t>N: 05106</t>
  </si>
  <si>
    <t>N: 05107</t>
  </si>
  <si>
    <t>N: 05108</t>
  </si>
  <si>
    <t>N: 05109</t>
  </si>
  <si>
    <t>N: 05110</t>
  </si>
  <si>
    <t>N: 05111</t>
  </si>
  <si>
    <t>N: 05112</t>
  </si>
  <si>
    <t>N: 05113</t>
  </si>
  <si>
    <t>N: 05114</t>
  </si>
  <si>
    <t>N: 05115</t>
  </si>
  <si>
    <t>N: 05116</t>
  </si>
  <si>
    <t>N: 05117</t>
  </si>
  <si>
    <t>N: 05118</t>
  </si>
  <si>
    <t>N: 05119</t>
  </si>
  <si>
    <t>N: 05120</t>
  </si>
  <si>
    <t>N: 05121</t>
  </si>
  <si>
    <t>N: 05122</t>
  </si>
  <si>
    <t>N: 05123</t>
  </si>
  <si>
    <t>N: 05124</t>
  </si>
  <si>
    <t>N: 05125</t>
  </si>
  <si>
    <t>N: 05126</t>
  </si>
  <si>
    <t>N: 05127</t>
  </si>
  <si>
    <t>N: 05128</t>
  </si>
  <si>
    <t>N: 05129</t>
  </si>
  <si>
    <t>N: 05130</t>
  </si>
  <si>
    <t>N: 05131</t>
  </si>
  <si>
    <t>N: 05132</t>
  </si>
  <si>
    <t>N: 05133</t>
  </si>
  <si>
    <t>N: 05134</t>
  </si>
  <si>
    <t>N: 05135</t>
  </si>
  <si>
    <t>N: 05136</t>
  </si>
  <si>
    <t>N: 05137</t>
  </si>
  <si>
    <t>N: 05138</t>
  </si>
  <si>
    <t>N: 05139</t>
  </si>
  <si>
    <t>N: 05140</t>
  </si>
  <si>
    <t>N: 05141</t>
  </si>
  <si>
    <t>N: 05142</t>
  </si>
  <si>
    <t>N: 05143</t>
  </si>
  <si>
    <t>N: 05144</t>
  </si>
  <si>
    <t>N: 05145</t>
  </si>
  <si>
    <t>N: 05146</t>
  </si>
  <si>
    <t>N: 05147</t>
  </si>
  <si>
    <t>N: 05148</t>
  </si>
  <si>
    <t>N: 05149</t>
  </si>
  <si>
    <t>N: 05150</t>
  </si>
  <si>
    <t>N: 05151</t>
  </si>
  <si>
    <t>N: 05152</t>
  </si>
  <si>
    <t>N: 05153</t>
  </si>
  <si>
    <t>N: 05154</t>
  </si>
  <si>
    <t>N: 05155</t>
  </si>
  <si>
    <t>N: 05156</t>
  </si>
  <si>
    <t>N: 05157</t>
  </si>
  <si>
    <t>N: 05158</t>
  </si>
  <si>
    <t>N: 05159</t>
  </si>
  <si>
    <t>N: 05160</t>
  </si>
  <si>
    <t>N: 05161</t>
  </si>
  <si>
    <t>N: 05162</t>
  </si>
  <si>
    <t>N: 05163</t>
  </si>
  <si>
    <t>N: 05164</t>
  </si>
  <si>
    <t>N: 05165</t>
  </si>
  <si>
    <t>N: 05166</t>
  </si>
  <si>
    <t>N: 05167</t>
  </si>
  <si>
    <t>N: 05168</t>
  </si>
  <si>
    <t>N: 05169</t>
  </si>
  <si>
    <t>N: 05170</t>
  </si>
  <si>
    <t>N: 05171</t>
  </si>
  <si>
    <t>N: 05172</t>
  </si>
  <si>
    <t>N: 05173</t>
  </si>
  <si>
    <t>N: 05174</t>
  </si>
  <si>
    <t>N: 05175</t>
  </si>
  <si>
    <t>N: 05176</t>
  </si>
  <si>
    <t>N: 05177</t>
  </si>
  <si>
    <t>N: 05178</t>
  </si>
  <si>
    <t>N: 05179</t>
  </si>
  <si>
    <t>N: 05180</t>
  </si>
  <si>
    <t>N: 05181</t>
  </si>
  <si>
    <t>N: 05182</t>
  </si>
  <si>
    <t>N: 05183</t>
  </si>
  <si>
    <t>N: 05184</t>
  </si>
  <si>
    <t>N: 05185</t>
  </si>
  <si>
    <t>N: 05186</t>
  </si>
  <si>
    <t>N: 05187</t>
  </si>
  <si>
    <t>N: 05188</t>
  </si>
  <si>
    <t>N: 05189</t>
  </si>
  <si>
    <t>N: 05190</t>
  </si>
  <si>
    <t>N: 05191</t>
  </si>
  <si>
    <t>N: 05192</t>
  </si>
  <si>
    <t>N: 05193</t>
  </si>
  <si>
    <t>N: 05194</t>
  </si>
  <si>
    <t>N: 05195</t>
  </si>
  <si>
    <t>N: 05196</t>
  </si>
  <si>
    <t>N: 05197</t>
  </si>
  <si>
    <t>N: 05198</t>
  </si>
  <si>
    <t>N: 05199</t>
  </si>
  <si>
    <t>N: 05200</t>
  </si>
  <si>
    <t>N: 05201</t>
  </si>
  <si>
    <t>N: 05202</t>
  </si>
  <si>
    <t>N: 05203</t>
  </si>
  <si>
    <t>N: 05204</t>
  </si>
  <si>
    <t>N: 05205</t>
  </si>
  <si>
    <t>N: 05206</t>
  </si>
  <si>
    <t>N: 05207</t>
  </si>
  <si>
    <t>N: 05208</t>
  </si>
  <si>
    <t>N: 05209</t>
  </si>
  <si>
    <t>N: 05210</t>
  </si>
  <si>
    <t>N: 05211</t>
  </si>
  <si>
    <t>N: 05212</t>
  </si>
  <si>
    <t>N: 05213</t>
  </si>
  <si>
    <t>N: 05214</t>
  </si>
  <si>
    <t>N: 05215</t>
  </si>
  <si>
    <t>N: 05216</t>
  </si>
  <si>
    <t>N: 05217</t>
  </si>
  <si>
    <t>N: 05218</t>
  </si>
  <si>
    <t>N: 05219</t>
  </si>
  <si>
    <t>N: 05220</t>
  </si>
  <si>
    <t>N: 05221</t>
  </si>
  <si>
    <t>N: 05222</t>
  </si>
  <si>
    <t>N: 05223</t>
  </si>
  <si>
    <t>N: 05224</t>
  </si>
  <si>
    <t>N: 05225</t>
  </si>
  <si>
    <t>N: 05226</t>
  </si>
  <si>
    <t>N: 05227</t>
  </si>
  <si>
    <t>N: 05228</t>
  </si>
  <si>
    <t>N: 05229</t>
  </si>
  <si>
    <t>N: 05230</t>
  </si>
  <si>
    <t>N: 05231</t>
  </si>
  <si>
    <t>N: 05232</t>
  </si>
  <si>
    <t>N: 05233</t>
  </si>
  <si>
    <t>N: 05234</t>
  </si>
  <si>
    <t>N: 05235</t>
  </si>
  <si>
    <t>N: 05236</t>
  </si>
  <si>
    <t>N: 05237</t>
  </si>
  <si>
    <t>N: 05238</t>
  </si>
  <si>
    <t>N: 05239</t>
  </si>
  <si>
    <t>N: 05240</t>
  </si>
  <si>
    <t>N: 05241</t>
  </si>
  <si>
    <t>N: 05242</t>
  </si>
  <si>
    <t>N: 05243</t>
  </si>
  <si>
    <t>N: 05244</t>
  </si>
  <si>
    <t>N: 05245</t>
  </si>
  <si>
    <t>N: 05246</t>
  </si>
  <si>
    <t>N: 05247</t>
  </si>
  <si>
    <t>N: 05248</t>
  </si>
  <si>
    <t>N: 05249</t>
  </si>
  <si>
    <t>N: 05250</t>
  </si>
  <si>
    <t>N: 05251</t>
  </si>
  <si>
    <t>N: 05252</t>
  </si>
  <si>
    <t>N: 05253</t>
  </si>
  <si>
    <t>N: 05254</t>
  </si>
  <si>
    <t>N: 05255</t>
  </si>
  <si>
    <t>N: 05256</t>
  </si>
  <si>
    <t>N: 05257</t>
  </si>
  <si>
    <t>N: 05258</t>
  </si>
  <si>
    <t>N: 05259</t>
  </si>
  <si>
    <t>N: 05260</t>
  </si>
  <si>
    <t>N: 05261</t>
  </si>
  <si>
    <t>N: 05262</t>
  </si>
  <si>
    <t>N: 05263</t>
  </si>
  <si>
    <t>N: 05264</t>
  </si>
  <si>
    <t>N: 05265</t>
  </si>
  <si>
    <t>N: 05266</t>
  </si>
  <si>
    <t>N: 05267</t>
  </si>
  <si>
    <t>N: 05268</t>
  </si>
  <si>
    <t>N: 05269</t>
  </si>
  <si>
    <t>N: 05270</t>
  </si>
  <si>
    <t>N: 05271</t>
  </si>
  <si>
    <t>N: 05272</t>
  </si>
  <si>
    <t>N: 05273</t>
  </si>
  <si>
    <t>N: 05274</t>
  </si>
  <si>
    <t>N: 05275</t>
  </si>
  <si>
    <t>N: 05276</t>
  </si>
  <si>
    <t>N: 05277</t>
  </si>
  <si>
    <t>N: 05278</t>
  </si>
  <si>
    <t>N: 05279</t>
  </si>
  <si>
    <t>N: 05280</t>
  </si>
  <si>
    <t>N: 05281</t>
  </si>
  <si>
    <t>N: 05282</t>
  </si>
  <si>
    <t>N: 05283</t>
  </si>
  <si>
    <t>N: 05284</t>
  </si>
  <si>
    <t>N: 05285</t>
  </si>
  <si>
    <t>N: 05286</t>
  </si>
  <si>
    <t>N: 05287</t>
  </si>
  <si>
    <t>N: 05288</t>
  </si>
  <si>
    <t>N: 05289</t>
  </si>
  <si>
    <t>N: 05290</t>
  </si>
  <si>
    <t>N: 05291</t>
  </si>
  <si>
    <t>N: 05292</t>
  </si>
  <si>
    <t>N: 05293</t>
  </si>
  <si>
    <t>N: 05294</t>
  </si>
  <si>
    <t>N: 05295</t>
  </si>
  <si>
    <t>N: 05296</t>
  </si>
  <si>
    <t>N: 05297</t>
  </si>
  <si>
    <t>N: 05298</t>
  </si>
  <si>
    <t>N: 05299</t>
  </si>
  <si>
    <t>N: 05300</t>
  </si>
  <si>
    <t>N: 05301</t>
  </si>
  <si>
    <t>N: 05302</t>
  </si>
  <si>
    <t>N: 05303</t>
  </si>
  <si>
    <t>N: 05304</t>
  </si>
  <si>
    <t>N: 05305</t>
  </si>
  <si>
    <t>N: 05306</t>
  </si>
  <si>
    <t>N: 05307</t>
  </si>
  <si>
    <t>N: 05308</t>
  </si>
  <si>
    <t>N: 05309</t>
  </si>
  <si>
    <t>N: 05310</t>
  </si>
  <si>
    <t>N: 05311</t>
  </si>
  <si>
    <t>N: 05312</t>
  </si>
  <si>
    <t>N: 05313</t>
  </si>
  <si>
    <t>N: 05314</t>
  </si>
  <si>
    <t>N: 05315</t>
  </si>
  <si>
    <t>N: 05316</t>
  </si>
  <si>
    <t>N: 05317</t>
  </si>
  <si>
    <t>N: 05318</t>
  </si>
  <si>
    <t>N: 05319</t>
  </si>
  <si>
    <t>N: 05320</t>
  </si>
  <si>
    <t>N: 05321</t>
  </si>
  <si>
    <t>N: 05322</t>
  </si>
  <si>
    <t>N: 05323</t>
  </si>
  <si>
    <t>N: 05324</t>
  </si>
  <si>
    <t>N: 05325</t>
  </si>
  <si>
    <t>N: 05326</t>
  </si>
  <si>
    <t>N: 05327</t>
  </si>
  <si>
    <t>N: 05328</t>
  </si>
  <si>
    <t>N: 05329</t>
  </si>
  <si>
    <t>N: 05330</t>
  </si>
  <si>
    <t>N: 05331</t>
  </si>
  <si>
    <t>N: 05332</t>
  </si>
  <si>
    <t>N: 05333</t>
  </si>
  <si>
    <t>N: 05334</t>
  </si>
  <si>
    <t>N: 05335</t>
  </si>
  <si>
    <t>N: 05336</t>
  </si>
  <si>
    <t>N: 05337</t>
  </si>
  <si>
    <t>N: 05338</t>
  </si>
  <si>
    <t>N: 05339</t>
  </si>
  <si>
    <t>N: 05340</t>
  </si>
  <si>
    <t>N: 05341</t>
  </si>
  <si>
    <t>N: 05342</t>
  </si>
  <si>
    <t>N: 05343</t>
  </si>
  <si>
    <t>N: 05344</t>
  </si>
  <si>
    <t>N: 05345</t>
  </si>
  <si>
    <t>N: 05346</t>
  </si>
  <si>
    <t>N: 05347</t>
  </si>
  <si>
    <t>N: 05348</t>
  </si>
  <si>
    <t>N: 05349</t>
  </si>
  <si>
    <t>N: 05350</t>
  </si>
  <si>
    <t>N: 05351</t>
  </si>
  <si>
    <t>N: 05352</t>
  </si>
  <si>
    <t>N: 05353</t>
  </si>
  <si>
    <t>N: 05354</t>
  </si>
  <si>
    <t>N: 05355</t>
  </si>
  <si>
    <t>N: 05356</t>
  </si>
  <si>
    <t>N: 05357</t>
  </si>
  <si>
    <t>N: 05358</t>
  </si>
  <si>
    <t>N: 05359</t>
  </si>
  <si>
    <t>N: 05360</t>
  </si>
  <si>
    <t>N: 05361</t>
  </si>
  <si>
    <t>N: 05362</t>
  </si>
  <si>
    <t>N: 05363</t>
  </si>
  <si>
    <t>N: 05364</t>
  </si>
  <si>
    <t>N: 05365</t>
  </si>
  <si>
    <t>N: 05366</t>
  </si>
  <si>
    <t>N: 05367</t>
  </si>
  <si>
    <t>N: 05368</t>
  </si>
  <si>
    <t>N: 05369</t>
  </si>
  <si>
    <t>N: 05370</t>
  </si>
  <si>
    <t>N: 05371</t>
  </si>
  <si>
    <t>N: 05372</t>
  </si>
  <si>
    <t>N: 05373</t>
  </si>
  <si>
    <t>N: 05374</t>
  </si>
  <si>
    <t>N: 05375</t>
  </si>
  <si>
    <t>N: 05376</t>
  </si>
  <si>
    <t>N: 05377</t>
  </si>
  <si>
    <t>N: 05378</t>
  </si>
  <si>
    <t>N: 05379</t>
  </si>
  <si>
    <t>N: 05380</t>
  </si>
  <si>
    <t>N: 05381</t>
  </si>
  <si>
    <t>N: 05382</t>
  </si>
  <si>
    <t>N: 05383</t>
  </si>
  <si>
    <t>N: 05384</t>
  </si>
  <si>
    <t>N: 05385</t>
  </si>
  <si>
    <t>N: 05386</t>
  </si>
  <si>
    <t>N: 05387</t>
  </si>
  <si>
    <t>N: 05388</t>
  </si>
  <si>
    <t>N: 05389</t>
  </si>
  <si>
    <t>N: 05390</t>
  </si>
  <si>
    <t>N: 05391</t>
  </si>
  <si>
    <t>N: 05392</t>
  </si>
  <si>
    <t>N: 05393</t>
  </si>
  <si>
    <t>N: 05394</t>
  </si>
  <si>
    <t>N: 05395</t>
  </si>
  <si>
    <t>N: 05396</t>
  </si>
  <si>
    <t>N: 05397</t>
  </si>
  <si>
    <t>N: 05398</t>
  </si>
  <si>
    <t>N: 05399</t>
  </si>
  <si>
    <t>N: 05400</t>
  </si>
  <si>
    <t>N: 05401</t>
  </si>
  <si>
    <t>N: 05402</t>
  </si>
  <si>
    <t>N: 05403</t>
  </si>
  <si>
    <t>N: 05404</t>
  </si>
  <si>
    <t>N: 05405</t>
  </si>
  <si>
    <t>N: 05406</t>
  </si>
  <si>
    <t>N: 05407</t>
  </si>
  <si>
    <t>N: 05408</t>
  </si>
  <si>
    <t>N: 05409</t>
  </si>
  <si>
    <t>N: 05410</t>
  </si>
  <si>
    <t>N: 05411</t>
  </si>
  <si>
    <t>N: 05412</t>
  </si>
  <si>
    <t>N: 05413</t>
  </si>
  <si>
    <t>N: 05414</t>
  </si>
  <si>
    <t>N: 05415</t>
  </si>
  <si>
    <t>N: 05416</t>
  </si>
  <si>
    <t>N: 05417</t>
  </si>
  <si>
    <t>N: 05418</t>
  </si>
  <si>
    <t>N: 05419</t>
  </si>
  <si>
    <t>N: 05420</t>
  </si>
  <si>
    <t>N: 05421</t>
  </si>
  <si>
    <t>N: 05422</t>
  </si>
  <si>
    <t>N: 05423</t>
  </si>
  <si>
    <t>N: 05424</t>
  </si>
  <si>
    <t>N: 05425</t>
  </si>
  <si>
    <t>N: 05426</t>
  </si>
  <si>
    <t>N: 05427</t>
  </si>
  <si>
    <t>N: 05428</t>
  </si>
  <si>
    <t>N: 05429</t>
  </si>
  <si>
    <t>N: 05430</t>
  </si>
  <si>
    <t>N: 05431</t>
  </si>
  <si>
    <t>N: 05432</t>
  </si>
  <si>
    <t>N: 05433</t>
  </si>
  <si>
    <t>N: 05434</t>
  </si>
  <si>
    <t>N: 05435</t>
  </si>
  <si>
    <t>N: 05436</t>
  </si>
  <si>
    <t>N: 05437</t>
  </si>
  <si>
    <t>N: 05438</t>
  </si>
  <si>
    <t>N: 05439</t>
  </si>
  <si>
    <t>N: 05440</t>
  </si>
  <si>
    <t>N: 05441</t>
  </si>
  <si>
    <t>N: 05442</t>
  </si>
  <si>
    <t>N: 05443</t>
  </si>
  <si>
    <t>N: 05444</t>
  </si>
  <si>
    <t>N: 05445</t>
  </si>
  <si>
    <t>N: 05446</t>
  </si>
  <si>
    <t>N: 05447</t>
  </si>
  <si>
    <t>N: 05448</t>
  </si>
  <si>
    <t>N: 05449</t>
  </si>
  <si>
    <t>N: 05450</t>
  </si>
  <si>
    <t>N: 05451</t>
  </si>
  <si>
    <t>N: 05452</t>
  </si>
  <si>
    <t>N: 05453</t>
  </si>
  <si>
    <t>N: 05454</t>
  </si>
  <si>
    <t>N: 05455</t>
  </si>
  <si>
    <t>N: 05456</t>
  </si>
  <si>
    <t>N: 05457</t>
  </si>
  <si>
    <t>N: 05458</t>
  </si>
  <si>
    <t>N: 05459</t>
  </si>
  <si>
    <t>N: 05460</t>
  </si>
  <si>
    <t>N: 05461</t>
  </si>
  <si>
    <t>N: 05462</t>
  </si>
  <si>
    <t>N: 05463</t>
  </si>
  <si>
    <t>N: 05464</t>
  </si>
  <si>
    <t>N: 05465</t>
  </si>
  <si>
    <t>N: 05466</t>
  </si>
  <si>
    <t>N: 05467</t>
  </si>
  <si>
    <t>N: 05468</t>
  </si>
  <si>
    <t>N: 05469</t>
  </si>
  <si>
    <t>N: 05470</t>
  </si>
  <si>
    <t>N: 05471</t>
  </si>
  <si>
    <t>N: 05472</t>
  </si>
  <si>
    <t>N: 05473</t>
  </si>
  <si>
    <t>N: 05474</t>
  </si>
  <si>
    <t>N: 05475</t>
  </si>
  <si>
    <t>N: 05476</t>
  </si>
  <si>
    <t>N: 05477</t>
  </si>
  <si>
    <t>N: 05478</t>
  </si>
  <si>
    <t>N: 05479</t>
  </si>
  <si>
    <t>N: 05480</t>
  </si>
  <si>
    <t>N: 05481</t>
  </si>
  <si>
    <t>N: 05482</t>
  </si>
  <si>
    <t>N: 05483</t>
  </si>
  <si>
    <t>N: 05484</t>
  </si>
  <si>
    <t>N: 05485</t>
  </si>
  <si>
    <t>N: 05486</t>
  </si>
  <si>
    <t>N: 05487</t>
  </si>
  <si>
    <t>N: 05488</t>
  </si>
  <si>
    <t>N: 05489</t>
  </si>
  <si>
    <t>N: 05490</t>
  </si>
  <si>
    <t>N: 05491</t>
  </si>
  <si>
    <t>N: 05492</t>
  </si>
  <si>
    <t>N: 05493</t>
  </si>
  <si>
    <t>N: 05494</t>
  </si>
  <si>
    <t>N: 05495</t>
  </si>
  <si>
    <t>N: 05496</t>
  </si>
  <si>
    <t>N: 05497</t>
  </si>
  <si>
    <t>N: 05498</t>
  </si>
  <si>
    <t>N: 05499</t>
  </si>
  <si>
    <t>N: 05500</t>
  </si>
  <si>
    <t>N: 05501</t>
  </si>
  <si>
    <t>N: 05502</t>
  </si>
  <si>
    <t>N: 05503</t>
  </si>
  <si>
    <t>N: 05504</t>
  </si>
  <si>
    <t>N: 05505</t>
  </si>
  <si>
    <t>N: 05506</t>
  </si>
  <si>
    <t>N: 05507</t>
  </si>
  <si>
    <t>N: 05508</t>
  </si>
  <si>
    <t>N: 05509</t>
  </si>
  <si>
    <t>N: 05510</t>
  </si>
  <si>
    <t>N: 05511</t>
  </si>
  <si>
    <t>N: 05512</t>
  </si>
  <si>
    <t>N: 05513</t>
  </si>
  <si>
    <t>N: 05514</t>
  </si>
  <si>
    <t>N: 05515</t>
  </si>
  <si>
    <t>N: 05516</t>
  </si>
  <si>
    <t>N: 05517</t>
  </si>
  <si>
    <t>N: 05518</t>
  </si>
  <si>
    <t>N: 05519</t>
  </si>
  <si>
    <t>N: 05520</t>
  </si>
  <si>
    <t>N: 05521</t>
  </si>
  <si>
    <t>N: 05522</t>
  </si>
  <si>
    <t>N: 05523</t>
  </si>
  <si>
    <t>N: 05524</t>
  </si>
  <si>
    <t>N: 05525</t>
  </si>
  <si>
    <t>N: 05526</t>
  </si>
  <si>
    <t>N: 05527</t>
  </si>
  <si>
    <t>N: 05528</t>
  </si>
  <si>
    <t>N: 05529</t>
  </si>
  <si>
    <t>N: 05530</t>
  </si>
  <si>
    <t>N: 05531</t>
  </si>
  <si>
    <t>N: 05532</t>
  </si>
  <si>
    <t>N: 05533</t>
  </si>
  <si>
    <t>N: 05534</t>
  </si>
  <si>
    <t>N: 05535</t>
  </si>
  <si>
    <t>N: 05536</t>
  </si>
  <si>
    <t>N: 05537</t>
  </si>
  <si>
    <t>N: 05538</t>
  </si>
  <si>
    <t>N: 05539</t>
  </si>
  <si>
    <t>N: 05540</t>
  </si>
  <si>
    <t>N: 05541</t>
  </si>
  <si>
    <t>N: 05542</t>
  </si>
  <si>
    <t>N: 05543</t>
  </si>
  <si>
    <t>N: 05544</t>
  </si>
  <si>
    <t>N: 05545</t>
  </si>
  <si>
    <t>N: 05546</t>
  </si>
  <si>
    <t>N: 05547</t>
  </si>
  <si>
    <t>N: 05548</t>
  </si>
  <si>
    <t>N: 05549</t>
  </si>
  <si>
    <t>N: 05550</t>
  </si>
  <si>
    <t>N: 05551</t>
  </si>
  <si>
    <t>N: 05552</t>
  </si>
  <si>
    <t>N: 05553</t>
  </si>
  <si>
    <t>N: 05554</t>
  </si>
  <si>
    <t>N: 05555</t>
  </si>
  <si>
    <t>N: 05556</t>
  </si>
  <si>
    <t>N: 05557</t>
  </si>
  <si>
    <t>N: 05558</t>
  </si>
  <si>
    <t>N: 05559</t>
  </si>
  <si>
    <t>N: 05560</t>
  </si>
  <si>
    <t>N: 05561</t>
  </si>
  <si>
    <t>N: 05562</t>
  </si>
  <si>
    <t>N: 05563</t>
  </si>
  <si>
    <t>N: 05564</t>
  </si>
  <si>
    <t>N: 05565</t>
  </si>
  <si>
    <t>N: 05566</t>
  </si>
  <si>
    <t>N: 05567</t>
  </si>
  <si>
    <t>N: 05568</t>
  </si>
  <si>
    <t>N: 05569</t>
  </si>
  <si>
    <t>N: 05570</t>
  </si>
  <si>
    <t>N: 05571</t>
  </si>
  <si>
    <t>N: 05572</t>
  </si>
  <si>
    <t>N: 05573</t>
  </si>
  <si>
    <t>N: 05574</t>
  </si>
  <si>
    <t>N: 05575</t>
  </si>
  <si>
    <t>N: 05576</t>
  </si>
  <si>
    <t>N: 05577</t>
  </si>
  <si>
    <t>N: 05578</t>
  </si>
  <si>
    <t>N: 05579</t>
  </si>
  <si>
    <t>N: 05580</t>
  </si>
  <si>
    <t>N: 05581</t>
  </si>
  <si>
    <t>N: 05582</t>
  </si>
  <si>
    <t>N: 05583</t>
  </si>
  <si>
    <t>N: 05584</t>
  </si>
  <si>
    <t>N: 05585</t>
  </si>
  <si>
    <t>N: 05586</t>
  </si>
  <si>
    <t>N: 05587</t>
  </si>
  <si>
    <t>N: 05588</t>
  </si>
  <si>
    <t>N: 05589</t>
  </si>
  <si>
    <t>N: 05590</t>
  </si>
  <si>
    <t>N: 05591</t>
  </si>
  <si>
    <t>N: 05592</t>
  </si>
  <si>
    <t>N: 05593</t>
  </si>
  <si>
    <t>N: 05594</t>
  </si>
  <si>
    <t>N: 05595</t>
  </si>
  <si>
    <t>N: 05596</t>
  </si>
  <si>
    <t>N: 05597</t>
  </si>
  <si>
    <t>N: 05598</t>
  </si>
  <si>
    <t>N: 05599</t>
  </si>
  <si>
    <t>N: 05600</t>
  </si>
  <si>
    <t>N: 05601</t>
  </si>
  <si>
    <t>N: 05602</t>
  </si>
  <si>
    <t>N: 05603</t>
  </si>
  <si>
    <t>N: 05604</t>
  </si>
  <si>
    <t>N: 05605</t>
  </si>
  <si>
    <t>N: 05606</t>
  </si>
  <si>
    <t>N: 05607</t>
  </si>
  <si>
    <t>N: 05608</t>
  </si>
  <si>
    <t>N: 05609</t>
  </si>
  <si>
    <t>N: 05610</t>
  </si>
  <si>
    <t>N: 05611</t>
  </si>
  <si>
    <t>N: 05612</t>
  </si>
  <si>
    <t>N: 05613</t>
  </si>
  <si>
    <t>N: 05614</t>
  </si>
  <si>
    <t>N: 05615</t>
  </si>
  <si>
    <t>N: 05616</t>
  </si>
  <si>
    <t>N: 05617</t>
  </si>
  <si>
    <t>N: 05618</t>
  </si>
  <si>
    <t>N: 05619</t>
  </si>
  <si>
    <t>N: 05620</t>
  </si>
  <si>
    <t>N: 05621</t>
  </si>
  <si>
    <t>N: 05622</t>
  </si>
  <si>
    <t>N: 05623</t>
  </si>
  <si>
    <t>N: 05624</t>
  </si>
  <si>
    <t>N: 05625</t>
  </si>
  <si>
    <t>N: 05626</t>
  </si>
  <si>
    <t>N: 05627</t>
  </si>
  <si>
    <t>N: 05628</t>
  </si>
  <si>
    <t>N: 05629</t>
  </si>
  <si>
    <t>N: 05630</t>
  </si>
  <si>
    <t>N: 05631</t>
  </si>
  <si>
    <t>N: 05632</t>
  </si>
  <si>
    <t>N: 05633</t>
  </si>
  <si>
    <t>N: 05634</t>
  </si>
  <si>
    <t>N: 05635</t>
  </si>
  <si>
    <t>N: 05636</t>
  </si>
  <si>
    <t>N: 05637</t>
  </si>
  <si>
    <t>N: 05638</t>
  </si>
  <si>
    <t>N: 05639</t>
  </si>
  <si>
    <t>N: 05640</t>
  </si>
  <si>
    <t>N: 05641</t>
  </si>
  <si>
    <t>N: 05642</t>
  </si>
  <si>
    <t>N: 05643</t>
  </si>
  <si>
    <t>N: 05644</t>
  </si>
  <si>
    <t>N: 05645</t>
  </si>
  <si>
    <t>N: 05646</t>
  </si>
  <si>
    <t>N: 05647</t>
  </si>
  <si>
    <t>N: 05648</t>
  </si>
  <si>
    <t>N: 05649</t>
  </si>
  <si>
    <t>N: 05650</t>
  </si>
  <si>
    <t>N: 05651</t>
  </si>
  <si>
    <t>N: 05652</t>
  </si>
  <si>
    <t>N: 05653</t>
  </si>
  <si>
    <t>N: 05654</t>
  </si>
  <si>
    <t>N: 05655</t>
  </si>
  <si>
    <t>N: 05656</t>
  </si>
  <si>
    <t>N: 05657</t>
  </si>
  <si>
    <t>N: 05658</t>
  </si>
  <si>
    <t>N: 05659</t>
  </si>
  <si>
    <t>N: 05660</t>
  </si>
  <si>
    <t>N: 05661</t>
  </si>
  <si>
    <t>N: 05662</t>
  </si>
  <si>
    <t>N: 05663</t>
  </si>
  <si>
    <t>N: 05664</t>
  </si>
  <si>
    <t>N: 05665</t>
  </si>
  <si>
    <t>N: 05666</t>
  </si>
  <si>
    <t>N: 05667</t>
  </si>
  <si>
    <t>N: 05668</t>
  </si>
  <si>
    <t>N: 05669</t>
  </si>
  <si>
    <t>N: 05670</t>
  </si>
  <si>
    <t>N: 05671</t>
  </si>
  <si>
    <t>N: 05672</t>
  </si>
  <si>
    <t>N: 05673</t>
  </si>
  <si>
    <t>N: 05674</t>
  </si>
  <si>
    <t>N: 05675</t>
  </si>
  <si>
    <t>N: 05676</t>
  </si>
  <si>
    <t>N: 05677</t>
  </si>
  <si>
    <t>N: 05678</t>
  </si>
  <si>
    <t>N: 05679</t>
  </si>
  <si>
    <t>N: 05680</t>
  </si>
  <si>
    <t>N: 05681</t>
  </si>
  <si>
    <t>N: 05682</t>
  </si>
  <si>
    <t>N: 05683</t>
  </si>
  <si>
    <t>N: 05684</t>
  </si>
  <si>
    <t>N: 05685</t>
  </si>
  <si>
    <t>N: 05686</t>
  </si>
  <si>
    <t>N: 05687</t>
  </si>
  <si>
    <t>N: 05688</t>
  </si>
  <si>
    <t>N: 05689</t>
  </si>
  <si>
    <t>N: 05690</t>
  </si>
  <si>
    <t>N: 05691</t>
  </si>
  <si>
    <t>N: 05692</t>
  </si>
  <si>
    <t>N: 05693</t>
  </si>
  <si>
    <t>N: 05694</t>
  </si>
  <si>
    <t>N: 05695</t>
  </si>
  <si>
    <t>N: 05696</t>
  </si>
  <si>
    <t>N: 05697</t>
  </si>
  <si>
    <t>N: 05698</t>
  </si>
  <si>
    <t>N: 05699</t>
  </si>
  <si>
    <t>N: 05700</t>
  </si>
  <si>
    <t>N: 05701</t>
  </si>
  <si>
    <t>N: 05702</t>
  </si>
  <si>
    <t>N: 05703</t>
  </si>
  <si>
    <t>N: 05704</t>
  </si>
  <si>
    <t>N: 05705</t>
  </si>
  <si>
    <t>N: 05706</t>
  </si>
  <si>
    <t>N: 05707</t>
  </si>
  <si>
    <t>N: 05708</t>
  </si>
  <si>
    <t>N: 05709</t>
  </si>
  <si>
    <t>N: 05710</t>
  </si>
  <si>
    <t>N: 05711</t>
  </si>
  <si>
    <t>N: 05712</t>
  </si>
  <si>
    <t>N: 05713</t>
  </si>
  <si>
    <t>N: 05714</t>
  </si>
  <si>
    <t>N: 05715</t>
  </si>
  <si>
    <t>N: 05716</t>
  </si>
  <si>
    <t>N: 05717</t>
  </si>
  <si>
    <t>N: 05718</t>
  </si>
  <si>
    <t>N: 05719</t>
  </si>
  <si>
    <t>N: 05720</t>
  </si>
  <si>
    <t>N: 05721</t>
  </si>
  <si>
    <t>N: 05722</t>
  </si>
  <si>
    <t>N: 05723</t>
  </si>
  <si>
    <t>N: 05724</t>
  </si>
  <si>
    <t>N: 05725</t>
  </si>
  <si>
    <t>N: 05726</t>
  </si>
  <si>
    <t>N: 05727</t>
  </si>
  <si>
    <t>N: 05728</t>
  </si>
  <si>
    <t>N: 05729</t>
  </si>
  <si>
    <t>N: 05730</t>
  </si>
  <si>
    <t>N: 05731</t>
  </si>
  <si>
    <t>N: 05732</t>
  </si>
  <si>
    <t>N: 05733</t>
  </si>
  <si>
    <t>N: 05734</t>
  </si>
  <si>
    <t>N: 05735</t>
  </si>
  <si>
    <t>N: 05736</t>
  </si>
  <si>
    <t>N: 05737</t>
  </si>
  <si>
    <t>N: 05738</t>
  </si>
  <si>
    <t>N: 05739</t>
  </si>
  <si>
    <t>N: 05740</t>
  </si>
  <si>
    <t>N: 05741</t>
  </si>
  <si>
    <t>N: 05742</t>
  </si>
  <si>
    <t>N: 05743</t>
  </si>
  <si>
    <t>N: 05744</t>
  </si>
  <si>
    <t>N: 05745</t>
  </si>
  <si>
    <t>N: 05746</t>
  </si>
  <si>
    <t>N: 05747</t>
  </si>
  <si>
    <t>N: 05748</t>
  </si>
  <si>
    <t>N: 05749</t>
  </si>
  <si>
    <t>N: 05750</t>
  </si>
  <si>
    <t>N: 05751</t>
  </si>
  <si>
    <t>N: 05752</t>
  </si>
  <si>
    <t>N: 05753</t>
  </si>
  <si>
    <t>N: 05754</t>
  </si>
  <si>
    <t>N: 05755</t>
  </si>
  <si>
    <t>N: 05756</t>
  </si>
  <si>
    <t>N: 05757</t>
  </si>
  <si>
    <t>N: 05758</t>
  </si>
  <si>
    <t>N: 05759</t>
  </si>
  <si>
    <t>N: 05760</t>
  </si>
  <si>
    <t>N: 05761</t>
  </si>
  <si>
    <t>N: 05762</t>
  </si>
  <si>
    <t>N: 05763</t>
  </si>
  <si>
    <t>N: 05764</t>
  </si>
  <si>
    <t>N: 05765</t>
  </si>
  <si>
    <t>N: 05766</t>
  </si>
  <si>
    <t>N: 05767</t>
  </si>
  <si>
    <t>N: 05768</t>
  </si>
  <si>
    <t>N: 05769</t>
  </si>
  <si>
    <t>N: 05770</t>
  </si>
  <si>
    <t>N: 05771</t>
  </si>
  <si>
    <t>N: 05772</t>
  </si>
  <si>
    <t>N: 05773</t>
  </si>
  <si>
    <t>N: 05774</t>
  </si>
  <si>
    <t>N: 05775</t>
  </si>
  <si>
    <t>N: 05776</t>
  </si>
  <si>
    <t>N: 05777</t>
  </si>
  <si>
    <t>N: 05778</t>
  </si>
  <si>
    <t>N: 05779</t>
  </si>
  <si>
    <t>N: 05780</t>
  </si>
  <si>
    <t>N: 05781</t>
  </si>
  <si>
    <t>N: 05782</t>
  </si>
  <si>
    <t>N: 05783</t>
  </si>
  <si>
    <t>N: 05784</t>
  </si>
  <si>
    <t>N: 05785</t>
  </si>
  <si>
    <t>N: 05786</t>
  </si>
  <si>
    <t>N: 05787</t>
  </si>
  <si>
    <t>N: 05788</t>
  </si>
  <si>
    <t>N: 05789</t>
  </si>
  <si>
    <t>N: 05790</t>
  </si>
  <si>
    <t>N: 05791</t>
  </si>
  <si>
    <t>N: 05792</t>
  </si>
  <si>
    <t>N: 05793</t>
  </si>
  <si>
    <t>N: 05794</t>
  </si>
  <si>
    <t>N: 05795</t>
  </si>
  <si>
    <t>N: 05796</t>
  </si>
  <si>
    <t>N: 05797</t>
  </si>
  <si>
    <t>N: 05798</t>
  </si>
  <si>
    <t>N: 05799</t>
  </si>
  <si>
    <t>N: 05800</t>
  </si>
  <si>
    <t>N: 05801</t>
  </si>
  <si>
    <t>N: 05802</t>
  </si>
  <si>
    <t>N: 05803</t>
  </si>
  <si>
    <t>N: 05804</t>
  </si>
  <si>
    <t>N: 05805</t>
  </si>
  <si>
    <t>N: 05806</t>
  </si>
  <si>
    <t>N: 05807</t>
  </si>
  <si>
    <t>N: 05808</t>
  </si>
  <si>
    <t>N: 05809</t>
  </si>
  <si>
    <t>N: 05810</t>
  </si>
  <si>
    <t>N: 05811</t>
  </si>
  <si>
    <t>N: 05812</t>
  </si>
  <si>
    <t>N: 05813</t>
  </si>
  <si>
    <t>N: 05814</t>
  </si>
  <si>
    <t>N: 05815</t>
  </si>
  <si>
    <t>N: 05816</t>
  </si>
  <si>
    <t>N: 05817</t>
  </si>
  <si>
    <t>N: 05818</t>
  </si>
  <si>
    <t>N: 05819</t>
  </si>
  <si>
    <t>N: 05820</t>
  </si>
  <si>
    <t>N: 05821</t>
  </si>
  <si>
    <t>N: 05822</t>
  </si>
  <si>
    <t>N: 05823</t>
  </si>
  <si>
    <t>N: 05824</t>
  </si>
  <si>
    <t>N: 05825</t>
  </si>
  <si>
    <t>N: 05826</t>
  </si>
  <si>
    <t>N: 05827</t>
  </si>
  <si>
    <t>N: 05828</t>
  </si>
  <si>
    <t>N: 05829</t>
  </si>
  <si>
    <t>N: 05830</t>
  </si>
  <si>
    <t>N: 05831</t>
  </si>
  <si>
    <t>N: 05832</t>
  </si>
  <si>
    <t>N: 05833</t>
  </si>
  <si>
    <t>N: 05834</t>
  </si>
  <si>
    <t>N: 05835</t>
  </si>
  <si>
    <t>N: 05836</t>
  </si>
  <si>
    <t>N: 05837</t>
  </si>
  <si>
    <t>N: 05838</t>
  </si>
  <si>
    <t>N: 05839</t>
  </si>
  <si>
    <t>N: 05840</t>
  </si>
  <si>
    <t>N: 05841</t>
  </si>
  <si>
    <t>N: 05842</t>
  </si>
  <si>
    <t>N: 05843</t>
  </si>
  <si>
    <t>N: 05844</t>
  </si>
  <si>
    <t>N: 05845</t>
  </si>
  <si>
    <t>N: 05846</t>
  </si>
  <si>
    <t>N: 05847</t>
  </si>
  <si>
    <t>N: 05848</t>
  </si>
  <si>
    <t>N: 05849</t>
  </si>
  <si>
    <t>N: 05850</t>
  </si>
  <si>
    <t>N: 05851</t>
  </si>
  <si>
    <t>N: 05852</t>
  </si>
  <si>
    <t>N: 05853</t>
  </si>
  <si>
    <t>N: 05854</t>
  </si>
  <si>
    <t>N: 05855</t>
  </si>
  <si>
    <t>N: 05856</t>
  </si>
  <si>
    <t>N: 05857</t>
  </si>
  <si>
    <t>N: 05858</t>
  </si>
  <si>
    <t>N: 05859</t>
  </si>
  <si>
    <t>N: 05860</t>
  </si>
  <si>
    <t>N: 05861</t>
  </si>
  <si>
    <t>N: 05862</t>
  </si>
  <si>
    <t>N: 05863</t>
  </si>
  <si>
    <t>N: 05864</t>
  </si>
  <si>
    <t>N: 05865</t>
  </si>
  <si>
    <t>N: 05866</t>
  </si>
  <si>
    <t>N: 05867</t>
  </si>
  <si>
    <t>N: 05868</t>
  </si>
  <si>
    <t>N: 05869</t>
  </si>
  <si>
    <t>N: 05870</t>
  </si>
  <si>
    <t>N: 05871</t>
  </si>
  <si>
    <t>N: 05872</t>
  </si>
  <si>
    <t>N: 05873</t>
  </si>
  <si>
    <t>N: 05874</t>
  </si>
  <si>
    <t>N: 05875</t>
  </si>
  <si>
    <t>N: 05876</t>
  </si>
  <si>
    <t>N: 05877</t>
  </si>
  <si>
    <t>N: 05878</t>
  </si>
  <si>
    <t>N: 05879</t>
  </si>
  <si>
    <t>N: 05880</t>
  </si>
  <si>
    <t>N: 05881</t>
  </si>
  <si>
    <t>N: 05882</t>
  </si>
  <si>
    <t>N: 05883</t>
  </si>
  <si>
    <t>N: 05884</t>
  </si>
  <si>
    <t>N: 05885</t>
  </si>
  <si>
    <t>N: 05886</t>
  </si>
  <si>
    <t>N: 05887</t>
  </si>
  <si>
    <t>N: 05888</t>
  </si>
  <si>
    <t>N: 05889</t>
  </si>
  <si>
    <t>N: 05890</t>
  </si>
  <si>
    <t>N: 05891</t>
  </si>
  <si>
    <t>N: 05892</t>
  </si>
  <si>
    <t>N: 05893</t>
  </si>
  <si>
    <t>N: 05894</t>
  </si>
  <si>
    <t>N: 05895</t>
  </si>
  <si>
    <t>N: 05896</t>
  </si>
  <si>
    <t>N: 05897</t>
  </si>
  <si>
    <t>N: 05898</t>
  </si>
  <si>
    <t>N: 05899</t>
  </si>
  <si>
    <t>N: 05900</t>
  </si>
  <si>
    <t>N: 05901</t>
  </si>
  <si>
    <t>N: 05902</t>
  </si>
  <si>
    <t>N: 05903</t>
  </si>
  <si>
    <t>N: 05904</t>
  </si>
  <si>
    <t>N: 05905</t>
  </si>
  <si>
    <t>N: 05906</t>
  </si>
  <si>
    <t>N: 05907</t>
  </si>
  <si>
    <t>N: 05908</t>
  </si>
  <si>
    <t>N: 05909</t>
  </si>
  <si>
    <t>N: 05910</t>
  </si>
  <si>
    <t>N: 05911</t>
  </si>
  <si>
    <t>N: 05912</t>
  </si>
  <si>
    <t>N: 05913</t>
  </si>
  <si>
    <t>N: 05914</t>
  </si>
  <si>
    <t>N: 05915</t>
  </si>
  <si>
    <t>N: 05916</t>
  </si>
  <si>
    <t>N: 05917</t>
  </si>
  <si>
    <t>N: 05918</t>
  </si>
  <si>
    <t>N: 05919</t>
  </si>
  <si>
    <t>N: 05920</t>
  </si>
  <si>
    <t>N: 05921</t>
  </si>
  <si>
    <t>N: 05922</t>
  </si>
  <si>
    <t>N: 05923</t>
  </si>
  <si>
    <t>N: 05924</t>
  </si>
  <si>
    <t>N: 05925</t>
  </si>
  <si>
    <t>N: 05926</t>
  </si>
  <si>
    <t>N: 05927</t>
  </si>
  <si>
    <t>N: 05928</t>
  </si>
  <si>
    <t>N: 05929</t>
  </si>
  <si>
    <t>N: 05930</t>
  </si>
  <si>
    <t>N: 05931</t>
  </si>
  <si>
    <t>N: 05932</t>
  </si>
  <si>
    <t>N: 05933</t>
  </si>
  <si>
    <t>N: 05934</t>
  </si>
  <si>
    <t>N: 05935</t>
  </si>
  <si>
    <t>N: 05936</t>
  </si>
  <si>
    <t>N: 05937</t>
  </si>
  <si>
    <t>N: 05938</t>
  </si>
  <si>
    <t>N: 05939</t>
  </si>
  <si>
    <t>N: 05940</t>
  </si>
  <si>
    <t>N: 05941</t>
  </si>
  <si>
    <t>N: 05942</t>
  </si>
  <si>
    <t>N: 05943</t>
  </si>
  <si>
    <t>N: 05944</t>
  </si>
  <si>
    <t>N: 05945</t>
  </si>
  <si>
    <t>N: 05946</t>
  </si>
  <si>
    <t>N: 05947</t>
  </si>
  <si>
    <t>N: 05948</t>
  </si>
  <si>
    <t>N: 05949</t>
  </si>
  <si>
    <t>N: 05950</t>
  </si>
  <si>
    <t>N: 05951</t>
  </si>
  <si>
    <t>N: 05952</t>
  </si>
  <si>
    <t>N: 05953</t>
  </si>
  <si>
    <t>N: 05954</t>
  </si>
  <si>
    <t>N: 05955</t>
  </si>
  <si>
    <t>N: 05956</t>
  </si>
  <si>
    <t>N: 05957</t>
  </si>
  <si>
    <t>N: 05958</t>
  </si>
  <si>
    <t>N: 05959</t>
  </si>
  <si>
    <t>N: 05960</t>
  </si>
  <si>
    <t>N: 05961</t>
  </si>
  <si>
    <t>N: 05962</t>
  </si>
  <si>
    <t>N: 05963</t>
  </si>
  <si>
    <t>N: 05964</t>
  </si>
  <si>
    <t>N: 05965</t>
  </si>
  <si>
    <t>N: 05966</t>
  </si>
  <si>
    <t>N: 05967</t>
  </si>
  <si>
    <t>N: 05968</t>
  </si>
  <si>
    <t>N: 05969</t>
  </si>
  <si>
    <t>N: 05970</t>
  </si>
  <si>
    <t>N: 05971</t>
  </si>
  <si>
    <t>N: 05972</t>
  </si>
  <si>
    <t>N: 05973</t>
  </si>
  <si>
    <t>N: 05974</t>
  </si>
  <si>
    <t>N: 05975</t>
  </si>
  <si>
    <t>N: 05976</t>
  </si>
  <si>
    <t>N: 05977</t>
  </si>
  <si>
    <t>N: 05978</t>
  </si>
  <si>
    <t>N: 05979</t>
  </si>
  <si>
    <t>N: 05980</t>
  </si>
  <si>
    <t>N: 05981</t>
  </si>
  <si>
    <t>N: 05982</t>
  </si>
  <si>
    <t>N: 05983</t>
  </si>
  <si>
    <t>N: 05984</t>
  </si>
  <si>
    <t>N: 05985</t>
  </si>
  <si>
    <t>N: 05986</t>
  </si>
  <si>
    <t>N: 05987</t>
  </si>
  <si>
    <t>N: 05988</t>
  </si>
  <si>
    <t>N: 05989</t>
  </si>
  <si>
    <t>N: 05990</t>
  </si>
  <si>
    <t>N: 05991</t>
  </si>
  <si>
    <t>N: 05992</t>
  </si>
  <si>
    <t>N: 05993</t>
  </si>
  <si>
    <t>N: 05994</t>
  </si>
  <si>
    <t>N: 05995</t>
  </si>
  <si>
    <t>N: 05996</t>
  </si>
  <si>
    <t>N: 05997</t>
  </si>
  <si>
    <t>N: 05998</t>
  </si>
  <si>
    <t>N: 05999</t>
  </si>
  <si>
    <t>N: 06000</t>
  </si>
  <si>
    <t>N: 06001</t>
  </si>
  <si>
    <t>N: 06002</t>
  </si>
  <si>
    <t>N: 06003</t>
  </si>
  <si>
    <t>N: 06004</t>
  </si>
  <si>
    <t>N: 06005</t>
  </si>
  <si>
    <t>N: 06006</t>
  </si>
  <si>
    <t>N: 06007</t>
  </si>
  <si>
    <t>N: 06008</t>
  </si>
  <si>
    <t>N: 06009</t>
  </si>
  <si>
    <t>N: 06010</t>
  </si>
  <si>
    <t>N: 06011</t>
  </si>
  <si>
    <t>N: 06012</t>
  </si>
  <si>
    <t>N: 06013</t>
  </si>
  <si>
    <t>N: 06014</t>
  </si>
  <si>
    <t>N: 06015</t>
  </si>
  <si>
    <t>N: 06016</t>
  </si>
  <si>
    <t>N: 06017</t>
  </si>
  <si>
    <t>N: 06018</t>
  </si>
  <si>
    <t>N: 06019</t>
  </si>
  <si>
    <t>N: 06020</t>
  </si>
  <si>
    <t>N: 06021</t>
  </si>
  <si>
    <t>N: 06022</t>
  </si>
  <si>
    <t>N: 06023</t>
  </si>
  <si>
    <t>N: 06024</t>
  </si>
  <si>
    <t>N: 06025</t>
  </si>
  <si>
    <t>N: 06026</t>
  </si>
  <si>
    <t>N: 06027</t>
  </si>
  <si>
    <t>N: 06028</t>
  </si>
  <si>
    <t>N: 06029</t>
  </si>
  <si>
    <t>N: 06030</t>
  </si>
  <si>
    <t>N: 06031</t>
  </si>
  <si>
    <t>N: 06032</t>
  </si>
  <si>
    <t>N: 06033</t>
  </si>
  <si>
    <t>N: 06034</t>
  </si>
  <si>
    <t>N: 06035</t>
  </si>
  <si>
    <t>N: 06036</t>
  </si>
  <si>
    <t>N: 06037</t>
  </si>
  <si>
    <t>N: 06038</t>
  </si>
  <si>
    <t>N: 06039</t>
  </si>
  <si>
    <t>N: 06040</t>
  </si>
  <si>
    <t>N: 06041</t>
  </si>
  <si>
    <t>N: 06042</t>
  </si>
  <si>
    <t>N: 06043</t>
  </si>
  <si>
    <t>N: 06044</t>
  </si>
  <si>
    <t>N: 06045</t>
  </si>
  <si>
    <t>N: 06046</t>
  </si>
  <si>
    <t>N: 06047</t>
  </si>
  <si>
    <t>N: 06048</t>
  </si>
  <si>
    <t>N: 06049</t>
  </si>
  <si>
    <t>N: 06050</t>
  </si>
  <si>
    <t>N: 06051</t>
  </si>
  <si>
    <t>N: 06052</t>
  </si>
  <si>
    <t>N: 06053</t>
  </si>
  <si>
    <t>N: 06054</t>
  </si>
  <si>
    <t>N: 06055</t>
  </si>
  <si>
    <t>N: 06056</t>
  </si>
  <si>
    <t>N: 06057</t>
  </si>
  <si>
    <t>N: 06058</t>
  </si>
  <si>
    <t>N: 06059</t>
  </si>
  <si>
    <t>N: 06060</t>
  </si>
  <si>
    <t>N: 06061</t>
  </si>
  <si>
    <t>N: 06062</t>
  </si>
  <si>
    <t>N: 06063</t>
  </si>
  <si>
    <t>N: 06064</t>
  </si>
  <si>
    <t>N: 06065</t>
  </si>
  <si>
    <t>N: 06066</t>
  </si>
  <si>
    <t>N: 06067</t>
  </si>
  <si>
    <t>N: 06068</t>
  </si>
  <si>
    <t>N: 06069</t>
  </si>
  <si>
    <t>N: 06070</t>
  </si>
  <si>
    <t>N: 06071</t>
  </si>
  <si>
    <t>N: 06072</t>
  </si>
  <si>
    <t>N: 06073</t>
  </si>
  <si>
    <t>N: 06074</t>
  </si>
  <si>
    <t>N: 06075</t>
  </si>
  <si>
    <t>N: 06076</t>
  </si>
  <si>
    <t>N: 06077</t>
  </si>
  <si>
    <t>N: 06078</t>
  </si>
  <si>
    <t>N: 06079</t>
  </si>
  <si>
    <t>N: 06080</t>
  </si>
  <si>
    <t>N: 06081</t>
  </si>
  <si>
    <t>N: 06082</t>
  </si>
  <si>
    <t>N: 06083</t>
  </si>
  <si>
    <t>N: 06084</t>
  </si>
  <si>
    <t>N: 06085</t>
  </si>
  <si>
    <t>N: 06086</t>
  </si>
  <si>
    <t>N: 06087</t>
  </si>
  <si>
    <t>N: 06088</t>
  </si>
  <si>
    <t>N: 06089</t>
  </si>
  <si>
    <t>N: 06090</t>
  </si>
  <si>
    <t>N: 06091</t>
  </si>
  <si>
    <t>N: 06092</t>
  </si>
  <si>
    <t>N: 06093</t>
  </si>
  <si>
    <t>N: 06094</t>
  </si>
  <si>
    <t>N: 06095</t>
  </si>
  <si>
    <t>N: 06096</t>
  </si>
  <si>
    <t>N: 06097</t>
  </si>
  <si>
    <t>N: 06098</t>
  </si>
  <si>
    <t>N: 06099</t>
  </si>
  <si>
    <t>N: 06100</t>
  </si>
  <si>
    <t>N: 06101</t>
  </si>
  <si>
    <t>N: 06102</t>
  </si>
  <si>
    <t>N: 06103</t>
  </si>
  <si>
    <t>N: 06104</t>
  </si>
  <si>
    <t>N: 06105</t>
  </si>
  <si>
    <t>N: 06106</t>
  </si>
  <si>
    <t>N: 06107</t>
  </si>
  <si>
    <t>N: 06108</t>
  </si>
  <si>
    <t>N: 06109</t>
  </si>
  <si>
    <t>N: 06110</t>
  </si>
  <si>
    <t>N: 06111</t>
  </si>
  <si>
    <t>N: 06112</t>
  </si>
  <si>
    <t>N: 06113</t>
  </si>
  <si>
    <t>N: 06114</t>
  </si>
  <si>
    <t>N: 06115</t>
  </si>
  <si>
    <t>N: 06116</t>
  </si>
  <si>
    <t>N: 06117</t>
  </si>
  <si>
    <t>N: 06118</t>
  </si>
  <si>
    <t>N: 06119</t>
  </si>
  <si>
    <t>N: 06120</t>
  </si>
  <si>
    <t>N: 06121</t>
  </si>
  <si>
    <t>N: 06122</t>
  </si>
  <si>
    <t>N: 06123</t>
  </si>
  <si>
    <t>N: 06124</t>
  </si>
  <si>
    <t>N: 06125</t>
  </si>
  <si>
    <t>N: 06126</t>
  </si>
  <si>
    <t>N: 06127</t>
  </si>
  <si>
    <t>N: 06128</t>
  </si>
  <si>
    <t>N: 06129</t>
  </si>
  <si>
    <t>N: 06130</t>
  </si>
  <si>
    <t>N: 06131</t>
  </si>
  <si>
    <t>N: 06132</t>
  </si>
  <si>
    <t>N: 06133</t>
  </si>
  <si>
    <t>N: 06134</t>
  </si>
  <si>
    <t>N: 06135</t>
  </si>
  <si>
    <t>N: 06136</t>
  </si>
  <si>
    <t>N: 06137</t>
  </si>
  <si>
    <t>N: 06138</t>
  </si>
  <si>
    <t>N: 06139</t>
  </si>
  <si>
    <t>N: 06140</t>
  </si>
  <si>
    <t>N: 06141</t>
  </si>
  <si>
    <t>N: 06142</t>
  </si>
  <si>
    <t>N: 06143</t>
  </si>
  <si>
    <t>N: 06144</t>
  </si>
  <si>
    <t>N: 06145</t>
  </si>
  <si>
    <t>N: 06146</t>
  </si>
  <si>
    <t>N: 06147</t>
  </si>
  <si>
    <t>N: 06148</t>
  </si>
  <si>
    <t>N: 06149</t>
  </si>
  <si>
    <t>N: 06150</t>
  </si>
  <si>
    <t>N: 06151</t>
  </si>
  <si>
    <t>N: 06152</t>
  </si>
  <si>
    <t>N: 06153</t>
  </si>
  <si>
    <t>N: 06154</t>
  </si>
  <si>
    <t>N: 06155</t>
  </si>
  <si>
    <t>N: 06156</t>
  </si>
  <si>
    <t>N: 06157</t>
  </si>
  <si>
    <t>N: 06158</t>
  </si>
  <si>
    <t>N: 06159</t>
  </si>
  <si>
    <t>N: 06160</t>
  </si>
  <si>
    <t>N: 06161</t>
  </si>
  <si>
    <t>N: 06162</t>
  </si>
  <si>
    <t>N: 06163</t>
  </si>
  <si>
    <t>N: 06164</t>
  </si>
  <si>
    <t>N: 06165</t>
  </si>
  <si>
    <t>N: 06166</t>
  </si>
  <si>
    <t>N: 06167</t>
  </si>
  <si>
    <t>N: 06168</t>
  </si>
  <si>
    <t>N: 06169</t>
  </si>
  <si>
    <t>N: 06170</t>
  </si>
  <si>
    <t>N: 06171</t>
  </si>
  <si>
    <t>N: 06172</t>
  </si>
  <si>
    <t>N: 06173</t>
  </si>
  <si>
    <t>N: 06174</t>
  </si>
  <si>
    <t>N: 06175</t>
  </si>
  <si>
    <t>N: 06176</t>
  </si>
  <si>
    <t>N: 06177</t>
  </si>
  <si>
    <t>N: 06178</t>
  </si>
  <si>
    <t>N: 06179</t>
  </si>
  <si>
    <t>N: 06180</t>
  </si>
  <si>
    <t>N: 06181</t>
  </si>
  <si>
    <t>N: 06182</t>
  </si>
  <si>
    <t>N: 06183</t>
  </si>
  <si>
    <t>N: 06184</t>
  </si>
  <si>
    <t>N: 06185</t>
  </si>
  <si>
    <t>N: 06186</t>
  </si>
  <si>
    <t>N: 06187</t>
  </si>
  <si>
    <t>N: 06188</t>
  </si>
  <si>
    <t>N: 06189</t>
  </si>
  <si>
    <t>N: 06190</t>
  </si>
  <si>
    <t>N: 06191</t>
  </si>
  <si>
    <t>N: 06192</t>
  </si>
  <si>
    <t>N: 06193</t>
  </si>
  <si>
    <t>N: 06194</t>
  </si>
  <si>
    <t>N: 06195</t>
  </si>
  <si>
    <t>N: 06196</t>
  </si>
  <si>
    <t>N: 06197</t>
  </si>
  <si>
    <t>N: 06198</t>
  </si>
  <si>
    <t>N: 06199</t>
  </si>
  <si>
    <t>N: 06200</t>
  </si>
  <si>
    <t>N: 06201</t>
  </si>
  <si>
    <t>N: 06202</t>
  </si>
  <si>
    <t>N: 06203</t>
  </si>
  <si>
    <t>N: 06204</t>
  </si>
  <si>
    <t>N: 06205</t>
  </si>
  <si>
    <t>N: 06206</t>
  </si>
  <si>
    <t>N: 06207</t>
  </si>
  <si>
    <t>N: 06208</t>
  </si>
  <si>
    <t>N: 06209</t>
  </si>
  <si>
    <t>N: 06210</t>
  </si>
  <si>
    <t>N: 06211</t>
  </si>
  <si>
    <t>N: 06212</t>
  </si>
  <si>
    <t>N: 06213</t>
  </si>
  <si>
    <t>N: 06214</t>
  </si>
  <si>
    <t>N: 06215</t>
  </si>
  <si>
    <t>N: 06216</t>
  </si>
  <si>
    <t>N: 06217</t>
  </si>
  <si>
    <t>N: 06218</t>
  </si>
  <si>
    <t>N: 06219</t>
  </si>
  <si>
    <t>N: 06220</t>
  </si>
  <si>
    <t>N: 06221</t>
  </si>
  <si>
    <t>N: 06222</t>
  </si>
  <si>
    <t>N: 06223</t>
  </si>
  <si>
    <t>N: 06224</t>
  </si>
  <si>
    <t>N: 06225</t>
  </si>
  <si>
    <t>N: 06226</t>
  </si>
  <si>
    <t>N: 06227</t>
  </si>
  <si>
    <t>N: 06228</t>
  </si>
  <si>
    <t>N: 06229</t>
  </si>
  <si>
    <t>N: 06230</t>
  </si>
  <si>
    <t>N: 06231</t>
  </si>
  <si>
    <t>N: 06232</t>
  </si>
  <si>
    <t>N: 06233</t>
  </si>
  <si>
    <t>N: 06234</t>
  </si>
  <si>
    <t>N: 06235</t>
  </si>
  <si>
    <t>N: 06236</t>
  </si>
  <si>
    <t>N: 06237</t>
  </si>
  <si>
    <t>N: 06238</t>
  </si>
  <si>
    <t>N: 06239</t>
  </si>
  <si>
    <t>N: 06240</t>
  </si>
  <si>
    <t>N: 06241</t>
  </si>
  <si>
    <t>N: 06242</t>
  </si>
  <si>
    <t>N: 06243</t>
  </si>
  <si>
    <t>N: 06244</t>
  </si>
  <si>
    <t>N: 06245</t>
  </si>
  <si>
    <t>N: 06246</t>
  </si>
  <si>
    <t>N: 06247</t>
  </si>
  <si>
    <t>N: 06248</t>
  </si>
  <si>
    <t>N: 06249</t>
  </si>
  <si>
    <t>N: 06250</t>
  </si>
  <si>
    <t>N: 06251</t>
  </si>
  <si>
    <t>N: 06252</t>
  </si>
  <si>
    <t>N: 06253</t>
  </si>
  <si>
    <t>N: 06254</t>
  </si>
  <si>
    <t>N: 06255</t>
  </si>
  <si>
    <t>N: 06256</t>
  </si>
  <si>
    <t>N: 06257</t>
  </si>
  <si>
    <t>N: 06258</t>
  </si>
  <si>
    <t>N: 06259</t>
  </si>
  <si>
    <t>N: 06260</t>
  </si>
  <si>
    <t>N: 06261</t>
  </si>
  <si>
    <t>N: 06262</t>
  </si>
  <si>
    <t>N: 06263</t>
  </si>
  <si>
    <t>N: 06264</t>
  </si>
  <si>
    <t>N: 06265</t>
  </si>
  <si>
    <t>N: 06266</t>
  </si>
  <si>
    <t>N: 06267</t>
  </si>
  <si>
    <t>N: 06268</t>
  </si>
  <si>
    <t>N: 06269</t>
  </si>
  <si>
    <t>N: 06270</t>
  </si>
  <si>
    <t>N: 06271</t>
  </si>
  <si>
    <t>N: 06272</t>
  </si>
  <si>
    <t>N: 06273</t>
  </si>
  <si>
    <t>N: 06274</t>
  </si>
  <si>
    <t>N: 06275</t>
  </si>
  <si>
    <t>N: 06276</t>
  </si>
  <si>
    <t>N: 06277</t>
  </si>
  <si>
    <t>N: 06278</t>
  </si>
  <si>
    <t>N: 06279</t>
  </si>
  <si>
    <t>N: 06280</t>
  </si>
  <si>
    <t>N: 06281</t>
  </si>
  <si>
    <t>N: 06282</t>
  </si>
  <si>
    <t>N: 06283</t>
  </si>
  <si>
    <t>N: 06284</t>
  </si>
  <si>
    <t>N: 06285</t>
  </si>
  <si>
    <t>N: 06286</t>
  </si>
  <si>
    <t>N: 06287</t>
  </si>
  <si>
    <t>N: 06288</t>
  </si>
  <si>
    <t>N: 06289</t>
  </si>
  <si>
    <t>N: 06290</t>
  </si>
  <si>
    <t>N: 06291</t>
  </si>
  <si>
    <t>N: 06292</t>
  </si>
  <si>
    <t>N: 06293</t>
  </si>
  <si>
    <t>N: 06294</t>
  </si>
  <si>
    <t>N: 06295</t>
  </si>
  <si>
    <t>N: 06296</t>
  </si>
  <si>
    <t>N: 06297</t>
  </si>
  <si>
    <t>N: 06298</t>
  </si>
  <si>
    <t>N: 06299</t>
  </si>
  <si>
    <t>N: 06300</t>
  </si>
  <si>
    <t>N: 06301</t>
  </si>
  <si>
    <t>N: 06302</t>
  </si>
  <si>
    <t>N: 06303</t>
  </si>
  <si>
    <t>N: 06304</t>
  </si>
  <si>
    <t>N: 06305</t>
  </si>
  <si>
    <t>N: 06306</t>
  </si>
  <si>
    <t>N: 06307</t>
  </si>
  <si>
    <t>N: 06308</t>
  </si>
  <si>
    <t>N: 06309</t>
  </si>
  <si>
    <t>N: 06310</t>
  </si>
  <si>
    <t>N: 06311</t>
  </si>
  <si>
    <t>N: 06312</t>
  </si>
  <si>
    <t>N: 06313</t>
  </si>
  <si>
    <t>N: 06314</t>
  </si>
  <si>
    <t>N: 06315</t>
  </si>
  <si>
    <t>N: 06316</t>
  </si>
  <si>
    <t>N: 06317</t>
  </si>
  <si>
    <t>N: 06318</t>
  </si>
  <si>
    <t>N: 06319</t>
  </si>
  <si>
    <t>N: 06320</t>
  </si>
  <si>
    <t>N: 06321</t>
  </si>
  <si>
    <t>N: 06322</t>
  </si>
  <si>
    <t>N: 06323</t>
  </si>
  <si>
    <t>N: 06324</t>
  </si>
  <si>
    <t>N: 06325</t>
  </si>
  <si>
    <t>N: 06326</t>
  </si>
  <si>
    <t>N: 06327</t>
  </si>
  <si>
    <t>N: 06328</t>
  </si>
  <si>
    <t>N: 06329</t>
  </si>
  <si>
    <t>N: 06330</t>
  </si>
  <si>
    <t>N: 06331</t>
  </si>
  <si>
    <t>N: 06332</t>
  </si>
  <si>
    <t>N: 06333</t>
  </si>
  <si>
    <t>N: 06334</t>
  </si>
  <si>
    <t>N: 06335</t>
  </si>
  <si>
    <t>N: 06336</t>
  </si>
  <si>
    <t>N: 06337</t>
  </si>
  <si>
    <t>N: 06338</t>
  </si>
  <si>
    <t>N: 06339</t>
  </si>
  <si>
    <t>N: 06340</t>
  </si>
  <si>
    <t>N: 06341</t>
  </si>
  <si>
    <t>N: 06342</t>
  </si>
  <si>
    <t>N: 06343</t>
  </si>
  <si>
    <t>N: 06344</t>
  </si>
  <si>
    <t>N: 06345</t>
  </si>
  <si>
    <t>N: 06346</t>
  </si>
  <si>
    <t>N: 06347</t>
  </si>
  <si>
    <t>N: 06348</t>
  </si>
  <si>
    <t>N: 06349</t>
  </si>
  <si>
    <t>N: 06350</t>
  </si>
  <si>
    <t>N: 06351</t>
  </si>
  <si>
    <t>N: 06352</t>
  </si>
  <si>
    <t>N: 06353</t>
  </si>
  <si>
    <t>N: 06354</t>
  </si>
  <si>
    <t>N: 06355</t>
  </si>
  <si>
    <t>N: 06356</t>
  </si>
  <si>
    <t>N: 06357</t>
  </si>
  <si>
    <t>N: 06358</t>
  </si>
  <si>
    <t>N: 06359</t>
  </si>
  <si>
    <t>N: 06360</t>
  </si>
  <si>
    <t>N: 06361</t>
  </si>
  <si>
    <t>N: 06362</t>
  </si>
  <si>
    <t>N: 06363</t>
  </si>
  <si>
    <t>N: 06364</t>
  </si>
  <si>
    <t>N: 06365</t>
  </si>
  <si>
    <t>N: 06366</t>
  </si>
  <si>
    <t>N: 06367</t>
  </si>
  <si>
    <t>N: 06368</t>
  </si>
  <si>
    <t>N: 06369</t>
  </si>
  <si>
    <t>N: 06370</t>
  </si>
  <si>
    <t>N: 06371</t>
  </si>
  <si>
    <t>N: 06372</t>
  </si>
  <si>
    <t>N: 06373</t>
  </si>
  <si>
    <t>N: 06374</t>
  </si>
  <si>
    <t>N: 06375</t>
  </si>
  <si>
    <t>N: 06376</t>
  </si>
  <si>
    <t>N: 06377</t>
  </si>
  <si>
    <t>N: 06378</t>
  </si>
  <si>
    <t>N: 06379</t>
  </si>
  <si>
    <t>N: 06380</t>
  </si>
  <si>
    <t>N: 06381</t>
  </si>
  <si>
    <t>N: 06382</t>
  </si>
  <si>
    <t>N: 06383</t>
  </si>
  <si>
    <t>N: 06384</t>
  </si>
  <si>
    <t>N: 06385</t>
  </si>
  <si>
    <t>N: 06386</t>
  </si>
  <si>
    <t>N: 06387</t>
  </si>
  <si>
    <t>N: 06388</t>
  </si>
  <si>
    <t>N: 06389</t>
  </si>
  <si>
    <t>N: 06390</t>
  </si>
  <si>
    <t>N: 06391</t>
  </si>
  <si>
    <t>N: 06392</t>
  </si>
  <si>
    <t>N: 06393</t>
  </si>
  <si>
    <t>N: 06394</t>
  </si>
  <si>
    <t>N: 06395</t>
  </si>
  <si>
    <t>N: 06396</t>
  </si>
  <si>
    <t>N: 06397</t>
  </si>
  <si>
    <t>N: 06398</t>
  </si>
  <si>
    <t>N: 06399</t>
  </si>
  <si>
    <t>N: 06400</t>
  </si>
  <si>
    <t>N: 06401</t>
  </si>
  <si>
    <t>N: 06402</t>
  </si>
  <si>
    <t>N: 06403</t>
  </si>
  <si>
    <t>N: 06404</t>
  </si>
  <si>
    <t>N: 06405</t>
  </si>
  <si>
    <t>N: 06406</t>
  </si>
  <si>
    <t>N: 06407</t>
  </si>
  <si>
    <t>N: 06408</t>
  </si>
  <si>
    <t>N: 06409</t>
  </si>
  <si>
    <t>N: 06410</t>
  </si>
  <si>
    <t>N: 06411</t>
  </si>
  <si>
    <t>N: 06412</t>
  </si>
  <si>
    <t>N: 06413</t>
  </si>
  <si>
    <t>N: 06414</t>
  </si>
  <si>
    <t>N: 06415</t>
  </si>
  <si>
    <t>N: 06416</t>
  </si>
  <si>
    <t>N: 06417</t>
  </si>
  <si>
    <t>N: 06418</t>
  </si>
  <si>
    <t>N: 06419</t>
  </si>
  <si>
    <t>N: 06420</t>
  </si>
  <si>
    <t>N: 06421</t>
  </si>
  <si>
    <t>N: 06422</t>
  </si>
  <si>
    <t>N: 06423</t>
  </si>
  <si>
    <t>N: 06424</t>
  </si>
  <si>
    <t>N: 06425</t>
  </si>
  <si>
    <t>N: 06426</t>
  </si>
  <si>
    <t>N: 06427</t>
  </si>
  <si>
    <t>N: 06428</t>
  </si>
  <si>
    <t>N: 06429</t>
  </si>
  <si>
    <t>N: 06430</t>
  </si>
  <si>
    <t>N: 06431</t>
  </si>
  <si>
    <t>N: 06432</t>
  </si>
  <si>
    <t>N: 06433</t>
  </si>
  <si>
    <t>N: 06434</t>
  </si>
  <si>
    <t>N: 06435</t>
  </si>
  <si>
    <t>N: 06436</t>
  </si>
  <si>
    <t>N: 06437</t>
  </si>
  <si>
    <t>N: 06438</t>
  </si>
  <si>
    <t>N: 06439</t>
  </si>
  <si>
    <t>N: 06440</t>
  </si>
  <si>
    <t>N: 06441</t>
  </si>
  <si>
    <t>N: 06442</t>
  </si>
  <si>
    <t>N: 06443</t>
  </si>
  <si>
    <t>N: 06444</t>
  </si>
  <si>
    <t>N: 06445</t>
  </si>
  <si>
    <t>N: 06446</t>
  </si>
  <si>
    <t>N: 06447</t>
  </si>
  <si>
    <t>N: 06448</t>
  </si>
  <si>
    <t>N: 06449</t>
  </si>
  <si>
    <t>N: 06450</t>
  </si>
  <si>
    <t>N: 06451</t>
  </si>
  <si>
    <t>N: 06452</t>
  </si>
  <si>
    <t>N: 06453</t>
  </si>
  <si>
    <t>N: 06454</t>
  </si>
  <si>
    <t>N: 06455</t>
  </si>
  <si>
    <t>N: 06456</t>
  </si>
  <si>
    <t>N: 06457</t>
  </si>
  <si>
    <t>N: 06458</t>
  </si>
  <si>
    <t>N: 06459</t>
  </si>
  <si>
    <t>N: 06460</t>
  </si>
  <si>
    <t>N: 06461</t>
  </si>
  <si>
    <t>N: 06462</t>
  </si>
  <si>
    <t>N: 06463</t>
  </si>
  <si>
    <t>N: 06464</t>
  </si>
  <si>
    <t>N: 06465</t>
  </si>
  <si>
    <t>N: 06466</t>
  </si>
  <si>
    <t>N: 06467</t>
  </si>
  <si>
    <t>N: 06468</t>
  </si>
  <si>
    <t>N: 06469</t>
  </si>
  <si>
    <t>N: 06470</t>
  </si>
  <si>
    <t>N: 06471</t>
  </si>
  <si>
    <t>N: 06472</t>
  </si>
  <si>
    <t>N: 06473</t>
  </si>
  <si>
    <t>N: 06474</t>
  </si>
  <si>
    <t>N: 06475</t>
  </si>
  <si>
    <t>N: 06476</t>
  </si>
  <si>
    <t>N: 06477</t>
  </si>
  <si>
    <t>N: 06478</t>
  </si>
  <si>
    <t>N: 06479</t>
  </si>
  <si>
    <t>N: 06480</t>
  </si>
  <si>
    <t>N: 06481</t>
  </si>
  <si>
    <t>N: 06482</t>
  </si>
  <si>
    <t>N: 06483</t>
  </si>
  <si>
    <t>N: 06484</t>
  </si>
  <si>
    <t>N: 06485</t>
  </si>
  <si>
    <t>N: 06486</t>
  </si>
  <si>
    <t>N: 06487</t>
  </si>
  <si>
    <t>N: 06488</t>
  </si>
  <si>
    <t>N: 06489</t>
  </si>
  <si>
    <t>N: 06490</t>
  </si>
  <si>
    <t>N: 06491</t>
  </si>
  <si>
    <t>N: 06492</t>
  </si>
  <si>
    <t>N: 06493</t>
  </si>
  <si>
    <t>N: 06494</t>
  </si>
  <si>
    <t>N: 06495</t>
  </si>
  <si>
    <t>N: 06496</t>
  </si>
  <si>
    <t>N: 06497</t>
  </si>
  <si>
    <t>N: 06498</t>
  </si>
  <si>
    <t>N: 06499</t>
  </si>
  <si>
    <t>N: 06500</t>
  </si>
  <si>
    <t>N: 06501</t>
  </si>
  <si>
    <t>N: 06502</t>
  </si>
  <si>
    <t>N: 06503</t>
  </si>
  <si>
    <t>N: 06504</t>
  </si>
  <si>
    <t>N: 06505</t>
  </si>
  <si>
    <t>N: 06506</t>
  </si>
  <si>
    <t>N: 06507</t>
  </si>
  <si>
    <t>N: 06508</t>
  </si>
  <si>
    <t>N: 06509</t>
  </si>
  <si>
    <t>N: 06510</t>
  </si>
  <si>
    <t>N: 06511</t>
  </si>
  <si>
    <t>N: 06512</t>
  </si>
  <si>
    <t>N: 06513</t>
  </si>
  <si>
    <t>N: 06514</t>
  </si>
  <si>
    <t>N: 06515</t>
  </si>
  <si>
    <t>N: 06516</t>
  </si>
  <si>
    <t>N: 06517</t>
  </si>
  <si>
    <t>N: 06518</t>
  </si>
  <si>
    <t>N: 06519</t>
  </si>
  <si>
    <t>N: 06520</t>
  </si>
  <si>
    <t>N: 06521</t>
  </si>
  <si>
    <t>N: 06522</t>
  </si>
  <si>
    <t>N: 06523</t>
  </si>
  <si>
    <t>N: 06524</t>
  </si>
  <si>
    <t>N: 06525</t>
  </si>
  <si>
    <t>N: 06526</t>
  </si>
  <si>
    <t>N: 06527</t>
  </si>
  <si>
    <t>N: 06528</t>
  </si>
  <si>
    <t>N: 06529</t>
  </si>
  <si>
    <t>N: 06530</t>
  </si>
  <si>
    <t>N: 06531</t>
  </si>
  <si>
    <t>N: 06532</t>
  </si>
  <si>
    <t>N: 06533</t>
  </si>
  <si>
    <t>N: 06534</t>
  </si>
  <si>
    <t>N: 06535</t>
  </si>
  <si>
    <t>N: 06536</t>
  </si>
  <si>
    <t>N: 06537</t>
  </si>
  <si>
    <t>N: 06538</t>
  </si>
  <si>
    <t>N: 06539</t>
  </si>
  <si>
    <t>N: 06540</t>
  </si>
  <si>
    <t>N: 06541</t>
  </si>
  <si>
    <t>N: 06542</t>
  </si>
  <si>
    <t>N: 06543</t>
  </si>
  <si>
    <t>N: 06544</t>
  </si>
  <si>
    <t>N: 06545</t>
  </si>
  <si>
    <t>N: 06546</t>
  </si>
  <si>
    <t>N: 06547</t>
  </si>
  <si>
    <t>N: 06548</t>
  </si>
  <si>
    <t>N: 06549</t>
  </si>
  <si>
    <t>N: 06550</t>
  </si>
  <si>
    <t>N: 06551</t>
  </si>
  <si>
    <t>N: 06552</t>
  </si>
  <si>
    <t>N: 06553</t>
  </si>
  <si>
    <t>N: 06554</t>
  </si>
  <si>
    <t>N: 06555</t>
  </si>
  <si>
    <t>N: 06556</t>
  </si>
  <si>
    <t>N: 06557</t>
  </si>
  <si>
    <t>N: 06558</t>
  </si>
  <si>
    <t>N: 06559</t>
  </si>
  <si>
    <t>N: 06560</t>
  </si>
  <si>
    <t>N: 06561</t>
  </si>
  <si>
    <t>N: 06562</t>
  </si>
  <si>
    <t>N: 06563</t>
  </si>
  <si>
    <t>N: 06564</t>
  </si>
  <si>
    <t>N: 06565</t>
  </si>
  <si>
    <t>N: 06566</t>
  </si>
  <si>
    <t>N: 06567</t>
  </si>
  <si>
    <t>N: 06568</t>
  </si>
  <si>
    <t>N: 06569</t>
  </si>
  <si>
    <t>N: 06570</t>
  </si>
  <si>
    <t>N: 06571</t>
  </si>
  <si>
    <t>N: 06572</t>
  </si>
  <si>
    <t>N: 06573</t>
  </si>
  <si>
    <t>N: 06574</t>
  </si>
  <si>
    <t>N: 06575</t>
  </si>
  <si>
    <t>N: 06576</t>
  </si>
  <si>
    <t>N: 06577</t>
  </si>
  <si>
    <t>N: 06578</t>
  </si>
  <si>
    <t>N: 06579</t>
  </si>
  <si>
    <t>N: 06580</t>
  </si>
  <si>
    <t>N: 06581</t>
  </si>
  <si>
    <t>N: 06582</t>
  </si>
  <si>
    <t>N: 06583</t>
  </si>
  <si>
    <t>N: 06584</t>
  </si>
  <si>
    <t>N: 06585</t>
  </si>
  <si>
    <t>N: 06586</t>
  </si>
  <si>
    <t>N: 06587</t>
  </si>
  <si>
    <t>N: 06588</t>
  </si>
  <si>
    <t>N: 06589</t>
  </si>
  <si>
    <t>N: 06590</t>
  </si>
  <si>
    <t>N: 06591</t>
  </si>
  <si>
    <t>N: 06592</t>
  </si>
  <si>
    <t>N: 06593</t>
  </si>
  <si>
    <t>N: 06594</t>
  </si>
  <si>
    <t>N: 06595</t>
  </si>
  <si>
    <t>N: 06596</t>
  </si>
  <si>
    <t>N: 06597</t>
  </si>
  <si>
    <t>N: 06598</t>
  </si>
  <si>
    <t>N: 06599</t>
  </si>
  <si>
    <t>N: 06600</t>
  </si>
  <si>
    <t>N: 06601</t>
  </si>
  <si>
    <t>N: 06602</t>
  </si>
  <si>
    <t>N: 06603</t>
  </si>
  <si>
    <t>N: 06604</t>
  </si>
  <si>
    <t>N: 06605</t>
  </si>
  <si>
    <t>N: 06606</t>
  </si>
  <si>
    <t>N: 06607</t>
  </si>
  <si>
    <t>N: 06608</t>
  </si>
  <si>
    <t>N: 06609</t>
  </si>
  <si>
    <t>N: 06610</t>
  </si>
  <si>
    <t>N: 06611</t>
  </si>
  <si>
    <t>N: 06612</t>
  </si>
  <si>
    <t>N: 06613</t>
  </si>
  <si>
    <t>N: 06614</t>
  </si>
  <si>
    <t>N: 06615</t>
  </si>
  <si>
    <t>N: 06616</t>
  </si>
  <si>
    <t>N: 06617</t>
  </si>
  <si>
    <t>N: 06618</t>
  </si>
  <si>
    <t>N: 06619</t>
  </si>
  <si>
    <t>N: 06620</t>
  </si>
  <si>
    <t>N: 06621</t>
  </si>
  <si>
    <t>N: 06622</t>
  </si>
  <si>
    <t>N: 06623</t>
  </si>
  <si>
    <t>N: 06624</t>
  </si>
  <si>
    <t>N: 06625</t>
  </si>
  <si>
    <t>N: 06626</t>
  </si>
  <si>
    <t>N: 06627</t>
  </si>
  <si>
    <t>N: 06628</t>
  </si>
  <si>
    <t>N: 06629</t>
  </si>
  <si>
    <t>N: 06630</t>
  </si>
  <si>
    <t>N: 06631</t>
  </si>
  <si>
    <t>N: 06632</t>
  </si>
  <si>
    <t>N: 06633</t>
  </si>
  <si>
    <t>N: 06634</t>
  </si>
  <si>
    <t>N: 06635</t>
  </si>
  <si>
    <t>N: 06636</t>
  </si>
  <si>
    <t>N: 06637</t>
  </si>
  <si>
    <t>N: 06638</t>
  </si>
  <si>
    <t>N: 06639</t>
  </si>
  <si>
    <t>N: 06640</t>
  </si>
  <si>
    <t>N: 06641</t>
  </si>
  <si>
    <t>N: 06642</t>
  </si>
  <si>
    <t>N: 06643</t>
  </si>
  <si>
    <t>N: 06644</t>
  </si>
  <si>
    <t>N: 06645</t>
  </si>
  <si>
    <t>N: 06646</t>
  </si>
  <si>
    <t>N: 06647</t>
  </si>
  <si>
    <t>N: 06648</t>
  </si>
  <si>
    <t>N: 06649</t>
  </si>
  <si>
    <t>N: 06650</t>
  </si>
  <si>
    <t>N: 06651</t>
  </si>
  <si>
    <t>N: 06652</t>
  </si>
  <si>
    <t>N: 06653</t>
  </si>
  <si>
    <t>N: 06654</t>
  </si>
  <si>
    <t>N: 06655</t>
  </si>
  <si>
    <t>N: 06656</t>
  </si>
  <si>
    <t>N: 06657</t>
  </si>
  <si>
    <t>N: 06658</t>
  </si>
  <si>
    <t>N: 06659</t>
  </si>
  <si>
    <t>N: 06660</t>
  </si>
  <si>
    <t>N: 06661</t>
  </si>
  <si>
    <t>N: 06662</t>
  </si>
  <si>
    <t>N: 06663</t>
  </si>
  <si>
    <t>N: 06664</t>
  </si>
  <si>
    <t>N: 06665</t>
  </si>
  <si>
    <t>N: 06666</t>
  </si>
  <si>
    <t>N: 06667</t>
  </si>
  <si>
    <t>N: 06668</t>
  </si>
  <si>
    <t>N: 06669</t>
  </si>
  <si>
    <t>N: 06670</t>
  </si>
  <si>
    <t>N: 06671</t>
  </si>
  <si>
    <t>N: 06672</t>
  </si>
  <si>
    <t>N: 06673</t>
  </si>
  <si>
    <t>N: 06674</t>
  </si>
  <si>
    <t>N: 06675</t>
  </si>
  <si>
    <t>N: 06676</t>
  </si>
  <si>
    <t>N: 06677</t>
  </si>
  <si>
    <t>N: 06678</t>
  </si>
  <si>
    <t>N: 06679</t>
  </si>
  <si>
    <t>N: 06680</t>
  </si>
  <si>
    <t>N: 06681</t>
  </si>
  <si>
    <t>N: 06682</t>
  </si>
  <si>
    <t>N: 06683</t>
  </si>
  <si>
    <t>N: 06684</t>
  </si>
  <si>
    <t>N: 06685</t>
  </si>
  <si>
    <t>N: 06686</t>
  </si>
  <si>
    <t>N: 06687</t>
  </si>
  <si>
    <t>N: 06688</t>
  </si>
  <si>
    <t>N: 06689</t>
  </si>
  <si>
    <t>N: 06690</t>
  </si>
  <si>
    <t>N: 06691</t>
  </si>
  <si>
    <t>N: 06692</t>
  </si>
  <si>
    <t>N: 06693</t>
  </si>
  <si>
    <t>N: 06694</t>
  </si>
  <si>
    <t>N: 06695</t>
  </si>
  <si>
    <t>N: 06696</t>
  </si>
  <si>
    <t>N: 06697</t>
  </si>
  <si>
    <t>N: 06698</t>
  </si>
  <si>
    <t>N: 06699</t>
  </si>
  <si>
    <t>N: 06700</t>
  </si>
  <si>
    <t>N: 06701</t>
  </si>
  <si>
    <t>N: 06702</t>
  </si>
  <si>
    <t>N: 06703</t>
  </si>
  <si>
    <t>N: 06704</t>
  </si>
  <si>
    <t>N: 06705</t>
  </si>
  <si>
    <t>N: 06706</t>
  </si>
  <si>
    <t>N: 06707</t>
  </si>
  <si>
    <t>N: 06708</t>
  </si>
  <si>
    <t>N: 06709</t>
  </si>
  <si>
    <t>N: 06710</t>
  </si>
  <si>
    <t>N: 06711</t>
  </si>
  <si>
    <t>N: 06712</t>
  </si>
  <si>
    <t>N: 06713</t>
  </si>
  <si>
    <t>N: 06714</t>
  </si>
  <si>
    <t>N: 06715</t>
  </si>
  <si>
    <t>N: 06716</t>
  </si>
  <si>
    <t>N: 06717</t>
  </si>
  <si>
    <t>N: 06718</t>
  </si>
  <si>
    <t>N: 06719</t>
  </si>
  <si>
    <t>N: 06720</t>
  </si>
  <si>
    <t>N: 06721</t>
  </si>
  <si>
    <t>N: 06722</t>
  </si>
  <si>
    <t>N: 06723</t>
  </si>
  <si>
    <t>N: 06724</t>
  </si>
  <si>
    <t>N: 06725</t>
  </si>
  <si>
    <t>N: 06726</t>
  </si>
  <si>
    <t>N: 06727</t>
  </si>
  <si>
    <t>N: 06728</t>
  </si>
  <si>
    <t>N: 06729</t>
  </si>
  <si>
    <t>N: 06730</t>
  </si>
  <si>
    <t>N: 06731</t>
  </si>
  <si>
    <t>N: 06732</t>
  </si>
  <si>
    <t>N: 06733</t>
  </si>
  <si>
    <t>N: 06734</t>
  </si>
  <si>
    <t>N: 06735</t>
  </si>
  <si>
    <t>N: 06736</t>
  </si>
  <si>
    <t>N: 06737</t>
  </si>
  <si>
    <t>N: 06738</t>
  </si>
  <si>
    <t>N: 06739</t>
  </si>
  <si>
    <t>N: 06740</t>
  </si>
  <si>
    <t>N: 06741</t>
  </si>
  <si>
    <t>N: 06742</t>
  </si>
  <si>
    <t>N: 06743</t>
  </si>
  <si>
    <t>N: 06744</t>
  </si>
  <si>
    <t>N: 06745</t>
  </si>
  <si>
    <t>N: 06746</t>
  </si>
  <si>
    <t>N: 06747</t>
  </si>
  <si>
    <t>N: 06748</t>
  </si>
  <si>
    <t>N: 06749</t>
  </si>
  <si>
    <t>N: 06750</t>
  </si>
  <si>
    <t>N: 06751</t>
  </si>
  <si>
    <t>N: 06752</t>
  </si>
  <si>
    <t>N: 06753</t>
  </si>
  <si>
    <t>N: 06754</t>
  </si>
  <si>
    <t>N: 06755</t>
  </si>
  <si>
    <t>N: 06756</t>
  </si>
  <si>
    <t>N: 06757</t>
  </si>
  <si>
    <t>N: 06758</t>
  </si>
  <si>
    <t>N: 06759</t>
  </si>
  <si>
    <t>N: 06760</t>
  </si>
  <si>
    <t>N: 06761</t>
  </si>
  <si>
    <t>N: 06762</t>
  </si>
  <si>
    <t>N: 06763</t>
  </si>
  <si>
    <t>N: 06764</t>
  </si>
  <si>
    <t>N: 06765</t>
  </si>
  <si>
    <t>N: 06766</t>
  </si>
  <si>
    <t>N: 06767</t>
  </si>
  <si>
    <t>N: 06768</t>
  </si>
  <si>
    <t>N: 06769</t>
  </si>
  <si>
    <t>N: 06770</t>
  </si>
  <si>
    <t>N: 06771</t>
  </si>
  <si>
    <t>N: 06772</t>
  </si>
  <si>
    <t>N: 06773</t>
  </si>
  <si>
    <t>N: 06774</t>
  </si>
  <si>
    <t>N: 06775</t>
  </si>
  <si>
    <t>N: 06776</t>
  </si>
  <si>
    <t>N: 06777</t>
  </si>
  <si>
    <t>N: 06778</t>
  </si>
  <si>
    <t>N: 06779</t>
  </si>
  <si>
    <t>N: 06780</t>
  </si>
  <si>
    <t>N: 06781</t>
  </si>
  <si>
    <t>N: 06782</t>
  </si>
  <si>
    <t>N: 06783</t>
  </si>
  <si>
    <t>N: 06784</t>
  </si>
  <si>
    <t>N: 06785</t>
  </si>
  <si>
    <t>N: 06786</t>
  </si>
  <si>
    <t>N: 06787</t>
  </si>
  <si>
    <t>N: 06788</t>
  </si>
  <si>
    <t>N: 06789</t>
  </si>
  <si>
    <t>N: 06790</t>
  </si>
  <si>
    <t>N: 06791</t>
  </si>
  <si>
    <t>N: 06792</t>
  </si>
  <si>
    <t>N: 06793</t>
  </si>
  <si>
    <t>N: 06794</t>
  </si>
  <si>
    <t>N: 06795</t>
  </si>
  <si>
    <t>N: 06796</t>
  </si>
  <si>
    <t>N: 06797</t>
  </si>
  <si>
    <t>N: 06798</t>
  </si>
  <si>
    <t>N: 06799</t>
  </si>
  <si>
    <t>N: 06800</t>
  </si>
  <si>
    <t>N: 06801</t>
  </si>
  <si>
    <t>N: 06802</t>
  </si>
  <si>
    <t>N: 06803</t>
  </si>
  <si>
    <t>N: 06804</t>
  </si>
  <si>
    <t>N: 06805</t>
  </si>
  <si>
    <t>N: 06806</t>
  </si>
  <si>
    <t>N: 06807</t>
  </si>
  <si>
    <t>N: 06808</t>
  </si>
  <si>
    <t>N: 06809</t>
  </si>
  <si>
    <t>N: 06810</t>
  </si>
  <si>
    <t>N: 06811</t>
  </si>
  <si>
    <t>N: 06812</t>
  </si>
  <si>
    <t>N: 06813</t>
  </si>
  <si>
    <t>N: 06814</t>
  </si>
  <si>
    <t>N: 06815</t>
  </si>
  <si>
    <t>N: 06816</t>
  </si>
  <si>
    <t>N: 06817</t>
  </si>
  <si>
    <t>N: 06818</t>
  </si>
  <si>
    <t>N: 06819</t>
  </si>
  <si>
    <t>N: 06820</t>
  </si>
  <si>
    <t>N: 06821</t>
  </si>
  <si>
    <t>N: 06822</t>
  </si>
  <si>
    <t>N: 06823</t>
  </si>
  <si>
    <t>N: 06824</t>
  </si>
  <si>
    <t>N: 06825</t>
  </si>
  <si>
    <t>N: 06826</t>
  </si>
  <si>
    <t>N: 06827</t>
  </si>
  <si>
    <t>N: 06828</t>
  </si>
  <si>
    <t>N: 06829</t>
  </si>
  <si>
    <t>N: 06830</t>
  </si>
  <si>
    <t>N: 06831</t>
  </si>
  <si>
    <t>N: 06832</t>
  </si>
  <si>
    <t>N: 06833</t>
  </si>
  <si>
    <t>N: 06834</t>
  </si>
  <si>
    <t>N: 06835</t>
  </si>
  <si>
    <t>N: 06836</t>
  </si>
  <si>
    <t>N: 06837</t>
  </si>
  <si>
    <t>N: 06838</t>
  </si>
  <si>
    <t>N: 06839</t>
  </si>
  <si>
    <t>N: 06840</t>
  </si>
  <si>
    <t>N: 06841</t>
  </si>
  <si>
    <t>N: 06842</t>
  </si>
  <si>
    <t>N: 06843</t>
  </si>
  <si>
    <t>N: 06844</t>
  </si>
  <si>
    <t>N: 06845</t>
  </si>
  <si>
    <t>N: 06846</t>
  </si>
  <si>
    <t>N: 06847</t>
  </si>
  <si>
    <t>N: 06848</t>
  </si>
  <si>
    <t>N: 06849</t>
  </si>
  <si>
    <t>N: 06850</t>
  </si>
  <si>
    <t>N: 06851</t>
  </si>
  <si>
    <t>N: 06852</t>
  </si>
  <si>
    <t>N: 06853</t>
  </si>
  <si>
    <t>N: 06854</t>
  </si>
  <si>
    <t>N: 06855</t>
  </si>
  <si>
    <t>N: 06856</t>
  </si>
  <si>
    <t>N: 06857</t>
  </si>
  <si>
    <t>N: 06858</t>
  </si>
  <si>
    <t>N: 06859</t>
  </si>
  <si>
    <t>N: 06860</t>
  </si>
  <si>
    <t>N: 06861</t>
  </si>
  <si>
    <t>N: 06862</t>
  </si>
  <si>
    <t>N: 06863</t>
  </si>
  <si>
    <t>N: 06864</t>
  </si>
  <si>
    <t>N: 06865</t>
  </si>
  <si>
    <t>N: 06866</t>
  </si>
  <si>
    <t>N: 06867</t>
  </si>
  <si>
    <t>N: 06868</t>
  </si>
  <si>
    <t>N: 06869</t>
  </si>
  <si>
    <t>N: 06870</t>
  </si>
  <si>
    <t>N: 06871</t>
  </si>
  <si>
    <t>N: 06872</t>
  </si>
  <si>
    <t>N: 06873</t>
  </si>
  <si>
    <t>N: 06874</t>
  </si>
  <si>
    <t>N: 06875</t>
  </si>
  <si>
    <t>N: 06876</t>
  </si>
  <si>
    <t>N: 06877</t>
  </si>
  <si>
    <t>N: 06878</t>
  </si>
  <si>
    <t>N: 06879</t>
  </si>
  <si>
    <t>N: 06880</t>
  </si>
  <si>
    <t>N: 06881</t>
  </si>
  <si>
    <t>N: 06882</t>
  </si>
  <si>
    <t>N: 06883</t>
  </si>
  <si>
    <t>N: 06884</t>
  </si>
  <si>
    <t>N: 06885</t>
  </si>
  <si>
    <t>N: 06886</t>
  </si>
  <si>
    <t>N: 06887</t>
  </si>
  <si>
    <t>N: 06888</t>
  </si>
  <si>
    <t>N: 06889</t>
  </si>
  <si>
    <t>N: 06890</t>
  </si>
  <si>
    <t>N: 06891</t>
  </si>
  <si>
    <t>N: 06892</t>
  </si>
  <si>
    <t>N: 06893</t>
  </si>
  <si>
    <t>N: 06894</t>
  </si>
  <si>
    <t>N: 06895</t>
  </si>
  <si>
    <t>N: 06896</t>
  </si>
  <si>
    <t>N: 06897</t>
  </si>
  <si>
    <t>N: 06898</t>
  </si>
  <si>
    <t>N: 06899</t>
  </si>
  <si>
    <t>N: 06900</t>
  </si>
  <si>
    <t>N: 06901</t>
  </si>
  <si>
    <t>N: 06902</t>
  </si>
  <si>
    <t>N: 06903</t>
  </si>
  <si>
    <t>N: 06904</t>
  </si>
  <si>
    <t>N: 06905</t>
  </si>
  <si>
    <t>N: 06906</t>
  </si>
  <si>
    <t>N: 06907</t>
  </si>
  <si>
    <t>N: 06908</t>
  </si>
  <si>
    <t>N: 06909</t>
  </si>
  <si>
    <t>N: 06910</t>
  </si>
  <si>
    <t>N: 06911</t>
  </si>
  <si>
    <t>N: 06912</t>
  </si>
  <si>
    <t>N: 06913</t>
  </si>
  <si>
    <t>N: 06914</t>
  </si>
  <si>
    <t>N: 06915</t>
  </si>
  <si>
    <t>N: 06916</t>
  </si>
  <si>
    <t>N: 06917</t>
  </si>
  <si>
    <t>N: 06918</t>
  </si>
  <si>
    <t>N: 06919</t>
  </si>
  <si>
    <t>N: 06920</t>
  </si>
  <si>
    <t>N: 06921</t>
  </si>
  <si>
    <t>N: 06922</t>
  </si>
  <si>
    <t>N: 06923</t>
  </si>
  <si>
    <t>N: 06924</t>
  </si>
  <si>
    <t>N: 06925</t>
  </si>
  <si>
    <t>N: 06926</t>
  </si>
  <si>
    <t>N: 06927</t>
  </si>
  <si>
    <t>N: 06928</t>
  </si>
  <si>
    <t>N: 06929</t>
  </si>
  <si>
    <t>N: 06930</t>
  </si>
  <si>
    <t>N: 06931</t>
  </si>
  <si>
    <t>N: 06932</t>
  </si>
  <si>
    <t>N: 06933</t>
  </si>
  <si>
    <t>N: 06934</t>
  </si>
  <si>
    <t>N: 06935</t>
  </si>
  <si>
    <t>N: 06936</t>
  </si>
  <si>
    <t>N: 06937</t>
  </si>
  <si>
    <t>N: 06938</t>
  </si>
  <si>
    <t>N: 06939</t>
  </si>
  <si>
    <t>N: 06940</t>
  </si>
  <si>
    <t>N: 06941</t>
  </si>
  <si>
    <t>N: 06942</t>
  </si>
  <si>
    <t>N: 06943</t>
  </si>
  <si>
    <t>N: 06944</t>
  </si>
  <si>
    <t>N: 06945</t>
  </si>
  <si>
    <t>N: 06946</t>
  </si>
  <si>
    <t>N: 06947</t>
  </si>
  <si>
    <t>N: 06948</t>
  </si>
  <si>
    <t>N: 06949</t>
  </si>
  <si>
    <t>N: 06950</t>
  </si>
  <si>
    <t>N: 06951</t>
  </si>
  <si>
    <t>N: 06952</t>
  </si>
  <si>
    <t>N: 06953</t>
  </si>
  <si>
    <t>N: 06954</t>
  </si>
  <si>
    <t>N: 06955</t>
  </si>
  <si>
    <t>N: 06956</t>
  </si>
  <si>
    <t>N: 06957</t>
  </si>
  <si>
    <t>N: 06958</t>
  </si>
  <si>
    <t>N: 06959</t>
  </si>
  <si>
    <t>N: 06960</t>
  </si>
  <si>
    <t>N: 06961</t>
  </si>
  <si>
    <t>N: 06962</t>
  </si>
  <si>
    <t>N: 06963</t>
  </si>
  <si>
    <t>N: 06964</t>
  </si>
  <si>
    <t>N: 06965</t>
  </si>
  <si>
    <t>N: 06966</t>
  </si>
  <si>
    <t>N: 06967</t>
  </si>
  <si>
    <t>N: 06968</t>
  </si>
  <si>
    <t>N: 06969</t>
  </si>
  <si>
    <t>N: 06970</t>
  </si>
  <si>
    <t>N: 06971</t>
  </si>
  <si>
    <t>N: 06972</t>
  </si>
  <si>
    <t>N: 06973</t>
  </si>
  <si>
    <t>N: 06974</t>
  </si>
  <si>
    <t>N: 06975</t>
  </si>
  <si>
    <t>N: 06976</t>
  </si>
  <si>
    <t>N: 06977</t>
  </si>
  <si>
    <t>N: 06978</t>
  </si>
  <si>
    <t>N: 06979</t>
  </si>
  <si>
    <t>N: 06980</t>
  </si>
  <si>
    <t>N: 06981</t>
  </si>
  <si>
    <t>N: 06982</t>
  </si>
  <si>
    <t>N: 06983</t>
  </si>
  <si>
    <t>N: 06984</t>
  </si>
  <si>
    <t>N: 06985</t>
  </si>
  <si>
    <t>N: 06986</t>
  </si>
  <si>
    <t>N: 06987</t>
  </si>
  <si>
    <t>N: 06988</t>
  </si>
  <si>
    <t>N: 06989</t>
  </si>
  <si>
    <t>N: 06990</t>
  </si>
  <si>
    <t>N: 06991</t>
  </si>
  <si>
    <t>N: 06992</t>
  </si>
  <si>
    <t>N: 06993</t>
  </si>
  <si>
    <t>N: 06994</t>
  </si>
  <si>
    <t>N: 06995</t>
  </si>
  <si>
    <t>N: 06996</t>
  </si>
  <si>
    <t>N: 06997</t>
  </si>
  <si>
    <t>N: 06998</t>
  </si>
  <si>
    <t>N: 06999</t>
  </si>
  <si>
    <t>N: 07000</t>
  </si>
  <si>
    <t>N: 07001</t>
  </si>
  <si>
    <t>N: 07002</t>
  </si>
  <si>
    <t>N: 07003</t>
  </si>
  <si>
    <t>N: 07004</t>
  </si>
  <si>
    <t>N: 07005</t>
  </si>
  <si>
    <t>N: 07006</t>
  </si>
  <si>
    <t>N: 07007</t>
  </si>
  <si>
    <t>N: 07008</t>
  </si>
  <si>
    <t>N: 07009</t>
  </si>
  <si>
    <t>N: 07010</t>
  </si>
  <si>
    <t>N: 07011</t>
  </si>
  <si>
    <t>N: 07012</t>
  </si>
  <si>
    <t>N: 07013</t>
  </si>
  <si>
    <t>N: 07014</t>
  </si>
  <si>
    <t>N: 07015</t>
  </si>
  <si>
    <t>N: 07016</t>
  </si>
  <si>
    <t>N: 07017</t>
  </si>
  <si>
    <t>N: 07018</t>
  </si>
  <si>
    <t>N: 07019</t>
  </si>
  <si>
    <t>N: 07020</t>
  </si>
  <si>
    <t>N: 07021</t>
  </si>
  <si>
    <t>N: 07022</t>
  </si>
  <si>
    <t>N: 07023</t>
  </si>
  <si>
    <t>N: 07024</t>
  </si>
  <si>
    <t>N: 07025</t>
  </si>
  <si>
    <t>N: 07026</t>
  </si>
  <si>
    <t>N: 07027</t>
  </si>
  <si>
    <t>N: 07028</t>
  </si>
  <si>
    <t>N: 07029</t>
  </si>
  <si>
    <t>N: 07030</t>
  </si>
  <si>
    <t>N: 07031</t>
  </si>
  <si>
    <t>N: 07032</t>
  </si>
  <si>
    <t>N: 07033</t>
  </si>
  <si>
    <t>N: 07034</t>
  </si>
  <si>
    <t>N: 07035</t>
  </si>
  <si>
    <t>N: 07036</t>
  </si>
  <si>
    <t>N: 07037</t>
  </si>
  <si>
    <t>N: 07038</t>
  </si>
  <si>
    <t>N: 07039</t>
  </si>
  <si>
    <t>N: 07040</t>
  </si>
  <si>
    <t>N: 07041</t>
  </si>
  <si>
    <t>N: 07042</t>
  </si>
  <si>
    <t>N: 07043</t>
  </si>
  <si>
    <t>N: 07044</t>
  </si>
  <si>
    <t>N: 07045</t>
  </si>
  <si>
    <t>N: 07046</t>
  </si>
  <si>
    <t>N: 07047</t>
  </si>
  <si>
    <t>N: 07048</t>
  </si>
  <si>
    <t>N: 07049</t>
  </si>
  <si>
    <t>N: 07050</t>
  </si>
  <si>
    <t>N: 07051</t>
  </si>
  <si>
    <t>N: 07052</t>
  </si>
  <si>
    <t>N: 07053</t>
  </si>
  <si>
    <t>N: 07054</t>
  </si>
  <si>
    <t>N: 07055</t>
  </si>
  <si>
    <t>N: 07056</t>
  </si>
  <si>
    <t>N: 07057</t>
  </si>
  <si>
    <t>N: 07058</t>
  </si>
  <si>
    <t>N: 07059</t>
  </si>
  <si>
    <t>N: 07060</t>
  </si>
  <si>
    <t>N: 07061</t>
  </si>
  <si>
    <t>N: 07062</t>
  </si>
  <si>
    <t>N: 07063</t>
  </si>
  <si>
    <t>N: 07064</t>
  </si>
  <si>
    <t>N: 07065</t>
  </si>
  <si>
    <t>N: 07066</t>
  </si>
  <si>
    <t>N: 07067</t>
  </si>
  <si>
    <t>N: 07068</t>
  </si>
  <si>
    <t>N: 07069</t>
  </si>
  <si>
    <t>N: 07070</t>
  </si>
  <si>
    <t>N: 07071</t>
  </si>
  <si>
    <t>N: 07072</t>
  </si>
  <si>
    <t>N: 07073</t>
  </si>
  <si>
    <t>N: 07074</t>
  </si>
  <si>
    <t>N: 07075</t>
  </si>
  <si>
    <t>N: 07076</t>
  </si>
  <si>
    <t>N: 07077</t>
  </si>
  <si>
    <t>N: 07078</t>
  </si>
  <si>
    <t>N: 07079</t>
  </si>
  <si>
    <t>N: 07080</t>
  </si>
  <si>
    <t>N: 07081</t>
  </si>
  <si>
    <t>N: 07082</t>
  </si>
  <si>
    <t>N: 07083</t>
  </si>
  <si>
    <t>N: 07084</t>
  </si>
  <si>
    <t>N: 07085</t>
  </si>
  <si>
    <t>N: 07086</t>
  </si>
  <si>
    <t>N: 07087</t>
  </si>
  <si>
    <t>N: 07088</t>
  </si>
  <si>
    <t>N: 07089</t>
  </si>
  <si>
    <t>N: 07090</t>
  </si>
  <si>
    <t>N: 07091</t>
  </si>
  <si>
    <t>N: 07092</t>
  </si>
  <si>
    <t>N: 07093</t>
  </si>
  <si>
    <t>N: 07094</t>
  </si>
  <si>
    <t>N: 07095</t>
  </si>
  <si>
    <t>N: 07096</t>
  </si>
  <si>
    <t>N: 07097</t>
  </si>
  <si>
    <t>N: 07098</t>
  </si>
  <si>
    <t>N: 07099</t>
  </si>
  <si>
    <t>N: 07100</t>
  </si>
  <si>
    <t>N: 07101</t>
  </si>
  <si>
    <t>N: 07102</t>
  </si>
  <si>
    <t>N: 07103</t>
  </si>
  <si>
    <t>N: 07104</t>
  </si>
  <si>
    <t>N: 07105</t>
  </si>
  <si>
    <t>N: 07106</t>
  </si>
  <si>
    <t>N: 07107</t>
  </si>
  <si>
    <t>N: 07108</t>
  </si>
  <si>
    <t>N: 07109</t>
  </si>
  <si>
    <t>N: 07110</t>
  </si>
  <si>
    <t>N: 07111</t>
  </si>
  <si>
    <t>N: 07112</t>
  </si>
  <si>
    <t>N: 07113</t>
  </si>
  <si>
    <t>N: 07114</t>
  </si>
  <si>
    <t>N: 07115</t>
  </si>
  <si>
    <t>N: 07116</t>
  </si>
  <si>
    <t>N: 07117</t>
  </si>
  <si>
    <t>N: 07118</t>
  </si>
  <si>
    <t>N: 07119</t>
  </si>
  <si>
    <t>N: 07120</t>
  </si>
  <si>
    <t>N: 07121</t>
  </si>
  <si>
    <t>N: 07122</t>
  </si>
  <si>
    <t>N: 07123</t>
  </si>
  <si>
    <t>N: 07124</t>
  </si>
  <si>
    <t>N: 07125</t>
  </si>
  <si>
    <t>N: 07126</t>
  </si>
  <si>
    <t>N: 07127</t>
  </si>
  <si>
    <t>N: 07128</t>
  </si>
  <si>
    <t>N: 07129</t>
  </si>
  <si>
    <t>N: 07130</t>
  </si>
  <si>
    <t>N: 07131</t>
  </si>
  <si>
    <t>N: 07132</t>
  </si>
  <si>
    <t>N: 07133</t>
  </si>
  <si>
    <t>N: 07134</t>
  </si>
  <si>
    <t>N: 07135</t>
  </si>
  <si>
    <t>N: 07136</t>
  </si>
  <si>
    <t>N: 07137</t>
  </si>
  <si>
    <t>N: 07138</t>
  </si>
  <si>
    <t>N: 07139</t>
  </si>
  <si>
    <t>N: 07140</t>
  </si>
  <si>
    <t>N: 07141</t>
  </si>
  <si>
    <t>N: 07142</t>
  </si>
  <si>
    <t>N: 07143</t>
  </si>
  <si>
    <t>N: 07144</t>
  </si>
  <si>
    <t>N: 07145</t>
  </si>
  <si>
    <t>N: 07146</t>
  </si>
  <si>
    <t>N: 07147</t>
  </si>
  <si>
    <t>N: 07148</t>
  </si>
  <si>
    <t>N: 07149</t>
  </si>
  <si>
    <t>N: 07150</t>
  </si>
  <si>
    <t>N: 07151</t>
  </si>
  <si>
    <t>N: 07152</t>
  </si>
  <si>
    <t>N: 07153</t>
  </si>
  <si>
    <t>N: 07154</t>
  </si>
  <si>
    <t>N: 07155</t>
  </si>
  <si>
    <t>N: 07156</t>
  </si>
  <si>
    <t>N: 07157</t>
  </si>
  <si>
    <t>N: 07158</t>
  </si>
  <si>
    <t>N: 07159</t>
  </si>
  <si>
    <t>N: 07160</t>
  </si>
  <si>
    <t>N: 07161</t>
  </si>
  <si>
    <t>N: 07162</t>
  </si>
  <si>
    <t>N: 07163</t>
  </si>
  <si>
    <t>N: 07164</t>
  </si>
  <si>
    <t>N: 07165</t>
  </si>
  <si>
    <t>N: 07166</t>
  </si>
  <si>
    <t>N: 07167</t>
  </si>
  <si>
    <t>N: 07168</t>
  </si>
  <si>
    <t>N: 07169</t>
  </si>
  <si>
    <t>N: 07170</t>
  </si>
  <si>
    <t>N: 07171</t>
  </si>
  <si>
    <t>N: 07172</t>
  </si>
  <si>
    <t>N: 07173</t>
  </si>
  <si>
    <t>N: 07174</t>
  </si>
  <si>
    <t>N: 07175</t>
  </si>
  <si>
    <t>N: 07176</t>
  </si>
  <si>
    <t>N: 07177</t>
  </si>
  <si>
    <t>N: 07178</t>
  </si>
  <si>
    <t>N: 07179</t>
  </si>
  <si>
    <t>N: 07180</t>
  </si>
  <si>
    <t>N: 07181</t>
  </si>
  <si>
    <t>N: 07182</t>
  </si>
  <si>
    <t>N: 07183</t>
  </si>
  <si>
    <t>N: 07184</t>
  </si>
  <si>
    <t>N: 07185</t>
  </si>
  <si>
    <t>N: 07186</t>
  </si>
  <si>
    <t>N: 07187</t>
  </si>
  <si>
    <t>N: 07188</t>
  </si>
  <si>
    <t>N: 07189</t>
  </si>
  <si>
    <t>N: 07190</t>
  </si>
  <si>
    <t>N: 07191</t>
  </si>
  <si>
    <t>N: 07192</t>
  </si>
  <si>
    <t>N: 07193</t>
  </si>
  <si>
    <t>N: 07194</t>
  </si>
  <si>
    <t>N: 07195</t>
  </si>
  <si>
    <t>N: 07196</t>
  </si>
  <si>
    <t>N: 07197</t>
  </si>
  <si>
    <t>N: 07198</t>
  </si>
  <si>
    <t>N: 07199</t>
  </si>
  <si>
    <t>N: 07200</t>
  </si>
  <si>
    <t>N: 07201</t>
  </si>
  <si>
    <t>N: 07202</t>
  </si>
  <si>
    <t>N: 07203</t>
  </si>
  <si>
    <t>N: 07204</t>
  </si>
  <si>
    <t>N: 07205</t>
  </si>
  <si>
    <t>N: 07206</t>
  </si>
  <si>
    <t>N: 07207</t>
  </si>
  <si>
    <t>N: 07208</t>
  </si>
  <si>
    <t>N: 07209</t>
  </si>
  <si>
    <t>N: 07210</t>
  </si>
  <si>
    <t>N: 07211</t>
  </si>
  <si>
    <t>N: 07212</t>
  </si>
  <si>
    <t>N: 07213</t>
  </si>
  <si>
    <t>N: 07214</t>
  </si>
  <si>
    <t>N: 07215</t>
  </si>
  <si>
    <t>N: 07216</t>
  </si>
  <si>
    <t>N: 07217</t>
  </si>
  <si>
    <t>N: 07218</t>
  </si>
  <si>
    <t>N: 07219</t>
  </si>
  <si>
    <t>N: 07220</t>
  </si>
  <si>
    <t>N: 07221</t>
  </si>
  <si>
    <t>N: 07222</t>
  </si>
  <si>
    <t>N: 07223</t>
  </si>
  <si>
    <t>N: 07224</t>
  </si>
  <si>
    <t>N: 07225</t>
  </si>
  <si>
    <t>N: 07226</t>
  </si>
  <si>
    <t>N: 07227</t>
  </si>
  <si>
    <t>N: 07228</t>
  </si>
  <si>
    <t>N: 07229</t>
  </si>
  <si>
    <t>N: 07230</t>
  </si>
  <si>
    <t>N: 07231</t>
  </si>
  <si>
    <t>N: 07232</t>
  </si>
  <si>
    <t>N: 07233</t>
  </si>
  <si>
    <t>N: 07234</t>
  </si>
  <si>
    <t>N: 07235</t>
  </si>
  <si>
    <t>N: 07236</t>
  </si>
  <si>
    <t>N: 07237</t>
  </si>
  <si>
    <t>N: 07238</t>
  </si>
  <si>
    <t>N: 07239</t>
  </si>
  <si>
    <t>N: 07240</t>
  </si>
  <si>
    <t>N: 07241</t>
  </si>
  <si>
    <t>N: 07242</t>
  </si>
  <si>
    <t>N: 07243</t>
  </si>
  <si>
    <t>N: 07244</t>
  </si>
  <si>
    <t>N: 07245</t>
  </si>
  <si>
    <t>N: 07246</t>
  </si>
  <si>
    <t>N: 07247</t>
  </si>
  <si>
    <t>N: 07248</t>
  </si>
  <si>
    <t>N: 07249</t>
  </si>
  <si>
    <t>N: 07250</t>
  </si>
  <si>
    <t>N: 07251</t>
  </si>
  <si>
    <t>N: 07252</t>
  </si>
  <si>
    <t>N: 07253</t>
  </si>
  <si>
    <t>N: 07254</t>
  </si>
  <si>
    <t>N: 07255</t>
  </si>
  <si>
    <t>N: 07256</t>
  </si>
  <si>
    <t>N: 07257</t>
  </si>
  <si>
    <t>N: 07258</t>
  </si>
  <si>
    <t>N: 07259</t>
  </si>
  <si>
    <t>N: 07260</t>
  </si>
  <si>
    <t>N: 07261</t>
  </si>
  <si>
    <t>N: 07262</t>
  </si>
  <si>
    <t>N: 07263</t>
  </si>
  <si>
    <t>N: 07264</t>
  </si>
  <si>
    <t>N: 07265</t>
  </si>
  <si>
    <t>N: 07266</t>
  </si>
  <si>
    <t>N: 07267</t>
  </si>
  <si>
    <t>N: 07268</t>
  </si>
  <si>
    <t>N: 07269</t>
  </si>
  <si>
    <t>N: 07270</t>
  </si>
  <si>
    <t>N: 07271</t>
  </si>
  <si>
    <t>N: 07272</t>
  </si>
  <si>
    <t>N: 07273</t>
  </si>
  <si>
    <t>N: 07274</t>
  </si>
  <si>
    <t>N: 07275</t>
  </si>
  <si>
    <t>N: 07276</t>
  </si>
  <si>
    <t>N: 07277</t>
  </si>
  <si>
    <t>N: 07278</t>
  </si>
  <si>
    <t>N: 07279</t>
  </si>
  <si>
    <t>N: 07280</t>
  </si>
  <si>
    <t>N: 07281</t>
  </si>
  <si>
    <t>N: 07282</t>
  </si>
  <si>
    <t>N: 07283</t>
  </si>
  <si>
    <t>N: 07284</t>
  </si>
  <si>
    <t>N: 07285</t>
  </si>
  <si>
    <t>N: 07286</t>
  </si>
  <si>
    <t>N: 07287</t>
  </si>
  <si>
    <t>N: 07288</t>
  </si>
  <si>
    <t>N: 07289</t>
  </si>
  <si>
    <t>N: 07290</t>
  </si>
  <si>
    <t>N: 07291</t>
  </si>
  <si>
    <t>N: 07292</t>
  </si>
  <si>
    <t>N: 07293</t>
  </si>
  <si>
    <t>N: 07294</t>
  </si>
  <si>
    <t>N: 07295</t>
  </si>
  <si>
    <t>N: 07296</t>
  </si>
  <si>
    <t>N: 07297</t>
  </si>
  <si>
    <t>N: 07298</t>
  </si>
  <si>
    <t>N: 07299</t>
  </si>
  <si>
    <t>N: 07300</t>
  </si>
  <si>
    <t>N: 07301</t>
  </si>
  <si>
    <t>N: 07302</t>
  </si>
  <si>
    <t>N: 07303</t>
  </si>
  <si>
    <t>N: 07304</t>
  </si>
  <si>
    <t>N: 07305</t>
  </si>
  <si>
    <t>N: 07306</t>
  </si>
  <si>
    <t>N: 07307</t>
  </si>
  <si>
    <t>N: 07308</t>
  </si>
  <si>
    <t>N: 07309</t>
  </si>
  <si>
    <t>N: 07310</t>
  </si>
  <si>
    <t>N: 07311</t>
  </si>
  <si>
    <t>N: 07312</t>
  </si>
  <si>
    <t>N: 07313</t>
  </si>
  <si>
    <t>N: 07314</t>
  </si>
  <si>
    <t>N: 07315</t>
  </si>
  <si>
    <t>N: 07316</t>
  </si>
  <si>
    <t>N: 07317</t>
  </si>
  <si>
    <t>N: 07318</t>
  </si>
  <si>
    <t>N: 07319</t>
  </si>
  <si>
    <t>N: 07320</t>
  </si>
  <si>
    <t>N: 07321</t>
  </si>
  <si>
    <t>N: 07322</t>
  </si>
  <si>
    <t>N: 07323</t>
  </si>
  <si>
    <t>N: 07324</t>
  </si>
  <si>
    <t>N: 07325</t>
  </si>
  <si>
    <t>N: 07326</t>
  </si>
  <si>
    <t>N: 07327</t>
  </si>
  <si>
    <t>N: 07328</t>
  </si>
  <si>
    <t>N: 07329</t>
  </si>
  <si>
    <t>N: 07330</t>
  </si>
  <si>
    <t>N: 07331</t>
  </si>
  <si>
    <t>N: 07332</t>
  </si>
  <si>
    <t>N: 07333</t>
  </si>
  <si>
    <t>N: 07334</t>
  </si>
  <si>
    <t>N: 07335</t>
  </si>
  <si>
    <t>N: 07336</t>
  </si>
  <si>
    <t>N: 07337</t>
  </si>
  <si>
    <t>N: 07338</t>
  </si>
  <si>
    <t>N: 07339</t>
  </si>
  <si>
    <t>N: 07340</t>
  </si>
  <si>
    <t>N: 07341</t>
  </si>
  <si>
    <t>N: 07342</t>
  </si>
  <si>
    <t>N: 07343</t>
  </si>
  <si>
    <t>N: 07344</t>
  </si>
  <si>
    <t>N: 07345</t>
  </si>
  <si>
    <t>N: 07346</t>
  </si>
  <si>
    <t>N: 07347</t>
  </si>
  <si>
    <t>N: 07348</t>
  </si>
  <si>
    <t>N: 07349</t>
  </si>
  <si>
    <t>N: 07350</t>
  </si>
  <si>
    <t>N: 07351</t>
  </si>
  <si>
    <t>N: 07352</t>
  </si>
  <si>
    <t>N: 07353</t>
  </si>
  <si>
    <t>N: 07354</t>
  </si>
  <si>
    <t>N: 07355</t>
  </si>
  <si>
    <t>N: 07356</t>
  </si>
  <si>
    <t>N: 07357</t>
  </si>
  <si>
    <t>N: 07358</t>
  </si>
  <si>
    <t>N: 07359</t>
  </si>
  <si>
    <t>N: 07360</t>
  </si>
  <si>
    <t>N: 07361</t>
  </si>
  <si>
    <t>N: 07362</t>
  </si>
  <si>
    <t>N: 07363</t>
  </si>
  <si>
    <t>N: 07364</t>
  </si>
  <si>
    <t>N: 07365</t>
  </si>
  <si>
    <t>N: 07366</t>
  </si>
  <si>
    <t>N: 07367</t>
  </si>
  <si>
    <t>N: 07368</t>
  </si>
  <si>
    <t>N: 07369</t>
  </si>
  <si>
    <t>N: 07370</t>
  </si>
  <si>
    <t>N: 07371</t>
  </si>
  <si>
    <t>N: 07372</t>
  </si>
  <si>
    <t>N: 07373</t>
  </si>
  <si>
    <t>N: 07374</t>
  </si>
  <si>
    <t>N: 07375</t>
  </si>
  <si>
    <t>N: 07376</t>
  </si>
  <si>
    <t>N: 07377</t>
  </si>
  <si>
    <t>N: 07378</t>
  </si>
  <si>
    <t>N: 07379</t>
  </si>
  <si>
    <t>N: 07380</t>
  </si>
  <si>
    <t>N: 07381</t>
  </si>
  <si>
    <t>N: 07382</t>
  </si>
  <si>
    <t>N: 07383</t>
  </si>
  <si>
    <t>N: 07384</t>
  </si>
  <si>
    <t>N: 07385</t>
  </si>
  <si>
    <t>N: 07386</t>
  </si>
  <si>
    <t>N: 07387</t>
  </si>
  <si>
    <t>N: 07388</t>
  </si>
  <si>
    <t>N: 07389</t>
  </si>
  <si>
    <t>N: 07390</t>
  </si>
  <si>
    <t>N: 07391</t>
  </si>
  <si>
    <t>N: 07392</t>
  </si>
  <si>
    <t>N: 07393</t>
  </si>
  <si>
    <t>N: 07394</t>
  </si>
  <si>
    <t>N: 07395</t>
  </si>
  <si>
    <t>N: 07396</t>
  </si>
  <si>
    <t>N: 07397</t>
  </si>
  <si>
    <t>N: 07398</t>
  </si>
  <si>
    <t>N: 07399</t>
  </si>
  <si>
    <t>N: 07400</t>
  </si>
  <si>
    <t>N: 07401</t>
  </si>
  <si>
    <t>N: 07402</t>
  </si>
  <si>
    <t>N: 07403</t>
  </si>
  <si>
    <t>N: 07404</t>
  </si>
  <si>
    <t>N: 07405</t>
  </si>
  <si>
    <t>N: 07406</t>
  </si>
  <si>
    <t>N: 07407</t>
  </si>
  <si>
    <t>N: 07408</t>
  </si>
  <si>
    <t>N: 07409</t>
  </si>
  <si>
    <t>N: 07410</t>
  </si>
  <si>
    <t>N: 07411</t>
  </si>
  <si>
    <t>N: 07412</t>
  </si>
  <si>
    <t>N: 07413</t>
  </si>
  <si>
    <t>N: 07414</t>
  </si>
  <si>
    <t>N: 07415</t>
  </si>
  <si>
    <t>N: 07416</t>
  </si>
  <si>
    <t>N: 07417</t>
  </si>
  <si>
    <t>N: 07418</t>
  </si>
  <si>
    <t>N: 07419</t>
  </si>
  <si>
    <t>N: 07420</t>
  </si>
  <si>
    <t>N: 07421</t>
  </si>
  <si>
    <t>N: 07422</t>
  </si>
  <si>
    <t>N: 07423</t>
  </si>
  <si>
    <t>N: 07424</t>
  </si>
  <si>
    <t>N: 07425</t>
  </si>
  <si>
    <t>N: 07426</t>
  </si>
  <si>
    <t>N: 07427</t>
  </si>
  <si>
    <t>N: 07428</t>
  </si>
  <si>
    <t>N: 07429</t>
  </si>
  <si>
    <t>N: 07430</t>
  </si>
  <si>
    <t>N: 07431</t>
  </si>
  <si>
    <t>N: 07432</t>
  </si>
  <si>
    <t>N: 07433</t>
  </si>
  <si>
    <t>N: 07434</t>
  </si>
  <si>
    <t>N: 07435</t>
  </si>
  <si>
    <t>N: 07436</t>
  </si>
  <si>
    <t>N: 07437</t>
  </si>
  <si>
    <t>N: 07438</t>
  </si>
  <si>
    <t>N: 07439</t>
  </si>
  <si>
    <t>N: 07440</t>
  </si>
  <si>
    <t>N: 07441</t>
  </si>
  <si>
    <t>N: 07442</t>
  </si>
  <si>
    <t>N: 07443</t>
  </si>
  <si>
    <t>N: 07444</t>
  </si>
  <si>
    <t>N: 07445</t>
  </si>
  <si>
    <t>N: 07446</t>
  </si>
  <si>
    <t>N: 07447</t>
  </si>
  <si>
    <t>N: 07448</t>
  </si>
  <si>
    <t>N: 07449</t>
  </si>
  <si>
    <t>N: 07450</t>
  </si>
  <si>
    <t>N: 07451</t>
  </si>
  <si>
    <t>N: 07452</t>
  </si>
  <si>
    <t>N: 07453</t>
  </si>
  <si>
    <t>N: 07454</t>
  </si>
  <si>
    <t>N: 07455</t>
  </si>
  <si>
    <t>N: 07456</t>
  </si>
  <si>
    <t>N: 07457</t>
  </si>
  <si>
    <t>N: 07458</t>
  </si>
  <si>
    <t>N: 07459</t>
  </si>
  <si>
    <t>N: 07460</t>
  </si>
  <si>
    <t>N: 07461</t>
  </si>
  <si>
    <t>N: 07462</t>
  </si>
  <si>
    <t>N: 07463</t>
  </si>
  <si>
    <t>N: 07464</t>
  </si>
  <si>
    <t>N: 07465</t>
  </si>
  <si>
    <t>N: 07466</t>
  </si>
  <si>
    <t>N: 07467</t>
  </si>
  <si>
    <t>N: 07468</t>
  </si>
  <si>
    <t>N: 07469</t>
  </si>
  <si>
    <t>N: 07470</t>
  </si>
  <si>
    <t>N: 07471</t>
  </si>
  <si>
    <t>N: 07472</t>
  </si>
  <si>
    <t>N: 07473</t>
  </si>
  <si>
    <t>N: 07474</t>
  </si>
  <si>
    <t>N: 07475</t>
  </si>
  <si>
    <t>N: 07476</t>
  </si>
  <si>
    <t>N: 07477</t>
  </si>
  <si>
    <t>N: 07478</t>
  </si>
  <si>
    <t>N: 07479</t>
  </si>
  <si>
    <t>N: 07480</t>
  </si>
  <si>
    <t>N: 07481</t>
  </si>
  <si>
    <t>N: 07482</t>
  </si>
  <si>
    <t>N: 07483</t>
  </si>
  <si>
    <t>N: 07484</t>
  </si>
  <si>
    <t>N: 07485</t>
  </si>
  <si>
    <t>N: 07486</t>
  </si>
  <si>
    <t>N: 07487</t>
  </si>
  <si>
    <t>N: 07488</t>
  </si>
  <si>
    <t>N: 07489</t>
  </si>
  <si>
    <t>N: 07490</t>
  </si>
  <si>
    <t>N: 07491</t>
  </si>
  <si>
    <t>N: 07492</t>
  </si>
  <si>
    <t>N: 07493</t>
  </si>
  <si>
    <t>N: 07494</t>
  </si>
  <si>
    <t>N: 07495</t>
  </si>
  <si>
    <t>N: 07496</t>
  </si>
  <si>
    <t>N: 07497</t>
  </si>
  <si>
    <t>N: 07498</t>
  </si>
  <si>
    <t>N: 07499</t>
  </si>
  <si>
    <t>N: 07500</t>
  </si>
  <si>
    <t>N: 07501</t>
  </si>
  <si>
    <t>N: 07502</t>
  </si>
  <si>
    <t>N: 07503</t>
  </si>
  <si>
    <t>N: 07504</t>
  </si>
  <si>
    <t>N: 07505</t>
  </si>
  <si>
    <t>N: 07506</t>
  </si>
  <si>
    <t>N: 07507</t>
  </si>
  <si>
    <t>N: 07508</t>
  </si>
  <si>
    <t>N: 07509</t>
  </si>
  <si>
    <t>N: 07510</t>
  </si>
  <si>
    <t>N: 07511</t>
  </si>
  <si>
    <t>N: 07512</t>
  </si>
  <si>
    <t>N: 07513</t>
  </si>
  <si>
    <t>N: 07514</t>
  </si>
  <si>
    <t>N: 07515</t>
  </si>
  <si>
    <t>N: 07516</t>
  </si>
  <si>
    <t>N: 07517</t>
  </si>
  <si>
    <t>N: 07518</t>
  </si>
  <si>
    <t>N: 07519</t>
  </si>
  <si>
    <t>N: 07520</t>
  </si>
  <si>
    <t>N: 07521</t>
  </si>
  <si>
    <t>N: 07522</t>
  </si>
  <si>
    <t>N: 07523</t>
  </si>
  <si>
    <t>N: 07524</t>
  </si>
  <si>
    <t>N: 07525</t>
  </si>
  <si>
    <t>N: 07526</t>
  </si>
  <si>
    <t>N: 07527</t>
  </si>
  <si>
    <t>N: 07528</t>
  </si>
  <si>
    <t>N: 07529</t>
  </si>
  <si>
    <t>N: 07530</t>
  </si>
  <si>
    <t>N: 07531</t>
  </si>
  <si>
    <t>N: 07532</t>
  </si>
  <si>
    <t>N: 07533</t>
  </si>
  <si>
    <t>N: 07534</t>
  </si>
  <si>
    <t>N: 07535</t>
  </si>
  <si>
    <t>N: 07536</t>
  </si>
  <si>
    <t>N: 07537</t>
  </si>
  <si>
    <t>N: 07538</t>
  </si>
  <si>
    <t>N: 07539</t>
  </si>
  <si>
    <t>N: 07540</t>
  </si>
  <si>
    <t>N: 07541</t>
  </si>
  <si>
    <t>N: 07542</t>
  </si>
  <si>
    <t>N: 07543</t>
  </si>
  <si>
    <t>N: 07544</t>
  </si>
  <si>
    <t>N: 07545</t>
  </si>
  <si>
    <t>N: 07546</t>
  </si>
  <si>
    <t>N: 07547</t>
  </si>
  <si>
    <t>N: 07548</t>
  </si>
  <si>
    <t>N: 07549</t>
  </si>
  <si>
    <t>N: 07550</t>
  </si>
  <si>
    <t>N: 07551</t>
  </si>
  <si>
    <t>N: 07552</t>
  </si>
  <si>
    <t>N: 07553</t>
  </si>
  <si>
    <t>N: 07554</t>
  </si>
  <si>
    <t>N: 07555</t>
  </si>
  <si>
    <t>N: 07556</t>
  </si>
  <si>
    <t>N: 07557</t>
  </si>
  <si>
    <t>N: 07558</t>
  </si>
  <si>
    <t>N: 07559</t>
  </si>
  <si>
    <t>N: 07560</t>
  </si>
  <si>
    <t>N: 07561</t>
  </si>
  <si>
    <t>N: 07562</t>
  </si>
  <si>
    <t>N: 07563</t>
  </si>
  <si>
    <t>N: 07564</t>
  </si>
  <si>
    <t>N: 07565</t>
  </si>
  <si>
    <t>N: 07566</t>
  </si>
  <si>
    <t>N: 07567</t>
  </si>
  <si>
    <t>N: 07568</t>
  </si>
  <si>
    <t>N: 07569</t>
  </si>
  <si>
    <t>N: 07570</t>
  </si>
  <si>
    <t>N: 07571</t>
  </si>
  <si>
    <t>N: 07572</t>
  </si>
  <si>
    <t>N: 07573</t>
  </si>
  <si>
    <t>N: 07574</t>
  </si>
  <si>
    <t>N: 07575</t>
  </si>
  <si>
    <t>N: 07576</t>
  </si>
  <si>
    <t>N: 07577</t>
  </si>
  <si>
    <t>N: 07578</t>
  </si>
  <si>
    <t>N: 07579</t>
  </si>
  <si>
    <t>N: 07580</t>
  </si>
  <si>
    <t>N: 07581</t>
  </si>
  <si>
    <t>N: 07582</t>
  </si>
  <si>
    <t>N: 07583</t>
  </si>
  <si>
    <t>N: 07584</t>
  </si>
  <si>
    <t>N: 07585</t>
  </si>
  <si>
    <t>N: 07586</t>
  </si>
  <si>
    <t>N: 07587</t>
  </si>
  <si>
    <t>N: 07588</t>
  </si>
  <si>
    <t>N: 07589</t>
  </si>
  <si>
    <t>N: 07590</t>
  </si>
  <si>
    <t>N: 07591</t>
  </si>
  <si>
    <t>N: 07592</t>
  </si>
  <si>
    <t>N: 07593</t>
  </si>
  <si>
    <t>N: 07594</t>
  </si>
  <si>
    <t>N: 07595</t>
  </si>
  <si>
    <t>N: 07596</t>
  </si>
  <si>
    <t>N: 07597</t>
  </si>
  <si>
    <t>N: 07598</t>
  </si>
  <si>
    <t>N: 07599</t>
  </si>
  <si>
    <t>N: 07600</t>
  </si>
  <si>
    <t>N: 07601</t>
  </si>
  <si>
    <t>N: 07602</t>
  </si>
  <si>
    <t>N: 07603</t>
  </si>
  <si>
    <t>N: 07604</t>
  </si>
  <si>
    <t>N: 07605</t>
  </si>
  <si>
    <t>N: 07606</t>
  </si>
  <si>
    <t>N: 07607</t>
  </si>
  <si>
    <t>N: 07608</t>
  </si>
  <si>
    <t>N: 07609</t>
  </si>
  <si>
    <t>N: 07610</t>
  </si>
  <si>
    <t>N: 07611</t>
  </si>
  <si>
    <t>N: 07612</t>
  </si>
  <si>
    <t>N: 07613</t>
  </si>
  <si>
    <t>N: 07614</t>
  </si>
  <si>
    <t>N: 07615</t>
  </si>
  <si>
    <t>N: 07616</t>
  </si>
  <si>
    <t>N: 07617</t>
  </si>
  <si>
    <t>N: 07618</t>
  </si>
  <si>
    <t>N: 07619</t>
  </si>
  <si>
    <t>N: 07620</t>
  </si>
  <si>
    <t>N: 07621</t>
  </si>
  <si>
    <t>N: 07622</t>
  </si>
  <si>
    <t>N: 07623</t>
  </si>
  <si>
    <t>N: 07624</t>
  </si>
  <si>
    <t>N: 07625</t>
  </si>
  <si>
    <t>N: 07626</t>
  </si>
  <si>
    <t>N: 07627</t>
  </si>
  <si>
    <t>N: 07628</t>
  </si>
  <si>
    <t>N: 07629</t>
  </si>
  <si>
    <t>N: 07630</t>
  </si>
  <si>
    <t>N: 07631</t>
  </si>
  <si>
    <t>N: 07632</t>
  </si>
  <si>
    <t>N: 07633</t>
  </si>
  <si>
    <t>N: 07634</t>
  </si>
  <si>
    <t>N: 07635</t>
  </si>
  <si>
    <t>N: 07636</t>
  </si>
  <si>
    <t>N: 07637</t>
  </si>
  <si>
    <t>N: 07638</t>
  </si>
  <si>
    <t>N: 07639</t>
  </si>
  <si>
    <t>N: 07640</t>
  </si>
  <si>
    <t>N: 07641</t>
  </si>
  <si>
    <t>N: 07642</t>
  </si>
  <si>
    <t>N: 07643</t>
  </si>
  <si>
    <t>N: 07644</t>
  </si>
  <si>
    <t>N: 07645</t>
  </si>
  <si>
    <t>N: 07646</t>
  </si>
  <si>
    <t>N: 07647</t>
  </si>
  <si>
    <t>N: 07648</t>
  </si>
  <si>
    <t>N: 07649</t>
  </si>
  <si>
    <t>N: 07650</t>
  </si>
  <si>
    <t>N: 07651</t>
  </si>
  <si>
    <t>N: 07652</t>
  </si>
  <si>
    <t>N: 07653</t>
  </si>
  <si>
    <t>N: 07654</t>
  </si>
  <si>
    <t>N: 07655</t>
  </si>
  <si>
    <t>N: 07656</t>
  </si>
  <si>
    <t>N: 07657</t>
  </si>
  <si>
    <t>N: 07658</t>
  </si>
  <si>
    <t>N: 07659</t>
  </si>
  <si>
    <t>N: 07660</t>
  </si>
  <si>
    <t>N: 07661</t>
  </si>
  <si>
    <t>N: 07662</t>
  </si>
  <si>
    <t>N: 07663</t>
  </si>
  <si>
    <t>N: 07664</t>
  </si>
  <si>
    <t>N: 07665</t>
  </si>
  <si>
    <t>N: 07666</t>
  </si>
  <si>
    <t>N: 07667</t>
  </si>
  <si>
    <t>N: 07668</t>
  </si>
  <si>
    <t>N: 07669</t>
  </si>
  <si>
    <t>N: 07670</t>
  </si>
  <si>
    <t>N: 07671</t>
  </si>
  <si>
    <t>N: 07672</t>
  </si>
  <si>
    <t>N: 07673</t>
  </si>
  <si>
    <t>N: 07674</t>
  </si>
  <si>
    <t>N: 07675</t>
  </si>
  <si>
    <t>N: 07676</t>
  </si>
  <si>
    <t>N: 07677</t>
  </si>
  <si>
    <t>N: 07678</t>
  </si>
  <si>
    <t>N: 07679</t>
  </si>
  <si>
    <t>N: 07680</t>
  </si>
  <si>
    <t>N: 07681</t>
  </si>
  <si>
    <t>N: 07682</t>
  </si>
  <si>
    <t>N: 07683</t>
  </si>
  <si>
    <t>N: 07684</t>
  </si>
  <si>
    <t>N: 07685</t>
  </si>
  <si>
    <t>N: 07686</t>
  </si>
  <si>
    <t>N: 07687</t>
  </si>
  <si>
    <t>N: 07688</t>
  </si>
  <si>
    <t>N: 07689</t>
  </si>
  <si>
    <t>N: 07690</t>
  </si>
  <si>
    <t>N: 07691</t>
  </si>
  <si>
    <t>N: 07692</t>
  </si>
  <si>
    <t>N: 07693</t>
  </si>
  <si>
    <t>N: 07694</t>
  </si>
  <si>
    <t>N: 07695</t>
  </si>
  <si>
    <t>N: 07696</t>
  </si>
  <si>
    <t>N: 07697</t>
  </si>
  <si>
    <t>N: 07698</t>
  </si>
  <si>
    <t>N: 07699</t>
  </si>
  <si>
    <t>N: 07700</t>
  </si>
  <si>
    <t>N: 07701</t>
  </si>
  <si>
    <t>N: 07702</t>
  </si>
  <si>
    <t>N: 07703</t>
  </si>
  <si>
    <t>N: 07704</t>
  </si>
  <si>
    <t>N: 07705</t>
  </si>
  <si>
    <t>N: 07706</t>
  </si>
  <si>
    <t>N: 07707</t>
  </si>
  <si>
    <t>N: 07708</t>
  </si>
  <si>
    <t>N: 07709</t>
  </si>
  <si>
    <t>N: 07710</t>
  </si>
  <si>
    <t>N: 07711</t>
  </si>
  <si>
    <t>N: 07712</t>
  </si>
  <si>
    <t>N: 07713</t>
  </si>
  <si>
    <t>N: 07714</t>
  </si>
  <si>
    <t>N: 07715</t>
  </si>
  <si>
    <t>N: 07716</t>
  </si>
  <si>
    <t>N: 07717</t>
  </si>
  <si>
    <t>N: 07718</t>
  </si>
  <si>
    <t>N: 07719</t>
  </si>
  <si>
    <t>N: 07720</t>
  </si>
  <si>
    <t>N: 07721</t>
  </si>
  <si>
    <t>N: 07722</t>
  </si>
  <si>
    <t>N: 07723</t>
  </si>
  <si>
    <t>N: 07724</t>
  </si>
  <si>
    <t>N: 07725</t>
  </si>
  <si>
    <t>N: 07726</t>
  </si>
  <si>
    <t>N: 07727</t>
  </si>
  <si>
    <t>N: 07728</t>
  </si>
  <si>
    <t>N: 07729</t>
  </si>
  <si>
    <t>N: 07730</t>
  </si>
  <si>
    <t>N: 07731</t>
  </si>
  <si>
    <t>N: 07732</t>
  </si>
  <si>
    <t>N: 07733</t>
  </si>
  <si>
    <t>N: 07734</t>
  </si>
  <si>
    <t>N: 07735</t>
  </si>
  <si>
    <t>N: 07736</t>
  </si>
  <si>
    <t>N: 07737</t>
  </si>
  <si>
    <t>N: 07738</t>
  </si>
  <si>
    <t>N: 07739</t>
  </si>
  <si>
    <t>N: 07740</t>
  </si>
  <si>
    <t>N: 07741</t>
  </si>
  <si>
    <t>N: 07742</t>
  </si>
  <si>
    <t>N: 07743</t>
  </si>
  <si>
    <t>N: 07744</t>
  </si>
  <si>
    <t>N: 07745</t>
  </si>
  <si>
    <t>N: 07746</t>
  </si>
  <si>
    <t>N: 07747</t>
  </si>
  <si>
    <t>N: 07748</t>
  </si>
  <si>
    <t>N: 07749</t>
  </si>
  <si>
    <t>N: 07750</t>
  </si>
  <si>
    <t>N: 07751</t>
  </si>
  <si>
    <t>N: 07752</t>
  </si>
  <si>
    <t>N: 07753</t>
  </si>
  <si>
    <t>N: 07754</t>
  </si>
  <si>
    <t>N: 07755</t>
  </si>
  <si>
    <t>N: 07756</t>
  </si>
  <si>
    <t>N: 07757</t>
  </si>
  <si>
    <t>N: 07758</t>
  </si>
  <si>
    <t>N: 07759</t>
  </si>
  <si>
    <t>N: 07760</t>
  </si>
  <si>
    <t>N: 07761</t>
  </si>
  <si>
    <t>N: 07762</t>
  </si>
  <si>
    <t>N: 07763</t>
  </si>
  <si>
    <t>N: 07764</t>
  </si>
  <si>
    <t>N: 07765</t>
  </si>
  <si>
    <t>N: 07766</t>
  </si>
  <si>
    <t>N: 07767</t>
  </si>
  <si>
    <t>N: 07768</t>
  </si>
  <si>
    <t>N: 07769</t>
  </si>
  <si>
    <t>N: 07770</t>
  </si>
  <si>
    <t>N: 07771</t>
  </si>
  <si>
    <t>N: 07772</t>
  </si>
  <si>
    <t>N: 07773</t>
  </si>
  <si>
    <t>N: 07774</t>
  </si>
  <si>
    <t>N: 07775</t>
  </si>
  <si>
    <t>N: 07776</t>
  </si>
  <si>
    <t>N: 07777</t>
  </si>
  <si>
    <t>N: 07778</t>
  </si>
  <si>
    <t>N: 07779</t>
  </si>
  <si>
    <t>N: 07780</t>
  </si>
  <si>
    <t>N: 07781</t>
  </si>
  <si>
    <t>N: 07782</t>
  </si>
  <si>
    <t>N: 07783</t>
  </si>
  <si>
    <t>N: 07784</t>
  </si>
  <si>
    <t>N: 07785</t>
  </si>
  <si>
    <t>N: 07786</t>
  </si>
  <si>
    <t>N: 07787</t>
  </si>
  <si>
    <t>N: 07788</t>
  </si>
  <si>
    <t>N: 07789</t>
  </si>
  <si>
    <t>N: 07790</t>
  </si>
  <si>
    <t>N: 07791</t>
  </si>
  <si>
    <t>N: 07792</t>
  </si>
  <si>
    <t>N: 07793</t>
  </si>
  <si>
    <t>N: 07794</t>
  </si>
  <si>
    <t>N: 07795</t>
  </si>
  <si>
    <t>N: 07796</t>
  </si>
  <si>
    <t>N: 07797</t>
  </si>
  <si>
    <t>N: 07798</t>
  </si>
  <si>
    <t>N: 07799</t>
  </si>
  <si>
    <t>N: 07800</t>
  </si>
  <si>
    <t>N: 07801</t>
  </si>
  <si>
    <t>N: 07802</t>
  </si>
  <si>
    <t>N: 07803</t>
  </si>
  <si>
    <t>N: 07804</t>
  </si>
  <si>
    <t>N: 07805</t>
  </si>
  <si>
    <t>N: 07806</t>
  </si>
  <si>
    <t>N: 07807</t>
  </si>
  <si>
    <t>N: 07808</t>
  </si>
  <si>
    <t>N: 07809</t>
  </si>
  <si>
    <t>N: 07810</t>
  </si>
  <si>
    <t>N: 07811</t>
  </si>
  <si>
    <t>N: 07812</t>
  </si>
  <si>
    <t>N: 07813</t>
  </si>
  <si>
    <t>N: 07814</t>
  </si>
  <si>
    <t>N: 07815</t>
  </si>
  <si>
    <t>N: 07816</t>
  </si>
  <si>
    <t>N: 07817</t>
  </si>
  <si>
    <t>N: 07818</t>
  </si>
  <si>
    <t>N: 07819</t>
  </si>
  <si>
    <t>N: 07820</t>
  </si>
  <si>
    <t>N: 07821</t>
  </si>
  <si>
    <t>N: 07822</t>
  </si>
  <si>
    <t>N: 07823</t>
  </si>
  <si>
    <t>N: 07824</t>
  </si>
  <si>
    <t>N: 07825</t>
  </si>
  <si>
    <t>N: 07826</t>
  </si>
  <si>
    <t>N: 07827</t>
  </si>
  <si>
    <t>N: 07828</t>
  </si>
  <si>
    <t>N: 07829</t>
  </si>
  <si>
    <t>N: 07830</t>
  </si>
  <si>
    <t>N: 07831</t>
  </si>
  <si>
    <t>N: 07832</t>
  </si>
  <si>
    <t>N: 07833</t>
  </si>
  <si>
    <t>N: 07834</t>
  </si>
  <si>
    <t>N: 07835</t>
  </si>
  <si>
    <t>N: 07836</t>
  </si>
  <si>
    <t>N: 07837</t>
  </si>
  <si>
    <t>N: 07838</t>
  </si>
  <si>
    <t>N: 07839</t>
  </si>
  <si>
    <t>N: 07840</t>
  </si>
  <si>
    <t>N: 07841</t>
  </si>
  <si>
    <t>N: 07842</t>
  </si>
  <si>
    <t>N: 07843</t>
  </si>
  <si>
    <t>N: 07844</t>
  </si>
  <si>
    <t>N: 07845</t>
  </si>
  <si>
    <t>N: 07846</t>
  </si>
  <si>
    <t>N: 07847</t>
  </si>
  <si>
    <t>N: 07848</t>
  </si>
  <si>
    <t>N: 07849</t>
  </si>
  <si>
    <t>N: 07850</t>
  </si>
  <si>
    <t>N: 07851</t>
  </si>
  <si>
    <t>N: 07852</t>
  </si>
  <si>
    <t>N: 07853</t>
  </si>
  <si>
    <t>N: 07854</t>
  </si>
  <si>
    <t>N: 07855</t>
  </si>
  <si>
    <t>N: 07856</t>
  </si>
  <si>
    <t>N: 07857</t>
  </si>
  <si>
    <t>N: 07858</t>
  </si>
  <si>
    <t>N: 07859</t>
  </si>
  <si>
    <t>N: 07860</t>
  </si>
  <si>
    <t>N: 07861</t>
  </si>
  <si>
    <t>N: 07862</t>
  </si>
  <si>
    <t>N: 07863</t>
  </si>
  <si>
    <t>N: 07864</t>
  </si>
  <si>
    <t>N: 07865</t>
  </si>
  <si>
    <t>N: 07866</t>
  </si>
  <si>
    <t>N: 07867</t>
  </si>
  <si>
    <t>N: 07868</t>
  </si>
  <si>
    <t>N: 07869</t>
  </si>
  <si>
    <t>N: 07870</t>
  </si>
  <si>
    <t>N: 07871</t>
  </si>
  <si>
    <t>N: 07872</t>
  </si>
  <si>
    <t>N: 07873</t>
  </si>
  <si>
    <t>N: 07874</t>
  </si>
  <si>
    <t>N: 07875</t>
  </si>
  <si>
    <t>N: 07876</t>
  </si>
  <si>
    <t>N: 07877</t>
  </si>
  <si>
    <t>N: 07878</t>
  </si>
  <si>
    <t>N: 07879</t>
  </si>
  <si>
    <t>N: 07880</t>
  </si>
  <si>
    <t>N: 07881</t>
  </si>
  <si>
    <t>N: 07882</t>
  </si>
  <si>
    <t>N: 07883</t>
  </si>
  <si>
    <t>N: 07884</t>
  </si>
  <si>
    <t>N: 07885</t>
  </si>
  <si>
    <t>N: 07886</t>
  </si>
  <si>
    <t>N: 07887</t>
  </si>
  <si>
    <t>N: 07888</t>
  </si>
  <si>
    <t>N: 07889</t>
  </si>
  <si>
    <t>N: 07890</t>
  </si>
  <si>
    <t>N: 07891</t>
  </si>
  <si>
    <t>N: 07892</t>
  </si>
  <si>
    <t>N: 07893</t>
  </si>
  <si>
    <t>N: 07894</t>
  </si>
  <si>
    <t>N: 07895</t>
  </si>
  <si>
    <t>N: 07896</t>
  </si>
  <si>
    <t>N: 07897</t>
  </si>
  <si>
    <t>N: 07898</t>
  </si>
  <si>
    <t>N: 07899</t>
  </si>
  <si>
    <t>N: 07900</t>
  </si>
  <si>
    <t>N: 07901</t>
  </si>
  <si>
    <t>N: 07902</t>
  </si>
  <si>
    <t>N: 07903</t>
  </si>
  <si>
    <t>N: 07904</t>
  </si>
  <si>
    <t>N: 07905</t>
  </si>
  <si>
    <t>N: 07906</t>
  </si>
  <si>
    <t>N: 07907</t>
  </si>
  <si>
    <t>N: 07908</t>
  </si>
  <si>
    <t>N: 07909</t>
  </si>
  <si>
    <t>N: 07910</t>
  </si>
  <si>
    <t>N: 07911</t>
  </si>
  <si>
    <t>N: 07912</t>
  </si>
  <si>
    <t>N: 07913</t>
  </si>
  <si>
    <t>N: 07914</t>
  </si>
  <si>
    <t>N: 07915</t>
  </si>
  <si>
    <t>N: 07916</t>
  </si>
  <si>
    <t>N: 07917</t>
  </si>
  <si>
    <t>N: 07918</t>
  </si>
  <si>
    <t>N: 07919</t>
  </si>
  <si>
    <t>N: 07920</t>
  </si>
  <si>
    <t>N: 07921</t>
  </si>
  <si>
    <t>N: 07922</t>
  </si>
  <si>
    <t>N: 07923</t>
  </si>
  <si>
    <t>N: 07924</t>
  </si>
  <si>
    <t>N: 07925</t>
  </si>
  <si>
    <t>N: 07926</t>
  </si>
  <si>
    <t>N: 07927</t>
  </si>
  <si>
    <t>N: 07928</t>
  </si>
  <si>
    <t>N: 07929</t>
  </si>
  <si>
    <t>N: 07930</t>
  </si>
  <si>
    <t>N: 07931</t>
  </si>
  <si>
    <t>N: 07932</t>
  </si>
  <si>
    <t>N: 07933</t>
  </si>
  <si>
    <t>N: 07934</t>
  </si>
  <si>
    <t>N: 07935</t>
  </si>
  <si>
    <t>N: 07936</t>
  </si>
  <si>
    <t>N: 07937</t>
  </si>
  <si>
    <t>N: 07938</t>
  </si>
  <si>
    <t>N: 07939</t>
  </si>
  <si>
    <t>N: 07940</t>
  </si>
  <si>
    <t>N: 07941</t>
  </si>
  <si>
    <t>N: 07942</t>
  </si>
  <si>
    <t>N: 07943</t>
  </si>
  <si>
    <t>N: 07944</t>
  </si>
  <si>
    <t>N: 07945</t>
  </si>
  <si>
    <t>N: 07946</t>
  </si>
  <si>
    <t>N: 07947</t>
  </si>
  <si>
    <t>N: 07948</t>
  </si>
  <si>
    <t>N: 07949</t>
  </si>
  <si>
    <t>N: 07950</t>
  </si>
  <si>
    <t>N: 07951</t>
  </si>
  <si>
    <t>N: 07952</t>
  </si>
  <si>
    <t>N: 07953</t>
  </si>
  <si>
    <t>N: 07954</t>
  </si>
  <si>
    <t>N: 07955</t>
  </si>
  <si>
    <t>N: 07956</t>
  </si>
  <si>
    <t>N: 07957</t>
  </si>
  <si>
    <t>N: 07958</t>
  </si>
  <si>
    <t>N: 07959</t>
  </si>
  <si>
    <t>N: 07960</t>
  </si>
  <si>
    <t>N: 07961</t>
  </si>
  <si>
    <t>N: 07962</t>
  </si>
  <si>
    <t>N: 07963</t>
  </si>
  <si>
    <t>N: 07964</t>
  </si>
  <si>
    <t>N: 07965</t>
  </si>
  <si>
    <t>N: 07966</t>
  </si>
  <si>
    <t>N: 07967</t>
  </si>
  <si>
    <t>N: 07968</t>
  </si>
  <si>
    <t>N: 07969</t>
  </si>
  <si>
    <t>N: 07970</t>
  </si>
  <si>
    <t>N: 07971</t>
  </si>
  <si>
    <t>N: 07972</t>
  </si>
  <si>
    <t>N: 07973</t>
  </si>
  <si>
    <t>N: 07974</t>
  </si>
  <si>
    <t>N: 07975</t>
  </si>
  <si>
    <t>N: 07976</t>
  </si>
  <si>
    <t>N: 07977</t>
  </si>
  <si>
    <t>N: 07978</t>
  </si>
  <si>
    <t>N: 07979</t>
  </si>
  <si>
    <t>N: 07980</t>
  </si>
  <si>
    <t>N: 07981</t>
  </si>
  <si>
    <t>N: 07982</t>
  </si>
  <si>
    <t>N: 07983</t>
  </si>
  <si>
    <t>N: 07984</t>
  </si>
  <si>
    <t>N: 07985</t>
  </si>
  <si>
    <t>N: 07986</t>
  </si>
  <si>
    <t>N: 07987</t>
  </si>
  <si>
    <t>N: 07988</t>
  </si>
  <si>
    <t>N: 07989</t>
  </si>
  <si>
    <t>N: 07990</t>
  </si>
  <si>
    <t>N: 07991</t>
  </si>
  <si>
    <t>N: 07992</t>
  </si>
  <si>
    <t>N: 07993</t>
  </si>
  <si>
    <t>N: 07994</t>
  </si>
  <si>
    <t>N: 07995</t>
  </si>
  <si>
    <t>N: 07996</t>
  </si>
  <si>
    <t>N: 07997</t>
  </si>
  <si>
    <t>N: 07998</t>
  </si>
  <si>
    <t>N: 07999</t>
  </si>
  <si>
    <t>N: 08000</t>
  </si>
  <si>
    <t>N: 08001</t>
  </si>
  <si>
    <t>N: 08002</t>
  </si>
  <si>
    <t>N: 08003</t>
  </si>
  <si>
    <t>N: 08004</t>
  </si>
  <si>
    <t>N: 08005</t>
  </si>
  <si>
    <t>N: 08006</t>
  </si>
  <si>
    <t>N: 08007</t>
  </si>
  <si>
    <t>N: 08008</t>
  </si>
  <si>
    <t>N: 08009</t>
  </si>
  <si>
    <t>N: 08010</t>
  </si>
  <si>
    <t>N: 08011</t>
  </si>
  <si>
    <t>N: 08012</t>
  </si>
  <si>
    <t>N: 08013</t>
  </si>
  <si>
    <t>N: 08014</t>
  </si>
  <si>
    <t>N: 08015</t>
  </si>
  <si>
    <t>N: 08016</t>
  </si>
  <si>
    <t>N: 08017</t>
  </si>
  <si>
    <t>N: 08018</t>
  </si>
  <si>
    <t>N: 08019</t>
  </si>
  <si>
    <t>N: 08020</t>
  </si>
  <si>
    <t>N: 08021</t>
  </si>
  <si>
    <t>N: 08022</t>
  </si>
  <si>
    <t>N: 08023</t>
  </si>
  <si>
    <t>N: 08024</t>
  </si>
  <si>
    <t>N: 08025</t>
  </si>
  <si>
    <t>N: 08026</t>
  </si>
  <si>
    <t>N: 08027</t>
  </si>
  <si>
    <t>N: 08028</t>
  </si>
  <si>
    <t>N: 08029</t>
  </si>
  <si>
    <t>N: 08030</t>
  </si>
  <si>
    <t>N: 08031</t>
  </si>
  <si>
    <t>N: 08032</t>
  </si>
  <si>
    <t>N: 08033</t>
  </si>
  <si>
    <t>N: 08034</t>
  </si>
  <si>
    <t>N: 08035</t>
  </si>
  <si>
    <t>N: 08036</t>
  </si>
  <si>
    <t>N: 08037</t>
  </si>
  <si>
    <t>N: 08038</t>
  </si>
  <si>
    <t>N: 08039</t>
  </si>
  <si>
    <t>N: 08040</t>
  </si>
  <si>
    <t>N: 08041</t>
  </si>
  <si>
    <t>N: 08042</t>
  </si>
  <si>
    <t>N: 08043</t>
  </si>
  <si>
    <t>N: 08044</t>
  </si>
  <si>
    <t>N: 08045</t>
  </si>
  <si>
    <t>N: 08046</t>
  </si>
  <si>
    <t>N: 08047</t>
  </si>
  <si>
    <t>N: 08048</t>
  </si>
  <si>
    <t>N: 08049</t>
  </si>
  <si>
    <t>N: 08050</t>
  </si>
  <si>
    <t>N: 08051</t>
  </si>
  <si>
    <t>N: 08052</t>
  </si>
  <si>
    <t>N: 08053</t>
  </si>
  <si>
    <t>N: 08054</t>
  </si>
  <si>
    <t>N: 08055</t>
  </si>
  <si>
    <t>N: 08056</t>
  </si>
  <si>
    <t>N: 08057</t>
  </si>
  <si>
    <t>N: 08058</t>
  </si>
  <si>
    <t>N: 08059</t>
  </si>
  <si>
    <t>N: 08060</t>
  </si>
  <si>
    <t>N: 08061</t>
  </si>
  <si>
    <t>N: 08062</t>
  </si>
  <si>
    <t>N: 08063</t>
  </si>
  <si>
    <t>N: 08064</t>
  </si>
  <si>
    <t>N: 08065</t>
  </si>
  <si>
    <t>N: 08066</t>
  </si>
  <si>
    <t>N: 08067</t>
  </si>
  <si>
    <t>N: 08068</t>
  </si>
  <si>
    <t>N: 08069</t>
  </si>
  <si>
    <t>N: 08070</t>
  </si>
  <si>
    <t>N: 08071</t>
  </si>
  <si>
    <t>N: 08072</t>
  </si>
  <si>
    <t>N: 08073</t>
  </si>
  <si>
    <t>N: 08074</t>
  </si>
  <si>
    <t>N: 08075</t>
  </si>
  <si>
    <t>N: 08076</t>
  </si>
  <si>
    <t>N: 08077</t>
  </si>
  <si>
    <t>N: 08078</t>
  </si>
  <si>
    <t>N: 08079</t>
  </si>
  <si>
    <t>N: 08080</t>
  </si>
  <si>
    <t>N: 08081</t>
  </si>
  <si>
    <t>N: 08082</t>
  </si>
  <si>
    <t>N: 08083</t>
  </si>
  <si>
    <t>N: 08084</t>
  </si>
  <si>
    <t>N: 08085</t>
  </si>
  <si>
    <t>N: 08086</t>
  </si>
  <si>
    <t>N: 08087</t>
  </si>
  <si>
    <t>N: 08088</t>
  </si>
  <si>
    <t>N: 08089</t>
  </si>
  <si>
    <t>N: 08090</t>
  </si>
  <si>
    <t>N: 08091</t>
  </si>
  <si>
    <t>N: 08092</t>
  </si>
  <si>
    <t>N: 08093</t>
  </si>
  <si>
    <t>N: 08094</t>
  </si>
  <si>
    <t>N: 08095</t>
  </si>
  <si>
    <t>N: 08096</t>
  </si>
  <si>
    <t>N: 08097</t>
  </si>
  <si>
    <t>N: 08098</t>
  </si>
  <si>
    <t>N: 08099</t>
  </si>
  <si>
    <t>N: 08100</t>
  </si>
  <si>
    <t>N: 08101</t>
  </si>
  <si>
    <t>N: 08102</t>
  </si>
  <si>
    <t>N: 08103</t>
  </si>
  <si>
    <t>N: 08104</t>
  </si>
  <si>
    <t>N: 08105</t>
  </si>
  <si>
    <t>N: 08106</t>
  </si>
  <si>
    <t>N: 08107</t>
  </si>
  <si>
    <t>N: 08108</t>
  </si>
  <si>
    <t>N: 08109</t>
  </si>
  <si>
    <t>N: 08110</t>
  </si>
  <si>
    <t>N: 08111</t>
  </si>
  <si>
    <t>N: 08112</t>
  </si>
  <si>
    <t>N: 08113</t>
  </si>
  <si>
    <t>N: 08114</t>
  </si>
  <si>
    <t>N: 08115</t>
  </si>
  <si>
    <t>N: 08116</t>
  </si>
  <si>
    <t>N: 08117</t>
  </si>
  <si>
    <t>N: 08118</t>
  </si>
  <si>
    <t>N: 08119</t>
  </si>
  <si>
    <t>N: 08120</t>
  </si>
  <si>
    <t>N: 08121</t>
  </si>
  <si>
    <t>N: 08122</t>
  </si>
  <si>
    <t>N: 08123</t>
  </si>
  <si>
    <t>N: 08124</t>
  </si>
  <si>
    <t>N: 08125</t>
  </si>
  <si>
    <t>N: 08126</t>
  </si>
  <si>
    <t>N: 08127</t>
  </si>
  <si>
    <t>N: 08128</t>
  </si>
  <si>
    <t>N: 08129</t>
  </si>
  <si>
    <t>N: 08130</t>
  </si>
  <si>
    <t>N: 08131</t>
  </si>
  <si>
    <t>N: 08132</t>
  </si>
  <si>
    <t>N: 08133</t>
  </si>
  <si>
    <t>N: 08134</t>
  </si>
  <si>
    <t>N: 08135</t>
  </si>
  <si>
    <t>N: 08136</t>
  </si>
  <si>
    <t>N: 08137</t>
  </si>
  <si>
    <t>N: 08138</t>
  </si>
  <si>
    <t>N: 08139</t>
  </si>
  <si>
    <t>N: 08140</t>
  </si>
  <si>
    <t>N: 08141</t>
  </si>
  <si>
    <t>N: 08142</t>
  </si>
  <si>
    <t>N: 08143</t>
  </si>
  <si>
    <t>N: 08144</t>
  </si>
  <si>
    <t>N: 08145</t>
  </si>
  <si>
    <t>N: 08146</t>
  </si>
  <si>
    <t>N: 08147</t>
  </si>
  <si>
    <t>N: 08148</t>
  </si>
  <si>
    <t>N: 08149</t>
  </si>
  <si>
    <t>N: 08150</t>
  </si>
  <si>
    <t>N: 08151</t>
  </si>
  <si>
    <t>N: 08152</t>
  </si>
  <si>
    <t>N: 08153</t>
  </si>
  <si>
    <t>N: 08154</t>
  </si>
  <si>
    <t>N: 08155</t>
  </si>
  <si>
    <t>N: 08156</t>
  </si>
  <si>
    <t>N: 08157</t>
  </si>
  <si>
    <t>N: 08158</t>
  </si>
  <si>
    <t>N: 08159</t>
  </si>
  <si>
    <t>N: 08160</t>
  </si>
  <si>
    <t>N: 08161</t>
  </si>
  <si>
    <t>N: 08162</t>
  </si>
  <si>
    <t>N: 08163</t>
  </si>
  <si>
    <t>N: 08164</t>
  </si>
  <si>
    <t>N: 08165</t>
  </si>
  <si>
    <t>N: 08166</t>
  </si>
  <si>
    <t>N: 08167</t>
  </si>
  <si>
    <t>N: 08168</t>
  </si>
  <si>
    <t>N: 08169</t>
  </si>
  <si>
    <t>N: 08170</t>
  </si>
  <si>
    <t>N: 08171</t>
  </si>
  <si>
    <t>N: 08172</t>
  </si>
  <si>
    <t>N: 08173</t>
  </si>
  <si>
    <t>N: 08174</t>
  </si>
  <si>
    <t>N: 08175</t>
  </si>
  <si>
    <t>N: 08176</t>
  </si>
  <si>
    <t>N: 08177</t>
  </si>
  <si>
    <t>N: 08178</t>
  </si>
  <si>
    <t>N: 08179</t>
  </si>
  <si>
    <t>N: 08180</t>
  </si>
  <si>
    <t>N: 08181</t>
  </si>
  <si>
    <t>N: 08182</t>
  </si>
  <si>
    <t>N: 08183</t>
  </si>
  <si>
    <t>N: 08184</t>
  </si>
  <si>
    <t>N: 08185</t>
  </si>
  <si>
    <t>N: 08186</t>
  </si>
  <si>
    <t>N: 08187</t>
  </si>
  <si>
    <t>N: 08188</t>
  </si>
  <si>
    <t>N: 08189</t>
  </si>
  <si>
    <t>N: 08190</t>
  </si>
  <si>
    <t>N: 08191</t>
  </si>
  <si>
    <t>N: 08192</t>
  </si>
  <si>
    <t>N: 08193</t>
  </si>
  <si>
    <t>N: 08194</t>
  </si>
  <si>
    <t>N: 08195</t>
  </si>
  <si>
    <t>N: 08196</t>
  </si>
  <si>
    <t>N: 08197</t>
  </si>
  <si>
    <t>N: 08198</t>
  </si>
  <si>
    <t>N: 08199</t>
  </si>
  <si>
    <t>N: 08200</t>
  </si>
  <si>
    <t>N: 08201</t>
  </si>
  <si>
    <t>N: 08202</t>
  </si>
  <si>
    <t>N: 08203</t>
  </si>
  <si>
    <t>N: 08204</t>
  </si>
  <si>
    <t>N: 08205</t>
  </si>
  <si>
    <t>N: 08206</t>
  </si>
  <si>
    <t>N: 08207</t>
  </si>
  <si>
    <t>N: 08208</t>
  </si>
  <si>
    <t>N: 08209</t>
  </si>
  <si>
    <t>N: 08210</t>
  </si>
  <si>
    <t>N: 08211</t>
  </si>
  <si>
    <t>N: 08212</t>
  </si>
  <si>
    <t>N: 08213</t>
  </si>
  <si>
    <t>N: 08214</t>
  </si>
  <si>
    <t>N: 08215</t>
  </si>
  <si>
    <t>N: 08216</t>
  </si>
  <si>
    <t>N: 08217</t>
  </si>
  <si>
    <t>N: 08218</t>
  </si>
  <si>
    <t>N: 08219</t>
  </si>
  <si>
    <t>N: 08220</t>
  </si>
  <si>
    <t>N: 08221</t>
  </si>
  <si>
    <t>N: 08222</t>
  </si>
  <si>
    <t>N: 08223</t>
  </si>
  <si>
    <t>N: 08224</t>
  </si>
  <si>
    <t>N: 08225</t>
  </si>
  <si>
    <t>N: 08226</t>
  </si>
  <si>
    <t>N: 08227</t>
  </si>
  <si>
    <t>N: 08228</t>
  </si>
  <si>
    <t>N: 08229</t>
  </si>
  <si>
    <t>N: 08230</t>
  </si>
  <si>
    <t>N: 08231</t>
  </si>
  <si>
    <t>N: 08232</t>
  </si>
  <si>
    <t>N: 08233</t>
  </si>
  <si>
    <t>N: 08234</t>
  </si>
  <si>
    <t>N: 08235</t>
  </si>
  <si>
    <t>N: 08236</t>
  </si>
  <si>
    <t>N: 08237</t>
  </si>
  <si>
    <t>N: 08238</t>
  </si>
  <si>
    <t>N: 08239</t>
  </si>
  <si>
    <t>N: 08240</t>
  </si>
  <si>
    <t>N: 08241</t>
  </si>
  <si>
    <t>N: 08242</t>
  </si>
  <si>
    <t>N: 08243</t>
  </si>
  <si>
    <t>N: 08244</t>
  </si>
  <si>
    <t>N: 08245</t>
  </si>
  <si>
    <t>N: 08246</t>
  </si>
  <si>
    <t>N: 08247</t>
  </si>
  <si>
    <t>N: 08248</t>
  </si>
  <si>
    <t>N: 08249</t>
  </si>
  <si>
    <t>N: 08250</t>
  </si>
  <si>
    <t>N: 08251</t>
  </si>
  <si>
    <t>N: 08252</t>
  </si>
  <si>
    <t>N: 08253</t>
  </si>
  <si>
    <t>N: 08254</t>
  </si>
  <si>
    <t>N: 08255</t>
  </si>
  <si>
    <t>N: 08256</t>
  </si>
  <si>
    <t>N: 08257</t>
  </si>
  <si>
    <t>N: 08258</t>
  </si>
  <si>
    <t>N: 08259</t>
  </si>
  <si>
    <t>N: 08260</t>
  </si>
  <si>
    <t>N: 08261</t>
  </si>
  <si>
    <t>N: 08262</t>
  </si>
  <si>
    <t>N: 08263</t>
  </si>
  <si>
    <t>N: 08264</t>
  </si>
  <si>
    <t>N: 08265</t>
  </si>
  <si>
    <t>N: 08266</t>
  </si>
  <si>
    <t>N: 08267</t>
  </si>
  <si>
    <t>N: 08268</t>
  </si>
  <si>
    <t>N: 08269</t>
  </si>
  <si>
    <t>N: 08270</t>
  </si>
  <si>
    <t>N: 08271</t>
  </si>
  <si>
    <t>N: 08272</t>
  </si>
  <si>
    <t>N: 08273</t>
  </si>
  <si>
    <t>N: 08274</t>
  </si>
  <si>
    <t>N: 08275</t>
  </si>
  <si>
    <t>N: 08276</t>
  </si>
  <si>
    <t>N: 08277</t>
  </si>
  <si>
    <t>N: 08278</t>
  </si>
  <si>
    <t>N: 08279</t>
  </si>
  <si>
    <t>N: 08280</t>
  </si>
  <si>
    <t>N: 08281</t>
  </si>
  <si>
    <t>N: 08282</t>
  </si>
  <si>
    <t>N: 08283</t>
  </si>
  <si>
    <t>N: 08284</t>
  </si>
  <si>
    <t>N: 08285</t>
  </si>
  <si>
    <t>N: 08286</t>
  </si>
  <si>
    <t>N: 08287</t>
  </si>
  <si>
    <t>N: 08288</t>
  </si>
  <si>
    <t>N: 08289</t>
  </si>
  <si>
    <t>N: 08290</t>
  </si>
  <si>
    <t>N: 08291</t>
  </si>
  <si>
    <t>N: 08292</t>
  </si>
  <si>
    <t>N: 08293</t>
  </si>
  <si>
    <t>N: 08294</t>
  </si>
  <si>
    <t>N: 08295</t>
  </si>
  <si>
    <t>N: 08296</t>
  </si>
  <si>
    <t>N: 08297</t>
  </si>
  <si>
    <t>N: 08298</t>
  </si>
  <si>
    <t>N: 08299</t>
  </si>
  <si>
    <t>N: 08300</t>
  </si>
  <si>
    <t>N: 08301</t>
  </si>
  <si>
    <t>N: 08302</t>
  </si>
  <si>
    <t>N: 08303</t>
  </si>
  <si>
    <t>N: 08304</t>
  </si>
  <si>
    <t>N: 08305</t>
  </si>
  <si>
    <t>N: 08306</t>
  </si>
  <si>
    <t>N: 08307</t>
  </si>
  <si>
    <t>N: 08308</t>
  </si>
  <si>
    <t>N: 08309</t>
  </si>
  <si>
    <t>N: 08310</t>
  </si>
  <si>
    <t>N: 08311</t>
  </si>
  <si>
    <t>N: 08312</t>
  </si>
  <si>
    <t>N: 08313</t>
  </si>
  <si>
    <t>N: 08314</t>
  </si>
  <si>
    <t>N: 08315</t>
  </si>
  <si>
    <t>N: 08316</t>
  </si>
  <si>
    <t>N: 08317</t>
  </si>
  <si>
    <t>N: 08318</t>
  </si>
  <si>
    <t>N: 08319</t>
  </si>
  <si>
    <t>N: 08320</t>
  </si>
  <si>
    <t>N: 08321</t>
  </si>
  <si>
    <t>N: 08322</t>
  </si>
  <si>
    <t>N: 08323</t>
  </si>
  <si>
    <t>N: 08324</t>
  </si>
  <si>
    <t>N: 08325</t>
  </si>
  <si>
    <t>N: 08326</t>
  </si>
  <si>
    <t>N: 08327</t>
  </si>
  <si>
    <t>N: 08328</t>
  </si>
  <si>
    <t>N: 08329</t>
  </si>
  <si>
    <t>N: 08330</t>
  </si>
  <si>
    <t>N: 08331</t>
  </si>
  <si>
    <t>N: 08332</t>
  </si>
  <si>
    <t>N: 08333</t>
  </si>
  <si>
    <t>N: 08334</t>
  </si>
  <si>
    <t>N: 08335</t>
  </si>
  <si>
    <t>N: 08336</t>
  </si>
  <si>
    <t>N: 08337</t>
  </si>
  <si>
    <t>N: 08338</t>
  </si>
  <si>
    <t>N: 08339</t>
  </si>
  <si>
    <t>N: 08340</t>
  </si>
  <si>
    <t>N: 08341</t>
  </si>
  <si>
    <t>N: 08342</t>
  </si>
  <si>
    <t>N: 08343</t>
  </si>
  <si>
    <t>N: 08344</t>
  </si>
  <si>
    <t>N: 08345</t>
  </si>
  <si>
    <t>N: 08346</t>
  </si>
  <si>
    <t>N: 08347</t>
  </si>
  <si>
    <t>N: 08348</t>
  </si>
  <si>
    <t>N: 08349</t>
  </si>
  <si>
    <t>N: 08350</t>
  </si>
  <si>
    <t>N: 08351</t>
  </si>
  <si>
    <t>N: 08352</t>
  </si>
  <si>
    <t>N: 08353</t>
  </si>
  <si>
    <t>N: 08354</t>
  </si>
  <si>
    <t>N: 08355</t>
  </si>
  <si>
    <t>N: 08356</t>
  </si>
  <si>
    <t>N: 08357</t>
  </si>
  <si>
    <t>N: 08358</t>
  </si>
  <si>
    <t>N: 08359</t>
  </si>
  <si>
    <t>N: 08360</t>
  </si>
  <si>
    <t>N: 08361</t>
  </si>
  <si>
    <t>N: 08362</t>
  </si>
  <si>
    <t>N: 08363</t>
  </si>
  <si>
    <t>N: 08364</t>
  </si>
  <si>
    <t>N: 08365</t>
  </si>
  <si>
    <t>N: 08366</t>
  </si>
  <si>
    <t>N: 08367</t>
  </si>
  <si>
    <t>N: 08368</t>
  </si>
  <si>
    <t>N: 08369</t>
  </si>
  <si>
    <t>N: 08370</t>
  </si>
  <si>
    <t>N: 08371</t>
  </si>
  <si>
    <t>N: 08372</t>
  </si>
  <si>
    <t>N: 08373</t>
  </si>
  <si>
    <t>N: 08374</t>
  </si>
  <si>
    <t>N: 08375</t>
  </si>
  <si>
    <t>N: 08376</t>
  </si>
  <si>
    <t>N: 08377</t>
  </si>
  <si>
    <t>N: 08378</t>
  </si>
  <si>
    <t>N: 08379</t>
  </si>
  <si>
    <t>N: 08380</t>
  </si>
  <si>
    <t>N: 08381</t>
  </si>
  <si>
    <t>N: 08382</t>
  </si>
  <si>
    <t>N: 08383</t>
  </si>
  <si>
    <t>N: 08384</t>
  </si>
  <si>
    <t>N: 08385</t>
  </si>
  <si>
    <t>N: 08386</t>
  </si>
  <si>
    <t>N: 08387</t>
  </si>
  <si>
    <t>N: 08388</t>
  </si>
  <si>
    <t>N: 08389</t>
  </si>
  <si>
    <t>N: 08390</t>
  </si>
  <si>
    <t>N: 08391</t>
  </si>
  <si>
    <t>N: 08392</t>
  </si>
  <si>
    <t>N: 08393</t>
  </si>
  <si>
    <t>N: 08394</t>
  </si>
  <si>
    <t>N: 08395</t>
  </si>
  <si>
    <t>N: 08396</t>
  </si>
  <si>
    <t>N: 08397</t>
  </si>
  <si>
    <t>N: 08398</t>
  </si>
  <si>
    <t>N: 08399</t>
  </si>
  <si>
    <t>N: 08400</t>
  </si>
  <si>
    <t>N: 08401</t>
  </si>
  <si>
    <t>N: 08402</t>
  </si>
  <si>
    <t>N: 08403</t>
  </si>
  <si>
    <t>N: 08404</t>
  </si>
  <si>
    <t>N: 08405</t>
  </si>
  <si>
    <t>N: 08406</t>
  </si>
  <si>
    <t>N: 08407</t>
  </si>
  <si>
    <t>N: 08408</t>
  </si>
  <si>
    <t>N: 08409</t>
  </si>
  <si>
    <t>N: 08410</t>
  </si>
  <si>
    <t>N: 08411</t>
  </si>
  <si>
    <t>N: 08412</t>
  </si>
  <si>
    <t>N: 08413</t>
  </si>
  <si>
    <t>N: 08414</t>
  </si>
  <si>
    <t>N: 08415</t>
  </si>
  <si>
    <t>N: 08416</t>
  </si>
  <si>
    <t>N: 08417</t>
  </si>
  <si>
    <t>N: 08418</t>
  </si>
  <si>
    <t>N: 08419</t>
  </si>
  <si>
    <t>N: 08420</t>
  </si>
  <si>
    <t>N: 08421</t>
  </si>
  <si>
    <t>N: 08422</t>
  </si>
  <si>
    <t>N: 08423</t>
  </si>
  <si>
    <t>N: 08424</t>
  </si>
  <si>
    <t>N: 08425</t>
  </si>
  <si>
    <t>N: 08426</t>
  </si>
  <si>
    <t>N: 08427</t>
  </si>
  <si>
    <t>N: 08428</t>
  </si>
  <si>
    <t>N: 08429</t>
  </si>
  <si>
    <t>N: 08430</t>
  </si>
  <si>
    <t>N: 08431</t>
  </si>
  <si>
    <t>N: 08432</t>
  </si>
  <si>
    <t>N: 08433</t>
  </si>
  <si>
    <t>N: 08434</t>
  </si>
  <si>
    <t>N: 08435</t>
  </si>
  <si>
    <t>N: 08436</t>
  </si>
  <si>
    <t>N: 08437</t>
  </si>
  <si>
    <t>N: 08438</t>
  </si>
  <si>
    <t>N: 08439</t>
  </si>
  <si>
    <t>N: 08440</t>
  </si>
  <si>
    <t>N: 08441</t>
  </si>
  <si>
    <t>N: 08442</t>
  </si>
  <si>
    <t>N: 08443</t>
  </si>
  <si>
    <t>N: 08444</t>
  </si>
  <si>
    <t>N: 08445</t>
  </si>
  <si>
    <t>N: 08446</t>
  </si>
  <si>
    <t>N: 08447</t>
  </si>
  <si>
    <t>N: 08448</t>
  </si>
  <si>
    <t>N: 08449</t>
  </si>
  <si>
    <t>N: 08450</t>
  </si>
  <si>
    <t>N: 08451</t>
  </si>
  <si>
    <t>N: 08452</t>
  </si>
  <si>
    <t>N: 08453</t>
  </si>
  <si>
    <t>N: 08454</t>
  </si>
  <si>
    <t>N: 08455</t>
  </si>
  <si>
    <t>N: 08456</t>
  </si>
  <si>
    <t>N: 08457</t>
  </si>
  <si>
    <t>N: 08458</t>
  </si>
  <si>
    <t>N: 08459</t>
  </si>
  <si>
    <t>N: 08460</t>
  </si>
  <si>
    <t>N: 08461</t>
  </si>
  <si>
    <t>N: 08462</t>
  </si>
  <si>
    <t>N: 08463</t>
  </si>
  <si>
    <t>N: 08464</t>
  </si>
  <si>
    <t>N: 08465</t>
  </si>
  <si>
    <t>N: 08466</t>
  </si>
  <si>
    <t>N: 08467</t>
  </si>
  <si>
    <t>N: 08468</t>
  </si>
  <si>
    <t>N: 08469</t>
  </si>
  <si>
    <t>N: 08470</t>
  </si>
  <si>
    <t>N: 08471</t>
  </si>
  <si>
    <t>N: 08472</t>
  </si>
  <si>
    <t>N: 08473</t>
  </si>
  <si>
    <t>N: 08474</t>
  </si>
  <si>
    <t>N: 08475</t>
  </si>
  <si>
    <t>N: 08476</t>
  </si>
  <si>
    <t>N: 08477</t>
  </si>
  <si>
    <t>N: 08478</t>
  </si>
  <si>
    <t>N: 08479</t>
  </si>
  <si>
    <t>N: 08480</t>
  </si>
  <si>
    <t>N: 08481</t>
  </si>
  <si>
    <t>N: 08482</t>
  </si>
  <si>
    <t>N: 08483</t>
  </si>
  <si>
    <t>N: 08484</t>
  </si>
  <si>
    <t>N: 08485</t>
  </si>
  <si>
    <t>N: 08486</t>
  </si>
  <si>
    <t>N: 08487</t>
  </si>
  <si>
    <t>N: 08488</t>
  </si>
  <si>
    <t>N: 08489</t>
  </si>
  <si>
    <t>N: 08490</t>
  </si>
  <si>
    <t>N: 08491</t>
  </si>
  <si>
    <t>N: 08492</t>
  </si>
  <si>
    <t>N: 08493</t>
  </si>
  <si>
    <t>N: 08494</t>
  </si>
  <si>
    <t>N: 08495</t>
  </si>
  <si>
    <t>N: 08496</t>
  </si>
  <si>
    <t>N: 08497</t>
  </si>
  <si>
    <t>N: 08498</t>
  </si>
  <si>
    <t>N: 08499</t>
  </si>
  <si>
    <t>N: 08500</t>
  </si>
  <si>
    <t>N: 08501</t>
  </si>
  <si>
    <t>N: 08502</t>
  </si>
  <si>
    <t>N: 08503</t>
  </si>
  <si>
    <t>N: 08504</t>
  </si>
  <si>
    <t>N: 08505</t>
  </si>
  <si>
    <t>N: 08506</t>
  </si>
  <si>
    <t>N: 08507</t>
  </si>
  <si>
    <t>N: 08508</t>
  </si>
  <si>
    <t>N: 08509</t>
  </si>
  <si>
    <t>N: 08510</t>
  </si>
  <si>
    <t>N: 08511</t>
  </si>
  <si>
    <t>N: 08512</t>
  </si>
  <si>
    <t>N: 08513</t>
  </si>
  <si>
    <t>N: 08514</t>
  </si>
  <si>
    <t>N: 08515</t>
  </si>
  <si>
    <t>N: 08516</t>
  </si>
  <si>
    <t>N: 08517</t>
  </si>
  <si>
    <t>N: 08518</t>
  </si>
  <si>
    <t>N: 08519</t>
  </si>
  <si>
    <t>N: 08520</t>
  </si>
  <si>
    <t>N: 08521</t>
  </si>
  <si>
    <t>N: 08522</t>
  </si>
  <si>
    <t>N: 08523</t>
  </si>
  <si>
    <t>N: 08524</t>
  </si>
  <si>
    <t>N: 08525</t>
  </si>
  <si>
    <t>N: 08526</t>
  </si>
  <si>
    <t>N: 08527</t>
  </si>
  <si>
    <t>N: 08528</t>
  </si>
  <si>
    <t>N: 08529</t>
  </si>
  <si>
    <t>N: 08530</t>
  </si>
  <si>
    <t>N: 08531</t>
  </si>
  <si>
    <t>N: 08532</t>
  </si>
  <si>
    <t>N: 08533</t>
  </si>
  <si>
    <t>N: 08534</t>
  </si>
  <si>
    <t>N: 08535</t>
  </si>
  <si>
    <t>N: 08536</t>
  </si>
  <si>
    <t>N: 08537</t>
  </si>
  <si>
    <t>N: 08538</t>
  </si>
  <si>
    <t>N: 08539</t>
  </si>
  <si>
    <t>N: 08540</t>
  </si>
  <si>
    <t>N: 08541</t>
  </si>
  <si>
    <t>N: 08542</t>
  </si>
  <si>
    <t>N: 08543</t>
  </si>
  <si>
    <t>N: 08544</t>
  </si>
  <si>
    <t>N: 08545</t>
  </si>
  <si>
    <t>N: 08546</t>
  </si>
  <si>
    <t>N: 08547</t>
  </si>
  <si>
    <t>N: 08548</t>
  </si>
  <si>
    <t>N: 08549</t>
  </si>
  <si>
    <t>N: 08550</t>
  </si>
  <si>
    <t>N: 08551</t>
  </si>
  <si>
    <t>N: 08552</t>
  </si>
  <si>
    <t>N: 08553</t>
  </si>
  <si>
    <t>N: 08554</t>
  </si>
  <si>
    <t>N: 08555</t>
  </si>
  <si>
    <t>N: 08556</t>
  </si>
  <si>
    <t>N: 08557</t>
  </si>
  <si>
    <t>N: 08558</t>
  </si>
  <si>
    <t>N: 08559</t>
  </si>
  <si>
    <t>N: 08560</t>
  </si>
  <si>
    <t>N: 08561</t>
  </si>
  <si>
    <t>N: 08562</t>
  </si>
  <si>
    <t>N: 08563</t>
  </si>
  <si>
    <t>N: 08564</t>
  </si>
  <si>
    <t>N: 08565</t>
  </si>
  <si>
    <t>N: 08566</t>
  </si>
  <si>
    <t>N: 08567</t>
  </si>
  <si>
    <t>N: 08568</t>
  </si>
  <si>
    <t>N: 08569</t>
  </si>
  <si>
    <t>N: 08570</t>
  </si>
  <si>
    <t>N: 08571</t>
  </si>
  <si>
    <t>N: 08572</t>
  </si>
  <si>
    <t>N: 08573</t>
  </si>
  <si>
    <t>N: 08574</t>
  </si>
  <si>
    <t>N: 08575</t>
  </si>
  <si>
    <t>N: 08576</t>
  </si>
  <si>
    <t>N: 08577</t>
  </si>
  <si>
    <t>N: 08578</t>
  </si>
  <si>
    <t>N: 08579</t>
  </si>
  <si>
    <t>N: 08580</t>
  </si>
  <si>
    <t>N: 08581</t>
  </si>
  <si>
    <t>N: 08582</t>
  </si>
  <si>
    <t>N: 08583</t>
  </si>
  <si>
    <t>N: 08584</t>
  </si>
  <si>
    <t>N: 08585</t>
  </si>
  <si>
    <t>N: 08586</t>
  </si>
  <si>
    <t>N: 08587</t>
  </si>
  <si>
    <t>N: 08588</t>
  </si>
  <si>
    <t>N: 08589</t>
  </si>
  <si>
    <t>N: 08590</t>
  </si>
  <si>
    <t>N: 08591</t>
  </si>
  <si>
    <t>N: 08592</t>
  </si>
  <si>
    <t>N: 08593</t>
  </si>
  <si>
    <t>N: 08594</t>
  </si>
  <si>
    <t>N: 08595</t>
  </si>
  <si>
    <t>N: 08596</t>
  </si>
  <si>
    <t>N: 08597</t>
  </si>
  <si>
    <t>N: 08598</t>
  </si>
  <si>
    <t>N: 08599</t>
  </si>
  <si>
    <t>N: 08600</t>
  </si>
  <si>
    <t>N: 08601</t>
  </si>
  <si>
    <t>N: 08602</t>
  </si>
  <si>
    <t>N: 08603</t>
  </si>
  <si>
    <t>N: 08604</t>
  </si>
  <si>
    <t>N: 08605</t>
  </si>
  <si>
    <t>N: 08606</t>
  </si>
  <si>
    <t>N: 08607</t>
  </si>
  <si>
    <t>N: 08608</t>
  </si>
  <si>
    <t>N: 08609</t>
  </si>
  <si>
    <t>N: 08610</t>
  </si>
  <si>
    <t>N: 08611</t>
  </si>
  <si>
    <t>N: 08612</t>
  </si>
  <si>
    <t>N: 08613</t>
  </si>
  <si>
    <t>N: 08614</t>
  </si>
  <si>
    <t>N: 08615</t>
  </si>
  <si>
    <t>N: 08616</t>
  </si>
  <si>
    <t>N: 08617</t>
  </si>
  <si>
    <t>N: 08618</t>
  </si>
  <si>
    <t>N: 08619</t>
  </si>
  <si>
    <t>N: 08620</t>
  </si>
  <si>
    <t>N: 08621</t>
  </si>
  <si>
    <t>N: 08622</t>
  </si>
  <si>
    <t>N: 08623</t>
  </si>
  <si>
    <t>N: 08624</t>
  </si>
  <si>
    <t>N: 08625</t>
  </si>
  <si>
    <t>N: 08626</t>
  </si>
  <si>
    <t>N: 08627</t>
  </si>
  <si>
    <t>N: 08628</t>
  </si>
  <si>
    <t>N: 08629</t>
  </si>
  <si>
    <t>N: 08630</t>
  </si>
  <si>
    <t>N: 08631</t>
  </si>
  <si>
    <t>N: 08632</t>
  </si>
  <si>
    <t>N: 08633</t>
  </si>
  <si>
    <t>N: 08634</t>
  </si>
  <si>
    <t>N: 08635</t>
  </si>
  <si>
    <t>N: 08636</t>
  </si>
  <si>
    <t>N: 08637</t>
  </si>
  <si>
    <t>N: 08638</t>
  </si>
  <si>
    <t>N: 08639</t>
  </si>
  <si>
    <t>N: 08640</t>
  </si>
  <si>
    <t>N: 08641</t>
  </si>
  <si>
    <t>N: 08642</t>
  </si>
  <si>
    <t>N: 08643</t>
  </si>
  <si>
    <t>N: 08644</t>
  </si>
  <si>
    <t>N: 08645</t>
  </si>
  <si>
    <t>N: 08646</t>
  </si>
  <si>
    <t>N: 08647</t>
  </si>
  <si>
    <t>N: 08648</t>
  </si>
  <si>
    <t>N: 08649</t>
  </si>
  <si>
    <t>N: 08650</t>
  </si>
  <si>
    <t>N: 08651</t>
  </si>
  <si>
    <t>N: 08652</t>
  </si>
  <si>
    <t>N: 08653</t>
  </si>
  <si>
    <t>N: 08654</t>
  </si>
  <si>
    <t>N: 08655</t>
  </si>
  <si>
    <t>N: 08656</t>
  </si>
  <si>
    <t>N: 08657</t>
  </si>
  <si>
    <t>N: 08658</t>
  </si>
  <si>
    <t>N: 08659</t>
  </si>
  <si>
    <t>N: 08660</t>
  </si>
  <si>
    <t>N: 08661</t>
  </si>
  <si>
    <t>N: 08662</t>
  </si>
  <si>
    <t>N: 08663</t>
  </si>
  <si>
    <t>N: 08664</t>
  </si>
  <si>
    <t>N: 08665</t>
  </si>
  <si>
    <t>N: 08666</t>
  </si>
  <si>
    <t>N: 08667</t>
  </si>
  <si>
    <t>N: 08668</t>
  </si>
  <si>
    <t>N: 08669</t>
  </si>
  <si>
    <t>N: 08670</t>
  </si>
  <si>
    <t>N: 08671</t>
  </si>
  <si>
    <t>N: 08672</t>
  </si>
  <si>
    <t>N: 08673</t>
  </si>
  <si>
    <t>N: 08674</t>
  </si>
  <si>
    <t>N: 08675</t>
  </si>
  <si>
    <t>N: 08676</t>
  </si>
  <si>
    <t>N: 08677</t>
  </si>
  <si>
    <t>N: 08678</t>
  </si>
  <si>
    <t>N: 08679</t>
  </si>
  <si>
    <t>N: 08680</t>
  </si>
  <si>
    <t>N: 08681</t>
  </si>
  <si>
    <t>N: 08682</t>
  </si>
  <si>
    <t>N: 08683</t>
  </si>
  <si>
    <t>N: 08684</t>
  </si>
  <si>
    <t>N: 08685</t>
  </si>
  <si>
    <t>N: 08686</t>
  </si>
  <si>
    <t>N: 08687</t>
  </si>
  <si>
    <t>N: 08688</t>
  </si>
  <si>
    <t>N: 08689</t>
  </si>
  <si>
    <t>N: 08690</t>
  </si>
  <si>
    <t>N: 08691</t>
  </si>
  <si>
    <t>N: 08692</t>
  </si>
  <si>
    <t>N: 08693</t>
  </si>
  <si>
    <t>N: 08694</t>
  </si>
  <si>
    <t>N: 08695</t>
  </si>
  <si>
    <t>N: 08696</t>
  </si>
  <si>
    <t>N: 08697</t>
  </si>
  <si>
    <t>N: 08698</t>
  </si>
  <si>
    <t>N: 08699</t>
  </si>
  <si>
    <t>N: 08700</t>
  </si>
  <si>
    <t>N: 08701</t>
  </si>
  <si>
    <t>N: 08702</t>
  </si>
  <si>
    <t>N: 08703</t>
  </si>
  <si>
    <t>N: 08704</t>
  </si>
  <si>
    <t>N: 08705</t>
  </si>
  <si>
    <t>N: 08706</t>
  </si>
  <si>
    <t>N: 08707</t>
  </si>
  <si>
    <t>N: 08708</t>
  </si>
  <si>
    <t>N: 08709</t>
  </si>
  <si>
    <t>N: 08710</t>
  </si>
  <si>
    <t>N: 08711</t>
  </si>
  <si>
    <t>N: 08712</t>
  </si>
  <si>
    <t>N: 08713</t>
  </si>
  <si>
    <t>N: 08714</t>
  </si>
  <si>
    <t>N: 08715</t>
  </si>
  <si>
    <t>N: 08716</t>
  </si>
  <si>
    <t>N: 08717</t>
  </si>
  <si>
    <t>N: 08718</t>
  </si>
  <si>
    <t>N: 08719</t>
  </si>
  <si>
    <t>N: 08720</t>
  </si>
  <si>
    <t>N: 08721</t>
  </si>
  <si>
    <t>N: 08722</t>
  </si>
  <si>
    <t>N: 08723</t>
  </si>
  <si>
    <t>N: 08724</t>
  </si>
  <si>
    <t>N: 08725</t>
  </si>
  <si>
    <t>N: 08726</t>
  </si>
  <si>
    <t>N: 08727</t>
  </si>
  <si>
    <t>N: 08728</t>
  </si>
  <si>
    <t>N: 08729</t>
  </si>
  <si>
    <t>N: 08730</t>
  </si>
  <si>
    <t>N: 08731</t>
  </si>
  <si>
    <t>N: 08732</t>
  </si>
  <si>
    <t>N: 08733</t>
  </si>
  <si>
    <t>N: 08734</t>
  </si>
  <si>
    <t>N: 08735</t>
  </si>
  <si>
    <t>N: 08736</t>
  </si>
  <si>
    <t>N: 08737</t>
  </si>
  <si>
    <t>N: 08738</t>
  </si>
  <si>
    <t>N: 08739</t>
  </si>
  <si>
    <t>N: 08740</t>
  </si>
  <si>
    <t>N: 08741</t>
  </si>
  <si>
    <t>N: 08742</t>
  </si>
  <si>
    <t>N: 08743</t>
  </si>
  <si>
    <t>N: 08744</t>
  </si>
  <si>
    <t>N: 08745</t>
  </si>
  <si>
    <t>N: 08746</t>
  </si>
  <si>
    <t>N: 08747</t>
  </si>
  <si>
    <t>N: 08748</t>
  </si>
  <si>
    <t>N: 08749</t>
  </si>
  <si>
    <t>N: 08750</t>
  </si>
  <si>
    <t>N: 08751</t>
  </si>
  <si>
    <t>N: 08752</t>
  </si>
  <si>
    <t>N: 08753</t>
  </si>
  <si>
    <t>N: 08754</t>
  </si>
  <si>
    <t>N: 08755</t>
  </si>
  <si>
    <t>N: 08756</t>
  </si>
  <si>
    <t>N: 08757</t>
  </si>
  <si>
    <t>N: 08758</t>
  </si>
  <si>
    <t>N: 08759</t>
  </si>
  <si>
    <t>N: 08760</t>
  </si>
  <si>
    <t>N: 08761</t>
  </si>
  <si>
    <t>N: 08762</t>
  </si>
  <si>
    <t>N: 08763</t>
  </si>
  <si>
    <t>N: 08764</t>
  </si>
  <si>
    <t>N: 08765</t>
  </si>
  <si>
    <t>N: 08766</t>
  </si>
  <si>
    <t>N: 08767</t>
  </si>
  <si>
    <t>N: 08768</t>
  </si>
  <si>
    <t>N: 08769</t>
  </si>
  <si>
    <t>N: 08770</t>
  </si>
  <si>
    <t>N: 08771</t>
  </si>
  <si>
    <t>N: 08772</t>
  </si>
  <si>
    <t>N: 08773</t>
  </si>
  <si>
    <t>N: 08774</t>
  </si>
  <si>
    <t>N: 08775</t>
  </si>
  <si>
    <t>N: 08776</t>
  </si>
  <si>
    <t>N: 08777</t>
  </si>
  <si>
    <t>N: 08778</t>
  </si>
  <si>
    <t>N: 08779</t>
  </si>
  <si>
    <t>N: 08780</t>
  </si>
  <si>
    <t>N: 08781</t>
  </si>
  <si>
    <t>N: 08782</t>
  </si>
  <si>
    <t>N: 08783</t>
  </si>
  <si>
    <t>N: 08784</t>
  </si>
  <si>
    <t>N: 08785</t>
  </si>
  <si>
    <t>N: 08786</t>
  </si>
  <si>
    <t>N: 08787</t>
  </si>
  <si>
    <t>N: 08788</t>
  </si>
  <si>
    <t>N: 08789</t>
  </si>
  <si>
    <t>N: 08790</t>
  </si>
  <si>
    <t>N: 08791</t>
  </si>
  <si>
    <t>N: 08792</t>
  </si>
  <si>
    <t>N: 08793</t>
  </si>
  <si>
    <t>N: 08794</t>
  </si>
  <si>
    <t>N: 08795</t>
  </si>
  <si>
    <t>N: 08796</t>
  </si>
  <si>
    <t>N: 08797</t>
  </si>
  <si>
    <t>N: 08798</t>
  </si>
  <si>
    <t>N: 08799</t>
  </si>
  <si>
    <t>N: 08800</t>
  </si>
  <si>
    <t>N: 08801</t>
  </si>
  <si>
    <t>N: 08802</t>
  </si>
  <si>
    <t>N: 08803</t>
  </si>
  <si>
    <t>N: 08804</t>
  </si>
  <si>
    <t>N: 08805</t>
  </si>
  <si>
    <t>N: 08806</t>
  </si>
  <si>
    <t>N: 08807</t>
  </si>
  <si>
    <t>N: 08808</t>
  </si>
  <si>
    <t>N: 08809</t>
  </si>
  <si>
    <t>N: 08810</t>
  </si>
  <si>
    <t>N: 08811</t>
  </si>
  <si>
    <t>N: 08812</t>
  </si>
  <si>
    <t>N: 08813</t>
  </si>
  <si>
    <t>N: 08814</t>
  </si>
  <si>
    <t>N: 08815</t>
  </si>
  <si>
    <t>N: 08816</t>
  </si>
  <si>
    <t>N: 08817</t>
  </si>
  <si>
    <t>N: 08818</t>
  </si>
  <si>
    <t>N: 08819</t>
  </si>
  <si>
    <t>N: 08820</t>
  </si>
  <si>
    <t>N: 08821</t>
  </si>
  <si>
    <t>N: 08822</t>
  </si>
  <si>
    <t>N: 08823</t>
  </si>
  <si>
    <t>N: 08824</t>
  </si>
  <si>
    <t>N: 08825</t>
  </si>
  <si>
    <t>N: 08826</t>
  </si>
  <si>
    <t>N: 08827</t>
  </si>
  <si>
    <t>N: 08828</t>
  </si>
  <si>
    <t>N: 08829</t>
  </si>
  <si>
    <t>N: 08830</t>
  </si>
  <si>
    <t>N: 08831</t>
  </si>
  <si>
    <t>N: 08832</t>
  </si>
  <si>
    <t>N: 08833</t>
  </si>
  <si>
    <t>N: 08834</t>
  </si>
  <si>
    <t>N: 08835</t>
  </si>
  <si>
    <t>N: 08836</t>
  </si>
  <si>
    <t>N: 08837</t>
  </si>
  <si>
    <t>N: 08838</t>
  </si>
  <si>
    <t>N: 08839</t>
  </si>
  <si>
    <t>N: 08840</t>
  </si>
  <si>
    <t>N: 08841</t>
  </si>
  <si>
    <t>N: 08842</t>
  </si>
  <si>
    <t>N: 08843</t>
  </si>
  <si>
    <t>N: 08844</t>
  </si>
  <si>
    <t>N: 08845</t>
  </si>
  <si>
    <t>N: 08846</t>
  </si>
  <si>
    <t>N: 08847</t>
  </si>
  <si>
    <t>N: 08848</t>
  </si>
  <si>
    <t>N: 08849</t>
  </si>
  <si>
    <t>N: 08850</t>
  </si>
  <si>
    <t>N: 08851</t>
  </si>
  <si>
    <t>N: 08852</t>
  </si>
  <si>
    <t>N: 08853</t>
  </si>
  <si>
    <t>N: 08854</t>
  </si>
  <si>
    <t>N: 08855</t>
  </si>
  <si>
    <t>N: 08856</t>
  </si>
  <si>
    <t>N: 08857</t>
  </si>
  <si>
    <t>N: 08858</t>
  </si>
  <si>
    <t>N: 08859</t>
  </si>
  <si>
    <t>N: 08860</t>
  </si>
  <si>
    <t>N: 08861</t>
  </si>
  <si>
    <t>N: 08862</t>
  </si>
  <si>
    <t>N: 08863</t>
  </si>
  <si>
    <t>N: 08864</t>
  </si>
  <si>
    <t>N: 08865</t>
  </si>
  <si>
    <t>N: 08866</t>
  </si>
  <si>
    <t>N: 08867</t>
  </si>
  <si>
    <t>N: 08868</t>
  </si>
  <si>
    <t>N: 08869</t>
  </si>
  <si>
    <t>N: 08870</t>
  </si>
  <si>
    <t>N: 08871</t>
  </si>
  <si>
    <t>N: 08872</t>
  </si>
  <si>
    <t>N: 08873</t>
  </si>
  <si>
    <t>N: 08874</t>
  </si>
  <si>
    <t>N: 08875</t>
  </si>
  <si>
    <t>N: 08876</t>
  </si>
  <si>
    <t>N: 08877</t>
  </si>
  <si>
    <t>N: 08878</t>
  </si>
  <si>
    <t>N: 08879</t>
  </si>
  <si>
    <t>N: 08880</t>
  </si>
  <si>
    <t>N: 08881</t>
  </si>
  <si>
    <t>N: 08882</t>
  </si>
  <si>
    <t>N: 08883</t>
  </si>
  <si>
    <t>N: 08884</t>
  </si>
  <si>
    <t>N: 08885</t>
  </si>
  <si>
    <t>N: 08886</t>
  </si>
  <si>
    <t>N: 08887</t>
  </si>
  <si>
    <t>N: 08888</t>
  </si>
  <si>
    <t>N: 08889</t>
  </si>
  <si>
    <t>N: 08890</t>
  </si>
  <si>
    <t>N: 08891</t>
  </si>
  <si>
    <t>N: 08892</t>
  </si>
  <si>
    <t>N: 08893</t>
  </si>
  <si>
    <t>N: 08894</t>
  </si>
  <si>
    <t>N: 08895</t>
  </si>
  <si>
    <t>N: 08896</t>
  </si>
  <si>
    <t>N: 08897</t>
  </si>
  <si>
    <t>N: 08898</t>
  </si>
  <si>
    <t>N: 08899</t>
  </si>
  <si>
    <t>N: 08900</t>
  </si>
  <si>
    <t>N: 08901</t>
  </si>
  <si>
    <t>N: 08902</t>
  </si>
  <si>
    <t>N: 08903</t>
  </si>
  <si>
    <t>N: 08904</t>
  </si>
  <si>
    <t>N: 08905</t>
  </si>
  <si>
    <t>N: 08906</t>
  </si>
  <si>
    <t>N: 08907</t>
  </si>
  <si>
    <t>N: 08908</t>
  </si>
  <si>
    <t>N: 08909</t>
  </si>
  <si>
    <t>N: 08910</t>
  </si>
  <si>
    <t>N: 08911</t>
  </si>
  <si>
    <t>N: 08912</t>
  </si>
  <si>
    <t>N: 08913</t>
  </si>
  <si>
    <t>N: 08914</t>
  </si>
  <si>
    <t>N: 08915</t>
  </si>
  <si>
    <t>N: 08916</t>
  </si>
  <si>
    <t>N: 08917</t>
  </si>
  <si>
    <t>N: 08918</t>
  </si>
  <si>
    <t>N: 08919</t>
  </si>
  <si>
    <t>N: 08920</t>
  </si>
  <si>
    <t>N: 08921</t>
  </si>
  <si>
    <t>N: 08922</t>
  </si>
  <si>
    <t>N: 08923</t>
  </si>
  <si>
    <t>N: 08924</t>
  </si>
  <si>
    <t>N: 08925</t>
  </si>
  <si>
    <t>N: 08926</t>
  </si>
  <si>
    <t>N: 08927</t>
  </si>
  <si>
    <t>N: 08928</t>
  </si>
  <si>
    <t>N: 08929</t>
  </si>
  <si>
    <t>N: 08930</t>
  </si>
  <si>
    <t>N: 08931</t>
  </si>
  <si>
    <t>N: 08932</t>
  </si>
  <si>
    <t>N: 08933</t>
  </si>
  <si>
    <t>N: 08934</t>
  </si>
  <si>
    <t>N: 08935</t>
  </si>
  <si>
    <t>N: 08936</t>
  </si>
  <si>
    <t>N: 08937</t>
  </si>
  <si>
    <t>N: 08938</t>
  </si>
  <si>
    <t>N: 08939</t>
  </si>
  <si>
    <t>N: 08940</t>
  </si>
  <si>
    <t>N: 08941</t>
  </si>
  <si>
    <t>N: 08942</t>
  </si>
  <si>
    <t>N: 08943</t>
  </si>
  <si>
    <t>N: 08944</t>
  </si>
  <si>
    <t>N: 08945</t>
  </si>
  <si>
    <t>N: 08946</t>
  </si>
  <si>
    <t>N: 08947</t>
  </si>
  <si>
    <t>N: 08948</t>
  </si>
  <si>
    <t>N: 08949</t>
  </si>
  <si>
    <t>N: 08950</t>
  </si>
  <si>
    <t>N: 08951</t>
  </si>
  <si>
    <t>N: 08952</t>
  </si>
  <si>
    <t>N: 08953</t>
  </si>
  <si>
    <t>N: 08954</t>
  </si>
  <si>
    <t>N: 08955</t>
  </si>
  <si>
    <t>N: 08956</t>
  </si>
  <si>
    <t>N: 08957</t>
  </si>
  <si>
    <t>N: 08958</t>
  </si>
  <si>
    <t>N: 08959</t>
  </si>
  <si>
    <t>N: 08960</t>
  </si>
  <si>
    <t>N: 08961</t>
  </si>
  <si>
    <t>N: 08962</t>
  </si>
  <si>
    <t>N: 08963</t>
  </si>
  <si>
    <t>N: 08964</t>
  </si>
  <si>
    <t>N: 08965</t>
  </si>
  <si>
    <t>N: 08966</t>
  </si>
  <si>
    <t>N: 08967</t>
  </si>
  <si>
    <t>N: 08968</t>
  </si>
  <si>
    <t>N: 08969</t>
  </si>
  <si>
    <t>N: 08970</t>
  </si>
  <si>
    <t>N: 08971</t>
  </si>
  <si>
    <t>N: 08972</t>
  </si>
  <si>
    <t>N: 08973</t>
  </si>
  <si>
    <t>N: 08974</t>
  </si>
  <si>
    <t>N: 08975</t>
  </si>
  <si>
    <t>N: 08976</t>
  </si>
  <si>
    <t>N: 08977</t>
  </si>
  <si>
    <t>N: 08978</t>
  </si>
  <si>
    <t>N: 08979</t>
  </si>
  <si>
    <t>N: 08980</t>
  </si>
  <si>
    <t>N: 08981</t>
  </si>
  <si>
    <t>N: 08982</t>
  </si>
  <si>
    <t>N: 08983</t>
  </si>
  <si>
    <t>N: 08984</t>
  </si>
  <si>
    <t>N: 08985</t>
  </si>
  <si>
    <t>N: 08986</t>
  </si>
  <si>
    <t>N: 08987</t>
  </si>
  <si>
    <t>N: 08988</t>
  </si>
  <si>
    <t>N: 08989</t>
  </si>
  <si>
    <t>N: 08990</t>
  </si>
  <si>
    <t>N: 08991</t>
  </si>
  <si>
    <t>N: 08992</t>
  </si>
  <si>
    <t>N: 08993</t>
  </si>
  <si>
    <t>N: 08994</t>
  </si>
  <si>
    <t>N: 08995</t>
  </si>
  <si>
    <t>N: 08996</t>
  </si>
  <si>
    <t>N: 08997</t>
  </si>
  <si>
    <t>N: 08998</t>
  </si>
  <si>
    <t>N: 08999</t>
  </si>
  <si>
    <t>N: 09000</t>
  </si>
  <si>
    <t>N: 09001</t>
  </si>
  <si>
    <t>N: 09002</t>
  </si>
  <si>
    <t>N: 09003</t>
  </si>
  <si>
    <t>N: 09004</t>
  </si>
  <si>
    <t>N: 09005</t>
  </si>
  <si>
    <t>N: 09006</t>
  </si>
  <si>
    <t>N: 09007</t>
  </si>
  <si>
    <t>N: 09008</t>
  </si>
  <si>
    <t>N: 09009</t>
  </si>
  <si>
    <t>N: 09010</t>
  </si>
  <si>
    <t>N: 09011</t>
  </si>
  <si>
    <t>N: 09012</t>
  </si>
  <si>
    <t>N: 09013</t>
  </si>
  <si>
    <t>N: 09014</t>
  </si>
  <si>
    <t>N: 09015</t>
  </si>
  <si>
    <t>N: 09016</t>
  </si>
  <si>
    <t>N: 09017</t>
  </si>
  <si>
    <t>N: 09018</t>
  </si>
  <si>
    <t>N: 09019</t>
  </si>
  <si>
    <t>N: 09020</t>
  </si>
  <si>
    <t>N: 09021</t>
  </si>
  <si>
    <t>N: 09022</t>
  </si>
  <si>
    <t>N: 09023</t>
  </si>
  <si>
    <t>N: 09024</t>
  </si>
  <si>
    <t>N: 09025</t>
  </si>
  <si>
    <t>N: 09026</t>
  </si>
  <si>
    <t>N: 09027</t>
  </si>
  <si>
    <t>N: 09028</t>
  </si>
  <si>
    <t>N: 09029</t>
  </si>
  <si>
    <t>N: 09030</t>
  </si>
  <si>
    <t>N: 09031</t>
  </si>
  <si>
    <t>N: 09032</t>
  </si>
  <si>
    <t>N: 09033</t>
  </si>
  <si>
    <t>N: 09034</t>
  </si>
  <si>
    <t>N: 09035</t>
  </si>
  <si>
    <t>N: 09036</t>
  </si>
  <si>
    <t>N: 09037</t>
  </si>
  <si>
    <t>N: 09038</t>
  </si>
  <si>
    <t>N: 09039</t>
  </si>
  <si>
    <t>N: 09040</t>
  </si>
  <si>
    <t>N: 09041</t>
  </si>
  <si>
    <t>N: 09042</t>
  </si>
  <si>
    <t>N: 09043</t>
  </si>
  <si>
    <t>N: 09044</t>
  </si>
  <si>
    <t>N: 09045</t>
  </si>
  <si>
    <t>N: 09046</t>
  </si>
  <si>
    <t>N: 09047</t>
  </si>
  <si>
    <t>N: 09048</t>
  </si>
  <si>
    <t>N: 09049</t>
  </si>
  <si>
    <t>N: 09050</t>
  </si>
  <si>
    <t>N: 09051</t>
  </si>
  <si>
    <t>N: 09052</t>
  </si>
  <si>
    <t>N: 09053</t>
  </si>
  <si>
    <t>N: 09054</t>
  </si>
  <si>
    <t>N: 09055</t>
  </si>
  <si>
    <t>N: 09056</t>
  </si>
  <si>
    <t>N: 09057</t>
  </si>
  <si>
    <t>N: 09058</t>
  </si>
  <si>
    <t>N: 09059</t>
  </si>
  <si>
    <t>N: 09060</t>
  </si>
  <si>
    <t>N: 09061</t>
  </si>
  <si>
    <t>N: 09062</t>
  </si>
  <si>
    <t>N: 09063</t>
  </si>
  <si>
    <t>N: 09064</t>
  </si>
  <si>
    <t>N: 09065</t>
  </si>
  <si>
    <t>N: 09066</t>
  </si>
  <si>
    <t>N: 09067</t>
  </si>
  <si>
    <t>N: 09068</t>
  </si>
  <si>
    <t>N: 09069</t>
  </si>
  <si>
    <t>N: 09070</t>
  </si>
  <si>
    <t>N: 09071</t>
  </si>
  <si>
    <t>N: 09072</t>
  </si>
  <si>
    <t>N: 09073</t>
  </si>
  <si>
    <t>N: 09074</t>
  </si>
  <si>
    <t>N: 09075</t>
  </si>
  <si>
    <t>N: 09076</t>
  </si>
  <si>
    <t>N: 09077</t>
  </si>
  <si>
    <t>N: 09078</t>
  </si>
  <si>
    <t>N: 09079</t>
  </si>
  <si>
    <t>N: 09080</t>
  </si>
  <si>
    <t>N: 09081</t>
  </si>
  <si>
    <t>N: 09082</t>
  </si>
  <si>
    <t>N: 09083</t>
  </si>
  <si>
    <t>N: 09084</t>
  </si>
  <si>
    <t>N: 09085</t>
  </si>
  <si>
    <t>N: 09086</t>
  </si>
  <si>
    <t>N: 09087</t>
  </si>
  <si>
    <t>N: 09088</t>
  </si>
  <si>
    <t>N: 09089</t>
  </si>
  <si>
    <t>N: 09090</t>
  </si>
  <si>
    <t>N: 09091</t>
  </si>
  <si>
    <t>N: 09092</t>
  </si>
  <si>
    <t>N: 09093</t>
  </si>
  <si>
    <t>N: 09094</t>
  </si>
  <si>
    <t>N: 09095</t>
  </si>
  <si>
    <t>N: 09096</t>
  </si>
  <si>
    <t>N: 09097</t>
  </si>
  <si>
    <t>N: 09098</t>
  </si>
  <si>
    <t>N: 09099</t>
  </si>
  <si>
    <t>N: 09100</t>
  </si>
  <si>
    <t>N: 09101</t>
  </si>
  <si>
    <t>N: 09102</t>
  </si>
  <si>
    <t>N: 09103</t>
  </si>
  <si>
    <t>N: 09104</t>
  </si>
  <si>
    <t>N: 09105</t>
  </si>
  <si>
    <t>N: 09106</t>
  </si>
  <si>
    <t>N: 09107</t>
  </si>
  <si>
    <t>N: 09108</t>
  </si>
  <si>
    <t>N: 09109</t>
  </si>
  <si>
    <t>N: 09110</t>
  </si>
  <si>
    <t>N: 09111</t>
  </si>
  <si>
    <t>N: 09112</t>
  </si>
  <si>
    <t>N: 09113</t>
  </si>
  <si>
    <t>N: 09114</t>
  </si>
  <si>
    <t>N: 09115</t>
  </si>
  <si>
    <t>N: 09116</t>
  </si>
  <si>
    <t>N: 09117</t>
  </si>
  <si>
    <t>N: 09118</t>
  </si>
  <si>
    <t>N: 09119</t>
  </si>
  <si>
    <t>N: 09120</t>
  </si>
  <si>
    <t>N: 09121</t>
  </si>
  <si>
    <t>N: 09122</t>
  </si>
  <si>
    <t>N: 09123</t>
  </si>
  <si>
    <t>N: 09124</t>
  </si>
  <si>
    <t>N: 09125</t>
  </si>
  <si>
    <t>N: 09126</t>
  </si>
  <si>
    <t>N: 09127</t>
  </si>
  <si>
    <t>N: 09128</t>
  </si>
  <si>
    <t>N: 09129</t>
  </si>
  <si>
    <t>N: 09130</t>
  </si>
  <si>
    <t>N: 09131</t>
  </si>
  <si>
    <t>N: 09132</t>
  </si>
  <si>
    <t>N: 09133</t>
  </si>
  <si>
    <t>N: 09134</t>
  </si>
  <si>
    <t>N: 09135</t>
  </si>
  <si>
    <t>N: 09136</t>
  </si>
  <si>
    <t>N: 09137</t>
  </si>
  <si>
    <t>N: 09138</t>
  </si>
  <si>
    <t>N: 09139</t>
  </si>
  <si>
    <t>N: 09140</t>
  </si>
  <si>
    <t>N: 09141</t>
  </si>
  <si>
    <t>N: 09142</t>
  </si>
  <si>
    <t>N: 09143</t>
  </si>
  <si>
    <t>N: 09144</t>
  </si>
  <si>
    <t>N: 09145</t>
  </si>
  <si>
    <t>N: 09146</t>
  </si>
  <si>
    <t>N: 09147</t>
  </si>
  <si>
    <t>N: 09148</t>
  </si>
  <si>
    <t>N: 09149</t>
  </si>
  <si>
    <t>N: 09150</t>
  </si>
  <si>
    <t>N: 09151</t>
  </si>
  <si>
    <t>N: 09152</t>
  </si>
  <si>
    <t>N: 09153</t>
  </si>
  <si>
    <t>N: 09154</t>
  </si>
  <si>
    <t>N: 09155</t>
  </si>
  <si>
    <t>N: 09156</t>
  </si>
  <si>
    <t>N: 09157</t>
  </si>
  <si>
    <t>N: 09158</t>
  </si>
  <si>
    <t>N: 09159</t>
  </si>
  <si>
    <t>N: 09160</t>
  </si>
  <si>
    <t>N: 09161</t>
  </si>
  <si>
    <t>N: 09162</t>
  </si>
  <si>
    <t>N: 09163</t>
  </si>
  <si>
    <t>N: 09164</t>
  </si>
  <si>
    <t>N: 09165</t>
  </si>
  <si>
    <t>N: 09166</t>
  </si>
  <si>
    <t>N: 09167</t>
  </si>
  <si>
    <t>N: 09168</t>
  </si>
  <si>
    <t>N: 09169</t>
  </si>
  <si>
    <t>N: 09170</t>
  </si>
  <si>
    <t>N: 09171</t>
  </si>
  <si>
    <t>N: 09172</t>
  </si>
  <si>
    <t>N: 09173</t>
  </si>
  <si>
    <t>N: 09174</t>
  </si>
  <si>
    <t>N: 09175</t>
  </si>
  <si>
    <t>N: 09176</t>
  </si>
  <si>
    <t>N: 09177</t>
  </si>
  <si>
    <t>N: 09178</t>
  </si>
  <si>
    <t>N: 09179</t>
  </si>
  <si>
    <t>N: 09180</t>
  </si>
  <si>
    <t>N: 09181</t>
  </si>
  <si>
    <t>N: 09182</t>
  </si>
  <si>
    <t>N: 09183</t>
  </si>
  <si>
    <t>N: 09184</t>
  </si>
  <si>
    <t>N: 09185</t>
  </si>
  <si>
    <t>N: 09186</t>
  </si>
  <si>
    <t>N: 09187</t>
  </si>
  <si>
    <t>N: 09188</t>
  </si>
  <si>
    <t>N: 09189</t>
  </si>
  <si>
    <t>N: 09190</t>
  </si>
  <si>
    <t>N: 09191</t>
  </si>
  <si>
    <t>N: 09192</t>
  </si>
  <si>
    <t>N: 09193</t>
  </si>
  <si>
    <t>N: 09194</t>
  </si>
  <si>
    <t>N: 09195</t>
  </si>
  <si>
    <t>N: 09196</t>
  </si>
  <si>
    <t>N: 09197</t>
  </si>
  <si>
    <t>N: 09198</t>
  </si>
  <si>
    <t>N: 09199</t>
  </si>
  <si>
    <t>N: 09200</t>
  </si>
  <si>
    <t>N: 09201</t>
  </si>
  <si>
    <t>N: 09202</t>
  </si>
  <si>
    <t>N: 09203</t>
  </si>
  <si>
    <t>N: 09204</t>
  </si>
  <si>
    <t>N: 09205</t>
  </si>
  <si>
    <t>N: 09206</t>
  </si>
  <si>
    <t>N: 09207</t>
  </si>
  <si>
    <t>N: 09208</t>
  </si>
  <si>
    <t>N: 09209</t>
  </si>
  <si>
    <t>N: 09210</t>
  </si>
  <si>
    <t>N: 09211</t>
  </si>
  <si>
    <t>N: 09212</t>
  </si>
  <si>
    <t>N: 09213</t>
  </si>
  <si>
    <t>N: 09214</t>
  </si>
  <si>
    <t>N: 09215</t>
  </si>
  <si>
    <t>N: 09216</t>
  </si>
  <si>
    <t>N: 09217</t>
  </si>
  <si>
    <t>N: 09218</t>
  </si>
  <si>
    <t>N: 09219</t>
  </si>
  <si>
    <t>N: 09220</t>
  </si>
  <si>
    <t>N: 09221</t>
  </si>
  <si>
    <t>N: 09222</t>
  </si>
  <si>
    <t>N: 09223</t>
  </si>
  <si>
    <t>N: 09224</t>
  </si>
  <si>
    <t>N: 09225</t>
  </si>
  <si>
    <t>N: 09226</t>
  </si>
  <si>
    <t>N: 09227</t>
  </si>
  <si>
    <t>N: 09228</t>
  </si>
  <si>
    <t>N: 09229</t>
  </si>
  <si>
    <t>N: 09230</t>
  </si>
  <si>
    <t>N: 09231</t>
  </si>
  <si>
    <t>N: 09232</t>
  </si>
  <si>
    <t>N: 09233</t>
  </si>
  <si>
    <t>N: 09234</t>
  </si>
  <si>
    <t>N: 09235</t>
  </si>
  <si>
    <t>N: 09236</t>
  </si>
  <si>
    <t>N: 09237</t>
  </si>
  <si>
    <t>N: 09238</t>
  </si>
  <si>
    <t>N: 09239</t>
  </si>
  <si>
    <t>N: 09240</t>
  </si>
  <si>
    <t>N: 09241</t>
  </si>
  <si>
    <t>N: 09242</t>
  </si>
  <si>
    <t>N: 09243</t>
  </si>
  <si>
    <t>N: 09244</t>
  </si>
  <si>
    <t>N: 09245</t>
  </si>
  <si>
    <t>N: 09246</t>
  </si>
  <si>
    <t>N: 09247</t>
  </si>
  <si>
    <t>N: 09248</t>
  </si>
  <si>
    <t>N: 09249</t>
  </si>
  <si>
    <t>N: 09250</t>
  </si>
  <si>
    <t>N: 09251</t>
  </si>
  <si>
    <t>N: 09252</t>
  </si>
  <si>
    <t>N: 09253</t>
  </si>
  <si>
    <t>N: 09254</t>
  </si>
  <si>
    <t>N: 09255</t>
  </si>
  <si>
    <t>N: 09256</t>
  </si>
  <si>
    <t>N: 09257</t>
  </si>
  <si>
    <t>N: 09258</t>
  </si>
  <si>
    <t>N: 09259</t>
  </si>
  <si>
    <t>N: 09260</t>
  </si>
  <si>
    <t>N: 09261</t>
  </si>
  <si>
    <t>N: 09262</t>
  </si>
  <si>
    <t>N: 09263</t>
  </si>
  <si>
    <t>N: 09264</t>
  </si>
  <si>
    <t>N: 09265</t>
  </si>
  <si>
    <t>N: 09266</t>
  </si>
  <si>
    <t>N: 09267</t>
  </si>
  <si>
    <t>N: 09268</t>
  </si>
  <si>
    <t>N: 09269</t>
  </si>
  <si>
    <t>N: 09270</t>
  </si>
  <si>
    <t>N: 09271</t>
  </si>
  <si>
    <t>N: 09272</t>
  </si>
  <si>
    <t>N: 09273</t>
  </si>
  <si>
    <t>N: 09274</t>
  </si>
  <si>
    <t>N: 09275</t>
  </si>
  <si>
    <t>N: 09276</t>
  </si>
  <si>
    <t>N: 09277</t>
  </si>
  <si>
    <t>N: 09278</t>
  </si>
  <si>
    <t>N: 09279</t>
  </si>
  <si>
    <t>N: 09280</t>
  </si>
  <si>
    <t>N: 09281</t>
  </si>
  <si>
    <t>N: 09282</t>
  </si>
  <si>
    <t>N: 09283</t>
  </si>
  <si>
    <t>N: 09284</t>
  </si>
  <si>
    <t>N: 09285</t>
  </si>
  <si>
    <t>N: 09286</t>
  </si>
  <si>
    <t>N: 09287</t>
  </si>
  <si>
    <t>N: 09288</t>
  </si>
  <si>
    <t>N: 09289</t>
  </si>
  <si>
    <t>N: 09290</t>
  </si>
  <si>
    <t>N: 09291</t>
  </si>
  <si>
    <t>N: 09292</t>
  </si>
  <si>
    <t>N: 09293</t>
  </si>
  <si>
    <t>N: 09294</t>
  </si>
  <si>
    <t>N: 09295</t>
  </si>
  <si>
    <t>N: 09296</t>
  </si>
  <si>
    <t>N: 09297</t>
  </si>
  <si>
    <t>N: 09298</t>
  </si>
  <si>
    <t>N: 09299</t>
  </si>
  <si>
    <t>N: 09300</t>
  </si>
  <si>
    <t>N: 09301</t>
  </si>
  <si>
    <t>N: 09302</t>
  </si>
  <si>
    <t>N: 09303</t>
  </si>
  <si>
    <t>N: 09304</t>
  </si>
  <si>
    <t>N: 09305</t>
  </si>
  <si>
    <t>N: 09306</t>
  </si>
  <si>
    <t>N: 09307</t>
  </si>
  <si>
    <t>N: 09308</t>
  </si>
  <si>
    <t>N: 09309</t>
  </si>
  <si>
    <t>N: 09310</t>
  </si>
  <si>
    <t>N: 09311</t>
  </si>
  <si>
    <t>N: 09312</t>
  </si>
  <si>
    <t>N: 09313</t>
  </si>
  <si>
    <t>N: 09314</t>
  </si>
  <si>
    <t>N: 09315</t>
  </si>
  <si>
    <t>N: 09316</t>
  </si>
  <si>
    <t>N: 09317</t>
  </si>
  <si>
    <t>N: 09318</t>
  </si>
  <si>
    <t>N: 09319</t>
  </si>
  <si>
    <t>N: 09320</t>
  </si>
  <si>
    <t>N: 09321</t>
  </si>
  <si>
    <t>N: 09322</t>
  </si>
  <si>
    <t>N: 09323</t>
  </si>
  <si>
    <t>N: 09324</t>
  </si>
  <si>
    <t>N: 09325</t>
  </si>
  <si>
    <t>N: 09326</t>
  </si>
  <si>
    <t>N: 09327</t>
  </si>
  <si>
    <t>N: 09328</t>
  </si>
  <si>
    <t>N: 09329</t>
  </si>
  <si>
    <t>N: 09330</t>
  </si>
  <si>
    <t>N: 09331</t>
  </si>
  <si>
    <t>N: 09332</t>
  </si>
  <si>
    <t>N: 09333</t>
  </si>
  <si>
    <t>N: 09334</t>
  </si>
  <si>
    <t>N: 09335</t>
  </si>
  <si>
    <t>N: 09336</t>
  </si>
  <si>
    <t>N: 09337</t>
  </si>
  <si>
    <t>N: 09338</t>
  </si>
  <si>
    <t>N: 09339</t>
  </si>
  <si>
    <t>N: 09340</t>
  </si>
  <si>
    <t>N: 09341</t>
  </si>
  <si>
    <t>N: 09342</t>
  </si>
  <si>
    <t>N: 09343</t>
  </si>
  <si>
    <t>N: 09344</t>
  </si>
  <si>
    <t>N: 09345</t>
  </si>
  <si>
    <t>N: 09346</t>
  </si>
  <si>
    <t>N: 09347</t>
  </si>
  <si>
    <t>N: 09348</t>
  </si>
  <si>
    <t>N: 09349</t>
  </si>
  <si>
    <t>N: 09350</t>
  </si>
  <si>
    <t>N: 09351</t>
  </si>
  <si>
    <t>N: 09352</t>
  </si>
  <si>
    <t>N: 09353</t>
  </si>
  <si>
    <t>N: 09354</t>
  </si>
  <si>
    <t>N: 09355</t>
  </si>
  <si>
    <t>N: 09356</t>
  </si>
  <si>
    <t>N: 09357</t>
  </si>
  <si>
    <t>N: 09358</t>
  </si>
  <si>
    <t>N: 09359</t>
  </si>
  <si>
    <t>N: 09360</t>
  </si>
  <si>
    <t>N: 09361</t>
  </si>
  <si>
    <t>N: 09362</t>
  </si>
  <si>
    <t>N: 09363</t>
  </si>
  <si>
    <t>N: 09364</t>
  </si>
  <si>
    <t>N: 09365</t>
  </si>
  <si>
    <t>N: 09366</t>
  </si>
  <si>
    <t>N: 09367</t>
  </si>
  <si>
    <t>N: 09368</t>
  </si>
  <si>
    <t>N: 09369</t>
  </si>
  <si>
    <t>N: 09370</t>
  </si>
  <si>
    <t>N: 09371</t>
  </si>
  <si>
    <t>N: 09372</t>
  </si>
  <si>
    <t>N: 09373</t>
  </si>
  <si>
    <t>N: 09374</t>
  </si>
  <si>
    <t>N: 09375</t>
  </si>
  <si>
    <t>N: 09376</t>
  </si>
  <si>
    <t>N: 09377</t>
  </si>
  <si>
    <t>N: 09378</t>
  </si>
  <si>
    <t>N: 09379</t>
  </si>
  <si>
    <t>N: 09380</t>
  </si>
  <si>
    <t>N: 09381</t>
  </si>
  <si>
    <t>N: 09382</t>
  </si>
  <si>
    <t>N: 09383</t>
  </si>
  <si>
    <t>N: 09384</t>
  </si>
  <si>
    <t>N: 09385</t>
  </si>
  <si>
    <t>N: 09386</t>
  </si>
  <si>
    <t>N: 09387</t>
  </si>
  <si>
    <t>N: 09388</t>
  </si>
  <si>
    <t>N: 09389</t>
  </si>
  <si>
    <t>N: 09390</t>
  </si>
  <si>
    <t>N: 09391</t>
  </si>
  <si>
    <t>N: 09392</t>
  </si>
  <si>
    <t>N: 09393</t>
  </si>
  <si>
    <t>N: 09394</t>
  </si>
  <si>
    <t>N: 09395</t>
  </si>
  <si>
    <t>N: 09396</t>
  </si>
  <si>
    <t>N: 09397</t>
  </si>
  <si>
    <t>N: 09398</t>
  </si>
  <si>
    <t>N: 09399</t>
  </si>
  <si>
    <t>N: 09400</t>
  </si>
  <si>
    <t>N: 09401</t>
  </si>
  <si>
    <t>N: 09402</t>
  </si>
  <si>
    <t>N: 09403</t>
  </si>
  <si>
    <t>N: 09404</t>
  </si>
  <si>
    <t>N: 09405</t>
  </si>
  <si>
    <t>N: 09406</t>
  </si>
  <si>
    <t>N: 09407</t>
  </si>
  <si>
    <t>N: 09408</t>
  </si>
  <si>
    <t>N: 09409</t>
  </si>
  <si>
    <t>N: 09410</t>
  </si>
  <si>
    <t>N: 09411</t>
  </si>
  <si>
    <t>N: 09412</t>
  </si>
  <si>
    <t>N: 09413</t>
  </si>
  <si>
    <t>N: 09414</t>
  </si>
  <si>
    <t>N: 09415</t>
  </si>
  <si>
    <t>N: 09416</t>
  </si>
  <si>
    <t>N: 09417</t>
  </si>
  <si>
    <t>N: 09418</t>
  </si>
  <si>
    <t>N: 09419</t>
  </si>
  <si>
    <t>N: 09420</t>
  </si>
  <si>
    <t>N: 09421</t>
  </si>
  <si>
    <t>N: 09422</t>
  </si>
  <si>
    <t>N: 09423</t>
  </si>
  <si>
    <t>N: 09424</t>
  </si>
  <si>
    <t>N: 09425</t>
  </si>
  <si>
    <t>N: 09426</t>
  </si>
  <si>
    <t>N: 09427</t>
  </si>
  <si>
    <t>N: 09428</t>
  </si>
  <si>
    <t>N: 09429</t>
  </si>
  <si>
    <t>N: 09430</t>
  </si>
  <si>
    <t>N: 09431</t>
  </si>
  <si>
    <t>N: 09432</t>
  </si>
  <si>
    <t>N: 09433</t>
  </si>
  <si>
    <t>N: 09434</t>
  </si>
  <si>
    <t>N: 09435</t>
  </si>
  <si>
    <t>N: 09436</t>
  </si>
  <si>
    <t>N: 09437</t>
  </si>
  <si>
    <t>N: 09438</t>
  </si>
  <si>
    <t>N: 09439</t>
  </si>
  <si>
    <t>N: 09440</t>
  </si>
  <si>
    <t>N: 09441</t>
  </si>
  <si>
    <t>N: 09442</t>
  </si>
  <si>
    <t>N: 09443</t>
  </si>
  <si>
    <t>N: 09444</t>
  </si>
  <si>
    <t>N: 09445</t>
  </si>
  <si>
    <t>N: 09446</t>
  </si>
  <si>
    <t>N: 09447</t>
  </si>
  <si>
    <t>N: 09448</t>
  </si>
  <si>
    <t>N: 09449</t>
  </si>
  <si>
    <t>N: 09450</t>
  </si>
  <si>
    <t>N: 09451</t>
  </si>
  <si>
    <t>N: 09452</t>
  </si>
  <si>
    <t>N: 09453</t>
  </si>
  <si>
    <t>N: 09454</t>
  </si>
  <si>
    <t>N: 09455</t>
  </si>
  <si>
    <t>N: 09456</t>
  </si>
  <si>
    <t>N: 09457</t>
  </si>
  <si>
    <t>N: 09458</t>
  </si>
  <si>
    <t>N: 09459</t>
  </si>
  <si>
    <t>N: 09460</t>
  </si>
  <si>
    <t>N: 09461</t>
  </si>
  <si>
    <t>N: 09462</t>
  </si>
  <si>
    <t>N: 09463</t>
  </si>
  <si>
    <t>N: 09464</t>
  </si>
  <si>
    <t>N: 09465</t>
  </si>
  <si>
    <t>N: 09466</t>
  </si>
  <si>
    <t>N: 09467</t>
  </si>
  <si>
    <t>N: 09468</t>
  </si>
  <si>
    <t>N: 09469</t>
  </si>
  <si>
    <t>N: 09470</t>
  </si>
  <si>
    <t>N: 09471</t>
  </si>
  <si>
    <t>N: 09472</t>
  </si>
  <si>
    <t>N: 09473</t>
  </si>
  <si>
    <t>N: 09474</t>
  </si>
  <si>
    <t>N: 09475</t>
  </si>
  <si>
    <t>N: 09476</t>
  </si>
  <si>
    <t>N: 09477</t>
  </si>
  <si>
    <t>N: 09478</t>
  </si>
  <si>
    <t>N: 09479</t>
  </si>
  <si>
    <t>N: 09480</t>
  </si>
  <si>
    <t>N: 09481</t>
  </si>
  <si>
    <t>N: 09482</t>
  </si>
  <si>
    <t>N: 09483</t>
  </si>
  <si>
    <t>N: 09484</t>
  </si>
  <si>
    <t>N: 09485</t>
  </si>
  <si>
    <t>N: 09486</t>
  </si>
  <si>
    <t>N: 09487</t>
  </si>
  <si>
    <t>N: 09488</t>
  </si>
  <si>
    <t>N: 09489</t>
  </si>
  <si>
    <t>N: 09490</t>
  </si>
  <si>
    <t>N: 09491</t>
  </si>
  <si>
    <t>N: 09492</t>
  </si>
  <si>
    <t>N: 09493</t>
  </si>
  <si>
    <t>N: 09494</t>
  </si>
  <si>
    <t>N: 09495</t>
  </si>
  <si>
    <t>N: 09496</t>
  </si>
  <si>
    <t>N: 09497</t>
  </si>
  <si>
    <t>N: 09498</t>
  </si>
  <si>
    <t>N: 09499</t>
  </si>
  <si>
    <t>N: 09500</t>
  </si>
  <si>
    <t>N: 09501</t>
  </si>
  <si>
    <t>N: 09502</t>
  </si>
  <si>
    <t>N: 09503</t>
  </si>
  <si>
    <t>N: 09504</t>
  </si>
  <si>
    <t>N: 09505</t>
  </si>
  <si>
    <t>N: 09506</t>
  </si>
  <si>
    <t>N: 09507</t>
  </si>
  <si>
    <t>N: 09508</t>
  </si>
  <si>
    <t>N: 09509</t>
  </si>
  <si>
    <t>N: 09510</t>
  </si>
  <si>
    <t>N: 09511</t>
  </si>
  <si>
    <t>N: 09512</t>
  </si>
  <si>
    <t>N: 09513</t>
  </si>
  <si>
    <t>N: 09514</t>
  </si>
  <si>
    <t>N: 09515</t>
  </si>
  <si>
    <t>N: 09516</t>
  </si>
  <si>
    <t>N: 09517</t>
  </si>
  <si>
    <t>N: 09518</t>
  </si>
  <si>
    <t>N: 09519</t>
  </si>
  <si>
    <t>N: 09520</t>
  </si>
  <si>
    <t>N: 09521</t>
  </si>
  <si>
    <t>N: 09522</t>
  </si>
  <si>
    <t>N: 09523</t>
  </si>
  <si>
    <t>N: 09524</t>
  </si>
  <si>
    <t>N: 09525</t>
  </si>
  <si>
    <t>N: 09526</t>
  </si>
  <si>
    <t>N: 09527</t>
  </si>
  <si>
    <t>N: 09528</t>
  </si>
  <si>
    <t>N: 09529</t>
  </si>
  <si>
    <t>N: 09530</t>
  </si>
  <si>
    <t>N: 09531</t>
  </si>
  <si>
    <t>N: 09532</t>
  </si>
  <si>
    <t>N: 09533</t>
  </si>
  <si>
    <t>N: 09534</t>
  </si>
  <si>
    <t>N: 09535</t>
  </si>
  <si>
    <t>N: 09536</t>
  </si>
  <si>
    <t>N: 09537</t>
  </si>
  <si>
    <t>N: 09538</t>
  </si>
  <si>
    <t>N: 09539</t>
  </si>
  <si>
    <t>N: 09540</t>
  </si>
  <si>
    <t>N: 09541</t>
  </si>
  <si>
    <t>N: 09542</t>
  </si>
  <si>
    <t>N: 09543</t>
  </si>
  <si>
    <t>N: 09544</t>
  </si>
  <si>
    <t>N: 09545</t>
  </si>
  <si>
    <t>N: 09546</t>
  </si>
  <si>
    <t>N: 09547</t>
  </si>
  <si>
    <t>N: 09548</t>
  </si>
  <si>
    <t>N: 09549</t>
  </si>
  <si>
    <t>N: 09550</t>
  </si>
  <si>
    <t>N: 09551</t>
  </si>
  <si>
    <t>N: 09552</t>
  </si>
  <si>
    <t>N: 09553</t>
  </si>
  <si>
    <t>N: 09554</t>
  </si>
  <si>
    <t>N: 09555</t>
  </si>
  <si>
    <t>N: 09556</t>
  </si>
  <si>
    <t>N: 09557</t>
  </si>
  <si>
    <t>N: 09558</t>
  </si>
  <si>
    <t>N: 09559</t>
  </si>
  <si>
    <t>N: 09560</t>
  </si>
  <si>
    <t>N: 09561</t>
  </si>
  <si>
    <t>N: 09562</t>
  </si>
  <si>
    <t>N: 09563</t>
  </si>
  <si>
    <t>N: 09564</t>
  </si>
  <si>
    <t>N: 09565</t>
  </si>
  <si>
    <t>N: 09566</t>
  </si>
  <si>
    <t>N: 09567</t>
  </si>
  <si>
    <t>N: 09568</t>
  </si>
  <si>
    <t>N: 09569</t>
  </si>
  <si>
    <t>N: 09570</t>
  </si>
  <si>
    <t>N: 09571</t>
  </si>
  <si>
    <t>N: 09572</t>
  </si>
  <si>
    <t>N: 09573</t>
  </si>
  <si>
    <t>N: 09574</t>
  </si>
  <si>
    <t>N: 09575</t>
  </si>
  <si>
    <t>N: 09576</t>
  </si>
  <si>
    <t>N: 09577</t>
  </si>
  <si>
    <t>N: 09578</t>
  </si>
  <si>
    <t>N: 09579</t>
  </si>
  <si>
    <t>N: 09580</t>
  </si>
  <si>
    <t>N: 09581</t>
  </si>
  <si>
    <t>N: 09582</t>
  </si>
  <si>
    <t>N: 09583</t>
  </si>
  <si>
    <t>N: 09584</t>
  </si>
  <si>
    <t>N: 09585</t>
  </si>
  <si>
    <t>N: 09586</t>
  </si>
  <si>
    <t>N: 09587</t>
  </si>
  <si>
    <t>N: 09588</t>
  </si>
  <si>
    <t>N: 09589</t>
  </si>
  <si>
    <t>N: 09590</t>
  </si>
  <si>
    <t>N: 09591</t>
  </si>
  <si>
    <t>N: 09592</t>
  </si>
  <si>
    <t>N: 09593</t>
  </si>
  <si>
    <t>N: 09594</t>
  </si>
  <si>
    <t>N: 09595</t>
  </si>
  <si>
    <t>N: 09596</t>
  </si>
  <si>
    <t>N: 09597</t>
  </si>
  <si>
    <t>N: 09598</t>
  </si>
  <si>
    <t>N: 09599</t>
  </si>
  <si>
    <t>N: 09600</t>
  </si>
  <si>
    <t>N: 09601</t>
  </si>
  <si>
    <t>N: 09602</t>
  </si>
  <si>
    <t>N: 09603</t>
  </si>
  <si>
    <t>N: 09604</t>
  </si>
  <si>
    <t>N: 09605</t>
  </si>
  <si>
    <t>N: 09606</t>
  </si>
  <si>
    <t>N: 09607</t>
  </si>
  <si>
    <t>N: 09608</t>
  </si>
  <si>
    <t>N: 09609</t>
  </si>
  <si>
    <t>N: 09610</t>
  </si>
  <si>
    <t>N: 09611</t>
  </si>
  <si>
    <t>N: 09612</t>
  </si>
  <si>
    <t>N: 09613</t>
  </si>
  <si>
    <t>N: 09614</t>
  </si>
  <si>
    <t>N: 09615</t>
  </si>
  <si>
    <t>N: 09616</t>
  </si>
  <si>
    <t>N: 09617</t>
  </si>
  <si>
    <t>N: 09618</t>
  </si>
  <si>
    <t>N: 09619</t>
  </si>
  <si>
    <t>N: 09620</t>
  </si>
  <si>
    <t>N: 09621</t>
  </si>
  <si>
    <t>N: 09622</t>
  </si>
  <si>
    <t>N: 09623</t>
  </si>
  <si>
    <t>N: 09624</t>
  </si>
  <si>
    <t>N: 09625</t>
  </si>
  <si>
    <t>N: 09626</t>
  </si>
  <si>
    <t>N: 09627</t>
  </si>
  <si>
    <t>N: 09628</t>
  </si>
  <si>
    <t>N: 09629</t>
  </si>
  <si>
    <t>N: 09630</t>
  </si>
  <si>
    <t>N: 09631</t>
  </si>
  <si>
    <t>N: 09632</t>
  </si>
  <si>
    <t>N: 09633</t>
  </si>
  <si>
    <t>N: 09634</t>
  </si>
  <si>
    <t>N: 09635</t>
  </si>
  <si>
    <t>N: 09636</t>
  </si>
  <si>
    <t>N: 09637</t>
  </si>
  <si>
    <t>N: 09638</t>
  </si>
  <si>
    <t>N: 09639</t>
  </si>
  <si>
    <t>N: 09640</t>
  </si>
  <si>
    <t>N: 09641</t>
  </si>
  <si>
    <t>N: 09642</t>
  </si>
  <si>
    <t>N: 09643</t>
  </si>
  <si>
    <t>N: 09644</t>
  </si>
  <si>
    <t>N: 09645</t>
  </si>
  <si>
    <t>N: 09646</t>
  </si>
  <si>
    <t>N: 09647</t>
  </si>
  <si>
    <t>N: 09648</t>
  </si>
  <si>
    <t>N: 09649</t>
  </si>
  <si>
    <t>N: 09650</t>
  </si>
  <si>
    <t>N: 09651</t>
  </si>
  <si>
    <t>N: 09652</t>
  </si>
  <si>
    <t>N: 09653</t>
  </si>
  <si>
    <t>N: 09654</t>
  </si>
  <si>
    <t>N: 09655</t>
  </si>
  <si>
    <t>N: 09656</t>
  </si>
  <si>
    <t>N: 09657</t>
  </si>
  <si>
    <t>N: 09658</t>
  </si>
  <si>
    <t>N: 09659</t>
  </si>
  <si>
    <t>N: 09660</t>
  </si>
  <si>
    <t>N: 09661</t>
  </si>
  <si>
    <t>N: 09662</t>
  </si>
  <si>
    <t>N: 09663</t>
  </si>
  <si>
    <t>N: 09664</t>
  </si>
  <si>
    <t>N: 09665</t>
  </si>
  <si>
    <t>N: 09666</t>
  </si>
  <si>
    <t>N: 09667</t>
  </si>
  <si>
    <t>N: 09668</t>
  </si>
  <si>
    <t>N: 09669</t>
  </si>
  <si>
    <t>N: 09670</t>
  </si>
  <si>
    <t>N: 09671</t>
  </si>
  <si>
    <t>N: 09672</t>
  </si>
  <si>
    <t>N: 09673</t>
  </si>
  <si>
    <t>N: 09674</t>
  </si>
  <si>
    <t>N: 09675</t>
  </si>
  <si>
    <t>N: 09676</t>
  </si>
  <si>
    <t>N: 09677</t>
  </si>
  <si>
    <t>N: 09678</t>
  </si>
  <si>
    <t>N: 09679</t>
  </si>
  <si>
    <t>N: 09680</t>
  </si>
  <si>
    <t>N: 09681</t>
  </si>
  <si>
    <t>N: 09682</t>
  </si>
  <si>
    <t>N: 09683</t>
  </si>
  <si>
    <t>N: 09684</t>
  </si>
  <si>
    <t>N: 09685</t>
  </si>
  <si>
    <t>N: 09686</t>
  </si>
  <si>
    <t>N: 09687</t>
  </si>
  <si>
    <t>N: 09688</t>
  </si>
  <si>
    <t>N: 09689</t>
  </si>
  <si>
    <t>N: 09690</t>
  </si>
  <si>
    <t>N: 09691</t>
  </si>
  <si>
    <t>N: 09692</t>
  </si>
  <si>
    <t>N: 09693</t>
  </si>
  <si>
    <t>N: 09694</t>
  </si>
  <si>
    <t>N: 09695</t>
  </si>
  <si>
    <t>N: 09696</t>
  </si>
  <si>
    <t>N: 09697</t>
  </si>
  <si>
    <t>N: 09698</t>
  </si>
  <si>
    <t>N: 09699</t>
  </si>
  <si>
    <t>N: 09700</t>
  </si>
  <si>
    <t>N: 09701</t>
  </si>
  <si>
    <t>N: 09702</t>
  </si>
  <si>
    <t>N: 09703</t>
  </si>
  <si>
    <t>N: 09704</t>
  </si>
  <si>
    <t>N: 09705</t>
  </si>
  <si>
    <t>N: 09706</t>
  </si>
  <si>
    <t>N: 09707</t>
  </si>
  <si>
    <t>N: 09708</t>
  </si>
  <si>
    <t>N: 09709</t>
  </si>
  <si>
    <t>N: 09710</t>
  </si>
  <si>
    <t>N: 09711</t>
  </si>
  <si>
    <t>N: 09712</t>
  </si>
  <si>
    <t>N: 09713</t>
  </si>
  <si>
    <t>N: 09714</t>
  </si>
  <si>
    <t>N: 09715</t>
  </si>
  <si>
    <t>N: 09716</t>
  </si>
  <si>
    <t>N: 09717</t>
  </si>
  <si>
    <t>N: 09718</t>
  </si>
  <si>
    <t>N: 09719</t>
  </si>
  <si>
    <t>N: 09720</t>
  </si>
  <si>
    <t>N: 09721</t>
  </si>
  <si>
    <t>N: 09722</t>
  </si>
  <si>
    <t>N: 09723</t>
  </si>
  <si>
    <t>N: 09724</t>
  </si>
  <si>
    <t>N: 09725</t>
  </si>
  <si>
    <t>N: 09726</t>
  </si>
  <si>
    <t>N: 09727</t>
  </si>
  <si>
    <t>N: 09728</t>
  </si>
  <si>
    <t>N: 09729</t>
  </si>
  <si>
    <t>N: 09730</t>
  </si>
  <si>
    <t>N: 09731</t>
  </si>
  <si>
    <t>N: 09732</t>
  </si>
  <si>
    <t>N: 09733</t>
  </si>
  <si>
    <t>N: 09734</t>
  </si>
  <si>
    <t>N: 09735</t>
  </si>
  <si>
    <t>N: 09736</t>
  </si>
  <si>
    <t>N: 09737</t>
  </si>
  <si>
    <t>N: 09738</t>
  </si>
  <si>
    <t>N: 09739</t>
  </si>
  <si>
    <t>N: 09740</t>
  </si>
  <si>
    <t>N: 09741</t>
  </si>
  <si>
    <t>N: 09742</t>
  </si>
  <si>
    <t>N: 09743</t>
  </si>
  <si>
    <t>N: 09744</t>
  </si>
  <si>
    <t>N: 09745</t>
  </si>
  <si>
    <t>N: 09746</t>
  </si>
  <si>
    <t>N: 09747</t>
  </si>
  <si>
    <t>N: 09748</t>
  </si>
  <si>
    <t>N: 09749</t>
  </si>
  <si>
    <t>N: 09750</t>
  </si>
  <si>
    <t>N: 09751</t>
  </si>
  <si>
    <t>N: 09752</t>
  </si>
  <si>
    <t>N: 09753</t>
  </si>
  <si>
    <t>N: 09754</t>
  </si>
  <si>
    <t>N: 09755</t>
  </si>
  <si>
    <t>N: 09756</t>
  </si>
  <si>
    <t>N: 09757</t>
  </si>
  <si>
    <t>N: 09758</t>
  </si>
  <si>
    <t>N: 09759</t>
  </si>
  <si>
    <t>N: 09760</t>
  </si>
  <si>
    <t>N: 09761</t>
  </si>
  <si>
    <t>N: 09762</t>
  </si>
  <si>
    <t>N: 09763</t>
  </si>
  <si>
    <t>N: 09764</t>
  </si>
  <si>
    <t>N: 09765</t>
  </si>
  <si>
    <t>N: 09766</t>
  </si>
  <si>
    <t>N: 09767</t>
  </si>
  <si>
    <t>N: 09768</t>
  </si>
  <si>
    <t>N: 09769</t>
  </si>
  <si>
    <t>N: 09770</t>
  </si>
  <si>
    <t>N: 09771</t>
  </si>
  <si>
    <t>N: 09772</t>
  </si>
  <si>
    <t>N: 09773</t>
  </si>
  <si>
    <t>N: 09774</t>
  </si>
  <si>
    <t>N: 09775</t>
  </si>
  <si>
    <t>N: 09776</t>
  </si>
  <si>
    <t>N: 09777</t>
  </si>
  <si>
    <t>N: 09778</t>
  </si>
  <si>
    <t>N: 09779</t>
  </si>
  <si>
    <t>N: 09780</t>
  </si>
  <si>
    <t>N: 09781</t>
  </si>
  <si>
    <t>N: 09782</t>
  </si>
  <si>
    <t>N: 09783</t>
  </si>
  <si>
    <t>N: 09784</t>
  </si>
  <si>
    <t>N: 09785</t>
  </si>
  <si>
    <t>N: 09786</t>
  </si>
  <si>
    <t>N: 09787</t>
  </si>
  <si>
    <t>N: 09788</t>
  </si>
  <si>
    <t>N: 09789</t>
  </si>
  <si>
    <t>N: 09790</t>
  </si>
  <si>
    <t>N: 09791</t>
  </si>
  <si>
    <t>N: 09792</t>
  </si>
  <si>
    <t>N: 09793</t>
  </si>
  <si>
    <t>N: 09794</t>
  </si>
  <si>
    <t>N: 09795</t>
  </si>
  <si>
    <t>N: 09796</t>
  </si>
  <si>
    <t>N: 09797</t>
  </si>
  <si>
    <t>N: 09798</t>
  </si>
  <si>
    <t>N: 09799</t>
  </si>
  <si>
    <t>N: 09800</t>
  </si>
  <si>
    <t>N: 09801</t>
  </si>
  <si>
    <t>N: 09802</t>
  </si>
  <si>
    <t>N: 09803</t>
  </si>
  <si>
    <t>N: 09804</t>
  </si>
  <si>
    <t>N: 09805</t>
  </si>
  <si>
    <t>N: 09806</t>
  </si>
  <si>
    <t>N: 09807</t>
  </si>
  <si>
    <t>N: 09808</t>
  </si>
  <si>
    <t>N: 09809</t>
  </si>
  <si>
    <t>N: 09810</t>
  </si>
  <si>
    <t>N: 09811</t>
  </si>
  <si>
    <t>N: 09812</t>
  </si>
  <si>
    <t>N: 09813</t>
  </si>
  <si>
    <t>N: 09814</t>
  </si>
  <si>
    <t>N: 09815</t>
  </si>
  <si>
    <t>N: 09816</t>
  </si>
  <si>
    <t>N: 09817</t>
  </si>
  <si>
    <t>N: 09818</t>
  </si>
  <si>
    <t>N: 09819</t>
  </si>
  <si>
    <t>N: 09820</t>
  </si>
  <si>
    <t>N: 09821</t>
  </si>
  <si>
    <t>N: 09822</t>
  </si>
  <si>
    <t>N: 09823</t>
  </si>
  <si>
    <t>N: 09824</t>
  </si>
  <si>
    <t>N: 09825</t>
  </si>
  <si>
    <t>N: 09826</t>
  </si>
  <si>
    <t>N: 09827</t>
  </si>
  <si>
    <t>N: 09828</t>
  </si>
  <si>
    <t>N: 09829</t>
  </si>
  <si>
    <t>N: 09830</t>
  </si>
  <si>
    <t>N: 09831</t>
  </si>
  <si>
    <t>N: 09832</t>
  </si>
  <si>
    <t>N: 09833</t>
  </si>
  <si>
    <t>N: 09834</t>
  </si>
  <si>
    <t>N: 09835</t>
  </si>
  <si>
    <t>N: 09836</t>
  </si>
  <si>
    <t>N: 09837</t>
  </si>
  <si>
    <t>N: 09838</t>
  </si>
  <si>
    <t>N: 09839</t>
  </si>
  <si>
    <t>N: 09840</t>
  </si>
  <si>
    <t>N: 09841</t>
  </si>
  <si>
    <t>N: 09842</t>
  </si>
  <si>
    <t>N: 09843</t>
  </si>
  <si>
    <t>N: 09844</t>
  </si>
  <si>
    <t>N: 09845</t>
  </si>
  <si>
    <t>N: 09846</t>
  </si>
  <si>
    <t>N: 09847</t>
  </si>
  <si>
    <t>N: 09848</t>
  </si>
  <si>
    <t>N: 09849</t>
  </si>
  <si>
    <t>N: 09850</t>
  </si>
  <si>
    <t>N: 09851</t>
  </si>
  <si>
    <t>N: 09852</t>
  </si>
  <si>
    <t>N: 09853</t>
  </si>
  <si>
    <t>N: 09854</t>
  </si>
  <si>
    <t>N: 09855</t>
  </si>
  <si>
    <t>N: 09856</t>
  </si>
  <si>
    <t>N: 09857</t>
  </si>
  <si>
    <t>N: 09858</t>
  </si>
  <si>
    <t>N: 09859</t>
  </si>
  <si>
    <t>N: 09860</t>
  </si>
  <si>
    <t>N: 09861</t>
  </si>
  <si>
    <t>N: 09862</t>
  </si>
  <si>
    <t>N: 09863</t>
  </si>
  <si>
    <t>N: 09864</t>
  </si>
  <si>
    <t>N: 09865</t>
  </si>
  <si>
    <t>N: 09866</t>
  </si>
  <si>
    <t>N: 09867</t>
  </si>
  <si>
    <t>N: 09868</t>
  </si>
  <si>
    <t>N: 09869</t>
  </si>
  <si>
    <t>N: 09870</t>
  </si>
  <si>
    <t>N: 09871</t>
  </si>
  <si>
    <t>N: 09872</t>
  </si>
  <si>
    <t>N: 09873</t>
  </si>
  <si>
    <t>N: 09874</t>
  </si>
  <si>
    <t>N: 09875</t>
  </si>
  <si>
    <t>N: 09876</t>
  </si>
  <si>
    <t>N: 09877</t>
  </si>
  <si>
    <t>N: 09878</t>
  </si>
  <si>
    <t>N: 09879</t>
  </si>
  <si>
    <t>N: 09880</t>
  </si>
  <si>
    <t>N: 09881</t>
  </si>
  <si>
    <t>N: 09882</t>
  </si>
  <si>
    <t>N: 09883</t>
  </si>
  <si>
    <t>N: 09884</t>
  </si>
  <si>
    <t>N: 09885</t>
  </si>
  <si>
    <t>N: 09886</t>
  </si>
  <si>
    <t>N: 09887</t>
  </si>
  <si>
    <t>N: 09888</t>
  </si>
  <si>
    <t>N: 09889</t>
  </si>
  <si>
    <t>N: 09890</t>
  </si>
  <si>
    <t>N: 09891</t>
  </si>
  <si>
    <t>N: 09892</t>
  </si>
  <si>
    <t>N: 09893</t>
  </si>
  <si>
    <t>N: 09894</t>
  </si>
  <si>
    <t>N: 09895</t>
  </si>
  <si>
    <t>N: 09896</t>
  </si>
  <si>
    <t>N: 09897</t>
  </si>
  <si>
    <t>N: 09898</t>
  </si>
  <si>
    <t>N: 09899</t>
  </si>
  <si>
    <t>N: 09900</t>
  </si>
  <si>
    <t>N: 09901</t>
  </si>
  <si>
    <t>N: 09902</t>
  </si>
  <si>
    <t>N: 09903</t>
  </si>
  <si>
    <t>N: 09904</t>
  </si>
  <si>
    <t>N: 09905</t>
  </si>
  <si>
    <t>N: 09906</t>
  </si>
  <si>
    <t>N: 09907</t>
  </si>
  <si>
    <t>N: 09908</t>
  </si>
  <si>
    <t>N: 09909</t>
  </si>
  <si>
    <t>N: 09910</t>
  </si>
  <si>
    <t>N: 09911</t>
  </si>
  <si>
    <t>N: 09912</t>
  </si>
  <si>
    <t>N: 09913</t>
  </si>
  <si>
    <t>N: 09914</t>
  </si>
  <si>
    <t>N: 09915</t>
  </si>
  <si>
    <t>N: 09916</t>
  </si>
  <si>
    <t>N: 09917</t>
  </si>
  <si>
    <t>N: 09918</t>
  </si>
  <si>
    <t>N: 09919</t>
  </si>
  <si>
    <t>N: 09920</t>
  </si>
  <si>
    <t>N: 09921</t>
  </si>
  <si>
    <t>N: 09922</t>
  </si>
  <si>
    <t>N: 09923</t>
  </si>
  <si>
    <t>N: 09924</t>
  </si>
  <si>
    <t>N: 09925</t>
  </si>
  <si>
    <t>N: 09926</t>
  </si>
  <si>
    <t>N: 09927</t>
  </si>
  <si>
    <t>N: 09928</t>
  </si>
  <si>
    <t>N: 09929</t>
  </si>
  <si>
    <t>N: 09930</t>
  </si>
  <si>
    <t>N: 09931</t>
  </si>
  <si>
    <t>N: 09932</t>
  </si>
  <si>
    <t>N: 09933</t>
  </si>
  <si>
    <t>N: 09934</t>
  </si>
  <si>
    <t>N: 09935</t>
  </si>
  <si>
    <t>N: 09936</t>
  </si>
  <si>
    <t>N: 09937</t>
  </si>
  <si>
    <t>N: 09938</t>
  </si>
  <si>
    <t>N: 09939</t>
  </si>
  <si>
    <t>N: 09940</t>
  </si>
  <si>
    <t>N: 09941</t>
  </si>
  <si>
    <t>N: 09942</t>
  </si>
  <si>
    <t>N: 09943</t>
  </si>
  <si>
    <t>N: 09944</t>
  </si>
  <si>
    <t>N: 09945</t>
  </si>
  <si>
    <t>N: 09946</t>
  </si>
  <si>
    <t>N: 09947</t>
  </si>
  <si>
    <t>N: 09948</t>
  </si>
  <si>
    <t>N: 09949</t>
  </si>
  <si>
    <t>N: 09950</t>
  </si>
  <si>
    <t>N: 09951</t>
  </si>
  <si>
    <t>N: 09952</t>
  </si>
  <si>
    <t>N: 09953</t>
  </si>
  <si>
    <t>N: 09954</t>
  </si>
  <si>
    <t>N: 09955</t>
  </si>
  <si>
    <t>N: 09956</t>
  </si>
  <si>
    <t>N: 09957</t>
  </si>
  <si>
    <t>N: 09958</t>
  </si>
  <si>
    <t>N: 09959</t>
  </si>
  <si>
    <t>N: 09960</t>
  </si>
  <si>
    <t>N: 09961</t>
  </si>
  <si>
    <t>N: 09962</t>
  </si>
  <si>
    <t>N: 09963</t>
  </si>
  <si>
    <t>N: 09964</t>
  </si>
  <si>
    <t>N: 09965</t>
  </si>
  <si>
    <t>N: 09966</t>
  </si>
  <si>
    <t>N: 09967</t>
  </si>
  <si>
    <t>N: 09968</t>
  </si>
  <si>
    <t>N: 09969</t>
  </si>
  <si>
    <t>N: 09970</t>
  </si>
  <si>
    <t>N: 09971</t>
  </si>
  <si>
    <t>N: 09972</t>
  </si>
  <si>
    <t>N: 09973</t>
  </si>
  <si>
    <t>N: 09974</t>
  </si>
  <si>
    <t>N: 09975</t>
  </si>
  <si>
    <t>N: 09976</t>
  </si>
  <si>
    <t>N: 09977</t>
  </si>
  <si>
    <t>N: 09978</t>
  </si>
  <si>
    <t>N: 09979</t>
  </si>
  <si>
    <t>N: 09980</t>
  </si>
  <si>
    <t>N: 09981</t>
  </si>
  <si>
    <t>N: 09982</t>
  </si>
  <si>
    <t>N: 09983</t>
  </si>
  <si>
    <t>N: 09984</t>
  </si>
  <si>
    <t>N: 09985</t>
  </si>
  <si>
    <t>N: 09986</t>
  </si>
  <si>
    <t>N: 09987</t>
  </si>
  <si>
    <t>N: 09988</t>
  </si>
  <si>
    <t>N: 09989</t>
  </si>
  <si>
    <t>N: 09990</t>
  </si>
  <si>
    <t>N: 09991</t>
  </si>
  <si>
    <t>N: 09992</t>
  </si>
  <si>
    <t>N: 09993</t>
  </si>
  <si>
    <t>N: 09994</t>
  </si>
  <si>
    <t>N: 09995</t>
  </si>
  <si>
    <t>N: 09996</t>
  </si>
  <si>
    <t>N: 09997</t>
  </si>
  <si>
    <t>N: 09998</t>
  </si>
  <si>
    <t>N: 09999</t>
  </si>
  <si>
    <t>N: 10000</t>
  </si>
  <si>
    <t>Mean</t>
  </si>
  <si>
    <t>Median</t>
  </si>
  <si>
    <t>10th percentile</t>
  </si>
  <si>
    <t>20th percentile</t>
  </si>
  <si>
    <t>30th percentile</t>
  </si>
  <si>
    <t>40th percentile</t>
  </si>
  <si>
    <t>50th percentile</t>
  </si>
  <si>
    <t>60th percentile</t>
  </si>
  <si>
    <t>70th percentile</t>
  </si>
  <si>
    <t>80th percentile</t>
  </si>
  <si>
    <t>90th percentile</t>
  </si>
  <si>
    <t>Quick commerce market share as a % of total online addressable market in 2035</t>
  </si>
  <si>
    <t>Online addressable market as a % of total addressable market</t>
  </si>
  <si>
    <t>Online addressable market as a % of total addressable market in 2035</t>
  </si>
  <si>
    <t>Online addressable as % of total addressable market</t>
  </si>
  <si>
    <t>Growth expected in retail Indian market %</t>
  </si>
  <si>
    <t>99th percentile</t>
  </si>
  <si>
    <t>ROE %</t>
  </si>
  <si>
    <t>Assumption Sheet</t>
  </si>
  <si>
    <t>NSE: ETERNAL</t>
  </si>
  <si>
    <t>DISCOUNTED CASH FLOW ANALYSIS</t>
  </si>
  <si>
    <t>PROJECTION HORIZON</t>
  </si>
  <si>
    <t>2026-2035 (10yr)</t>
  </si>
  <si>
    <t>VALUATION</t>
  </si>
  <si>
    <t>VERDICT</t>
  </si>
  <si>
    <t xml:space="preserve">Base case value </t>
  </si>
  <si>
    <t xml:space="preserve">Current market value </t>
  </si>
  <si>
    <t xml:space="preserve">Minimum value </t>
  </si>
  <si>
    <t xml:space="preserve">Maximum value </t>
  </si>
  <si>
    <t>BASE CASE IV</t>
  </si>
  <si>
    <t>DCF INTRINSIC VALUE</t>
  </si>
  <si>
    <t>MARKET PRICE</t>
  </si>
  <si>
    <t>CURRENT TRADING PRICE</t>
  </si>
  <si>
    <t>MINIMUM PRICE</t>
  </si>
  <si>
    <t>MC PROJECTED</t>
  </si>
  <si>
    <t>MAXIMUM PRICE</t>
  </si>
  <si>
    <t>FINANCIAL PROJECTIONS (₹ in crores)</t>
  </si>
  <si>
    <t>MARGIN EXPANSION TRAJECTORY</t>
  </si>
  <si>
    <t>PROJECTION HORIZON:</t>
  </si>
  <si>
    <t>KEY INFLECTION POINTS</t>
  </si>
  <si>
    <t>Revenue (9yr CAGR)</t>
  </si>
  <si>
    <t>EBITDA Margin &gt; 5%</t>
  </si>
  <si>
    <t>Net Margin &gt; 5%</t>
  </si>
  <si>
    <t>ROE &gt; 10%</t>
  </si>
  <si>
    <t>Gross Profit (9yr CAGR)</t>
  </si>
  <si>
    <t>Contribution (9yr CAGR)</t>
  </si>
  <si>
    <t>EBITDA (9yr CAGR)</t>
  </si>
  <si>
    <t>Net Profit (9yr CAGR)</t>
  </si>
  <si>
    <t>Adjusted revenue</t>
  </si>
  <si>
    <t>Gross profit</t>
  </si>
  <si>
    <t>Net profit</t>
  </si>
  <si>
    <t>EBITDA margin %</t>
  </si>
  <si>
    <t>Net margin %</t>
  </si>
  <si>
    <t>Depreciation &amp; amortisation</t>
  </si>
  <si>
    <t>Interest expense</t>
  </si>
  <si>
    <t>Other non-operating income/loss</t>
  </si>
  <si>
    <t>Net income</t>
  </si>
  <si>
    <t>EBITDA margin</t>
  </si>
  <si>
    <t>EBIT margin</t>
  </si>
  <si>
    <t>Return on equity</t>
  </si>
  <si>
    <t>Cash and bank balance</t>
  </si>
  <si>
    <t>Short-term investments</t>
  </si>
  <si>
    <t>Trade receiveables</t>
  </si>
  <si>
    <t>Total current assets</t>
  </si>
  <si>
    <t>Long term investments</t>
  </si>
  <si>
    <t>Tax assets</t>
  </si>
  <si>
    <t>Other long term financial assets</t>
  </si>
  <si>
    <t>Other long term assets</t>
  </si>
  <si>
    <t>Total non-urrent assets</t>
  </si>
  <si>
    <t>Total assets</t>
  </si>
  <si>
    <t>Deferred tax liabiltiy</t>
  </si>
  <si>
    <t>Other non-current liabilities</t>
  </si>
  <si>
    <t>Total equity and liabilities</t>
  </si>
  <si>
    <t>Operating activities</t>
  </si>
  <si>
    <t>Operating profit before WC changes</t>
  </si>
  <si>
    <t>Changes in working capital</t>
  </si>
  <si>
    <t>Cash flow from operating activities</t>
  </si>
  <si>
    <t>Investing activities</t>
  </si>
  <si>
    <t>Capital expenditure</t>
  </si>
  <si>
    <t>Cash acquisition</t>
  </si>
  <si>
    <t>Investment in marketable securities</t>
  </si>
  <si>
    <t>Other investing activites</t>
  </si>
  <si>
    <t>Cash flow from investing activities</t>
  </si>
  <si>
    <t>Financing activites</t>
  </si>
  <si>
    <t>Issuance of common stock</t>
  </si>
  <si>
    <t>Payment of Prinicpal Portion of lease liabilities</t>
  </si>
  <si>
    <t>Payment of interest portion of lease liabilities</t>
  </si>
  <si>
    <t>Other financing activites</t>
  </si>
  <si>
    <t>Cash flow from financing activities</t>
  </si>
  <si>
    <t>Cash flow adjsutment</t>
  </si>
  <si>
    <t>Net change in cash</t>
  </si>
  <si>
    <t>Cash and bank balance - opening</t>
  </si>
  <si>
    <t>Cash and bank balance - ending</t>
  </si>
  <si>
    <t>NOV (9yr CAGR)</t>
  </si>
  <si>
    <t>NOV - core restaurant</t>
  </si>
  <si>
    <t>Total revenue (100% of NOV)</t>
  </si>
  <si>
    <t>Fully diluted shares O/S (in crores)</t>
  </si>
  <si>
    <t>Equity Schedule and Cash Flow Assumptions</t>
  </si>
  <si>
    <t>Net margin</t>
  </si>
  <si>
    <t>NOV growth for FY26-27 (mgt guidance, adjusted after recent war)</t>
  </si>
  <si>
    <t>Food delivery (adjusted after recent war)</t>
  </si>
  <si>
    <t>B2B supplies (Hyperpure core restaurant business, adjusted)</t>
  </si>
  <si>
    <t>Abs</t>
  </si>
  <si>
    <t>INR Abs</t>
  </si>
  <si>
    <t>Inventory (1)</t>
  </si>
  <si>
    <t>Trades payable (2)</t>
  </si>
  <si>
    <t>Base</t>
  </si>
  <si>
    <t>Simulation Assumptions</t>
  </si>
  <si>
    <t>Due to shift in marketplace model to inventory-led model, NOV, inventory-led segments NOV, COGS and total operating expenses have been taken to calculate days.</t>
  </si>
  <si>
    <t>Terminal growth rate</t>
  </si>
  <si>
    <t>Sensitivity analysis</t>
  </si>
  <si>
    <t>FINAL</t>
  </si>
  <si>
    <t>Due to unavaibility of information about NOV of B2B supplies, it is considered as marketplace business</t>
  </si>
  <si>
    <t>Monte carlo simulation has been used to forecast intrinsic values</t>
  </si>
  <si>
    <t>Non-core restaurant business will be scaled down to zero as per management guidance</t>
  </si>
  <si>
    <t>Total liabilities</t>
  </si>
  <si>
    <t>Non-current lease liabilities</t>
  </si>
  <si>
    <t>Other intangibles</t>
  </si>
  <si>
    <t>Eternal market share in quick commerce in 2035</t>
  </si>
  <si>
    <t>Eternal market share in quick commerce in 2025</t>
  </si>
  <si>
    <t>Gross profit as a % of NOV in FY25-26</t>
  </si>
  <si>
    <t>Gross profit as a % of NOV in FY34-35</t>
  </si>
  <si>
    <t>Total Indian retail market in 2024</t>
  </si>
  <si>
    <t>Eternal market share in food delivery in 2035</t>
  </si>
  <si>
    <t>Eternal market share in food delivery in 2025</t>
  </si>
  <si>
    <t>Annual spend per user in China for food delivery</t>
  </si>
  <si>
    <t>Number of users in China of food delivery</t>
  </si>
  <si>
    <t>India's long term annual spend per user as a % of China for food delivery</t>
  </si>
  <si>
    <t>India live events market in 2025</t>
  </si>
  <si>
    <t xml:space="preserve">India live events market size in 2035 </t>
  </si>
  <si>
    <t xml:space="preserve">Growth in investment corpus </t>
  </si>
  <si>
    <t xml:space="preserve">Risk-free rate (%) </t>
  </si>
  <si>
    <t>WACC terminal period</t>
  </si>
  <si>
    <t>Tripadvisor</t>
  </si>
  <si>
    <t>Beta (3Y)</t>
  </si>
  <si>
    <t>EV/Sales</t>
  </si>
  <si>
    <t>Eternal</t>
  </si>
  <si>
    <t>Tax Rate</t>
  </si>
  <si>
    <t>Grab Holdings</t>
  </si>
  <si>
    <t>D/E</t>
  </si>
  <si>
    <t>CTS Eventim</t>
  </si>
  <si>
    <t>Food delivery, Quick Comm &amp; B2B Supplies</t>
  </si>
  <si>
    <t>Food delivery, Quick Commerce &amp; B2B Supplies</t>
  </si>
  <si>
    <t>Estimated Value</t>
  </si>
  <si>
    <t>Wt</t>
  </si>
  <si>
    <t>Levered Beta</t>
  </si>
  <si>
    <t>India's online retail addressable market: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</si>
</sst>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 * #,##0_ ;_ * \-#,##0_ ;_ * &quot;-&quot;_ ;_ @_ "/>
    <numFmt numFmtId="43" formatCode="_ * #,##0.00_ ;_ * \-#,##0.00_ ;_ * &quot;-&quot;??_ ;_ @_ "/>
    <numFmt numFmtId="164" formatCode="dd/mmm/yyyy"/>
    <numFmt numFmtId="165" formatCode="General&quot;A&quot;"/>
    <numFmt numFmtId="166" formatCode="General&quot;F&quot;"/>
    <numFmt numFmtId="167" formatCode="General&quot;A/F&quot;"/>
    <numFmt numFmtId="168" formatCode="0.0%"/>
    <numFmt numFmtId="169" formatCode="_ * #,##0.0_ ;_ * \-#,##0.0_ ;_ * &quot;-&quot;?_ ;_ @_ "/>
    <numFmt numFmtId="170" formatCode="0.000%"/>
    <numFmt numFmtId="171" formatCode="_ * #,##0.0_ ;_ * \-#,##0.0_ ;_ * &quot;-&quot;_ ;_ @_ "/>
    <numFmt numFmtId="172" formatCode="_ * #,##0.000_ ;_ * \-#,##0.000_ ;_ * &quot;-&quot;_ ;_ @_ "/>
    <numFmt numFmtId="173" formatCode="_ * #,##0.00_ ;_ * \-#,##0.00_ ;_ * &quot;-&quot;_ ;_ @_ "/>
    <numFmt numFmtId="174" formatCode="_ * #,##0_ ;_ * \-#,##0_ ;_ * &quot;-&quot;??_ ;_ @_ "/>
    <numFmt numFmtId="175" formatCode="0.0"/>
    <numFmt numFmtId="176" formatCode="_ * #,##0.000_ ;_ * \-#,##0.000_ ;_ * &quot;-&quot;?_ ;_ @_ "/>
    <numFmt numFmtId="177" formatCode="_ * #,##0.00000_ ;_ * \-#,##0.00000_ ;_ * &quot;-&quot;??_ ;_ @_ "/>
    <numFmt numFmtId="178" formatCode="0\A"/>
    <numFmt numFmtId="179" formatCode="_ * #,##0.000_ ;_ * \-#,##0.000_ ;_ * &quot;-&quot;??_ ;_ @_ "/>
    <numFmt numFmtId="180" formatCode="0.00000%"/>
    <numFmt numFmtId="181" formatCode="0.0000000%"/>
    <numFmt numFmtId="182" formatCode="_ &quot;₹&quot;\ * #,##0.0_ ;_ &quot;₹&quot;\ * \-#,##0.0_ ;_ &quot;₹&quot;\ * &quot;-&quot;?_ ;_ @_ "/>
    <numFmt numFmtId="183" formatCode="0.0000%"/>
  </numFmts>
  <fonts count="51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24"/>
      <color theme="3" tint="0.499984740745262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24"/>
      <color theme="1"/>
      <name val="Arial"/>
      <family val="2"/>
    </font>
    <font>
      <b/>
      <sz val="15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u val="double"/>
      <sz val="11"/>
      <color theme="1"/>
      <name val="Calibri"/>
      <family val="2"/>
    </font>
    <font>
      <sz val="11"/>
      <color rgb="FF22222F"/>
      <name val="Calibri"/>
      <family val="2"/>
    </font>
    <font>
      <sz val="11"/>
      <color rgb="FF665EFD"/>
      <name val="Calibri"/>
      <family val="2"/>
    </font>
    <font>
      <b/>
      <u/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u val="double"/>
      <sz val="11"/>
      <color indexed="8"/>
      <name val="Calibri"/>
      <family val="2"/>
    </font>
    <font>
      <b/>
      <sz val="11"/>
      <color theme="1"/>
      <name val="Aptos Narrow"/>
      <family val="2"/>
      <scheme val="minor"/>
    </font>
    <font>
      <b/>
      <i/>
      <sz val="11"/>
      <color theme="1"/>
      <name val="Arial"/>
      <family val="2"/>
    </font>
    <font>
      <i/>
      <sz val="10"/>
      <color theme="1"/>
      <name val="Arial"/>
      <family val="2"/>
    </font>
    <font>
      <b/>
      <u/>
      <sz val="11"/>
      <color theme="1"/>
      <name val="Aptos Narrow"/>
      <family val="2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sz val="11"/>
      <color rgb="FF007C32"/>
      <name val="Segoe UI"/>
      <family val="2"/>
    </font>
    <font>
      <sz val="11"/>
      <color rgb="FF232526"/>
      <name val="Segoe UI"/>
      <family val="2"/>
    </font>
    <font>
      <b/>
      <sz val="11"/>
      <color rgb="FF232526"/>
      <name val="Segoe UI"/>
      <family val="2"/>
    </font>
    <font>
      <b/>
      <sz val="11"/>
      <name val="Aptos Narrow"/>
      <family val="2"/>
    </font>
    <font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</font>
    <font>
      <b/>
      <sz val="10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i/>
      <sz val="11"/>
      <color theme="0"/>
      <name val="Arial"/>
      <family val="2"/>
    </font>
    <font>
      <b/>
      <u/>
      <sz val="11"/>
      <color theme="1"/>
      <name val="Arial"/>
      <family val="2"/>
    </font>
    <font>
      <sz val="16"/>
      <color theme="1"/>
      <name val="Aptos Narrow"/>
      <family val="2"/>
      <scheme val="minor"/>
    </font>
    <font>
      <sz val="11"/>
      <color theme="1" tint="0.34998626667073579"/>
      <name val="Arial"/>
      <family val="2"/>
    </font>
    <font>
      <b/>
      <sz val="11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13"/>
      <color theme="1"/>
      <name val="Arial"/>
      <family val="2"/>
    </font>
    <font>
      <sz val="11"/>
      <color theme="0" tint="-0.249977111117893"/>
      <name val="Arial"/>
      <family val="2"/>
    </font>
    <font>
      <sz val="14"/>
      <color theme="0" tint="-4.9989318521683403E-2"/>
      <name val="Arial"/>
      <family val="2"/>
    </font>
    <font>
      <sz val="11"/>
      <color theme="1" tint="0.499984740745262"/>
      <name val="Arial"/>
      <family val="2"/>
    </font>
    <font>
      <b/>
      <sz val="16"/>
      <color rgb="FFFF0000"/>
      <name val="Arial"/>
      <family val="2"/>
    </font>
    <font>
      <sz val="10"/>
      <color theme="1" tint="0.499984740745262"/>
      <name val="Arial"/>
      <family val="2"/>
    </font>
    <font>
      <sz val="11"/>
      <color rgb="FF00B050"/>
      <name val="Arial"/>
      <family val="2"/>
    </font>
    <font>
      <sz val="11"/>
      <color theme="9" tint="-0.24994659260841701"/>
      <name val="Arial"/>
      <family val="2"/>
    </font>
    <font>
      <sz val="8"/>
      <color theme="1" tint="0.3499862666707357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theme="1" tint="4.9989318521683403E-2"/>
      </left>
      <right/>
      <top/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</borders>
  <cellStyleXfs count="3">
    <xf numFmtId="0" fontId="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</cellStyleXfs>
  <cellXfs count="31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7" fillId="0" borderId="1" xfId="0" applyFont="1" applyBorder="1"/>
    <xf numFmtId="15" fontId="1" fillId="0" borderId="0" xfId="0" applyNumberFormat="1" applyFont="1"/>
    <xf numFmtId="165" fontId="1" fillId="0" borderId="1" xfId="0" applyNumberFormat="1" applyFont="1" applyBorder="1"/>
    <xf numFmtId="167" fontId="1" fillId="0" borderId="1" xfId="0" applyNumberFormat="1" applyFont="1" applyBorder="1"/>
    <xf numFmtId="166" fontId="1" fillId="0" borderId="1" xfId="0" applyNumberFormat="1" applyFont="1" applyBorder="1"/>
    <xf numFmtId="41" fontId="8" fillId="0" borderId="0" xfId="0" applyNumberFormat="1" applyFont="1"/>
    <xf numFmtId="41" fontId="4" fillId="0" borderId="0" xfId="0" applyNumberFormat="1" applyFont="1"/>
    <xf numFmtId="41" fontId="1" fillId="0" borderId="0" xfId="0" applyNumberFormat="1" applyFont="1"/>
    <xf numFmtId="41" fontId="9" fillId="0" borderId="0" xfId="0" applyNumberFormat="1" applyFont="1"/>
    <xf numFmtId="0" fontId="1" fillId="0" borderId="0" xfId="0" quotePrefix="1" applyFont="1" applyAlignment="1">
      <alignment horizontal="left"/>
    </xf>
    <xf numFmtId="0" fontId="4" fillId="0" borderId="3" xfId="0" applyFont="1" applyBorder="1"/>
    <xf numFmtId="0" fontId="1" fillId="0" borderId="4" xfId="0" applyFont="1" applyBorder="1"/>
    <xf numFmtId="41" fontId="1" fillId="0" borderId="4" xfId="0" applyNumberFormat="1" applyFont="1" applyBorder="1"/>
    <xf numFmtId="41" fontId="1" fillId="0" borderId="5" xfId="0" applyNumberFormat="1" applyFont="1" applyBorder="1"/>
    <xf numFmtId="0" fontId="1" fillId="0" borderId="6" xfId="0" applyFont="1" applyBorder="1"/>
    <xf numFmtId="168" fontId="1" fillId="0" borderId="0" xfId="0" applyNumberFormat="1" applyFont="1"/>
    <xf numFmtId="41" fontId="1" fillId="0" borderId="7" xfId="0" applyNumberFormat="1" applyFont="1" applyBorder="1"/>
    <xf numFmtId="0" fontId="1" fillId="0" borderId="8" xfId="0" applyFont="1" applyBorder="1"/>
    <xf numFmtId="0" fontId="1" fillId="0" borderId="2" xfId="0" applyFont="1" applyBorder="1"/>
    <xf numFmtId="41" fontId="1" fillId="0" borderId="2" xfId="0" applyNumberFormat="1" applyFont="1" applyBorder="1"/>
    <xf numFmtId="0" fontId="1" fillId="0" borderId="10" xfId="0" applyFont="1" applyBorder="1"/>
    <xf numFmtId="41" fontId="1" fillId="0" borderId="10" xfId="0" applyNumberFormat="1" applyFont="1" applyBorder="1"/>
    <xf numFmtId="41" fontId="1" fillId="0" borderId="0" xfId="0" applyNumberFormat="1" applyFont="1" applyAlignment="1">
      <alignment horizontal="centerContinuous"/>
    </xf>
    <xf numFmtId="0" fontId="7" fillId="0" borderId="0" xfId="0" applyFont="1"/>
    <xf numFmtId="0" fontId="1" fillId="0" borderId="11" xfId="0" applyFont="1" applyBorder="1"/>
    <xf numFmtId="0" fontId="1" fillId="0" borderId="0" xfId="0" applyFont="1" applyAlignment="1">
      <alignment horizontal="left"/>
    </xf>
    <xf numFmtId="41" fontId="4" fillId="0" borderId="4" xfId="0" applyNumberFormat="1" applyFont="1" applyBorder="1"/>
    <xf numFmtId="41" fontId="4" fillId="0" borderId="12" xfId="0" applyNumberFormat="1" applyFont="1" applyBorder="1"/>
    <xf numFmtId="41" fontId="1" fillId="0" borderId="1" xfId="0" applyNumberFormat="1" applyFont="1" applyBorder="1"/>
    <xf numFmtId="0" fontId="1" fillId="0" borderId="0" xfId="0" applyFont="1" applyAlignment="1">
      <alignment horizontal="left" indent="1"/>
    </xf>
    <xf numFmtId="0" fontId="4" fillId="0" borderId="4" xfId="0" applyFont="1" applyBorder="1"/>
    <xf numFmtId="0" fontId="1" fillId="0" borderId="3" xfId="0" applyFont="1" applyBorder="1"/>
    <xf numFmtId="0" fontId="11" fillId="0" borderId="0" xfId="0" applyFont="1"/>
    <xf numFmtId="41" fontId="1" fillId="0" borderId="0" xfId="0" applyNumberFormat="1" applyFont="1" applyAlignment="1">
      <alignment horizontal="center"/>
    </xf>
    <xf numFmtId="165" fontId="1" fillId="0" borderId="0" xfId="0" applyNumberFormat="1" applyFont="1"/>
    <xf numFmtId="167" fontId="1" fillId="0" borderId="0" xfId="0" applyNumberFormat="1" applyFont="1"/>
    <xf numFmtId="166" fontId="1" fillId="0" borderId="0" xfId="0" applyNumberFormat="1" applyFont="1"/>
    <xf numFmtId="43" fontId="0" fillId="0" borderId="0" xfId="0" applyNumberFormat="1"/>
    <xf numFmtId="0" fontId="1" fillId="0" borderId="0" xfId="0" applyFont="1" applyAlignment="1">
      <alignment horizontal="center"/>
    </xf>
    <xf numFmtId="43" fontId="1" fillId="0" borderId="0" xfId="0" applyNumberFormat="1" applyFont="1"/>
    <xf numFmtId="9" fontId="1" fillId="0" borderId="0" xfId="0" applyNumberFormat="1" applyFont="1"/>
    <xf numFmtId="173" fontId="1" fillId="0" borderId="0" xfId="0" applyNumberFormat="1" applyFont="1"/>
    <xf numFmtId="172" fontId="1" fillId="0" borderId="0" xfId="0" applyNumberFormat="1" applyFont="1"/>
    <xf numFmtId="173" fontId="7" fillId="0" borderId="0" xfId="0" applyNumberFormat="1" applyFont="1"/>
    <xf numFmtId="2" fontId="1" fillId="0" borderId="0" xfId="0" applyNumberFormat="1" applyFont="1"/>
    <xf numFmtId="1" fontId="1" fillId="0" borderId="5" xfId="0" applyNumberFormat="1" applyFont="1" applyBorder="1"/>
    <xf numFmtId="1" fontId="1" fillId="0" borderId="9" xfId="0" applyNumberFormat="1" applyFont="1" applyBorder="1"/>
    <xf numFmtId="1" fontId="1" fillId="0" borderId="0" xfId="0" applyNumberFormat="1" applyFont="1"/>
    <xf numFmtId="0" fontId="21" fillId="0" borderId="0" xfId="0" applyFont="1" applyAlignment="1">
      <alignment horizontal="center"/>
    </xf>
    <xf numFmtId="173" fontId="1" fillId="0" borderId="4" xfId="0" applyNumberFormat="1" applyFont="1" applyBorder="1"/>
    <xf numFmtId="174" fontId="1" fillId="0" borderId="14" xfId="0" applyNumberFormat="1" applyFont="1" applyBorder="1"/>
    <xf numFmtId="174" fontId="1" fillId="0" borderId="15" xfId="0" applyNumberFormat="1" applyFont="1" applyBorder="1"/>
    <xf numFmtId="168" fontId="0" fillId="0" borderId="0" xfId="0" applyNumberFormat="1"/>
    <xf numFmtId="0" fontId="1" fillId="0" borderId="16" xfId="0" applyFont="1" applyBorder="1"/>
    <xf numFmtId="0" fontId="1" fillId="0" borderId="13" xfId="0" applyFont="1" applyBorder="1"/>
    <xf numFmtId="0" fontId="4" fillId="0" borderId="8" xfId="0" applyFont="1" applyBorder="1"/>
    <xf numFmtId="0" fontId="4" fillId="0" borderId="2" xfId="0" applyFont="1" applyBorder="1"/>
    <xf numFmtId="41" fontId="4" fillId="0" borderId="13" xfId="0" applyNumberFormat="1" applyFont="1" applyBorder="1"/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0" xfId="0" applyFont="1" applyAlignment="1">
      <alignment horizontal="right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right" wrapText="1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right" vertical="top" wrapText="1"/>
    </xf>
    <xf numFmtId="0" fontId="10" fillId="0" borderId="0" xfId="0" applyFont="1" applyAlignment="1">
      <alignment horizontal="right" vertical="top" wrapText="1"/>
    </xf>
    <xf numFmtId="0" fontId="13" fillId="0" borderId="0" xfId="0" applyFont="1" applyAlignment="1">
      <alignment horizontal="right" vertical="top" wrapText="1"/>
    </xf>
    <xf numFmtId="0" fontId="11" fillId="0" borderId="0" xfId="0" applyFont="1" applyAlignment="1">
      <alignment horizontal="right" vertical="center" wrapText="1" indent="1"/>
    </xf>
    <xf numFmtId="0" fontId="14" fillId="0" borderId="0" xfId="0" applyFont="1" applyAlignment="1">
      <alignment horizontal="left" vertical="center" indent="2"/>
    </xf>
    <xf numFmtId="0" fontId="14" fillId="0" borderId="0" xfId="0" applyFont="1" applyAlignment="1">
      <alignment horizontal="right" vertical="center" wrapText="1" indent="1"/>
    </xf>
    <xf numFmtId="0" fontId="11" fillId="0" borderId="0" xfId="0" applyFont="1" applyAlignment="1">
      <alignment horizontal="left" vertical="center" indent="2"/>
    </xf>
    <xf numFmtId="0" fontId="16" fillId="0" borderId="0" xfId="0" applyFont="1" applyAlignment="1">
      <alignment horizontal="right" vertical="top" wrapText="1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horizontal="righ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right" vertical="top" wrapText="1"/>
    </xf>
    <xf numFmtId="0" fontId="19" fillId="0" borderId="0" xfId="0" applyFont="1" applyAlignment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8" fontId="1" fillId="0" borderId="17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168" fontId="1" fillId="0" borderId="13" xfId="0" applyNumberFormat="1" applyFont="1" applyBorder="1"/>
    <xf numFmtId="41" fontId="1" fillId="0" borderId="13" xfId="0" applyNumberFormat="1" applyFont="1" applyBorder="1"/>
    <xf numFmtId="41" fontId="1" fillId="0" borderId="17" xfId="0" applyNumberFormat="1" applyFont="1" applyBorder="1"/>
    <xf numFmtId="173" fontId="4" fillId="0" borderId="0" xfId="0" applyNumberFormat="1" applyFont="1"/>
    <xf numFmtId="0" fontId="22" fillId="0" borderId="0" xfId="0" applyFont="1"/>
    <xf numFmtId="0" fontId="20" fillId="0" borderId="0" xfId="0" applyFont="1"/>
    <xf numFmtId="3" fontId="0" fillId="0" borderId="0" xfId="0" applyNumberFormat="1" applyAlignment="1">
      <alignment vertical="center" wrapText="1"/>
    </xf>
    <xf numFmtId="3" fontId="20" fillId="0" borderId="0" xfId="0" applyNumberFormat="1" applyFont="1" applyAlignment="1">
      <alignment vertical="center" wrapText="1"/>
    </xf>
    <xf numFmtId="175" fontId="0" fillId="0" borderId="0" xfId="0" applyNumberFormat="1"/>
    <xf numFmtId="3" fontId="11" fillId="0" borderId="0" xfId="0" applyNumberFormat="1" applyFont="1"/>
    <xf numFmtId="172" fontId="1" fillId="0" borderId="0" xfId="0" applyNumberFormat="1" applyFont="1" applyAlignment="1">
      <alignment horizontal="center"/>
    </xf>
    <xf numFmtId="168" fontId="1" fillId="0" borderId="7" xfId="0" applyNumberFormat="1" applyFont="1" applyBorder="1"/>
    <xf numFmtId="168" fontId="1" fillId="0" borderId="9" xfId="0" applyNumberFormat="1" applyFont="1" applyBorder="1"/>
    <xf numFmtId="41" fontId="1" fillId="0" borderId="12" xfId="0" applyNumberFormat="1" applyFont="1" applyBorder="1"/>
    <xf numFmtId="41" fontId="1" fillId="0" borderId="9" xfId="0" applyNumberFormat="1" applyFont="1" applyBorder="1"/>
    <xf numFmtId="41" fontId="4" fillId="0" borderId="17" xfId="0" applyNumberFormat="1" applyFont="1" applyBorder="1"/>
    <xf numFmtId="0" fontId="23" fillId="0" borderId="0" xfId="0" applyFont="1"/>
    <xf numFmtId="0" fontId="24" fillId="0" borderId="18" xfId="0" applyFont="1" applyBorder="1"/>
    <xf numFmtId="0" fontId="25" fillId="0" borderId="0" xfId="0" applyFont="1"/>
    <xf numFmtId="43" fontId="25" fillId="0" borderId="0" xfId="0" applyNumberFormat="1" applyFont="1"/>
    <xf numFmtId="2" fontId="25" fillId="0" borderId="0" xfId="0" applyNumberFormat="1" applyFont="1"/>
    <xf numFmtId="0" fontId="24" fillId="0" borderId="19" xfId="0" applyFont="1" applyBorder="1"/>
    <xf numFmtId="0" fontId="24" fillId="0" borderId="21" xfId="0" applyFont="1" applyBorder="1"/>
    <xf numFmtId="0" fontId="24" fillId="0" borderId="22" xfId="0" applyFont="1" applyBorder="1"/>
    <xf numFmtId="0" fontId="24" fillId="0" borderId="23" xfId="0" applyFont="1" applyBorder="1" applyAlignment="1">
      <alignment horizontal="center"/>
    </xf>
    <xf numFmtId="15" fontId="25" fillId="0" borderId="0" xfId="0" applyNumberFormat="1" applyFont="1"/>
    <xf numFmtId="15" fontId="0" fillId="0" borderId="0" xfId="0" applyNumberFormat="1"/>
    <xf numFmtId="172" fontId="4" fillId="0" borderId="0" xfId="0" applyNumberFormat="1" applyFont="1"/>
    <xf numFmtId="176" fontId="1" fillId="0" borderId="0" xfId="0" applyNumberFormat="1" applyFont="1"/>
    <xf numFmtId="168" fontId="1" fillId="0" borderId="4" xfId="0" applyNumberFormat="1" applyFont="1" applyBorder="1"/>
    <xf numFmtId="0" fontId="24" fillId="0" borderId="24" xfId="0" applyFont="1" applyBorder="1"/>
    <xf numFmtId="0" fontId="26" fillId="4" borderId="0" xfId="0" applyFont="1" applyFill="1" applyAlignment="1">
      <alignment horizontal="right" vertical="center" wrapText="1" readingOrder="1"/>
    </xf>
    <xf numFmtId="2" fontId="0" fillId="0" borderId="0" xfId="0" applyNumberFormat="1"/>
    <xf numFmtId="0" fontId="24" fillId="0" borderId="0" xfId="0" applyFont="1"/>
    <xf numFmtId="10" fontId="0" fillId="0" borderId="0" xfId="0" applyNumberFormat="1"/>
    <xf numFmtId="177" fontId="25" fillId="0" borderId="0" xfId="0" applyNumberFormat="1" applyFont="1"/>
    <xf numFmtId="166" fontId="20" fillId="0" borderId="0" xfId="0" applyNumberFormat="1" applyFont="1"/>
    <xf numFmtId="43" fontId="20" fillId="0" borderId="0" xfId="0" applyNumberFormat="1" applyFont="1"/>
    <xf numFmtId="0" fontId="30" fillId="0" borderId="0" xfId="0" applyFont="1"/>
    <xf numFmtId="0" fontId="24" fillId="0" borderId="23" xfId="0" applyFont="1" applyBorder="1"/>
    <xf numFmtId="10" fontId="25" fillId="0" borderId="0" xfId="0" applyNumberFormat="1" applyFont="1"/>
    <xf numFmtId="0" fontId="20" fillId="0" borderId="13" xfId="0" applyFont="1" applyBorder="1"/>
    <xf numFmtId="168" fontId="31" fillId="0" borderId="0" xfId="0" applyNumberFormat="1" applyFont="1"/>
    <xf numFmtId="0" fontId="0" fillId="0" borderId="4" xfId="0" applyBorder="1"/>
    <xf numFmtId="10" fontId="1" fillId="0" borderId="0" xfId="0" applyNumberFormat="1" applyFont="1"/>
    <xf numFmtId="41" fontId="1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34" fillId="5" borderId="0" xfId="0" applyFont="1" applyFill="1"/>
    <xf numFmtId="0" fontId="35" fillId="5" borderId="0" xfId="0" applyFont="1" applyFill="1"/>
    <xf numFmtId="0" fontId="36" fillId="5" borderId="0" xfId="0" applyFont="1" applyFill="1" applyAlignment="1">
      <alignment horizontal="center"/>
    </xf>
    <xf numFmtId="0" fontId="35" fillId="3" borderId="0" xfId="0" applyFont="1" applyFill="1"/>
    <xf numFmtId="0" fontId="1" fillId="2" borderId="0" xfId="0" applyFont="1" applyFill="1"/>
    <xf numFmtId="0" fontId="7" fillId="2" borderId="0" xfId="0" applyFont="1" applyFill="1" applyAlignment="1">
      <alignment horizontal="center"/>
    </xf>
    <xf numFmtId="0" fontId="1" fillId="5" borderId="0" xfId="0" applyFont="1" applyFill="1"/>
    <xf numFmtId="0" fontId="7" fillId="5" borderId="0" xfId="0" applyFont="1" applyFill="1" applyAlignment="1">
      <alignment horizontal="center"/>
    </xf>
    <xf numFmtId="169" fontId="1" fillId="0" borderId="0" xfId="0" applyNumberFormat="1" applyFont="1"/>
    <xf numFmtId="170" fontId="1" fillId="0" borderId="0" xfId="0" applyNumberFormat="1" applyFont="1"/>
    <xf numFmtId="3" fontId="1" fillId="0" borderId="0" xfId="0" applyNumberFormat="1" applyFont="1"/>
    <xf numFmtId="0" fontId="35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37" fillId="0" borderId="27" xfId="0" applyFont="1" applyBorder="1"/>
    <xf numFmtId="0" fontId="1" fillId="0" borderId="28" xfId="0" applyFont="1" applyBorder="1"/>
    <xf numFmtId="0" fontId="1" fillId="0" borderId="27" xfId="0" applyFont="1" applyBorder="1" applyAlignment="1">
      <alignment horizontal="center"/>
    </xf>
    <xf numFmtId="168" fontId="1" fillId="0" borderId="28" xfId="0" applyNumberFormat="1" applyFont="1" applyBorder="1"/>
    <xf numFmtId="41" fontId="1" fillId="0" borderId="28" xfId="0" applyNumberFormat="1" applyFont="1" applyBorder="1"/>
    <xf numFmtId="0" fontId="1" fillId="0" borderId="27" xfId="0" applyFont="1" applyBorder="1"/>
    <xf numFmtId="0" fontId="37" fillId="0" borderId="0" xfId="0" applyFont="1"/>
    <xf numFmtId="0" fontId="1" fillId="0" borderId="29" xfId="0" applyFont="1" applyBorder="1" applyAlignment="1">
      <alignment horizontal="center"/>
    </xf>
    <xf numFmtId="0" fontId="1" fillId="0" borderId="30" xfId="0" applyFont="1" applyBorder="1"/>
    <xf numFmtId="168" fontId="1" fillId="0" borderId="31" xfId="0" applyNumberFormat="1" applyFont="1" applyBorder="1"/>
    <xf numFmtId="0" fontId="1" fillId="0" borderId="29" xfId="0" applyFont="1" applyBorder="1"/>
    <xf numFmtId="0" fontId="7" fillId="0" borderId="30" xfId="0" applyFont="1" applyBorder="1" applyAlignment="1">
      <alignment horizontal="center"/>
    </xf>
    <xf numFmtId="41" fontId="1" fillId="0" borderId="31" xfId="0" applyNumberFormat="1" applyFont="1" applyBorder="1"/>
    <xf numFmtId="175" fontId="1" fillId="0" borderId="28" xfId="0" applyNumberFormat="1" applyFont="1" applyBorder="1"/>
    <xf numFmtId="0" fontId="1" fillId="0" borderId="31" xfId="0" applyFont="1" applyBorder="1"/>
    <xf numFmtId="0" fontId="1" fillId="0" borderId="27" xfId="0" applyFont="1" applyBorder="1" applyAlignment="1">
      <alignment wrapText="1"/>
    </xf>
    <xf numFmtId="0" fontId="1" fillId="0" borderId="27" xfId="0" applyFont="1" applyBorder="1" applyAlignment="1">
      <alignment horizontal="left" wrapText="1"/>
    </xf>
    <xf numFmtId="10" fontId="1" fillId="0" borderId="28" xfId="0" applyNumberFormat="1" applyFont="1" applyBorder="1"/>
    <xf numFmtId="1" fontId="1" fillId="0" borderId="28" xfId="0" applyNumberFormat="1" applyFont="1" applyBorder="1"/>
    <xf numFmtId="1" fontId="1" fillId="0" borderId="31" xfId="0" applyNumberFormat="1" applyFont="1" applyBorder="1"/>
    <xf numFmtId="0" fontId="1" fillId="0" borderId="27" xfId="0" applyFont="1" applyBorder="1" applyAlignment="1">
      <alignment horizontal="center" vertical="center"/>
    </xf>
    <xf numFmtId="0" fontId="1" fillId="0" borderId="27" xfId="0" applyFont="1" applyBorder="1" applyAlignment="1">
      <alignment vertical="top"/>
    </xf>
    <xf numFmtId="41" fontId="1" fillId="0" borderId="28" xfId="0" applyNumberFormat="1" applyFont="1" applyBorder="1" applyAlignment="1">
      <alignment vertical="top"/>
    </xf>
    <xf numFmtId="3" fontId="1" fillId="0" borderId="28" xfId="0" applyNumberFormat="1" applyFont="1" applyBorder="1"/>
    <xf numFmtId="171" fontId="1" fillId="0" borderId="28" xfId="0" applyNumberFormat="1" applyFont="1" applyBorder="1"/>
    <xf numFmtId="0" fontId="37" fillId="0" borderId="6" xfId="0" applyFont="1" applyBorder="1"/>
    <xf numFmtId="0" fontId="1" fillId="0" borderId="7" xfId="0" applyFont="1" applyBorder="1"/>
    <xf numFmtId="0" fontId="4" fillId="6" borderId="32" xfId="0" applyFont="1" applyFill="1" applyBorder="1"/>
    <xf numFmtId="0" fontId="4" fillId="6" borderId="33" xfId="0" applyFont="1" applyFill="1" applyBorder="1"/>
    <xf numFmtId="0" fontId="1" fillId="7" borderId="33" xfId="0" applyFont="1" applyFill="1" applyBorder="1"/>
    <xf numFmtId="175" fontId="1" fillId="0" borderId="4" xfId="0" applyNumberFormat="1" applyFont="1" applyBorder="1"/>
    <xf numFmtId="175" fontId="1" fillId="0" borderId="5" xfId="0" applyNumberFormat="1" applyFont="1" applyBorder="1"/>
    <xf numFmtId="175" fontId="1" fillId="0" borderId="2" xfId="0" applyNumberFormat="1" applyFont="1" applyBorder="1"/>
    <xf numFmtId="175" fontId="1" fillId="0" borderId="9" xfId="0" applyNumberFormat="1" applyFont="1" applyBorder="1"/>
    <xf numFmtId="10" fontId="1" fillId="0" borderId="7" xfId="0" applyNumberFormat="1" applyFont="1" applyBorder="1"/>
    <xf numFmtId="0" fontId="1" fillId="0" borderId="9" xfId="0" applyFont="1" applyBorder="1"/>
    <xf numFmtId="0" fontId="4" fillId="0" borderId="16" xfId="0" applyFont="1" applyBorder="1"/>
    <xf numFmtId="0" fontId="4" fillId="0" borderId="13" xfId="0" applyFont="1" applyBorder="1"/>
    <xf numFmtId="0" fontId="4" fillId="0" borderId="13" xfId="0" applyFont="1" applyBorder="1" applyAlignment="1">
      <alignment horizontal="centerContinuous"/>
    </xf>
    <xf numFmtId="0" fontId="4" fillId="0" borderId="17" xfId="0" applyFont="1" applyBorder="1" applyAlignment="1">
      <alignment horizontal="centerContinuous"/>
    </xf>
    <xf numFmtId="168" fontId="4" fillId="0" borderId="0" xfId="0" applyNumberFormat="1" applyFont="1"/>
    <xf numFmtId="178" fontId="32" fillId="0" borderId="0" xfId="0" quotePrefix="1" applyNumberFormat="1" applyFont="1" applyAlignment="1">
      <alignment horizontal="right"/>
    </xf>
    <xf numFmtId="41" fontId="4" fillId="0" borderId="0" xfId="0" applyNumberFormat="1" applyFont="1" applyAlignment="1">
      <alignment horizontal="right"/>
    </xf>
    <xf numFmtId="176" fontId="1" fillId="0" borderId="0" xfId="0" applyNumberFormat="1" applyFont="1" applyAlignment="1">
      <alignment horizontal="center"/>
    </xf>
    <xf numFmtId="179" fontId="1" fillId="0" borderId="0" xfId="0" applyNumberFormat="1" applyFont="1"/>
    <xf numFmtId="9" fontId="0" fillId="0" borderId="0" xfId="0" applyNumberFormat="1"/>
    <xf numFmtId="180" fontId="0" fillId="0" borderId="0" xfId="0" applyNumberFormat="1"/>
    <xf numFmtId="181" fontId="0" fillId="0" borderId="0" xfId="0" applyNumberFormat="1"/>
    <xf numFmtId="43" fontId="4" fillId="0" borderId="0" xfId="0" applyNumberFormat="1" applyFont="1"/>
    <xf numFmtId="0" fontId="0" fillId="9" borderId="38" xfId="0" applyFill="1" applyBorder="1" applyAlignment="1">
      <alignment wrapText="1"/>
    </xf>
    <xf numFmtId="0" fontId="0" fillId="9" borderId="39" xfId="0" applyFill="1" applyBorder="1" applyAlignment="1">
      <alignment wrapText="1"/>
    </xf>
    <xf numFmtId="0" fontId="0" fillId="9" borderId="40" xfId="0" applyFill="1" applyBorder="1" applyAlignment="1">
      <alignment wrapText="1"/>
    </xf>
    <xf numFmtId="0" fontId="0" fillId="10" borderId="41" xfId="0" applyFill="1" applyBorder="1"/>
    <xf numFmtId="168" fontId="0" fillId="10" borderId="42" xfId="0" applyNumberFormat="1" applyFill="1" applyBorder="1"/>
    <xf numFmtId="168" fontId="0" fillId="10" borderId="43" xfId="0" applyNumberFormat="1" applyFill="1" applyBorder="1"/>
    <xf numFmtId="0" fontId="0" fillId="10" borderId="44" xfId="0" applyFill="1" applyBorder="1"/>
    <xf numFmtId="168" fontId="0" fillId="10" borderId="45" xfId="0" applyNumberFormat="1" applyFill="1" applyBorder="1"/>
    <xf numFmtId="168" fontId="0" fillId="10" borderId="46" xfId="0" applyNumberFormat="1" applyFill="1" applyBorder="1"/>
    <xf numFmtId="41" fontId="4" fillId="7" borderId="34" xfId="0" applyNumberFormat="1" applyFont="1" applyFill="1" applyBorder="1"/>
    <xf numFmtId="41" fontId="0" fillId="10" borderId="42" xfId="0" applyNumberFormat="1" applyFill="1" applyBorder="1"/>
    <xf numFmtId="41" fontId="0" fillId="10" borderId="45" xfId="0" applyNumberFormat="1" applyFill="1" applyBorder="1"/>
    <xf numFmtId="0" fontId="6" fillId="0" borderId="0" xfId="0" applyFont="1"/>
    <xf numFmtId="15" fontId="1" fillId="0" borderId="1" xfId="0" applyNumberFormat="1" applyFont="1" applyBorder="1"/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47" xfId="0" applyFont="1" applyBorder="1"/>
    <xf numFmtId="0" fontId="42" fillId="0" borderId="0" xfId="0" applyFont="1"/>
    <xf numFmtId="43" fontId="39" fillId="0" borderId="0" xfId="1" applyFont="1" applyAlignment="1"/>
    <xf numFmtId="0" fontId="1" fillId="11" borderId="0" xfId="0" applyFont="1" applyFill="1"/>
    <xf numFmtId="0" fontId="39" fillId="11" borderId="0" xfId="0" applyFont="1" applyFill="1"/>
    <xf numFmtId="43" fontId="39" fillId="11" borderId="0" xfId="1" applyFont="1" applyFill="1" applyAlignment="1"/>
    <xf numFmtId="0" fontId="40" fillId="11" borderId="0" xfId="0" applyFont="1" applyFill="1" applyAlignment="1">
      <alignment horizontal="center"/>
    </xf>
    <xf numFmtId="0" fontId="43" fillId="11" borderId="0" xfId="0" applyFont="1" applyFill="1"/>
    <xf numFmtId="182" fontId="42" fillId="0" borderId="47" xfId="0" applyNumberFormat="1" applyFont="1" applyBorder="1"/>
    <xf numFmtId="182" fontId="42" fillId="0" borderId="0" xfId="0" applyNumberFormat="1" applyFont="1"/>
    <xf numFmtId="182" fontId="4" fillId="0" borderId="0" xfId="0" applyNumberFormat="1" applyFont="1" applyAlignment="1">
      <alignment horizontal="center"/>
    </xf>
    <xf numFmtId="182" fontId="1" fillId="0" borderId="0" xfId="0" applyNumberFormat="1" applyFont="1"/>
    <xf numFmtId="0" fontId="43" fillId="0" borderId="0" xfId="0" applyFont="1"/>
    <xf numFmtId="0" fontId="43" fillId="12" borderId="48" xfId="0" applyFont="1" applyFill="1" applyBorder="1"/>
    <xf numFmtId="0" fontId="1" fillId="12" borderId="0" xfId="0" applyFont="1" applyFill="1"/>
    <xf numFmtId="0" fontId="1" fillId="12" borderId="48" xfId="0" applyFont="1" applyFill="1" applyBorder="1"/>
    <xf numFmtId="0" fontId="1" fillId="12" borderId="0" xfId="0" applyFont="1" applyFill="1" applyAlignment="1">
      <alignment horizontal="centerContinuous" vertical="center"/>
    </xf>
    <xf numFmtId="0" fontId="45" fillId="12" borderId="48" xfId="0" applyFont="1" applyFill="1" applyBorder="1" applyAlignment="1">
      <alignment horizontal="centerContinuous" vertical="center"/>
    </xf>
    <xf numFmtId="182" fontId="33" fillId="12" borderId="48" xfId="0" applyNumberFormat="1" applyFont="1" applyFill="1" applyBorder="1"/>
    <xf numFmtId="0" fontId="45" fillId="12" borderId="48" xfId="0" applyFont="1" applyFill="1" applyBorder="1" applyAlignment="1">
      <alignment horizontal="centerContinuous"/>
    </xf>
    <xf numFmtId="0" fontId="1" fillId="12" borderId="0" xfId="0" applyFont="1" applyFill="1" applyAlignment="1">
      <alignment horizontal="centerContinuous"/>
    </xf>
    <xf numFmtId="182" fontId="46" fillId="12" borderId="48" xfId="0" applyNumberFormat="1" applyFont="1" applyFill="1" applyBorder="1"/>
    <xf numFmtId="0" fontId="47" fillId="12" borderId="48" xfId="0" applyFont="1" applyFill="1" applyBorder="1"/>
    <xf numFmtId="0" fontId="47" fillId="12" borderId="48" xfId="0" applyFont="1" applyFill="1" applyBorder="1" applyAlignment="1">
      <alignment horizontal="centerContinuous"/>
    </xf>
    <xf numFmtId="0" fontId="1" fillId="0" borderId="47" xfId="0" applyFont="1" applyBorder="1"/>
    <xf numFmtId="0" fontId="43" fillId="0" borderId="47" xfId="0" applyFont="1" applyBorder="1"/>
    <xf numFmtId="0" fontId="1" fillId="0" borderId="49" xfId="0" applyFont="1" applyBorder="1"/>
    <xf numFmtId="0" fontId="1" fillId="0" borderId="50" xfId="0" applyFont="1" applyBorder="1"/>
    <xf numFmtId="0" fontId="1" fillId="0" borderId="51" xfId="0" applyFont="1" applyBorder="1"/>
    <xf numFmtId="182" fontId="4" fillId="0" borderId="0" xfId="0" applyNumberFormat="1" applyFont="1"/>
    <xf numFmtId="0" fontId="41" fillId="0" borderId="0" xfId="0" applyFont="1" applyAlignment="1">
      <alignment horizontal="centerContinuous"/>
    </xf>
    <xf numFmtId="0" fontId="1" fillId="0" borderId="52" xfId="0" applyFont="1" applyBorder="1"/>
    <xf numFmtId="0" fontId="1" fillId="0" borderId="53" xfId="0" applyFont="1" applyBorder="1"/>
    <xf numFmtId="0" fontId="1" fillId="0" borderId="54" xfId="0" applyFont="1" applyBorder="1"/>
    <xf numFmtId="0" fontId="1" fillId="0" borderId="55" xfId="0" applyFont="1" applyBorder="1"/>
    <xf numFmtId="0" fontId="39" fillId="0" borderId="55" xfId="0" applyFont="1" applyBorder="1"/>
    <xf numFmtId="168" fontId="48" fillId="0" borderId="0" xfId="0" applyNumberFormat="1" applyFont="1"/>
    <xf numFmtId="0" fontId="49" fillId="13" borderId="0" xfId="0" applyFont="1" applyFill="1"/>
    <xf numFmtId="15" fontId="1" fillId="0" borderId="11" xfId="0" applyNumberFormat="1" applyFont="1" applyBorder="1"/>
    <xf numFmtId="0" fontId="1" fillId="0" borderId="56" xfId="0" applyFont="1" applyBorder="1"/>
    <xf numFmtId="0" fontId="7" fillId="0" borderId="5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1" fillId="0" borderId="7" xfId="0" applyNumberFormat="1" applyFont="1" applyBorder="1"/>
    <xf numFmtId="0" fontId="1" fillId="0" borderId="6" xfId="0" applyFont="1" applyBorder="1" applyAlignment="1">
      <alignment horizontal="center" vertical="center"/>
    </xf>
    <xf numFmtId="168" fontId="1" fillId="0" borderId="5" xfId="0" applyNumberFormat="1" applyFont="1" applyBorder="1"/>
    <xf numFmtId="168" fontId="1" fillId="0" borderId="2" xfId="0" applyNumberFormat="1" applyFont="1" applyBorder="1"/>
    <xf numFmtId="0" fontId="6" fillId="0" borderId="1" xfId="0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41" fontId="35" fillId="3" borderId="0" xfId="0" applyNumberFormat="1" applyFont="1" applyFill="1"/>
    <xf numFmtId="0" fontId="1" fillId="0" borderId="8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168" fontId="1" fillId="0" borderId="59" xfId="0" applyNumberFormat="1" applyFont="1" applyBorder="1"/>
    <xf numFmtId="0" fontId="1" fillId="0" borderId="59" xfId="0" applyFont="1" applyBorder="1"/>
    <xf numFmtId="0" fontId="1" fillId="0" borderId="58" xfId="0" applyFont="1" applyBorder="1"/>
    <xf numFmtId="0" fontId="1" fillId="0" borderId="60" xfId="0" applyFont="1" applyBorder="1" applyAlignment="1">
      <alignment horizontal="center"/>
    </xf>
    <xf numFmtId="0" fontId="1" fillId="0" borderId="61" xfId="0" applyFont="1" applyBorder="1"/>
    <xf numFmtId="168" fontId="1" fillId="0" borderId="62" xfId="0" applyNumberFormat="1" applyFont="1" applyBorder="1"/>
    <xf numFmtId="41" fontId="1" fillId="0" borderId="59" xfId="0" applyNumberFormat="1" applyFont="1" applyBorder="1"/>
    <xf numFmtId="0" fontId="1" fillId="0" borderId="60" xfId="0" applyFont="1" applyBorder="1"/>
    <xf numFmtId="0" fontId="7" fillId="0" borderId="61" xfId="0" applyFont="1" applyBorder="1" applyAlignment="1">
      <alignment horizontal="center"/>
    </xf>
    <xf numFmtId="0" fontId="1" fillId="0" borderId="62" xfId="0" applyFont="1" applyBorder="1"/>
    <xf numFmtId="183" fontId="1" fillId="0" borderId="17" xfId="0" applyNumberFormat="1" applyFont="1" applyBorder="1"/>
    <xf numFmtId="10" fontId="0" fillId="0" borderId="0" xfId="2" applyNumberFormat="1" applyFont="1"/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7" fillId="4" borderId="3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 wrapText="1"/>
    </xf>
    <xf numFmtId="0" fontId="24" fillId="0" borderId="20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8" fillId="4" borderId="4" xfId="0" applyFont="1" applyFill="1" applyBorder="1" applyAlignment="1">
      <alignment horizontal="center" vertical="center" wrapText="1"/>
    </xf>
    <xf numFmtId="0" fontId="40" fillId="11" borderId="0" xfId="0" applyFont="1" applyFill="1" applyAlignment="1">
      <alignment horizontal="center" vertical="center"/>
    </xf>
    <xf numFmtId="0" fontId="44" fillId="11" borderId="0" xfId="0" applyFont="1" applyFill="1" applyAlignment="1">
      <alignment horizontal="center" vertical="center"/>
    </xf>
    <xf numFmtId="0" fontId="41" fillId="0" borderId="0" xfId="0" applyFont="1" applyAlignment="1">
      <alignment horizontal="right"/>
    </xf>
    <xf numFmtId="43" fontId="50" fillId="11" borderId="0" xfId="1" applyFont="1" applyFill="1" applyAlignment="1">
      <alignment horizontal="center" vertical="top" wrapText="1"/>
    </xf>
    <xf numFmtId="0" fontId="4" fillId="0" borderId="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/>
    </xf>
    <xf numFmtId="0" fontId="38" fillId="8" borderId="35" xfId="0" applyFont="1" applyFill="1" applyBorder="1"/>
    <xf numFmtId="0" fontId="38" fillId="8" borderId="36" xfId="0" applyFont="1" applyFill="1" applyBorder="1"/>
    <xf numFmtId="0" fontId="38" fillId="8" borderId="37" xfId="0" applyFont="1" applyFill="1" applyBorder="1"/>
    <xf numFmtId="41" fontId="0" fillId="0" borderId="0" xfId="0" applyNumberFormat="1"/>
    <xf numFmtId="1" fontId="4" fillId="0" borderId="0" xfId="0" applyNumberFormat="1" applyFont="1"/>
    <xf numFmtId="0" fontId="4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color theme="0"/>
      </font>
      <fill>
        <patternFill>
          <fgColor rgb="FFFF3300"/>
          <bgColor rgb="FFFD1F1F"/>
        </patternFill>
      </fill>
    </dxf>
    <dxf>
      <font>
        <color theme="0"/>
      </font>
      <fill>
        <patternFill>
          <bgColor theme="9"/>
        </patternFill>
      </fill>
    </dxf>
  </dxfs>
  <tableStyles count="0" defaultTableStyle="TableStyleMedium2" defaultPivotStyle="PivotStyleLight16"/>
  <colors>
    <mruColors>
      <color rgb="FF0000FF"/>
      <color rgb="FF33CC33"/>
      <color rgb="FFFD1F1F"/>
      <color rgb="FFFF3300"/>
      <color rgb="FFF50B0B"/>
      <color rgb="FFFF2525"/>
      <color rgb="FFFF0066"/>
      <color rgb="FF002086"/>
      <color rgb="FF0027A4"/>
      <color rgb="FF002F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EBITDA MARGIN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Summary!$C$46:$L$46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Summary!$C$54:$L$54</c:f>
              <c:numCache>
                <c:formatCode>0.0%</c:formatCode>
                <c:ptCount val="10"/>
                <c:pt idx="0">
                  <c:v>2.0685617905017085E-2</c:v>
                </c:pt>
                <c:pt idx="1">
                  <c:v>2.5929814015295052E-2</c:v>
                </c:pt>
                <c:pt idx="2">
                  <c:v>3.5156733925843668E-2</c:v>
                </c:pt>
                <c:pt idx="3">
                  <c:v>4.3864047617803735E-2</c:v>
                </c:pt>
                <c:pt idx="4">
                  <c:v>5.1525741374280676E-2</c:v>
                </c:pt>
                <c:pt idx="5">
                  <c:v>5.905831745277227E-2</c:v>
                </c:pt>
                <c:pt idx="6">
                  <c:v>6.5595914767873964E-2</c:v>
                </c:pt>
                <c:pt idx="7">
                  <c:v>7.1669473543970449E-2</c:v>
                </c:pt>
                <c:pt idx="8">
                  <c:v>7.7484178351170135E-2</c:v>
                </c:pt>
                <c:pt idx="9">
                  <c:v>8.1322375895757179E-2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0-4006-BC85-8C37FA4FE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122224"/>
        <c:axId val="923124144"/>
      </c:barChart>
      <c:catAx>
        <c:axId val="92312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alpha val="91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4144"/>
        <c:crosses val="autoZero"/>
        <c:auto val="1"/>
        <c:lblAlgn val="ctr"/>
        <c:lblOffset val="100"/>
        <c:noMultiLvlLbl val="0"/>
      </c:catAx>
      <c:valAx>
        <c:axId val="92312414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2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NET MARGIN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Summary!$C$46:$L$46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Summary!$C$55:$L$55</c:f>
              <c:numCache>
                <c:formatCode>0.0%</c:formatCode>
                <c:ptCount val="10"/>
                <c:pt idx="0">
                  <c:v>9.7884958485491107E-3</c:v>
                </c:pt>
                <c:pt idx="1">
                  <c:v>1.1298801016320302E-2</c:v>
                </c:pt>
                <c:pt idx="2">
                  <c:v>1.7372542631109721E-2</c:v>
                </c:pt>
                <c:pt idx="3">
                  <c:v>2.4457733842724209E-2</c:v>
                </c:pt>
                <c:pt idx="4">
                  <c:v>3.0564436806533809E-2</c:v>
                </c:pt>
                <c:pt idx="5">
                  <c:v>3.6035701903040916E-2</c:v>
                </c:pt>
                <c:pt idx="6">
                  <c:v>4.0608127550220502E-2</c:v>
                </c:pt>
                <c:pt idx="7">
                  <c:v>4.3870448685252292E-2</c:v>
                </c:pt>
                <c:pt idx="8">
                  <c:v>4.8488050995751326E-2</c:v>
                </c:pt>
                <c:pt idx="9">
                  <c:v>5.1706597232491533E-2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E-482A-9F97-98F0BF41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122224"/>
        <c:axId val="923124144"/>
      </c:barChart>
      <c:catAx>
        <c:axId val="92312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alpha val="91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4144"/>
        <c:crosses val="autoZero"/>
        <c:auto val="1"/>
        <c:lblAlgn val="ctr"/>
        <c:lblOffset val="100"/>
        <c:noMultiLvlLbl val="0"/>
      </c:catAx>
      <c:valAx>
        <c:axId val="92312414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2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 RETURN ON EQUITY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Summary!$C$46:$L$46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Summary!$C$56:$L$56</c:f>
              <c:numCache>
                <c:formatCode>0.0%</c:formatCode>
                <c:ptCount val="10"/>
                <c:pt idx="0">
                  <c:v>1.7651237783796042E-2</c:v>
                </c:pt>
                <c:pt idx="1">
                  <c:v>2.9402285329003318E-2</c:v>
                </c:pt>
                <c:pt idx="2">
                  <c:v>5.5322426171708627E-2</c:v>
                </c:pt>
                <c:pt idx="3">
                  <c:v>9.079782067502902E-2</c:v>
                </c:pt>
                <c:pt idx="4">
                  <c:v>0.12404873344989065</c:v>
                </c:pt>
                <c:pt idx="5">
                  <c:v>0.15247343832909951</c:v>
                </c:pt>
                <c:pt idx="6">
                  <c:v>0.17218926079476324</c:v>
                </c:pt>
                <c:pt idx="7">
                  <c:v>0.18165786687731095</c:v>
                </c:pt>
                <c:pt idx="8">
                  <c:v>0.18949908985517139</c:v>
                </c:pt>
                <c:pt idx="9">
                  <c:v>0.18954312682167371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9-443A-9271-F40B2F6C5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122224"/>
        <c:axId val="923124144"/>
      </c:barChart>
      <c:catAx>
        <c:axId val="92312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alpha val="91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4144"/>
        <c:crosses val="autoZero"/>
        <c:auto val="1"/>
        <c:lblAlgn val="ctr"/>
        <c:lblOffset val="100"/>
        <c:noMultiLvlLbl val="0"/>
      </c:catAx>
      <c:valAx>
        <c:axId val="92312414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22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Monte Carlo Simulation - Distribution of Intrinsic Values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800" b="0" i="0" u="none" strike="noStrike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Monte Carlo Simulation - Distribution of Intrinsic Values</a:t>
          </a:r>
        </a:p>
      </cx:txPr>
    </cx:title>
    <cx:plotArea>
      <cx:plotAreaRegion>
        <cx:series layoutId="clusteredColumn" uniqueId="{1F368CAD-D032-40A5-BF16-7CBBFF60A45C}">
          <cx:spPr>
            <a:solidFill>
              <a:schemeClr val="tx1">
                <a:lumMod val="95000"/>
                <a:lumOff val="5000"/>
              </a:schemeClr>
            </a:solidFill>
            <a:ln w="12700">
              <a:solidFill>
                <a:schemeClr val="bg1"/>
              </a:solidFill>
            </a:ln>
          </cx:spPr>
          <cx:dataId val="0"/>
          <cx:layoutPr>
            <cx:binning intervalClosed="r">
              <cx:binSize val="7"/>
            </cx:binning>
          </cx:layoutPr>
        </cx:series>
      </cx:plotAreaRegion>
      <cx:axis id="0">
        <cx:catScaling gapWidth="0"/>
        <cx:tickLabels/>
      </cx:axis>
      <cx:axis id="1" hidden="1">
        <cx:valScaling/>
        <cx:tickLabels/>
      </cx:axis>
    </cx:plotArea>
  </cx:chart>
  <cx:spPr>
    <a:ln>
      <a:solidFill>
        <a:schemeClr val="bg1"/>
      </a:solidFill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2</xdr:row>
      <xdr:rowOff>22860</xdr:rowOff>
    </xdr:from>
    <xdr:to>
      <xdr:col>3</xdr:col>
      <xdr:colOff>42125</xdr:colOff>
      <xdr:row>5</xdr:row>
      <xdr:rowOff>40081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7A34C7-7EB0-E17D-132E-46D505F2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97180"/>
          <a:ext cx="1543265" cy="543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14</xdr:row>
      <xdr:rowOff>167640</xdr:rowOff>
    </xdr:from>
    <xdr:to>
      <xdr:col>11</xdr:col>
      <xdr:colOff>666750</xdr:colOff>
      <xdr:row>38</xdr:row>
      <xdr:rowOff>21166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F92402B3-2013-ED4D-5DD0-89D64E68A1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570" y="2186940"/>
              <a:ext cx="9060180" cy="42477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IN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</xdr:col>
      <xdr:colOff>6033</xdr:colOff>
      <xdr:row>58</xdr:row>
      <xdr:rowOff>37304</xdr:rowOff>
    </xdr:from>
    <xdr:to>
      <xdr:col>5</xdr:col>
      <xdr:colOff>238125</xdr:colOff>
      <xdr:row>75</xdr:row>
      <xdr:rowOff>54428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BF73B9-7045-843B-3A8D-B1AFF59204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388938</xdr:colOff>
      <xdr:row>58</xdr:row>
      <xdr:rowOff>39688</xdr:rowOff>
    </xdr:from>
    <xdr:to>
      <xdr:col>10</xdr:col>
      <xdr:colOff>403526</xdr:colOff>
      <xdr:row>75</xdr:row>
      <xdr:rowOff>69979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60E765-15C9-4081-8EF2-C86137F5F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579438</xdr:colOff>
      <xdr:row>58</xdr:row>
      <xdr:rowOff>39687</xdr:rowOff>
    </xdr:from>
    <xdr:to>
      <xdr:col>14</xdr:col>
      <xdr:colOff>101900</xdr:colOff>
      <xdr:row>75</xdr:row>
      <xdr:rowOff>77755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F5EF8-E2D6-4B35-99D7-27B82099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808653</xdr:colOff>
      <xdr:row>76</xdr:row>
      <xdr:rowOff>23325</xdr:rowOff>
    </xdr:from>
    <xdr:to>
      <xdr:col>14</xdr:col>
      <xdr:colOff>69980</xdr:colOff>
      <xdr:row>80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C289E25-DB48-6E66-6DD3-F7A357EB0A99}"/>
            </a:ext>
          </a:extLst>
        </xdr:cNvPr>
        <xdr:cNvSpPr/>
      </xdr:nvSpPr>
      <xdr:spPr>
        <a:xfrm>
          <a:off x="933061" y="13218366"/>
          <a:ext cx="11010123" cy="575389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kern="1200">
              <a:latin typeface="Arial" panose="020B0604020202020204" pitchFamily="34" charset="0"/>
              <a:cs typeface="Arial" panose="020B0604020202020204" pitchFamily="34" charset="0"/>
            </a:rPr>
            <a:t>Eternal limited appears significantly overvalued with current market price of ₹227 implying near-perfect execution across all segments. Base case valuation (₹122) and even optimistic outcomes fail to justify prevailing levels. Valuation is highly sensitive to quick commerce margin expansion and NOV growth. Overall, the risk-reward remains unfavorable at current prices.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05094-B38E-45F4-87FB-A1B759F4E600}">
  <sheetPr codeName="Sheet1"/>
  <dimension ref="B2:J22"/>
  <sheetViews>
    <sheetView showGridLines="0" zoomScaleNormal="100" workbookViewId="0">
      <selection activeCell="B12" sqref="B12"/>
    </sheetView>
  </sheetViews>
  <sheetFormatPr defaultColWidth="8.90625" defaultRowHeight="14" x14ac:dyDescent="0.3"/>
  <cols>
    <col min="1" max="1" width="4.54296875" style="2" customWidth="1"/>
    <col min="2" max="2" width="12.36328125" style="2" bestFit="1" customWidth="1"/>
    <col min="3" max="10" width="8.90625" style="2"/>
    <col min="11" max="11" width="4.54296875" style="2" customWidth="1"/>
    <col min="12" max="16384" width="8.90625" style="2"/>
  </cols>
  <sheetData>
    <row r="2" spans="2:10" ht="7.25" customHeight="1" thickBot="1" x14ac:dyDescent="0.35">
      <c r="B2" s="1"/>
      <c r="C2" s="1"/>
      <c r="D2" s="1"/>
      <c r="E2" s="1"/>
      <c r="F2" s="1"/>
      <c r="G2" s="1"/>
      <c r="H2" s="1"/>
      <c r="I2" s="1"/>
      <c r="J2" s="1"/>
    </row>
    <row r="6" spans="2:10" ht="3.65" customHeight="1" x14ac:dyDescent="0.3"/>
    <row r="7" spans="2:10" x14ac:dyDescent="0.3">
      <c r="B7" s="2" t="s">
        <v>0</v>
      </c>
    </row>
    <row r="13" spans="2:10" ht="29.5" x14ac:dyDescent="0.55000000000000004">
      <c r="B13" s="3" t="s">
        <v>1</v>
      </c>
    </row>
    <row r="14" spans="2:10" x14ac:dyDescent="0.3">
      <c r="B14" s="4">
        <f ca="1">TODAY()</f>
        <v>46187</v>
      </c>
    </row>
    <row r="19" spans="2:10" x14ac:dyDescent="0.3">
      <c r="B19" s="2" t="s">
        <v>2</v>
      </c>
      <c r="I19" s="5" t="s">
        <v>3</v>
      </c>
    </row>
    <row r="20" spans="2:10" x14ac:dyDescent="0.3">
      <c r="I20" s="6" t="s">
        <v>4</v>
      </c>
    </row>
    <row r="21" spans="2:10" ht="5.4" customHeight="1" thickBot="1" x14ac:dyDescent="0.35">
      <c r="B21" s="1"/>
      <c r="C21" s="1"/>
      <c r="D21" s="1"/>
      <c r="E21" s="1"/>
      <c r="F21" s="1"/>
      <c r="G21" s="1"/>
      <c r="H21" s="1"/>
      <c r="I21" s="1"/>
      <c r="J21" s="1"/>
    </row>
    <row r="22" spans="2:10" ht="7.25" customHeight="1" x14ac:dyDescent="0.3"/>
  </sheetData>
  <printOptions horizontalCentered="1" verticalCentered="1"/>
  <pageMargins left="0.19685039370078741" right="0.47244094488188981" top="0.19685039370078741" bottom="0.39370078740157483" header="0.31496062992125984" footer="0.31496062992125984"/>
  <pageSetup paperSize="9" scale="1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49653-4F5E-4B55-AEB4-80D20014A20F}">
  <sheetPr codeName="Sheet4">
    <pageSetUpPr fitToPage="1"/>
  </sheetPr>
  <dimension ref="B2:J44"/>
  <sheetViews>
    <sheetView showGridLines="0" zoomScaleNormal="100" workbookViewId="0">
      <selection activeCell="C17" sqref="C17"/>
    </sheetView>
  </sheetViews>
  <sheetFormatPr defaultColWidth="8.90625" defaultRowHeight="14" x14ac:dyDescent="0.3"/>
  <cols>
    <col min="1" max="1" width="4.54296875" style="2" customWidth="1"/>
    <col min="2" max="2" width="35.453125" style="2" customWidth="1"/>
    <col min="3" max="5" width="8.90625" style="2"/>
    <col min="6" max="6" width="4.08984375" style="2" customWidth="1"/>
    <col min="7" max="7" width="43.453125" style="2" bestFit="1" customWidth="1"/>
    <col min="8" max="8" width="9.08984375" style="2" bestFit="1" customWidth="1"/>
    <col min="9" max="10" width="8.90625" style="2"/>
    <col min="11" max="11" width="4.54296875" style="2" customWidth="1"/>
    <col min="12" max="16384" width="8.90625" style="2"/>
  </cols>
  <sheetData>
    <row r="2" spans="2:10" ht="30" x14ac:dyDescent="0.6">
      <c r="B2" s="7" t="str">
        <f>Cover!$B$13</f>
        <v>Eternal Limited</v>
      </c>
      <c r="C2" s="8"/>
      <c r="D2" s="8"/>
      <c r="E2" s="8"/>
      <c r="F2" s="8"/>
      <c r="G2" s="8"/>
      <c r="H2" s="8"/>
      <c r="I2" s="8"/>
      <c r="J2" s="8"/>
    </row>
    <row r="3" spans="2:10" ht="19.5" thickBot="1" x14ac:dyDescent="0.45">
      <c r="B3" s="270" t="s">
        <v>10786</v>
      </c>
      <c r="C3" s="271"/>
      <c r="D3" s="271"/>
      <c r="E3" s="271"/>
      <c r="F3" s="271"/>
      <c r="G3" s="271"/>
      <c r="H3" s="271"/>
      <c r="I3" s="271"/>
      <c r="J3" s="271"/>
    </row>
    <row r="4" spans="2:10" s="6" customFormat="1" x14ac:dyDescent="0.3">
      <c r="B4" s="6" t="s">
        <v>650</v>
      </c>
      <c r="G4" s="6" t="s">
        <v>651</v>
      </c>
    </row>
    <row r="5" spans="2:10" s="6" customFormat="1" x14ac:dyDescent="0.3">
      <c r="B5" s="66"/>
      <c r="C5" s="66" t="s">
        <v>637</v>
      </c>
      <c r="D5" s="66" t="s">
        <v>10785</v>
      </c>
      <c r="E5" s="66" t="s">
        <v>636</v>
      </c>
      <c r="H5" s="6" t="s">
        <v>637</v>
      </c>
      <c r="I5" s="6" t="s">
        <v>10785</v>
      </c>
      <c r="J5" s="6" t="s">
        <v>636</v>
      </c>
    </row>
    <row r="6" spans="2:10" x14ac:dyDescent="0.3">
      <c r="B6" s="24" t="s">
        <v>638</v>
      </c>
      <c r="C6" s="25">
        <v>0.45</v>
      </c>
      <c r="D6" s="25">
        <v>0.55000000000000004</v>
      </c>
      <c r="E6" s="107">
        <v>0.65</v>
      </c>
      <c r="G6" s="41" t="s">
        <v>638</v>
      </c>
      <c r="H6" s="125">
        <v>0.3</v>
      </c>
      <c r="I6" s="125">
        <v>0.4</v>
      </c>
      <c r="J6" s="268">
        <v>0.57499999999999996</v>
      </c>
    </row>
    <row r="7" spans="2:10" x14ac:dyDescent="0.3">
      <c r="B7" s="24" t="s">
        <v>640</v>
      </c>
      <c r="C7" s="25">
        <v>0.5</v>
      </c>
      <c r="D7" s="25">
        <v>0.7</v>
      </c>
      <c r="E7" s="107">
        <v>0.8</v>
      </c>
      <c r="G7" s="24" t="s">
        <v>644</v>
      </c>
      <c r="H7" s="25">
        <v>0.5</v>
      </c>
      <c r="I7" s="25">
        <v>0.65</v>
      </c>
      <c r="J7" s="107">
        <v>0.65</v>
      </c>
    </row>
    <row r="8" spans="2:10" x14ac:dyDescent="0.3">
      <c r="B8" s="24" t="s">
        <v>639</v>
      </c>
      <c r="C8" s="25">
        <v>0.33</v>
      </c>
      <c r="D8" s="25">
        <v>0.43</v>
      </c>
      <c r="E8" s="107">
        <v>0.6</v>
      </c>
      <c r="G8" s="24" t="s">
        <v>10693</v>
      </c>
      <c r="H8" s="25">
        <v>0.05</v>
      </c>
      <c r="I8" s="25">
        <v>5.5E-2</v>
      </c>
      <c r="J8" s="107">
        <v>0.2</v>
      </c>
    </row>
    <row r="9" spans="2:10" x14ac:dyDescent="0.3">
      <c r="B9" s="24" t="s">
        <v>657</v>
      </c>
      <c r="C9" s="25">
        <v>0.112</v>
      </c>
      <c r="D9" s="25">
        <v>0.122</v>
      </c>
      <c r="E9" s="107">
        <v>0.1275</v>
      </c>
      <c r="G9" s="24" t="s">
        <v>643</v>
      </c>
      <c r="H9" s="25">
        <v>0.5</v>
      </c>
      <c r="I9" s="25">
        <v>0.65</v>
      </c>
      <c r="J9" s="107">
        <v>0.8</v>
      </c>
    </row>
    <row r="10" spans="2:10" x14ac:dyDescent="0.3">
      <c r="B10" s="27" t="s">
        <v>656</v>
      </c>
      <c r="C10" s="269">
        <v>6.5000000000000002E-2</v>
      </c>
      <c r="D10" s="269">
        <v>7.4999999999999997E-2</v>
      </c>
      <c r="E10" s="108">
        <v>0.09</v>
      </c>
      <c r="G10" s="24" t="s">
        <v>658</v>
      </c>
      <c r="H10" s="25">
        <v>0.26500000000000001</v>
      </c>
      <c r="I10" s="25">
        <v>0.27500000000000002</v>
      </c>
      <c r="J10" s="107">
        <v>0.28499999999999998</v>
      </c>
    </row>
    <row r="11" spans="2:10" x14ac:dyDescent="0.3">
      <c r="C11" s="25"/>
      <c r="D11" s="25"/>
      <c r="E11" s="25"/>
      <c r="G11" s="24" t="s">
        <v>659</v>
      </c>
      <c r="H11" s="25">
        <v>0.1</v>
      </c>
      <c r="I11" s="25">
        <v>0.12</v>
      </c>
      <c r="J11" s="107">
        <v>0.13</v>
      </c>
    </row>
    <row r="12" spans="2:10" x14ac:dyDescent="0.3">
      <c r="C12" s="25"/>
      <c r="D12" s="25"/>
      <c r="E12" s="25"/>
      <c r="G12" s="24" t="s">
        <v>656</v>
      </c>
      <c r="H12" s="25">
        <v>6.5000000000000002E-2</v>
      </c>
      <c r="I12" s="25">
        <v>0.1</v>
      </c>
      <c r="J12" s="107">
        <v>0.125</v>
      </c>
    </row>
    <row r="13" spans="2:10" x14ac:dyDescent="0.3">
      <c r="C13" s="25"/>
      <c r="D13" s="25"/>
      <c r="E13" s="25"/>
      <c r="G13" s="27" t="s">
        <v>10694</v>
      </c>
      <c r="H13" s="269">
        <v>7.4999999999999997E-2</v>
      </c>
      <c r="I13" s="269">
        <v>9.5000000000000001E-2</v>
      </c>
      <c r="J13" s="108">
        <v>0.125</v>
      </c>
    </row>
    <row r="14" spans="2:10" x14ac:dyDescent="0.3">
      <c r="C14" s="25"/>
      <c r="D14" s="25"/>
      <c r="E14" s="25"/>
    </row>
    <row r="15" spans="2:10" x14ac:dyDescent="0.3">
      <c r="B15" s="6" t="s">
        <v>641</v>
      </c>
      <c r="C15" s="25"/>
      <c r="D15" s="25"/>
      <c r="E15" s="25"/>
      <c r="G15" s="6" t="s">
        <v>641</v>
      </c>
    </row>
    <row r="16" spans="2:10" x14ac:dyDescent="0.3">
      <c r="B16" s="41" t="s">
        <v>676</v>
      </c>
      <c r="C16" s="268" t="e">
        <f>+_xll.Simula_Triangular(C6,E6,D6,B16)</f>
        <v>#VALUE!</v>
      </c>
      <c r="G16" s="41" t="s">
        <v>675</v>
      </c>
      <c r="H16" s="268" t="e">
        <f>+_xll.Simula_Triangular(H6,J6,I6,G16)</f>
        <v>#VALUE!</v>
      </c>
    </row>
    <row r="17" spans="2:10" x14ac:dyDescent="0.3">
      <c r="B17" s="24" t="s">
        <v>640</v>
      </c>
      <c r="C17" s="107" t="e">
        <f>+_xll.Simula_Triangular(C7,E7,D7,B17)</f>
        <v>#VALUE!</v>
      </c>
      <c r="G17" s="24" t="s">
        <v>644</v>
      </c>
      <c r="H17" s="107" t="e">
        <f>+_xll.Simula_Triangular(H7,J7,I7,G17)</f>
        <v>#VALUE!</v>
      </c>
    </row>
    <row r="18" spans="2:10" x14ac:dyDescent="0.3">
      <c r="B18" s="24" t="s">
        <v>639</v>
      </c>
      <c r="C18" s="107" t="e">
        <f>+_xll.Simula_Triangular(C8,E8,D8,B18)</f>
        <v>#VALUE!</v>
      </c>
      <c r="G18" s="24" t="s">
        <v>642</v>
      </c>
      <c r="H18" s="107" t="e">
        <f>+_xll.Simula_Triangular(H8,J8,I8,G18)</f>
        <v>#VALUE!</v>
      </c>
    </row>
    <row r="19" spans="2:10" x14ac:dyDescent="0.3">
      <c r="B19" s="24" t="s">
        <v>672</v>
      </c>
      <c r="C19" s="107" t="e">
        <f>+_xll.Simula_Triangular(C9,E9,D9,B19)</f>
        <v>#VALUE!</v>
      </c>
      <c r="G19" s="24" t="s">
        <v>643</v>
      </c>
      <c r="H19" s="107" t="e">
        <f>+_xll.Simula_Triangular(H9,J9,I9,G19)</f>
        <v>#VALUE!</v>
      </c>
    </row>
    <row r="20" spans="2:10" x14ac:dyDescent="0.3">
      <c r="B20" s="27" t="s">
        <v>673</v>
      </c>
      <c r="C20" s="108" t="e">
        <f>+_xll.Simula_Triangular(C10,E10,D10,B20)</f>
        <v>#VALUE!</v>
      </c>
      <c r="G20" s="24" t="s">
        <v>669</v>
      </c>
      <c r="H20" s="107" t="e">
        <f>+_xll.Simula_Triangular(H10,J10,I10,G20)</f>
        <v>#VALUE!</v>
      </c>
    </row>
    <row r="21" spans="2:10" x14ac:dyDescent="0.3">
      <c r="C21" s="25"/>
      <c r="G21" s="24" t="s">
        <v>670</v>
      </c>
      <c r="H21" s="107" t="e">
        <f>+_xll.Simula_Triangular(H11,J11,I11,G21)</f>
        <v>#VALUE!</v>
      </c>
    </row>
    <row r="22" spans="2:10" x14ac:dyDescent="0.3">
      <c r="C22" s="25"/>
      <c r="G22" s="24" t="s">
        <v>671</v>
      </c>
      <c r="H22" s="107" t="e">
        <f>+_xll.Simula_Triangular(H12,J12,I12,G22)</f>
        <v>#VALUE!</v>
      </c>
    </row>
    <row r="23" spans="2:10" x14ac:dyDescent="0.3">
      <c r="C23" s="25"/>
      <c r="G23" s="27" t="s">
        <v>10694</v>
      </c>
      <c r="H23" s="108" t="e">
        <f>+_xll.Simula_Triangular(H13,J13,I13,G23)</f>
        <v>#VALUE!</v>
      </c>
    </row>
    <row r="24" spans="2:10" x14ac:dyDescent="0.3">
      <c r="C24" s="25"/>
    </row>
    <row r="25" spans="2:10" s="6" customFormat="1" x14ac:dyDescent="0.3">
      <c r="B25" s="6" t="s">
        <v>649</v>
      </c>
      <c r="G25" s="6" t="s">
        <v>655</v>
      </c>
    </row>
    <row r="26" spans="2:10" s="6" customFormat="1" x14ac:dyDescent="0.3">
      <c r="C26" s="6" t="s">
        <v>637</v>
      </c>
      <c r="D26" s="6" t="s">
        <v>10785</v>
      </c>
      <c r="E26" s="6" t="s">
        <v>636</v>
      </c>
      <c r="H26" s="6" t="s">
        <v>637</v>
      </c>
      <c r="I26" s="6" t="s">
        <v>10785</v>
      </c>
      <c r="J26" s="6" t="s">
        <v>636</v>
      </c>
    </row>
    <row r="27" spans="2:10" x14ac:dyDescent="0.3">
      <c r="B27" s="41" t="s">
        <v>646</v>
      </c>
      <c r="C27" s="125">
        <v>0.35</v>
      </c>
      <c r="D27" s="125">
        <v>0.45</v>
      </c>
      <c r="E27" s="268">
        <v>0.5</v>
      </c>
      <c r="G27" s="41" t="s">
        <v>590</v>
      </c>
      <c r="H27" s="125">
        <v>0.11</v>
      </c>
      <c r="I27" s="125">
        <v>0.1195</v>
      </c>
      <c r="J27" s="268">
        <v>0.128</v>
      </c>
    </row>
    <row r="28" spans="2:10" x14ac:dyDescent="0.3">
      <c r="B28" s="24" t="s">
        <v>647</v>
      </c>
      <c r="C28" s="25">
        <v>0.25</v>
      </c>
      <c r="D28" s="25">
        <v>0.3</v>
      </c>
      <c r="E28" s="107">
        <v>0.45</v>
      </c>
      <c r="G28" s="24" t="s">
        <v>591</v>
      </c>
      <c r="H28" s="25">
        <v>0.06</v>
      </c>
      <c r="I28" s="25">
        <v>7.0000000000000007E-2</v>
      </c>
      <c r="J28" s="107">
        <v>7.4999999999999997E-2</v>
      </c>
    </row>
    <row r="29" spans="2:10" x14ac:dyDescent="0.3">
      <c r="B29" s="24" t="s">
        <v>648</v>
      </c>
      <c r="C29" s="25">
        <v>0.04</v>
      </c>
      <c r="D29" s="25">
        <v>0.05</v>
      </c>
      <c r="E29" s="107">
        <v>0.16700000000000001</v>
      </c>
      <c r="G29" s="24" t="s">
        <v>666</v>
      </c>
      <c r="H29" s="25">
        <v>4.4999999999999998E-2</v>
      </c>
      <c r="I29" s="25">
        <v>5.5E-2</v>
      </c>
      <c r="J29" s="107">
        <v>0.09</v>
      </c>
    </row>
    <row r="30" spans="2:10" x14ac:dyDescent="0.3">
      <c r="B30" s="24" t="s">
        <v>652</v>
      </c>
      <c r="C30" s="25">
        <v>0.38</v>
      </c>
      <c r="D30" s="25">
        <v>0.45</v>
      </c>
      <c r="E30" s="107">
        <v>0.5</v>
      </c>
      <c r="G30" s="27" t="s">
        <v>247</v>
      </c>
      <c r="H30" s="269">
        <v>0.22</v>
      </c>
      <c r="I30" s="269">
        <v>0.3125</v>
      </c>
      <c r="J30" s="108">
        <v>0.45</v>
      </c>
    </row>
    <row r="31" spans="2:10" x14ac:dyDescent="0.3">
      <c r="B31" s="24" t="s">
        <v>653</v>
      </c>
      <c r="C31" s="25">
        <v>0.4</v>
      </c>
      <c r="D31" s="25">
        <v>0.52</v>
      </c>
      <c r="E31" s="107">
        <v>0.54</v>
      </c>
    </row>
    <row r="32" spans="2:10" x14ac:dyDescent="0.3">
      <c r="B32" s="24" t="s">
        <v>654</v>
      </c>
      <c r="C32" s="25">
        <v>0.45</v>
      </c>
      <c r="D32" s="25">
        <v>0.55000000000000004</v>
      </c>
      <c r="E32" s="107">
        <v>0.67</v>
      </c>
    </row>
    <row r="33" spans="2:8" x14ac:dyDescent="0.3">
      <c r="B33" s="24" t="s">
        <v>665</v>
      </c>
      <c r="C33" s="25">
        <v>0.13</v>
      </c>
      <c r="D33" s="25">
        <v>0.15</v>
      </c>
      <c r="E33" s="107">
        <v>0.15</v>
      </c>
    </row>
    <row r="34" spans="2:8" x14ac:dyDescent="0.3">
      <c r="B34" s="27" t="s">
        <v>674</v>
      </c>
      <c r="C34" s="269">
        <v>0.11</v>
      </c>
      <c r="D34" s="269">
        <v>0.125</v>
      </c>
      <c r="E34" s="108">
        <v>0.13500000000000001</v>
      </c>
    </row>
    <row r="36" spans="2:8" x14ac:dyDescent="0.3">
      <c r="B36" s="6" t="s">
        <v>641</v>
      </c>
      <c r="G36" s="6" t="s">
        <v>641</v>
      </c>
    </row>
    <row r="37" spans="2:8" x14ac:dyDescent="0.3">
      <c r="B37" s="41" t="s">
        <v>646</v>
      </c>
      <c r="C37" s="268" t="e">
        <f>+_xll.Simula_Triangular(C27,E27,D27,B37)</f>
        <v>#VALUE!</v>
      </c>
      <c r="G37" s="41" t="s">
        <v>590</v>
      </c>
      <c r="H37" s="268" t="e">
        <f>+_xll.Simula_Triangular(H27,J27,I27,G37)</f>
        <v>#VALUE!</v>
      </c>
    </row>
    <row r="38" spans="2:8" x14ac:dyDescent="0.3">
      <c r="B38" s="24" t="s">
        <v>647</v>
      </c>
      <c r="C38" s="107" t="e">
        <f>+_xll.Simula_Triangular(C28,E28,D28,B38)</f>
        <v>#VALUE!</v>
      </c>
      <c r="G38" s="24" t="s">
        <v>591</v>
      </c>
      <c r="H38" s="107" t="e">
        <f>+_xll.Simula_Triangular(H28,J28,I28,G38)</f>
        <v>#VALUE!</v>
      </c>
    </row>
    <row r="39" spans="2:8" x14ac:dyDescent="0.3">
      <c r="B39" s="24" t="s">
        <v>648</v>
      </c>
      <c r="C39" s="107" t="e">
        <f>+_xll.Simula_Triangular(C29,E29,D29,B39)</f>
        <v>#VALUE!</v>
      </c>
      <c r="G39" s="24" t="s">
        <v>666</v>
      </c>
      <c r="H39" s="107" t="e">
        <f>+_xll.Simula_Triangular(H29,J29,I29,G39)</f>
        <v>#VALUE!</v>
      </c>
    </row>
    <row r="40" spans="2:8" x14ac:dyDescent="0.3">
      <c r="B40" s="24" t="s">
        <v>652</v>
      </c>
      <c r="C40" s="107" t="e">
        <f>+_xll.Simula_Triangular(C30,E30,D30,B40)</f>
        <v>#VALUE!</v>
      </c>
      <c r="G40" s="27" t="s">
        <v>247</v>
      </c>
      <c r="H40" s="108" t="e">
        <f>+_xll.Simula_Triangular(H30,J30,I30,G40)</f>
        <v>#VALUE!</v>
      </c>
    </row>
    <row r="41" spans="2:8" x14ac:dyDescent="0.3">
      <c r="B41" s="24" t="s">
        <v>653</v>
      </c>
      <c r="C41" s="107" t="e">
        <f>+_xll.Simula_Triangular(C31,E31,D31,B41)</f>
        <v>#VALUE!</v>
      </c>
    </row>
    <row r="42" spans="2:8" x14ac:dyDescent="0.3">
      <c r="B42" s="24" t="s">
        <v>654</v>
      </c>
      <c r="C42" s="107" t="e">
        <f>+_xll.Simula_Pert(C32,E32,D32,B42)</f>
        <v>#VALUE!</v>
      </c>
    </row>
    <row r="43" spans="2:8" x14ac:dyDescent="0.3">
      <c r="B43" s="24" t="s">
        <v>665</v>
      </c>
      <c r="C43" s="107" t="e">
        <f>+_xll.Simula_Pert(C33,E33,D33,B43)</f>
        <v>#VALUE!</v>
      </c>
    </row>
    <row r="44" spans="2:8" x14ac:dyDescent="0.3">
      <c r="B44" s="27" t="s">
        <v>674</v>
      </c>
      <c r="C44" s="108" t="e">
        <f>+_xll.Simula_Pert(C34,E34,D34,B44)</f>
        <v>#VALUE!</v>
      </c>
    </row>
  </sheetData>
  <pageMargins left="0.70866141732283472" right="0.70866141732283472" top="0.74803149606299213" bottom="0.74803149606299213" header="0.31496062992125984" footer="0.31496062992125984"/>
  <pageSetup scale="75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FD6A1-990B-4C03-9783-E2733C65E390}">
  <sheetPr codeName="Sheet8"/>
  <dimension ref="A1:AA10003"/>
  <sheetViews>
    <sheetView showGridLines="0" workbookViewId="0">
      <selection sqref="A1:AA1"/>
    </sheetView>
  </sheetViews>
  <sheetFormatPr defaultRowHeight="14.5" x14ac:dyDescent="0.35"/>
  <sheetData>
    <row r="1" spans="1:27" ht="22" thickTop="1" thickBot="1" x14ac:dyDescent="0.55000000000000004">
      <c r="A1" s="305" t="s">
        <v>677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7"/>
    </row>
    <row r="2" spans="1:27" ht="87.5" thickTop="1" x14ac:dyDescent="0.35">
      <c r="A2" s="207" t="s">
        <v>678</v>
      </c>
      <c r="B2" s="208" t="s">
        <v>589</v>
      </c>
      <c r="C2" s="208" t="s">
        <v>666</v>
      </c>
      <c r="D2" s="208" t="s">
        <v>674</v>
      </c>
      <c r="E2" s="208" t="s">
        <v>673</v>
      </c>
      <c r="F2" s="208" t="s">
        <v>671</v>
      </c>
      <c r="G2" s="208" t="s">
        <v>672</v>
      </c>
      <c r="H2" s="208" t="s">
        <v>670</v>
      </c>
      <c r="I2" s="208" t="s">
        <v>653</v>
      </c>
      <c r="J2" s="208" t="s">
        <v>652</v>
      </c>
      <c r="K2" s="208" t="s">
        <v>644</v>
      </c>
      <c r="L2" s="208" t="s">
        <v>669</v>
      </c>
      <c r="M2" s="208" t="s">
        <v>10694</v>
      </c>
      <c r="N2" s="208" t="s">
        <v>639</v>
      </c>
      <c r="O2" s="208" t="s">
        <v>640</v>
      </c>
      <c r="P2" s="208" t="s">
        <v>591</v>
      </c>
      <c r="Q2" s="208" t="s">
        <v>648</v>
      </c>
      <c r="R2" s="208" t="s">
        <v>646</v>
      </c>
      <c r="S2" s="208" t="s">
        <v>647</v>
      </c>
      <c r="T2" s="208" t="s">
        <v>676</v>
      </c>
      <c r="U2" s="208" t="s">
        <v>675</v>
      </c>
      <c r="V2" s="208" t="s">
        <v>642</v>
      </c>
      <c r="W2" s="208" t="s">
        <v>654</v>
      </c>
      <c r="X2" s="208" t="s">
        <v>247</v>
      </c>
      <c r="Y2" s="208" t="s">
        <v>643</v>
      </c>
      <c r="Z2" s="208" t="s">
        <v>665</v>
      </c>
      <c r="AA2" s="209" t="s">
        <v>590</v>
      </c>
    </row>
    <row r="3" spans="1:27" x14ac:dyDescent="0.35">
      <c r="A3" s="210" t="s">
        <v>679</v>
      </c>
      <c r="B3" s="217">
        <v>121.97580950173764</v>
      </c>
      <c r="C3" s="211">
        <v>6.2538726903667297E-2</v>
      </c>
      <c r="D3" s="211">
        <v>0.12904203423722113</v>
      </c>
      <c r="E3" s="211">
        <v>7.0037463767635713E-2</v>
      </c>
      <c r="F3" s="211">
        <v>7.4120715544339369E-2</v>
      </c>
      <c r="G3" s="211">
        <v>0.11565204318036602</v>
      </c>
      <c r="H3" s="211">
        <v>0.11535359906266433</v>
      </c>
      <c r="I3" s="211">
        <v>0.50033533865670465</v>
      </c>
      <c r="J3" s="211">
        <v>0.45570802410968442</v>
      </c>
      <c r="K3" s="211">
        <v>0.64748343671099262</v>
      </c>
      <c r="L3" s="211">
        <v>0.27451369125113723</v>
      </c>
      <c r="M3" s="211">
        <v>0.10465905842824699</v>
      </c>
      <c r="N3" s="211">
        <v>0.3784529843038919</v>
      </c>
      <c r="O3" s="211">
        <v>0.63697859883709373</v>
      </c>
      <c r="P3" s="211">
        <v>6.5192004305767465E-2</v>
      </c>
      <c r="Q3" s="211">
        <v>5.1523764470384564E-2</v>
      </c>
      <c r="R3" s="211">
        <v>0.43962143897928363</v>
      </c>
      <c r="S3" s="211">
        <v>0.30736568865420327</v>
      </c>
      <c r="T3" s="211">
        <v>0.58757630720208232</v>
      </c>
      <c r="U3" s="211">
        <v>0.40134635511455663</v>
      </c>
      <c r="V3" s="211">
        <v>9.4256806616864863E-2</v>
      </c>
      <c r="W3" s="211">
        <v>0.5330200659140254</v>
      </c>
      <c r="X3" s="211">
        <v>0.44032561102226397</v>
      </c>
      <c r="Y3" s="211">
        <v>0.61216513107690862</v>
      </c>
      <c r="Z3" s="211">
        <v>0.14764874774999492</v>
      </c>
      <c r="AA3" s="212">
        <v>0.12320299266506358</v>
      </c>
    </row>
    <row r="4" spans="1:27" x14ac:dyDescent="0.35">
      <c r="A4" s="210" t="s">
        <v>680</v>
      </c>
      <c r="B4" s="217">
        <v>139.03418701117664</v>
      </c>
      <c r="C4" s="211">
        <v>7.6887930206404317E-2</v>
      </c>
      <c r="D4" s="211">
        <v>0.13118055534445511</v>
      </c>
      <c r="E4" s="211">
        <v>6.7854212293941868E-2</v>
      </c>
      <c r="F4" s="211">
        <v>0.10517442351183121</v>
      </c>
      <c r="G4" s="211">
        <v>0.12193476287711931</v>
      </c>
      <c r="H4" s="211">
        <v>0.1193794864324611</v>
      </c>
      <c r="I4" s="211">
        <v>0.53424034948287658</v>
      </c>
      <c r="J4" s="211">
        <v>0.38828375426432071</v>
      </c>
      <c r="K4" s="211">
        <v>0.60054921600063016</v>
      </c>
      <c r="L4" s="211">
        <v>0.27530821761409452</v>
      </c>
      <c r="M4" s="211">
        <v>8.522072164851674E-2</v>
      </c>
      <c r="N4" s="211">
        <v>0.42503593049220095</v>
      </c>
      <c r="O4" s="211">
        <v>0.66720495259797175</v>
      </c>
      <c r="P4" s="211">
        <v>7.1073544663330795E-2</v>
      </c>
      <c r="Q4" s="211">
        <v>0.15208351406282947</v>
      </c>
      <c r="R4" s="211">
        <v>0.37409492229409269</v>
      </c>
      <c r="S4" s="211">
        <v>0.27200065163257914</v>
      </c>
      <c r="T4" s="211">
        <v>0.54855317671926695</v>
      </c>
      <c r="U4" s="211">
        <v>0.53981250425781924</v>
      </c>
      <c r="V4" s="211">
        <v>7.1000246762831759E-2</v>
      </c>
      <c r="W4" s="211">
        <v>0.61423796418993815</v>
      </c>
      <c r="X4" s="211">
        <v>0.27142786048286449</v>
      </c>
      <c r="Y4" s="211">
        <v>0.72489297962851151</v>
      </c>
      <c r="Z4" s="211">
        <v>0.1496184283774403</v>
      </c>
      <c r="AA4" s="212">
        <v>0.11768590738461371</v>
      </c>
    </row>
    <row r="5" spans="1:27" x14ac:dyDescent="0.35">
      <c r="A5" s="210" t="s">
        <v>681</v>
      </c>
      <c r="B5" s="217">
        <v>126.60941426547028</v>
      </c>
      <c r="C5" s="211">
        <v>7.8637570964154968E-2</v>
      </c>
      <c r="D5" s="211">
        <v>0.11938682182439277</v>
      </c>
      <c r="E5" s="211">
        <v>7.1605565425841081E-2</v>
      </c>
      <c r="F5" s="211">
        <v>6.9744837510258575E-2</v>
      </c>
      <c r="G5" s="211">
        <v>0.11627273416098902</v>
      </c>
      <c r="H5" s="211">
        <v>0.12813484111391432</v>
      </c>
      <c r="I5" s="211">
        <v>0.49476118875976688</v>
      </c>
      <c r="J5" s="211">
        <v>0.46420071490389164</v>
      </c>
      <c r="K5" s="211">
        <v>0.61688528355563332</v>
      </c>
      <c r="L5" s="211">
        <v>0.27237699987909292</v>
      </c>
      <c r="M5" s="211">
        <v>0.11154625252146294</v>
      </c>
      <c r="N5" s="211">
        <v>0.38029394201072592</v>
      </c>
      <c r="O5" s="211">
        <v>0.7295790649118159</v>
      </c>
      <c r="P5" s="211">
        <v>6.8385429227504554E-2</v>
      </c>
      <c r="Q5" s="211">
        <v>7.014548934251516E-2</v>
      </c>
      <c r="R5" s="211">
        <v>0.46586405739942399</v>
      </c>
      <c r="S5" s="211">
        <v>0.33631171666113574</v>
      </c>
      <c r="T5" s="211">
        <v>0.54860992253227592</v>
      </c>
      <c r="U5" s="211">
        <v>0.46240469927048267</v>
      </c>
      <c r="V5" s="211">
        <v>6.3984164097729002E-2</v>
      </c>
      <c r="W5" s="211">
        <v>0.58211663273463299</v>
      </c>
      <c r="X5" s="211">
        <v>0.36539583808932763</v>
      </c>
      <c r="Y5" s="211">
        <v>0.70534018052795444</v>
      </c>
      <c r="Z5" s="211">
        <v>0.14573257863483738</v>
      </c>
      <c r="AA5" s="212">
        <v>0.12181081445515381</v>
      </c>
    </row>
    <row r="6" spans="1:27" x14ac:dyDescent="0.35">
      <c r="A6" s="210" t="s">
        <v>682</v>
      </c>
      <c r="B6" s="217">
        <v>140.37127145919266</v>
      </c>
      <c r="C6" s="211">
        <v>6.9520759869402787E-2</v>
      </c>
      <c r="D6" s="211">
        <v>0.13119869004581047</v>
      </c>
      <c r="E6" s="211">
        <v>7.756900410513648E-2</v>
      </c>
      <c r="F6" s="211">
        <v>0.10799284302712811</v>
      </c>
      <c r="G6" s="211">
        <v>0.12075868624628491</v>
      </c>
      <c r="H6" s="211">
        <v>0.11088816547258473</v>
      </c>
      <c r="I6" s="211">
        <v>0.50370650556904006</v>
      </c>
      <c r="J6" s="211">
        <v>0.42623184580860379</v>
      </c>
      <c r="K6" s="211">
        <v>0.63468820066449194</v>
      </c>
      <c r="L6" s="211">
        <v>0.26777575736656734</v>
      </c>
      <c r="M6" s="211">
        <v>0.11665647851969227</v>
      </c>
      <c r="N6" s="211">
        <v>0.4725028566830245</v>
      </c>
      <c r="O6" s="211">
        <v>0.75064733306675113</v>
      </c>
      <c r="P6" s="211">
        <v>6.9293917201923558E-2</v>
      </c>
      <c r="Q6" s="211">
        <v>7.8464502723492674E-2</v>
      </c>
      <c r="R6" s="211">
        <v>0.46682761755539809</v>
      </c>
      <c r="S6" s="211">
        <v>0.3615931190417182</v>
      </c>
      <c r="T6" s="211">
        <v>0.46502110507782857</v>
      </c>
      <c r="U6" s="211">
        <v>0.34829599442818154</v>
      </c>
      <c r="V6" s="211">
        <v>0.10297448142667882</v>
      </c>
      <c r="W6" s="211">
        <v>0.51559287881180271</v>
      </c>
      <c r="X6" s="211">
        <v>0.24973514223288928</v>
      </c>
      <c r="Y6" s="211">
        <v>0.6193923554666334</v>
      </c>
      <c r="Z6" s="211">
        <v>0.14083195308808311</v>
      </c>
      <c r="AA6" s="212">
        <v>0.12004105330844761</v>
      </c>
    </row>
    <row r="7" spans="1:27" x14ac:dyDescent="0.35">
      <c r="A7" s="210" t="s">
        <v>683</v>
      </c>
      <c r="B7" s="217">
        <v>164.13552646239165</v>
      </c>
      <c r="C7" s="211">
        <v>5.9667429266669861E-2</v>
      </c>
      <c r="D7" s="211">
        <v>0.11489000998956682</v>
      </c>
      <c r="E7" s="211">
        <v>7.6291771464466612E-2</v>
      </c>
      <c r="F7" s="211">
        <v>8.6636924627973788E-2</v>
      </c>
      <c r="G7" s="211">
        <v>0.1148662049490414</v>
      </c>
      <c r="H7" s="211">
        <v>0.11038464712110403</v>
      </c>
      <c r="I7" s="211">
        <v>0.4868999525753957</v>
      </c>
      <c r="J7" s="211">
        <v>0.45265172699200973</v>
      </c>
      <c r="K7" s="211">
        <v>0.63599495532047534</v>
      </c>
      <c r="L7" s="211">
        <v>0.27807278462913887</v>
      </c>
      <c r="M7" s="211">
        <v>0.10193791138787321</v>
      </c>
      <c r="N7" s="211">
        <v>0.41554838060532773</v>
      </c>
      <c r="O7" s="211">
        <v>0.72285014081693233</v>
      </c>
      <c r="P7" s="211">
        <v>6.4381072321046229E-2</v>
      </c>
      <c r="Q7" s="211">
        <v>9.1429833585203665E-2</v>
      </c>
      <c r="R7" s="211">
        <v>0.4763935124062203</v>
      </c>
      <c r="S7" s="211">
        <v>0.32538382840095731</v>
      </c>
      <c r="T7" s="211">
        <v>0.54421800400326181</v>
      </c>
      <c r="U7" s="211">
        <v>0.41314316916106514</v>
      </c>
      <c r="V7" s="211">
        <v>0.18742482338521715</v>
      </c>
      <c r="W7" s="211">
        <v>0.55827469706959898</v>
      </c>
      <c r="X7" s="211">
        <v>0.32641699819301273</v>
      </c>
      <c r="Y7" s="211">
        <v>0.68272001985464148</v>
      </c>
      <c r="Z7" s="211">
        <v>0.14441800102137647</v>
      </c>
      <c r="AA7" s="212">
        <v>0.12560357459313254</v>
      </c>
    </row>
    <row r="8" spans="1:27" x14ac:dyDescent="0.35">
      <c r="A8" s="210" t="s">
        <v>684</v>
      </c>
      <c r="B8" s="217">
        <v>113.3757882509952</v>
      </c>
      <c r="C8" s="211">
        <v>8.57735750622175E-2</v>
      </c>
      <c r="D8" s="211">
        <v>0.12682895647371867</v>
      </c>
      <c r="E8" s="211">
        <v>7.0518489988658367E-2</v>
      </c>
      <c r="F8" s="211">
        <v>9.372104027702069E-2</v>
      </c>
      <c r="G8" s="211">
        <v>0.1178290935128188</v>
      </c>
      <c r="H8" s="211">
        <v>0.11957888277789859</v>
      </c>
      <c r="I8" s="211">
        <v>0.50979094395385172</v>
      </c>
      <c r="J8" s="211">
        <v>0.4200414464790464</v>
      </c>
      <c r="K8" s="211">
        <v>0.57305946166787936</v>
      </c>
      <c r="L8" s="211">
        <v>0.2756469073176539</v>
      </c>
      <c r="M8" s="211">
        <v>9.784912565749905E-2</v>
      </c>
      <c r="N8" s="211">
        <v>0.37353343534744388</v>
      </c>
      <c r="O8" s="211">
        <v>0.60683893706054259</v>
      </c>
      <c r="P8" s="211">
        <v>6.5614765375916012E-2</v>
      </c>
      <c r="Q8" s="211">
        <v>7.3250687343122692E-2</v>
      </c>
      <c r="R8" s="211">
        <v>0.465335352869439</v>
      </c>
      <c r="S8" s="211">
        <v>0.27596450031483749</v>
      </c>
      <c r="T8" s="211">
        <v>0.50637607096889858</v>
      </c>
      <c r="U8" s="211">
        <v>0.49229311195958725</v>
      </c>
      <c r="V8" s="211">
        <v>7.2330275229210816E-2</v>
      </c>
      <c r="W8" s="211">
        <v>0.60792907035642219</v>
      </c>
      <c r="X8" s="211">
        <v>0.30021017316898346</v>
      </c>
      <c r="Y8" s="211">
        <v>0.55985611172364624</v>
      </c>
      <c r="Z8" s="211">
        <v>0.14811030858430443</v>
      </c>
      <c r="AA8" s="212">
        <v>0.11956193087051126</v>
      </c>
    </row>
    <row r="9" spans="1:27" x14ac:dyDescent="0.35">
      <c r="A9" s="210" t="s">
        <v>685</v>
      </c>
      <c r="B9" s="217">
        <v>149.4637942480137</v>
      </c>
      <c r="C9" s="211">
        <v>5.3942891081123975E-2</v>
      </c>
      <c r="D9" s="211">
        <v>0.12409424846187998</v>
      </c>
      <c r="E9" s="211">
        <v>7.9759327294739488E-2</v>
      </c>
      <c r="F9" s="211">
        <v>0.10156955105243001</v>
      </c>
      <c r="G9" s="211">
        <v>0.12055168281749634</v>
      </c>
      <c r="H9" s="211">
        <v>0.10847315396533436</v>
      </c>
      <c r="I9" s="211">
        <v>0.51674019708791885</v>
      </c>
      <c r="J9" s="211">
        <v>0.46636303240549148</v>
      </c>
      <c r="K9" s="211">
        <v>0.56792055190772661</v>
      </c>
      <c r="L9" s="211">
        <v>0.27083912574413599</v>
      </c>
      <c r="M9" s="211">
        <v>8.4128661873401067E-2</v>
      </c>
      <c r="N9" s="211">
        <v>0.39238328286564916</v>
      </c>
      <c r="O9" s="211">
        <v>0.73494826236423483</v>
      </c>
      <c r="P9" s="211">
        <v>7.1413965230756229E-2</v>
      </c>
      <c r="Q9" s="211">
        <v>9.6686723375024639E-2</v>
      </c>
      <c r="R9" s="211">
        <v>0.40593436352921419</v>
      </c>
      <c r="S9" s="211">
        <v>0.30285798054054069</v>
      </c>
      <c r="T9" s="211">
        <v>0.5029771768938105</v>
      </c>
      <c r="U9" s="211">
        <v>0.38706217550425825</v>
      </c>
      <c r="V9" s="211">
        <v>0.13947224239198036</v>
      </c>
      <c r="W9" s="211">
        <v>0.62064369647693063</v>
      </c>
      <c r="X9" s="211">
        <v>0.32425595422253362</v>
      </c>
      <c r="Y9" s="211">
        <v>0.66376025452457466</v>
      </c>
      <c r="Z9" s="211">
        <v>0.14452511948627111</v>
      </c>
      <c r="AA9" s="212">
        <v>0.11683219299928395</v>
      </c>
    </row>
    <row r="10" spans="1:27" x14ac:dyDescent="0.35">
      <c r="A10" s="210" t="s">
        <v>686</v>
      </c>
      <c r="B10" s="217">
        <v>137.22242084262123</v>
      </c>
      <c r="C10" s="211">
        <v>6.6708110843537172E-2</v>
      </c>
      <c r="D10" s="211">
        <v>0.12413848957310768</v>
      </c>
      <c r="E10" s="211">
        <v>8.0317867735406764E-2</v>
      </c>
      <c r="F10" s="211">
        <v>0.11633853042730946</v>
      </c>
      <c r="G10" s="211">
        <v>0.11828222462965648</v>
      </c>
      <c r="H10" s="211">
        <v>0.12170611032218669</v>
      </c>
      <c r="I10" s="211">
        <v>0.46561864618380178</v>
      </c>
      <c r="J10" s="211">
        <v>0.46951824910287909</v>
      </c>
      <c r="K10" s="211">
        <v>0.63927296905659237</v>
      </c>
      <c r="L10" s="211">
        <v>0.27646145315694914</v>
      </c>
      <c r="M10" s="211">
        <v>8.2394470205022205E-2</v>
      </c>
      <c r="N10" s="211">
        <v>0.42691436056785548</v>
      </c>
      <c r="O10" s="211">
        <v>0.5924223754489667</v>
      </c>
      <c r="P10" s="211">
        <v>6.9256772954883208E-2</v>
      </c>
      <c r="Q10" s="211">
        <v>5.3948003718272505E-2</v>
      </c>
      <c r="R10" s="211">
        <v>0.4579372040560023</v>
      </c>
      <c r="S10" s="211">
        <v>0.30614384266037398</v>
      </c>
      <c r="T10" s="211">
        <v>0.46985057174558881</v>
      </c>
      <c r="U10" s="211">
        <v>0.38101912324270015</v>
      </c>
      <c r="V10" s="211">
        <v>0.12683235592771436</v>
      </c>
      <c r="W10" s="211">
        <v>0.59610125337752184</v>
      </c>
      <c r="X10" s="211">
        <v>0.32950038332111364</v>
      </c>
      <c r="Y10" s="211">
        <v>0.5488070425530247</v>
      </c>
      <c r="Z10" s="211">
        <v>0.14896275480994833</v>
      </c>
      <c r="AA10" s="212">
        <v>0.11298749899052428</v>
      </c>
    </row>
    <row r="11" spans="1:27" x14ac:dyDescent="0.35">
      <c r="A11" s="210" t="s">
        <v>687</v>
      </c>
      <c r="B11" s="217">
        <v>124.16551168599089</v>
      </c>
      <c r="C11" s="211">
        <v>5.9986973771796966E-2</v>
      </c>
      <c r="D11" s="211">
        <v>0.12648991668037521</v>
      </c>
      <c r="E11" s="211">
        <v>7.9761411604007779E-2</v>
      </c>
      <c r="F11" s="211">
        <v>9.6152540411319098E-2</v>
      </c>
      <c r="G11" s="211">
        <v>0.12094380501017418</v>
      </c>
      <c r="H11" s="211">
        <v>0.11556069948727253</v>
      </c>
      <c r="I11" s="211">
        <v>0.45062411159765753</v>
      </c>
      <c r="J11" s="211">
        <v>0.42891991338032914</v>
      </c>
      <c r="K11" s="211">
        <v>0.59381359568333536</v>
      </c>
      <c r="L11" s="211">
        <v>0.27410226411098182</v>
      </c>
      <c r="M11" s="211">
        <v>0.10198088383600951</v>
      </c>
      <c r="N11" s="211">
        <v>0.50527387337961505</v>
      </c>
      <c r="O11" s="211">
        <v>0.58549477860327992</v>
      </c>
      <c r="P11" s="211">
        <v>6.3715676732060467E-2</v>
      </c>
      <c r="Q11" s="211">
        <v>4.787949454473224E-2</v>
      </c>
      <c r="R11" s="211">
        <v>0.45041559538144232</v>
      </c>
      <c r="S11" s="211">
        <v>0.39423847018422581</v>
      </c>
      <c r="T11" s="211">
        <v>0.62316860163686461</v>
      </c>
      <c r="U11" s="211">
        <v>0.45575611935221044</v>
      </c>
      <c r="V11" s="211">
        <v>8.3770035453257438E-2</v>
      </c>
      <c r="W11" s="211">
        <v>0.59322691654608306</v>
      </c>
      <c r="X11" s="211">
        <v>0.31208798577531932</v>
      </c>
      <c r="Y11" s="211">
        <v>0.54570051560387334</v>
      </c>
      <c r="Z11" s="211">
        <v>0.14671772846634712</v>
      </c>
      <c r="AA11" s="212">
        <v>0.11962891005146657</v>
      </c>
    </row>
    <row r="12" spans="1:27" x14ac:dyDescent="0.35">
      <c r="A12" s="210" t="s">
        <v>688</v>
      </c>
      <c r="B12" s="217">
        <v>115.98814939373851</v>
      </c>
      <c r="C12" s="211">
        <v>6.7452137512599597E-2</v>
      </c>
      <c r="D12" s="211">
        <v>0.12816397983579247</v>
      </c>
      <c r="E12" s="211">
        <v>6.9218915689150215E-2</v>
      </c>
      <c r="F12" s="211">
        <v>9.1988515234216556E-2</v>
      </c>
      <c r="G12" s="211">
        <v>0.11817632838269716</v>
      </c>
      <c r="H12" s="211">
        <v>0.11518692161858057</v>
      </c>
      <c r="I12" s="211">
        <v>0.47155301803676902</v>
      </c>
      <c r="J12" s="211">
        <v>0.41404182340367524</v>
      </c>
      <c r="K12" s="211">
        <v>0.59349213974979342</v>
      </c>
      <c r="L12" s="211">
        <v>0.27683436969819974</v>
      </c>
      <c r="M12" s="211">
        <v>8.3310762739643454E-2</v>
      </c>
      <c r="N12" s="211">
        <v>0.40602332402864505</v>
      </c>
      <c r="O12" s="211">
        <v>0.77019901785048095</v>
      </c>
      <c r="P12" s="211">
        <v>6.5828189066870602E-2</v>
      </c>
      <c r="Q12" s="211">
        <v>7.4519346817474907E-2</v>
      </c>
      <c r="R12" s="211">
        <v>0.49270737389253461</v>
      </c>
      <c r="S12" s="211">
        <v>0.33888166575867362</v>
      </c>
      <c r="T12" s="211">
        <v>0.50352925317217112</v>
      </c>
      <c r="U12" s="211">
        <v>0.34980314063689705</v>
      </c>
      <c r="V12" s="211">
        <v>8.2118273432421604E-2</v>
      </c>
      <c r="W12" s="211">
        <v>0.56446170768075388</v>
      </c>
      <c r="X12" s="211">
        <v>0.33981313030782234</v>
      </c>
      <c r="Y12" s="211">
        <v>0.67819074814033309</v>
      </c>
      <c r="Z12" s="211">
        <v>0.14895956345523226</v>
      </c>
      <c r="AA12" s="212">
        <v>0.11737266168484937</v>
      </c>
    </row>
    <row r="13" spans="1:27" x14ac:dyDescent="0.35">
      <c r="A13" s="210" t="s">
        <v>689</v>
      </c>
      <c r="B13" s="217">
        <v>134.07040975127035</v>
      </c>
      <c r="C13" s="211">
        <v>5.7896001798376361E-2</v>
      </c>
      <c r="D13" s="211">
        <v>0.13112467658577945</v>
      </c>
      <c r="E13" s="211">
        <v>7.7364041762902944E-2</v>
      </c>
      <c r="F13" s="211">
        <v>0.10019031026833113</v>
      </c>
      <c r="G13" s="211">
        <v>0.12070030460630364</v>
      </c>
      <c r="H13" s="211">
        <v>0.11272432802389402</v>
      </c>
      <c r="I13" s="211">
        <v>0.45106292528852765</v>
      </c>
      <c r="J13" s="211">
        <v>0.43514721457164912</v>
      </c>
      <c r="K13" s="211">
        <v>0.59259941292418361</v>
      </c>
      <c r="L13" s="211">
        <v>0.27191922790524309</v>
      </c>
      <c r="M13" s="211">
        <v>8.7935129411053262E-2</v>
      </c>
      <c r="N13" s="211">
        <v>0.47257387035290405</v>
      </c>
      <c r="O13" s="211">
        <v>0.71982592132937828</v>
      </c>
      <c r="P13" s="211">
        <v>7.3699066959065765E-2</v>
      </c>
      <c r="Q13" s="211">
        <v>7.1440406002668724E-2</v>
      </c>
      <c r="R13" s="211">
        <v>0.43619601239214095</v>
      </c>
      <c r="S13" s="211">
        <v>0.29177275534604968</v>
      </c>
      <c r="T13" s="211">
        <v>0.63384957815566101</v>
      </c>
      <c r="U13" s="211">
        <v>0.39059087957976379</v>
      </c>
      <c r="V13" s="211">
        <v>8.6127852226831961E-2</v>
      </c>
      <c r="W13" s="211">
        <v>0.51218610081458738</v>
      </c>
      <c r="X13" s="211">
        <v>0.32460003308249008</v>
      </c>
      <c r="Y13" s="211">
        <v>0.65196714868534611</v>
      </c>
      <c r="Z13" s="211">
        <v>0.14977567072025796</v>
      </c>
      <c r="AA13" s="212">
        <v>0.1219679126650953</v>
      </c>
    </row>
    <row r="14" spans="1:27" x14ac:dyDescent="0.35">
      <c r="A14" s="210" t="s">
        <v>690</v>
      </c>
      <c r="B14" s="217">
        <v>124.15567145389268</v>
      </c>
      <c r="C14" s="211">
        <v>6.0516904623166071E-2</v>
      </c>
      <c r="D14" s="211">
        <v>0.11690244727244643</v>
      </c>
      <c r="E14" s="211">
        <v>7.1638333333939458E-2</v>
      </c>
      <c r="F14" s="211">
        <v>9.6533694932990979E-2</v>
      </c>
      <c r="G14" s="211">
        <v>0.11958806223351166</v>
      </c>
      <c r="H14" s="211">
        <v>0.11648843196323161</v>
      </c>
      <c r="I14" s="211">
        <v>0.44490925948276394</v>
      </c>
      <c r="J14" s="211">
        <v>0.48520728867547946</v>
      </c>
      <c r="K14" s="211">
        <v>0.61808099523885507</v>
      </c>
      <c r="L14" s="211">
        <v>0.27275135668495581</v>
      </c>
      <c r="M14" s="211">
        <v>9.9807719040970702E-2</v>
      </c>
      <c r="N14" s="211">
        <v>0.46654787713792994</v>
      </c>
      <c r="O14" s="211">
        <v>0.77334152281334911</v>
      </c>
      <c r="P14" s="211">
        <v>6.4720757337547702E-2</v>
      </c>
      <c r="Q14" s="211">
        <v>7.0400409618922119E-2</v>
      </c>
      <c r="R14" s="211">
        <v>0.48590432090855162</v>
      </c>
      <c r="S14" s="211">
        <v>0.41457442453774146</v>
      </c>
      <c r="T14" s="211">
        <v>0.51550316604665913</v>
      </c>
      <c r="U14" s="211">
        <v>0.43702801878629582</v>
      </c>
      <c r="V14" s="211">
        <v>7.6721174190450228E-2</v>
      </c>
      <c r="W14" s="211">
        <v>0.53189373802727358</v>
      </c>
      <c r="X14" s="211">
        <v>0.25772329678793154</v>
      </c>
      <c r="Y14" s="211">
        <v>0.64254998290406906</v>
      </c>
      <c r="Z14" s="211">
        <v>0.14568663851856098</v>
      </c>
      <c r="AA14" s="212">
        <v>0.11923609689650685</v>
      </c>
    </row>
    <row r="15" spans="1:27" x14ac:dyDescent="0.35">
      <c r="A15" s="210" t="s">
        <v>691</v>
      </c>
      <c r="B15" s="217">
        <v>164.21664699197365</v>
      </c>
      <c r="C15" s="211">
        <v>5.8959003052996097E-2</v>
      </c>
      <c r="D15" s="211">
        <v>0.12519896920277718</v>
      </c>
      <c r="E15" s="211">
        <v>7.3028200671537022E-2</v>
      </c>
      <c r="F15" s="211">
        <v>8.3580904815126825E-2</v>
      </c>
      <c r="G15" s="211">
        <v>0.11614722073112341</v>
      </c>
      <c r="H15" s="211">
        <v>0.12632166776453849</v>
      </c>
      <c r="I15" s="211">
        <v>0.46678742870848361</v>
      </c>
      <c r="J15" s="211">
        <v>0.42517808496686693</v>
      </c>
      <c r="K15" s="211">
        <v>0.61752935525409747</v>
      </c>
      <c r="L15" s="211">
        <v>0.27416156911307438</v>
      </c>
      <c r="M15" s="211">
        <v>0.11921463927721554</v>
      </c>
      <c r="N15" s="211">
        <v>0.46075127759514367</v>
      </c>
      <c r="O15" s="211">
        <v>0.6659764269890075</v>
      </c>
      <c r="P15" s="211">
        <v>6.4431377093366535E-2</v>
      </c>
      <c r="Q15" s="211">
        <v>9.5104651474691326E-2</v>
      </c>
      <c r="R15" s="211">
        <v>0.46780979019689156</v>
      </c>
      <c r="S15" s="211">
        <v>0.33384556953940447</v>
      </c>
      <c r="T15" s="211">
        <v>0.62467744866098596</v>
      </c>
      <c r="U15" s="211">
        <v>0.4367985306032528</v>
      </c>
      <c r="V15" s="211">
        <v>0.11710978579367927</v>
      </c>
      <c r="W15" s="211">
        <v>0.5220938825594964</v>
      </c>
      <c r="X15" s="211">
        <v>0.32130410747077764</v>
      </c>
      <c r="Y15" s="211">
        <v>0.66829206389999118</v>
      </c>
      <c r="Z15" s="211">
        <v>0.14092236914771264</v>
      </c>
      <c r="AA15" s="212">
        <v>0.11497730182723835</v>
      </c>
    </row>
    <row r="16" spans="1:27" x14ac:dyDescent="0.35">
      <c r="A16" s="210" t="s">
        <v>692</v>
      </c>
      <c r="B16" s="217">
        <v>154.46446167888553</v>
      </c>
      <c r="C16" s="211">
        <v>5.7383189793685882E-2</v>
      </c>
      <c r="D16" s="211">
        <v>0.12372115597600905</v>
      </c>
      <c r="E16" s="211">
        <v>7.4240973846861097E-2</v>
      </c>
      <c r="F16" s="211">
        <v>9.6795279116914726E-2</v>
      </c>
      <c r="G16" s="211">
        <v>0.11222253765975723</v>
      </c>
      <c r="H16" s="211">
        <v>0.11748721617693367</v>
      </c>
      <c r="I16" s="211">
        <v>0.47250942477459545</v>
      </c>
      <c r="J16" s="211">
        <v>0.39862262417921851</v>
      </c>
      <c r="K16" s="211">
        <v>0.64033801486911268</v>
      </c>
      <c r="L16" s="211">
        <v>0.28038175453433611</v>
      </c>
      <c r="M16" s="211">
        <v>9.2012359780273001E-2</v>
      </c>
      <c r="N16" s="211">
        <v>0.52302593084973481</v>
      </c>
      <c r="O16" s="211">
        <v>0.65392103690101955</v>
      </c>
      <c r="P16" s="211">
        <v>7.1197709893491057E-2</v>
      </c>
      <c r="Q16" s="211">
        <v>5.9718539834716519E-2</v>
      </c>
      <c r="R16" s="211">
        <v>0.46033429621358452</v>
      </c>
      <c r="S16" s="211">
        <v>0.26480586539862294</v>
      </c>
      <c r="T16" s="211">
        <v>0.51043180821240774</v>
      </c>
      <c r="U16" s="211">
        <v>0.43906582505336123</v>
      </c>
      <c r="V16" s="211">
        <v>0.12640018676864123</v>
      </c>
      <c r="W16" s="211">
        <v>0.57841386859732657</v>
      </c>
      <c r="X16" s="211">
        <v>0.42815812722424096</v>
      </c>
      <c r="Y16" s="211">
        <v>0.67461965124847845</v>
      </c>
      <c r="Z16" s="211">
        <v>0.14868551710170347</v>
      </c>
      <c r="AA16" s="212">
        <v>0.1204176091016131</v>
      </c>
    </row>
    <row r="17" spans="1:27" x14ac:dyDescent="0.35">
      <c r="A17" s="210" t="s">
        <v>693</v>
      </c>
      <c r="B17" s="217">
        <v>108.13382264656296</v>
      </c>
      <c r="C17" s="211">
        <v>6.4787150325845227E-2</v>
      </c>
      <c r="D17" s="211">
        <v>0.12288434999288643</v>
      </c>
      <c r="E17" s="211">
        <v>7.4554680808842089E-2</v>
      </c>
      <c r="F17" s="211">
        <v>7.9027358214021154E-2</v>
      </c>
      <c r="G17" s="211">
        <v>0.12040493480577531</v>
      </c>
      <c r="H17" s="211">
        <v>0.11273486512790643</v>
      </c>
      <c r="I17" s="211">
        <v>0.53234099318982819</v>
      </c>
      <c r="J17" s="211">
        <v>0.45956570040159039</v>
      </c>
      <c r="K17" s="211">
        <v>0.5657263352741585</v>
      </c>
      <c r="L17" s="211">
        <v>0.27545892480008316</v>
      </c>
      <c r="M17" s="211">
        <v>9.5875082757423818E-2</v>
      </c>
      <c r="N17" s="211">
        <v>0.3762565181588659</v>
      </c>
      <c r="O17" s="211">
        <v>0.75415614192063951</v>
      </c>
      <c r="P17" s="211">
        <v>6.5794191449560405E-2</v>
      </c>
      <c r="Q17" s="211">
        <v>0.15123896036389037</v>
      </c>
      <c r="R17" s="211">
        <v>0.38955046919452696</v>
      </c>
      <c r="S17" s="211">
        <v>0.29946437887572164</v>
      </c>
      <c r="T17" s="211">
        <v>0.52682456304474834</v>
      </c>
      <c r="U17" s="211">
        <v>0.42630651155000698</v>
      </c>
      <c r="V17" s="211">
        <v>5.3315759526080378E-2</v>
      </c>
      <c r="W17" s="211">
        <v>0.50572829231138161</v>
      </c>
      <c r="X17" s="211">
        <v>0.32135038877979383</v>
      </c>
      <c r="Y17" s="211">
        <v>0.60750489614544456</v>
      </c>
      <c r="Z17" s="211">
        <v>0.14650035415196513</v>
      </c>
      <c r="AA17" s="212">
        <v>0.12171915528285006</v>
      </c>
    </row>
    <row r="18" spans="1:27" x14ac:dyDescent="0.35">
      <c r="A18" s="210" t="s">
        <v>694</v>
      </c>
      <c r="B18" s="217">
        <v>123.81642543116737</v>
      </c>
      <c r="C18" s="211">
        <v>5.1782843625362021E-2</v>
      </c>
      <c r="D18" s="211">
        <v>0.1265444575848565</v>
      </c>
      <c r="E18" s="211">
        <v>8.1042256277505956E-2</v>
      </c>
      <c r="F18" s="211">
        <v>9.0790671823378549E-2</v>
      </c>
      <c r="G18" s="211">
        <v>0.11869007602432026</v>
      </c>
      <c r="H18" s="211">
        <v>0.12128156231205746</v>
      </c>
      <c r="I18" s="211">
        <v>0.52744095480781472</v>
      </c>
      <c r="J18" s="211">
        <v>0.43453994569877258</v>
      </c>
      <c r="K18" s="211">
        <v>0.64422491260090864</v>
      </c>
      <c r="L18" s="211">
        <v>0.27691935940029994</v>
      </c>
      <c r="M18" s="211">
        <v>8.2172861723953106E-2</v>
      </c>
      <c r="N18" s="211">
        <v>0.4398431145567499</v>
      </c>
      <c r="O18" s="211">
        <v>0.71201835868592722</v>
      </c>
      <c r="P18" s="211">
        <v>7.1347207925779199E-2</v>
      </c>
      <c r="Q18" s="211">
        <v>8.926238230466757E-2</v>
      </c>
      <c r="R18" s="211">
        <v>0.43107898897532004</v>
      </c>
      <c r="S18" s="211">
        <v>0.35909767974196471</v>
      </c>
      <c r="T18" s="211">
        <v>0.57877668597736132</v>
      </c>
      <c r="U18" s="211">
        <v>0.40838232302887489</v>
      </c>
      <c r="V18" s="211">
        <v>6.3404891824248105E-2</v>
      </c>
      <c r="W18" s="211">
        <v>0.50711817311384344</v>
      </c>
      <c r="X18" s="211">
        <v>0.3416407804486119</v>
      </c>
      <c r="Y18" s="211">
        <v>0.68226440070502559</v>
      </c>
      <c r="Z18" s="211">
        <v>0.14276902100553351</v>
      </c>
      <c r="AA18" s="212">
        <v>0.12162581144391202</v>
      </c>
    </row>
    <row r="19" spans="1:27" x14ac:dyDescent="0.35">
      <c r="A19" s="210" t="s">
        <v>695</v>
      </c>
      <c r="B19" s="217">
        <v>133.9593201639679</v>
      </c>
      <c r="C19" s="211">
        <v>6.8190007790783616E-2</v>
      </c>
      <c r="D19" s="211">
        <v>0.11606661286935638</v>
      </c>
      <c r="E19" s="211">
        <v>8.1732720374709827E-2</v>
      </c>
      <c r="F19" s="211">
        <v>0.10168063829766458</v>
      </c>
      <c r="G19" s="211">
        <v>0.11674349060697069</v>
      </c>
      <c r="H19" s="211">
        <v>0.12252208707137391</v>
      </c>
      <c r="I19" s="211">
        <v>0.46558014270441861</v>
      </c>
      <c r="J19" s="211">
        <v>0.484297516903341</v>
      </c>
      <c r="K19" s="211">
        <v>0.63320624885569043</v>
      </c>
      <c r="L19" s="211">
        <v>0.27252995509739752</v>
      </c>
      <c r="M19" s="211">
        <v>0.10564255333390719</v>
      </c>
      <c r="N19" s="211">
        <v>0.4786465089074215</v>
      </c>
      <c r="O19" s="211">
        <v>0.7085452949595541</v>
      </c>
      <c r="P19" s="211">
        <v>6.9564623073809589E-2</v>
      </c>
      <c r="Q19" s="211">
        <v>0.10504236994049501</v>
      </c>
      <c r="R19" s="211">
        <v>0.43224967729210861</v>
      </c>
      <c r="S19" s="211">
        <v>0.31872457444432378</v>
      </c>
      <c r="T19" s="211">
        <v>0.57906919951697067</v>
      </c>
      <c r="U19" s="211">
        <v>0.40123816743969976</v>
      </c>
      <c r="V19" s="211">
        <v>8.579131657018052E-2</v>
      </c>
      <c r="W19" s="211">
        <v>0.54311346434064933</v>
      </c>
      <c r="X19" s="211">
        <v>0.35488358712388024</v>
      </c>
      <c r="Y19" s="211">
        <v>0.65850268736357265</v>
      </c>
      <c r="Z19" s="211">
        <v>0.14637056610364038</v>
      </c>
      <c r="AA19" s="212">
        <v>0.12604980206824956</v>
      </c>
    </row>
    <row r="20" spans="1:27" x14ac:dyDescent="0.35">
      <c r="A20" s="210" t="s">
        <v>696</v>
      </c>
      <c r="B20" s="217">
        <v>164.15072518216647</v>
      </c>
      <c r="C20" s="211">
        <v>7.4923468861005427E-2</v>
      </c>
      <c r="D20" s="211">
        <v>0.1233949921878556</v>
      </c>
      <c r="E20" s="211">
        <v>7.5880477664549625E-2</v>
      </c>
      <c r="F20" s="211">
        <v>8.6969587505736148E-2</v>
      </c>
      <c r="G20" s="211">
        <v>0.11473447184009405</v>
      </c>
      <c r="H20" s="211">
        <v>0.11760226526068532</v>
      </c>
      <c r="I20" s="211">
        <v>0.41000768710252189</v>
      </c>
      <c r="J20" s="211">
        <v>0.42538943343967689</v>
      </c>
      <c r="K20" s="211">
        <v>0.57438311798599306</v>
      </c>
      <c r="L20" s="211">
        <v>0.27206154913447617</v>
      </c>
      <c r="M20" s="211">
        <v>9.6826901457523942E-2</v>
      </c>
      <c r="N20" s="211">
        <v>0.41462539359905293</v>
      </c>
      <c r="O20" s="211">
        <v>0.75200319177773278</v>
      </c>
      <c r="P20" s="211">
        <v>7.1268024045308451E-2</v>
      </c>
      <c r="Q20" s="211">
        <v>7.5806639378190571E-2</v>
      </c>
      <c r="R20" s="211">
        <v>0.46620883658154111</v>
      </c>
      <c r="S20" s="211">
        <v>0.32300599044703426</v>
      </c>
      <c r="T20" s="211">
        <v>0.54303099889733208</v>
      </c>
      <c r="U20" s="211">
        <v>0.39930312673835039</v>
      </c>
      <c r="V20" s="211">
        <v>0.15647198330958195</v>
      </c>
      <c r="W20" s="211">
        <v>0.55408425980548881</v>
      </c>
      <c r="X20" s="211">
        <v>0.38833108045306103</v>
      </c>
      <c r="Y20" s="211">
        <v>0.61805270549750169</v>
      </c>
      <c r="Z20" s="211">
        <v>0.14612638229273775</v>
      </c>
      <c r="AA20" s="212">
        <v>0.11562681690704976</v>
      </c>
    </row>
    <row r="21" spans="1:27" x14ac:dyDescent="0.35">
      <c r="A21" s="210" t="s">
        <v>697</v>
      </c>
      <c r="B21" s="217">
        <v>158.54151374550435</v>
      </c>
      <c r="C21" s="211">
        <v>8.0273360523572562E-2</v>
      </c>
      <c r="D21" s="211">
        <v>0.11987629826780044</v>
      </c>
      <c r="E21" s="211">
        <v>8.3234731113846064E-2</v>
      </c>
      <c r="F21" s="211">
        <v>0.10231875655923413</v>
      </c>
      <c r="G21" s="211">
        <v>0.12160731912028287</v>
      </c>
      <c r="H21" s="211">
        <v>0.11902872467415838</v>
      </c>
      <c r="I21" s="211">
        <v>0.52936720726972364</v>
      </c>
      <c r="J21" s="211">
        <v>0.39570502453444495</v>
      </c>
      <c r="K21" s="211">
        <v>0.6300294737277089</v>
      </c>
      <c r="L21" s="211">
        <v>0.26696846248912559</v>
      </c>
      <c r="M21" s="211">
        <v>0.12116597162382602</v>
      </c>
      <c r="N21" s="211">
        <v>0.42407061560067827</v>
      </c>
      <c r="O21" s="211">
        <v>0.70215434339202631</v>
      </c>
      <c r="P21" s="211">
        <v>6.1950541410043941E-2</v>
      </c>
      <c r="Q21" s="211">
        <v>6.7096391286886228E-2</v>
      </c>
      <c r="R21" s="211">
        <v>0.42466815251249496</v>
      </c>
      <c r="S21" s="211">
        <v>0.33240819581311154</v>
      </c>
      <c r="T21" s="211">
        <v>0.57274359153067556</v>
      </c>
      <c r="U21" s="211">
        <v>0.36773750300753461</v>
      </c>
      <c r="V21" s="211">
        <v>0.12542893620323753</v>
      </c>
      <c r="W21" s="211">
        <v>0.56836261955933576</v>
      </c>
      <c r="X21" s="211">
        <v>0.40494087031247983</v>
      </c>
      <c r="Y21" s="211">
        <v>0.77292211834634017</v>
      </c>
      <c r="Z21" s="211">
        <v>0.14733670594366099</v>
      </c>
      <c r="AA21" s="212">
        <v>0.12016496086384074</v>
      </c>
    </row>
    <row r="22" spans="1:27" x14ac:dyDescent="0.35">
      <c r="A22" s="210" t="s">
        <v>698</v>
      </c>
      <c r="B22" s="217">
        <v>213.10952491167103</v>
      </c>
      <c r="C22" s="211">
        <v>6.3585521318750615E-2</v>
      </c>
      <c r="D22" s="211">
        <v>0.11676001816557463</v>
      </c>
      <c r="E22" s="211">
        <v>8.2215903747957508E-2</v>
      </c>
      <c r="F22" s="211">
        <v>8.4604930487956809E-2</v>
      </c>
      <c r="G22" s="211">
        <v>0.12290554866334215</v>
      </c>
      <c r="H22" s="211">
        <v>0.11027969447839563</v>
      </c>
      <c r="I22" s="211">
        <v>0.42138162777579552</v>
      </c>
      <c r="J22" s="211">
        <v>0.4655790288581465</v>
      </c>
      <c r="K22" s="211">
        <v>0.58671619198387148</v>
      </c>
      <c r="L22" s="211">
        <v>0.26919109588277002</v>
      </c>
      <c r="M22" s="211">
        <v>0.12068832348349307</v>
      </c>
      <c r="N22" s="211">
        <v>0.52623157147335742</v>
      </c>
      <c r="O22" s="211">
        <v>0.52667950909657302</v>
      </c>
      <c r="P22" s="211">
        <v>7.0718946193022561E-2</v>
      </c>
      <c r="Q22" s="211">
        <v>0.14584134315302291</v>
      </c>
      <c r="R22" s="211">
        <v>0.4399125378422104</v>
      </c>
      <c r="S22" s="211">
        <v>0.32558124586822279</v>
      </c>
      <c r="T22" s="211">
        <v>0.56656353311513197</v>
      </c>
      <c r="U22" s="211">
        <v>0.50317226226915102</v>
      </c>
      <c r="V22" s="211">
        <v>0.14383000927049047</v>
      </c>
      <c r="W22" s="211">
        <v>0.60237292089388572</v>
      </c>
      <c r="X22" s="211">
        <v>0.31256116125336109</v>
      </c>
      <c r="Y22" s="211">
        <v>0.68299062882577377</v>
      </c>
      <c r="Z22" s="211">
        <v>0.1414078414634547</v>
      </c>
      <c r="AA22" s="212">
        <v>0.11276784413600052</v>
      </c>
    </row>
    <row r="23" spans="1:27" x14ac:dyDescent="0.35">
      <c r="A23" s="210" t="s">
        <v>699</v>
      </c>
      <c r="B23" s="217">
        <v>110.48829804027537</v>
      </c>
      <c r="C23" s="211">
        <v>4.8834829561078222E-2</v>
      </c>
      <c r="D23" s="211">
        <v>0.1277998970757705</v>
      </c>
      <c r="E23" s="211">
        <v>7.4994799429996581E-2</v>
      </c>
      <c r="F23" s="211">
        <v>8.5647008403288871E-2</v>
      </c>
      <c r="G23" s="211">
        <v>0.12444998351714141</v>
      </c>
      <c r="H23" s="211">
        <v>0.12539895354905564</v>
      </c>
      <c r="I23" s="211">
        <v>0.44898195608678571</v>
      </c>
      <c r="J23" s="211">
        <v>0.48196074936319083</v>
      </c>
      <c r="K23" s="211">
        <v>0.63131248534142115</v>
      </c>
      <c r="L23" s="211">
        <v>0.27243762909368829</v>
      </c>
      <c r="M23" s="211">
        <v>8.4885912164639366E-2</v>
      </c>
      <c r="N23" s="211">
        <v>0.4101313888898509</v>
      </c>
      <c r="O23" s="211">
        <v>0.57658681817497537</v>
      </c>
      <c r="P23" s="211">
        <v>6.4611881536648874E-2</v>
      </c>
      <c r="Q23" s="211">
        <v>0.13607093141858748</v>
      </c>
      <c r="R23" s="211">
        <v>0.40946385748647113</v>
      </c>
      <c r="S23" s="211">
        <v>0.29285046863082365</v>
      </c>
      <c r="T23" s="211">
        <v>0.59886297131635824</v>
      </c>
      <c r="U23" s="211">
        <v>0.38415720168950818</v>
      </c>
      <c r="V23" s="211">
        <v>7.5405561411904382E-2</v>
      </c>
      <c r="W23" s="211">
        <v>0.56955117282795598</v>
      </c>
      <c r="X23" s="211">
        <v>0.33900998649348485</v>
      </c>
      <c r="Y23" s="211">
        <v>0.64446454144129128</v>
      </c>
      <c r="Z23" s="211">
        <v>0.14257464527934441</v>
      </c>
      <c r="AA23" s="212">
        <v>0.12456922403679935</v>
      </c>
    </row>
    <row r="24" spans="1:27" x14ac:dyDescent="0.35">
      <c r="A24" s="210" t="s">
        <v>700</v>
      </c>
      <c r="B24" s="217">
        <v>172.67050643826937</v>
      </c>
      <c r="C24" s="211">
        <v>7.162425230480525E-2</v>
      </c>
      <c r="D24" s="211">
        <v>0.12744027185395287</v>
      </c>
      <c r="E24" s="211">
        <v>7.8292404156683981E-2</v>
      </c>
      <c r="F24" s="211">
        <v>0.10833255704755544</v>
      </c>
      <c r="G24" s="211">
        <v>0.11727236023783164</v>
      </c>
      <c r="H24" s="211">
        <v>0.11593424974320449</v>
      </c>
      <c r="I24" s="211">
        <v>0.44040246614081147</v>
      </c>
      <c r="J24" s="211">
        <v>0.39835269356553255</v>
      </c>
      <c r="K24" s="211">
        <v>0.56194094242698278</v>
      </c>
      <c r="L24" s="211">
        <v>0.27627554355937822</v>
      </c>
      <c r="M24" s="211">
        <v>0.10887867679730791</v>
      </c>
      <c r="N24" s="211">
        <v>0.55347372552738761</v>
      </c>
      <c r="O24" s="211">
        <v>0.75546650842701901</v>
      </c>
      <c r="P24" s="211">
        <v>6.9296726597842667E-2</v>
      </c>
      <c r="Q24" s="211">
        <v>8.1019234377582836E-2</v>
      </c>
      <c r="R24" s="211">
        <v>0.37551578429655896</v>
      </c>
      <c r="S24" s="211">
        <v>0.35071575570290087</v>
      </c>
      <c r="T24" s="211">
        <v>0.5830304699149581</v>
      </c>
      <c r="U24" s="211">
        <v>0.42820818392429599</v>
      </c>
      <c r="V24" s="211">
        <v>0.12476193767324337</v>
      </c>
      <c r="W24" s="211">
        <v>0.56092855191284441</v>
      </c>
      <c r="X24" s="211">
        <v>0.35691092580919864</v>
      </c>
      <c r="Y24" s="211">
        <v>0.71197537302011105</v>
      </c>
      <c r="Z24" s="211">
        <v>0.14947676845366012</v>
      </c>
      <c r="AA24" s="212">
        <v>0.11674822254656522</v>
      </c>
    </row>
    <row r="25" spans="1:27" x14ac:dyDescent="0.35">
      <c r="A25" s="210" t="s">
        <v>701</v>
      </c>
      <c r="B25" s="217">
        <v>114.32883801907492</v>
      </c>
      <c r="C25" s="211">
        <v>6.7362733290767488E-2</v>
      </c>
      <c r="D25" s="211">
        <v>0.12081215973552951</v>
      </c>
      <c r="E25" s="211">
        <v>6.5645951348341128E-2</v>
      </c>
      <c r="F25" s="211">
        <v>0.11527790589080196</v>
      </c>
      <c r="G25" s="211">
        <v>0.11556208721986502</v>
      </c>
      <c r="H25" s="211">
        <v>0.11688869391421938</v>
      </c>
      <c r="I25" s="211">
        <v>0.52868131395375217</v>
      </c>
      <c r="J25" s="211">
        <v>0.45925670969737609</v>
      </c>
      <c r="K25" s="211">
        <v>0.54895927560143942</v>
      </c>
      <c r="L25" s="211">
        <v>0.27854370783843579</v>
      </c>
      <c r="M25" s="211">
        <v>8.910521689851994E-2</v>
      </c>
      <c r="N25" s="211">
        <v>0.53898377540322173</v>
      </c>
      <c r="O25" s="211">
        <v>0.65062378081160921</v>
      </c>
      <c r="P25" s="211">
        <v>7.1548395368131873E-2</v>
      </c>
      <c r="Q25" s="211">
        <v>5.1690500345996024E-2</v>
      </c>
      <c r="R25" s="211">
        <v>0.46579595054927975</v>
      </c>
      <c r="S25" s="211">
        <v>0.3556581395887306</v>
      </c>
      <c r="T25" s="211">
        <v>0.46969567083799174</v>
      </c>
      <c r="U25" s="211">
        <v>0.40706052163667228</v>
      </c>
      <c r="V25" s="211">
        <v>5.6722043447628545E-2</v>
      </c>
      <c r="W25" s="211">
        <v>0.51176696571333047</v>
      </c>
      <c r="X25" s="211">
        <v>0.28795381488521138</v>
      </c>
      <c r="Y25" s="211">
        <v>0.71828194819279745</v>
      </c>
      <c r="Z25" s="211">
        <v>0.13928678043951015</v>
      </c>
      <c r="AA25" s="212">
        <v>0.11764048942778725</v>
      </c>
    </row>
    <row r="26" spans="1:27" x14ac:dyDescent="0.35">
      <c r="A26" s="210" t="s">
        <v>702</v>
      </c>
      <c r="B26" s="217">
        <v>136.08585331688002</v>
      </c>
      <c r="C26" s="211">
        <v>7.3989567866623279E-2</v>
      </c>
      <c r="D26" s="211">
        <v>0.11520877901699952</v>
      </c>
      <c r="E26" s="211">
        <v>7.6870895103006265E-2</v>
      </c>
      <c r="F26" s="211">
        <v>0.11429059750258978</v>
      </c>
      <c r="G26" s="211">
        <v>0.11417195277174022</v>
      </c>
      <c r="H26" s="211">
        <v>0.10622836161104005</v>
      </c>
      <c r="I26" s="211">
        <v>0.45483684968785953</v>
      </c>
      <c r="J26" s="211">
        <v>0.49705338589813924</v>
      </c>
      <c r="K26" s="211">
        <v>0.63505845650846526</v>
      </c>
      <c r="L26" s="211">
        <v>0.274590067670755</v>
      </c>
      <c r="M26" s="211">
        <v>9.7533584592059186E-2</v>
      </c>
      <c r="N26" s="211">
        <v>0.40243579275920227</v>
      </c>
      <c r="O26" s="211">
        <v>0.62366422697600177</v>
      </c>
      <c r="P26" s="211">
        <v>6.874410906693626E-2</v>
      </c>
      <c r="Q26" s="211">
        <v>7.1451350842026112E-2</v>
      </c>
      <c r="R26" s="211">
        <v>0.47993124289329414</v>
      </c>
      <c r="S26" s="211">
        <v>0.29618611447651383</v>
      </c>
      <c r="T26" s="211">
        <v>0.59203583557636952</v>
      </c>
      <c r="U26" s="211">
        <v>0.36107924777583034</v>
      </c>
      <c r="V26" s="211">
        <v>0.10108059495549193</v>
      </c>
      <c r="W26" s="211">
        <v>0.55031157498516081</v>
      </c>
      <c r="X26" s="211">
        <v>0.34339101754954116</v>
      </c>
      <c r="Y26" s="211">
        <v>0.64932546317426998</v>
      </c>
      <c r="Z26" s="211">
        <v>0.14901289886085747</v>
      </c>
      <c r="AA26" s="212">
        <v>0.11600753026738175</v>
      </c>
    </row>
    <row r="27" spans="1:27" x14ac:dyDescent="0.35">
      <c r="A27" s="210" t="s">
        <v>703</v>
      </c>
      <c r="B27" s="217">
        <v>127.75281516513877</v>
      </c>
      <c r="C27" s="211">
        <v>6.7204929695455176E-2</v>
      </c>
      <c r="D27" s="211">
        <v>0.12624589054559948</v>
      </c>
      <c r="E27" s="211">
        <v>7.5786951758610707E-2</v>
      </c>
      <c r="F27" s="211">
        <v>7.5752729090606444E-2</v>
      </c>
      <c r="G27" s="211">
        <v>0.12508823293718513</v>
      </c>
      <c r="H27" s="211">
        <v>0.11093744175778655</v>
      </c>
      <c r="I27" s="211">
        <v>0.46004126321614425</v>
      </c>
      <c r="J27" s="211">
        <v>0.47396377193434408</v>
      </c>
      <c r="K27" s="211">
        <v>0.63223498950568224</v>
      </c>
      <c r="L27" s="211">
        <v>0.28002112359854536</v>
      </c>
      <c r="M27" s="211">
        <v>8.7582110500036892E-2</v>
      </c>
      <c r="N27" s="211">
        <v>0.37283237263595981</v>
      </c>
      <c r="O27" s="211">
        <v>0.66327559831902805</v>
      </c>
      <c r="P27" s="211">
        <v>6.9074611145791956E-2</v>
      </c>
      <c r="Q27" s="211">
        <v>9.5788820380075732E-2</v>
      </c>
      <c r="R27" s="211">
        <v>0.44081508506466094</v>
      </c>
      <c r="S27" s="211">
        <v>0.37267410835377801</v>
      </c>
      <c r="T27" s="211">
        <v>0.5381242414604307</v>
      </c>
      <c r="U27" s="211">
        <v>0.51941705185285691</v>
      </c>
      <c r="V27" s="211">
        <v>7.7702102079249061E-2</v>
      </c>
      <c r="W27" s="211">
        <v>0.60129525933285144</v>
      </c>
      <c r="X27" s="211">
        <v>0.36709799047015446</v>
      </c>
      <c r="Y27" s="211">
        <v>0.67348471410617883</v>
      </c>
      <c r="Z27" s="211">
        <v>0.14973953687415398</v>
      </c>
      <c r="AA27" s="212">
        <v>0.12382118166304855</v>
      </c>
    </row>
    <row r="28" spans="1:27" x14ac:dyDescent="0.35">
      <c r="A28" s="210" t="s">
        <v>704</v>
      </c>
      <c r="B28" s="217">
        <v>152.64965573026851</v>
      </c>
      <c r="C28" s="211">
        <v>6.8946091437770668E-2</v>
      </c>
      <c r="D28" s="211">
        <v>0.12550441597936896</v>
      </c>
      <c r="E28" s="211">
        <v>7.8498946567137018E-2</v>
      </c>
      <c r="F28" s="211">
        <v>7.5939735810479567E-2</v>
      </c>
      <c r="G28" s="211">
        <v>0.12099757174959913</v>
      </c>
      <c r="H28" s="211">
        <v>0.11991411144319844</v>
      </c>
      <c r="I28" s="211">
        <v>0.46659728078890089</v>
      </c>
      <c r="J28" s="211">
        <v>0.41664928901760723</v>
      </c>
      <c r="K28" s="211">
        <v>0.54739308210950055</v>
      </c>
      <c r="L28" s="211">
        <v>0.27508013005982285</v>
      </c>
      <c r="M28" s="211">
        <v>0.11223565729872191</v>
      </c>
      <c r="N28" s="211">
        <v>0.40338121936769111</v>
      </c>
      <c r="O28" s="211">
        <v>0.67381280611950056</v>
      </c>
      <c r="P28" s="211">
        <v>7.1824595061882934E-2</v>
      </c>
      <c r="Q28" s="211">
        <v>8.8803760335353907E-2</v>
      </c>
      <c r="R28" s="211">
        <v>0.48442968718893892</v>
      </c>
      <c r="S28" s="211">
        <v>0.34783838811640433</v>
      </c>
      <c r="T28" s="211">
        <v>0.57335756564065921</v>
      </c>
      <c r="U28" s="211">
        <v>0.43049207316092497</v>
      </c>
      <c r="V28" s="211">
        <v>0.10574006809822049</v>
      </c>
      <c r="W28" s="211">
        <v>0.52533700863413713</v>
      </c>
      <c r="X28" s="211">
        <v>0.27471885389170592</v>
      </c>
      <c r="Y28" s="211">
        <v>0.63546698937948753</v>
      </c>
      <c r="Z28" s="211">
        <v>0.14969093017448565</v>
      </c>
      <c r="AA28" s="212">
        <v>0.11661483290027573</v>
      </c>
    </row>
    <row r="29" spans="1:27" x14ac:dyDescent="0.35">
      <c r="A29" s="210" t="s">
        <v>705</v>
      </c>
      <c r="B29" s="217">
        <v>127.36341787834505</v>
      </c>
      <c r="C29" s="211">
        <v>6.8585571581088953E-2</v>
      </c>
      <c r="D29" s="211">
        <v>0.11895732285656274</v>
      </c>
      <c r="E29" s="211">
        <v>7.2993440574371793E-2</v>
      </c>
      <c r="F29" s="211">
        <v>9.0817378066692614E-2</v>
      </c>
      <c r="G29" s="211">
        <v>0.12145764093807371</v>
      </c>
      <c r="H29" s="211">
        <v>0.12003566447969895</v>
      </c>
      <c r="I29" s="211">
        <v>0.48746754363023526</v>
      </c>
      <c r="J29" s="211">
        <v>0.40346506041807867</v>
      </c>
      <c r="K29" s="211">
        <v>0.58336532955366849</v>
      </c>
      <c r="L29" s="211">
        <v>0.27118912181606059</v>
      </c>
      <c r="M29" s="211">
        <v>9.391086805259348E-2</v>
      </c>
      <c r="N29" s="211">
        <v>0.40449936427094135</v>
      </c>
      <c r="O29" s="211">
        <v>0.73255414101054162</v>
      </c>
      <c r="P29" s="211">
        <v>6.8797521100719003E-2</v>
      </c>
      <c r="Q29" s="211">
        <v>4.8038721988763064E-2</v>
      </c>
      <c r="R29" s="211">
        <v>0.44821584154729677</v>
      </c>
      <c r="S29" s="211">
        <v>0.36667744399271063</v>
      </c>
      <c r="T29" s="211">
        <v>0.53146933373377669</v>
      </c>
      <c r="U29" s="211">
        <v>0.46336219008382229</v>
      </c>
      <c r="V29" s="211">
        <v>7.4139911878936288E-2</v>
      </c>
      <c r="W29" s="211">
        <v>0.49139274663858235</v>
      </c>
      <c r="X29" s="211">
        <v>0.39763794142220338</v>
      </c>
      <c r="Y29" s="211">
        <v>0.77152821206717292</v>
      </c>
      <c r="Z29" s="211">
        <v>0.14837690452967273</v>
      </c>
      <c r="AA29" s="212">
        <v>0.12079395304577079</v>
      </c>
    </row>
    <row r="30" spans="1:27" x14ac:dyDescent="0.35">
      <c r="A30" s="210" t="s">
        <v>706</v>
      </c>
      <c r="B30" s="217">
        <v>135.35064486825945</v>
      </c>
      <c r="C30" s="211">
        <v>5.6233195737409619E-2</v>
      </c>
      <c r="D30" s="211">
        <v>0.12849526647724729</v>
      </c>
      <c r="E30" s="211">
        <v>7.2650521369121368E-2</v>
      </c>
      <c r="F30" s="211">
        <v>0.10436283878306682</v>
      </c>
      <c r="G30" s="211">
        <v>0.11781719714984543</v>
      </c>
      <c r="H30" s="211">
        <v>0.112934613523369</v>
      </c>
      <c r="I30" s="211">
        <v>0.51622093192341156</v>
      </c>
      <c r="J30" s="211">
        <v>0.42967278740329007</v>
      </c>
      <c r="K30" s="211">
        <v>0.6013727489357813</v>
      </c>
      <c r="L30" s="211">
        <v>0.27759493420631381</v>
      </c>
      <c r="M30" s="211">
        <v>0.10729161638162041</v>
      </c>
      <c r="N30" s="211">
        <v>0.44607367198737896</v>
      </c>
      <c r="O30" s="211">
        <v>0.69110489029533695</v>
      </c>
      <c r="P30" s="211">
        <v>7.0687480238315448E-2</v>
      </c>
      <c r="Q30" s="211">
        <v>4.9784724711341675E-2</v>
      </c>
      <c r="R30" s="211">
        <v>0.45118899064169016</v>
      </c>
      <c r="S30" s="211">
        <v>0.30241468426597085</v>
      </c>
      <c r="T30" s="211">
        <v>0.61178630178363114</v>
      </c>
      <c r="U30" s="211">
        <v>0.49043110762662506</v>
      </c>
      <c r="V30" s="211">
        <v>7.1364294423862579E-2</v>
      </c>
      <c r="W30" s="211">
        <v>0.64618359941831405</v>
      </c>
      <c r="X30" s="211">
        <v>0.30191584129791693</v>
      </c>
      <c r="Y30" s="211">
        <v>0.63309152666896307</v>
      </c>
      <c r="Z30" s="211">
        <v>0.1404621841253097</v>
      </c>
      <c r="AA30" s="212">
        <v>0.1195014340304703</v>
      </c>
    </row>
    <row r="31" spans="1:27" x14ac:dyDescent="0.35">
      <c r="A31" s="210" t="s">
        <v>707</v>
      </c>
      <c r="B31" s="217">
        <v>135.26048913067993</v>
      </c>
      <c r="C31" s="211">
        <v>5.0089335115336697E-2</v>
      </c>
      <c r="D31" s="211">
        <v>0.12856765252130994</v>
      </c>
      <c r="E31" s="211">
        <v>7.8385290489717596E-2</v>
      </c>
      <c r="F31" s="211">
        <v>0.10440337856234216</v>
      </c>
      <c r="G31" s="211">
        <v>0.11978602674199189</v>
      </c>
      <c r="H31" s="211">
        <v>0.11204029624854678</v>
      </c>
      <c r="I31" s="211">
        <v>0.49441194904412922</v>
      </c>
      <c r="J31" s="211">
        <v>0.46583801094627797</v>
      </c>
      <c r="K31" s="211">
        <v>0.55066365476504497</v>
      </c>
      <c r="L31" s="211">
        <v>0.27919276574362661</v>
      </c>
      <c r="M31" s="211">
        <v>0.1167134484731675</v>
      </c>
      <c r="N31" s="211">
        <v>0.46729899191750623</v>
      </c>
      <c r="O31" s="211">
        <v>0.63069810702206808</v>
      </c>
      <c r="P31" s="211">
        <v>6.700440696697478E-2</v>
      </c>
      <c r="Q31" s="211">
        <v>9.2868237733661138E-2</v>
      </c>
      <c r="R31" s="211">
        <v>0.42499990104579721</v>
      </c>
      <c r="S31" s="211">
        <v>0.3970171040754546</v>
      </c>
      <c r="T31" s="211">
        <v>0.64700198268467823</v>
      </c>
      <c r="U31" s="211">
        <v>0.45691460522554461</v>
      </c>
      <c r="V31" s="211">
        <v>7.9893210399400297E-2</v>
      </c>
      <c r="W31" s="211">
        <v>0.55797426206060907</v>
      </c>
      <c r="X31" s="211">
        <v>0.35560521833757169</v>
      </c>
      <c r="Y31" s="211">
        <v>0.62368108637801134</v>
      </c>
      <c r="Z31" s="211">
        <v>0.14664068802763275</v>
      </c>
      <c r="AA31" s="212">
        <v>0.12056130139092421</v>
      </c>
    </row>
    <row r="32" spans="1:27" x14ac:dyDescent="0.35">
      <c r="A32" s="210" t="s">
        <v>708</v>
      </c>
      <c r="B32" s="217">
        <v>135.37969408373482</v>
      </c>
      <c r="C32" s="211">
        <v>5.3458922535253042E-2</v>
      </c>
      <c r="D32" s="211">
        <v>0.121476262300954</v>
      </c>
      <c r="E32" s="211">
        <v>6.9156682984324966E-2</v>
      </c>
      <c r="F32" s="211">
        <v>0.11928647375552651</v>
      </c>
      <c r="G32" s="211">
        <v>0.12123846720906462</v>
      </c>
      <c r="H32" s="211">
        <v>0.12299495055171014</v>
      </c>
      <c r="I32" s="211">
        <v>0.51904138559457702</v>
      </c>
      <c r="J32" s="211">
        <v>0.44709135135885336</v>
      </c>
      <c r="K32" s="211">
        <v>0.59657493331043143</v>
      </c>
      <c r="L32" s="211">
        <v>0.2792928353104403</v>
      </c>
      <c r="M32" s="211">
        <v>8.8200226958357122E-2</v>
      </c>
      <c r="N32" s="211">
        <v>0.44109849099278098</v>
      </c>
      <c r="O32" s="211">
        <v>0.55072813239345364</v>
      </c>
      <c r="P32" s="211">
        <v>6.9918345102008561E-2</v>
      </c>
      <c r="Q32" s="211">
        <v>6.7595446126845357E-2</v>
      </c>
      <c r="R32" s="211">
        <v>0.41233792540254049</v>
      </c>
      <c r="S32" s="211">
        <v>0.29626366515618058</v>
      </c>
      <c r="T32" s="211">
        <v>0.54743502659143561</v>
      </c>
      <c r="U32" s="211">
        <v>0.47371328681331631</v>
      </c>
      <c r="V32" s="211">
        <v>0.12989235687087552</v>
      </c>
      <c r="W32" s="211">
        <v>0.57398276162538941</v>
      </c>
      <c r="X32" s="211">
        <v>0.34736499988883623</v>
      </c>
      <c r="Y32" s="211">
        <v>0.61931824720831941</v>
      </c>
      <c r="Z32" s="211">
        <v>0.14823968523550091</v>
      </c>
      <c r="AA32" s="212">
        <v>0.1238691828458256</v>
      </c>
    </row>
    <row r="33" spans="1:27" x14ac:dyDescent="0.35">
      <c r="A33" s="210" t="s">
        <v>709</v>
      </c>
      <c r="B33" s="217">
        <v>128.98217328118258</v>
      </c>
      <c r="C33" s="211">
        <v>5.0678791135861594E-2</v>
      </c>
      <c r="D33" s="211">
        <v>0.13136777367645527</v>
      </c>
      <c r="E33" s="211">
        <v>8.063963353237627E-2</v>
      </c>
      <c r="F33" s="211">
        <v>0.10651217892815981</v>
      </c>
      <c r="G33" s="211">
        <v>0.12049265822006557</v>
      </c>
      <c r="H33" s="211">
        <v>0.11553075408445265</v>
      </c>
      <c r="I33" s="211">
        <v>0.47694473358105505</v>
      </c>
      <c r="J33" s="211">
        <v>0.42776649209319867</v>
      </c>
      <c r="K33" s="211">
        <v>0.64996994809107789</v>
      </c>
      <c r="L33" s="211">
        <v>0.27640941379973039</v>
      </c>
      <c r="M33" s="211">
        <v>9.5122206200096454E-2</v>
      </c>
      <c r="N33" s="211">
        <v>0.47710278716286991</v>
      </c>
      <c r="O33" s="211">
        <v>0.69202916765944988</v>
      </c>
      <c r="P33" s="211">
        <v>6.9622864571517576E-2</v>
      </c>
      <c r="Q33" s="211">
        <v>6.7543024409326927E-2</v>
      </c>
      <c r="R33" s="211">
        <v>0.36320615451584376</v>
      </c>
      <c r="S33" s="211">
        <v>0.31321202208926491</v>
      </c>
      <c r="T33" s="211">
        <v>0.55571185472036688</v>
      </c>
      <c r="U33" s="211">
        <v>0.42548877967024246</v>
      </c>
      <c r="V33" s="211">
        <v>7.2986346738583008E-2</v>
      </c>
      <c r="W33" s="211">
        <v>0.59348999780422196</v>
      </c>
      <c r="X33" s="211">
        <v>0.29673848848271328</v>
      </c>
      <c r="Y33" s="211">
        <v>0.60222624854017037</v>
      </c>
      <c r="Z33" s="211">
        <v>0.14813255238105114</v>
      </c>
      <c r="AA33" s="212">
        <v>0.11923257495608709</v>
      </c>
    </row>
    <row r="34" spans="1:27" x14ac:dyDescent="0.35">
      <c r="A34" s="210" t="s">
        <v>710</v>
      </c>
      <c r="B34" s="217">
        <v>125.49646563113781</v>
      </c>
      <c r="C34" s="211">
        <v>5.0371498232261412E-2</v>
      </c>
      <c r="D34" s="211">
        <v>0.12522523711026562</v>
      </c>
      <c r="E34" s="211">
        <v>8.2183203345439507E-2</v>
      </c>
      <c r="F34" s="211">
        <v>9.9421687683754228E-2</v>
      </c>
      <c r="G34" s="211">
        <v>0.12324015671444716</v>
      </c>
      <c r="H34" s="211">
        <v>0.11802481573840425</v>
      </c>
      <c r="I34" s="211">
        <v>0.50148427787755412</v>
      </c>
      <c r="J34" s="211">
        <v>0.45222632269008961</v>
      </c>
      <c r="K34" s="211">
        <v>0.61331255992345668</v>
      </c>
      <c r="L34" s="211">
        <v>0.27803315954236374</v>
      </c>
      <c r="M34" s="211">
        <v>9.9493521639820032E-2</v>
      </c>
      <c r="N34" s="211">
        <v>0.40762826092211002</v>
      </c>
      <c r="O34" s="211">
        <v>0.76173379653434437</v>
      </c>
      <c r="P34" s="211">
        <v>6.3063317952061118E-2</v>
      </c>
      <c r="Q34" s="211">
        <v>0.12337293882601591</v>
      </c>
      <c r="R34" s="211">
        <v>0.43957470845388114</v>
      </c>
      <c r="S34" s="211">
        <v>0.38671612465020544</v>
      </c>
      <c r="T34" s="211">
        <v>0.56932924203428836</v>
      </c>
      <c r="U34" s="211">
        <v>0.39830779895269242</v>
      </c>
      <c r="V34" s="211">
        <v>8.6511382498796627E-2</v>
      </c>
      <c r="W34" s="211">
        <v>0.56153338192160607</v>
      </c>
      <c r="X34" s="211">
        <v>0.43215283557589929</v>
      </c>
      <c r="Y34" s="211">
        <v>0.64203460945881852</v>
      </c>
      <c r="Z34" s="211">
        <v>0.14646270323578844</v>
      </c>
      <c r="AA34" s="212">
        <v>0.12349407453263135</v>
      </c>
    </row>
    <row r="35" spans="1:27" x14ac:dyDescent="0.35">
      <c r="A35" s="210" t="s">
        <v>711</v>
      </c>
      <c r="B35" s="217">
        <v>113.4822397024669</v>
      </c>
      <c r="C35" s="211">
        <v>7.9235265916732842E-2</v>
      </c>
      <c r="D35" s="211">
        <v>0.13007719021175404</v>
      </c>
      <c r="E35" s="211">
        <v>6.9754518559109538E-2</v>
      </c>
      <c r="F35" s="211">
        <v>0.10000563412372945</v>
      </c>
      <c r="G35" s="211">
        <v>0.11606154184920474</v>
      </c>
      <c r="H35" s="211">
        <v>0.11420237128490521</v>
      </c>
      <c r="I35" s="211">
        <v>0.52272404477695988</v>
      </c>
      <c r="J35" s="211">
        <v>0.45240947703494744</v>
      </c>
      <c r="K35" s="211">
        <v>0.52565046996462705</v>
      </c>
      <c r="L35" s="211">
        <v>0.2670552200683779</v>
      </c>
      <c r="M35" s="211">
        <v>0.10657309495233663</v>
      </c>
      <c r="N35" s="211">
        <v>0.39138200815630791</v>
      </c>
      <c r="O35" s="211">
        <v>0.77009868568253781</v>
      </c>
      <c r="P35" s="211">
        <v>6.6946192782879166E-2</v>
      </c>
      <c r="Q35" s="211">
        <v>8.3622949054862949E-2</v>
      </c>
      <c r="R35" s="211">
        <v>0.44799177837857673</v>
      </c>
      <c r="S35" s="211">
        <v>0.38975192624717797</v>
      </c>
      <c r="T35" s="211">
        <v>0.53456073951736283</v>
      </c>
      <c r="U35" s="211">
        <v>0.41374939914756936</v>
      </c>
      <c r="V35" s="211">
        <v>5.7078008052809048E-2</v>
      </c>
      <c r="W35" s="211">
        <v>0.58122706361091014</v>
      </c>
      <c r="X35" s="211">
        <v>0.29745290248775746</v>
      </c>
      <c r="Y35" s="211">
        <v>0.64930567197346978</v>
      </c>
      <c r="Z35" s="211">
        <v>0.14728968965574291</v>
      </c>
      <c r="AA35" s="212">
        <v>0.1199674950828697</v>
      </c>
    </row>
    <row r="36" spans="1:27" x14ac:dyDescent="0.35">
      <c r="A36" s="210" t="s">
        <v>712</v>
      </c>
      <c r="B36" s="217">
        <v>149.0037428600977</v>
      </c>
      <c r="C36" s="211">
        <v>6.3525389454890141E-2</v>
      </c>
      <c r="D36" s="211">
        <v>0.12532299964245194</v>
      </c>
      <c r="E36" s="211">
        <v>8.6549709148277434E-2</v>
      </c>
      <c r="F36" s="211">
        <v>9.6624931804347836E-2</v>
      </c>
      <c r="G36" s="211">
        <v>0.11647329002171913</v>
      </c>
      <c r="H36" s="211">
        <v>0.1093964506373331</v>
      </c>
      <c r="I36" s="211">
        <v>0.48064370885442131</v>
      </c>
      <c r="J36" s="211">
        <v>0.48357442966583697</v>
      </c>
      <c r="K36" s="211">
        <v>0.63445495789933282</v>
      </c>
      <c r="L36" s="211">
        <v>0.26774782567049865</v>
      </c>
      <c r="M36" s="211">
        <v>0.11209017944390809</v>
      </c>
      <c r="N36" s="211">
        <v>0.37742887158529637</v>
      </c>
      <c r="O36" s="211">
        <v>0.66994994764807303</v>
      </c>
      <c r="P36" s="211">
        <v>7.1844936358128511E-2</v>
      </c>
      <c r="Q36" s="211">
        <v>0.13648364538202631</v>
      </c>
      <c r="R36" s="211">
        <v>0.40990606510340055</v>
      </c>
      <c r="S36" s="211">
        <v>0.29764391945417595</v>
      </c>
      <c r="T36" s="211">
        <v>0.59767411403683235</v>
      </c>
      <c r="U36" s="211">
        <v>0.43695233402661054</v>
      </c>
      <c r="V36" s="211">
        <v>6.2558503204693611E-2</v>
      </c>
      <c r="W36" s="211">
        <v>0.51213060634767382</v>
      </c>
      <c r="X36" s="211">
        <v>0.34615471530792263</v>
      </c>
      <c r="Y36" s="211">
        <v>0.58726874409890406</v>
      </c>
      <c r="Z36" s="211">
        <v>0.14621273670708759</v>
      </c>
      <c r="AA36" s="212">
        <v>0.11121977722873103</v>
      </c>
    </row>
    <row r="37" spans="1:27" x14ac:dyDescent="0.35">
      <c r="A37" s="210" t="s">
        <v>713</v>
      </c>
      <c r="B37" s="217">
        <v>132.51573024858081</v>
      </c>
      <c r="C37" s="211">
        <v>7.0538822568293691E-2</v>
      </c>
      <c r="D37" s="211">
        <v>0.11895871089267324</v>
      </c>
      <c r="E37" s="211">
        <v>7.1346853426499823E-2</v>
      </c>
      <c r="F37" s="211">
        <v>9.7363083964064234E-2</v>
      </c>
      <c r="G37" s="211">
        <v>0.12416247479995302</v>
      </c>
      <c r="H37" s="211">
        <v>0.11625982491536355</v>
      </c>
      <c r="I37" s="211">
        <v>0.52907418138577644</v>
      </c>
      <c r="J37" s="211">
        <v>0.43558651988792013</v>
      </c>
      <c r="K37" s="211">
        <v>0.51660743435277245</v>
      </c>
      <c r="L37" s="211">
        <v>0.26997513545590579</v>
      </c>
      <c r="M37" s="211">
        <v>0.11764815673651739</v>
      </c>
      <c r="N37" s="211">
        <v>0.37813457714867499</v>
      </c>
      <c r="O37" s="211">
        <v>0.58452101820313096</v>
      </c>
      <c r="P37" s="211">
        <v>7.0743344555422236E-2</v>
      </c>
      <c r="Q37" s="211">
        <v>0.10526577020309938</v>
      </c>
      <c r="R37" s="211">
        <v>0.41734994482689092</v>
      </c>
      <c r="S37" s="211">
        <v>0.33939291168728325</v>
      </c>
      <c r="T37" s="211">
        <v>0.59219809049984096</v>
      </c>
      <c r="U37" s="211">
        <v>0.44771695934967021</v>
      </c>
      <c r="V37" s="211">
        <v>0.11117435248967873</v>
      </c>
      <c r="W37" s="211">
        <v>0.58380184220850628</v>
      </c>
      <c r="X37" s="211">
        <v>0.38291656575459798</v>
      </c>
      <c r="Y37" s="211">
        <v>0.52399594543140671</v>
      </c>
      <c r="Z37" s="211">
        <v>0.1430999171111304</v>
      </c>
      <c r="AA37" s="212">
        <v>0.12174703225736716</v>
      </c>
    </row>
    <row r="38" spans="1:27" x14ac:dyDescent="0.35">
      <c r="A38" s="210" t="s">
        <v>714</v>
      </c>
      <c r="B38" s="217">
        <v>108.3236815017908</v>
      </c>
      <c r="C38" s="211">
        <v>6.3497976301086972E-2</v>
      </c>
      <c r="D38" s="211">
        <v>0.12763068856823268</v>
      </c>
      <c r="E38" s="211">
        <v>8.1739926541392657E-2</v>
      </c>
      <c r="F38" s="211">
        <v>9.9966380304167241E-2</v>
      </c>
      <c r="G38" s="211">
        <v>0.11466933463721117</v>
      </c>
      <c r="H38" s="211">
        <v>0.12551053276075863</v>
      </c>
      <c r="I38" s="211">
        <v>0.48164255103780518</v>
      </c>
      <c r="J38" s="211">
        <v>0.4115253648907764</v>
      </c>
      <c r="K38" s="211">
        <v>0.53952284719115984</v>
      </c>
      <c r="L38" s="211">
        <v>0.27343496811556289</v>
      </c>
      <c r="M38" s="211">
        <v>8.9631930857469191E-2</v>
      </c>
      <c r="N38" s="211">
        <v>0.47874250619773856</v>
      </c>
      <c r="O38" s="211">
        <v>0.64911031233069538</v>
      </c>
      <c r="P38" s="211">
        <v>6.2604596213824068E-2</v>
      </c>
      <c r="Q38" s="211">
        <v>0.14443044678960867</v>
      </c>
      <c r="R38" s="211">
        <v>0.37494852138375651</v>
      </c>
      <c r="S38" s="211">
        <v>0.2602034940877937</v>
      </c>
      <c r="T38" s="211">
        <v>0.56023506164206016</v>
      </c>
      <c r="U38" s="211">
        <v>0.49846237644468172</v>
      </c>
      <c r="V38" s="211">
        <v>6.183551949561103E-2</v>
      </c>
      <c r="W38" s="211">
        <v>0.5061744641493704</v>
      </c>
      <c r="X38" s="211">
        <v>0.38751230102697498</v>
      </c>
      <c r="Y38" s="211">
        <v>0.51144646568611185</v>
      </c>
      <c r="Z38" s="211">
        <v>0.1443820031177051</v>
      </c>
      <c r="AA38" s="212">
        <v>0.12419492558508531</v>
      </c>
    </row>
    <row r="39" spans="1:27" x14ac:dyDescent="0.35">
      <c r="A39" s="210" t="s">
        <v>715</v>
      </c>
      <c r="B39" s="217">
        <v>113.96451405966869</v>
      </c>
      <c r="C39" s="211">
        <v>8.6790287117893286E-2</v>
      </c>
      <c r="D39" s="211">
        <v>0.12339952088878865</v>
      </c>
      <c r="E39" s="211">
        <v>7.4173075935111452E-2</v>
      </c>
      <c r="F39" s="211">
        <v>9.7751194766030614E-2</v>
      </c>
      <c r="G39" s="211">
        <v>0.12092302186953954</v>
      </c>
      <c r="H39" s="211">
        <v>0.12396493914856231</v>
      </c>
      <c r="I39" s="211">
        <v>0.50867673833199434</v>
      </c>
      <c r="J39" s="211">
        <v>0.4356258387211967</v>
      </c>
      <c r="K39" s="211">
        <v>0.58984299063517909</v>
      </c>
      <c r="L39" s="211">
        <v>0.28271152809292888</v>
      </c>
      <c r="M39" s="211">
        <v>9.0161957608829599E-2</v>
      </c>
      <c r="N39" s="211">
        <v>0.46886854209099088</v>
      </c>
      <c r="O39" s="211">
        <v>0.62824021217510362</v>
      </c>
      <c r="P39" s="211">
        <v>7.0348705657650945E-2</v>
      </c>
      <c r="Q39" s="211">
        <v>4.9076772998522228E-2</v>
      </c>
      <c r="R39" s="211">
        <v>0.42807731467626803</v>
      </c>
      <c r="S39" s="211">
        <v>0.3959700004770576</v>
      </c>
      <c r="T39" s="211">
        <v>0.54832447442622934</v>
      </c>
      <c r="U39" s="211">
        <v>0.39992234227078055</v>
      </c>
      <c r="V39" s="211">
        <v>6.007064217641625E-2</v>
      </c>
      <c r="W39" s="211">
        <v>0.5504797228247712</v>
      </c>
      <c r="X39" s="211">
        <v>0.3252157875895334</v>
      </c>
      <c r="Y39" s="211">
        <v>0.57338408502734006</v>
      </c>
      <c r="Z39" s="211">
        <v>0.14069692681027443</v>
      </c>
      <c r="AA39" s="212">
        <v>0.11827472469068771</v>
      </c>
    </row>
    <row r="40" spans="1:27" x14ac:dyDescent="0.35">
      <c r="A40" s="210" t="s">
        <v>716</v>
      </c>
      <c r="B40" s="217">
        <v>123.22822083603914</v>
      </c>
      <c r="C40" s="211">
        <v>5.3878809793335744E-2</v>
      </c>
      <c r="D40" s="211">
        <v>0.12299936747049883</v>
      </c>
      <c r="E40" s="211">
        <v>7.1794105264807923E-2</v>
      </c>
      <c r="F40" s="211">
        <v>0.10321898840115729</v>
      </c>
      <c r="G40" s="211">
        <v>0.1241633184626123</v>
      </c>
      <c r="H40" s="211">
        <v>0.10316320115946588</v>
      </c>
      <c r="I40" s="211">
        <v>0.46028122735794541</v>
      </c>
      <c r="J40" s="211">
        <v>0.38321397566958304</v>
      </c>
      <c r="K40" s="211">
        <v>0.61001975503539752</v>
      </c>
      <c r="L40" s="211">
        <v>0.27733884245728918</v>
      </c>
      <c r="M40" s="211">
        <v>0.10211216763179547</v>
      </c>
      <c r="N40" s="211">
        <v>0.41104117260038336</v>
      </c>
      <c r="O40" s="211">
        <v>0.59006275110924666</v>
      </c>
      <c r="P40" s="211">
        <v>7.0105269561009473E-2</v>
      </c>
      <c r="Q40" s="211">
        <v>6.8803800398992157E-2</v>
      </c>
      <c r="R40" s="211">
        <v>0.43819229457041886</v>
      </c>
      <c r="S40" s="211">
        <v>0.27507198930317583</v>
      </c>
      <c r="T40" s="211">
        <v>0.48727673104804958</v>
      </c>
      <c r="U40" s="211">
        <v>0.54546496172234504</v>
      </c>
      <c r="V40" s="211">
        <v>8.2097087713491154E-2</v>
      </c>
      <c r="W40" s="211">
        <v>0.48502301032546946</v>
      </c>
      <c r="X40" s="211">
        <v>0.31658870237727854</v>
      </c>
      <c r="Y40" s="211">
        <v>0.5863837946056899</v>
      </c>
      <c r="Z40" s="211">
        <v>0.14804302855307905</v>
      </c>
      <c r="AA40" s="212">
        <v>0.12466498303998902</v>
      </c>
    </row>
    <row r="41" spans="1:27" x14ac:dyDescent="0.35">
      <c r="A41" s="210" t="s">
        <v>717</v>
      </c>
      <c r="B41" s="217">
        <v>112.51665966565983</v>
      </c>
      <c r="C41" s="211">
        <v>7.1718667699477295E-2</v>
      </c>
      <c r="D41" s="211">
        <v>0.13439618925159619</v>
      </c>
      <c r="E41" s="211">
        <v>7.8050040491712117E-2</v>
      </c>
      <c r="F41" s="211">
        <v>6.9714778360865107E-2</v>
      </c>
      <c r="G41" s="211">
        <v>0.11715535799934006</v>
      </c>
      <c r="H41" s="211">
        <v>0.11648578669764972</v>
      </c>
      <c r="I41" s="211">
        <v>0.48645649260863977</v>
      </c>
      <c r="J41" s="211">
        <v>0.4523725535796046</v>
      </c>
      <c r="K41" s="211">
        <v>0.58107051263957921</v>
      </c>
      <c r="L41" s="211">
        <v>0.27324529128363428</v>
      </c>
      <c r="M41" s="211">
        <v>0.10989191762015553</v>
      </c>
      <c r="N41" s="211">
        <v>0.36974088556544776</v>
      </c>
      <c r="O41" s="211">
        <v>0.67306867199672327</v>
      </c>
      <c r="P41" s="211">
        <v>6.8304431090762924E-2</v>
      </c>
      <c r="Q41" s="211">
        <v>0.11347164507519072</v>
      </c>
      <c r="R41" s="211">
        <v>0.42349174122987215</v>
      </c>
      <c r="S41" s="211">
        <v>0.32449919700810559</v>
      </c>
      <c r="T41" s="211">
        <v>0.54858562841344771</v>
      </c>
      <c r="U41" s="211">
        <v>0.33862697185170426</v>
      </c>
      <c r="V41" s="211">
        <v>6.0261893860344584E-2</v>
      </c>
      <c r="W41" s="211">
        <v>0.53976695892781257</v>
      </c>
      <c r="X41" s="211">
        <v>0.33582231919993627</v>
      </c>
      <c r="Y41" s="211">
        <v>0.59111151890259883</v>
      </c>
      <c r="Z41" s="211">
        <v>0.14699383800454202</v>
      </c>
      <c r="AA41" s="212">
        <v>0.12079230477759345</v>
      </c>
    </row>
    <row r="42" spans="1:27" x14ac:dyDescent="0.35">
      <c r="A42" s="210" t="s">
        <v>718</v>
      </c>
      <c r="B42" s="217">
        <v>150.41452598837779</v>
      </c>
      <c r="C42" s="211">
        <v>5.1070588854892851E-2</v>
      </c>
      <c r="D42" s="211">
        <v>0.13050260046950055</v>
      </c>
      <c r="E42" s="211">
        <v>7.3015886362333415E-2</v>
      </c>
      <c r="F42" s="211">
        <v>8.449085630594233E-2</v>
      </c>
      <c r="G42" s="211">
        <v>0.11872324431892256</v>
      </c>
      <c r="H42" s="211">
        <v>0.12144499216161815</v>
      </c>
      <c r="I42" s="211">
        <v>0.49242949508120354</v>
      </c>
      <c r="J42" s="211">
        <v>0.47802396985653089</v>
      </c>
      <c r="K42" s="211">
        <v>0.64740753237638327</v>
      </c>
      <c r="L42" s="211">
        <v>0.27839664822470073</v>
      </c>
      <c r="M42" s="211">
        <v>9.738616104739943E-2</v>
      </c>
      <c r="N42" s="211">
        <v>0.50194075099835678</v>
      </c>
      <c r="O42" s="211">
        <v>0.65261038930675563</v>
      </c>
      <c r="P42" s="211">
        <v>6.3536659024834047E-2</v>
      </c>
      <c r="Q42" s="211">
        <v>5.7781655441423024E-2</v>
      </c>
      <c r="R42" s="211">
        <v>0.46530596549209041</v>
      </c>
      <c r="S42" s="211">
        <v>0.3700864297395261</v>
      </c>
      <c r="T42" s="211">
        <v>0.55393276633672528</v>
      </c>
      <c r="U42" s="211">
        <v>0.39073009029614403</v>
      </c>
      <c r="V42" s="211">
        <v>0.1385136747151039</v>
      </c>
      <c r="W42" s="211">
        <v>0.58053022583334402</v>
      </c>
      <c r="X42" s="211">
        <v>0.39255564401725018</v>
      </c>
      <c r="Y42" s="211">
        <v>0.7286339862564567</v>
      </c>
      <c r="Z42" s="211">
        <v>0.14724456734984001</v>
      </c>
      <c r="AA42" s="212">
        <v>0.12088213760483227</v>
      </c>
    </row>
    <row r="43" spans="1:27" x14ac:dyDescent="0.35">
      <c r="A43" s="210" t="s">
        <v>719</v>
      </c>
      <c r="B43" s="217">
        <v>155.10629411994651</v>
      </c>
      <c r="C43" s="211">
        <v>7.5032395756140596E-2</v>
      </c>
      <c r="D43" s="211">
        <v>0.12866676118614029</v>
      </c>
      <c r="E43" s="211">
        <v>8.3214163396968674E-2</v>
      </c>
      <c r="F43" s="211">
        <v>0.10067075511231734</v>
      </c>
      <c r="G43" s="211">
        <v>0.12162222687966497</v>
      </c>
      <c r="H43" s="211">
        <v>0.10545836780802846</v>
      </c>
      <c r="I43" s="211">
        <v>0.509543668642638</v>
      </c>
      <c r="J43" s="211">
        <v>0.43409046444286492</v>
      </c>
      <c r="K43" s="211">
        <v>0.55978700464646214</v>
      </c>
      <c r="L43" s="211">
        <v>0.27519471898187464</v>
      </c>
      <c r="M43" s="211">
        <v>0.10376466859011688</v>
      </c>
      <c r="N43" s="211">
        <v>0.44535963358270092</v>
      </c>
      <c r="O43" s="211">
        <v>0.53671329252770406</v>
      </c>
      <c r="P43" s="211">
        <v>6.4740437017299299E-2</v>
      </c>
      <c r="Q43" s="211">
        <v>8.2949323048520887E-2</v>
      </c>
      <c r="R43" s="211">
        <v>0.43967292197085067</v>
      </c>
      <c r="S43" s="211">
        <v>0.41769031724691691</v>
      </c>
      <c r="T43" s="211">
        <v>0.56446729146586649</v>
      </c>
      <c r="U43" s="211">
        <v>0.40704926700243177</v>
      </c>
      <c r="V43" s="211">
        <v>0.14825332626467766</v>
      </c>
      <c r="W43" s="211">
        <v>0.49440427682728683</v>
      </c>
      <c r="X43" s="211">
        <v>0.23994247627790008</v>
      </c>
      <c r="Y43" s="211">
        <v>0.74925065003840952</v>
      </c>
      <c r="Z43" s="211">
        <v>0.13872970530084294</v>
      </c>
      <c r="AA43" s="212">
        <v>0.1203792969925762</v>
      </c>
    </row>
    <row r="44" spans="1:27" x14ac:dyDescent="0.35">
      <c r="A44" s="210" t="s">
        <v>720</v>
      </c>
      <c r="B44" s="217">
        <v>182.2458733630526</v>
      </c>
      <c r="C44" s="211">
        <v>7.0565090743704498E-2</v>
      </c>
      <c r="D44" s="211">
        <v>0.12073043060899959</v>
      </c>
      <c r="E44" s="211">
        <v>7.8756900695498885E-2</v>
      </c>
      <c r="F44" s="211">
        <v>0.11969223903566069</v>
      </c>
      <c r="G44" s="211">
        <v>0.12238874850964027</v>
      </c>
      <c r="H44" s="211">
        <v>0.12012240196948684</v>
      </c>
      <c r="I44" s="211">
        <v>0.53308963520382091</v>
      </c>
      <c r="J44" s="211">
        <v>0.4765917497063078</v>
      </c>
      <c r="K44" s="211">
        <v>0.6447193209767792</v>
      </c>
      <c r="L44" s="211">
        <v>0.27167070677139565</v>
      </c>
      <c r="M44" s="211">
        <v>8.9304547273961199E-2</v>
      </c>
      <c r="N44" s="211">
        <v>0.52481833276335788</v>
      </c>
      <c r="O44" s="211">
        <v>0.6749532970230212</v>
      </c>
      <c r="P44" s="211">
        <v>7.0107677915916156E-2</v>
      </c>
      <c r="Q44" s="211">
        <v>7.1033589361051766E-2</v>
      </c>
      <c r="R44" s="211">
        <v>0.39099345863357621</v>
      </c>
      <c r="S44" s="211">
        <v>0.34669011947698303</v>
      </c>
      <c r="T44" s="211">
        <v>0.49274213661534638</v>
      </c>
      <c r="U44" s="211">
        <v>0.4916818696226069</v>
      </c>
      <c r="V44" s="211">
        <v>0.14271478019994849</v>
      </c>
      <c r="W44" s="211">
        <v>0.48391615300725793</v>
      </c>
      <c r="X44" s="211">
        <v>0.32925562045162204</v>
      </c>
      <c r="Y44" s="211">
        <v>0.73992413605280682</v>
      </c>
      <c r="Z44" s="211">
        <v>0.14767950203628097</v>
      </c>
      <c r="AA44" s="212">
        <v>0.11713576572076127</v>
      </c>
    </row>
    <row r="45" spans="1:27" x14ac:dyDescent="0.35">
      <c r="A45" s="210" t="s">
        <v>721</v>
      </c>
      <c r="B45" s="217">
        <v>119.73520100383006</v>
      </c>
      <c r="C45" s="211">
        <v>6.8994774623072824E-2</v>
      </c>
      <c r="D45" s="211">
        <v>0.13044540896472273</v>
      </c>
      <c r="E45" s="211">
        <v>6.9816242593725694E-2</v>
      </c>
      <c r="F45" s="211">
        <v>8.9193985617758112E-2</v>
      </c>
      <c r="G45" s="211">
        <v>0.12084776306417515</v>
      </c>
      <c r="H45" s="211">
        <v>0.12000553373507623</v>
      </c>
      <c r="I45" s="211">
        <v>0.49824060589368807</v>
      </c>
      <c r="J45" s="211">
        <v>0.45847704610781526</v>
      </c>
      <c r="K45" s="211">
        <v>0.53764563957402989</v>
      </c>
      <c r="L45" s="211">
        <v>0.2683144736325509</v>
      </c>
      <c r="M45" s="211">
        <v>9.143675449585742E-2</v>
      </c>
      <c r="N45" s="211">
        <v>0.41348171208715223</v>
      </c>
      <c r="O45" s="211">
        <v>0.72423701139915364</v>
      </c>
      <c r="P45" s="211">
        <v>7.0795354889155601E-2</v>
      </c>
      <c r="Q45" s="211">
        <v>6.493319059855833E-2</v>
      </c>
      <c r="R45" s="211">
        <v>0.47626169464482465</v>
      </c>
      <c r="S45" s="211">
        <v>0.3560736208152544</v>
      </c>
      <c r="T45" s="211">
        <v>0.53135253244853364</v>
      </c>
      <c r="U45" s="211">
        <v>0.36149560293484995</v>
      </c>
      <c r="V45" s="211">
        <v>9.5726775618020288E-2</v>
      </c>
      <c r="W45" s="211">
        <v>0.48369755875789244</v>
      </c>
      <c r="X45" s="211">
        <v>0.31535149129739903</v>
      </c>
      <c r="Y45" s="211">
        <v>0.72087323484827937</v>
      </c>
      <c r="Z45" s="211">
        <v>0.14580524264583999</v>
      </c>
      <c r="AA45" s="212">
        <v>0.12542051082835093</v>
      </c>
    </row>
    <row r="46" spans="1:27" x14ac:dyDescent="0.35">
      <c r="A46" s="210" t="s">
        <v>722</v>
      </c>
      <c r="B46" s="217">
        <v>145.4057314458031</v>
      </c>
      <c r="C46" s="211">
        <v>7.5874641469959828E-2</v>
      </c>
      <c r="D46" s="211">
        <v>0.12856163786006544</v>
      </c>
      <c r="E46" s="211">
        <v>7.3635506751053598E-2</v>
      </c>
      <c r="F46" s="211">
        <v>9.917792889690577E-2</v>
      </c>
      <c r="G46" s="211">
        <v>0.11757757278384903</v>
      </c>
      <c r="H46" s="211">
        <v>0.10764029336098639</v>
      </c>
      <c r="I46" s="211">
        <v>0.47554776860386705</v>
      </c>
      <c r="J46" s="211">
        <v>0.45042254881337884</v>
      </c>
      <c r="K46" s="211">
        <v>0.64369871798391198</v>
      </c>
      <c r="L46" s="211">
        <v>0.27573074884841592</v>
      </c>
      <c r="M46" s="211">
        <v>9.6222345460423561E-2</v>
      </c>
      <c r="N46" s="211">
        <v>0.39648573682631788</v>
      </c>
      <c r="O46" s="211">
        <v>0.76665814189554249</v>
      </c>
      <c r="P46" s="211">
        <v>6.5119113531146688E-2</v>
      </c>
      <c r="Q46" s="211">
        <v>6.3150943653695349E-2</v>
      </c>
      <c r="R46" s="211">
        <v>0.48319117185969523</v>
      </c>
      <c r="S46" s="211">
        <v>0.34942640116860813</v>
      </c>
      <c r="T46" s="211">
        <v>0.61007416640805368</v>
      </c>
      <c r="U46" s="211">
        <v>0.3681263660753068</v>
      </c>
      <c r="V46" s="211">
        <v>0.13132498178122601</v>
      </c>
      <c r="W46" s="211">
        <v>0.57919268007907054</v>
      </c>
      <c r="X46" s="211">
        <v>0.29832610708200269</v>
      </c>
      <c r="Y46" s="211">
        <v>0.71289343749559109</v>
      </c>
      <c r="Z46" s="211">
        <v>0.1393917893267064</v>
      </c>
      <c r="AA46" s="212">
        <v>0.12108455212766311</v>
      </c>
    </row>
    <row r="47" spans="1:27" x14ac:dyDescent="0.35">
      <c r="A47" s="210" t="s">
        <v>723</v>
      </c>
      <c r="B47" s="217">
        <v>148.66817369095097</v>
      </c>
      <c r="C47" s="211">
        <v>6.416017174789436E-2</v>
      </c>
      <c r="D47" s="211">
        <v>0.12720422498374517</v>
      </c>
      <c r="E47" s="211">
        <v>7.3658867769190312E-2</v>
      </c>
      <c r="F47" s="211">
        <v>9.24695953195252E-2</v>
      </c>
      <c r="G47" s="211">
        <v>0.12475315234316882</v>
      </c>
      <c r="H47" s="211">
        <v>0.1232282954077137</v>
      </c>
      <c r="I47" s="211">
        <v>0.52248226876697101</v>
      </c>
      <c r="J47" s="211">
        <v>0.44029024416619078</v>
      </c>
      <c r="K47" s="211">
        <v>0.59288330080106721</v>
      </c>
      <c r="L47" s="211">
        <v>0.27066615014863715</v>
      </c>
      <c r="M47" s="211">
        <v>0.11158134566622008</v>
      </c>
      <c r="N47" s="211">
        <v>0.45498441474077345</v>
      </c>
      <c r="O47" s="211">
        <v>0.72079012485414395</v>
      </c>
      <c r="P47" s="211">
        <v>7.2204248386186373E-2</v>
      </c>
      <c r="Q47" s="211">
        <v>6.654117506167001E-2</v>
      </c>
      <c r="R47" s="211">
        <v>0.45247810235841607</v>
      </c>
      <c r="S47" s="211">
        <v>0.27256139719774697</v>
      </c>
      <c r="T47" s="211">
        <v>0.60133869878086821</v>
      </c>
      <c r="U47" s="211">
        <v>0.47572091232736513</v>
      </c>
      <c r="V47" s="211">
        <v>8.6443757070772329E-2</v>
      </c>
      <c r="W47" s="211">
        <v>0.60976094223829114</v>
      </c>
      <c r="X47" s="211">
        <v>0.32743051720711602</v>
      </c>
      <c r="Y47" s="211">
        <v>0.60830444175356924</v>
      </c>
      <c r="Z47" s="211">
        <v>0.14112521026446681</v>
      </c>
      <c r="AA47" s="212">
        <v>0.11865516890267548</v>
      </c>
    </row>
    <row r="48" spans="1:27" x14ac:dyDescent="0.35">
      <c r="A48" s="210" t="s">
        <v>724</v>
      </c>
      <c r="B48" s="217">
        <v>108.27079657139305</v>
      </c>
      <c r="C48" s="211">
        <v>6.5803659372327086E-2</v>
      </c>
      <c r="D48" s="211">
        <v>0.11725992710025979</v>
      </c>
      <c r="E48" s="211">
        <v>7.357499135868073E-2</v>
      </c>
      <c r="F48" s="211">
        <v>8.4389891137681722E-2</v>
      </c>
      <c r="G48" s="211">
        <v>0.1242712424392521</v>
      </c>
      <c r="H48" s="211">
        <v>0.11732972868677788</v>
      </c>
      <c r="I48" s="211">
        <v>0.51873157391808866</v>
      </c>
      <c r="J48" s="211">
        <v>0.38787337917543308</v>
      </c>
      <c r="K48" s="211">
        <v>0.57373713817580918</v>
      </c>
      <c r="L48" s="211">
        <v>0.27717782653131201</v>
      </c>
      <c r="M48" s="211">
        <v>9.1344682012796066E-2</v>
      </c>
      <c r="N48" s="211">
        <v>0.41733176506483982</v>
      </c>
      <c r="O48" s="211">
        <v>0.68844586982659017</v>
      </c>
      <c r="P48" s="211">
        <v>6.579163064868021E-2</v>
      </c>
      <c r="Q48" s="211">
        <v>5.2077040615571765E-2</v>
      </c>
      <c r="R48" s="211">
        <v>0.43443518076383408</v>
      </c>
      <c r="S48" s="211">
        <v>0.40195938769514072</v>
      </c>
      <c r="T48" s="211">
        <v>0.56582969033797825</v>
      </c>
      <c r="U48" s="211">
        <v>0.35195307860496805</v>
      </c>
      <c r="V48" s="211">
        <v>7.1544800379998136E-2</v>
      </c>
      <c r="W48" s="211">
        <v>0.57173729751274083</v>
      </c>
      <c r="X48" s="211">
        <v>0.33982801119287409</v>
      </c>
      <c r="Y48" s="211">
        <v>0.63092681142546136</v>
      </c>
      <c r="Z48" s="211">
        <v>0.14647683958300306</v>
      </c>
      <c r="AA48" s="212">
        <v>0.1202355272172977</v>
      </c>
    </row>
    <row r="49" spans="1:27" x14ac:dyDescent="0.35">
      <c r="A49" s="210" t="s">
        <v>725</v>
      </c>
      <c r="B49" s="217">
        <v>111.1352750231039</v>
      </c>
      <c r="C49" s="211">
        <v>6.9286279815511775E-2</v>
      </c>
      <c r="D49" s="211">
        <v>0.12467071027219635</v>
      </c>
      <c r="E49" s="211">
        <v>8.4713670139756517E-2</v>
      </c>
      <c r="F49" s="211">
        <v>6.9358988520201531E-2</v>
      </c>
      <c r="G49" s="211">
        <v>0.1185326393848367</v>
      </c>
      <c r="H49" s="211">
        <v>0.12557989598487626</v>
      </c>
      <c r="I49" s="211">
        <v>0.49693120787566236</v>
      </c>
      <c r="J49" s="211">
        <v>0.43328629892647391</v>
      </c>
      <c r="K49" s="211">
        <v>0.60616741564891674</v>
      </c>
      <c r="L49" s="211">
        <v>0.27499995620532114</v>
      </c>
      <c r="M49" s="211">
        <v>8.4804127509054639E-2</v>
      </c>
      <c r="N49" s="211">
        <v>0.49640152204223975</v>
      </c>
      <c r="O49" s="211">
        <v>0.7071770918609892</v>
      </c>
      <c r="P49" s="211">
        <v>6.3167656509263634E-2</v>
      </c>
      <c r="Q49" s="211">
        <v>7.8070073491288985E-2</v>
      </c>
      <c r="R49" s="211">
        <v>0.43017921199927533</v>
      </c>
      <c r="S49" s="211">
        <v>0.32948653116894111</v>
      </c>
      <c r="T49" s="211">
        <v>0.51238442531838391</v>
      </c>
      <c r="U49" s="211">
        <v>0.37391871934881749</v>
      </c>
      <c r="V49" s="211">
        <v>6.0808481412409493E-2</v>
      </c>
      <c r="W49" s="211">
        <v>0.49837191317794255</v>
      </c>
      <c r="X49" s="211">
        <v>0.2972444311251336</v>
      </c>
      <c r="Y49" s="211">
        <v>0.69264666911516459</v>
      </c>
      <c r="Z49" s="211">
        <v>0.14977319498163333</v>
      </c>
      <c r="AA49" s="212">
        <v>0.12286657076255622</v>
      </c>
    </row>
    <row r="50" spans="1:27" x14ac:dyDescent="0.35">
      <c r="A50" s="210" t="s">
        <v>726</v>
      </c>
      <c r="B50" s="217">
        <v>116.24747807790892</v>
      </c>
      <c r="C50" s="211">
        <v>5.2411960465778173E-2</v>
      </c>
      <c r="D50" s="211">
        <v>0.13113458799133135</v>
      </c>
      <c r="E50" s="211">
        <v>7.6694633561740458E-2</v>
      </c>
      <c r="F50" s="211">
        <v>8.7589853043428048E-2</v>
      </c>
      <c r="G50" s="211">
        <v>0.12179360794346039</v>
      </c>
      <c r="H50" s="211">
        <v>0.12619185095566474</v>
      </c>
      <c r="I50" s="211">
        <v>0.46687609805080332</v>
      </c>
      <c r="J50" s="211">
        <v>0.44804969541317469</v>
      </c>
      <c r="K50" s="211">
        <v>0.64006109974794889</v>
      </c>
      <c r="L50" s="211">
        <v>0.2759880825937252</v>
      </c>
      <c r="M50" s="211">
        <v>8.7601038194558126E-2</v>
      </c>
      <c r="N50" s="211">
        <v>0.43708486717737582</v>
      </c>
      <c r="O50" s="211">
        <v>0.61583987669142015</v>
      </c>
      <c r="P50" s="211">
        <v>6.4433382968774697E-2</v>
      </c>
      <c r="Q50" s="211">
        <v>0.16460476706769214</v>
      </c>
      <c r="R50" s="211">
        <v>0.44507920809881429</v>
      </c>
      <c r="S50" s="211">
        <v>0.33711531046810445</v>
      </c>
      <c r="T50" s="211">
        <v>0.51495991536963415</v>
      </c>
      <c r="U50" s="211">
        <v>0.42114477253632265</v>
      </c>
      <c r="V50" s="211">
        <v>6.8753230864627285E-2</v>
      </c>
      <c r="W50" s="211">
        <v>0.55172874527646354</v>
      </c>
      <c r="X50" s="211">
        <v>0.33916056668730388</v>
      </c>
      <c r="Y50" s="211">
        <v>0.58643163095557416</v>
      </c>
      <c r="Z50" s="211">
        <v>0.14589199625897575</v>
      </c>
      <c r="AA50" s="212">
        <v>0.11951229024883459</v>
      </c>
    </row>
    <row r="51" spans="1:27" x14ac:dyDescent="0.35">
      <c r="A51" s="210" t="s">
        <v>727</v>
      </c>
      <c r="B51" s="217">
        <v>151.44009827529607</v>
      </c>
      <c r="C51" s="211">
        <v>7.2726164792410786E-2</v>
      </c>
      <c r="D51" s="211">
        <v>0.11746909712899499</v>
      </c>
      <c r="E51" s="211">
        <v>7.2291733329002197E-2</v>
      </c>
      <c r="F51" s="211">
        <v>0.12015834214288343</v>
      </c>
      <c r="G51" s="211">
        <v>0.11602934835063758</v>
      </c>
      <c r="H51" s="211">
        <v>0.10845888667973187</v>
      </c>
      <c r="I51" s="211">
        <v>0.49640404393562676</v>
      </c>
      <c r="J51" s="211">
        <v>0.45210313676722713</v>
      </c>
      <c r="K51" s="211">
        <v>0.5983593245352693</v>
      </c>
      <c r="L51" s="211">
        <v>0.27790390092641176</v>
      </c>
      <c r="M51" s="211">
        <v>8.0043163921205612E-2</v>
      </c>
      <c r="N51" s="211">
        <v>0.49877071538789886</v>
      </c>
      <c r="O51" s="211">
        <v>0.7391878593662744</v>
      </c>
      <c r="P51" s="211">
        <v>6.3546768498652831E-2</v>
      </c>
      <c r="Q51" s="211">
        <v>5.6019371497961004E-2</v>
      </c>
      <c r="R51" s="211">
        <v>0.43898306549010424</v>
      </c>
      <c r="S51" s="211">
        <v>0.36615815391214024</v>
      </c>
      <c r="T51" s="211">
        <v>0.58615786386476598</v>
      </c>
      <c r="U51" s="211">
        <v>0.46069919280167015</v>
      </c>
      <c r="V51" s="211">
        <v>0.11695823721287461</v>
      </c>
      <c r="W51" s="211">
        <v>0.51816966129900466</v>
      </c>
      <c r="X51" s="211">
        <v>0.33775814610023913</v>
      </c>
      <c r="Y51" s="211">
        <v>0.73961770521053216</v>
      </c>
      <c r="Z51" s="211">
        <v>0.14722452406733216</v>
      </c>
      <c r="AA51" s="212">
        <v>0.11259761595310945</v>
      </c>
    </row>
    <row r="52" spans="1:27" x14ac:dyDescent="0.35">
      <c r="A52" s="210" t="s">
        <v>728</v>
      </c>
      <c r="B52" s="217">
        <v>123.50525145704181</v>
      </c>
      <c r="C52" s="211">
        <v>6.0310727844383391E-2</v>
      </c>
      <c r="D52" s="211">
        <v>0.12750121794517197</v>
      </c>
      <c r="E52" s="211">
        <v>6.74049291818756E-2</v>
      </c>
      <c r="F52" s="211">
        <v>0.10219792462361312</v>
      </c>
      <c r="G52" s="211">
        <v>0.12134630648502848</v>
      </c>
      <c r="H52" s="211">
        <v>0.12092932813680325</v>
      </c>
      <c r="I52" s="211">
        <v>0.49764786396028055</v>
      </c>
      <c r="J52" s="211">
        <v>0.4374270460901849</v>
      </c>
      <c r="K52" s="211">
        <v>0.60936825125002225</v>
      </c>
      <c r="L52" s="211">
        <v>0.2737366449213352</v>
      </c>
      <c r="M52" s="211">
        <v>9.3959896405539561E-2</v>
      </c>
      <c r="N52" s="211">
        <v>0.37032555569414738</v>
      </c>
      <c r="O52" s="211">
        <v>0.59322793171478871</v>
      </c>
      <c r="P52" s="211">
        <v>6.7482027436013836E-2</v>
      </c>
      <c r="Q52" s="211">
        <v>4.354493749751491E-2</v>
      </c>
      <c r="R52" s="211">
        <v>0.46087536967747122</v>
      </c>
      <c r="S52" s="211">
        <v>0.31149320481243886</v>
      </c>
      <c r="T52" s="211">
        <v>0.51587460536059171</v>
      </c>
      <c r="U52" s="211">
        <v>0.5060057977047614</v>
      </c>
      <c r="V52" s="211">
        <v>8.1570109662281995E-2</v>
      </c>
      <c r="W52" s="211">
        <v>0.47996909953414008</v>
      </c>
      <c r="X52" s="211">
        <v>0.29120391978717486</v>
      </c>
      <c r="Y52" s="211">
        <v>0.63283762078858519</v>
      </c>
      <c r="Z52" s="211">
        <v>0.14684687858828874</v>
      </c>
      <c r="AA52" s="212">
        <v>0.11780221416405454</v>
      </c>
    </row>
    <row r="53" spans="1:27" x14ac:dyDescent="0.35">
      <c r="A53" s="210" t="s">
        <v>729</v>
      </c>
      <c r="B53" s="217">
        <v>157.13181556624505</v>
      </c>
      <c r="C53" s="211">
        <v>6.5462462695673171E-2</v>
      </c>
      <c r="D53" s="211">
        <v>0.12087896963119474</v>
      </c>
      <c r="E53" s="211">
        <v>7.7176394785152008E-2</v>
      </c>
      <c r="F53" s="211">
        <v>9.6441978677865775E-2</v>
      </c>
      <c r="G53" s="211">
        <v>0.12012586902410982</v>
      </c>
      <c r="H53" s="211">
        <v>0.11219568724957252</v>
      </c>
      <c r="I53" s="211">
        <v>0.51801115398201958</v>
      </c>
      <c r="J53" s="211">
        <v>0.45107851048952979</v>
      </c>
      <c r="K53" s="211">
        <v>0.64976036220029998</v>
      </c>
      <c r="L53" s="211">
        <v>0.2727580308521837</v>
      </c>
      <c r="M53" s="211">
        <v>9.5616494349181597E-2</v>
      </c>
      <c r="N53" s="211">
        <v>0.41817959959311446</v>
      </c>
      <c r="O53" s="211">
        <v>0.77241428020595071</v>
      </c>
      <c r="P53" s="211">
        <v>7.0484018897263648E-2</v>
      </c>
      <c r="Q53" s="211">
        <v>5.0132186914858337E-2</v>
      </c>
      <c r="R53" s="211">
        <v>0.39298356801882534</v>
      </c>
      <c r="S53" s="211">
        <v>0.3979258342164384</v>
      </c>
      <c r="T53" s="211">
        <v>0.53263083436236924</v>
      </c>
      <c r="U53" s="211">
        <v>0.50144113820728464</v>
      </c>
      <c r="V53" s="211">
        <v>0.11775763986655897</v>
      </c>
      <c r="W53" s="211">
        <v>0.56704920178034735</v>
      </c>
      <c r="X53" s="211">
        <v>0.37255119360193517</v>
      </c>
      <c r="Y53" s="211">
        <v>0.72792928302781812</v>
      </c>
      <c r="Z53" s="211">
        <v>0.14657388174827948</v>
      </c>
      <c r="AA53" s="212">
        <v>0.12552544114702854</v>
      </c>
    </row>
    <row r="54" spans="1:27" x14ac:dyDescent="0.35">
      <c r="A54" s="210" t="s">
        <v>730</v>
      </c>
      <c r="B54" s="217">
        <v>120.53420245886308</v>
      </c>
      <c r="C54" s="211">
        <v>5.4748563268932252E-2</v>
      </c>
      <c r="D54" s="211">
        <v>0.12632925309335527</v>
      </c>
      <c r="E54" s="211">
        <v>7.0620693395845507E-2</v>
      </c>
      <c r="F54" s="211">
        <v>9.3560673305219388E-2</v>
      </c>
      <c r="G54" s="211">
        <v>0.1214482042023194</v>
      </c>
      <c r="H54" s="211">
        <v>0.10788612126560009</v>
      </c>
      <c r="I54" s="211">
        <v>0.52311585645525238</v>
      </c>
      <c r="J54" s="211">
        <v>0.41275405858008807</v>
      </c>
      <c r="K54" s="211">
        <v>0.6135073452990728</v>
      </c>
      <c r="L54" s="211">
        <v>0.27547011265323978</v>
      </c>
      <c r="M54" s="211">
        <v>0.10269201439390027</v>
      </c>
      <c r="N54" s="211">
        <v>0.41282415786174009</v>
      </c>
      <c r="O54" s="211">
        <v>0.62390264030682197</v>
      </c>
      <c r="P54" s="211">
        <v>6.9216384903315512E-2</v>
      </c>
      <c r="Q54" s="211">
        <v>6.103406858802167E-2</v>
      </c>
      <c r="R54" s="211">
        <v>0.47810274292225929</v>
      </c>
      <c r="S54" s="211">
        <v>0.31067392344390676</v>
      </c>
      <c r="T54" s="211">
        <v>0.56134487277030276</v>
      </c>
      <c r="U54" s="211">
        <v>0.39197315099772928</v>
      </c>
      <c r="V54" s="211">
        <v>5.9644635293452486E-2</v>
      </c>
      <c r="W54" s="211">
        <v>0.58836366457540612</v>
      </c>
      <c r="X54" s="211">
        <v>0.41526899087048069</v>
      </c>
      <c r="Y54" s="211">
        <v>0.60450262746410366</v>
      </c>
      <c r="Z54" s="211">
        <v>0.14876092954309167</v>
      </c>
      <c r="AA54" s="212">
        <v>0.11342095889004161</v>
      </c>
    </row>
    <row r="55" spans="1:27" x14ac:dyDescent="0.35">
      <c r="A55" s="210" t="s">
        <v>731</v>
      </c>
      <c r="B55" s="217">
        <v>132.86495316941915</v>
      </c>
      <c r="C55" s="211">
        <v>6.0007133291820614E-2</v>
      </c>
      <c r="D55" s="211">
        <v>0.12632984536124331</v>
      </c>
      <c r="E55" s="211">
        <v>7.5344909579856872E-2</v>
      </c>
      <c r="F55" s="211">
        <v>9.9803440583095759E-2</v>
      </c>
      <c r="G55" s="211">
        <v>0.12109477462501411</v>
      </c>
      <c r="H55" s="211">
        <v>0.1188867191572868</v>
      </c>
      <c r="I55" s="211">
        <v>0.52249498732289745</v>
      </c>
      <c r="J55" s="211">
        <v>0.4071928565635744</v>
      </c>
      <c r="K55" s="211">
        <v>0.61215799265295145</v>
      </c>
      <c r="L55" s="211">
        <v>0.271079617361354</v>
      </c>
      <c r="M55" s="211">
        <v>0.11001639581496669</v>
      </c>
      <c r="N55" s="211">
        <v>0.37868050308441181</v>
      </c>
      <c r="O55" s="211">
        <v>0.66038349170054733</v>
      </c>
      <c r="P55" s="211">
        <v>6.8698667866780888E-2</v>
      </c>
      <c r="Q55" s="211">
        <v>8.1628427963578887E-2</v>
      </c>
      <c r="R55" s="211">
        <v>0.39239291195615128</v>
      </c>
      <c r="S55" s="211">
        <v>0.28261947101337287</v>
      </c>
      <c r="T55" s="211">
        <v>0.49965563887508685</v>
      </c>
      <c r="U55" s="211">
        <v>0.45780601749809213</v>
      </c>
      <c r="V55" s="211">
        <v>5.8320939890457751E-2</v>
      </c>
      <c r="W55" s="211">
        <v>0.59273228460414962</v>
      </c>
      <c r="X55" s="211">
        <v>0.30828070210686365</v>
      </c>
      <c r="Y55" s="211">
        <v>0.69581055019934357</v>
      </c>
      <c r="Z55" s="211">
        <v>0.14515344193977114</v>
      </c>
      <c r="AA55" s="212">
        <v>0.1117705552398558</v>
      </c>
    </row>
    <row r="56" spans="1:27" x14ac:dyDescent="0.35">
      <c r="A56" s="210" t="s">
        <v>732</v>
      </c>
      <c r="B56" s="217">
        <v>111.85109214950805</v>
      </c>
      <c r="C56" s="211">
        <v>7.236448275505912E-2</v>
      </c>
      <c r="D56" s="211">
        <v>0.11912482162896758</v>
      </c>
      <c r="E56" s="211">
        <v>7.4088500344562477E-2</v>
      </c>
      <c r="F56" s="211">
        <v>9.6355587460994402E-2</v>
      </c>
      <c r="G56" s="211">
        <v>0.11501998834774664</v>
      </c>
      <c r="H56" s="211">
        <v>0.10543773637303426</v>
      </c>
      <c r="I56" s="211">
        <v>0.5158175983107014</v>
      </c>
      <c r="J56" s="211">
        <v>0.48049971084698972</v>
      </c>
      <c r="K56" s="211">
        <v>0.56676785827190312</v>
      </c>
      <c r="L56" s="211">
        <v>0.28110143181408448</v>
      </c>
      <c r="M56" s="211">
        <v>9.6519955984686934E-2</v>
      </c>
      <c r="N56" s="211">
        <v>0.42711946655508853</v>
      </c>
      <c r="O56" s="211">
        <v>0.62512424985018189</v>
      </c>
      <c r="P56" s="211">
        <v>6.4839556498785478E-2</v>
      </c>
      <c r="Q56" s="211">
        <v>5.0605864320647051E-2</v>
      </c>
      <c r="R56" s="211">
        <v>0.40181653461363243</v>
      </c>
      <c r="S56" s="211">
        <v>0.34786270177898515</v>
      </c>
      <c r="T56" s="211">
        <v>0.48549354774020759</v>
      </c>
      <c r="U56" s="211">
        <v>0.52981372023499251</v>
      </c>
      <c r="V56" s="211">
        <v>6.798859048777256E-2</v>
      </c>
      <c r="W56" s="211">
        <v>0.51135566549645539</v>
      </c>
      <c r="X56" s="211">
        <v>0.28404293281867976</v>
      </c>
      <c r="Y56" s="211">
        <v>0.59694638564400038</v>
      </c>
      <c r="Z56" s="211">
        <v>0.14992866469152627</v>
      </c>
      <c r="AA56" s="212">
        <v>0.12121499435002236</v>
      </c>
    </row>
    <row r="57" spans="1:27" x14ac:dyDescent="0.35">
      <c r="A57" s="210" t="s">
        <v>733</v>
      </c>
      <c r="B57" s="217">
        <v>136.72559805745757</v>
      </c>
      <c r="C57" s="211">
        <v>5.4394510759265401E-2</v>
      </c>
      <c r="D57" s="211">
        <v>0.12074987419174654</v>
      </c>
      <c r="E57" s="211">
        <v>8.0646335779700901E-2</v>
      </c>
      <c r="F57" s="211">
        <v>0.10731741187183873</v>
      </c>
      <c r="G57" s="211">
        <v>0.11926723264125717</v>
      </c>
      <c r="H57" s="211">
        <v>0.10219197961490217</v>
      </c>
      <c r="I57" s="211">
        <v>0.44071238155085612</v>
      </c>
      <c r="J57" s="211">
        <v>0.45472978831580374</v>
      </c>
      <c r="K57" s="211">
        <v>0.5464201309535659</v>
      </c>
      <c r="L57" s="211">
        <v>0.27806612397556529</v>
      </c>
      <c r="M57" s="211">
        <v>7.8223013834219202E-2</v>
      </c>
      <c r="N57" s="211">
        <v>0.48305831992331816</v>
      </c>
      <c r="O57" s="211">
        <v>0.58919533258351775</v>
      </c>
      <c r="P57" s="211">
        <v>6.2326581533675145E-2</v>
      </c>
      <c r="Q57" s="211">
        <v>6.5451601192400427E-2</v>
      </c>
      <c r="R57" s="211">
        <v>0.44904091096594179</v>
      </c>
      <c r="S57" s="211">
        <v>0.28754415798712263</v>
      </c>
      <c r="T57" s="211">
        <v>0.48518003436716528</v>
      </c>
      <c r="U57" s="211">
        <v>0.38374620945006954</v>
      </c>
      <c r="V57" s="211">
        <v>0.1471211792566178</v>
      </c>
      <c r="W57" s="211">
        <v>0.60370408592245506</v>
      </c>
      <c r="X57" s="211">
        <v>0.34560861609983817</v>
      </c>
      <c r="Y57" s="211">
        <v>0.69644077793840531</v>
      </c>
      <c r="Z57" s="211">
        <v>0.14765036226827719</v>
      </c>
      <c r="AA57" s="212">
        <v>0.11313221371290917</v>
      </c>
    </row>
    <row r="58" spans="1:27" x14ac:dyDescent="0.35">
      <c r="A58" s="210" t="s">
        <v>734</v>
      </c>
      <c r="B58" s="217">
        <v>182.39643025274853</v>
      </c>
      <c r="C58" s="211">
        <v>5.8001734192080955E-2</v>
      </c>
      <c r="D58" s="211">
        <v>0.12495682004051754</v>
      </c>
      <c r="E58" s="211">
        <v>6.9721070259997991E-2</v>
      </c>
      <c r="F58" s="211">
        <v>9.4904871102094224E-2</v>
      </c>
      <c r="G58" s="211">
        <v>0.12037927992288841</v>
      </c>
      <c r="H58" s="211">
        <v>0.10898591155086837</v>
      </c>
      <c r="I58" s="211">
        <v>0.53661603243168188</v>
      </c>
      <c r="J58" s="211">
        <v>0.47236377761635273</v>
      </c>
      <c r="K58" s="211">
        <v>0.55803053320691198</v>
      </c>
      <c r="L58" s="211">
        <v>0.2739909943136114</v>
      </c>
      <c r="M58" s="211">
        <v>9.7278605418746014E-2</v>
      </c>
      <c r="N58" s="211">
        <v>0.4687562861868142</v>
      </c>
      <c r="O58" s="211">
        <v>0.61022302305980591</v>
      </c>
      <c r="P58" s="211">
        <v>7.0747365448666916E-2</v>
      </c>
      <c r="Q58" s="211">
        <v>0.14634091445587197</v>
      </c>
      <c r="R58" s="211">
        <v>0.4501258838963515</v>
      </c>
      <c r="S58" s="211">
        <v>0.42391031261584788</v>
      </c>
      <c r="T58" s="211">
        <v>0.63691531628490894</v>
      </c>
      <c r="U58" s="211">
        <v>0.49432844860107711</v>
      </c>
      <c r="V58" s="211">
        <v>0.15447973339319659</v>
      </c>
      <c r="W58" s="211">
        <v>0.57923417300559499</v>
      </c>
      <c r="X58" s="211">
        <v>0.2855193540717238</v>
      </c>
      <c r="Y58" s="211">
        <v>0.71011128664100098</v>
      </c>
      <c r="Z58" s="211">
        <v>0.14185909118810586</v>
      </c>
      <c r="AA58" s="212">
        <v>0.11853471994463563</v>
      </c>
    </row>
    <row r="59" spans="1:27" x14ac:dyDescent="0.35">
      <c r="A59" s="210" t="s">
        <v>735</v>
      </c>
      <c r="B59" s="217">
        <v>119.52543668594532</v>
      </c>
      <c r="C59" s="211">
        <v>6.7886186198155812E-2</v>
      </c>
      <c r="D59" s="211">
        <v>0.12837880191211934</v>
      </c>
      <c r="E59" s="211">
        <v>7.0008571816232157E-2</v>
      </c>
      <c r="F59" s="211">
        <v>7.5470151085207701E-2</v>
      </c>
      <c r="G59" s="211">
        <v>0.11446626294365972</v>
      </c>
      <c r="H59" s="211">
        <v>0.10988547010670921</v>
      </c>
      <c r="I59" s="211">
        <v>0.43915085589845726</v>
      </c>
      <c r="J59" s="211">
        <v>0.44579748156787558</v>
      </c>
      <c r="K59" s="211">
        <v>0.63531642204985883</v>
      </c>
      <c r="L59" s="211">
        <v>0.27304987487336668</v>
      </c>
      <c r="M59" s="211">
        <v>0.1133855298418134</v>
      </c>
      <c r="N59" s="211">
        <v>0.46795578618650713</v>
      </c>
      <c r="O59" s="211">
        <v>0.761114084874563</v>
      </c>
      <c r="P59" s="211">
        <v>6.4360163198658754E-2</v>
      </c>
      <c r="Q59" s="211">
        <v>4.8163406884379499E-2</v>
      </c>
      <c r="R59" s="211">
        <v>0.44831009331549027</v>
      </c>
      <c r="S59" s="211">
        <v>0.32994178642526406</v>
      </c>
      <c r="T59" s="211">
        <v>0.54536364889455835</v>
      </c>
      <c r="U59" s="211">
        <v>0.33343100239994572</v>
      </c>
      <c r="V59" s="211">
        <v>6.657081653255531E-2</v>
      </c>
      <c r="W59" s="211">
        <v>0.54853180600091256</v>
      </c>
      <c r="X59" s="211">
        <v>0.27538069619956246</v>
      </c>
      <c r="Y59" s="211">
        <v>0.59934202779809398</v>
      </c>
      <c r="Z59" s="211">
        <v>0.14779145063813043</v>
      </c>
      <c r="AA59" s="212">
        <v>0.11416959525213681</v>
      </c>
    </row>
    <row r="60" spans="1:27" x14ac:dyDescent="0.35">
      <c r="A60" s="210" t="s">
        <v>736</v>
      </c>
      <c r="B60" s="217">
        <v>122.13415211182004</v>
      </c>
      <c r="C60" s="211">
        <v>6.3017561743104827E-2</v>
      </c>
      <c r="D60" s="211">
        <v>0.12729399305140132</v>
      </c>
      <c r="E60" s="211">
        <v>8.5676984062559358E-2</v>
      </c>
      <c r="F60" s="211">
        <v>0.10336768764278409</v>
      </c>
      <c r="G60" s="211">
        <v>0.12455694335588532</v>
      </c>
      <c r="H60" s="211">
        <v>0.11602725881418537</v>
      </c>
      <c r="I60" s="211">
        <v>0.50044888951914268</v>
      </c>
      <c r="J60" s="211">
        <v>0.48971274197008807</v>
      </c>
      <c r="K60" s="211">
        <v>0.61359490080189671</v>
      </c>
      <c r="L60" s="211">
        <v>0.27796545892147367</v>
      </c>
      <c r="M60" s="211">
        <v>8.2581001013946137E-2</v>
      </c>
      <c r="N60" s="211">
        <v>0.41148464788477535</v>
      </c>
      <c r="O60" s="211">
        <v>0.7048729826745892</v>
      </c>
      <c r="P60" s="211">
        <v>6.8111307429974538E-2</v>
      </c>
      <c r="Q60" s="211">
        <v>5.4672902013960051E-2</v>
      </c>
      <c r="R60" s="211">
        <v>0.42790049495053362</v>
      </c>
      <c r="S60" s="211">
        <v>0.2711844610730697</v>
      </c>
      <c r="T60" s="211">
        <v>0.64652628249479827</v>
      </c>
      <c r="U60" s="211">
        <v>0.46824011666391407</v>
      </c>
      <c r="V60" s="211">
        <v>6.3355256893851214E-2</v>
      </c>
      <c r="W60" s="211">
        <v>0.51197913402497996</v>
      </c>
      <c r="X60" s="211">
        <v>0.40630875381927534</v>
      </c>
      <c r="Y60" s="211">
        <v>0.56276064995094255</v>
      </c>
      <c r="Z60" s="211">
        <v>0.14679228169458183</v>
      </c>
      <c r="AA60" s="212">
        <v>0.119076345687813</v>
      </c>
    </row>
    <row r="61" spans="1:27" x14ac:dyDescent="0.35">
      <c r="A61" s="210" t="s">
        <v>737</v>
      </c>
      <c r="B61" s="217">
        <v>142.9071573496563</v>
      </c>
      <c r="C61" s="211">
        <v>8.218798330480126E-2</v>
      </c>
      <c r="D61" s="211">
        <v>0.12823440341746628</v>
      </c>
      <c r="E61" s="211">
        <v>6.8694634058230203E-2</v>
      </c>
      <c r="F61" s="211">
        <v>0.11197286948516018</v>
      </c>
      <c r="G61" s="211">
        <v>0.12154255785310371</v>
      </c>
      <c r="H61" s="211">
        <v>0.10672046019064357</v>
      </c>
      <c r="I61" s="211">
        <v>0.53738868936315776</v>
      </c>
      <c r="J61" s="211">
        <v>0.44084007036475387</v>
      </c>
      <c r="K61" s="211">
        <v>0.57512975342529615</v>
      </c>
      <c r="L61" s="211">
        <v>0.28101643956117511</v>
      </c>
      <c r="M61" s="211">
        <v>0.11243295910688357</v>
      </c>
      <c r="N61" s="211">
        <v>0.44831985102431893</v>
      </c>
      <c r="O61" s="211">
        <v>0.66473064010596672</v>
      </c>
      <c r="P61" s="211">
        <v>7.1406226544280457E-2</v>
      </c>
      <c r="Q61" s="211">
        <v>7.237648684622576E-2</v>
      </c>
      <c r="R61" s="211">
        <v>0.4416876344150712</v>
      </c>
      <c r="S61" s="211">
        <v>0.31727832771141778</v>
      </c>
      <c r="T61" s="211">
        <v>0.51388183913675944</v>
      </c>
      <c r="U61" s="211">
        <v>0.37243856190574376</v>
      </c>
      <c r="V61" s="211">
        <v>0.1329156609598679</v>
      </c>
      <c r="W61" s="211">
        <v>0.51412481360927487</v>
      </c>
      <c r="X61" s="211">
        <v>0.29721300416241547</v>
      </c>
      <c r="Y61" s="211">
        <v>0.5553967196994094</v>
      </c>
      <c r="Z61" s="211">
        <v>0.14476007859316631</v>
      </c>
      <c r="AA61" s="212">
        <v>0.1192563170374436</v>
      </c>
    </row>
    <row r="62" spans="1:27" x14ac:dyDescent="0.35">
      <c r="A62" s="210" t="s">
        <v>738</v>
      </c>
      <c r="B62" s="217">
        <v>105.83954053939479</v>
      </c>
      <c r="C62" s="211">
        <v>6.8938795685149296E-2</v>
      </c>
      <c r="D62" s="211">
        <v>0.12048223590891513</v>
      </c>
      <c r="E62" s="211">
        <v>7.7701634399971714E-2</v>
      </c>
      <c r="F62" s="211">
        <v>8.7998495005183822E-2</v>
      </c>
      <c r="G62" s="211">
        <v>0.12136548677429182</v>
      </c>
      <c r="H62" s="211">
        <v>0.11138149505911318</v>
      </c>
      <c r="I62" s="211">
        <v>0.49612466881352296</v>
      </c>
      <c r="J62" s="211">
        <v>0.45546186190048971</v>
      </c>
      <c r="K62" s="211">
        <v>0.61364301921226327</v>
      </c>
      <c r="L62" s="211">
        <v>0.27534213182006095</v>
      </c>
      <c r="M62" s="211">
        <v>9.5594210750380354E-2</v>
      </c>
      <c r="N62" s="211">
        <v>0.40726249744636833</v>
      </c>
      <c r="O62" s="211">
        <v>0.7350101329992772</v>
      </c>
      <c r="P62" s="211">
        <v>6.5003326427982386E-2</v>
      </c>
      <c r="Q62" s="211">
        <v>4.1255789176370475E-2</v>
      </c>
      <c r="R62" s="211">
        <v>0.47282363804604843</v>
      </c>
      <c r="S62" s="211">
        <v>0.31548278155176579</v>
      </c>
      <c r="T62" s="211">
        <v>0.60182284287683196</v>
      </c>
      <c r="U62" s="211">
        <v>0.39985174995864825</v>
      </c>
      <c r="V62" s="211">
        <v>6.220565496002553E-2</v>
      </c>
      <c r="W62" s="211">
        <v>0.57347496249633623</v>
      </c>
      <c r="X62" s="211">
        <v>0.28145795498812032</v>
      </c>
      <c r="Y62" s="211">
        <v>0.58683832458098417</v>
      </c>
      <c r="Z62" s="211">
        <v>0.14901890320263647</v>
      </c>
      <c r="AA62" s="212">
        <v>0.12726178613490938</v>
      </c>
    </row>
    <row r="63" spans="1:27" x14ac:dyDescent="0.35">
      <c r="A63" s="210" t="s">
        <v>739</v>
      </c>
      <c r="B63" s="217">
        <v>105.51173782495144</v>
      </c>
      <c r="C63" s="211">
        <v>6.0468644757418893E-2</v>
      </c>
      <c r="D63" s="211">
        <v>0.12732934298552268</v>
      </c>
      <c r="E63" s="211">
        <v>6.8470532818423108E-2</v>
      </c>
      <c r="F63" s="211">
        <v>8.298728583399366E-2</v>
      </c>
      <c r="G63" s="211">
        <v>0.11898816726036081</v>
      </c>
      <c r="H63" s="211">
        <v>0.11833309107978573</v>
      </c>
      <c r="I63" s="211">
        <v>0.50463205415347367</v>
      </c>
      <c r="J63" s="211">
        <v>0.46075119196454939</v>
      </c>
      <c r="K63" s="211">
        <v>0.59903649670673786</v>
      </c>
      <c r="L63" s="211">
        <v>0.27449056730240107</v>
      </c>
      <c r="M63" s="211">
        <v>9.9131012065063417E-2</v>
      </c>
      <c r="N63" s="211">
        <v>0.37636659522662119</v>
      </c>
      <c r="O63" s="211">
        <v>0.60268372575978035</v>
      </c>
      <c r="P63" s="211">
        <v>6.8853458044762048E-2</v>
      </c>
      <c r="Q63" s="211">
        <v>6.9674176591781767E-2</v>
      </c>
      <c r="R63" s="211">
        <v>0.4502761320466403</v>
      </c>
      <c r="S63" s="211">
        <v>0.32211478860506082</v>
      </c>
      <c r="T63" s="211">
        <v>0.56109193859785378</v>
      </c>
      <c r="U63" s="211">
        <v>0.3376863622673324</v>
      </c>
      <c r="V63" s="211">
        <v>5.3189245067446746E-2</v>
      </c>
      <c r="W63" s="211">
        <v>0.61563665856629024</v>
      </c>
      <c r="X63" s="211">
        <v>0.41393922688990714</v>
      </c>
      <c r="Y63" s="211">
        <v>0.68547920564936238</v>
      </c>
      <c r="Z63" s="211">
        <v>0.14836508394918735</v>
      </c>
      <c r="AA63" s="212">
        <v>0.12009367065926865</v>
      </c>
    </row>
    <row r="64" spans="1:27" x14ac:dyDescent="0.35">
      <c r="A64" s="210" t="s">
        <v>740</v>
      </c>
      <c r="B64" s="217">
        <v>133.69369548797101</v>
      </c>
      <c r="C64" s="211">
        <v>5.5581859356543167E-2</v>
      </c>
      <c r="D64" s="211">
        <v>0.11463593907299854</v>
      </c>
      <c r="E64" s="211">
        <v>7.0272285787378125E-2</v>
      </c>
      <c r="F64" s="211">
        <v>8.5479189969859537E-2</v>
      </c>
      <c r="G64" s="211">
        <v>0.11934431444860519</v>
      </c>
      <c r="H64" s="211">
        <v>0.12264456606301018</v>
      </c>
      <c r="I64" s="211">
        <v>0.50606273870047636</v>
      </c>
      <c r="J64" s="211">
        <v>0.46316074028043774</v>
      </c>
      <c r="K64" s="211">
        <v>0.63440136572987194</v>
      </c>
      <c r="L64" s="211">
        <v>0.27301986485804236</v>
      </c>
      <c r="M64" s="211">
        <v>0.1033997258136239</v>
      </c>
      <c r="N64" s="211">
        <v>0.40302092117824118</v>
      </c>
      <c r="O64" s="211">
        <v>0.67359511285954121</v>
      </c>
      <c r="P64" s="211">
        <v>6.3498578885258866E-2</v>
      </c>
      <c r="Q64" s="211">
        <v>6.5006835277386391E-2</v>
      </c>
      <c r="R64" s="211">
        <v>0.46362006529187383</v>
      </c>
      <c r="S64" s="211">
        <v>0.31450755455561252</v>
      </c>
      <c r="T64" s="211">
        <v>0.56623326759317938</v>
      </c>
      <c r="U64" s="211">
        <v>0.40217673982445645</v>
      </c>
      <c r="V64" s="211">
        <v>0.1146212222602232</v>
      </c>
      <c r="W64" s="211">
        <v>0.53384836673414104</v>
      </c>
      <c r="X64" s="211">
        <v>0.35044536462970599</v>
      </c>
      <c r="Y64" s="211">
        <v>0.60611792835204381</v>
      </c>
      <c r="Z64" s="211">
        <v>0.14738948437837596</v>
      </c>
      <c r="AA64" s="212">
        <v>0.11694435502249469</v>
      </c>
    </row>
    <row r="65" spans="1:27" x14ac:dyDescent="0.35">
      <c r="A65" s="210" t="s">
        <v>741</v>
      </c>
      <c r="B65" s="217">
        <v>139.57896496806737</v>
      </c>
      <c r="C65" s="211">
        <v>8.9483808480775348E-2</v>
      </c>
      <c r="D65" s="211">
        <v>0.12539978231977189</v>
      </c>
      <c r="E65" s="211">
        <v>8.6435875668057466E-2</v>
      </c>
      <c r="F65" s="211">
        <v>0.10239030007937677</v>
      </c>
      <c r="G65" s="211">
        <v>0.11401226372268945</v>
      </c>
      <c r="H65" s="211">
        <v>0.10463857270078418</v>
      </c>
      <c r="I65" s="211">
        <v>0.53135372072272979</v>
      </c>
      <c r="J65" s="211">
        <v>0.44816784436688234</v>
      </c>
      <c r="K65" s="211">
        <v>0.54186529742048672</v>
      </c>
      <c r="L65" s="211">
        <v>0.27557059863366473</v>
      </c>
      <c r="M65" s="211">
        <v>9.9509579399979772E-2</v>
      </c>
      <c r="N65" s="211">
        <v>0.44700581808094442</v>
      </c>
      <c r="O65" s="211">
        <v>0.75333767503138327</v>
      </c>
      <c r="P65" s="211">
        <v>7.1626773929761009E-2</v>
      </c>
      <c r="Q65" s="211">
        <v>0.11838543935279953</v>
      </c>
      <c r="R65" s="211">
        <v>0.43084978431097698</v>
      </c>
      <c r="S65" s="211">
        <v>0.31844919870583699</v>
      </c>
      <c r="T65" s="211">
        <v>0.57227308151822986</v>
      </c>
      <c r="U65" s="211">
        <v>0.40873142000589568</v>
      </c>
      <c r="V65" s="211">
        <v>7.9496752592317782E-2</v>
      </c>
      <c r="W65" s="211">
        <v>0.5380964541171499</v>
      </c>
      <c r="X65" s="211">
        <v>0.31538738670373734</v>
      </c>
      <c r="Y65" s="211">
        <v>0.64423162404965928</v>
      </c>
      <c r="Z65" s="211">
        <v>0.14810788951594012</v>
      </c>
      <c r="AA65" s="212">
        <v>0.11990078912867842</v>
      </c>
    </row>
    <row r="66" spans="1:27" x14ac:dyDescent="0.35">
      <c r="A66" s="210" t="s">
        <v>742</v>
      </c>
      <c r="B66" s="217">
        <v>186.53484059351146</v>
      </c>
      <c r="C66" s="211">
        <v>5.6376345852460895E-2</v>
      </c>
      <c r="D66" s="211">
        <v>0.12759300848773983</v>
      </c>
      <c r="E66" s="211">
        <v>6.7707920916216607E-2</v>
      </c>
      <c r="F66" s="211">
        <v>8.3554631952095448E-2</v>
      </c>
      <c r="G66" s="211">
        <v>0.12184706329112677</v>
      </c>
      <c r="H66" s="211">
        <v>0.11756156213268755</v>
      </c>
      <c r="I66" s="211">
        <v>0.5246073739642213</v>
      </c>
      <c r="J66" s="211">
        <v>0.46923389949871935</v>
      </c>
      <c r="K66" s="211">
        <v>0.6283833816669242</v>
      </c>
      <c r="L66" s="211">
        <v>0.2817592744966631</v>
      </c>
      <c r="M66" s="211">
        <v>0.10089632942627509</v>
      </c>
      <c r="N66" s="211">
        <v>0.46240106183207946</v>
      </c>
      <c r="O66" s="211">
        <v>0.68275895362105077</v>
      </c>
      <c r="P66" s="211">
        <v>6.2713910076342513E-2</v>
      </c>
      <c r="Q66" s="211">
        <v>8.2929946632788548E-2</v>
      </c>
      <c r="R66" s="211">
        <v>0.4227057619650022</v>
      </c>
      <c r="S66" s="211">
        <v>0.37169617584979786</v>
      </c>
      <c r="T66" s="211">
        <v>0.56139802353151413</v>
      </c>
      <c r="U66" s="211">
        <v>0.54622508840609307</v>
      </c>
      <c r="V66" s="211">
        <v>0.19076378692560916</v>
      </c>
      <c r="W66" s="211">
        <v>0.49293571183764684</v>
      </c>
      <c r="X66" s="211">
        <v>0.3039360671470307</v>
      </c>
      <c r="Y66" s="211">
        <v>0.58189202744097523</v>
      </c>
      <c r="Z66" s="211">
        <v>0.14927853415279524</v>
      </c>
      <c r="AA66" s="212">
        <v>0.11544025536996269</v>
      </c>
    </row>
    <row r="67" spans="1:27" x14ac:dyDescent="0.35">
      <c r="A67" s="210" t="s">
        <v>743</v>
      </c>
      <c r="B67" s="217">
        <v>129.26346458587159</v>
      </c>
      <c r="C67" s="211">
        <v>5.6464311866037689E-2</v>
      </c>
      <c r="D67" s="211">
        <v>0.12365997369747551</v>
      </c>
      <c r="E67" s="211">
        <v>7.8373828908647331E-2</v>
      </c>
      <c r="F67" s="211">
        <v>0.11262109262694488</v>
      </c>
      <c r="G67" s="211">
        <v>0.12117013182982039</v>
      </c>
      <c r="H67" s="211">
        <v>0.1110526877331222</v>
      </c>
      <c r="I67" s="211">
        <v>0.47755812795583852</v>
      </c>
      <c r="J67" s="211">
        <v>0.4354431800666072</v>
      </c>
      <c r="K67" s="211">
        <v>0.5776654761983876</v>
      </c>
      <c r="L67" s="211">
        <v>0.27389317532489371</v>
      </c>
      <c r="M67" s="211">
        <v>0.11199098331299548</v>
      </c>
      <c r="N67" s="211">
        <v>0.44384278913180764</v>
      </c>
      <c r="O67" s="211">
        <v>0.6565697722757019</v>
      </c>
      <c r="P67" s="211">
        <v>6.9418654362482929E-2</v>
      </c>
      <c r="Q67" s="211">
        <v>0.11656473957993764</v>
      </c>
      <c r="R67" s="211">
        <v>0.44149509392704411</v>
      </c>
      <c r="S67" s="211">
        <v>0.33445052479691395</v>
      </c>
      <c r="T67" s="211">
        <v>0.47403105932755957</v>
      </c>
      <c r="U67" s="211">
        <v>0.4248620031859201</v>
      </c>
      <c r="V67" s="211">
        <v>8.6686795157710092E-2</v>
      </c>
      <c r="W67" s="211">
        <v>0.5416357999631769</v>
      </c>
      <c r="X67" s="211">
        <v>0.31612256400803035</v>
      </c>
      <c r="Y67" s="211">
        <v>0.63067493794900209</v>
      </c>
      <c r="Z67" s="211">
        <v>0.14906995568393455</v>
      </c>
      <c r="AA67" s="212">
        <v>0.12318468278800866</v>
      </c>
    </row>
    <row r="68" spans="1:27" x14ac:dyDescent="0.35">
      <c r="A68" s="210" t="s">
        <v>744</v>
      </c>
      <c r="B68" s="217">
        <v>147.74390519792058</v>
      </c>
      <c r="C68" s="211">
        <v>6.8024715095179517E-2</v>
      </c>
      <c r="D68" s="211">
        <v>0.11918129662306186</v>
      </c>
      <c r="E68" s="211">
        <v>8.3430070853631813E-2</v>
      </c>
      <c r="F68" s="211">
        <v>0.12038274587621547</v>
      </c>
      <c r="G68" s="211">
        <v>0.12349487211603613</v>
      </c>
      <c r="H68" s="211">
        <v>0.10309288893170947</v>
      </c>
      <c r="I68" s="211">
        <v>0.51118498716158589</v>
      </c>
      <c r="J68" s="211">
        <v>0.44293940670295157</v>
      </c>
      <c r="K68" s="211">
        <v>0.55102470865074016</v>
      </c>
      <c r="L68" s="211">
        <v>0.27846865051803693</v>
      </c>
      <c r="M68" s="211">
        <v>0.1050270119243846</v>
      </c>
      <c r="N68" s="211">
        <v>0.39983381259107353</v>
      </c>
      <c r="O68" s="211">
        <v>0.69648333676785312</v>
      </c>
      <c r="P68" s="211">
        <v>6.9296778813426996E-2</v>
      </c>
      <c r="Q68" s="211">
        <v>0.12585805952455403</v>
      </c>
      <c r="R68" s="211">
        <v>0.45016128221343793</v>
      </c>
      <c r="S68" s="211">
        <v>0.36733293853094745</v>
      </c>
      <c r="T68" s="211">
        <v>0.51552565196871603</v>
      </c>
      <c r="U68" s="211">
        <v>0.44967759254800438</v>
      </c>
      <c r="V68" s="211">
        <v>0.10018336057995642</v>
      </c>
      <c r="W68" s="211">
        <v>0.49752912797163823</v>
      </c>
      <c r="X68" s="211">
        <v>0.42079772743826499</v>
      </c>
      <c r="Y68" s="211">
        <v>0.72850054374086637</v>
      </c>
      <c r="Z68" s="211">
        <v>0.14919611092551896</v>
      </c>
      <c r="AA68" s="212">
        <v>0.11974237402940528</v>
      </c>
    </row>
    <row r="69" spans="1:27" x14ac:dyDescent="0.35">
      <c r="A69" s="210" t="s">
        <v>745</v>
      </c>
      <c r="B69" s="217">
        <v>129.51789619969142</v>
      </c>
      <c r="C69" s="211">
        <v>8.370035194108022E-2</v>
      </c>
      <c r="D69" s="211">
        <v>0.13141962257709738</v>
      </c>
      <c r="E69" s="211">
        <v>7.2806319732287808E-2</v>
      </c>
      <c r="F69" s="211">
        <v>8.164080503917881E-2</v>
      </c>
      <c r="G69" s="211">
        <v>0.1172217895940883</v>
      </c>
      <c r="H69" s="211">
        <v>0.11714025595142846</v>
      </c>
      <c r="I69" s="211">
        <v>0.47074860845622823</v>
      </c>
      <c r="J69" s="211">
        <v>0.42277706951179733</v>
      </c>
      <c r="K69" s="211">
        <v>0.60556443561393214</v>
      </c>
      <c r="L69" s="211">
        <v>0.27565158274500362</v>
      </c>
      <c r="M69" s="211">
        <v>8.5198106979887403E-2</v>
      </c>
      <c r="N69" s="211">
        <v>0.44716450938113522</v>
      </c>
      <c r="O69" s="211">
        <v>0.77826351103581581</v>
      </c>
      <c r="P69" s="211">
        <v>7.0765487556797971E-2</v>
      </c>
      <c r="Q69" s="211">
        <v>4.9052585510456763E-2</v>
      </c>
      <c r="R69" s="211">
        <v>0.37543248487819314</v>
      </c>
      <c r="S69" s="211">
        <v>0.27215060723133977</v>
      </c>
      <c r="T69" s="211">
        <v>0.50673211312943278</v>
      </c>
      <c r="U69" s="211">
        <v>0.51938820443341671</v>
      </c>
      <c r="V69" s="211">
        <v>0.10668751368472415</v>
      </c>
      <c r="W69" s="211">
        <v>0.53833864645170437</v>
      </c>
      <c r="X69" s="211">
        <v>0.38150430886364317</v>
      </c>
      <c r="Y69" s="211">
        <v>0.54991057207583649</v>
      </c>
      <c r="Z69" s="211">
        <v>0.14918847367673485</v>
      </c>
      <c r="AA69" s="212">
        <v>0.12628921984441055</v>
      </c>
    </row>
    <row r="70" spans="1:27" x14ac:dyDescent="0.35">
      <c r="A70" s="210" t="s">
        <v>746</v>
      </c>
      <c r="B70" s="217">
        <v>122.56507421717497</v>
      </c>
      <c r="C70" s="211">
        <v>5.5768241912849542E-2</v>
      </c>
      <c r="D70" s="211">
        <v>0.11885981231723866</v>
      </c>
      <c r="E70" s="211">
        <v>8.324075989045028E-2</v>
      </c>
      <c r="F70" s="211">
        <v>9.9303306700360972E-2</v>
      </c>
      <c r="G70" s="211">
        <v>0.12248762331580583</v>
      </c>
      <c r="H70" s="211">
        <v>0.11849889493615001</v>
      </c>
      <c r="I70" s="211">
        <v>0.49442349601559649</v>
      </c>
      <c r="J70" s="211">
        <v>0.38543352760797023</v>
      </c>
      <c r="K70" s="211">
        <v>0.58914983866144732</v>
      </c>
      <c r="L70" s="211">
        <v>0.2682348710141137</v>
      </c>
      <c r="M70" s="211">
        <v>8.2772722625948078E-2</v>
      </c>
      <c r="N70" s="211">
        <v>0.46715005403784543</v>
      </c>
      <c r="O70" s="211">
        <v>0.74709341641012039</v>
      </c>
      <c r="P70" s="211">
        <v>6.7368918013420598E-2</v>
      </c>
      <c r="Q70" s="211">
        <v>6.4169086890427079E-2</v>
      </c>
      <c r="R70" s="211">
        <v>0.4219221333864891</v>
      </c>
      <c r="S70" s="211">
        <v>0.3848380217886504</v>
      </c>
      <c r="T70" s="211">
        <v>0.4791338118304983</v>
      </c>
      <c r="U70" s="211">
        <v>0.38358499185958417</v>
      </c>
      <c r="V70" s="211">
        <v>9.4797856686536397E-2</v>
      </c>
      <c r="W70" s="211">
        <v>0.56682394443397555</v>
      </c>
      <c r="X70" s="211">
        <v>0.35097608764978205</v>
      </c>
      <c r="Y70" s="211">
        <v>0.64625222552104866</v>
      </c>
      <c r="Z70" s="211">
        <v>0.14950387732160783</v>
      </c>
      <c r="AA70" s="212">
        <v>0.12111573061041658</v>
      </c>
    </row>
    <row r="71" spans="1:27" x14ac:dyDescent="0.35">
      <c r="A71" s="210" t="s">
        <v>747</v>
      </c>
      <c r="B71" s="217">
        <v>102.08104154776059</v>
      </c>
      <c r="C71" s="211">
        <v>5.5335571547346793E-2</v>
      </c>
      <c r="D71" s="211">
        <v>0.12645380855953328</v>
      </c>
      <c r="E71" s="211">
        <v>7.4762222959235319E-2</v>
      </c>
      <c r="F71" s="211">
        <v>9.0672017113893125E-2</v>
      </c>
      <c r="G71" s="211">
        <v>0.12442433431336082</v>
      </c>
      <c r="H71" s="211">
        <v>0.11315222566733943</v>
      </c>
      <c r="I71" s="211">
        <v>0.45947780343781625</v>
      </c>
      <c r="J71" s="211">
        <v>0.4296910501282743</v>
      </c>
      <c r="K71" s="211">
        <v>0.57630561349037812</v>
      </c>
      <c r="L71" s="211">
        <v>0.27756043014236575</v>
      </c>
      <c r="M71" s="211">
        <v>9.2797239125273073E-2</v>
      </c>
      <c r="N71" s="211">
        <v>0.37069929541077606</v>
      </c>
      <c r="O71" s="211">
        <v>0.75436018291553497</v>
      </c>
      <c r="P71" s="211">
        <v>6.3168189954630444E-2</v>
      </c>
      <c r="Q71" s="211">
        <v>5.9482933089393966E-2</v>
      </c>
      <c r="R71" s="211">
        <v>0.36127559842146112</v>
      </c>
      <c r="S71" s="211">
        <v>0.31692604927890822</v>
      </c>
      <c r="T71" s="211">
        <v>0.57399857989921654</v>
      </c>
      <c r="U71" s="211">
        <v>0.42231660318236419</v>
      </c>
      <c r="V71" s="211">
        <v>5.8123045664055101E-2</v>
      </c>
      <c r="W71" s="211">
        <v>0.54865584141391577</v>
      </c>
      <c r="X71" s="211">
        <v>0.40344640634808437</v>
      </c>
      <c r="Y71" s="211">
        <v>0.59482155231613776</v>
      </c>
      <c r="Z71" s="211">
        <v>0.14826726022819547</v>
      </c>
      <c r="AA71" s="212">
        <v>0.1231177673593698</v>
      </c>
    </row>
    <row r="72" spans="1:27" x14ac:dyDescent="0.35">
      <c r="A72" s="210" t="s">
        <v>748</v>
      </c>
      <c r="B72" s="217">
        <v>157.01457054549581</v>
      </c>
      <c r="C72" s="211">
        <v>6.3331443357015432E-2</v>
      </c>
      <c r="D72" s="211">
        <v>0.1257993476272021</v>
      </c>
      <c r="E72" s="211">
        <v>7.4083192060818023E-2</v>
      </c>
      <c r="F72" s="211">
        <v>8.1459241562105628E-2</v>
      </c>
      <c r="G72" s="211">
        <v>0.12240032935855157</v>
      </c>
      <c r="H72" s="211">
        <v>0.1216664429365311</v>
      </c>
      <c r="I72" s="211">
        <v>0.50809961344082966</v>
      </c>
      <c r="J72" s="211">
        <v>0.46129865630260147</v>
      </c>
      <c r="K72" s="211">
        <v>0.63748261837888642</v>
      </c>
      <c r="L72" s="211">
        <v>0.27431338365627633</v>
      </c>
      <c r="M72" s="211">
        <v>9.1850316495161108E-2</v>
      </c>
      <c r="N72" s="211">
        <v>0.4150348133687688</v>
      </c>
      <c r="O72" s="211">
        <v>0.74781942166837578</v>
      </c>
      <c r="P72" s="211">
        <v>6.3976959274726936E-2</v>
      </c>
      <c r="Q72" s="211">
        <v>5.2137635991392692E-2</v>
      </c>
      <c r="R72" s="211">
        <v>0.4388625807156723</v>
      </c>
      <c r="S72" s="211">
        <v>0.29225176459934155</v>
      </c>
      <c r="T72" s="211">
        <v>0.49589549955625822</v>
      </c>
      <c r="U72" s="211">
        <v>0.42176177705136864</v>
      </c>
      <c r="V72" s="211">
        <v>0.14835957530251134</v>
      </c>
      <c r="W72" s="211">
        <v>0.53412111058161382</v>
      </c>
      <c r="X72" s="211">
        <v>0.27933316707797456</v>
      </c>
      <c r="Y72" s="211">
        <v>0.69582507633027746</v>
      </c>
      <c r="Z72" s="211">
        <v>0.14818233622472896</v>
      </c>
      <c r="AA72" s="212">
        <v>0.11528663073665039</v>
      </c>
    </row>
    <row r="73" spans="1:27" x14ac:dyDescent="0.35">
      <c r="A73" s="210" t="s">
        <v>749</v>
      </c>
      <c r="B73" s="217">
        <v>189.30463794071807</v>
      </c>
      <c r="C73" s="211">
        <v>8.1043296588933264E-2</v>
      </c>
      <c r="D73" s="211">
        <v>0.13067108460399435</v>
      </c>
      <c r="E73" s="211">
        <v>7.598433160735131E-2</v>
      </c>
      <c r="F73" s="211">
        <v>9.7137663832593979E-2</v>
      </c>
      <c r="G73" s="211">
        <v>0.1128783836400835</v>
      </c>
      <c r="H73" s="211">
        <v>0.12260840210227947</v>
      </c>
      <c r="I73" s="211">
        <v>0.5056492086798352</v>
      </c>
      <c r="J73" s="211">
        <v>0.42856420013629487</v>
      </c>
      <c r="K73" s="211">
        <v>0.56991881271639355</v>
      </c>
      <c r="L73" s="211">
        <v>0.28256357174680258</v>
      </c>
      <c r="M73" s="211">
        <v>0.10536952897471927</v>
      </c>
      <c r="N73" s="211">
        <v>0.46387025055319531</v>
      </c>
      <c r="O73" s="211">
        <v>0.74382067292052856</v>
      </c>
      <c r="P73" s="211">
        <v>7.0797053947901617E-2</v>
      </c>
      <c r="Q73" s="211">
        <v>9.3300499536677156E-2</v>
      </c>
      <c r="R73" s="211">
        <v>0.40973466110543977</v>
      </c>
      <c r="S73" s="211">
        <v>0.34365577914869633</v>
      </c>
      <c r="T73" s="211">
        <v>0.55039065762549388</v>
      </c>
      <c r="U73" s="211">
        <v>0.46300618188932208</v>
      </c>
      <c r="V73" s="211">
        <v>0.16865488428640107</v>
      </c>
      <c r="W73" s="211">
        <v>0.57852460276688489</v>
      </c>
      <c r="X73" s="211">
        <v>0.29988622307528007</v>
      </c>
      <c r="Y73" s="211">
        <v>0.74517814155244266</v>
      </c>
      <c r="Z73" s="211">
        <v>0.14657156927509238</v>
      </c>
      <c r="AA73" s="212">
        <v>0.12176276904858399</v>
      </c>
    </row>
    <row r="74" spans="1:27" x14ac:dyDescent="0.35">
      <c r="A74" s="210" t="s">
        <v>750</v>
      </c>
      <c r="B74" s="217">
        <v>113.1519456001007</v>
      </c>
      <c r="C74" s="211">
        <v>7.4326039594984877E-2</v>
      </c>
      <c r="D74" s="211">
        <v>0.12399537800723087</v>
      </c>
      <c r="E74" s="211">
        <v>7.6147717774696366E-2</v>
      </c>
      <c r="F74" s="211">
        <v>0.10933521986154437</v>
      </c>
      <c r="G74" s="211">
        <v>0.1140931552989659</v>
      </c>
      <c r="H74" s="211">
        <v>0.10501302780159885</v>
      </c>
      <c r="I74" s="211">
        <v>0.50121909343341897</v>
      </c>
      <c r="J74" s="211">
        <v>0.41283177431266993</v>
      </c>
      <c r="K74" s="211">
        <v>0.59249159604000146</v>
      </c>
      <c r="L74" s="211">
        <v>0.2721399022544877</v>
      </c>
      <c r="M74" s="211">
        <v>0.10110561396235378</v>
      </c>
      <c r="N74" s="211">
        <v>0.39441010748083871</v>
      </c>
      <c r="O74" s="211">
        <v>0.75193193997982144</v>
      </c>
      <c r="P74" s="211">
        <v>6.1445070317322596E-2</v>
      </c>
      <c r="Q74" s="211">
        <v>9.6782535419998039E-2</v>
      </c>
      <c r="R74" s="211">
        <v>0.45870839639483363</v>
      </c>
      <c r="S74" s="211">
        <v>0.37789868204463006</v>
      </c>
      <c r="T74" s="211">
        <v>0.57696837214948971</v>
      </c>
      <c r="U74" s="211">
        <v>0.37796747302654549</v>
      </c>
      <c r="V74" s="211">
        <v>6.548238729456865E-2</v>
      </c>
      <c r="W74" s="211">
        <v>0.56663953495823538</v>
      </c>
      <c r="X74" s="211">
        <v>0.30578599889587038</v>
      </c>
      <c r="Y74" s="211">
        <v>0.66582260532273596</v>
      </c>
      <c r="Z74" s="211">
        <v>0.14861448148555023</v>
      </c>
      <c r="AA74" s="212">
        <v>0.12099591241320694</v>
      </c>
    </row>
    <row r="75" spans="1:27" x14ac:dyDescent="0.35">
      <c r="A75" s="210" t="s">
        <v>751</v>
      </c>
      <c r="B75" s="217">
        <v>164.30027086077158</v>
      </c>
      <c r="C75" s="211">
        <v>5.4326515153602817E-2</v>
      </c>
      <c r="D75" s="211">
        <v>0.13274031353142773</v>
      </c>
      <c r="E75" s="211">
        <v>7.6714606136943725E-2</v>
      </c>
      <c r="F75" s="211">
        <v>9.1907636941648302E-2</v>
      </c>
      <c r="G75" s="211">
        <v>0.11372263207984999</v>
      </c>
      <c r="H75" s="211">
        <v>0.11664586445022944</v>
      </c>
      <c r="I75" s="211">
        <v>0.44235881223748624</v>
      </c>
      <c r="J75" s="211">
        <v>0.48557402052203091</v>
      </c>
      <c r="K75" s="211">
        <v>0.61061045410763981</v>
      </c>
      <c r="L75" s="211">
        <v>0.27287709344612349</v>
      </c>
      <c r="M75" s="211">
        <v>8.9448690140930986E-2</v>
      </c>
      <c r="N75" s="211">
        <v>0.3651538705462623</v>
      </c>
      <c r="O75" s="211">
        <v>0.543728108065199</v>
      </c>
      <c r="P75" s="211">
        <v>7.3498025915517545E-2</v>
      </c>
      <c r="Q75" s="211">
        <v>0.12539571637083868</v>
      </c>
      <c r="R75" s="211">
        <v>0.39515897116518428</v>
      </c>
      <c r="S75" s="211">
        <v>0.27438454142840069</v>
      </c>
      <c r="T75" s="211">
        <v>0.54070065208824269</v>
      </c>
      <c r="U75" s="211">
        <v>0.42269025765971857</v>
      </c>
      <c r="V75" s="211">
        <v>0.17693680231220832</v>
      </c>
      <c r="W75" s="211">
        <v>0.60942046564450791</v>
      </c>
      <c r="X75" s="211">
        <v>0.30378485600810023</v>
      </c>
      <c r="Y75" s="211">
        <v>0.56724746003227866</v>
      </c>
      <c r="Z75" s="211">
        <v>0.14546513806396852</v>
      </c>
      <c r="AA75" s="212">
        <v>0.11776448086573421</v>
      </c>
    </row>
    <row r="76" spans="1:27" x14ac:dyDescent="0.35">
      <c r="A76" s="210" t="s">
        <v>752</v>
      </c>
      <c r="B76" s="217">
        <v>158.63893203757175</v>
      </c>
      <c r="C76" s="211">
        <v>7.5578482800489941E-2</v>
      </c>
      <c r="D76" s="211">
        <v>0.12849399530073349</v>
      </c>
      <c r="E76" s="211">
        <v>7.6581674477178993E-2</v>
      </c>
      <c r="F76" s="211">
        <v>9.3051088410834384E-2</v>
      </c>
      <c r="G76" s="211">
        <v>0.12204927048434676</v>
      </c>
      <c r="H76" s="211">
        <v>0.12291230805101591</v>
      </c>
      <c r="I76" s="211">
        <v>0.44611819162641569</v>
      </c>
      <c r="J76" s="211">
        <v>0.45342413516770924</v>
      </c>
      <c r="K76" s="211">
        <v>0.61441872510106599</v>
      </c>
      <c r="L76" s="211">
        <v>0.27498308306301855</v>
      </c>
      <c r="M76" s="211">
        <v>0.10599328741192983</v>
      </c>
      <c r="N76" s="211">
        <v>0.52521691071504373</v>
      </c>
      <c r="O76" s="211">
        <v>0.71470991124320082</v>
      </c>
      <c r="P76" s="211">
        <v>6.5079505106570498E-2</v>
      </c>
      <c r="Q76" s="211">
        <v>0.15007147869326798</v>
      </c>
      <c r="R76" s="211">
        <v>0.38757343175940484</v>
      </c>
      <c r="S76" s="211">
        <v>0.32136364418014957</v>
      </c>
      <c r="T76" s="211">
        <v>0.52876189853307753</v>
      </c>
      <c r="U76" s="211">
        <v>0.45499430715512285</v>
      </c>
      <c r="V76" s="211">
        <v>0.11579352880473888</v>
      </c>
      <c r="W76" s="211">
        <v>0.4840256852342445</v>
      </c>
      <c r="X76" s="211">
        <v>0.40635605981466955</v>
      </c>
      <c r="Y76" s="211">
        <v>0.72009554332826908</v>
      </c>
      <c r="Z76" s="211">
        <v>0.14910555797665997</v>
      </c>
      <c r="AA76" s="212">
        <v>0.12096496680621965</v>
      </c>
    </row>
    <row r="77" spans="1:27" x14ac:dyDescent="0.35">
      <c r="A77" s="210" t="s">
        <v>753</v>
      </c>
      <c r="B77" s="217">
        <v>107.00579829933299</v>
      </c>
      <c r="C77" s="211">
        <v>7.4138241305739858E-2</v>
      </c>
      <c r="D77" s="211">
        <v>0.13036667721938192</v>
      </c>
      <c r="E77" s="211">
        <v>7.4194364955326442E-2</v>
      </c>
      <c r="F77" s="211">
        <v>0.10545293004721468</v>
      </c>
      <c r="G77" s="211">
        <v>0.11742323707287156</v>
      </c>
      <c r="H77" s="211">
        <v>0.10446373216303859</v>
      </c>
      <c r="I77" s="211">
        <v>0.50134425109123204</v>
      </c>
      <c r="J77" s="211">
        <v>0.45444195227300327</v>
      </c>
      <c r="K77" s="211">
        <v>0.56443801093828827</v>
      </c>
      <c r="L77" s="211">
        <v>0.27447410212334483</v>
      </c>
      <c r="M77" s="211">
        <v>8.8055393963793901E-2</v>
      </c>
      <c r="N77" s="211">
        <v>0.41300335783025444</v>
      </c>
      <c r="O77" s="211">
        <v>0.50836705844835539</v>
      </c>
      <c r="P77" s="211">
        <v>6.0628103685146616E-2</v>
      </c>
      <c r="Q77" s="211">
        <v>6.6369149465928617E-2</v>
      </c>
      <c r="R77" s="211">
        <v>0.46540183197111507</v>
      </c>
      <c r="S77" s="211">
        <v>0.42351684366968617</v>
      </c>
      <c r="T77" s="211">
        <v>0.61453039166662393</v>
      </c>
      <c r="U77" s="211">
        <v>0.4430367724836245</v>
      </c>
      <c r="V77" s="211">
        <v>5.1029547385538152E-2</v>
      </c>
      <c r="W77" s="211">
        <v>0.56401207462602765</v>
      </c>
      <c r="X77" s="211">
        <v>0.25071583162461736</v>
      </c>
      <c r="Y77" s="211">
        <v>0.77388047547337713</v>
      </c>
      <c r="Z77" s="211">
        <v>0.14755501863159468</v>
      </c>
      <c r="AA77" s="212">
        <v>0.11727559004857499</v>
      </c>
    </row>
    <row r="78" spans="1:27" x14ac:dyDescent="0.35">
      <c r="A78" s="210" t="s">
        <v>754</v>
      </c>
      <c r="B78" s="217">
        <v>167.33214321246069</v>
      </c>
      <c r="C78" s="211">
        <v>5.5057385339894717E-2</v>
      </c>
      <c r="D78" s="211">
        <v>0.1257014820293525</v>
      </c>
      <c r="E78" s="211">
        <v>7.4630549796752488E-2</v>
      </c>
      <c r="F78" s="211">
        <v>0.11529656876976227</v>
      </c>
      <c r="G78" s="211">
        <v>0.12238567561905263</v>
      </c>
      <c r="H78" s="211">
        <v>0.1124790340001119</v>
      </c>
      <c r="I78" s="211">
        <v>0.51171355445837841</v>
      </c>
      <c r="J78" s="211">
        <v>0.44282729561547324</v>
      </c>
      <c r="K78" s="211">
        <v>0.6186066896673903</v>
      </c>
      <c r="L78" s="211">
        <v>0.27746605850573919</v>
      </c>
      <c r="M78" s="211">
        <v>9.8803003114498161E-2</v>
      </c>
      <c r="N78" s="211">
        <v>0.49234709814584798</v>
      </c>
      <c r="O78" s="211">
        <v>0.71451777610582223</v>
      </c>
      <c r="P78" s="211">
        <v>6.5814043140886139E-2</v>
      </c>
      <c r="Q78" s="211">
        <v>7.3331961277098484E-2</v>
      </c>
      <c r="R78" s="211">
        <v>0.44635440107507784</v>
      </c>
      <c r="S78" s="211">
        <v>0.3129650184316593</v>
      </c>
      <c r="T78" s="211">
        <v>0.56934687340630674</v>
      </c>
      <c r="U78" s="211">
        <v>0.43648775945984331</v>
      </c>
      <c r="V78" s="211">
        <v>0.1696017597500438</v>
      </c>
      <c r="W78" s="211">
        <v>0.58444171742717355</v>
      </c>
      <c r="X78" s="211">
        <v>0.35646558662496453</v>
      </c>
      <c r="Y78" s="211">
        <v>0.67057590128794753</v>
      </c>
      <c r="Z78" s="211">
        <v>0.14432338578012457</v>
      </c>
      <c r="AA78" s="212">
        <v>0.1218350637229746</v>
      </c>
    </row>
    <row r="79" spans="1:27" x14ac:dyDescent="0.35">
      <c r="A79" s="210" t="s">
        <v>755</v>
      </c>
      <c r="B79" s="217">
        <v>139.83501293080619</v>
      </c>
      <c r="C79" s="211">
        <v>5.115700078857803E-2</v>
      </c>
      <c r="D79" s="211">
        <v>0.12535973407306686</v>
      </c>
      <c r="E79" s="211">
        <v>7.5448868176080153E-2</v>
      </c>
      <c r="F79" s="211">
        <v>0.10641131420539363</v>
      </c>
      <c r="G79" s="211">
        <v>0.12205523129461583</v>
      </c>
      <c r="H79" s="211">
        <v>0.12402920434235197</v>
      </c>
      <c r="I79" s="211">
        <v>0.49999737427396529</v>
      </c>
      <c r="J79" s="211">
        <v>0.42588769459559922</v>
      </c>
      <c r="K79" s="211">
        <v>0.54692906151763021</v>
      </c>
      <c r="L79" s="211">
        <v>0.27289378325479641</v>
      </c>
      <c r="M79" s="211">
        <v>8.4145653849678606E-2</v>
      </c>
      <c r="N79" s="211">
        <v>0.40386955090890253</v>
      </c>
      <c r="O79" s="211">
        <v>0.70198523741918195</v>
      </c>
      <c r="P79" s="211">
        <v>6.2494549025661164E-2</v>
      </c>
      <c r="Q79" s="211">
        <v>9.2051304766853637E-2</v>
      </c>
      <c r="R79" s="211">
        <v>0.39284890532482242</v>
      </c>
      <c r="S79" s="211">
        <v>0.35114202156320568</v>
      </c>
      <c r="T79" s="211">
        <v>0.48018108516210278</v>
      </c>
      <c r="U79" s="211">
        <v>0.47338528193230994</v>
      </c>
      <c r="V79" s="211">
        <v>0.13073859231518126</v>
      </c>
      <c r="W79" s="211">
        <v>0.56781683452020448</v>
      </c>
      <c r="X79" s="211">
        <v>0.34902538125001792</v>
      </c>
      <c r="Y79" s="211">
        <v>0.76200425423245033</v>
      </c>
      <c r="Z79" s="211">
        <v>0.14006783510818435</v>
      </c>
      <c r="AA79" s="212">
        <v>0.11939411457036336</v>
      </c>
    </row>
    <row r="80" spans="1:27" x14ac:dyDescent="0.35">
      <c r="A80" s="210" t="s">
        <v>756</v>
      </c>
      <c r="B80" s="217">
        <v>138.07735430311007</v>
      </c>
      <c r="C80" s="211">
        <v>7.0018011783438611E-2</v>
      </c>
      <c r="D80" s="211">
        <v>0.12796632218325946</v>
      </c>
      <c r="E80" s="211">
        <v>8.3894357573073522E-2</v>
      </c>
      <c r="F80" s="211">
        <v>0.11617224412497754</v>
      </c>
      <c r="G80" s="211">
        <v>0.11858925631329011</v>
      </c>
      <c r="H80" s="211">
        <v>0.11744984484321962</v>
      </c>
      <c r="I80" s="211">
        <v>0.47844815075759473</v>
      </c>
      <c r="J80" s="211">
        <v>0.41896841046248617</v>
      </c>
      <c r="K80" s="211">
        <v>0.64330642016491413</v>
      </c>
      <c r="L80" s="211">
        <v>0.27690089908553417</v>
      </c>
      <c r="M80" s="211">
        <v>0.10566547405959845</v>
      </c>
      <c r="N80" s="211">
        <v>0.37188377853264748</v>
      </c>
      <c r="O80" s="211">
        <v>0.6240085047945797</v>
      </c>
      <c r="P80" s="211">
        <v>7.0722837789861034E-2</v>
      </c>
      <c r="Q80" s="211">
        <v>7.2798945564573031E-2</v>
      </c>
      <c r="R80" s="211">
        <v>0.44601378717131157</v>
      </c>
      <c r="S80" s="211">
        <v>0.30764084517785073</v>
      </c>
      <c r="T80" s="211">
        <v>0.57223144129611303</v>
      </c>
      <c r="U80" s="211">
        <v>0.44916948384800592</v>
      </c>
      <c r="V80" s="211">
        <v>7.4098863570171508E-2</v>
      </c>
      <c r="W80" s="211">
        <v>0.53080617399575047</v>
      </c>
      <c r="X80" s="211">
        <v>0.35157051271630507</v>
      </c>
      <c r="Y80" s="211">
        <v>0.62869297368684507</v>
      </c>
      <c r="Z80" s="211">
        <v>0.14920277159328724</v>
      </c>
      <c r="AA80" s="212">
        <v>0.11671706199520096</v>
      </c>
    </row>
    <row r="81" spans="1:27" x14ac:dyDescent="0.35">
      <c r="A81" s="210" t="s">
        <v>757</v>
      </c>
      <c r="B81" s="217">
        <v>156.48261566015859</v>
      </c>
      <c r="C81" s="211">
        <v>6.531220840732177E-2</v>
      </c>
      <c r="D81" s="211">
        <v>0.12896047759745524</v>
      </c>
      <c r="E81" s="211">
        <v>7.9199544199473421E-2</v>
      </c>
      <c r="F81" s="211">
        <v>9.7208990522946459E-2</v>
      </c>
      <c r="G81" s="211">
        <v>0.12175618786818075</v>
      </c>
      <c r="H81" s="211">
        <v>0.11189783686354728</v>
      </c>
      <c r="I81" s="211">
        <v>0.45930779273559885</v>
      </c>
      <c r="J81" s="211">
        <v>0.41109901992643366</v>
      </c>
      <c r="K81" s="211">
        <v>0.52288624954930429</v>
      </c>
      <c r="L81" s="211">
        <v>0.28143568731069607</v>
      </c>
      <c r="M81" s="211">
        <v>8.6424810823370932E-2</v>
      </c>
      <c r="N81" s="211">
        <v>0.47010927249743761</v>
      </c>
      <c r="O81" s="211">
        <v>0.61059470229300272</v>
      </c>
      <c r="P81" s="211">
        <v>7.369511012788646E-2</v>
      </c>
      <c r="Q81" s="211">
        <v>8.0526766258140758E-2</v>
      </c>
      <c r="R81" s="211">
        <v>0.4506259267691447</v>
      </c>
      <c r="S81" s="211">
        <v>0.40387112871935393</v>
      </c>
      <c r="T81" s="211">
        <v>0.5002296742670983</v>
      </c>
      <c r="U81" s="211">
        <v>0.53309335813881242</v>
      </c>
      <c r="V81" s="211">
        <v>0.11176535659997966</v>
      </c>
      <c r="W81" s="211">
        <v>0.51067957589627555</v>
      </c>
      <c r="X81" s="211">
        <v>0.31954573539253783</v>
      </c>
      <c r="Y81" s="211">
        <v>0.72690344810298646</v>
      </c>
      <c r="Z81" s="211">
        <v>0.14918379732623849</v>
      </c>
      <c r="AA81" s="212">
        <v>0.11838821357657983</v>
      </c>
    </row>
    <row r="82" spans="1:27" x14ac:dyDescent="0.35">
      <c r="A82" s="210" t="s">
        <v>758</v>
      </c>
      <c r="B82" s="217">
        <v>121.16285293487246</v>
      </c>
      <c r="C82" s="211">
        <v>5.8152460568289058E-2</v>
      </c>
      <c r="D82" s="211">
        <v>0.12826440875538775</v>
      </c>
      <c r="E82" s="211">
        <v>8.7257887028001316E-2</v>
      </c>
      <c r="F82" s="211">
        <v>0.10126010871889937</v>
      </c>
      <c r="G82" s="211">
        <v>0.12596440672402662</v>
      </c>
      <c r="H82" s="211">
        <v>0.10869168152421171</v>
      </c>
      <c r="I82" s="211">
        <v>0.42046756175528921</v>
      </c>
      <c r="J82" s="211">
        <v>0.40035126093541279</v>
      </c>
      <c r="K82" s="211">
        <v>0.64717796365465574</v>
      </c>
      <c r="L82" s="211">
        <v>0.27185607882578561</v>
      </c>
      <c r="M82" s="211">
        <v>0.10565618260402909</v>
      </c>
      <c r="N82" s="211">
        <v>0.41510811013403781</v>
      </c>
      <c r="O82" s="211">
        <v>0.66498202671455942</v>
      </c>
      <c r="P82" s="211">
        <v>6.7757287033291536E-2</v>
      </c>
      <c r="Q82" s="211">
        <v>0.12369209215506877</v>
      </c>
      <c r="R82" s="211">
        <v>0.36503689137195522</v>
      </c>
      <c r="S82" s="211">
        <v>0.41740867024057443</v>
      </c>
      <c r="T82" s="211">
        <v>0.54965242438450657</v>
      </c>
      <c r="U82" s="211">
        <v>0.34893383283082979</v>
      </c>
      <c r="V82" s="211">
        <v>6.303673560182424E-2</v>
      </c>
      <c r="W82" s="211">
        <v>0.57841366889850732</v>
      </c>
      <c r="X82" s="211">
        <v>0.35452502795127067</v>
      </c>
      <c r="Y82" s="211">
        <v>0.57755649160208855</v>
      </c>
      <c r="Z82" s="211">
        <v>0.14671270280902798</v>
      </c>
      <c r="AA82" s="212">
        <v>0.11777677020829322</v>
      </c>
    </row>
    <row r="83" spans="1:27" x14ac:dyDescent="0.35">
      <c r="A83" s="210" t="s">
        <v>759</v>
      </c>
      <c r="B83" s="217">
        <v>133.22173944672238</v>
      </c>
      <c r="C83" s="211">
        <v>5.6712801119203481E-2</v>
      </c>
      <c r="D83" s="211">
        <v>0.11796685246781392</v>
      </c>
      <c r="E83" s="211">
        <v>7.9348116973632005E-2</v>
      </c>
      <c r="F83" s="211">
        <v>9.9515128372058864E-2</v>
      </c>
      <c r="G83" s="211">
        <v>0.12082782663038293</v>
      </c>
      <c r="H83" s="211">
        <v>0.12813216013187617</v>
      </c>
      <c r="I83" s="211">
        <v>0.4241255920722643</v>
      </c>
      <c r="J83" s="211">
        <v>0.41955875825253719</v>
      </c>
      <c r="K83" s="211">
        <v>0.53779284610916345</v>
      </c>
      <c r="L83" s="211">
        <v>0.27485178838054208</v>
      </c>
      <c r="M83" s="211">
        <v>9.1608386107561404E-2</v>
      </c>
      <c r="N83" s="211">
        <v>0.52996130576996103</v>
      </c>
      <c r="O83" s="211">
        <v>0.67593821164734313</v>
      </c>
      <c r="P83" s="211">
        <v>6.3843705384686741E-2</v>
      </c>
      <c r="Q83" s="211">
        <v>5.2565729098835376E-2</v>
      </c>
      <c r="R83" s="211">
        <v>0.47520182041640763</v>
      </c>
      <c r="S83" s="211">
        <v>0.31820664365294815</v>
      </c>
      <c r="T83" s="211">
        <v>0.56395513661106766</v>
      </c>
      <c r="U83" s="211">
        <v>0.34168879570720478</v>
      </c>
      <c r="V83" s="211">
        <v>0.15004302919935852</v>
      </c>
      <c r="W83" s="211">
        <v>0.56366852412655089</v>
      </c>
      <c r="X83" s="211">
        <v>0.28854279116683085</v>
      </c>
      <c r="Y83" s="211">
        <v>0.61574138218581509</v>
      </c>
      <c r="Z83" s="211">
        <v>0.14574382805943475</v>
      </c>
      <c r="AA83" s="212">
        <v>0.11891073054645257</v>
      </c>
    </row>
    <row r="84" spans="1:27" x14ac:dyDescent="0.35">
      <c r="A84" s="210" t="s">
        <v>760</v>
      </c>
      <c r="B84" s="217">
        <v>151.23535033459743</v>
      </c>
      <c r="C84" s="211">
        <v>6.650958532847967E-2</v>
      </c>
      <c r="D84" s="211">
        <v>0.13012551539206152</v>
      </c>
      <c r="E84" s="211">
        <v>7.2591139712018748E-2</v>
      </c>
      <c r="F84" s="211">
        <v>0.10217102454527602</v>
      </c>
      <c r="G84" s="211">
        <v>0.12029410059439696</v>
      </c>
      <c r="H84" s="211">
        <v>0.10181328292309216</v>
      </c>
      <c r="I84" s="211">
        <v>0.52379110016015307</v>
      </c>
      <c r="J84" s="211">
        <v>0.44590719921415778</v>
      </c>
      <c r="K84" s="211">
        <v>0.64499418424677746</v>
      </c>
      <c r="L84" s="211">
        <v>0.27436388015968116</v>
      </c>
      <c r="M84" s="211">
        <v>9.2423707149837886E-2</v>
      </c>
      <c r="N84" s="211">
        <v>0.37561561728363818</v>
      </c>
      <c r="O84" s="211">
        <v>0.55299269951679353</v>
      </c>
      <c r="P84" s="211">
        <v>6.699869802801818E-2</v>
      </c>
      <c r="Q84" s="211">
        <v>4.9084766422774893E-2</v>
      </c>
      <c r="R84" s="211">
        <v>0.44773584003585082</v>
      </c>
      <c r="S84" s="211">
        <v>0.38713557714780672</v>
      </c>
      <c r="T84" s="211">
        <v>0.54434462050134746</v>
      </c>
      <c r="U84" s="211">
        <v>0.44264648378762261</v>
      </c>
      <c r="V84" s="211">
        <v>0.14769164846085492</v>
      </c>
      <c r="W84" s="211">
        <v>0.58188460352207105</v>
      </c>
      <c r="X84" s="211">
        <v>0.28583775955067664</v>
      </c>
      <c r="Y84" s="211">
        <v>0.68597214528933392</v>
      </c>
      <c r="Z84" s="211">
        <v>0.14315996730512573</v>
      </c>
      <c r="AA84" s="212">
        <v>0.12132586533661995</v>
      </c>
    </row>
    <row r="85" spans="1:27" x14ac:dyDescent="0.35">
      <c r="A85" s="210" t="s">
        <v>761</v>
      </c>
      <c r="B85" s="217">
        <v>180.71375567426307</v>
      </c>
      <c r="C85" s="211">
        <v>6.8843588995231908E-2</v>
      </c>
      <c r="D85" s="211">
        <v>0.11699329821466313</v>
      </c>
      <c r="E85" s="211">
        <v>7.4301996722907632E-2</v>
      </c>
      <c r="F85" s="211">
        <v>0.10326475588776034</v>
      </c>
      <c r="G85" s="211">
        <v>0.12131571307245097</v>
      </c>
      <c r="H85" s="211">
        <v>0.11473878127655859</v>
      </c>
      <c r="I85" s="211">
        <v>0.51021118416704592</v>
      </c>
      <c r="J85" s="211">
        <v>0.48104101524345455</v>
      </c>
      <c r="K85" s="211">
        <v>0.63255539775434788</v>
      </c>
      <c r="L85" s="211">
        <v>0.2770168966673151</v>
      </c>
      <c r="M85" s="211">
        <v>0.10441676053353871</v>
      </c>
      <c r="N85" s="211">
        <v>0.44094330053887865</v>
      </c>
      <c r="O85" s="211">
        <v>0.74282663782345626</v>
      </c>
      <c r="P85" s="211">
        <v>7.1927899966682987E-2</v>
      </c>
      <c r="Q85" s="211">
        <v>7.4449827304127594E-2</v>
      </c>
      <c r="R85" s="211">
        <v>0.46711245967950121</v>
      </c>
      <c r="S85" s="211">
        <v>0.42518261845480754</v>
      </c>
      <c r="T85" s="211">
        <v>0.59981741648636555</v>
      </c>
      <c r="U85" s="211">
        <v>0.35694601072166771</v>
      </c>
      <c r="V85" s="211">
        <v>0.16664379286493358</v>
      </c>
      <c r="W85" s="211">
        <v>0.54601931634967016</v>
      </c>
      <c r="X85" s="211">
        <v>0.25004362774940436</v>
      </c>
      <c r="Y85" s="211">
        <v>0.70369962919407558</v>
      </c>
      <c r="Z85" s="211">
        <v>0.14914843549889045</v>
      </c>
      <c r="AA85" s="212">
        <v>0.11742797442033663</v>
      </c>
    </row>
    <row r="86" spans="1:27" x14ac:dyDescent="0.35">
      <c r="A86" s="210" t="s">
        <v>762</v>
      </c>
      <c r="B86" s="217">
        <v>129.98417873660338</v>
      </c>
      <c r="C86" s="211">
        <v>6.2398709762977435E-2</v>
      </c>
      <c r="D86" s="211">
        <v>0.12798237382789601</v>
      </c>
      <c r="E86" s="211">
        <v>7.6022766468323885E-2</v>
      </c>
      <c r="F86" s="211">
        <v>8.3707903161550606E-2</v>
      </c>
      <c r="G86" s="211">
        <v>0.12311560864372362</v>
      </c>
      <c r="H86" s="211">
        <v>0.11014911477565494</v>
      </c>
      <c r="I86" s="211">
        <v>0.51957008846178976</v>
      </c>
      <c r="J86" s="211">
        <v>0.43470698716986639</v>
      </c>
      <c r="K86" s="211">
        <v>0.54585726795670464</v>
      </c>
      <c r="L86" s="211">
        <v>0.27259324652766453</v>
      </c>
      <c r="M86" s="211">
        <v>7.8269724759295556E-2</v>
      </c>
      <c r="N86" s="211">
        <v>0.53770344955064231</v>
      </c>
      <c r="O86" s="211">
        <v>0.61645946906499838</v>
      </c>
      <c r="P86" s="211">
        <v>6.8734655318385685E-2</v>
      </c>
      <c r="Q86" s="211">
        <v>6.1328233906390611E-2</v>
      </c>
      <c r="R86" s="211">
        <v>0.47413977969433824</v>
      </c>
      <c r="S86" s="211">
        <v>0.35621068235786335</v>
      </c>
      <c r="T86" s="211">
        <v>0.51598052196560384</v>
      </c>
      <c r="U86" s="211">
        <v>0.38909209481366086</v>
      </c>
      <c r="V86" s="211">
        <v>0.11656039310274727</v>
      </c>
      <c r="W86" s="211">
        <v>0.49404816354710446</v>
      </c>
      <c r="X86" s="211">
        <v>0.35017087274752973</v>
      </c>
      <c r="Y86" s="211">
        <v>0.76152765640332254</v>
      </c>
      <c r="Z86" s="211">
        <v>0.14440287754123773</v>
      </c>
      <c r="AA86" s="212">
        <v>0.12357496504720945</v>
      </c>
    </row>
    <row r="87" spans="1:27" x14ac:dyDescent="0.35">
      <c r="A87" s="210" t="s">
        <v>763</v>
      </c>
      <c r="B87" s="217">
        <v>123.77313563099094</v>
      </c>
      <c r="C87" s="211">
        <v>7.9827961307570444E-2</v>
      </c>
      <c r="D87" s="211">
        <v>0.12274984882948549</v>
      </c>
      <c r="E87" s="211">
        <v>7.3920220254123217E-2</v>
      </c>
      <c r="F87" s="211">
        <v>9.2832631211317185E-2</v>
      </c>
      <c r="G87" s="211">
        <v>0.1179674538348935</v>
      </c>
      <c r="H87" s="211">
        <v>0.11874828493213122</v>
      </c>
      <c r="I87" s="211">
        <v>0.48387319915251226</v>
      </c>
      <c r="J87" s="211">
        <v>0.4507136310553852</v>
      </c>
      <c r="K87" s="211">
        <v>0.63406424789080273</v>
      </c>
      <c r="L87" s="211">
        <v>0.28222877347553055</v>
      </c>
      <c r="M87" s="211">
        <v>0.10082255599099371</v>
      </c>
      <c r="N87" s="211">
        <v>0.43173603013959472</v>
      </c>
      <c r="O87" s="211">
        <v>0.5404072209886811</v>
      </c>
      <c r="P87" s="211">
        <v>7.0848363984934173E-2</v>
      </c>
      <c r="Q87" s="211">
        <v>0.11449032599418496</v>
      </c>
      <c r="R87" s="211">
        <v>0.43622073000317646</v>
      </c>
      <c r="S87" s="211">
        <v>0.28190939012220789</v>
      </c>
      <c r="T87" s="211">
        <v>0.46251671938329031</v>
      </c>
      <c r="U87" s="211">
        <v>0.51157114615877397</v>
      </c>
      <c r="V87" s="211">
        <v>6.7728637693368565E-2</v>
      </c>
      <c r="W87" s="211">
        <v>0.63409755197223971</v>
      </c>
      <c r="X87" s="211">
        <v>0.32271018305419202</v>
      </c>
      <c r="Y87" s="211">
        <v>0.57026136795951432</v>
      </c>
      <c r="Z87" s="211">
        <v>0.14549113602025637</v>
      </c>
      <c r="AA87" s="212">
        <v>0.12075871123462609</v>
      </c>
    </row>
    <row r="88" spans="1:27" x14ac:dyDescent="0.35">
      <c r="A88" s="210" t="s">
        <v>764</v>
      </c>
      <c r="B88" s="217">
        <v>179.55250357278442</v>
      </c>
      <c r="C88" s="211">
        <v>5.2717718565913174E-2</v>
      </c>
      <c r="D88" s="211">
        <v>0.12299776543382843</v>
      </c>
      <c r="E88" s="211">
        <v>8.7272198680647145E-2</v>
      </c>
      <c r="F88" s="211">
        <v>9.0109895166057954E-2</v>
      </c>
      <c r="G88" s="211">
        <v>0.12313251846340488</v>
      </c>
      <c r="H88" s="211">
        <v>0.11672260028217923</v>
      </c>
      <c r="I88" s="211">
        <v>0.42395589614121248</v>
      </c>
      <c r="J88" s="211">
        <v>0.45335635512591521</v>
      </c>
      <c r="K88" s="211">
        <v>0.57949629499840316</v>
      </c>
      <c r="L88" s="211">
        <v>0.27394280164519608</v>
      </c>
      <c r="M88" s="211">
        <v>0.10621503488374021</v>
      </c>
      <c r="N88" s="211">
        <v>0.45321951996481058</v>
      </c>
      <c r="O88" s="211">
        <v>0.53245392776183276</v>
      </c>
      <c r="P88" s="211">
        <v>6.7764577276800575E-2</v>
      </c>
      <c r="Q88" s="211">
        <v>0.12538944804798313</v>
      </c>
      <c r="R88" s="211">
        <v>0.48812962349732164</v>
      </c>
      <c r="S88" s="211">
        <v>0.27874130783999612</v>
      </c>
      <c r="T88" s="211">
        <v>0.51216827506005247</v>
      </c>
      <c r="U88" s="211">
        <v>0.53688987064497584</v>
      </c>
      <c r="V88" s="211">
        <v>0.15185637245010855</v>
      </c>
      <c r="W88" s="211">
        <v>0.51465298072873777</v>
      </c>
      <c r="X88" s="211">
        <v>0.29736009071047331</v>
      </c>
      <c r="Y88" s="211">
        <v>0.67744426484308973</v>
      </c>
      <c r="Z88" s="211">
        <v>0.14658937193749572</v>
      </c>
      <c r="AA88" s="212">
        <v>0.11966423247982177</v>
      </c>
    </row>
    <row r="89" spans="1:27" x14ac:dyDescent="0.35">
      <c r="A89" s="210" t="s">
        <v>765</v>
      </c>
      <c r="B89" s="217">
        <v>149.25755395409402</v>
      </c>
      <c r="C89" s="211">
        <v>8.5512535326966566E-2</v>
      </c>
      <c r="D89" s="211">
        <v>0.12681428447932969</v>
      </c>
      <c r="E89" s="211">
        <v>8.155329518575373E-2</v>
      </c>
      <c r="F89" s="211">
        <v>8.7138839822606118E-2</v>
      </c>
      <c r="G89" s="211">
        <v>0.12458478237977175</v>
      </c>
      <c r="H89" s="211">
        <v>0.11068727046427584</v>
      </c>
      <c r="I89" s="211">
        <v>0.50783491287683102</v>
      </c>
      <c r="J89" s="211">
        <v>0.43187528461279889</v>
      </c>
      <c r="K89" s="211">
        <v>0.60630600452655081</v>
      </c>
      <c r="L89" s="211">
        <v>0.27331304854149108</v>
      </c>
      <c r="M89" s="211">
        <v>0.1092212248618154</v>
      </c>
      <c r="N89" s="211">
        <v>0.40384970618678973</v>
      </c>
      <c r="O89" s="211">
        <v>0.62458033603339635</v>
      </c>
      <c r="P89" s="211">
        <v>6.6714068649585262E-2</v>
      </c>
      <c r="Q89" s="211">
        <v>0.10324421334588756</v>
      </c>
      <c r="R89" s="211">
        <v>0.45354180381983467</v>
      </c>
      <c r="S89" s="211">
        <v>0.35043633848187106</v>
      </c>
      <c r="T89" s="211">
        <v>0.52194937976100353</v>
      </c>
      <c r="U89" s="211">
        <v>0.45257440151974793</v>
      </c>
      <c r="V89" s="211">
        <v>8.9576121893772426E-2</v>
      </c>
      <c r="W89" s="211">
        <v>0.56280021729705254</v>
      </c>
      <c r="X89" s="211">
        <v>0.34277939570860955</v>
      </c>
      <c r="Y89" s="211">
        <v>0.63880993114683116</v>
      </c>
      <c r="Z89" s="211">
        <v>0.14635479105110202</v>
      </c>
      <c r="AA89" s="212">
        <v>0.11265832908151265</v>
      </c>
    </row>
    <row r="90" spans="1:27" x14ac:dyDescent="0.35">
      <c r="A90" s="210" t="s">
        <v>766</v>
      </c>
      <c r="B90" s="217">
        <v>130.07852143644445</v>
      </c>
      <c r="C90" s="211">
        <v>5.8136642602021803E-2</v>
      </c>
      <c r="D90" s="211">
        <v>0.12695922718828445</v>
      </c>
      <c r="E90" s="211">
        <v>8.0852088140516809E-2</v>
      </c>
      <c r="F90" s="211">
        <v>9.7206135409086264E-2</v>
      </c>
      <c r="G90" s="211">
        <v>0.12666730067447882</v>
      </c>
      <c r="H90" s="211">
        <v>0.11332094866602982</v>
      </c>
      <c r="I90" s="211">
        <v>0.46752860804390844</v>
      </c>
      <c r="J90" s="211">
        <v>0.45451716404581011</v>
      </c>
      <c r="K90" s="211">
        <v>0.63690068913421483</v>
      </c>
      <c r="L90" s="211">
        <v>0.27897250239554466</v>
      </c>
      <c r="M90" s="211">
        <v>9.2291021871658913E-2</v>
      </c>
      <c r="N90" s="211">
        <v>0.41216977207000038</v>
      </c>
      <c r="O90" s="211">
        <v>0.66948308225121322</v>
      </c>
      <c r="P90" s="211">
        <v>7.1215011597139777E-2</v>
      </c>
      <c r="Q90" s="211">
        <v>7.1002677499962336E-2</v>
      </c>
      <c r="R90" s="211">
        <v>0.41528191005403625</v>
      </c>
      <c r="S90" s="211">
        <v>0.28430404499377399</v>
      </c>
      <c r="T90" s="211">
        <v>0.6073316660201783</v>
      </c>
      <c r="U90" s="211">
        <v>0.32066772632139873</v>
      </c>
      <c r="V90" s="211">
        <v>0.11801717802384988</v>
      </c>
      <c r="W90" s="211">
        <v>0.48749053374760948</v>
      </c>
      <c r="X90" s="211">
        <v>0.24964445342618541</v>
      </c>
      <c r="Y90" s="211">
        <v>0.56517935784603213</v>
      </c>
      <c r="Z90" s="211">
        <v>0.14485217735526781</v>
      </c>
      <c r="AA90" s="212">
        <v>0.12047369939705854</v>
      </c>
    </row>
    <row r="91" spans="1:27" x14ac:dyDescent="0.35">
      <c r="A91" s="210" t="s">
        <v>767</v>
      </c>
      <c r="B91" s="217">
        <v>143.59531795539783</v>
      </c>
      <c r="C91" s="211">
        <v>6.1942337975993647E-2</v>
      </c>
      <c r="D91" s="211">
        <v>0.12482570815847205</v>
      </c>
      <c r="E91" s="211">
        <v>7.2763085639616587E-2</v>
      </c>
      <c r="F91" s="211">
        <v>9.0491301804105931E-2</v>
      </c>
      <c r="G91" s="211">
        <v>0.1159206339708872</v>
      </c>
      <c r="H91" s="211">
        <v>0.11528670522808182</v>
      </c>
      <c r="I91" s="211">
        <v>0.45991957634520914</v>
      </c>
      <c r="J91" s="211">
        <v>0.44510957728070555</v>
      </c>
      <c r="K91" s="211">
        <v>0.62493101568175213</v>
      </c>
      <c r="L91" s="211">
        <v>0.27287116405022471</v>
      </c>
      <c r="M91" s="211">
        <v>9.070462964516636E-2</v>
      </c>
      <c r="N91" s="211">
        <v>0.47048661502711742</v>
      </c>
      <c r="O91" s="211">
        <v>0.63906834261021617</v>
      </c>
      <c r="P91" s="211">
        <v>6.9034510536665844E-2</v>
      </c>
      <c r="Q91" s="211">
        <v>0.12609477985493273</v>
      </c>
      <c r="R91" s="211">
        <v>0.41063895678749079</v>
      </c>
      <c r="S91" s="211">
        <v>0.28419348327965566</v>
      </c>
      <c r="T91" s="211">
        <v>0.51933179922094508</v>
      </c>
      <c r="U91" s="211">
        <v>0.5102764123261565</v>
      </c>
      <c r="V91" s="211">
        <v>8.2780761297362337E-2</v>
      </c>
      <c r="W91" s="211">
        <v>0.56197240925963787</v>
      </c>
      <c r="X91" s="211">
        <v>0.36631908189650197</v>
      </c>
      <c r="Y91" s="211">
        <v>0.73207942667771897</v>
      </c>
      <c r="Z91" s="211">
        <v>0.14392082336316839</v>
      </c>
      <c r="AA91" s="212">
        <v>0.11787324824470981</v>
      </c>
    </row>
    <row r="92" spans="1:27" x14ac:dyDescent="0.35">
      <c r="A92" s="210" t="s">
        <v>768</v>
      </c>
      <c r="B92" s="217">
        <v>159.56343860397897</v>
      </c>
      <c r="C92" s="211">
        <v>6.4828142888212231E-2</v>
      </c>
      <c r="D92" s="211">
        <v>0.12832307083691982</v>
      </c>
      <c r="E92" s="211">
        <v>8.3506893444144165E-2</v>
      </c>
      <c r="F92" s="211">
        <v>9.4320854597987391E-2</v>
      </c>
      <c r="G92" s="211">
        <v>0.11411680188587453</v>
      </c>
      <c r="H92" s="211">
        <v>0.12425612335974981</v>
      </c>
      <c r="I92" s="211">
        <v>0.50065830295967628</v>
      </c>
      <c r="J92" s="211">
        <v>0.47965093666917918</v>
      </c>
      <c r="K92" s="211">
        <v>0.62895513258339864</v>
      </c>
      <c r="L92" s="211">
        <v>0.27621193069774325</v>
      </c>
      <c r="M92" s="211">
        <v>9.1045178761872403E-2</v>
      </c>
      <c r="N92" s="211">
        <v>0.49986087888470887</v>
      </c>
      <c r="O92" s="211">
        <v>0.56546223792199179</v>
      </c>
      <c r="P92" s="211">
        <v>7.2420051650054579E-2</v>
      </c>
      <c r="Q92" s="211">
        <v>8.2323086060111267E-2</v>
      </c>
      <c r="R92" s="211">
        <v>0.41254763872770511</v>
      </c>
      <c r="S92" s="211">
        <v>0.31705579836711845</v>
      </c>
      <c r="T92" s="211">
        <v>0.50778006103820672</v>
      </c>
      <c r="U92" s="211">
        <v>0.46985225571485983</v>
      </c>
      <c r="V92" s="211">
        <v>0.14927845727796912</v>
      </c>
      <c r="W92" s="211">
        <v>0.53035437387745366</v>
      </c>
      <c r="X92" s="211">
        <v>0.31907393790478911</v>
      </c>
      <c r="Y92" s="211">
        <v>0.58439837305498599</v>
      </c>
      <c r="Z92" s="211">
        <v>0.14992873385282965</v>
      </c>
      <c r="AA92" s="212">
        <v>0.12194295861816375</v>
      </c>
    </row>
    <row r="93" spans="1:27" x14ac:dyDescent="0.35">
      <c r="A93" s="210" t="s">
        <v>769</v>
      </c>
      <c r="B93" s="217">
        <v>174.1015661379422</v>
      </c>
      <c r="C93" s="211">
        <v>6.2761428927890967E-2</v>
      </c>
      <c r="D93" s="211">
        <v>0.12912893727314556</v>
      </c>
      <c r="E93" s="211">
        <v>6.9070325680655215E-2</v>
      </c>
      <c r="F93" s="211">
        <v>0.11877518626655496</v>
      </c>
      <c r="G93" s="211">
        <v>0.12026257612007681</v>
      </c>
      <c r="H93" s="211">
        <v>0.12621245509629064</v>
      </c>
      <c r="I93" s="211">
        <v>0.49134795430807349</v>
      </c>
      <c r="J93" s="211">
        <v>0.4173050452977683</v>
      </c>
      <c r="K93" s="211">
        <v>0.54965744855634124</v>
      </c>
      <c r="L93" s="211">
        <v>0.27204652903352056</v>
      </c>
      <c r="M93" s="211">
        <v>0.11460936330565735</v>
      </c>
      <c r="N93" s="211">
        <v>0.43068223213780443</v>
      </c>
      <c r="O93" s="211">
        <v>0.55836924361616491</v>
      </c>
      <c r="P93" s="211">
        <v>6.7426248119187779E-2</v>
      </c>
      <c r="Q93" s="211">
        <v>5.6605035288983349E-2</v>
      </c>
      <c r="R93" s="211">
        <v>0.448571840800979</v>
      </c>
      <c r="S93" s="211">
        <v>0.29917392837744872</v>
      </c>
      <c r="T93" s="211">
        <v>0.63094542662249842</v>
      </c>
      <c r="U93" s="211">
        <v>0.4959423460462461</v>
      </c>
      <c r="V93" s="211">
        <v>0.15955754366892111</v>
      </c>
      <c r="W93" s="211">
        <v>0.51146417498351893</v>
      </c>
      <c r="X93" s="211">
        <v>0.37035106668977863</v>
      </c>
      <c r="Y93" s="211">
        <v>0.58980616957631271</v>
      </c>
      <c r="Z93" s="211">
        <v>0.14304295022445873</v>
      </c>
      <c r="AA93" s="212">
        <v>0.11455529446433166</v>
      </c>
    </row>
    <row r="94" spans="1:27" x14ac:dyDescent="0.35">
      <c r="A94" s="210" t="s">
        <v>770</v>
      </c>
      <c r="B94" s="217">
        <v>119.75438703496867</v>
      </c>
      <c r="C94" s="211">
        <v>7.6953823803828897E-2</v>
      </c>
      <c r="D94" s="211">
        <v>0.12464747628467022</v>
      </c>
      <c r="E94" s="211">
        <v>7.187211974164287E-2</v>
      </c>
      <c r="F94" s="211">
        <v>0.11468713038195809</v>
      </c>
      <c r="G94" s="211">
        <v>0.1244912404017495</v>
      </c>
      <c r="H94" s="211">
        <v>0.12045024729948858</v>
      </c>
      <c r="I94" s="211">
        <v>0.49518059997739111</v>
      </c>
      <c r="J94" s="211">
        <v>0.46860752061743743</v>
      </c>
      <c r="K94" s="211">
        <v>0.62647951855279804</v>
      </c>
      <c r="L94" s="211">
        <v>0.27156126522923396</v>
      </c>
      <c r="M94" s="211">
        <v>9.7249261027216441E-2</v>
      </c>
      <c r="N94" s="211">
        <v>0.4758949539232265</v>
      </c>
      <c r="O94" s="211">
        <v>0.53003546832406645</v>
      </c>
      <c r="P94" s="211">
        <v>6.5501564508137905E-2</v>
      </c>
      <c r="Q94" s="211">
        <v>0.11220594199050715</v>
      </c>
      <c r="R94" s="211">
        <v>0.42448340743328727</v>
      </c>
      <c r="S94" s="211">
        <v>0.28256708403633468</v>
      </c>
      <c r="T94" s="211">
        <v>0.54436497012605756</v>
      </c>
      <c r="U94" s="211">
        <v>0.52375477652815083</v>
      </c>
      <c r="V94" s="211">
        <v>5.4108008354307881E-2</v>
      </c>
      <c r="W94" s="211">
        <v>0.54941630838028177</v>
      </c>
      <c r="X94" s="211">
        <v>0.31106707190040089</v>
      </c>
      <c r="Y94" s="211">
        <v>0.64632025564795015</v>
      </c>
      <c r="Z94" s="211">
        <v>0.149484309979656</v>
      </c>
      <c r="AA94" s="212">
        <v>0.11726052046128989</v>
      </c>
    </row>
    <row r="95" spans="1:27" x14ac:dyDescent="0.35">
      <c r="A95" s="210" t="s">
        <v>771</v>
      </c>
      <c r="B95" s="217">
        <v>135.3565112981191</v>
      </c>
      <c r="C95" s="211">
        <v>5.993951761649903E-2</v>
      </c>
      <c r="D95" s="211">
        <v>0.12054736634108652</v>
      </c>
      <c r="E95" s="211">
        <v>7.5989514281241288E-2</v>
      </c>
      <c r="F95" s="211">
        <v>9.8901380774755229E-2</v>
      </c>
      <c r="G95" s="211">
        <v>0.11834668315873065</v>
      </c>
      <c r="H95" s="211">
        <v>0.1243273669592927</v>
      </c>
      <c r="I95" s="211">
        <v>0.52510928071214658</v>
      </c>
      <c r="J95" s="211">
        <v>0.4070816391882327</v>
      </c>
      <c r="K95" s="211">
        <v>0.61349903850211263</v>
      </c>
      <c r="L95" s="211">
        <v>0.27486541341693294</v>
      </c>
      <c r="M95" s="211">
        <v>8.8646852245975322E-2</v>
      </c>
      <c r="N95" s="211">
        <v>0.49697818500354191</v>
      </c>
      <c r="O95" s="211">
        <v>0.75139896125620342</v>
      </c>
      <c r="P95" s="211">
        <v>7.2892728978391885E-2</v>
      </c>
      <c r="Q95" s="211">
        <v>7.5912347694796586E-2</v>
      </c>
      <c r="R95" s="211">
        <v>0.37089748962868546</v>
      </c>
      <c r="S95" s="211">
        <v>0.27320026035031031</v>
      </c>
      <c r="T95" s="211">
        <v>0.5713336158783493</v>
      </c>
      <c r="U95" s="211">
        <v>0.44579239689080619</v>
      </c>
      <c r="V95" s="211">
        <v>6.5901375799217177E-2</v>
      </c>
      <c r="W95" s="211">
        <v>0.52091439074913204</v>
      </c>
      <c r="X95" s="211">
        <v>0.30615801077381466</v>
      </c>
      <c r="Y95" s="211">
        <v>0.73602377769622063</v>
      </c>
      <c r="Z95" s="211">
        <v>0.14594606159977488</v>
      </c>
      <c r="AA95" s="212">
        <v>0.11901577442116193</v>
      </c>
    </row>
    <row r="96" spans="1:27" x14ac:dyDescent="0.35">
      <c r="A96" s="210" t="s">
        <v>772</v>
      </c>
      <c r="B96" s="217">
        <v>157.86413752969597</v>
      </c>
      <c r="C96" s="211">
        <v>6.5188149095171233E-2</v>
      </c>
      <c r="D96" s="211">
        <v>0.13058522722538865</v>
      </c>
      <c r="E96" s="211">
        <v>7.9246056060720757E-2</v>
      </c>
      <c r="F96" s="211">
        <v>0.11031404789333163</v>
      </c>
      <c r="G96" s="211">
        <v>0.12347976267509653</v>
      </c>
      <c r="H96" s="211">
        <v>0.11368782793671332</v>
      </c>
      <c r="I96" s="211">
        <v>0.44391987349986856</v>
      </c>
      <c r="J96" s="211">
        <v>0.48523160338970139</v>
      </c>
      <c r="K96" s="211">
        <v>0.55404966186257898</v>
      </c>
      <c r="L96" s="211">
        <v>0.27006211217754811</v>
      </c>
      <c r="M96" s="211">
        <v>8.6976224363197088E-2</v>
      </c>
      <c r="N96" s="211">
        <v>0.43017788478742774</v>
      </c>
      <c r="O96" s="211">
        <v>0.5828668856628112</v>
      </c>
      <c r="P96" s="211">
        <v>7.0903101214289332E-2</v>
      </c>
      <c r="Q96" s="211">
        <v>7.0260947849817304E-2</v>
      </c>
      <c r="R96" s="211">
        <v>0.48509033473495522</v>
      </c>
      <c r="S96" s="211">
        <v>0.31870407873976297</v>
      </c>
      <c r="T96" s="211">
        <v>0.62078444155058532</v>
      </c>
      <c r="U96" s="211">
        <v>0.47257818710716337</v>
      </c>
      <c r="V96" s="211">
        <v>0.15445904344627903</v>
      </c>
      <c r="W96" s="211">
        <v>0.53991640815017372</v>
      </c>
      <c r="X96" s="211">
        <v>0.33573695193503317</v>
      </c>
      <c r="Y96" s="211">
        <v>0.65536977002342789</v>
      </c>
      <c r="Z96" s="211">
        <v>0.14850721902769448</v>
      </c>
      <c r="AA96" s="212">
        <v>0.1212367497612004</v>
      </c>
    </row>
    <row r="97" spans="1:27" x14ac:dyDescent="0.35">
      <c r="A97" s="210" t="s">
        <v>773</v>
      </c>
      <c r="B97" s="217">
        <v>137.76263460105372</v>
      </c>
      <c r="C97" s="211">
        <v>5.6380300524483146E-2</v>
      </c>
      <c r="D97" s="211">
        <v>0.12377595648977417</v>
      </c>
      <c r="E97" s="211">
        <v>8.264453332929847E-2</v>
      </c>
      <c r="F97" s="211">
        <v>0.10998220417854898</v>
      </c>
      <c r="G97" s="211">
        <v>0.11985767042454823</v>
      </c>
      <c r="H97" s="211">
        <v>0.10758884082356046</v>
      </c>
      <c r="I97" s="211">
        <v>0.52372318100691206</v>
      </c>
      <c r="J97" s="211">
        <v>0.39380354632540293</v>
      </c>
      <c r="K97" s="211">
        <v>0.62234611558113517</v>
      </c>
      <c r="L97" s="211">
        <v>0.27088514632274474</v>
      </c>
      <c r="M97" s="211">
        <v>9.7103926713873245E-2</v>
      </c>
      <c r="N97" s="211">
        <v>0.45098603622443534</v>
      </c>
      <c r="O97" s="211">
        <v>0.61706147043736581</v>
      </c>
      <c r="P97" s="211">
        <v>6.884189012650177E-2</v>
      </c>
      <c r="Q97" s="211">
        <v>6.3369179194913097E-2</v>
      </c>
      <c r="R97" s="211">
        <v>0.42533111679487562</v>
      </c>
      <c r="S97" s="211">
        <v>0.32463108438964072</v>
      </c>
      <c r="T97" s="211">
        <v>0.59560167581989587</v>
      </c>
      <c r="U97" s="211">
        <v>0.37860084381632153</v>
      </c>
      <c r="V97" s="211">
        <v>0.10144798158155244</v>
      </c>
      <c r="W97" s="211">
        <v>0.55584864475983276</v>
      </c>
      <c r="X97" s="211">
        <v>0.34759952026017371</v>
      </c>
      <c r="Y97" s="211">
        <v>0.6611661492200529</v>
      </c>
      <c r="Z97" s="211">
        <v>0.14929813283620744</v>
      </c>
      <c r="AA97" s="212">
        <v>0.11874508196841768</v>
      </c>
    </row>
    <row r="98" spans="1:27" x14ac:dyDescent="0.35">
      <c r="A98" s="210" t="s">
        <v>774</v>
      </c>
      <c r="B98" s="217">
        <v>122.70606890455612</v>
      </c>
      <c r="C98" s="211">
        <v>6.0791796735062978E-2</v>
      </c>
      <c r="D98" s="211">
        <v>0.1276846769826997</v>
      </c>
      <c r="E98" s="211">
        <v>7.3826119722251976E-2</v>
      </c>
      <c r="F98" s="211">
        <v>9.9375070287405415E-2</v>
      </c>
      <c r="G98" s="211">
        <v>0.12096627917375725</v>
      </c>
      <c r="H98" s="211">
        <v>0.10723555242094333</v>
      </c>
      <c r="I98" s="211">
        <v>0.42062929318853592</v>
      </c>
      <c r="J98" s="211">
        <v>0.40146065256719093</v>
      </c>
      <c r="K98" s="211">
        <v>0.5472925033135595</v>
      </c>
      <c r="L98" s="211">
        <v>0.27650688324906642</v>
      </c>
      <c r="M98" s="211">
        <v>9.642991760503275E-2</v>
      </c>
      <c r="N98" s="211">
        <v>0.40451803672848985</v>
      </c>
      <c r="O98" s="211">
        <v>0.73083051845441249</v>
      </c>
      <c r="P98" s="211">
        <v>6.7399253250582256E-2</v>
      </c>
      <c r="Q98" s="211">
        <v>6.4892333293665658E-2</v>
      </c>
      <c r="R98" s="211">
        <v>0.42278628053917727</v>
      </c>
      <c r="S98" s="211">
        <v>0.32391775613128548</v>
      </c>
      <c r="T98" s="211">
        <v>0.54071743957047547</v>
      </c>
      <c r="U98" s="211">
        <v>0.41828619743704487</v>
      </c>
      <c r="V98" s="211">
        <v>8.7331140420915956E-2</v>
      </c>
      <c r="W98" s="211">
        <v>0.46896838758821502</v>
      </c>
      <c r="X98" s="211">
        <v>0.29586700131850752</v>
      </c>
      <c r="Y98" s="211">
        <v>0.5961718759817064</v>
      </c>
      <c r="Z98" s="211">
        <v>0.14615099385341976</v>
      </c>
      <c r="AA98" s="212">
        <v>0.11664093244134997</v>
      </c>
    </row>
    <row r="99" spans="1:27" x14ac:dyDescent="0.35">
      <c r="A99" s="210" t="s">
        <v>775</v>
      </c>
      <c r="B99" s="217">
        <v>143.36686960420042</v>
      </c>
      <c r="C99" s="211">
        <v>6.7955771460965264E-2</v>
      </c>
      <c r="D99" s="211">
        <v>0.12130295861392629</v>
      </c>
      <c r="E99" s="211">
        <v>7.9819887809225651E-2</v>
      </c>
      <c r="F99" s="211">
        <v>8.8526069063654289E-2</v>
      </c>
      <c r="G99" s="211">
        <v>0.11970041405153721</v>
      </c>
      <c r="H99" s="211">
        <v>0.12310929117931074</v>
      </c>
      <c r="I99" s="211">
        <v>0.50389047582734381</v>
      </c>
      <c r="J99" s="211">
        <v>0.46778848951349294</v>
      </c>
      <c r="K99" s="211">
        <v>0.5553620095818198</v>
      </c>
      <c r="L99" s="211">
        <v>0.27325519037106977</v>
      </c>
      <c r="M99" s="211">
        <v>0.10162660810579474</v>
      </c>
      <c r="N99" s="211">
        <v>0.52547598562668307</v>
      </c>
      <c r="O99" s="211">
        <v>0.69945510483717444</v>
      </c>
      <c r="P99" s="211">
        <v>7.0672364192135059E-2</v>
      </c>
      <c r="Q99" s="211">
        <v>0.11389361398173271</v>
      </c>
      <c r="R99" s="211">
        <v>0.44426629791391387</v>
      </c>
      <c r="S99" s="211">
        <v>0.3015129602728302</v>
      </c>
      <c r="T99" s="211">
        <v>0.53551338488664579</v>
      </c>
      <c r="U99" s="211">
        <v>0.35390567918942867</v>
      </c>
      <c r="V99" s="211">
        <v>9.5166022938916989E-2</v>
      </c>
      <c r="W99" s="211">
        <v>0.57928068415786105</v>
      </c>
      <c r="X99" s="211">
        <v>0.25816676274552464</v>
      </c>
      <c r="Y99" s="211">
        <v>0.70140353415066525</v>
      </c>
      <c r="Z99" s="211">
        <v>0.14638467461587551</v>
      </c>
      <c r="AA99" s="212">
        <v>0.11743018183487683</v>
      </c>
    </row>
    <row r="100" spans="1:27" x14ac:dyDescent="0.35">
      <c r="A100" s="210" t="s">
        <v>776</v>
      </c>
      <c r="B100" s="217">
        <v>150.89582324669715</v>
      </c>
      <c r="C100" s="211">
        <v>7.6463299210243751E-2</v>
      </c>
      <c r="D100" s="211">
        <v>0.12842072098391774</v>
      </c>
      <c r="E100" s="211">
        <v>7.1836700830628403E-2</v>
      </c>
      <c r="F100" s="211">
        <v>9.2368372313613847E-2</v>
      </c>
      <c r="G100" s="211">
        <v>0.11995795086070506</v>
      </c>
      <c r="H100" s="211">
        <v>0.11706876628327675</v>
      </c>
      <c r="I100" s="211">
        <v>0.49658088462365896</v>
      </c>
      <c r="J100" s="211">
        <v>0.40777228937190724</v>
      </c>
      <c r="K100" s="211">
        <v>0.62715021468880394</v>
      </c>
      <c r="L100" s="211">
        <v>0.2743930074476727</v>
      </c>
      <c r="M100" s="211">
        <v>9.8102038109209005E-2</v>
      </c>
      <c r="N100" s="211">
        <v>0.52246894340330285</v>
      </c>
      <c r="O100" s="211">
        <v>0.75730072076356247</v>
      </c>
      <c r="P100" s="211">
        <v>6.6535006860309998E-2</v>
      </c>
      <c r="Q100" s="211">
        <v>7.8039734244663581E-2</v>
      </c>
      <c r="R100" s="211">
        <v>0.46111148046023537</v>
      </c>
      <c r="S100" s="211">
        <v>0.36693749595762032</v>
      </c>
      <c r="T100" s="211">
        <v>0.60323434281138122</v>
      </c>
      <c r="U100" s="211">
        <v>0.41659147444314593</v>
      </c>
      <c r="V100" s="211">
        <v>0.1044841367496023</v>
      </c>
      <c r="W100" s="211">
        <v>0.57755669672943144</v>
      </c>
      <c r="X100" s="211">
        <v>0.29925840527155795</v>
      </c>
      <c r="Y100" s="211">
        <v>0.65215008632299054</v>
      </c>
      <c r="Z100" s="211">
        <v>0.14025912711218833</v>
      </c>
      <c r="AA100" s="212">
        <v>0.11577079767815598</v>
      </c>
    </row>
    <row r="101" spans="1:27" x14ac:dyDescent="0.35">
      <c r="A101" s="210" t="s">
        <v>777</v>
      </c>
      <c r="B101" s="217">
        <v>183.30293713144621</v>
      </c>
      <c r="C101" s="211">
        <v>4.7210140079364478E-2</v>
      </c>
      <c r="D101" s="211">
        <v>0.12426454419401471</v>
      </c>
      <c r="E101" s="211">
        <v>7.7061047181883474E-2</v>
      </c>
      <c r="F101" s="211">
        <v>8.7914160340010372E-2</v>
      </c>
      <c r="G101" s="211">
        <v>0.11702595020946255</v>
      </c>
      <c r="H101" s="211">
        <v>0.12094556323683223</v>
      </c>
      <c r="I101" s="211">
        <v>0.47150156054098885</v>
      </c>
      <c r="J101" s="211">
        <v>0.46228904481831395</v>
      </c>
      <c r="K101" s="211">
        <v>0.59225790948241752</v>
      </c>
      <c r="L101" s="211">
        <v>0.28053639370484806</v>
      </c>
      <c r="M101" s="211">
        <v>0.10361632094460466</v>
      </c>
      <c r="N101" s="211">
        <v>0.56974626129208361</v>
      </c>
      <c r="O101" s="211">
        <v>0.78083396616561052</v>
      </c>
      <c r="P101" s="211">
        <v>6.8370869374012391E-2</v>
      </c>
      <c r="Q101" s="211">
        <v>0.13574797078591402</v>
      </c>
      <c r="R101" s="211">
        <v>0.41128492371868763</v>
      </c>
      <c r="S101" s="211">
        <v>0.33729875429981548</v>
      </c>
      <c r="T101" s="211">
        <v>0.5735783697172967</v>
      </c>
      <c r="U101" s="211">
        <v>0.4135822221710343</v>
      </c>
      <c r="V101" s="211">
        <v>0.16425507019773469</v>
      </c>
      <c r="W101" s="211">
        <v>0.62494225370173506</v>
      </c>
      <c r="X101" s="211">
        <v>0.3217516834386</v>
      </c>
      <c r="Y101" s="211">
        <v>0.75147449082989903</v>
      </c>
      <c r="Z101" s="211">
        <v>0.14990583812593755</v>
      </c>
      <c r="AA101" s="212">
        <v>0.12219772890392776</v>
      </c>
    </row>
    <row r="102" spans="1:27" x14ac:dyDescent="0.35">
      <c r="A102" s="210" t="s">
        <v>778</v>
      </c>
      <c r="B102" s="217">
        <v>134.12605170915845</v>
      </c>
      <c r="C102" s="211">
        <v>7.0462020368111347E-2</v>
      </c>
      <c r="D102" s="211">
        <v>0.12326750310248026</v>
      </c>
      <c r="E102" s="211">
        <v>8.0606753637130601E-2</v>
      </c>
      <c r="F102" s="211">
        <v>0.11424171624825287</v>
      </c>
      <c r="G102" s="211">
        <v>0.12354096142029829</v>
      </c>
      <c r="H102" s="211">
        <v>0.12318802568872218</v>
      </c>
      <c r="I102" s="211">
        <v>0.421704831352058</v>
      </c>
      <c r="J102" s="211">
        <v>0.44430406135277617</v>
      </c>
      <c r="K102" s="211">
        <v>0.52592887261087107</v>
      </c>
      <c r="L102" s="211">
        <v>0.27512370156781907</v>
      </c>
      <c r="M102" s="211">
        <v>0.12234193387093832</v>
      </c>
      <c r="N102" s="211">
        <v>0.43866573056899366</v>
      </c>
      <c r="O102" s="211">
        <v>0.64574077786343365</v>
      </c>
      <c r="P102" s="211">
        <v>6.6459523260210041E-2</v>
      </c>
      <c r="Q102" s="211">
        <v>8.3252548292984452E-2</v>
      </c>
      <c r="R102" s="211">
        <v>0.38138517959102947</v>
      </c>
      <c r="S102" s="211">
        <v>0.33806877858165252</v>
      </c>
      <c r="T102" s="211">
        <v>0.57154664308572523</v>
      </c>
      <c r="U102" s="211">
        <v>0.40121252056573842</v>
      </c>
      <c r="V102" s="211">
        <v>0.13073168627899201</v>
      </c>
      <c r="W102" s="211">
        <v>0.5595245197230474</v>
      </c>
      <c r="X102" s="211">
        <v>0.33890915789663584</v>
      </c>
      <c r="Y102" s="211">
        <v>0.56457467671227246</v>
      </c>
      <c r="Z102" s="211">
        <v>0.14991580276842181</v>
      </c>
      <c r="AA102" s="212">
        <v>0.12672098318508515</v>
      </c>
    </row>
    <row r="103" spans="1:27" x14ac:dyDescent="0.35">
      <c r="A103" s="210" t="s">
        <v>779</v>
      </c>
      <c r="B103" s="217">
        <v>133.86390402976949</v>
      </c>
      <c r="C103" s="211">
        <v>6.1609087816134889E-2</v>
      </c>
      <c r="D103" s="211">
        <v>0.12085205647497316</v>
      </c>
      <c r="E103" s="211">
        <v>6.8590260515887971E-2</v>
      </c>
      <c r="F103" s="211">
        <v>0.10446612019205016</v>
      </c>
      <c r="G103" s="211">
        <v>0.12488348195944871</v>
      </c>
      <c r="H103" s="211">
        <v>0.12893651053799757</v>
      </c>
      <c r="I103" s="211">
        <v>0.52244953100779534</v>
      </c>
      <c r="J103" s="211">
        <v>0.41903843426871529</v>
      </c>
      <c r="K103" s="211">
        <v>0.55198604298588128</v>
      </c>
      <c r="L103" s="211">
        <v>0.27750809225220335</v>
      </c>
      <c r="M103" s="211">
        <v>0.11570834126725749</v>
      </c>
      <c r="N103" s="211">
        <v>0.45815035794576786</v>
      </c>
      <c r="O103" s="211">
        <v>0.77260187080129283</v>
      </c>
      <c r="P103" s="211">
        <v>6.3389031663507428E-2</v>
      </c>
      <c r="Q103" s="211">
        <v>6.1920483894987652E-2</v>
      </c>
      <c r="R103" s="211">
        <v>0.49318294634468091</v>
      </c>
      <c r="S103" s="211">
        <v>0.30893513284567875</v>
      </c>
      <c r="T103" s="211">
        <v>0.60520663692187715</v>
      </c>
      <c r="U103" s="211">
        <v>0.34877373656310018</v>
      </c>
      <c r="V103" s="211">
        <v>0.14724076449186355</v>
      </c>
      <c r="W103" s="211">
        <v>0.58232759506710485</v>
      </c>
      <c r="X103" s="211">
        <v>0.31223379056569883</v>
      </c>
      <c r="Y103" s="211">
        <v>0.58825430396239686</v>
      </c>
      <c r="Z103" s="211">
        <v>0.14487914154050635</v>
      </c>
      <c r="AA103" s="212">
        <v>0.12417914011695716</v>
      </c>
    </row>
    <row r="104" spans="1:27" x14ac:dyDescent="0.35">
      <c r="A104" s="210" t="s">
        <v>780</v>
      </c>
      <c r="B104" s="217">
        <v>140.10257796649162</v>
      </c>
      <c r="C104" s="211">
        <v>7.4980763199236758E-2</v>
      </c>
      <c r="D104" s="211">
        <v>0.11814020984876716</v>
      </c>
      <c r="E104" s="211">
        <v>8.8177702102271466E-2</v>
      </c>
      <c r="F104" s="211">
        <v>0.10847996705567246</v>
      </c>
      <c r="G104" s="211">
        <v>0.12203106879809197</v>
      </c>
      <c r="H104" s="211">
        <v>0.11465933638215701</v>
      </c>
      <c r="I104" s="211">
        <v>0.53007148508539614</v>
      </c>
      <c r="J104" s="211">
        <v>0.42895433962847429</v>
      </c>
      <c r="K104" s="211">
        <v>0.53177874553741455</v>
      </c>
      <c r="L104" s="211">
        <v>0.27970119161193241</v>
      </c>
      <c r="M104" s="211">
        <v>9.748675718784805E-2</v>
      </c>
      <c r="N104" s="211">
        <v>0.49585139310729343</v>
      </c>
      <c r="O104" s="211">
        <v>0.61628940040684488</v>
      </c>
      <c r="P104" s="211">
        <v>7.2771559480658318E-2</v>
      </c>
      <c r="Q104" s="211">
        <v>0.14963522122111708</v>
      </c>
      <c r="R104" s="211">
        <v>0.49733356616846353</v>
      </c>
      <c r="S104" s="211">
        <v>0.3628109864196703</v>
      </c>
      <c r="T104" s="211">
        <v>0.52642044047099601</v>
      </c>
      <c r="U104" s="211">
        <v>0.48167159298522721</v>
      </c>
      <c r="V104" s="211">
        <v>9.6426154396204042E-2</v>
      </c>
      <c r="W104" s="211">
        <v>0.56831538596532127</v>
      </c>
      <c r="X104" s="211">
        <v>0.30728658046783652</v>
      </c>
      <c r="Y104" s="211">
        <v>0.6320504969881896</v>
      </c>
      <c r="Z104" s="211">
        <v>0.1474001844904502</v>
      </c>
      <c r="AA104" s="212">
        <v>0.12595543948864743</v>
      </c>
    </row>
    <row r="105" spans="1:27" x14ac:dyDescent="0.35">
      <c r="A105" s="210" t="s">
        <v>781</v>
      </c>
      <c r="B105" s="217">
        <v>141.71841000335957</v>
      </c>
      <c r="C105" s="211">
        <v>5.070955666964401E-2</v>
      </c>
      <c r="D105" s="211">
        <v>0.1178068886735989</v>
      </c>
      <c r="E105" s="211">
        <v>8.7402089482345818E-2</v>
      </c>
      <c r="F105" s="211">
        <v>0.11041798503800344</v>
      </c>
      <c r="G105" s="211">
        <v>0.11856379289919317</v>
      </c>
      <c r="H105" s="211">
        <v>0.12259549019367361</v>
      </c>
      <c r="I105" s="211">
        <v>0.51820415999059266</v>
      </c>
      <c r="J105" s="211">
        <v>0.4475139187749364</v>
      </c>
      <c r="K105" s="211">
        <v>0.59227687493625791</v>
      </c>
      <c r="L105" s="211">
        <v>0.28085082340463913</v>
      </c>
      <c r="M105" s="211">
        <v>9.1602510212640209E-2</v>
      </c>
      <c r="N105" s="211">
        <v>0.53665497574564036</v>
      </c>
      <c r="O105" s="211">
        <v>0.70779312907447423</v>
      </c>
      <c r="P105" s="211">
        <v>6.3564682310054257E-2</v>
      </c>
      <c r="Q105" s="211">
        <v>8.9424825408665698E-2</v>
      </c>
      <c r="R105" s="211">
        <v>0.40301163792109196</v>
      </c>
      <c r="S105" s="211">
        <v>0.36280065143636397</v>
      </c>
      <c r="T105" s="211">
        <v>0.57009773454742563</v>
      </c>
      <c r="U105" s="211">
        <v>0.40157637330863916</v>
      </c>
      <c r="V105" s="211">
        <v>0.15153573874951276</v>
      </c>
      <c r="W105" s="211">
        <v>0.53951340882126031</v>
      </c>
      <c r="X105" s="211">
        <v>0.42571476977433476</v>
      </c>
      <c r="Y105" s="211">
        <v>0.59492389211529839</v>
      </c>
      <c r="Z105" s="211">
        <v>0.1468087268604136</v>
      </c>
      <c r="AA105" s="212">
        <v>0.12582484358161669</v>
      </c>
    </row>
    <row r="106" spans="1:27" x14ac:dyDescent="0.35">
      <c r="A106" s="210" t="s">
        <v>782</v>
      </c>
      <c r="B106" s="217">
        <v>124.83614183637619</v>
      </c>
      <c r="C106" s="211">
        <v>4.8492557525160802E-2</v>
      </c>
      <c r="D106" s="211">
        <v>0.11742512924746161</v>
      </c>
      <c r="E106" s="211">
        <v>7.9324106524002277E-2</v>
      </c>
      <c r="F106" s="211">
        <v>8.6919084475739927E-2</v>
      </c>
      <c r="G106" s="211">
        <v>0.11954613223054333</v>
      </c>
      <c r="H106" s="211">
        <v>0.11380876162777287</v>
      </c>
      <c r="I106" s="211">
        <v>0.52095163553088819</v>
      </c>
      <c r="J106" s="211">
        <v>0.44911875463831591</v>
      </c>
      <c r="K106" s="211">
        <v>0.62471192461983793</v>
      </c>
      <c r="L106" s="211">
        <v>0.27972228215570866</v>
      </c>
      <c r="M106" s="211">
        <v>0.10037147940987463</v>
      </c>
      <c r="N106" s="211">
        <v>0.43532715891592855</v>
      </c>
      <c r="O106" s="211">
        <v>0.717351088869563</v>
      </c>
      <c r="P106" s="211">
        <v>6.947307308079903E-2</v>
      </c>
      <c r="Q106" s="211">
        <v>0.11595533410567682</v>
      </c>
      <c r="R106" s="211">
        <v>0.44933228614963661</v>
      </c>
      <c r="S106" s="211">
        <v>0.34495579881523764</v>
      </c>
      <c r="T106" s="211">
        <v>0.55153806820199447</v>
      </c>
      <c r="U106" s="211">
        <v>0.44364775169505422</v>
      </c>
      <c r="V106" s="211">
        <v>6.5858691480705472E-2</v>
      </c>
      <c r="W106" s="211">
        <v>0.59997230081239106</v>
      </c>
      <c r="X106" s="211">
        <v>0.36216437105080806</v>
      </c>
      <c r="Y106" s="211">
        <v>0.70146689728380618</v>
      </c>
      <c r="Z106" s="211">
        <v>0.14849069964675618</v>
      </c>
      <c r="AA106" s="212">
        <v>0.12593810391405788</v>
      </c>
    </row>
    <row r="107" spans="1:27" x14ac:dyDescent="0.35">
      <c r="A107" s="210" t="s">
        <v>783</v>
      </c>
      <c r="B107" s="217">
        <v>166.62163718878332</v>
      </c>
      <c r="C107" s="211">
        <v>5.8296682922880989E-2</v>
      </c>
      <c r="D107" s="211">
        <v>0.11536484964510321</v>
      </c>
      <c r="E107" s="211">
        <v>7.6531938122103127E-2</v>
      </c>
      <c r="F107" s="211">
        <v>0.11668056760123544</v>
      </c>
      <c r="G107" s="211">
        <v>0.12294139065391027</v>
      </c>
      <c r="H107" s="211">
        <v>0.11513012804478676</v>
      </c>
      <c r="I107" s="211">
        <v>0.47858657640474572</v>
      </c>
      <c r="J107" s="211">
        <v>0.45063719405834901</v>
      </c>
      <c r="K107" s="211">
        <v>0.62807981168966864</v>
      </c>
      <c r="L107" s="211">
        <v>0.26777221076269164</v>
      </c>
      <c r="M107" s="211">
        <v>0.11768591301158383</v>
      </c>
      <c r="N107" s="211">
        <v>0.39469862984306975</v>
      </c>
      <c r="O107" s="211">
        <v>0.69575962419808524</v>
      </c>
      <c r="P107" s="211">
        <v>6.7082707483829634E-2</v>
      </c>
      <c r="Q107" s="211">
        <v>0.13863705606292437</v>
      </c>
      <c r="R107" s="211">
        <v>0.45825697445374725</v>
      </c>
      <c r="S107" s="211">
        <v>0.2810985303539521</v>
      </c>
      <c r="T107" s="211">
        <v>0.5677459997044445</v>
      </c>
      <c r="U107" s="211">
        <v>0.45930110521514389</v>
      </c>
      <c r="V107" s="211">
        <v>0.10806784991943846</v>
      </c>
      <c r="W107" s="211">
        <v>0.54705754925908234</v>
      </c>
      <c r="X107" s="211">
        <v>0.34697751250318487</v>
      </c>
      <c r="Y107" s="211">
        <v>0.77765581017171248</v>
      </c>
      <c r="Z107" s="211">
        <v>0.13842258573751162</v>
      </c>
      <c r="AA107" s="212">
        <v>0.11992957301503801</v>
      </c>
    </row>
    <row r="108" spans="1:27" x14ac:dyDescent="0.35">
      <c r="A108" s="210" t="s">
        <v>784</v>
      </c>
      <c r="B108" s="217">
        <v>112.00341080240996</v>
      </c>
      <c r="C108" s="211">
        <v>7.6317829780130131E-2</v>
      </c>
      <c r="D108" s="211">
        <v>0.11689082773287472</v>
      </c>
      <c r="E108" s="211">
        <v>7.8142687708205663E-2</v>
      </c>
      <c r="F108" s="211">
        <v>7.8909086931519198E-2</v>
      </c>
      <c r="G108" s="211">
        <v>0.12375236822087278</v>
      </c>
      <c r="H108" s="211">
        <v>0.11864575435339297</v>
      </c>
      <c r="I108" s="211">
        <v>0.43932444310951152</v>
      </c>
      <c r="J108" s="211">
        <v>0.40585870441020244</v>
      </c>
      <c r="K108" s="211">
        <v>0.54984413980480595</v>
      </c>
      <c r="L108" s="211">
        <v>0.27034330979965454</v>
      </c>
      <c r="M108" s="211">
        <v>0.10005681192934901</v>
      </c>
      <c r="N108" s="211">
        <v>0.40383904269462539</v>
      </c>
      <c r="O108" s="211">
        <v>0.74764201738065461</v>
      </c>
      <c r="P108" s="211">
        <v>6.4898367567300635E-2</v>
      </c>
      <c r="Q108" s="211">
        <v>4.5872645154744103E-2</v>
      </c>
      <c r="R108" s="211">
        <v>0.45266996335268023</v>
      </c>
      <c r="S108" s="211">
        <v>0.27632022167298143</v>
      </c>
      <c r="T108" s="211">
        <v>0.54274810390694395</v>
      </c>
      <c r="U108" s="211">
        <v>0.4598867258111668</v>
      </c>
      <c r="V108" s="211">
        <v>7.5685365111627573E-2</v>
      </c>
      <c r="W108" s="211">
        <v>0.53051820958765872</v>
      </c>
      <c r="X108" s="211">
        <v>0.40285762957856847</v>
      </c>
      <c r="Y108" s="211">
        <v>0.53365771605288503</v>
      </c>
      <c r="Z108" s="211">
        <v>0.13983276426033514</v>
      </c>
      <c r="AA108" s="212">
        <v>0.1227768791842641</v>
      </c>
    </row>
    <row r="109" spans="1:27" x14ac:dyDescent="0.35">
      <c r="A109" s="210" t="s">
        <v>785</v>
      </c>
      <c r="B109" s="217">
        <v>133.51998589275507</v>
      </c>
      <c r="C109" s="211">
        <v>5.3741319662379265E-2</v>
      </c>
      <c r="D109" s="211">
        <v>0.12141773204435184</v>
      </c>
      <c r="E109" s="211">
        <v>7.4914596455174939E-2</v>
      </c>
      <c r="F109" s="211">
        <v>8.4577714039077295E-2</v>
      </c>
      <c r="G109" s="211">
        <v>0.11458360724652603</v>
      </c>
      <c r="H109" s="211">
        <v>0.11926682052336535</v>
      </c>
      <c r="I109" s="211">
        <v>0.47436241351931691</v>
      </c>
      <c r="J109" s="211">
        <v>0.48533216228705683</v>
      </c>
      <c r="K109" s="211">
        <v>0.60169127705954761</v>
      </c>
      <c r="L109" s="211">
        <v>0.27402881411120361</v>
      </c>
      <c r="M109" s="211">
        <v>0.10506363975442699</v>
      </c>
      <c r="N109" s="211">
        <v>0.4647072735228242</v>
      </c>
      <c r="O109" s="211">
        <v>0.70940337833786871</v>
      </c>
      <c r="P109" s="211">
        <v>6.0802964429289445E-2</v>
      </c>
      <c r="Q109" s="211">
        <v>4.5544769768895911E-2</v>
      </c>
      <c r="R109" s="211">
        <v>0.39725578812590545</v>
      </c>
      <c r="S109" s="211">
        <v>0.27612422973281947</v>
      </c>
      <c r="T109" s="211">
        <v>0.60047374916299323</v>
      </c>
      <c r="U109" s="211">
        <v>0.50992892274448054</v>
      </c>
      <c r="V109" s="211">
        <v>9.1580962188488657E-2</v>
      </c>
      <c r="W109" s="211">
        <v>0.61081941458398115</v>
      </c>
      <c r="X109" s="211">
        <v>0.31761383592879799</v>
      </c>
      <c r="Y109" s="211">
        <v>0.6101761530019767</v>
      </c>
      <c r="Z109" s="211">
        <v>0.14918193278136563</v>
      </c>
      <c r="AA109" s="212">
        <v>0.11829887390121149</v>
      </c>
    </row>
    <row r="110" spans="1:27" x14ac:dyDescent="0.35">
      <c r="A110" s="210" t="s">
        <v>786</v>
      </c>
      <c r="B110" s="217">
        <v>120.22126639352614</v>
      </c>
      <c r="C110" s="211">
        <v>6.0904376296073967E-2</v>
      </c>
      <c r="D110" s="211">
        <v>0.1253839759002108</v>
      </c>
      <c r="E110" s="211">
        <v>7.7603719963592721E-2</v>
      </c>
      <c r="F110" s="211">
        <v>9.175941495274488E-2</v>
      </c>
      <c r="G110" s="211">
        <v>0.11433015932901443</v>
      </c>
      <c r="H110" s="211">
        <v>0.11106129442781493</v>
      </c>
      <c r="I110" s="211">
        <v>0.53549280241019181</v>
      </c>
      <c r="J110" s="211">
        <v>0.41692208546305265</v>
      </c>
      <c r="K110" s="211">
        <v>0.58913852344587281</v>
      </c>
      <c r="L110" s="211">
        <v>0.2815746612420737</v>
      </c>
      <c r="M110" s="211">
        <v>8.4891469713626003E-2</v>
      </c>
      <c r="N110" s="211">
        <v>0.41947922318527553</v>
      </c>
      <c r="O110" s="211">
        <v>0.71137455217713108</v>
      </c>
      <c r="P110" s="211">
        <v>6.4965604251987219E-2</v>
      </c>
      <c r="Q110" s="211">
        <v>7.4422733900330093E-2</v>
      </c>
      <c r="R110" s="211">
        <v>0.4721904037809786</v>
      </c>
      <c r="S110" s="211">
        <v>0.26748208873319013</v>
      </c>
      <c r="T110" s="211">
        <v>0.53579704129089833</v>
      </c>
      <c r="U110" s="211">
        <v>0.50404266725898761</v>
      </c>
      <c r="V110" s="211">
        <v>7.6608413431911007E-2</v>
      </c>
      <c r="W110" s="211">
        <v>0.52389300516319293</v>
      </c>
      <c r="X110" s="211">
        <v>0.31728332100469081</v>
      </c>
      <c r="Y110" s="211">
        <v>0.56562272637202626</v>
      </c>
      <c r="Z110" s="211">
        <v>0.14365024884462971</v>
      </c>
      <c r="AA110" s="212">
        <v>0.11795875626599463</v>
      </c>
    </row>
    <row r="111" spans="1:27" x14ac:dyDescent="0.35">
      <c r="A111" s="210" t="s">
        <v>787</v>
      </c>
      <c r="B111" s="217">
        <v>161.54299685458921</v>
      </c>
      <c r="C111" s="211">
        <v>5.1218108996849053E-2</v>
      </c>
      <c r="D111" s="211">
        <v>0.12410302515196375</v>
      </c>
      <c r="E111" s="211">
        <v>7.5413022533123028E-2</v>
      </c>
      <c r="F111" s="211">
        <v>0.10101161412374597</v>
      </c>
      <c r="G111" s="211">
        <v>0.12257572381204586</v>
      </c>
      <c r="H111" s="211">
        <v>0.12366817861332527</v>
      </c>
      <c r="I111" s="211">
        <v>0.48824018452098983</v>
      </c>
      <c r="J111" s="211">
        <v>0.45915416903147066</v>
      </c>
      <c r="K111" s="211">
        <v>0.61927087575970252</v>
      </c>
      <c r="L111" s="211">
        <v>0.27446243453034991</v>
      </c>
      <c r="M111" s="211">
        <v>9.4404219866782574E-2</v>
      </c>
      <c r="N111" s="211">
        <v>0.43788262190846106</v>
      </c>
      <c r="O111" s="211">
        <v>0.6643064202592156</v>
      </c>
      <c r="P111" s="211">
        <v>7.114562476955269E-2</v>
      </c>
      <c r="Q111" s="211">
        <v>8.2719097670474445E-2</v>
      </c>
      <c r="R111" s="211">
        <v>0.41844109441552729</v>
      </c>
      <c r="S111" s="211">
        <v>0.31384891604754883</v>
      </c>
      <c r="T111" s="211">
        <v>0.5914763819879495</v>
      </c>
      <c r="U111" s="211">
        <v>0.5201701389944855</v>
      </c>
      <c r="V111" s="211">
        <v>0.12004115095964354</v>
      </c>
      <c r="W111" s="211">
        <v>0.49771228655879229</v>
      </c>
      <c r="X111" s="211">
        <v>0.33596725883658707</v>
      </c>
      <c r="Y111" s="211">
        <v>0.74841050351660721</v>
      </c>
      <c r="Z111" s="211">
        <v>0.14667646747638052</v>
      </c>
      <c r="AA111" s="212">
        <v>0.12422690185407144</v>
      </c>
    </row>
    <row r="112" spans="1:27" x14ac:dyDescent="0.35">
      <c r="A112" s="210" t="s">
        <v>788</v>
      </c>
      <c r="B112" s="217">
        <v>107.34731845860058</v>
      </c>
      <c r="C112" s="211">
        <v>6.3538445936172194E-2</v>
      </c>
      <c r="D112" s="211">
        <v>0.13180513107164246</v>
      </c>
      <c r="E112" s="211">
        <v>7.4011453409803599E-2</v>
      </c>
      <c r="F112" s="211">
        <v>0.10020559049546025</v>
      </c>
      <c r="G112" s="211">
        <v>0.12379742342786131</v>
      </c>
      <c r="H112" s="211">
        <v>0.12005659133214514</v>
      </c>
      <c r="I112" s="211">
        <v>0.51733951929079913</v>
      </c>
      <c r="J112" s="211">
        <v>0.45031494452758991</v>
      </c>
      <c r="K112" s="211">
        <v>0.61649250535436051</v>
      </c>
      <c r="L112" s="211">
        <v>0.27380764481091269</v>
      </c>
      <c r="M112" s="211">
        <v>0.10901273953249295</v>
      </c>
      <c r="N112" s="211">
        <v>0.40656042091102917</v>
      </c>
      <c r="O112" s="211">
        <v>0.56693546408685291</v>
      </c>
      <c r="P112" s="211">
        <v>6.4018499629176828E-2</v>
      </c>
      <c r="Q112" s="211">
        <v>4.5355364964135413E-2</v>
      </c>
      <c r="R112" s="211">
        <v>0.41232336821790833</v>
      </c>
      <c r="S112" s="211">
        <v>0.37404424802921454</v>
      </c>
      <c r="T112" s="211">
        <v>0.60303895078800096</v>
      </c>
      <c r="U112" s="211">
        <v>0.38810247058082681</v>
      </c>
      <c r="V112" s="211">
        <v>5.8871398827245236E-2</v>
      </c>
      <c r="W112" s="211">
        <v>0.49708347526916569</v>
      </c>
      <c r="X112" s="211">
        <v>0.41161343210653534</v>
      </c>
      <c r="Y112" s="211">
        <v>0.60627278590085787</v>
      </c>
      <c r="Z112" s="211">
        <v>0.14804138539116771</v>
      </c>
      <c r="AA112" s="212">
        <v>0.12120773336832659</v>
      </c>
    </row>
    <row r="113" spans="1:27" x14ac:dyDescent="0.35">
      <c r="A113" s="210" t="s">
        <v>789</v>
      </c>
      <c r="B113" s="217">
        <v>150.511580307374</v>
      </c>
      <c r="C113" s="211">
        <v>5.4774897298514175E-2</v>
      </c>
      <c r="D113" s="211">
        <v>0.12615745378509538</v>
      </c>
      <c r="E113" s="211">
        <v>7.2193381722662667E-2</v>
      </c>
      <c r="F113" s="211">
        <v>9.8415452580941448E-2</v>
      </c>
      <c r="G113" s="211">
        <v>0.12284724063634417</v>
      </c>
      <c r="H113" s="211">
        <v>0.11724747623586143</v>
      </c>
      <c r="I113" s="211">
        <v>0.50481222471050724</v>
      </c>
      <c r="J113" s="211">
        <v>0.44159634601919506</v>
      </c>
      <c r="K113" s="211">
        <v>0.55457319508700165</v>
      </c>
      <c r="L113" s="211">
        <v>0.27587010085236058</v>
      </c>
      <c r="M113" s="211">
        <v>8.9232008183563805E-2</v>
      </c>
      <c r="N113" s="211">
        <v>0.4693192174004488</v>
      </c>
      <c r="O113" s="211">
        <v>0.70873430388123926</v>
      </c>
      <c r="P113" s="211">
        <v>7.1025810672671455E-2</v>
      </c>
      <c r="Q113" s="211">
        <v>9.1033517682773318E-2</v>
      </c>
      <c r="R113" s="211">
        <v>0.45232666327761745</v>
      </c>
      <c r="S113" s="211">
        <v>0.35626529041183186</v>
      </c>
      <c r="T113" s="211">
        <v>0.64365016021180144</v>
      </c>
      <c r="U113" s="211">
        <v>0.52739652551437077</v>
      </c>
      <c r="V113" s="211">
        <v>0.10479752725320902</v>
      </c>
      <c r="W113" s="211">
        <v>0.53448215740394345</v>
      </c>
      <c r="X113" s="211">
        <v>0.41032726385537271</v>
      </c>
      <c r="Y113" s="211">
        <v>0.64097358384729319</v>
      </c>
      <c r="Z113" s="211">
        <v>0.14743904916982639</v>
      </c>
      <c r="AA113" s="212">
        <v>0.11914288639619523</v>
      </c>
    </row>
    <row r="114" spans="1:27" x14ac:dyDescent="0.35">
      <c r="A114" s="210" t="s">
        <v>790</v>
      </c>
      <c r="B114" s="217">
        <v>119.0484540853698</v>
      </c>
      <c r="C114" s="211">
        <v>5.4409836348585844E-2</v>
      </c>
      <c r="D114" s="211">
        <v>0.11610861873263324</v>
      </c>
      <c r="E114" s="211">
        <v>7.9744913029186917E-2</v>
      </c>
      <c r="F114" s="211">
        <v>9.5838870345202484E-2</v>
      </c>
      <c r="G114" s="211">
        <v>0.11506114270170159</v>
      </c>
      <c r="H114" s="211">
        <v>0.11523322219652053</v>
      </c>
      <c r="I114" s="211">
        <v>0.51291952541298713</v>
      </c>
      <c r="J114" s="211">
        <v>0.40903539038442954</v>
      </c>
      <c r="K114" s="211">
        <v>0.58402844530256215</v>
      </c>
      <c r="L114" s="211">
        <v>0.2754055155269115</v>
      </c>
      <c r="M114" s="211">
        <v>9.1141992660493734E-2</v>
      </c>
      <c r="N114" s="211">
        <v>0.44145369465163997</v>
      </c>
      <c r="O114" s="211">
        <v>0.78205092655077757</v>
      </c>
      <c r="P114" s="211">
        <v>6.843310451799986E-2</v>
      </c>
      <c r="Q114" s="211">
        <v>0.10089770086874356</v>
      </c>
      <c r="R114" s="211">
        <v>0.41728829135971357</v>
      </c>
      <c r="S114" s="211">
        <v>0.34864156562012072</v>
      </c>
      <c r="T114" s="211">
        <v>0.60226561925242539</v>
      </c>
      <c r="U114" s="211">
        <v>0.41930270237772971</v>
      </c>
      <c r="V114" s="211">
        <v>5.9746742686155291E-2</v>
      </c>
      <c r="W114" s="211">
        <v>0.52918841714139242</v>
      </c>
      <c r="X114" s="211">
        <v>0.34887476155941133</v>
      </c>
      <c r="Y114" s="211">
        <v>0.64598935090706111</v>
      </c>
      <c r="Z114" s="211">
        <v>0.14686721146889073</v>
      </c>
      <c r="AA114" s="212">
        <v>0.12186914704319028</v>
      </c>
    </row>
    <row r="115" spans="1:27" x14ac:dyDescent="0.35">
      <c r="A115" s="210" t="s">
        <v>791</v>
      </c>
      <c r="B115" s="217">
        <v>135.92571914549424</v>
      </c>
      <c r="C115" s="211">
        <v>5.7915906539012872E-2</v>
      </c>
      <c r="D115" s="211">
        <v>0.12565470686568034</v>
      </c>
      <c r="E115" s="211">
        <v>7.1190278932461742E-2</v>
      </c>
      <c r="F115" s="211">
        <v>9.6459212650204518E-2</v>
      </c>
      <c r="G115" s="211">
        <v>0.11740843378917441</v>
      </c>
      <c r="H115" s="211">
        <v>0.11935058890832527</v>
      </c>
      <c r="I115" s="211">
        <v>0.49592482907709845</v>
      </c>
      <c r="J115" s="211">
        <v>0.41983137175945578</v>
      </c>
      <c r="K115" s="211">
        <v>0.64407526077216382</v>
      </c>
      <c r="L115" s="211">
        <v>0.26984260655410858</v>
      </c>
      <c r="M115" s="211">
        <v>9.9728335270582752E-2</v>
      </c>
      <c r="N115" s="211">
        <v>0.39873787397221772</v>
      </c>
      <c r="O115" s="211">
        <v>0.7636423551256919</v>
      </c>
      <c r="P115" s="211">
        <v>7.3260801853724092E-2</v>
      </c>
      <c r="Q115" s="211">
        <v>0.15570399070129354</v>
      </c>
      <c r="R115" s="211">
        <v>0.39915555471763492</v>
      </c>
      <c r="S115" s="211">
        <v>0.32157257662249827</v>
      </c>
      <c r="T115" s="211">
        <v>0.56908906547081506</v>
      </c>
      <c r="U115" s="211">
        <v>0.38720682386003508</v>
      </c>
      <c r="V115" s="211">
        <v>6.7406459721775447E-2</v>
      </c>
      <c r="W115" s="211">
        <v>0.50671100040394212</v>
      </c>
      <c r="X115" s="211">
        <v>0.32761796205081284</v>
      </c>
      <c r="Y115" s="211">
        <v>0.59981927484392816</v>
      </c>
      <c r="Z115" s="211">
        <v>0.13874149135141431</v>
      </c>
      <c r="AA115" s="212">
        <v>0.11456928963714652</v>
      </c>
    </row>
    <row r="116" spans="1:27" x14ac:dyDescent="0.35">
      <c r="A116" s="210" t="s">
        <v>792</v>
      </c>
      <c r="B116" s="217">
        <v>165.75472351681964</v>
      </c>
      <c r="C116" s="211">
        <v>6.3652805433809745E-2</v>
      </c>
      <c r="D116" s="211">
        <v>0.11715767506010769</v>
      </c>
      <c r="E116" s="211">
        <v>6.8213172411476827E-2</v>
      </c>
      <c r="F116" s="211">
        <v>0.11357967837360913</v>
      </c>
      <c r="G116" s="211">
        <v>0.12001137837332881</v>
      </c>
      <c r="H116" s="211">
        <v>0.11428985199345917</v>
      </c>
      <c r="I116" s="211">
        <v>0.44850762425199991</v>
      </c>
      <c r="J116" s="211">
        <v>0.40861698102480987</v>
      </c>
      <c r="K116" s="211">
        <v>0.62995844192479822</v>
      </c>
      <c r="L116" s="211">
        <v>0.26870184438641953</v>
      </c>
      <c r="M116" s="211">
        <v>0.10186476119517218</v>
      </c>
      <c r="N116" s="211">
        <v>0.44207599398340824</v>
      </c>
      <c r="O116" s="211">
        <v>0.70879735140035049</v>
      </c>
      <c r="P116" s="211">
        <v>7.0799134577591114E-2</v>
      </c>
      <c r="Q116" s="211">
        <v>0.10474121250619414</v>
      </c>
      <c r="R116" s="211">
        <v>0.45154265805746058</v>
      </c>
      <c r="S116" s="211">
        <v>0.41954524458143483</v>
      </c>
      <c r="T116" s="211">
        <v>0.58281538215431794</v>
      </c>
      <c r="U116" s="211">
        <v>0.39880202346784716</v>
      </c>
      <c r="V116" s="211">
        <v>0.13713858618716371</v>
      </c>
      <c r="W116" s="211">
        <v>0.64370958990894045</v>
      </c>
      <c r="X116" s="211">
        <v>0.35749543083489005</v>
      </c>
      <c r="Y116" s="211">
        <v>0.73010385279863632</v>
      </c>
      <c r="Z116" s="211">
        <v>0.14851183204646479</v>
      </c>
      <c r="AA116" s="212">
        <v>0.119278083357421</v>
      </c>
    </row>
    <row r="117" spans="1:27" x14ac:dyDescent="0.35">
      <c r="A117" s="210" t="s">
        <v>793</v>
      </c>
      <c r="B117" s="217">
        <v>116.74448238329889</v>
      </c>
      <c r="C117" s="211">
        <v>5.2009224655401608E-2</v>
      </c>
      <c r="D117" s="211">
        <v>0.125039270272022</v>
      </c>
      <c r="E117" s="211">
        <v>7.4779263482410457E-2</v>
      </c>
      <c r="F117" s="211">
        <v>8.8430565440646008E-2</v>
      </c>
      <c r="G117" s="211">
        <v>0.12164277132994761</v>
      </c>
      <c r="H117" s="211">
        <v>0.11989347439876685</v>
      </c>
      <c r="I117" s="211">
        <v>0.50975034448344536</v>
      </c>
      <c r="J117" s="211">
        <v>0.48182788979070729</v>
      </c>
      <c r="K117" s="211">
        <v>0.56740895558527882</v>
      </c>
      <c r="L117" s="211">
        <v>0.26840298911017085</v>
      </c>
      <c r="M117" s="211">
        <v>8.6233962612328102E-2</v>
      </c>
      <c r="N117" s="211">
        <v>0.36652301440466784</v>
      </c>
      <c r="O117" s="211">
        <v>0.75141519559748393</v>
      </c>
      <c r="P117" s="211">
        <v>6.3010870460273025E-2</v>
      </c>
      <c r="Q117" s="211">
        <v>0.10546528440920556</v>
      </c>
      <c r="R117" s="211">
        <v>0.44810572101647861</v>
      </c>
      <c r="S117" s="211">
        <v>0.25665913918719208</v>
      </c>
      <c r="T117" s="211">
        <v>0.54998018067039001</v>
      </c>
      <c r="U117" s="211">
        <v>0.46475598338497454</v>
      </c>
      <c r="V117" s="211">
        <v>6.9345194028832768E-2</v>
      </c>
      <c r="W117" s="211">
        <v>0.5221220594981073</v>
      </c>
      <c r="X117" s="211">
        <v>0.40740337539072663</v>
      </c>
      <c r="Y117" s="211">
        <v>0.65521152556450013</v>
      </c>
      <c r="Z117" s="211">
        <v>0.14165731150465127</v>
      </c>
      <c r="AA117" s="212">
        <v>0.11725469667652604</v>
      </c>
    </row>
    <row r="118" spans="1:27" x14ac:dyDescent="0.35">
      <c r="A118" s="210" t="s">
        <v>794</v>
      </c>
      <c r="B118" s="217">
        <v>145.70693698201228</v>
      </c>
      <c r="C118" s="211">
        <v>6.2467199907030029E-2</v>
      </c>
      <c r="D118" s="211">
        <v>0.11944126712210473</v>
      </c>
      <c r="E118" s="211">
        <v>7.6172915767219768E-2</v>
      </c>
      <c r="F118" s="211">
        <v>0.1081263759749895</v>
      </c>
      <c r="G118" s="211">
        <v>0.11580267964764684</v>
      </c>
      <c r="H118" s="211">
        <v>0.11452835975638873</v>
      </c>
      <c r="I118" s="211">
        <v>0.49981889318865713</v>
      </c>
      <c r="J118" s="211">
        <v>0.48264634507288673</v>
      </c>
      <c r="K118" s="211">
        <v>0.53623953056087514</v>
      </c>
      <c r="L118" s="211">
        <v>0.2776889245629996</v>
      </c>
      <c r="M118" s="211">
        <v>9.7265974199875233E-2</v>
      </c>
      <c r="N118" s="211">
        <v>0.39855363488033441</v>
      </c>
      <c r="O118" s="211">
        <v>0.63155524494208548</v>
      </c>
      <c r="P118" s="211">
        <v>6.919040804458057E-2</v>
      </c>
      <c r="Q118" s="211">
        <v>6.998908186880301E-2</v>
      </c>
      <c r="R118" s="211">
        <v>0.45523899429071085</v>
      </c>
      <c r="S118" s="211">
        <v>0.31163809712627782</v>
      </c>
      <c r="T118" s="211">
        <v>0.53264861832864285</v>
      </c>
      <c r="U118" s="211">
        <v>0.50982698765800571</v>
      </c>
      <c r="V118" s="211">
        <v>0.14371641396803214</v>
      </c>
      <c r="W118" s="211">
        <v>0.59779011405149363</v>
      </c>
      <c r="X118" s="211">
        <v>0.30931916329105247</v>
      </c>
      <c r="Y118" s="211">
        <v>0.60738531679772045</v>
      </c>
      <c r="Z118" s="211">
        <v>0.14824632814866215</v>
      </c>
      <c r="AA118" s="212">
        <v>0.12362677427510013</v>
      </c>
    </row>
    <row r="119" spans="1:27" x14ac:dyDescent="0.35">
      <c r="A119" s="210" t="s">
        <v>795</v>
      </c>
      <c r="B119" s="217">
        <v>169.29255492406685</v>
      </c>
      <c r="C119" s="211">
        <v>6.7135975518061913E-2</v>
      </c>
      <c r="D119" s="211">
        <v>0.1189003643770266</v>
      </c>
      <c r="E119" s="211">
        <v>7.3890419099485724E-2</v>
      </c>
      <c r="F119" s="211">
        <v>8.7865448043735195E-2</v>
      </c>
      <c r="G119" s="211">
        <v>0.11783248810594162</v>
      </c>
      <c r="H119" s="211">
        <v>0.11891276235243625</v>
      </c>
      <c r="I119" s="211">
        <v>0.44281689356133364</v>
      </c>
      <c r="J119" s="211">
        <v>0.42318593186209807</v>
      </c>
      <c r="K119" s="211">
        <v>0.54624902695927724</v>
      </c>
      <c r="L119" s="211">
        <v>0.27144367663406493</v>
      </c>
      <c r="M119" s="211">
        <v>9.6398995484168679E-2</v>
      </c>
      <c r="N119" s="211">
        <v>0.53995007949903617</v>
      </c>
      <c r="O119" s="211">
        <v>0.73262496509806707</v>
      </c>
      <c r="P119" s="211">
        <v>7.0476598269892804E-2</v>
      </c>
      <c r="Q119" s="211">
        <v>7.985979950906727E-2</v>
      </c>
      <c r="R119" s="211">
        <v>0.42038604235571397</v>
      </c>
      <c r="S119" s="211">
        <v>0.38676636613352855</v>
      </c>
      <c r="T119" s="211">
        <v>0.55293385141955742</v>
      </c>
      <c r="U119" s="211">
        <v>0.45477316414764252</v>
      </c>
      <c r="V119" s="211">
        <v>0.15484299871484358</v>
      </c>
      <c r="W119" s="211">
        <v>0.51299889275847965</v>
      </c>
      <c r="X119" s="211">
        <v>0.31526050079035273</v>
      </c>
      <c r="Y119" s="211">
        <v>0.71660875246112321</v>
      </c>
      <c r="Z119" s="211">
        <v>0.14711304368106726</v>
      </c>
      <c r="AA119" s="212">
        <v>0.12063373838641948</v>
      </c>
    </row>
    <row r="120" spans="1:27" x14ac:dyDescent="0.35">
      <c r="A120" s="210" t="s">
        <v>796</v>
      </c>
      <c r="B120" s="217">
        <v>110.72203268196823</v>
      </c>
      <c r="C120" s="211">
        <v>6.7196396015927806E-2</v>
      </c>
      <c r="D120" s="211">
        <v>0.11530260704217501</v>
      </c>
      <c r="E120" s="211">
        <v>7.2874171428560994E-2</v>
      </c>
      <c r="F120" s="211">
        <v>9.7997853632461746E-2</v>
      </c>
      <c r="G120" s="211">
        <v>0.11630446312366996</v>
      </c>
      <c r="H120" s="211">
        <v>0.12701866549799806</v>
      </c>
      <c r="I120" s="211">
        <v>0.49990047671578886</v>
      </c>
      <c r="J120" s="211">
        <v>0.44718393961501118</v>
      </c>
      <c r="K120" s="211">
        <v>0.60611892331092998</v>
      </c>
      <c r="L120" s="211">
        <v>0.26923277812605018</v>
      </c>
      <c r="M120" s="211">
        <v>9.3575893068057553E-2</v>
      </c>
      <c r="N120" s="211">
        <v>0.44539840271316322</v>
      </c>
      <c r="O120" s="211">
        <v>0.63888493243062405</v>
      </c>
      <c r="P120" s="211">
        <v>6.8872818519246509E-2</v>
      </c>
      <c r="Q120" s="211">
        <v>5.0769587250989276E-2</v>
      </c>
      <c r="R120" s="211">
        <v>0.43052331675148003</v>
      </c>
      <c r="S120" s="211">
        <v>0.33250296123124795</v>
      </c>
      <c r="T120" s="211">
        <v>0.4690269408501419</v>
      </c>
      <c r="U120" s="211">
        <v>0.45441831663527937</v>
      </c>
      <c r="V120" s="211">
        <v>6.4297698568694689E-2</v>
      </c>
      <c r="W120" s="211">
        <v>0.58819428053060041</v>
      </c>
      <c r="X120" s="211">
        <v>0.32963128286973231</v>
      </c>
      <c r="Y120" s="211">
        <v>0.65402942923595997</v>
      </c>
      <c r="Z120" s="211">
        <v>0.14902674770970128</v>
      </c>
      <c r="AA120" s="212">
        <v>0.12399861023876317</v>
      </c>
    </row>
    <row r="121" spans="1:27" x14ac:dyDescent="0.35">
      <c r="A121" s="210" t="s">
        <v>797</v>
      </c>
      <c r="B121" s="217">
        <v>111.99048527882574</v>
      </c>
      <c r="C121" s="211">
        <v>7.210570088813037E-2</v>
      </c>
      <c r="D121" s="211">
        <v>0.12123220143098039</v>
      </c>
      <c r="E121" s="211">
        <v>7.669781586831273E-2</v>
      </c>
      <c r="F121" s="211">
        <v>9.1158988982753278E-2</v>
      </c>
      <c r="G121" s="211">
        <v>0.12621522055255566</v>
      </c>
      <c r="H121" s="211">
        <v>0.12430850469711228</v>
      </c>
      <c r="I121" s="211">
        <v>0.42419917517802408</v>
      </c>
      <c r="J121" s="211">
        <v>0.42317208455948729</v>
      </c>
      <c r="K121" s="211">
        <v>0.59438433877933028</v>
      </c>
      <c r="L121" s="211">
        <v>0.27853460103131672</v>
      </c>
      <c r="M121" s="211">
        <v>9.0287180409511461E-2</v>
      </c>
      <c r="N121" s="211">
        <v>0.40032168122807732</v>
      </c>
      <c r="O121" s="211">
        <v>0.74790384625121953</v>
      </c>
      <c r="P121" s="211">
        <v>7.0657920081412889E-2</v>
      </c>
      <c r="Q121" s="211">
        <v>0.13449867144630845</v>
      </c>
      <c r="R121" s="211">
        <v>0.4044154016383919</v>
      </c>
      <c r="S121" s="211">
        <v>0.25595027651519175</v>
      </c>
      <c r="T121" s="211">
        <v>0.52240074911192902</v>
      </c>
      <c r="U121" s="211">
        <v>0.37613286776817967</v>
      </c>
      <c r="V121" s="211">
        <v>5.0708862512370771E-2</v>
      </c>
      <c r="W121" s="211">
        <v>0.58142938902976549</v>
      </c>
      <c r="X121" s="211">
        <v>0.32035622332324509</v>
      </c>
      <c r="Y121" s="211">
        <v>0.6821454088394705</v>
      </c>
      <c r="Z121" s="211">
        <v>0.14947739962848891</v>
      </c>
      <c r="AA121" s="212">
        <v>0.12103819921036305</v>
      </c>
    </row>
    <row r="122" spans="1:27" x14ac:dyDescent="0.35">
      <c r="A122" s="210" t="s">
        <v>798</v>
      </c>
      <c r="B122" s="217">
        <v>146.69626068965624</v>
      </c>
      <c r="C122" s="211">
        <v>6.1731844245260889E-2</v>
      </c>
      <c r="D122" s="211">
        <v>0.11966474904620419</v>
      </c>
      <c r="E122" s="211">
        <v>6.9390187974634379E-2</v>
      </c>
      <c r="F122" s="211">
        <v>0.10312752266171879</v>
      </c>
      <c r="G122" s="211">
        <v>0.11690427683468124</v>
      </c>
      <c r="H122" s="211">
        <v>0.12076809705217206</v>
      </c>
      <c r="I122" s="211">
        <v>0.48843092205577499</v>
      </c>
      <c r="J122" s="211">
        <v>0.39550975971562941</v>
      </c>
      <c r="K122" s="211">
        <v>0.56637898612077453</v>
      </c>
      <c r="L122" s="211">
        <v>0.2748696399182276</v>
      </c>
      <c r="M122" s="211">
        <v>0.11490063284187869</v>
      </c>
      <c r="N122" s="211">
        <v>0.40316740024155251</v>
      </c>
      <c r="O122" s="211">
        <v>0.67268148067088085</v>
      </c>
      <c r="P122" s="211">
        <v>7.1710001330249365E-2</v>
      </c>
      <c r="Q122" s="211">
        <v>6.168748596244461E-2</v>
      </c>
      <c r="R122" s="211">
        <v>0.45493011207212597</v>
      </c>
      <c r="S122" s="211">
        <v>0.29282165716032788</v>
      </c>
      <c r="T122" s="211">
        <v>0.52282708182750026</v>
      </c>
      <c r="U122" s="211">
        <v>0.53094146721808066</v>
      </c>
      <c r="V122" s="211">
        <v>8.0371914530964719E-2</v>
      </c>
      <c r="W122" s="211">
        <v>0.5452772637243728</v>
      </c>
      <c r="X122" s="211">
        <v>0.29154835019710978</v>
      </c>
      <c r="Y122" s="211">
        <v>0.73163394241683966</v>
      </c>
      <c r="Z122" s="211">
        <v>0.14971952494580135</v>
      </c>
      <c r="AA122" s="212">
        <v>0.11908142626901094</v>
      </c>
    </row>
    <row r="123" spans="1:27" x14ac:dyDescent="0.35">
      <c r="A123" s="210" t="s">
        <v>799</v>
      </c>
      <c r="B123" s="217">
        <v>142.48686039556435</v>
      </c>
      <c r="C123" s="211">
        <v>5.4397336914867117E-2</v>
      </c>
      <c r="D123" s="211">
        <v>0.11456239822691522</v>
      </c>
      <c r="E123" s="211">
        <v>7.1325617762493368E-2</v>
      </c>
      <c r="F123" s="211">
        <v>9.2805387538654194E-2</v>
      </c>
      <c r="G123" s="211">
        <v>0.12212107145533238</v>
      </c>
      <c r="H123" s="211">
        <v>0.11410242661417207</v>
      </c>
      <c r="I123" s="211">
        <v>0.47106889302312044</v>
      </c>
      <c r="J123" s="211">
        <v>0.44752296609584052</v>
      </c>
      <c r="K123" s="211">
        <v>0.60218804950499083</v>
      </c>
      <c r="L123" s="211">
        <v>0.27170403374947122</v>
      </c>
      <c r="M123" s="211">
        <v>9.2437971679488973E-2</v>
      </c>
      <c r="N123" s="211">
        <v>0.3774900473901317</v>
      </c>
      <c r="O123" s="211">
        <v>0.65100907229932725</v>
      </c>
      <c r="P123" s="211">
        <v>7.0206589532969488E-2</v>
      </c>
      <c r="Q123" s="211">
        <v>0.11198611456178494</v>
      </c>
      <c r="R123" s="211">
        <v>0.40543632634061727</v>
      </c>
      <c r="S123" s="211">
        <v>0.30362450108613681</v>
      </c>
      <c r="T123" s="211">
        <v>0.54131995941914934</v>
      </c>
      <c r="U123" s="211">
        <v>0.37006651537163238</v>
      </c>
      <c r="V123" s="211">
        <v>0.12940757571449485</v>
      </c>
      <c r="W123" s="211">
        <v>0.54155555851555803</v>
      </c>
      <c r="X123" s="211">
        <v>0.27701791735285602</v>
      </c>
      <c r="Y123" s="211">
        <v>0.70547573066811153</v>
      </c>
      <c r="Z123" s="211">
        <v>0.14382443676818146</v>
      </c>
      <c r="AA123" s="212">
        <v>0.11780557052207946</v>
      </c>
    </row>
    <row r="124" spans="1:27" x14ac:dyDescent="0.35">
      <c r="A124" s="210" t="s">
        <v>800</v>
      </c>
      <c r="B124" s="217">
        <v>149.0949607140758</v>
      </c>
      <c r="C124" s="211">
        <v>5.2126906236026109E-2</v>
      </c>
      <c r="D124" s="211">
        <v>0.11853713670062382</v>
      </c>
      <c r="E124" s="211">
        <v>7.9864941473095682E-2</v>
      </c>
      <c r="F124" s="211">
        <v>8.7099629133276943E-2</v>
      </c>
      <c r="G124" s="211">
        <v>0.11620613349242989</v>
      </c>
      <c r="H124" s="211">
        <v>0.12211976091886433</v>
      </c>
      <c r="I124" s="211">
        <v>0.48911545362295372</v>
      </c>
      <c r="J124" s="211">
        <v>0.45324979538111337</v>
      </c>
      <c r="K124" s="211">
        <v>0.54648840752744621</v>
      </c>
      <c r="L124" s="211">
        <v>0.27011862249837071</v>
      </c>
      <c r="M124" s="211">
        <v>0.11799055263310104</v>
      </c>
      <c r="N124" s="211">
        <v>0.49706274977910303</v>
      </c>
      <c r="O124" s="211">
        <v>0.60912804926182351</v>
      </c>
      <c r="P124" s="211">
        <v>7.3447990498088311E-2</v>
      </c>
      <c r="Q124" s="211">
        <v>7.5381526176300784E-2</v>
      </c>
      <c r="R124" s="211">
        <v>0.47321673299153938</v>
      </c>
      <c r="S124" s="211">
        <v>0.36389285615535694</v>
      </c>
      <c r="T124" s="211">
        <v>0.62313902586275338</v>
      </c>
      <c r="U124" s="211">
        <v>0.51609672783662408</v>
      </c>
      <c r="V124" s="211">
        <v>8.1242610076244504E-2</v>
      </c>
      <c r="W124" s="211">
        <v>0.58938346554383114</v>
      </c>
      <c r="X124" s="211">
        <v>0.34455590081598991</v>
      </c>
      <c r="Y124" s="211">
        <v>0.63591393441043575</v>
      </c>
      <c r="Z124" s="211">
        <v>0.14851784669955517</v>
      </c>
      <c r="AA124" s="212">
        <v>0.12157028560405872</v>
      </c>
    </row>
    <row r="125" spans="1:27" x14ac:dyDescent="0.35">
      <c r="A125" s="210" t="s">
        <v>801</v>
      </c>
      <c r="B125" s="217">
        <v>129.90708942631042</v>
      </c>
      <c r="C125" s="211">
        <v>4.9433275773245071E-2</v>
      </c>
      <c r="D125" s="211">
        <v>0.1214556655548726</v>
      </c>
      <c r="E125" s="211">
        <v>7.2832976477886655E-2</v>
      </c>
      <c r="F125" s="211">
        <v>7.4423488556825346E-2</v>
      </c>
      <c r="G125" s="211">
        <v>0.12361185196123656</v>
      </c>
      <c r="H125" s="211">
        <v>0.12676589313058798</v>
      </c>
      <c r="I125" s="211">
        <v>0.51456066942340006</v>
      </c>
      <c r="J125" s="211">
        <v>0.42904433497691341</v>
      </c>
      <c r="K125" s="211">
        <v>0.60409431501717592</v>
      </c>
      <c r="L125" s="211">
        <v>0.26722483451828594</v>
      </c>
      <c r="M125" s="211">
        <v>8.9875728133042135E-2</v>
      </c>
      <c r="N125" s="211">
        <v>0.45079710198515388</v>
      </c>
      <c r="O125" s="211">
        <v>0.75462839331696197</v>
      </c>
      <c r="P125" s="211">
        <v>7.044074178277035E-2</v>
      </c>
      <c r="Q125" s="211">
        <v>7.3680112598599717E-2</v>
      </c>
      <c r="R125" s="211">
        <v>0.40263650725843075</v>
      </c>
      <c r="S125" s="211">
        <v>0.36521907862666442</v>
      </c>
      <c r="T125" s="211">
        <v>0.53346050739097506</v>
      </c>
      <c r="U125" s="211">
        <v>0.40795039541626532</v>
      </c>
      <c r="V125" s="211">
        <v>9.1052312338730568E-2</v>
      </c>
      <c r="W125" s="211">
        <v>0.59948113072396991</v>
      </c>
      <c r="X125" s="211">
        <v>0.27460937777541011</v>
      </c>
      <c r="Y125" s="211">
        <v>0.68525471631544232</v>
      </c>
      <c r="Z125" s="211">
        <v>0.14866180024102349</v>
      </c>
      <c r="AA125" s="212">
        <v>0.12147887713307946</v>
      </c>
    </row>
    <row r="126" spans="1:27" x14ac:dyDescent="0.35">
      <c r="A126" s="210" t="s">
        <v>802</v>
      </c>
      <c r="B126" s="217">
        <v>151.75260549924505</v>
      </c>
      <c r="C126" s="211">
        <v>6.6872877181460288E-2</v>
      </c>
      <c r="D126" s="211">
        <v>0.12201412134260096</v>
      </c>
      <c r="E126" s="211">
        <v>8.5944627512216473E-2</v>
      </c>
      <c r="F126" s="211">
        <v>8.881634158469176E-2</v>
      </c>
      <c r="G126" s="211">
        <v>0.11922113561895697</v>
      </c>
      <c r="H126" s="211">
        <v>0.11119023221821615</v>
      </c>
      <c r="I126" s="211">
        <v>0.43587742362908422</v>
      </c>
      <c r="J126" s="211">
        <v>0.45212797695250168</v>
      </c>
      <c r="K126" s="211">
        <v>0.6408745212675363</v>
      </c>
      <c r="L126" s="211">
        <v>0.2768287990537916</v>
      </c>
      <c r="M126" s="211">
        <v>0.10118154186220432</v>
      </c>
      <c r="N126" s="211">
        <v>0.42772232690873679</v>
      </c>
      <c r="O126" s="211">
        <v>0.61666323253500921</v>
      </c>
      <c r="P126" s="211">
        <v>7.0756347735009967E-2</v>
      </c>
      <c r="Q126" s="211">
        <v>0.10754756846211146</v>
      </c>
      <c r="R126" s="211">
        <v>0.43609516299366469</v>
      </c>
      <c r="S126" s="211">
        <v>0.36504584781247845</v>
      </c>
      <c r="T126" s="211">
        <v>0.55905706160626789</v>
      </c>
      <c r="U126" s="211">
        <v>0.42495758514063608</v>
      </c>
      <c r="V126" s="211">
        <v>0.11044812344437062</v>
      </c>
      <c r="W126" s="211">
        <v>0.52651675001578579</v>
      </c>
      <c r="X126" s="211">
        <v>0.32086340092800281</v>
      </c>
      <c r="Y126" s="211">
        <v>0.6616037100886385</v>
      </c>
      <c r="Z126" s="211">
        <v>0.14688692259678904</v>
      </c>
      <c r="AA126" s="212">
        <v>0.12049582093384568</v>
      </c>
    </row>
    <row r="127" spans="1:27" x14ac:dyDescent="0.35">
      <c r="A127" s="210" t="s">
        <v>803</v>
      </c>
      <c r="B127" s="217">
        <v>141.44509534243318</v>
      </c>
      <c r="C127" s="211">
        <v>6.4717631099435971E-2</v>
      </c>
      <c r="D127" s="211">
        <v>0.12956619123653146</v>
      </c>
      <c r="E127" s="211">
        <v>6.6693577922033939E-2</v>
      </c>
      <c r="F127" s="211">
        <v>0.11807146366228465</v>
      </c>
      <c r="G127" s="211">
        <v>0.11906727525407777</v>
      </c>
      <c r="H127" s="211">
        <v>0.11301430082500392</v>
      </c>
      <c r="I127" s="211">
        <v>0.49018965262457437</v>
      </c>
      <c r="J127" s="211">
        <v>0.46975274506827414</v>
      </c>
      <c r="K127" s="211">
        <v>0.62387651625027729</v>
      </c>
      <c r="L127" s="211">
        <v>0.27112002432795962</v>
      </c>
      <c r="M127" s="211">
        <v>8.1080862366314149E-2</v>
      </c>
      <c r="N127" s="211">
        <v>0.45796360169440919</v>
      </c>
      <c r="O127" s="211">
        <v>0.65901527824160366</v>
      </c>
      <c r="P127" s="211">
        <v>7.0512434209901637E-2</v>
      </c>
      <c r="Q127" s="211">
        <v>5.0519514104670246E-2</v>
      </c>
      <c r="R127" s="211">
        <v>0.416182265912456</v>
      </c>
      <c r="S127" s="211">
        <v>0.31505834982179981</v>
      </c>
      <c r="T127" s="211">
        <v>0.52158264033436863</v>
      </c>
      <c r="U127" s="211">
        <v>0.46879871949382546</v>
      </c>
      <c r="V127" s="211">
        <v>0.12877981659542734</v>
      </c>
      <c r="W127" s="211">
        <v>0.56529520437366454</v>
      </c>
      <c r="X127" s="211">
        <v>0.29656181721055114</v>
      </c>
      <c r="Y127" s="211">
        <v>0.62134063242863125</v>
      </c>
      <c r="Z127" s="211">
        <v>0.14195263085324245</v>
      </c>
      <c r="AA127" s="212">
        <v>0.12029173255677195</v>
      </c>
    </row>
    <row r="128" spans="1:27" x14ac:dyDescent="0.35">
      <c r="A128" s="210" t="s">
        <v>804</v>
      </c>
      <c r="B128" s="217">
        <v>200.65013606464646</v>
      </c>
      <c r="C128" s="211">
        <v>5.0388508406843988E-2</v>
      </c>
      <c r="D128" s="211">
        <v>0.12659834956578428</v>
      </c>
      <c r="E128" s="211">
        <v>7.2391275433841398E-2</v>
      </c>
      <c r="F128" s="211">
        <v>0.11502258460974885</v>
      </c>
      <c r="G128" s="211">
        <v>0.1205725504265219</v>
      </c>
      <c r="H128" s="211">
        <v>0.11185283075997879</v>
      </c>
      <c r="I128" s="211">
        <v>0.53501929760537659</v>
      </c>
      <c r="J128" s="211">
        <v>0.463016329319967</v>
      </c>
      <c r="K128" s="211">
        <v>0.59414932515265406</v>
      </c>
      <c r="L128" s="211">
        <v>0.27254760663406652</v>
      </c>
      <c r="M128" s="211">
        <v>0.1091881114580112</v>
      </c>
      <c r="N128" s="211">
        <v>0.53160412694714776</v>
      </c>
      <c r="O128" s="211">
        <v>0.64850130344439272</v>
      </c>
      <c r="P128" s="211">
        <v>7.3908600960805371E-2</v>
      </c>
      <c r="Q128" s="211">
        <v>0.11066577136786836</v>
      </c>
      <c r="R128" s="211">
        <v>0.38226304951230039</v>
      </c>
      <c r="S128" s="211">
        <v>0.34794054730500262</v>
      </c>
      <c r="T128" s="211">
        <v>0.55631558414068993</v>
      </c>
      <c r="U128" s="211">
        <v>0.40775980133954365</v>
      </c>
      <c r="V128" s="211">
        <v>0.16873152378507017</v>
      </c>
      <c r="W128" s="211">
        <v>0.48446326208004042</v>
      </c>
      <c r="X128" s="211">
        <v>0.33866593860609584</v>
      </c>
      <c r="Y128" s="211">
        <v>0.65931187948650116</v>
      </c>
      <c r="Z128" s="211">
        <v>0.14831245867410239</v>
      </c>
      <c r="AA128" s="212">
        <v>0.11397292111331978</v>
      </c>
    </row>
    <row r="129" spans="1:27" x14ac:dyDescent="0.35">
      <c r="A129" s="210" t="s">
        <v>805</v>
      </c>
      <c r="B129" s="217">
        <v>109.0913965268</v>
      </c>
      <c r="C129" s="211">
        <v>7.0528328218137176E-2</v>
      </c>
      <c r="D129" s="211">
        <v>0.12119812149958741</v>
      </c>
      <c r="E129" s="211">
        <v>6.9024022558640652E-2</v>
      </c>
      <c r="F129" s="211">
        <v>0.11882066368108772</v>
      </c>
      <c r="G129" s="211">
        <v>0.12419357595520594</v>
      </c>
      <c r="H129" s="211">
        <v>0.117233972784468</v>
      </c>
      <c r="I129" s="211">
        <v>0.44773849382836595</v>
      </c>
      <c r="J129" s="211">
        <v>0.457821218421742</v>
      </c>
      <c r="K129" s="211">
        <v>0.56296378989711449</v>
      </c>
      <c r="L129" s="211">
        <v>0.27918152792709144</v>
      </c>
      <c r="M129" s="211">
        <v>8.3893047744423188E-2</v>
      </c>
      <c r="N129" s="211">
        <v>0.46222853054281632</v>
      </c>
      <c r="O129" s="211">
        <v>0.73841925021473287</v>
      </c>
      <c r="P129" s="211">
        <v>7.0374980626207673E-2</v>
      </c>
      <c r="Q129" s="211">
        <v>6.7810417646873705E-2</v>
      </c>
      <c r="R129" s="211">
        <v>0.45283454265119749</v>
      </c>
      <c r="S129" s="211">
        <v>0.30177614881904941</v>
      </c>
      <c r="T129" s="211">
        <v>0.53518628649434485</v>
      </c>
      <c r="U129" s="211">
        <v>0.36966149674278492</v>
      </c>
      <c r="V129" s="211">
        <v>6.9291162871253975E-2</v>
      </c>
      <c r="W129" s="211">
        <v>0.55706387746614017</v>
      </c>
      <c r="X129" s="211">
        <v>0.37302874426719135</v>
      </c>
      <c r="Y129" s="211">
        <v>0.70659481948069791</v>
      </c>
      <c r="Z129" s="211">
        <v>0.14246507242781309</v>
      </c>
      <c r="AA129" s="212">
        <v>0.1265371051598847</v>
      </c>
    </row>
    <row r="130" spans="1:27" x14ac:dyDescent="0.35">
      <c r="A130" s="210" t="s">
        <v>806</v>
      </c>
      <c r="B130" s="217">
        <v>151.25175058105674</v>
      </c>
      <c r="C130" s="211">
        <v>5.8360361208140921E-2</v>
      </c>
      <c r="D130" s="211">
        <v>0.12044187963000333</v>
      </c>
      <c r="E130" s="211">
        <v>7.1255834145341451E-2</v>
      </c>
      <c r="F130" s="211">
        <v>9.4405032888307122E-2</v>
      </c>
      <c r="G130" s="211">
        <v>0.12311517286227236</v>
      </c>
      <c r="H130" s="211">
        <v>0.12078351242940949</v>
      </c>
      <c r="I130" s="211">
        <v>0.53416616937838701</v>
      </c>
      <c r="J130" s="211">
        <v>0.44022021569765496</v>
      </c>
      <c r="K130" s="211">
        <v>0.56944102254771878</v>
      </c>
      <c r="L130" s="211">
        <v>0.26711511264852233</v>
      </c>
      <c r="M130" s="211">
        <v>9.8245864198379856E-2</v>
      </c>
      <c r="N130" s="211">
        <v>0.4199570393258894</v>
      </c>
      <c r="O130" s="211">
        <v>0.66905331500856047</v>
      </c>
      <c r="P130" s="211">
        <v>7.2476652082108989E-2</v>
      </c>
      <c r="Q130" s="211">
        <v>8.2287495484312509E-2</v>
      </c>
      <c r="R130" s="211">
        <v>0.4165853857442009</v>
      </c>
      <c r="S130" s="211">
        <v>0.34399005127193877</v>
      </c>
      <c r="T130" s="211">
        <v>0.60478156479003331</v>
      </c>
      <c r="U130" s="211">
        <v>0.46305727084176218</v>
      </c>
      <c r="V130" s="211">
        <v>0.11406897631484572</v>
      </c>
      <c r="W130" s="211">
        <v>0.59617208246055486</v>
      </c>
      <c r="X130" s="211">
        <v>0.31786963800007983</v>
      </c>
      <c r="Y130" s="211">
        <v>0.67623422184024551</v>
      </c>
      <c r="Z130" s="211">
        <v>0.14956939096701038</v>
      </c>
      <c r="AA130" s="212">
        <v>0.12006725738846223</v>
      </c>
    </row>
    <row r="131" spans="1:27" x14ac:dyDescent="0.35">
      <c r="A131" s="210" t="s">
        <v>807</v>
      </c>
      <c r="B131" s="217">
        <v>136.37448338909616</v>
      </c>
      <c r="C131" s="211">
        <v>7.3474144897630808E-2</v>
      </c>
      <c r="D131" s="211">
        <v>0.12560712318195624</v>
      </c>
      <c r="E131" s="211">
        <v>7.974722901169369E-2</v>
      </c>
      <c r="F131" s="211">
        <v>0.11078640186844968</v>
      </c>
      <c r="G131" s="211">
        <v>0.1213969442902549</v>
      </c>
      <c r="H131" s="211">
        <v>0.11244785629021858</v>
      </c>
      <c r="I131" s="211">
        <v>0.4755984815509598</v>
      </c>
      <c r="J131" s="211">
        <v>0.44514409557293949</v>
      </c>
      <c r="K131" s="211">
        <v>0.54311553217938369</v>
      </c>
      <c r="L131" s="211">
        <v>0.27205827921275227</v>
      </c>
      <c r="M131" s="211">
        <v>0.11978981505537162</v>
      </c>
      <c r="N131" s="211">
        <v>0.38173389714527228</v>
      </c>
      <c r="O131" s="211">
        <v>0.67505866456001051</v>
      </c>
      <c r="P131" s="211">
        <v>6.7865890018493233E-2</v>
      </c>
      <c r="Q131" s="211">
        <v>9.8137318724350373E-2</v>
      </c>
      <c r="R131" s="211">
        <v>0.44512545347205967</v>
      </c>
      <c r="S131" s="211">
        <v>0.38559857369045331</v>
      </c>
      <c r="T131" s="211">
        <v>0.60883463118773429</v>
      </c>
      <c r="U131" s="211">
        <v>0.42747956998043168</v>
      </c>
      <c r="V131" s="211">
        <v>5.9269181135036791E-2</v>
      </c>
      <c r="W131" s="211">
        <v>0.5800538555703032</v>
      </c>
      <c r="X131" s="211">
        <v>0.26392600564826924</v>
      </c>
      <c r="Y131" s="211">
        <v>0.6744974545032062</v>
      </c>
      <c r="Z131" s="211">
        <v>0.13975450826624886</v>
      </c>
      <c r="AA131" s="212">
        <v>0.11174063642427265</v>
      </c>
    </row>
    <row r="132" spans="1:27" x14ac:dyDescent="0.35">
      <c r="A132" s="210" t="s">
        <v>808</v>
      </c>
      <c r="B132" s="217">
        <v>191.29678920491691</v>
      </c>
      <c r="C132" s="211">
        <v>5.4066992346449232E-2</v>
      </c>
      <c r="D132" s="211">
        <v>0.12178355894122421</v>
      </c>
      <c r="E132" s="211">
        <v>7.011629948696968E-2</v>
      </c>
      <c r="F132" s="211">
        <v>0.11486575407014547</v>
      </c>
      <c r="G132" s="211">
        <v>0.1163686426314242</v>
      </c>
      <c r="H132" s="211">
        <v>0.10688173713413976</v>
      </c>
      <c r="I132" s="211">
        <v>0.52452470163060683</v>
      </c>
      <c r="J132" s="211">
        <v>0.44613195771573638</v>
      </c>
      <c r="K132" s="211">
        <v>0.64661740013845104</v>
      </c>
      <c r="L132" s="211">
        <v>0.28098682641735112</v>
      </c>
      <c r="M132" s="211">
        <v>0.10578306466934276</v>
      </c>
      <c r="N132" s="211">
        <v>0.51894580492642983</v>
      </c>
      <c r="O132" s="211">
        <v>0.70740873224974643</v>
      </c>
      <c r="P132" s="211">
        <v>7.3971723267290096E-2</v>
      </c>
      <c r="Q132" s="211">
        <v>5.813540687653744E-2</v>
      </c>
      <c r="R132" s="211">
        <v>0.45460527312184301</v>
      </c>
      <c r="S132" s="211">
        <v>0.33486746853922089</v>
      </c>
      <c r="T132" s="211">
        <v>0.50049739257207881</v>
      </c>
      <c r="U132" s="211">
        <v>0.40956712321529182</v>
      </c>
      <c r="V132" s="211">
        <v>0.14162124820953709</v>
      </c>
      <c r="W132" s="211">
        <v>0.56239877040773922</v>
      </c>
      <c r="X132" s="211">
        <v>0.28787234767474057</v>
      </c>
      <c r="Y132" s="211">
        <v>0.72891160525701904</v>
      </c>
      <c r="Z132" s="211">
        <v>0.14683407176159499</v>
      </c>
      <c r="AA132" s="212">
        <v>0.11478590899584169</v>
      </c>
    </row>
    <row r="133" spans="1:27" x14ac:dyDescent="0.35">
      <c r="A133" s="210" t="s">
        <v>809</v>
      </c>
      <c r="B133" s="217">
        <v>118.23560630484587</v>
      </c>
      <c r="C133" s="211">
        <v>6.5165239735050562E-2</v>
      </c>
      <c r="D133" s="211">
        <v>0.11799546472399536</v>
      </c>
      <c r="E133" s="211">
        <v>7.9989563247244502E-2</v>
      </c>
      <c r="F133" s="211">
        <v>9.2534537191287763E-2</v>
      </c>
      <c r="G133" s="211">
        <v>0.12294994270372056</v>
      </c>
      <c r="H133" s="211">
        <v>0.12289188129031815</v>
      </c>
      <c r="I133" s="211">
        <v>0.51467945160499795</v>
      </c>
      <c r="J133" s="211">
        <v>0.4609578602902335</v>
      </c>
      <c r="K133" s="211">
        <v>0.52057814379858569</v>
      </c>
      <c r="L133" s="211">
        <v>0.28252725302651366</v>
      </c>
      <c r="M133" s="211">
        <v>9.1379100400564184E-2</v>
      </c>
      <c r="N133" s="211">
        <v>0.56393630252769211</v>
      </c>
      <c r="O133" s="211">
        <v>0.55562218152578757</v>
      </c>
      <c r="P133" s="211">
        <v>7.0121648557942604E-2</v>
      </c>
      <c r="Q133" s="211">
        <v>5.0140762962564964E-2</v>
      </c>
      <c r="R133" s="211">
        <v>0.47014441310971256</v>
      </c>
      <c r="S133" s="211">
        <v>0.29439028477701923</v>
      </c>
      <c r="T133" s="211">
        <v>0.47248300304546847</v>
      </c>
      <c r="U133" s="211">
        <v>0.40482778302652334</v>
      </c>
      <c r="V133" s="211">
        <v>8.3201872671842522E-2</v>
      </c>
      <c r="W133" s="211">
        <v>0.61758379975558952</v>
      </c>
      <c r="X133" s="211">
        <v>0.35201937542411976</v>
      </c>
      <c r="Y133" s="211">
        <v>0.63025669489075042</v>
      </c>
      <c r="Z133" s="211">
        <v>0.14809684448837093</v>
      </c>
      <c r="AA133" s="212">
        <v>0.12113102387726418</v>
      </c>
    </row>
    <row r="134" spans="1:27" x14ac:dyDescent="0.35">
      <c r="A134" s="210" t="s">
        <v>810</v>
      </c>
      <c r="B134" s="217">
        <v>148.63245118367126</v>
      </c>
      <c r="C134" s="211">
        <v>5.922341390402195E-2</v>
      </c>
      <c r="D134" s="211">
        <v>0.12768016557300615</v>
      </c>
      <c r="E134" s="211">
        <v>7.7089506080314105E-2</v>
      </c>
      <c r="F134" s="211">
        <v>8.5721173679036686E-2</v>
      </c>
      <c r="G134" s="211">
        <v>0.12001953563946538</v>
      </c>
      <c r="H134" s="211">
        <v>0.10683277678406192</v>
      </c>
      <c r="I134" s="211">
        <v>0.52529910940151525</v>
      </c>
      <c r="J134" s="211">
        <v>0.45676329337191268</v>
      </c>
      <c r="K134" s="211">
        <v>0.5968174496612757</v>
      </c>
      <c r="L134" s="211">
        <v>0.2802786110836426</v>
      </c>
      <c r="M134" s="211">
        <v>8.750736882368744E-2</v>
      </c>
      <c r="N134" s="211">
        <v>0.49919413904854881</v>
      </c>
      <c r="O134" s="211">
        <v>0.69004643650742015</v>
      </c>
      <c r="P134" s="211">
        <v>6.5599955280505398E-2</v>
      </c>
      <c r="Q134" s="211">
        <v>6.7269479205363664E-2</v>
      </c>
      <c r="R134" s="211">
        <v>0.43575117371406552</v>
      </c>
      <c r="S134" s="211">
        <v>0.42676089470296907</v>
      </c>
      <c r="T134" s="211">
        <v>0.45363461870767213</v>
      </c>
      <c r="U134" s="211">
        <v>0.36117565196640761</v>
      </c>
      <c r="V134" s="211">
        <v>0.17265585565590991</v>
      </c>
      <c r="W134" s="211">
        <v>0.55492672733051585</v>
      </c>
      <c r="X134" s="211">
        <v>0.35138002147723157</v>
      </c>
      <c r="Y134" s="211">
        <v>0.70373767279152055</v>
      </c>
      <c r="Z134" s="211">
        <v>0.14893529158117286</v>
      </c>
      <c r="AA134" s="212">
        <v>0.12061206961515963</v>
      </c>
    </row>
    <row r="135" spans="1:27" x14ac:dyDescent="0.35">
      <c r="A135" s="210" t="s">
        <v>811</v>
      </c>
      <c r="B135" s="217">
        <v>173.27754617004965</v>
      </c>
      <c r="C135" s="211">
        <v>6.7625617344662367E-2</v>
      </c>
      <c r="D135" s="211">
        <v>0.12464327385169563</v>
      </c>
      <c r="E135" s="211">
        <v>7.5007327575479885E-2</v>
      </c>
      <c r="F135" s="211">
        <v>0.10293252897646786</v>
      </c>
      <c r="G135" s="211">
        <v>0.11882756982273021</v>
      </c>
      <c r="H135" s="211">
        <v>0.11352573858769296</v>
      </c>
      <c r="I135" s="211">
        <v>0.45235549272309644</v>
      </c>
      <c r="J135" s="211">
        <v>0.44065073252746395</v>
      </c>
      <c r="K135" s="211">
        <v>0.64265676501148306</v>
      </c>
      <c r="L135" s="211">
        <v>0.27657246872602553</v>
      </c>
      <c r="M135" s="211">
        <v>0.10050345802702923</v>
      </c>
      <c r="N135" s="211">
        <v>0.4082617299730783</v>
      </c>
      <c r="O135" s="211">
        <v>0.62917454687065111</v>
      </c>
      <c r="P135" s="211">
        <v>6.9560725426676059E-2</v>
      </c>
      <c r="Q135" s="211">
        <v>5.334929458914732E-2</v>
      </c>
      <c r="R135" s="211">
        <v>0.43198168486389976</v>
      </c>
      <c r="S135" s="211">
        <v>0.29675982109409671</v>
      </c>
      <c r="T135" s="211">
        <v>0.60671382044699762</v>
      </c>
      <c r="U135" s="211">
        <v>0.39638308793791294</v>
      </c>
      <c r="V135" s="211">
        <v>0.18098637963130315</v>
      </c>
      <c r="W135" s="211">
        <v>0.57385040857929659</v>
      </c>
      <c r="X135" s="211">
        <v>0.32411018189757257</v>
      </c>
      <c r="Y135" s="211">
        <v>0.73674238406381465</v>
      </c>
      <c r="Z135" s="211">
        <v>0.14740555085832507</v>
      </c>
      <c r="AA135" s="212">
        <v>0.12356400741175746</v>
      </c>
    </row>
    <row r="136" spans="1:27" x14ac:dyDescent="0.35">
      <c r="A136" s="210" t="s">
        <v>812</v>
      </c>
      <c r="B136" s="217">
        <v>171.00628912614545</v>
      </c>
      <c r="C136" s="211">
        <v>5.9541348523933085E-2</v>
      </c>
      <c r="D136" s="211">
        <v>0.13030118895574627</v>
      </c>
      <c r="E136" s="211">
        <v>7.7074186044846713E-2</v>
      </c>
      <c r="F136" s="211">
        <v>9.0085908191578828E-2</v>
      </c>
      <c r="G136" s="211">
        <v>0.12385150001360368</v>
      </c>
      <c r="H136" s="211">
        <v>0.10330536553161247</v>
      </c>
      <c r="I136" s="211">
        <v>0.51997002870047282</v>
      </c>
      <c r="J136" s="211">
        <v>0.41244036755927682</v>
      </c>
      <c r="K136" s="211">
        <v>0.53056447639264037</v>
      </c>
      <c r="L136" s="211">
        <v>0.27773410766378626</v>
      </c>
      <c r="M136" s="211">
        <v>9.1286723447440266E-2</v>
      </c>
      <c r="N136" s="211">
        <v>0.41912331051338558</v>
      </c>
      <c r="O136" s="211">
        <v>0.55458791406771801</v>
      </c>
      <c r="P136" s="211">
        <v>6.7147226523114542E-2</v>
      </c>
      <c r="Q136" s="211">
        <v>8.8842676790496886E-2</v>
      </c>
      <c r="R136" s="211">
        <v>0.45273226121938825</v>
      </c>
      <c r="S136" s="211">
        <v>0.33110630277990394</v>
      </c>
      <c r="T136" s="211">
        <v>0.60419151587299558</v>
      </c>
      <c r="U136" s="211">
        <v>0.40692917764090203</v>
      </c>
      <c r="V136" s="211">
        <v>0.19278318461059429</v>
      </c>
      <c r="W136" s="211">
        <v>0.59279156193357263</v>
      </c>
      <c r="X136" s="211">
        <v>0.29729213934626014</v>
      </c>
      <c r="Y136" s="211">
        <v>0.64702958586851378</v>
      </c>
      <c r="Z136" s="211">
        <v>0.14644329208607221</v>
      </c>
      <c r="AA136" s="212">
        <v>0.11153899485289138</v>
      </c>
    </row>
    <row r="137" spans="1:27" x14ac:dyDescent="0.35">
      <c r="A137" s="210" t="s">
        <v>813</v>
      </c>
      <c r="B137" s="217">
        <v>134.14689495504217</v>
      </c>
      <c r="C137" s="211">
        <v>5.6388904669804361E-2</v>
      </c>
      <c r="D137" s="211">
        <v>0.12461599780547337</v>
      </c>
      <c r="E137" s="211">
        <v>7.397497191466311E-2</v>
      </c>
      <c r="F137" s="211">
        <v>6.9503934999135084E-2</v>
      </c>
      <c r="G137" s="211">
        <v>0.12345663559544141</v>
      </c>
      <c r="H137" s="211">
        <v>0.12279276952789447</v>
      </c>
      <c r="I137" s="211">
        <v>0.47614286705229808</v>
      </c>
      <c r="J137" s="211">
        <v>0.44165637349298054</v>
      </c>
      <c r="K137" s="211">
        <v>0.64453979073877976</v>
      </c>
      <c r="L137" s="211">
        <v>0.27626278978010566</v>
      </c>
      <c r="M137" s="211">
        <v>8.6396087776256292E-2</v>
      </c>
      <c r="N137" s="211">
        <v>0.47291380688444284</v>
      </c>
      <c r="O137" s="211">
        <v>0.7234048377844996</v>
      </c>
      <c r="P137" s="211">
        <v>7.0313580840216869E-2</v>
      </c>
      <c r="Q137" s="211">
        <v>5.3357995324593496E-2</v>
      </c>
      <c r="R137" s="211">
        <v>0.44660131888891275</v>
      </c>
      <c r="S137" s="211">
        <v>0.39179309627602171</v>
      </c>
      <c r="T137" s="211">
        <v>0.51151977698122819</v>
      </c>
      <c r="U137" s="211">
        <v>0.50487415661382551</v>
      </c>
      <c r="V137" s="211">
        <v>7.5801792358818953E-2</v>
      </c>
      <c r="W137" s="211">
        <v>0.48582469596806038</v>
      </c>
      <c r="X137" s="211">
        <v>0.389567232145556</v>
      </c>
      <c r="Y137" s="211">
        <v>0.64969267298798949</v>
      </c>
      <c r="Z137" s="211">
        <v>0.14177890241740315</v>
      </c>
      <c r="AA137" s="212">
        <v>0.11830192405101507</v>
      </c>
    </row>
    <row r="138" spans="1:27" x14ac:dyDescent="0.35">
      <c r="A138" s="210" t="s">
        <v>814</v>
      </c>
      <c r="B138" s="217">
        <v>137.60020923660591</v>
      </c>
      <c r="C138" s="211">
        <v>7.0345533463592111E-2</v>
      </c>
      <c r="D138" s="211">
        <v>0.12218107291118059</v>
      </c>
      <c r="E138" s="211">
        <v>8.3840556384495085E-2</v>
      </c>
      <c r="F138" s="211">
        <v>8.5373225398174268E-2</v>
      </c>
      <c r="G138" s="211">
        <v>0.12277203143787654</v>
      </c>
      <c r="H138" s="211">
        <v>0.11406361343846178</v>
      </c>
      <c r="I138" s="211">
        <v>0.47499828664473642</v>
      </c>
      <c r="J138" s="211">
        <v>0.44470769684547112</v>
      </c>
      <c r="K138" s="211">
        <v>0.60898174620829038</v>
      </c>
      <c r="L138" s="211">
        <v>0.2769063622340513</v>
      </c>
      <c r="M138" s="211">
        <v>8.8696133785956033E-2</v>
      </c>
      <c r="N138" s="211">
        <v>0.4055441571551292</v>
      </c>
      <c r="O138" s="211">
        <v>0.76701353348356738</v>
      </c>
      <c r="P138" s="211">
        <v>7.1575534699420393E-2</v>
      </c>
      <c r="Q138" s="211">
        <v>4.4513405610935995E-2</v>
      </c>
      <c r="R138" s="211">
        <v>0.39446322128034228</v>
      </c>
      <c r="S138" s="211">
        <v>0.32979562555806768</v>
      </c>
      <c r="T138" s="211">
        <v>0.54000786544652679</v>
      </c>
      <c r="U138" s="211">
        <v>0.38558750532917707</v>
      </c>
      <c r="V138" s="211">
        <v>9.2078722267109642E-2</v>
      </c>
      <c r="W138" s="211">
        <v>0.55871574230544685</v>
      </c>
      <c r="X138" s="211">
        <v>0.27043647170713869</v>
      </c>
      <c r="Y138" s="211">
        <v>0.73480105052203548</v>
      </c>
      <c r="Z138" s="211">
        <v>0.14960745395827649</v>
      </c>
      <c r="AA138" s="212">
        <v>0.11904898447480755</v>
      </c>
    </row>
    <row r="139" spans="1:27" x14ac:dyDescent="0.35">
      <c r="A139" s="210" t="s">
        <v>815</v>
      </c>
      <c r="B139" s="217">
        <v>164.13577254398152</v>
      </c>
      <c r="C139" s="211">
        <v>7.6021368210358334E-2</v>
      </c>
      <c r="D139" s="211">
        <v>0.12097745238410584</v>
      </c>
      <c r="E139" s="211">
        <v>7.1703950117423296E-2</v>
      </c>
      <c r="F139" s="211">
        <v>0.11025614026018732</v>
      </c>
      <c r="G139" s="211">
        <v>0.12147038904341623</v>
      </c>
      <c r="H139" s="211">
        <v>0.10689820945926143</v>
      </c>
      <c r="I139" s="211">
        <v>0.52270090583070949</v>
      </c>
      <c r="J139" s="211">
        <v>0.39158447647347711</v>
      </c>
      <c r="K139" s="211">
        <v>0.56391041386850049</v>
      </c>
      <c r="L139" s="211">
        <v>0.2665391292183561</v>
      </c>
      <c r="M139" s="211">
        <v>0.10919507456042882</v>
      </c>
      <c r="N139" s="211">
        <v>0.36334020925852223</v>
      </c>
      <c r="O139" s="211">
        <v>0.65714931714582536</v>
      </c>
      <c r="P139" s="211">
        <v>7.1035140233187966E-2</v>
      </c>
      <c r="Q139" s="211">
        <v>0.1262835678995074</v>
      </c>
      <c r="R139" s="211">
        <v>0.40902374550423337</v>
      </c>
      <c r="S139" s="211">
        <v>0.38104331821134879</v>
      </c>
      <c r="T139" s="211">
        <v>0.46309937120090261</v>
      </c>
      <c r="U139" s="211">
        <v>0.46514400420690966</v>
      </c>
      <c r="V139" s="211">
        <v>0.1353776208018064</v>
      </c>
      <c r="W139" s="211">
        <v>0.60337935208325022</v>
      </c>
      <c r="X139" s="211">
        <v>0.31691428063779015</v>
      </c>
      <c r="Y139" s="211">
        <v>0.67544056264324981</v>
      </c>
      <c r="Z139" s="211">
        <v>0.13852227171412856</v>
      </c>
      <c r="AA139" s="212">
        <v>0.11854675687093882</v>
      </c>
    </row>
    <row r="140" spans="1:27" x14ac:dyDescent="0.35">
      <c r="A140" s="210" t="s">
        <v>816</v>
      </c>
      <c r="B140" s="217">
        <v>131.56311233762619</v>
      </c>
      <c r="C140" s="211">
        <v>5.6198053156094108E-2</v>
      </c>
      <c r="D140" s="211">
        <v>0.12467779210059146</v>
      </c>
      <c r="E140" s="211">
        <v>7.479409782110015E-2</v>
      </c>
      <c r="F140" s="211">
        <v>8.184045812399475E-2</v>
      </c>
      <c r="G140" s="211">
        <v>0.11715411300216887</v>
      </c>
      <c r="H140" s="211">
        <v>0.10964026169158532</v>
      </c>
      <c r="I140" s="211">
        <v>0.5234593449467595</v>
      </c>
      <c r="J140" s="211">
        <v>0.4516377556311133</v>
      </c>
      <c r="K140" s="211">
        <v>0.55836539430213805</v>
      </c>
      <c r="L140" s="211">
        <v>0.28088027099216956</v>
      </c>
      <c r="M140" s="211">
        <v>0.10292610527944153</v>
      </c>
      <c r="N140" s="211">
        <v>0.47211416980783483</v>
      </c>
      <c r="O140" s="211">
        <v>0.53478247947832402</v>
      </c>
      <c r="P140" s="211">
        <v>6.5685493517196852E-2</v>
      </c>
      <c r="Q140" s="211">
        <v>8.4871722906186844E-2</v>
      </c>
      <c r="R140" s="211">
        <v>0.41445566398913419</v>
      </c>
      <c r="S140" s="211">
        <v>0.28382585686802753</v>
      </c>
      <c r="T140" s="211">
        <v>0.52359638473305548</v>
      </c>
      <c r="U140" s="211">
        <v>0.44972266220297874</v>
      </c>
      <c r="V140" s="211">
        <v>9.8664924380745533E-2</v>
      </c>
      <c r="W140" s="211">
        <v>0.48020698574428766</v>
      </c>
      <c r="X140" s="211">
        <v>0.34310603665831624</v>
      </c>
      <c r="Y140" s="211">
        <v>0.5852655110786299</v>
      </c>
      <c r="Z140" s="211">
        <v>0.14691992031833032</v>
      </c>
      <c r="AA140" s="212">
        <v>0.11430848957842625</v>
      </c>
    </row>
    <row r="141" spans="1:27" x14ac:dyDescent="0.35">
      <c r="A141" s="210" t="s">
        <v>817</v>
      </c>
      <c r="B141" s="217">
        <v>138.81561291863002</v>
      </c>
      <c r="C141" s="211">
        <v>6.7786576173908944E-2</v>
      </c>
      <c r="D141" s="211">
        <v>0.1244988048563668</v>
      </c>
      <c r="E141" s="211">
        <v>7.2447210493381722E-2</v>
      </c>
      <c r="F141" s="211">
        <v>9.6324568872263983E-2</v>
      </c>
      <c r="G141" s="211">
        <v>0.12411123169189209</v>
      </c>
      <c r="H141" s="211">
        <v>0.12209293493994459</v>
      </c>
      <c r="I141" s="211">
        <v>0.51239093464343766</v>
      </c>
      <c r="J141" s="211">
        <v>0.47545312882855278</v>
      </c>
      <c r="K141" s="211">
        <v>0.59359763401389054</v>
      </c>
      <c r="L141" s="211">
        <v>0.27676607518924379</v>
      </c>
      <c r="M141" s="211">
        <v>8.0093742516445604E-2</v>
      </c>
      <c r="N141" s="211">
        <v>0.42910190789525582</v>
      </c>
      <c r="O141" s="211">
        <v>0.76498921210420634</v>
      </c>
      <c r="P141" s="211">
        <v>6.6515134653934258E-2</v>
      </c>
      <c r="Q141" s="211">
        <v>0.11131943780950793</v>
      </c>
      <c r="R141" s="211">
        <v>0.45054624374802754</v>
      </c>
      <c r="S141" s="211">
        <v>0.29860550342168657</v>
      </c>
      <c r="T141" s="211">
        <v>0.56906790954770459</v>
      </c>
      <c r="U141" s="211">
        <v>0.37995041036410104</v>
      </c>
      <c r="V141" s="211">
        <v>0.14010620218264569</v>
      </c>
      <c r="W141" s="211">
        <v>0.57463569842124274</v>
      </c>
      <c r="X141" s="211">
        <v>0.29787029768154311</v>
      </c>
      <c r="Y141" s="211">
        <v>0.68739493824045494</v>
      </c>
      <c r="Z141" s="211">
        <v>0.14804946578599265</v>
      </c>
      <c r="AA141" s="212">
        <v>0.1217879279081123</v>
      </c>
    </row>
    <row r="142" spans="1:27" x14ac:dyDescent="0.35">
      <c r="A142" s="210" t="s">
        <v>818</v>
      </c>
      <c r="B142" s="217">
        <v>136.06130037317772</v>
      </c>
      <c r="C142" s="211">
        <v>6.6079884019938404E-2</v>
      </c>
      <c r="D142" s="211">
        <v>0.12615922111016714</v>
      </c>
      <c r="E142" s="211">
        <v>7.3788724539287837E-2</v>
      </c>
      <c r="F142" s="211">
        <v>0.10926951369330669</v>
      </c>
      <c r="G142" s="211">
        <v>0.12327484253554677</v>
      </c>
      <c r="H142" s="211">
        <v>0.12098172271957575</v>
      </c>
      <c r="I142" s="211">
        <v>0.43161482156521258</v>
      </c>
      <c r="J142" s="211">
        <v>0.4161085356912072</v>
      </c>
      <c r="K142" s="211">
        <v>0.53331723507685658</v>
      </c>
      <c r="L142" s="211">
        <v>0.27596090966246251</v>
      </c>
      <c r="M142" s="211">
        <v>9.5829883136282559E-2</v>
      </c>
      <c r="N142" s="211">
        <v>0.46319877571455337</v>
      </c>
      <c r="O142" s="211">
        <v>0.60974101309643347</v>
      </c>
      <c r="P142" s="211">
        <v>6.7844279812483366E-2</v>
      </c>
      <c r="Q142" s="211">
        <v>0.12572170534117283</v>
      </c>
      <c r="R142" s="211">
        <v>0.46225018361145204</v>
      </c>
      <c r="S142" s="211">
        <v>0.32685252431434603</v>
      </c>
      <c r="T142" s="211">
        <v>0.62166345924906397</v>
      </c>
      <c r="U142" s="211">
        <v>0.47206921469547375</v>
      </c>
      <c r="V142" s="211">
        <v>7.3398117726615475E-2</v>
      </c>
      <c r="W142" s="211">
        <v>0.53216258197813604</v>
      </c>
      <c r="X142" s="211">
        <v>0.3527418930960553</v>
      </c>
      <c r="Y142" s="211">
        <v>0.79297199765545223</v>
      </c>
      <c r="Z142" s="211">
        <v>0.14903678527914593</v>
      </c>
      <c r="AA142" s="212">
        <v>0.11707445462436596</v>
      </c>
    </row>
    <row r="143" spans="1:27" x14ac:dyDescent="0.35">
      <c r="A143" s="210" t="s">
        <v>819</v>
      </c>
      <c r="B143" s="217">
        <v>149.09175193367034</v>
      </c>
      <c r="C143" s="211">
        <v>7.9022606064157952E-2</v>
      </c>
      <c r="D143" s="211">
        <v>0.12085297929046121</v>
      </c>
      <c r="E143" s="211">
        <v>7.2471124260029204E-2</v>
      </c>
      <c r="F143" s="211">
        <v>7.8593233216925143E-2</v>
      </c>
      <c r="G143" s="211">
        <v>0.11842211273702054</v>
      </c>
      <c r="H143" s="211">
        <v>0.12083394540133363</v>
      </c>
      <c r="I143" s="211">
        <v>0.50278896007436458</v>
      </c>
      <c r="J143" s="211">
        <v>0.40756003432598159</v>
      </c>
      <c r="K143" s="211">
        <v>0.64134488293660197</v>
      </c>
      <c r="L143" s="211">
        <v>0.27759972739194394</v>
      </c>
      <c r="M143" s="211">
        <v>9.0433774176644624E-2</v>
      </c>
      <c r="N143" s="211">
        <v>0.38035410878064746</v>
      </c>
      <c r="O143" s="211">
        <v>0.52047134838417075</v>
      </c>
      <c r="P143" s="211">
        <v>7.2973486676344429E-2</v>
      </c>
      <c r="Q143" s="211">
        <v>9.8055409267202645E-2</v>
      </c>
      <c r="R143" s="211">
        <v>0.461135407037425</v>
      </c>
      <c r="S143" s="211">
        <v>0.30742570762975463</v>
      </c>
      <c r="T143" s="211">
        <v>0.58644438712868308</v>
      </c>
      <c r="U143" s="211">
        <v>0.40393570165361758</v>
      </c>
      <c r="V143" s="211">
        <v>0.1473050557783297</v>
      </c>
      <c r="W143" s="211">
        <v>0.57739877470518541</v>
      </c>
      <c r="X143" s="211">
        <v>0.42927702977782289</v>
      </c>
      <c r="Y143" s="211">
        <v>0.62956489409518557</v>
      </c>
      <c r="Z143" s="211">
        <v>0.14845504331308382</v>
      </c>
      <c r="AA143" s="212">
        <v>0.12239528868542583</v>
      </c>
    </row>
    <row r="144" spans="1:27" x14ac:dyDescent="0.35">
      <c r="A144" s="210" t="s">
        <v>820</v>
      </c>
      <c r="B144" s="217">
        <v>146.42638320435543</v>
      </c>
      <c r="C144" s="211">
        <v>7.2240960997338718E-2</v>
      </c>
      <c r="D144" s="211">
        <v>0.11764296090235583</v>
      </c>
      <c r="E144" s="211">
        <v>7.3047223743346615E-2</v>
      </c>
      <c r="F144" s="211">
        <v>9.3522669930726457E-2</v>
      </c>
      <c r="G144" s="211">
        <v>0.1217476472856774</v>
      </c>
      <c r="H144" s="211">
        <v>0.11784416857508423</v>
      </c>
      <c r="I144" s="211">
        <v>0.46456222335228298</v>
      </c>
      <c r="J144" s="211">
        <v>0.47553330046303682</v>
      </c>
      <c r="K144" s="211">
        <v>0.59723780918327052</v>
      </c>
      <c r="L144" s="211">
        <v>0.27309200946861667</v>
      </c>
      <c r="M144" s="211">
        <v>0.10767188093304803</v>
      </c>
      <c r="N144" s="211">
        <v>0.5022981566983189</v>
      </c>
      <c r="O144" s="211">
        <v>0.68446047401793852</v>
      </c>
      <c r="P144" s="211">
        <v>7.1596303141508472E-2</v>
      </c>
      <c r="Q144" s="211">
        <v>0.10412731568100646</v>
      </c>
      <c r="R144" s="211">
        <v>0.4203979516315125</v>
      </c>
      <c r="S144" s="211">
        <v>0.28822290212823309</v>
      </c>
      <c r="T144" s="211">
        <v>0.52301458750035146</v>
      </c>
      <c r="U144" s="211">
        <v>0.45084020966492883</v>
      </c>
      <c r="V144" s="211">
        <v>7.5077812533413099E-2</v>
      </c>
      <c r="W144" s="211">
        <v>0.52621319053729421</v>
      </c>
      <c r="X144" s="211">
        <v>0.39297973224337923</v>
      </c>
      <c r="Y144" s="211">
        <v>0.64322359069416568</v>
      </c>
      <c r="Z144" s="211">
        <v>0.14740249653569007</v>
      </c>
      <c r="AA144" s="212">
        <v>0.1139346752356418</v>
      </c>
    </row>
    <row r="145" spans="1:27" x14ac:dyDescent="0.35">
      <c r="A145" s="210" t="s">
        <v>821</v>
      </c>
      <c r="B145" s="217">
        <v>121.75922967289392</v>
      </c>
      <c r="C145" s="211">
        <v>7.2629423808250201E-2</v>
      </c>
      <c r="D145" s="211">
        <v>0.12418167867439886</v>
      </c>
      <c r="E145" s="211">
        <v>7.8499651809412915E-2</v>
      </c>
      <c r="F145" s="211">
        <v>0.11230600075733689</v>
      </c>
      <c r="G145" s="211">
        <v>0.12499475141024462</v>
      </c>
      <c r="H145" s="211">
        <v>0.10546812721439681</v>
      </c>
      <c r="I145" s="211">
        <v>0.53161960731785385</v>
      </c>
      <c r="J145" s="211">
        <v>0.44937249632712883</v>
      </c>
      <c r="K145" s="211">
        <v>0.5849495075731086</v>
      </c>
      <c r="L145" s="211">
        <v>0.27156248120007997</v>
      </c>
      <c r="M145" s="211">
        <v>9.2588208494672697E-2</v>
      </c>
      <c r="N145" s="211">
        <v>0.43897803814421676</v>
      </c>
      <c r="O145" s="211">
        <v>0.6366903424139424</v>
      </c>
      <c r="P145" s="211">
        <v>6.6234115053746781E-2</v>
      </c>
      <c r="Q145" s="211">
        <v>6.6691455195177815E-2</v>
      </c>
      <c r="R145" s="211">
        <v>0.4472049204287723</v>
      </c>
      <c r="S145" s="211">
        <v>0.43508909285025449</v>
      </c>
      <c r="T145" s="211">
        <v>0.5960230637675169</v>
      </c>
      <c r="U145" s="211">
        <v>0.51802339789391139</v>
      </c>
      <c r="V145" s="211">
        <v>6.7579521706916945E-2</v>
      </c>
      <c r="W145" s="211">
        <v>0.52238449558570188</v>
      </c>
      <c r="X145" s="211">
        <v>0.27450796157605667</v>
      </c>
      <c r="Y145" s="211">
        <v>0.70310076132748056</v>
      </c>
      <c r="Z145" s="211">
        <v>0.14760574072005991</v>
      </c>
      <c r="AA145" s="212">
        <v>0.1251328036467961</v>
      </c>
    </row>
    <row r="146" spans="1:27" x14ac:dyDescent="0.35">
      <c r="A146" s="210" t="s">
        <v>822</v>
      </c>
      <c r="B146" s="217">
        <v>133.75403476093442</v>
      </c>
      <c r="C146" s="211">
        <v>7.4473989318056322E-2</v>
      </c>
      <c r="D146" s="211">
        <v>0.12249561837190441</v>
      </c>
      <c r="E146" s="211">
        <v>8.1370649327846073E-2</v>
      </c>
      <c r="F146" s="211">
        <v>0.11134934057521302</v>
      </c>
      <c r="G146" s="211">
        <v>0.12322614800599102</v>
      </c>
      <c r="H146" s="211">
        <v>0.11611147321415521</v>
      </c>
      <c r="I146" s="211">
        <v>0.51918183281556407</v>
      </c>
      <c r="J146" s="211">
        <v>0.4572671439788949</v>
      </c>
      <c r="K146" s="211">
        <v>0.60304623097418331</v>
      </c>
      <c r="L146" s="211">
        <v>0.2803869292569996</v>
      </c>
      <c r="M146" s="211">
        <v>8.1526165812593171E-2</v>
      </c>
      <c r="N146" s="211">
        <v>0.44392213142823622</v>
      </c>
      <c r="O146" s="211">
        <v>0.72251404120645768</v>
      </c>
      <c r="P146" s="211">
        <v>6.9155818393633842E-2</v>
      </c>
      <c r="Q146" s="211">
        <v>8.5379095580206621E-2</v>
      </c>
      <c r="R146" s="211">
        <v>0.4074957611823618</v>
      </c>
      <c r="S146" s="211">
        <v>0.3069473918083353</v>
      </c>
      <c r="T146" s="211">
        <v>0.49540209354679177</v>
      </c>
      <c r="U146" s="211">
        <v>0.54323971690592132</v>
      </c>
      <c r="V146" s="211">
        <v>8.8637979567280659E-2</v>
      </c>
      <c r="W146" s="211">
        <v>0.51384882346191718</v>
      </c>
      <c r="X146" s="211">
        <v>0.32125204211648029</v>
      </c>
      <c r="Y146" s="211">
        <v>0.60993500662013622</v>
      </c>
      <c r="Z146" s="211">
        <v>0.14096604536325261</v>
      </c>
      <c r="AA146" s="212">
        <v>0.12067362267667528</v>
      </c>
    </row>
    <row r="147" spans="1:27" x14ac:dyDescent="0.35">
      <c r="A147" s="210" t="s">
        <v>823</v>
      </c>
      <c r="B147" s="217">
        <v>160.26102030994247</v>
      </c>
      <c r="C147" s="211">
        <v>6.7843951720071488E-2</v>
      </c>
      <c r="D147" s="211">
        <v>0.1186141136070633</v>
      </c>
      <c r="E147" s="211">
        <v>8.7815795760401799E-2</v>
      </c>
      <c r="F147" s="211">
        <v>7.3157297733963567E-2</v>
      </c>
      <c r="G147" s="211">
        <v>0.12206114741274086</v>
      </c>
      <c r="H147" s="211">
        <v>0.10304999627990361</v>
      </c>
      <c r="I147" s="211">
        <v>0.48498604865500511</v>
      </c>
      <c r="J147" s="211">
        <v>0.42090057818260307</v>
      </c>
      <c r="K147" s="211">
        <v>0.63890892705225577</v>
      </c>
      <c r="L147" s="211">
        <v>0.27615508127851579</v>
      </c>
      <c r="M147" s="211">
        <v>9.9282589411761601E-2</v>
      </c>
      <c r="N147" s="211">
        <v>0.54553234276274021</v>
      </c>
      <c r="O147" s="211">
        <v>0.68078642164432268</v>
      </c>
      <c r="P147" s="211">
        <v>6.6850760242713053E-2</v>
      </c>
      <c r="Q147" s="211">
        <v>5.2539078311038559E-2</v>
      </c>
      <c r="R147" s="211">
        <v>0.39837160666395505</v>
      </c>
      <c r="S147" s="211">
        <v>0.3131384735239493</v>
      </c>
      <c r="T147" s="211">
        <v>0.50744767769508814</v>
      </c>
      <c r="U147" s="211">
        <v>0.54288365818756723</v>
      </c>
      <c r="V147" s="211">
        <v>0.10275926543759671</v>
      </c>
      <c r="W147" s="211">
        <v>0.60708534419508942</v>
      </c>
      <c r="X147" s="211">
        <v>0.35185813869087446</v>
      </c>
      <c r="Y147" s="211">
        <v>0.66349555405853988</v>
      </c>
      <c r="Z147" s="211">
        <v>0.14905705283627016</v>
      </c>
      <c r="AA147" s="212">
        <v>0.11882835457965769</v>
      </c>
    </row>
    <row r="148" spans="1:27" x14ac:dyDescent="0.35">
      <c r="A148" s="210" t="s">
        <v>824</v>
      </c>
      <c r="B148" s="217">
        <v>198.08346163019601</v>
      </c>
      <c r="C148" s="211">
        <v>8.6823022518984647E-2</v>
      </c>
      <c r="D148" s="211">
        <v>0.12533953482352087</v>
      </c>
      <c r="E148" s="211">
        <v>6.8295549307225478E-2</v>
      </c>
      <c r="F148" s="211">
        <v>9.3774957661407587E-2</v>
      </c>
      <c r="G148" s="211">
        <v>0.11705521330551623</v>
      </c>
      <c r="H148" s="211">
        <v>0.12430537782122086</v>
      </c>
      <c r="I148" s="211">
        <v>0.52948126096561143</v>
      </c>
      <c r="J148" s="211">
        <v>0.46029730283456166</v>
      </c>
      <c r="K148" s="211">
        <v>0.64069071231296726</v>
      </c>
      <c r="L148" s="211">
        <v>0.27118073093146128</v>
      </c>
      <c r="M148" s="211">
        <v>0.11717885689577612</v>
      </c>
      <c r="N148" s="211">
        <v>0.49327186291687031</v>
      </c>
      <c r="O148" s="211">
        <v>0.68282172614292547</v>
      </c>
      <c r="P148" s="211">
        <v>6.7549899013325324E-2</v>
      </c>
      <c r="Q148" s="211">
        <v>0.11633333331408624</v>
      </c>
      <c r="R148" s="211">
        <v>0.46833983250231892</v>
      </c>
      <c r="S148" s="211">
        <v>0.36541808746165272</v>
      </c>
      <c r="T148" s="211">
        <v>0.51734688263702489</v>
      </c>
      <c r="U148" s="211">
        <v>0.51037580507458669</v>
      </c>
      <c r="V148" s="211">
        <v>0.17524272073266553</v>
      </c>
      <c r="W148" s="211">
        <v>0.57885433834546118</v>
      </c>
      <c r="X148" s="211">
        <v>0.36092759617038495</v>
      </c>
      <c r="Y148" s="211">
        <v>0.64224874670845211</v>
      </c>
      <c r="Z148" s="211">
        <v>0.14638835301479114</v>
      </c>
      <c r="AA148" s="212">
        <v>0.1228454876656554</v>
      </c>
    </row>
    <row r="149" spans="1:27" x14ac:dyDescent="0.35">
      <c r="A149" s="210" t="s">
        <v>825</v>
      </c>
      <c r="B149" s="217">
        <v>158.34607673315796</v>
      </c>
      <c r="C149" s="211">
        <v>6.8761254747340808E-2</v>
      </c>
      <c r="D149" s="211">
        <v>0.1230435518472269</v>
      </c>
      <c r="E149" s="211">
        <v>7.9568861162554155E-2</v>
      </c>
      <c r="F149" s="211">
        <v>9.143957216795881E-2</v>
      </c>
      <c r="G149" s="211">
        <v>0.11603952182788441</v>
      </c>
      <c r="H149" s="211">
        <v>0.12628419729144449</v>
      </c>
      <c r="I149" s="211">
        <v>0.52692152348773191</v>
      </c>
      <c r="J149" s="211">
        <v>0.45938208522368501</v>
      </c>
      <c r="K149" s="211">
        <v>0.60798852635798017</v>
      </c>
      <c r="L149" s="211">
        <v>0.27712558796510905</v>
      </c>
      <c r="M149" s="211">
        <v>0.10321112049405255</v>
      </c>
      <c r="N149" s="211">
        <v>0.42956519391790132</v>
      </c>
      <c r="O149" s="211">
        <v>0.62531659159419095</v>
      </c>
      <c r="P149" s="211">
        <v>6.9264145978658362E-2</v>
      </c>
      <c r="Q149" s="211">
        <v>9.2747435834334604E-2</v>
      </c>
      <c r="R149" s="211">
        <v>0.42286847750077522</v>
      </c>
      <c r="S149" s="211">
        <v>0.35638864356047867</v>
      </c>
      <c r="T149" s="211">
        <v>0.53142865076508417</v>
      </c>
      <c r="U149" s="211">
        <v>0.39550657384344762</v>
      </c>
      <c r="V149" s="211">
        <v>0.1688143054633468</v>
      </c>
      <c r="W149" s="211">
        <v>0.62211516399386901</v>
      </c>
      <c r="X149" s="211">
        <v>0.41086519525149179</v>
      </c>
      <c r="Y149" s="211">
        <v>0.56158591032680383</v>
      </c>
      <c r="Z149" s="211">
        <v>0.14887105593516822</v>
      </c>
      <c r="AA149" s="212">
        <v>0.11956492594270954</v>
      </c>
    </row>
    <row r="150" spans="1:27" x14ac:dyDescent="0.35">
      <c r="A150" s="210" t="s">
        <v>826</v>
      </c>
      <c r="B150" s="217">
        <v>158.8964496718267</v>
      </c>
      <c r="C150" s="211">
        <v>6.4575008034158915E-2</v>
      </c>
      <c r="D150" s="211">
        <v>0.11960066701798475</v>
      </c>
      <c r="E150" s="211">
        <v>7.4273187892516038E-2</v>
      </c>
      <c r="F150" s="211">
        <v>7.4112312050887266E-2</v>
      </c>
      <c r="G150" s="211">
        <v>0.12225954857283763</v>
      </c>
      <c r="H150" s="211">
        <v>0.11529033046744488</v>
      </c>
      <c r="I150" s="211">
        <v>0.48250566183365751</v>
      </c>
      <c r="J150" s="211">
        <v>0.40406994455416317</v>
      </c>
      <c r="K150" s="211">
        <v>0.64151240161495227</v>
      </c>
      <c r="L150" s="211">
        <v>0.27251941263364704</v>
      </c>
      <c r="M150" s="211">
        <v>9.1767794516358206E-2</v>
      </c>
      <c r="N150" s="211">
        <v>0.52739654057084129</v>
      </c>
      <c r="O150" s="211">
        <v>0.74111548485470269</v>
      </c>
      <c r="P150" s="211">
        <v>7.2401565527535072E-2</v>
      </c>
      <c r="Q150" s="211">
        <v>5.47780580034746E-2</v>
      </c>
      <c r="R150" s="211">
        <v>0.40597117533734017</v>
      </c>
      <c r="S150" s="211">
        <v>0.2738159474353426</v>
      </c>
      <c r="T150" s="211">
        <v>0.54995594666864855</v>
      </c>
      <c r="U150" s="211">
        <v>0.48500995535987396</v>
      </c>
      <c r="V150" s="211">
        <v>0.10203327680985858</v>
      </c>
      <c r="W150" s="211">
        <v>0.63599886166873543</v>
      </c>
      <c r="X150" s="211">
        <v>0.32216173261195957</v>
      </c>
      <c r="Y150" s="211">
        <v>0.69023784453842774</v>
      </c>
      <c r="Z150" s="211">
        <v>0.14838280686097707</v>
      </c>
      <c r="AA150" s="212">
        <v>0.11843288149767674</v>
      </c>
    </row>
    <row r="151" spans="1:27" x14ac:dyDescent="0.35">
      <c r="A151" s="210" t="s">
        <v>827</v>
      </c>
      <c r="B151" s="217">
        <v>160.03697727088115</v>
      </c>
      <c r="C151" s="211">
        <v>5.0040563009284729E-2</v>
      </c>
      <c r="D151" s="211">
        <v>0.12400177639480009</v>
      </c>
      <c r="E151" s="211">
        <v>7.7907083610116681E-2</v>
      </c>
      <c r="F151" s="211">
        <v>7.7926638415621863E-2</v>
      </c>
      <c r="G151" s="211">
        <v>0.12592661413251757</v>
      </c>
      <c r="H151" s="211">
        <v>0.12084502722979362</v>
      </c>
      <c r="I151" s="211">
        <v>0.49983332916694384</v>
      </c>
      <c r="J151" s="211">
        <v>0.40267700950699425</v>
      </c>
      <c r="K151" s="211">
        <v>0.59622568038870205</v>
      </c>
      <c r="L151" s="211">
        <v>0.27081633687409451</v>
      </c>
      <c r="M151" s="211">
        <v>0.11147788747048797</v>
      </c>
      <c r="N151" s="211">
        <v>0.44749249410560854</v>
      </c>
      <c r="O151" s="211">
        <v>0.75539287398085631</v>
      </c>
      <c r="P151" s="211">
        <v>6.8332032264890818E-2</v>
      </c>
      <c r="Q151" s="211">
        <v>8.2312061237614337E-2</v>
      </c>
      <c r="R151" s="211">
        <v>0.41425587565621425</v>
      </c>
      <c r="S151" s="211">
        <v>0.29862869266984265</v>
      </c>
      <c r="T151" s="211">
        <v>0.54584292291696224</v>
      </c>
      <c r="U151" s="211">
        <v>0.53771752574338738</v>
      </c>
      <c r="V151" s="211">
        <v>8.9583944981418417E-2</v>
      </c>
      <c r="W151" s="211">
        <v>0.54405621184800235</v>
      </c>
      <c r="X151" s="211">
        <v>0.33505933321477976</v>
      </c>
      <c r="Y151" s="211">
        <v>0.72104814498581238</v>
      </c>
      <c r="Z151" s="211">
        <v>0.14853801498586661</v>
      </c>
      <c r="AA151" s="212">
        <v>0.1177480921709233</v>
      </c>
    </row>
    <row r="152" spans="1:27" x14ac:dyDescent="0.35">
      <c r="A152" s="210" t="s">
        <v>828</v>
      </c>
      <c r="B152" s="217">
        <v>154.40618022506837</v>
      </c>
      <c r="C152" s="211">
        <v>5.296166485011207E-2</v>
      </c>
      <c r="D152" s="211">
        <v>0.12599162322706262</v>
      </c>
      <c r="E152" s="211">
        <v>7.0028132151628383E-2</v>
      </c>
      <c r="F152" s="211">
        <v>7.9302231447223023E-2</v>
      </c>
      <c r="G152" s="211">
        <v>0.1180248523077996</v>
      </c>
      <c r="H152" s="211">
        <v>0.12201520306730239</v>
      </c>
      <c r="I152" s="211">
        <v>0.51580281115082594</v>
      </c>
      <c r="J152" s="211">
        <v>0.43135600942563346</v>
      </c>
      <c r="K152" s="211">
        <v>0.58691587204861284</v>
      </c>
      <c r="L152" s="211">
        <v>0.27129931117122258</v>
      </c>
      <c r="M152" s="211">
        <v>0.10156946043779917</v>
      </c>
      <c r="N152" s="211">
        <v>0.41797006351015276</v>
      </c>
      <c r="O152" s="211">
        <v>0.66285144595402279</v>
      </c>
      <c r="P152" s="211">
        <v>7.060304974593308E-2</v>
      </c>
      <c r="Q152" s="211">
        <v>9.3978855984896054E-2</v>
      </c>
      <c r="R152" s="211">
        <v>0.3890166894872138</v>
      </c>
      <c r="S152" s="211">
        <v>0.43135268347179861</v>
      </c>
      <c r="T152" s="211">
        <v>0.59038424055107686</v>
      </c>
      <c r="U152" s="211">
        <v>0.4166620690927737</v>
      </c>
      <c r="V152" s="211">
        <v>0.14612610562636513</v>
      </c>
      <c r="W152" s="211">
        <v>0.53762545878220613</v>
      </c>
      <c r="X152" s="211">
        <v>0.25944244573247588</v>
      </c>
      <c r="Y152" s="211">
        <v>0.5776025948524568</v>
      </c>
      <c r="Z152" s="211">
        <v>0.14701861147063872</v>
      </c>
      <c r="AA152" s="212">
        <v>0.11737104463273612</v>
      </c>
    </row>
    <row r="153" spans="1:27" x14ac:dyDescent="0.35">
      <c r="A153" s="210" t="s">
        <v>829</v>
      </c>
      <c r="B153" s="217">
        <v>192.06152214792132</v>
      </c>
      <c r="C153" s="211">
        <v>4.9737163764260531E-2</v>
      </c>
      <c r="D153" s="211">
        <v>0.11469426847936262</v>
      </c>
      <c r="E153" s="211">
        <v>7.7022847700056879E-2</v>
      </c>
      <c r="F153" s="211">
        <v>0.10966411260760849</v>
      </c>
      <c r="G153" s="211">
        <v>0.12472944973758789</v>
      </c>
      <c r="H153" s="211">
        <v>0.11617294235727973</v>
      </c>
      <c r="I153" s="211">
        <v>0.51757928875253278</v>
      </c>
      <c r="J153" s="211">
        <v>0.44680465052858703</v>
      </c>
      <c r="K153" s="211">
        <v>0.61982507463804637</v>
      </c>
      <c r="L153" s="211">
        <v>0.27471524971330186</v>
      </c>
      <c r="M153" s="211">
        <v>0.11683450872455507</v>
      </c>
      <c r="N153" s="211">
        <v>0.47283564836451186</v>
      </c>
      <c r="O153" s="211">
        <v>0.65039723905352553</v>
      </c>
      <c r="P153" s="211">
        <v>7.2013813473071689E-2</v>
      </c>
      <c r="Q153" s="211">
        <v>0.12703382155183304</v>
      </c>
      <c r="R153" s="211">
        <v>0.37617345155082405</v>
      </c>
      <c r="S153" s="211">
        <v>0.35506930757594202</v>
      </c>
      <c r="T153" s="211">
        <v>0.53641301270904196</v>
      </c>
      <c r="U153" s="211">
        <v>0.40053207522121514</v>
      </c>
      <c r="V153" s="211">
        <v>0.13811493015574067</v>
      </c>
      <c r="W153" s="211">
        <v>0.55597377208977139</v>
      </c>
      <c r="X153" s="211">
        <v>0.28765224145630569</v>
      </c>
      <c r="Y153" s="211">
        <v>0.68861164051194756</v>
      </c>
      <c r="Z153" s="211">
        <v>0.14477777975687209</v>
      </c>
      <c r="AA153" s="212">
        <v>0.11250895327693343</v>
      </c>
    </row>
    <row r="154" spans="1:27" x14ac:dyDescent="0.35">
      <c r="A154" s="210" t="s">
        <v>830</v>
      </c>
      <c r="B154" s="217">
        <v>145.80461005036469</v>
      </c>
      <c r="C154" s="211">
        <v>6.6038325700095019E-2</v>
      </c>
      <c r="D154" s="211">
        <v>0.12666721040755582</v>
      </c>
      <c r="E154" s="211">
        <v>7.5543213415935812E-2</v>
      </c>
      <c r="F154" s="211">
        <v>9.632130942395345E-2</v>
      </c>
      <c r="G154" s="211">
        <v>0.12416579420099767</v>
      </c>
      <c r="H154" s="211">
        <v>0.10422155875967642</v>
      </c>
      <c r="I154" s="211">
        <v>0.4861886258856597</v>
      </c>
      <c r="J154" s="211">
        <v>0.42704730518532474</v>
      </c>
      <c r="K154" s="211">
        <v>0.61918298049298237</v>
      </c>
      <c r="L154" s="211">
        <v>0.26704212817769246</v>
      </c>
      <c r="M154" s="211">
        <v>9.994676604218572E-2</v>
      </c>
      <c r="N154" s="211">
        <v>0.38229274717780853</v>
      </c>
      <c r="O154" s="211">
        <v>0.69344012316588133</v>
      </c>
      <c r="P154" s="211">
        <v>6.8838620616388194E-2</v>
      </c>
      <c r="Q154" s="211">
        <v>7.2852464550397331E-2</v>
      </c>
      <c r="R154" s="211">
        <v>0.46066589647464251</v>
      </c>
      <c r="S154" s="211">
        <v>0.27004925862561147</v>
      </c>
      <c r="T154" s="211">
        <v>0.62170521495008468</v>
      </c>
      <c r="U154" s="211">
        <v>0.42039575668756279</v>
      </c>
      <c r="V154" s="211">
        <v>0.10656657403741568</v>
      </c>
      <c r="W154" s="211">
        <v>0.57058136761691769</v>
      </c>
      <c r="X154" s="211">
        <v>0.30745855109833403</v>
      </c>
      <c r="Y154" s="211">
        <v>0.66959966014234307</v>
      </c>
      <c r="Z154" s="211">
        <v>0.14936531585223714</v>
      </c>
      <c r="AA154" s="212">
        <v>0.11818118609520006</v>
      </c>
    </row>
    <row r="155" spans="1:27" x14ac:dyDescent="0.35">
      <c r="A155" s="210" t="s">
        <v>831</v>
      </c>
      <c r="B155" s="217">
        <v>164.6694691259525</v>
      </c>
      <c r="C155" s="211">
        <v>7.2166807338488778E-2</v>
      </c>
      <c r="D155" s="211">
        <v>0.12217060992319753</v>
      </c>
      <c r="E155" s="211">
        <v>8.2257356887304414E-2</v>
      </c>
      <c r="F155" s="211">
        <v>0.11294880513446222</v>
      </c>
      <c r="G155" s="211">
        <v>0.11895114700327183</v>
      </c>
      <c r="H155" s="211">
        <v>0.11619548072522935</v>
      </c>
      <c r="I155" s="211">
        <v>0.47215621164872212</v>
      </c>
      <c r="J155" s="211">
        <v>0.47768646293287131</v>
      </c>
      <c r="K155" s="211">
        <v>0.64761588920874913</v>
      </c>
      <c r="L155" s="211">
        <v>0.27932658314197273</v>
      </c>
      <c r="M155" s="211">
        <v>9.3010662732092769E-2</v>
      </c>
      <c r="N155" s="211">
        <v>0.44628634323166494</v>
      </c>
      <c r="O155" s="211">
        <v>0.79275650201381742</v>
      </c>
      <c r="P155" s="211">
        <v>6.7520675962687557E-2</v>
      </c>
      <c r="Q155" s="211">
        <v>7.2033504924618227E-2</v>
      </c>
      <c r="R155" s="211">
        <v>0.37841086624411524</v>
      </c>
      <c r="S155" s="211">
        <v>0.38837666662326348</v>
      </c>
      <c r="T155" s="211">
        <v>0.53730989056400713</v>
      </c>
      <c r="U155" s="211">
        <v>0.44599808532016455</v>
      </c>
      <c r="V155" s="211">
        <v>0.10817161979087275</v>
      </c>
      <c r="W155" s="211">
        <v>0.52966340576397142</v>
      </c>
      <c r="X155" s="211">
        <v>0.37750880896045647</v>
      </c>
      <c r="Y155" s="211">
        <v>0.75833241340276891</v>
      </c>
      <c r="Z155" s="211">
        <v>0.14956718393041846</v>
      </c>
      <c r="AA155" s="212">
        <v>0.11484420444387172</v>
      </c>
    </row>
    <row r="156" spans="1:27" x14ac:dyDescent="0.35">
      <c r="A156" s="210" t="s">
        <v>832</v>
      </c>
      <c r="B156" s="217">
        <v>147.26323566036223</v>
      </c>
      <c r="C156" s="211">
        <v>5.4677065560824759E-2</v>
      </c>
      <c r="D156" s="211">
        <v>0.13023679647122222</v>
      </c>
      <c r="E156" s="211">
        <v>7.8008332064003094E-2</v>
      </c>
      <c r="F156" s="211">
        <v>8.5064633628843395E-2</v>
      </c>
      <c r="G156" s="211">
        <v>0.11998174629961593</v>
      </c>
      <c r="H156" s="211">
        <v>0.11831575555270081</v>
      </c>
      <c r="I156" s="211">
        <v>0.50487333947030899</v>
      </c>
      <c r="J156" s="211">
        <v>0.47525713699370342</v>
      </c>
      <c r="K156" s="211">
        <v>0.63918205859362542</v>
      </c>
      <c r="L156" s="211">
        <v>0.27466737148860704</v>
      </c>
      <c r="M156" s="211">
        <v>0.11839622909301728</v>
      </c>
      <c r="N156" s="211">
        <v>0.341005748968992</v>
      </c>
      <c r="O156" s="211">
        <v>0.69466424923471581</v>
      </c>
      <c r="P156" s="211">
        <v>6.8595815337046021E-2</v>
      </c>
      <c r="Q156" s="211">
        <v>0.12169686210924269</v>
      </c>
      <c r="R156" s="211">
        <v>0.45516271035845013</v>
      </c>
      <c r="S156" s="211">
        <v>0.40434649820859225</v>
      </c>
      <c r="T156" s="211">
        <v>0.55527730009434539</v>
      </c>
      <c r="U156" s="211">
        <v>0.40395142495992714</v>
      </c>
      <c r="V156" s="211">
        <v>6.9384677095675029E-2</v>
      </c>
      <c r="W156" s="211">
        <v>0.56324337657371715</v>
      </c>
      <c r="X156" s="211">
        <v>0.28040543970795523</v>
      </c>
      <c r="Y156" s="211">
        <v>0.78526886624091663</v>
      </c>
      <c r="Z156" s="211">
        <v>0.14745082256519207</v>
      </c>
      <c r="AA156" s="212">
        <v>0.11482751594527198</v>
      </c>
    </row>
    <row r="157" spans="1:27" x14ac:dyDescent="0.35">
      <c r="A157" s="210" t="s">
        <v>833</v>
      </c>
      <c r="B157" s="217">
        <v>118.60001417807966</v>
      </c>
      <c r="C157" s="211">
        <v>8.7408727306234987E-2</v>
      </c>
      <c r="D157" s="211">
        <v>0.1220383144766107</v>
      </c>
      <c r="E157" s="211">
        <v>7.6788814890797308E-2</v>
      </c>
      <c r="F157" s="211">
        <v>8.6271568203976592E-2</v>
      </c>
      <c r="G157" s="211">
        <v>0.12110934909713722</v>
      </c>
      <c r="H157" s="211">
        <v>0.11957360840111217</v>
      </c>
      <c r="I157" s="211">
        <v>0.46154750667817057</v>
      </c>
      <c r="J157" s="211">
        <v>0.46253334687437103</v>
      </c>
      <c r="K157" s="211">
        <v>0.5309176284622561</v>
      </c>
      <c r="L157" s="211">
        <v>0.27560442047865219</v>
      </c>
      <c r="M157" s="211">
        <v>0.10879138788580112</v>
      </c>
      <c r="N157" s="211">
        <v>0.35761264883117588</v>
      </c>
      <c r="O157" s="211">
        <v>0.70167182292950181</v>
      </c>
      <c r="P157" s="211">
        <v>6.1735546668588173E-2</v>
      </c>
      <c r="Q157" s="211">
        <v>0.14156424858269601</v>
      </c>
      <c r="R157" s="211">
        <v>0.45922490660906495</v>
      </c>
      <c r="S157" s="211">
        <v>0.29909818625737122</v>
      </c>
      <c r="T157" s="211">
        <v>0.48421846692813508</v>
      </c>
      <c r="U157" s="211">
        <v>0.42561901245203027</v>
      </c>
      <c r="V157" s="211">
        <v>6.6887512410225586E-2</v>
      </c>
      <c r="W157" s="211">
        <v>0.61387888224343956</v>
      </c>
      <c r="X157" s="211">
        <v>0.33446083832463652</v>
      </c>
      <c r="Y157" s="211">
        <v>0.72388284582614237</v>
      </c>
      <c r="Z157" s="211">
        <v>0.14742125670934023</v>
      </c>
      <c r="AA157" s="212">
        <v>0.11847565070556307</v>
      </c>
    </row>
    <row r="158" spans="1:27" x14ac:dyDescent="0.35">
      <c r="A158" s="210" t="s">
        <v>834</v>
      </c>
      <c r="B158" s="217">
        <v>136.82566774503744</v>
      </c>
      <c r="C158" s="211">
        <v>7.3671201525170232E-2</v>
      </c>
      <c r="D158" s="211">
        <v>0.11509591548060359</v>
      </c>
      <c r="E158" s="211">
        <v>7.6353651292740216E-2</v>
      </c>
      <c r="F158" s="211">
        <v>8.1282474750562855E-2</v>
      </c>
      <c r="G158" s="211">
        <v>0.12180433055729939</v>
      </c>
      <c r="H158" s="211">
        <v>0.12409553151030374</v>
      </c>
      <c r="I158" s="211">
        <v>0.45240255382623457</v>
      </c>
      <c r="J158" s="211">
        <v>0.45007137603085129</v>
      </c>
      <c r="K158" s="211">
        <v>0.621205462900566</v>
      </c>
      <c r="L158" s="211">
        <v>0.2681933995939515</v>
      </c>
      <c r="M158" s="211">
        <v>0.10554142457248918</v>
      </c>
      <c r="N158" s="211">
        <v>0.36873223185704346</v>
      </c>
      <c r="O158" s="211">
        <v>0.5656753596684172</v>
      </c>
      <c r="P158" s="211">
        <v>6.2022179324585779E-2</v>
      </c>
      <c r="Q158" s="211">
        <v>6.2576670447529237E-2</v>
      </c>
      <c r="R158" s="211">
        <v>0.45182448136797598</v>
      </c>
      <c r="S158" s="211">
        <v>0.33673914917970282</v>
      </c>
      <c r="T158" s="211">
        <v>0.54152554889840054</v>
      </c>
      <c r="U158" s="211">
        <v>0.42430612703289927</v>
      </c>
      <c r="V158" s="211">
        <v>0.11304026773398212</v>
      </c>
      <c r="W158" s="211">
        <v>0.50215089450214612</v>
      </c>
      <c r="X158" s="211">
        <v>0.3832691473056225</v>
      </c>
      <c r="Y158" s="211">
        <v>0.65347712807698877</v>
      </c>
      <c r="Z158" s="211">
        <v>0.14842265380295233</v>
      </c>
      <c r="AA158" s="212">
        <v>0.11576645655597646</v>
      </c>
    </row>
    <row r="159" spans="1:27" x14ac:dyDescent="0.35">
      <c r="A159" s="210" t="s">
        <v>835</v>
      </c>
      <c r="B159" s="217">
        <v>133.56074307834621</v>
      </c>
      <c r="C159" s="211">
        <v>7.3159905314150175E-2</v>
      </c>
      <c r="D159" s="211">
        <v>0.12497032105296517</v>
      </c>
      <c r="E159" s="211">
        <v>8.1162449131502265E-2</v>
      </c>
      <c r="F159" s="211">
        <v>8.9983539005467753E-2</v>
      </c>
      <c r="G159" s="211">
        <v>0.12323484943503593</v>
      </c>
      <c r="H159" s="211">
        <v>0.10220876509307009</v>
      </c>
      <c r="I159" s="211">
        <v>0.49338828020143466</v>
      </c>
      <c r="J159" s="211">
        <v>0.45690350526189411</v>
      </c>
      <c r="K159" s="211">
        <v>0.56412035727110288</v>
      </c>
      <c r="L159" s="211">
        <v>0.26771390035942783</v>
      </c>
      <c r="M159" s="211">
        <v>0.10093412980406352</v>
      </c>
      <c r="N159" s="211">
        <v>0.53531947578425176</v>
      </c>
      <c r="O159" s="211">
        <v>0.75235462378305973</v>
      </c>
      <c r="P159" s="211">
        <v>6.5546526030561075E-2</v>
      </c>
      <c r="Q159" s="211">
        <v>0.12756266730250296</v>
      </c>
      <c r="R159" s="211">
        <v>0.43391647771155306</v>
      </c>
      <c r="S159" s="211">
        <v>0.41337509803400085</v>
      </c>
      <c r="T159" s="211">
        <v>0.52246104642183044</v>
      </c>
      <c r="U159" s="211">
        <v>0.41014120581780655</v>
      </c>
      <c r="V159" s="211">
        <v>9.9509815318549869E-2</v>
      </c>
      <c r="W159" s="211">
        <v>0.52130527064168575</v>
      </c>
      <c r="X159" s="211">
        <v>0.3104100511032456</v>
      </c>
      <c r="Y159" s="211">
        <v>0.61110717110075874</v>
      </c>
      <c r="Z159" s="211">
        <v>0.14125693952308788</v>
      </c>
      <c r="AA159" s="212">
        <v>0.12377789208335847</v>
      </c>
    </row>
    <row r="160" spans="1:27" x14ac:dyDescent="0.35">
      <c r="A160" s="210" t="s">
        <v>836</v>
      </c>
      <c r="B160" s="217">
        <v>145.12220108687455</v>
      </c>
      <c r="C160" s="211">
        <v>8.3056786741024277E-2</v>
      </c>
      <c r="D160" s="211">
        <v>0.12498222496948293</v>
      </c>
      <c r="E160" s="211">
        <v>7.9982809089881035E-2</v>
      </c>
      <c r="F160" s="211">
        <v>9.3947309404233667E-2</v>
      </c>
      <c r="G160" s="211">
        <v>0.12192002944428672</v>
      </c>
      <c r="H160" s="211">
        <v>0.12590230148765577</v>
      </c>
      <c r="I160" s="211">
        <v>0.4167750570674309</v>
      </c>
      <c r="J160" s="211">
        <v>0.39895096465089852</v>
      </c>
      <c r="K160" s="211">
        <v>0.57198900366474315</v>
      </c>
      <c r="L160" s="211">
        <v>0.27254882570504652</v>
      </c>
      <c r="M160" s="211">
        <v>9.4061033411182493E-2</v>
      </c>
      <c r="N160" s="211">
        <v>0.392279600257609</v>
      </c>
      <c r="O160" s="211">
        <v>0.68661544690870313</v>
      </c>
      <c r="P160" s="211">
        <v>6.9863349167446978E-2</v>
      </c>
      <c r="Q160" s="211">
        <v>8.17507780574694E-2</v>
      </c>
      <c r="R160" s="211">
        <v>0.42352441569276689</v>
      </c>
      <c r="S160" s="211">
        <v>0.30832739149377253</v>
      </c>
      <c r="T160" s="211">
        <v>0.55115336980908658</v>
      </c>
      <c r="U160" s="211">
        <v>0.4241006479560222</v>
      </c>
      <c r="V160" s="211">
        <v>0.12938540966043988</v>
      </c>
      <c r="W160" s="211">
        <v>0.50269832962111394</v>
      </c>
      <c r="X160" s="211">
        <v>0.32997972094730332</v>
      </c>
      <c r="Y160" s="211">
        <v>0.60726104343589671</v>
      </c>
      <c r="Z160" s="211">
        <v>0.14698070193863352</v>
      </c>
      <c r="AA160" s="212">
        <v>0.11812068978097225</v>
      </c>
    </row>
    <row r="161" spans="1:27" x14ac:dyDescent="0.35">
      <c r="A161" s="210" t="s">
        <v>837</v>
      </c>
      <c r="B161" s="217">
        <v>127.24557845790109</v>
      </c>
      <c r="C161" s="211">
        <v>6.352619351791472E-2</v>
      </c>
      <c r="D161" s="211">
        <v>0.12590865694542652</v>
      </c>
      <c r="E161" s="211">
        <v>7.8187158752285532E-2</v>
      </c>
      <c r="F161" s="211">
        <v>9.2000468781588352E-2</v>
      </c>
      <c r="G161" s="211">
        <v>0.12457882611682433</v>
      </c>
      <c r="H161" s="211">
        <v>0.10756317876916789</v>
      </c>
      <c r="I161" s="211">
        <v>0.51128427321230141</v>
      </c>
      <c r="J161" s="211">
        <v>0.42136705400990221</v>
      </c>
      <c r="K161" s="211">
        <v>0.64471095134863388</v>
      </c>
      <c r="L161" s="211">
        <v>0.28124286216003291</v>
      </c>
      <c r="M161" s="211">
        <v>0.10519585255011465</v>
      </c>
      <c r="N161" s="211">
        <v>0.46775651215126535</v>
      </c>
      <c r="O161" s="211">
        <v>0.78050869078049778</v>
      </c>
      <c r="P161" s="211">
        <v>6.9999725738457821E-2</v>
      </c>
      <c r="Q161" s="211">
        <v>5.4180901076746515E-2</v>
      </c>
      <c r="R161" s="211">
        <v>0.38936597650216764</v>
      </c>
      <c r="S161" s="211">
        <v>0.33224863719982417</v>
      </c>
      <c r="T161" s="211">
        <v>0.48918504333653562</v>
      </c>
      <c r="U161" s="211">
        <v>0.44737827734071461</v>
      </c>
      <c r="V161" s="211">
        <v>5.1997144278940734E-2</v>
      </c>
      <c r="W161" s="211">
        <v>0.6037300336757252</v>
      </c>
      <c r="X161" s="211">
        <v>0.29331721988426662</v>
      </c>
      <c r="Y161" s="211">
        <v>0.67714563981490949</v>
      </c>
      <c r="Z161" s="211">
        <v>0.14563615230666602</v>
      </c>
      <c r="AA161" s="212">
        <v>0.11752290700812065</v>
      </c>
    </row>
    <row r="162" spans="1:27" x14ac:dyDescent="0.35">
      <c r="A162" s="210" t="s">
        <v>838</v>
      </c>
      <c r="B162" s="217">
        <v>155.64994289790161</v>
      </c>
      <c r="C162" s="211">
        <v>5.9182999918917178E-2</v>
      </c>
      <c r="D162" s="211">
        <v>0.12500219035952118</v>
      </c>
      <c r="E162" s="211">
        <v>8.7936401080027343E-2</v>
      </c>
      <c r="F162" s="211">
        <v>0.10346521036901886</v>
      </c>
      <c r="G162" s="211">
        <v>0.12205731074314961</v>
      </c>
      <c r="H162" s="211">
        <v>0.11914965519575443</v>
      </c>
      <c r="I162" s="211">
        <v>0.49138533927346045</v>
      </c>
      <c r="J162" s="211">
        <v>0.46122349417687225</v>
      </c>
      <c r="K162" s="211">
        <v>0.58187035579977031</v>
      </c>
      <c r="L162" s="211">
        <v>0.27594446167166331</v>
      </c>
      <c r="M162" s="211">
        <v>0.11200086022020386</v>
      </c>
      <c r="N162" s="211">
        <v>0.39653787843105609</v>
      </c>
      <c r="O162" s="211">
        <v>0.76572000058751111</v>
      </c>
      <c r="P162" s="211">
        <v>6.5715644515512178E-2</v>
      </c>
      <c r="Q162" s="211">
        <v>9.0132497844417653E-2</v>
      </c>
      <c r="R162" s="211">
        <v>0.44655086395439847</v>
      </c>
      <c r="S162" s="211">
        <v>0.30870105954584859</v>
      </c>
      <c r="T162" s="211">
        <v>0.63405421096081771</v>
      </c>
      <c r="U162" s="211">
        <v>0.43951048574304363</v>
      </c>
      <c r="V162" s="211">
        <v>0.1402995949912858</v>
      </c>
      <c r="W162" s="211">
        <v>0.59869298927794468</v>
      </c>
      <c r="X162" s="211">
        <v>0.34124340082895999</v>
      </c>
      <c r="Y162" s="211">
        <v>0.59304138537486872</v>
      </c>
      <c r="Z162" s="211">
        <v>0.14772290539027941</v>
      </c>
      <c r="AA162" s="212">
        <v>0.12396744426002713</v>
      </c>
    </row>
    <row r="163" spans="1:27" x14ac:dyDescent="0.35">
      <c r="A163" s="210" t="s">
        <v>839</v>
      </c>
      <c r="B163" s="217">
        <v>186.72442705623925</v>
      </c>
      <c r="C163" s="211">
        <v>5.9011516345315651E-2</v>
      </c>
      <c r="D163" s="211">
        <v>0.12394524861820368</v>
      </c>
      <c r="E163" s="211">
        <v>6.7653597455608949E-2</v>
      </c>
      <c r="F163" s="211">
        <v>8.9709627153844007E-2</v>
      </c>
      <c r="G163" s="211">
        <v>0.11821700482629635</v>
      </c>
      <c r="H163" s="211">
        <v>0.11759350398970962</v>
      </c>
      <c r="I163" s="211">
        <v>0.4894459657891187</v>
      </c>
      <c r="J163" s="211">
        <v>0.43158879246837928</v>
      </c>
      <c r="K163" s="211">
        <v>0.63737901385833218</v>
      </c>
      <c r="L163" s="211">
        <v>0.26890715234076612</v>
      </c>
      <c r="M163" s="211">
        <v>0.10225628799274802</v>
      </c>
      <c r="N163" s="211">
        <v>0.3696458397662809</v>
      </c>
      <c r="O163" s="211">
        <v>0.77758241516646875</v>
      </c>
      <c r="P163" s="211">
        <v>7.1282601554400554E-2</v>
      </c>
      <c r="Q163" s="211">
        <v>4.9111119904104425E-2</v>
      </c>
      <c r="R163" s="211">
        <v>0.45265289541505438</v>
      </c>
      <c r="S163" s="211">
        <v>0.31466554014706938</v>
      </c>
      <c r="T163" s="211">
        <v>0.63145024989691956</v>
      </c>
      <c r="U163" s="211">
        <v>0.45518007539892058</v>
      </c>
      <c r="V163" s="211">
        <v>0.18134884508679835</v>
      </c>
      <c r="W163" s="211">
        <v>0.48900809937466549</v>
      </c>
      <c r="X163" s="211">
        <v>0.28422779943418658</v>
      </c>
      <c r="Y163" s="211">
        <v>0.67484013000182541</v>
      </c>
      <c r="Z163" s="211">
        <v>0.14923957072252486</v>
      </c>
      <c r="AA163" s="212">
        <v>0.12080763766603186</v>
      </c>
    </row>
    <row r="164" spans="1:27" x14ac:dyDescent="0.35">
      <c r="A164" s="210" t="s">
        <v>840</v>
      </c>
      <c r="B164" s="217">
        <v>139.06094529123635</v>
      </c>
      <c r="C164" s="211">
        <v>6.0103106541422716E-2</v>
      </c>
      <c r="D164" s="211">
        <v>0.12307597860467974</v>
      </c>
      <c r="E164" s="211">
        <v>8.6185719011946715E-2</v>
      </c>
      <c r="F164" s="211">
        <v>8.7013475832910275E-2</v>
      </c>
      <c r="G164" s="211">
        <v>0.11532385886932332</v>
      </c>
      <c r="H164" s="211">
        <v>0.10422954440911092</v>
      </c>
      <c r="I164" s="211">
        <v>0.5250302355410168</v>
      </c>
      <c r="J164" s="211">
        <v>0.43939193370490082</v>
      </c>
      <c r="K164" s="211">
        <v>0.62138900520135476</v>
      </c>
      <c r="L164" s="211">
        <v>0.274659684519582</v>
      </c>
      <c r="M164" s="211">
        <v>0.10345814066197205</v>
      </c>
      <c r="N164" s="211">
        <v>0.33998549009012258</v>
      </c>
      <c r="O164" s="211">
        <v>0.78975380097850489</v>
      </c>
      <c r="P164" s="211">
        <v>7.0414172931235169E-2</v>
      </c>
      <c r="Q164" s="211">
        <v>0.1383151967449669</v>
      </c>
      <c r="R164" s="211">
        <v>0.44588432658856691</v>
      </c>
      <c r="S164" s="211">
        <v>0.29114798024637029</v>
      </c>
      <c r="T164" s="211">
        <v>0.54619168467917123</v>
      </c>
      <c r="U164" s="211">
        <v>0.40825280226489336</v>
      </c>
      <c r="V164" s="211">
        <v>6.3782367183415956E-2</v>
      </c>
      <c r="W164" s="211">
        <v>0.56391634610312247</v>
      </c>
      <c r="X164" s="211">
        <v>0.36318083129462919</v>
      </c>
      <c r="Y164" s="211">
        <v>0.62960008605832707</v>
      </c>
      <c r="Z164" s="211">
        <v>0.13676338515584474</v>
      </c>
      <c r="AA164" s="212">
        <v>0.11307995528777713</v>
      </c>
    </row>
    <row r="165" spans="1:27" x14ac:dyDescent="0.35">
      <c r="A165" s="210" t="s">
        <v>841</v>
      </c>
      <c r="B165" s="217">
        <v>134.0898304550484</v>
      </c>
      <c r="C165" s="211">
        <v>5.8705010930513862E-2</v>
      </c>
      <c r="D165" s="211">
        <v>0.13268410929134344</v>
      </c>
      <c r="E165" s="211">
        <v>8.435459596569285E-2</v>
      </c>
      <c r="F165" s="211">
        <v>0.11464934910938654</v>
      </c>
      <c r="G165" s="211">
        <v>0.12023111929485476</v>
      </c>
      <c r="H165" s="211">
        <v>0.12050705614034209</v>
      </c>
      <c r="I165" s="211">
        <v>0.52206340228850578</v>
      </c>
      <c r="J165" s="211">
        <v>0.45119257878801683</v>
      </c>
      <c r="K165" s="211">
        <v>0.64710310836019369</v>
      </c>
      <c r="L165" s="211">
        <v>0.28039306329035624</v>
      </c>
      <c r="M165" s="211">
        <v>8.5121647197534595E-2</v>
      </c>
      <c r="N165" s="211">
        <v>0.37210871044660138</v>
      </c>
      <c r="O165" s="211">
        <v>0.73642964769800789</v>
      </c>
      <c r="P165" s="211">
        <v>6.6870243223425288E-2</v>
      </c>
      <c r="Q165" s="211">
        <v>6.8498159597436298E-2</v>
      </c>
      <c r="R165" s="211">
        <v>0.46767397754613399</v>
      </c>
      <c r="S165" s="211">
        <v>0.37859277747288261</v>
      </c>
      <c r="T165" s="211">
        <v>0.55459646330854317</v>
      </c>
      <c r="U165" s="211">
        <v>0.53117391989924356</v>
      </c>
      <c r="V165" s="211">
        <v>8.1042519948523115E-2</v>
      </c>
      <c r="W165" s="211">
        <v>0.57456265589861</v>
      </c>
      <c r="X165" s="211">
        <v>0.33307376690236601</v>
      </c>
      <c r="Y165" s="211">
        <v>0.67703675750751158</v>
      </c>
      <c r="Z165" s="211">
        <v>0.1445825971283318</v>
      </c>
      <c r="AA165" s="212">
        <v>0.12253092850397761</v>
      </c>
    </row>
    <row r="166" spans="1:27" x14ac:dyDescent="0.35">
      <c r="A166" s="210" t="s">
        <v>842</v>
      </c>
      <c r="B166" s="217">
        <v>141.86761014179785</v>
      </c>
      <c r="C166" s="211">
        <v>6.3071388326469233E-2</v>
      </c>
      <c r="D166" s="211">
        <v>0.12397271534121809</v>
      </c>
      <c r="E166" s="211">
        <v>7.9226844849643804E-2</v>
      </c>
      <c r="F166" s="211">
        <v>0.10812919787301294</v>
      </c>
      <c r="G166" s="211">
        <v>0.11559666578178428</v>
      </c>
      <c r="H166" s="211">
        <v>0.12749557069071735</v>
      </c>
      <c r="I166" s="211">
        <v>0.4700118899942205</v>
      </c>
      <c r="J166" s="211">
        <v>0.4704831836395193</v>
      </c>
      <c r="K166" s="211">
        <v>0.62908793937291541</v>
      </c>
      <c r="L166" s="211">
        <v>0.27458403905049827</v>
      </c>
      <c r="M166" s="211">
        <v>0.10847923950546734</v>
      </c>
      <c r="N166" s="211">
        <v>0.40805844998438034</v>
      </c>
      <c r="O166" s="211">
        <v>0.6996238052338084</v>
      </c>
      <c r="P166" s="211">
        <v>7.0971650137279324E-2</v>
      </c>
      <c r="Q166" s="211">
        <v>7.1536566579270919E-2</v>
      </c>
      <c r="R166" s="211">
        <v>0.47382388074777193</v>
      </c>
      <c r="S166" s="211">
        <v>0.32776277238379731</v>
      </c>
      <c r="T166" s="211">
        <v>0.56336564312185666</v>
      </c>
      <c r="U166" s="211">
        <v>0.41882943729780153</v>
      </c>
      <c r="V166" s="211">
        <v>8.2532168792968943E-2</v>
      </c>
      <c r="W166" s="211">
        <v>0.52587227513331336</v>
      </c>
      <c r="X166" s="211">
        <v>0.37377620644783049</v>
      </c>
      <c r="Y166" s="211">
        <v>0.69483943354180566</v>
      </c>
      <c r="Z166" s="211">
        <v>0.1445743283687089</v>
      </c>
      <c r="AA166" s="212">
        <v>0.11982417853735636</v>
      </c>
    </row>
    <row r="167" spans="1:27" x14ac:dyDescent="0.35">
      <c r="A167" s="210" t="s">
        <v>843</v>
      </c>
      <c r="B167" s="217">
        <v>152.5743059058357</v>
      </c>
      <c r="C167" s="211">
        <v>6.7941821401859129E-2</v>
      </c>
      <c r="D167" s="211">
        <v>0.12632284917706255</v>
      </c>
      <c r="E167" s="211">
        <v>8.0384217385487719E-2</v>
      </c>
      <c r="F167" s="211">
        <v>8.3386495404086505E-2</v>
      </c>
      <c r="G167" s="211">
        <v>0.11793177301628878</v>
      </c>
      <c r="H167" s="211">
        <v>0.11533335093176637</v>
      </c>
      <c r="I167" s="211">
        <v>0.4775691643353499</v>
      </c>
      <c r="J167" s="211">
        <v>0.45262211379967232</v>
      </c>
      <c r="K167" s="211">
        <v>0.54933583469281</v>
      </c>
      <c r="L167" s="211">
        <v>0.27996861588545896</v>
      </c>
      <c r="M167" s="211">
        <v>0.10841486582663498</v>
      </c>
      <c r="N167" s="211">
        <v>0.41526701387637643</v>
      </c>
      <c r="O167" s="211">
        <v>0.73886092737361708</v>
      </c>
      <c r="P167" s="211">
        <v>6.8488237917231756E-2</v>
      </c>
      <c r="Q167" s="211">
        <v>5.6744404508936835E-2</v>
      </c>
      <c r="R167" s="211">
        <v>0.47604212850018102</v>
      </c>
      <c r="S167" s="211">
        <v>0.35240409129439793</v>
      </c>
      <c r="T167" s="211">
        <v>0.51656317666932894</v>
      </c>
      <c r="U167" s="211">
        <v>0.4296350197756254</v>
      </c>
      <c r="V167" s="211">
        <v>0.11975312638984231</v>
      </c>
      <c r="W167" s="211">
        <v>0.54430696129805489</v>
      </c>
      <c r="X167" s="211">
        <v>0.28185855441637231</v>
      </c>
      <c r="Y167" s="211">
        <v>0.71705999477827864</v>
      </c>
      <c r="Z167" s="211">
        <v>0.14925898003195923</v>
      </c>
      <c r="AA167" s="212">
        <v>0.11960494169918769</v>
      </c>
    </row>
    <row r="168" spans="1:27" x14ac:dyDescent="0.35">
      <c r="A168" s="210" t="s">
        <v>844</v>
      </c>
      <c r="B168" s="217">
        <v>123.76756959139355</v>
      </c>
      <c r="C168" s="211">
        <v>7.5058214130207648E-2</v>
      </c>
      <c r="D168" s="211">
        <v>0.11747422225272962</v>
      </c>
      <c r="E168" s="211">
        <v>8.0550176497821965E-2</v>
      </c>
      <c r="F168" s="211">
        <v>0.10750966192188324</v>
      </c>
      <c r="G168" s="211">
        <v>0.12167205325199863</v>
      </c>
      <c r="H168" s="211">
        <v>0.12854859788052678</v>
      </c>
      <c r="I168" s="211">
        <v>0.4772988422024606</v>
      </c>
      <c r="J168" s="211">
        <v>0.40749580718636602</v>
      </c>
      <c r="K168" s="211">
        <v>0.60191042419153429</v>
      </c>
      <c r="L168" s="211">
        <v>0.26840936961757172</v>
      </c>
      <c r="M168" s="211">
        <v>9.2201311390516613E-2</v>
      </c>
      <c r="N168" s="211">
        <v>0.4820487789388278</v>
      </c>
      <c r="O168" s="211">
        <v>0.62979502712789537</v>
      </c>
      <c r="P168" s="211">
        <v>7.050791650062678E-2</v>
      </c>
      <c r="Q168" s="211">
        <v>0.11490985888663477</v>
      </c>
      <c r="R168" s="211">
        <v>0.48276093626939576</v>
      </c>
      <c r="S168" s="211">
        <v>0.31105871293551118</v>
      </c>
      <c r="T168" s="211">
        <v>0.53594388641520685</v>
      </c>
      <c r="U168" s="211">
        <v>0.3926468952464448</v>
      </c>
      <c r="V168" s="211">
        <v>5.6240264177802118E-2</v>
      </c>
      <c r="W168" s="211">
        <v>0.504601645837083</v>
      </c>
      <c r="X168" s="211">
        <v>0.38131471061040401</v>
      </c>
      <c r="Y168" s="211">
        <v>0.7363910180052089</v>
      </c>
      <c r="Z168" s="211">
        <v>0.14709862037740065</v>
      </c>
      <c r="AA168" s="212">
        <v>0.11843826947901319</v>
      </c>
    </row>
    <row r="169" spans="1:27" x14ac:dyDescent="0.35">
      <c r="A169" s="210" t="s">
        <v>845</v>
      </c>
      <c r="B169" s="217">
        <v>144.5607803961949</v>
      </c>
      <c r="C169" s="211">
        <v>6.0673447052877236E-2</v>
      </c>
      <c r="D169" s="211">
        <v>0.12553075835867081</v>
      </c>
      <c r="E169" s="211">
        <v>7.2387521672458308E-2</v>
      </c>
      <c r="F169" s="211">
        <v>0.10019393452062722</v>
      </c>
      <c r="G169" s="211">
        <v>0.12314213458724223</v>
      </c>
      <c r="H169" s="211">
        <v>0.1033945533458879</v>
      </c>
      <c r="I169" s="211">
        <v>0.45274922411196067</v>
      </c>
      <c r="J169" s="211">
        <v>0.38256988157063221</v>
      </c>
      <c r="K169" s="211">
        <v>0.63641329992864848</v>
      </c>
      <c r="L169" s="211">
        <v>0.27507044523893015</v>
      </c>
      <c r="M169" s="211">
        <v>9.1736764738579876E-2</v>
      </c>
      <c r="N169" s="211">
        <v>0.49468620050898426</v>
      </c>
      <c r="O169" s="211">
        <v>0.64379227041401488</v>
      </c>
      <c r="P169" s="211">
        <v>6.6369745807320316E-2</v>
      </c>
      <c r="Q169" s="211">
        <v>8.5660617091186664E-2</v>
      </c>
      <c r="R169" s="211">
        <v>0.41676505930467045</v>
      </c>
      <c r="S169" s="211">
        <v>0.26016513105841549</v>
      </c>
      <c r="T169" s="211">
        <v>0.5868087263286037</v>
      </c>
      <c r="U169" s="211">
        <v>0.43497146232997697</v>
      </c>
      <c r="V169" s="211">
        <v>0.11050037946389808</v>
      </c>
      <c r="W169" s="211">
        <v>0.5240851610585594</v>
      </c>
      <c r="X169" s="211">
        <v>0.23955131924035178</v>
      </c>
      <c r="Y169" s="211">
        <v>0.62918484507651329</v>
      </c>
      <c r="Z169" s="211">
        <v>0.14778691040052649</v>
      </c>
      <c r="AA169" s="212">
        <v>0.11453424667478714</v>
      </c>
    </row>
    <row r="170" spans="1:27" x14ac:dyDescent="0.35">
      <c r="A170" s="210" t="s">
        <v>846</v>
      </c>
      <c r="B170" s="217">
        <v>104.55622287098272</v>
      </c>
      <c r="C170" s="211">
        <v>8.23070567725811E-2</v>
      </c>
      <c r="D170" s="211">
        <v>0.12044850349088876</v>
      </c>
      <c r="E170" s="211">
        <v>7.7931430939988111E-2</v>
      </c>
      <c r="F170" s="211">
        <v>9.7905909151899978E-2</v>
      </c>
      <c r="G170" s="211">
        <v>0.12309778938247483</v>
      </c>
      <c r="H170" s="211">
        <v>0.10471441025106501</v>
      </c>
      <c r="I170" s="211">
        <v>0.51205035112173225</v>
      </c>
      <c r="J170" s="211">
        <v>0.44908704941442779</v>
      </c>
      <c r="K170" s="211">
        <v>0.51783383027933094</v>
      </c>
      <c r="L170" s="211">
        <v>0.27033203599937761</v>
      </c>
      <c r="M170" s="211">
        <v>9.4902011787194845E-2</v>
      </c>
      <c r="N170" s="211">
        <v>0.43635473643040146</v>
      </c>
      <c r="O170" s="211">
        <v>0.74876237713745764</v>
      </c>
      <c r="P170" s="211">
        <v>6.3111432681273824E-2</v>
      </c>
      <c r="Q170" s="211">
        <v>8.8455383093842516E-2</v>
      </c>
      <c r="R170" s="211">
        <v>0.43154227486957936</v>
      </c>
      <c r="S170" s="211">
        <v>0.32953571216723465</v>
      </c>
      <c r="T170" s="211">
        <v>0.52691278113757534</v>
      </c>
      <c r="U170" s="211">
        <v>0.40915842932969904</v>
      </c>
      <c r="V170" s="211">
        <v>5.5883166007454771E-2</v>
      </c>
      <c r="W170" s="211">
        <v>0.57980590599781245</v>
      </c>
      <c r="X170" s="211">
        <v>0.24515259105338522</v>
      </c>
      <c r="Y170" s="211">
        <v>0.60090707646985897</v>
      </c>
      <c r="Z170" s="211">
        <v>0.14851620614471889</v>
      </c>
      <c r="AA170" s="212">
        <v>0.1228232676137552</v>
      </c>
    </row>
    <row r="171" spans="1:27" x14ac:dyDescent="0.35">
      <c r="A171" s="210" t="s">
        <v>847</v>
      </c>
      <c r="B171" s="217">
        <v>169.73470690887075</v>
      </c>
      <c r="C171" s="211">
        <v>5.7754045212652531E-2</v>
      </c>
      <c r="D171" s="211">
        <v>0.11763638043051089</v>
      </c>
      <c r="E171" s="211">
        <v>7.3313171561276896E-2</v>
      </c>
      <c r="F171" s="211">
        <v>0.10539207765701436</v>
      </c>
      <c r="G171" s="211">
        <v>0.11952418273760095</v>
      </c>
      <c r="H171" s="211">
        <v>0.11539710420732216</v>
      </c>
      <c r="I171" s="211">
        <v>0.48112004714193263</v>
      </c>
      <c r="J171" s="211">
        <v>0.45044228716624013</v>
      </c>
      <c r="K171" s="211">
        <v>0.63553251576689962</v>
      </c>
      <c r="L171" s="211">
        <v>0.27379132936047762</v>
      </c>
      <c r="M171" s="211">
        <v>0.10786070080477676</v>
      </c>
      <c r="N171" s="211">
        <v>0.43905203026438944</v>
      </c>
      <c r="O171" s="211">
        <v>0.74727155037522597</v>
      </c>
      <c r="P171" s="211">
        <v>6.985225051200257E-2</v>
      </c>
      <c r="Q171" s="211">
        <v>5.231452672477338E-2</v>
      </c>
      <c r="R171" s="211">
        <v>0.46653349992533222</v>
      </c>
      <c r="S171" s="211">
        <v>0.27840593833806476</v>
      </c>
      <c r="T171" s="211">
        <v>0.50418236745658007</v>
      </c>
      <c r="U171" s="211">
        <v>0.3831988869473959</v>
      </c>
      <c r="V171" s="211">
        <v>0.1163883609143548</v>
      </c>
      <c r="W171" s="211">
        <v>0.52836130313987884</v>
      </c>
      <c r="X171" s="211">
        <v>0.40051951892260501</v>
      </c>
      <c r="Y171" s="211">
        <v>0.72238270762127477</v>
      </c>
      <c r="Z171" s="211">
        <v>0.14721302683889734</v>
      </c>
      <c r="AA171" s="212">
        <v>0.11066389607320606</v>
      </c>
    </row>
    <row r="172" spans="1:27" x14ac:dyDescent="0.35">
      <c r="A172" s="210" t="s">
        <v>848</v>
      </c>
      <c r="B172" s="217">
        <v>131.19222633501383</v>
      </c>
      <c r="C172" s="211">
        <v>5.5124682131339114E-2</v>
      </c>
      <c r="D172" s="211">
        <v>0.12752913691231665</v>
      </c>
      <c r="E172" s="211">
        <v>8.6669739769980825E-2</v>
      </c>
      <c r="F172" s="211">
        <v>0.12284891062376978</v>
      </c>
      <c r="G172" s="211">
        <v>0.12056021319877039</v>
      </c>
      <c r="H172" s="211">
        <v>0.12053518061147218</v>
      </c>
      <c r="I172" s="211">
        <v>0.47567913330773604</v>
      </c>
      <c r="J172" s="211">
        <v>0.47275981032580633</v>
      </c>
      <c r="K172" s="211">
        <v>0.57815490959136273</v>
      </c>
      <c r="L172" s="211">
        <v>0.27249145924208501</v>
      </c>
      <c r="M172" s="211">
        <v>0.11150491737967587</v>
      </c>
      <c r="N172" s="211">
        <v>0.49748478261091533</v>
      </c>
      <c r="O172" s="211">
        <v>0.62175272610896937</v>
      </c>
      <c r="P172" s="211">
        <v>6.5811733604501682E-2</v>
      </c>
      <c r="Q172" s="211">
        <v>6.7115108408178664E-2</v>
      </c>
      <c r="R172" s="211">
        <v>0.38444102171032946</v>
      </c>
      <c r="S172" s="211">
        <v>0.32271478895149103</v>
      </c>
      <c r="T172" s="211">
        <v>0.49283616605077152</v>
      </c>
      <c r="U172" s="211">
        <v>0.37074322393424397</v>
      </c>
      <c r="V172" s="211">
        <v>7.5436597914418674E-2</v>
      </c>
      <c r="W172" s="211">
        <v>0.6039880110941892</v>
      </c>
      <c r="X172" s="211">
        <v>0.3020941882825432</v>
      </c>
      <c r="Y172" s="211">
        <v>0.70319011581275859</v>
      </c>
      <c r="Z172" s="211">
        <v>0.14543770381341217</v>
      </c>
      <c r="AA172" s="212">
        <v>0.11540800035118097</v>
      </c>
    </row>
    <row r="173" spans="1:27" x14ac:dyDescent="0.35">
      <c r="A173" s="210" t="s">
        <v>849</v>
      </c>
      <c r="B173" s="217">
        <v>129.20256643650936</v>
      </c>
      <c r="C173" s="211">
        <v>8.3968984148079684E-2</v>
      </c>
      <c r="D173" s="211">
        <v>0.12021129746337061</v>
      </c>
      <c r="E173" s="211">
        <v>8.1469869792652097E-2</v>
      </c>
      <c r="F173" s="211">
        <v>0.1062379553363912</v>
      </c>
      <c r="G173" s="211">
        <v>0.12033083629259649</v>
      </c>
      <c r="H173" s="211">
        <v>0.1103941750552444</v>
      </c>
      <c r="I173" s="211">
        <v>0.50262630019008048</v>
      </c>
      <c r="J173" s="211">
        <v>0.49059905661337083</v>
      </c>
      <c r="K173" s="211">
        <v>0.56100759439846737</v>
      </c>
      <c r="L173" s="211">
        <v>0.28265967550833532</v>
      </c>
      <c r="M173" s="211">
        <v>8.252455414397418E-2</v>
      </c>
      <c r="N173" s="211">
        <v>0.46411481722318104</v>
      </c>
      <c r="O173" s="211">
        <v>0.61731689492472275</v>
      </c>
      <c r="P173" s="211">
        <v>6.9176770061457699E-2</v>
      </c>
      <c r="Q173" s="211">
        <v>5.7147615933102802E-2</v>
      </c>
      <c r="R173" s="211">
        <v>0.46425789640847748</v>
      </c>
      <c r="S173" s="211">
        <v>0.33794754940381766</v>
      </c>
      <c r="T173" s="211">
        <v>0.4631705194698742</v>
      </c>
      <c r="U173" s="211">
        <v>0.38978095990565537</v>
      </c>
      <c r="V173" s="211">
        <v>0.1232096230393662</v>
      </c>
      <c r="W173" s="211">
        <v>0.52620429409186198</v>
      </c>
      <c r="X173" s="211">
        <v>0.26334425476107859</v>
      </c>
      <c r="Y173" s="211">
        <v>0.68427476100258267</v>
      </c>
      <c r="Z173" s="211">
        <v>0.14730338842498408</v>
      </c>
      <c r="AA173" s="212">
        <v>0.12249578800007503</v>
      </c>
    </row>
    <row r="174" spans="1:27" x14ac:dyDescent="0.35">
      <c r="A174" s="210" t="s">
        <v>850</v>
      </c>
      <c r="B174" s="217">
        <v>135.67422879731154</v>
      </c>
      <c r="C174" s="211">
        <v>6.1474665114467308E-2</v>
      </c>
      <c r="D174" s="211">
        <v>0.12306057508923603</v>
      </c>
      <c r="E174" s="211">
        <v>7.4906760078697246E-2</v>
      </c>
      <c r="F174" s="211">
        <v>0.11085828513595378</v>
      </c>
      <c r="G174" s="211">
        <v>0.11751243460676758</v>
      </c>
      <c r="H174" s="211">
        <v>0.11014202063302594</v>
      </c>
      <c r="I174" s="211">
        <v>0.5196906841029274</v>
      </c>
      <c r="J174" s="211">
        <v>0.44133261615750968</v>
      </c>
      <c r="K174" s="211">
        <v>0.58858729665239495</v>
      </c>
      <c r="L174" s="211">
        <v>0.27513222378735763</v>
      </c>
      <c r="M174" s="211">
        <v>0.11135690572013852</v>
      </c>
      <c r="N174" s="211">
        <v>0.34807581673666144</v>
      </c>
      <c r="O174" s="211">
        <v>0.67713434228190017</v>
      </c>
      <c r="P174" s="211">
        <v>6.621316844422051E-2</v>
      </c>
      <c r="Q174" s="211">
        <v>0.11864257194975356</v>
      </c>
      <c r="R174" s="211">
        <v>0.47980157835194209</v>
      </c>
      <c r="S174" s="211">
        <v>0.28152298225369315</v>
      </c>
      <c r="T174" s="211">
        <v>0.48464540333759398</v>
      </c>
      <c r="U174" s="211">
        <v>0.43182764363013376</v>
      </c>
      <c r="V174" s="211">
        <v>8.4603426204415744E-2</v>
      </c>
      <c r="W174" s="211">
        <v>0.56250633190239452</v>
      </c>
      <c r="X174" s="211">
        <v>0.27803003531917758</v>
      </c>
      <c r="Y174" s="211">
        <v>0.67982969327659337</v>
      </c>
      <c r="Z174" s="211">
        <v>0.14747737995648985</v>
      </c>
      <c r="AA174" s="212">
        <v>0.11536516865306269</v>
      </c>
    </row>
    <row r="175" spans="1:27" x14ac:dyDescent="0.35">
      <c r="A175" s="210" t="s">
        <v>851</v>
      </c>
      <c r="B175" s="217">
        <v>124.40331272650403</v>
      </c>
      <c r="C175" s="211">
        <v>5.78391247524866E-2</v>
      </c>
      <c r="D175" s="211">
        <v>0.11914491477795411</v>
      </c>
      <c r="E175" s="211">
        <v>8.8948841076900736E-2</v>
      </c>
      <c r="F175" s="211">
        <v>0.10439369135336793</v>
      </c>
      <c r="G175" s="211">
        <v>0.12627635411189841</v>
      </c>
      <c r="H175" s="211">
        <v>0.10871755378654946</v>
      </c>
      <c r="I175" s="211">
        <v>0.52364486509004105</v>
      </c>
      <c r="J175" s="211">
        <v>0.48526768123259489</v>
      </c>
      <c r="K175" s="211">
        <v>0.64294924042571266</v>
      </c>
      <c r="L175" s="211">
        <v>0.2787624326473998</v>
      </c>
      <c r="M175" s="211">
        <v>9.1717870664891399E-2</v>
      </c>
      <c r="N175" s="211">
        <v>0.39893804670966915</v>
      </c>
      <c r="O175" s="211">
        <v>0.62737010708510366</v>
      </c>
      <c r="P175" s="211">
        <v>6.184595984988589E-2</v>
      </c>
      <c r="Q175" s="211">
        <v>0.15577983588595115</v>
      </c>
      <c r="R175" s="211">
        <v>0.45488196972010098</v>
      </c>
      <c r="S175" s="211">
        <v>0.28728169708369761</v>
      </c>
      <c r="T175" s="211">
        <v>0.52790296622756949</v>
      </c>
      <c r="U175" s="211">
        <v>0.50957019634064082</v>
      </c>
      <c r="V175" s="211">
        <v>6.9482427562499449E-2</v>
      </c>
      <c r="W175" s="211">
        <v>0.51268838619555845</v>
      </c>
      <c r="X175" s="211">
        <v>0.40431178368316806</v>
      </c>
      <c r="Y175" s="211">
        <v>0.59175825565573748</v>
      </c>
      <c r="Z175" s="211">
        <v>0.14723726563994685</v>
      </c>
      <c r="AA175" s="212">
        <v>0.11813980750024829</v>
      </c>
    </row>
    <row r="176" spans="1:27" x14ac:dyDescent="0.35">
      <c r="A176" s="210" t="s">
        <v>852</v>
      </c>
      <c r="B176" s="217">
        <v>128.47469858085771</v>
      </c>
      <c r="C176" s="211">
        <v>6.7275475042285676E-2</v>
      </c>
      <c r="D176" s="211">
        <v>0.12382308978825975</v>
      </c>
      <c r="E176" s="211">
        <v>8.0219145870391306E-2</v>
      </c>
      <c r="F176" s="211">
        <v>0.11199550168859747</v>
      </c>
      <c r="G176" s="211">
        <v>0.12104200605801252</v>
      </c>
      <c r="H176" s="211">
        <v>0.11215051242112035</v>
      </c>
      <c r="I176" s="211">
        <v>0.48611189218536915</v>
      </c>
      <c r="J176" s="211">
        <v>0.44326379530875376</v>
      </c>
      <c r="K176" s="211">
        <v>0.61022155524152943</v>
      </c>
      <c r="L176" s="211">
        <v>0.27212379642196971</v>
      </c>
      <c r="M176" s="211">
        <v>9.7176379962879686E-2</v>
      </c>
      <c r="N176" s="211">
        <v>0.49520269512194381</v>
      </c>
      <c r="O176" s="211">
        <v>0.71171515640782557</v>
      </c>
      <c r="P176" s="211">
        <v>6.755721105643242E-2</v>
      </c>
      <c r="Q176" s="211">
        <v>0.11763533705316181</v>
      </c>
      <c r="R176" s="211">
        <v>0.46044415077985595</v>
      </c>
      <c r="S176" s="211">
        <v>0.38220165399936379</v>
      </c>
      <c r="T176" s="211">
        <v>0.52403411566642688</v>
      </c>
      <c r="U176" s="211">
        <v>0.3762278482219073</v>
      </c>
      <c r="V176" s="211">
        <v>6.6750158523370295E-2</v>
      </c>
      <c r="W176" s="211">
        <v>0.57393468396682856</v>
      </c>
      <c r="X176" s="211">
        <v>0.40752172599617975</v>
      </c>
      <c r="Y176" s="211">
        <v>0.57563878457068662</v>
      </c>
      <c r="Z176" s="211">
        <v>0.14731958087163821</v>
      </c>
      <c r="AA176" s="212">
        <v>0.11474643501461512</v>
      </c>
    </row>
    <row r="177" spans="1:27" x14ac:dyDescent="0.35">
      <c r="A177" s="210" t="s">
        <v>853</v>
      </c>
      <c r="B177" s="217">
        <v>142.21041584479451</v>
      </c>
      <c r="C177" s="211">
        <v>6.2964246275298119E-2</v>
      </c>
      <c r="D177" s="211">
        <v>0.12148562759785821</v>
      </c>
      <c r="E177" s="211">
        <v>8.0163810540534466E-2</v>
      </c>
      <c r="F177" s="211">
        <v>0.106527209896248</v>
      </c>
      <c r="G177" s="211">
        <v>0.11920388232144631</v>
      </c>
      <c r="H177" s="211">
        <v>0.106132863445305</v>
      </c>
      <c r="I177" s="211">
        <v>0.47232352124828292</v>
      </c>
      <c r="J177" s="211">
        <v>0.44389297995914012</v>
      </c>
      <c r="K177" s="211">
        <v>0.61377552765528631</v>
      </c>
      <c r="L177" s="211">
        <v>0.27589679212403473</v>
      </c>
      <c r="M177" s="211">
        <v>9.004720266799604E-2</v>
      </c>
      <c r="N177" s="211">
        <v>0.42964976193641569</v>
      </c>
      <c r="O177" s="211">
        <v>0.73194842638737889</v>
      </c>
      <c r="P177" s="211">
        <v>6.847639971739504E-2</v>
      </c>
      <c r="Q177" s="211">
        <v>4.5765327489254666E-2</v>
      </c>
      <c r="R177" s="211">
        <v>0.39737741342080452</v>
      </c>
      <c r="S177" s="211">
        <v>0.28871507622389342</v>
      </c>
      <c r="T177" s="211">
        <v>0.60500749476459836</v>
      </c>
      <c r="U177" s="211">
        <v>0.44448203140785775</v>
      </c>
      <c r="V177" s="211">
        <v>0.10901609925451831</v>
      </c>
      <c r="W177" s="211">
        <v>0.63034075507128551</v>
      </c>
      <c r="X177" s="211">
        <v>0.25092296830691707</v>
      </c>
      <c r="Y177" s="211">
        <v>0.59790148999959625</v>
      </c>
      <c r="Z177" s="211">
        <v>0.14851856531396754</v>
      </c>
      <c r="AA177" s="212">
        <v>0.11709089919987965</v>
      </c>
    </row>
    <row r="178" spans="1:27" x14ac:dyDescent="0.35">
      <c r="A178" s="210" t="s">
        <v>854</v>
      </c>
      <c r="B178" s="217">
        <v>143.46977254501471</v>
      </c>
      <c r="C178" s="211">
        <v>5.090592332795927E-2</v>
      </c>
      <c r="D178" s="211">
        <v>0.12369654692555737</v>
      </c>
      <c r="E178" s="211">
        <v>6.6323745456828981E-2</v>
      </c>
      <c r="F178" s="211">
        <v>8.9974278973030092E-2</v>
      </c>
      <c r="G178" s="211">
        <v>0.12126976123856985</v>
      </c>
      <c r="H178" s="211">
        <v>0.10491802921160213</v>
      </c>
      <c r="I178" s="211">
        <v>0.50437784638265337</v>
      </c>
      <c r="J178" s="211">
        <v>0.46567505422346522</v>
      </c>
      <c r="K178" s="211">
        <v>0.61455719359946681</v>
      </c>
      <c r="L178" s="211">
        <v>0.27539261953396416</v>
      </c>
      <c r="M178" s="211">
        <v>9.2103777129537559E-2</v>
      </c>
      <c r="N178" s="211">
        <v>0.49295940545499817</v>
      </c>
      <c r="O178" s="211">
        <v>0.75487418800666795</v>
      </c>
      <c r="P178" s="211">
        <v>6.6364908349874963E-2</v>
      </c>
      <c r="Q178" s="211">
        <v>8.3487064857285923E-2</v>
      </c>
      <c r="R178" s="211">
        <v>0.39676073629908071</v>
      </c>
      <c r="S178" s="211">
        <v>0.29585354919930396</v>
      </c>
      <c r="T178" s="211">
        <v>0.55769077626361385</v>
      </c>
      <c r="U178" s="211">
        <v>0.40041393511819134</v>
      </c>
      <c r="V178" s="211">
        <v>0.15581782247115658</v>
      </c>
      <c r="W178" s="211">
        <v>0.55374050610709158</v>
      </c>
      <c r="X178" s="211">
        <v>0.29399636240623633</v>
      </c>
      <c r="Y178" s="211">
        <v>0.62866469859364382</v>
      </c>
      <c r="Z178" s="211">
        <v>0.14918061061711285</v>
      </c>
      <c r="AA178" s="212">
        <v>0.12310290661443413</v>
      </c>
    </row>
    <row r="179" spans="1:27" x14ac:dyDescent="0.35">
      <c r="A179" s="210" t="s">
        <v>855</v>
      </c>
      <c r="B179" s="217">
        <v>118.51266468743076</v>
      </c>
      <c r="C179" s="211">
        <v>7.9302258638500073E-2</v>
      </c>
      <c r="D179" s="211">
        <v>0.12250162266092168</v>
      </c>
      <c r="E179" s="211">
        <v>6.7206930453270808E-2</v>
      </c>
      <c r="F179" s="211">
        <v>9.641854955847895E-2</v>
      </c>
      <c r="G179" s="211">
        <v>0.1245515226932123</v>
      </c>
      <c r="H179" s="211">
        <v>0.11133223403559717</v>
      </c>
      <c r="I179" s="211">
        <v>0.45913366469573463</v>
      </c>
      <c r="J179" s="211">
        <v>0.48863613139706596</v>
      </c>
      <c r="K179" s="211">
        <v>0.61395045758963762</v>
      </c>
      <c r="L179" s="211">
        <v>0.27519114253208204</v>
      </c>
      <c r="M179" s="211">
        <v>8.4212003184609557E-2</v>
      </c>
      <c r="N179" s="211">
        <v>0.38499177329561529</v>
      </c>
      <c r="O179" s="211">
        <v>0.74138525401012945</v>
      </c>
      <c r="P179" s="211">
        <v>6.3129754471653449E-2</v>
      </c>
      <c r="Q179" s="211">
        <v>5.2128221061924537E-2</v>
      </c>
      <c r="R179" s="211">
        <v>0.43874781232187804</v>
      </c>
      <c r="S179" s="211">
        <v>0.3387961550253093</v>
      </c>
      <c r="T179" s="211">
        <v>0.59833183622164876</v>
      </c>
      <c r="U179" s="211">
        <v>0.37399436288878168</v>
      </c>
      <c r="V179" s="211">
        <v>0.10985059378719804</v>
      </c>
      <c r="W179" s="211">
        <v>0.51423316948035314</v>
      </c>
      <c r="X179" s="211">
        <v>0.3488957102530606</v>
      </c>
      <c r="Y179" s="211">
        <v>0.62423322705817319</v>
      </c>
      <c r="Z179" s="211">
        <v>0.14552405544163435</v>
      </c>
      <c r="AA179" s="212">
        <v>0.12039487467759374</v>
      </c>
    </row>
    <row r="180" spans="1:27" x14ac:dyDescent="0.35">
      <c r="A180" s="210" t="s">
        <v>856</v>
      </c>
      <c r="B180" s="217">
        <v>168.47194117472634</v>
      </c>
      <c r="C180" s="211">
        <v>5.0576075555408884E-2</v>
      </c>
      <c r="D180" s="211">
        <v>0.11607759574968632</v>
      </c>
      <c r="E180" s="211">
        <v>7.2766434548008047E-2</v>
      </c>
      <c r="F180" s="211">
        <v>9.4051232766423423E-2</v>
      </c>
      <c r="G180" s="211">
        <v>0.11910026531723172</v>
      </c>
      <c r="H180" s="211">
        <v>0.12548709374188796</v>
      </c>
      <c r="I180" s="211">
        <v>0.4519396510919651</v>
      </c>
      <c r="J180" s="211">
        <v>0.44226984450256401</v>
      </c>
      <c r="K180" s="211">
        <v>0.54774581201933326</v>
      </c>
      <c r="L180" s="211">
        <v>0.27844298544187129</v>
      </c>
      <c r="M180" s="211">
        <v>8.8019505868384446E-2</v>
      </c>
      <c r="N180" s="211">
        <v>0.46870585915685503</v>
      </c>
      <c r="O180" s="211">
        <v>0.75430806734406408</v>
      </c>
      <c r="P180" s="211">
        <v>7.1506409158056908E-2</v>
      </c>
      <c r="Q180" s="211">
        <v>9.5386997800561146E-2</v>
      </c>
      <c r="R180" s="211">
        <v>0.46410401899803205</v>
      </c>
      <c r="S180" s="211">
        <v>0.31526478800044877</v>
      </c>
      <c r="T180" s="211">
        <v>0.4968258243011433</v>
      </c>
      <c r="U180" s="211">
        <v>0.47468798575638993</v>
      </c>
      <c r="V180" s="211">
        <v>0.14015865989487028</v>
      </c>
      <c r="W180" s="211">
        <v>0.52541315893258489</v>
      </c>
      <c r="X180" s="211">
        <v>0.39745470569765795</v>
      </c>
      <c r="Y180" s="211">
        <v>0.70487449089189158</v>
      </c>
      <c r="Z180" s="211">
        <v>0.14385014896619319</v>
      </c>
      <c r="AA180" s="212">
        <v>0.11454661879884327</v>
      </c>
    </row>
    <row r="181" spans="1:27" x14ac:dyDescent="0.35">
      <c r="A181" s="210" t="s">
        <v>857</v>
      </c>
      <c r="B181" s="217">
        <v>172.37699939912687</v>
      </c>
      <c r="C181" s="211">
        <v>7.0193863617529884E-2</v>
      </c>
      <c r="D181" s="211">
        <v>0.13123194825190002</v>
      </c>
      <c r="E181" s="211">
        <v>7.310850017590538E-2</v>
      </c>
      <c r="F181" s="211">
        <v>0.10238534258855998</v>
      </c>
      <c r="G181" s="211">
        <v>0.1232903601262851</v>
      </c>
      <c r="H181" s="211">
        <v>0.11835150951839335</v>
      </c>
      <c r="I181" s="211">
        <v>0.52298841073026314</v>
      </c>
      <c r="J181" s="211">
        <v>0.44552597698727253</v>
      </c>
      <c r="K181" s="211">
        <v>0.64820638123113516</v>
      </c>
      <c r="L181" s="211">
        <v>0.27392028848721933</v>
      </c>
      <c r="M181" s="211">
        <v>8.7404364234480392E-2</v>
      </c>
      <c r="N181" s="211">
        <v>0.45259738008698397</v>
      </c>
      <c r="O181" s="211">
        <v>0.69215728711300339</v>
      </c>
      <c r="P181" s="211">
        <v>6.92765457930936E-2</v>
      </c>
      <c r="Q181" s="211">
        <v>0.14236127765687029</v>
      </c>
      <c r="R181" s="211">
        <v>0.46205249356853662</v>
      </c>
      <c r="S181" s="211">
        <v>0.29475967033667877</v>
      </c>
      <c r="T181" s="211">
        <v>0.57202043143351489</v>
      </c>
      <c r="U181" s="211">
        <v>0.48359347448649259</v>
      </c>
      <c r="V181" s="211">
        <v>0.10882908681734998</v>
      </c>
      <c r="W181" s="211">
        <v>0.58443191994021748</v>
      </c>
      <c r="X181" s="211">
        <v>0.39775652737051054</v>
      </c>
      <c r="Y181" s="211">
        <v>0.6960174120549586</v>
      </c>
      <c r="Z181" s="211">
        <v>0.1483286501149654</v>
      </c>
      <c r="AA181" s="212">
        <v>0.11237735664203866</v>
      </c>
    </row>
    <row r="182" spans="1:27" x14ac:dyDescent="0.35">
      <c r="A182" s="210" t="s">
        <v>858</v>
      </c>
      <c r="B182" s="217">
        <v>178.78035777409596</v>
      </c>
      <c r="C182" s="211">
        <v>7.9484925385703648E-2</v>
      </c>
      <c r="D182" s="211">
        <v>0.12776202755717767</v>
      </c>
      <c r="E182" s="211">
        <v>8.6268662057654821E-2</v>
      </c>
      <c r="F182" s="211">
        <v>9.5370081170541771E-2</v>
      </c>
      <c r="G182" s="211">
        <v>0.1217966655761805</v>
      </c>
      <c r="H182" s="211">
        <v>0.1137188467817974</v>
      </c>
      <c r="I182" s="211">
        <v>0.48033007213848955</v>
      </c>
      <c r="J182" s="211">
        <v>0.44558650436918129</v>
      </c>
      <c r="K182" s="211">
        <v>0.64251031472441666</v>
      </c>
      <c r="L182" s="211">
        <v>0.26979925766681556</v>
      </c>
      <c r="M182" s="211">
        <v>0.11946322370423011</v>
      </c>
      <c r="N182" s="211">
        <v>0.37251258368560175</v>
      </c>
      <c r="O182" s="211">
        <v>0.73175276460770577</v>
      </c>
      <c r="P182" s="211">
        <v>7.0883097943211112E-2</v>
      </c>
      <c r="Q182" s="211">
        <v>9.313967937063862E-2</v>
      </c>
      <c r="R182" s="211">
        <v>0.42910660630592468</v>
      </c>
      <c r="S182" s="211">
        <v>0.30498217009028111</v>
      </c>
      <c r="T182" s="211">
        <v>0.5304558335191345</v>
      </c>
      <c r="U182" s="211">
        <v>0.43185525364725635</v>
      </c>
      <c r="V182" s="211">
        <v>0.13561413871075584</v>
      </c>
      <c r="W182" s="211">
        <v>0.55230555139554594</v>
      </c>
      <c r="X182" s="211">
        <v>0.3863443156318444</v>
      </c>
      <c r="Y182" s="211">
        <v>0.68590119806597871</v>
      </c>
      <c r="Z182" s="211">
        <v>0.14854714824116674</v>
      </c>
      <c r="AA182" s="212">
        <v>0.12204139644368567</v>
      </c>
    </row>
    <row r="183" spans="1:27" x14ac:dyDescent="0.35">
      <c r="A183" s="210" t="s">
        <v>859</v>
      </c>
      <c r="B183" s="217">
        <v>143.58608393506111</v>
      </c>
      <c r="C183" s="211">
        <v>5.116779326427625E-2</v>
      </c>
      <c r="D183" s="211">
        <v>0.12885822947465511</v>
      </c>
      <c r="E183" s="211">
        <v>8.1431620999500465E-2</v>
      </c>
      <c r="F183" s="211">
        <v>9.5246987908337785E-2</v>
      </c>
      <c r="G183" s="211">
        <v>0.12171297076807278</v>
      </c>
      <c r="H183" s="211">
        <v>0.11873682902081453</v>
      </c>
      <c r="I183" s="211">
        <v>0.43882420248091103</v>
      </c>
      <c r="J183" s="211">
        <v>0.38683865448815163</v>
      </c>
      <c r="K183" s="211">
        <v>0.59157062125915982</v>
      </c>
      <c r="L183" s="211">
        <v>0.27912859354186603</v>
      </c>
      <c r="M183" s="211">
        <v>8.0627081407642687E-2</v>
      </c>
      <c r="N183" s="211">
        <v>0.46959504293797438</v>
      </c>
      <c r="O183" s="211">
        <v>0.71211098514512161</v>
      </c>
      <c r="P183" s="211">
        <v>7.3585499345303826E-2</v>
      </c>
      <c r="Q183" s="211">
        <v>5.9142134747180941E-2</v>
      </c>
      <c r="R183" s="211">
        <v>0.44410919297040918</v>
      </c>
      <c r="S183" s="211">
        <v>0.27286803909011015</v>
      </c>
      <c r="T183" s="211">
        <v>0.50716789423439734</v>
      </c>
      <c r="U183" s="211">
        <v>0.47070317842113335</v>
      </c>
      <c r="V183" s="211">
        <v>9.3652366007717286E-2</v>
      </c>
      <c r="W183" s="211">
        <v>0.54190123115737321</v>
      </c>
      <c r="X183" s="211">
        <v>0.38098480346888269</v>
      </c>
      <c r="Y183" s="211">
        <v>0.54398256962087455</v>
      </c>
      <c r="Z183" s="211">
        <v>0.14033806760304052</v>
      </c>
      <c r="AA183" s="212">
        <v>0.11339064814093325</v>
      </c>
    </row>
    <row r="184" spans="1:27" x14ac:dyDescent="0.35">
      <c r="A184" s="210" t="s">
        <v>860</v>
      </c>
      <c r="B184" s="217">
        <v>131.12952616445608</v>
      </c>
      <c r="C184" s="211">
        <v>6.2512963831532001E-2</v>
      </c>
      <c r="D184" s="211">
        <v>0.12882636023936267</v>
      </c>
      <c r="E184" s="211">
        <v>7.0413172048130329E-2</v>
      </c>
      <c r="F184" s="211">
        <v>9.4383523692347066E-2</v>
      </c>
      <c r="G184" s="211">
        <v>0.12175109141184026</v>
      </c>
      <c r="H184" s="211">
        <v>0.10724597566859718</v>
      </c>
      <c r="I184" s="211">
        <v>0.42875860135901961</v>
      </c>
      <c r="J184" s="211">
        <v>0.38281014503351446</v>
      </c>
      <c r="K184" s="211">
        <v>0.56343670517476907</v>
      </c>
      <c r="L184" s="211">
        <v>0.2740863095674001</v>
      </c>
      <c r="M184" s="211">
        <v>0.11977767580733341</v>
      </c>
      <c r="N184" s="211">
        <v>0.41872547746762889</v>
      </c>
      <c r="O184" s="211">
        <v>0.52174921499471394</v>
      </c>
      <c r="P184" s="211">
        <v>6.6329231525158044E-2</v>
      </c>
      <c r="Q184" s="211">
        <v>6.1282047701863698E-2</v>
      </c>
      <c r="R184" s="211">
        <v>0.4676577850481039</v>
      </c>
      <c r="S184" s="211">
        <v>0.26637477925862912</v>
      </c>
      <c r="T184" s="211">
        <v>0.58097587354027702</v>
      </c>
      <c r="U184" s="211">
        <v>0.5620615332626574</v>
      </c>
      <c r="V184" s="211">
        <v>7.1661964222707708E-2</v>
      </c>
      <c r="W184" s="211">
        <v>0.55377014414225423</v>
      </c>
      <c r="X184" s="211">
        <v>0.32029048112220759</v>
      </c>
      <c r="Y184" s="211">
        <v>0.7303548944200573</v>
      </c>
      <c r="Z184" s="211">
        <v>0.14163877576181505</v>
      </c>
      <c r="AA184" s="212">
        <v>0.12380608274528845</v>
      </c>
    </row>
    <row r="185" spans="1:27" x14ac:dyDescent="0.35">
      <c r="A185" s="210" t="s">
        <v>861</v>
      </c>
      <c r="B185" s="217">
        <v>144.13869188153143</v>
      </c>
      <c r="C185" s="211">
        <v>6.0092392771629623E-2</v>
      </c>
      <c r="D185" s="211">
        <v>0.12236897549938661</v>
      </c>
      <c r="E185" s="211">
        <v>8.5024632520549218E-2</v>
      </c>
      <c r="F185" s="211">
        <v>8.1351798800804953E-2</v>
      </c>
      <c r="G185" s="211">
        <v>0.11261056941537564</v>
      </c>
      <c r="H185" s="211">
        <v>0.11554406535804659</v>
      </c>
      <c r="I185" s="211">
        <v>0.49497691635766272</v>
      </c>
      <c r="J185" s="211">
        <v>0.44615520367037054</v>
      </c>
      <c r="K185" s="211">
        <v>0.54272760903358186</v>
      </c>
      <c r="L185" s="211">
        <v>0.27588171992549854</v>
      </c>
      <c r="M185" s="211">
        <v>0.10131453944403118</v>
      </c>
      <c r="N185" s="211">
        <v>0.50568882943492199</v>
      </c>
      <c r="O185" s="211">
        <v>0.703329516318149</v>
      </c>
      <c r="P185" s="211">
        <v>7.0951830646689543E-2</v>
      </c>
      <c r="Q185" s="211">
        <v>0.11613877090570182</v>
      </c>
      <c r="R185" s="211">
        <v>0.37965915147096008</v>
      </c>
      <c r="S185" s="211">
        <v>0.34879502122276879</v>
      </c>
      <c r="T185" s="211">
        <v>0.52077447716879754</v>
      </c>
      <c r="U185" s="211">
        <v>0.34903537429590753</v>
      </c>
      <c r="V185" s="211">
        <v>0.15458238179294079</v>
      </c>
      <c r="W185" s="211">
        <v>0.54200671762628583</v>
      </c>
      <c r="X185" s="211">
        <v>0.34257949628048595</v>
      </c>
      <c r="Y185" s="211">
        <v>0.6013806346740318</v>
      </c>
      <c r="Z185" s="211">
        <v>0.14942332539590913</v>
      </c>
      <c r="AA185" s="212">
        <v>0.12512684340295818</v>
      </c>
    </row>
    <row r="186" spans="1:27" x14ac:dyDescent="0.35">
      <c r="A186" s="210" t="s">
        <v>862</v>
      </c>
      <c r="B186" s="217">
        <v>151.46632554068356</v>
      </c>
      <c r="C186" s="211">
        <v>6.9988095595003547E-2</v>
      </c>
      <c r="D186" s="211">
        <v>0.13003037368738038</v>
      </c>
      <c r="E186" s="211">
        <v>8.0791883938227615E-2</v>
      </c>
      <c r="F186" s="211">
        <v>8.841916522094892E-2</v>
      </c>
      <c r="G186" s="211">
        <v>0.12066197795486698</v>
      </c>
      <c r="H186" s="211">
        <v>0.12514933939673512</v>
      </c>
      <c r="I186" s="211">
        <v>0.53209733077655941</v>
      </c>
      <c r="J186" s="211">
        <v>0.39868759443650909</v>
      </c>
      <c r="K186" s="211">
        <v>0.61600727838297875</v>
      </c>
      <c r="L186" s="211">
        <v>0.27259481171963829</v>
      </c>
      <c r="M186" s="211">
        <v>9.171074301290652E-2</v>
      </c>
      <c r="N186" s="211">
        <v>0.46010575642421825</v>
      </c>
      <c r="O186" s="211">
        <v>0.7743157562807288</v>
      </c>
      <c r="P186" s="211">
        <v>6.8403472819702896E-2</v>
      </c>
      <c r="Q186" s="211">
        <v>6.6900526112353365E-2</v>
      </c>
      <c r="R186" s="211">
        <v>0.42522126789968245</v>
      </c>
      <c r="S186" s="211">
        <v>0.34290594860043866</v>
      </c>
      <c r="T186" s="211">
        <v>0.51740355714179576</v>
      </c>
      <c r="U186" s="211">
        <v>0.4199015452855841</v>
      </c>
      <c r="V186" s="211">
        <v>9.1471823594530752E-2</v>
      </c>
      <c r="W186" s="211">
        <v>0.56278671249385848</v>
      </c>
      <c r="X186" s="211">
        <v>0.26275866003381315</v>
      </c>
      <c r="Y186" s="211">
        <v>0.77841824840604301</v>
      </c>
      <c r="Z186" s="211">
        <v>0.14638659180234259</v>
      </c>
      <c r="AA186" s="212">
        <v>0.11464310911007143</v>
      </c>
    </row>
    <row r="187" spans="1:27" x14ac:dyDescent="0.35">
      <c r="A187" s="210" t="s">
        <v>863</v>
      </c>
      <c r="B187" s="217">
        <v>110.83134051266924</v>
      </c>
      <c r="C187" s="211">
        <v>4.8249068096149497E-2</v>
      </c>
      <c r="D187" s="211">
        <v>0.12732496698392609</v>
      </c>
      <c r="E187" s="211">
        <v>8.1156991604948256E-2</v>
      </c>
      <c r="F187" s="211">
        <v>0.10638223114006551</v>
      </c>
      <c r="G187" s="211">
        <v>0.11891874995376216</v>
      </c>
      <c r="H187" s="211">
        <v>0.1117985794670372</v>
      </c>
      <c r="I187" s="211">
        <v>0.4751249917644102</v>
      </c>
      <c r="J187" s="211">
        <v>0.40492459382852214</v>
      </c>
      <c r="K187" s="211">
        <v>0.53699532831391572</v>
      </c>
      <c r="L187" s="211">
        <v>0.27597312349740455</v>
      </c>
      <c r="M187" s="211">
        <v>8.586939962688217E-2</v>
      </c>
      <c r="N187" s="211">
        <v>0.4391077374785724</v>
      </c>
      <c r="O187" s="211">
        <v>0.57069218509697517</v>
      </c>
      <c r="P187" s="211">
        <v>7.3823201922166501E-2</v>
      </c>
      <c r="Q187" s="211">
        <v>9.3577152501137975E-2</v>
      </c>
      <c r="R187" s="211">
        <v>0.38851325258844022</v>
      </c>
      <c r="S187" s="211">
        <v>0.40528684447537078</v>
      </c>
      <c r="T187" s="211">
        <v>0.58749163820441086</v>
      </c>
      <c r="U187" s="211">
        <v>0.4490007422588983</v>
      </c>
      <c r="V187" s="211">
        <v>5.140845647341364E-2</v>
      </c>
      <c r="W187" s="211">
        <v>0.54735559925978172</v>
      </c>
      <c r="X187" s="211">
        <v>0.35132618923714387</v>
      </c>
      <c r="Y187" s="211">
        <v>0.71889707001019998</v>
      </c>
      <c r="Z187" s="211">
        <v>0.14930411012223485</v>
      </c>
      <c r="AA187" s="212">
        <v>0.12654884461751759</v>
      </c>
    </row>
    <row r="188" spans="1:27" x14ac:dyDescent="0.35">
      <c r="A188" s="210" t="s">
        <v>864</v>
      </c>
      <c r="B188" s="217">
        <v>137.91464527739771</v>
      </c>
      <c r="C188" s="211">
        <v>5.0175227371648687E-2</v>
      </c>
      <c r="D188" s="211">
        <v>0.12357252988829752</v>
      </c>
      <c r="E188" s="211">
        <v>7.3614008707314924E-2</v>
      </c>
      <c r="F188" s="211">
        <v>8.1498324236722791E-2</v>
      </c>
      <c r="G188" s="211">
        <v>0.11952138005990381</v>
      </c>
      <c r="H188" s="211">
        <v>0.11238749740203167</v>
      </c>
      <c r="I188" s="211">
        <v>0.49650888333341414</v>
      </c>
      <c r="J188" s="211">
        <v>0.44851512730802551</v>
      </c>
      <c r="K188" s="211">
        <v>0.63072844177594378</v>
      </c>
      <c r="L188" s="211">
        <v>0.27074435426085264</v>
      </c>
      <c r="M188" s="211">
        <v>0.10827414599307175</v>
      </c>
      <c r="N188" s="211">
        <v>0.43810197661888195</v>
      </c>
      <c r="O188" s="211">
        <v>0.7502727877530132</v>
      </c>
      <c r="P188" s="211">
        <v>6.9279198495080338E-2</v>
      </c>
      <c r="Q188" s="211">
        <v>8.8823094173345357E-2</v>
      </c>
      <c r="R188" s="211">
        <v>0.4773013702392685</v>
      </c>
      <c r="S188" s="211">
        <v>0.31243884631959018</v>
      </c>
      <c r="T188" s="211">
        <v>0.5907551680052856</v>
      </c>
      <c r="U188" s="211">
        <v>0.46393790558359849</v>
      </c>
      <c r="V188" s="211">
        <v>6.149258861936846E-2</v>
      </c>
      <c r="W188" s="211">
        <v>0.47498000507281707</v>
      </c>
      <c r="X188" s="211">
        <v>0.2959164920800389</v>
      </c>
      <c r="Y188" s="211">
        <v>0.67089633590112352</v>
      </c>
      <c r="Z188" s="211">
        <v>0.14875819794588932</v>
      </c>
      <c r="AA188" s="212">
        <v>0.11529278890093672</v>
      </c>
    </row>
    <row r="189" spans="1:27" x14ac:dyDescent="0.35">
      <c r="A189" s="210" t="s">
        <v>865</v>
      </c>
      <c r="B189" s="217">
        <v>129.21496402807398</v>
      </c>
      <c r="C189" s="211">
        <v>7.13020271484959E-2</v>
      </c>
      <c r="D189" s="211">
        <v>0.12132153505632268</v>
      </c>
      <c r="E189" s="211">
        <v>7.5371866644964425E-2</v>
      </c>
      <c r="F189" s="211">
        <v>9.410906292743805E-2</v>
      </c>
      <c r="G189" s="211">
        <v>0.11844723196316692</v>
      </c>
      <c r="H189" s="211">
        <v>0.12056014820745481</v>
      </c>
      <c r="I189" s="211">
        <v>0.51500874539108255</v>
      </c>
      <c r="J189" s="211">
        <v>0.46466501662690629</v>
      </c>
      <c r="K189" s="211">
        <v>0.59187564897835343</v>
      </c>
      <c r="L189" s="211">
        <v>0.27995782964886723</v>
      </c>
      <c r="M189" s="211">
        <v>9.3848372068396732E-2</v>
      </c>
      <c r="N189" s="211">
        <v>0.37530803432698084</v>
      </c>
      <c r="O189" s="211">
        <v>0.69611535948737435</v>
      </c>
      <c r="P189" s="211">
        <v>7.068513387841889E-2</v>
      </c>
      <c r="Q189" s="211">
        <v>7.6451370072388988E-2</v>
      </c>
      <c r="R189" s="211">
        <v>0.37889448713239504</v>
      </c>
      <c r="S189" s="211">
        <v>0.41463372238761725</v>
      </c>
      <c r="T189" s="211">
        <v>0.59525599062999335</v>
      </c>
      <c r="U189" s="211">
        <v>0.40003529671907545</v>
      </c>
      <c r="V189" s="211">
        <v>9.4613712902762923E-2</v>
      </c>
      <c r="W189" s="211">
        <v>0.53693743874652511</v>
      </c>
      <c r="X189" s="211">
        <v>0.30531082135847987</v>
      </c>
      <c r="Y189" s="211">
        <v>0.64655797912502777</v>
      </c>
      <c r="Z189" s="211">
        <v>0.14719995921952791</v>
      </c>
      <c r="AA189" s="212">
        <v>0.12091912141301664</v>
      </c>
    </row>
    <row r="190" spans="1:27" x14ac:dyDescent="0.35">
      <c r="A190" s="210" t="s">
        <v>866</v>
      </c>
      <c r="B190" s="217">
        <v>108.66904036253281</v>
      </c>
      <c r="C190" s="211">
        <v>6.6109910633362592E-2</v>
      </c>
      <c r="D190" s="211">
        <v>0.12692926077551139</v>
      </c>
      <c r="E190" s="211">
        <v>6.8266712341432972E-2</v>
      </c>
      <c r="F190" s="211">
        <v>0.11332855406410226</v>
      </c>
      <c r="G190" s="211">
        <v>0.12025760428255057</v>
      </c>
      <c r="H190" s="211">
        <v>0.10644566879589681</v>
      </c>
      <c r="I190" s="211">
        <v>0.5168032252938578</v>
      </c>
      <c r="J190" s="211">
        <v>0.45220497990543262</v>
      </c>
      <c r="K190" s="211">
        <v>0.63852384291574982</v>
      </c>
      <c r="L190" s="211">
        <v>0.26670236722670682</v>
      </c>
      <c r="M190" s="211">
        <v>8.8664680966266202E-2</v>
      </c>
      <c r="N190" s="211">
        <v>0.37521545655396943</v>
      </c>
      <c r="O190" s="211">
        <v>0.72485860213792264</v>
      </c>
      <c r="P190" s="211">
        <v>6.6131727789248348E-2</v>
      </c>
      <c r="Q190" s="211">
        <v>5.9001697443897869E-2</v>
      </c>
      <c r="R190" s="211">
        <v>0.37967352027545037</v>
      </c>
      <c r="S190" s="211">
        <v>0.28518672745381896</v>
      </c>
      <c r="T190" s="211">
        <v>0.61327017482179402</v>
      </c>
      <c r="U190" s="211">
        <v>0.36702331866633897</v>
      </c>
      <c r="V190" s="211">
        <v>7.040612994148146E-2</v>
      </c>
      <c r="W190" s="211">
        <v>0.46973510022607956</v>
      </c>
      <c r="X190" s="211">
        <v>0.38473667263584571</v>
      </c>
      <c r="Y190" s="211">
        <v>0.57529094193021035</v>
      </c>
      <c r="Z190" s="211">
        <v>0.14775689331182129</v>
      </c>
      <c r="AA190" s="212">
        <v>0.11919714418836125</v>
      </c>
    </row>
    <row r="191" spans="1:27" x14ac:dyDescent="0.35">
      <c r="A191" s="210" t="s">
        <v>867</v>
      </c>
      <c r="B191" s="217">
        <v>142.12669237425519</v>
      </c>
      <c r="C191" s="211">
        <v>6.9540230990909127E-2</v>
      </c>
      <c r="D191" s="211">
        <v>0.12894233345468947</v>
      </c>
      <c r="E191" s="211">
        <v>7.2577641886673039E-2</v>
      </c>
      <c r="F191" s="211">
        <v>0.10794515244414996</v>
      </c>
      <c r="G191" s="211">
        <v>0.12219492031216966</v>
      </c>
      <c r="H191" s="211">
        <v>0.11780060776451182</v>
      </c>
      <c r="I191" s="211">
        <v>0.50158031005044779</v>
      </c>
      <c r="J191" s="211">
        <v>0.41433414645711297</v>
      </c>
      <c r="K191" s="211">
        <v>0.64709707550675666</v>
      </c>
      <c r="L191" s="211">
        <v>0.27220535519010913</v>
      </c>
      <c r="M191" s="211">
        <v>9.8527124717445264E-2</v>
      </c>
      <c r="N191" s="211">
        <v>0.56691413231711663</v>
      </c>
      <c r="O191" s="211">
        <v>0.66807246901119344</v>
      </c>
      <c r="P191" s="211">
        <v>7.0920207258016676E-2</v>
      </c>
      <c r="Q191" s="211">
        <v>8.0576650130896876E-2</v>
      </c>
      <c r="R191" s="211">
        <v>0.41684175439139459</v>
      </c>
      <c r="S191" s="211">
        <v>0.42815494208716165</v>
      </c>
      <c r="T191" s="211">
        <v>0.5723549072189541</v>
      </c>
      <c r="U191" s="211">
        <v>0.46655242068296371</v>
      </c>
      <c r="V191" s="211">
        <v>6.8071540256689878E-2</v>
      </c>
      <c r="W191" s="211">
        <v>0.55683165091760145</v>
      </c>
      <c r="X191" s="211">
        <v>0.33006566759004186</v>
      </c>
      <c r="Y191" s="211">
        <v>0.63496825388294864</v>
      </c>
      <c r="Z191" s="211">
        <v>0.1468370137344234</v>
      </c>
      <c r="AA191" s="212">
        <v>0.11630509052613026</v>
      </c>
    </row>
    <row r="192" spans="1:27" x14ac:dyDescent="0.35">
      <c r="A192" s="210" t="s">
        <v>868</v>
      </c>
      <c r="B192" s="217">
        <v>127.29984186890744</v>
      </c>
      <c r="C192" s="211">
        <v>6.3225660045411941E-2</v>
      </c>
      <c r="D192" s="211">
        <v>0.13172550764812607</v>
      </c>
      <c r="E192" s="211">
        <v>7.6267367763465613E-2</v>
      </c>
      <c r="F192" s="211">
        <v>0.11273824018924626</v>
      </c>
      <c r="G192" s="211">
        <v>0.11993172307186797</v>
      </c>
      <c r="H192" s="211">
        <v>0.11654204881924926</v>
      </c>
      <c r="I192" s="211">
        <v>0.4540504249434939</v>
      </c>
      <c r="J192" s="211">
        <v>0.44483147367432607</v>
      </c>
      <c r="K192" s="211">
        <v>0.61017697770582924</v>
      </c>
      <c r="L192" s="211">
        <v>0.28209546424806592</v>
      </c>
      <c r="M192" s="211">
        <v>0.11497903475460799</v>
      </c>
      <c r="N192" s="211">
        <v>0.49754877086577215</v>
      </c>
      <c r="O192" s="211">
        <v>0.62488512743994939</v>
      </c>
      <c r="P192" s="211">
        <v>6.8218194677953703E-2</v>
      </c>
      <c r="Q192" s="211">
        <v>0.12513336731719049</v>
      </c>
      <c r="R192" s="211">
        <v>0.40454984276774075</v>
      </c>
      <c r="S192" s="211">
        <v>0.35030177606594282</v>
      </c>
      <c r="T192" s="211">
        <v>0.58593669195060549</v>
      </c>
      <c r="U192" s="211">
        <v>0.3820302091305397</v>
      </c>
      <c r="V192" s="211">
        <v>6.120529137697428E-2</v>
      </c>
      <c r="W192" s="211">
        <v>0.51327220175747046</v>
      </c>
      <c r="X192" s="211">
        <v>0.29715750749423009</v>
      </c>
      <c r="Y192" s="211">
        <v>0.52923042382890395</v>
      </c>
      <c r="Z192" s="211">
        <v>0.14818202153127391</v>
      </c>
      <c r="AA192" s="212">
        <v>0.11417339455282993</v>
      </c>
    </row>
    <row r="193" spans="1:27" x14ac:dyDescent="0.35">
      <c r="A193" s="210" t="s">
        <v>869</v>
      </c>
      <c r="B193" s="217">
        <v>119.6276496670117</v>
      </c>
      <c r="C193" s="211">
        <v>8.0314766373959692E-2</v>
      </c>
      <c r="D193" s="211">
        <v>0.12800342177012533</v>
      </c>
      <c r="E193" s="211">
        <v>7.9612192113629757E-2</v>
      </c>
      <c r="F193" s="211">
        <v>9.504543409353243E-2</v>
      </c>
      <c r="G193" s="211">
        <v>0.12066495058699697</v>
      </c>
      <c r="H193" s="211">
        <v>0.11392770508410843</v>
      </c>
      <c r="I193" s="211">
        <v>0.52616557195433833</v>
      </c>
      <c r="J193" s="211">
        <v>0.40652502833748416</v>
      </c>
      <c r="K193" s="211">
        <v>0.57836137428580014</v>
      </c>
      <c r="L193" s="211">
        <v>0.27809445506478508</v>
      </c>
      <c r="M193" s="211">
        <v>0.10153112092020879</v>
      </c>
      <c r="N193" s="211">
        <v>0.409686998590438</v>
      </c>
      <c r="O193" s="211">
        <v>0.68040613122536264</v>
      </c>
      <c r="P193" s="211">
        <v>6.9226664831469248E-2</v>
      </c>
      <c r="Q193" s="211">
        <v>6.8562042751558791E-2</v>
      </c>
      <c r="R193" s="211">
        <v>0.44984928141234837</v>
      </c>
      <c r="S193" s="211">
        <v>0.31131656277754283</v>
      </c>
      <c r="T193" s="211">
        <v>0.51870140086236727</v>
      </c>
      <c r="U193" s="211">
        <v>0.48103850174057772</v>
      </c>
      <c r="V193" s="211">
        <v>6.070628622604779E-2</v>
      </c>
      <c r="W193" s="211">
        <v>0.58128582292739683</v>
      </c>
      <c r="X193" s="211">
        <v>0.36048583034136161</v>
      </c>
      <c r="Y193" s="211">
        <v>0.64814715378036303</v>
      </c>
      <c r="Z193" s="211">
        <v>0.1481026667306736</v>
      </c>
      <c r="AA193" s="212">
        <v>0.12325239362193034</v>
      </c>
    </row>
    <row r="194" spans="1:27" x14ac:dyDescent="0.35">
      <c r="A194" s="210" t="s">
        <v>870</v>
      </c>
      <c r="B194" s="217">
        <v>157.6119644549627</v>
      </c>
      <c r="C194" s="211">
        <v>7.5264854079888546E-2</v>
      </c>
      <c r="D194" s="211">
        <v>0.1214794267218961</v>
      </c>
      <c r="E194" s="211">
        <v>7.4109110907769282E-2</v>
      </c>
      <c r="F194" s="211">
        <v>7.5854618455753142E-2</v>
      </c>
      <c r="G194" s="211">
        <v>0.12129176904715758</v>
      </c>
      <c r="H194" s="211">
        <v>0.11424776173779826</v>
      </c>
      <c r="I194" s="211">
        <v>0.49026786865683325</v>
      </c>
      <c r="J194" s="211">
        <v>0.46141652329611282</v>
      </c>
      <c r="K194" s="211">
        <v>0.57179544279920325</v>
      </c>
      <c r="L194" s="211">
        <v>0.27821088941616479</v>
      </c>
      <c r="M194" s="211">
        <v>0.10719183837505705</v>
      </c>
      <c r="N194" s="211">
        <v>0.55002821630096976</v>
      </c>
      <c r="O194" s="211">
        <v>0.67613557849478201</v>
      </c>
      <c r="P194" s="211">
        <v>7.1451951871767991E-2</v>
      </c>
      <c r="Q194" s="211">
        <v>5.7594433219616034E-2</v>
      </c>
      <c r="R194" s="211">
        <v>0.44233567204019864</v>
      </c>
      <c r="S194" s="211">
        <v>0.30596937211327269</v>
      </c>
      <c r="T194" s="211">
        <v>0.60739595950080394</v>
      </c>
      <c r="U194" s="211">
        <v>0.44220616160672122</v>
      </c>
      <c r="V194" s="211">
        <v>9.3261393166588463E-2</v>
      </c>
      <c r="W194" s="211">
        <v>0.5600596006945745</v>
      </c>
      <c r="X194" s="211">
        <v>0.26994960858846118</v>
      </c>
      <c r="Y194" s="211">
        <v>0.6682465419712823</v>
      </c>
      <c r="Z194" s="211">
        <v>0.14998166064699578</v>
      </c>
      <c r="AA194" s="212">
        <v>0.11473367911228413</v>
      </c>
    </row>
    <row r="195" spans="1:27" x14ac:dyDescent="0.35">
      <c r="A195" s="210" t="s">
        <v>871</v>
      </c>
      <c r="B195" s="217">
        <v>175.15246664677417</v>
      </c>
      <c r="C195" s="211">
        <v>7.6035859363537364E-2</v>
      </c>
      <c r="D195" s="211">
        <v>0.12315279866074134</v>
      </c>
      <c r="E195" s="211">
        <v>6.9429886093502882E-2</v>
      </c>
      <c r="F195" s="211">
        <v>9.3265861178984527E-2</v>
      </c>
      <c r="G195" s="211">
        <v>0.12551251545586056</v>
      </c>
      <c r="H195" s="211">
        <v>0.1201111640665688</v>
      </c>
      <c r="I195" s="211">
        <v>0.40753865667439682</v>
      </c>
      <c r="J195" s="211">
        <v>0.43661127796287652</v>
      </c>
      <c r="K195" s="211">
        <v>0.58937306993433458</v>
      </c>
      <c r="L195" s="211">
        <v>0.2713326381468934</v>
      </c>
      <c r="M195" s="211">
        <v>0.10764673704089341</v>
      </c>
      <c r="N195" s="211">
        <v>0.44791529586240586</v>
      </c>
      <c r="O195" s="211">
        <v>0.75765935279947672</v>
      </c>
      <c r="P195" s="211">
        <v>6.6308047176154475E-2</v>
      </c>
      <c r="Q195" s="211">
        <v>0.13912460809003219</v>
      </c>
      <c r="R195" s="211">
        <v>0.49288812488373773</v>
      </c>
      <c r="S195" s="211">
        <v>0.32959307474103372</v>
      </c>
      <c r="T195" s="211">
        <v>0.50627600511945525</v>
      </c>
      <c r="U195" s="211">
        <v>0.44482090025656779</v>
      </c>
      <c r="V195" s="211">
        <v>0.17384386656630607</v>
      </c>
      <c r="W195" s="211">
        <v>0.60500110503794446</v>
      </c>
      <c r="X195" s="211">
        <v>0.31332630369967063</v>
      </c>
      <c r="Y195" s="211">
        <v>0.77963695975371838</v>
      </c>
      <c r="Z195" s="211">
        <v>0.13856603376322466</v>
      </c>
      <c r="AA195" s="212">
        <v>0.12715322767639725</v>
      </c>
    </row>
    <row r="196" spans="1:27" x14ac:dyDescent="0.35">
      <c r="A196" s="210" t="s">
        <v>872</v>
      </c>
      <c r="B196" s="217">
        <v>157.88804231439414</v>
      </c>
      <c r="C196" s="211">
        <v>8.1798435011997253E-2</v>
      </c>
      <c r="D196" s="211">
        <v>0.13072254390252439</v>
      </c>
      <c r="E196" s="211">
        <v>8.033321085440831E-2</v>
      </c>
      <c r="F196" s="211">
        <v>8.4443353350601935E-2</v>
      </c>
      <c r="G196" s="211">
        <v>0.12125610697091931</v>
      </c>
      <c r="H196" s="211">
        <v>0.11985510420280285</v>
      </c>
      <c r="I196" s="211">
        <v>0.50140887494058128</v>
      </c>
      <c r="J196" s="211">
        <v>0.4785576178048116</v>
      </c>
      <c r="K196" s="211">
        <v>0.54435568028168213</v>
      </c>
      <c r="L196" s="211">
        <v>0.27115638341857295</v>
      </c>
      <c r="M196" s="211">
        <v>0.10033803046450578</v>
      </c>
      <c r="N196" s="211">
        <v>0.43765802905422424</v>
      </c>
      <c r="O196" s="211">
        <v>0.56879905334668091</v>
      </c>
      <c r="P196" s="211">
        <v>6.8250429528508447E-2</v>
      </c>
      <c r="Q196" s="211">
        <v>0.14383058026530376</v>
      </c>
      <c r="R196" s="211">
        <v>0.41732741113221755</v>
      </c>
      <c r="S196" s="211">
        <v>0.27572638234140862</v>
      </c>
      <c r="T196" s="211">
        <v>0.50953204950442921</v>
      </c>
      <c r="U196" s="211">
        <v>0.4092812171296587</v>
      </c>
      <c r="V196" s="211">
        <v>0.1301690255315664</v>
      </c>
      <c r="W196" s="211">
        <v>0.55395895853347121</v>
      </c>
      <c r="X196" s="211">
        <v>0.33891674188700049</v>
      </c>
      <c r="Y196" s="211">
        <v>0.74373979381774546</v>
      </c>
      <c r="Z196" s="211">
        <v>0.14830702104608537</v>
      </c>
      <c r="AA196" s="212">
        <v>0.11700305623310729</v>
      </c>
    </row>
    <row r="197" spans="1:27" x14ac:dyDescent="0.35">
      <c r="A197" s="210" t="s">
        <v>873</v>
      </c>
      <c r="B197" s="217">
        <v>141.27113022411308</v>
      </c>
      <c r="C197" s="211">
        <v>6.7064009357120064E-2</v>
      </c>
      <c r="D197" s="211">
        <v>0.12380264630190345</v>
      </c>
      <c r="E197" s="211">
        <v>8.3484462094559828E-2</v>
      </c>
      <c r="F197" s="211">
        <v>8.0695203241344549E-2</v>
      </c>
      <c r="G197" s="211">
        <v>0.12247617740334968</v>
      </c>
      <c r="H197" s="211">
        <v>0.11780532822448436</v>
      </c>
      <c r="I197" s="211">
        <v>0.45721613956366536</v>
      </c>
      <c r="J197" s="211">
        <v>0.47936286057545913</v>
      </c>
      <c r="K197" s="211">
        <v>0.63222466543026146</v>
      </c>
      <c r="L197" s="211">
        <v>0.2757235350871185</v>
      </c>
      <c r="M197" s="211">
        <v>0.10103658432288128</v>
      </c>
      <c r="N197" s="211">
        <v>0.40556177252940839</v>
      </c>
      <c r="O197" s="211">
        <v>0.55831858747905094</v>
      </c>
      <c r="P197" s="211">
        <v>7.2553464940905157E-2</v>
      </c>
      <c r="Q197" s="211">
        <v>0.13995245852738483</v>
      </c>
      <c r="R197" s="211">
        <v>0.45320357533708333</v>
      </c>
      <c r="S197" s="211">
        <v>0.39001436903595171</v>
      </c>
      <c r="T197" s="211">
        <v>0.63865381122695697</v>
      </c>
      <c r="U197" s="211">
        <v>0.5408239788157061</v>
      </c>
      <c r="V197" s="211">
        <v>6.0405829632612262E-2</v>
      </c>
      <c r="W197" s="211">
        <v>0.66193346369858197</v>
      </c>
      <c r="X197" s="211">
        <v>0.27788945635479567</v>
      </c>
      <c r="Y197" s="211">
        <v>0.62321526023131679</v>
      </c>
      <c r="Z197" s="211">
        <v>0.14441527640631499</v>
      </c>
      <c r="AA197" s="212">
        <v>0.11854701478955652</v>
      </c>
    </row>
    <row r="198" spans="1:27" x14ac:dyDescent="0.35">
      <c r="A198" s="210" t="s">
        <v>874</v>
      </c>
      <c r="B198" s="217">
        <v>149.3048351193394</v>
      </c>
      <c r="C198" s="211">
        <v>6.8573621033584123E-2</v>
      </c>
      <c r="D198" s="211">
        <v>0.11739800122473781</v>
      </c>
      <c r="E198" s="211">
        <v>7.7048013755378869E-2</v>
      </c>
      <c r="F198" s="211">
        <v>0.11193679155441311</v>
      </c>
      <c r="G198" s="211">
        <v>0.12147923067128691</v>
      </c>
      <c r="H198" s="211">
        <v>0.12163764772895935</v>
      </c>
      <c r="I198" s="211">
        <v>0.52115286934743843</v>
      </c>
      <c r="J198" s="211">
        <v>0.48020327355399656</v>
      </c>
      <c r="K198" s="211">
        <v>0.56082078912272482</v>
      </c>
      <c r="L198" s="211">
        <v>0.274026040261243</v>
      </c>
      <c r="M198" s="211">
        <v>0.10236805598209679</v>
      </c>
      <c r="N198" s="211">
        <v>0.39148604134184134</v>
      </c>
      <c r="O198" s="211">
        <v>0.68248323918190512</v>
      </c>
      <c r="P198" s="211">
        <v>6.6723022492151618E-2</v>
      </c>
      <c r="Q198" s="211">
        <v>8.6737277170465116E-2</v>
      </c>
      <c r="R198" s="211">
        <v>0.46827766462417103</v>
      </c>
      <c r="S198" s="211">
        <v>0.37446476778421645</v>
      </c>
      <c r="T198" s="211">
        <v>0.52937409833033555</v>
      </c>
      <c r="U198" s="211">
        <v>0.38702732299213433</v>
      </c>
      <c r="V198" s="211">
        <v>0.16378777001325451</v>
      </c>
      <c r="W198" s="211">
        <v>0.57155936046246336</v>
      </c>
      <c r="X198" s="211">
        <v>0.28769043732553179</v>
      </c>
      <c r="Y198" s="211">
        <v>0.62080714320405217</v>
      </c>
      <c r="Z198" s="211">
        <v>0.14608932523482107</v>
      </c>
      <c r="AA198" s="212">
        <v>0.11941543336106192</v>
      </c>
    </row>
    <row r="199" spans="1:27" x14ac:dyDescent="0.35">
      <c r="A199" s="210" t="s">
        <v>875</v>
      </c>
      <c r="B199" s="217">
        <v>168.19900794734636</v>
      </c>
      <c r="C199" s="211">
        <v>6.8866554638807739E-2</v>
      </c>
      <c r="D199" s="211">
        <v>0.12391726380796891</v>
      </c>
      <c r="E199" s="211">
        <v>7.1704992958147168E-2</v>
      </c>
      <c r="F199" s="211">
        <v>9.7773560717446167E-2</v>
      </c>
      <c r="G199" s="211">
        <v>0.11440890702367029</v>
      </c>
      <c r="H199" s="211">
        <v>0.11210397820565329</v>
      </c>
      <c r="I199" s="211">
        <v>0.53364252221266917</v>
      </c>
      <c r="J199" s="211">
        <v>0.3952086230357405</v>
      </c>
      <c r="K199" s="211">
        <v>0.62123757297168358</v>
      </c>
      <c r="L199" s="211">
        <v>0.27856214353670805</v>
      </c>
      <c r="M199" s="211">
        <v>0.11068936908627555</v>
      </c>
      <c r="N199" s="211">
        <v>0.53881326909089833</v>
      </c>
      <c r="O199" s="211">
        <v>0.76233620471514307</v>
      </c>
      <c r="P199" s="211">
        <v>7.2435992560335269E-2</v>
      </c>
      <c r="Q199" s="211">
        <v>6.7205722342385907E-2</v>
      </c>
      <c r="R199" s="211">
        <v>0.46022748125350793</v>
      </c>
      <c r="S199" s="211">
        <v>0.33760929158300312</v>
      </c>
      <c r="T199" s="211">
        <v>0.63928092773042855</v>
      </c>
      <c r="U199" s="211">
        <v>0.4083287516031523</v>
      </c>
      <c r="V199" s="211">
        <v>0.18276759101657428</v>
      </c>
      <c r="W199" s="211">
        <v>0.61509030922582286</v>
      </c>
      <c r="X199" s="211">
        <v>0.30164663363541688</v>
      </c>
      <c r="Y199" s="211">
        <v>0.54529638962665494</v>
      </c>
      <c r="Z199" s="211">
        <v>0.14418641337863614</v>
      </c>
      <c r="AA199" s="212">
        <v>0.12770882864842478</v>
      </c>
    </row>
    <row r="200" spans="1:27" x14ac:dyDescent="0.35">
      <c r="A200" s="210" t="s">
        <v>876</v>
      </c>
      <c r="B200" s="217">
        <v>122.42535244801869</v>
      </c>
      <c r="C200" s="211">
        <v>6.1143261984049596E-2</v>
      </c>
      <c r="D200" s="211">
        <v>0.12349484615877863</v>
      </c>
      <c r="E200" s="211">
        <v>7.4616267386943075E-2</v>
      </c>
      <c r="F200" s="211">
        <v>0.10499429053372174</v>
      </c>
      <c r="G200" s="211">
        <v>0.12231631828038286</v>
      </c>
      <c r="H200" s="211">
        <v>0.11248130002285921</v>
      </c>
      <c r="I200" s="211">
        <v>0.49345362485163591</v>
      </c>
      <c r="J200" s="211">
        <v>0.44301157765622168</v>
      </c>
      <c r="K200" s="211">
        <v>0.61738971782944496</v>
      </c>
      <c r="L200" s="211">
        <v>0.27677844694926901</v>
      </c>
      <c r="M200" s="211">
        <v>9.1351261313220175E-2</v>
      </c>
      <c r="N200" s="211">
        <v>0.40508647503235284</v>
      </c>
      <c r="O200" s="211">
        <v>0.74304885072830529</v>
      </c>
      <c r="P200" s="211">
        <v>7.3067079464997117E-2</v>
      </c>
      <c r="Q200" s="211">
        <v>5.7183068729580497E-2</v>
      </c>
      <c r="R200" s="211">
        <v>0.43918396076631028</v>
      </c>
      <c r="S200" s="211">
        <v>0.29287862268912718</v>
      </c>
      <c r="T200" s="211">
        <v>0.50259949133080717</v>
      </c>
      <c r="U200" s="211">
        <v>0.43220687569962279</v>
      </c>
      <c r="V200" s="211">
        <v>5.5997385920409121E-2</v>
      </c>
      <c r="W200" s="211">
        <v>0.56443023501547129</v>
      </c>
      <c r="X200" s="211">
        <v>0.32043276012228555</v>
      </c>
      <c r="Y200" s="211">
        <v>0.62389546961332365</v>
      </c>
      <c r="Z200" s="211">
        <v>0.14965360464544394</v>
      </c>
      <c r="AA200" s="212">
        <v>0.11584343668461283</v>
      </c>
    </row>
    <row r="201" spans="1:27" x14ac:dyDescent="0.35">
      <c r="A201" s="210" t="s">
        <v>877</v>
      </c>
      <c r="B201" s="217">
        <v>137.34718402701992</v>
      </c>
      <c r="C201" s="211">
        <v>5.4607183753628864E-2</v>
      </c>
      <c r="D201" s="211">
        <v>0.12867794825708589</v>
      </c>
      <c r="E201" s="211">
        <v>6.9963545455124607E-2</v>
      </c>
      <c r="F201" s="211">
        <v>9.7694314061726822E-2</v>
      </c>
      <c r="G201" s="211">
        <v>0.12294478541970832</v>
      </c>
      <c r="H201" s="211">
        <v>0.10450764386346828</v>
      </c>
      <c r="I201" s="211">
        <v>0.53460308150407143</v>
      </c>
      <c r="J201" s="211">
        <v>0.43087625463857832</v>
      </c>
      <c r="K201" s="211">
        <v>0.60321005344020295</v>
      </c>
      <c r="L201" s="211">
        <v>0.27202081077790174</v>
      </c>
      <c r="M201" s="211">
        <v>0.10498279058410336</v>
      </c>
      <c r="N201" s="211">
        <v>0.43549676935958764</v>
      </c>
      <c r="O201" s="211">
        <v>0.58528221133154545</v>
      </c>
      <c r="P201" s="211">
        <v>6.5169247314239787E-2</v>
      </c>
      <c r="Q201" s="211">
        <v>9.8142593581710486E-2</v>
      </c>
      <c r="R201" s="211">
        <v>0.45265160990514125</v>
      </c>
      <c r="S201" s="211">
        <v>0.30377004962998633</v>
      </c>
      <c r="T201" s="211">
        <v>0.48398036542434175</v>
      </c>
      <c r="U201" s="211">
        <v>0.33673415187013933</v>
      </c>
      <c r="V201" s="211">
        <v>0.14032889313841504</v>
      </c>
      <c r="W201" s="211">
        <v>0.63216618170523964</v>
      </c>
      <c r="X201" s="211">
        <v>0.28544235480817431</v>
      </c>
      <c r="Y201" s="211">
        <v>0.69478243109151783</v>
      </c>
      <c r="Z201" s="211">
        <v>0.14546707692850075</v>
      </c>
      <c r="AA201" s="212">
        <v>0.12111118303903286</v>
      </c>
    </row>
    <row r="202" spans="1:27" x14ac:dyDescent="0.35">
      <c r="A202" s="210" t="s">
        <v>878</v>
      </c>
      <c r="B202" s="217">
        <v>139.49014564980669</v>
      </c>
      <c r="C202" s="211">
        <v>4.881271414741916E-2</v>
      </c>
      <c r="D202" s="211">
        <v>0.1257761578123997</v>
      </c>
      <c r="E202" s="211">
        <v>7.8657394170132594E-2</v>
      </c>
      <c r="F202" s="211">
        <v>8.1166488513542523E-2</v>
      </c>
      <c r="G202" s="211">
        <v>0.12398904389270425</v>
      </c>
      <c r="H202" s="211">
        <v>0.11387156554767229</v>
      </c>
      <c r="I202" s="211">
        <v>0.47567167254952869</v>
      </c>
      <c r="J202" s="211">
        <v>0.46533824227781895</v>
      </c>
      <c r="K202" s="211">
        <v>0.64675967051136063</v>
      </c>
      <c r="L202" s="211">
        <v>0.28072125801998254</v>
      </c>
      <c r="M202" s="211">
        <v>8.7563714318589794E-2</v>
      </c>
      <c r="N202" s="211">
        <v>0.36773078557494404</v>
      </c>
      <c r="O202" s="211">
        <v>0.6231380209503764</v>
      </c>
      <c r="P202" s="211">
        <v>7.0763460587677782E-2</v>
      </c>
      <c r="Q202" s="211">
        <v>8.8137448795468962E-2</v>
      </c>
      <c r="R202" s="211">
        <v>0.44798681241943128</v>
      </c>
      <c r="S202" s="211">
        <v>0.36214449723582204</v>
      </c>
      <c r="T202" s="211">
        <v>0.5471378379739541</v>
      </c>
      <c r="U202" s="211">
        <v>0.46925753314649038</v>
      </c>
      <c r="V202" s="211">
        <v>9.1433604726577689E-2</v>
      </c>
      <c r="W202" s="211">
        <v>0.54419287175449482</v>
      </c>
      <c r="X202" s="211">
        <v>0.32916801943329876</v>
      </c>
      <c r="Y202" s="211">
        <v>0.67578508995782327</v>
      </c>
      <c r="Z202" s="211">
        <v>0.1395362458173276</v>
      </c>
      <c r="AA202" s="212">
        <v>0.11815503251891535</v>
      </c>
    </row>
    <row r="203" spans="1:27" x14ac:dyDescent="0.35">
      <c r="A203" s="210" t="s">
        <v>879</v>
      </c>
      <c r="B203" s="217">
        <v>135.94742197730699</v>
      </c>
      <c r="C203" s="211">
        <v>5.8725391156483807E-2</v>
      </c>
      <c r="D203" s="211">
        <v>0.12517892636989636</v>
      </c>
      <c r="E203" s="211">
        <v>7.9803521220017576E-2</v>
      </c>
      <c r="F203" s="211">
        <v>0.10164454838090003</v>
      </c>
      <c r="G203" s="211">
        <v>0.12267882345288669</v>
      </c>
      <c r="H203" s="211">
        <v>0.12147445028746329</v>
      </c>
      <c r="I203" s="211">
        <v>0.48691938012540098</v>
      </c>
      <c r="J203" s="211">
        <v>0.43566913869875235</v>
      </c>
      <c r="K203" s="211">
        <v>0.63664503301074149</v>
      </c>
      <c r="L203" s="211">
        <v>0.28088937751023513</v>
      </c>
      <c r="M203" s="211">
        <v>0.10560867574638323</v>
      </c>
      <c r="N203" s="211">
        <v>0.47495318890105359</v>
      </c>
      <c r="O203" s="211">
        <v>0.73913690578660507</v>
      </c>
      <c r="P203" s="211">
        <v>6.9213030749818327E-2</v>
      </c>
      <c r="Q203" s="211">
        <v>0.12079542008064098</v>
      </c>
      <c r="R203" s="211">
        <v>0.42673936588967248</v>
      </c>
      <c r="S203" s="211">
        <v>0.35046536604467299</v>
      </c>
      <c r="T203" s="211">
        <v>0.53259180921597016</v>
      </c>
      <c r="U203" s="211">
        <v>0.3342594812037229</v>
      </c>
      <c r="V203" s="211">
        <v>6.3688100279816889E-2</v>
      </c>
      <c r="W203" s="211">
        <v>0.58576647062024401</v>
      </c>
      <c r="X203" s="211">
        <v>0.31146473741556668</v>
      </c>
      <c r="Y203" s="211">
        <v>0.72855494108830565</v>
      </c>
      <c r="Z203" s="211">
        <v>0.14997942182363624</v>
      </c>
      <c r="AA203" s="212">
        <v>0.11455231056994658</v>
      </c>
    </row>
    <row r="204" spans="1:27" x14ac:dyDescent="0.35">
      <c r="A204" s="210" t="s">
        <v>880</v>
      </c>
      <c r="B204" s="217">
        <v>140.10248550337326</v>
      </c>
      <c r="C204" s="211">
        <v>6.1416615516483995E-2</v>
      </c>
      <c r="D204" s="211">
        <v>0.12775697910971234</v>
      </c>
      <c r="E204" s="211">
        <v>7.6129515490065816E-2</v>
      </c>
      <c r="F204" s="211">
        <v>0.10160761841988494</v>
      </c>
      <c r="G204" s="211">
        <v>0.12319182412673539</v>
      </c>
      <c r="H204" s="211">
        <v>0.11229655340616</v>
      </c>
      <c r="I204" s="211">
        <v>0.43306440698663218</v>
      </c>
      <c r="J204" s="211">
        <v>0.44754225409871667</v>
      </c>
      <c r="K204" s="211">
        <v>0.55143859805097173</v>
      </c>
      <c r="L204" s="211">
        <v>0.2722511997512343</v>
      </c>
      <c r="M204" s="211">
        <v>8.7083774669032332E-2</v>
      </c>
      <c r="N204" s="211">
        <v>0.37565535792810117</v>
      </c>
      <c r="O204" s="211">
        <v>0.73427908348429338</v>
      </c>
      <c r="P204" s="211">
        <v>7.0003550168059883E-2</v>
      </c>
      <c r="Q204" s="211">
        <v>9.4340053571988866E-2</v>
      </c>
      <c r="R204" s="211">
        <v>0.48251450447925415</v>
      </c>
      <c r="S204" s="211">
        <v>0.4097579952744177</v>
      </c>
      <c r="T204" s="211">
        <v>0.56256566685249521</v>
      </c>
      <c r="U204" s="211">
        <v>0.55644379651460829</v>
      </c>
      <c r="V204" s="211">
        <v>0.10524273650937625</v>
      </c>
      <c r="W204" s="211">
        <v>0.55415791313820895</v>
      </c>
      <c r="X204" s="211">
        <v>0.35300827306819743</v>
      </c>
      <c r="Y204" s="211">
        <v>0.72123604560955168</v>
      </c>
      <c r="Z204" s="211">
        <v>0.14283411821168554</v>
      </c>
      <c r="AA204" s="212">
        <v>0.12725106026802496</v>
      </c>
    </row>
    <row r="205" spans="1:27" x14ac:dyDescent="0.35">
      <c r="A205" s="210" t="s">
        <v>881</v>
      </c>
      <c r="B205" s="217">
        <v>133.08804049002296</v>
      </c>
      <c r="C205" s="211">
        <v>6.2204739523010658E-2</v>
      </c>
      <c r="D205" s="211">
        <v>0.12610024080137569</v>
      </c>
      <c r="E205" s="211">
        <v>8.7299275200501555E-2</v>
      </c>
      <c r="F205" s="211">
        <v>9.7461657624786563E-2</v>
      </c>
      <c r="G205" s="211">
        <v>0.1221939894161249</v>
      </c>
      <c r="H205" s="211">
        <v>0.11944258434156665</v>
      </c>
      <c r="I205" s="211">
        <v>0.49561491671788055</v>
      </c>
      <c r="J205" s="211">
        <v>0.42373920346742255</v>
      </c>
      <c r="K205" s="211">
        <v>0.56596817208809147</v>
      </c>
      <c r="L205" s="211">
        <v>0.27432990860597528</v>
      </c>
      <c r="M205" s="211">
        <v>9.0064927392018962E-2</v>
      </c>
      <c r="N205" s="211">
        <v>0.47776363509500197</v>
      </c>
      <c r="O205" s="211">
        <v>0.751205490174919</v>
      </c>
      <c r="P205" s="211">
        <v>7.0503452820133816E-2</v>
      </c>
      <c r="Q205" s="211">
        <v>6.4619183832063887E-2</v>
      </c>
      <c r="R205" s="211">
        <v>0.43602767293602096</v>
      </c>
      <c r="S205" s="211">
        <v>0.35393028468078563</v>
      </c>
      <c r="T205" s="211">
        <v>0.57092363366007071</v>
      </c>
      <c r="U205" s="211">
        <v>0.49060916146857375</v>
      </c>
      <c r="V205" s="211">
        <v>5.4628352004681295E-2</v>
      </c>
      <c r="W205" s="211">
        <v>0.56456521794384873</v>
      </c>
      <c r="X205" s="211">
        <v>0.28307803968277001</v>
      </c>
      <c r="Y205" s="211">
        <v>0.69472912105918361</v>
      </c>
      <c r="Z205" s="211">
        <v>0.14535294613226146</v>
      </c>
      <c r="AA205" s="212">
        <v>0.11795051117221751</v>
      </c>
    </row>
    <row r="206" spans="1:27" x14ac:dyDescent="0.35">
      <c r="A206" s="210" t="s">
        <v>882</v>
      </c>
      <c r="B206" s="217">
        <v>134.72062741095348</v>
      </c>
      <c r="C206" s="211">
        <v>5.5384921966929249E-2</v>
      </c>
      <c r="D206" s="211">
        <v>0.12521179865925969</v>
      </c>
      <c r="E206" s="211">
        <v>7.9472958525286533E-2</v>
      </c>
      <c r="F206" s="211">
        <v>0.11383859728042102</v>
      </c>
      <c r="G206" s="211">
        <v>0.12257301427011284</v>
      </c>
      <c r="H206" s="211">
        <v>0.1227027827720451</v>
      </c>
      <c r="I206" s="211">
        <v>0.51013317995332097</v>
      </c>
      <c r="J206" s="211">
        <v>0.45428873284440829</v>
      </c>
      <c r="K206" s="211">
        <v>0.64535121397418327</v>
      </c>
      <c r="L206" s="211">
        <v>0.28377757889983046</v>
      </c>
      <c r="M206" s="211">
        <v>9.7805760333095793E-2</v>
      </c>
      <c r="N206" s="211">
        <v>0.39547892280199159</v>
      </c>
      <c r="O206" s="211">
        <v>0.73480802545698509</v>
      </c>
      <c r="P206" s="211">
        <v>6.8023037280476664E-2</v>
      </c>
      <c r="Q206" s="211">
        <v>0.14818428733994329</v>
      </c>
      <c r="R206" s="211">
        <v>0.43501052155380165</v>
      </c>
      <c r="S206" s="211">
        <v>0.33657739301500661</v>
      </c>
      <c r="T206" s="211">
        <v>0.5372776605188132</v>
      </c>
      <c r="U206" s="211">
        <v>0.47233090917795895</v>
      </c>
      <c r="V206" s="211">
        <v>9.7303663386375777E-2</v>
      </c>
      <c r="W206" s="211">
        <v>0.54937189554814347</v>
      </c>
      <c r="X206" s="211">
        <v>0.3022746529450353</v>
      </c>
      <c r="Y206" s="211">
        <v>0.60163810485042168</v>
      </c>
      <c r="Z206" s="211">
        <v>0.14491215343227976</v>
      </c>
      <c r="AA206" s="212">
        <v>0.12614110250167621</v>
      </c>
    </row>
    <row r="207" spans="1:27" x14ac:dyDescent="0.35">
      <c r="A207" s="210" t="s">
        <v>883</v>
      </c>
      <c r="B207" s="217">
        <v>108.1146147889266</v>
      </c>
      <c r="C207" s="211">
        <v>7.861087205629938E-2</v>
      </c>
      <c r="D207" s="211">
        <v>0.12861659936789629</v>
      </c>
      <c r="E207" s="211">
        <v>7.9188082797910744E-2</v>
      </c>
      <c r="F207" s="211">
        <v>8.8471137250662829E-2</v>
      </c>
      <c r="G207" s="211">
        <v>0.1206926295472755</v>
      </c>
      <c r="H207" s="211">
        <v>0.12581321353282454</v>
      </c>
      <c r="I207" s="211">
        <v>0.50593530063472092</v>
      </c>
      <c r="J207" s="211">
        <v>0.45531279329863261</v>
      </c>
      <c r="K207" s="211">
        <v>0.55068806510973611</v>
      </c>
      <c r="L207" s="211">
        <v>0.26776607514344697</v>
      </c>
      <c r="M207" s="211">
        <v>7.9254755245226377E-2</v>
      </c>
      <c r="N207" s="211">
        <v>0.47893367465226516</v>
      </c>
      <c r="O207" s="211">
        <v>0.58249979522260309</v>
      </c>
      <c r="P207" s="211">
        <v>6.4772212546340524E-2</v>
      </c>
      <c r="Q207" s="211">
        <v>5.7810301310958268E-2</v>
      </c>
      <c r="R207" s="211">
        <v>0.48016391595317909</v>
      </c>
      <c r="S207" s="211">
        <v>0.43488183116395823</v>
      </c>
      <c r="T207" s="211">
        <v>0.4942053755132742</v>
      </c>
      <c r="U207" s="211">
        <v>0.42130098954256956</v>
      </c>
      <c r="V207" s="211">
        <v>6.4949463350818998E-2</v>
      </c>
      <c r="W207" s="211">
        <v>0.57857734824219986</v>
      </c>
      <c r="X207" s="211">
        <v>0.28833110889827912</v>
      </c>
      <c r="Y207" s="211">
        <v>0.65804423700177228</v>
      </c>
      <c r="Z207" s="211">
        <v>0.14685074314690291</v>
      </c>
      <c r="AA207" s="212">
        <v>0.12115740973958981</v>
      </c>
    </row>
    <row r="208" spans="1:27" x14ac:dyDescent="0.35">
      <c r="A208" s="210" t="s">
        <v>884</v>
      </c>
      <c r="B208" s="217">
        <v>159.69041106013754</v>
      </c>
      <c r="C208" s="211">
        <v>6.8250875659333146E-2</v>
      </c>
      <c r="D208" s="211">
        <v>0.12964635338711367</v>
      </c>
      <c r="E208" s="211">
        <v>7.7336754456655415E-2</v>
      </c>
      <c r="F208" s="211">
        <v>9.5170951296170619E-2</v>
      </c>
      <c r="G208" s="211">
        <v>0.11841098409413613</v>
      </c>
      <c r="H208" s="211">
        <v>0.10815796516514498</v>
      </c>
      <c r="I208" s="211">
        <v>0.50489643146847929</v>
      </c>
      <c r="J208" s="211">
        <v>0.42738080642121901</v>
      </c>
      <c r="K208" s="211">
        <v>0.61941839062827686</v>
      </c>
      <c r="L208" s="211">
        <v>0.27956101117479148</v>
      </c>
      <c r="M208" s="211">
        <v>0.10981952723228337</v>
      </c>
      <c r="N208" s="211">
        <v>0.42689378146297252</v>
      </c>
      <c r="O208" s="211">
        <v>0.58626914807442565</v>
      </c>
      <c r="P208" s="211">
        <v>7.0930908263803688E-2</v>
      </c>
      <c r="Q208" s="211">
        <v>7.7671545965834268E-2</v>
      </c>
      <c r="R208" s="211">
        <v>0.42346074506901354</v>
      </c>
      <c r="S208" s="211">
        <v>0.36250750226905637</v>
      </c>
      <c r="T208" s="211">
        <v>0.54901381033427366</v>
      </c>
      <c r="U208" s="211">
        <v>0.3597423777933948</v>
      </c>
      <c r="V208" s="211">
        <v>0.16628075444629845</v>
      </c>
      <c r="W208" s="211">
        <v>0.57598937869659639</v>
      </c>
      <c r="X208" s="211">
        <v>0.28212986387438971</v>
      </c>
      <c r="Y208" s="211">
        <v>0.55734048543884895</v>
      </c>
      <c r="Z208" s="211">
        <v>0.14784240950797453</v>
      </c>
      <c r="AA208" s="212">
        <v>0.11761026782901456</v>
      </c>
    </row>
    <row r="209" spans="1:27" x14ac:dyDescent="0.35">
      <c r="A209" s="210" t="s">
        <v>885</v>
      </c>
      <c r="B209" s="217">
        <v>122.12899523430086</v>
      </c>
      <c r="C209" s="211">
        <v>6.1329164317176985E-2</v>
      </c>
      <c r="D209" s="211">
        <v>0.11710908121695558</v>
      </c>
      <c r="E209" s="211">
        <v>7.619892202981278E-2</v>
      </c>
      <c r="F209" s="211">
        <v>9.451604653724377E-2</v>
      </c>
      <c r="G209" s="211">
        <v>0.11795144118747836</v>
      </c>
      <c r="H209" s="211">
        <v>0.11634873051166415</v>
      </c>
      <c r="I209" s="211">
        <v>0.49434541594193843</v>
      </c>
      <c r="J209" s="211">
        <v>0.45120105647590342</v>
      </c>
      <c r="K209" s="211">
        <v>0.59862132936674517</v>
      </c>
      <c r="L209" s="211">
        <v>0.26727007554640486</v>
      </c>
      <c r="M209" s="211">
        <v>8.2147034612137737E-2</v>
      </c>
      <c r="N209" s="211">
        <v>0.3833714803589936</v>
      </c>
      <c r="O209" s="211">
        <v>0.72658266757625634</v>
      </c>
      <c r="P209" s="211">
        <v>7.0742745059717491E-2</v>
      </c>
      <c r="Q209" s="211">
        <v>0.113749641137546</v>
      </c>
      <c r="R209" s="211">
        <v>0.44805759152635827</v>
      </c>
      <c r="S209" s="211">
        <v>0.29502894432547155</v>
      </c>
      <c r="T209" s="211">
        <v>0.55418653365507287</v>
      </c>
      <c r="U209" s="211">
        <v>0.49676185379729909</v>
      </c>
      <c r="V209" s="211">
        <v>6.5018138783202672E-2</v>
      </c>
      <c r="W209" s="211">
        <v>0.63875058747319391</v>
      </c>
      <c r="X209" s="211">
        <v>0.29292775955739658</v>
      </c>
      <c r="Y209" s="211">
        <v>0.66292787203047521</v>
      </c>
      <c r="Z209" s="211">
        <v>0.14896929692162195</v>
      </c>
      <c r="AA209" s="212">
        <v>0.12171168708404247</v>
      </c>
    </row>
    <row r="210" spans="1:27" x14ac:dyDescent="0.35">
      <c r="A210" s="210" t="s">
        <v>886</v>
      </c>
      <c r="B210" s="217">
        <v>134.80351241347316</v>
      </c>
      <c r="C210" s="211">
        <v>8.4433971998702423E-2</v>
      </c>
      <c r="D210" s="211">
        <v>0.12549894787131652</v>
      </c>
      <c r="E210" s="211">
        <v>7.3351991548804632E-2</v>
      </c>
      <c r="F210" s="211">
        <v>0.1204613538180781</v>
      </c>
      <c r="G210" s="211">
        <v>0.11846414460800234</v>
      </c>
      <c r="H210" s="211">
        <v>0.12833027171846098</v>
      </c>
      <c r="I210" s="211">
        <v>0.50087879342920094</v>
      </c>
      <c r="J210" s="211">
        <v>0.44350423312694454</v>
      </c>
      <c r="K210" s="211">
        <v>0.64058894515219378</v>
      </c>
      <c r="L210" s="211">
        <v>0.27660852104212857</v>
      </c>
      <c r="M210" s="211">
        <v>0.11043764897417845</v>
      </c>
      <c r="N210" s="211">
        <v>0.46335771950738991</v>
      </c>
      <c r="O210" s="211">
        <v>0.70709931572853324</v>
      </c>
      <c r="P210" s="211">
        <v>7.0012904437082912E-2</v>
      </c>
      <c r="Q210" s="211">
        <v>8.3766531680557546E-2</v>
      </c>
      <c r="R210" s="211">
        <v>0.40642534696189958</v>
      </c>
      <c r="S210" s="211">
        <v>0.30071483080444844</v>
      </c>
      <c r="T210" s="211">
        <v>0.55024753966889595</v>
      </c>
      <c r="U210" s="211">
        <v>0.44914851457638111</v>
      </c>
      <c r="V210" s="211">
        <v>7.2180218708995547E-2</v>
      </c>
      <c r="W210" s="211">
        <v>0.55737289364567755</v>
      </c>
      <c r="X210" s="211">
        <v>0.25786815358971682</v>
      </c>
      <c r="Y210" s="211">
        <v>0.59272827718314058</v>
      </c>
      <c r="Z210" s="211">
        <v>0.14517616385206941</v>
      </c>
      <c r="AA210" s="212">
        <v>0.11848646816849222</v>
      </c>
    </row>
    <row r="211" spans="1:27" x14ac:dyDescent="0.35">
      <c r="A211" s="210" t="s">
        <v>887</v>
      </c>
      <c r="B211" s="217">
        <v>131.4170111821042</v>
      </c>
      <c r="C211" s="211">
        <v>4.9848246100731387E-2</v>
      </c>
      <c r="D211" s="211">
        <v>0.12680617406332337</v>
      </c>
      <c r="E211" s="211">
        <v>7.2438146377520635E-2</v>
      </c>
      <c r="F211" s="211">
        <v>8.2994335650448781E-2</v>
      </c>
      <c r="G211" s="211">
        <v>0.11615034710318729</v>
      </c>
      <c r="H211" s="211">
        <v>0.12299853939098473</v>
      </c>
      <c r="I211" s="211">
        <v>0.48068347579954074</v>
      </c>
      <c r="J211" s="211">
        <v>0.44157947076276827</v>
      </c>
      <c r="K211" s="211">
        <v>0.59836839725820823</v>
      </c>
      <c r="L211" s="211">
        <v>0.2804768024617581</v>
      </c>
      <c r="M211" s="211">
        <v>9.3952500327034644E-2</v>
      </c>
      <c r="N211" s="211">
        <v>0.41419002845153696</v>
      </c>
      <c r="O211" s="211">
        <v>0.72858607579091128</v>
      </c>
      <c r="P211" s="211">
        <v>7.1331290950735302E-2</v>
      </c>
      <c r="Q211" s="211">
        <v>5.8299134205899661E-2</v>
      </c>
      <c r="R211" s="211">
        <v>0.38360902618195442</v>
      </c>
      <c r="S211" s="211">
        <v>0.29877996851318334</v>
      </c>
      <c r="T211" s="211">
        <v>0.56653689087416526</v>
      </c>
      <c r="U211" s="211">
        <v>0.51334382028498371</v>
      </c>
      <c r="V211" s="211">
        <v>9.5605054176481213E-2</v>
      </c>
      <c r="W211" s="211">
        <v>0.60958424353160412</v>
      </c>
      <c r="X211" s="211">
        <v>0.38277058348075982</v>
      </c>
      <c r="Y211" s="211">
        <v>0.58448413745730499</v>
      </c>
      <c r="Z211" s="211">
        <v>0.14424949644839424</v>
      </c>
      <c r="AA211" s="212">
        <v>0.12429150232279766</v>
      </c>
    </row>
    <row r="212" spans="1:27" x14ac:dyDescent="0.35">
      <c r="A212" s="210" t="s">
        <v>888</v>
      </c>
      <c r="B212" s="217">
        <v>146.12013333594678</v>
      </c>
      <c r="C212" s="211">
        <v>6.0221557708126344E-2</v>
      </c>
      <c r="D212" s="211">
        <v>0.11874631677574912</v>
      </c>
      <c r="E212" s="211">
        <v>7.7517995473750129E-2</v>
      </c>
      <c r="F212" s="211">
        <v>0.10426284764690236</v>
      </c>
      <c r="G212" s="211">
        <v>0.1171185250007505</v>
      </c>
      <c r="H212" s="211">
        <v>0.11315045985025449</v>
      </c>
      <c r="I212" s="211">
        <v>0.46544529180786731</v>
      </c>
      <c r="J212" s="211">
        <v>0.46160450161156924</v>
      </c>
      <c r="K212" s="211">
        <v>0.63041205494604169</v>
      </c>
      <c r="L212" s="211">
        <v>0.27941085804438148</v>
      </c>
      <c r="M212" s="211">
        <v>9.1327010745962167E-2</v>
      </c>
      <c r="N212" s="211">
        <v>0.49024105661209</v>
      </c>
      <c r="O212" s="211">
        <v>0.76975003260145736</v>
      </c>
      <c r="P212" s="211">
        <v>6.3735198016318884E-2</v>
      </c>
      <c r="Q212" s="211">
        <v>4.2858909845871394E-2</v>
      </c>
      <c r="R212" s="211">
        <v>0.38857298764334791</v>
      </c>
      <c r="S212" s="211">
        <v>0.33386662562356312</v>
      </c>
      <c r="T212" s="211">
        <v>0.63413350940114643</v>
      </c>
      <c r="U212" s="211">
        <v>0.48398742310493892</v>
      </c>
      <c r="V212" s="211">
        <v>8.2187592277244731E-2</v>
      </c>
      <c r="W212" s="211">
        <v>0.54711220937978633</v>
      </c>
      <c r="X212" s="211">
        <v>0.32747100118911776</v>
      </c>
      <c r="Y212" s="211">
        <v>0.75336962236613347</v>
      </c>
      <c r="Z212" s="211">
        <v>0.14941317759110118</v>
      </c>
      <c r="AA212" s="212">
        <v>0.11463038376622185</v>
      </c>
    </row>
    <row r="213" spans="1:27" x14ac:dyDescent="0.35">
      <c r="A213" s="210" t="s">
        <v>889</v>
      </c>
      <c r="B213" s="217">
        <v>152.99861555678444</v>
      </c>
      <c r="C213" s="211">
        <v>6.6549085089976256E-2</v>
      </c>
      <c r="D213" s="211">
        <v>0.1211592047571336</v>
      </c>
      <c r="E213" s="211">
        <v>8.0548562688004754E-2</v>
      </c>
      <c r="F213" s="211">
        <v>9.3103294949527904E-2</v>
      </c>
      <c r="G213" s="211">
        <v>0.12090567100230566</v>
      </c>
      <c r="H213" s="211">
        <v>0.1143867986309825</v>
      </c>
      <c r="I213" s="211">
        <v>0.47273505165452162</v>
      </c>
      <c r="J213" s="211">
        <v>0.46366061512391621</v>
      </c>
      <c r="K213" s="211">
        <v>0.64532348597357314</v>
      </c>
      <c r="L213" s="211">
        <v>0.2703199193367089</v>
      </c>
      <c r="M213" s="211">
        <v>0.10686819921423799</v>
      </c>
      <c r="N213" s="211">
        <v>0.53686112595917268</v>
      </c>
      <c r="O213" s="211">
        <v>0.61717098777739621</v>
      </c>
      <c r="P213" s="211">
        <v>6.9794511413684757E-2</v>
      </c>
      <c r="Q213" s="211">
        <v>4.1491831471210321E-2</v>
      </c>
      <c r="R213" s="211">
        <v>0.44536218737505101</v>
      </c>
      <c r="S213" s="211">
        <v>0.31888293965468251</v>
      </c>
      <c r="T213" s="211">
        <v>0.5196327599612387</v>
      </c>
      <c r="U213" s="211">
        <v>0.48817120084041354</v>
      </c>
      <c r="V213" s="211">
        <v>8.8446918129926666E-2</v>
      </c>
      <c r="W213" s="211">
        <v>0.61574962469667605</v>
      </c>
      <c r="X213" s="211">
        <v>0.30674548622959791</v>
      </c>
      <c r="Y213" s="211">
        <v>0.73066922614181828</v>
      </c>
      <c r="Z213" s="211">
        <v>0.1435353301569896</v>
      </c>
      <c r="AA213" s="212">
        <v>0.12052225214366831</v>
      </c>
    </row>
    <row r="214" spans="1:27" x14ac:dyDescent="0.35">
      <c r="A214" s="210" t="s">
        <v>890</v>
      </c>
      <c r="B214" s="217">
        <v>203.60556252524037</v>
      </c>
      <c r="C214" s="211">
        <v>7.3499796360630948E-2</v>
      </c>
      <c r="D214" s="211">
        <v>0.11856441702710535</v>
      </c>
      <c r="E214" s="211">
        <v>7.7012653111597815E-2</v>
      </c>
      <c r="F214" s="211">
        <v>8.7162429016691551E-2</v>
      </c>
      <c r="G214" s="211">
        <v>0.11843656289543415</v>
      </c>
      <c r="H214" s="211">
        <v>0.12409287242731078</v>
      </c>
      <c r="I214" s="211">
        <v>0.4839379427320965</v>
      </c>
      <c r="J214" s="211">
        <v>0.46920613571254804</v>
      </c>
      <c r="K214" s="211">
        <v>0.64310845757376223</v>
      </c>
      <c r="L214" s="211">
        <v>0.27229192370170302</v>
      </c>
      <c r="M214" s="211">
        <v>0.10354898256262224</v>
      </c>
      <c r="N214" s="211">
        <v>0.41671864825113392</v>
      </c>
      <c r="O214" s="211">
        <v>0.5910281469007469</v>
      </c>
      <c r="P214" s="211">
        <v>6.9525696598909642E-2</v>
      </c>
      <c r="Q214" s="211">
        <v>0.13330618504903888</v>
      </c>
      <c r="R214" s="211">
        <v>0.4260417564662603</v>
      </c>
      <c r="S214" s="211">
        <v>0.33423359656684792</v>
      </c>
      <c r="T214" s="211">
        <v>0.62607038098548384</v>
      </c>
      <c r="U214" s="211">
        <v>0.50594533097716421</v>
      </c>
      <c r="V214" s="211">
        <v>0.1696582992874576</v>
      </c>
      <c r="W214" s="211">
        <v>0.54114782052179711</v>
      </c>
      <c r="X214" s="211">
        <v>0.35716997346245827</v>
      </c>
      <c r="Y214" s="211">
        <v>0.73702503417202703</v>
      </c>
      <c r="Z214" s="211">
        <v>0.14819008309232229</v>
      </c>
      <c r="AA214" s="212">
        <v>0.12025956514919242</v>
      </c>
    </row>
    <row r="215" spans="1:27" x14ac:dyDescent="0.35">
      <c r="A215" s="210" t="s">
        <v>891</v>
      </c>
      <c r="B215" s="217">
        <v>149.37950574133026</v>
      </c>
      <c r="C215" s="211">
        <v>5.9331313400182453E-2</v>
      </c>
      <c r="D215" s="211">
        <v>0.11870420093463883</v>
      </c>
      <c r="E215" s="211">
        <v>8.0299494257543264E-2</v>
      </c>
      <c r="F215" s="211">
        <v>0.10613512866988553</v>
      </c>
      <c r="G215" s="211">
        <v>0.11464815568463399</v>
      </c>
      <c r="H215" s="211">
        <v>0.11885995509572501</v>
      </c>
      <c r="I215" s="211">
        <v>0.4970772292980874</v>
      </c>
      <c r="J215" s="211">
        <v>0.47452300420549792</v>
      </c>
      <c r="K215" s="211">
        <v>0.61790722009961663</v>
      </c>
      <c r="L215" s="211">
        <v>0.27597790685155443</v>
      </c>
      <c r="M215" s="211">
        <v>8.6577646634647135E-2</v>
      </c>
      <c r="N215" s="211">
        <v>0.43128683326345052</v>
      </c>
      <c r="O215" s="211">
        <v>0.6144161238137773</v>
      </c>
      <c r="P215" s="211">
        <v>7.0261436414450193E-2</v>
      </c>
      <c r="Q215" s="211">
        <v>8.4420620527792506E-2</v>
      </c>
      <c r="R215" s="211">
        <v>0.43653837999210099</v>
      </c>
      <c r="S215" s="211">
        <v>0.30409297795910062</v>
      </c>
      <c r="T215" s="211">
        <v>0.57359941096404843</v>
      </c>
      <c r="U215" s="211">
        <v>0.46206920345849889</v>
      </c>
      <c r="V215" s="211">
        <v>0.11634217108988996</v>
      </c>
      <c r="W215" s="211">
        <v>0.54482061029829976</v>
      </c>
      <c r="X215" s="211">
        <v>0.3763070646833685</v>
      </c>
      <c r="Y215" s="211">
        <v>0.65646953294845567</v>
      </c>
      <c r="Z215" s="211">
        <v>0.14664373676641806</v>
      </c>
      <c r="AA215" s="212">
        <v>0.11813022051541648</v>
      </c>
    </row>
    <row r="216" spans="1:27" x14ac:dyDescent="0.35">
      <c r="A216" s="210" t="s">
        <v>892</v>
      </c>
      <c r="B216" s="217">
        <v>144.40730762793459</v>
      </c>
      <c r="C216" s="211">
        <v>6.2408233475856029E-2</v>
      </c>
      <c r="D216" s="211">
        <v>0.11897643994222015</v>
      </c>
      <c r="E216" s="211">
        <v>6.9726207347495073E-2</v>
      </c>
      <c r="F216" s="211">
        <v>0.11152738461565967</v>
      </c>
      <c r="G216" s="211">
        <v>0.11528616350361326</v>
      </c>
      <c r="H216" s="211">
        <v>0.11996048199062023</v>
      </c>
      <c r="I216" s="211">
        <v>0.4674353675223008</v>
      </c>
      <c r="J216" s="211">
        <v>0.45876175259645696</v>
      </c>
      <c r="K216" s="211">
        <v>0.54891177544599612</v>
      </c>
      <c r="L216" s="211">
        <v>0.28048555582494722</v>
      </c>
      <c r="M216" s="211">
        <v>0.10396485165479685</v>
      </c>
      <c r="N216" s="211">
        <v>0.3808950595316184</v>
      </c>
      <c r="O216" s="211">
        <v>0.75232431789733234</v>
      </c>
      <c r="P216" s="211">
        <v>6.8786110086077171E-2</v>
      </c>
      <c r="Q216" s="211">
        <v>0.11500918705362351</v>
      </c>
      <c r="R216" s="211">
        <v>0.45198582225161804</v>
      </c>
      <c r="S216" s="211">
        <v>0.32536525506216291</v>
      </c>
      <c r="T216" s="211">
        <v>0.55621288373009525</v>
      </c>
      <c r="U216" s="211">
        <v>0.39175864826690993</v>
      </c>
      <c r="V216" s="211">
        <v>0.11440086926984737</v>
      </c>
      <c r="W216" s="211">
        <v>0.59254517240611715</v>
      </c>
      <c r="X216" s="211">
        <v>0.24205613467787049</v>
      </c>
      <c r="Y216" s="211">
        <v>0.62695651664419005</v>
      </c>
      <c r="Z216" s="211">
        <v>0.14970117709495809</v>
      </c>
      <c r="AA216" s="212">
        <v>0.1134623854888325</v>
      </c>
    </row>
    <row r="217" spans="1:27" x14ac:dyDescent="0.35">
      <c r="A217" s="210" t="s">
        <v>893</v>
      </c>
      <c r="B217" s="217">
        <v>125.07363216717174</v>
      </c>
      <c r="C217" s="211">
        <v>7.6189392580416723E-2</v>
      </c>
      <c r="D217" s="211">
        <v>0.11511983101184094</v>
      </c>
      <c r="E217" s="211">
        <v>7.8869736503222931E-2</v>
      </c>
      <c r="F217" s="211">
        <v>9.8736425031093283E-2</v>
      </c>
      <c r="G217" s="211">
        <v>0.11847955032112625</v>
      </c>
      <c r="H217" s="211">
        <v>0.10525668125612515</v>
      </c>
      <c r="I217" s="211">
        <v>0.52989953581135518</v>
      </c>
      <c r="J217" s="211">
        <v>0.44012560440770071</v>
      </c>
      <c r="K217" s="211">
        <v>0.56988321218803917</v>
      </c>
      <c r="L217" s="211">
        <v>0.27952501555886372</v>
      </c>
      <c r="M217" s="211">
        <v>0.11039456345875892</v>
      </c>
      <c r="N217" s="211">
        <v>0.40379581220095101</v>
      </c>
      <c r="O217" s="211">
        <v>0.751637746961206</v>
      </c>
      <c r="P217" s="211">
        <v>6.6893246950019344E-2</v>
      </c>
      <c r="Q217" s="211">
        <v>0.10078407612912169</v>
      </c>
      <c r="R217" s="211">
        <v>0.49372222382738779</v>
      </c>
      <c r="S217" s="211">
        <v>0.29165897887756553</v>
      </c>
      <c r="T217" s="211">
        <v>0.56423273053416212</v>
      </c>
      <c r="U217" s="211">
        <v>0.40478169860846996</v>
      </c>
      <c r="V217" s="211">
        <v>5.4292076465038037E-2</v>
      </c>
      <c r="W217" s="211">
        <v>0.60366225576862342</v>
      </c>
      <c r="X217" s="211">
        <v>0.35006100478992197</v>
      </c>
      <c r="Y217" s="211">
        <v>0.67407997896077521</v>
      </c>
      <c r="Z217" s="211">
        <v>0.14807257477011948</v>
      </c>
      <c r="AA217" s="212">
        <v>0.11530137340440624</v>
      </c>
    </row>
    <row r="218" spans="1:27" x14ac:dyDescent="0.35">
      <c r="A218" s="210" t="s">
        <v>894</v>
      </c>
      <c r="B218" s="217">
        <v>128.53459094864138</v>
      </c>
      <c r="C218" s="211">
        <v>7.2295272685543782E-2</v>
      </c>
      <c r="D218" s="211">
        <v>0.128146436978263</v>
      </c>
      <c r="E218" s="211">
        <v>7.4336510721078691E-2</v>
      </c>
      <c r="F218" s="211">
        <v>0.10222309022560963</v>
      </c>
      <c r="G218" s="211">
        <v>0.11611877697969809</v>
      </c>
      <c r="H218" s="211">
        <v>0.11683492764166165</v>
      </c>
      <c r="I218" s="211">
        <v>0.47335399763895714</v>
      </c>
      <c r="J218" s="211">
        <v>0.44028161992806791</v>
      </c>
      <c r="K218" s="211">
        <v>0.59438032896801707</v>
      </c>
      <c r="L218" s="211">
        <v>0.28049076856595545</v>
      </c>
      <c r="M218" s="211">
        <v>9.3556997658202884E-2</v>
      </c>
      <c r="N218" s="211">
        <v>0.44010487914145269</v>
      </c>
      <c r="O218" s="211">
        <v>0.56276912738853535</v>
      </c>
      <c r="P218" s="211">
        <v>6.3948928305519473E-2</v>
      </c>
      <c r="Q218" s="211">
        <v>8.2204673552940033E-2</v>
      </c>
      <c r="R218" s="211">
        <v>0.46341152478963987</v>
      </c>
      <c r="S218" s="211">
        <v>0.29511174753828756</v>
      </c>
      <c r="T218" s="211">
        <v>0.60969096804842371</v>
      </c>
      <c r="U218" s="211">
        <v>0.41732376541540706</v>
      </c>
      <c r="V218" s="211">
        <v>0.12935289875020464</v>
      </c>
      <c r="W218" s="211">
        <v>0.54045806395162854</v>
      </c>
      <c r="X218" s="211">
        <v>0.27717774413696367</v>
      </c>
      <c r="Y218" s="211">
        <v>0.53058306640603503</v>
      </c>
      <c r="Z218" s="211">
        <v>0.1455959933784218</v>
      </c>
      <c r="AA218" s="212">
        <v>0.11975041201893512</v>
      </c>
    </row>
    <row r="219" spans="1:27" x14ac:dyDescent="0.35">
      <c r="A219" s="210" t="s">
        <v>895</v>
      </c>
      <c r="B219" s="217">
        <v>154.33479718255256</v>
      </c>
      <c r="C219" s="211">
        <v>6.3399765624356674E-2</v>
      </c>
      <c r="D219" s="211">
        <v>0.12525633136776182</v>
      </c>
      <c r="E219" s="211">
        <v>7.7331516134929626E-2</v>
      </c>
      <c r="F219" s="211">
        <v>0.11283113360048062</v>
      </c>
      <c r="G219" s="211">
        <v>0.11757415509709163</v>
      </c>
      <c r="H219" s="211">
        <v>0.12315856658749934</v>
      </c>
      <c r="I219" s="211">
        <v>0.50431062840751284</v>
      </c>
      <c r="J219" s="211">
        <v>0.40554376436339529</v>
      </c>
      <c r="K219" s="211">
        <v>0.62648735698727753</v>
      </c>
      <c r="L219" s="211">
        <v>0.26705152648051361</v>
      </c>
      <c r="M219" s="211">
        <v>9.86994420435897E-2</v>
      </c>
      <c r="N219" s="211">
        <v>0.42295660645812677</v>
      </c>
      <c r="O219" s="211">
        <v>0.69677700210627957</v>
      </c>
      <c r="P219" s="211">
        <v>7.0875139726526246E-2</v>
      </c>
      <c r="Q219" s="211">
        <v>9.344617098723107E-2</v>
      </c>
      <c r="R219" s="211">
        <v>0.40639869742729762</v>
      </c>
      <c r="S219" s="211">
        <v>0.32677799095753546</v>
      </c>
      <c r="T219" s="211">
        <v>0.5588206233137285</v>
      </c>
      <c r="U219" s="211">
        <v>0.45386718283706673</v>
      </c>
      <c r="V219" s="211">
        <v>0.10937405279514809</v>
      </c>
      <c r="W219" s="211">
        <v>0.57285675248863055</v>
      </c>
      <c r="X219" s="211">
        <v>0.26832917737607753</v>
      </c>
      <c r="Y219" s="211">
        <v>0.72518886453055198</v>
      </c>
      <c r="Z219" s="211">
        <v>0.14287687764614093</v>
      </c>
      <c r="AA219" s="212">
        <v>0.12143910020186309</v>
      </c>
    </row>
    <row r="220" spans="1:27" x14ac:dyDescent="0.35">
      <c r="A220" s="210" t="s">
        <v>896</v>
      </c>
      <c r="B220" s="217">
        <v>169.6912630711135</v>
      </c>
      <c r="C220" s="211">
        <v>6.4135596693245991E-2</v>
      </c>
      <c r="D220" s="211">
        <v>0.12151516679787154</v>
      </c>
      <c r="E220" s="211">
        <v>7.1405356996818714E-2</v>
      </c>
      <c r="F220" s="211">
        <v>0.11939826241440507</v>
      </c>
      <c r="G220" s="211">
        <v>0.12101104949226721</v>
      </c>
      <c r="H220" s="211">
        <v>0.12381007095194056</v>
      </c>
      <c r="I220" s="211">
        <v>0.47718415804993358</v>
      </c>
      <c r="J220" s="211">
        <v>0.4813447273324119</v>
      </c>
      <c r="K220" s="211">
        <v>0.58943663317146089</v>
      </c>
      <c r="L220" s="211">
        <v>0.27611387658402303</v>
      </c>
      <c r="M220" s="211">
        <v>0.11613757152439429</v>
      </c>
      <c r="N220" s="211">
        <v>0.40468478487096571</v>
      </c>
      <c r="O220" s="211">
        <v>0.61064313167819939</v>
      </c>
      <c r="P220" s="211">
        <v>7.2205276584658418E-2</v>
      </c>
      <c r="Q220" s="211">
        <v>0.12237752506687938</v>
      </c>
      <c r="R220" s="211">
        <v>0.42587993305266425</v>
      </c>
      <c r="S220" s="211">
        <v>0.2992262082988057</v>
      </c>
      <c r="T220" s="211">
        <v>0.53312474856041914</v>
      </c>
      <c r="U220" s="211">
        <v>0.49181725214592187</v>
      </c>
      <c r="V220" s="211">
        <v>0.12133473099981587</v>
      </c>
      <c r="W220" s="211">
        <v>0.55147854235638816</v>
      </c>
      <c r="X220" s="211">
        <v>0.33962963206811991</v>
      </c>
      <c r="Y220" s="211">
        <v>0.67510602487129723</v>
      </c>
      <c r="Z220" s="211">
        <v>0.14953219079389499</v>
      </c>
      <c r="AA220" s="212">
        <v>0.11984531032680662</v>
      </c>
    </row>
    <row r="221" spans="1:27" x14ac:dyDescent="0.35">
      <c r="A221" s="210" t="s">
        <v>897</v>
      </c>
      <c r="B221" s="217">
        <v>170.33909279064159</v>
      </c>
      <c r="C221" s="211">
        <v>6.2902730790904762E-2</v>
      </c>
      <c r="D221" s="211">
        <v>0.12572412627049565</v>
      </c>
      <c r="E221" s="211">
        <v>7.4192444069555524E-2</v>
      </c>
      <c r="F221" s="211">
        <v>9.2037793576683735E-2</v>
      </c>
      <c r="G221" s="211">
        <v>0.118581910722863</v>
      </c>
      <c r="H221" s="211">
        <v>0.12447626581422493</v>
      </c>
      <c r="I221" s="211">
        <v>0.52289501436116803</v>
      </c>
      <c r="J221" s="211">
        <v>0.45823405689137292</v>
      </c>
      <c r="K221" s="211">
        <v>0.59184715470746896</v>
      </c>
      <c r="L221" s="211">
        <v>0.27976113327698743</v>
      </c>
      <c r="M221" s="211">
        <v>8.7026227158102709E-2</v>
      </c>
      <c r="N221" s="211">
        <v>0.40596460111186161</v>
      </c>
      <c r="O221" s="211">
        <v>0.65302912660627321</v>
      </c>
      <c r="P221" s="211">
        <v>7.2882670574442157E-2</v>
      </c>
      <c r="Q221" s="211">
        <v>8.6952084943866526E-2</v>
      </c>
      <c r="R221" s="211">
        <v>0.48977764107434496</v>
      </c>
      <c r="S221" s="211">
        <v>0.29776612320664797</v>
      </c>
      <c r="T221" s="211">
        <v>0.47456623606713516</v>
      </c>
      <c r="U221" s="211">
        <v>0.50212755388030339</v>
      </c>
      <c r="V221" s="211">
        <v>0.17515604708941995</v>
      </c>
      <c r="W221" s="211">
        <v>0.54848818892163076</v>
      </c>
      <c r="X221" s="211">
        <v>0.31695245711720377</v>
      </c>
      <c r="Y221" s="211">
        <v>0.64673032134026531</v>
      </c>
      <c r="Z221" s="211">
        <v>0.14905817511788425</v>
      </c>
      <c r="AA221" s="212">
        <v>0.12212378541486184</v>
      </c>
    </row>
    <row r="222" spans="1:27" x14ac:dyDescent="0.35">
      <c r="A222" s="210" t="s">
        <v>898</v>
      </c>
      <c r="B222" s="217">
        <v>112.89791922128576</v>
      </c>
      <c r="C222" s="211">
        <v>5.1770891565633907E-2</v>
      </c>
      <c r="D222" s="211">
        <v>0.12353733276659502</v>
      </c>
      <c r="E222" s="211">
        <v>7.2936855981342114E-2</v>
      </c>
      <c r="F222" s="211">
        <v>0.11091151516902975</v>
      </c>
      <c r="G222" s="211">
        <v>0.11460732596578063</v>
      </c>
      <c r="H222" s="211">
        <v>0.11122669396401251</v>
      </c>
      <c r="I222" s="211">
        <v>0.48823222196770516</v>
      </c>
      <c r="J222" s="211">
        <v>0.45696553999320322</v>
      </c>
      <c r="K222" s="211">
        <v>0.53602887187609483</v>
      </c>
      <c r="L222" s="211">
        <v>0.26942751562440509</v>
      </c>
      <c r="M222" s="211">
        <v>9.1557656782960045E-2</v>
      </c>
      <c r="N222" s="211">
        <v>0.44342346530678528</v>
      </c>
      <c r="O222" s="211">
        <v>0.62678126554206637</v>
      </c>
      <c r="P222" s="211">
        <v>6.5021355882373122E-2</v>
      </c>
      <c r="Q222" s="211">
        <v>8.4257536842427691E-2</v>
      </c>
      <c r="R222" s="211">
        <v>0.44652643833946754</v>
      </c>
      <c r="S222" s="211">
        <v>0.30800995523655694</v>
      </c>
      <c r="T222" s="211">
        <v>0.58246562220664722</v>
      </c>
      <c r="U222" s="211">
        <v>0.38105979983623639</v>
      </c>
      <c r="V222" s="211">
        <v>0.10528669502177579</v>
      </c>
      <c r="W222" s="211">
        <v>0.51411203779740267</v>
      </c>
      <c r="X222" s="211">
        <v>0.26111730726142657</v>
      </c>
      <c r="Y222" s="211">
        <v>0.59870267904090291</v>
      </c>
      <c r="Z222" s="211">
        <v>0.14870809049371264</v>
      </c>
      <c r="AA222" s="212">
        <v>0.12534656767295904</v>
      </c>
    </row>
    <row r="223" spans="1:27" x14ac:dyDescent="0.35">
      <c r="A223" s="210" t="s">
        <v>899</v>
      </c>
      <c r="B223" s="217">
        <v>128.85406620438218</v>
      </c>
      <c r="C223" s="211">
        <v>5.4006009970023597E-2</v>
      </c>
      <c r="D223" s="211">
        <v>0.11989436301432037</v>
      </c>
      <c r="E223" s="211">
        <v>6.9004300330309409E-2</v>
      </c>
      <c r="F223" s="211">
        <v>8.9252050341010969E-2</v>
      </c>
      <c r="G223" s="211">
        <v>0.11707494513583588</v>
      </c>
      <c r="H223" s="211">
        <v>0.11252492748881385</v>
      </c>
      <c r="I223" s="211">
        <v>0.50939255068097089</v>
      </c>
      <c r="J223" s="211">
        <v>0.44141426349479307</v>
      </c>
      <c r="K223" s="211">
        <v>0.56499084178755477</v>
      </c>
      <c r="L223" s="211">
        <v>0.28184079466732598</v>
      </c>
      <c r="M223" s="211">
        <v>8.6311225517314044E-2</v>
      </c>
      <c r="N223" s="211">
        <v>0.50534865885255154</v>
      </c>
      <c r="O223" s="211">
        <v>0.71293591950633872</v>
      </c>
      <c r="P223" s="211">
        <v>6.7608560049567015E-2</v>
      </c>
      <c r="Q223" s="211">
        <v>0.10392597083449796</v>
      </c>
      <c r="R223" s="211">
        <v>0.4544609054443991</v>
      </c>
      <c r="S223" s="211">
        <v>0.334911754343868</v>
      </c>
      <c r="T223" s="211">
        <v>0.57579976419215673</v>
      </c>
      <c r="U223" s="211">
        <v>0.46499528599315204</v>
      </c>
      <c r="V223" s="211">
        <v>8.7003146178199292E-2</v>
      </c>
      <c r="W223" s="211">
        <v>0.50311076743791205</v>
      </c>
      <c r="X223" s="211">
        <v>0.31268141517602555</v>
      </c>
      <c r="Y223" s="211">
        <v>0.64359770817855477</v>
      </c>
      <c r="Z223" s="211">
        <v>0.14807476634609104</v>
      </c>
      <c r="AA223" s="212">
        <v>0.11887498256384298</v>
      </c>
    </row>
    <row r="224" spans="1:27" x14ac:dyDescent="0.35">
      <c r="A224" s="210" t="s">
        <v>900</v>
      </c>
      <c r="B224" s="217">
        <v>130.78438655907135</v>
      </c>
      <c r="C224" s="211">
        <v>6.4987920407225591E-2</v>
      </c>
      <c r="D224" s="211">
        <v>0.12793782125507216</v>
      </c>
      <c r="E224" s="211">
        <v>7.6244626421471728E-2</v>
      </c>
      <c r="F224" s="211">
        <v>0.11713002559955543</v>
      </c>
      <c r="G224" s="211">
        <v>0.11812054234313946</v>
      </c>
      <c r="H224" s="211">
        <v>0.12648584891860706</v>
      </c>
      <c r="I224" s="211">
        <v>0.52754958312930744</v>
      </c>
      <c r="J224" s="211">
        <v>0.48784416909026507</v>
      </c>
      <c r="K224" s="211">
        <v>0.55595164960269206</v>
      </c>
      <c r="L224" s="211">
        <v>0.27752429050920346</v>
      </c>
      <c r="M224" s="211">
        <v>8.4858135389227804E-2</v>
      </c>
      <c r="N224" s="211">
        <v>0.51759910419775323</v>
      </c>
      <c r="O224" s="211">
        <v>0.68696774422831508</v>
      </c>
      <c r="P224" s="211">
        <v>6.7463226254855679E-2</v>
      </c>
      <c r="Q224" s="211">
        <v>9.9268919722952889E-2</v>
      </c>
      <c r="R224" s="211">
        <v>0.46044673186975615</v>
      </c>
      <c r="S224" s="211">
        <v>0.36877140790778756</v>
      </c>
      <c r="T224" s="211">
        <v>0.56654357516266829</v>
      </c>
      <c r="U224" s="211">
        <v>0.40964523036736677</v>
      </c>
      <c r="V224" s="211">
        <v>0.11069584714835266</v>
      </c>
      <c r="W224" s="211">
        <v>0.48876202227247179</v>
      </c>
      <c r="X224" s="211">
        <v>0.2738225567971076</v>
      </c>
      <c r="Y224" s="211">
        <v>0.58827066579609832</v>
      </c>
      <c r="Z224" s="211">
        <v>0.14445746129443879</v>
      </c>
      <c r="AA224" s="212">
        <v>0.1210703179191147</v>
      </c>
    </row>
    <row r="225" spans="1:27" x14ac:dyDescent="0.35">
      <c r="A225" s="210" t="s">
        <v>901</v>
      </c>
      <c r="B225" s="217">
        <v>132.9268092351268</v>
      </c>
      <c r="C225" s="211">
        <v>5.3646406829924789E-2</v>
      </c>
      <c r="D225" s="211">
        <v>0.12007653823179239</v>
      </c>
      <c r="E225" s="211">
        <v>7.5154550647605373E-2</v>
      </c>
      <c r="F225" s="211">
        <v>0.11719927627362114</v>
      </c>
      <c r="G225" s="211">
        <v>0.12288694879924429</v>
      </c>
      <c r="H225" s="211">
        <v>0.10731169818786322</v>
      </c>
      <c r="I225" s="211">
        <v>0.43778283822847985</v>
      </c>
      <c r="J225" s="211">
        <v>0.47423022165903711</v>
      </c>
      <c r="K225" s="211">
        <v>0.54783997337258616</v>
      </c>
      <c r="L225" s="211">
        <v>0.27328933619695589</v>
      </c>
      <c r="M225" s="211">
        <v>0.11777546282897911</v>
      </c>
      <c r="N225" s="211">
        <v>0.37996939625500159</v>
      </c>
      <c r="O225" s="211">
        <v>0.6592171205580466</v>
      </c>
      <c r="P225" s="211">
        <v>7.388053265988577E-2</v>
      </c>
      <c r="Q225" s="211">
        <v>4.9569079764916778E-2</v>
      </c>
      <c r="R225" s="211">
        <v>0.36552581907564907</v>
      </c>
      <c r="S225" s="211">
        <v>0.30341675076233993</v>
      </c>
      <c r="T225" s="211">
        <v>0.5086607845583293</v>
      </c>
      <c r="U225" s="211">
        <v>0.43149120969581817</v>
      </c>
      <c r="V225" s="211">
        <v>8.3480894613377793E-2</v>
      </c>
      <c r="W225" s="211">
        <v>0.5433100250296401</v>
      </c>
      <c r="X225" s="211">
        <v>0.32979962625665976</v>
      </c>
      <c r="Y225" s="211">
        <v>0.67833508012856314</v>
      </c>
      <c r="Z225" s="211">
        <v>0.14776734387059567</v>
      </c>
      <c r="AA225" s="212">
        <v>0.1210978494473233</v>
      </c>
    </row>
    <row r="226" spans="1:27" x14ac:dyDescent="0.35">
      <c r="A226" s="210" t="s">
        <v>902</v>
      </c>
      <c r="B226" s="217">
        <v>133.58375123541876</v>
      </c>
      <c r="C226" s="211">
        <v>6.1000380885853078E-2</v>
      </c>
      <c r="D226" s="211">
        <v>0.12506436217089187</v>
      </c>
      <c r="E226" s="211">
        <v>7.4627276443526389E-2</v>
      </c>
      <c r="F226" s="211">
        <v>9.1118222040491886E-2</v>
      </c>
      <c r="G226" s="211">
        <v>0.12143027387799772</v>
      </c>
      <c r="H226" s="211">
        <v>0.11688010388223286</v>
      </c>
      <c r="I226" s="211">
        <v>0.42449845267690717</v>
      </c>
      <c r="J226" s="211">
        <v>0.47522403368189642</v>
      </c>
      <c r="K226" s="211">
        <v>0.64388374073642174</v>
      </c>
      <c r="L226" s="211">
        <v>0.27191965710898991</v>
      </c>
      <c r="M226" s="211">
        <v>9.1181132301382195E-2</v>
      </c>
      <c r="N226" s="211">
        <v>0.47174844875470157</v>
      </c>
      <c r="O226" s="211">
        <v>0.59846242026415197</v>
      </c>
      <c r="P226" s="211">
        <v>6.9091974031293926E-2</v>
      </c>
      <c r="Q226" s="211">
        <v>9.2212047248882503E-2</v>
      </c>
      <c r="R226" s="211">
        <v>0.38070889459378732</v>
      </c>
      <c r="S226" s="211">
        <v>0.2665396524157076</v>
      </c>
      <c r="T226" s="211">
        <v>0.54408110823493727</v>
      </c>
      <c r="U226" s="211">
        <v>0.39414468223671539</v>
      </c>
      <c r="V226" s="211">
        <v>9.619148041149661E-2</v>
      </c>
      <c r="W226" s="211">
        <v>0.51547515533586208</v>
      </c>
      <c r="X226" s="211">
        <v>0.32141677508642019</v>
      </c>
      <c r="Y226" s="211">
        <v>0.70193140681520849</v>
      </c>
      <c r="Z226" s="211">
        <v>0.13953216758406167</v>
      </c>
      <c r="AA226" s="212">
        <v>0.11940414855695387</v>
      </c>
    </row>
    <row r="227" spans="1:27" x14ac:dyDescent="0.35">
      <c r="A227" s="210" t="s">
        <v>903</v>
      </c>
      <c r="B227" s="217">
        <v>121.79622358902004</v>
      </c>
      <c r="C227" s="211">
        <v>8.471577345552074E-2</v>
      </c>
      <c r="D227" s="211">
        <v>0.12256531577396082</v>
      </c>
      <c r="E227" s="211">
        <v>7.7384886118324489E-2</v>
      </c>
      <c r="F227" s="211">
        <v>0.10440410596386029</v>
      </c>
      <c r="G227" s="211">
        <v>0.11853359145830013</v>
      </c>
      <c r="H227" s="211">
        <v>0.11760436882234653</v>
      </c>
      <c r="I227" s="211">
        <v>0.52163499306143368</v>
      </c>
      <c r="J227" s="211">
        <v>0.44367278808564614</v>
      </c>
      <c r="K227" s="211">
        <v>0.6343044736405723</v>
      </c>
      <c r="L227" s="211">
        <v>0.27724223449082513</v>
      </c>
      <c r="M227" s="211">
        <v>9.9542727794954156E-2</v>
      </c>
      <c r="N227" s="211">
        <v>0.46165579352362363</v>
      </c>
      <c r="O227" s="211">
        <v>0.64073295444922018</v>
      </c>
      <c r="P227" s="211">
        <v>7.1943045438199932E-2</v>
      </c>
      <c r="Q227" s="211">
        <v>0.1131994831320713</v>
      </c>
      <c r="R227" s="211">
        <v>0.46581830349416714</v>
      </c>
      <c r="S227" s="211">
        <v>0.34703013674743055</v>
      </c>
      <c r="T227" s="211">
        <v>0.47938984598448847</v>
      </c>
      <c r="U227" s="211">
        <v>0.3021397226425851</v>
      </c>
      <c r="V227" s="211">
        <v>8.5944132428101505E-2</v>
      </c>
      <c r="W227" s="211">
        <v>0.53581394743196542</v>
      </c>
      <c r="X227" s="211">
        <v>0.29782456838656696</v>
      </c>
      <c r="Y227" s="211">
        <v>0.56334150745767519</v>
      </c>
      <c r="Z227" s="211">
        <v>0.14620201674231961</v>
      </c>
      <c r="AA227" s="212">
        <v>0.12008080142360397</v>
      </c>
    </row>
    <row r="228" spans="1:27" x14ac:dyDescent="0.35">
      <c r="A228" s="210" t="s">
        <v>904</v>
      </c>
      <c r="B228" s="217">
        <v>157.16157270068786</v>
      </c>
      <c r="C228" s="211">
        <v>5.2281405540081399E-2</v>
      </c>
      <c r="D228" s="211">
        <v>0.12391866582295014</v>
      </c>
      <c r="E228" s="211">
        <v>7.8737068788919021E-2</v>
      </c>
      <c r="F228" s="211">
        <v>9.0811366089403586E-2</v>
      </c>
      <c r="G228" s="211">
        <v>0.119009808067975</v>
      </c>
      <c r="H228" s="211">
        <v>0.1245912395904193</v>
      </c>
      <c r="I228" s="211">
        <v>0.5032133574312343</v>
      </c>
      <c r="J228" s="211">
        <v>0.42021800089264866</v>
      </c>
      <c r="K228" s="211">
        <v>0.5649366424786233</v>
      </c>
      <c r="L228" s="211">
        <v>0.27433390010152986</v>
      </c>
      <c r="M228" s="211">
        <v>9.6251318689928464E-2</v>
      </c>
      <c r="N228" s="211">
        <v>0.41886759158140185</v>
      </c>
      <c r="O228" s="211">
        <v>0.69871905229714026</v>
      </c>
      <c r="P228" s="211">
        <v>6.5916127219634038E-2</v>
      </c>
      <c r="Q228" s="211">
        <v>5.9281448832086914E-2</v>
      </c>
      <c r="R228" s="211">
        <v>0.39957363581412292</v>
      </c>
      <c r="S228" s="211">
        <v>0.27672633586105666</v>
      </c>
      <c r="T228" s="211">
        <v>0.55504586405070422</v>
      </c>
      <c r="U228" s="211">
        <v>0.44849645768067581</v>
      </c>
      <c r="V228" s="211">
        <v>0.14939803084783507</v>
      </c>
      <c r="W228" s="211">
        <v>0.57488917420626984</v>
      </c>
      <c r="X228" s="211">
        <v>0.34311713345995642</v>
      </c>
      <c r="Y228" s="211">
        <v>0.65286608346439368</v>
      </c>
      <c r="Z228" s="211">
        <v>0.14723892211554213</v>
      </c>
      <c r="AA228" s="212">
        <v>0.11579793446119771</v>
      </c>
    </row>
    <row r="229" spans="1:27" x14ac:dyDescent="0.35">
      <c r="A229" s="210" t="s">
        <v>905</v>
      </c>
      <c r="B229" s="217">
        <v>119.5086355587386</v>
      </c>
      <c r="C229" s="211">
        <v>6.0121981929729174E-2</v>
      </c>
      <c r="D229" s="211">
        <v>0.12266416166079719</v>
      </c>
      <c r="E229" s="211">
        <v>7.7025778358381869E-2</v>
      </c>
      <c r="F229" s="211">
        <v>9.7789332614582183E-2</v>
      </c>
      <c r="G229" s="211">
        <v>0.11547826525344883</v>
      </c>
      <c r="H229" s="211">
        <v>0.12405656699257833</v>
      </c>
      <c r="I229" s="211">
        <v>0.5051349309351566</v>
      </c>
      <c r="J229" s="211">
        <v>0.43647690667798411</v>
      </c>
      <c r="K229" s="211">
        <v>0.55463685987913003</v>
      </c>
      <c r="L229" s="211">
        <v>0.27424748595128173</v>
      </c>
      <c r="M229" s="211">
        <v>9.9243151494766133E-2</v>
      </c>
      <c r="N229" s="211">
        <v>0.53292252397863038</v>
      </c>
      <c r="O229" s="211">
        <v>0.54181486641251964</v>
      </c>
      <c r="P229" s="211">
        <v>6.7538441446126612E-2</v>
      </c>
      <c r="Q229" s="211">
        <v>5.9605346417023239E-2</v>
      </c>
      <c r="R229" s="211">
        <v>0.43250608753915959</v>
      </c>
      <c r="S229" s="211">
        <v>0.31170432069453147</v>
      </c>
      <c r="T229" s="211">
        <v>0.53238443339407537</v>
      </c>
      <c r="U229" s="211">
        <v>0.3203455902834903</v>
      </c>
      <c r="V229" s="211">
        <v>0.10092013310849288</v>
      </c>
      <c r="W229" s="211">
        <v>0.59658112738281699</v>
      </c>
      <c r="X229" s="211">
        <v>0.27146619380732245</v>
      </c>
      <c r="Y229" s="211">
        <v>0.56655325260075518</v>
      </c>
      <c r="Z229" s="211">
        <v>0.1498048501875173</v>
      </c>
      <c r="AA229" s="212">
        <v>0.11690015658180805</v>
      </c>
    </row>
    <row r="230" spans="1:27" x14ac:dyDescent="0.35">
      <c r="A230" s="210" t="s">
        <v>906</v>
      </c>
      <c r="B230" s="217">
        <v>160.35582720229326</v>
      </c>
      <c r="C230" s="211">
        <v>5.1852517803902175E-2</v>
      </c>
      <c r="D230" s="211">
        <v>0.12222759459184135</v>
      </c>
      <c r="E230" s="211">
        <v>6.8413399397413949E-2</v>
      </c>
      <c r="F230" s="211">
        <v>7.8736441112577257E-2</v>
      </c>
      <c r="G230" s="211">
        <v>0.12352520645695025</v>
      </c>
      <c r="H230" s="211">
        <v>0.11459334422809127</v>
      </c>
      <c r="I230" s="211">
        <v>0.48890228022081639</v>
      </c>
      <c r="J230" s="211">
        <v>0.43515271419750762</v>
      </c>
      <c r="K230" s="211">
        <v>0.63267270913547491</v>
      </c>
      <c r="L230" s="211">
        <v>0.26822575310193575</v>
      </c>
      <c r="M230" s="211">
        <v>9.7949391301421801E-2</v>
      </c>
      <c r="N230" s="211">
        <v>0.52393354752326016</v>
      </c>
      <c r="O230" s="211">
        <v>0.7771253383019342</v>
      </c>
      <c r="P230" s="211">
        <v>7.3099014321275538E-2</v>
      </c>
      <c r="Q230" s="211">
        <v>0.10509895683446793</v>
      </c>
      <c r="R230" s="211">
        <v>0.46701913650629961</v>
      </c>
      <c r="S230" s="211">
        <v>0.35344673480311561</v>
      </c>
      <c r="T230" s="211">
        <v>0.52185287701520011</v>
      </c>
      <c r="U230" s="211">
        <v>0.37508948453489871</v>
      </c>
      <c r="V230" s="211">
        <v>0.1230660018812078</v>
      </c>
      <c r="W230" s="211">
        <v>0.55508146016369475</v>
      </c>
      <c r="X230" s="211">
        <v>0.33159365142573582</v>
      </c>
      <c r="Y230" s="211">
        <v>0.66484190132773147</v>
      </c>
      <c r="Z230" s="211">
        <v>0.14887001569342517</v>
      </c>
      <c r="AA230" s="212">
        <v>0.11694814279500651</v>
      </c>
    </row>
    <row r="231" spans="1:27" x14ac:dyDescent="0.35">
      <c r="A231" s="210" t="s">
        <v>907</v>
      </c>
      <c r="B231" s="217">
        <v>194.17557382932654</v>
      </c>
      <c r="C231" s="211">
        <v>5.7577386978538307E-2</v>
      </c>
      <c r="D231" s="211">
        <v>0.11911157809341311</v>
      </c>
      <c r="E231" s="211">
        <v>7.2557525516647653E-2</v>
      </c>
      <c r="F231" s="211">
        <v>9.8151457204758888E-2</v>
      </c>
      <c r="G231" s="211">
        <v>0.12206316020292117</v>
      </c>
      <c r="H231" s="211">
        <v>0.12239711226220187</v>
      </c>
      <c r="I231" s="211">
        <v>0.4769998032096272</v>
      </c>
      <c r="J231" s="211">
        <v>0.46519484533771005</v>
      </c>
      <c r="K231" s="211">
        <v>0.637898587394233</v>
      </c>
      <c r="L231" s="211">
        <v>0.27294112965586065</v>
      </c>
      <c r="M231" s="211">
        <v>0.1052872860654528</v>
      </c>
      <c r="N231" s="211">
        <v>0.41772432236656587</v>
      </c>
      <c r="O231" s="211">
        <v>0.69779876282929032</v>
      </c>
      <c r="P231" s="211">
        <v>6.638504455924453E-2</v>
      </c>
      <c r="Q231" s="211">
        <v>9.2061828031228504E-2</v>
      </c>
      <c r="R231" s="211">
        <v>0.37685939315099398</v>
      </c>
      <c r="S231" s="211">
        <v>0.37197851927536807</v>
      </c>
      <c r="T231" s="211">
        <v>0.54822752534001395</v>
      </c>
      <c r="U231" s="211">
        <v>0.41528787076353391</v>
      </c>
      <c r="V231" s="211">
        <v>0.17636478987320114</v>
      </c>
      <c r="W231" s="211">
        <v>0.4754337968432939</v>
      </c>
      <c r="X231" s="211">
        <v>0.30042722983178877</v>
      </c>
      <c r="Y231" s="211">
        <v>0.73334566911111954</v>
      </c>
      <c r="Z231" s="211">
        <v>0.14925507578878161</v>
      </c>
      <c r="AA231" s="212">
        <v>0.1127260266062087</v>
      </c>
    </row>
    <row r="232" spans="1:27" x14ac:dyDescent="0.35">
      <c r="A232" s="210" t="s">
        <v>908</v>
      </c>
      <c r="B232" s="217">
        <v>104.48398012221512</v>
      </c>
      <c r="C232" s="211">
        <v>5.6481049999197723E-2</v>
      </c>
      <c r="D232" s="211">
        <v>0.11804229348496878</v>
      </c>
      <c r="E232" s="211">
        <v>6.9237443149623129E-2</v>
      </c>
      <c r="F232" s="211">
        <v>0.10233879429577693</v>
      </c>
      <c r="G232" s="211">
        <v>0.12245979157542725</v>
      </c>
      <c r="H232" s="211">
        <v>0.10600090289432022</v>
      </c>
      <c r="I232" s="211">
        <v>0.51723348485636789</v>
      </c>
      <c r="J232" s="211">
        <v>0.45826634334371508</v>
      </c>
      <c r="K232" s="211">
        <v>0.58898241018771491</v>
      </c>
      <c r="L232" s="211">
        <v>0.28221506583655825</v>
      </c>
      <c r="M232" s="211">
        <v>9.1540744229765783E-2</v>
      </c>
      <c r="N232" s="211">
        <v>0.39642599454660132</v>
      </c>
      <c r="O232" s="211">
        <v>0.63419739789797502</v>
      </c>
      <c r="P232" s="211">
        <v>6.2107097258229958E-2</v>
      </c>
      <c r="Q232" s="211">
        <v>9.9473748045855431E-2</v>
      </c>
      <c r="R232" s="211">
        <v>0.46939121173579024</v>
      </c>
      <c r="S232" s="211">
        <v>0.3469232960813376</v>
      </c>
      <c r="T232" s="211">
        <v>0.58770695296032027</v>
      </c>
      <c r="U232" s="211">
        <v>0.38908659430278869</v>
      </c>
      <c r="V232" s="211">
        <v>6.9238994829183609E-2</v>
      </c>
      <c r="W232" s="211">
        <v>0.52247591235933943</v>
      </c>
      <c r="X232" s="211">
        <v>0.3245379313738514</v>
      </c>
      <c r="Y232" s="211">
        <v>0.68067148349894024</v>
      </c>
      <c r="Z232" s="211">
        <v>0.14375534563836667</v>
      </c>
      <c r="AA232" s="212">
        <v>0.12469395259049516</v>
      </c>
    </row>
    <row r="233" spans="1:27" x14ac:dyDescent="0.35">
      <c r="A233" s="210" t="s">
        <v>909</v>
      </c>
      <c r="B233" s="217">
        <v>121.44724717541477</v>
      </c>
      <c r="C233" s="211">
        <v>6.9340166638206052E-2</v>
      </c>
      <c r="D233" s="211">
        <v>0.12139676615780476</v>
      </c>
      <c r="E233" s="211">
        <v>8.0489522852062984E-2</v>
      </c>
      <c r="F233" s="211">
        <v>0.10318854105419611</v>
      </c>
      <c r="G233" s="211">
        <v>0.11504419870462732</v>
      </c>
      <c r="H233" s="211">
        <v>0.10553999591282329</v>
      </c>
      <c r="I233" s="211">
        <v>0.4275891290875532</v>
      </c>
      <c r="J233" s="211">
        <v>0.40567966789300569</v>
      </c>
      <c r="K233" s="211">
        <v>0.58718673542486355</v>
      </c>
      <c r="L233" s="211">
        <v>0.27620745208075548</v>
      </c>
      <c r="M233" s="211">
        <v>0.11145894618185676</v>
      </c>
      <c r="N233" s="211">
        <v>0.42277977140258494</v>
      </c>
      <c r="O233" s="211">
        <v>0.63316805316630909</v>
      </c>
      <c r="P233" s="211">
        <v>6.5772427779057008E-2</v>
      </c>
      <c r="Q233" s="211">
        <v>0.12051250326596778</v>
      </c>
      <c r="R233" s="211">
        <v>0.39970472748141206</v>
      </c>
      <c r="S233" s="211">
        <v>0.37338790722514853</v>
      </c>
      <c r="T233" s="211">
        <v>0.57462085864792445</v>
      </c>
      <c r="U233" s="211">
        <v>0.36270958135134107</v>
      </c>
      <c r="V233" s="211">
        <v>6.1315125068533399E-2</v>
      </c>
      <c r="W233" s="211">
        <v>0.57175187042717834</v>
      </c>
      <c r="X233" s="211">
        <v>0.24957468612590017</v>
      </c>
      <c r="Y233" s="211">
        <v>0.70416049462842489</v>
      </c>
      <c r="Z233" s="211">
        <v>0.14866671504674089</v>
      </c>
      <c r="AA233" s="212">
        <v>0.116668074800528</v>
      </c>
    </row>
    <row r="234" spans="1:27" x14ac:dyDescent="0.35">
      <c r="A234" s="210" t="s">
        <v>910</v>
      </c>
      <c r="B234" s="217">
        <v>153.66370761454414</v>
      </c>
      <c r="C234" s="211">
        <v>6.5089811075833684E-2</v>
      </c>
      <c r="D234" s="211">
        <v>0.12399565299042584</v>
      </c>
      <c r="E234" s="211">
        <v>8.4086322620724407E-2</v>
      </c>
      <c r="F234" s="211">
        <v>0.11326897736517771</v>
      </c>
      <c r="G234" s="211">
        <v>0.11523174658167347</v>
      </c>
      <c r="H234" s="211">
        <v>0.11305687434421748</v>
      </c>
      <c r="I234" s="211">
        <v>0.50573507480218216</v>
      </c>
      <c r="J234" s="211">
        <v>0.42377994946225522</v>
      </c>
      <c r="K234" s="211">
        <v>0.54510872020711487</v>
      </c>
      <c r="L234" s="211">
        <v>0.27261933704594538</v>
      </c>
      <c r="M234" s="211">
        <v>9.2352853694847234E-2</v>
      </c>
      <c r="N234" s="211">
        <v>0.3774742792427801</v>
      </c>
      <c r="O234" s="211">
        <v>0.76569028100324943</v>
      </c>
      <c r="P234" s="211">
        <v>7.2004319005755851E-2</v>
      </c>
      <c r="Q234" s="211">
        <v>6.5400209067303108E-2</v>
      </c>
      <c r="R234" s="211">
        <v>0.44894157473532509</v>
      </c>
      <c r="S234" s="211">
        <v>0.30093427487004176</v>
      </c>
      <c r="T234" s="211">
        <v>0.57101340471123352</v>
      </c>
      <c r="U234" s="211">
        <v>0.43818650354517957</v>
      </c>
      <c r="V234" s="211">
        <v>0.16060775439808714</v>
      </c>
      <c r="W234" s="211">
        <v>0.48752517581347926</v>
      </c>
      <c r="X234" s="211">
        <v>0.3535401458360769</v>
      </c>
      <c r="Y234" s="211">
        <v>0.63952006753823132</v>
      </c>
      <c r="Z234" s="211">
        <v>0.14839561484733657</v>
      </c>
      <c r="AA234" s="212">
        <v>0.12471858337224798</v>
      </c>
    </row>
    <row r="235" spans="1:27" x14ac:dyDescent="0.35">
      <c r="A235" s="210" t="s">
        <v>911</v>
      </c>
      <c r="B235" s="217">
        <v>141.03417666674389</v>
      </c>
      <c r="C235" s="211">
        <v>7.589216594486109E-2</v>
      </c>
      <c r="D235" s="211">
        <v>0.12080824382620894</v>
      </c>
      <c r="E235" s="211">
        <v>7.2593917838687891E-2</v>
      </c>
      <c r="F235" s="211">
        <v>0.1020518853794263</v>
      </c>
      <c r="G235" s="211">
        <v>0.11663636230428145</v>
      </c>
      <c r="H235" s="211">
        <v>0.10886875067363119</v>
      </c>
      <c r="I235" s="211">
        <v>0.47920588999054547</v>
      </c>
      <c r="J235" s="211">
        <v>0.44685619962819073</v>
      </c>
      <c r="K235" s="211">
        <v>0.59518113282003771</v>
      </c>
      <c r="L235" s="211">
        <v>0.27811672457616221</v>
      </c>
      <c r="M235" s="211">
        <v>9.0323987868833361E-2</v>
      </c>
      <c r="N235" s="211">
        <v>0.3999076986902132</v>
      </c>
      <c r="O235" s="211">
        <v>0.79806382365422301</v>
      </c>
      <c r="P235" s="211">
        <v>6.4388236889977135E-2</v>
      </c>
      <c r="Q235" s="211">
        <v>4.7658673941549594E-2</v>
      </c>
      <c r="R235" s="211">
        <v>0.43877556762362457</v>
      </c>
      <c r="S235" s="211">
        <v>0.31068790277702707</v>
      </c>
      <c r="T235" s="211">
        <v>0.55421925325092769</v>
      </c>
      <c r="U235" s="211">
        <v>0.45734022286685588</v>
      </c>
      <c r="V235" s="211">
        <v>0.13892169592025261</v>
      </c>
      <c r="W235" s="211">
        <v>0.4645276838703713</v>
      </c>
      <c r="X235" s="211">
        <v>0.40695087706917354</v>
      </c>
      <c r="Y235" s="211">
        <v>0.61959138379458412</v>
      </c>
      <c r="Z235" s="211">
        <v>0.14966958760208277</v>
      </c>
      <c r="AA235" s="212">
        <v>0.12063766777032844</v>
      </c>
    </row>
    <row r="236" spans="1:27" x14ac:dyDescent="0.35">
      <c r="A236" s="210" t="s">
        <v>912</v>
      </c>
      <c r="B236" s="217">
        <v>130.2834696761914</v>
      </c>
      <c r="C236" s="211">
        <v>6.4606122753339143E-2</v>
      </c>
      <c r="D236" s="211">
        <v>0.11429236016745462</v>
      </c>
      <c r="E236" s="211">
        <v>7.665677846127042E-2</v>
      </c>
      <c r="F236" s="211">
        <v>9.4218724834148809E-2</v>
      </c>
      <c r="G236" s="211">
        <v>0.11777097859390653</v>
      </c>
      <c r="H236" s="211">
        <v>0.10859950061292904</v>
      </c>
      <c r="I236" s="211">
        <v>0.51254297443891128</v>
      </c>
      <c r="J236" s="211">
        <v>0.45258240027087548</v>
      </c>
      <c r="K236" s="211">
        <v>0.64749400549141378</v>
      </c>
      <c r="L236" s="211">
        <v>0.27521989714126399</v>
      </c>
      <c r="M236" s="211">
        <v>8.9041953895552306E-2</v>
      </c>
      <c r="N236" s="211">
        <v>0.46906656643356881</v>
      </c>
      <c r="O236" s="211">
        <v>0.59516637003921602</v>
      </c>
      <c r="P236" s="211">
        <v>7.1738825888982366E-2</v>
      </c>
      <c r="Q236" s="211">
        <v>5.7266466346582182E-2</v>
      </c>
      <c r="R236" s="211">
        <v>0.40361296953788939</v>
      </c>
      <c r="S236" s="211">
        <v>0.28175635108642727</v>
      </c>
      <c r="T236" s="211">
        <v>0.58035324523845577</v>
      </c>
      <c r="U236" s="211">
        <v>0.40386577270815299</v>
      </c>
      <c r="V236" s="211">
        <v>6.858927778580115E-2</v>
      </c>
      <c r="W236" s="211">
        <v>0.55620242686653598</v>
      </c>
      <c r="X236" s="211">
        <v>0.31139109486105926</v>
      </c>
      <c r="Y236" s="211">
        <v>0.62989873066687252</v>
      </c>
      <c r="Z236" s="211">
        <v>0.13981132440770005</v>
      </c>
      <c r="AA236" s="212">
        <v>0.1133791546642295</v>
      </c>
    </row>
    <row r="237" spans="1:27" x14ac:dyDescent="0.35">
      <c r="A237" s="210" t="s">
        <v>913</v>
      </c>
      <c r="B237" s="217">
        <v>121.90577530632002</v>
      </c>
      <c r="C237" s="211">
        <v>6.8176577573078573E-2</v>
      </c>
      <c r="D237" s="211">
        <v>0.13016095507251649</v>
      </c>
      <c r="E237" s="211">
        <v>7.140458934944803E-2</v>
      </c>
      <c r="F237" s="211">
        <v>8.7528717254070937E-2</v>
      </c>
      <c r="G237" s="211">
        <v>0.1176719841588497</v>
      </c>
      <c r="H237" s="211">
        <v>0.1228792268019212</v>
      </c>
      <c r="I237" s="211">
        <v>0.50546848536853994</v>
      </c>
      <c r="J237" s="211">
        <v>0.43137118545027819</v>
      </c>
      <c r="K237" s="211">
        <v>0.64769309036481937</v>
      </c>
      <c r="L237" s="211">
        <v>0.27876528717610627</v>
      </c>
      <c r="M237" s="211">
        <v>0.10639059300330631</v>
      </c>
      <c r="N237" s="211">
        <v>0.3940113186661019</v>
      </c>
      <c r="O237" s="211">
        <v>0.62164184068908135</v>
      </c>
      <c r="P237" s="211">
        <v>6.5299666812490706E-2</v>
      </c>
      <c r="Q237" s="211">
        <v>9.6268606526422065E-2</v>
      </c>
      <c r="R237" s="211">
        <v>0.3983210124042309</v>
      </c>
      <c r="S237" s="211">
        <v>0.38895595683010459</v>
      </c>
      <c r="T237" s="211">
        <v>0.55006532839732447</v>
      </c>
      <c r="U237" s="211">
        <v>0.52320588412835178</v>
      </c>
      <c r="V237" s="211">
        <v>6.7230485082318603E-2</v>
      </c>
      <c r="W237" s="211">
        <v>0.58506538205159198</v>
      </c>
      <c r="X237" s="211">
        <v>0.30111989774338938</v>
      </c>
      <c r="Y237" s="211">
        <v>0.65202071109446647</v>
      </c>
      <c r="Z237" s="211">
        <v>0.14325112634312015</v>
      </c>
      <c r="AA237" s="212">
        <v>0.12553441904557688</v>
      </c>
    </row>
    <row r="238" spans="1:27" x14ac:dyDescent="0.35">
      <c r="A238" s="210" t="s">
        <v>914</v>
      </c>
      <c r="B238" s="217">
        <v>114.51569285231713</v>
      </c>
      <c r="C238" s="211">
        <v>7.3442151022761443E-2</v>
      </c>
      <c r="D238" s="211">
        <v>0.12000257965543895</v>
      </c>
      <c r="E238" s="211">
        <v>7.4612012064355679E-2</v>
      </c>
      <c r="F238" s="211">
        <v>7.8831081707330067E-2</v>
      </c>
      <c r="G238" s="211">
        <v>0.12214442613797476</v>
      </c>
      <c r="H238" s="211">
        <v>0.12524560879306032</v>
      </c>
      <c r="I238" s="211">
        <v>0.5007636594442515</v>
      </c>
      <c r="J238" s="211">
        <v>0.45367299181182708</v>
      </c>
      <c r="K238" s="211">
        <v>0.59770092083910242</v>
      </c>
      <c r="L238" s="211">
        <v>0.27087532574193163</v>
      </c>
      <c r="M238" s="211">
        <v>0.10617602038857833</v>
      </c>
      <c r="N238" s="211">
        <v>0.43729566735735903</v>
      </c>
      <c r="O238" s="211">
        <v>0.75937746002263551</v>
      </c>
      <c r="P238" s="211">
        <v>6.7360928961554642E-2</v>
      </c>
      <c r="Q238" s="211">
        <v>7.9332340435663312E-2</v>
      </c>
      <c r="R238" s="211">
        <v>0.43604975109349203</v>
      </c>
      <c r="S238" s="211">
        <v>0.34703437481542238</v>
      </c>
      <c r="T238" s="211">
        <v>0.46793603333935413</v>
      </c>
      <c r="U238" s="211">
        <v>0.49399305986296649</v>
      </c>
      <c r="V238" s="211">
        <v>5.4103733163025719E-2</v>
      </c>
      <c r="W238" s="211">
        <v>0.5508069351365894</v>
      </c>
      <c r="X238" s="211">
        <v>0.31563149877775998</v>
      </c>
      <c r="Y238" s="211">
        <v>0.61011326912575148</v>
      </c>
      <c r="Z238" s="211">
        <v>0.14786000163719676</v>
      </c>
      <c r="AA238" s="212">
        <v>0.12273818345037005</v>
      </c>
    </row>
    <row r="239" spans="1:27" x14ac:dyDescent="0.35">
      <c r="A239" s="210" t="s">
        <v>915</v>
      </c>
      <c r="B239" s="217">
        <v>152.6415107723515</v>
      </c>
      <c r="C239" s="211">
        <v>5.1443205415622181E-2</v>
      </c>
      <c r="D239" s="211">
        <v>0.12929972892861794</v>
      </c>
      <c r="E239" s="211">
        <v>7.3198792149395356E-2</v>
      </c>
      <c r="F239" s="211">
        <v>9.2906939164868502E-2</v>
      </c>
      <c r="G239" s="211">
        <v>0.11932769441216616</v>
      </c>
      <c r="H239" s="211">
        <v>0.11279905167899529</v>
      </c>
      <c r="I239" s="211">
        <v>0.52235432207039389</v>
      </c>
      <c r="J239" s="211">
        <v>0.42526818523654364</v>
      </c>
      <c r="K239" s="211">
        <v>0.57347349513026202</v>
      </c>
      <c r="L239" s="211">
        <v>0.27629304538113514</v>
      </c>
      <c r="M239" s="211">
        <v>8.8638490565559752E-2</v>
      </c>
      <c r="N239" s="211">
        <v>0.36769824682742114</v>
      </c>
      <c r="O239" s="211">
        <v>0.72011067436843945</v>
      </c>
      <c r="P239" s="211">
        <v>6.9593778337156575E-2</v>
      </c>
      <c r="Q239" s="211">
        <v>0.14852758801830093</v>
      </c>
      <c r="R239" s="211">
        <v>0.44154184029099219</v>
      </c>
      <c r="S239" s="211">
        <v>0.27686889942759274</v>
      </c>
      <c r="T239" s="211">
        <v>0.55889315433499787</v>
      </c>
      <c r="U239" s="211">
        <v>0.382561894839966</v>
      </c>
      <c r="V239" s="211">
        <v>0.15750471097902322</v>
      </c>
      <c r="W239" s="211">
        <v>0.58500112768068802</v>
      </c>
      <c r="X239" s="211">
        <v>0.33520942561974393</v>
      </c>
      <c r="Y239" s="211">
        <v>0.73513758870819446</v>
      </c>
      <c r="Z239" s="211">
        <v>0.14751143757302712</v>
      </c>
      <c r="AA239" s="212">
        <v>0.12211370170876955</v>
      </c>
    </row>
    <row r="240" spans="1:27" x14ac:dyDescent="0.35">
      <c r="A240" s="210" t="s">
        <v>916</v>
      </c>
      <c r="B240" s="217">
        <v>127.93564043936776</v>
      </c>
      <c r="C240" s="211">
        <v>5.3222720483170401E-2</v>
      </c>
      <c r="D240" s="211">
        <v>0.12391007861172182</v>
      </c>
      <c r="E240" s="211">
        <v>7.8698058037681276E-2</v>
      </c>
      <c r="F240" s="211">
        <v>8.6135479062659115E-2</v>
      </c>
      <c r="G240" s="211">
        <v>0.11688658141835236</v>
      </c>
      <c r="H240" s="211">
        <v>0.12111375690640075</v>
      </c>
      <c r="I240" s="211">
        <v>0.51794746013024595</v>
      </c>
      <c r="J240" s="211">
        <v>0.42349037703569264</v>
      </c>
      <c r="K240" s="211">
        <v>0.5931008096287016</v>
      </c>
      <c r="L240" s="211">
        <v>0.27074612035509382</v>
      </c>
      <c r="M240" s="211">
        <v>9.8583146094407006E-2</v>
      </c>
      <c r="N240" s="211">
        <v>0.4029300675099039</v>
      </c>
      <c r="O240" s="211">
        <v>0.75264284431271156</v>
      </c>
      <c r="P240" s="211">
        <v>6.7088328209842035E-2</v>
      </c>
      <c r="Q240" s="211">
        <v>5.4441886914645757E-2</v>
      </c>
      <c r="R240" s="211">
        <v>0.42492494665721459</v>
      </c>
      <c r="S240" s="211">
        <v>0.29000615659048334</v>
      </c>
      <c r="T240" s="211">
        <v>0.57019184481488339</v>
      </c>
      <c r="U240" s="211">
        <v>0.32468088662936279</v>
      </c>
      <c r="V240" s="211">
        <v>0.10812386721588091</v>
      </c>
      <c r="W240" s="211">
        <v>0.55653805269129031</v>
      </c>
      <c r="X240" s="211">
        <v>0.31722689604195786</v>
      </c>
      <c r="Y240" s="211">
        <v>0.64975800884885349</v>
      </c>
      <c r="Z240" s="211">
        <v>0.14784691646359471</v>
      </c>
      <c r="AA240" s="212">
        <v>0.11904681666537814</v>
      </c>
    </row>
    <row r="241" spans="1:27" x14ac:dyDescent="0.35">
      <c r="A241" s="210" t="s">
        <v>917</v>
      </c>
      <c r="B241" s="217">
        <v>152.63926959428414</v>
      </c>
      <c r="C241" s="211">
        <v>5.2538050984772773E-2</v>
      </c>
      <c r="D241" s="211">
        <v>0.12655966710583666</v>
      </c>
      <c r="E241" s="211">
        <v>7.7956780185781921E-2</v>
      </c>
      <c r="F241" s="211">
        <v>0.10503290367908952</v>
      </c>
      <c r="G241" s="211">
        <v>0.1192906451726596</v>
      </c>
      <c r="H241" s="211">
        <v>0.11023631863692966</v>
      </c>
      <c r="I241" s="211">
        <v>0.51754117993311022</v>
      </c>
      <c r="J241" s="211">
        <v>0.45762161706076848</v>
      </c>
      <c r="K241" s="211">
        <v>0.64750967197645959</v>
      </c>
      <c r="L241" s="211">
        <v>0.27903769628966613</v>
      </c>
      <c r="M241" s="211">
        <v>0.10051023036091675</v>
      </c>
      <c r="N241" s="211">
        <v>0.40044833510749078</v>
      </c>
      <c r="O241" s="211">
        <v>0.781111853250406</v>
      </c>
      <c r="P241" s="211">
        <v>6.4534805422707064E-2</v>
      </c>
      <c r="Q241" s="211">
        <v>0.1230542948916872</v>
      </c>
      <c r="R241" s="211">
        <v>0.44814212758553551</v>
      </c>
      <c r="S241" s="211">
        <v>0.36958624290628872</v>
      </c>
      <c r="T241" s="211">
        <v>0.52517784584253535</v>
      </c>
      <c r="U241" s="211">
        <v>0.3594780025540662</v>
      </c>
      <c r="V241" s="211">
        <v>0.15897486263859703</v>
      </c>
      <c r="W241" s="211">
        <v>0.46719948717211729</v>
      </c>
      <c r="X241" s="211">
        <v>0.24169657366487093</v>
      </c>
      <c r="Y241" s="211">
        <v>0.64237391781993858</v>
      </c>
      <c r="Z241" s="211">
        <v>0.1475689471760066</v>
      </c>
      <c r="AA241" s="212">
        <v>0.11964000046200521</v>
      </c>
    </row>
    <row r="242" spans="1:27" x14ac:dyDescent="0.35">
      <c r="A242" s="210" t="s">
        <v>918</v>
      </c>
      <c r="B242" s="217">
        <v>131.82448468530944</v>
      </c>
      <c r="C242" s="211">
        <v>7.7230319822631885E-2</v>
      </c>
      <c r="D242" s="211">
        <v>0.12204239665986749</v>
      </c>
      <c r="E242" s="211">
        <v>8.7919986231693267E-2</v>
      </c>
      <c r="F242" s="211">
        <v>0.1084168015881096</v>
      </c>
      <c r="G242" s="211">
        <v>0.12498813501764071</v>
      </c>
      <c r="H242" s="211">
        <v>0.11809090001527087</v>
      </c>
      <c r="I242" s="211">
        <v>0.49894015484943355</v>
      </c>
      <c r="J242" s="211">
        <v>0.41953135701839783</v>
      </c>
      <c r="K242" s="211">
        <v>0.61782553839435406</v>
      </c>
      <c r="L242" s="211">
        <v>0.27345763953898344</v>
      </c>
      <c r="M242" s="211">
        <v>0.1097026069672922</v>
      </c>
      <c r="N242" s="211">
        <v>0.46802540066943538</v>
      </c>
      <c r="O242" s="211">
        <v>0.68010828950814106</v>
      </c>
      <c r="P242" s="211">
        <v>6.4168865089936675E-2</v>
      </c>
      <c r="Q242" s="211">
        <v>8.4334997485718835E-2</v>
      </c>
      <c r="R242" s="211">
        <v>0.42913079651110331</v>
      </c>
      <c r="S242" s="211">
        <v>0.26580326633392742</v>
      </c>
      <c r="T242" s="211">
        <v>0.51706656128755757</v>
      </c>
      <c r="U242" s="211">
        <v>0.37932071526265426</v>
      </c>
      <c r="V242" s="211">
        <v>6.7108026879056232E-2</v>
      </c>
      <c r="W242" s="211">
        <v>0.47957316313932874</v>
      </c>
      <c r="X242" s="211">
        <v>0.41178562915518219</v>
      </c>
      <c r="Y242" s="211">
        <v>0.71360701461616649</v>
      </c>
      <c r="Z242" s="211">
        <v>0.14341163600162485</v>
      </c>
      <c r="AA242" s="212">
        <v>0.11496698446151316</v>
      </c>
    </row>
    <row r="243" spans="1:27" x14ac:dyDescent="0.35">
      <c r="A243" s="210" t="s">
        <v>919</v>
      </c>
      <c r="B243" s="217">
        <v>132.43541414882935</v>
      </c>
      <c r="C243" s="211">
        <v>4.7366084965650597E-2</v>
      </c>
      <c r="D243" s="211">
        <v>0.11604465192968004</v>
      </c>
      <c r="E243" s="211">
        <v>8.7652929526797707E-2</v>
      </c>
      <c r="F243" s="211">
        <v>9.1098862899206823E-2</v>
      </c>
      <c r="G243" s="211">
        <v>0.11917368986780449</v>
      </c>
      <c r="H243" s="211">
        <v>0.12037427709839651</v>
      </c>
      <c r="I243" s="211">
        <v>0.52367240882862409</v>
      </c>
      <c r="J243" s="211">
        <v>0.42234874514742299</v>
      </c>
      <c r="K243" s="211">
        <v>0.53313582550650196</v>
      </c>
      <c r="L243" s="211">
        <v>0.27615180416296026</v>
      </c>
      <c r="M243" s="211">
        <v>9.4786400127712167E-2</v>
      </c>
      <c r="N243" s="211">
        <v>0.47278634973801115</v>
      </c>
      <c r="O243" s="211">
        <v>0.76312441292048838</v>
      </c>
      <c r="P243" s="211">
        <v>6.8511767604960111E-2</v>
      </c>
      <c r="Q243" s="211">
        <v>9.3625639133161548E-2</v>
      </c>
      <c r="R243" s="211">
        <v>0.42119270213510501</v>
      </c>
      <c r="S243" s="211">
        <v>0.34025045404470888</v>
      </c>
      <c r="T243" s="211">
        <v>0.50748500663623008</v>
      </c>
      <c r="U243" s="211">
        <v>0.47029829491554087</v>
      </c>
      <c r="V243" s="211">
        <v>7.5710376294987614E-2</v>
      </c>
      <c r="W243" s="211">
        <v>0.60654894029775097</v>
      </c>
      <c r="X243" s="211">
        <v>0.33858976215308978</v>
      </c>
      <c r="Y243" s="211">
        <v>0.75221341845571543</v>
      </c>
      <c r="Z243" s="211">
        <v>0.14951606180096744</v>
      </c>
      <c r="AA243" s="212">
        <v>0.12252703258916331</v>
      </c>
    </row>
    <row r="244" spans="1:27" x14ac:dyDescent="0.35">
      <c r="A244" s="210" t="s">
        <v>920</v>
      </c>
      <c r="B244" s="217">
        <v>167.03944457883404</v>
      </c>
      <c r="C244" s="211">
        <v>7.041096293252247E-2</v>
      </c>
      <c r="D244" s="211">
        <v>0.12636534415562534</v>
      </c>
      <c r="E244" s="211">
        <v>7.2031697915657361E-2</v>
      </c>
      <c r="F244" s="211">
        <v>9.2922403123000624E-2</v>
      </c>
      <c r="G244" s="211">
        <v>0.11981876608260528</v>
      </c>
      <c r="H244" s="211">
        <v>0.11337622725700139</v>
      </c>
      <c r="I244" s="211">
        <v>0.49041812448904021</v>
      </c>
      <c r="J244" s="211">
        <v>0.4614722749057471</v>
      </c>
      <c r="K244" s="211">
        <v>0.59893044504020287</v>
      </c>
      <c r="L244" s="211">
        <v>0.26935762546261804</v>
      </c>
      <c r="M244" s="211">
        <v>8.6889030494036845E-2</v>
      </c>
      <c r="N244" s="211">
        <v>0.54057907275920336</v>
      </c>
      <c r="O244" s="211">
        <v>0.77313138694573258</v>
      </c>
      <c r="P244" s="211">
        <v>6.2133701353047827E-2</v>
      </c>
      <c r="Q244" s="211">
        <v>6.4457312911305978E-2</v>
      </c>
      <c r="R244" s="211">
        <v>0.48625819542470211</v>
      </c>
      <c r="S244" s="211">
        <v>0.27805160360052361</v>
      </c>
      <c r="T244" s="211">
        <v>0.55164648177724718</v>
      </c>
      <c r="U244" s="211">
        <v>0.52639444221270493</v>
      </c>
      <c r="V244" s="211">
        <v>0.15790907953622368</v>
      </c>
      <c r="W244" s="211">
        <v>0.59699797462728788</v>
      </c>
      <c r="X244" s="211">
        <v>0.35318705053157712</v>
      </c>
      <c r="Y244" s="211">
        <v>0.68166968515835125</v>
      </c>
      <c r="Z244" s="211">
        <v>0.14674022260602798</v>
      </c>
      <c r="AA244" s="212">
        <v>0.11923811878042892</v>
      </c>
    </row>
    <row r="245" spans="1:27" x14ac:dyDescent="0.35">
      <c r="A245" s="210" t="s">
        <v>921</v>
      </c>
      <c r="B245" s="217">
        <v>151.40807807701404</v>
      </c>
      <c r="C245" s="211">
        <v>6.1395800634193864E-2</v>
      </c>
      <c r="D245" s="211">
        <v>0.12228755804019306</v>
      </c>
      <c r="E245" s="211">
        <v>6.7905888054733077E-2</v>
      </c>
      <c r="F245" s="211">
        <v>8.3075406973391747E-2</v>
      </c>
      <c r="G245" s="211">
        <v>0.121900097258857</v>
      </c>
      <c r="H245" s="211">
        <v>0.11414270514429883</v>
      </c>
      <c r="I245" s="211">
        <v>0.47036309864148695</v>
      </c>
      <c r="J245" s="211">
        <v>0.449468880097113</v>
      </c>
      <c r="K245" s="211">
        <v>0.61241623668618628</v>
      </c>
      <c r="L245" s="211">
        <v>0.27376076051114795</v>
      </c>
      <c r="M245" s="211">
        <v>8.4385672835029499E-2</v>
      </c>
      <c r="N245" s="211">
        <v>0.40476444187116567</v>
      </c>
      <c r="O245" s="211">
        <v>0.76575169690642464</v>
      </c>
      <c r="P245" s="211">
        <v>7.0934582706066396E-2</v>
      </c>
      <c r="Q245" s="211">
        <v>6.1884741884915606E-2</v>
      </c>
      <c r="R245" s="211">
        <v>0.47410002260482165</v>
      </c>
      <c r="S245" s="211">
        <v>0.31720132317298433</v>
      </c>
      <c r="T245" s="211">
        <v>0.56421140505924272</v>
      </c>
      <c r="U245" s="211">
        <v>0.35263199490475222</v>
      </c>
      <c r="V245" s="211">
        <v>0.1425084200365378</v>
      </c>
      <c r="W245" s="211">
        <v>0.6159458404221605</v>
      </c>
      <c r="X245" s="211">
        <v>0.28520979470168417</v>
      </c>
      <c r="Y245" s="211">
        <v>0.71162092475387162</v>
      </c>
      <c r="Z245" s="211">
        <v>0.14855037893516285</v>
      </c>
      <c r="AA245" s="212">
        <v>0.11553683235692615</v>
      </c>
    </row>
    <row r="246" spans="1:27" x14ac:dyDescent="0.35">
      <c r="A246" s="210" t="s">
        <v>922</v>
      </c>
      <c r="B246" s="217">
        <v>120.09010391657824</v>
      </c>
      <c r="C246" s="211">
        <v>5.5634866826985929E-2</v>
      </c>
      <c r="D246" s="211">
        <v>0.12694328945413996</v>
      </c>
      <c r="E246" s="211">
        <v>7.4306404360519177E-2</v>
      </c>
      <c r="F246" s="211">
        <v>0.10062084120064356</v>
      </c>
      <c r="G246" s="211">
        <v>0.12047791954093577</v>
      </c>
      <c r="H246" s="211">
        <v>0.11869589165084948</v>
      </c>
      <c r="I246" s="211">
        <v>0.4453709366843247</v>
      </c>
      <c r="J246" s="211">
        <v>0.45286245814864456</v>
      </c>
      <c r="K246" s="211">
        <v>0.62249230634577235</v>
      </c>
      <c r="L246" s="211">
        <v>0.27122245840978493</v>
      </c>
      <c r="M246" s="211">
        <v>9.1090522450691949E-2</v>
      </c>
      <c r="N246" s="211">
        <v>0.3585749917265128</v>
      </c>
      <c r="O246" s="211">
        <v>0.59958477207477512</v>
      </c>
      <c r="P246" s="211">
        <v>6.9027255539095139E-2</v>
      </c>
      <c r="Q246" s="211">
        <v>6.4855483029050809E-2</v>
      </c>
      <c r="R246" s="211">
        <v>0.41287269834260509</v>
      </c>
      <c r="S246" s="211">
        <v>0.28985999620382835</v>
      </c>
      <c r="T246" s="211">
        <v>0.58951504347109185</v>
      </c>
      <c r="U246" s="211">
        <v>0.40511831858671066</v>
      </c>
      <c r="V246" s="211">
        <v>9.7538329820122685E-2</v>
      </c>
      <c r="W246" s="211">
        <v>0.55567015617870463</v>
      </c>
      <c r="X246" s="211">
        <v>0.26530737943245375</v>
      </c>
      <c r="Y246" s="211">
        <v>0.58554410775826515</v>
      </c>
      <c r="Z246" s="211">
        <v>0.14874951569318898</v>
      </c>
      <c r="AA246" s="212">
        <v>0.12132372955819472</v>
      </c>
    </row>
    <row r="247" spans="1:27" x14ac:dyDescent="0.35">
      <c r="A247" s="210" t="s">
        <v>923</v>
      </c>
      <c r="B247" s="217">
        <v>159.19764296026895</v>
      </c>
      <c r="C247" s="211">
        <v>4.970935513909782E-2</v>
      </c>
      <c r="D247" s="211">
        <v>0.13373234557779609</v>
      </c>
      <c r="E247" s="211">
        <v>8.1057126499729529E-2</v>
      </c>
      <c r="F247" s="211">
        <v>0.11628457837388188</v>
      </c>
      <c r="G247" s="211">
        <v>0.12168647501574072</v>
      </c>
      <c r="H247" s="211">
        <v>0.12495546121723049</v>
      </c>
      <c r="I247" s="211">
        <v>0.46811589957561489</v>
      </c>
      <c r="J247" s="211">
        <v>0.44332067627750532</v>
      </c>
      <c r="K247" s="211">
        <v>0.56899293020795716</v>
      </c>
      <c r="L247" s="211">
        <v>0.26926236642252627</v>
      </c>
      <c r="M247" s="211">
        <v>0.10663716403478894</v>
      </c>
      <c r="N247" s="211">
        <v>0.44626590887038026</v>
      </c>
      <c r="O247" s="211">
        <v>0.70916932586551695</v>
      </c>
      <c r="P247" s="211">
        <v>6.3290711211280173E-2</v>
      </c>
      <c r="Q247" s="211">
        <v>7.3301961063366172E-2</v>
      </c>
      <c r="R247" s="211">
        <v>0.44455569553041341</v>
      </c>
      <c r="S247" s="211">
        <v>0.29013589358009306</v>
      </c>
      <c r="T247" s="211">
        <v>0.59694863736925818</v>
      </c>
      <c r="U247" s="211">
        <v>0.48254996576022935</v>
      </c>
      <c r="V247" s="211">
        <v>0.13717468001210037</v>
      </c>
      <c r="W247" s="211">
        <v>0.47440753436716199</v>
      </c>
      <c r="X247" s="211">
        <v>0.23170032767236345</v>
      </c>
      <c r="Y247" s="211">
        <v>0.60105755568555153</v>
      </c>
      <c r="Z247" s="211">
        <v>0.14432741194180468</v>
      </c>
      <c r="AA247" s="212">
        <v>0.11603943863666027</v>
      </c>
    </row>
    <row r="248" spans="1:27" x14ac:dyDescent="0.35">
      <c r="A248" s="210" t="s">
        <v>924</v>
      </c>
      <c r="B248" s="217">
        <v>125.12391519034094</v>
      </c>
      <c r="C248" s="211">
        <v>4.8383117141320972E-2</v>
      </c>
      <c r="D248" s="211">
        <v>0.115826904182628</v>
      </c>
      <c r="E248" s="211">
        <v>8.4590727241177124E-2</v>
      </c>
      <c r="F248" s="211">
        <v>0.11965809170623161</v>
      </c>
      <c r="G248" s="211">
        <v>0.11806630741968194</v>
      </c>
      <c r="H248" s="211">
        <v>0.12483523355723523</v>
      </c>
      <c r="I248" s="211">
        <v>0.53174655586381669</v>
      </c>
      <c r="J248" s="211">
        <v>0.46563483608545164</v>
      </c>
      <c r="K248" s="211">
        <v>0.64956542130789918</v>
      </c>
      <c r="L248" s="211">
        <v>0.272082094173767</v>
      </c>
      <c r="M248" s="211">
        <v>8.4617870813528978E-2</v>
      </c>
      <c r="N248" s="211">
        <v>0.35384823650947744</v>
      </c>
      <c r="O248" s="211">
        <v>0.69538194892332417</v>
      </c>
      <c r="P248" s="211">
        <v>7.3724236328434778E-2</v>
      </c>
      <c r="Q248" s="211">
        <v>8.053625874347671E-2</v>
      </c>
      <c r="R248" s="211">
        <v>0.38382852371901716</v>
      </c>
      <c r="S248" s="211">
        <v>0.34392563624146089</v>
      </c>
      <c r="T248" s="211">
        <v>0.56658680013149021</v>
      </c>
      <c r="U248" s="211">
        <v>0.3379758357264897</v>
      </c>
      <c r="V248" s="211">
        <v>8.0284257643625317E-2</v>
      </c>
      <c r="W248" s="211">
        <v>0.51085920495442916</v>
      </c>
      <c r="X248" s="211">
        <v>0.31772847823121231</v>
      </c>
      <c r="Y248" s="211">
        <v>0.71898813700698072</v>
      </c>
      <c r="Z248" s="211">
        <v>0.14732056536385793</v>
      </c>
      <c r="AA248" s="212">
        <v>0.12071432986747321</v>
      </c>
    </row>
    <row r="249" spans="1:27" x14ac:dyDescent="0.35">
      <c r="A249" s="210" t="s">
        <v>925</v>
      </c>
      <c r="B249" s="217">
        <v>121.39371197359577</v>
      </c>
      <c r="C249" s="211">
        <v>5.3219129896346501E-2</v>
      </c>
      <c r="D249" s="211">
        <v>0.12037465795179779</v>
      </c>
      <c r="E249" s="211">
        <v>8.0951137075060714E-2</v>
      </c>
      <c r="F249" s="211">
        <v>0.11124426549098276</v>
      </c>
      <c r="G249" s="211">
        <v>0.12463354053555702</v>
      </c>
      <c r="H249" s="211">
        <v>0.11307301663755062</v>
      </c>
      <c r="I249" s="211">
        <v>0.4557923344301042</v>
      </c>
      <c r="J249" s="211">
        <v>0.43432010290793299</v>
      </c>
      <c r="K249" s="211">
        <v>0.57215293403925938</v>
      </c>
      <c r="L249" s="211">
        <v>0.27158407056736189</v>
      </c>
      <c r="M249" s="211">
        <v>0.11642088216111372</v>
      </c>
      <c r="N249" s="211">
        <v>0.36944957718716659</v>
      </c>
      <c r="O249" s="211">
        <v>0.71168727240539142</v>
      </c>
      <c r="P249" s="211">
        <v>6.3352834060199995E-2</v>
      </c>
      <c r="Q249" s="211">
        <v>5.0715249428420039E-2</v>
      </c>
      <c r="R249" s="211">
        <v>0.45192066771853173</v>
      </c>
      <c r="S249" s="211">
        <v>0.29486537575987953</v>
      </c>
      <c r="T249" s="211">
        <v>0.57051278618171231</v>
      </c>
      <c r="U249" s="211">
        <v>0.36170933334616162</v>
      </c>
      <c r="V249" s="211">
        <v>9.971245110608952E-2</v>
      </c>
      <c r="W249" s="211">
        <v>0.57143646118351232</v>
      </c>
      <c r="X249" s="211">
        <v>0.2698000412716054</v>
      </c>
      <c r="Y249" s="211">
        <v>0.62127380448000058</v>
      </c>
      <c r="Z249" s="211">
        <v>0.14688653869235477</v>
      </c>
      <c r="AA249" s="212">
        <v>0.12286770464087815</v>
      </c>
    </row>
    <row r="250" spans="1:27" x14ac:dyDescent="0.35">
      <c r="A250" s="210" t="s">
        <v>926</v>
      </c>
      <c r="B250" s="217">
        <v>139.37058214762226</v>
      </c>
      <c r="C250" s="211">
        <v>5.4550153341018592E-2</v>
      </c>
      <c r="D250" s="211">
        <v>0.12880729611012426</v>
      </c>
      <c r="E250" s="211">
        <v>7.8572358859570257E-2</v>
      </c>
      <c r="F250" s="211">
        <v>0.10081081235065177</v>
      </c>
      <c r="G250" s="211">
        <v>0.11924770248518708</v>
      </c>
      <c r="H250" s="211">
        <v>0.11471167272892169</v>
      </c>
      <c r="I250" s="211">
        <v>0.52290643135047743</v>
      </c>
      <c r="J250" s="211">
        <v>0.43915328478470694</v>
      </c>
      <c r="K250" s="211">
        <v>0.6418378906536808</v>
      </c>
      <c r="L250" s="211">
        <v>0.28104907092002762</v>
      </c>
      <c r="M250" s="211">
        <v>0.10037761952867777</v>
      </c>
      <c r="N250" s="211">
        <v>0.4814108392169979</v>
      </c>
      <c r="O250" s="211">
        <v>0.64841299116610451</v>
      </c>
      <c r="P250" s="211">
        <v>7.2150489498176873E-2</v>
      </c>
      <c r="Q250" s="211">
        <v>5.1344779212719141E-2</v>
      </c>
      <c r="R250" s="211">
        <v>0.41711723547910884</v>
      </c>
      <c r="S250" s="211">
        <v>0.31697102880528583</v>
      </c>
      <c r="T250" s="211">
        <v>0.52778678868262641</v>
      </c>
      <c r="U250" s="211">
        <v>0.44267085352777724</v>
      </c>
      <c r="V250" s="211">
        <v>8.5105979548441887E-2</v>
      </c>
      <c r="W250" s="211">
        <v>0.59253651320995604</v>
      </c>
      <c r="X250" s="211">
        <v>0.34015606989171981</v>
      </c>
      <c r="Y250" s="211">
        <v>0.64532525835989196</v>
      </c>
      <c r="Z250" s="211">
        <v>0.14144272935149357</v>
      </c>
      <c r="AA250" s="212">
        <v>0.1203672554842584</v>
      </c>
    </row>
    <row r="251" spans="1:27" x14ac:dyDescent="0.35">
      <c r="A251" s="210" t="s">
        <v>927</v>
      </c>
      <c r="B251" s="217">
        <v>123.15952370141315</v>
      </c>
      <c r="C251" s="211">
        <v>6.6489234196945565E-2</v>
      </c>
      <c r="D251" s="211">
        <v>0.12097510556571817</v>
      </c>
      <c r="E251" s="211">
        <v>6.766390559217822E-2</v>
      </c>
      <c r="F251" s="211">
        <v>9.3518960711953966E-2</v>
      </c>
      <c r="G251" s="211">
        <v>0.11704837853120778</v>
      </c>
      <c r="H251" s="211">
        <v>0.12379577242856987</v>
      </c>
      <c r="I251" s="211">
        <v>0.43382852935964256</v>
      </c>
      <c r="J251" s="211">
        <v>0.4517948878976818</v>
      </c>
      <c r="K251" s="211">
        <v>0.64099991307013426</v>
      </c>
      <c r="L251" s="211">
        <v>0.27292126007332113</v>
      </c>
      <c r="M251" s="211">
        <v>9.0610490626323217E-2</v>
      </c>
      <c r="N251" s="211">
        <v>0.51540641943685273</v>
      </c>
      <c r="O251" s="211">
        <v>0.60641549623902924</v>
      </c>
      <c r="P251" s="211">
        <v>7.0616169301027862E-2</v>
      </c>
      <c r="Q251" s="211">
        <v>0.15084626096388853</v>
      </c>
      <c r="R251" s="211">
        <v>0.41849772861648149</v>
      </c>
      <c r="S251" s="211">
        <v>0.32003208742696232</v>
      </c>
      <c r="T251" s="211">
        <v>0.59020464031518027</v>
      </c>
      <c r="U251" s="211">
        <v>0.46893221616109154</v>
      </c>
      <c r="V251" s="211">
        <v>7.0890611954830762E-2</v>
      </c>
      <c r="W251" s="211">
        <v>0.61926985184898886</v>
      </c>
      <c r="X251" s="211">
        <v>0.38743054335713839</v>
      </c>
      <c r="Y251" s="211">
        <v>0.53115372260220672</v>
      </c>
      <c r="Z251" s="211">
        <v>0.14757526804157428</v>
      </c>
      <c r="AA251" s="212">
        <v>0.12123862250430642</v>
      </c>
    </row>
    <row r="252" spans="1:27" x14ac:dyDescent="0.35">
      <c r="A252" s="210" t="s">
        <v>928</v>
      </c>
      <c r="B252" s="217">
        <v>122.29990112861826</v>
      </c>
      <c r="C252" s="211">
        <v>6.2318830898201082E-2</v>
      </c>
      <c r="D252" s="211">
        <v>0.11779017964318164</v>
      </c>
      <c r="E252" s="211">
        <v>6.7929946310805081E-2</v>
      </c>
      <c r="F252" s="211">
        <v>8.3047582649711585E-2</v>
      </c>
      <c r="G252" s="211">
        <v>0.11332286441611064</v>
      </c>
      <c r="H252" s="211">
        <v>0.11619402377443086</v>
      </c>
      <c r="I252" s="211">
        <v>0.50263719996801381</v>
      </c>
      <c r="J252" s="211">
        <v>0.43486819987946274</v>
      </c>
      <c r="K252" s="211">
        <v>0.63457485454808227</v>
      </c>
      <c r="L252" s="211">
        <v>0.26948294951428275</v>
      </c>
      <c r="M252" s="211">
        <v>9.0082400323030526E-2</v>
      </c>
      <c r="N252" s="211">
        <v>0.54077445919573197</v>
      </c>
      <c r="O252" s="211">
        <v>0.75354822849319791</v>
      </c>
      <c r="P252" s="211">
        <v>6.4493418287482174E-2</v>
      </c>
      <c r="Q252" s="211">
        <v>4.8651234300647911E-2</v>
      </c>
      <c r="R252" s="211">
        <v>0.48118983958334594</v>
      </c>
      <c r="S252" s="211">
        <v>0.41112468350151582</v>
      </c>
      <c r="T252" s="211">
        <v>0.5245857419968688</v>
      </c>
      <c r="U252" s="211">
        <v>0.32058361547683023</v>
      </c>
      <c r="V252" s="211">
        <v>0.1174882339405553</v>
      </c>
      <c r="W252" s="211">
        <v>0.54557726237642012</v>
      </c>
      <c r="X252" s="211">
        <v>0.25594773606628768</v>
      </c>
      <c r="Y252" s="211">
        <v>0.55631852290845496</v>
      </c>
      <c r="Z252" s="211">
        <v>0.14751240403121707</v>
      </c>
      <c r="AA252" s="212">
        <v>0.11792648616546809</v>
      </c>
    </row>
    <row r="253" spans="1:27" x14ac:dyDescent="0.35">
      <c r="A253" s="210" t="s">
        <v>929</v>
      </c>
      <c r="B253" s="217">
        <v>123.69419314445062</v>
      </c>
      <c r="C253" s="211">
        <v>5.3863467841021237E-2</v>
      </c>
      <c r="D253" s="211">
        <v>0.115902742168455</v>
      </c>
      <c r="E253" s="211">
        <v>7.6006520492377994E-2</v>
      </c>
      <c r="F253" s="211">
        <v>0.10783941955356795</v>
      </c>
      <c r="G253" s="211">
        <v>0.11910519050640259</v>
      </c>
      <c r="H253" s="211">
        <v>0.11898009433738421</v>
      </c>
      <c r="I253" s="211">
        <v>0.4386989876030235</v>
      </c>
      <c r="J253" s="211">
        <v>0.43468343347101612</v>
      </c>
      <c r="K253" s="211">
        <v>0.64957855137978548</v>
      </c>
      <c r="L253" s="211">
        <v>0.28237106289185415</v>
      </c>
      <c r="M253" s="211">
        <v>9.9640234488317714E-2</v>
      </c>
      <c r="N253" s="211">
        <v>0.38430284185300512</v>
      </c>
      <c r="O253" s="211">
        <v>0.68269360478868579</v>
      </c>
      <c r="P253" s="211">
        <v>6.7783710128035302E-2</v>
      </c>
      <c r="Q253" s="211">
        <v>0.11476450079064049</v>
      </c>
      <c r="R253" s="211">
        <v>0.39783137405648583</v>
      </c>
      <c r="S253" s="211">
        <v>0.38001826867301525</v>
      </c>
      <c r="T253" s="211">
        <v>0.53753878663453081</v>
      </c>
      <c r="U253" s="211">
        <v>0.38715725699534931</v>
      </c>
      <c r="V253" s="211">
        <v>7.5747565529452027E-2</v>
      </c>
      <c r="W253" s="211">
        <v>0.55712669331741305</v>
      </c>
      <c r="X253" s="211">
        <v>0.38828348152234371</v>
      </c>
      <c r="Y253" s="211">
        <v>0.69690780170114053</v>
      </c>
      <c r="Z253" s="211">
        <v>0.14437478254089128</v>
      </c>
      <c r="AA253" s="212">
        <v>0.12005980800574029</v>
      </c>
    </row>
    <row r="254" spans="1:27" x14ac:dyDescent="0.35">
      <c r="A254" s="210" t="s">
        <v>930</v>
      </c>
      <c r="B254" s="217">
        <v>122.18462660035327</v>
      </c>
      <c r="C254" s="211">
        <v>7.660178060083267E-2</v>
      </c>
      <c r="D254" s="211">
        <v>0.11841383478144799</v>
      </c>
      <c r="E254" s="211">
        <v>7.5134897145618246E-2</v>
      </c>
      <c r="F254" s="211">
        <v>7.2442626702351243E-2</v>
      </c>
      <c r="G254" s="211">
        <v>0.12012039330153501</v>
      </c>
      <c r="H254" s="211">
        <v>0.11636705901346871</v>
      </c>
      <c r="I254" s="211">
        <v>0.45777836567342717</v>
      </c>
      <c r="J254" s="211">
        <v>0.47850792079375271</v>
      </c>
      <c r="K254" s="211">
        <v>0.56514979443766089</v>
      </c>
      <c r="L254" s="211">
        <v>0.27979158297996948</v>
      </c>
      <c r="M254" s="211">
        <v>0.10517287666357147</v>
      </c>
      <c r="N254" s="211">
        <v>0.58009161985791335</v>
      </c>
      <c r="O254" s="211">
        <v>0.72666872793660753</v>
      </c>
      <c r="P254" s="211">
        <v>6.8177114744717063E-2</v>
      </c>
      <c r="Q254" s="211">
        <v>8.8363518963886709E-2</v>
      </c>
      <c r="R254" s="211">
        <v>0.42480122490902639</v>
      </c>
      <c r="S254" s="211">
        <v>0.28442477592210941</v>
      </c>
      <c r="T254" s="211">
        <v>0.63771981902747943</v>
      </c>
      <c r="U254" s="211">
        <v>0.31448722866809503</v>
      </c>
      <c r="V254" s="211">
        <v>6.2695476369158648E-2</v>
      </c>
      <c r="W254" s="211">
        <v>0.54637246102827119</v>
      </c>
      <c r="X254" s="211">
        <v>0.34583564531452637</v>
      </c>
      <c r="Y254" s="211">
        <v>0.61990383525217974</v>
      </c>
      <c r="Z254" s="211">
        <v>0.14898860157303162</v>
      </c>
      <c r="AA254" s="212">
        <v>0.11996412628655564</v>
      </c>
    </row>
    <row r="255" spans="1:27" x14ac:dyDescent="0.35">
      <c r="A255" s="210" t="s">
        <v>931</v>
      </c>
      <c r="B255" s="217">
        <v>130.25100200332034</v>
      </c>
      <c r="C255" s="211">
        <v>6.9822176537051958E-2</v>
      </c>
      <c r="D255" s="211">
        <v>0.12116924120221863</v>
      </c>
      <c r="E255" s="211">
        <v>7.2509218936443201E-2</v>
      </c>
      <c r="F255" s="211">
        <v>9.7193204751663431E-2</v>
      </c>
      <c r="G255" s="211">
        <v>0.12099477804658963</v>
      </c>
      <c r="H255" s="211">
        <v>0.12873093977190461</v>
      </c>
      <c r="I255" s="211">
        <v>0.43765362213683145</v>
      </c>
      <c r="J255" s="211">
        <v>0.40284388661293363</v>
      </c>
      <c r="K255" s="211">
        <v>0.52662538198231301</v>
      </c>
      <c r="L255" s="211">
        <v>0.27575234687075151</v>
      </c>
      <c r="M255" s="211">
        <v>9.8929834994947743E-2</v>
      </c>
      <c r="N255" s="211">
        <v>0.52773272052135056</v>
      </c>
      <c r="O255" s="211">
        <v>0.74473457250065589</v>
      </c>
      <c r="P255" s="211">
        <v>7.0259721018272658E-2</v>
      </c>
      <c r="Q255" s="211">
        <v>0.13222619533464328</v>
      </c>
      <c r="R255" s="211">
        <v>0.44888085394321708</v>
      </c>
      <c r="S255" s="211">
        <v>0.27735809510275655</v>
      </c>
      <c r="T255" s="211">
        <v>0.61092091208057986</v>
      </c>
      <c r="U255" s="211">
        <v>0.3923554950811613</v>
      </c>
      <c r="V255" s="211">
        <v>6.5794887984343742E-2</v>
      </c>
      <c r="W255" s="211">
        <v>0.54538911278120339</v>
      </c>
      <c r="X255" s="211">
        <v>0.3182548882078936</v>
      </c>
      <c r="Y255" s="211">
        <v>0.72881199226894267</v>
      </c>
      <c r="Z255" s="211">
        <v>0.14130844759963329</v>
      </c>
      <c r="AA255" s="212">
        <v>0.11887845566020466</v>
      </c>
    </row>
    <row r="256" spans="1:27" x14ac:dyDescent="0.35">
      <c r="A256" s="210" t="s">
        <v>932</v>
      </c>
      <c r="B256" s="217">
        <v>173.97682006963024</v>
      </c>
      <c r="C256" s="211">
        <v>6.6145967497103206E-2</v>
      </c>
      <c r="D256" s="211">
        <v>0.12682094203927685</v>
      </c>
      <c r="E256" s="211">
        <v>7.4987977254521082E-2</v>
      </c>
      <c r="F256" s="211">
        <v>9.6761886344133824E-2</v>
      </c>
      <c r="G256" s="211">
        <v>0.12550813540796218</v>
      </c>
      <c r="H256" s="211">
        <v>0.1219454615187031</v>
      </c>
      <c r="I256" s="211">
        <v>0.48869800455166407</v>
      </c>
      <c r="J256" s="211">
        <v>0.42992053610089775</v>
      </c>
      <c r="K256" s="211">
        <v>0.63268621191566454</v>
      </c>
      <c r="L256" s="211">
        <v>0.27378263800837116</v>
      </c>
      <c r="M256" s="211">
        <v>9.3394070517680672E-2</v>
      </c>
      <c r="N256" s="211">
        <v>0.39696738232183326</v>
      </c>
      <c r="O256" s="211">
        <v>0.66456095828960815</v>
      </c>
      <c r="P256" s="211">
        <v>7.0171862384700245E-2</v>
      </c>
      <c r="Q256" s="211">
        <v>0.14814608823465719</v>
      </c>
      <c r="R256" s="211">
        <v>0.46188944372073998</v>
      </c>
      <c r="S256" s="211">
        <v>0.26663390232561146</v>
      </c>
      <c r="T256" s="211">
        <v>0.62922667974315116</v>
      </c>
      <c r="U256" s="211">
        <v>0.45684225686165159</v>
      </c>
      <c r="V256" s="211">
        <v>0.14511774422777926</v>
      </c>
      <c r="W256" s="211">
        <v>0.51376222283716932</v>
      </c>
      <c r="X256" s="211">
        <v>0.26752594229607085</v>
      </c>
      <c r="Y256" s="211">
        <v>0.71903873887883019</v>
      </c>
      <c r="Z256" s="211">
        <v>0.14970724297522198</v>
      </c>
      <c r="AA256" s="212">
        <v>0.11949060418677514</v>
      </c>
    </row>
    <row r="257" spans="1:27" x14ac:dyDescent="0.35">
      <c r="A257" s="210" t="s">
        <v>933</v>
      </c>
      <c r="B257" s="217">
        <v>129.3460651389527</v>
      </c>
      <c r="C257" s="211">
        <v>6.8771451942753373E-2</v>
      </c>
      <c r="D257" s="211">
        <v>0.11811952237615618</v>
      </c>
      <c r="E257" s="211">
        <v>8.1782636298569356E-2</v>
      </c>
      <c r="F257" s="211">
        <v>0.10759894680970454</v>
      </c>
      <c r="G257" s="211">
        <v>0.11408198375554304</v>
      </c>
      <c r="H257" s="211">
        <v>0.12003669664133576</v>
      </c>
      <c r="I257" s="211">
        <v>0.48325387967057987</v>
      </c>
      <c r="J257" s="211">
        <v>0.41911885777504654</v>
      </c>
      <c r="K257" s="211">
        <v>0.62669883319492115</v>
      </c>
      <c r="L257" s="211">
        <v>0.2718688116454791</v>
      </c>
      <c r="M257" s="211">
        <v>9.1042110182184555E-2</v>
      </c>
      <c r="N257" s="211">
        <v>0.44130279732542238</v>
      </c>
      <c r="O257" s="211">
        <v>0.75299086564168127</v>
      </c>
      <c r="P257" s="211">
        <v>6.6320071473842362E-2</v>
      </c>
      <c r="Q257" s="211">
        <v>7.4927799578859339E-2</v>
      </c>
      <c r="R257" s="211">
        <v>0.39841707782771463</v>
      </c>
      <c r="S257" s="211">
        <v>0.35991123025678479</v>
      </c>
      <c r="T257" s="211">
        <v>0.49270024335733326</v>
      </c>
      <c r="U257" s="211">
        <v>0.38985432982688528</v>
      </c>
      <c r="V257" s="211">
        <v>9.0989526667886261E-2</v>
      </c>
      <c r="W257" s="211">
        <v>0.63297224539120378</v>
      </c>
      <c r="X257" s="211">
        <v>0.29404668651051591</v>
      </c>
      <c r="Y257" s="211">
        <v>0.66020419248495177</v>
      </c>
      <c r="Z257" s="211">
        <v>0.14604766511537923</v>
      </c>
      <c r="AA257" s="212">
        <v>0.11830069668949943</v>
      </c>
    </row>
    <row r="258" spans="1:27" x14ac:dyDescent="0.35">
      <c r="A258" s="210" t="s">
        <v>934</v>
      </c>
      <c r="B258" s="217">
        <v>126.89062875868771</v>
      </c>
      <c r="C258" s="211">
        <v>5.4916709425803421E-2</v>
      </c>
      <c r="D258" s="211">
        <v>0.12009400201790907</v>
      </c>
      <c r="E258" s="211">
        <v>8.4794587061150395E-2</v>
      </c>
      <c r="F258" s="211">
        <v>9.4132407565951676E-2</v>
      </c>
      <c r="G258" s="211">
        <v>0.12154098044987463</v>
      </c>
      <c r="H258" s="211">
        <v>0.11429570003305316</v>
      </c>
      <c r="I258" s="211">
        <v>0.46736994575291002</v>
      </c>
      <c r="J258" s="211">
        <v>0.4707777782603878</v>
      </c>
      <c r="K258" s="211">
        <v>0.56180330290408753</v>
      </c>
      <c r="L258" s="211">
        <v>0.27961051177861185</v>
      </c>
      <c r="M258" s="211">
        <v>9.8430472211953848E-2</v>
      </c>
      <c r="N258" s="211">
        <v>0.43577830388774086</v>
      </c>
      <c r="O258" s="211">
        <v>0.59583915102519525</v>
      </c>
      <c r="P258" s="211">
        <v>6.7443626389610434E-2</v>
      </c>
      <c r="Q258" s="211">
        <v>5.1783555416445748E-2</v>
      </c>
      <c r="R258" s="211">
        <v>0.47780825139936861</v>
      </c>
      <c r="S258" s="211">
        <v>0.2650735129376719</v>
      </c>
      <c r="T258" s="211">
        <v>0.46649415621940821</v>
      </c>
      <c r="U258" s="211">
        <v>0.50303899988636414</v>
      </c>
      <c r="V258" s="211">
        <v>8.0414013226143749E-2</v>
      </c>
      <c r="W258" s="211">
        <v>0.62194574760856047</v>
      </c>
      <c r="X258" s="211">
        <v>0.36571429626362983</v>
      </c>
      <c r="Y258" s="211">
        <v>0.6816854064741662</v>
      </c>
      <c r="Z258" s="211">
        <v>0.14468709038502348</v>
      </c>
      <c r="AA258" s="212">
        <v>0.12090050383258308</v>
      </c>
    </row>
    <row r="259" spans="1:27" x14ac:dyDescent="0.35">
      <c r="A259" s="210" t="s">
        <v>935</v>
      </c>
      <c r="B259" s="217">
        <v>162.43639172459629</v>
      </c>
      <c r="C259" s="211">
        <v>4.8418661821678428E-2</v>
      </c>
      <c r="D259" s="211">
        <v>0.12408683977354498</v>
      </c>
      <c r="E259" s="211">
        <v>7.4514570156823945E-2</v>
      </c>
      <c r="F259" s="211">
        <v>9.5817529306088042E-2</v>
      </c>
      <c r="G259" s="211">
        <v>0.1224264403860378</v>
      </c>
      <c r="H259" s="211">
        <v>0.12347479934565776</v>
      </c>
      <c r="I259" s="211">
        <v>0.50349217673140956</v>
      </c>
      <c r="J259" s="211">
        <v>0.45868250403712407</v>
      </c>
      <c r="K259" s="211">
        <v>0.60421154376780029</v>
      </c>
      <c r="L259" s="211">
        <v>0.2742442979669763</v>
      </c>
      <c r="M259" s="211">
        <v>9.1371901746488557E-2</v>
      </c>
      <c r="N259" s="211">
        <v>0.50614658227480303</v>
      </c>
      <c r="O259" s="211">
        <v>0.75760145087867725</v>
      </c>
      <c r="P259" s="211">
        <v>7.2040662890697299E-2</v>
      </c>
      <c r="Q259" s="211">
        <v>8.8919246997480092E-2</v>
      </c>
      <c r="R259" s="211">
        <v>0.45801204350289854</v>
      </c>
      <c r="S259" s="211">
        <v>0.31874606982893267</v>
      </c>
      <c r="T259" s="211">
        <v>0.57446181525008955</v>
      </c>
      <c r="U259" s="211">
        <v>0.41262368407492617</v>
      </c>
      <c r="V259" s="211">
        <v>0.12096210906094067</v>
      </c>
      <c r="W259" s="211">
        <v>0.64458892095059372</v>
      </c>
      <c r="X259" s="211">
        <v>0.26448483651379479</v>
      </c>
      <c r="Y259" s="211">
        <v>0.65366173691268159</v>
      </c>
      <c r="Z259" s="211">
        <v>0.14499997254683494</v>
      </c>
      <c r="AA259" s="212">
        <v>0.11560347007805737</v>
      </c>
    </row>
    <row r="260" spans="1:27" x14ac:dyDescent="0.35">
      <c r="A260" s="210" t="s">
        <v>936</v>
      </c>
      <c r="B260" s="217">
        <v>162.34131507715654</v>
      </c>
      <c r="C260" s="211">
        <v>5.0920309301027755E-2</v>
      </c>
      <c r="D260" s="211">
        <v>0.12012116229241891</v>
      </c>
      <c r="E260" s="211">
        <v>7.5791624108032155E-2</v>
      </c>
      <c r="F260" s="211">
        <v>0.10068422741254981</v>
      </c>
      <c r="G260" s="211">
        <v>0.12025208257253402</v>
      </c>
      <c r="H260" s="211">
        <v>0.11560476197081866</v>
      </c>
      <c r="I260" s="211">
        <v>0.46913396910124366</v>
      </c>
      <c r="J260" s="211">
        <v>0.44593609550231889</v>
      </c>
      <c r="K260" s="211">
        <v>0.62951792494383829</v>
      </c>
      <c r="L260" s="211">
        <v>0.27801336487081396</v>
      </c>
      <c r="M260" s="211">
        <v>8.88204524968806E-2</v>
      </c>
      <c r="N260" s="211">
        <v>0.41741394081794114</v>
      </c>
      <c r="O260" s="211">
        <v>0.70885298453108447</v>
      </c>
      <c r="P260" s="211">
        <v>6.491187886192927E-2</v>
      </c>
      <c r="Q260" s="211">
        <v>0.13904740113310105</v>
      </c>
      <c r="R260" s="211">
        <v>0.43780144213398869</v>
      </c>
      <c r="S260" s="211">
        <v>0.38654006930207252</v>
      </c>
      <c r="T260" s="211">
        <v>0.62045068322263464</v>
      </c>
      <c r="U260" s="211">
        <v>0.48730525203130226</v>
      </c>
      <c r="V260" s="211">
        <v>0.13202162089160657</v>
      </c>
      <c r="W260" s="211">
        <v>0.56410979305248643</v>
      </c>
      <c r="X260" s="211">
        <v>0.27941582857903874</v>
      </c>
      <c r="Y260" s="211">
        <v>0.69910543222673183</v>
      </c>
      <c r="Z260" s="211">
        <v>0.14953947072833706</v>
      </c>
      <c r="AA260" s="212">
        <v>0.11704897745398926</v>
      </c>
    </row>
    <row r="261" spans="1:27" x14ac:dyDescent="0.35">
      <c r="A261" s="210" t="s">
        <v>937</v>
      </c>
      <c r="B261" s="217">
        <v>143.92939258348903</v>
      </c>
      <c r="C261" s="211">
        <v>5.0464075522101519E-2</v>
      </c>
      <c r="D261" s="211">
        <v>0.12958377280213348</v>
      </c>
      <c r="E261" s="211">
        <v>7.4285678930773147E-2</v>
      </c>
      <c r="F261" s="211">
        <v>0.10519078391571393</v>
      </c>
      <c r="G261" s="211">
        <v>0.12267798539172986</v>
      </c>
      <c r="H261" s="211">
        <v>0.12310691488695087</v>
      </c>
      <c r="I261" s="211">
        <v>0.4953894244490934</v>
      </c>
      <c r="J261" s="211">
        <v>0.42033596826671654</v>
      </c>
      <c r="K261" s="211">
        <v>0.63734947821237753</v>
      </c>
      <c r="L261" s="211">
        <v>0.27660721665217813</v>
      </c>
      <c r="M261" s="211">
        <v>8.3148001455600487E-2</v>
      </c>
      <c r="N261" s="211">
        <v>0.42443467597266016</v>
      </c>
      <c r="O261" s="211">
        <v>0.68233588526205391</v>
      </c>
      <c r="P261" s="211">
        <v>6.3396058898510951E-2</v>
      </c>
      <c r="Q261" s="211">
        <v>0.10950877593411051</v>
      </c>
      <c r="R261" s="211">
        <v>0.45374518698340027</v>
      </c>
      <c r="S261" s="211">
        <v>0.33089759616231057</v>
      </c>
      <c r="T261" s="211">
        <v>0.53424632157603347</v>
      </c>
      <c r="U261" s="211">
        <v>0.38050397846663342</v>
      </c>
      <c r="V261" s="211">
        <v>0.17747406204792476</v>
      </c>
      <c r="W261" s="211">
        <v>0.56343383004532754</v>
      </c>
      <c r="X261" s="211">
        <v>0.28215342546473932</v>
      </c>
      <c r="Y261" s="211">
        <v>0.58795287445666966</v>
      </c>
      <c r="Z261" s="211">
        <v>0.14992939005015493</v>
      </c>
      <c r="AA261" s="212">
        <v>0.11866728393860855</v>
      </c>
    </row>
    <row r="262" spans="1:27" x14ac:dyDescent="0.35">
      <c r="A262" s="210" t="s">
        <v>938</v>
      </c>
      <c r="B262" s="217">
        <v>123.50763863518402</v>
      </c>
      <c r="C262" s="211">
        <v>6.0034294250184445E-2</v>
      </c>
      <c r="D262" s="211">
        <v>0.12067755247670427</v>
      </c>
      <c r="E262" s="211">
        <v>6.9506842569395891E-2</v>
      </c>
      <c r="F262" s="211">
        <v>8.4876020255038737E-2</v>
      </c>
      <c r="G262" s="211">
        <v>0.12548173434735382</v>
      </c>
      <c r="H262" s="211">
        <v>0.11929967751536977</v>
      </c>
      <c r="I262" s="211">
        <v>0.48772864109854575</v>
      </c>
      <c r="J262" s="211">
        <v>0.4491658351567126</v>
      </c>
      <c r="K262" s="211">
        <v>0.55460946024838842</v>
      </c>
      <c r="L262" s="211">
        <v>0.27705568987914275</v>
      </c>
      <c r="M262" s="211">
        <v>9.5709099427416636E-2</v>
      </c>
      <c r="N262" s="211">
        <v>0.57869231092639717</v>
      </c>
      <c r="O262" s="211">
        <v>0.73353859166109237</v>
      </c>
      <c r="P262" s="211">
        <v>7.1998572336754274E-2</v>
      </c>
      <c r="Q262" s="211">
        <v>9.7740741615548701E-2</v>
      </c>
      <c r="R262" s="211">
        <v>0.46122251302731954</v>
      </c>
      <c r="S262" s="211">
        <v>0.33703751751159083</v>
      </c>
      <c r="T262" s="211">
        <v>0.5266188262939645</v>
      </c>
      <c r="U262" s="211">
        <v>0.39959666015983669</v>
      </c>
      <c r="V262" s="211">
        <v>9.0497121787627061E-2</v>
      </c>
      <c r="W262" s="211">
        <v>0.56782211625689605</v>
      </c>
      <c r="X262" s="211">
        <v>0.41523334947437862</v>
      </c>
      <c r="Y262" s="211">
        <v>0.60931198989807633</v>
      </c>
      <c r="Z262" s="211">
        <v>0.14896740497432823</v>
      </c>
      <c r="AA262" s="212">
        <v>0.12772782514286737</v>
      </c>
    </row>
    <row r="263" spans="1:27" x14ac:dyDescent="0.35">
      <c r="A263" s="210" t="s">
        <v>939</v>
      </c>
      <c r="B263" s="217">
        <v>153.38781367635647</v>
      </c>
      <c r="C263" s="211">
        <v>8.1816290611435805E-2</v>
      </c>
      <c r="D263" s="211">
        <v>0.12668218792244523</v>
      </c>
      <c r="E263" s="211">
        <v>7.7025164673589663E-2</v>
      </c>
      <c r="F263" s="211">
        <v>7.38702561603653E-2</v>
      </c>
      <c r="G263" s="211">
        <v>0.12258827347916433</v>
      </c>
      <c r="H263" s="211">
        <v>0.12253423145513963</v>
      </c>
      <c r="I263" s="211">
        <v>0.52488414807549899</v>
      </c>
      <c r="J263" s="211">
        <v>0.44513829780886105</v>
      </c>
      <c r="K263" s="211">
        <v>0.62525514401578119</v>
      </c>
      <c r="L263" s="211">
        <v>0.28178379493393108</v>
      </c>
      <c r="M263" s="211">
        <v>9.7244004005818452E-2</v>
      </c>
      <c r="N263" s="211">
        <v>0.3814191221392918</v>
      </c>
      <c r="O263" s="211">
        <v>0.67557131997021858</v>
      </c>
      <c r="P263" s="211">
        <v>7.0039778848387593E-2</v>
      </c>
      <c r="Q263" s="211">
        <v>0.12195201802050282</v>
      </c>
      <c r="R263" s="211">
        <v>0.47785613222835532</v>
      </c>
      <c r="S263" s="211">
        <v>0.3634024183036807</v>
      </c>
      <c r="T263" s="211">
        <v>0.52754635024723606</v>
      </c>
      <c r="U263" s="211">
        <v>0.42460609505400881</v>
      </c>
      <c r="V263" s="211">
        <v>0.12664578032601692</v>
      </c>
      <c r="W263" s="211">
        <v>0.53612318535676318</v>
      </c>
      <c r="X263" s="211">
        <v>0.33869538334416477</v>
      </c>
      <c r="Y263" s="211">
        <v>0.6886648047375179</v>
      </c>
      <c r="Z263" s="211">
        <v>0.14486713023897957</v>
      </c>
      <c r="AA263" s="212">
        <v>0.12190323255742122</v>
      </c>
    </row>
    <row r="264" spans="1:27" x14ac:dyDescent="0.35">
      <c r="A264" s="210" t="s">
        <v>940</v>
      </c>
      <c r="B264" s="217">
        <v>114.63765688828647</v>
      </c>
      <c r="C264" s="211">
        <v>6.3405805762701536E-2</v>
      </c>
      <c r="D264" s="211">
        <v>0.13163017990106346</v>
      </c>
      <c r="E264" s="211">
        <v>7.64496924696174E-2</v>
      </c>
      <c r="F264" s="211">
        <v>8.38439612792439E-2</v>
      </c>
      <c r="G264" s="211">
        <v>0.12166807448855045</v>
      </c>
      <c r="H264" s="211">
        <v>0.12695161844969063</v>
      </c>
      <c r="I264" s="211">
        <v>0.5189350677968021</v>
      </c>
      <c r="J264" s="211">
        <v>0.43754604638203165</v>
      </c>
      <c r="K264" s="211">
        <v>0.56776611730075843</v>
      </c>
      <c r="L264" s="211">
        <v>0.26981613492346246</v>
      </c>
      <c r="M264" s="211">
        <v>0.11971624413573126</v>
      </c>
      <c r="N264" s="211">
        <v>0.4789879357303285</v>
      </c>
      <c r="O264" s="211">
        <v>0.51321957328119872</v>
      </c>
      <c r="P264" s="211">
        <v>6.6605650077649403E-2</v>
      </c>
      <c r="Q264" s="211">
        <v>5.7998270228843254E-2</v>
      </c>
      <c r="R264" s="211">
        <v>0.4645346117851753</v>
      </c>
      <c r="S264" s="211">
        <v>0.27459949125838978</v>
      </c>
      <c r="T264" s="211">
        <v>0.59562509519998341</v>
      </c>
      <c r="U264" s="211">
        <v>0.46606067843131216</v>
      </c>
      <c r="V264" s="211">
        <v>6.3369984061172169E-2</v>
      </c>
      <c r="W264" s="211">
        <v>0.56053975206019935</v>
      </c>
      <c r="X264" s="211">
        <v>0.34294010877014286</v>
      </c>
      <c r="Y264" s="211">
        <v>0.56506438014278981</v>
      </c>
      <c r="Z264" s="211">
        <v>0.14825479871246086</v>
      </c>
      <c r="AA264" s="212">
        <v>0.12482752238216664</v>
      </c>
    </row>
    <row r="265" spans="1:27" x14ac:dyDescent="0.35">
      <c r="A265" s="210" t="s">
        <v>941</v>
      </c>
      <c r="B265" s="217">
        <v>136.0386374773463</v>
      </c>
      <c r="C265" s="211">
        <v>4.7443100261138682E-2</v>
      </c>
      <c r="D265" s="211">
        <v>0.12439991538078665</v>
      </c>
      <c r="E265" s="211">
        <v>8.3797357584366169E-2</v>
      </c>
      <c r="F265" s="211">
        <v>9.8253293506450373E-2</v>
      </c>
      <c r="G265" s="211">
        <v>0.1238701824089448</v>
      </c>
      <c r="H265" s="211">
        <v>0.12151186911021081</v>
      </c>
      <c r="I265" s="211">
        <v>0.53318330682573145</v>
      </c>
      <c r="J265" s="211">
        <v>0.44833810583159062</v>
      </c>
      <c r="K265" s="211">
        <v>0.5952176303871719</v>
      </c>
      <c r="L265" s="211">
        <v>0.27158658358985599</v>
      </c>
      <c r="M265" s="211">
        <v>0.10333238647282242</v>
      </c>
      <c r="N265" s="211">
        <v>0.46356256229891618</v>
      </c>
      <c r="O265" s="211">
        <v>0.72313867409792121</v>
      </c>
      <c r="P265" s="211">
        <v>6.4293075415883291E-2</v>
      </c>
      <c r="Q265" s="211">
        <v>6.8031998463501858E-2</v>
      </c>
      <c r="R265" s="211">
        <v>0.44214977953227885</v>
      </c>
      <c r="S265" s="211">
        <v>0.33222921059617927</v>
      </c>
      <c r="T265" s="211">
        <v>0.61183119964626442</v>
      </c>
      <c r="U265" s="211">
        <v>0.45000636071971389</v>
      </c>
      <c r="V265" s="211">
        <v>9.2846677356372545E-2</v>
      </c>
      <c r="W265" s="211">
        <v>0.56530776452066656</v>
      </c>
      <c r="X265" s="211">
        <v>0.40833595530495093</v>
      </c>
      <c r="Y265" s="211">
        <v>0.6762219250851762</v>
      </c>
      <c r="Z265" s="211">
        <v>0.14848527418381854</v>
      </c>
      <c r="AA265" s="212">
        <v>0.12450154130022847</v>
      </c>
    </row>
    <row r="266" spans="1:27" x14ac:dyDescent="0.35">
      <c r="A266" s="210" t="s">
        <v>942</v>
      </c>
      <c r="B266" s="217">
        <v>164.36042225120082</v>
      </c>
      <c r="C266" s="211">
        <v>5.4718191044985959E-2</v>
      </c>
      <c r="D266" s="211">
        <v>0.12692250563635504</v>
      </c>
      <c r="E266" s="211">
        <v>8.3900645820714909E-2</v>
      </c>
      <c r="F266" s="211">
        <v>8.7729926257481036E-2</v>
      </c>
      <c r="G266" s="211">
        <v>0.12375342391198108</v>
      </c>
      <c r="H266" s="211">
        <v>0.10340998666403137</v>
      </c>
      <c r="I266" s="211">
        <v>0.47125573211726612</v>
      </c>
      <c r="J266" s="211">
        <v>0.4680911339236174</v>
      </c>
      <c r="K266" s="211">
        <v>0.60070950632594122</v>
      </c>
      <c r="L266" s="211">
        <v>0.27484454804586245</v>
      </c>
      <c r="M266" s="211">
        <v>0.1072427058497633</v>
      </c>
      <c r="N266" s="211">
        <v>0.46641423533265969</v>
      </c>
      <c r="O266" s="211">
        <v>0.63808762081223558</v>
      </c>
      <c r="P266" s="211">
        <v>7.0080253757024841E-2</v>
      </c>
      <c r="Q266" s="211">
        <v>5.7971461947536052E-2</v>
      </c>
      <c r="R266" s="211">
        <v>0.41836832027285398</v>
      </c>
      <c r="S266" s="211">
        <v>0.36886657829079234</v>
      </c>
      <c r="T266" s="211">
        <v>0.52834968267243276</v>
      </c>
      <c r="U266" s="211">
        <v>0.42400304643010478</v>
      </c>
      <c r="V266" s="211">
        <v>0.14079066484992067</v>
      </c>
      <c r="W266" s="211">
        <v>0.5179959360887183</v>
      </c>
      <c r="X266" s="211">
        <v>0.32802616832567388</v>
      </c>
      <c r="Y266" s="211">
        <v>0.62588759805400818</v>
      </c>
      <c r="Z266" s="211">
        <v>0.14871337958977773</v>
      </c>
      <c r="AA266" s="212">
        <v>0.11785351909490092</v>
      </c>
    </row>
    <row r="267" spans="1:27" x14ac:dyDescent="0.35">
      <c r="A267" s="210" t="s">
        <v>943</v>
      </c>
      <c r="B267" s="217">
        <v>137.30244132371709</v>
      </c>
      <c r="C267" s="211">
        <v>5.446666777075776E-2</v>
      </c>
      <c r="D267" s="211">
        <v>0.12926127643058558</v>
      </c>
      <c r="E267" s="211">
        <v>7.0631541358641886E-2</v>
      </c>
      <c r="F267" s="211">
        <v>0.10065529817844621</v>
      </c>
      <c r="G267" s="211">
        <v>0.1223125648559848</v>
      </c>
      <c r="H267" s="211">
        <v>0.11760598515593004</v>
      </c>
      <c r="I267" s="211">
        <v>0.51998981750332796</v>
      </c>
      <c r="J267" s="211">
        <v>0.44168506659766055</v>
      </c>
      <c r="K267" s="211">
        <v>0.62006250938209673</v>
      </c>
      <c r="L267" s="211">
        <v>0.27275259976274363</v>
      </c>
      <c r="M267" s="211">
        <v>9.0223489240200724E-2</v>
      </c>
      <c r="N267" s="211">
        <v>0.37726394739664221</v>
      </c>
      <c r="O267" s="211">
        <v>0.68253002080537173</v>
      </c>
      <c r="P267" s="211">
        <v>6.7377868192195323E-2</v>
      </c>
      <c r="Q267" s="211">
        <v>0.13742368535934044</v>
      </c>
      <c r="R267" s="211">
        <v>0.35841007766741012</v>
      </c>
      <c r="S267" s="211">
        <v>0.29907298822990119</v>
      </c>
      <c r="T267" s="211">
        <v>0.60777549085024085</v>
      </c>
      <c r="U267" s="211">
        <v>0.44958335904772939</v>
      </c>
      <c r="V267" s="211">
        <v>7.7844119691312635E-2</v>
      </c>
      <c r="W267" s="211">
        <v>0.51906047373226727</v>
      </c>
      <c r="X267" s="211">
        <v>0.31115954458350742</v>
      </c>
      <c r="Y267" s="211">
        <v>0.67029335432751769</v>
      </c>
      <c r="Z267" s="211">
        <v>0.14925565560155188</v>
      </c>
      <c r="AA267" s="212">
        <v>0.1120338208944309</v>
      </c>
    </row>
    <row r="268" spans="1:27" x14ac:dyDescent="0.35">
      <c r="A268" s="210" t="s">
        <v>944</v>
      </c>
      <c r="B268" s="217">
        <v>119.57058935522085</v>
      </c>
      <c r="C268" s="211">
        <v>8.5737866812742522E-2</v>
      </c>
      <c r="D268" s="211">
        <v>0.12892933224693284</v>
      </c>
      <c r="E268" s="211">
        <v>8.6173579329524075E-2</v>
      </c>
      <c r="F268" s="211">
        <v>0.12050507955826945</v>
      </c>
      <c r="G268" s="211">
        <v>0.12098763359599096</v>
      </c>
      <c r="H268" s="211">
        <v>0.11743748554353742</v>
      </c>
      <c r="I268" s="211">
        <v>0.44954988443627975</v>
      </c>
      <c r="J268" s="211">
        <v>0.47603848452502434</v>
      </c>
      <c r="K268" s="211">
        <v>0.58739666536297108</v>
      </c>
      <c r="L268" s="211">
        <v>0.27419291540105228</v>
      </c>
      <c r="M268" s="211">
        <v>9.8950972308834484E-2</v>
      </c>
      <c r="N268" s="211">
        <v>0.42924862673999431</v>
      </c>
      <c r="O268" s="211">
        <v>0.58024657410448777</v>
      </c>
      <c r="P268" s="211">
        <v>6.726489627781837E-2</v>
      </c>
      <c r="Q268" s="211">
        <v>8.1960732980036741E-2</v>
      </c>
      <c r="R268" s="211">
        <v>0.45978289042128462</v>
      </c>
      <c r="S268" s="211">
        <v>0.31679664147072928</v>
      </c>
      <c r="T268" s="211">
        <v>0.57779577854492059</v>
      </c>
      <c r="U268" s="211">
        <v>0.4039266340762388</v>
      </c>
      <c r="V268" s="211">
        <v>6.0763619597477198E-2</v>
      </c>
      <c r="W268" s="211">
        <v>0.60969258130220305</v>
      </c>
      <c r="X268" s="211">
        <v>0.27079460749022194</v>
      </c>
      <c r="Y268" s="211">
        <v>0.67957615153508466</v>
      </c>
      <c r="Z268" s="211">
        <v>0.1479620687243571</v>
      </c>
      <c r="AA268" s="212">
        <v>0.12065910814539771</v>
      </c>
    </row>
    <row r="269" spans="1:27" x14ac:dyDescent="0.35">
      <c r="A269" s="210" t="s">
        <v>945</v>
      </c>
      <c r="B269" s="217">
        <v>140.58545647650922</v>
      </c>
      <c r="C269" s="211">
        <v>6.6673953019815491E-2</v>
      </c>
      <c r="D269" s="211">
        <v>0.12101659643530116</v>
      </c>
      <c r="E269" s="211">
        <v>7.9035616832992622E-2</v>
      </c>
      <c r="F269" s="211">
        <v>9.7874883544197641E-2</v>
      </c>
      <c r="G269" s="211">
        <v>0.12111498336599587</v>
      </c>
      <c r="H269" s="211">
        <v>0.11385008255941868</v>
      </c>
      <c r="I269" s="211">
        <v>0.51993139541350708</v>
      </c>
      <c r="J269" s="211">
        <v>0.39475786908261185</v>
      </c>
      <c r="K269" s="211">
        <v>0.64489831925117813</v>
      </c>
      <c r="L269" s="211">
        <v>0.27194245498012631</v>
      </c>
      <c r="M269" s="211">
        <v>0.10010803538823029</v>
      </c>
      <c r="N269" s="211">
        <v>0.50855698711060737</v>
      </c>
      <c r="O269" s="211">
        <v>0.75195699387006465</v>
      </c>
      <c r="P269" s="211">
        <v>7.2366684343116827E-2</v>
      </c>
      <c r="Q269" s="211">
        <v>8.1429056095376012E-2</v>
      </c>
      <c r="R269" s="211">
        <v>0.49260726280155037</v>
      </c>
      <c r="S269" s="211">
        <v>0.34303932796710362</v>
      </c>
      <c r="T269" s="211">
        <v>0.59982825613596269</v>
      </c>
      <c r="U269" s="211">
        <v>0.31471572959420868</v>
      </c>
      <c r="V269" s="211">
        <v>5.631356615729799E-2</v>
      </c>
      <c r="W269" s="211">
        <v>0.60548152781123576</v>
      </c>
      <c r="X269" s="211">
        <v>0.33785015533458035</v>
      </c>
      <c r="Y269" s="211">
        <v>0.59448865898533998</v>
      </c>
      <c r="Z269" s="211">
        <v>0.14059969659217747</v>
      </c>
      <c r="AA269" s="212">
        <v>0.11058213503754395</v>
      </c>
    </row>
    <row r="270" spans="1:27" x14ac:dyDescent="0.35">
      <c r="A270" s="210" t="s">
        <v>946</v>
      </c>
      <c r="B270" s="217">
        <v>137.06979632410332</v>
      </c>
      <c r="C270" s="211">
        <v>5.9062992157059575E-2</v>
      </c>
      <c r="D270" s="211">
        <v>0.125995061045346</v>
      </c>
      <c r="E270" s="211">
        <v>7.7998546168537838E-2</v>
      </c>
      <c r="F270" s="211">
        <v>8.8379095541984337E-2</v>
      </c>
      <c r="G270" s="211">
        <v>0.12039968895916381</v>
      </c>
      <c r="H270" s="211">
        <v>0.11790747859866853</v>
      </c>
      <c r="I270" s="211">
        <v>0.46163709604029468</v>
      </c>
      <c r="J270" s="211">
        <v>0.43306251574130222</v>
      </c>
      <c r="K270" s="211">
        <v>0.62815149210854893</v>
      </c>
      <c r="L270" s="211">
        <v>0.27913745377300508</v>
      </c>
      <c r="M270" s="211">
        <v>9.4689755850640919E-2</v>
      </c>
      <c r="N270" s="211">
        <v>0.58690573242569111</v>
      </c>
      <c r="O270" s="211">
        <v>0.77696348892175782</v>
      </c>
      <c r="P270" s="211">
        <v>6.8032767113061818E-2</v>
      </c>
      <c r="Q270" s="211">
        <v>0.11928402131688445</v>
      </c>
      <c r="R270" s="211">
        <v>0.44293898335780235</v>
      </c>
      <c r="S270" s="211">
        <v>0.31522570936252814</v>
      </c>
      <c r="T270" s="211">
        <v>0.6198185686853398</v>
      </c>
      <c r="U270" s="211">
        <v>0.35614389147068615</v>
      </c>
      <c r="V270" s="211">
        <v>8.648036569948743E-2</v>
      </c>
      <c r="W270" s="211">
        <v>0.55914057658514693</v>
      </c>
      <c r="X270" s="211">
        <v>0.3466039013279561</v>
      </c>
      <c r="Y270" s="211">
        <v>0.6473153950724978</v>
      </c>
      <c r="Z270" s="211">
        <v>0.14930138842926008</v>
      </c>
      <c r="AA270" s="212">
        <v>0.12239661255921241</v>
      </c>
    </row>
    <row r="271" spans="1:27" x14ac:dyDescent="0.35">
      <c r="A271" s="210" t="s">
        <v>947</v>
      </c>
      <c r="B271" s="217">
        <v>108.58689988913386</v>
      </c>
      <c r="C271" s="211">
        <v>6.2336583850647553E-2</v>
      </c>
      <c r="D271" s="211">
        <v>0.12520080039406467</v>
      </c>
      <c r="E271" s="211">
        <v>7.1253310101302494E-2</v>
      </c>
      <c r="F271" s="211">
        <v>0.10540441544702471</v>
      </c>
      <c r="G271" s="211">
        <v>0.12366630852176634</v>
      </c>
      <c r="H271" s="211">
        <v>0.11501384086639924</v>
      </c>
      <c r="I271" s="211">
        <v>0.48981297987150862</v>
      </c>
      <c r="J271" s="211">
        <v>0.45035584688033115</v>
      </c>
      <c r="K271" s="211">
        <v>0.60135041556108282</v>
      </c>
      <c r="L271" s="211">
        <v>0.27219437263823859</v>
      </c>
      <c r="M271" s="211">
        <v>0.11205901745653894</v>
      </c>
      <c r="N271" s="211">
        <v>0.38435795533645867</v>
      </c>
      <c r="O271" s="211">
        <v>0.72235614457976138</v>
      </c>
      <c r="P271" s="211">
        <v>6.1246412308061313E-2</v>
      </c>
      <c r="Q271" s="211">
        <v>6.5187376384583523E-2</v>
      </c>
      <c r="R271" s="211">
        <v>0.44497564786501864</v>
      </c>
      <c r="S271" s="211">
        <v>0.39472889387746574</v>
      </c>
      <c r="T271" s="211">
        <v>0.55509829094115237</v>
      </c>
      <c r="U271" s="211">
        <v>0.40115186790506796</v>
      </c>
      <c r="V271" s="211">
        <v>5.9700736162329821E-2</v>
      </c>
      <c r="W271" s="211">
        <v>0.57854356719572841</v>
      </c>
      <c r="X271" s="211">
        <v>0.40193543487466948</v>
      </c>
      <c r="Y271" s="211">
        <v>0.56702573057231842</v>
      </c>
      <c r="Z271" s="211">
        <v>0.14575190464587681</v>
      </c>
      <c r="AA271" s="212">
        <v>0.11841235874847425</v>
      </c>
    </row>
    <row r="272" spans="1:27" x14ac:dyDescent="0.35">
      <c r="A272" s="210" t="s">
        <v>948</v>
      </c>
      <c r="B272" s="217">
        <v>110.03275893441085</v>
      </c>
      <c r="C272" s="211">
        <v>6.9395928797225212E-2</v>
      </c>
      <c r="D272" s="211">
        <v>0.12448036504190139</v>
      </c>
      <c r="E272" s="211">
        <v>7.6386256577941236E-2</v>
      </c>
      <c r="F272" s="211">
        <v>8.1032417929992925E-2</v>
      </c>
      <c r="G272" s="211">
        <v>0.11694083125586043</v>
      </c>
      <c r="H272" s="211">
        <v>0.11698182369534801</v>
      </c>
      <c r="I272" s="211">
        <v>0.45726810386343497</v>
      </c>
      <c r="J272" s="211">
        <v>0.45113553648676313</v>
      </c>
      <c r="K272" s="211">
        <v>0.62869234001004481</v>
      </c>
      <c r="L272" s="211">
        <v>0.27587764098756573</v>
      </c>
      <c r="M272" s="211">
        <v>9.0073496933828476E-2</v>
      </c>
      <c r="N272" s="211">
        <v>0.43169995535268513</v>
      </c>
      <c r="O272" s="211">
        <v>0.58134713310993114</v>
      </c>
      <c r="P272" s="211">
        <v>6.4458266044339727E-2</v>
      </c>
      <c r="Q272" s="211">
        <v>9.0967437939457843E-2</v>
      </c>
      <c r="R272" s="211">
        <v>0.38150522382472923</v>
      </c>
      <c r="S272" s="211">
        <v>0.38908261047448606</v>
      </c>
      <c r="T272" s="211">
        <v>0.53756656455085305</v>
      </c>
      <c r="U272" s="211">
        <v>0.49283063887292677</v>
      </c>
      <c r="V272" s="211">
        <v>5.1869847852666087E-2</v>
      </c>
      <c r="W272" s="211">
        <v>0.58728843909655615</v>
      </c>
      <c r="X272" s="211">
        <v>0.33789696415673892</v>
      </c>
      <c r="Y272" s="211">
        <v>0.64397855965453621</v>
      </c>
      <c r="Z272" s="211">
        <v>0.14372646265274291</v>
      </c>
      <c r="AA272" s="212">
        <v>0.12038081101808482</v>
      </c>
    </row>
    <row r="273" spans="1:27" x14ac:dyDescent="0.35">
      <c r="A273" s="210" t="s">
        <v>949</v>
      </c>
      <c r="B273" s="217">
        <v>125.69051569132698</v>
      </c>
      <c r="C273" s="211">
        <v>6.4013955176268372E-2</v>
      </c>
      <c r="D273" s="211">
        <v>0.13063682539959204</v>
      </c>
      <c r="E273" s="211">
        <v>7.7647818664082893E-2</v>
      </c>
      <c r="F273" s="211">
        <v>9.8505895966138998E-2</v>
      </c>
      <c r="G273" s="211">
        <v>0.12182486116539454</v>
      </c>
      <c r="H273" s="211">
        <v>0.12486921293854497</v>
      </c>
      <c r="I273" s="211">
        <v>0.50343416469121893</v>
      </c>
      <c r="J273" s="211">
        <v>0.4709887739026144</v>
      </c>
      <c r="K273" s="211">
        <v>0.53656408468755579</v>
      </c>
      <c r="L273" s="211">
        <v>0.27100296054928003</v>
      </c>
      <c r="M273" s="211">
        <v>9.4630638716039814E-2</v>
      </c>
      <c r="N273" s="211">
        <v>0.44458024271054902</v>
      </c>
      <c r="O273" s="211">
        <v>0.73087405729090371</v>
      </c>
      <c r="P273" s="211">
        <v>6.9438791428924201E-2</v>
      </c>
      <c r="Q273" s="211">
        <v>8.6467976623304924E-2</v>
      </c>
      <c r="R273" s="211">
        <v>0.40707849393888174</v>
      </c>
      <c r="S273" s="211">
        <v>0.36895599968596243</v>
      </c>
      <c r="T273" s="211">
        <v>0.54773118583731506</v>
      </c>
      <c r="U273" s="211">
        <v>0.36283257988273815</v>
      </c>
      <c r="V273" s="211">
        <v>7.1238589039942984E-2</v>
      </c>
      <c r="W273" s="211">
        <v>0.51289377440347117</v>
      </c>
      <c r="X273" s="211">
        <v>0.32915813295791196</v>
      </c>
      <c r="Y273" s="211">
        <v>0.68260257449614825</v>
      </c>
      <c r="Z273" s="211">
        <v>0.14738216053077574</v>
      </c>
      <c r="AA273" s="212">
        <v>0.11638563506657344</v>
      </c>
    </row>
    <row r="274" spans="1:27" x14ac:dyDescent="0.35">
      <c r="A274" s="210" t="s">
        <v>950</v>
      </c>
      <c r="B274" s="217">
        <v>135.75173284376535</v>
      </c>
      <c r="C274" s="211">
        <v>4.5917908879379972E-2</v>
      </c>
      <c r="D274" s="211">
        <v>0.12963894988625094</v>
      </c>
      <c r="E274" s="211">
        <v>8.4549191560958761E-2</v>
      </c>
      <c r="F274" s="211">
        <v>9.7667369464835313E-2</v>
      </c>
      <c r="G274" s="211">
        <v>0.12140316170766986</v>
      </c>
      <c r="H274" s="211">
        <v>0.12390333816757189</v>
      </c>
      <c r="I274" s="211">
        <v>0.42084719044499508</v>
      </c>
      <c r="J274" s="211">
        <v>0.44032011704395518</v>
      </c>
      <c r="K274" s="211">
        <v>0.59498312853893587</v>
      </c>
      <c r="L274" s="211">
        <v>0.26909073581372317</v>
      </c>
      <c r="M274" s="211">
        <v>8.3122631637518082E-2</v>
      </c>
      <c r="N274" s="211">
        <v>0.46326255096168512</v>
      </c>
      <c r="O274" s="211">
        <v>0.72417318156664745</v>
      </c>
      <c r="P274" s="211">
        <v>7.234055859365289E-2</v>
      </c>
      <c r="Q274" s="211">
        <v>8.1113332427404206E-2</v>
      </c>
      <c r="R274" s="211">
        <v>0.42599039801849459</v>
      </c>
      <c r="S274" s="211">
        <v>0.3981923821191321</v>
      </c>
      <c r="T274" s="211">
        <v>0.59878695874886556</v>
      </c>
      <c r="U274" s="211">
        <v>0.4833770129992937</v>
      </c>
      <c r="V274" s="211">
        <v>7.7996741394261493E-2</v>
      </c>
      <c r="W274" s="211">
        <v>0.52114403821044109</v>
      </c>
      <c r="X274" s="211">
        <v>0.31047802617072939</v>
      </c>
      <c r="Y274" s="211">
        <v>0.60664287569336595</v>
      </c>
      <c r="Z274" s="211">
        <v>0.14834345331933146</v>
      </c>
      <c r="AA274" s="212">
        <v>0.12064781605883149</v>
      </c>
    </row>
    <row r="275" spans="1:27" x14ac:dyDescent="0.35">
      <c r="A275" s="210" t="s">
        <v>951</v>
      </c>
      <c r="B275" s="217">
        <v>108.59281809540273</v>
      </c>
      <c r="C275" s="211">
        <v>5.4225209676764606E-2</v>
      </c>
      <c r="D275" s="211">
        <v>0.12289842732824868</v>
      </c>
      <c r="E275" s="211">
        <v>7.3110454703396874E-2</v>
      </c>
      <c r="F275" s="211">
        <v>9.9103467020712419E-2</v>
      </c>
      <c r="G275" s="211">
        <v>0.1219787120984086</v>
      </c>
      <c r="H275" s="211">
        <v>0.10908323791911073</v>
      </c>
      <c r="I275" s="211">
        <v>0.51725457538823505</v>
      </c>
      <c r="J275" s="211">
        <v>0.44471126841123443</v>
      </c>
      <c r="K275" s="211">
        <v>0.51834843990029067</v>
      </c>
      <c r="L275" s="211">
        <v>0.26675208248112081</v>
      </c>
      <c r="M275" s="211">
        <v>0.11105642620051624</v>
      </c>
      <c r="N275" s="211">
        <v>0.36825745677746141</v>
      </c>
      <c r="O275" s="211">
        <v>0.66012001312569701</v>
      </c>
      <c r="P275" s="211">
        <v>6.2852231786617613E-2</v>
      </c>
      <c r="Q275" s="211">
        <v>5.3191237272875724E-2</v>
      </c>
      <c r="R275" s="211">
        <v>0.43903666796247004</v>
      </c>
      <c r="S275" s="211">
        <v>0.29753188341601222</v>
      </c>
      <c r="T275" s="211">
        <v>0.49938520460424191</v>
      </c>
      <c r="U275" s="211">
        <v>0.49489495109915421</v>
      </c>
      <c r="V275" s="211">
        <v>5.5240151436273449E-2</v>
      </c>
      <c r="W275" s="211">
        <v>0.51506903590746855</v>
      </c>
      <c r="X275" s="211">
        <v>0.34511413842619587</v>
      </c>
      <c r="Y275" s="211">
        <v>0.76242689290151633</v>
      </c>
      <c r="Z275" s="211">
        <v>0.1494293450240623</v>
      </c>
      <c r="AA275" s="212">
        <v>0.1225819560686551</v>
      </c>
    </row>
    <row r="276" spans="1:27" x14ac:dyDescent="0.35">
      <c r="A276" s="210" t="s">
        <v>952</v>
      </c>
      <c r="B276" s="217">
        <v>129.90801543969701</v>
      </c>
      <c r="C276" s="211">
        <v>6.6324773683597654E-2</v>
      </c>
      <c r="D276" s="211">
        <v>0.12220408870045379</v>
      </c>
      <c r="E276" s="211">
        <v>8.508219758960725E-2</v>
      </c>
      <c r="F276" s="211">
        <v>0.10542199593018421</v>
      </c>
      <c r="G276" s="211">
        <v>0.12272976279929407</v>
      </c>
      <c r="H276" s="211">
        <v>0.11290041759236107</v>
      </c>
      <c r="I276" s="211">
        <v>0.48995741491095846</v>
      </c>
      <c r="J276" s="211">
        <v>0.46930157505593206</v>
      </c>
      <c r="K276" s="211">
        <v>0.63964089805431334</v>
      </c>
      <c r="L276" s="211">
        <v>0.27353769898351588</v>
      </c>
      <c r="M276" s="211">
        <v>0.10415568973064047</v>
      </c>
      <c r="N276" s="211">
        <v>0.4174245170529684</v>
      </c>
      <c r="O276" s="211">
        <v>0.6638992697042928</v>
      </c>
      <c r="P276" s="211">
        <v>7.0306584536356131E-2</v>
      </c>
      <c r="Q276" s="211">
        <v>0.11676236257744652</v>
      </c>
      <c r="R276" s="211">
        <v>0.39996362443385608</v>
      </c>
      <c r="S276" s="211">
        <v>0.37203866761509236</v>
      </c>
      <c r="T276" s="211">
        <v>0.5419889661994125</v>
      </c>
      <c r="U276" s="211">
        <v>0.38795393513646631</v>
      </c>
      <c r="V276" s="211">
        <v>7.2516693927214604E-2</v>
      </c>
      <c r="W276" s="211">
        <v>0.54950638804462915</v>
      </c>
      <c r="X276" s="211">
        <v>0.27222513714445751</v>
      </c>
      <c r="Y276" s="211">
        <v>0.68675409071385274</v>
      </c>
      <c r="Z276" s="211">
        <v>0.14411849240058855</v>
      </c>
      <c r="AA276" s="212">
        <v>0.12231995437432693</v>
      </c>
    </row>
    <row r="277" spans="1:27" x14ac:dyDescent="0.35">
      <c r="A277" s="210" t="s">
        <v>953</v>
      </c>
      <c r="B277" s="217">
        <v>150.28407393506313</v>
      </c>
      <c r="C277" s="211">
        <v>7.6058388287454204E-2</v>
      </c>
      <c r="D277" s="211">
        <v>0.12370949945752502</v>
      </c>
      <c r="E277" s="211">
        <v>7.9473301961805659E-2</v>
      </c>
      <c r="F277" s="211">
        <v>9.6360100985160901E-2</v>
      </c>
      <c r="G277" s="211">
        <v>0.12127680174883587</v>
      </c>
      <c r="H277" s="211">
        <v>0.10334151145543927</v>
      </c>
      <c r="I277" s="211">
        <v>0.52050003138109002</v>
      </c>
      <c r="J277" s="211">
        <v>0.41985985846809254</v>
      </c>
      <c r="K277" s="211">
        <v>0.5813275636205214</v>
      </c>
      <c r="L277" s="211">
        <v>0.27577501051320696</v>
      </c>
      <c r="M277" s="211">
        <v>8.4995777695686878E-2</v>
      </c>
      <c r="N277" s="211">
        <v>0.54235294178209381</v>
      </c>
      <c r="O277" s="211">
        <v>0.77095827227132596</v>
      </c>
      <c r="P277" s="211">
        <v>6.6642323650735358E-2</v>
      </c>
      <c r="Q277" s="211">
        <v>6.6217452039549762E-2</v>
      </c>
      <c r="R277" s="211">
        <v>0.47696141486215643</v>
      </c>
      <c r="S277" s="211">
        <v>0.37650891114887386</v>
      </c>
      <c r="T277" s="211">
        <v>0.56596194465923833</v>
      </c>
      <c r="U277" s="211">
        <v>0.39707598666371519</v>
      </c>
      <c r="V277" s="211">
        <v>0.12243333302612891</v>
      </c>
      <c r="W277" s="211">
        <v>0.5151078898219531</v>
      </c>
      <c r="X277" s="211">
        <v>0.29419317674964385</v>
      </c>
      <c r="Y277" s="211">
        <v>0.66371925834543122</v>
      </c>
      <c r="Z277" s="211">
        <v>0.14233784219338047</v>
      </c>
      <c r="AA277" s="212">
        <v>0.11580988008384802</v>
      </c>
    </row>
    <row r="278" spans="1:27" x14ac:dyDescent="0.35">
      <c r="A278" s="210" t="s">
        <v>954</v>
      </c>
      <c r="B278" s="217">
        <v>141.33877372098178</v>
      </c>
      <c r="C278" s="211">
        <v>5.6682405992248525E-2</v>
      </c>
      <c r="D278" s="211">
        <v>0.12246737374848875</v>
      </c>
      <c r="E278" s="211">
        <v>7.4339894797673778E-2</v>
      </c>
      <c r="F278" s="211">
        <v>7.7863316413263009E-2</v>
      </c>
      <c r="G278" s="211">
        <v>0.12222318859758352</v>
      </c>
      <c r="H278" s="211">
        <v>0.11971868364773212</v>
      </c>
      <c r="I278" s="211">
        <v>0.49715855109317997</v>
      </c>
      <c r="J278" s="211">
        <v>0.45267370275358337</v>
      </c>
      <c r="K278" s="211">
        <v>0.56911359772193992</v>
      </c>
      <c r="L278" s="211">
        <v>0.27205541640805142</v>
      </c>
      <c r="M278" s="211">
        <v>8.1126935013103654E-2</v>
      </c>
      <c r="N278" s="211">
        <v>0.42009465708976168</v>
      </c>
      <c r="O278" s="211">
        <v>0.78196010179894171</v>
      </c>
      <c r="P278" s="211">
        <v>7.248903671772762E-2</v>
      </c>
      <c r="Q278" s="211">
        <v>9.6536918907503572E-2</v>
      </c>
      <c r="R278" s="211">
        <v>0.41561297566636551</v>
      </c>
      <c r="S278" s="211">
        <v>0.41495562815372072</v>
      </c>
      <c r="T278" s="211">
        <v>0.54015179402756541</v>
      </c>
      <c r="U278" s="211">
        <v>0.36893067156553266</v>
      </c>
      <c r="V278" s="211">
        <v>9.1378832557298659E-2</v>
      </c>
      <c r="W278" s="211">
        <v>0.60952818175970225</v>
      </c>
      <c r="X278" s="211">
        <v>0.37500328661510696</v>
      </c>
      <c r="Y278" s="211">
        <v>0.66002726571792447</v>
      </c>
      <c r="Z278" s="211">
        <v>0.1495526896713168</v>
      </c>
      <c r="AA278" s="212">
        <v>0.11220594159696676</v>
      </c>
    </row>
    <row r="279" spans="1:27" x14ac:dyDescent="0.35">
      <c r="A279" s="210" t="s">
        <v>955</v>
      </c>
      <c r="B279" s="217">
        <v>166.30863175152004</v>
      </c>
      <c r="C279" s="211">
        <v>7.4203557694715885E-2</v>
      </c>
      <c r="D279" s="211">
        <v>0.12213865136485902</v>
      </c>
      <c r="E279" s="211">
        <v>7.6114780292142914E-2</v>
      </c>
      <c r="F279" s="211">
        <v>8.9221090011178047E-2</v>
      </c>
      <c r="G279" s="211">
        <v>0.11973762252532359</v>
      </c>
      <c r="H279" s="211">
        <v>0.1142306726004968</v>
      </c>
      <c r="I279" s="211">
        <v>0.47784911414827913</v>
      </c>
      <c r="J279" s="211">
        <v>0.45073769192218249</v>
      </c>
      <c r="K279" s="211">
        <v>0.61510705846108227</v>
      </c>
      <c r="L279" s="211">
        <v>0.27974249464658762</v>
      </c>
      <c r="M279" s="211">
        <v>8.3824162807260252E-2</v>
      </c>
      <c r="N279" s="211">
        <v>0.36366207585687599</v>
      </c>
      <c r="O279" s="211">
        <v>0.62591870681497186</v>
      </c>
      <c r="P279" s="211">
        <v>7.3885295932655637E-2</v>
      </c>
      <c r="Q279" s="211">
        <v>4.7248444622343649E-2</v>
      </c>
      <c r="R279" s="211">
        <v>0.41455452763491385</v>
      </c>
      <c r="S279" s="211">
        <v>0.32097801337473086</v>
      </c>
      <c r="T279" s="211">
        <v>0.55770561393204232</v>
      </c>
      <c r="U279" s="211">
        <v>0.46921690155664381</v>
      </c>
      <c r="V279" s="211">
        <v>0.17815991501437409</v>
      </c>
      <c r="W279" s="211">
        <v>0.59890274053932402</v>
      </c>
      <c r="X279" s="211">
        <v>0.33483345935340897</v>
      </c>
      <c r="Y279" s="211">
        <v>0.56494944762262866</v>
      </c>
      <c r="Z279" s="211">
        <v>0.14523063703234279</v>
      </c>
      <c r="AA279" s="212">
        <v>0.11776016004908027</v>
      </c>
    </row>
    <row r="280" spans="1:27" x14ac:dyDescent="0.35">
      <c r="A280" s="210" t="s">
        <v>956</v>
      </c>
      <c r="B280" s="217">
        <v>129.57780350555146</v>
      </c>
      <c r="C280" s="211">
        <v>6.4156014393446995E-2</v>
      </c>
      <c r="D280" s="211">
        <v>0.12052683768833175</v>
      </c>
      <c r="E280" s="211">
        <v>7.1349715439028558E-2</v>
      </c>
      <c r="F280" s="211">
        <v>9.8502710901460372E-2</v>
      </c>
      <c r="G280" s="211">
        <v>0.12391790464330553</v>
      </c>
      <c r="H280" s="211">
        <v>0.12034998149043036</v>
      </c>
      <c r="I280" s="211">
        <v>0.44432564654079626</v>
      </c>
      <c r="J280" s="211">
        <v>0.42750258590016876</v>
      </c>
      <c r="K280" s="211">
        <v>0.6245481779450579</v>
      </c>
      <c r="L280" s="211">
        <v>0.27740292251247084</v>
      </c>
      <c r="M280" s="211">
        <v>0.11316736989833254</v>
      </c>
      <c r="N280" s="211">
        <v>0.432855526938978</v>
      </c>
      <c r="O280" s="211">
        <v>0.6755243449141306</v>
      </c>
      <c r="P280" s="211">
        <v>6.8981576051544757E-2</v>
      </c>
      <c r="Q280" s="211">
        <v>4.6894200693163454E-2</v>
      </c>
      <c r="R280" s="211">
        <v>0.40452135221508279</v>
      </c>
      <c r="S280" s="211">
        <v>0.30258748402318292</v>
      </c>
      <c r="T280" s="211">
        <v>0.51304713131171154</v>
      </c>
      <c r="U280" s="211">
        <v>0.33034754544981881</v>
      </c>
      <c r="V280" s="211">
        <v>0.12698012477317325</v>
      </c>
      <c r="W280" s="211">
        <v>0.57849842113945904</v>
      </c>
      <c r="X280" s="211">
        <v>0.32950673389893104</v>
      </c>
      <c r="Y280" s="211">
        <v>0.56177841705173204</v>
      </c>
      <c r="Z280" s="211">
        <v>0.14690207786321482</v>
      </c>
      <c r="AA280" s="212">
        <v>0.12175152257683544</v>
      </c>
    </row>
    <row r="281" spans="1:27" x14ac:dyDescent="0.35">
      <c r="A281" s="210" t="s">
        <v>957</v>
      </c>
      <c r="B281" s="217">
        <v>117.0277796046426</v>
      </c>
      <c r="C281" s="211">
        <v>6.7255370321783609E-2</v>
      </c>
      <c r="D281" s="211">
        <v>0.12694573409772744</v>
      </c>
      <c r="E281" s="211">
        <v>8.0376458592341979E-2</v>
      </c>
      <c r="F281" s="211">
        <v>8.8645334822791452E-2</v>
      </c>
      <c r="G281" s="211">
        <v>0.12467960170109794</v>
      </c>
      <c r="H281" s="211">
        <v>0.1085149681715958</v>
      </c>
      <c r="I281" s="211">
        <v>0.47857744008147013</v>
      </c>
      <c r="J281" s="211">
        <v>0.4037444018984736</v>
      </c>
      <c r="K281" s="211">
        <v>0.60903387117013474</v>
      </c>
      <c r="L281" s="211">
        <v>0.2750165401104383</v>
      </c>
      <c r="M281" s="211">
        <v>8.9332619569736343E-2</v>
      </c>
      <c r="N281" s="211">
        <v>0.48252290493626815</v>
      </c>
      <c r="O281" s="211">
        <v>0.65705425843035925</v>
      </c>
      <c r="P281" s="211">
        <v>7.0958403379383195E-2</v>
      </c>
      <c r="Q281" s="211">
        <v>8.5280231825625219E-2</v>
      </c>
      <c r="R281" s="211">
        <v>0.40612996632384019</v>
      </c>
      <c r="S281" s="211">
        <v>0.31855693192915902</v>
      </c>
      <c r="T281" s="211">
        <v>0.55037350501371662</v>
      </c>
      <c r="U281" s="211">
        <v>0.42246498641590713</v>
      </c>
      <c r="V281" s="211">
        <v>5.6221551200502984E-2</v>
      </c>
      <c r="W281" s="211">
        <v>0.60402293555371145</v>
      </c>
      <c r="X281" s="211">
        <v>0.33208726925369381</v>
      </c>
      <c r="Y281" s="211">
        <v>0.6187305767843827</v>
      </c>
      <c r="Z281" s="211">
        <v>0.14915670082464824</v>
      </c>
      <c r="AA281" s="212">
        <v>0.12239307876534404</v>
      </c>
    </row>
    <row r="282" spans="1:27" x14ac:dyDescent="0.35">
      <c r="A282" s="210" t="s">
        <v>958</v>
      </c>
      <c r="B282" s="217">
        <v>163.31875724198352</v>
      </c>
      <c r="C282" s="211">
        <v>5.6987374725564935E-2</v>
      </c>
      <c r="D282" s="211">
        <v>0.12455172875430465</v>
      </c>
      <c r="E282" s="211">
        <v>8.5324159984872375E-2</v>
      </c>
      <c r="F282" s="211">
        <v>9.6552351981153417E-2</v>
      </c>
      <c r="G282" s="211">
        <v>0.122956274103787</v>
      </c>
      <c r="H282" s="211">
        <v>0.1217800367643621</v>
      </c>
      <c r="I282" s="211">
        <v>0.48284916016484664</v>
      </c>
      <c r="J282" s="211">
        <v>0.45591245509345363</v>
      </c>
      <c r="K282" s="211">
        <v>0.63047077026149012</v>
      </c>
      <c r="L282" s="211">
        <v>0.26733427463778747</v>
      </c>
      <c r="M282" s="211">
        <v>0.10237633768992999</v>
      </c>
      <c r="N282" s="211">
        <v>0.42662754712937156</v>
      </c>
      <c r="O282" s="211">
        <v>0.74401996151678285</v>
      </c>
      <c r="P282" s="211">
        <v>6.5888003723615474E-2</v>
      </c>
      <c r="Q282" s="211">
        <v>0.13273983364533115</v>
      </c>
      <c r="R282" s="211">
        <v>0.44716138275873196</v>
      </c>
      <c r="S282" s="211">
        <v>0.30629227512933899</v>
      </c>
      <c r="T282" s="211">
        <v>0.51618873929901532</v>
      </c>
      <c r="U282" s="211">
        <v>0.40411921220432329</v>
      </c>
      <c r="V282" s="211">
        <v>0.15664535633353052</v>
      </c>
      <c r="W282" s="211">
        <v>0.50148815878741171</v>
      </c>
      <c r="X282" s="211">
        <v>0.36762838093750294</v>
      </c>
      <c r="Y282" s="211">
        <v>0.56815119628399879</v>
      </c>
      <c r="Z282" s="211">
        <v>0.14875916353191077</v>
      </c>
      <c r="AA282" s="212">
        <v>0.1158468207208596</v>
      </c>
    </row>
    <row r="283" spans="1:27" x14ac:dyDescent="0.35">
      <c r="A283" s="210" t="s">
        <v>959</v>
      </c>
      <c r="B283" s="217">
        <v>151.79807187230392</v>
      </c>
      <c r="C283" s="211">
        <v>5.5298636321289084E-2</v>
      </c>
      <c r="D283" s="211">
        <v>0.1137433605507253</v>
      </c>
      <c r="E283" s="211">
        <v>7.1962385883738669E-2</v>
      </c>
      <c r="F283" s="211">
        <v>0.10869218901759752</v>
      </c>
      <c r="G283" s="211">
        <v>0.12110738637277715</v>
      </c>
      <c r="H283" s="211">
        <v>0.11129066076317391</v>
      </c>
      <c r="I283" s="211">
        <v>0.43505628856183132</v>
      </c>
      <c r="J283" s="211">
        <v>0.48500423891944133</v>
      </c>
      <c r="K283" s="211">
        <v>0.61586703494196693</v>
      </c>
      <c r="L283" s="211">
        <v>0.28010708372812032</v>
      </c>
      <c r="M283" s="211">
        <v>0.11016568020102242</v>
      </c>
      <c r="N283" s="211">
        <v>0.35847628888867544</v>
      </c>
      <c r="O283" s="211">
        <v>0.52925217717012474</v>
      </c>
      <c r="P283" s="211">
        <v>6.6345237332898599E-2</v>
      </c>
      <c r="Q283" s="211">
        <v>6.6846416517823914E-2</v>
      </c>
      <c r="R283" s="211">
        <v>0.4508814627367842</v>
      </c>
      <c r="S283" s="211">
        <v>0.31974988476791555</v>
      </c>
      <c r="T283" s="211">
        <v>0.50524282933631792</v>
      </c>
      <c r="U283" s="211">
        <v>0.44063749820396458</v>
      </c>
      <c r="V283" s="211">
        <v>0.13837131606888239</v>
      </c>
      <c r="W283" s="211">
        <v>0.58282065623501567</v>
      </c>
      <c r="X283" s="211">
        <v>0.33840750783703694</v>
      </c>
      <c r="Y283" s="211">
        <v>0.62648743741446344</v>
      </c>
      <c r="Z283" s="211">
        <v>0.14908705919045084</v>
      </c>
      <c r="AA283" s="212">
        <v>0.11624382560750973</v>
      </c>
    </row>
    <row r="284" spans="1:27" x14ac:dyDescent="0.35">
      <c r="A284" s="210" t="s">
        <v>960</v>
      </c>
      <c r="B284" s="217">
        <v>150.54750558941157</v>
      </c>
      <c r="C284" s="211">
        <v>7.6808043731473707E-2</v>
      </c>
      <c r="D284" s="211">
        <v>0.12359019290952278</v>
      </c>
      <c r="E284" s="211">
        <v>7.42070936257615E-2</v>
      </c>
      <c r="F284" s="211">
        <v>9.4540942419396645E-2</v>
      </c>
      <c r="G284" s="211">
        <v>0.12200804920469681</v>
      </c>
      <c r="H284" s="211">
        <v>0.11101644001053372</v>
      </c>
      <c r="I284" s="211">
        <v>0.40569701356597626</v>
      </c>
      <c r="J284" s="211">
        <v>0.48538126927505609</v>
      </c>
      <c r="K284" s="211">
        <v>0.5375598018167248</v>
      </c>
      <c r="L284" s="211">
        <v>0.27001026438006581</v>
      </c>
      <c r="M284" s="211">
        <v>0.10411220577072083</v>
      </c>
      <c r="N284" s="211">
        <v>0.39293064051056209</v>
      </c>
      <c r="O284" s="211">
        <v>0.62262696994713673</v>
      </c>
      <c r="P284" s="211">
        <v>7.3283046215069314E-2</v>
      </c>
      <c r="Q284" s="211">
        <v>0.12242481433112727</v>
      </c>
      <c r="R284" s="211">
        <v>0.45688100297180512</v>
      </c>
      <c r="S284" s="211">
        <v>0.3246454955790975</v>
      </c>
      <c r="T284" s="211">
        <v>0.54565182087923991</v>
      </c>
      <c r="U284" s="211">
        <v>0.4440067463963685</v>
      </c>
      <c r="V284" s="211">
        <v>0.10215950736181352</v>
      </c>
      <c r="W284" s="211">
        <v>0.55951367637527771</v>
      </c>
      <c r="X284" s="211">
        <v>0.23052272793694673</v>
      </c>
      <c r="Y284" s="211">
        <v>0.65219841595912231</v>
      </c>
      <c r="Z284" s="211">
        <v>0.14905910243858073</v>
      </c>
      <c r="AA284" s="212">
        <v>0.11542197758848367</v>
      </c>
    </row>
    <row r="285" spans="1:27" x14ac:dyDescent="0.35">
      <c r="A285" s="210" t="s">
        <v>961</v>
      </c>
      <c r="B285" s="217">
        <v>139.53479216344596</v>
      </c>
      <c r="C285" s="211">
        <v>7.7822975546967599E-2</v>
      </c>
      <c r="D285" s="211">
        <v>0.11714939456131014</v>
      </c>
      <c r="E285" s="211">
        <v>7.8864954455489175E-2</v>
      </c>
      <c r="F285" s="211">
        <v>8.3908217071443761E-2</v>
      </c>
      <c r="G285" s="211">
        <v>0.11770557260215217</v>
      </c>
      <c r="H285" s="211">
        <v>0.1074910796753767</v>
      </c>
      <c r="I285" s="211">
        <v>0.52032824344838724</v>
      </c>
      <c r="J285" s="211">
        <v>0.4320522890993399</v>
      </c>
      <c r="K285" s="211">
        <v>0.56850799510956385</v>
      </c>
      <c r="L285" s="211">
        <v>0.27502770446464486</v>
      </c>
      <c r="M285" s="211">
        <v>8.4554037412545857E-2</v>
      </c>
      <c r="N285" s="211">
        <v>0.46782207107075036</v>
      </c>
      <c r="O285" s="211">
        <v>0.72211699722214007</v>
      </c>
      <c r="P285" s="211">
        <v>6.4050966928897571E-2</v>
      </c>
      <c r="Q285" s="211">
        <v>6.8840005608822627E-2</v>
      </c>
      <c r="R285" s="211">
        <v>0.45162723407358751</v>
      </c>
      <c r="S285" s="211">
        <v>0.42096165457485885</v>
      </c>
      <c r="T285" s="211">
        <v>0.62229571935243178</v>
      </c>
      <c r="U285" s="211">
        <v>0.40543844984659272</v>
      </c>
      <c r="V285" s="211">
        <v>0.17768677843246353</v>
      </c>
      <c r="W285" s="211">
        <v>0.49492270218557116</v>
      </c>
      <c r="X285" s="211">
        <v>0.33141668936487451</v>
      </c>
      <c r="Y285" s="211">
        <v>0.56983068307788287</v>
      </c>
      <c r="Z285" s="211">
        <v>0.13878372104780459</v>
      </c>
      <c r="AA285" s="212">
        <v>0.12502774408260584</v>
      </c>
    </row>
    <row r="286" spans="1:27" x14ac:dyDescent="0.35">
      <c r="A286" s="210" t="s">
        <v>962</v>
      </c>
      <c r="B286" s="217">
        <v>151.67710406792267</v>
      </c>
      <c r="C286" s="211">
        <v>5.5044516641590616E-2</v>
      </c>
      <c r="D286" s="211">
        <v>0.12479386614492566</v>
      </c>
      <c r="E286" s="211">
        <v>7.4463721656345294E-2</v>
      </c>
      <c r="F286" s="211">
        <v>8.0002813175773485E-2</v>
      </c>
      <c r="G286" s="211">
        <v>0.1188423008400661</v>
      </c>
      <c r="H286" s="211">
        <v>0.11021148463034457</v>
      </c>
      <c r="I286" s="211">
        <v>0.52023317368412203</v>
      </c>
      <c r="J286" s="211">
        <v>0.41621277769773551</v>
      </c>
      <c r="K286" s="211">
        <v>0.64454829435241645</v>
      </c>
      <c r="L286" s="211">
        <v>0.27598710928328463</v>
      </c>
      <c r="M286" s="211">
        <v>9.938914954023978E-2</v>
      </c>
      <c r="N286" s="211">
        <v>0.52519826864476327</v>
      </c>
      <c r="O286" s="211">
        <v>0.78603329750046824</v>
      </c>
      <c r="P286" s="211">
        <v>7.1634001946005707E-2</v>
      </c>
      <c r="Q286" s="211">
        <v>0.13253758034083774</v>
      </c>
      <c r="R286" s="211">
        <v>0.47276938888931153</v>
      </c>
      <c r="S286" s="211">
        <v>0.40265713812836396</v>
      </c>
      <c r="T286" s="211">
        <v>0.5356530123309583</v>
      </c>
      <c r="U286" s="211">
        <v>0.43257794953435758</v>
      </c>
      <c r="V286" s="211">
        <v>6.2095710343456262E-2</v>
      </c>
      <c r="W286" s="211">
        <v>0.58958222301447305</v>
      </c>
      <c r="X286" s="211">
        <v>0.42393686505964534</v>
      </c>
      <c r="Y286" s="211">
        <v>0.64728301803984123</v>
      </c>
      <c r="Z286" s="211">
        <v>0.14566957078356399</v>
      </c>
      <c r="AA286" s="212">
        <v>0.11189214130229437</v>
      </c>
    </row>
    <row r="287" spans="1:27" x14ac:dyDescent="0.35">
      <c r="A287" s="210" t="s">
        <v>963</v>
      </c>
      <c r="B287" s="217">
        <v>164.04301091722161</v>
      </c>
      <c r="C287" s="211">
        <v>4.8193333037656785E-2</v>
      </c>
      <c r="D287" s="211">
        <v>0.12149530469565709</v>
      </c>
      <c r="E287" s="211">
        <v>8.4972097307265917E-2</v>
      </c>
      <c r="F287" s="211">
        <v>0.10720350406170652</v>
      </c>
      <c r="G287" s="211">
        <v>0.12443165999252295</v>
      </c>
      <c r="H287" s="211">
        <v>0.11792647049424965</v>
      </c>
      <c r="I287" s="211">
        <v>0.51472968340747516</v>
      </c>
      <c r="J287" s="211">
        <v>0.45598794706597517</v>
      </c>
      <c r="K287" s="211">
        <v>0.57229964423928659</v>
      </c>
      <c r="L287" s="211">
        <v>0.27194086185990518</v>
      </c>
      <c r="M287" s="211">
        <v>0.11808387265189438</v>
      </c>
      <c r="N287" s="211">
        <v>0.39941619907912568</v>
      </c>
      <c r="O287" s="211">
        <v>0.71158697006236238</v>
      </c>
      <c r="P287" s="211">
        <v>6.8328861817080908E-2</v>
      </c>
      <c r="Q287" s="211">
        <v>6.4270294282189069E-2</v>
      </c>
      <c r="R287" s="211">
        <v>0.47119316878343681</v>
      </c>
      <c r="S287" s="211">
        <v>0.30481882556277351</v>
      </c>
      <c r="T287" s="211">
        <v>0.56451410338160568</v>
      </c>
      <c r="U287" s="211">
        <v>0.55878355160163151</v>
      </c>
      <c r="V287" s="211">
        <v>0.1047421519289824</v>
      </c>
      <c r="W287" s="211">
        <v>0.52198051909901089</v>
      </c>
      <c r="X287" s="211">
        <v>0.32804817333070768</v>
      </c>
      <c r="Y287" s="211">
        <v>0.5772876135250703</v>
      </c>
      <c r="Z287" s="211">
        <v>0.1468533507197225</v>
      </c>
      <c r="AA287" s="212">
        <v>0.11535831433373939</v>
      </c>
    </row>
    <row r="288" spans="1:27" x14ac:dyDescent="0.35">
      <c r="A288" s="210" t="s">
        <v>964</v>
      </c>
      <c r="B288" s="217">
        <v>150.69038672359338</v>
      </c>
      <c r="C288" s="211">
        <v>4.8660552841155294E-2</v>
      </c>
      <c r="D288" s="211">
        <v>0.12355265303913723</v>
      </c>
      <c r="E288" s="211">
        <v>7.5888981175627923E-2</v>
      </c>
      <c r="F288" s="211">
        <v>0.10904096987474984</v>
      </c>
      <c r="G288" s="211">
        <v>0.11966899270021411</v>
      </c>
      <c r="H288" s="211">
        <v>0.11697060703778051</v>
      </c>
      <c r="I288" s="211">
        <v>0.50069603621280068</v>
      </c>
      <c r="J288" s="211">
        <v>0.44773165497584339</v>
      </c>
      <c r="K288" s="211">
        <v>0.52007768841816981</v>
      </c>
      <c r="L288" s="211">
        <v>0.27416826983073445</v>
      </c>
      <c r="M288" s="211">
        <v>0.10156699920305313</v>
      </c>
      <c r="N288" s="211">
        <v>0.43445056320669129</v>
      </c>
      <c r="O288" s="211">
        <v>0.69389652515022138</v>
      </c>
      <c r="P288" s="211">
        <v>7.0667569048904477E-2</v>
      </c>
      <c r="Q288" s="211">
        <v>0.14724097792689686</v>
      </c>
      <c r="R288" s="211">
        <v>0.40431418841678474</v>
      </c>
      <c r="S288" s="211">
        <v>0.39199020212939423</v>
      </c>
      <c r="T288" s="211">
        <v>0.54945266063898768</v>
      </c>
      <c r="U288" s="211">
        <v>0.41895510981203232</v>
      </c>
      <c r="V288" s="211">
        <v>0.13328718796623246</v>
      </c>
      <c r="W288" s="211">
        <v>0.49495912476476434</v>
      </c>
      <c r="X288" s="211">
        <v>0.34852256968689732</v>
      </c>
      <c r="Y288" s="211">
        <v>0.68499079276124286</v>
      </c>
      <c r="Z288" s="211">
        <v>0.14513987216142987</v>
      </c>
      <c r="AA288" s="212">
        <v>0.12107549218994276</v>
      </c>
    </row>
    <row r="289" spans="1:27" x14ac:dyDescent="0.35">
      <c r="A289" s="210" t="s">
        <v>965</v>
      </c>
      <c r="B289" s="217">
        <v>135.74073529247397</v>
      </c>
      <c r="C289" s="211">
        <v>6.4481690593025609E-2</v>
      </c>
      <c r="D289" s="211">
        <v>0.11867562816500399</v>
      </c>
      <c r="E289" s="211">
        <v>6.7191497807300632E-2</v>
      </c>
      <c r="F289" s="211">
        <v>7.8078023431919372E-2</v>
      </c>
      <c r="G289" s="211">
        <v>0.12241099941457775</v>
      </c>
      <c r="H289" s="211">
        <v>0.11976605335200367</v>
      </c>
      <c r="I289" s="211">
        <v>0.53446246034319667</v>
      </c>
      <c r="J289" s="211">
        <v>0.48788998437044745</v>
      </c>
      <c r="K289" s="211">
        <v>0.61835431684005093</v>
      </c>
      <c r="L289" s="211">
        <v>0.27978470386777915</v>
      </c>
      <c r="M289" s="211">
        <v>9.041124471854671E-2</v>
      </c>
      <c r="N289" s="211">
        <v>0.39291157767951085</v>
      </c>
      <c r="O289" s="211">
        <v>0.74925041633388234</v>
      </c>
      <c r="P289" s="211">
        <v>7.1040034533081858E-2</v>
      </c>
      <c r="Q289" s="211">
        <v>0.14066703896822627</v>
      </c>
      <c r="R289" s="211">
        <v>0.44429729142004193</v>
      </c>
      <c r="S289" s="211">
        <v>0.39321676927702315</v>
      </c>
      <c r="T289" s="211">
        <v>0.4937839438418633</v>
      </c>
      <c r="U289" s="211">
        <v>0.38137572947937032</v>
      </c>
      <c r="V289" s="211">
        <v>0.11785157758074709</v>
      </c>
      <c r="W289" s="211">
        <v>0.5755174330504792</v>
      </c>
      <c r="X289" s="211">
        <v>0.40608032983844344</v>
      </c>
      <c r="Y289" s="211">
        <v>0.60536088898597928</v>
      </c>
      <c r="Z289" s="211">
        <v>0.14211323472078283</v>
      </c>
      <c r="AA289" s="212">
        <v>0.12049227917600182</v>
      </c>
    </row>
    <row r="290" spans="1:27" x14ac:dyDescent="0.35">
      <c r="A290" s="210" t="s">
        <v>966</v>
      </c>
      <c r="B290" s="217">
        <v>203.48765983740918</v>
      </c>
      <c r="C290" s="211">
        <v>5.3186726779946063E-2</v>
      </c>
      <c r="D290" s="211">
        <v>0.12476896255040912</v>
      </c>
      <c r="E290" s="211">
        <v>7.7104500829422842E-2</v>
      </c>
      <c r="F290" s="211">
        <v>8.835105884594234E-2</v>
      </c>
      <c r="G290" s="211">
        <v>0.12590033759384073</v>
      </c>
      <c r="H290" s="211">
        <v>0.10601972844658625</v>
      </c>
      <c r="I290" s="211">
        <v>0.49169183960821533</v>
      </c>
      <c r="J290" s="211">
        <v>0.48159781963355625</v>
      </c>
      <c r="K290" s="211">
        <v>0.55269412784552874</v>
      </c>
      <c r="L290" s="211">
        <v>0.26778648741122901</v>
      </c>
      <c r="M290" s="211">
        <v>0.11614431233829514</v>
      </c>
      <c r="N290" s="211">
        <v>0.47050364592683491</v>
      </c>
      <c r="O290" s="211">
        <v>0.58645613919161099</v>
      </c>
      <c r="P290" s="211">
        <v>6.2093906709727614E-2</v>
      </c>
      <c r="Q290" s="211">
        <v>8.5093068551257298E-2</v>
      </c>
      <c r="R290" s="211">
        <v>0.47428506356875955</v>
      </c>
      <c r="S290" s="211">
        <v>0.29984188930777816</v>
      </c>
      <c r="T290" s="211">
        <v>0.51640095660448115</v>
      </c>
      <c r="U290" s="211">
        <v>0.51984133426225698</v>
      </c>
      <c r="V290" s="211">
        <v>0.16957341967601242</v>
      </c>
      <c r="W290" s="211">
        <v>0.55780695925640078</v>
      </c>
      <c r="X290" s="211">
        <v>0.38930643813316862</v>
      </c>
      <c r="Y290" s="211">
        <v>0.71901545449755422</v>
      </c>
      <c r="Z290" s="211">
        <v>0.14616000434146575</v>
      </c>
      <c r="AA290" s="212">
        <v>0.11069057991377236</v>
      </c>
    </row>
    <row r="291" spans="1:27" x14ac:dyDescent="0.35">
      <c r="A291" s="210" t="s">
        <v>967</v>
      </c>
      <c r="B291" s="217">
        <v>142.67260215065866</v>
      </c>
      <c r="C291" s="211">
        <v>4.978196296686567E-2</v>
      </c>
      <c r="D291" s="211">
        <v>0.11831798731631397</v>
      </c>
      <c r="E291" s="211">
        <v>7.8401620196340227E-2</v>
      </c>
      <c r="F291" s="211">
        <v>9.2328788859364713E-2</v>
      </c>
      <c r="G291" s="211">
        <v>0.12227773247601591</v>
      </c>
      <c r="H291" s="211">
        <v>0.10968132114391893</v>
      </c>
      <c r="I291" s="211">
        <v>0.52927695147224785</v>
      </c>
      <c r="J291" s="211">
        <v>0.44679133800638493</v>
      </c>
      <c r="K291" s="211">
        <v>0.5640387545429334</v>
      </c>
      <c r="L291" s="211">
        <v>0.27369853506237291</v>
      </c>
      <c r="M291" s="211">
        <v>0.1062272357822899</v>
      </c>
      <c r="N291" s="211">
        <v>0.42972633419035067</v>
      </c>
      <c r="O291" s="211">
        <v>0.73229722828736077</v>
      </c>
      <c r="P291" s="211">
        <v>6.2954322145435504E-2</v>
      </c>
      <c r="Q291" s="211">
        <v>0.12743840238166376</v>
      </c>
      <c r="R291" s="211">
        <v>0.41671911928224559</v>
      </c>
      <c r="S291" s="211">
        <v>0.3987273830194501</v>
      </c>
      <c r="T291" s="211">
        <v>0.50862602679470392</v>
      </c>
      <c r="U291" s="211">
        <v>0.40264166162903087</v>
      </c>
      <c r="V291" s="211">
        <v>0.15641501185490614</v>
      </c>
      <c r="W291" s="211">
        <v>0.49795340793796206</v>
      </c>
      <c r="X291" s="211">
        <v>0.35840328717914205</v>
      </c>
      <c r="Y291" s="211">
        <v>0.57229734463320636</v>
      </c>
      <c r="Z291" s="211">
        <v>0.14455131900544022</v>
      </c>
      <c r="AA291" s="212">
        <v>0.12071564431326071</v>
      </c>
    </row>
    <row r="292" spans="1:27" x14ac:dyDescent="0.35">
      <c r="A292" s="210" t="s">
        <v>968</v>
      </c>
      <c r="B292" s="217">
        <v>120.73595432774843</v>
      </c>
      <c r="C292" s="211">
        <v>6.5818191323305408E-2</v>
      </c>
      <c r="D292" s="211">
        <v>0.1168519582437957</v>
      </c>
      <c r="E292" s="211">
        <v>6.6621565650473669E-2</v>
      </c>
      <c r="F292" s="211">
        <v>0.1128345865124111</v>
      </c>
      <c r="G292" s="211">
        <v>0.12340790224130703</v>
      </c>
      <c r="H292" s="211">
        <v>0.12287504828604744</v>
      </c>
      <c r="I292" s="211">
        <v>0.51567919879977309</v>
      </c>
      <c r="J292" s="211">
        <v>0.45972422023507747</v>
      </c>
      <c r="K292" s="211">
        <v>0.59077021205564306</v>
      </c>
      <c r="L292" s="211">
        <v>0.27963077408862175</v>
      </c>
      <c r="M292" s="211">
        <v>8.4259450869745206E-2</v>
      </c>
      <c r="N292" s="211">
        <v>0.36087880365260644</v>
      </c>
      <c r="O292" s="211">
        <v>0.74698110704061627</v>
      </c>
      <c r="P292" s="211">
        <v>7.0556911952813939E-2</v>
      </c>
      <c r="Q292" s="211">
        <v>7.2532452811106429E-2</v>
      </c>
      <c r="R292" s="211">
        <v>0.44123490657909037</v>
      </c>
      <c r="S292" s="211">
        <v>0.29869900872444233</v>
      </c>
      <c r="T292" s="211">
        <v>0.5019668666414524</v>
      </c>
      <c r="U292" s="211">
        <v>0.37840562889664575</v>
      </c>
      <c r="V292" s="211">
        <v>0.10861161919163337</v>
      </c>
      <c r="W292" s="211">
        <v>0.48801693453958445</v>
      </c>
      <c r="X292" s="211">
        <v>0.43531904093218315</v>
      </c>
      <c r="Y292" s="211">
        <v>0.57682998754398518</v>
      </c>
      <c r="Z292" s="211">
        <v>0.14244269924422956</v>
      </c>
      <c r="AA292" s="212">
        <v>0.11883714678250502</v>
      </c>
    </row>
    <row r="293" spans="1:27" x14ac:dyDescent="0.35">
      <c r="A293" s="210" t="s">
        <v>969</v>
      </c>
      <c r="B293" s="217">
        <v>140.82023602796124</v>
      </c>
      <c r="C293" s="211">
        <v>5.9975460981358149E-2</v>
      </c>
      <c r="D293" s="211">
        <v>0.11984758626965876</v>
      </c>
      <c r="E293" s="211">
        <v>7.6990536150568223E-2</v>
      </c>
      <c r="F293" s="211">
        <v>6.7050318857711608E-2</v>
      </c>
      <c r="G293" s="211">
        <v>0.1191491826376492</v>
      </c>
      <c r="H293" s="211">
        <v>0.10795087500271261</v>
      </c>
      <c r="I293" s="211">
        <v>0.48935044059122818</v>
      </c>
      <c r="J293" s="211">
        <v>0.44627302057051232</v>
      </c>
      <c r="K293" s="211">
        <v>0.55201633891951629</v>
      </c>
      <c r="L293" s="211">
        <v>0.26751931552099595</v>
      </c>
      <c r="M293" s="211">
        <v>0.10840589548250541</v>
      </c>
      <c r="N293" s="211">
        <v>0.41346479837037442</v>
      </c>
      <c r="O293" s="211">
        <v>0.72287128022569158</v>
      </c>
      <c r="P293" s="211">
        <v>6.4947937569998643E-2</v>
      </c>
      <c r="Q293" s="211">
        <v>0.14598119441245591</v>
      </c>
      <c r="R293" s="211">
        <v>0.47938634033781657</v>
      </c>
      <c r="S293" s="211">
        <v>0.29382280765914359</v>
      </c>
      <c r="T293" s="211">
        <v>0.56359953808922914</v>
      </c>
      <c r="U293" s="211">
        <v>0.43924004478962919</v>
      </c>
      <c r="V293" s="211">
        <v>0.1246176060476667</v>
      </c>
      <c r="W293" s="211">
        <v>0.48765920996500556</v>
      </c>
      <c r="X293" s="211">
        <v>0.28747721477039501</v>
      </c>
      <c r="Y293" s="211">
        <v>0.65193622732141354</v>
      </c>
      <c r="Z293" s="211">
        <v>0.14531152167103531</v>
      </c>
      <c r="AA293" s="212">
        <v>0.12494022640544974</v>
      </c>
    </row>
    <row r="294" spans="1:27" x14ac:dyDescent="0.35">
      <c r="A294" s="210" t="s">
        <v>970</v>
      </c>
      <c r="B294" s="217">
        <v>126.97600839927175</v>
      </c>
      <c r="C294" s="211">
        <v>7.7093955859766514E-2</v>
      </c>
      <c r="D294" s="211">
        <v>0.11846762245801631</v>
      </c>
      <c r="E294" s="211">
        <v>7.0108773181837142E-2</v>
      </c>
      <c r="F294" s="211">
        <v>0.10508992463476773</v>
      </c>
      <c r="G294" s="211">
        <v>0.11703287572966149</v>
      </c>
      <c r="H294" s="211">
        <v>0.11595982525118917</v>
      </c>
      <c r="I294" s="211">
        <v>0.50052128650538907</v>
      </c>
      <c r="J294" s="211">
        <v>0.43664884962147993</v>
      </c>
      <c r="K294" s="211">
        <v>0.64336124004831519</v>
      </c>
      <c r="L294" s="211">
        <v>0.27805222781910466</v>
      </c>
      <c r="M294" s="211">
        <v>0.11453486349566187</v>
      </c>
      <c r="N294" s="211">
        <v>0.41799002447490768</v>
      </c>
      <c r="O294" s="211">
        <v>0.73576203524234685</v>
      </c>
      <c r="P294" s="211">
        <v>7.1869953678559736E-2</v>
      </c>
      <c r="Q294" s="211">
        <v>8.5523928075787028E-2</v>
      </c>
      <c r="R294" s="211">
        <v>0.40878466754561676</v>
      </c>
      <c r="S294" s="211">
        <v>0.37099140242311679</v>
      </c>
      <c r="T294" s="211">
        <v>0.54372062940329369</v>
      </c>
      <c r="U294" s="211">
        <v>0.34446258679085129</v>
      </c>
      <c r="V294" s="211">
        <v>7.8865523623899328E-2</v>
      </c>
      <c r="W294" s="211">
        <v>0.50892791772965384</v>
      </c>
      <c r="X294" s="211">
        <v>0.31502969756914073</v>
      </c>
      <c r="Y294" s="211">
        <v>0.56739519629961455</v>
      </c>
      <c r="Z294" s="211">
        <v>0.14354638510178849</v>
      </c>
      <c r="AA294" s="212">
        <v>0.11861330707632858</v>
      </c>
    </row>
    <row r="295" spans="1:27" x14ac:dyDescent="0.35">
      <c r="A295" s="210" t="s">
        <v>971</v>
      </c>
      <c r="B295" s="217">
        <v>149.2302686327605</v>
      </c>
      <c r="C295" s="211">
        <v>6.8738508247898789E-2</v>
      </c>
      <c r="D295" s="211">
        <v>0.12411181177561871</v>
      </c>
      <c r="E295" s="211">
        <v>7.0512197992347134E-2</v>
      </c>
      <c r="F295" s="211">
        <v>7.6359367597738051E-2</v>
      </c>
      <c r="G295" s="211">
        <v>0.11867702374454481</v>
      </c>
      <c r="H295" s="211">
        <v>0.12793110279358022</v>
      </c>
      <c r="I295" s="211">
        <v>0.52190766936457977</v>
      </c>
      <c r="J295" s="211">
        <v>0.45255998430299127</v>
      </c>
      <c r="K295" s="211">
        <v>0.590988481737862</v>
      </c>
      <c r="L295" s="211">
        <v>0.2785015730630358</v>
      </c>
      <c r="M295" s="211">
        <v>0.10670518727879183</v>
      </c>
      <c r="N295" s="211">
        <v>0.38934928442275524</v>
      </c>
      <c r="O295" s="211">
        <v>0.78340496295287809</v>
      </c>
      <c r="P295" s="211">
        <v>7.3069062149237682E-2</v>
      </c>
      <c r="Q295" s="211">
        <v>9.7513292084588712E-2</v>
      </c>
      <c r="R295" s="211">
        <v>0.36076891188097765</v>
      </c>
      <c r="S295" s="211">
        <v>0.27477680077035321</v>
      </c>
      <c r="T295" s="211">
        <v>0.61797427391676585</v>
      </c>
      <c r="U295" s="211">
        <v>0.55849894818914658</v>
      </c>
      <c r="V295" s="211">
        <v>7.5029522029591067E-2</v>
      </c>
      <c r="W295" s="211">
        <v>0.54391839560119459</v>
      </c>
      <c r="X295" s="211">
        <v>0.28124322951109326</v>
      </c>
      <c r="Y295" s="211">
        <v>0.65432199617606923</v>
      </c>
      <c r="Z295" s="211">
        <v>0.1496620736887424</v>
      </c>
      <c r="AA295" s="212">
        <v>0.11861378348205841</v>
      </c>
    </row>
    <row r="296" spans="1:27" x14ac:dyDescent="0.35">
      <c r="A296" s="210" t="s">
        <v>972</v>
      </c>
      <c r="B296" s="217">
        <v>155.28795824796896</v>
      </c>
      <c r="C296" s="211">
        <v>6.1348069870707914E-2</v>
      </c>
      <c r="D296" s="211">
        <v>0.12134474240033943</v>
      </c>
      <c r="E296" s="211">
        <v>7.4862455516219104E-2</v>
      </c>
      <c r="F296" s="211">
        <v>9.4513291948828515E-2</v>
      </c>
      <c r="G296" s="211">
        <v>0.12353893905013287</v>
      </c>
      <c r="H296" s="211">
        <v>0.10500097704098525</v>
      </c>
      <c r="I296" s="211">
        <v>0.52481148226385854</v>
      </c>
      <c r="J296" s="211">
        <v>0.46670274429861325</v>
      </c>
      <c r="K296" s="211">
        <v>0.59958459961684241</v>
      </c>
      <c r="L296" s="211">
        <v>0.28104200530257578</v>
      </c>
      <c r="M296" s="211">
        <v>0.10274068728667167</v>
      </c>
      <c r="N296" s="211">
        <v>0.5031200256486017</v>
      </c>
      <c r="O296" s="211">
        <v>0.75251756027575434</v>
      </c>
      <c r="P296" s="211">
        <v>6.9878115916851516E-2</v>
      </c>
      <c r="Q296" s="211">
        <v>5.5909484221363104E-2</v>
      </c>
      <c r="R296" s="211">
        <v>0.48189768251955206</v>
      </c>
      <c r="S296" s="211">
        <v>0.32084394491700913</v>
      </c>
      <c r="T296" s="211">
        <v>0.56891833659667657</v>
      </c>
      <c r="U296" s="211">
        <v>0.42653088604593292</v>
      </c>
      <c r="V296" s="211">
        <v>0.13172471325881424</v>
      </c>
      <c r="W296" s="211">
        <v>0.50356516829093523</v>
      </c>
      <c r="X296" s="211">
        <v>0.3321778434114499</v>
      </c>
      <c r="Y296" s="211">
        <v>0.53164809411666203</v>
      </c>
      <c r="Z296" s="211">
        <v>0.14799361758723015</v>
      </c>
      <c r="AA296" s="212">
        <v>0.11608336314865328</v>
      </c>
    </row>
    <row r="297" spans="1:27" x14ac:dyDescent="0.35">
      <c r="A297" s="210" t="s">
        <v>973</v>
      </c>
      <c r="B297" s="217">
        <v>128.43945325905645</v>
      </c>
      <c r="C297" s="211">
        <v>7.2098567345669981E-2</v>
      </c>
      <c r="D297" s="211">
        <v>0.12232306873406118</v>
      </c>
      <c r="E297" s="211">
        <v>7.0655958711386066E-2</v>
      </c>
      <c r="F297" s="211">
        <v>0.11509430188255396</v>
      </c>
      <c r="G297" s="211">
        <v>0.11830532561982413</v>
      </c>
      <c r="H297" s="211">
        <v>0.12269453661301546</v>
      </c>
      <c r="I297" s="211">
        <v>0.47654652875711667</v>
      </c>
      <c r="J297" s="211">
        <v>0.43293254446081464</v>
      </c>
      <c r="K297" s="211">
        <v>0.58200854843881245</v>
      </c>
      <c r="L297" s="211">
        <v>0.28435986860943968</v>
      </c>
      <c r="M297" s="211">
        <v>8.5107095384279574E-2</v>
      </c>
      <c r="N297" s="211">
        <v>0.37009231315466656</v>
      </c>
      <c r="O297" s="211">
        <v>0.74654641326736004</v>
      </c>
      <c r="P297" s="211">
        <v>6.9653896684538349E-2</v>
      </c>
      <c r="Q297" s="211">
        <v>0.10842414123187605</v>
      </c>
      <c r="R297" s="211">
        <v>0.3932553998988958</v>
      </c>
      <c r="S297" s="211">
        <v>0.35718257118064001</v>
      </c>
      <c r="T297" s="211">
        <v>0.47620614816956996</v>
      </c>
      <c r="U297" s="211">
        <v>0.51921691073383192</v>
      </c>
      <c r="V297" s="211">
        <v>6.6404065261581685E-2</v>
      </c>
      <c r="W297" s="211">
        <v>0.56978178746916841</v>
      </c>
      <c r="X297" s="211">
        <v>0.37232954427806914</v>
      </c>
      <c r="Y297" s="211">
        <v>0.73093328208092312</v>
      </c>
      <c r="Z297" s="211">
        <v>0.1485441900821379</v>
      </c>
      <c r="AA297" s="212">
        <v>0.11631590342960577</v>
      </c>
    </row>
    <row r="298" spans="1:27" x14ac:dyDescent="0.35">
      <c r="A298" s="210" t="s">
        <v>974</v>
      </c>
      <c r="B298" s="217">
        <v>135.2137472795273</v>
      </c>
      <c r="C298" s="211">
        <v>6.1661742444208273E-2</v>
      </c>
      <c r="D298" s="211">
        <v>0.12081055224288922</v>
      </c>
      <c r="E298" s="211">
        <v>8.1709895381855538E-2</v>
      </c>
      <c r="F298" s="211">
        <v>9.1333893259306881E-2</v>
      </c>
      <c r="G298" s="211">
        <v>0.12189820168681416</v>
      </c>
      <c r="H298" s="211">
        <v>0.12480137771908197</v>
      </c>
      <c r="I298" s="211">
        <v>0.50480211942526554</v>
      </c>
      <c r="J298" s="211">
        <v>0.45312477427139147</v>
      </c>
      <c r="K298" s="211">
        <v>0.64472781501397392</v>
      </c>
      <c r="L298" s="211">
        <v>0.27482638051898856</v>
      </c>
      <c r="M298" s="211">
        <v>8.8468975079232778E-2</v>
      </c>
      <c r="N298" s="211">
        <v>0.55026459077585665</v>
      </c>
      <c r="O298" s="211">
        <v>0.66977064883373583</v>
      </c>
      <c r="P298" s="211">
        <v>7.246400785887662E-2</v>
      </c>
      <c r="Q298" s="211">
        <v>0.12980396177545561</v>
      </c>
      <c r="R298" s="211">
        <v>0.41385977564313797</v>
      </c>
      <c r="S298" s="211">
        <v>0.35199803539085672</v>
      </c>
      <c r="T298" s="211">
        <v>0.56895517046036947</v>
      </c>
      <c r="U298" s="211">
        <v>0.33977277367660624</v>
      </c>
      <c r="V298" s="211">
        <v>6.6798682760658895E-2</v>
      </c>
      <c r="W298" s="211">
        <v>0.57887702237612793</v>
      </c>
      <c r="X298" s="211">
        <v>0.36507564780982377</v>
      </c>
      <c r="Y298" s="211">
        <v>0.61292066031654491</v>
      </c>
      <c r="Z298" s="211">
        <v>0.14077586607420972</v>
      </c>
      <c r="AA298" s="212">
        <v>0.11628936866315176</v>
      </c>
    </row>
    <row r="299" spans="1:27" x14ac:dyDescent="0.35">
      <c r="A299" s="210" t="s">
        <v>975</v>
      </c>
      <c r="B299" s="217">
        <v>128.16243706599622</v>
      </c>
      <c r="C299" s="211">
        <v>5.0731341567613372E-2</v>
      </c>
      <c r="D299" s="211">
        <v>0.12937510543497513</v>
      </c>
      <c r="E299" s="211">
        <v>7.5470406656323388E-2</v>
      </c>
      <c r="F299" s="211">
        <v>9.9069383754325085E-2</v>
      </c>
      <c r="G299" s="211">
        <v>0.12080588468694892</v>
      </c>
      <c r="H299" s="211">
        <v>0.10927557612610299</v>
      </c>
      <c r="I299" s="211">
        <v>0.46730797064912283</v>
      </c>
      <c r="J299" s="211">
        <v>0.45015710235008582</v>
      </c>
      <c r="K299" s="211">
        <v>0.64865586721650259</v>
      </c>
      <c r="L299" s="211">
        <v>0.27116706936605123</v>
      </c>
      <c r="M299" s="211">
        <v>0.10160270755385956</v>
      </c>
      <c r="N299" s="211">
        <v>0.35791036535044701</v>
      </c>
      <c r="O299" s="211">
        <v>0.76501956663574866</v>
      </c>
      <c r="P299" s="211">
        <v>6.0858335017477887E-2</v>
      </c>
      <c r="Q299" s="211">
        <v>0.11395631810134163</v>
      </c>
      <c r="R299" s="211">
        <v>0.42616606670322904</v>
      </c>
      <c r="S299" s="211">
        <v>0.33366365638402429</v>
      </c>
      <c r="T299" s="211">
        <v>0.57317363404342514</v>
      </c>
      <c r="U299" s="211">
        <v>0.47331692149720583</v>
      </c>
      <c r="V299" s="211">
        <v>5.5749011178595209E-2</v>
      </c>
      <c r="W299" s="211">
        <v>0.58924647147491971</v>
      </c>
      <c r="X299" s="211">
        <v>0.35922876552925087</v>
      </c>
      <c r="Y299" s="211">
        <v>0.73749709972233424</v>
      </c>
      <c r="Z299" s="211">
        <v>0.14940839814951273</v>
      </c>
      <c r="AA299" s="212">
        <v>0.11247660738678172</v>
      </c>
    </row>
    <row r="300" spans="1:27" x14ac:dyDescent="0.35">
      <c r="A300" s="210" t="s">
        <v>976</v>
      </c>
      <c r="B300" s="217">
        <v>176.87007800053735</v>
      </c>
      <c r="C300" s="211">
        <v>6.865355563177318E-2</v>
      </c>
      <c r="D300" s="211">
        <v>0.11593732641371227</v>
      </c>
      <c r="E300" s="211">
        <v>8.0335490955667457E-2</v>
      </c>
      <c r="F300" s="211">
        <v>9.9516381236218865E-2</v>
      </c>
      <c r="G300" s="211">
        <v>0.11597403362916428</v>
      </c>
      <c r="H300" s="211">
        <v>0.12090317171483747</v>
      </c>
      <c r="I300" s="211">
        <v>0.50304945011511615</v>
      </c>
      <c r="J300" s="211">
        <v>0.44196810561339739</v>
      </c>
      <c r="K300" s="211">
        <v>0.5662626645730372</v>
      </c>
      <c r="L300" s="211">
        <v>0.26528303611449472</v>
      </c>
      <c r="M300" s="211">
        <v>9.4050757428777651E-2</v>
      </c>
      <c r="N300" s="211">
        <v>0.50058286542226638</v>
      </c>
      <c r="O300" s="211">
        <v>0.58421341208856581</v>
      </c>
      <c r="P300" s="211">
        <v>7.0300832541598551E-2</v>
      </c>
      <c r="Q300" s="211">
        <v>5.5610702993384706E-2</v>
      </c>
      <c r="R300" s="211">
        <v>0.46634084535964548</v>
      </c>
      <c r="S300" s="211">
        <v>0.36489006716014566</v>
      </c>
      <c r="T300" s="211">
        <v>0.54223536847747411</v>
      </c>
      <c r="U300" s="211">
        <v>0.4760906148836655</v>
      </c>
      <c r="V300" s="211">
        <v>0.16104137537819785</v>
      </c>
      <c r="W300" s="211">
        <v>0.54443244947046776</v>
      </c>
      <c r="X300" s="211">
        <v>0.27131644045254277</v>
      </c>
      <c r="Y300" s="211">
        <v>0.63837302842582577</v>
      </c>
      <c r="Z300" s="211">
        <v>0.14236458602451427</v>
      </c>
      <c r="AA300" s="212">
        <v>0.11410299043745578</v>
      </c>
    </row>
    <row r="301" spans="1:27" x14ac:dyDescent="0.35">
      <c r="A301" s="210" t="s">
        <v>977</v>
      </c>
      <c r="B301" s="217">
        <v>126.02972030669014</v>
      </c>
      <c r="C301" s="211">
        <v>5.6315528201869879E-2</v>
      </c>
      <c r="D301" s="211">
        <v>0.12371679374959119</v>
      </c>
      <c r="E301" s="211">
        <v>6.7516139196230687E-2</v>
      </c>
      <c r="F301" s="211">
        <v>6.9232845640843949E-2</v>
      </c>
      <c r="G301" s="211">
        <v>0.12224261991849618</v>
      </c>
      <c r="H301" s="211">
        <v>0.12365445771337275</v>
      </c>
      <c r="I301" s="211">
        <v>0.50550642763118381</v>
      </c>
      <c r="J301" s="211">
        <v>0.43857341794656274</v>
      </c>
      <c r="K301" s="211">
        <v>0.58537839299850358</v>
      </c>
      <c r="L301" s="211">
        <v>0.27453639715377276</v>
      </c>
      <c r="M301" s="211">
        <v>9.7006443532212189E-2</v>
      </c>
      <c r="N301" s="211">
        <v>0.46896149660355479</v>
      </c>
      <c r="O301" s="211">
        <v>0.70093083785915089</v>
      </c>
      <c r="P301" s="211">
        <v>7.3340969755732788E-2</v>
      </c>
      <c r="Q301" s="211">
        <v>8.3979784145443284E-2</v>
      </c>
      <c r="R301" s="211">
        <v>0.38798282284815289</v>
      </c>
      <c r="S301" s="211">
        <v>0.29542551571794762</v>
      </c>
      <c r="T301" s="211">
        <v>0.52552237195888196</v>
      </c>
      <c r="U301" s="211">
        <v>0.3821918403124826</v>
      </c>
      <c r="V301" s="211">
        <v>7.2024735289923481E-2</v>
      </c>
      <c r="W301" s="211">
        <v>0.57493143998643736</v>
      </c>
      <c r="X301" s="211">
        <v>0.25723508230917513</v>
      </c>
      <c r="Y301" s="211">
        <v>0.69701105793865459</v>
      </c>
      <c r="Z301" s="211">
        <v>0.14443059327516683</v>
      </c>
      <c r="AA301" s="212">
        <v>0.11873502499244051</v>
      </c>
    </row>
    <row r="302" spans="1:27" x14ac:dyDescent="0.35">
      <c r="A302" s="210" t="s">
        <v>978</v>
      </c>
      <c r="B302" s="217">
        <v>141.82473030997767</v>
      </c>
      <c r="C302" s="211">
        <v>6.784030497076117E-2</v>
      </c>
      <c r="D302" s="211">
        <v>0.11875806604233076</v>
      </c>
      <c r="E302" s="211">
        <v>7.1821088266827288E-2</v>
      </c>
      <c r="F302" s="211">
        <v>8.2435679082925761E-2</v>
      </c>
      <c r="G302" s="211">
        <v>0.12282232979108386</v>
      </c>
      <c r="H302" s="211">
        <v>0.1125371481545247</v>
      </c>
      <c r="I302" s="211">
        <v>0.5171054390088019</v>
      </c>
      <c r="J302" s="211">
        <v>0.44877878514278002</v>
      </c>
      <c r="K302" s="211">
        <v>0.63240960844096827</v>
      </c>
      <c r="L302" s="211">
        <v>0.26881470066923074</v>
      </c>
      <c r="M302" s="211">
        <v>0.1144307847149818</v>
      </c>
      <c r="N302" s="211">
        <v>0.47366478766300535</v>
      </c>
      <c r="O302" s="211">
        <v>0.66923509465811226</v>
      </c>
      <c r="P302" s="211">
        <v>7.1508895339322476E-2</v>
      </c>
      <c r="Q302" s="211">
        <v>0.11171212378531067</v>
      </c>
      <c r="R302" s="211">
        <v>0.38063092204186544</v>
      </c>
      <c r="S302" s="211">
        <v>0.28974021399317035</v>
      </c>
      <c r="T302" s="211">
        <v>0.58836241411558232</v>
      </c>
      <c r="U302" s="211">
        <v>0.37959981517408764</v>
      </c>
      <c r="V302" s="211">
        <v>0.10466670204189883</v>
      </c>
      <c r="W302" s="211">
        <v>0.65770879542373939</v>
      </c>
      <c r="X302" s="211">
        <v>0.31821826675155312</v>
      </c>
      <c r="Y302" s="211">
        <v>0.67820891045453024</v>
      </c>
      <c r="Z302" s="211">
        <v>0.14631544834002505</v>
      </c>
      <c r="AA302" s="212">
        <v>0.12707806546386546</v>
      </c>
    </row>
    <row r="303" spans="1:27" x14ac:dyDescent="0.35">
      <c r="A303" s="210" t="s">
        <v>979</v>
      </c>
      <c r="B303" s="217">
        <v>117.52603467984231</v>
      </c>
      <c r="C303" s="211">
        <v>6.3688858073713259E-2</v>
      </c>
      <c r="D303" s="211">
        <v>0.11969631824424778</v>
      </c>
      <c r="E303" s="211">
        <v>7.6096553678451986E-2</v>
      </c>
      <c r="F303" s="211">
        <v>7.9231674169940938E-2</v>
      </c>
      <c r="G303" s="211">
        <v>0.11369386926290447</v>
      </c>
      <c r="H303" s="211">
        <v>0.11547060111235116</v>
      </c>
      <c r="I303" s="211">
        <v>0.45701306541420861</v>
      </c>
      <c r="J303" s="211">
        <v>0.41867387602966905</v>
      </c>
      <c r="K303" s="211">
        <v>0.58139275734712847</v>
      </c>
      <c r="L303" s="211">
        <v>0.27906904107056796</v>
      </c>
      <c r="M303" s="211">
        <v>8.4789053762739347E-2</v>
      </c>
      <c r="N303" s="211">
        <v>0.36750594395687608</v>
      </c>
      <c r="O303" s="211">
        <v>0.61550902451340261</v>
      </c>
      <c r="P303" s="211">
        <v>6.9212282945624939E-2</v>
      </c>
      <c r="Q303" s="211">
        <v>0.13487527452156295</v>
      </c>
      <c r="R303" s="211">
        <v>0.45826760222350399</v>
      </c>
      <c r="S303" s="211">
        <v>0.39734006854379772</v>
      </c>
      <c r="T303" s="211">
        <v>0.50289211259366629</v>
      </c>
      <c r="U303" s="211">
        <v>0.42522043948534949</v>
      </c>
      <c r="V303" s="211">
        <v>7.5819874990566236E-2</v>
      </c>
      <c r="W303" s="211">
        <v>0.60375216766631612</v>
      </c>
      <c r="X303" s="211">
        <v>0.34749577774262091</v>
      </c>
      <c r="Y303" s="211">
        <v>0.59890669684006936</v>
      </c>
      <c r="Z303" s="211">
        <v>0.14597189002295483</v>
      </c>
      <c r="AA303" s="212">
        <v>0.11798396778322934</v>
      </c>
    </row>
    <row r="304" spans="1:27" x14ac:dyDescent="0.35">
      <c r="A304" s="210" t="s">
        <v>980</v>
      </c>
      <c r="B304" s="217">
        <v>172.76726303021849</v>
      </c>
      <c r="C304" s="211">
        <v>4.9965793982384543E-2</v>
      </c>
      <c r="D304" s="211">
        <v>0.11900463310088015</v>
      </c>
      <c r="E304" s="211">
        <v>8.117883086817948E-2</v>
      </c>
      <c r="F304" s="211">
        <v>0.11204237042180817</v>
      </c>
      <c r="G304" s="211">
        <v>0.11331654693892791</v>
      </c>
      <c r="H304" s="211">
        <v>0.12270232378376325</v>
      </c>
      <c r="I304" s="211">
        <v>0.50861420644018851</v>
      </c>
      <c r="J304" s="211">
        <v>0.44819501155067853</v>
      </c>
      <c r="K304" s="211">
        <v>0.58037406072335818</v>
      </c>
      <c r="L304" s="211">
        <v>0.27949876104150551</v>
      </c>
      <c r="M304" s="211">
        <v>9.6839862397248233E-2</v>
      </c>
      <c r="N304" s="211">
        <v>0.44763977149977052</v>
      </c>
      <c r="O304" s="211">
        <v>0.76889313382323632</v>
      </c>
      <c r="P304" s="211">
        <v>7.1184661272733041E-2</v>
      </c>
      <c r="Q304" s="211">
        <v>9.7896871037361027E-2</v>
      </c>
      <c r="R304" s="211">
        <v>0.45024316486438787</v>
      </c>
      <c r="S304" s="211">
        <v>0.29003106029356968</v>
      </c>
      <c r="T304" s="211">
        <v>0.59599459230484686</v>
      </c>
      <c r="U304" s="211">
        <v>0.46247764844930617</v>
      </c>
      <c r="V304" s="211">
        <v>0.1592144771116713</v>
      </c>
      <c r="W304" s="211">
        <v>0.59112988284226287</v>
      </c>
      <c r="X304" s="211">
        <v>0.33442268216012128</v>
      </c>
      <c r="Y304" s="211">
        <v>0.58239365096786944</v>
      </c>
      <c r="Z304" s="211">
        <v>0.13978123131648632</v>
      </c>
      <c r="AA304" s="212">
        <v>0.11817345768550905</v>
      </c>
    </row>
    <row r="305" spans="1:27" x14ac:dyDescent="0.35">
      <c r="A305" s="210" t="s">
        <v>981</v>
      </c>
      <c r="B305" s="217">
        <v>125.44954227753053</v>
      </c>
      <c r="C305" s="211">
        <v>5.9767130761413066E-2</v>
      </c>
      <c r="D305" s="211">
        <v>0.12504808352644861</v>
      </c>
      <c r="E305" s="211">
        <v>7.9672855721456617E-2</v>
      </c>
      <c r="F305" s="211">
        <v>0.11026825248910861</v>
      </c>
      <c r="G305" s="211">
        <v>0.11731402618929822</v>
      </c>
      <c r="H305" s="211">
        <v>0.11263331511909881</v>
      </c>
      <c r="I305" s="211">
        <v>0.5212323245880004</v>
      </c>
      <c r="J305" s="211">
        <v>0.44811767339339986</v>
      </c>
      <c r="K305" s="211">
        <v>0.54675947638357814</v>
      </c>
      <c r="L305" s="211">
        <v>0.27445344765049123</v>
      </c>
      <c r="M305" s="211">
        <v>9.2614912148502954E-2</v>
      </c>
      <c r="N305" s="211">
        <v>0.45027733453465046</v>
      </c>
      <c r="O305" s="211">
        <v>0.71418079352990327</v>
      </c>
      <c r="P305" s="211">
        <v>6.7142103252344099E-2</v>
      </c>
      <c r="Q305" s="211">
        <v>9.7032302915149984E-2</v>
      </c>
      <c r="R305" s="211">
        <v>0.46377082770157135</v>
      </c>
      <c r="S305" s="211">
        <v>0.43701280184032898</v>
      </c>
      <c r="T305" s="211">
        <v>0.63474342339536105</v>
      </c>
      <c r="U305" s="211">
        <v>0.40649062918787149</v>
      </c>
      <c r="V305" s="211">
        <v>6.9156044937910333E-2</v>
      </c>
      <c r="W305" s="211">
        <v>0.5105641589587615</v>
      </c>
      <c r="X305" s="211">
        <v>0.29241112013367715</v>
      </c>
      <c r="Y305" s="211">
        <v>0.58894365170429164</v>
      </c>
      <c r="Z305" s="211">
        <v>0.14496541023462936</v>
      </c>
      <c r="AA305" s="212">
        <v>0.11643659646832208</v>
      </c>
    </row>
    <row r="306" spans="1:27" x14ac:dyDescent="0.35">
      <c r="A306" s="210" t="s">
        <v>982</v>
      </c>
      <c r="B306" s="217">
        <v>185.64639377775947</v>
      </c>
      <c r="C306" s="211">
        <v>7.4841630850477098E-2</v>
      </c>
      <c r="D306" s="211">
        <v>0.11670336035401128</v>
      </c>
      <c r="E306" s="211">
        <v>8.2334349055160044E-2</v>
      </c>
      <c r="F306" s="211">
        <v>9.2299634936804376E-2</v>
      </c>
      <c r="G306" s="211">
        <v>0.12199893206095863</v>
      </c>
      <c r="H306" s="211">
        <v>0.12549013220285021</v>
      </c>
      <c r="I306" s="211">
        <v>0.50361512461268232</v>
      </c>
      <c r="J306" s="211">
        <v>0.48442232885075776</v>
      </c>
      <c r="K306" s="211">
        <v>0.52811606007310252</v>
      </c>
      <c r="L306" s="211">
        <v>0.2765730780215922</v>
      </c>
      <c r="M306" s="211">
        <v>0.10165173530246426</v>
      </c>
      <c r="N306" s="211">
        <v>0.40307339559528915</v>
      </c>
      <c r="O306" s="211">
        <v>0.74286392529815837</v>
      </c>
      <c r="P306" s="211">
        <v>6.4587680892382884E-2</v>
      </c>
      <c r="Q306" s="211">
        <v>0.16020877439817194</v>
      </c>
      <c r="R306" s="211">
        <v>0.48341369003397072</v>
      </c>
      <c r="S306" s="211">
        <v>0.32546371084746495</v>
      </c>
      <c r="T306" s="211">
        <v>0.53112608344121093</v>
      </c>
      <c r="U306" s="211">
        <v>0.51709660625800924</v>
      </c>
      <c r="V306" s="211">
        <v>0.17907948880309638</v>
      </c>
      <c r="W306" s="211">
        <v>0.61843108232808397</v>
      </c>
      <c r="X306" s="211">
        <v>0.38241993647007566</v>
      </c>
      <c r="Y306" s="211">
        <v>0.62162274470846279</v>
      </c>
      <c r="Z306" s="211">
        <v>0.14184166313296953</v>
      </c>
      <c r="AA306" s="212">
        <v>0.11403450237831023</v>
      </c>
    </row>
    <row r="307" spans="1:27" x14ac:dyDescent="0.35">
      <c r="A307" s="210" t="s">
        <v>983</v>
      </c>
      <c r="B307" s="217">
        <v>117.24277681571658</v>
      </c>
      <c r="C307" s="211">
        <v>7.4414693845370222E-2</v>
      </c>
      <c r="D307" s="211">
        <v>0.12706199464089685</v>
      </c>
      <c r="E307" s="211">
        <v>7.6187855367193191E-2</v>
      </c>
      <c r="F307" s="211">
        <v>0.10821411027394813</v>
      </c>
      <c r="G307" s="211">
        <v>0.12116867028288324</v>
      </c>
      <c r="H307" s="211">
        <v>0.11820941791077233</v>
      </c>
      <c r="I307" s="211">
        <v>0.49690399690845233</v>
      </c>
      <c r="J307" s="211">
        <v>0.47578326651107439</v>
      </c>
      <c r="K307" s="211">
        <v>0.64595594200771567</v>
      </c>
      <c r="L307" s="211">
        <v>0.27310511133563581</v>
      </c>
      <c r="M307" s="211">
        <v>0.10422922061677609</v>
      </c>
      <c r="N307" s="211">
        <v>0.43566976232162408</v>
      </c>
      <c r="O307" s="211">
        <v>0.61834964899844036</v>
      </c>
      <c r="P307" s="211">
        <v>6.6553646332458624E-2</v>
      </c>
      <c r="Q307" s="211">
        <v>7.2915789748277629E-2</v>
      </c>
      <c r="R307" s="211">
        <v>0.40070815455293507</v>
      </c>
      <c r="S307" s="211">
        <v>0.40119148786369863</v>
      </c>
      <c r="T307" s="211">
        <v>0.54782807455940075</v>
      </c>
      <c r="U307" s="211">
        <v>0.40840404500138772</v>
      </c>
      <c r="V307" s="211">
        <v>6.2451273410090824E-2</v>
      </c>
      <c r="W307" s="211">
        <v>0.47602488732809028</v>
      </c>
      <c r="X307" s="211">
        <v>0.38130300816571511</v>
      </c>
      <c r="Y307" s="211">
        <v>0.5904010903665815</v>
      </c>
      <c r="Z307" s="211">
        <v>0.14967055822139974</v>
      </c>
      <c r="AA307" s="212">
        <v>0.11897858823350377</v>
      </c>
    </row>
    <row r="308" spans="1:27" x14ac:dyDescent="0.35">
      <c r="A308" s="210" t="s">
        <v>984</v>
      </c>
      <c r="B308" s="217">
        <v>113.10899947053367</v>
      </c>
      <c r="C308" s="211">
        <v>5.3383702563653553E-2</v>
      </c>
      <c r="D308" s="211">
        <v>0.13118899702019179</v>
      </c>
      <c r="E308" s="211">
        <v>7.8228427637868025E-2</v>
      </c>
      <c r="F308" s="211">
        <v>0.11351460058859168</v>
      </c>
      <c r="G308" s="211">
        <v>0.11748300058808052</v>
      </c>
      <c r="H308" s="211">
        <v>0.1152885288528452</v>
      </c>
      <c r="I308" s="211">
        <v>0.52121986413893684</v>
      </c>
      <c r="J308" s="211">
        <v>0.4416082974178161</v>
      </c>
      <c r="K308" s="211">
        <v>0.62660003095067185</v>
      </c>
      <c r="L308" s="211">
        <v>0.27587200513222954</v>
      </c>
      <c r="M308" s="211">
        <v>9.0891222483319267E-2</v>
      </c>
      <c r="N308" s="211">
        <v>0.35352130061488052</v>
      </c>
      <c r="O308" s="211">
        <v>0.72653847399323335</v>
      </c>
      <c r="P308" s="211">
        <v>6.5051513475309297E-2</v>
      </c>
      <c r="Q308" s="211">
        <v>0.12847460473802255</v>
      </c>
      <c r="R308" s="211">
        <v>0.45401205904596242</v>
      </c>
      <c r="S308" s="211">
        <v>0.2894971532079641</v>
      </c>
      <c r="T308" s="211">
        <v>0.4733554362801623</v>
      </c>
      <c r="U308" s="211">
        <v>0.41100414919387518</v>
      </c>
      <c r="V308" s="211">
        <v>6.2774244637629179E-2</v>
      </c>
      <c r="W308" s="211">
        <v>0.56387476264772074</v>
      </c>
      <c r="X308" s="211">
        <v>0.2567419423184959</v>
      </c>
      <c r="Y308" s="211">
        <v>0.70280776944027434</v>
      </c>
      <c r="Z308" s="211">
        <v>0.14982515772513091</v>
      </c>
      <c r="AA308" s="212">
        <v>0.12241014956087384</v>
      </c>
    </row>
    <row r="309" spans="1:27" x14ac:dyDescent="0.35">
      <c r="A309" s="210" t="s">
        <v>985</v>
      </c>
      <c r="B309" s="217">
        <v>157.25930463343539</v>
      </c>
      <c r="C309" s="211">
        <v>6.5597183067671511E-2</v>
      </c>
      <c r="D309" s="211">
        <v>0.12279068458197037</v>
      </c>
      <c r="E309" s="211">
        <v>7.816980170497928E-2</v>
      </c>
      <c r="F309" s="211">
        <v>9.8418400347552337E-2</v>
      </c>
      <c r="G309" s="211">
        <v>0.1176487064562034</v>
      </c>
      <c r="H309" s="211">
        <v>0.10930976027794895</v>
      </c>
      <c r="I309" s="211">
        <v>0.46702732022313553</v>
      </c>
      <c r="J309" s="211">
        <v>0.45689738453502465</v>
      </c>
      <c r="K309" s="211">
        <v>0.62284726951419178</v>
      </c>
      <c r="L309" s="211">
        <v>0.27852541995243074</v>
      </c>
      <c r="M309" s="211">
        <v>9.9232071083819248E-2</v>
      </c>
      <c r="N309" s="211">
        <v>0.37754001685910377</v>
      </c>
      <c r="O309" s="211">
        <v>0.754762751280175</v>
      </c>
      <c r="P309" s="211">
        <v>6.8407437120387923E-2</v>
      </c>
      <c r="Q309" s="211">
        <v>0.10851236405062589</v>
      </c>
      <c r="R309" s="211">
        <v>0.45384653664767716</v>
      </c>
      <c r="S309" s="211">
        <v>0.29321856113633255</v>
      </c>
      <c r="T309" s="211">
        <v>0.55752468604169314</v>
      </c>
      <c r="U309" s="211">
        <v>0.4643999636609274</v>
      </c>
      <c r="V309" s="211">
        <v>0.11773529958334833</v>
      </c>
      <c r="W309" s="211">
        <v>0.5344496714806849</v>
      </c>
      <c r="X309" s="211">
        <v>0.22861523688883079</v>
      </c>
      <c r="Y309" s="211">
        <v>0.69093820390487382</v>
      </c>
      <c r="Z309" s="211">
        <v>0.14780973944024536</v>
      </c>
      <c r="AA309" s="212">
        <v>0.11882489222513602</v>
      </c>
    </row>
    <row r="310" spans="1:27" x14ac:dyDescent="0.35">
      <c r="A310" s="210" t="s">
        <v>986</v>
      </c>
      <c r="B310" s="217">
        <v>148.98066052801974</v>
      </c>
      <c r="C310" s="211">
        <v>5.8710349144265948E-2</v>
      </c>
      <c r="D310" s="211">
        <v>0.13073892260571793</v>
      </c>
      <c r="E310" s="211">
        <v>8.1390802332600182E-2</v>
      </c>
      <c r="F310" s="211">
        <v>0.1018109474135734</v>
      </c>
      <c r="G310" s="211">
        <v>0.11826587744175175</v>
      </c>
      <c r="H310" s="211">
        <v>0.11208305825814742</v>
      </c>
      <c r="I310" s="211">
        <v>0.43298847899158643</v>
      </c>
      <c r="J310" s="211">
        <v>0.41674911071679305</v>
      </c>
      <c r="K310" s="211">
        <v>0.63832244867116594</v>
      </c>
      <c r="L310" s="211">
        <v>0.27218987881358447</v>
      </c>
      <c r="M310" s="211">
        <v>9.139321533245949E-2</v>
      </c>
      <c r="N310" s="211">
        <v>0.38403002646551332</v>
      </c>
      <c r="O310" s="211">
        <v>0.73082442537634917</v>
      </c>
      <c r="P310" s="211">
        <v>6.9867775848976105E-2</v>
      </c>
      <c r="Q310" s="211">
        <v>7.1555806771026895E-2</v>
      </c>
      <c r="R310" s="211">
        <v>0.45485410198095616</v>
      </c>
      <c r="S310" s="211">
        <v>0.38763400201497988</v>
      </c>
      <c r="T310" s="211">
        <v>0.54601114349569912</v>
      </c>
      <c r="U310" s="211">
        <v>0.37312896122751038</v>
      </c>
      <c r="V310" s="211">
        <v>9.8205390085651975E-2</v>
      </c>
      <c r="W310" s="211">
        <v>0.57379581277390423</v>
      </c>
      <c r="X310" s="211">
        <v>0.34617628347504442</v>
      </c>
      <c r="Y310" s="211">
        <v>0.77220202430746654</v>
      </c>
      <c r="Z310" s="211">
        <v>0.1489717759303647</v>
      </c>
      <c r="AA310" s="212">
        <v>0.11488602559213648</v>
      </c>
    </row>
    <row r="311" spans="1:27" x14ac:dyDescent="0.35">
      <c r="A311" s="210" t="s">
        <v>987</v>
      </c>
      <c r="B311" s="217">
        <v>143.78440344442643</v>
      </c>
      <c r="C311" s="211">
        <v>5.5784193214034321E-2</v>
      </c>
      <c r="D311" s="211">
        <v>0.12862894928064869</v>
      </c>
      <c r="E311" s="211">
        <v>7.3314774114653147E-2</v>
      </c>
      <c r="F311" s="211">
        <v>7.4754075174566392E-2</v>
      </c>
      <c r="G311" s="211">
        <v>0.11490218935708159</v>
      </c>
      <c r="H311" s="211">
        <v>0.10402284861791293</v>
      </c>
      <c r="I311" s="211">
        <v>0.44321246897471889</v>
      </c>
      <c r="J311" s="211">
        <v>0.47255552530662071</v>
      </c>
      <c r="K311" s="211">
        <v>0.59648596064090209</v>
      </c>
      <c r="L311" s="211">
        <v>0.28206159681675425</v>
      </c>
      <c r="M311" s="211">
        <v>9.0752680774724065E-2</v>
      </c>
      <c r="N311" s="211">
        <v>0.36067461434374204</v>
      </c>
      <c r="O311" s="211">
        <v>0.63490554258283294</v>
      </c>
      <c r="P311" s="211">
        <v>7.0443363967295544E-2</v>
      </c>
      <c r="Q311" s="211">
        <v>6.7699476573415865E-2</v>
      </c>
      <c r="R311" s="211">
        <v>0.37744551862469172</v>
      </c>
      <c r="S311" s="211">
        <v>0.37103924490786488</v>
      </c>
      <c r="T311" s="211">
        <v>0.58548228573706784</v>
      </c>
      <c r="U311" s="211">
        <v>0.49819896021621768</v>
      </c>
      <c r="V311" s="211">
        <v>0.15971647141006604</v>
      </c>
      <c r="W311" s="211">
        <v>0.51931126519577808</v>
      </c>
      <c r="X311" s="211">
        <v>0.2424289777521855</v>
      </c>
      <c r="Y311" s="211">
        <v>0.54668075909418923</v>
      </c>
      <c r="Z311" s="211">
        <v>0.14687259949931802</v>
      </c>
      <c r="AA311" s="212">
        <v>0.12534176190387655</v>
      </c>
    </row>
    <row r="312" spans="1:27" x14ac:dyDescent="0.35">
      <c r="A312" s="210" t="s">
        <v>988</v>
      </c>
      <c r="B312" s="217">
        <v>149.38975647611409</v>
      </c>
      <c r="C312" s="211">
        <v>6.9048294001590141E-2</v>
      </c>
      <c r="D312" s="211">
        <v>0.12010414880959289</v>
      </c>
      <c r="E312" s="211">
        <v>7.4116771068908821E-2</v>
      </c>
      <c r="F312" s="211">
        <v>8.8919091628428037E-2</v>
      </c>
      <c r="G312" s="211">
        <v>0.12360533693006026</v>
      </c>
      <c r="H312" s="211">
        <v>0.10916828207376628</v>
      </c>
      <c r="I312" s="211">
        <v>0.50588956714448741</v>
      </c>
      <c r="J312" s="211">
        <v>0.46189551309709231</v>
      </c>
      <c r="K312" s="211">
        <v>0.63846220464320036</v>
      </c>
      <c r="L312" s="211">
        <v>0.27507617900691861</v>
      </c>
      <c r="M312" s="211">
        <v>0.10387833218725892</v>
      </c>
      <c r="N312" s="211">
        <v>0.57389056825610596</v>
      </c>
      <c r="O312" s="211">
        <v>0.65555024484117952</v>
      </c>
      <c r="P312" s="211">
        <v>7.3522852261294111E-2</v>
      </c>
      <c r="Q312" s="211">
        <v>4.6464616238984437E-2</v>
      </c>
      <c r="R312" s="211">
        <v>0.44901108643660703</v>
      </c>
      <c r="S312" s="211">
        <v>0.2882690700937397</v>
      </c>
      <c r="T312" s="211">
        <v>0.51997928870345123</v>
      </c>
      <c r="U312" s="211">
        <v>0.41239214674776237</v>
      </c>
      <c r="V312" s="211">
        <v>8.5565559836248251E-2</v>
      </c>
      <c r="W312" s="211">
        <v>0.54653503834237938</v>
      </c>
      <c r="X312" s="211">
        <v>0.29137483893901123</v>
      </c>
      <c r="Y312" s="211">
        <v>0.57366012092021279</v>
      </c>
      <c r="Z312" s="211">
        <v>0.14822324270595225</v>
      </c>
      <c r="AA312" s="212">
        <v>0.11323532203479959</v>
      </c>
    </row>
    <row r="313" spans="1:27" x14ac:dyDescent="0.35">
      <c r="A313" s="210" t="s">
        <v>989</v>
      </c>
      <c r="B313" s="217">
        <v>157.55233656732383</v>
      </c>
      <c r="C313" s="211">
        <v>6.5741449669753219E-2</v>
      </c>
      <c r="D313" s="211">
        <v>0.13022917736647618</v>
      </c>
      <c r="E313" s="211">
        <v>8.3418902791594432E-2</v>
      </c>
      <c r="F313" s="211">
        <v>9.7188220787019414E-2</v>
      </c>
      <c r="G313" s="211">
        <v>0.12314140452329216</v>
      </c>
      <c r="H313" s="211">
        <v>0.1152508689147891</v>
      </c>
      <c r="I313" s="211">
        <v>0.4662162724364996</v>
      </c>
      <c r="J313" s="211">
        <v>0.42275958210499992</v>
      </c>
      <c r="K313" s="211">
        <v>0.565588707933669</v>
      </c>
      <c r="L313" s="211">
        <v>0.27526970311156668</v>
      </c>
      <c r="M313" s="211">
        <v>0.11074227446544116</v>
      </c>
      <c r="N313" s="211">
        <v>0.53018047166750348</v>
      </c>
      <c r="O313" s="211">
        <v>0.64145296964162424</v>
      </c>
      <c r="P313" s="211">
        <v>6.9450217551366128E-2</v>
      </c>
      <c r="Q313" s="211">
        <v>7.6017584723576115E-2</v>
      </c>
      <c r="R313" s="211">
        <v>0.39678092592161368</v>
      </c>
      <c r="S313" s="211">
        <v>0.35983978238614212</v>
      </c>
      <c r="T313" s="211">
        <v>0.55576576837682345</v>
      </c>
      <c r="U313" s="211">
        <v>0.41650414901537036</v>
      </c>
      <c r="V313" s="211">
        <v>8.5995290166486549E-2</v>
      </c>
      <c r="W313" s="211">
        <v>0.48166204684539382</v>
      </c>
      <c r="X313" s="211">
        <v>0.38125500493582004</v>
      </c>
      <c r="Y313" s="211">
        <v>0.78970325597403412</v>
      </c>
      <c r="Z313" s="211">
        <v>0.1496208980490277</v>
      </c>
      <c r="AA313" s="212">
        <v>0.11470996985646563</v>
      </c>
    </row>
    <row r="314" spans="1:27" x14ac:dyDescent="0.35">
      <c r="A314" s="210" t="s">
        <v>990</v>
      </c>
      <c r="B314" s="217">
        <v>169.26390499620237</v>
      </c>
      <c r="C314" s="211">
        <v>7.5508323312308723E-2</v>
      </c>
      <c r="D314" s="211">
        <v>0.12123014328746834</v>
      </c>
      <c r="E314" s="211">
        <v>8.4020904699575003E-2</v>
      </c>
      <c r="F314" s="211">
        <v>7.1459422725396002E-2</v>
      </c>
      <c r="G314" s="211">
        <v>0.11813399128506666</v>
      </c>
      <c r="H314" s="211">
        <v>0.11295036475463155</v>
      </c>
      <c r="I314" s="211">
        <v>0.53399611669954061</v>
      </c>
      <c r="J314" s="211">
        <v>0.4653710904482693</v>
      </c>
      <c r="K314" s="211">
        <v>0.60409856251989635</v>
      </c>
      <c r="L314" s="211">
        <v>0.27164649807496338</v>
      </c>
      <c r="M314" s="211">
        <v>8.3079041159938818E-2</v>
      </c>
      <c r="N314" s="211">
        <v>0.40858693526414036</v>
      </c>
      <c r="O314" s="211">
        <v>0.62326350409608233</v>
      </c>
      <c r="P314" s="211">
        <v>7.1507299635403448E-2</v>
      </c>
      <c r="Q314" s="211">
        <v>5.2526985306063576E-2</v>
      </c>
      <c r="R314" s="211">
        <v>0.40999727423509086</v>
      </c>
      <c r="S314" s="211">
        <v>0.44438081867617502</v>
      </c>
      <c r="T314" s="211">
        <v>0.52094224468010064</v>
      </c>
      <c r="U314" s="211">
        <v>0.43277086986661312</v>
      </c>
      <c r="V314" s="211">
        <v>0.16766305904035733</v>
      </c>
      <c r="W314" s="211">
        <v>0.55366279413699515</v>
      </c>
      <c r="X314" s="211">
        <v>0.31808054310839606</v>
      </c>
      <c r="Y314" s="211">
        <v>0.71765063877322222</v>
      </c>
      <c r="Z314" s="211">
        <v>0.14899652985768624</v>
      </c>
      <c r="AA314" s="212">
        <v>0.11866219544187873</v>
      </c>
    </row>
    <row r="315" spans="1:27" x14ac:dyDescent="0.35">
      <c r="A315" s="210" t="s">
        <v>991</v>
      </c>
      <c r="B315" s="217">
        <v>171.45230535360159</v>
      </c>
      <c r="C315" s="211">
        <v>6.2760067367833211E-2</v>
      </c>
      <c r="D315" s="211">
        <v>0.12112615683393477</v>
      </c>
      <c r="E315" s="211">
        <v>8.0046191043186526E-2</v>
      </c>
      <c r="F315" s="211">
        <v>7.9920668795115141E-2</v>
      </c>
      <c r="G315" s="211">
        <v>0.11850942323058727</v>
      </c>
      <c r="H315" s="211">
        <v>0.12634043497628003</v>
      </c>
      <c r="I315" s="211">
        <v>0.49006502201123253</v>
      </c>
      <c r="J315" s="211">
        <v>0.42808839710675567</v>
      </c>
      <c r="K315" s="211">
        <v>0.57574744185538884</v>
      </c>
      <c r="L315" s="211">
        <v>0.27279754722920485</v>
      </c>
      <c r="M315" s="211">
        <v>0.11097002737782946</v>
      </c>
      <c r="N315" s="211">
        <v>0.49338766136150447</v>
      </c>
      <c r="O315" s="211">
        <v>0.73125052126665657</v>
      </c>
      <c r="P315" s="211">
        <v>6.4252210227474446E-2</v>
      </c>
      <c r="Q315" s="211">
        <v>7.7791931306921913E-2</v>
      </c>
      <c r="R315" s="211">
        <v>0.39645564168790975</v>
      </c>
      <c r="S315" s="211">
        <v>0.30247013700352088</v>
      </c>
      <c r="T315" s="211">
        <v>0.57768249534362237</v>
      </c>
      <c r="U315" s="211">
        <v>0.41460568251352081</v>
      </c>
      <c r="V315" s="211">
        <v>0.16028865347069726</v>
      </c>
      <c r="W315" s="211">
        <v>0.58954204164673807</v>
      </c>
      <c r="X315" s="211">
        <v>0.32440198156739697</v>
      </c>
      <c r="Y315" s="211">
        <v>0.64745052930267721</v>
      </c>
      <c r="Z315" s="211">
        <v>0.14696710909977184</v>
      </c>
      <c r="AA315" s="212">
        <v>0.11579169564831947</v>
      </c>
    </row>
    <row r="316" spans="1:27" x14ac:dyDescent="0.35">
      <c r="A316" s="210" t="s">
        <v>992</v>
      </c>
      <c r="B316" s="217">
        <v>138.67461385056899</v>
      </c>
      <c r="C316" s="211">
        <v>5.8792657968698682E-2</v>
      </c>
      <c r="D316" s="211">
        <v>0.12138892989431753</v>
      </c>
      <c r="E316" s="211">
        <v>8.6357397015205423E-2</v>
      </c>
      <c r="F316" s="211">
        <v>0.11392790967655993</v>
      </c>
      <c r="G316" s="211">
        <v>0.11871681705795616</v>
      </c>
      <c r="H316" s="211">
        <v>0.1133037137913961</v>
      </c>
      <c r="I316" s="211">
        <v>0.50401757915636836</v>
      </c>
      <c r="J316" s="211">
        <v>0.47538511375719938</v>
      </c>
      <c r="K316" s="211">
        <v>0.57030340203731911</v>
      </c>
      <c r="L316" s="211">
        <v>0.27450306617046816</v>
      </c>
      <c r="M316" s="211">
        <v>9.1892799309444342E-2</v>
      </c>
      <c r="N316" s="211">
        <v>0.39271114201221091</v>
      </c>
      <c r="O316" s="211">
        <v>0.51723462988174895</v>
      </c>
      <c r="P316" s="211">
        <v>6.9642484168812635E-2</v>
      </c>
      <c r="Q316" s="211">
        <v>0.15635232747546021</v>
      </c>
      <c r="R316" s="211">
        <v>0.43527326597436583</v>
      </c>
      <c r="S316" s="211">
        <v>0.41606673419671264</v>
      </c>
      <c r="T316" s="211">
        <v>0.55937784972080828</v>
      </c>
      <c r="U316" s="211">
        <v>0.42719954638853874</v>
      </c>
      <c r="V316" s="211">
        <v>9.3028938040491241E-2</v>
      </c>
      <c r="W316" s="211">
        <v>0.53626310917329367</v>
      </c>
      <c r="X316" s="211">
        <v>0.35106785689035269</v>
      </c>
      <c r="Y316" s="211">
        <v>0.73632638473115941</v>
      </c>
      <c r="Z316" s="211">
        <v>0.13860137992291865</v>
      </c>
      <c r="AA316" s="212">
        <v>0.11871761841487496</v>
      </c>
    </row>
    <row r="317" spans="1:27" x14ac:dyDescent="0.35">
      <c r="A317" s="210" t="s">
        <v>993</v>
      </c>
      <c r="B317" s="217">
        <v>166.76303855835283</v>
      </c>
      <c r="C317" s="211">
        <v>6.6071248030306728E-2</v>
      </c>
      <c r="D317" s="211">
        <v>0.12602136880453488</v>
      </c>
      <c r="E317" s="211">
        <v>8.1865680509871183E-2</v>
      </c>
      <c r="F317" s="211">
        <v>9.5561098893520269E-2</v>
      </c>
      <c r="G317" s="211">
        <v>0.12065219514168765</v>
      </c>
      <c r="H317" s="211">
        <v>0.12422786814307647</v>
      </c>
      <c r="I317" s="211">
        <v>0.50759624134747983</v>
      </c>
      <c r="J317" s="211">
        <v>0.46552689646764289</v>
      </c>
      <c r="K317" s="211">
        <v>0.63702771431664706</v>
      </c>
      <c r="L317" s="211">
        <v>0.27638517540396362</v>
      </c>
      <c r="M317" s="211">
        <v>0.11585793355877735</v>
      </c>
      <c r="N317" s="211">
        <v>0.37323658373708823</v>
      </c>
      <c r="O317" s="211">
        <v>0.68812811924035056</v>
      </c>
      <c r="P317" s="211">
        <v>7.2800217036180448E-2</v>
      </c>
      <c r="Q317" s="211">
        <v>0.10952308641822334</v>
      </c>
      <c r="R317" s="211">
        <v>0.44100161623189049</v>
      </c>
      <c r="S317" s="211">
        <v>0.2594411430938322</v>
      </c>
      <c r="T317" s="211">
        <v>0.52174476682984827</v>
      </c>
      <c r="U317" s="211">
        <v>0.43760273460377552</v>
      </c>
      <c r="V317" s="211">
        <v>0.10121933903604487</v>
      </c>
      <c r="W317" s="211">
        <v>0.54261647347821529</v>
      </c>
      <c r="X317" s="211">
        <v>0.36148810349590033</v>
      </c>
      <c r="Y317" s="211">
        <v>0.73214857543747602</v>
      </c>
      <c r="Z317" s="211">
        <v>0.14983280421868794</v>
      </c>
      <c r="AA317" s="212">
        <v>0.1193010630469765</v>
      </c>
    </row>
    <row r="318" spans="1:27" x14ac:dyDescent="0.35">
      <c r="A318" s="210" t="s">
        <v>994</v>
      </c>
      <c r="B318" s="217">
        <v>140.56001601739266</v>
      </c>
      <c r="C318" s="211">
        <v>6.9977200821334989E-2</v>
      </c>
      <c r="D318" s="211">
        <v>0.11695102696726806</v>
      </c>
      <c r="E318" s="211">
        <v>6.600663742669001E-2</v>
      </c>
      <c r="F318" s="211">
        <v>7.7008916900107763E-2</v>
      </c>
      <c r="G318" s="211">
        <v>0.12278338544244728</v>
      </c>
      <c r="H318" s="211">
        <v>0.12329287605398002</v>
      </c>
      <c r="I318" s="211">
        <v>0.49944481782353112</v>
      </c>
      <c r="J318" s="211">
        <v>0.42650089393207097</v>
      </c>
      <c r="K318" s="211">
        <v>0.63834920520429073</v>
      </c>
      <c r="L318" s="211">
        <v>0.27832857356039814</v>
      </c>
      <c r="M318" s="211">
        <v>0.10591351821640166</v>
      </c>
      <c r="N318" s="211">
        <v>0.43264531299300868</v>
      </c>
      <c r="O318" s="211">
        <v>0.68712428572216699</v>
      </c>
      <c r="P318" s="211">
        <v>7.4191076704532843E-2</v>
      </c>
      <c r="Q318" s="211">
        <v>4.2108827566291904E-2</v>
      </c>
      <c r="R318" s="211">
        <v>0.41493577744564214</v>
      </c>
      <c r="S318" s="211">
        <v>0.33868980216035594</v>
      </c>
      <c r="T318" s="211">
        <v>0.59822237848719884</v>
      </c>
      <c r="U318" s="211">
        <v>0.52838119462693223</v>
      </c>
      <c r="V318" s="211">
        <v>5.1776792676605468E-2</v>
      </c>
      <c r="W318" s="211">
        <v>0.54325860158381778</v>
      </c>
      <c r="X318" s="211">
        <v>0.38215129612718679</v>
      </c>
      <c r="Y318" s="211">
        <v>0.65038346510692246</v>
      </c>
      <c r="Z318" s="211">
        <v>0.14776037012326104</v>
      </c>
      <c r="AA318" s="212">
        <v>0.11245398432939213</v>
      </c>
    </row>
    <row r="319" spans="1:27" x14ac:dyDescent="0.35">
      <c r="A319" s="210" t="s">
        <v>995</v>
      </c>
      <c r="B319" s="217">
        <v>163.95607955157411</v>
      </c>
      <c r="C319" s="211">
        <v>4.8889726601765014E-2</v>
      </c>
      <c r="D319" s="211">
        <v>0.120783009654125</v>
      </c>
      <c r="E319" s="211">
        <v>7.5504652496692054E-2</v>
      </c>
      <c r="F319" s="211">
        <v>0.10585335017986179</v>
      </c>
      <c r="G319" s="211">
        <v>0.11360067162608464</v>
      </c>
      <c r="H319" s="211">
        <v>0.12407054368506452</v>
      </c>
      <c r="I319" s="211">
        <v>0.53495807290769526</v>
      </c>
      <c r="J319" s="211">
        <v>0.45127157603401497</v>
      </c>
      <c r="K319" s="211">
        <v>0.57997399232703351</v>
      </c>
      <c r="L319" s="211">
        <v>0.27199370538336398</v>
      </c>
      <c r="M319" s="211">
        <v>0.1062404230373578</v>
      </c>
      <c r="N319" s="211">
        <v>0.51675649827223913</v>
      </c>
      <c r="O319" s="211">
        <v>0.64607362709139571</v>
      </c>
      <c r="P319" s="211">
        <v>6.8564062084165059E-2</v>
      </c>
      <c r="Q319" s="211">
        <v>0.11514879280730628</v>
      </c>
      <c r="R319" s="211">
        <v>0.39638790305650251</v>
      </c>
      <c r="S319" s="211">
        <v>0.307139303000112</v>
      </c>
      <c r="T319" s="211">
        <v>0.63267622038999383</v>
      </c>
      <c r="U319" s="211">
        <v>0.45942158033906066</v>
      </c>
      <c r="V319" s="211">
        <v>0.13093898806372961</v>
      </c>
      <c r="W319" s="211">
        <v>0.50083583386967201</v>
      </c>
      <c r="X319" s="211">
        <v>0.29348149443273647</v>
      </c>
      <c r="Y319" s="211">
        <v>0.62800647395256681</v>
      </c>
      <c r="Z319" s="211">
        <v>0.14420484494388289</v>
      </c>
      <c r="AA319" s="212">
        <v>0.11778288653623914</v>
      </c>
    </row>
    <row r="320" spans="1:27" x14ac:dyDescent="0.35">
      <c r="A320" s="210" t="s">
        <v>996</v>
      </c>
      <c r="B320" s="217">
        <v>154.62567828133277</v>
      </c>
      <c r="C320" s="211">
        <v>5.3199587853934284E-2</v>
      </c>
      <c r="D320" s="211">
        <v>0.12729786243787428</v>
      </c>
      <c r="E320" s="211">
        <v>7.6874164758406915E-2</v>
      </c>
      <c r="F320" s="211">
        <v>9.2334376591757722E-2</v>
      </c>
      <c r="G320" s="211">
        <v>0.12430185846369274</v>
      </c>
      <c r="H320" s="211">
        <v>0.12036921799085211</v>
      </c>
      <c r="I320" s="211">
        <v>0.49130071543208087</v>
      </c>
      <c r="J320" s="211">
        <v>0.46046860705730863</v>
      </c>
      <c r="K320" s="211">
        <v>0.52029141529672185</v>
      </c>
      <c r="L320" s="211">
        <v>0.28000286036918071</v>
      </c>
      <c r="M320" s="211">
        <v>9.9497565807622423E-2</v>
      </c>
      <c r="N320" s="211">
        <v>0.43130156781211271</v>
      </c>
      <c r="O320" s="211">
        <v>0.661342650541068</v>
      </c>
      <c r="P320" s="211">
        <v>6.7644740104489925E-2</v>
      </c>
      <c r="Q320" s="211">
        <v>4.6522777495087944E-2</v>
      </c>
      <c r="R320" s="211">
        <v>0.42973407896875443</v>
      </c>
      <c r="S320" s="211">
        <v>0.29370875284252951</v>
      </c>
      <c r="T320" s="211">
        <v>0.55858644150953018</v>
      </c>
      <c r="U320" s="211">
        <v>0.41198717807115237</v>
      </c>
      <c r="V320" s="211">
        <v>0.13289870920384067</v>
      </c>
      <c r="W320" s="211">
        <v>0.54023893450549887</v>
      </c>
      <c r="X320" s="211">
        <v>0.28350398453020476</v>
      </c>
      <c r="Y320" s="211">
        <v>0.75579922660940158</v>
      </c>
      <c r="Z320" s="211">
        <v>0.1494348889217906</v>
      </c>
      <c r="AA320" s="212">
        <v>0.11473965883287709</v>
      </c>
    </row>
    <row r="321" spans="1:27" x14ac:dyDescent="0.35">
      <c r="A321" s="210" t="s">
        <v>997</v>
      </c>
      <c r="B321" s="217">
        <v>152.5620056761629</v>
      </c>
      <c r="C321" s="211">
        <v>5.7827911300846191E-2</v>
      </c>
      <c r="D321" s="211">
        <v>0.13147263555722727</v>
      </c>
      <c r="E321" s="211">
        <v>7.4533885234485286E-2</v>
      </c>
      <c r="F321" s="211">
        <v>0.11585645431103508</v>
      </c>
      <c r="G321" s="211">
        <v>0.12180769360653031</v>
      </c>
      <c r="H321" s="211">
        <v>0.12478509175681729</v>
      </c>
      <c r="I321" s="211">
        <v>0.52063502111251081</v>
      </c>
      <c r="J321" s="211">
        <v>0.45292591474200999</v>
      </c>
      <c r="K321" s="211">
        <v>0.56828853507057897</v>
      </c>
      <c r="L321" s="211">
        <v>0.27356833180578943</v>
      </c>
      <c r="M321" s="211">
        <v>0.10285662338827127</v>
      </c>
      <c r="N321" s="211">
        <v>0.4877517305148158</v>
      </c>
      <c r="O321" s="211">
        <v>0.72230109927843544</v>
      </c>
      <c r="P321" s="211">
        <v>6.5982573099809122E-2</v>
      </c>
      <c r="Q321" s="211">
        <v>6.9316234511462016E-2</v>
      </c>
      <c r="R321" s="211">
        <v>0.4253008673034272</v>
      </c>
      <c r="S321" s="211">
        <v>0.33723438701885855</v>
      </c>
      <c r="T321" s="211">
        <v>0.55930581460114792</v>
      </c>
      <c r="U321" s="211">
        <v>0.34715520635635455</v>
      </c>
      <c r="V321" s="211">
        <v>0.15422204160382982</v>
      </c>
      <c r="W321" s="211">
        <v>0.56244490391636781</v>
      </c>
      <c r="X321" s="211">
        <v>0.35053092304021449</v>
      </c>
      <c r="Y321" s="211">
        <v>0.68622683091728953</v>
      </c>
      <c r="Z321" s="211">
        <v>0.1451437664612221</v>
      </c>
      <c r="AA321" s="212">
        <v>0.11822824867238678</v>
      </c>
    </row>
    <row r="322" spans="1:27" x14ac:dyDescent="0.35">
      <c r="A322" s="210" t="s">
        <v>998</v>
      </c>
      <c r="B322" s="217">
        <v>141.73029888171203</v>
      </c>
      <c r="C322" s="211">
        <v>5.8590857860263738E-2</v>
      </c>
      <c r="D322" s="211">
        <v>0.12184401888636757</v>
      </c>
      <c r="E322" s="211">
        <v>7.7592775065103564E-2</v>
      </c>
      <c r="F322" s="211">
        <v>7.6452067347727096E-2</v>
      </c>
      <c r="G322" s="211">
        <v>0.12088008213932977</v>
      </c>
      <c r="H322" s="211">
        <v>0.12132229879860951</v>
      </c>
      <c r="I322" s="211">
        <v>0.42831378837012996</v>
      </c>
      <c r="J322" s="211">
        <v>0.4459210463849943</v>
      </c>
      <c r="K322" s="211">
        <v>0.63608478110020095</v>
      </c>
      <c r="L322" s="211">
        <v>0.27736605058375913</v>
      </c>
      <c r="M322" s="211">
        <v>0.11575431214201953</v>
      </c>
      <c r="N322" s="211">
        <v>0.51467727014039544</v>
      </c>
      <c r="O322" s="211">
        <v>0.68684208167569449</v>
      </c>
      <c r="P322" s="211">
        <v>7.2988815214455965E-2</v>
      </c>
      <c r="Q322" s="211">
        <v>0.12239546891280859</v>
      </c>
      <c r="R322" s="211">
        <v>0.4783917449952394</v>
      </c>
      <c r="S322" s="211">
        <v>0.3060557226490378</v>
      </c>
      <c r="T322" s="211">
        <v>0.58994885044606249</v>
      </c>
      <c r="U322" s="211">
        <v>0.43501115926884237</v>
      </c>
      <c r="V322" s="211">
        <v>6.2469579859912416E-2</v>
      </c>
      <c r="W322" s="211">
        <v>0.51284598974598594</v>
      </c>
      <c r="X322" s="211">
        <v>0.24761869579526277</v>
      </c>
      <c r="Y322" s="211">
        <v>0.69846893987017666</v>
      </c>
      <c r="Z322" s="211">
        <v>0.14272795550770437</v>
      </c>
      <c r="AA322" s="212">
        <v>0.12138480530838752</v>
      </c>
    </row>
    <row r="323" spans="1:27" x14ac:dyDescent="0.35">
      <c r="A323" s="210" t="s">
        <v>999</v>
      </c>
      <c r="B323" s="217">
        <v>186.59634335100452</v>
      </c>
      <c r="C323" s="211">
        <v>7.6734843659760577E-2</v>
      </c>
      <c r="D323" s="211">
        <v>0.13175992810407172</v>
      </c>
      <c r="E323" s="211">
        <v>7.6069295457811104E-2</v>
      </c>
      <c r="F323" s="211">
        <v>0.11593632157700832</v>
      </c>
      <c r="G323" s="211">
        <v>0.1231264711264833</v>
      </c>
      <c r="H323" s="211">
        <v>0.11478303018047138</v>
      </c>
      <c r="I323" s="211">
        <v>0.51579387305307911</v>
      </c>
      <c r="J323" s="211">
        <v>0.42957445819672885</v>
      </c>
      <c r="K323" s="211">
        <v>0.53383279269937445</v>
      </c>
      <c r="L323" s="211">
        <v>0.27851549436906198</v>
      </c>
      <c r="M323" s="211">
        <v>9.4265986547055869E-2</v>
      </c>
      <c r="N323" s="211">
        <v>0.53729441305758785</v>
      </c>
      <c r="O323" s="211">
        <v>0.65844508440650318</v>
      </c>
      <c r="P323" s="211">
        <v>6.9779992629419585E-2</v>
      </c>
      <c r="Q323" s="211">
        <v>0.12367124315787845</v>
      </c>
      <c r="R323" s="211">
        <v>0.48679964238231149</v>
      </c>
      <c r="S323" s="211">
        <v>0.28914457031665891</v>
      </c>
      <c r="T323" s="211">
        <v>0.6231283102713282</v>
      </c>
      <c r="U323" s="211">
        <v>0.36841258306383506</v>
      </c>
      <c r="V323" s="211">
        <v>0.18326594951864772</v>
      </c>
      <c r="W323" s="211">
        <v>0.5637713435405538</v>
      </c>
      <c r="X323" s="211">
        <v>0.36036449201230808</v>
      </c>
      <c r="Y323" s="211">
        <v>0.6913246910036831</v>
      </c>
      <c r="Z323" s="211">
        <v>0.14839121942039915</v>
      </c>
      <c r="AA323" s="212">
        <v>0.11235261099935891</v>
      </c>
    </row>
    <row r="324" spans="1:27" x14ac:dyDescent="0.35">
      <c r="A324" s="210" t="s">
        <v>1000</v>
      </c>
      <c r="B324" s="217">
        <v>139.86270472452975</v>
      </c>
      <c r="C324" s="211">
        <v>6.3491831708825011E-2</v>
      </c>
      <c r="D324" s="211">
        <v>0.1200650023217088</v>
      </c>
      <c r="E324" s="211">
        <v>7.5139821038629637E-2</v>
      </c>
      <c r="F324" s="211">
        <v>0.11889590289470137</v>
      </c>
      <c r="G324" s="211">
        <v>0.11969291573260071</v>
      </c>
      <c r="H324" s="211">
        <v>0.11069440952564021</v>
      </c>
      <c r="I324" s="211">
        <v>0.46502817548192105</v>
      </c>
      <c r="J324" s="211">
        <v>0.42371046748142044</v>
      </c>
      <c r="K324" s="211">
        <v>0.63168294686717652</v>
      </c>
      <c r="L324" s="211">
        <v>0.26647306409716853</v>
      </c>
      <c r="M324" s="211">
        <v>8.2890456554585976E-2</v>
      </c>
      <c r="N324" s="211">
        <v>0.43527812335299765</v>
      </c>
      <c r="O324" s="211">
        <v>0.60750202682069931</v>
      </c>
      <c r="P324" s="211">
        <v>6.3567676924703928E-2</v>
      </c>
      <c r="Q324" s="211">
        <v>0.11796863341102948</v>
      </c>
      <c r="R324" s="211">
        <v>0.47483849111845383</v>
      </c>
      <c r="S324" s="211">
        <v>0.27518194481980718</v>
      </c>
      <c r="T324" s="211">
        <v>0.5266933389102697</v>
      </c>
      <c r="U324" s="211">
        <v>0.34392986814096294</v>
      </c>
      <c r="V324" s="211">
        <v>0.18716091864500398</v>
      </c>
      <c r="W324" s="211">
        <v>0.62402802996149975</v>
      </c>
      <c r="X324" s="211">
        <v>0.31550864926781685</v>
      </c>
      <c r="Y324" s="211">
        <v>0.61492992808473546</v>
      </c>
      <c r="Z324" s="211">
        <v>0.14896814919467727</v>
      </c>
      <c r="AA324" s="212">
        <v>0.12029647280864306</v>
      </c>
    </row>
    <row r="325" spans="1:27" x14ac:dyDescent="0.35">
      <c r="A325" s="210" t="s">
        <v>1001</v>
      </c>
      <c r="B325" s="217">
        <v>116.68692409314554</v>
      </c>
      <c r="C325" s="211">
        <v>5.3707105543771685E-2</v>
      </c>
      <c r="D325" s="211">
        <v>0.12314919318080952</v>
      </c>
      <c r="E325" s="211">
        <v>7.9677224908105387E-2</v>
      </c>
      <c r="F325" s="211">
        <v>8.936666012805021E-2</v>
      </c>
      <c r="G325" s="211">
        <v>0.11374281387668829</v>
      </c>
      <c r="H325" s="211">
        <v>0.12080263579702291</v>
      </c>
      <c r="I325" s="211">
        <v>0.51689708298665149</v>
      </c>
      <c r="J325" s="211">
        <v>0.43614378561512046</v>
      </c>
      <c r="K325" s="211">
        <v>0.64494981143218921</v>
      </c>
      <c r="L325" s="211">
        <v>0.27482109622913103</v>
      </c>
      <c r="M325" s="211">
        <v>9.0441329386242997E-2</v>
      </c>
      <c r="N325" s="211">
        <v>0.44404178756282719</v>
      </c>
      <c r="O325" s="211">
        <v>0.78023423887751064</v>
      </c>
      <c r="P325" s="211">
        <v>6.958021498701597E-2</v>
      </c>
      <c r="Q325" s="211">
        <v>6.1361045558757016E-2</v>
      </c>
      <c r="R325" s="211">
        <v>0.42644111006647389</v>
      </c>
      <c r="S325" s="211">
        <v>0.28185337320680975</v>
      </c>
      <c r="T325" s="211">
        <v>0.53962128719679925</v>
      </c>
      <c r="U325" s="211">
        <v>0.40005268068375621</v>
      </c>
      <c r="V325" s="211">
        <v>6.4103155317527361E-2</v>
      </c>
      <c r="W325" s="211">
        <v>0.5167372313714157</v>
      </c>
      <c r="X325" s="211">
        <v>0.28586021176514553</v>
      </c>
      <c r="Y325" s="211">
        <v>0.59188651694404315</v>
      </c>
      <c r="Z325" s="211">
        <v>0.14678016703311991</v>
      </c>
      <c r="AA325" s="212">
        <v>0.12236259209124513</v>
      </c>
    </row>
    <row r="326" spans="1:27" x14ac:dyDescent="0.35">
      <c r="A326" s="210" t="s">
        <v>1002</v>
      </c>
      <c r="B326" s="217">
        <v>111.25003559502053</v>
      </c>
      <c r="C326" s="211">
        <v>6.0903782963099784E-2</v>
      </c>
      <c r="D326" s="211">
        <v>0.12109306400339094</v>
      </c>
      <c r="E326" s="211">
        <v>7.4381566902446405E-2</v>
      </c>
      <c r="F326" s="211">
        <v>9.2688651074171707E-2</v>
      </c>
      <c r="G326" s="211">
        <v>0.1187048298374561</v>
      </c>
      <c r="H326" s="211">
        <v>0.10508814269472194</v>
      </c>
      <c r="I326" s="211">
        <v>0.47880379234773784</v>
      </c>
      <c r="J326" s="211">
        <v>0.3929178537050817</v>
      </c>
      <c r="K326" s="211">
        <v>0.63089082985785505</v>
      </c>
      <c r="L326" s="211">
        <v>0.27235604974694527</v>
      </c>
      <c r="M326" s="211">
        <v>9.9371076897446897E-2</v>
      </c>
      <c r="N326" s="211">
        <v>0.44465625397986031</v>
      </c>
      <c r="O326" s="211">
        <v>0.76028168115932504</v>
      </c>
      <c r="P326" s="211">
        <v>7.04721881628015E-2</v>
      </c>
      <c r="Q326" s="211">
        <v>6.4158888473860837E-2</v>
      </c>
      <c r="R326" s="211">
        <v>0.43664073974075146</v>
      </c>
      <c r="S326" s="211">
        <v>0.3105627148179344</v>
      </c>
      <c r="T326" s="211">
        <v>0.53106219814746436</v>
      </c>
      <c r="U326" s="211">
        <v>0.37537984499346366</v>
      </c>
      <c r="V326" s="211">
        <v>5.6184420689941866E-2</v>
      </c>
      <c r="W326" s="211">
        <v>0.52537933467522224</v>
      </c>
      <c r="X326" s="211">
        <v>0.30786078385341792</v>
      </c>
      <c r="Y326" s="211">
        <v>0.54311023007595838</v>
      </c>
      <c r="Z326" s="211">
        <v>0.14253274756385995</v>
      </c>
      <c r="AA326" s="212">
        <v>0.12064073431348733</v>
      </c>
    </row>
    <row r="327" spans="1:27" x14ac:dyDescent="0.35">
      <c r="A327" s="210" t="s">
        <v>1003</v>
      </c>
      <c r="B327" s="217">
        <v>116.54349477268045</v>
      </c>
      <c r="C327" s="211">
        <v>5.6325635386288785E-2</v>
      </c>
      <c r="D327" s="211">
        <v>0.11418648477868572</v>
      </c>
      <c r="E327" s="211">
        <v>7.6205003026859675E-2</v>
      </c>
      <c r="F327" s="211">
        <v>0.10391798353977269</v>
      </c>
      <c r="G327" s="211">
        <v>0.12200701571396264</v>
      </c>
      <c r="H327" s="211">
        <v>0.11184698956025665</v>
      </c>
      <c r="I327" s="211">
        <v>0.47701998812228252</v>
      </c>
      <c r="J327" s="211">
        <v>0.46058020408037026</v>
      </c>
      <c r="K327" s="211">
        <v>0.63538322137314218</v>
      </c>
      <c r="L327" s="211">
        <v>0.27455457850105858</v>
      </c>
      <c r="M327" s="211">
        <v>8.6101307862571363E-2</v>
      </c>
      <c r="N327" s="211">
        <v>0.38647327221705918</v>
      </c>
      <c r="O327" s="211">
        <v>0.74443446773606814</v>
      </c>
      <c r="P327" s="211">
        <v>6.2102689373861757E-2</v>
      </c>
      <c r="Q327" s="211">
        <v>8.1393783757673227E-2</v>
      </c>
      <c r="R327" s="211">
        <v>0.4133927983795429</v>
      </c>
      <c r="S327" s="211">
        <v>0.29490236711033324</v>
      </c>
      <c r="T327" s="211">
        <v>0.61540822910817794</v>
      </c>
      <c r="U327" s="211">
        <v>0.41470741752494222</v>
      </c>
      <c r="V327" s="211">
        <v>6.177937943765377E-2</v>
      </c>
      <c r="W327" s="211">
        <v>0.54486267330254601</v>
      </c>
      <c r="X327" s="211">
        <v>0.41156425565346411</v>
      </c>
      <c r="Y327" s="211">
        <v>0.65777449806557642</v>
      </c>
      <c r="Z327" s="211">
        <v>0.14559403443793006</v>
      </c>
      <c r="AA327" s="212">
        <v>0.11399450443080214</v>
      </c>
    </row>
    <row r="328" spans="1:27" x14ac:dyDescent="0.35">
      <c r="A328" s="210" t="s">
        <v>1004</v>
      </c>
      <c r="B328" s="217">
        <v>117.97972549502147</v>
      </c>
      <c r="C328" s="211">
        <v>5.687290829942377E-2</v>
      </c>
      <c r="D328" s="211">
        <v>0.12495209030994216</v>
      </c>
      <c r="E328" s="211">
        <v>6.9330778659338982E-2</v>
      </c>
      <c r="F328" s="211">
        <v>0.10913955762487609</v>
      </c>
      <c r="G328" s="211">
        <v>0.11992444019516983</v>
      </c>
      <c r="H328" s="211">
        <v>0.12172074262165553</v>
      </c>
      <c r="I328" s="211">
        <v>0.45462330009834029</v>
      </c>
      <c r="J328" s="211">
        <v>0.39215550889916756</v>
      </c>
      <c r="K328" s="211">
        <v>0.62870764919097533</v>
      </c>
      <c r="L328" s="211">
        <v>0.27434432558375105</v>
      </c>
      <c r="M328" s="211">
        <v>8.394771523029039E-2</v>
      </c>
      <c r="N328" s="211">
        <v>0.39910829411937587</v>
      </c>
      <c r="O328" s="211">
        <v>0.66008670589578233</v>
      </c>
      <c r="P328" s="211">
        <v>6.3338225495634809E-2</v>
      </c>
      <c r="Q328" s="211">
        <v>0.10697779603068835</v>
      </c>
      <c r="R328" s="211">
        <v>0.46937913042984136</v>
      </c>
      <c r="S328" s="211">
        <v>0.35588152606576345</v>
      </c>
      <c r="T328" s="211">
        <v>0.55182907131312742</v>
      </c>
      <c r="U328" s="211">
        <v>0.33533908719848238</v>
      </c>
      <c r="V328" s="211">
        <v>0.11132256599655109</v>
      </c>
      <c r="W328" s="211">
        <v>0.61188916903377033</v>
      </c>
      <c r="X328" s="211">
        <v>0.30275871060918569</v>
      </c>
      <c r="Y328" s="211">
        <v>0.63231120712172362</v>
      </c>
      <c r="Z328" s="211">
        <v>0.14656957850774699</v>
      </c>
      <c r="AA328" s="212">
        <v>0.1192286312856036</v>
      </c>
    </row>
    <row r="329" spans="1:27" x14ac:dyDescent="0.35">
      <c r="A329" s="210" t="s">
        <v>1005</v>
      </c>
      <c r="B329" s="217">
        <v>128.08263997708266</v>
      </c>
      <c r="C329" s="211">
        <v>4.944619788211814E-2</v>
      </c>
      <c r="D329" s="211">
        <v>0.12602970778039504</v>
      </c>
      <c r="E329" s="211">
        <v>7.8691812169828679E-2</v>
      </c>
      <c r="F329" s="211">
        <v>0.11157692724820759</v>
      </c>
      <c r="G329" s="211">
        <v>0.123412941324369</v>
      </c>
      <c r="H329" s="211">
        <v>0.11062007410972996</v>
      </c>
      <c r="I329" s="211">
        <v>0.48949509685535048</v>
      </c>
      <c r="J329" s="211">
        <v>0.42002194567017948</v>
      </c>
      <c r="K329" s="211">
        <v>0.54651463459605132</v>
      </c>
      <c r="L329" s="211">
        <v>0.28110829855882102</v>
      </c>
      <c r="M329" s="211">
        <v>0.11455728138299402</v>
      </c>
      <c r="N329" s="211">
        <v>0.38260376225052761</v>
      </c>
      <c r="O329" s="211">
        <v>0.69038594560521538</v>
      </c>
      <c r="P329" s="211">
        <v>6.7586505681011697E-2</v>
      </c>
      <c r="Q329" s="211">
        <v>5.2836748253018984E-2</v>
      </c>
      <c r="R329" s="211">
        <v>0.44743706061213068</v>
      </c>
      <c r="S329" s="211">
        <v>0.4018787879201739</v>
      </c>
      <c r="T329" s="211">
        <v>0.52047547350165724</v>
      </c>
      <c r="U329" s="211">
        <v>0.52944059631088503</v>
      </c>
      <c r="V329" s="211">
        <v>7.5234844145312549E-2</v>
      </c>
      <c r="W329" s="211">
        <v>0.54810832600812609</v>
      </c>
      <c r="X329" s="211">
        <v>0.29867558116650977</v>
      </c>
      <c r="Y329" s="211">
        <v>0.55182665544636511</v>
      </c>
      <c r="Z329" s="211">
        <v>0.1435979175673156</v>
      </c>
      <c r="AA329" s="212">
        <v>0.11744037608150672</v>
      </c>
    </row>
    <row r="330" spans="1:27" x14ac:dyDescent="0.35">
      <c r="A330" s="210" t="s">
        <v>1006</v>
      </c>
      <c r="B330" s="217">
        <v>151.07004861647246</v>
      </c>
      <c r="C330" s="211">
        <v>8.6977916477328179E-2</v>
      </c>
      <c r="D330" s="211">
        <v>0.12569260299616342</v>
      </c>
      <c r="E330" s="211">
        <v>7.5019919609773347E-2</v>
      </c>
      <c r="F330" s="211">
        <v>0.10724278590487288</v>
      </c>
      <c r="G330" s="211">
        <v>0.12288047825134053</v>
      </c>
      <c r="H330" s="211">
        <v>0.11986659548168069</v>
      </c>
      <c r="I330" s="211">
        <v>0.5388876990449557</v>
      </c>
      <c r="J330" s="211">
        <v>0.41946142491543825</v>
      </c>
      <c r="K330" s="211">
        <v>0.55124604505686037</v>
      </c>
      <c r="L330" s="211">
        <v>0.27201098093990472</v>
      </c>
      <c r="M330" s="211">
        <v>9.7825404062744981E-2</v>
      </c>
      <c r="N330" s="211">
        <v>0.4858356045280795</v>
      </c>
      <c r="O330" s="211">
        <v>0.66589828440152354</v>
      </c>
      <c r="P330" s="211">
        <v>6.5410075464269121E-2</v>
      </c>
      <c r="Q330" s="211">
        <v>5.4502526278212601E-2</v>
      </c>
      <c r="R330" s="211">
        <v>0.46792609785635281</v>
      </c>
      <c r="S330" s="211">
        <v>0.29561104151788087</v>
      </c>
      <c r="T330" s="211">
        <v>0.5743557759961091</v>
      </c>
      <c r="U330" s="211">
        <v>0.44965921810031451</v>
      </c>
      <c r="V330" s="211">
        <v>0.14659902446422884</v>
      </c>
      <c r="W330" s="211">
        <v>0.6386519278370798</v>
      </c>
      <c r="X330" s="211">
        <v>0.36458042198534979</v>
      </c>
      <c r="Y330" s="211">
        <v>0.62814569860262803</v>
      </c>
      <c r="Z330" s="211">
        <v>0.14870096820331788</v>
      </c>
      <c r="AA330" s="212">
        <v>0.1197195723384705</v>
      </c>
    </row>
    <row r="331" spans="1:27" x14ac:dyDescent="0.35">
      <c r="A331" s="210" t="s">
        <v>1007</v>
      </c>
      <c r="B331" s="217">
        <v>124.64134412902085</v>
      </c>
      <c r="C331" s="211">
        <v>5.1985028759335347E-2</v>
      </c>
      <c r="D331" s="211">
        <v>0.12687141675920247</v>
      </c>
      <c r="E331" s="211">
        <v>7.8003539761196478E-2</v>
      </c>
      <c r="F331" s="211">
        <v>0.10199630496121365</v>
      </c>
      <c r="G331" s="211">
        <v>0.12040642608147008</v>
      </c>
      <c r="H331" s="211">
        <v>0.10530576333205102</v>
      </c>
      <c r="I331" s="211">
        <v>0.48447912604593174</v>
      </c>
      <c r="J331" s="211">
        <v>0.39716017687892152</v>
      </c>
      <c r="K331" s="211">
        <v>0.5720944619973285</v>
      </c>
      <c r="L331" s="211">
        <v>0.26793191500325192</v>
      </c>
      <c r="M331" s="211">
        <v>8.2730780632830139E-2</v>
      </c>
      <c r="N331" s="211">
        <v>0.35969596823464112</v>
      </c>
      <c r="O331" s="211">
        <v>0.52324692149800334</v>
      </c>
      <c r="P331" s="211">
        <v>7.0135716336517148E-2</v>
      </c>
      <c r="Q331" s="211">
        <v>5.8325979808352357E-2</v>
      </c>
      <c r="R331" s="211">
        <v>0.42743495459282438</v>
      </c>
      <c r="S331" s="211">
        <v>0.33268944763724656</v>
      </c>
      <c r="T331" s="211">
        <v>0.54695919136275173</v>
      </c>
      <c r="U331" s="211">
        <v>0.41563402688887219</v>
      </c>
      <c r="V331" s="211">
        <v>0.11816434232011667</v>
      </c>
      <c r="W331" s="211">
        <v>0.62349617246564737</v>
      </c>
      <c r="X331" s="211">
        <v>0.27095330299825859</v>
      </c>
      <c r="Y331" s="211">
        <v>0.62282723713737187</v>
      </c>
      <c r="Z331" s="211">
        <v>0.1438748926748985</v>
      </c>
      <c r="AA331" s="212">
        <v>0.12067630998780823</v>
      </c>
    </row>
    <row r="332" spans="1:27" x14ac:dyDescent="0.35">
      <c r="A332" s="210" t="s">
        <v>1008</v>
      </c>
      <c r="B332" s="217">
        <v>143.45148797487107</v>
      </c>
      <c r="C332" s="211">
        <v>5.5138952614518719E-2</v>
      </c>
      <c r="D332" s="211">
        <v>0.12832922675015027</v>
      </c>
      <c r="E332" s="211">
        <v>7.7027742880338923E-2</v>
      </c>
      <c r="F332" s="211">
        <v>0.10131339475022401</v>
      </c>
      <c r="G332" s="211">
        <v>0.12150213085386782</v>
      </c>
      <c r="H332" s="211">
        <v>0.10401494412005019</v>
      </c>
      <c r="I332" s="211">
        <v>0.51218293495586531</v>
      </c>
      <c r="J332" s="211">
        <v>0.47808754366649081</v>
      </c>
      <c r="K332" s="211">
        <v>0.53619312885892001</v>
      </c>
      <c r="L332" s="211">
        <v>0.28416859530447314</v>
      </c>
      <c r="M332" s="211">
        <v>9.5134891918846567E-2</v>
      </c>
      <c r="N332" s="211">
        <v>0.49367802589489385</v>
      </c>
      <c r="O332" s="211">
        <v>0.67287581468537883</v>
      </c>
      <c r="P332" s="211">
        <v>6.8280081760851749E-2</v>
      </c>
      <c r="Q332" s="211">
        <v>0.131550326546098</v>
      </c>
      <c r="R332" s="211">
        <v>0.42823790817009422</v>
      </c>
      <c r="S332" s="211">
        <v>0.32435142368849246</v>
      </c>
      <c r="T332" s="211">
        <v>0.596692399807491</v>
      </c>
      <c r="U332" s="211">
        <v>0.46338201858968475</v>
      </c>
      <c r="V332" s="211">
        <v>8.1170572938692356E-2</v>
      </c>
      <c r="W332" s="211">
        <v>0.5328368243969045</v>
      </c>
      <c r="X332" s="211">
        <v>0.25300911033575257</v>
      </c>
      <c r="Y332" s="211">
        <v>0.72343910652064558</v>
      </c>
      <c r="Z332" s="211">
        <v>0.14826364520692292</v>
      </c>
      <c r="AA332" s="212">
        <v>0.11596108502825202</v>
      </c>
    </row>
    <row r="333" spans="1:27" x14ac:dyDescent="0.35">
      <c r="A333" s="210" t="s">
        <v>1009</v>
      </c>
      <c r="B333" s="217">
        <v>120.89689153054979</v>
      </c>
      <c r="C333" s="211">
        <v>6.2493377310396309E-2</v>
      </c>
      <c r="D333" s="211">
        <v>0.12056688952560377</v>
      </c>
      <c r="E333" s="211">
        <v>8.6191525142399486E-2</v>
      </c>
      <c r="F333" s="211">
        <v>9.5616281112408122E-2</v>
      </c>
      <c r="G333" s="211">
        <v>0.12477029936159102</v>
      </c>
      <c r="H333" s="211">
        <v>0.12087567019716913</v>
      </c>
      <c r="I333" s="211">
        <v>0.44878094272154279</v>
      </c>
      <c r="J333" s="211">
        <v>0.43542175140886535</v>
      </c>
      <c r="K333" s="211">
        <v>0.63274720380170946</v>
      </c>
      <c r="L333" s="211">
        <v>0.2686939711390412</v>
      </c>
      <c r="M333" s="211">
        <v>0.10449550405494021</v>
      </c>
      <c r="N333" s="211">
        <v>0.50706884419945164</v>
      </c>
      <c r="O333" s="211">
        <v>0.53472197985726266</v>
      </c>
      <c r="P333" s="211">
        <v>6.8737730899207566E-2</v>
      </c>
      <c r="Q333" s="211">
        <v>5.4192420172379782E-2</v>
      </c>
      <c r="R333" s="211">
        <v>0.41953989929541524</v>
      </c>
      <c r="S333" s="211">
        <v>0.33844066957327568</v>
      </c>
      <c r="T333" s="211">
        <v>0.50357395125536675</v>
      </c>
      <c r="U333" s="211">
        <v>0.47847386176422962</v>
      </c>
      <c r="V333" s="211">
        <v>5.5497150935724798E-2</v>
      </c>
      <c r="W333" s="211">
        <v>0.55169166287978932</v>
      </c>
      <c r="X333" s="211">
        <v>0.25562860467810394</v>
      </c>
      <c r="Y333" s="211">
        <v>0.71404655750963042</v>
      </c>
      <c r="Z333" s="211">
        <v>0.14208931389345797</v>
      </c>
      <c r="AA333" s="212">
        <v>0.12280777739426957</v>
      </c>
    </row>
    <row r="334" spans="1:27" x14ac:dyDescent="0.35">
      <c r="A334" s="210" t="s">
        <v>1010</v>
      </c>
      <c r="B334" s="217">
        <v>127.12436819478911</v>
      </c>
      <c r="C334" s="211">
        <v>5.1508487066210473E-2</v>
      </c>
      <c r="D334" s="211">
        <v>0.12433962508967751</v>
      </c>
      <c r="E334" s="211">
        <v>8.3433986247979999E-2</v>
      </c>
      <c r="F334" s="211">
        <v>8.6819838055066295E-2</v>
      </c>
      <c r="G334" s="211">
        <v>0.11628091135828306</v>
      </c>
      <c r="H334" s="211">
        <v>0.11988743776043115</v>
      </c>
      <c r="I334" s="211">
        <v>0.49362553677179127</v>
      </c>
      <c r="J334" s="211">
        <v>0.4808343064311173</v>
      </c>
      <c r="K334" s="211">
        <v>0.61739765640476818</v>
      </c>
      <c r="L334" s="211">
        <v>0.27405408683032184</v>
      </c>
      <c r="M334" s="211">
        <v>0.10022663960139797</v>
      </c>
      <c r="N334" s="211">
        <v>0.43418295157807463</v>
      </c>
      <c r="O334" s="211">
        <v>0.76329380554396442</v>
      </c>
      <c r="P334" s="211">
        <v>7.209251166427455E-2</v>
      </c>
      <c r="Q334" s="211">
        <v>0.10116552356648982</v>
      </c>
      <c r="R334" s="211">
        <v>0.46051826537612528</v>
      </c>
      <c r="S334" s="211">
        <v>0.30896151915986103</v>
      </c>
      <c r="T334" s="211">
        <v>0.5677846184066182</v>
      </c>
      <c r="U334" s="211">
        <v>0.3592015919127492</v>
      </c>
      <c r="V334" s="211">
        <v>5.532696708880494E-2</v>
      </c>
      <c r="W334" s="211">
        <v>0.62003393378090255</v>
      </c>
      <c r="X334" s="211">
        <v>0.35395005445882766</v>
      </c>
      <c r="Y334" s="211">
        <v>0.67979938709699272</v>
      </c>
      <c r="Z334" s="211">
        <v>0.14480981735982187</v>
      </c>
      <c r="AA334" s="212">
        <v>0.12022392010824015</v>
      </c>
    </row>
    <row r="335" spans="1:27" x14ac:dyDescent="0.35">
      <c r="A335" s="210" t="s">
        <v>1011</v>
      </c>
      <c r="B335" s="217">
        <v>111.36977878170816</v>
      </c>
      <c r="C335" s="211">
        <v>5.4838854713220919E-2</v>
      </c>
      <c r="D335" s="211">
        <v>0.1204722283535698</v>
      </c>
      <c r="E335" s="211">
        <v>7.9408449974821022E-2</v>
      </c>
      <c r="F335" s="211">
        <v>0.11260156250456262</v>
      </c>
      <c r="G335" s="211">
        <v>0.11884547995471761</v>
      </c>
      <c r="H335" s="211">
        <v>0.11433404595572588</v>
      </c>
      <c r="I335" s="211">
        <v>0.48955975368067201</v>
      </c>
      <c r="J335" s="211">
        <v>0.43366288746788828</v>
      </c>
      <c r="K335" s="211">
        <v>0.64138979626042003</v>
      </c>
      <c r="L335" s="211">
        <v>0.27169454669962545</v>
      </c>
      <c r="M335" s="211">
        <v>8.5649892464417121E-2</v>
      </c>
      <c r="N335" s="211">
        <v>0.33285833177610585</v>
      </c>
      <c r="O335" s="211">
        <v>0.68833033843724267</v>
      </c>
      <c r="P335" s="211">
        <v>6.6318827900931257E-2</v>
      </c>
      <c r="Q335" s="211">
        <v>5.0066751105866211E-2</v>
      </c>
      <c r="R335" s="211">
        <v>0.4477180214017864</v>
      </c>
      <c r="S335" s="211">
        <v>0.31268565661116565</v>
      </c>
      <c r="T335" s="211">
        <v>0.59621096797657003</v>
      </c>
      <c r="U335" s="211">
        <v>0.42727119188065399</v>
      </c>
      <c r="V335" s="211">
        <v>7.0850008833254763E-2</v>
      </c>
      <c r="W335" s="211">
        <v>0.53940620252510874</v>
      </c>
      <c r="X335" s="211">
        <v>0.33507859721163524</v>
      </c>
      <c r="Y335" s="211">
        <v>0.67720963424710612</v>
      </c>
      <c r="Z335" s="211">
        <v>0.14773615270347373</v>
      </c>
      <c r="AA335" s="212">
        <v>0.12473617842985937</v>
      </c>
    </row>
    <row r="336" spans="1:27" x14ac:dyDescent="0.35">
      <c r="A336" s="210" t="s">
        <v>1012</v>
      </c>
      <c r="B336" s="217">
        <v>159.90963719204618</v>
      </c>
      <c r="C336" s="211">
        <v>7.1986414424208139E-2</v>
      </c>
      <c r="D336" s="211">
        <v>0.1223806608499977</v>
      </c>
      <c r="E336" s="211">
        <v>7.573206764680547E-2</v>
      </c>
      <c r="F336" s="211">
        <v>8.1007564542030772E-2</v>
      </c>
      <c r="G336" s="211">
        <v>0.12177621859423415</v>
      </c>
      <c r="H336" s="211">
        <v>0.10918791561627468</v>
      </c>
      <c r="I336" s="211">
        <v>0.45615701658073637</v>
      </c>
      <c r="J336" s="211">
        <v>0.40355414056711492</v>
      </c>
      <c r="K336" s="211">
        <v>0.64758226713550993</v>
      </c>
      <c r="L336" s="211">
        <v>0.26905449559188471</v>
      </c>
      <c r="M336" s="211">
        <v>0.10316587438089089</v>
      </c>
      <c r="N336" s="211">
        <v>0.51785001968529898</v>
      </c>
      <c r="O336" s="211">
        <v>0.61033805619879933</v>
      </c>
      <c r="P336" s="211">
        <v>6.4025092812491746E-2</v>
      </c>
      <c r="Q336" s="211">
        <v>0.14188880899642586</v>
      </c>
      <c r="R336" s="211">
        <v>0.44684490634158036</v>
      </c>
      <c r="S336" s="211">
        <v>0.26733549207996515</v>
      </c>
      <c r="T336" s="211">
        <v>0.59755271398845378</v>
      </c>
      <c r="U336" s="211">
        <v>0.43290389398748641</v>
      </c>
      <c r="V336" s="211">
        <v>0.13967982392212397</v>
      </c>
      <c r="W336" s="211">
        <v>0.57219523652206483</v>
      </c>
      <c r="X336" s="211">
        <v>0.40024522782769117</v>
      </c>
      <c r="Y336" s="211">
        <v>0.63292485173389634</v>
      </c>
      <c r="Z336" s="211">
        <v>0.14944620270251741</v>
      </c>
      <c r="AA336" s="212">
        <v>0.11911321673566816</v>
      </c>
    </row>
    <row r="337" spans="1:27" x14ac:dyDescent="0.35">
      <c r="A337" s="210" t="s">
        <v>1013</v>
      </c>
      <c r="B337" s="217">
        <v>141.0258294740371</v>
      </c>
      <c r="C337" s="211">
        <v>5.6470635300459794E-2</v>
      </c>
      <c r="D337" s="211">
        <v>0.13133511176939805</v>
      </c>
      <c r="E337" s="211">
        <v>7.1644783971925502E-2</v>
      </c>
      <c r="F337" s="211">
        <v>0.10110481216723907</v>
      </c>
      <c r="G337" s="211">
        <v>0.12203227319402148</v>
      </c>
      <c r="H337" s="211">
        <v>0.11796525139356265</v>
      </c>
      <c r="I337" s="211">
        <v>0.43645138071856304</v>
      </c>
      <c r="J337" s="211">
        <v>0.47614922609630872</v>
      </c>
      <c r="K337" s="211">
        <v>0.60888105127050074</v>
      </c>
      <c r="L337" s="211">
        <v>0.27159373331009856</v>
      </c>
      <c r="M337" s="211">
        <v>0.11371725729098643</v>
      </c>
      <c r="N337" s="211">
        <v>0.41455006756981361</v>
      </c>
      <c r="O337" s="211">
        <v>0.75706082635520811</v>
      </c>
      <c r="P337" s="211">
        <v>6.1449196192549599E-2</v>
      </c>
      <c r="Q337" s="211">
        <v>0.10205126347195652</v>
      </c>
      <c r="R337" s="211">
        <v>0.46440255772688416</v>
      </c>
      <c r="S337" s="211">
        <v>0.30841462369312023</v>
      </c>
      <c r="T337" s="211">
        <v>0.48391259806430831</v>
      </c>
      <c r="U337" s="211">
        <v>0.41559923714270008</v>
      </c>
      <c r="V337" s="211">
        <v>9.6986057638743114E-2</v>
      </c>
      <c r="W337" s="211">
        <v>0.52169006990189526</v>
      </c>
      <c r="X337" s="211">
        <v>0.37773361522330479</v>
      </c>
      <c r="Y337" s="211">
        <v>0.68291515118609536</v>
      </c>
      <c r="Z337" s="211">
        <v>0.14869751509264356</v>
      </c>
      <c r="AA337" s="212">
        <v>0.11424000121943076</v>
      </c>
    </row>
    <row r="338" spans="1:27" x14ac:dyDescent="0.35">
      <c r="A338" s="210" t="s">
        <v>1014</v>
      </c>
      <c r="B338" s="217">
        <v>140.0228420183027</v>
      </c>
      <c r="C338" s="211">
        <v>5.9038100245716332E-2</v>
      </c>
      <c r="D338" s="211">
        <v>0.12622557498460144</v>
      </c>
      <c r="E338" s="211">
        <v>7.5559699962804108E-2</v>
      </c>
      <c r="F338" s="211">
        <v>9.2196881451763815E-2</v>
      </c>
      <c r="G338" s="211">
        <v>0.12034143713003323</v>
      </c>
      <c r="H338" s="211">
        <v>0.11435167566622186</v>
      </c>
      <c r="I338" s="211">
        <v>0.46404268704441021</v>
      </c>
      <c r="J338" s="211">
        <v>0.46044166390859709</v>
      </c>
      <c r="K338" s="211">
        <v>0.63422159752363605</v>
      </c>
      <c r="L338" s="211">
        <v>0.27750324782534341</v>
      </c>
      <c r="M338" s="211">
        <v>0.10226244054984931</v>
      </c>
      <c r="N338" s="211">
        <v>0.4147978718702387</v>
      </c>
      <c r="O338" s="211">
        <v>0.76127836620214595</v>
      </c>
      <c r="P338" s="211">
        <v>7.2309383290641654E-2</v>
      </c>
      <c r="Q338" s="211">
        <v>4.4944588461240893E-2</v>
      </c>
      <c r="R338" s="211">
        <v>0.41856728851393177</v>
      </c>
      <c r="S338" s="211">
        <v>0.40820190187289696</v>
      </c>
      <c r="T338" s="211">
        <v>0.55224534710296269</v>
      </c>
      <c r="U338" s="211">
        <v>0.46636546312948807</v>
      </c>
      <c r="V338" s="211">
        <v>8.1410597844307958E-2</v>
      </c>
      <c r="W338" s="211">
        <v>0.54970566586761038</v>
      </c>
      <c r="X338" s="211">
        <v>0.36172057988871664</v>
      </c>
      <c r="Y338" s="211">
        <v>0.69037304941353583</v>
      </c>
      <c r="Z338" s="211">
        <v>0.14764254488373554</v>
      </c>
      <c r="AA338" s="212">
        <v>0.12230103875241577</v>
      </c>
    </row>
    <row r="339" spans="1:27" x14ac:dyDescent="0.35">
      <c r="A339" s="210" t="s">
        <v>1015</v>
      </c>
      <c r="B339" s="217">
        <v>120.05054521000939</v>
      </c>
      <c r="C339" s="211">
        <v>5.8891618382559921E-2</v>
      </c>
      <c r="D339" s="211">
        <v>0.12144903076524249</v>
      </c>
      <c r="E339" s="211">
        <v>7.0199051142736307E-2</v>
      </c>
      <c r="F339" s="211">
        <v>9.2987991393245081E-2</v>
      </c>
      <c r="G339" s="211">
        <v>0.12131923473212933</v>
      </c>
      <c r="H339" s="211">
        <v>0.11825177094818812</v>
      </c>
      <c r="I339" s="211">
        <v>0.430041511900212</v>
      </c>
      <c r="J339" s="211">
        <v>0.42715209408360044</v>
      </c>
      <c r="K339" s="211">
        <v>0.57625433736719012</v>
      </c>
      <c r="L339" s="211">
        <v>0.27584495634166756</v>
      </c>
      <c r="M339" s="211">
        <v>9.9789094170385409E-2</v>
      </c>
      <c r="N339" s="211">
        <v>0.37552847171394405</v>
      </c>
      <c r="O339" s="211">
        <v>0.79057570081443973</v>
      </c>
      <c r="P339" s="211">
        <v>6.8690788879864656E-2</v>
      </c>
      <c r="Q339" s="211">
        <v>9.3124168836663121E-2</v>
      </c>
      <c r="R339" s="211">
        <v>0.45475400939207555</v>
      </c>
      <c r="S339" s="211">
        <v>0.2788422475303996</v>
      </c>
      <c r="T339" s="211">
        <v>0.51314633449254088</v>
      </c>
      <c r="U339" s="211">
        <v>0.36230624726700705</v>
      </c>
      <c r="V339" s="211">
        <v>8.8759701355885484E-2</v>
      </c>
      <c r="W339" s="211">
        <v>0.54026064764204818</v>
      </c>
      <c r="X339" s="211">
        <v>0.37485234226803299</v>
      </c>
      <c r="Y339" s="211">
        <v>0.66794591935760617</v>
      </c>
      <c r="Z339" s="211">
        <v>0.14148627144028678</v>
      </c>
      <c r="AA339" s="212">
        <v>0.12141131859028348</v>
      </c>
    </row>
    <row r="340" spans="1:27" x14ac:dyDescent="0.35">
      <c r="A340" s="210" t="s">
        <v>1016</v>
      </c>
      <c r="B340" s="217">
        <v>115.37490086990175</v>
      </c>
      <c r="C340" s="211">
        <v>5.3235964267783861E-2</v>
      </c>
      <c r="D340" s="211">
        <v>0.1338706778479436</v>
      </c>
      <c r="E340" s="211">
        <v>7.4226645515942269E-2</v>
      </c>
      <c r="F340" s="211">
        <v>7.7179604547279651E-2</v>
      </c>
      <c r="G340" s="211">
        <v>0.11863337633356617</v>
      </c>
      <c r="H340" s="211">
        <v>0.11954171128129668</v>
      </c>
      <c r="I340" s="211">
        <v>0.51343334747518243</v>
      </c>
      <c r="J340" s="211">
        <v>0.45618799250347386</v>
      </c>
      <c r="K340" s="211">
        <v>0.53923830511644488</v>
      </c>
      <c r="L340" s="211">
        <v>0.27997761944168209</v>
      </c>
      <c r="M340" s="211">
        <v>9.3679216720842146E-2</v>
      </c>
      <c r="N340" s="211">
        <v>0.43858836157927006</v>
      </c>
      <c r="O340" s="211">
        <v>0.64581749367838026</v>
      </c>
      <c r="P340" s="211">
        <v>7.0520701491940743E-2</v>
      </c>
      <c r="Q340" s="211">
        <v>6.7672678521692203E-2</v>
      </c>
      <c r="R340" s="211">
        <v>0.43711177055396561</v>
      </c>
      <c r="S340" s="211">
        <v>0.30860020541662792</v>
      </c>
      <c r="T340" s="211">
        <v>0.55439146346303325</v>
      </c>
      <c r="U340" s="211">
        <v>0.38607594155298264</v>
      </c>
      <c r="V340" s="211">
        <v>8.3749415520746828E-2</v>
      </c>
      <c r="W340" s="211">
        <v>0.57165461730006872</v>
      </c>
      <c r="X340" s="211">
        <v>0.3507791893185559</v>
      </c>
      <c r="Y340" s="211">
        <v>0.61447994623530888</v>
      </c>
      <c r="Z340" s="211">
        <v>0.1478733747756602</v>
      </c>
      <c r="AA340" s="212">
        <v>0.12474657055965298</v>
      </c>
    </row>
    <row r="341" spans="1:27" x14ac:dyDescent="0.35">
      <c r="A341" s="210" t="s">
        <v>1017</v>
      </c>
      <c r="B341" s="217">
        <v>131.93577456047186</v>
      </c>
      <c r="C341" s="211">
        <v>6.9898446375472337E-2</v>
      </c>
      <c r="D341" s="211">
        <v>0.13211881450800403</v>
      </c>
      <c r="E341" s="211">
        <v>7.4643479166899077E-2</v>
      </c>
      <c r="F341" s="211">
        <v>9.6414493562515413E-2</v>
      </c>
      <c r="G341" s="211">
        <v>0.11925160870506726</v>
      </c>
      <c r="H341" s="211">
        <v>0.10915186407811456</v>
      </c>
      <c r="I341" s="211">
        <v>0.49726739626910377</v>
      </c>
      <c r="J341" s="211">
        <v>0.43159707666567693</v>
      </c>
      <c r="K341" s="211">
        <v>0.5364625373255224</v>
      </c>
      <c r="L341" s="211">
        <v>0.2771934981819274</v>
      </c>
      <c r="M341" s="211">
        <v>8.7633689399371703E-2</v>
      </c>
      <c r="N341" s="211">
        <v>0.43980635275828556</v>
      </c>
      <c r="O341" s="211">
        <v>0.61446649203454684</v>
      </c>
      <c r="P341" s="211">
        <v>6.2195402226558179E-2</v>
      </c>
      <c r="Q341" s="211">
        <v>8.5956696766539623E-2</v>
      </c>
      <c r="R341" s="211">
        <v>0.44554078057356455</v>
      </c>
      <c r="S341" s="211">
        <v>0.306652855360872</v>
      </c>
      <c r="T341" s="211">
        <v>0.51547881085647607</v>
      </c>
      <c r="U341" s="211">
        <v>0.45283575751954624</v>
      </c>
      <c r="V341" s="211">
        <v>0.12042684442725153</v>
      </c>
      <c r="W341" s="211">
        <v>0.52585261183509302</v>
      </c>
      <c r="X341" s="211">
        <v>0.27055251914253076</v>
      </c>
      <c r="Y341" s="211">
        <v>0.74082304248182551</v>
      </c>
      <c r="Z341" s="211">
        <v>0.14509383920534347</v>
      </c>
      <c r="AA341" s="212">
        <v>0.12113450802337924</v>
      </c>
    </row>
    <row r="342" spans="1:27" x14ac:dyDescent="0.35">
      <c r="A342" s="210" t="s">
        <v>1018</v>
      </c>
      <c r="B342" s="217">
        <v>126.58799384621263</v>
      </c>
      <c r="C342" s="211">
        <v>5.9634715945659646E-2</v>
      </c>
      <c r="D342" s="211">
        <v>0.12182860457220707</v>
      </c>
      <c r="E342" s="211">
        <v>7.0950092518214533E-2</v>
      </c>
      <c r="F342" s="211">
        <v>9.6992556565372201E-2</v>
      </c>
      <c r="G342" s="211">
        <v>0.1157036016470826</v>
      </c>
      <c r="H342" s="211">
        <v>0.1211191359785963</v>
      </c>
      <c r="I342" s="211">
        <v>0.51711042898455106</v>
      </c>
      <c r="J342" s="211">
        <v>0.4527424482686494</v>
      </c>
      <c r="K342" s="211">
        <v>0.60985156816498975</v>
      </c>
      <c r="L342" s="211">
        <v>0.28058008642991317</v>
      </c>
      <c r="M342" s="211">
        <v>9.0212248677454004E-2</v>
      </c>
      <c r="N342" s="211">
        <v>0.38003238647689219</v>
      </c>
      <c r="O342" s="211">
        <v>0.71999537638600841</v>
      </c>
      <c r="P342" s="211">
        <v>6.9557989142798871E-2</v>
      </c>
      <c r="Q342" s="211">
        <v>0.11211814987425546</v>
      </c>
      <c r="R342" s="211">
        <v>0.44113255286337294</v>
      </c>
      <c r="S342" s="211">
        <v>0.30631838980908482</v>
      </c>
      <c r="T342" s="211">
        <v>0.60302715806338347</v>
      </c>
      <c r="U342" s="211">
        <v>0.40513583741310355</v>
      </c>
      <c r="V342" s="211">
        <v>9.3474083569880531E-2</v>
      </c>
      <c r="W342" s="211">
        <v>0.48837289576658954</v>
      </c>
      <c r="X342" s="211">
        <v>0.38899862987697015</v>
      </c>
      <c r="Y342" s="211">
        <v>0.5640042565257527</v>
      </c>
      <c r="Z342" s="211">
        <v>0.14795270241864228</v>
      </c>
      <c r="AA342" s="212">
        <v>0.11851224142798392</v>
      </c>
    </row>
    <row r="343" spans="1:27" x14ac:dyDescent="0.35">
      <c r="A343" s="210" t="s">
        <v>1019</v>
      </c>
      <c r="B343" s="217">
        <v>146.28524530179976</v>
      </c>
      <c r="C343" s="211">
        <v>5.9680942599813935E-2</v>
      </c>
      <c r="D343" s="211">
        <v>0.1308117613331824</v>
      </c>
      <c r="E343" s="211">
        <v>7.4046843788369246E-2</v>
      </c>
      <c r="F343" s="211">
        <v>0.10110209918385589</v>
      </c>
      <c r="G343" s="211">
        <v>0.12571667071034948</v>
      </c>
      <c r="H343" s="211">
        <v>0.11458246885343248</v>
      </c>
      <c r="I343" s="211">
        <v>0.42175070595987724</v>
      </c>
      <c r="J343" s="211">
        <v>0.44057813019171888</v>
      </c>
      <c r="K343" s="211">
        <v>0.61600081979370125</v>
      </c>
      <c r="L343" s="211">
        <v>0.26955050661143054</v>
      </c>
      <c r="M343" s="211">
        <v>9.0009728306408035E-2</v>
      </c>
      <c r="N343" s="211">
        <v>0.41050483596756138</v>
      </c>
      <c r="O343" s="211">
        <v>0.68752340376961985</v>
      </c>
      <c r="P343" s="211">
        <v>6.9604884699652259E-2</v>
      </c>
      <c r="Q343" s="211">
        <v>0.12023723468618219</v>
      </c>
      <c r="R343" s="211">
        <v>0.4766917197120818</v>
      </c>
      <c r="S343" s="211">
        <v>0.34459602484785512</v>
      </c>
      <c r="T343" s="211">
        <v>0.58837448300203088</v>
      </c>
      <c r="U343" s="211">
        <v>0.44615436240719597</v>
      </c>
      <c r="V343" s="211">
        <v>0.10286187545742508</v>
      </c>
      <c r="W343" s="211">
        <v>0.59118569487338879</v>
      </c>
      <c r="X343" s="211">
        <v>0.33270156261198919</v>
      </c>
      <c r="Y343" s="211">
        <v>0.7830271508864608</v>
      </c>
      <c r="Z343" s="211">
        <v>0.1482324288801172</v>
      </c>
      <c r="AA343" s="212">
        <v>0.1228344795837799</v>
      </c>
    </row>
    <row r="344" spans="1:27" x14ac:dyDescent="0.35">
      <c r="A344" s="210" t="s">
        <v>1020</v>
      </c>
      <c r="B344" s="217">
        <v>139.5835206202934</v>
      </c>
      <c r="C344" s="211">
        <v>7.1267797346616479E-2</v>
      </c>
      <c r="D344" s="211">
        <v>0.12825893358421905</v>
      </c>
      <c r="E344" s="211">
        <v>7.19767716922632E-2</v>
      </c>
      <c r="F344" s="211">
        <v>0.10027315102934135</v>
      </c>
      <c r="G344" s="211">
        <v>0.12059375791765631</v>
      </c>
      <c r="H344" s="211">
        <v>0.10924773046986239</v>
      </c>
      <c r="I344" s="211">
        <v>0.47648241035985567</v>
      </c>
      <c r="J344" s="211">
        <v>0.4748624886828276</v>
      </c>
      <c r="K344" s="211">
        <v>0.62733610877154744</v>
      </c>
      <c r="L344" s="211">
        <v>0.27936083424128966</v>
      </c>
      <c r="M344" s="211">
        <v>9.1264220266127391E-2</v>
      </c>
      <c r="N344" s="211">
        <v>0.54409072347267184</v>
      </c>
      <c r="O344" s="211">
        <v>0.75416402711272934</v>
      </c>
      <c r="P344" s="211">
        <v>7.082332859699246E-2</v>
      </c>
      <c r="Q344" s="211">
        <v>0.15328399104333565</v>
      </c>
      <c r="R344" s="211">
        <v>0.42746300271760396</v>
      </c>
      <c r="S344" s="211">
        <v>0.39566671344167936</v>
      </c>
      <c r="T344" s="211">
        <v>0.51140115727643543</v>
      </c>
      <c r="U344" s="211">
        <v>0.44562982904554643</v>
      </c>
      <c r="V344" s="211">
        <v>8.8587706320368109E-2</v>
      </c>
      <c r="W344" s="211">
        <v>0.58075530475242754</v>
      </c>
      <c r="X344" s="211">
        <v>0.31401557189928309</v>
      </c>
      <c r="Y344" s="211">
        <v>0.60099193195332101</v>
      </c>
      <c r="Z344" s="211">
        <v>0.14802211142404753</v>
      </c>
      <c r="AA344" s="212">
        <v>0.12157756688675989</v>
      </c>
    </row>
    <row r="345" spans="1:27" x14ac:dyDescent="0.35">
      <c r="A345" s="210" t="s">
        <v>1021</v>
      </c>
      <c r="B345" s="217">
        <v>136.54302157218632</v>
      </c>
      <c r="C345" s="211">
        <v>6.0125467329114099E-2</v>
      </c>
      <c r="D345" s="211">
        <v>0.12405814996012807</v>
      </c>
      <c r="E345" s="211">
        <v>7.1133959920474221E-2</v>
      </c>
      <c r="F345" s="211">
        <v>7.7288459343293398E-2</v>
      </c>
      <c r="G345" s="211">
        <v>0.12160061216802481</v>
      </c>
      <c r="H345" s="211">
        <v>0.1111241630710363</v>
      </c>
      <c r="I345" s="211">
        <v>0.5114895858171018</v>
      </c>
      <c r="J345" s="211">
        <v>0.47970519910046844</v>
      </c>
      <c r="K345" s="211">
        <v>0.53649359523608897</v>
      </c>
      <c r="L345" s="211">
        <v>0.27239255217825548</v>
      </c>
      <c r="M345" s="211">
        <v>9.7053687142927655E-2</v>
      </c>
      <c r="N345" s="211">
        <v>0.38235916626080391</v>
      </c>
      <c r="O345" s="211">
        <v>0.68180700596151922</v>
      </c>
      <c r="P345" s="211">
        <v>7.2297125928845629E-2</v>
      </c>
      <c r="Q345" s="211">
        <v>7.6124434821804532E-2</v>
      </c>
      <c r="R345" s="211">
        <v>0.37180760832002691</v>
      </c>
      <c r="S345" s="211">
        <v>0.31928194197129334</v>
      </c>
      <c r="T345" s="211">
        <v>0.58299273416097142</v>
      </c>
      <c r="U345" s="211">
        <v>0.40565778402956276</v>
      </c>
      <c r="V345" s="211">
        <v>7.9532166626249373E-2</v>
      </c>
      <c r="W345" s="211">
        <v>0.51772291037296048</v>
      </c>
      <c r="X345" s="211">
        <v>0.40796815357831484</v>
      </c>
      <c r="Y345" s="211">
        <v>0.70252402393217717</v>
      </c>
      <c r="Z345" s="211">
        <v>0.14597890880317929</v>
      </c>
      <c r="AA345" s="212">
        <v>0.11295106710248665</v>
      </c>
    </row>
    <row r="346" spans="1:27" x14ac:dyDescent="0.35">
      <c r="A346" s="210" t="s">
        <v>1022</v>
      </c>
      <c r="B346" s="217">
        <v>144.83278783812878</v>
      </c>
      <c r="C346" s="211">
        <v>8.209575573262648E-2</v>
      </c>
      <c r="D346" s="211">
        <v>0.12477792004065576</v>
      </c>
      <c r="E346" s="211">
        <v>8.5642101597040499E-2</v>
      </c>
      <c r="F346" s="211">
        <v>9.7575379896750136E-2</v>
      </c>
      <c r="G346" s="211">
        <v>0.12647795232368711</v>
      </c>
      <c r="H346" s="211">
        <v>0.11981318487562168</v>
      </c>
      <c r="I346" s="211">
        <v>0.50043999348642698</v>
      </c>
      <c r="J346" s="211">
        <v>0.46773673411541283</v>
      </c>
      <c r="K346" s="211">
        <v>0.62004742699499626</v>
      </c>
      <c r="L346" s="211">
        <v>0.2807605266061744</v>
      </c>
      <c r="M346" s="211">
        <v>8.777667440439077E-2</v>
      </c>
      <c r="N346" s="211">
        <v>0.35543613963224868</v>
      </c>
      <c r="O346" s="211">
        <v>0.68715972512686951</v>
      </c>
      <c r="P346" s="211">
        <v>7.0130675702459996E-2</v>
      </c>
      <c r="Q346" s="211">
        <v>0.15184755223798357</v>
      </c>
      <c r="R346" s="211">
        <v>0.44122772695772677</v>
      </c>
      <c r="S346" s="211">
        <v>0.31740395178216907</v>
      </c>
      <c r="T346" s="211">
        <v>0.56590808988471319</v>
      </c>
      <c r="U346" s="211">
        <v>0.32550643265520313</v>
      </c>
      <c r="V346" s="211">
        <v>0.14597524333012296</v>
      </c>
      <c r="W346" s="211">
        <v>0.55613723851049113</v>
      </c>
      <c r="X346" s="211">
        <v>0.33314282007620372</v>
      </c>
      <c r="Y346" s="211">
        <v>0.59604588667169323</v>
      </c>
      <c r="Z346" s="211">
        <v>0.14804544300599992</v>
      </c>
      <c r="AA346" s="212">
        <v>0.11857734228643275</v>
      </c>
    </row>
    <row r="347" spans="1:27" x14ac:dyDescent="0.35">
      <c r="A347" s="210" t="s">
        <v>1023</v>
      </c>
      <c r="B347" s="217">
        <v>149.30106067153156</v>
      </c>
      <c r="C347" s="211">
        <v>8.3636828431564017E-2</v>
      </c>
      <c r="D347" s="211">
        <v>0.11463078648065621</v>
      </c>
      <c r="E347" s="211">
        <v>7.7193747703656307E-2</v>
      </c>
      <c r="F347" s="211">
        <v>9.0161464555594525E-2</v>
      </c>
      <c r="G347" s="211">
        <v>0.12633172879341703</v>
      </c>
      <c r="H347" s="211">
        <v>0.11758123245953486</v>
      </c>
      <c r="I347" s="211">
        <v>0.43992142873227247</v>
      </c>
      <c r="J347" s="211">
        <v>0.43286891674632327</v>
      </c>
      <c r="K347" s="211">
        <v>0.63464334466169325</v>
      </c>
      <c r="L347" s="211">
        <v>0.27244853184882489</v>
      </c>
      <c r="M347" s="211">
        <v>0.10061709709995295</v>
      </c>
      <c r="N347" s="211">
        <v>0.38219133840363884</v>
      </c>
      <c r="O347" s="211">
        <v>0.75157980688994674</v>
      </c>
      <c r="P347" s="211">
        <v>6.7744506816353647E-2</v>
      </c>
      <c r="Q347" s="211">
        <v>0.10556747834172162</v>
      </c>
      <c r="R347" s="211">
        <v>0.41088731134227235</v>
      </c>
      <c r="S347" s="211">
        <v>0.27543518799892058</v>
      </c>
      <c r="T347" s="211">
        <v>0.56533869494077482</v>
      </c>
      <c r="U347" s="211">
        <v>0.46621686336562584</v>
      </c>
      <c r="V347" s="211">
        <v>0.11071398159173618</v>
      </c>
      <c r="W347" s="211">
        <v>0.64351614636747212</v>
      </c>
      <c r="X347" s="211">
        <v>0.38136625730719914</v>
      </c>
      <c r="Y347" s="211">
        <v>0.61428522840527555</v>
      </c>
      <c r="Z347" s="211">
        <v>0.14820407685159157</v>
      </c>
      <c r="AA347" s="212">
        <v>0.11839037407446081</v>
      </c>
    </row>
    <row r="348" spans="1:27" x14ac:dyDescent="0.35">
      <c r="A348" s="210" t="s">
        <v>1024</v>
      </c>
      <c r="B348" s="217">
        <v>158.84398980385922</v>
      </c>
      <c r="C348" s="211">
        <v>5.7910656035078042E-2</v>
      </c>
      <c r="D348" s="211">
        <v>0.13046235087814778</v>
      </c>
      <c r="E348" s="211">
        <v>8.6604365704918834E-2</v>
      </c>
      <c r="F348" s="211">
        <v>0.11011026137882385</v>
      </c>
      <c r="G348" s="211">
        <v>0.11893558519127322</v>
      </c>
      <c r="H348" s="211">
        <v>0.12324002268083428</v>
      </c>
      <c r="I348" s="211">
        <v>0.50204253524302156</v>
      </c>
      <c r="J348" s="211">
        <v>0.45901937516291991</v>
      </c>
      <c r="K348" s="211">
        <v>0.55364688770246051</v>
      </c>
      <c r="L348" s="211">
        <v>0.2770785139928218</v>
      </c>
      <c r="M348" s="211">
        <v>8.6860741728931878E-2</v>
      </c>
      <c r="N348" s="211">
        <v>0.50879078252179311</v>
      </c>
      <c r="O348" s="211">
        <v>0.68460200690962325</v>
      </c>
      <c r="P348" s="211">
        <v>7.093872154771115E-2</v>
      </c>
      <c r="Q348" s="211">
        <v>9.8207942621328273E-2</v>
      </c>
      <c r="R348" s="211">
        <v>0.47741230544475977</v>
      </c>
      <c r="S348" s="211">
        <v>0.28838326117111007</v>
      </c>
      <c r="T348" s="211">
        <v>0.51309896923545228</v>
      </c>
      <c r="U348" s="211">
        <v>0.34231212972465608</v>
      </c>
      <c r="V348" s="211">
        <v>0.15776792620058919</v>
      </c>
      <c r="W348" s="211">
        <v>0.61585852253717832</v>
      </c>
      <c r="X348" s="211">
        <v>0.27464702253963741</v>
      </c>
      <c r="Y348" s="211">
        <v>0.64949703389236613</v>
      </c>
      <c r="Z348" s="211">
        <v>0.14484876898933596</v>
      </c>
      <c r="AA348" s="212">
        <v>0.11604685660764269</v>
      </c>
    </row>
    <row r="349" spans="1:27" x14ac:dyDescent="0.35">
      <c r="A349" s="210" t="s">
        <v>1025</v>
      </c>
      <c r="B349" s="217">
        <v>144.91126240942739</v>
      </c>
      <c r="C349" s="211">
        <v>8.2530763600021054E-2</v>
      </c>
      <c r="D349" s="211">
        <v>0.12711837168785325</v>
      </c>
      <c r="E349" s="211">
        <v>7.4223769124934225E-2</v>
      </c>
      <c r="F349" s="211">
        <v>7.3267741585571533E-2</v>
      </c>
      <c r="G349" s="211">
        <v>0.12332985509492349</v>
      </c>
      <c r="H349" s="211">
        <v>0.11668660446947396</v>
      </c>
      <c r="I349" s="211">
        <v>0.42142035524806259</v>
      </c>
      <c r="J349" s="211">
        <v>0.4236367612243031</v>
      </c>
      <c r="K349" s="211">
        <v>0.5589819018703458</v>
      </c>
      <c r="L349" s="211">
        <v>0.26860385634323869</v>
      </c>
      <c r="M349" s="211">
        <v>8.3035073605672735E-2</v>
      </c>
      <c r="N349" s="211">
        <v>0.54137277947883744</v>
      </c>
      <c r="O349" s="211">
        <v>0.64096173172615101</v>
      </c>
      <c r="P349" s="211">
        <v>6.3993025754375057E-2</v>
      </c>
      <c r="Q349" s="211">
        <v>0.15296398873974154</v>
      </c>
      <c r="R349" s="211">
        <v>0.48361260174408377</v>
      </c>
      <c r="S349" s="211">
        <v>0.29109044197922312</v>
      </c>
      <c r="T349" s="211">
        <v>0.57380279722861449</v>
      </c>
      <c r="U349" s="211">
        <v>0.45022868040083797</v>
      </c>
      <c r="V349" s="211">
        <v>0.12785490245414707</v>
      </c>
      <c r="W349" s="211">
        <v>0.5861245252510332</v>
      </c>
      <c r="X349" s="211">
        <v>0.42203068031540397</v>
      </c>
      <c r="Y349" s="211">
        <v>0.59902536950951613</v>
      </c>
      <c r="Z349" s="211">
        <v>0.14809267875950516</v>
      </c>
      <c r="AA349" s="212">
        <v>0.11565666304271942</v>
      </c>
    </row>
    <row r="350" spans="1:27" x14ac:dyDescent="0.35">
      <c r="A350" s="210" t="s">
        <v>1026</v>
      </c>
      <c r="B350" s="217">
        <v>122.26629283434197</v>
      </c>
      <c r="C350" s="211">
        <v>6.2899762590830383E-2</v>
      </c>
      <c r="D350" s="211">
        <v>0.1278726943255159</v>
      </c>
      <c r="E350" s="211">
        <v>7.7918494469954358E-2</v>
      </c>
      <c r="F350" s="211">
        <v>9.2229606894539296E-2</v>
      </c>
      <c r="G350" s="211">
        <v>0.11371987560753802</v>
      </c>
      <c r="H350" s="211">
        <v>0.11688200156972728</v>
      </c>
      <c r="I350" s="211">
        <v>0.51821032516333521</v>
      </c>
      <c r="J350" s="211">
        <v>0.43842362744487617</v>
      </c>
      <c r="K350" s="211">
        <v>0.53467219853821168</v>
      </c>
      <c r="L350" s="211">
        <v>0.27712399938388227</v>
      </c>
      <c r="M350" s="211">
        <v>0.10364911942062573</v>
      </c>
      <c r="N350" s="211">
        <v>0.38156662117052764</v>
      </c>
      <c r="O350" s="211">
        <v>0.69584180917103677</v>
      </c>
      <c r="P350" s="211">
        <v>6.5237134112923006E-2</v>
      </c>
      <c r="Q350" s="211">
        <v>5.5483535424813962E-2</v>
      </c>
      <c r="R350" s="211">
        <v>0.37977968867815026</v>
      </c>
      <c r="S350" s="211">
        <v>0.29342351116263116</v>
      </c>
      <c r="T350" s="211">
        <v>0.47274461407618551</v>
      </c>
      <c r="U350" s="211">
        <v>0.38362724173749918</v>
      </c>
      <c r="V350" s="211">
        <v>0.11040374228955011</v>
      </c>
      <c r="W350" s="211">
        <v>0.65824001598592519</v>
      </c>
      <c r="X350" s="211">
        <v>0.31412561284951257</v>
      </c>
      <c r="Y350" s="211">
        <v>0.55310804172050354</v>
      </c>
      <c r="Z350" s="211">
        <v>0.14853280469493155</v>
      </c>
      <c r="AA350" s="212">
        <v>0.11671218445867652</v>
      </c>
    </row>
    <row r="351" spans="1:27" x14ac:dyDescent="0.35">
      <c r="A351" s="210" t="s">
        <v>1027</v>
      </c>
      <c r="B351" s="217">
        <v>117.68671814000957</v>
      </c>
      <c r="C351" s="211">
        <v>7.3322413639470993E-2</v>
      </c>
      <c r="D351" s="211">
        <v>0.13060802399832847</v>
      </c>
      <c r="E351" s="211">
        <v>7.2991658325099323E-2</v>
      </c>
      <c r="F351" s="211">
        <v>9.8466933420803981E-2</v>
      </c>
      <c r="G351" s="211">
        <v>0.12503975007019788</v>
      </c>
      <c r="H351" s="211">
        <v>0.1150530234871492</v>
      </c>
      <c r="I351" s="211">
        <v>0.4483538072928468</v>
      </c>
      <c r="J351" s="211">
        <v>0.47651554025534398</v>
      </c>
      <c r="K351" s="211">
        <v>0.55060017985345011</v>
      </c>
      <c r="L351" s="211">
        <v>0.27847885547134699</v>
      </c>
      <c r="M351" s="211">
        <v>0.11322192943897411</v>
      </c>
      <c r="N351" s="211">
        <v>0.39239733765664131</v>
      </c>
      <c r="O351" s="211">
        <v>0.61780229320370761</v>
      </c>
      <c r="P351" s="211">
        <v>6.9832706060168628E-2</v>
      </c>
      <c r="Q351" s="211">
        <v>4.1967571754046737E-2</v>
      </c>
      <c r="R351" s="211">
        <v>0.45258911554843018</v>
      </c>
      <c r="S351" s="211">
        <v>0.39510682372771089</v>
      </c>
      <c r="T351" s="211">
        <v>0.55539257382054197</v>
      </c>
      <c r="U351" s="211">
        <v>0.37966944962066518</v>
      </c>
      <c r="V351" s="211">
        <v>6.3552327919406765E-2</v>
      </c>
      <c r="W351" s="211">
        <v>0.57960526054001071</v>
      </c>
      <c r="X351" s="211">
        <v>0.40211270048314507</v>
      </c>
      <c r="Y351" s="211">
        <v>0.58191800018644657</v>
      </c>
      <c r="Z351" s="211">
        <v>0.14832993904218711</v>
      </c>
      <c r="AA351" s="212">
        <v>0.11606098402725398</v>
      </c>
    </row>
    <row r="352" spans="1:27" x14ac:dyDescent="0.35">
      <c r="A352" s="210" t="s">
        <v>1028</v>
      </c>
      <c r="B352" s="217">
        <v>168.84974241690884</v>
      </c>
      <c r="C352" s="211">
        <v>5.6425576529796122E-2</v>
      </c>
      <c r="D352" s="211">
        <v>0.11427794601158248</v>
      </c>
      <c r="E352" s="211">
        <v>7.2318079310979638E-2</v>
      </c>
      <c r="F352" s="211">
        <v>0.11670954780264474</v>
      </c>
      <c r="G352" s="211">
        <v>0.12362079778104405</v>
      </c>
      <c r="H352" s="211">
        <v>0.10809542451676771</v>
      </c>
      <c r="I352" s="211">
        <v>0.48703199332419134</v>
      </c>
      <c r="J352" s="211">
        <v>0.44617755523224856</v>
      </c>
      <c r="K352" s="211">
        <v>0.62466248567883487</v>
      </c>
      <c r="L352" s="211">
        <v>0.27618955673492179</v>
      </c>
      <c r="M352" s="211">
        <v>9.2696835268301053E-2</v>
      </c>
      <c r="N352" s="211">
        <v>0.46476655986012305</v>
      </c>
      <c r="O352" s="211">
        <v>0.68211585100110073</v>
      </c>
      <c r="P352" s="211">
        <v>6.685252247641614E-2</v>
      </c>
      <c r="Q352" s="211">
        <v>8.7765784747448491E-2</v>
      </c>
      <c r="R352" s="211">
        <v>0.47160292036958534</v>
      </c>
      <c r="S352" s="211">
        <v>0.33902514244086324</v>
      </c>
      <c r="T352" s="211">
        <v>0.54251195054742329</v>
      </c>
      <c r="U352" s="211">
        <v>0.35329956070722757</v>
      </c>
      <c r="V352" s="211">
        <v>0.17559028319129863</v>
      </c>
      <c r="W352" s="211">
        <v>0.63943875077371082</v>
      </c>
      <c r="X352" s="211">
        <v>0.3916744417278416</v>
      </c>
      <c r="Y352" s="211">
        <v>0.73908243865812806</v>
      </c>
      <c r="Z352" s="211">
        <v>0.14730249854540417</v>
      </c>
      <c r="AA352" s="212">
        <v>0.11482047151243578</v>
      </c>
    </row>
    <row r="353" spans="1:27" x14ac:dyDescent="0.35">
      <c r="A353" s="210" t="s">
        <v>1029</v>
      </c>
      <c r="B353" s="217">
        <v>132.25060681616867</v>
      </c>
      <c r="C353" s="211">
        <v>5.5394592290326373E-2</v>
      </c>
      <c r="D353" s="211">
        <v>0.12017254537553745</v>
      </c>
      <c r="E353" s="211">
        <v>7.4507517436394763E-2</v>
      </c>
      <c r="F353" s="211">
        <v>0.11055237641843471</v>
      </c>
      <c r="G353" s="211">
        <v>0.1222508430292972</v>
      </c>
      <c r="H353" s="211">
        <v>0.11143807809702072</v>
      </c>
      <c r="I353" s="211">
        <v>0.47809265681917895</v>
      </c>
      <c r="J353" s="211">
        <v>0.44608851244098374</v>
      </c>
      <c r="K353" s="211">
        <v>0.53232593521959592</v>
      </c>
      <c r="L353" s="211">
        <v>0.2750587639577029</v>
      </c>
      <c r="M353" s="211">
        <v>8.149774718992045E-2</v>
      </c>
      <c r="N353" s="211">
        <v>0.42016111005738571</v>
      </c>
      <c r="O353" s="211">
        <v>0.68358028179319774</v>
      </c>
      <c r="P353" s="211">
        <v>7.025449175067415E-2</v>
      </c>
      <c r="Q353" s="211">
        <v>6.5811389650439964E-2</v>
      </c>
      <c r="R353" s="211">
        <v>0.47145267964957432</v>
      </c>
      <c r="S353" s="211">
        <v>0.36821252405049387</v>
      </c>
      <c r="T353" s="211">
        <v>0.48022622241944857</v>
      </c>
      <c r="U353" s="211">
        <v>0.46244697070802276</v>
      </c>
      <c r="V353" s="211">
        <v>0.12273559660793495</v>
      </c>
      <c r="W353" s="211">
        <v>0.50449749427899138</v>
      </c>
      <c r="X353" s="211">
        <v>0.35834423070535654</v>
      </c>
      <c r="Y353" s="211">
        <v>0.62439095400368194</v>
      </c>
      <c r="Z353" s="211">
        <v>0.1487917488633998</v>
      </c>
      <c r="AA353" s="212">
        <v>0.11991438904817805</v>
      </c>
    </row>
    <row r="354" spans="1:27" x14ac:dyDescent="0.35">
      <c r="A354" s="210" t="s">
        <v>1030</v>
      </c>
      <c r="B354" s="217">
        <v>136.54513069909981</v>
      </c>
      <c r="C354" s="211">
        <v>5.1392420076090246E-2</v>
      </c>
      <c r="D354" s="211">
        <v>0.12848573297741644</v>
      </c>
      <c r="E354" s="211">
        <v>7.0640612507800335E-2</v>
      </c>
      <c r="F354" s="211">
        <v>8.8741238966120156E-2</v>
      </c>
      <c r="G354" s="211">
        <v>0.12075977664645657</v>
      </c>
      <c r="H354" s="211">
        <v>0.12645716590095143</v>
      </c>
      <c r="I354" s="211">
        <v>0.45160166108997934</v>
      </c>
      <c r="J354" s="211">
        <v>0.46027321162743401</v>
      </c>
      <c r="K354" s="211">
        <v>0.60693045088143338</v>
      </c>
      <c r="L354" s="211">
        <v>0.27185801595170478</v>
      </c>
      <c r="M354" s="211">
        <v>9.9090840965906604E-2</v>
      </c>
      <c r="N354" s="211">
        <v>0.46737709712742642</v>
      </c>
      <c r="O354" s="211">
        <v>0.73049844378948081</v>
      </c>
      <c r="P354" s="211">
        <v>6.6608931650125769E-2</v>
      </c>
      <c r="Q354" s="211">
        <v>9.7348679173557273E-2</v>
      </c>
      <c r="R354" s="211">
        <v>0.43450931405694337</v>
      </c>
      <c r="S354" s="211">
        <v>0.36322670472443264</v>
      </c>
      <c r="T354" s="211">
        <v>0.54608692768860845</v>
      </c>
      <c r="U354" s="211">
        <v>0.54961842004106432</v>
      </c>
      <c r="V354" s="211">
        <v>7.4530025984335557E-2</v>
      </c>
      <c r="W354" s="211">
        <v>0.56021702548653152</v>
      </c>
      <c r="X354" s="211">
        <v>0.39500477250106369</v>
      </c>
      <c r="Y354" s="211">
        <v>0.76381612244713326</v>
      </c>
      <c r="Z354" s="211">
        <v>0.14665372812546623</v>
      </c>
      <c r="AA354" s="212">
        <v>0.12400098983517517</v>
      </c>
    </row>
    <row r="355" spans="1:27" x14ac:dyDescent="0.35">
      <c r="A355" s="210" t="s">
        <v>1031</v>
      </c>
      <c r="B355" s="217">
        <v>122.13681354963485</v>
      </c>
      <c r="C355" s="211">
        <v>7.3139125322351548E-2</v>
      </c>
      <c r="D355" s="211">
        <v>0.12484336025460442</v>
      </c>
      <c r="E355" s="211">
        <v>7.8361710401761514E-2</v>
      </c>
      <c r="F355" s="211">
        <v>9.8381002428549857E-2</v>
      </c>
      <c r="G355" s="211">
        <v>0.11825119286348573</v>
      </c>
      <c r="H355" s="211">
        <v>0.1260566881481594</v>
      </c>
      <c r="I355" s="211">
        <v>0.47811181623431576</v>
      </c>
      <c r="J355" s="211">
        <v>0.45300247232461055</v>
      </c>
      <c r="K355" s="211">
        <v>0.62925410213519195</v>
      </c>
      <c r="L355" s="211">
        <v>0.27024226963482578</v>
      </c>
      <c r="M355" s="211">
        <v>9.1552599396401882E-2</v>
      </c>
      <c r="N355" s="211">
        <v>0.4347231597915775</v>
      </c>
      <c r="O355" s="211">
        <v>0.78636609177065431</v>
      </c>
      <c r="P355" s="211">
        <v>6.4402787387305302E-2</v>
      </c>
      <c r="Q355" s="211">
        <v>0.12389517269548858</v>
      </c>
      <c r="R355" s="211">
        <v>0.44516658013131122</v>
      </c>
      <c r="S355" s="211">
        <v>0.35287538389445594</v>
      </c>
      <c r="T355" s="211">
        <v>0.55022392593576641</v>
      </c>
      <c r="U355" s="211">
        <v>0.33789753344062634</v>
      </c>
      <c r="V355" s="211">
        <v>7.4595096910897607E-2</v>
      </c>
      <c r="W355" s="211">
        <v>0.5353552824134532</v>
      </c>
      <c r="X355" s="211">
        <v>0.31756854043437754</v>
      </c>
      <c r="Y355" s="211">
        <v>0.62664527381886859</v>
      </c>
      <c r="Z355" s="211">
        <v>0.14543230187954137</v>
      </c>
      <c r="AA355" s="212">
        <v>0.11706896003303201</v>
      </c>
    </row>
    <row r="356" spans="1:27" x14ac:dyDescent="0.35">
      <c r="A356" s="210" t="s">
        <v>1032</v>
      </c>
      <c r="B356" s="217">
        <v>141.36392495317517</v>
      </c>
      <c r="C356" s="211">
        <v>6.3500972184642818E-2</v>
      </c>
      <c r="D356" s="211">
        <v>0.12719950123046461</v>
      </c>
      <c r="E356" s="211">
        <v>8.0712398261531745E-2</v>
      </c>
      <c r="F356" s="211">
        <v>8.504997801112614E-2</v>
      </c>
      <c r="G356" s="211">
        <v>0.11888922938241335</v>
      </c>
      <c r="H356" s="211">
        <v>0.10968699482107878</v>
      </c>
      <c r="I356" s="211">
        <v>0.45707559340100984</v>
      </c>
      <c r="J356" s="211">
        <v>0.47246048338456487</v>
      </c>
      <c r="K356" s="211">
        <v>0.59361898684238057</v>
      </c>
      <c r="L356" s="211">
        <v>0.27563374984547001</v>
      </c>
      <c r="M356" s="211">
        <v>9.3072234955476896E-2</v>
      </c>
      <c r="N356" s="211">
        <v>0.40867047570055459</v>
      </c>
      <c r="O356" s="211">
        <v>0.68759844979505025</v>
      </c>
      <c r="P356" s="211">
        <v>6.8769964455644123E-2</v>
      </c>
      <c r="Q356" s="211">
        <v>0.10219695243196095</v>
      </c>
      <c r="R356" s="211">
        <v>0.39351157243304186</v>
      </c>
      <c r="S356" s="211">
        <v>0.26102403422540593</v>
      </c>
      <c r="T356" s="211">
        <v>0.58292000432618463</v>
      </c>
      <c r="U356" s="211">
        <v>0.41706279522657286</v>
      </c>
      <c r="V356" s="211">
        <v>0.1189302254319968</v>
      </c>
      <c r="W356" s="211">
        <v>0.54037006003124721</v>
      </c>
      <c r="X356" s="211">
        <v>0.32622696003743068</v>
      </c>
      <c r="Y356" s="211">
        <v>0.62487658772411758</v>
      </c>
      <c r="Z356" s="211">
        <v>0.14761033932460482</v>
      </c>
      <c r="AA356" s="212">
        <v>0.12017972646447722</v>
      </c>
    </row>
    <row r="357" spans="1:27" x14ac:dyDescent="0.35">
      <c r="A357" s="210" t="s">
        <v>1033</v>
      </c>
      <c r="B357" s="217">
        <v>140.33888521846515</v>
      </c>
      <c r="C357" s="211">
        <v>5.8141751194084094E-2</v>
      </c>
      <c r="D357" s="211">
        <v>0.12388596304063257</v>
      </c>
      <c r="E357" s="211">
        <v>7.2515450406685611E-2</v>
      </c>
      <c r="F357" s="211">
        <v>8.899563935831048E-2</v>
      </c>
      <c r="G357" s="211">
        <v>0.1243868115656499</v>
      </c>
      <c r="H357" s="211">
        <v>0.11730820370185244</v>
      </c>
      <c r="I357" s="211">
        <v>0.48682920606458946</v>
      </c>
      <c r="J357" s="211">
        <v>0.38514480171357263</v>
      </c>
      <c r="K357" s="211">
        <v>0.56454704101455944</v>
      </c>
      <c r="L357" s="211">
        <v>0.27013073230709556</v>
      </c>
      <c r="M357" s="211">
        <v>8.968507608841346E-2</v>
      </c>
      <c r="N357" s="211">
        <v>0.43113176906790429</v>
      </c>
      <c r="O357" s="211">
        <v>0.77602425601079983</v>
      </c>
      <c r="P357" s="211">
        <v>6.5425658543572837E-2</v>
      </c>
      <c r="Q357" s="211">
        <v>5.6026855010539084E-2</v>
      </c>
      <c r="R357" s="211">
        <v>0.43834519635735597</v>
      </c>
      <c r="S357" s="211">
        <v>0.33538746942216685</v>
      </c>
      <c r="T357" s="211">
        <v>0.52786777603112567</v>
      </c>
      <c r="U357" s="211">
        <v>0.49524007904561973</v>
      </c>
      <c r="V357" s="211">
        <v>0.13427943524371497</v>
      </c>
      <c r="W357" s="211">
        <v>0.51833467484912643</v>
      </c>
      <c r="X357" s="211">
        <v>0.3188781195833012</v>
      </c>
      <c r="Y357" s="211">
        <v>0.6063336952337246</v>
      </c>
      <c r="Z357" s="211">
        <v>0.14415883722966563</v>
      </c>
      <c r="AA357" s="212">
        <v>0.12046372238983674</v>
      </c>
    </row>
    <row r="358" spans="1:27" x14ac:dyDescent="0.35">
      <c r="A358" s="210" t="s">
        <v>1034</v>
      </c>
      <c r="B358" s="217">
        <v>143.56855430320223</v>
      </c>
      <c r="C358" s="211">
        <v>5.8104592272757917E-2</v>
      </c>
      <c r="D358" s="211">
        <v>0.12695653151606284</v>
      </c>
      <c r="E358" s="211">
        <v>7.2998054877589216E-2</v>
      </c>
      <c r="F358" s="211">
        <v>9.2668115588819086E-2</v>
      </c>
      <c r="G358" s="211">
        <v>0.11658779107256571</v>
      </c>
      <c r="H358" s="211">
        <v>0.12256570560620725</v>
      </c>
      <c r="I358" s="211">
        <v>0.52224545959354207</v>
      </c>
      <c r="J358" s="211">
        <v>0.46117422324899893</v>
      </c>
      <c r="K358" s="211">
        <v>0.5393444542295055</v>
      </c>
      <c r="L358" s="211">
        <v>0.27968943194604162</v>
      </c>
      <c r="M358" s="211">
        <v>8.2080247082117586E-2</v>
      </c>
      <c r="N358" s="211">
        <v>0.46340478156334308</v>
      </c>
      <c r="O358" s="211">
        <v>0.73520175025354373</v>
      </c>
      <c r="P358" s="211">
        <v>6.7259713549282257E-2</v>
      </c>
      <c r="Q358" s="211">
        <v>7.9964716354859147E-2</v>
      </c>
      <c r="R358" s="211">
        <v>0.41684866868582954</v>
      </c>
      <c r="S358" s="211">
        <v>0.31485043017249426</v>
      </c>
      <c r="T358" s="211">
        <v>0.48407154060956797</v>
      </c>
      <c r="U358" s="211">
        <v>0.41735661725564355</v>
      </c>
      <c r="V358" s="211">
        <v>0.17262784037226742</v>
      </c>
      <c r="W358" s="211">
        <v>0.54488190764254218</v>
      </c>
      <c r="X358" s="211">
        <v>0.32448710948970827</v>
      </c>
      <c r="Y358" s="211">
        <v>0.54511442972846536</v>
      </c>
      <c r="Z358" s="211">
        <v>0.14946335432469246</v>
      </c>
      <c r="AA358" s="212">
        <v>0.11583989619910583</v>
      </c>
    </row>
    <row r="359" spans="1:27" x14ac:dyDescent="0.35">
      <c r="A359" s="210" t="s">
        <v>1035</v>
      </c>
      <c r="B359" s="217">
        <v>128.12790177221373</v>
      </c>
      <c r="C359" s="211">
        <v>5.946894535497306E-2</v>
      </c>
      <c r="D359" s="211">
        <v>0.12980175427804377</v>
      </c>
      <c r="E359" s="211">
        <v>7.7134197789502285E-2</v>
      </c>
      <c r="F359" s="211">
        <v>9.7000855678797182E-2</v>
      </c>
      <c r="G359" s="211">
        <v>0.12247719514174751</v>
      </c>
      <c r="H359" s="211">
        <v>0.11577189544365565</v>
      </c>
      <c r="I359" s="211">
        <v>0.48497372225747148</v>
      </c>
      <c r="J359" s="211">
        <v>0.45736546744872925</v>
      </c>
      <c r="K359" s="211">
        <v>0.58681040031777698</v>
      </c>
      <c r="L359" s="211">
        <v>0.27243395997125303</v>
      </c>
      <c r="M359" s="211">
        <v>8.5780295254916955E-2</v>
      </c>
      <c r="N359" s="211">
        <v>0.36270637679864143</v>
      </c>
      <c r="O359" s="211">
        <v>0.61788215961204107</v>
      </c>
      <c r="P359" s="211">
        <v>6.8587911941806259E-2</v>
      </c>
      <c r="Q359" s="211">
        <v>4.5691952700476657E-2</v>
      </c>
      <c r="R359" s="211">
        <v>0.42429075673600658</v>
      </c>
      <c r="S359" s="211">
        <v>0.32108924090038204</v>
      </c>
      <c r="T359" s="211">
        <v>0.52490572179504147</v>
      </c>
      <c r="U359" s="211">
        <v>0.40104910656522597</v>
      </c>
      <c r="V359" s="211">
        <v>0.10330414303368944</v>
      </c>
      <c r="W359" s="211">
        <v>0.60392498886121859</v>
      </c>
      <c r="X359" s="211">
        <v>0.25287080149101376</v>
      </c>
      <c r="Y359" s="211">
        <v>0.73565310607458623</v>
      </c>
      <c r="Z359" s="211">
        <v>0.14879420029582385</v>
      </c>
      <c r="AA359" s="212">
        <v>0.11948220652243401</v>
      </c>
    </row>
    <row r="360" spans="1:27" x14ac:dyDescent="0.35">
      <c r="A360" s="210" t="s">
        <v>1036</v>
      </c>
      <c r="B360" s="217">
        <v>126.33647644592973</v>
      </c>
      <c r="C360" s="211">
        <v>7.056069948402019E-2</v>
      </c>
      <c r="D360" s="211">
        <v>0.12639929967156194</v>
      </c>
      <c r="E360" s="211">
        <v>7.0387918034560029E-2</v>
      </c>
      <c r="F360" s="211">
        <v>8.982930520368429E-2</v>
      </c>
      <c r="G360" s="211">
        <v>0.11807844905499147</v>
      </c>
      <c r="H360" s="211">
        <v>0.12765092302083256</v>
      </c>
      <c r="I360" s="211">
        <v>0.49581939260061514</v>
      </c>
      <c r="J360" s="211">
        <v>0.47267743339781615</v>
      </c>
      <c r="K360" s="211">
        <v>0.59111431921722146</v>
      </c>
      <c r="L360" s="211">
        <v>0.27327267755336093</v>
      </c>
      <c r="M360" s="211">
        <v>8.1287700308765004E-2</v>
      </c>
      <c r="N360" s="211">
        <v>0.38876055858120923</v>
      </c>
      <c r="O360" s="211">
        <v>0.73824192510714026</v>
      </c>
      <c r="P360" s="211">
        <v>7.1023881221728341E-2</v>
      </c>
      <c r="Q360" s="211">
        <v>5.8108050178454329E-2</v>
      </c>
      <c r="R360" s="211">
        <v>0.46658543331603658</v>
      </c>
      <c r="S360" s="211">
        <v>0.27432760161242337</v>
      </c>
      <c r="T360" s="211">
        <v>0.60836918323704858</v>
      </c>
      <c r="U360" s="211">
        <v>0.45032377442523364</v>
      </c>
      <c r="V360" s="211">
        <v>8.4881456535296884E-2</v>
      </c>
      <c r="W360" s="211">
        <v>0.53655942621167318</v>
      </c>
      <c r="X360" s="211">
        <v>0.3463620013931894</v>
      </c>
      <c r="Y360" s="211">
        <v>0.71785585705573896</v>
      </c>
      <c r="Z360" s="211">
        <v>0.14301016651804269</v>
      </c>
      <c r="AA360" s="212">
        <v>0.12340348305049417</v>
      </c>
    </row>
    <row r="361" spans="1:27" x14ac:dyDescent="0.35">
      <c r="A361" s="210" t="s">
        <v>1037</v>
      </c>
      <c r="B361" s="217">
        <v>142.51534615086152</v>
      </c>
      <c r="C361" s="211">
        <v>5.9470309221126283E-2</v>
      </c>
      <c r="D361" s="211">
        <v>0.1240899584628518</v>
      </c>
      <c r="E361" s="211">
        <v>8.3595593020967612E-2</v>
      </c>
      <c r="F361" s="211">
        <v>0.11404144197317032</v>
      </c>
      <c r="G361" s="211">
        <v>0.12157015980484491</v>
      </c>
      <c r="H361" s="211">
        <v>0.10864261899639584</v>
      </c>
      <c r="I361" s="211">
        <v>0.49249864354297135</v>
      </c>
      <c r="J361" s="211">
        <v>0.45208242641563329</v>
      </c>
      <c r="K361" s="211">
        <v>0.61199813171917916</v>
      </c>
      <c r="L361" s="211">
        <v>0.27739841116524561</v>
      </c>
      <c r="M361" s="211">
        <v>8.6035928435434422E-2</v>
      </c>
      <c r="N361" s="211">
        <v>0.49431283534211001</v>
      </c>
      <c r="O361" s="211">
        <v>0.75461422036414549</v>
      </c>
      <c r="P361" s="211">
        <v>7.043949446397535E-2</v>
      </c>
      <c r="Q361" s="211">
        <v>9.045033851095409E-2</v>
      </c>
      <c r="R361" s="211">
        <v>0.40461011336996799</v>
      </c>
      <c r="S361" s="211">
        <v>0.27889672460111203</v>
      </c>
      <c r="T361" s="211">
        <v>0.588829381359112</v>
      </c>
      <c r="U361" s="211">
        <v>0.41088228403332661</v>
      </c>
      <c r="V361" s="211">
        <v>8.1289683456322245E-2</v>
      </c>
      <c r="W361" s="211">
        <v>0.53074101743460345</v>
      </c>
      <c r="X361" s="211">
        <v>0.25881054031439671</v>
      </c>
      <c r="Y361" s="211">
        <v>0.58648853384022814</v>
      </c>
      <c r="Z361" s="211">
        <v>0.14783597381257951</v>
      </c>
      <c r="AA361" s="212">
        <v>0.11388711692177597</v>
      </c>
    </row>
    <row r="362" spans="1:27" x14ac:dyDescent="0.35">
      <c r="A362" s="210" t="s">
        <v>1038</v>
      </c>
      <c r="B362" s="217">
        <v>121.18437844528732</v>
      </c>
      <c r="C362" s="211">
        <v>5.1493171401131584E-2</v>
      </c>
      <c r="D362" s="211">
        <v>0.12460849589827794</v>
      </c>
      <c r="E362" s="211">
        <v>7.5457198701016165E-2</v>
      </c>
      <c r="F362" s="211">
        <v>0.10864570211050875</v>
      </c>
      <c r="G362" s="211">
        <v>0.12016402792369855</v>
      </c>
      <c r="H362" s="211">
        <v>0.1021548870269042</v>
      </c>
      <c r="I362" s="211">
        <v>0.44365796183122613</v>
      </c>
      <c r="J362" s="211">
        <v>0.44223308071129885</v>
      </c>
      <c r="K362" s="211">
        <v>0.55305882999338996</v>
      </c>
      <c r="L362" s="211">
        <v>0.27623304494093803</v>
      </c>
      <c r="M362" s="211">
        <v>0.10096632062858972</v>
      </c>
      <c r="N362" s="211">
        <v>0.51142575730339646</v>
      </c>
      <c r="O362" s="211">
        <v>0.67977466345812343</v>
      </c>
      <c r="P362" s="211">
        <v>6.8541165122786768E-2</v>
      </c>
      <c r="Q362" s="211">
        <v>0.14005868109050904</v>
      </c>
      <c r="R362" s="211">
        <v>0.42071413056254181</v>
      </c>
      <c r="S362" s="211">
        <v>0.3295784230639755</v>
      </c>
      <c r="T362" s="211">
        <v>0.50308741860023254</v>
      </c>
      <c r="U362" s="211">
        <v>0.50275003333605539</v>
      </c>
      <c r="V362" s="211">
        <v>5.6901573741961836E-2</v>
      </c>
      <c r="W362" s="211">
        <v>0.51247674906163476</v>
      </c>
      <c r="X362" s="211">
        <v>0.28424525981171495</v>
      </c>
      <c r="Y362" s="211">
        <v>0.70433888959596014</v>
      </c>
      <c r="Z362" s="211">
        <v>0.14607104756229819</v>
      </c>
      <c r="AA362" s="212">
        <v>0.12315888179664275</v>
      </c>
    </row>
    <row r="363" spans="1:27" x14ac:dyDescent="0.35">
      <c r="A363" s="210" t="s">
        <v>1039</v>
      </c>
      <c r="B363" s="217">
        <v>118.8783871179386</v>
      </c>
      <c r="C363" s="211">
        <v>6.5883944978849876E-2</v>
      </c>
      <c r="D363" s="211">
        <v>0.12616454919957182</v>
      </c>
      <c r="E363" s="211">
        <v>7.0115162402571568E-2</v>
      </c>
      <c r="F363" s="211">
        <v>9.4328148310236282E-2</v>
      </c>
      <c r="G363" s="211">
        <v>0.12278155010337313</v>
      </c>
      <c r="H363" s="211">
        <v>0.11901134113856224</v>
      </c>
      <c r="I363" s="211">
        <v>0.52033378431009225</v>
      </c>
      <c r="J363" s="211">
        <v>0.45333165960197858</v>
      </c>
      <c r="K363" s="211">
        <v>0.59850460618910628</v>
      </c>
      <c r="L363" s="211">
        <v>0.2714219372707386</v>
      </c>
      <c r="M363" s="211">
        <v>0.11294293345825362</v>
      </c>
      <c r="N363" s="211">
        <v>0.52070491042798683</v>
      </c>
      <c r="O363" s="211">
        <v>0.72529070195028433</v>
      </c>
      <c r="P363" s="211">
        <v>6.9966840023734489E-2</v>
      </c>
      <c r="Q363" s="211">
        <v>7.3323685885250692E-2</v>
      </c>
      <c r="R363" s="211">
        <v>0.46221783211724232</v>
      </c>
      <c r="S363" s="211">
        <v>0.26823523153665002</v>
      </c>
      <c r="T363" s="211">
        <v>0.49108782602236123</v>
      </c>
      <c r="U363" s="211">
        <v>0.32012927993189277</v>
      </c>
      <c r="V363" s="211">
        <v>5.7032572549507415E-2</v>
      </c>
      <c r="W363" s="211">
        <v>0.64284119892789227</v>
      </c>
      <c r="X363" s="211">
        <v>0.37787992842631851</v>
      </c>
      <c r="Y363" s="211">
        <v>0.72419720816107203</v>
      </c>
      <c r="Z363" s="211">
        <v>0.14086448349442054</v>
      </c>
      <c r="AA363" s="212">
        <v>0.12031556492765313</v>
      </c>
    </row>
    <row r="364" spans="1:27" x14ac:dyDescent="0.35">
      <c r="A364" s="210" t="s">
        <v>1040</v>
      </c>
      <c r="B364" s="217">
        <v>180.38949434739826</v>
      </c>
      <c r="C364" s="211">
        <v>5.3616035225239785E-2</v>
      </c>
      <c r="D364" s="211">
        <v>0.12040244275937718</v>
      </c>
      <c r="E364" s="211">
        <v>7.6557151213266755E-2</v>
      </c>
      <c r="F364" s="211">
        <v>0.10368296635408396</v>
      </c>
      <c r="G364" s="211">
        <v>0.1214580917737882</v>
      </c>
      <c r="H364" s="211">
        <v>0.11162765842279436</v>
      </c>
      <c r="I364" s="211">
        <v>0.51347319342052122</v>
      </c>
      <c r="J364" s="211">
        <v>0.44642234578225898</v>
      </c>
      <c r="K364" s="211">
        <v>0.62753931529541984</v>
      </c>
      <c r="L364" s="211">
        <v>0.27121899673790795</v>
      </c>
      <c r="M364" s="211">
        <v>9.4577890953051386E-2</v>
      </c>
      <c r="N364" s="211">
        <v>0.36800248177871264</v>
      </c>
      <c r="O364" s="211">
        <v>0.63248634745370813</v>
      </c>
      <c r="P364" s="211">
        <v>7.1485155382859197E-2</v>
      </c>
      <c r="Q364" s="211">
        <v>9.3814186038256239E-2</v>
      </c>
      <c r="R364" s="211">
        <v>0.44614503533004435</v>
      </c>
      <c r="S364" s="211">
        <v>0.42787205343228379</v>
      </c>
      <c r="T364" s="211">
        <v>0.55567682281749964</v>
      </c>
      <c r="U364" s="211">
        <v>0.48440139858101539</v>
      </c>
      <c r="V364" s="211">
        <v>0.14693238166596978</v>
      </c>
      <c r="W364" s="211">
        <v>0.62510016373896882</v>
      </c>
      <c r="X364" s="211">
        <v>0.35385602933575577</v>
      </c>
      <c r="Y364" s="211">
        <v>0.67672064114669983</v>
      </c>
      <c r="Z364" s="211">
        <v>0.14776902611873519</v>
      </c>
      <c r="AA364" s="212">
        <v>0.11575831446449898</v>
      </c>
    </row>
    <row r="365" spans="1:27" x14ac:dyDescent="0.35">
      <c r="A365" s="210" t="s">
        <v>1041</v>
      </c>
      <c r="B365" s="217">
        <v>123.3832161580797</v>
      </c>
      <c r="C365" s="211">
        <v>5.9941965268509104E-2</v>
      </c>
      <c r="D365" s="211">
        <v>0.11563570697756867</v>
      </c>
      <c r="E365" s="211">
        <v>7.8609304514267009E-2</v>
      </c>
      <c r="F365" s="211">
        <v>0.10582648653121873</v>
      </c>
      <c r="G365" s="211">
        <v>0.1210829091868183</v>
      </c>
      <c r="H365" s="211">
        <v>0.10951256546947485</v>
      </c>
      <c r="I365" s="211">
        <v>0.52066681316762287</v>
      </c>
      <c r="J365" s="211">
        <v>0.39691517129398679</v>
      </c>
      <c r="K365" s="211">
        <v>0.59155846815689073</v>
      </c>
      <c r="L365" s="211">
        <v>0.27390490244403343</v>
      </c>
      <c r="M365" s="211">
        <v>9.2464037136520641E-2</v>
      </c>
      <c r="N365" s="211">
        <v>0.35648436407065337</v>
      </c>
      <c r="O365" s="211">
        <v>0.71796713623140018</v>
      </c>
      <c r="P365" s="211">
        <v>7.1959943734354881E-2</v>
      </c>
      <c r="Q365" s="211">
        <v>0.10076707740764186</v>
      </c>
      <c r="R365" s="211">
        <v>0.39999423081833546</v>
      </c>
      <c r="S365" s="211">
        <v>0.29330761072902645</v>
      </c>
      <c r="T365" s="211">
        <v>0.59558782422596268</v>
      </c>
      <c r="U365" s="211">
        <v>0.43040672402360669</v>
      </c>
      <c r="V365" s="211">
        <v>6.7074117346251433E-2</v>
      </c>
      <c r="W365" s="211">
        <v>0.57808844468068132</v>
      </c>
      <c r="X365" s="211">
        <v>0.34056944946635426</v>
      </c>
      <c r="Y365" s="211">
        <v>0.65612760813044158</v>
      </c>
      <c r="Z365" s="211">
        <v>0.14249007471930186</v>
      </c>
      <c r="AA365" s="212">
        <v>0.11985216296886415</v>
      </c>
    </row>
    <row r="366" spans="1:27" x14ac:dyDescent="0.35">
      <c r="A366" s="210" t="s">
        <v>1042</v>
      </c>
      <c r="B366" s="217">
        <v>114.81210642542247</v>
      </c>
      <c r="C366" s="211">
        <v>5.5491157596991338E-2</v>
      </c>
      <c r="D366" s="211">
        <v>0.12073439551755287</v>
      </c>
      <c r="E366" s="211">
        <v>7.5714596369189965E-2</v>
      </c>
      <c r="F366" s="211">
        <v>9.2582146448521058E-2</v>
      </c>
      <c r="G366" s="211">
        <v>0.12229614944828304</v>
      </c>
      <c r="H366" s="211">
        <v>0.10369381054710845</v>
      </c>
      <c r="I366" s="211">
        <v>0.47995087433561279</v>
      </c>
      <c r="J366" s="211">
        <v>0.42156140407324449</v>
      </c>
      <c r="K366" s="211">
        <v>0.56367509834004836</v>
      </c>
      <c r="L366" s="211">
        <v>0.26941452094582868</v>
      </c>
      <c r="M366" s="211">
        <v>9.1822917905222498E-2</v>
      </c>
      <c r="N366" s="211">
        <v>0.51014189415041833</v>
      </c>
      <c r="O366" s="211">
        <v>0.66487540503418385</v>
      </c>
      <c r="P366" s="211">
        <v>6.5913348186600967E-2</v>
      </c>
      <c r="Q366" s="211">
        <v>7.176441206135914E-2</v>
      </c>
      <c r="R366" s="211">
        <v>0.45098546328274608</v>
      </c>
      <c r="S366" s="211">
        <v>0.28464776150991744</v>
      </c>
      <c r="T366" s="211">
        <v>0.54819331899680834</v>
      </c>
      <c r="U366" s="211">
        <v>0.50890455675488311</v>
      </c>
      <c r="V366" s="211">
        <v>6.5968769715419096E-2</v>
      </c>
      <c r="W366" s="211">
        <v>0.59082211329569934</v>
      </c>
      <c r="X366" s="211">
        <v>0.34966353356270635</v>
      </c>
      <c r="Y366" s="211">
        <v>0.6225779376201187</v>
      </c>
      <c r="Z366" s="211">
        <v>0.14911920286563987</v>
      </c>
      <c r="AA366" s="212">
        <v>0.12500610516742053</v>
      </c>
    </row>
    <row r="367" spans="1:27" x14ac:dyDescent="0.35">
      <c r="A367" s="210" t="s">
        <v>1043</v>
      </c>
      <c r="B367" s="217">
        <v>137.23761779158571</v>
      </c>
      <c r="C367" s="211">
        <v>6.4920747138320883E-2</v>
      </c>
      <c r="D367" s="211">
        <v>0.12936640155352064</v>
      </c>
      <c r="E367" s="211">
        <v>7.2202837369774009E-2</v>
      </c>
      <c r="F367" s="211">
        <v>0.11815045622672456</v>
      </c>
      <c r="G367" s="211">
        <v>0.12205013492643997</v>
      </c>
      <c r="H367" s="211">
        <v>0.11045653971172752</v>
      </c>
      <c r="I367" s="211">
        <v>0.43728464200434775</v>
      </c>
      <c r="J367" s="211">
        <v>0.43912189520601352</v>
      </c>
      <c r="K367" s="211">
        <v>0.58839859886482415</v>
      </c>
      <c r="L367" s="211">
        <v>0.27622501149317374</v>
      </c>
      <c r="M367" s="211">
        <v>9.9903467178058009E-2</v>
      </c>
      <c r="N367" s="211">
        <v>0.43868189299727123</v>
      </c>
      <c r="O367" s="211">
        <v>0.60166260858541742</v>
      </c>
      <c r="P367" s="211">
        <v>6.860707376054527E-2</v>
      </c>
      <c r="Q367" s="211">
        <v>5.9396099564538396E-2</v>
      </c>
      <c r="R367" s="211">
        <v>0.40823213445446599</v>
      </c>
      <c r="S367" s="211">
        <v>0.34605613640573207</v>
      </c>
      <c r="T367" s="211">
        <v>0.58524422571569579</v>
      </c>
      <c r="U367" s="211">
        <v>0.40453951483837414</v>
      </c>
      <c r="V367" s="211">
        <v>0.11543315109904011</v>
      </c>
      <c r="W367" s="211">
        <v>0.51623149990046224</v>
      </c>
      <c r="X367" s="211">
        <v>0.30713215291563445</v>
      </c>
      <c r="Y367" s="211">
        <v>0.61842174611381706</v>
      </c>
      <c r="Z367" s="211">
        <v>0.14685423196356207</v>
      </c>
      <c r="AA367" s="212">
        <v>0.11803046469069889</v>
      </c>
    </row>
    <row r="368" spans="1:27" x14ac:dyDescent="0.35">
      <c r="A368" s="210" t="s">
        <v>1044</v>
      </c>
      <c r="B368" s="217">
        <v>168.53854135072243</v>
      </c>
      <c r="C368" s="211">
        <v>5.1944433838017758E-2</v>
      </c>
      <c r="D368" s="211">
        <v>0.12005529839629481</v>
      </c>
      <c r="E368" s="211">
        <v>7.200181877344082E-2</v>
      </c>
      <c r="F368" s="211">
        <v>0.12023821269658989</v>
      </c>
      <c r="G368" s="211">
        <v>0.11910164026007271</v>
      </c>
      <c r="H368" s="211">
        <v>0.11381158294043886</v>
      </c>
      <c r="I368" s="211">
        <v>0.48948399076524496</v>
      </c>
      <c r="J368" s="211">
        <v>0.46701653621979394</v>
      </c>
      <c r="K368" s="211">
        <v>0.6360157015509591</v>
      </c>
      <c r="L368" s="211">
        <v>0.27231309323206082</v>
      </c>
      <c r="M368" s="211">
        <v>0.10076422889344441</v>
      </c>
      <c r="N368" s="211">
        <v>0.49657369487964342</v>
      </c>
      <c r="O368" s="211">
        <v>0.75036095726437735</v>
      </c>
      <c r="P368" s="211">
        <v>6.8259785965633452E-2</v>
      </c>
      <c r="Q368" s="211">
        <v>0.11971570368558926</v>
      </c>
      <c r="R368" s="211">
        <v>0.45499537813119612</v>
      </c>
      <c r="S368" s="211">
        <v>0.27101781248996804</v>
      </c>
      <c r="T368" s="211">
        <v>0.53675859039956031</v>
      </c>
      <c r="U368" s="211">
        <v>0.46991572884731941</v>
      </c>
      <c r="V368" s="211">
        <v>0.11495364183099513</v>
      </c>
      <c r="W368" s="211">
        <v>0.54974208769405353</v>
      </c>
      <c r="X368" s="211">
        <v>0.3117583693479698</v>
      </c>
      <c r="Y368" s="211">
        <v>0.71962033273139459</v>
      </c>
      <c r="Z368" s="211">
        <v>0.14909693564614093</v>
      </c>
      <c r="AA368" s="212">
        <v>0.11628527735260115</v>
      </c>
    </row>
    <row r="369" spans="1:27" x14ac:dyDescent="0.35">
      <c r="A369" s="210" t="s">
        <v>1045</v>
      </c>
      <c r="B369" s="217">
        <v>129.28041725450899</v>
      </c>
      <c r="C369" s="211">
        <v>5.2030333775592082E-2</v>
      </c>
      <c r="D369" s="211">
        <v>0.12412584458573349</v>
      </c>
      <c r="E369" s="211">
        <v>7.2207334744102056E-2</v>
      </c>
      <c r="F369" s="211">
        <v>9.0426620924575943E-2</v>
      </c>
      <c r="G369" s="211">
        <v>0.12506511314927937</v>
      </c>
      <c r="H369" s="211">
        <v>0.10246506784901173</v>
      </c>
      <c r="I369" s="211">
        <v>0.48137304318080831</v>
      </c>
      <c r="J369" s="211">
        <v>0.41963934554623922</v>
      </c>
      <c r="K369" s="211">
        <v>0.64191337714177588</v>
      </c>
      <c r="L369" s="211">
        <v>0.27880411306430553</v>
      </c>
      <c r="M369" s="211">
        <v>0.10215012954490285</v>
      </c>
      <c r="N369" s="211">
        <v>0.525498169607028</v>
      </c>
      <c r="O369" s="211">
        <v>0.76887074461085547</v>
      </c>
      <c r="P369" s="211">
        <v>6.9180577459820855E-2</v>
      </c>
      <c r="Q369" s="211">
        <v>5.8699484797250859E-2</v>
      </c>
      <c r="R369" s="211">
        <v>0.42592281608499727</v>
      </c>
      <c r="S369" s="211">
        <v>0.32313897549199766</v>
      </c>
      <c r="T369" s="211">
        <v>0.57989586330529308</v>
      </c>
      <c r="U369" s="211">
        <v>0.40812732478931246</v>
      </c>
      <c r="V369" s="211">
        <v>7.3879491245297552E-2</v>
      </c>
      <c r="W369" s="211">
        <v>0.59105623787429662</v>
      </c>
      <c r="X369" s="211">
        <v>0.38792443553747125</v>
      </c>
      <c r="Y369" s="211">
        <v>0.62858682597813798</v>
      </c>
      <c r="Z369" s="211">
        <v>0.14889746264388209</v>
      </c>
      <c r="AA369" s="212">
        <v>0.12146396635527015</v>
      </c>
    </row>
    <row r="370" spans="1:27" x14ac:dyDescent="0.35">
      <c r="A370" s="210" t="s">
        <v>1046</v>
      </c>
      <c r="B370" s="217">
        <v>126.68725524947061</v>
      </c>
      <c r="C370" s="211">
        <v>5.6775163010073848E-2</v>
      </c>
      <c r="D370" s="211">
        <v>0.12289279018467111</v>
      </c>
      <c r="E370" s="211">
        <v>8.5475872233595429E-2</v>
      </c>
      <c r="F370" s="211">
        <v>0.11155891918138665</v>
      </c>
      <c r="G370" s="211">
        <v>0.11781545040440314</v>
      </c>
      <c r="H370" s="211">
        <v>0.12522139746892208</v>
      </c>
      <c r="I370" s="211">
        <v>0.53290288718732037</v>
      </c>
      <c r="J370" s="211">
        <v>0.44172544676976327</v>
      </c>
      <c r="K370" s="211">
        <v>0.55056209740885664</v>
      </c>
      <c r="L370" s="211">
        <v>0.27006700235270165</v>
      </c>
      <c r="M370" s="211">
        <v>0.11899796100732271</v>
      </c>
      <c r="N370" s="211">
        <v>0.38919283418398054</v>
      </c>
      <c r="O370" s="211">
        <v>0.65346244334075754</v>
      </c>
      <c r="P370" s="211">
        <v>7.0979181270314398E-2</v>
      </c>
      <c r="Q370" s="211">
        <v>0.12622610107054932</v>
      </c>
      <c r="R370" s="211">
        <v>0.41565895229991368</v>
      </c>
      <c r="S370" s="211">
        <v>0.32763878703621208</v>
      </c>
      <c r="T370" s="211">
        <v>0.54711421016467909</v>
      </c>
      <c r="U370" s="211">
        <v>0.35722870625594649</v>
      </c>
      <c r="V370" s="211">
        <v>6.7668501290005928E-2</v>
      </c>
      <c r="W370" s="211">
        <v>0.60271596896491142</v>
      </c>
      <c r="X370" s="211">
        <v>0.41563567141120439</v>
      </c>
      <c r="Y370" s="211">
        <v>0.62672785107046414</v>
      </c>
      <c r="Z370" s="211">
        <v>0.1474895796326961</v>
      </c>
      <c r="AA370" s="212">
        <v>0.11955988029419345</v>
      </c>
    </row>
    <row r="371" spans="1:27" x14ac:dyDescent="0.35">
      <c r="A371" s="210" t="s">
        <v>1047</v>
      </c>
      <c r="B371" s="217">
        <v>102.69678294639753</v>
      </c>
      <c r="C371" s="211">
        <v>7.9931060199428153E-2</v>
      </c>
      <c r="D371" s="211">
        <v>0.12304552489563474</v>
      </c>
      <c r="E371" s="211">
        <v>7.0267909668644546E-2</v>
      </c>
      <c r="F371" s="211">
        <v>0.10172871340591216</v>
      </c>
      <c r="G371" s="211">
        <v>0.1214373072534931</v>
      </c>
      <c r="H371" s="211">
        <v>0.10979085556865487</v>
      </c>
      <c r="I371" s="211">
        <v>0.4641996675735186</v>
      </c>
      <c r="J371" s="211">
        <v>0.4510097316713475</v>
      </c>
      <c r="K371" s="211">
        <v>0.51483367213008202</v>
      </c>
      <c r="L371" s="211">
        <v>0.27884007387682064</v>
      </c>
      <c r="M371" s="211">
        <v>8.002960365000604E-2</v>
      </c>
      <c r="N371" s="211">
        <v>0.43266755528810319</v>
      </c>
      <c r="O371" s="211">
        <v>0.72793925099035228</v>
      </c>
      <c r="P371" s="211">
        <v>6.6061402968228863E-2</v>
      </c>
      <c r="Q371" s="211">
        <v>0.15306328930369181</v>
      </c>
      <c r="R371" s="211">
        <v>0.37208064881014324</v>
      </c>
      <c r="S371" s="211">
        <v>0.27681359666026278</v>
      </c>
      <c r="T371" s="211">
        <v>0.46800053082991416</v>
      </c>
      <c r="U371" s="211">
        <v>0.40354095011262436</v>
      </c>
      <c r="V371" s="211">
        <v>5.9815430580262369E-2</v>
      </c>
      <c r="W371" s="211">
        <v>0.53987224193218786</v>
      </c>
      <c r="X371" s="211">
        <v>0.31216026076032843</v>
      </c>
      <c r="Y371" s="211">
        <v>0.52904064920480676</v>
      </c>
      <c r="Z371" s="211">
        <v>0.14803139485463021</v>
      </c>
      <c r="AA371" s="212">
        <v>0.11880730256184335</v>
      </c>
    </row>
    <row r="372" spans="1:27" x14ac:dyDescent="0.35">
      <c r="A372" s="210" t="s">
        <v>1048</v>
      </c>
      <c r="B372" s="217">
        <v>120.01057324986616</v>
      </c>
      <c r="C372" s="211">
        <v>6.98659932550552E-2</v>
      </c>
      <c r="D372" s="211">
        <v>0.11909872261268603</v>
      </c>
      <c r="E372" s="211">
        <v>7.9823768916725157E-2</v>
      </c>
      <c r="F372" s="211">
        <v>0.10621970024127976</v>
      </c>
      <c r="G372" s="211">
        <v>0.12446139476885416</v>
      </c>
      <c r="H372" s="211">
        <v>0.12807465008498595</v>
      </c>
      <c r="I372" s="211">
        <v>0.52610011864234718</v>
      </c>
      <c r="J372" s="211">
        <v>0.44673397265828324</v>
      </c>
      <c r="K372" s="211">
        <v>0.5491175717050979</v>
      </c>
      <c r="L372" s="211">
        <v>0.27034053133518188</v>
      </c>
      <c r="M372" s="211">
        <v>9.3328864462816255E-2</v>
      </c>
      <c r="N372" s="211">
        <v>0.49538749632113799</v>
      </c>
      <c r="O372" s="211">
        <v>0.73602874823719522</v>
      </c>
      <c r="P372" s="211">
        <v>6.86995829761788E-2</v>
      </c>
      <c r="Q372" s="211">
        <v>0.1171987075309652</v>
      </c>
      <c r="R372" s="211">
        <v>0.44700957610261788</v>
      </c>
      <c r="S372" s="211">
        <v>0.26843603349499356</v>
      </c>
      <c r="T372" s="211">
        <v>0.5272503538468799</v>
      </c>
      <c r="U372" s="211">
        <v>0.40269696672058247</v>
      </c>
      <c r="V372" s="211">
        <v>7.3657867460169529E-2</v>
      </c>
      <c r="W372" s="211">
        <v>0.54031319806758071</v>
      </c>
      <c r="X372" s="211">
        <v>0.32194637425834388</v>
      </c>
      <c r="Y372" s="211">
        <v>0.56668529164599235</v>
      </c>
      <c r="Z372" s="211">
        <v>0.14970485107248677</v>
      </c>
      <c r="AA372" s="212">
        <v>0.12189721400077973</v>
      </c>
    </row>
    <row r="373" spans="1:27" x14ac:dyDescent="0.35">
      <c r="A373" s="210" t="s">
        <v>1049</v>
      </c>
      <c r="B373" s="217">
        <v>134.73041039720917</v>
      </c>
      <c r="C373" s="211">
        <v>7.9278861133550038E-2</v>
      </c>
      <c r="D373" s="211">
        <v>0.12308878572800244</v>
      </c>
      <c r="E373" s="211">
        <v>7.599229009878368E-2</v>
      </c>
      <c r="F373" s="211">
        <v>0.10590199428201993</v>
      </c>
      <c r="G373" s="211">
        <v>0.1228336457258431</v>
      </c>
      <c r="H373" s="211">
        <v>0.12325902528482346</v>
      </c>
      <c r="I373" s="211">
        <v>0.46606031877060705</v>
      </c>
      <c r="J373" s="211">
        <v>0.43267427887806847</v>
      </c>
      <c r="K373" s="211">
        <v>0.55679996590417347</v>
      </c>
      <c r="L373" s="211">
        <v>0.27642296026106383</v>
      </c>
      <c r="M373" s="211">
        <v>0.10016330090912519</v>
      </c>
      <c r="N373" s="211">
        <v>0.45297428696772568</v>
      </c>
      <c r="O373" s="211">
        <v>0.61100635799783065</v>
      </c>
      <c r="P373" s="211">
        <v>6.2244859775047512E-2</v>
      </c>
      <c r="Q373" s="211">
        <v>8.2556995617947992E-2</v>
      </c>
      <c r="R373" s="211">
        <v>0.47162189531198651</v>
      </c>
      <c r="S373" s="211">
        <v>0.38812691136044136</v>
      </c>
      <c r="T373" s="211">
        <v>0.52352652183171366</v>
      </c>
      <c r="U373" s="211">
        <v>0.43256576870313135</v>
      </c>
      <c r="V373" s="211">
        <v>0.10537170425226142</v>
      </c>
      <c r="W373" s="211">
        <v>0.578123062986176</v>
      </c>
      <c r="X373" s="211">
        <v>0.31086918593668977</v>
      </c>
      <c r="Y373" s="211">
        <v>0.67789183460365476</v>
      </c>
      <c r="Z373" s="211">
        <v>0.14520375994635962</v>
      </c>
      <c r="AA373" s="212">
        <v>0.11604512683879857</v>
      </c>
    </row>
    <row r="374" spans="1:27" x14ac:dyDescent="0.35">
      <c r="A374" s="210" t="s">
        <v>1050</v>
      </c>
      <c r="B374" s="217">
        <v>119.06613699304388</v>
      </c>
      <c r="C374" s="211">
        <v>5.2906276381638737E-2</v>
      </c>
      <c r="D374" s="211">
        <v>0.12879104768268571</v>
      </c>
      <c r="E374" s="211">
        <v>6.9664862017617915E-2</v>
      </c>
      <c r="F374" s="211">
        <v>9.8357361011048888E-2</v>
      </c>
      <c r="G374" s="211">
        <v>0.11341243951041223</v>
      </c>
      <c r="H374" s="211">
        <v>0.11281392956197282</v>
      </c>
      <c r="I374" s="211">
        <v>0.4923300399078151</v>
      </c>
      <c r="J374" s="211">
        <v>0.42353371714137095</v>
      </c>
      <c r="K374" s="211">
        <v>0.61878647675281329</v>
      </c>
      <c r="L374" s="211">
        <v>0.28168757074040263</v>
      </c>
      <c r="M374" s="211">
        <v>0.10861027831700214</v>
      </c>
      <c r="N374" s="211">
        <v>0.43251587898900468</v>
      </c>
      <c r="O374" s="211">
        <v>0.77800840308505526</v>
      </c>
      <c r="P374" s="211">
        <v>7.379499235315258E-2</v>
      </c>
      <c r="Q374" s="211">
        <v>6.226850703059704E-2</v>
      </c>
      <c r="R374" s="211">
        <v>0.46078359572288996</v>
      </c>
      <c r="S374" s="211">
        <v>0.39502087933835495</v>
      </c>
      <c r="T374" s="211">
        <v>0.51982382719546616</v>
      </c>
      <c r="U374" s="211">
        <v>0.37941671382903019</v>
      </c>
      <c r="V374" s="211">
        <v>6.5549878500116426E-2</v>
      </c>
      <c r="W374" s="211">
        <v>0.58089852533787145</v>
      </c>
      <c r="X374" s="211">
        <v>0.38784129580083015</v>
      </c>
      <c r="Y374" s="211">
        <v>0.54457460443847017</v>
      </c>
      <c r="Z374" s="211">
        <v>0.14038958110913863</v>
      </c>
      <c r="AA374" s="212">
        <v>0.12208480363727585</v>
      </c>
    </row>
    <row r="375" spans="1:27" x14ac:dyDescent="0.35">
      <c r="A375" s="210" t="s">
        <v>1051</v>
      </c>
      <c r="B375" s="217">
        <v>161.81602065363487</v>
      </c>
      <c r="C375" s="211">
        <v>7.5040812594675432E-2</v>
      </c>
      <c r="D375" s="211">
        <v>0.13062511042605091</v>
      </c>
      <c r="E375" s="211">
        <v>7.2197103921089509E-2</v>
      </c>
      <c r="F375" s="211">
        <v>9.8364767271583886E-2</v>
      </c>
      <c r="G375" s="211">
        <v>0.11963057962338997</v>
      </c>
      <c r="H375" s="211">
        <v>0.12442644852033295</v>
      </c>
      <c r="I375" s="211">
        <v>0.46115750327079585</v>
      </c>
      <c r="J375" s="211">
        <v>0.42165088799920825</v>
      </c>
      <c r="K375" s="211">
        <v>0.60461210097500695</v>
      </c>
      <c r="L375" s="211">
        <v>0.27778848610353907</v>
      </c>
      <c r="M375" s="211">
        <v>9.3979263079768019E-2</v>
      </c>
      <c r="N375" s="211">
        <v>0.55322513146263319</v>
      </c>
      <c r="O375" s="211">
        <v>0.66616578813734095</v>
      </c>
      <c r="P375" s="211">
        <v>7.08176686252769E-2</v>
      </c>
      <c r="Q375" s="211">
        <v>6.0192213332194891E-2</v>
      </c>
      <c r="R375" s="211">
        <v>0.47392393331499433</v>
      </c>
      <c r="S375" s="211">
        <v>0.32582195121488644</v>
      </c>
      <c r="T375" s="211">
        <v>0.60198857519511695</v>
      </c>
      <c r="U375" s="211">
        <v>0.42283461249454651</v>
      </c>
      <c r="V375" s="211">
        <v>0.14814419433502926</v>
      </c>
      <c r="W375" s="211">
        <v>0.57673466706595267</v>
      </c>
      <c r="X375" s="211">
        <v>0.29288503496139462</v>
      </c>
      <c r="Y375" s="211">
        <v>0.62317537533525513</v>
      </c>
      <c r="Z375" s="211">
        <v>0.14033557656921875</v>
      </c>
      <c r="AA375" s="212">
        <v>0.11955521442160043</v>
      </c>
    </row>
    <row r="376" spans="1:27" x14ac:dyDescent="0.35">
      <c r="A376" s="210" t="s">
        <v>1052</v>
      </c>
      <c r="B376" s="217">
        <v>126.85717303631182</v>
      </c>
      <c r="C376" s="211">
        <v>6.6194913517653664E-2</v>
      </c>
      <c r="D376" s="211">
        <v>0.11658374443072433</v>
      </c>
      <c r="E376" s="211">
        <v>7.6649906300063728E-2</v>
      </c>
      <c r="F376" s="211">
        <v>0.11427578081248461</v>
      </c>
      <c r="G376" s="211">
        <v>0.11782180747328826</v>
      </c>
      <c r="H376" s="211">
        <v>0.10984694123078284</v>
      </c>
      <c r="I376" s="211">
        <v>0.48347643583407424</v>
      </c>
      <c r="J376" s="211">
        <v>0.40884964225635095</v>
      </c>
      <c r="K376" s="211">
        <v>0.50312274125789125</v>
      </c>
      <c r="L376" s="211">
        <v>0.27527567971169736</v>
      </c>
      <c r="M376" s="211">
        <v>8.031410893537734E-2</v>
      </c>
      <c r="N376" s="211">
        <v>0.4639589763103813</v>
      </c>
      <c r="O376" s="211">
        <v>0.76122614473134331</v>
      </c>
      <c r="P376" s="211">
        <v>6.1257889837728834E-2</v>
      </c>
      <c r="Q376" s="211">
        <v>5.4495424806208531E-2</v>
      </c>
      <c r="R376" s="211">
        <v>0.38607740698302251</v>
      </c>
      <c r="S376" s="211">
        <v>0.37386848040601112</v>
      </c>
      <c r="T376" s="211">
        <v>0.51461765407321192</v>
      </c>
      <c r="U376" s="211">
        <v>0.50351297806622997</v>
      </c>
      <c r="V376" s="211">
        <v>0.10460730905146412</v>
      </c>
      <c r="W376" s="211">
        <v>0.5775052581694442</v>
      </c>
      <c r="X376" s="211">
        <v>0.2958119414373177</v>
      </c>
      <c r="Y376" s="211">
        <v>0.62281314299011425</v>
      </c>
      <c r="Z376" s="211">
        <v>0.1407728759246625</v>
      </c>
      <c r="AA376" s="212">
        <v>0.11403633196346867</v>
      </c>
    </row>
    <row r="377" spans="1:27" x14ac:dyDescent="0.35">
      <c r="A377" s="210" t="s">
        <v>1053</v>
      </c>
      <c r="B377" s="217">
        <v>151.74471546592056</v>
      </c>
      <c r="C377" s="211">
        <v>5.8319649157139088E-2</v>
      </c>
      <c r="D377" s="211">
        <v>0.11621023214663613</v>
      </c>
      <c r="E377" s="211">
        <v>7.6495376428726489E-2</v>
      </c>
      <c r="F377" s="211">
        <v>8.6531091353039047E-2</v>
      </c>
      <c r="G377" s="211">
        <v>0.11624837308919106</v>
      </c>
      <c r="H377" s="211">
        <v>0.11917881945282476</v>
      </c>
      <c r="I377" s="211">
        <v>0.51433475317450095</v>
      </c>
      <c r="J377" s="211">
        <v>0.46781520666603543</v>
      </c>
      <c r="K377" s="211">
        <v>0.56844966478317549</v>
      </c>
      <c r="L377" s="211">
        <v>0.27082338392618827</v>
      </c>
      <c r="M377" s="211">
        <v>8.6701230350287622E-2</v>
      </c>
      <c r="N377" s="211">
        <v>0.40348204827568224</v>
      </c>
      <c r="O377" s="211">
        <v>0.70579832126877284</v>
      </c>
      <c r="P377" s="211">
        <v>6.6590928779520525E-2</v>
      </c>
      <c r="Q377" s="211">
        <v>0.11036801703311411</v>
      </c>
      <c r="R377" s="211">
        <v>0.37074972016649277</v>
      </c>
      <c r="S377" s="211">
        <v>0.32870792548546451</v>
      </c>
      <c r="T377" s="211">
        <v>0.61929625080927619</v>
      </c>
      <c r="U377" s="211">
        <v>0.47154787557053601</v>
      </c>
      <c r="V377" s="211">
        <v>0.19271797216996525</v>
      </c>
      <c r="W377" s="211">
        <v>0.53327166350735167</v>
      </c>
      <c r="X377" s="211">
        <v>0.27784148846274348</v>
      </c>
      <c r="Y377" s="211">
        <v>0.59766904062707815</v>
      </c>
      <c r="Z377" s="211">
        <v>0.14765458808262258</v>
      </c>
      <c r="AA377" s="212">
        <v>0.12661539063275423</v>
      </c>
    </row>
    <row r="378" spans="1:27" x14ac:dyDescent="0.35">
      <c r="A378" s="210" t="s">
        <v>1054</v>
      </c>
      <c r="B378" s="217">
        <v>124.37205771235213</v>
      </c>
      <c r="C378" s="211">
        <v>7.6177650073747979E-2</v>
      </c>
      <c r="D378" s="211">
        <v>0.12624246509887935</v>
      </c>
      <c r="E378" s="211">
        <v>6.7252560005900269E-2</v>
      </c>
      <c r="F378" s="211">
        <v>8.3645176541382302E-2</v>
      </c>
      <c r="G378" s="211">
        <v>0.12543098139346401</v>
      </c>
      <c r="H378" s="211">
        <v>0.1221174416418751</v>
      </c>
      <c r="I378" s="211">
        <v>0.50858771764735367</v>
      </c>
      <c r="J378" s="211">
        <v>0.42926402333051827</v>
      </c>
      <c r="K378" s="211">
        <v>0.57125925793171317</v>
      </c>
      <c r="L378" s="211">
        <v>0.27029856959402032</v>
      </c>
      <c r="M378" s="211">
        <v>8.8017170772964573E-2</v>
      </c>
      <c r="N378" s="211">
        <v>0.38570278744909176</v>
      </c>
      <c r="O378" s="211">
        <v>0.68452151310880405</v>
      </c>
      <c r="P378" s="211">
        <v>6.7940637797856085E-2</v>
      </c>
      <c r="Q378" s="211">
        <v>6.6852661588960791E-2</v>
      </c>
      <c r="R378" s="211">
        <v>0.45317079482594436</v>
      </c>
      <c r="S378" s="211">
        <v>0.30774923239267266</v>
      </c>
      <c r="T378" s="211">
        <v>0.48637372654783545</v>
      </c>
      <c r="U378" s="211">
        <v>0.44018310476264794</v>
      </c>
      <c r="V378" s="211">
        <v>0.10654547164302218</v>
      </c>
      <c r="W378" s="211">
        <v>0.57273940230679954</v>
      </c>
      <c r="X378" s="211">
        <v>0.3617015689242965</v>
      </c>
      <c r="Y378" s="211">
        <v>0.65566793936334888</v>
      </c>
      <c r="Z378" s="211">
        <v>0.14609727407265255</v>
      </c>
      <c r="AA378" s="212">
        <v>0.12237984953820216</v>
      </c>
    </row>
    <row r="379" spans="1:27" x14ac:dyDescent="0.35">
      <c r="A379" s="210" t="s">
        <v>1055</v>
      </c>
      <c r="B379" s="217">
        <v>158.89191713127735</v>
      </c>
      <c r="C379" s="211">
        <v>6.0459370303065099E-2</v>
      </c>
      <c r="D379" s="211">
        <v>0.1271847092042539</v>
      </c>
      <c r="E379" s="211">
        <v>7.8841698241131034E-2</v>
      </c>
      <c r="F379" s="211">
        <v>9.2802551834605507E-2</v>
      </c>
      <c r="G379" s="211">
        <v>0.12305065048111213</v>
      </c>
      <c r="H379" s="211">
        <v>0.1239394584196243</v>
      </c>
      <c r="I379" s="211">
        <v>0.51935255265449887</v>
      </c>
      <c r="J379" s="211">
        <v>0.41084727519292563</v>
      </c>
      <c r="K379" s="211">
        <v>0.63450991089017317</v>
      </c>
      <c r="L379" s="211">
        <v>0.28309411659394923</v>
      </c>
      <c r="M379" s="211">
        <v>0.11081367378074813</v>
      </c>
      <c r="N379" s="211">
        <v>0.37931373729369988</v>
      </c>
      <c r="O379" s="211">
        <v>0.55709194143303387</v>
      </c>
      <c r="P379" s="211">
        <v>6.6997359106829149E-2</v>
      </c>
      <c r="Q379" s="211">
        <v>0.12314651824134273</v>
      </c>
      <c r="R379" s="211">
        <v>0.39296784649516914</v>
      </c>
      <c r="S379" s="211">
        <v>0.32929959379938034</v>
      </c>
      <c r="T379" s="211">
        <v>0.54076058348195855</v>
      </c>
      <c r="U379" s="211">
        <v>0.37105664135519417</v>
      </c>
      <c r="V379" s="211">
        <v>0.1708507792821089</v>
      </c>
      <c r="W379" s="211">
        <v>0.48324359392721322</v>
      </c>
      <c r="X379" s="211">
        <v>0.35198020762588755</v>
      </c>
      <c r="Y379" s="211">
        <v>0.60279220156290569</v>
      </c>
      <c r="Z379" s="211">
        <v>0.14262466620233022</v>
      </c>
      <c r="AA379" s="212">
        <v>0.11878191651105997</v>
      </c>
    </row>
    <row r="380" spans="1:27" x14ac:dyDescent="0.35">
      <c r="A380" s="210" t="s">
        <v>1056</v>
      </c>
      <c r="B380" s="217">
        <v>110.74935995998058</v>
      </c>
      <c r="C380" s="211">
        <v>4.9038047677762965E-2</v>
      </c>
      <c r="D380" s="211">
        <v>0.12753577815510433</v>
      </c>
      <c r="E380" s="211">
        <v>8.2830677631947E-2</v>
      </c>
      <c r="F380" s="211">
        <v>7.9071255727485454E-2</v>
      </c>
      <c r="G380" s="211">
        <v>0.12267352340719226</v>
      </c>
      <c r="H380" s="211">
        <v>0.10930407423844163</v>
      </c>
      <c r="I380" s="211">
        <v>0.48640634250903847</v>
      </c>
      <c r="J380" s="211">
        <v>0.45242956486035352</v>
      </c>
      <c r="K380" s="211">
        <v>0.59137282597933016</v>
      </c>
      <c r="L380" s="211">
        <v>0.27631925569765869</v>
      </c>
      <c r="M380" s="211">
        <v>9.3672673166483519E-2</v>
      </c>
      <c r="N380" s="211">
        <v>0.40258877606102705</v>
      </c>
      <c r="O380" s="211">
        <v>0.57641222816950055</v>
      </c>
      <c r="P380" s="211">
        <v>6.2857913880640215E-2</v>
      </c>
      <c r="Q380" s="211">
        <v>0.10971333255129416</v>
      </c>
      <c r="R380" s="211">
        <v>0.3733834136893629</v>
      </c>
      <c r="S380" s="211">
        <v>0.29636493821487342</v>
      </c>
      <c r="T380" s="211">
        <v>0.52362768780108326</v>
      </c>
      <c r="U380" s="211">
        <v>0.45630513913044335</v>
      </c>
      <c r="V380" s="211">
        <v>5.8978315922137176E-2</v>
      </c>
      <c r="W380" s="211">
        <v>0.56185600281858794</v>
      </c>
      <c r="X380" s="211">
        <v>0.2917013535888543</v>
      </c>
      <c r="Y380" s="211">
        <v>0.57849141381711544</v>
      </c>
      <c r="Z380" s="211">
        <v>0.14985482882102705</v>
      </c>
      <c r="AA380" s="212">
        <v>0.11610765306872797</v>
      </c>
    </row>
    <row r="381" spans="1:27" x14ac:dyDescent="0.35">
      <c r="A381" s="210" t="s">
        <v>1057</v>
      </c>
      <c r="B381" s="217">
        <v>148.91307919775974</v>
      </c>
      <c r="C381" s="211">
        <v>6.5902530968340908E-2</v>
      </c>
      <c r="D381" s="211">
        <v>0.11690693458564466</v>
      </c>
      <c r="E381" s="211">
        <v>7.6457458059823291E-2</v>
      </c>
      <c r="F381" s="211">
        <v>9.0675344014940831E-2</v>
      </c>
      <c r="G381" s="211">
        <v>0.1227338909735652</v>
      </c>
      <c r="H381" s="211">
        <v>0.12853498002377647</v>
      </c>
      <c r="I381" s="211">
        <v>0.48490649238928435</v>
      </c>
      <c r="J381" s="211">
        <v>0.43146495177782845</v>
      </c>
      <c r="K381" s="211">
        <v>0.59787048641594331</v>
      </c>
      <c r="L381" s="211">
        <v>0.27613075663129638</v>
      </c>
      <c r="M381" s="211">
        <v>9.9652834062741391E-2</v>
      </c>
      <c r="N381" s="211">
        <v>0.48668920600704074</v>
      </c>
      <c r="O381" s="211">
        <v>0.60716892663050248</v>
      </c>
      <c r="P381" s="211">
        <v>7.0850551562446767E-2</v>
      </c>
      <c r="Q381" s="211">
        <v>4.8544536074869873E-2</v>
      </c>
      <c r="R381" s="211">
        <v>0.4606497530084197</v>
      </c>
      <c r="S381" s="211">
        <v>0.34417013441235594</v>
      </c>
      <c r="T381" s="211">
        <v>0.59501016748125857</v>
      </c>
      <c r="U381" s="211">
        <v>0.37647566137649363</v>
      </c>
      <c r="V381" s="211">
        <v>0.10729605653845453</v>
      </c>
      <c r="W381" s="211">
        <v>0.51705294294229365</v>
      </c>
      <c r="X381" s="211">
        <v>0.26355929268768769</v>
      </c>
      <c r="Y381" s="211">
        <v>0.73153316249502343</v>
      </c>
      <c r="Z381" s="211">
        <v>0.14992956251744499</v>
      </c>
      <c r="AA381" s="212">
        <v>0.11615940610864013</v>
      </c>
    </row>
    <row r="382" spans="1:27" x14ac:dyDescent="0.35">
      <c r="A382" s="210" t="s">
        <v>1058</v>
      </c>
      <c r="B382" s="217">
        <v>145.80087930284918</v>
      </c>
      <c r="C382" s="211">
        <v>7.0026361436460488E-2</v>
      </c>
      <c r="D382" s="211">
        <v>0.13248420362046084</v>
      </c>
      <c r="E382" s="211">
        <v>7.4392198333007573E-2</v>
      </c>
      <c r="F382" s="211">
        <v>0.10443706706859079</v>
      </c>
      <c r="G382" s="211">
        <v>0.11550229251571709</v>
      </c>
      <c r="H382" s="211">
        <v>0.11319579574579491</v>
      </c>
      <c r="I382" s="211">
        <v>0.53187240142423364</v>
      </c>
      <c r="J382" s="211">
        <v>0.40344354614241684</v>
      </c>
      <c r="K382" s="211">
        <v>0.62938168671716888</v>
      </c>
      <c r="L382" s="211">
        <v>0.27491129088622018</v>
      </c>
      <c r="M382" s="211">
        <v>8.8295024762988575E-2</v>
      </c>
      <c r="N382" s="211">
        <v>0.59071299684632173</v>
      </c>
      <c r="O382" s="211">
        <v>0.74280081309309787</v>
      </c>
      <c r="P382" s="211">
        <v>6.9268004125619217E-2</v>
      </c>
      <c r="Q382" s="211">
        <v>6.7644451718302592E-2</v>
      </c>
      <c r="R382" s="211">
        <v>0.47571649458673898</v>
      </c>
      <c r="S382" s="211">
        <v>0.30165279454313232</v>
      </c>
      <c r="T382" s="211">
        <v>0.58029332420912905</v>
      </c>
      <c r="U382" s="211">
        <v>0.49256111972681166</v>
      </c>
      <c r="V382" s="211">
        <v>8.445985066957612E-2</v>
      </c>
      <c r="W382" s="211">
        <v>0.53102596858701068</v>
      </c>
      <c r="X382" s="211">
        <v>0.32418823473646058</v>
      </c>
      <c r="Y382" s="211">
        <v>0.65349538282986075</v>
      </c>
      <c r="Z382" s="211">
        <v>0.14948526097286466</v>
      </c>
      <c r="AA382" s="212">
        <v>0.11961943086569662</v>
      </c>
    </row>
    <row r="383" spans="1:27" x14ac:dyDescent="0.35">
      <c r="A383" s="210" t="s">
        <v>1059</v>
      </c>
      <c r="B383" s="217">
        <v>112.54111643672232</v>
      </c>
      <c r="C383" s="211">
        <v>5.5979691670973726E-2</v>
      </c>
      <c r="D383" s="211">
        <v>0.12128425357295136</v>
      </c>
      <c r="E383" s="211">
        <v>7.7233782254304162E-2</v>
      </c>
      <c r="F383" s="211">
        <v>0.10519336607234048</v>
      </c>
      <c r="G383" s="211">
        <v>0.12076319383433458</v>
      </c>
      <c r="H383" s="211">
        <v>0.12340454165383219</v>
      </c>
      <c r="I383" s="211">
        <v>0.43050376653346445</v>
      </c>
      <c r="J383" s="211">
        <v>0.44810283956948566</v>
      </c>
      <c r="K383" s="211">
        <v>0.59401553276681918</v>
      </c>
      <c r="L383" s="211">
        <v>0.2761981619047395</v>
      </c>
      <c r="M383" s="211">
        <v>9.6768740022466881E-2</v>
      </c>
      <c r="N383" s="211">
        <v>0.40604530401277594</v>
      </c>
      <c r="O383" s="211">
        <v>0.78764458170225349</v>
      </c>
      <c r="P383" s="211">
        <v>6.6103734193208918E-2</v>
      </c>
      <c r="Q383" s="211">
        <v>5.9315407106685855E-2</v>
      </c>
      <c r="R383" s="211">
        <v>0.39014277782897916</v>
      </c>
      <c r="S383" s="211">
        <v>0.30553671267534838</v>
      </c>
      <c r="T383" s="211">
        <v>0.56140036712791974</v>
      </c>
      <c r="U383" s="211">
        <v>0.51497435935396696</v>
      </c>
      <c r="V383" s="211">
        <v>5.2273946677128209E-2</v>
      </c>
      <c r="W383" s="211">
        <v>0.59536176558766862</v>
      </c>
      <c r="X383" s="211">
        <v>0.30502853129814639</v>
      </c>
      <c r="Y383" s="211">
        <v>0.50887093256239713</v>
      </c>
      <c r="Z383" s="211">
        <v>0.14089547742516087</v>
      </c>
      <c r="AA383" s="212">
        <v>0.11758652368020005</v>
      </c>
    </row>
    <row r="384" spans="1:27" x14ac:dyDescent="0.35">
      <c r="A384" s="210" t="s">
        <v>1060</v>
      </c>
      <c r="B384" s="217">
        <v>125.68461757081703</v>
      </c>
      <c r="C384" s="211">
        <v>5.7421994878752873E-2</v>
      </c>
      <c r="D384" s="211">
        <v>0.11759429556751932</v>
      </c>
      <c r="E384" s="211">
        <v>7.6140617380280107E-2</v>
      </c>
      <c r="F384" s="211">
        <v>9.6450203879142812E-2</v>
      </c>
      <c r="G384" s="211">
        <v>0.12307866287071254</v>
      </c>
      <c r="H384" s="211">
        <v>0.12155816644113526</v>
      </c>
      <c r="I384" s="211">
        <v>0.5121082125587707</v>
      </c>
      <c r="J384" s="211">
        <v>0.44659447492106624</v>
      </c>
      <c r="K384" s="211">
        <v>0.628989108911582</v>
      </c>
      <c r="L384" s="211">
        <v>0.27154225363027601</v>
      </c>
      <c r="M384" s="211">
        <v>8.6898399913227092E-2</v>
      </c>
      <c r="N384" s="211">
        <v>0.37148771764182398</v>
      </c>
      <c r="O384" s="211">
        <v>0.760129006738401</v>
      </c>
      <c r="P384" s="211">
        <v>6.6820614403803796E-2</v>
      </c>
      <c r="Q384" s="211">
        <v>5.2089363736688127E-2</v>
      </c>
      <c r="R384" s="211">
        <v>0.44831630628746866</v>
      </c>
      <c r="S384" s="211">
        <v>0.33139824029758647</v>
      </c>
      <c r="T384" s="211">
        <v>0.50506946843439748</v>
      </c>
      <c r="U384" s="211">
        <v>0.52933593083390162</v>
      </c>
      <c r="V384" s="211">
        <v>9.2812226253241342E-2</v>
      </c>
      <c r="W384" s="211">
        <v>0.59080945112178762</v>
      </c>
      <c r="X384" s="211">
        <v>0.29573636245880996</v>
      </c>
      <c r="Y384" s="211">
        <v>0.59501057792174583</v>
      </c>
      <c r="Z384" s="211">
        <v>0.14577226250660291</v>
      </c>
      <c r="AA384" s="212">
        <v>0.12277021712252931</v>
      </c>
    </row>
    <row r="385" spans="1:27" x14ac:dyDescent="0.35">
      <c r="A385" s="210" t="s">
        <v>1061</v>
      </c>
      <c r="B385" s="217">
        <v>109.56063326731579</v>
      </c>
      <c r="C385" s="211">
        <v>5.2884646011384727E-2</v>
      </c>
      <c r="D385" s="211">
        <v>0.1215637944702245</v>
      </c>
      <c r="E385" s="211">
        <v>7.4305259923445874E-2</v>
      </c>
      <c r="F385" s="211">
        <v>0.11287434269081682</v>
      </c>
      <c r="G385" s="211">
        <v>0.12164179560980123</v>
      </c>
      <c r="H385" s="211">
        <v>0.11795799726481658</v>
      </c>
      <c r="I385" s="211">
        <v>0.51233004884783073</v>
      </c>
      <c r="J385" s="211">
        <v>0.4158548191821454</v>
      </c>
      <c r="K385" s="211">
        <v>0.64808935681119539</v>
      </c>
      <c r="L385" s="211">
        <v>0.27949153506410995</v>
      </c>
      <c r="M385" s="211">
        <v>8.6623701014144086E-2</v>
      </c>
      <c r="N385" s="211">
        <v>0.49997548719231788</v>
      </c>
      <c r="O385" s="211">
        <v>0.62744306141583239</v>
      </c>
      <c r="P385" s="211">
        <v>6.0942326638576405E-2</v>
      </c>
      <c r="Q385" s="211">
        <v>5.9410925322196828E-2</v>
      </c>
      <c r="R385" s="211">
        <v>0.42111930509882006</v>
      </c>
      <c r="S385" s="211">
        <v>0.44547170817868753</v>
      </c>
      <c r="T385" s="211">
        <v>0.50613817608394029</v>
      </c>
      <c r="U385" s="211">
        <v>0.41410986836730257</v>
      </c>
      <c r="V385" s="211">
        <v>8.2360676034220023E-2</v>
      </c>
      <c r="W385" s="211">
        <v>0.5455015759008629</v>
      </c>
      <c r="X385" s="211">
        <v>0.31367102749050513</v>
      </c>
      <c r="Y385" s="211">
        <v>0.62632638902660442</v>
      </c>
      <c r="Z385" s="211">
        <v>0.13972676173659002</v>
      </c>
      <c r="AA385" s="212">
        <v>0.12528704233435453</v>
      </c>
    </row>
    <row r="386" spans="1:27" x14ac:dyDescent="0.35">
      <c r="A386" s="210" t="s">
        <v>1062</v>
      </c>
      <c r="B386" s="217">
        <v>137.51909366368884</v>
      </c>
      <c r="C386" s="211">
        <v>6.7022094197082493E-2</v>
      </c>
      <c r="D386" s="211">
        <v>0.12887724434155076</v>
      </c>
      <c r="E386" s="211">
        <v>7.1828245147826222E-2</v>
      </c>
      <c r="F386" s="211">
        <v>0.10468196476705506</v>
      </c>
      <c r="G386" s="211">
        <v>0.12065373248679864</v>
      </c>
      <c r="H386" s="211">
        <v>0.10716107615274624</v>
      </c>
      <c r="I386" s="211">
        <v>0.48159698379264043</v>
      </c>
      <c r="J386" s="211">
        <v>0.43166438536602542</v>
      </c>
      <c r="K386" s="211">
        <v>0.55209916128720715</v>
      </c>
      <c r="L386" s="211">
        <v>0.28216463297190836</v>
      </c>
      <c r="M386" s="211">
        <v>9.3439376627992829E-2</v>
      </c>
      <c r="N386" s="211">
        <v>0.57041148308833156</v>
      </c>
      <c r="O386" s="211">
        <v>0.54220023121086647</v>
      </c>
      <c r="P386" s="211">
        <v>7.095633449163237E-2</v>
      </c>
      <c r="Q386" s="211">
        <v>9.5622350904435646E-2</v>
      </c>
      <c r="R386" s="211">
        <v>0.46130986807923091</v>
      </c>
      <c r="S386" s="211">
        <v>0.28576726899720784</v>
      </c>
      <c r="T386" s="211">
        <v>0.55485331480401501</v>
      </c>
      <c r="U386" s="211">
        <v>0.41639798548161178</v>
      </c>
      <c r="V386" s="211">
        <v>0.10094743932943016</v>
      </c>
      <c r="W386" s="211">
        <v>0.52735035707262812</v>
      </c>
      <c r="X386" s="211">
        <v>0.35513269124909319</v>
      </c>
      <c r="Y386" s="211">
        <v>0.66734461838105485</v>
      </c>
      <c r="Z386" s="211">
        <v>0.14721441394829926</v>
      </c>
      <c r="AA386" s="212">
        <v>0.11879543615319424</v>
      </c>
    </row>
    <row r="387" spans="1:27" x14ac:dyDescent="0.35">
      <c r="A387" s="210" t="s">
        <v>1063</v>
      </c>
      <c r="B387" s="217">
        <v>138.77770259050902</v>
      </c>
      <c r="C387" s="211">
        <v>7.3378152924173407E-2</v>
      </c>
      <c r="D387" s="211">
        <v>0.131255077396112</v>
      </c>
      <c r="E387" s="211">
        <v>8.1116008365408568E-2</v>
      </c>
      <c r="F387" s="211">
        <v>8.8906092410594634E-2</v>
      </c>
      <c r="G387" s="211">
        <v>0.12345466924716972</v>
      </c>
      <c r="H387" s="211">
        <v>0.12267263391628042</v>
      </c>
      <c r="I387" s="211">
        <v>0.51408363127318513</v>
      </c>
      <c r="J387" s="211">
        <v>0.41570196334372506</v>
      </c>
      <c r="K387" s="211">
        <v>0.63322406383426499</v>
      </c>
      <c r="L387" s="211">
        <v>0.27538019971071831</v>
      </c>
      <c r="M387" s="211">
        <v>0.11026995518298294</v>
      </c>
      <c r="N387" s="211">
        <v>0.40201442461222608</v>
      </c>
      <c r="O387" s="211">
        <v>0.62935051883439019</v>
      </c>
      <c r="P387" s="211">
        <v>6.8742390435750825E-2</v>
      </c>
      <c r="Q387" s="211">
        <v>0.12067744519810455</v>
      </c>
      <c r="R387" s="211">
        <v>0.4656490649464376</v>
      </c>
      <c r="S387" s="211">
        <v>0.37161774451733132</v>
      </c>
      <c r="T387" s="211">
        <v>0.55983779827718028</v>
      </c>
      <c r="U387" s="211">
        <v>0.49309252267657011</v>
      </c>
      <c r="V387" s="211">
        <v>8.3136000600916513E-2</v>
      </c>
      <c r="W387" s="211">
        <v>0.53758168835363795</v>
      </c>
      <c r="X387" s="211">
        <v>0.30011715317014426</v>
      </c>
      <c r="Y387" s="211">
        <v>0.55301180304244879</v>
      </c>
      <c r="Z387" s="211">
        <v>0.14943185090235664</v>
      </c>
      <c r="AA387" s="212">
        <v>0.12010501892755115</v>
      </c>
    </row>
    <row r="388" spans="1:27" x14ac:dyDescent="0.35">
      <c r="A388" s="210" t="s">
        <v>1064</v>
      </c>
      <c r="B388" s="217">
        <v>165.53637332190834</v>
      </c>
      <c r="C388" s="211">
        <v>5.0766450281846717E-2</v>
      </c>
      <c r="D388" s="211">
        <v>0.1177448942168012</v>
      </c>
      <c r="E388" s="211">
        <v>8.5020383071723327E-2</v>
      </c>
      <c r="F388" s="211">
        <v>0.10859152138629405</v>
      </c>
      <c r="G388" s="211">
        <v>0.12019108169017043</v>
      </c>
      <c r="H388" s="211">
        <v>0.10486011257648302</v>
      </c>
      <c r="I388" s="211">
        <v>0.48851787544991299</v>
      </c>
      <c r="J388" s="211">
        <v>0.46381948147448016</v>
      </c>
      <c r="K388" s="211">
        <v>0.64983191664615936</v>
      </c>
      <c r="L388" s="211">
        <v>0.27519283695115959</v>
      </c>
      <c r="M388" s="211">
        <v>0.10918402652135505</v>
      </c>
      <c r="N388" s="211">
        <v>0.5623654534943664</v>
      </c>
      <c r="O388" s="211">
        <v>0.69440212189327277</v>
      </c>
      <c r="P388" s="211">
        <v>6.9823410268728528E-2</v>
      </c>
      <c r="Q388" s="211">
        <v>5.7925987878886587E-2</v>
      </c>
      <c r="R388" s="211">
        <v>0.40916417439650093</v>
      </c>
      <c r="S388" s="211">
        <v>0.37157890142859068</v>
      </c>
      <c r="T388" s="211">
        <v>0.56257626736582556</v>
      </c>
      <c r="U388" s="211">
        <v>0.46950239519749132</v>
      </c>
      <c r="V388" s="211">
        <v>0.12314190954068377</v>
      </c>
      <c r="W388" s="211">
        <v>0.56661847974127688</v>
      </c>
      <c r="X388" s="211">
        <v>0.38519469999907363</v>
      </c>
      <c r="Y388" s="211">
        <v>0.65056425105712434</v>
      </c>
      <c r="Z388" s="211">
        <v>0.14801770403568756</v>
      </c>
      <c r="AA388" s="212">
        <v>0.12505295265393265</v>
      </c>
    </row>
    <row r="389" spans="1:27" x14ac:dyDescent="0.35">
      <c r="A389" s="210" t="s">
        <v>1065</v>
      </c>
      <c r="B389" s="217">
        <v>128.59085166645377</v>
      </c>
      <c r="C389" s="211">
        <v>5.007897947741842E-2</v>
      </c>
      <c r="D389" s="211">
        <v>0.12576463216962283</v>
      </c>
      <c r="E389" s="211">
        <v>8.1442350136444158E-2</v>
      </c>
      <c r="F389" s="211">
        <v>8.1233009791045169E-2</v>
      </c>
      <c r="G389" s="211">
        <v>0.12324741421338374</v>
      </c>
      <c r="H389" s="211">
        <v>0.11143344994475915</v>
      </c>
      <c r="I389" s="211">
        <v>0.49336511028510766</v>
      </c>
      <c r="J389" s="211">
        <v>0.42822424032504597</v>
      </c>
      <c r="K389" s="211">
        <v>0.61926379218863536</v>
      </c>
      <c r="L389" s="211">
        <v>0.2820476616195185</v>
      </c>
      <c r="M389" s="211">
        <v>0.10861941374831297</v>
      </c>
      <c r="N389" s="211">
        <v>0.49200424615782601</v>
      </c>
      <c r="O389" s="211">
        <v>0.68297040772221929</v>
      </c>
      <c r="P389" s="211">
        <v>6.9427630489540579E-2</v>
      </c>
      <c r="Q389" s="211">
        <v>9.080406287954125E-2</v>
      </c>
      <c r="R389" s="211">
        <v>0.37311907112476778</v>
      </c>
      <c r="S389" s="211">
        <v>0.36526614077261388</v>
      </c>
      <c r="T389" s="211">
        <v>0.57364398960163987</v>
      </c>
      <c r="U389" s="211">
        <v>0.32929220759376504</v>
      </c>
      <c r="V389" s="211">
        <v>7.9949858846257521E-2</v>
      </c>
      <c r="W389" s="211">
        <v>0.58888492398251235</v>
      </c>
      <c r="X389" s="211">
        <v>0.29669534962274546</v>
      </c>
      <c r="Y389" s="211">
        <v>0.72240762670892</v>
      </c>
      <c r="Z389" s="211">
        <v>0.14489086622242986</v>
      </c>
      <c r="AA389" s="212">
        <v>0.12408082090978548</v>
      </c>
    </row>
    <row r="390" spans="1:27" x14ac:dyDescent="0.35">
      <c r="A390" s="210" t="s">
        <v>1066</v>
      </c>
      <c r="B390" s="217">
        <v>132.90636924502638</v>
      </c>
      <c r="C390" s="211">
        <v>5.8878850309216101E-2</v>
      </c>
      <c r="D390" s="211">
        <v>0.11772859353962203</v>
      </c>
      <c r="E390" s="211">
        <v>7.1263089620345124E-2</v>
      </c>
      <c r="F390" s="211">
        <v>0.11066363345007293</v>
      </c>
      <c r="G390" s="211">
        <v>0.1238889205314338</v>
      </c>
      <c r="H390" s="211">
        <v>0.11440052373492618</v>
      </c>
      <c r="I390" s="211">
        <v>0.49284128967789187</v>
      </c>
      <c r="J390" s="211">
        <v>0.4365828586679591</v>
      </c>
      <c r="K390" s="211">
        <v>0.50832367313935245</v>
      </c>
      <c r="L390" s="211">
        <v>0.27678846061105428</v>
      </c>
      <c r="M390" s="211">
        <v>0.11231580896798754</v>
      </c>
      <c r="N390" s="211">
        <v>0.57333331925107844</v>
      </c>
      <c r="O390" s="211">
        <v>0.7836494725402372</v>
      </c>
      <c r="P390" s="211">
        <v>6.9168733581874128E-2</v>
      </c>
      <c r="Q390" s="211">
        <v>0.1155193739616374</v>
      </c>
      <c r="R390" s="211">
        <v>0.45325602925176972</v>
      </c>
      <c r="S390" s="211">
        <v>0.30710692749789548</v>
      </c>
      <c r="T390" s="211">
        <v>0.55694057618000259</v>
      </c>
      <c r="U390" s="211">
        <v>0.4085800652135031</v>
      </c>
      <c r="V390" s="211">
        <v>5.9159077205252514E-2</v>
      </c>
      <c r="W390" s="211">
        <v>0.51766776079442489</v>
      </c>
      <c r="X390" s="211">
        <v>0.34045078158130421</v>
      </c>
      <c r="Y390" s="211">
        <v>0.67823880808786519</v>
      </c>
      <c r="Z390" s="211">
        <v>0.14768374424299824</v>
      </c>
      <c r="AA390" s="212">
        <v>0.11494850129071275</v>
      </c>
    </row>
    <row r="391" spans="1:27" x14ac:dyDescent="0.35">
      <c r="A391" s="210" t="s">
        <v>1067</v>
      </c>
      <c r="B391" s="217">
        <v>112.00822311797293</v>
      </c>
      <c r="C391" s="211">
        <v>5.6268539286908989E-2</v>
      </c>
      <c r="D391" s="211">
        <v>0.12478124244759152</v>
      </c>
      <c r="E391" s="211">
        <v>7.506892118799785E-2</v>
      </c>
      <c r="F391" s="211">
        <v>6.7515148587595428E-2</v>
      </c>
      <c r="G391" s="211">
        <v>0.12072770855675907</v>
      </c>
      <c r="H391" s="211">
        <v>0.12186374270132223</v>
      </c>
      <c r="I391" s="211">
        <v>0.44542745958851482</v>
      </c>
      <c r="J391" s="211">
        <v>0.48907826540885269</v>
      </c>
      <c r="K391" s="211">
        <v>0.55566320360504839</v>
      </c>
      <c r="L391" s="211">
        <v>0.27347724780006372</v>
      </c>
      <c r="M391" s="211">
        <v>9.3852216232685956E-2</v>
      </c>
      <c r="N391" s="211">
        <v>0.34790489462710417</v>
      </c>
      <c r="O391" s="211">
        <v>0.64070368617997198</v>
      </c>
      <c r="P391" s="211">
        <v>7.246020295529039E-2</v>
      </c>
      <c r="Q391" s="211">
        <v>0.10213568755903955</v>
      </c>
      <c r="R391" s="211">
        <v>0.4639979062575661</v>
      </c>
      <c r="S391" s="211">
        <v>0.32132321440835387</v>
      </c>
      <c r="T391" s="211">
        <v>0.58579502224524971</v>
      </c>
      <c r="U391" s="211">
        <v>0.38104307641813162</v>
      </c>
      <c r="V391" s="211">
        <v>6.3072124266708496E-2</v>
      </c>
      <c r="W391" s="211">
        <v>0.56375204403679979</v>
      </c>
      <c r="X391" s="211">
        <v>0.34186116290047003</v>
      </c>
      <c r="Y391" s="211">
        <v>0.6023048922816483</v>
      </c>
      <c r="Z391" s="211">
        <v>0.14244664552640629</v>
      </c>
      <c r="AA391" s="212">
        <v>0.12117894598654802</v>
      </c>
    </row>
    <row r="392" spans="1:27" x14ac:dyDescent="0.35">
      <c r="A392" s="210" t="s">
        <v>1068</v>
      </c>
      <c r="B392" s="217">
        <v>112.35604309088085</v>
      </c>
      <c r="C392" s="211">
        <v>7.3350884036674072E-2</v>
      </c>
      <c r="D392" s="211">
        <v>0.11720617355225231</v>
      </c>
      <c r="E392" s="211">
        <v>7.1857326929297485E-2</v>
      </c>
      <c r="F392" s="211">
        <v>0.1087329172985803</v>
      </c>
      <c r="G392" s="211">
        <v>0.11870676363551981</v>
      </c>
      <c r="H392" s="211">
        <v>0.10350127558506104</v>
      </c>
      <c r="I392" s="211">
        <v>0.4164921503393344</v>
      </c>
      <c r="J392" s="211">
        <v>0.45045636021608415</v>
      </c>
      <c r="K392" s="211">
        <v>0.63317891519138136</v>
      </c>
      <c r="L392" s="211">
        <v>0.28004877413495732</v>
      </c>
      <c r="M392" s="211">
        <v>0.10088417962770284</v>
      </c>
      <c r="N392" s="211">
        <v>0.45691576066633804</v>
      </c>
      <c r="O392" s="211">
        <v>0.61891676641262861</v>
      </c>
      <c r="P392" s="211">
        <v>6.6960314937078547E-2</v>
      </c>
      <c r="Q392" s="211">
        <v>7.8258332089903862E-2</v>
      </c>
      <c r="R392" s="211">
        <v>0.46255424420449204</v>
      </c>
      <c r="S392" s="211">
        <v>0.29714878049598992</v>
      </c>
      <c r="T392" s="211">
        <v>0.57569972882599973</v>
      </c>
      <c r="U392" s="211">
        <v>0.4411385109027382</v>
      </c>
      <c r="V392" s="211">
        <v>6.9717476087584468E-2</v>
      </c>
      <c r="W392" s="211">
        <v>0.61257434013580481</v>
      </c>
      <c r="X392" s="211">
        <v>0.32785507928804325</v>
      </c>
      <c r="Y392" s="211">
        <v>0.54288787634793467</v>
      </c>
      <c r="Z392" s="211">
        <v>0.14261482627385813</v>
      </c>
      <c r="AA392" s="212">
        <v>0.12439529599642671</v>
      </c>
    </row>
    <row r="393" spans="1:27" x14ac:dyDescent="0.35">
      <c r="A393" s="210" t="s">
        <v>1069</v>
      </c>
      <c r="B393" s="217">
        <v>145.04009543468675</v>
      </c>
      <c r="C393" s="211">
        <v>4.7427485027469247E-2</v>
      </c>
      <c r="D393" s="211">
        <v>0.12466442364909266</v>
      </c>
      <c r="E393" s="211">
        <v>7.8637986127790813E-2</v>
      </c>
      <c r="F393" s="211">
        <v>8.6644227528009793E-2</v>
      </c>
      <c r="G393" s="211">
        <v>0.12136401268258326</v>
      </c>
      <c r="H393" s="211">
        <v>0.12472728061682019</v>
      </c>
      <c r="I393" s="211">
        <v>0.50360893575739196</v>
      </c>
      <c r="J393" s="211">
        <v>0.46657830774470538</v>
      </c>
      <c r="K393" s="211">
        <v>0.59924616891742466</v>
      </c>
      <c r="L393" s="211">
        <v>0.27668878425074023</v>
      </c>
      <c r="M393" s="211">
        <v>0.11332802374574114</v>
      </c>
      <c r="N393" s="211">
        <v>0.36135443251820637</v>
      </c>
      <c r="O393" s="211">
        <v>0.63595813439472759</v>
      </c>
      <c r="P393" s="211">
        <v>6.235268959650643E-2</v>
      </c>
      <c r="Q393" s="211">
        <v>4.508084333159134E-2</v>
      </c>
      <c r="R393" s="211">
        <v>0.43245646443406788</v>
      </c>
      <c r="S393" s="211">
        <v>0.2680557097668933</v>
      </c>
      <c r="T393" s="211">
        <v>0.49696602327955736</v>
      </c>
      <c r="U393" s="211">
        <v>0.46504093534713975</v>
      </c>
      <c r="V393" s="211">
        <v>0.13858659499810411</v>
      </c>
      <c r="W393" s="211">
        <v>0.62625399031530393</v>
      </c>
      <c r="X393" s="211">
        <v>0.3129864451184462</v>
      </c>
      <c r="Y393" s="211">
        <v>0.6497642070451678</v>
      </c>
      <c r="Z393" s="211">
        <v>0.14899802051043762</v>
      </c>
      <c r="AA393" s="212">
        <v>0.12398204547759098</v>
      </c>
    </row>
    <row r="394" spans="1:27" x14ac:dyDescent="0.35">
      <c r="A394" s="210" t="s">
        <v>1070</v>
      </c>
      <c r="B394" s="217">
        <v>133.30272710169888</v>
      </c>
      <c r="C394" s="211">
        <v>4.7988654799160133E-2</v>
      </c>
      <c r="D394" s="211">
        <v>0.11761684100003537</v>
      </c>
      <c r="E394" s="211">
        <v>7.9741958236109023E-2</v>
      </c>
      <c r="F394" s="211">
        <v>9.141437255594792E-2</v>
      </c>
      <c r="G394" s="211">
        <v>0.119016644627629</v>
      </c>
      <c r="H394" s="211">
        <v>0.11757339333997859</v>
      </c>
      <c r="I394" s="211">
        <v>0.52645258076534229</v>
      </c>
      <c r="J394" s="211">
        <v>0.44610961665218507</v>
      </c>
      <c r="K394" s="211">
        <v>0.64140768743499477</v>
      </c>
      <c r="L394" s="211">
        <v>0.27516497448750443</v>
      </c>
      <c r="M394" s="211">
        <v>0.1055506802706271</v>
      </c>
      <c r="N394" s="211">
        <v>0.47996032187581061</v>
      </c>
      <c r="O394" s="211">
        <v>0.52130348287967843</v>
      </c>
      <c r="P394" s="211">
        <v>7.0474274697615261E-2</v>
      </c>
      <c r="Q394" s="211">
        <v>5.3110939945480204E-2</v>
      </c>
      <c r="R394" s="211">
        <v>0.40075410046784021</v>
      </c>
      <c r="S394" s="211">
        <v>0.37165930935888342</v>
      </c>
      <c r="T394" s="211">
        <v>0.54185420128228035</v>
      </c>
      <c r="U394" s="211">
        <v>0.32339846121194643</v>
      </c>
      <c r="V394" s="211">
        <v>0.10041005490094936</v>
      </c>
      <c r="W394" s="211">
        <v>0.54280458687760214</v>
      </c>
      <c r="X394" s="211">
        <v>0.27435240921192439</v>
      </c>
      <c r="Y394" s="211">
        <v>0.69405219204544855</v>
      </c>
      <c r="Z394" s="211">
        <v>0.14635032479302429</v>
      </c>
      <c r="AA394" s="212">
        <v>0.11833876686518423</v>
      </c>
    </row>
    <row r="395" spans="1:27" x14ac:dyDescent="0.35">
      <c r="A395" s="210" t="s">
        <v>1071</v>
      </c>
      <c r="B395" s="217">
        <v>179.60503053532503</v>
      </c>
      <c r="C395" s="211">
        <v>5.9289061257809417E-2</v>
      </c>
      <c r="D395" s="211">
        <v>0.12909727696468429</v>
      </c>
      <c r="E395" s="211">
        <v>7.647824709342993E-2</v>
      </c>
      <c r="F395" s="211">
        <v>0.11851711968014912</v>
      </c>
      <c r="G395" s="211">
        <v>0.12575624364147509</v>
      </c>
      <c r="H395" s="211">
        <v>0.11828884340758838</v>
      </c>
      <c r="I395" s="211">
        <v>0.44635409165365453</v>
      </c>
      <c r="J395" s="211">
        <v>0.45784544053734633</v>
      </c>
      <c r="K395" s="211">
        <v>0.59455500322414045</v>
      </c>
      <c r="L395" s="211">
        <v>0.27410139515704246</v>
      </c>
      <c r="M395" s="211">
        <v>0.11286550625892379</v>
      </c>
      <c r="N395" s="211">
        <v>0.49505449062719231</v>
      </c>
      <c r="O395" s="211">
        <v>0.61613270011785115</v>
      </c>
      <c r="P395" s="211">
        <v>7.1511681595382376E-2</v>
      </c>
      <c r="Q395" s="211">
        <v>0.142066312683615</v>
      </c>
      <c r="R395" s="211">
        <v>0.4153063997633431</v>
      </c>
      <c r="S395" s="211">
        <v>0.34061335509633034</v>
      </c>
      <c r="T395" s="211">
        <v>0.48097966644474344</v>
      </c>
      <c r="U395" s="211">
        <v>0.44269940953717435</v>
      </c>
      <c r="V395" s="211">
        <v>0.15088736440143249</v>
      </c>
      <c r="W395" s="211">
        <v>0.58345032781927764</v>
      </c>
      <c r="X395" s="211">
        <v>0.29129547258775546</v>
      </c>
      <c r="Y395" s="211">
        <v>0.69234769141119101</v>
      </c>
      <c r="Z395" s="211">
        <v>0.14723946978856278</v>
      </c>
      <c r="AA395" s="212">
        <v>0.12110873638767511</v>
      </c>
    </row>
    <row r="396" spans="1:27" x14ac:dyDescent="0.35">
      <c r="A396" s="210" t="s">
        <v>1072</v>
      </c>
      <c r="B396" s="217">
        <v>129.39741937428374</v>
      </c>
      <c r="C396" s="211">
        <v>5.9268684952577186E-2</v>
      </c>
      <c r="D396" s="211">
        <v>0.12904744896041681</v>
      </c>
      <c r="E396" s="211">
        <v>8.1980858890140992E-2</v>
      </c>
      <c r="F396" s="211">
        <v>0.11837104965229231</v>
      </c>
      <c r="G396" s="211">
        <v>0.11690996580398851</v>
      </c>
      <c r="H396" s="211">
        <v>0.11835760286795766</v>
      </c>
      <c r="I396" s="211">
        <v>0.44551702098621804</v>
      </c>
      <c r="J396" s="211">
        <v>0.43893516774059632</v>
      </c>
      <c r="K396" s="211">
        <v>0.6289340026628033</v>
      </c>
      <c r="L396" s="211">
        <v>0.27093596565977329</v>
      </c>
      <c r="M396" s="211">
        <v>0.10991252401286437</v>
      </c>
      <c r="N396" s="211">
        <v>0.46526060193866059</v>
      </c>
      <c r="O396" s="211">
        <v>0.70444941523802207</v>
      </c>
      <c r="P396" s="211">
        <v>6.6460883053871933E-2</v>
      </c>
      <c r="Q396" s="211">
        <v>0.10882988915813116</v>
      </c>
      <c r="R396" s="211">
        <v>0.42107607660481233</v>
      </c>
      <c r="S396" s="211">
        <v>0.29103189597188373</v>
      </c>
      <c r="T396" s="211">
        <v>0.48007596853080159</v>
      </c>
      <c r="U396" s="211">
        <v>0.37170114760748474</v>
      </c>
      <c r="V396" s="211">
        <v>5.6285804114251131E-2</v>
      </c>
      <c r="W396" s="211">
        <v>0.55826436947708424</v>
      </c>
      <c r="X396" s="211">
        <v>0.41315887753823261</v>
      </c>
      <c r="Y396" s="211">
        <v>0.74980939943090297</v>
      </c>
      <c r="Z396" s="211">
        <v>0.14985164493144451</v>
      </c>
      <c r="AA396" s="212">
        <v>0.11454258428511818</v>
      </c>
    </row>
    <row r="397" spans="1:27" x14ac:dyDescent="0.35">
      <c r="A397" s="210" t="s">
        <v>1073</v>
      </c>
      <c r="B397" s="217">
        <v>146.58500842890322</v>
      </c>
      <c r="C397" s="211">
        <v>7.5101543139714302E-2</v>
      </c>
      <c r="D397" s="211">
        <v>0.12266726536490785</v>
      </c>
      <c r="E397" s="211">
        <v>8.1879479946577335E-2</v>
      </c>
      <c r="F397" s="211">
        <v>0.12159427630943262</v>
      </c>
      <c r="G397" s="211">
        <v>0.12279044743044773</v>
      </c>
      <c r="H397" s="211">
        <v>0.10650199494878966</v>
      </c>
      <c r="I397" s="211">
        <v>0.47639158427981265</v>
      </c>
      <c r="J397" s="211">
        <v>0.43423152346422089</v>
      </c>
      <c r="K397" s="211">
        <v>0.51382451104449212</v>
      </c>
      <c r="L397" s="211">
        <v>0.27584872071562699</v>
      </c>
      <c r="M397" s="211">
        <v>9.4130665952854048E-2</v>
      </c>
      <c r="N397" s="211">
        <v>0.40365210500783993</v>
      </c>
      <c r="O397" s="211">
        <v>0.59037950582844478</v>
      </c>
      <c r="P397" s="211">
        <v>6.72750484888332E-2</v>
      </c>
      <c r="Q397" s="211">
        <v>5.2543926101934257E-2</v>
      </c>
      <c r="R397" s="211">
        <v>0.45207613426398446</v>
      </c>
      <c r="S397" s="211">
        <v>0.32968952157098058</v>
      </c>
      <c r="T397" s="211">
        <v>0.62934028768458949</v>
      </c>
      <c r="U397" s="211">
        <v>0.41690434034361068</v>
      </c>
      <c r="V397" s="211">
        <v>0.11589761365466338</v>
      </c>
      <c r="W397" s="211">
        <v>0.49351282733967866</v>
      </c>
      <c r="X397" s="211">
        <v>0.34068410629948159</v>
      </c>
      <c r="Y397" s="211">
        <v>0.75605897693262103</v>
      </c>
      <c r="Z397" s="211">
        <v>0.14995927295625172</v>
      </c>
      <c r="AA397" s="212">
        <v>0.11429172126823928</v>
      </c>
    </row>
    <row r="398" spans="1:27" x14ac:dyDescent="0.35">
      <c r="A398" s="210" t="s">
        <v>1074</v>
      </c>
      <c r="B398" s="217">
        <v>162.0311301100009</v>
      </c>
      <c r="C398" s="211">
        <v>8.9198962465033199E-2</v>
      </c>
      <c r="D398" s="211">
        <v>0.12292088239433499</v>
      </c>
      <c r="E398" s="211">
        <v>7.4556011686544965E-2</v>
      </c>
      <c r="F398" s="211">
        <v>8.395341287525615E-2</v>
      </c>
      <c r="G398" s="211">
        <v>0.12082332218803343</v>
      </c>
      <c r="H398" s="211">
        <v>0.11649742860500927</v>
      </c>
      <c r="I398" s="211">
        <v>0.49597922188884913</v>
      </c>
      <c r="J398" s="211">
        <v>0.40381976998469077</v>
      </c>
      <c r="K398" s="211">
        <v>0.63403593147181581</v>
      </c>
      <c r="L398" s="211">
        <v>0.2710464007362306</v>
      </c>
      <c r="M398" s="211">
        <v>9.0960643241239286E-2</v>
      </c>
      <c r="N398" s="211">
        <v>0.3869332458205339</v>
      </c>
      <c r="O398" s="211">
        <v>0.68872229329782586</v>
      </c>
      <c r="P398" s="211">
        <v>6.863502372742078E-2</v>
      </c>
      <c r="Q398" s="211">
        <v>6.0028054120799632E-2</v>
      </c>
      <c r="R398" s="211">
        <v>0.46351978249680592</v>
      </c>
      <c r="S398" s="211">
        <v>0.31008823614492109</v>
      </c>
      <c r="T398" s="211">
        <v>0.54528991355789214</v>
      </c>
      <c r="U398" s="211">
        <v>0.44870494597237676</v>
      </c>
      <c r="V398" s="211">
        <v>0.16631427603395837</v>
      </c>
      <c r="W398" s="211">
        <v>0.5027171263027711</v>
      </c>
      <c r="X398" s="211">
        <v>0.3261171177710922</v>
      </c>
      <c r="Y398" s="211">
        <v>0.63936089477117131</v>
      </c>
      <c r="Z398" s="211">
        <v>0.14343873768740739</v>
      </c>
      <c r="AA398" s="212">
        <v>0.12033417044437769</v>
      </c>
    </row>
    <row r="399" spans="1:27" x14ac:dyDescent="0.35">
      <c r="A399" s="210" t="s">
        <v>1075</v>
      </c>
      <c r="B399" s="217">
        <v>146.06812519884451</v>
      </c>
      <c r="C399" s="211">
        <v>5.291268442928046E-2</v>
      </c>
      <c r="D399" s="211">
        <v>0.1238932026344582</v>
      </c>
      <c r="E399" s="211">
        <v>7.5851576063495754E-2</v>
      </c>
      <c r="F399" s="211">
        <v>8.6231934186622269E-2</v>
      </c>
      <c r="G399" s="211">
        <v>0.11784638805711413</v>
      </c>
      <c r="H399" s="211">
        <v>0.11374161423172433</v>
      </c>
      <c r="I399" s="211">
        <v>0.44823423705945131</v>
      </c>
      <c r="J399" s="211">
        <v>0.44900335456413448</v>
      </c>
      <c r="K399" s="211">
        <v>0.59537179656512818</v>
      </c>
      <c r="L399" s="211">
        <v>0.27090566963441493</v>
      </c>
      <c r="M399" s="211">
        <v>0.10491710940820223</v>
      </c>
      <c r="N399" s="211">
        <v>0.38517099429297302</v>
      </c>
      <c r="O399" s="211">
        <v>0.56951265639629489</v>
      </c>
      <c r="P399" s="211">
        <v>7.2702863405447418E-2</v>
      </c>
      <c r="Q399" s="211">
        <v>0.10384486251112843</v>
      </c>
      <c r="R399" s="211">
        <v>0.40545472401842619</v>
      </c>
      <c r="S399" s="211">
        <v>0.31193047987468803</v>
      </c>
      <c r="T399" s="211">
        <v>0.57368494512438117</v>
      </c>
      <c r="U399" s="211">
        <v>0.44921596625854088</v>
      </c>
      <c r="V399" s="211">
        <v>0.11425400212550824</v>
      </c>
      <c r="W399" s="211">
        <v>0.57346442127333241</v>
      </c>
      <c r="X399" s="211">
        <v>0.25309881670585377</v>
      </c>
      <c r="Y399" s="211">
        <v>0.66083090692102842</v>
      </c>
      <c r="Z399" s="211">
        <v>0.14660133448443063</v>
      </c>
      <c r="AA399" s="212">
        <v>0.1230273047928451</v>
      </c>
    </row>
    <row r="400" spans="1:27" x14ac:dyDescent="0.35">
      <c r="A400" s="210" t="s">
        <v>1076</v>
      </c>
      <c r="B400" s="217">
        <v>143.1817451086244</v>
      </c>
      <c r="C400" s="211">
        <v>7.0325545378393348E-2</v>
      </c>
      <c r="D400" s="211">
        <v>0.1276725322963736</v>
      </c>
      <c r="E400" s="211">
        <v>8.0140762780806826E-2</v>
      </c>
      <c r="F400" s="211">
        <v>9.0523934198390582E-2</v>
      </c>
      <c r="G400" s="211">
        <v>0.11927029766728796</v>
      </c>
      <c r="H400" s="211">
        <v>0.10757848250090921</v>
      </c>
      <c r="I400" s="211">
        <v>0.50013954248350367</v>
      </c>
      <c r="J400" s="211">
        <v>0.45162943663869848</v>
      </c>
      <c r="K400" s="211">
        <v>0.62708417607991895</v>
      </c>
      <c r="L400" s="211">
        <v>0.27559315679303636</v>
      </c>
      <c r="M400" s="211">
        <v>0.11183496398625442</v>
      </c>
      <c r="N400" s="211">
        <v>0.46513928806272342</v>
      </c>
      <c r="O400" s="211">
        <v>0.64865419956843917</v>
      </c>
      <c r="P400" s="211">
        <v>7.0392162655566304E-2</v>
      </c>
      <c r="Q400" s="211">
        <v>0.14306344083461925</v>
      </c>
      <c r="R400" s="211">
        <v>0.38395171777154857</v>
      </c>
      <c r="S400" s="211">
        <v>0.37089562955617456</v>
      </c>
      <c r="T400" s="211">
        <v>0.56855239522178602</v>
      </c>
      <c r="U400" s="211">
        <v>0.35060018607918753</v>
      </c>
      <c r="V400" s="211">
        <v>8.1527530524035649E-2</v>
      </c>
      <c r="W400" s="211">
        <v>0.53470044115372473</v>
      </c>
      <c r="X400" s="211">
        <v>0.24323131287940222</v>
      </c>
      <c r="Y400" s="211">
        <v>0.58082658823120048</v>
      </c>
      <c r="Z400" s="211">
        <v>0.14806370064196317</v>
      </c>
      <c r="AA400" s="212">
        <v>0.11345040518269631</v>
      </c>
    </row>
    <row r="401" spans="1:27" x14ac:dyDescent="0.35">
      <c r="A401" s="210" t="s">
        <v>1077</v>
      </c>
      <c r="B401" s="217">
        <v>127.17912074904108</v>
      </c>
      <c r="C401" s="211">
        <v>7.9532082750211994E-2</v>
      </c>
      <c r="D401" s="211">
        <v>0.12804973020782179</v>
      </c>
      <c r="E401" s="211">
        <v>7.1089708212400016E-2</v>
      </c>
      <c r="F401" s="211">
        <v>9.2092083478227976E-2</v>
      </c>
      <c r="G401" s="211">
        <v>0.12068226192747489</v>
      </c>
      <c r="H401" s="211">
        <v>0.12215513158611768</v>
      </c>
      <c r="I401" s="211">
        <v>0.48089464860698361</v>
      </c>
      <c r="J401" s="211">
        <v>0.4662240482628307</v>
      </c>
      <c r="K401" s="211">
        <v>0.54076266058979727</v>
      </c>
      <c r="L401" s="211">
        <v>0.27648819114210627</v>
      </c>
      <c r="M401" s="211">
        <v>9.1245151655859752E-2</v>
      </c>
      <c r="N401" s="211">
        <v>0.39790555714128473</v>
      </c>
      <c r="O401" s="211">
        <v>0.69706419952687115</v>
      </c>
      <c r="P401" s="211">
        <v>6.8196751430915012E-2</v>
      </c>
      <c r="Q401" s="211">
        <v>0.10511383452315209</v>
      </c>
      <c r="R401" s="211">
        <v>0.43522415419021798</v>
      </c>
      <c r="S401" s="211">
        <v>0.34240896314809088</v>
      </c>
      <c r="T401" s="211">
        <v>0.53812986924635731</v>
      </c>
      <c r="U401" s="211">
        <v>0.39497743477999903</v>
      </c>
      <c r="V401" s="211">
        <v>9.8464345253771082E-2</v>
      </c>
      <c r="W401" s="211">
        <v>0.52042003953516258</v>
      </c>
      <c r="X401" s="211">
        <v>0.37333349434406038</v>
      </c>
      <c r="Y401" s="211">
        <v>0.59423162800428642</v>
      </c>
      <c r="Z401" s="211">
        <v>0.14884745515748013</v>
      </c>
      <c r="AA401" s="212">
        <v>0.1161519809364271</v>
      </c>
    </row>
    <row r="402" spans="1:27" x14ac:dyDescent="0.35">
      <c r="A402" s="210" t="s">
        <v>1078</v>
      </c>
      <c r="B402" s="217">
        <v>168.18988115500323</v>
      </c>
      <c r="C402" s="211">
        <v>5.9595009669596147E-2</v>
      </c>
      <c r="D402" s="211">
        <v>0.12309940431933761</v>
      </c>
      <c r="E402" s="211">
        <v>6.9182802933118945E-2</v>
      </c>
      <c r="F402" s="211">
        <v>7.6754897515599926E-2</v>
      </c>
      <c r="G402" s="211">
        <v>0.12044119807669543</v>
      </c>
      <c r="H402" s="211">
        <v>0.1072211152604578</v>
      </c>
      <c r="I402" s="211">
        <v>0.51291213241724942</v>
      </c>
      <c r="J402" s="211">
        <v>0.42166415635421456</v>
      </c>
      <c r="K402" s="211">
        <v>0.62283673225031977</v>
      </c>
      <c r="L402" s="211">
        <v>0.27193413796137333</v>
      </c>
      <c r="M402" s="211">
        <v>0.10140998032702353</v>
      </c>
      <c r="N402" s="211">
        <v>0.44192665646045182</v>
      </c>
      <c r="O402" s="211">
        <v>0.60795787460145645</v>
      </c>
      <c r="P402" s="211">
        <v>6.6566105722814711E-2</v>
      </c>
      <c r="Q402" s="211">
        <v>6.5761062314939264E-2</v>
      </c>
      <c r="R402" s="211">
        <v>0.44025941175623801</v>
      </c>
      <c r="S402" s="211">
        <v>0.36184137645971221</v>
      </c>
      <c r="T402" s="211">
        <v>0.57817975665048549</v>
      </c>
      <c r="U402" s="211">
        <v>0.49160915625627466</v>
      </c>
      <c r="V402" s="211">
        <v>0.14925721807033926</v>
      </c>
      <c r="W402" s="211">
        <v>0.50031895201120524</v>
      </c>
      <c r="X402" s="211">
        <v>0.31409316312500846</v>
      </c>
      <c r="Y402" s="211">
        <v>0.66938424940997832</v>
      </c>
      <c r="Z402" s="211">
        <v>0.14917982460430257</v>
      </c>
      <c r="AA402" s="212">
        <v>0.11832388528615326</v>
      </c>
    </row>
    <row r="403" spans="1:27" x14ac:dyDescent="0.35">
      <c r="A403" s="210" t="s">
        <v>1079</v>
      </c>
      <c r="B403" s="217">
        <v>111.93848938043016</v>
      </c>
      <c r="C403" s="211">
        <v>7.0997143690739922E-2</v>
      </c>
      <c r="D403" s="211">
        <v>0.12969599328392026</v>
      </c>
      <c r="E403" s="211">
        <v>7.7339690479507339E-2</v>
      </c>
      <c r="F403" s="211">
        <v>8.993997166180924E-2</v>
      </c>
      <c r="G403" s="211">
        <v>0.12237586584539033</v>
      </c>
      <c r="H403" s="211">
        <v>0.1188184459906588</v>
      </c>
      <c r="I403" s="211">
        <v>0.51271176923488149</v>
      </c>
      <c r="J403" s="211">
        <v>0.4546591567961647</v>
      </c>
      <c r="K403" s="211">
        <v>0.64494092605762532</v>
      </c>
      <c r="L403" s="211">
        <v>0.27075003241318418</v>
      </c>
      <c r="M403" s="211">
        <v>9.8270727275251629E-2</v>
      </c>
      <c r="N403" s="211">
        <v>0.38925792974027051</v>
      </c>
      <c r="O403" s="211">
        <v>0.63549437964111521</v>
      </c>
      <c r="P403" s="211">
        <v>6.6830327872375889E-2</v>
      </c>
      <c r="Q403" s="211">
        <v>5.8010786863039315E-2</v>
      </c>
      <c r="R403" s="211">
        <v>0.37283618375253813</v>
      </c>
      <c r="S403" s="211">
        <v>0.33761905885517524</v>
      </c>
      <c r="T403" s="211">
        <v>0.52751039790562371</v>
      </c>
      <c r="U403" s="211">
        <v>0.4098591161652464</v>
      </c>
      <c r="V403" s="211">
        <v>5.9954843286794873E-2</v>
      </c>
      <c r="W403" s="211">
        <v>0.57298284398361132</v>
      </c>
      <c r="X403" s="211">
        <v>0.31152154763516487</v>
      </c>
      <c r="Y403" s="211">
        <v>0.61102413358763619</v>
      </c>
      <c r="Z403" s="211">
        <v>0.14943358805906362</v>
      </c>
      <c r="AA403" s="212">
        <v>0.1198137997125808</v>
      </c>
    </row>
    <row r="404" spans="1:27" x14ac:dyDescent="0.35">
      <c r="A404" s="210" t="s">
        <v>1080</v>
      </c>
      <c r="B404" s="217">
        <v>125.78438091105555</v>
      </c>
      <c r="C404" s="211">
        <v>4.7272522259372785E-2</v>
      </c>
      <c r="D404" s="211">
        <v>0.13339183995921722</v>
      </c>
      <c r="E404" s="211">
        <v>7.8627354673432473E-2</v>
      </c>
      <c r="F404" s="211">
        <v>9.9049123342356202E-2</v>
      </c>
      <c r="G404" s="211">
        <v>0.12314304047578822</v>
      </c>
      <c r="H404" s="211">
        <v>0.11538887759667432</v>
      </c>
      <c r="I404" s="211">
        <v>0.43105748474022687</v>
      </c>
      <c r="J404" s="211">
        <v>0.39632620814221753</v>
      </c>
      <c r="K404" s="211">
        <v>0.63085369620547582</v>
      </c>
      <c r="L404" s="211">
        <v>0.27873181039618039</v>
      </c>
      <c r="M404" s="211">
        <v>8.4006022380877315E-2</v>
      </c>
      <c r="N404" s="211">
        <v>0.45484520963518321</v>
      </c>
      <c r="O404" s="211">
        <v>0.67500708417725308</v>
      </c>
      <c r="P404" s="211">
        <v>6.7133750075139859E-2</v>
      </c>
      <c r="Q404" s="211">
        <v>7.858000956742342E-2</v>
      </c>
      <c r="R404" s="211">
        <v>0.41724891515727708</v>
      </c>
      <c r="S404" s="211">
        <v>0.37527350846086666</v>
      </c>
      <c r="T404" s="211">
        <v>0.48349039217042017</v>
      </c>
      <c r="U404" s="211">
        <v>0.45004409164410453</v>
      </c>
      <c r="V404" s="211">
        <v>6.3009507437437301E-2</v>
      </c>
      <c r="W404" s="211">
        <v>0.53379413479564131</v>
      </c>
      <c r="X404" s="211">
        <v>0.23606660519166983</v>
      </c>
      <c r="Y404" s="211">
        <v>0.67576108584867456</v>
      </c>
      <c r="Z404" s="211">
        <v>0.14564727543463729</v>
      </c>
      <c r="AA404" s="212">
        <v>0.11268443159094599</v>
      </c>
    </row>
    <row r="405" spans="1:27" x14ac:dyDescent="0.35">
      <c r="A405" s="210" t="s">
        <v>1081</v>
      </c>
      <c r="B405" s="217">
        <v>137.95210076021132</v>
      </c>
      <c r="C405" s="211">
        <v>6.07478969495336E-2</v>
      </c>
      <c r="D405" s="211">
        <v>0.1275454365810724</v>
      </c>
      <c r="E405" s="211">
        <v>7.8883299102581628E-2</v>
      </c>
      <c r="F405" s="211">
        <v>9.5421310255989877E-2</v>
      </c>
      <c r="G405" s="211">
        <v>0.12361414438983519</v>
      </c>
      <c r="H405" s="211">
        <v>0.12031398363218697</v>
      </c>
      <c r="I405" s="211">
        <v>0.46590616539460833</v>
      </c>
      <c r="J405" s="211">
        <v>0.40782025489295382</v>
      </c>
      <c r="K405" s="211">
        <v>0.54705789491396639</v>
      </c>
      <c r="L405" s="211">
        <v>0.27024435118831597</v>
      </c>
      <c r="M405" s="211">
        <v>0.1075018361060138</v>
      </c>
      <c r="N405" s="211">
        <v>0.42620867413622499</v>
      </c>
      <c r="O405" s="211">
        <v>0.63014081399811939</v>
      </c>
      <c r="P405" s="211">
        <v>6.3931151486809709E-2</v>
      </c>
      <c r="Q405" s="211">
        <v>5.7189529384668425E-2</v>
      </c>
      <c r="R405" s="211">
        <v>0.47319567494293896</v>
      </c>
      <c r="S405" s="211">
        <v>0.30266798467258677</v>
      </c>
      <c r="T405" s="211">
        <v>0.62739260305845657</v>
      </c>
      <c r="U405" s="211">
        <v>0.4398338308334625</v>
      </c>
      <c r="V405" s="211">
        <v>0.10529390194085844</v>
      </c>
      <c r="W405" s="211">
        <v>0.52719755858821016</v>
      </c>
      <c r="X405" s="211">
        <v>0.39745999692009681</v>
      </c>
      <c r="Y405" s="211">
        <v>0.70851741229121012</v>
      </c>
      <c r="Z405" s="211">
        <v>0.14635850131763867</v>
      </c>
      <c r="AA405" s="212">
        <v>0.12097125224660828</v>
      </c>
    </row>
    <row r="406" spans="1:27" x14ac:dyDescent="0.35">
      <c r="A406" s="210" t="s">
        <v>1082</v>
      </c>
      <c r="B406" s="217">
        <v>162.50148916845211</v>
      </c>
      <c r="C406" s="211">
        <v>6.7657510831152484E-2</v>
      </c>
      <c r="D406" s="211">
        <v>0.12500891122062138</v>
      </c>
      <c r="E406" s="211">
        <v>7.098137848570675E-2</v>
      </c>
      <c r="F406" s="211">
        <v>0.11465848946857168</v>
      </c>
      <c r="G406" s="211">
        <v>0.11974397691964257</v>
      </c>
      <c r="H406" s="211">
        <v>0.11633906834360133</v>
      </c>
      <c r="I406" s="211">
        <v>0.40944011569598276</v>
      </c>
      <c r="J406" s="211">
        <v>0.43378797655547691</v>
      </c>
      <c r="K406" s="211">
        <v>0.63595397976731616</v>
      </c>
      <c r="L406" s="211">
        <v>0.28115407329550607</v>
      </c>
      <c r="M406" s="211">
        <v>0.10063628648825956</v>
      </c>
      <c r="N406" s="211">
        <v>0.5518258891408101</v>
      </c>
      <c r="O406" s="211">
        <v>0.64769698933364195</v>
      </c>
      <c r="P406" s="211">
        <v>6.9084718860443414E-2</v>
      </c>
      <c r="Q406" s="211">
        <v>9.7235421591684371E-2</v>
      </c>
      <c r="R406" s="211">
        <v>0.46575969052985716</v>
      </c>
      <c r="S406" s="211">
        <v>0.27666705576942346</v>
      </c>
      <c r="T406" s="211">
        <v>0.61271478823088399</v>
      </c>
      <c r="U406" s="211">
        <v>0.4762019071471692</v>
      </c>
      <c r="V406" s="211">
        <v>0.12429176852091794</v>
      </c>
      <c r="W406" s="211">
        <v>0.55364478505940906</v>
      </c>
      <c r="X406" s="211">
        <v>0.3442510605117397</v>
      </c>
      <c r="Y406" s="211">
        <v>0.67626485336884645</v>
      </c>
      <c r="Z406" s="211">
        <v>0.1462599947807699</v>
      </c>
      <c r="AA406" s="212">
        <v>0.1216908709151862</v>
      </c>
    </row>
    <row r="407" spans="1:27" x14ac:dyDescent="0.35">
      <c r="A407" s="210" t="s">
        <v>1083</v>
      </c>
      <c r="B407" s="217">
        <v>136.66049382740312</v>
      </c>
      <c r="C407" s="211">
        <v>8.3164126878635419E-2</v>
      </c>
      <c r="D407" s="211">
        <v>0.11887985974275628</v>
      </c>
      <c r="E407" s="211">
        <v>7.8963431861003977E-2</v>
      </c>
      <c r="F407" s="211">
        <v>7.2371685547168482E-2</v>
      </c>
      <c r="G407" s="211">
        <v>0.11860926370856339</v>
      </c>
      <c r="H407" s="211">
        <v>0.11550561606317233</v>
      </c>
      <c r="I407" s="211">
        <v>0.42585688688104772</v>
      </c>
      <c r="J407" s="211">
        <v>0.38878310298050317</v>
      </c>
      <c r="K407" s="211">
        <v>0.62486098893770348</v>
      </c>
      <c r="L407" s="211">
        <v>0.27414412418714135</v>
      </c>
      <c r="M407" s="211">
        <v>8.2635706282211535E-2</v>
      </c>
      <c r="N407" s="211">
        <v>0.49188327028667911</v>
      </c>
      <c r="O407" s="211">
        <v>0.70650405396433713</v>
      </c>
      <c r="P407" s="211">
        <v>6.5101280282695184E-2</v>
      </c>
      <c r="Q407" s="211">
        <v>8.3265346132110729E-2</v>
      </c>
      <c r="R407" s="211">
        <v>0.42230348443595067</v>
      </c>
      <c r="S407" s="211">
        <v>0.30117277748413895</v>
      </c>
      <c r="T407" s="211">
        <v>0.58891670622159609</v>
      </c>
      <c r="U407" s="211">
        <v>0.37252747590071866</v>
      </c>
      <c r="V407" s="211">
        <v>0.12112598834242734</v>
      </c>
      <c r="W407" s="211">
        <v>0.49543431748295019</v>
      </c>
      <c r="X407" s="211">
        <v>0.26954343089839405</v>
      </c>
      <c r="Y407" s="211">
        <v>0.62393263317447811</v>
      </c>
      <c r="Z407" s="211">
        <v>0.14462005052406551</v>
      </c>
      <c r="AA407" s="212">
        <v>0.11678173353116401</v>
      </c>
    </row>
    <row r="408" spans="1:27" x14ac:dyDescent="0.35">
      <c r="A408" s="210" t="s">
        <v>1084</v>
      </c>
      <c r="B408" s="217">
        <v>116.47673796624049</v>
      </c>
      <c r="C408" s="211">
        <v>5.122857853085154E-2</v>
      </c>
      <c r="D408" s="211">
        <v>0.11568916592630668</v>
      </c>
      <c r="E408" s="211">
        <v>8.7747075147480813E-2</v>
      </c>
      <c r="F408" s="211">
        <v>0.10817031834036281</v>
      </c>
      <c r="G408" s="211">
        <v>0.1263815369786033</v>
      </c>
      <c r="H408" s="211">
        <v>0.12410875755284308</v>
      </c>
      <c r="I408" s="211">
        <v>0.41233402950471265</v>
      </c>
      <c r="J408" s="211">
        <v>0.43597598110536345</v>
      </c>
      <c r="K408" s="211">
        <v>0.61197636480707962</v>
      </c>
      <c r="L408" s="211">
        <v>0.27522456525110645</v>
      </c>
      <c r="M408" s="211">
        <v>9.3121229812504688E-2</v>
      </c>
      <c r="N408" s="211">
        <v>0.48661161226183425</v>
      </c>
      <c r="O408" s="211">
        <v>0.71383356477886795</v>
      </c>
      <c r="P408" s="211">
        <v>6.7816587875626333E-2</v>
      </c>
      <c r="Q408" s="211">
        <v>5.2247843324954926E-2</v>
      </c>
      <c r="R408" s="211">
        <v>0.4408238690010774</v>
      </c>
      <c r="S408" s="211">
        <v>0.41934574373345546</v>
      </c>
      <c r="T408" s="211">
        <v>0.58604458048314068</v>
      </c>
      <c r="U408" s="211">
        <v>0.39075142104204991</v>
      </c>
      <c r="V408" s="211">
        <v>6.3245686266296813E-2</v>
      </c>
      <c r="W408" s="211">
        <v>0.58165140468353116</v>
      </c>
      <c r="X408" s="211">
        <v>0.31386568215959976</v>
      </c>
      <c r="Y408" s="211">
        <v>0.59919707627334895</v>
      </c>
      <c r="Z408" s="211">
        <v>0.14903134971694765</v>
      </c>
      <c r="AA408" s="212">
        <v>0.12452681054294129</v>
      </c>
    </row>
    <row r="409" spans="1:27" x14ac:dyDescent="0.35">
      <c r="A409" s="210" t="s">
        <v>1085</v>
      </c>
      <c r="B409" s="217">
        <v>121.00084232587547</v>
      </c>
      <c r="C409" s="211">
        <v>5.3682013631051864E-2</v>
      </c>
      <c r="D409" s="211">
        <v>0.12430590120554959</v>
      </c>
      <c r="E409" s="211">
        <v>7.8708551851687111E-2</v>
      </c>
      <c r="F409" s="211">
        <v>0.10249518078075544</v>
      </c>
      <c r="G409" s="211">
        <v>0.12024805239569247</v>
      </c>
      <c r="H409" s="211">
        <v>0.10859503217802188</v>
      </c>
      <c r="I409" s="211">
        <v>0.49141800321919404</v>
      </c>
      <c r="J409" s="211">
        <v>0.42217953295663413</v>
      </c>
      <c r="K409" s="211">
        <v>0.6207477414581537</v>
      </c>
      <c r="L409" s="211">
        <v>0.27623235612803565</v>
      </c>
      <c r="M409" s="211">
        <v>0.10815887995266141</v>
      </c>
      <c r="N409" s="211">
        <v>0.4320580336826555</v>
      </c>
      <c r="O409" s="211">
        <v>0.58036960425769368</v>
      </c>
      <c r="P409" s="211">
        <v>7.0263913089180119E-2</v>
      </c>
      <c r="Q409" s="211">
        <v>6.7747091205854884E-2</v>
      </c>
      <c r="R409" s="211">
        <v>0.41607669804686287</v>
      </c>
      <c r="S409" s="211">
        <v>0.39314505219392376</v>
      </c>
      <c r="T409" s="211">
        <v>0.56791968229462186</v>
      </c>
      <c r="U409" s="211">
        <v>0.33191498991567719</v>
      </c>
      <c r="V409" s="211">
        <v>8.1723892583837582E-2</v>
      </c>
      <c r="W409" s="211">
        <v>0.61046983464801929</v>
      </c>
      <c r="X409" s="211">
        <v>0.34455148926214962</v>
      </c>
      <c r="Y409" s="211">
        <v>0.5841573587709018</v>
      </c>
      <c r="Z409" s="211">
        <v>0.1452044919771423</v>
      </c>
      <c r="AA409" s="212">
        <v>0.11978483453006024</v>
      </c>
    </row>
    <row r="410" spans="1:27" x14ac:dyDescent="0.35">
      <c r="A410" s="210" t="s">
        <v>1086</v>
      </c>
      <c r="B410" s="217">
        <v>138.66476847930412</v>
      </c>
      <c r="C410" s="211">
        <v>7.30508326440929E-2</v>
      </c>
      <c r="D410" s="211">
        <v>0.12310036468652916</v>
      </c>
      <c r="E410" s="211">
        <v>7.3934775350140647E-2</v>
      </c>
      <c r="F410" s="211">
        <v>0.10984647943147076</v>
      </c>
      <c r="G410" s="211">
        <v>0.12344392608858386</v>
      </c>
      <c r="H410" s="211">
        <v>0.11950218931773719</v>
      </c>
      <c r="I410" s="211">
        <v>0.45859723232653504</v>
      </c>
      <c r="J410" s="211">
        <v>0.4145925268722524</v>
      </c>
      <c r="K410" s="211">
        <v>0.50570416518352401</v>
      </c>
      <c r="L410" s="211">
        <v>0.2689663793666538</v>
      </c>
      <c r="M410" s="211">
        <v>9.1087660518853114E-2</v>
      </c>
      <c r="N410" s="211">
        <v>0.5104208115849308</v>
      </c>
      <c r="O410" s="211">
        <v>0.5937421265038022</v>
      </c>
      <c r="P410" s="211">
        <v>7.0995902430519106E-2</v>
      </c>
      <c r="Q410" s="211">
        <v>0.14302860243183441</v>
      </c>
      <c r="R410" s="211">
        <v>0.45869341752543258</v>
      </c>
      <c r="S410" s="211">
        <v>0.34549939110422984</v>
      </c>
      <c r="T410" s="211">
        <v>0.61594682993245542</v>
      </c>
      <c r="U410" s="211">
        <v>0.36049954836816672</v>
      </c>
      <c r="V410" s="211">
        <v>0.14580384493097071</v>
      </c>
      <c r="W410" s="211">
        <v>0.57641488037710442</v>
      </c>
      <c r="X410" s="211">
        <v>0.35930591983198229</v>
      </c>
      <c r="Y410" s="211">
        <v>0.60022278225706083</v>
      </c>
      <c r="Z410" s="211">
        <v>0.14905338269939988</v>
      </c>
      <c r="AA410" s="212">
        <v>0.12152728573492289</v>
      </c>
    </row>
    <row r="411" spans="1:27" x14ac:dyDescent="0.35">
      <c r="A411" s="210" t="s">
        <v>1087</v>
      </c>
      <c r="B411" s="217">
        <v>124.23871246793433</v>
      </c>
      <c r="C411" s="211">
        <v>5.7192714806509649E-2</v>
      </c>
      <c r="D411" s="211">
        <v>0.12383899677961448</v>
      </c>
      <c r="E411" s="211">
        <v>6.9491173116797714E-2</v>
      </c>
      <c r="F411" s="211">
        <v>8.9428985096612346E-2</v>
      </c>
      <c r="G411" s="211">
        <v>0.12408574302938596</v>
      </c>
      <c r="H411" s="211">
        <v>0.11502638207987322</v>
      </c>
      <c r="I411" s="211">
        <v>0.52229213913008576</v>
      </c>
      <c r="J411" s="211">
        <v>0.44997897154018696</v>
      </c>
      <c r="K411" s="211">
        <v>0.56189466608449401</v>
      </c>
      <c r="L411" s="211">
        <v>0.28193091520241925</v>
      </c>
      <c r="M411" s="211">
        <v>8.8376041603917141E-2</v>
      </c>
      <c r="N411" s="211">
        <v>0.5235989894089117</v>
      </c>
      <c r="O411" s="211">
        <v>0.67321524879803585</v>
      </c>
      <c r="P411" s="211">
        <v>6.9919352612297175E-2</v>
      </c>
      <c r="Q411" s="211">
        <v>8.692223850199654E-2</v>
      </c>
      <c r="R411" s="211">
        <v>0.49626352656495898</v>
      </c>
      <c r="S411" s="211">
        <v>0.32139248388273134</v>
      </c>
      <c r="T411" s="211">
        <v>0.56053607006698414</v>
      </c>
      <c r="U411" s="211">
        <v>0.48999420922268522</v>
      </c>
      <c r="V411" s="211">
        <v>9.9521554445910682E-2</v>
      </c>
      <c r="W411" s="211">
        <v>0.52778625502195819</v>
      </c>
      <c r="X411" s="211">
        <v>0.33240024991626904</v>
      </c>
      <c r="Y411" s="211">
        <v>0.51176404575710266</v>
      </c>
      <c r="Z411" s="211">
        <v>0.14787040206579224</v>
      </c>
      <c r="AA411" s="212">
        <v>0.12431846225301624</v>
      </c>
    </row>
    <row r="412" spans="1:27" x14ac:dyDescent="0.35">
      <c r="A412" s="210" t="s">
        <v>1088</v>
      </c>
      <c r="B412" s="217">
        <v>130.24546634885942</v>
      </c>
      <c r="C412" s="211">
        <v>6.4600334298004908E-2</v>
      </c>
      <c r="D412" s="211">
        <v>0.12101174649829184</v>
      </c>
      <c r="E412" s="211">
        <v>7.4329041717655489E-2</v>
      </c>
      <c r="F412" s="211">
        <v>9.1596468298577607E-2</v>
      </c>
      <c r="G412" s="211">
        <v>0.11747012906056149</v>
      </c>
      <c r="H412" s="211">
        <v>0.10905236234202551</v>
      </c>
      <c r="I412" s="211">
        <v>0.46494034857325195</v>
      </c>
      <c r="J412" s="211">
        <v>0.39853482596564893</v>
      </c>
      <c r="K412" s="211">
        <v>0.64892790332297068</v>
      </c>
      <c r="L412" s="211">
        <v>0.27599572501377451</v>
      </c>
      <c r="M412" s="211">
        <v>0.11040477513922059</v>
      </c>
      <c r="N412" s="211">
        <v>0.37416576888089059</v>
      </c>
      <c r="O412" s="211">
        <v>0.65723111461800543</v>
      </c>
      <c r="P412" s="211">
        <v>6.5447761116332659E-2</v>
      </c>
      <c r="Q412" s="211">
        <v>0.11370357799208178</v>
      </c>
      <c r="R412" s="211">
        <v>0.44409811219711293</v>
      </c>
      <c r="S412" s="211">
        <v>0.33394207419824518</v>
      </c>
      <c r="T412" s="211">
        <v>0.59060394699110219</v>
      </c>
      <c r="U412" s="211">
        <v>0.43901911339429278</v>
      </c>
      <c r="V412" s="211">
        <v>7.5952708515719225E-2</v>
      </c>
      <c r="W412" s="211">
        <v>0.59815703331094838</v>
      </c>
      <c r="X412" s="211">
        <v>0.31556174603809894</v>
      </c>
      <c r="Y412" s="211">
        <v>0.79055910422866149</v>
      </c>
      <c r="Z412" s="211">
        <v>0.14200741822424856</v>
      </c>
      <c r="AA412" s="212">
        <v>0.12582950806088214</v>
      </c>
    </row>
    <row r="413" spans="1:27" x14ac:dyDescent="0.35">
      <c r="A413" s="210" t="s">
        <v>1089</v>
      </c>
      <c r="B413" s="217">
        <v>115.46959447853887</v>
      </c>
      <c r="C413" s="211">
        <v>7.1372222152041725E-2</v>
      </c>
      <c r="D413" s="211">
        <v>0.12563333223325246</v>
      </c>
      <c r="E413" s="211">
        <v>8.6569384123238557E-2</v>
      </c>
      <c r="F413" s="211">
        <v>8.2127441225065018E-2</v>
      </c>
      <c r="G413" s="211">
        <v>0.12370858131014784</v>
      </c>
      <c r="H413" s="211">
        <v>0.11846592714440878</v>
      </c>
      <c r="I413" s="211">
        <v>0.49002453405549667</v>
      </c>
      <c r="J413" s="211">
        <v>0.463804056123444</v>
      </c>
      <c r="K413" s="211">
        <v>0.55473119749263322</v>
      </c>
      <c r="L413" s="211">
        <v>0.27696065850086399</v>
      </c>
      <c r="M413" s="211">
        <v>9.3826889736794997E-2</v>
      </c>
      <c r="N413" s="211">
        <v>0.45866275005449286</v>
      </c>
      <c r="O413" s="211">
        <v>0.66240849652725942</v>
      </c>
      <c r="P413" s="211">
        <v>6.6606477427136532E-2</v>
      </c>
      <c r="Q413" s="211">
        <v>5.5074549631005665E-2</v>
      </c>
      <c r="R413" s="211">
        <v>0.45767927596554686</v>
      </c>
      <c r="S413" s="211">
        <v>0.34188341779635573</v>
      </c>
      <c r="T413" s="211">
        <v>0.60861158768088075</v>
      </c>
      <c r="U413" s="211">
        <v>0.35018993451358826</v>
      </c>
      <c r="V413" s="211">
        <v>8.5300583740250846E-2</v>
      </c>
      <c r="W413" s="211">
        <v>0.58704223006709433</v>
      </c>
      <c r="X413" s="211">
        <v>0.35174143494568688</v>
      </c>
      <c r="Y413" s="211">
        <v>0.52023704099349422</v>
      </c>
      <c r="Z413" s="211">
        <v>0.14309315406803672</v>
      </c>
      <c r="AA413" s="212">
        <v>0.12337075318100303</v>
      </c>
    </row>
    <row r="414" spans="1:27" x14ac:dyDescent="0.35">
      <c r="A414" s="210" t="s">
        <v>1090</v>
      </c>
      <c r="B414" s="217">
        <v>122.029020921105</v>
      </c>
      <c r="C414" s="211">
        <v>5.1216475265526473E-2</v>
      </c>
      <c r="D414" s="211">
        <v>0.12686287690720255</v>
      </c>
      <c r="E414" s="211">
        <v>7.5075420475557764E-2</v>
      </c>
      <c r="F414" s="211">
        <v>7.9943832746857055E-2</v>
      </c>
      <c r="G414" s="211">
        <v>0.12589494628941603</v>
      </c>
      <c r="H414" s="211">
        <v>0.11826960649674013</v>
      </c>
      <c r="I414" s="211">
        <v>0.51871057933902753</v>
      </c>
      <c r="J414" s="211">
        <v>0.46073186457353793</v>
      </c>
      <c r="K414" s="211">
        <v>0.59674892897064535</v>
      </c>
      <c r="L414" s="211">
        <v>0.28006792680634213</v>
      </c>
      <c r="M414" s="211">
        <v>9.2112821065114064E-2</v>
      </c>
      <c r="N414" s="211">
        <v>0.42809055499532178</v>
      </c>
      <c r="O414" s="211">
        <v>0.75392670880630275</v>
      </c>
      <c r="P414" s="211">
        <v>6.7888678683434053E-2</v>
      </c>
      <c r="Q414" s="211">
        <v>5.8121117591387772E-2</v>
      </c>
      <c r="R414" s="211">
        <v>0.4464054061854813</v>
      </c>
      <c r="S414" s="211">
        <v>0.38485593085373015</v>
      </c>
      <c r="T414" s="211">
        <v>0.51272315479902009</v>
      </c>
      <c r="U414" s="211">
        <v>0.40355204620099216</v>
      </c>
      <c r="V414" s="211">
        <v>6.7196515302298809E-2</v>
      </c>
      <c r="W414" s="211">
        <v>0.5980921094952697</v>
      </c>
      <c r="X414" s="211">
        <v>0.2826602428533681</v>
      </c>
      <c r="Y414" s="211">
        <v>0.59890906312822589</v>
      </c>
      <c r="Z414" s="211">
        <v>0.14825892347492453</v>
      </c>
      <c r="AA414" s="212">
        <v>0.1140125893193281</v>
      </c>
    </row>
    <row r="415" spans="1:27" x14ac:dyDescent="0.35">
      <c r="A415" s="210" t="s">
        <v>1091</v>
      </c>
      <c r="B415" s="217">
        <v>117.19956481050085</v>
      </c>
      <c r="C415" s="211">
        <v>5.7900557763155544E-2</v>
      </c>
      <c r="D415" s="211">
        <v>0.12525103038266161</v>
      </c>
      <c r="E415" s="211">
        <v>7.0183288679145583E-2</v>
      </c>
      <c r="F415" s="211">
        <v>0.10560036894376429</v>
      </c>
      <c r="G415" s="211">
        <v>0.12560190894690293</v>
      </c>
      <c r="H415" s="211">
        <v>0.11744678033689614</v>
      </c>
      <c r="I415" s="211">
        <v>0.46500600416298704</v>
      </c>
      <c r="J415" s="211">
        <v>0.45952778507519376</v>
      </c>
      <c r="K415" s="211">
        <v>0.5986026708296226</v>
      </c>
      <c r="L415" s="211">
        <v>0.27649982591917449</v>
      </c>
      <c r="M415" s="211">
        <v>9.1064926897413634E-2</v>
      </c>
      <c r="N415" s="211">
        <v>0.52759784449156211</v>
      </c>
      <c r="O415" s="211">
        <v>0.64100932399196409</v>
      </c>
      <c r="P415" s="211">
        <v>7.0674590258788778E-2</v>
      </c>
      <c r="Q415" s="211">
        <v>0.14697376732970246</v>
      </c>
      <c r="R415" s="211">
        <v>0.44905980864702988</v>
      </c>
      <c r="S415" s="211">
        <v>0.28053208304904553</v>
      </c>
      <c r="T415" s="211">
        <v>0.49720074918044993</v>
      </c>
      <c r="U415" s="211">
        <v>0.46018162299605136</v>
      </c>
      <c r="V415" s="211">
        <v>6.0904596189653409E-2</v>
      </c>
      <c r="W415" s="211">
        <v>0.53576608695405781</v>
      </c>
      <c r="X415" s="211">
        <v>0.30056450750626307</v>
      </c>
      <c r="Y415" s="211">
        <v>0.52082688178359493</v>
      </c>
      <c r="Z415" s="211">
        <v>0.14621701929518793</v>
      </c>
      <c r="AA415" s="212">
        <v>0.11956623971361441</v>
      </c>
    </row>
    <row r="416" spans="1:27" x14ac:dyDescent="0.35">
      <c r="A416" s="210" t="s">
        <v>1092</v>
      </c>
      <c r="B416" s="217">
        <v>132.26939332473407</v>
      </c>
      <c r="C416" s="211">
        <v>8.1420177697064833E-2</v>
      </c>
      <c r="D416" s="211">
        <v>0.12581473189771256</v>
      </c>
      <c r="E416" s="211">
        <v>7.9911672940211731E-2</v>
      </c>
      <c r="F416" s="211">
        <v>0.10513089508372517</v>
      </c>
      <c r="G416" s="211">
        <v>0.12258083471896342</v>
      </c>
      <c r="H416" s="211">
        <v>0.12489667663096525</v>
      </c>
      <c r="I416" s="211">
        <v>0.4516405433873199</v>
      </c>
      <c r="J416" s="211">
        <v>0.41769241606440349</v>
      </c>
      <c r="K416" s="211">
        <v>0.59305136976358896</v>
      </c>
      <c r="L416" s="211">
        <v>0.270213975211819</v>
      </c>
      <c r="M416" s="211">
        <v>7.7492584785701438E-2</v>
      </c>
      <c r="N416" s="211">
        <v>0.34771372064921058</v>
      </c>
      <c r="O416" s="211">
        <v>0.734399626001352</v>
      </c>
      <c r="P416" s="211">
        <v>6.7231050974782755E-2</v>
      </c>
      <c r="Q416" s="211">
        <v>6.7921933089681724E-2</v>
      </c>
      <c r="R416" s="211">
        <v>0.43317682570600896</v>
      </c>
      <c r="S416" s="211">
        <v>0.26191977640663</v>
      </c>
      <c r="T416" s="211">
        <v>0.55451675819120239</v>
      </c>
      <c r="U416" s="211">
        <v>0.47534546097597191</v>
      </c>
      <c r="V416" s="211">
        <v>0.11452894205572781</v>
      </c>
      <c r="W416" s="211">
        <v>0.60723887195424631</v>
      </c>
      <c r="X416" s="211">
        <v>0.34980808920565726</v>
      </c>
      <c r="Y416" s="211">
        <v>0.60369655127695365</v>
      </c>
      <c r="Z416" s="211">
        <v>0.14191766877136758</v>
      </c>
      <c r="AA416" s="212">
        <v>0.11946330075206456</v>
      </c>
    </row>
    <row r="417" spans="1:27" x14ac:dyDescent="0.35">
      <c r="A417" s="210" t="s">
        <v>1093</v>
      </c>
      <c r="B417" s="217">
        <v>144.8433381585657</v>
      </c>
      <c r="C417" s="211">
        <v>6.7902870304323515E-2</v>
      </c>
      <c r="D417" s="211">
        <v>0.13222119838090685</v>
      </c>
      <c r="E417" s="211">
        <v>7.1701624395582531E-2</v>
      </c>
      <c r="F417" s="211">
        <v>0.11895774896230873</v>
      </c>
      <c r="G417" s="211">
        <v>0.12193720789671243</v>
      </c>
      <c r="H417" s="211">
        <v>0.10866251487239273</v>
      </c>
      <c r="I417" s="211">
        <v>0.45469053173085305</v>
      </c>
      <c r="J417" s="211">
        <v>0.42922338250681868</v>
      </c>
      <c r="K417" s="211">
        <v>0.61155134777135756</v>
      </c>
      <c r="L417" s="211">
        <v>0.26813672637816283</v>
      </c>
      <c r="M417" s="211">
        <v>0.10902506528223609</v>
      </c>
      <c r="N417" s="211">
        <v>0.36842255336817331</v>
      </c>
      <c r="O417" s="211">
        <v>0.73733133484579938</v>
      </c>
      <c r="P417" s="211">
        <v>6.4344784037425218E-2</v>
      </c>
      <c r="Q417" s="211">
        <v>0.13605107100633346</v>
      </c>
      <c r="R417" s="211">
        <v>0.41964661087618604</v>
      </c>
      <c r="S417" s="211">
        <v>0.3042162966303148</v>
      </c>
      <c r="T417" s="211">
        <v>0.58558853241581466</v>
      </c>
      <c r="U417" s="211">
        <v>0.37143766583442506</v>
      </c>
      <c r="V417" s="211">
        <v>0.14756502084347392</v>
      </c>
      <c r="W417" s="211">
        <v>0.57310524628876292</v>
      </c>
      <c r="X417" s="211">
        <v>0.36577640128373151</v>
      </c>
      <c r="Y417" s="211">
        <v>0.53941061222180464</v>
      </c>
      <c r="Z417" s="211">
        <v>0.14393832632017745</v>
      </c>
      <c r="AA417" s="212">
        <v>0.11748897517741484</v>
      </c>
    </row>
    <row r="418" spans="1:27" x14ac:dyDescent="0.35">
      <c r="A418" s="210" t="s">
        <v>1094</v>
      </c>
      <c r="B418" s="217">
        <v>173.99100356001497</v>
      </c>
      <c r="C418" s="211">
        <v>8.5538117496874691E-2</v>
      </c>
      <c r="D418" s="211">
        <v>0.1320164483683737</v>
      </c>
      <c r="E418" s="211">
        <v>8.258070061556981E-2</v>
      </c>
      <c r="F418" s="211">
        <v>0.10512442324414496</v>
      </c>
      <c r="G418" s="211">
        <v>0.12232276143094845</v>
      </c>
      <c r="H418" s="211">
        <v>0.1177090530707274</v>
      </c>
      <c r="I418" s="211">
        <v>0.5104072124782536</v>
      </c>
      <c r="J418" s="211">
        <v>0.43742029658797599</v>
      </c>
      <c r="K418" s="211">
        <v>0.60949438592134175</v>
      </c>
      <c r="L418" s="211">
        <v>0.27579051949550654</v>
      </c>
      <c r="M418" s="211">
        <v>9.2660074951518789E-2</v>
      </c>
      <c r="N418" s="211">
        <v>0.55049724959661261</v>
      </c>
      <c r="O418" s="211">
        <v>0.767977999088026</v>
      </c>
      <c r="P418" s="211">
        <v>6.8576636336423788E-2</v>
      </c>
      <c r="Q418" s="211">
        <v>0.15441477314363145</v>
      </c>
      <c r="R418" s="211">
        <v>0.46138012144477664</v>
      </c>
      <c r="S418" s="211">
        <v>0.27526519601680366</v>
      </c>
      <c r="T418" s="211">
        <v>0.52614233680274947</v>
      </c>
      <c r="U418" s="211">
        <v>0.47162485267486409</v>
      </c>
      <c r="V418" s="211">
        <v>0.10324298233046224</v>
      </c>
      <c r="W418" s="211">
        <v>0.55126865204074571</v>
      </c>
      <c r="X418" s="211">
        <v>0.36733936820243002</v>
      </c>
      <c r="Y418" s="211">
        <v>0.66155582559294901</v>
      </c>
      <c r="Z418" s="211">
        <v>0.14483812208527327</v>
      </c>
      <c r="AA418" s="212">
        <v>0.1125242503403602</v>
      </c>
    </row>
    <row r="419" spans="1:27" x14ac:dyDescent="0.35">
      <c r="A419" s="210" t="s">
        <v>1095</v>
      </c>
      <c r="B419" s="217">
        <v>142.58337714774623</v>
      </c>
      <c r="C419" s="211">
        <v>7.75654572932922E-2</v>
      </c>
      <c r="D419" s="211">
        <v>0.11859611439497622</v>
      </c>
      <c r="E419" s="211">
        <v>7.7948947499031973E-2</v>
      </c>
      <c r="F419" s="211">
        <v>7.5904417998346796E-2</v>
      </c>
      <c r="G419" s="211">
        <v>0.11640440715622759</v>
      </c>
      <c r="H419" s="211">
        <v>0.12246677918994731</v>
      </c>
      <c r="I419" s="211">
        <v>0.45631384957803445</v>
      </c>
      <c r="J419" s="211">
        <v>0.49097625780899717</v>
      </c>
      <c r="K419" s="211">
        <v>0.628633246788741</v>
      </c>
      <c r="L419" s="211">
        <v>0.27579199396326126</v>
      </c>
      <c r="M419" s="211">
        <v>9.1579466667152915E-2</v>
      </c>
      <c r="N419" s="211">
        <v>0.47988349230908983</v>
      </c>
      <c r="O419" s="211">
        <v>0.64083500334614074</v>
      </c>
      <c r="P419" s="211">
        <v>7.2293273168805655E-2</v>
      </c>
      <c r="Q419" s="211">
        <v>6.9215853367000951E-2</v>
      </c>
      <c r="R419" s="211">
        <v>0.47271120066936512</v>
      </c>
      <c r="S419" s="211">
        <v>0.28639443579329982</v>
      </c>
      <c r="T419" s="211">
        <v>0.48429110414509319</v>
      </c>
      <c r="U419" s="211">
        <v>0.4323825341484856</v>
      </c>
      <c r="V419" s="211">
        <v>0.14242582646882085</v>
      </c>
      <c r="W419" s="211">
        <v>0.57662463406070619</v>
      </c>
      <c r="X419" s="211">
        <v>0.30939429972482785</v>
      </c>
      <c r="Y419" s="211">
        <v>0.53007181168343831</v>
      </c>
      <c r="Z419" s="211">
        <v>0.14721236800690127</v>
      </c>
      <c r="AA419" s="212">
        <v>0.12327312358679142</v>
      </c>
    </row>
    <row r="420" spans="1:27" x14ac:dyDescent="0.35">
      <c r="A420" s="210" t="s">
        <v>1096</v>
      </c>
      <c r="B420" s="217">
        <v>117.82779789864402</v>
      </c>
      <c r="C420" s="211">
        <v>5.4683170011196942E-2</v>
      </c>
      <c r="D420" s="211">
        <v>0.12089970517918147</v>
      </c>
      <c r="E420" s="211">
        <v>7.4264878447889926E-2</v>
      </c>
      <c r="F420" s="211">
        <v>8.7910865174263081E-2</v>
      </c>
      <c r="G420" s="211">
        <v>0.11509800698204008</v>
      </c>
      <c r="H420" s="211">
        <v>0.1085894277576024</v>
      </c>
      <c r="I420" s="211">
        <v>0.52435126112208108</v>
      </c>
      <c r="J420" s="211">
        <v>0.45857267625511272</v>
      </c>
      <c r="K420" s="211">
        <v>0.60617841745512213</v>
      </c>
      <c r="L420" s="211">
        <v>0.26778534452101932</v>
      </c>
      <c r="M420" s="211">
        <v>8.8660395392714239E-2</v>
      </c>
      <c r="N420" s="211">
        <v>0.56824307048179934</v>
      </c>
      <c r="O420" s="211">
        <v>0.65712282431749647</v>
      </c>
      <c r="P420" s="211">
        <v>6.9891804250473991E-2</v>
      </c>
      <c r="Q420" s="211">
        <v>7.4597862283454899E-2</v>
      </c>
      <c r="R420" s="211">
        <v>0.44501336537778458</v>
      </c>
      <c r="S420" s="211">
        <v>0.41072755568575953</v>
      </c>
      <c r="T420" s="211">
        <v>0.54742595257998761</v>
      </c>
      <c r="U420" s="211">
        <v>0.49010409549206774</v>
      </c>
      <c r="V420" s="211">
        <v>5.8694039016139926E-2</v>
      </c>
      <c r="W420" s="211">
        <v>0.52426077318416997</v>
      </c>
      <c r="X420" s="211">
        <v>0.38451969169449535</v>
      </c>
      <c r="Y420" s="211">
        <v>0.53413228471919183</v>
      </c>
      <c r="Z420" s="211">
        <v>0.14499393423648721</v>
      </c>
      <c r="AA420" s="212">
        <v>0.12150501739417559</v>
      </c>
    </row>
    <row r="421" spans="1:27" x14ac:dyDescent="0.35">
      <c r="A421" s="210" t="s">
        <v>1097</v>
      </c>
      <c r="B421" s="217">
        <v>143.48290037199445</v>
      </c>
      <c r="C421" s="211">
        <v>5.6151252326346331E-2</v>
      </c>
      <c r="D421" s="211">
        <v>0.11665216311871703</v>
      </c>
      <c r="E421" s="211">
        <v>7.3317170920141145E-2</v>
      </c>
      <c r="F421" s="211">
        <v>0.10752333921744187</v>
      </c>
      <c r="G421" s="211">
        <v>0.11890724771412564</v>
      </c>
      <c r="H421" s="211">
        <v>0.11702886289697714</v>
      </c>
      <c r="I421" s="211">
        <v>0.51555496265606271</v>
      </c>
      <c r="J421" s="211">
        <v>0.44945725887382348</v>
      </c>
      <c r="K421" s="211">
        <v>0.52176911967369111</v>
      </c>
      <c r="L421" s="211">
        <v>0.27419463522775933</v>
      </c>
      <c r="M421" s="211">
        <v>7.986100361849828E-2</v>
      </c>
      <c r="N421" s="211">
        <v>0.38692864288269896</v>
      </c>
      <c r="O421" s="211">
        <v>0.74881781259980795</v>
      </c>
      <c r="P421" s="211">
        <v>6.9392855636466161E-2</v>
      </c>
      <c r="Q421" s="211">
        <v>0.10720560582424554</v>
      </c>
      <c r="R421" s="211">
        <v>0.49153598199842663</v>
      </c>
      <c r="S421" s="211">
        <v>0.3019657598840485</v>
      </c>
      <c r="T421" s="211">
        <v>0.52602257415447606</v>
      </c>
      <c r="U421" s="211">
        <v>0.54067322018424746</v>
      </c>
      <c r="V421" s="211">
        <v>0.13559138916817787</v>
      </c>
      <c r="W421" s="211">
        <v>0.5269015014927162</v>
      </c>
      <c r="X421" s="211">
        <v>0.33539646790230715</v>
      </c>
      <c r="Y421" s="211">
        <v>0.67447201727443862</v>
      </c>
      <c r="Z421" s="211">
        <v>0.13998377093651407</v>
      </c>
      <c r="AA421" s="212">
        <v>0.12316720929387398</v>
      </c>
    </row>
    <row r="422" spans="1:27" x14ac:dyDescent="0.35">
      <c r="A422" s="210" t="s">
        <v>1098</v>
      </c>
      <c r="B422" s="217">
        <v>150.23266075546022</v>
      </c>
      <c r="C422" s="211">
        <v>5.0714270395286823E-2</v>
      </c>
      <c r="D422" s="211">
        <v>0.12192040345185072</v>
      </c>
      <c r="E422" s="211">
        <v>8.4467308296818921E-2</v>
      </c>
      <c r="F422" s="211">
        <v>9.843386917274094E-2</v>
      </c>
      <c r="G422" s="211">
        <v>0.12367549942790439</v>
      </c>
      <c r="H422" s="211">
        <v>0.11090728156603752</v>
      </c>
      <c r="I422" s="211">
        <v>0.47052539776035396</v>
      </c>
      <c r="J422" s="211">
        <v>0.45052999886399808</v>
      </c>
      <c r="K422" s="211">
        <v>0.57594324389679596</v>
      </c>
      <c r="L422" s="211">
        <v>0.27581203959335837</v>
      </c>
      <c r="M422" s="211">
        <v>7.8135521899361862E-2</v>
      </c>
      <c r="N422" s="211">
        <v>0.51512047725914445</v>
      </c>
      <c r="O422" s="211">
        <v>0.72099456853259081</v>
      </c>
      <c r="P422" s="211">
        <v>6.9457112323555198E-2</v>
      </c>
      <c r="Q422" s="211">
        <v>0.13232443635258184</v>
      </c>
      <c r="R422" s="211">
        <v>0.40163971421310329</v>
      </c>
      <c r="S422" s="211">
        <v>0.30061481540610913</v>
      </c>
      <c r="T422" s="211">
        <v>0.51859823839254282</v>
      </c>
      <c r="U422" s="211">
        <v>0.37945715700792587</v>
      </c>
      <c r="V422" s="211">
        <v>0.10555239196215666</v>
      </c>
      <c r="W422" s="211">
        <v>0.57746447041516447</v>
      </c>
      <c r="X422" s="211">
        <v>0.31867157061400131</v>
      </c>
      <c r="Y422" s="211">
        <v>0.73683971573829798</v>
      </c>
      <c r="Z422" s="211">
        <v>0.14567696153402682</v>
      </c>
      <c r="AA422" s="212">
        <v>0.11350256452114785</v>
      </c>
    </row>
    <row r="423" spans="1:27" x14ac:dyDescent="0.35">
      <c r="A423" s="210" t="s">
        <v>1099</v>
      </c>
      <c r="B423" s="217">
        <v>115.57665147732671</v>
      </c>
      <c r="C423" s="211">
        <v>6.5932009592717417E-2</v>
      </c>
      <c r="D423" s="211">
        <v>0.12844300047231538</v>
      </c>
      <c r="E423" s="211">
        <v>7.5235041250307486E-2</v>
      </c>
      <c r="F423" s="211">
        <v>9.2798615110806587E-2</v>
      </c>
      <c r="G423" s="211">
        <v>0.12377823018276479</v>
      </c>
      <c r="H423" s="211">
        <v>0.12611055457652551</v>
      </c>
      <c r="I423" s="211">
        <v>0.45887268287858457</v>
      </c>
      <c r="J423" s="211">
        <v>0.4495080230956342</v>
      </c>
      <c r="K423" s="211">
        <v>0.52866345091656819</v>
      </c>
      <c r="L423" s="211">
        <v>0.27966066948231977</v>
      </c>
      <c r="M423" s="211">
        <v>9.0648767743076425E-2</v>
      </c>
      <c r="N423" s="211">
        <v>0.4267348546964666</v>
      </c>
      <c r="O423" s="211">
        <v>0.67940038018827265</v>
      </c>
      <c r="P423" s="211">
        <v>6.7324834499267766E-2</v>
      </c>
      <c r="Q423" s="211">
        <v>8.3327010965064383E-2</v>
      </c>
      <c r="R423" s="211">
        <v>0.37879007281552296</v>
      </c>
      <c r="S423" s="211">
        <v>0.31148468683311986</v>
      </c>
      <c r="T423" s="211">
        <v>0.54449197022953433</v>
      </c>
      <c r="U423" s="211">
        <v>0.31031667837436572</v>
      </c>
      <c r="V423" s="211">
        <v>8.349995987909252E-2</v>
      </c>
      <c r="W423" s="211">
        <v>0.54819182871545202</v>
      </c>
      <c r="X423" s="211">
        <v>0.32975687724242503</v>
      </c>
      <c r="Y423" s="211">
        <v>0.79231103223532073</v>
      </c>
      <c r="Z423" s="211">
        <v>0.14831512186767218</v>
      </c>
      <c r="AA423" s="212">
        <v>0.12058584252788383</v>
      </c>
    </row>
    <row r="424" spans="1:27" x14ac:dyDescent="0.35">
      <c r="A424" s="210" t="s">
        <v>1100</v>
      </c>
      <c r="B424" s="217">
        <v>123.32720513162538</v>
      </c>
      <c r="C424" s="211">
        <v>6.1432929994205909E-2</v>
      </c>
      <c r="D424" s="211">
        <v>0.12829384755013479</v>
      </c>
      <c r="E424" s="211">
        <v>7.822687289960234E-2</v>
      </c>
      <c r="F424" s="211">
        <v>8.9125978140020531E-2</v>
      </c>
      <c r="G424" s="211">
        <v>0.12530128355803632</v>
      </c>
      <c r="H424" s="211">
        <v>0.11488633207498135</v>
      </c>
      <c r="I424" s="211">
        <v>0.51925646623869715</v>
      </c>
      <c r="J424" s="211">
        <v>0.47230153449045914</v>
      </c>
      <c r="K424" s="211">
        <v>0.57773476767971343</v>
      </c>
      <c r="L424" s="211">
        <v>0.27495334309027186</v>
      </c>
      <c r="M424" s="211">
        <v>0.103693724512991</v>
      </c>
      <c r="N424" s="211">
        <v>0.4199280368753161</v>
      </c>
      <c r="O424" s="211">
        <v>0.65632700014757173</v>
      </c>
      <c r="P424" s="211">
        <v>6.0840511434611E-2</v>
      </c>
      <c r="Q424" s="211">
        <v>5.1252403090992993E-2</v>
      </c>
      <c r="R424" s="211">
        <v>0.39724126236778534</v>
      </c>
      <c r="S424" s="211">
        <v>0.26162486916198929</v>
      </c>
      <c r="T424" s="211">
        <v>0.6048166731421758</v>
      </c>
      <c r="U424" s="211">
        <v>0.39393839685079157</v>
      </c>
      <c r="V424" s="211">
        <v>7.6529183857097102E-2</v>
      </c>
      <c r="W424" s="211">
        <v>0.54730856742391032</v>
      </c>
      <c r="X424" s="211">
        <v>0.41326165327260844</v>
      </c>
      <c r="Y424" s="211">
        <v>0.67087703789966302</v>
      </c>
      <c r="Z424" s="211">
        <v>0.14747504889352442</v>
      </c>
      <c r="AA424" s="212">
        <v>0.11384542148629033</v>
      </c>
    </row>
    <row r="425" spans="1:27" x14ac:dyDescent="0.35">
      <c r="A425" s="210" t="s">
        <v>1101</v>
      </c>
      <c r="B425" s="217">
        <v>144.2980364376796</v>
      </c>
      <c r="C425" s="211">
        <v>4.802987891501545E-2</v>
      </c>
      <c r="D425" s="211">
        <v>0.12212179909177552</v>
      </c>
      <c r="E425" s="211">
        <v>8.0158648538921795E-2</v>
      </c>
      <c r="F425" s="211">
        <v>0.10296641587625649</v>
      </c>
      <c r="G425" s="211">
        <v>0.11878084088689435</v>
      </c>
      <c r="H425" s="211">
        <v>0.12867947391675497</v>
      </c>
      <c r="I425" s="211">
        <v>0.51697069956320907</v>
      </c>
      <c r="J425" s="211">
        <v>0.45377529502149461</v>
      </c>
      <c r="K425" s="211">
        <v>0.53902269044867901</v>
      </c>
      <c r="L425" s="211">
        <v>0.28263944480587755</v>
      </c>
      <c r="M425" s="211">
        <v>9.2345133097494952E-2</v>
      </c>
      <c r="N425" s="211">
        <v>0.38179222574891164</v>
      </c>
      <c r="O425" s="211">
        <v>0.78008394930218683</v>
      </c>
      <c r="P425" s="211">
        <v>7.4108941889342098E-2</v>
      </c>
      <c r="Q425" s="211">
        <v>0.13771298884425986</v>
      </c>
      <c r="R425" s="211">
        <v>0.45661027092419737</v>
      </c>
      <c r="S425" s="211">
        <v>0.30839415498995792</v>
      </c>
      <c r="T425" s="211">
        <v>0.54968022843783071</v>
      </c>
      <c r="U425" s="211">
        <v>0.39028526907702454</v>
      </c>
      <c r="V425" s="211">
        <v>0.1277515878099002</v>
      </c>
      <c r="W425" s="211">
        <v>0.5341754612820967</v>
      </c>
      <c r="X425" s="211">
        <v>0.31403091054376786</v>
      </c>
      <c r="Y425" s="211">
        <v>0.65175463196457606</v>
      </c>
      <c r="Z425" s="211">
        <v>0.14764668547482609</v>
      </c>
      <c r="AA425" s="212">
        <v>0.12288541958261355</v>
      </c>
    </row>
    <row r="426" spans="1:27" x14ac:dyDescent="0.35">
      <c r="A426" s="210" t="s">
        <v>1102</v>
      </c>
      <c r="B426" s="217">
        <v>129.68898504532567</v>
      </c>
      <c r="C426" s="211">
        <v>5.1609337300369269E-2</v>
      </c>
      <c r="D426" s="211">
        <v>0.11829140386893829</v>
      </c>
      <c r="E426" s="211">
        <v>6.7503301004488578E-2</v>
      </c>
      <c r="F426" s="211">
        <v>0.10561364441542229</v>
      </c>
      <c r="G426" s="211">
        <v>0.11560422565508126</v>
      </c>
      <c r="H426" s="211">
        <v>0.1151781321934614</v>
      </c>
      <c r="I426" s="211">
        <v>0.53660270870692783</v>
      </c>
      <c r="J426" s="211">
        <v>0.45642756276796997</v>
      </c>
      <c r="K426" s="211">
        <v>0.56510224467526027</v>
      </c>
      <c r="L426" s="211">
        <v>0.27823606852583244</v>
      </c>
      <c r="M426" s="211">
        <v>0.10347019878880939</v>
      </c>
      <c r="N426" s="211">
        <v>0.49246372828587659</v>
      </c>
      <c r="O426" s="211">
        <v>0.78914455914806347</v>
      </c>
      <c r="P426" s="211">
        <v>6.4316272546429618E-2</v>
      </c>
      <c r="Q426" s="211">
        <v>0.12392574718835117</v>
      </c>
      <c r="R426" s="211">
        <v>0.41663517575735187</v>
      </c>
      <c r="S426" s="211">
        <v>0.2990660004042659</v>
      </c>
      <c r="T426" s="211">
        <v>0.61713993065118322</v>
      </c>
      <c r="U426" s="211">
        <v>0.51740815489849945</v>
      </c>
      <c r="V426" s="211">
        <v>8.1443909280803736E-2</v>
      </c>
      <c r="W426" s="211">
        <v>0.55505030351424767</v>
      </c>
      <c r="X426" s="211">
        <v>0.34135608986551758</v>
      </c>
      <c r="Y426" s="211">
        <v>0.55135061388711804</v>
      </c>
      <c r="Z426" s="211">
        <v>0.14727442774960742</v>
      </c>
      <c r="AA426" s="212">
        <v>0.11931475927223759</v>
      </c>
    </row>
    <row r="427" spans="1:27" x14ac:dyDescent="0.35">
      <c r="A427" s="210" t="s">
        <v>1103</v>
      </c>
      <c r="B427" s="217">
        <v>134.40911085224707</v>
      </c>
      <c r="C427" s="211">
        <v>7.7208355725805561E-2</v>
      </c>
      <c r="D427" s="211">
        <v>0.11515580955890946</v>
      </c>
      <c r="E427" s="211">
        <v>8.6406421033130204E-2</v>
      </c>
      <c r="F427" s="211">
        <v>8.1560928568127522E-2</v>
      </c>
      <c r="G427" s="211">
        <v>0.11924993491794801</v>
      </c>
      <c r="H427" s="211">
        <v>0.1224631073478587</v>
      </c>
      <c r="I427" s="211">
        <v>0.50654817681464503</v>
      </c>
      <c r="J427" s="211">
        <v>0.43114125094767991</v>
      </c>
      <c r="K427" s="211">
        <v>0.54682759770239053</v>
      </c>
      <c r="L427" s="211">
        <v>0.28130788369439347</v>
      </c>
      <c r="M427" s="211">
        <v>0.10952619532506863</v>
      </c>
      <c r="N427" s="211">
        <v>0.46960881404678279</v>
      </c>
      <c r="O427" s="211">
        <v>0.74661970667247501</v>
      </c>
      <c r="P427" s="211">
        <v>6.9154383118414653E-2</v>
      </c>
      <c r="Q427" s="211">
        <v>0.13270732890210996</v>
      </c>
      <c r="R427" s="211">
        <v>0.38783245194768695</v>
      </c>
      <c r="S427" s="211">
        <v>0.30533069169752336</v>
      </c>
      <c r="T427" s="211">
        <v>0.55418947586192147</v>
      </c>
      <c r="U427" s="211">
        <v>0.40786165602087077</v>
      </c>
      <c r="V427" s="211">
        <v>7.2824259045832312E-2</v>
      </c>
      <c r="W427" s="211">
        <v>0.63351656974368387</v>
      </c>
      <c r="X427" s="211">
        <v>0.32783840353894084</v>
      </c>
      <c r="Y427" s="211">
        <v>0.60452254440881137</v>
      </c>
      <c r="Z427" s="211">
        <v>0.14960013189420099</v>
      </c>
      <c r="AA427" s="212">
        <v>0.11895602863511962</v>
      </c>
    </row>
    <row r="428" spans="1:27" x14ac:dyDescent="0.35">
      <c r="A428" s="210" t="s">
        <v>1104</v>
      </c>
      <c r="B428" s="217">
        <v>181.74340633515789</v>
      </c>
      <c r="C428" s="211">
        <v>7.9945111494293675E-2</v>
      </c>
      <c r="D428" s="211">
        <v>0.12199192127354212</v>
      </c>
      <c r="E428" s="211">
        <v>8.4569877675233121E-2</v>
      </c>
      <c r="F428" s="211">
        <v>0.10993553611185641</v>
      </c>
      <c r="G428" s="211">
        <v>0.12126811949342615</v>
      </c>
      <c r="H428" s="211">
        <v>0.11748259108975638</v>
      </c>
      <c r="I428" s="211">
        <v>0.43085864393270656</v>
      </c>
      <c r="J428" s="211">
        <v>0.45893185545038662</v>
      </c>
      <c r="K428" s="211">
        <v>0.64776242023544661</v>
      </c>
      <c r="L428" s="211">
        <v>0.27272005008895572</v>
      </c>
      <c r="M428" s="211">
        <v>0.10685306305237537</v>
      </c>
      <c r="N428" s="211">
        <v>0.38988709344618783</v>
      </c>
      <c r="O428" s="211">
        <v>0.6992990782514138</v>
      </c>
      <c r="P428" s="211">
        <v>7.007207213716192E-2</v>
      </c>
      <c r="Q428" s="211">
        <v>6.5049013630669728E-2</v>
      </c>
      <c r="R428" s="211">
        <v>0.46613746678885498</v>
      </c>
      <c r="S428" s="211">
        <v>0.32312631711420658</v>
      </c>
      <c r="T428" s="211">
        <v>0.59408566689836562</v>
      </c>
      <c r="U428" s="211">
        <v>0.38198862412530776</v>
      </c>
      <c r="V428" s="211">
        <v>0.13056117126618325</v>
      </c>
      <c r="W428" s="211">
        <v>0.50877103559600922</v>
      </c>
      <c r="X428" s="211">
        <v>0.29343803498273774</v>
      </c>
      <c r="Y428" s="211">
        <v>0.72912071090752473</v>
      </c>
      <c r="Z428" s="211">
        <v>0.14022589211283226</v>
      </c>
      <c r="AA428" s="212">
        <v>0.11231498689044762</v>
      </c>
    </row>
    <row r="429" spans="1:27" x14ac:dyDescent="0.35">
      <c r="A429" s="210" t="s">
        <v>1105</v>
      </c>
      <c r="B429" s="217">
        <v>124.18740411358741</v>
      </c>
      <c r="C429" s="211">
        <v>6.2550009274936522E-2</v>
      </c>
      <c r="D429" s="211">
        <v>0.12646308604827911</v>
      </c>
      <c r="E429" s="211">
        <v>8.2383141946972951E-2</v>
      </c>
      <c r="F429" s="211">
        <v>9.9611047574897305E-2</v>
      </c>
      <c r="G429" s="211">
        <v>0.1239129222199909</v>
      </c>
      <c r="H429" s="211">
        <v>0.11335579131647593</v>
      </c>
      <c r="I429" s="211">
        <v>0.46931220969568505</v>
      </c>
      <c r="J429" s="211">
        <v>0.45004755553039172</v>
      </c>
      <c r="K429" s="211">
        <v>0.61187960459489565</v>
      </c>
      <c r="L429" s="211">
        <v>0.27027829801609399</v>
      </c>
      <c r="M429" s="211">
        <v>9.4462396865841264E-2</v>
      </c>
      <c r="N429" s="211">
        <v>0.42370436473776996</v>
      </c>
      <c r="O429" s="211">
        <v>0.60235360741196875</v>
      </c>
      <c r="P429" s="211">
        <v>7.0941873004624956E-2</v>
      </c>
      <c r="Q429" s="211">
        <v>5.8436792522827699E-2</v>
      </c>
      <c r="R429" s="211">
        <v>0.39943522069615772</v>
      </c>
      <c r="S429" s="211">
        <v>0.32769693628883284</v>
      </c>
      <c r="T429" s="211">
        <v>0.63851069191816834</v>
      </c>
      <c r="U429" s="211">
        <v>0.31538235469073495</v>
      </c>
      <c r="V429" s="211">
        <v>8.4471800628583907E-2</v>
      </c>
      <c r="W429" s="211">
        <v>0.55973532540031679</v>
      </c>
      <c r="X429" s="211">
        <v>0.39006936578207452</v>
      </c>
      <c r="Y429" s="211">
        <v>0.63156583661657861</v>
      </c>
      <c r="Z429" s="211">
        <v>0.14378032649146713</v>
      </c>
      <c r="AA429" s="212">
        <v>0.11894373715015831</v>
      </c>
    </row>
    <row r="430" spans="1:27" x14ac:dyDescent="0.35">
      <c r="A430" s="210" t="s">
        <v>1106</v>
      </c>
      <c r="B430" s="217">
        <v>158.00099434667734</v>
      </c>
      <c r="C430" s="211">
        <v>7.0556671260808237E-2</v>
      </c>
      <c r="D430" s="211">
        <v>0.11767342018165686</v>
      </c>
      <c r="E430" s="211">
        <v>7.5279064145810939E-2</v>
      </c>
      <c r="F430" s="211">
        <v>0.11009668502414731</v>
      </c>
      <c r="G430" s="211">
        <v>0.11804793642826253</v>
      </c>
      <c r="H430" s="211">
        <v>0.11370453203949722</v>
      </c>
      <c r="I430" s="211">
        <v>0.5284404554410479</v>
      </c>
      <c r="J430" s="211">
        <v>0.41387469887319167</v>
      </c>
      <c r="K430" s="211">
        <v>0.57965083170627663</v>
      </c>
      <c r="L430" s="211">
        <v>0.27243822309862387</v>
      </c>
      <c r="M430" s="211">
        <v>0.11800993439704864</v>
      </c>
      <c r="N430" s="211">
        <v>0.40627324790835562</v>
      </c>
      <c r="O430" s="211">
        <v>0.74407703412484705</v>
      </c>
      <c r="P430" s="211">
        <v>6.3995166264499442E-2</v>
      </c>
      <c r="Q430" s="211">
        <v>0.12727084091335891</v>
      </c>
      <c r="R430" s="211">
        <v>0.43049161239289163</v>
      </c>
      <c r="S430" s="211">
        <v>0.26420036814791165</v>
      </c>
      <c r="T430" s="211">
        <v>0.51013320758019409</v>
      </c>
      <c r="U430" s="211">
        <v>0.43305183143097037</v>
      </c>
      <c r="V430" s="211">
        <v>0.11985154509263203</v>
      </c>
      <c r="W430" s="211">
        <v>0.51262992841396948</v>
      </c>
      <c r="X430" s="211">
        <v>0.30372147722582782</v>
      </c>
      <c r="Y430" s="211">
        <v>0.78233152973162789</v>
      </c>
      <c r="Z430" s="211">
        <v>0.14873444737658309</v>
      </c>
      <c r="AA430" s="212">
        <v>0.12024668491747477</v>
      </c>
    </row>
    <row r="431" spans="1:27" x14ac:dyDescent="0.35">
      <c r="A431" s="210" t="s">
        <v>1107</v>
      </c>
      <c r="B431" s="217">
        <v>170.75739289228167</v>
      </c>
      <c r="C431" s="211">
        <v>5.2183397777959523E-2</v>
      </c>
      <c r="D431" s="211">
        <v>0.1305119167479174</v>
      </c>
      <c r="E431" s="211">
        <v>7.5604145863577055E-2</v>
      </c>
      <c r="F431" s="211">
        <v>0.1077831791283424</v>
      </c>
      <c r="G431" s="211">
        <v>0.12275405107718584</v>
      </c>
      <c r="H431" s="211">
        <v>0.12309424995149426</v>
      </c>
      <c r="I431" s="211">
        <v>0.46820143472990716</v>
      </c>
      <c r="J431" s="211">
        <v>0.45510898208494033</v>
      </c>
      <c r="K431" s="211">
        <v>0.64252794960316917</v>
      </c>
      <c r="L431" s="211">
        <v>0.27062483020230099</v>
      </c>
      <c r="M431" s="211">
        <v>9.8163149969477004E-2</v>
      </c>
      <c r="N431" s="211">
        <v>0.52712456500116212</v>
      </c>
      <c r="O431" s="211">
        <v>0.63496311527564964</v>
      </c>
      <c r="P431" s="211">
        <v>7.1897598411616373E-2</v>
      </c>
      <c r="Q431" s="211">
        <v>6.6808462098256208E-2</v>
      </c>
      <c r="R431" s="211">
        <v>0.44874937075533772</v>
      </c>
      <c r="S431" s="211">
        <v>0.26923082313400787</v>
      </c>
      <c r="T431" s="211">
        <v>0.4954511560886441</v>
      </c>
      <c r="U431" s="211">
        <v>0.49736237684469847</v>
      </c>
      <c r="V431" s="211">
        <v>9.6653488368483712E-2</v>
      </c>
      <c r="W431" s="211">
        <v>0.54708696031293258</v>
      </c>
      <c r="X431" s="211">
        <v>0.35519727228666054</v>
      </c>
      <c r="Y431" s="211">
        <v>0.74670767779300473</v>
      </c>
      <c r="Z431" s="211">
        <v>0.14335413713330628</v>
      </c>
      <c r="AA431" s="212">
        <v>0.11420092643192202</v>
      </c>
    </row>
    <row r="432" spans="1:27" x14ac:dyDescent="0.35">
      <c r="A432" s="210" t="s">
        <v>1108</v>
      </c>
      <c r="B432" s="217">
        <v>117.47475634967661</v>
      </c>
      <c r="C432" s="211">
        <v>5.4553792609518745E-2</v>
      </c>
      <c r="D432" s="211">
        <v>0.12390088077093883</v>
      </c>
      <c r="E432" s="211">
        <v>7.4087078572068657E-2</v>
      </c>
      <c r="F432" s="211">
        <v>9.2986848565339175E-2</v>
      </c>
      <c r="G432" s="211">
        <v>0.12104290819978747</v>
      </c>
      <c r="H432" s="211">
        <v>0.11427506273685907</v>
      </c>
      <c r="I432" s="211">
        <v>0.52104352253629194</v>
      </c>
      <c r="J432" s="211">
        <v>0.42598009369387435</v>
      </c>
      <c r="K432" s="211">
        <v>0.54538134257795479</v>
      </c>
      <c r="L432" s="211">
        <v>0.27885980581075065</v>
      </c>
      <c r="M432" s="211">
        <v>9.9894902246352599E-2</v>
      </c>
      <c r="N432" s="211">
        <v>0.37863502766746426</v>
      </c>
      <c r="O432" s="211">
        <v>0.6044611090371339</v>
      </c>
      <c r="P432" s="211">
        <v>6.6128736328920412E-2</v>
      </c>
      <c r="Q432" s="211">
        <v>6.3282282472583745E-2</v>
      </c>
      <c r="R432" s="211">
        <v>0.46734167451367509</v>
      </c>
      <c r="S432" s="211">
        <v>0.2888648452667078</v>
      </c>
      <c r="T432" s="211">
        <v>0.5581756182890425</v>
      </c>
      <c r="U432" s="211">
        <v>0.51029831231593614</v>
      </c>
      <c r="V432" s="211">
        <v>6.6292482126761532E-2</v>
      </c>
      <c r="W432" s="211">
        <v>0.56506054392194205</v>
      </c>
      <c r="X432" s="211">
        <v>0.33637865542987333</v>
      </c>
      <c r="Y432" s="211">
        <v>0.66742235000664918</v>
      </c>
      <c r="Z432" s="211">
        <v>0.14770836922147559</v>
      </c>
      <c r="AA432" s="212">
        <v>0.1193789717736146</v>
      </c>
    </row>
    <row r="433" spans="1:27" x14ac:dyDescent="0.35">
      <c r="A433" s="210" t="s">
        <v>1109</v>
      </c>
      <c r="B433" s="217">
        <v>128.40423362163935</v>
      </c>
      <c r="C433" s="211">
        <v>6.44228564751754E-2</v>
      </c>
      <c r="D433" s="211">
        <v>0.13188800392701727</v>
      </c>
      <c r="E433" s="211">
        <v>8.1957115842426612E-2</v>
      </c>
      <c r="F433" s="211">
        <v>9.5338937288541606E-2</v>
      </c>
      <c r="G433" s="211">
        <v>0.12223898912675578</v>
      </c>
      <c r="H433" s="211">
        <v>0.1196010114632913</v>
      </c>
      <c r="I433" s="211">
        <v>0.50919774785518523</v>
      </c>
      <c r="J433" s="211">
        <v>0.40209970390598504</v>
      </c>
      <c r="K433" s="211">
        <v>0.63097197181385511</v>
      </c>
      <c r="L433" s="211">
        <v>0.27760440739207909</v>
      </c>
      <c r="M433" s="211">
        <v>7.8601987770835602E-2</v>
      </c>
      <c r="N433" s="211">
        <v>0.58942217788895213</v>
      </c>
      <c r="O433" s="211">
        <v>0.71878960549008442</v>
      </c>
      <c r="P433" s="211">
        <v>6.5369849510287029E-2</v>
      </c>
      <c r="Q433" s="211">
        <v>5.057937182996694E-2</v>
      </c>
      <c r="R433" s="211">
        <v>0.42389341320544038</v>
      </c>
      <c r="S433" s="211">
        <v>0.33613241856401249</v>
      </c>
      <c r="T433" s="211">
        <v>0.60289768464596905</v>
      </c>
      <c r="U433" s="211">
        <v>0.3962856398465941</v>
      </c>
      <c r="V433" s="211">
        <v>6.5102581053086778E-2</v>
      </c>
      <c r="W433" s="211">
        <v>0.6147874719296671</v>
      </c>
      <c r="X433" s="211">
        <v>0.37766283178147808</v>
      </c>
      <c r="Y433" s="211">
        <v>0.56000069218952875</v>
      </c>
      <c r="Z433" s="211">
        <v>0.13936847003757583</v>
      </c>
      <c r="AA433" s="212">
        <v>0.11437885592096513</v>
      </c>
    </row>
    <row r="434" spans="1:27" x14ac:dyDescent="0.35">
      <c r="A434" s="210" t="s">
        <v>1110</v>
      </c>
      <c r="B434" s="217">
        <v>147.48662505398559</v>
      </c>
      <c r="C434" s="211">
        <v>5.2963222102844924E-2</v>
      </c>
      <c r="D434" s="211">
        <v>0.1244236479138876</v>
      </c>
      <c r="E434" s="211">
        <v>8.2149486831674876E-2</v>
      </c>
      <c r="F434" s="211">
        <v>7.7561782555484474E-2</v>
      </c>
      <c r="G434" s="211">
        <v>0.11819242190905052</v>
      </c>
      <c r="H434" s="211">
        <v>0.1097486133594701</v>
      </c>
      <c r="I434" s="211">
        <v>0.5281237007998234</v>
      </c>
      <c r="J434" s="211">
        <v>0.45284424836706916</v>
      </c>
      <c r="K434" s="211">
        <v>0.5787258037278652</v>
      </c>
      <c r="L434" s="211">
        <v>0.27170546670486101</v>
      </c>
      <c r="M434" s="211">
        <v>0.10135542411004232</v>
      </c>
      <c r="N434" s="211">
        <v>0.44800783411511352</v>
      </c>
      <c r="O434" s="211">
        <v>0.65047741263772541</v>
      </c>
      <c r="P434" s="211">
        <v>6.6601207812924057E-2</v>
      </c>
      <c r="Q434" s="211">
        <v>0.11729635215166331</v>
      </c>
      <c r="R434" s="211">
        <v>0.44942858246154754</v>
      </c>
      <c r="S434" s="211">
        <v>0.35321858253561206</v>
      </c>
      <c r="T434" s="211">
        <v>0.48831923782910747</v>
      </c>
      <c r="U434" s="211">
        <v>0.42340231568700248</v>
      </c>
      <c r="V434" s="211">
        <v>0.12690280634417411</v>
      </c>
      <c r="W434" s="211">
        <v>0.4824082047401298</v>
      </c>
      <c r="X434" s="211">
        <v>0.37661449098876937</v>
      </c>
      <c r="Y434" s="211">
        <v>0.60262723163889775</v>
      </c>
      <c r="Z434" s="211">
        <v>0.14124207127555694</v>
      </c>
      <c r="AA434" s="212">
        <v>0.11647787802581132</v>
      </c>
    </row>
    <row r="435" spans="1:27" x14ac:dyDescent="0.35">
      <c r="A435" s="210" t="s">
        <v>1111</v>
      </c>
      <c r="B435" s="217">
        <v>149.37310992045295</v>
      </c>
      <c r="C435" s="211">
        <v>5.1307976751160639E-2</v>
      </c>
      <c r="D435" s="211">
        <v>0.12047907230236947</v>
      </c>
      <c r="E435" s="211">
        <v>7.8383882520349224E-2</v>
      </c>
      <c r="F435" s="211">
        <v>8.2072943949791366E-2</v>
      </c>
      <c r="G435" s="211">
        <v>0.12542370976293246</v>
      </c>
      <c r="H435" s="211">
        <v>0.1156486071052919</v>
      </c>
      <c r="I435" s="211">
        <v>0.45094829102202805</v>
      </c>
      <c r="J435" s="211">
        <v>0.44757100118485443</v>
      </c>
      <c r="K435" s="211">
        <v>0.6431681508903645</v>
      </c>
      <c r="L435" s="211">
        <v>0.27017146868260766</v>
      </c>
      <c r="M435" s="211">
        <v>0.10511818423660728</v>
      </c>
      <c r="N435" s="211">
        <v>0.41197739708147352</v>
      </c>
      <c r="O435" s="211">
        <v>0.61572771720510255</v>
      </c>
      <c r="P435" s="211">
        <v>7.2343497820527666E-2</v>
      </c>
      <c r="Q435" s="211">
        <v>4.7284459461909921E-2</v>
      </c>
      <c r="R435" s="211">
        <v>0.40797478891096889</v>
      </c>
      <c r="S435" s="211">
        <v>0.29117861709438503</v>
      </c>
      <c r="T435" s="211">
        <v>0.55157368571327137</v>
      </c>
      <c r="U435" s="211">
        <v>0.40626597325935643</v>
      </c>
      <c r="V435" s="211">
        <v>0.13285716127997638</v>
      </c>
      <c r="W435" s="211">
        <v>0.53194462566972589</v>
      </c>
      <c r="X435" s="211">
        <v>0.29225941548840118</v>
      </c>
      <c r="Y435" s="211">
        <v>0.65764516501319648</v>
      </c>
      <c r="Z435" s="211">
        <v>0.14950138406268343</v>
      </c>
      <c r="AA435" s="212">
        <v>0.124624429736514</v>
      </c>
    </row>
    <row r="436" spans="1:27" x14ac:dyDescent="0.35">
      <c r="A436" s="210" t="s">
        <v>1112</v>
      </c>
      <c r="B436" s="217">
        <v>175.68844079306268</v>
      </c>
      <c r="C436" s="211">
        <v>5.3720333884003983E-2</v>
      </c>
      <c r="D436" s="211">
        <v>0.12325590523711685</v>
      </c>
      <c r="E436" s="211">
        <v>6.8793984056710569E-2</v>
      </c>
      <c r="F436" s="211">
        <v>9.5233282168351668E-2</v>
      </c>
      <c r="G436" s="211">
        <v>0.11808956359352933</v>
      </c>
      <c r="H436" s="211">
        <v>0.11696496428384859</v>
      </c>
      <c r="I436" s="211">
        <v>0.45421518779599851</v>
      </c>
      <c r="J436" s="211">
        <v>0.41623930428284045</v>
      </c>
      <c r="K436" s="211">
        <v>0.6424914980415064</v>
      </c>
      <c r="L436" s="211">
        <v>0.28426184426297946</v>
      </c>
      <c r="M436" s="211">
        <v>0.11922987987222561</v>
      </c>
      <c r="N436" s="211">
        <v>0.42931110856712151</v>
      </c>
      <c r="O436" s="211">
        <v>0.78291416853250595</v>
      </c>
      <c r="P436" s="211">
        <v>6.7507569453389732E-2</v>
      </c>
      <c r="Q436" s="211">
        <v>7.8557515858272531E-2</v>
      </c>
      <c r="R436" s="211">
        <v>0.41477013316966993</v>
      </c>
      <c r="S436" s="211">
        <v>0.27949547398964103</v>
      </c>
      <c r="T436" s="211">
        <v>0.59361005111560239</v>
      </c>
      <c r="U436" s="211">
        <v>0.35654427794382532</v>
      </c>
      <c r="V436" s="211">
        <v>0.16116364265544847</v>
      </c>
      <c r="W436" s="211">
        <v>0.50018014740389671</v>
      </c>
      <c r="X436" s="211">
        <v>0.40639902484649093</v>
      </c>
      <c r="Y436" s="211">
        <v>0.69414123059589139</v>
      </c>
      <c r="Z436" s="211">
        <v>0.14599913212298171</v>
      </c>
      <c r="AA436" s="212">
        <v>0.11717984378164749</v>
      </c>
    </row>
    <row r="437" spans="1:27" x14ac:dyDescent="0.35">
      <c r="A437" s="210" t="s">
        <v>1113</v>
      </c>
      <c r="B437" s="217">
        <v>117.13487126407053</v>
      </c>
      <c r="C437" s="211">
        <v>8.4007299019045092E-2</v>
      </c>
      <c r="D437" s="211">
        <v>0.12331423561259103</v>
      </c>
      <c r="E437" s="211">
        <v>7.4255763236278943E-2</v>
      </c>
      <c r="F437" s="211">
        <v>8.537797930116435E-2</v>
      </c>
      <c r="G437" s="211">
        <v>0.12035685173115032</v>
      </c>
      <c r="H437" s="211">
        <v>0.12121121763972921</v>
      </c>
      <c r="I437" s="211">
        <v>0.4250405370686729</v>
      </c>
      <c r="J437" s="211">
        <v>0.45012900622188673</v>
      </c>
      <c r="K437" s="211">
        <v>0.58896031244444802</v>
      </c>
      <c r="L437" s="211">
        <v>0.27400808362080664</v>
      </c>
      <c r="M437" s="211">
        <v>9.0573450796536101E-2</v>
      </c>
      <c r="N437" s="211">
        <v>0.40489868211868474</v>
      </c>
      <c r="O437" s="211">
        <v>0.62164545793562898</v>
      </c>
      <c r="P437" s="211">
        <v>6.5986064350294804E-2</v>
      </c>
      <c r="Q437" s="211">
        <v>6.6206993439472631E-2</v>
      </c>
      <c r="R437" s="211">
        <v>0.45823377807293264</v>
      </c>
      <c r="S437" s="211">
        <v>0.35828472764183361</v>
      </c>
      <c r="T437" s="211">
        <v>0.49007434048718923</v>
      </c>
      <c r="U437" s="211">
        <v>0.39432941632422236</v>
      </c>
      <c r="V437" s="211">
        <v>0.10588739992313127</v>
      </c>
      <c r="W437" s="211">
        <v>0.46959264013512231</v>
      </c>
      <c r="X437" s="211">
        <v>0.33301069447277909</v>
      </c>
      <c r="Y437" s="211">
        <v>0.55051302324061657</v>
      </c>
      <c r="Z437" s="211">
        <v>0.14823646113989564</v>
      </c>
      <c r="AA437" s="212">
        <v>0.1199029463921777</v>
      </c>
    </row>
    <row r="438" spans="1:27" x14ac:dyDescent="0.35">
      <c r="A438" s="210" t="s">
        <v>1114</v>
      </c>
      <c r="B438" s="217">
        <v>140.63340968344266</v>
      </c>
      <c r="C438" s="211">
        <v>6.0162298218404367E-2</v>
      </c>
      <c r="D438" s="211">
        <v>0.1209123865240835</v>
      </c>
      <c r="E438" s="211">
        <v>7.6463492162614374E-2</v>
      </c>
      <c r="F438" s="211">
        <v>8.5879838699097905E-2</v>
      </c>
      <c r="G438" s="211">
        <v>0.11825337798019239</v>
      </c>
      <c r="H438" s="211">
        <v>0.11642670703933485</v>
      </c>
      <c r="I438" s="211">
        <v>0.51554835053628933</v>
      </c>
      <c r="J438" s="211">
        <v>0.48215226175667547</v>
      </c>
      <c r="K438" s="211">
        <v>0.59985755574511457</v>
      </c>
      <c r="L438" s="211">
        <v>0.27151730725565426</v>
      </c>
      <c r="M438" s="211">
        <v>9.5321672275976821E-2</v>
      </c>
      <c r="N438" s="211">
        <v>0.38113279090175972</v>
      </c>
      <c r="O438" s="211">
        <v>0.6185685802305062</v>
      </c>
      <c r="P438" s="211">
        <v>7.0859414976271434E-2</v>
      </c>
      <c r="Q438" s="211">
        <v>8.1060342264808349E-2</v>
      </c>
      <c r="R438" s="211">
        <v>0.42904955749688395</v>
      </c>
      <c r="S438" s="211">
        <v>0.44627955122748325</v>
      </c>
      <c r="T438" s="211">
        <v>0.52919002237405321</v>
      </c>
      <c r="U438" s="211">
        <v>0.45706618632189244</v>
      </c>
      <c r="V438" s="211">
        <v>8.3111966586752364E-2</v>
      </c>
      <c r="W438" s="211">
        <v>0.55267544863089546</v>
      </c>
      <c r="X438" s="211">
        <v>0.34189176771186053</v>
      </c>
      <c r="Y438" s="211">
        <v>0.67797492870230347</v>
      </c>
      <c r="Z438" s="211">
        <v>0.14919927740294289</v>
      </c>
      <c r="AA438" s="212">
        <v>0.11428973288014498</v>
      </c>
    </row>
    <row r="439" spans="1:27" x14ac:dyDescent="0.35">
      <c r="A439" s="210" t="s">
        <v>1115</v>
      </c>
      <c r="B439" s="217">
        <v>142.28807497692043</v>
      </c>
      <c r="C439" s="211">
        <v>6.6473557970334551E-2</v>
      </c>
      <c r="D439" s="211">
        <v>0.12803637358757225</v>
      </c>
      <c r="E439" s="211">
        <v>8.4889957555289663E-2</v>
      </c>
      <c r="F439" s="211">
        <v>8.0693092410303091E-2</v>
      </c>
      <c r="G439" s="211">
        <v>0.12449709911679036</v>
      </c>
      <c r="H439" s="211">
        <v>0.11529347035281365</v>
      </c>
      <c r="I439" s="211">
        <v>0.44810742478385868</v>
      </c>
      <c r="J439" s="211">
        <v>0.4693876440895613</v>
      </c>
      <c r="K439" s="211">
        <v>0.62293641172847669</v>
      </c>
      <c r="L439" s="211">
        <v>0.27628651622566425</v>
      </c>
      <c r="M439" s="211">
        <v>9.6350946517467062E-2</v>
      </c>
      <c r="N439" s="211">
        <v>0.39787446280946209</v>
      </c>
      <c r="O439" s="211">
        <v>0.71602080046507255</v>
      </c>
      <c r="P439" s="211">
        <v>7.4103801028301455E-2</v>
      </c>
      <c r="Q439" s="211">
        <v>5.5700375306528369E-2</v>
      </c>
      <c r="R439" s="211">
        <v>0.44750632381465016</v>
      </c>
      <c r="S439" s="211">
        <v>0.35677937112203406</v>
      </c>
      <c r="T439" s="211">
        <v>0.58396221987968133</v>
      </c>
      <c r="U439" s="211">
        <v>0.46876315405591423</v>
      </c>
      <c r="V439" s="211">
        <v>0.1023283604958137</v>
      </c>
      <c r="W439" s="211">
        <v>0.63949914251491446</v>
      </c>
      <c r="X439" s="211">
        <v>0.28889009248947639</v>
      </c>
      <c r="Y439" s="211">
        <v>0.51224466236179278</v>
      </c>
      <c r="Z439" s="211">
        <v>0.14907067000721685</v>
      </c>
      <c r="AA439" s="212">
        <v>0.12154716876150373</v>
      </c>
    </row>
    <row r="440" spans="1:27" x14ac:dyDescent="0.35">
      <c r="A440" s="210" t="s">
        <v>1116</v>
      </c>
      <c r="B440" s="217">
        <v>122.46361672726003</v>
      </c>
      <c r="C440" s="211">
        <v>6.5508685279891496E-2</v>
      </c>
      <c r="D440" s="211">
        <v>0.12321796290059887</v>
      </c>
      <c r="E440" s="211">
        <v>8.1425613664570781E-2</v>
      </c>
      <c r="F440" s="211">
        <v>9.4640887137882254E-2</v>
      </c>
      <c r="G440" s="211">
        <v>0.11968160380843035</v>
      </c>
      <c r="H440" s="211">
        <v>0.12620343484669647</v>
      </c>
      <c r="I440" s="211">
        <v>0.43257330840649977</v>
      </c>
      <c r="J440" s="211">
        <v>0.4160554165621288</v>
      </c>
      <c r="K440" s="211">
        <v>0.57980336114723174</v>
      </c>
      <c r="L440" s="211">
        <v>0.28220694779863742</v>
      </c>
      <c r="M440" s="211">
        <v>0.11780659414898775</v>
      </c>
      <c r="N440" s="211">
        <v>0.55704907760588485</v>
      </c>
      <c r="O440" s="211">
        <v>0.70561950913239557</v>
      </c>
      <c r="P440" s="211">
        <v>6.1459197563573501E-2</v>
      </c>
      <c r="Q440" s="211">
        <v>5.9384729151303994E-2</v>
      </c>
      <c r="R440" s="211">
        <v>0.37909724895271579</v>
      </c>
      <c r="S440" s="211">
        <v>0.31440262808716712</v>
      </c>
      <c r="T440" s="211">
        <v>0.51827438117150737</v>
      </c>
      <c r="U440" s="211">
        <v>0.50931596831226444</v>
      </c>
      <c r="V440" s="211">
        <v>6.1602872935748565E-2</v>
      </c>
      <c r="W440" s="211">
        <v>0.48925409165764078</v>
      </c>
      <c r="X440" s="211">
        <v>0.35788521318063693</v>
      </c>
      <c r="Y440" s="211">
        <v>0.56135135026051597</v>
      </c>
      <c r="Z440" s="211">
        <v>0.14316141975824059</v>
      </c>
      <c r="AA440" s="212">
        <v>0.11943091545951086</v>
      </c>
    </row>
    <row r="441" spans="1:27" x14ac:dyDescent="0.35">
      <c r="A441" s="210" t="s">
        <v>1117</v>
      </c>
      <c r="B441" s="217">
        <v>164.20957522193441</v>
      </c>
      <c r="C441" s="211">
        <v>5.1264597839232637E-2</v>
      </c>
      <c r="D441" s="211">
        <v>0.12646948743104933</v>
      </c>
      <c r="E441" s="211">
        <v>7.6350029202509467E-2</v>
      </c>
      <c r="F441" s="211">
        <v>0.1228899103274701</v>
      </c>
      <c r="G441" s="211">
        <v>0.1238659791980254</v>
      </c>
      <c r="H441" s="211">
        <v>0.10685719374806715</v>
      </c>
      <c r="I441" s="211">
        <v>0.41178568205409755</v>
      </c>
      <c r="J441" s="211">
        <v>0.46082885340795371</v>
      </c>
      <c r="K441" s="211">
        <v>0.64567722440046804</v>
      </c>
      <c r="L441" s="211">
        <v>0.27482291960956973</v>
      </c>
      <c r="M441" s="211">
        <v>9.5843177580581501E-2</v>
      </c>
      <c r="N441" s="211">
        <v>0.42220538927569906</v>
      </c>
      <c r="O441" s="211">
        <v>0.69965611239369652</v>
      </c>
      <c r="P441" s="211">
        <v>7.2739541488599152E-2</v>
      </c>
      <c r="Q441" s="211">
        <v>6.424662280798038E-2</v>
      </c>
      <c r="R441" s="211">
        <v>0.4473330496846184</v>
      </c>
      <c r="S441" s="211">
        <v>0.35522919484106757</v>
      </c>
      <c r="T441" s="211">
        <v>0.54946716684055918</v>
      </c>
      <c r="U441" s="211">
        <v>0.42890867364383811</v>
      </c>
      <c r="V441" s="211">
        <v>0.15712349034153184</v>
      </c>
      <c r="W441" s="211">
        <v>0.54203112981350299</v>
      </c>
      <c r="X441" s="211">
        <v>0.36150842824402574</v>
      </c>
      <c r="Y441" s="211">
        <v>0.58632204632132556</v>
      </c>
      <c r="Z441" s="211">
        <v>0.14600299337884642</v>
      </c>
      <c r="AA441" s="212">
        <v>0.11989753151536015</v>
      </c>
    </row>
    <row r="442" spans="1:27" x14ac:dyDescent="0.35">
      <c r="A442" s="210" t="s">
        <v>1118</v>
      </c>
      <c r="B442" s="217">
        <v>119.92941728653172</v>
      </c>
      <c r="C442" s="211">
        <v>5.6660456594336356E-2</v>
      </c>
      <c r="D442" s="211">
        <v>0.12852274656418061</v>
      </c>
      <c r="E442" s="211">
        <v>8.0731136207272416E-2</v>
      </c>
      <c r="F442" s="211">
        <v>7.1682622512499086E-2</v>
      </c>
      <c r="G442" s="211">
        <v>0.12393899214732763</v>
      </c>
      <c r="H442" s="211">
        <v>0.11918657031437514</v>
      </c>
      <c r="I442" s="211">
        <v>0.42108605476198396</v>
      </c>
      <c r="J442" s="211">
        <v>0.45189282513279283</v>
      </c>
      <c r="K442" s="211">
        <v>0.64479427913640452</v>
      </c>
      <c r="L442" s="211">
        <v>0.27528738639587658</v>
      </c>
      <c r="M442" s="211">
        <v>0.10123948471552398</v>
      </c>
      <c r="N442" s="211">
        <v>0.41662976848282385</v>
      </c>
      <c r="O442" s="211">
        <v>0.68888591743525973</v>
      </c>
      <c r="P442" s="211">
        <v>6.3591393535109855E-2</v>
      </c>
      <c r="Q442" s="211">
        <v>4.0371616116633417E-2</v>
      </c>
      <c r="R442" s="211">
        <v>0.44555746051451661</v>
      </c>
      <c r="S442" s="211">
        <v>0.32640758030720401</v>
      </c>
      <c r="T442" s="211">
        <v>0.47918723225614424</v>
      </c>
      <c r="U442" s="211">
        <v>0.34559320963274726</v>
      </c>
      <c r="V442" s="211">
        <v>7.485194461461428E-2</v>
      </c>
      <c r="W442" s="211">
        <v>0.46930988340095137</v>
      </c>
      <c r="X442" s="211">
        <v>0.32716040251796474</v>
      </c>
      <c r="Y442" s="211">
        <v>0.66203448797577935</v>
      </c>
      <c r="Z442" s="211">
        <v>0.14897610113489118</v>
      </c>
      <c r="AA442" s="212">
        <v>0.11390893370471672</v>
      </c>
    </row>
    <row r="443" spans="1:27" x14ac:dyDescent="0.35">
      <c r="A443" s="210" t="s">
        <v>1119</v>
      </c>
      <c r="B443" s="217">
        <v>151.26801577206825</v>
      </c>
      <c r="C443" s="211">
        <v>5.1917413123948743E-2</v>
      </c>
      <c r="D443" s="211">
        <v>0.12487233117169549</v>
      </c>
      <c r="E443" s="211">
        <v>8.120897395405742E-2</v>
      </c>
      <c r="F443" s="211">
        <v>0.10992881132121315</v>
      </c>
      <c r="G443" s="211">
        <v>0.12036050241649553</v>
      </c>
      <c r="H443" s="211">
        <v>0.11565896745020475</v>
      </c>
      <c r="I443" s="211">
        <v>0.44204429850857863</v>
      </c>
      <c r="J443" s="211">
        <v>0.45125317918345026</v>
      </c>
      <c r="K443" s="211">
        <v>0.61404447237029514</v>
      </c>
      <c r="L443" s="211">
        <v>0.27808938378324</v>
      </c>
      <c r="M443" s="211">
        <v>8.7449821926243801E-2</v>
      </c>
      <c r="N443" s="211">
        <v>0.44318728952217856</v>
      </c>
      <c r="O443" s="211">
        <v>0.7243780447931748</v>
      </c>
      <c r="P443" s="211">
        <v>6.8104985686052347E-2</v>
      </c>
      <c r="Q443" s="211">
        <v>9.5826820212129862E-2</v>
      </c>
      <c r="R443" s="211">
        <v>0.4272944741692547</v>
      </c>
      <c r="S443" s="211">
        <v>0.3066632101251609</v>
      </c>
      <c r="T443" s="211">
        <v>0.55228183156573196</v>
      </c>
      <c r="U443" s="211">
        <v>0.43207821519668721</v>
      </c>
      <c r="V443" s="211">
        <v>0.12234889305198532</v>
      </c>
      <c r="W443" s="211">
        <v>0.62688277260233505</v>
      </c>
      <c r="X443" s="211">
        <v>0.29073269084873277</v>
      </c>
      <c r="Y443" s="211">
        <v>0.65798590646088639</v>
      </c>
      <c r="Z443" s="211">
        <v>0.14571029148107631</v>
      </c>
      <c r="AA443" s="212">
        <v>0.11707165622806659</v>
      </c>
    </row>
    <row r="444" spans="1:27" x14ac:dyDescent="0.35">
      <c r="A444" s="210" t="s">
        <v>1120</v>
      </c>
      <c r="B444" s="217">
        <v>118.20651596057424</v>
      </c>
      <c r="C444" s="211">
        <v>8.105571383741271E-2</v>
      </c>
      <c r="D444" s="211">
        <v>0.12126407237013613</v>
      </c>
      <c r="E444" s="211">
        <v>7.6765592479727196E-2</v>
      </c>
      <c r="F444" s="211">
        <v>7.8596962079236526E-2</v>
      </c>
      <c r="G444" s="211">
        <v>0.12098132842420364</v>
      </c>
      <c r="H444" s="211">
        <v>0.10961823706863916</v>
      </c>
      <c r="I444" s="211">
        <v>0.5133792214756403</v>
      </c>
      <c r="J444" s="211">
        <v>0.43861822680772494</v>
      </c>
      <c r="K444" s="211">
        <v>0.55674733284069666</v>
      </c>
      <c r="L444" s="211">
        <v>0.27646555512937587</v>
      </c>
      <c r="M444" s="211">
        <v>9.1932188733959905E-2</v>
      </c>
      <c r="N444" s="211">
        <v>0.38565188600502021</v>
      </c>
      <c r="O444" s="211">
        <v>0.73722423123767311</v>
      </c>
      <c r="P444" s="211">
        <v>7.2009198511192682E-2</v>
      </c>
      <c r="Q444" s="211">
        <v>8.7188755578652438E-2</v>
      </c>
      <c r="R444" s="211">
        <v>0.3708383432861585</v>
      </c>
      <c r="S444" s="211">
        <v>0.32480060527650922</v>
      </c>
      <c r="T444" s="211">
        <v>0.49152335120833018</v>
      </c>
      <c r="U444" s="211">
        <v>0.43265698725656243</v>
      </c>
      <c r="V444" s="211">
        <v>8.8206094118925688E-2</v>
      </c>
      <c r="W444" s="211">
        <v>0.59713097096009715</v>
      </c>
      <c r="X444" s="211">
        <v>0.31381661407344574</v>
      </c>
      <c r="Y444" s="211">
        <v>0.5644430486019274</v>
      </c>
      <c r="Z444" s="211">
        <v>0.14352563262602805</v>
      </c>
      <c r="AA444" s="212">
        <v>0.12495006353823558</v>
      </c>
    </row>
    <row r="445" spans="1:27" x14ac:dyDescent="0.35">
      <c r="A445" s="210" t="s">
        <v>1121</v>
      </c>
      <c r="B445" s="217">
        <v>137.28696170682468</v>
      </c>
      <c r="C445" s="211">
        <v>7.5518392636870491E-2</v>
      </c>
      <c r="D445" s="211">
        <v>0.12783487532372215</v>
      </c>
      <c r="E445" s="211">
        <v>7.3319436747219163E-2</v>
      </c>
      <c r="F445" s="211">
        <v>7.9215099338245665E-2</v>
      </c>
      <c r="G445" s="211">
        <v>0.1226060330550178</v>
      </c>
      <c r="H445" s="211">
        <v>0.12877766044691893</v>
      </c>
      <c r="I445" s="211">
        <v>0.49007822425131958</v>
      </c>
      <c r="J445" s="211">
        <v>0.42594320046279427</v>
      </c>
      <c r="K445" s="211">
        <v>0.58749588049551771</v>
      </c>
      <c r="L445" s="211">
        <v>0.2717267420651292</v>
      </c>
      <c r="M445" s="211">
        <v>9.1797299643706212E-2</v>
      </c>
      <c r="N445" s="211">
        <v>0.44636055698039667</v>
      </c>
      <c r="O445" s="211">
        <v>0.65110111489816247</v>
      </c>
      <c r="P445" s="211">
        <v>6.7530286440938253E-2</v>
      </c>
      <c r="Q445" s="211">
        <v>4.9518819230991676E-2</v>
      </c>
      <c r="R445" s="211">
        <v>0.4041776248035801</v>
      </c>
      <c r="S445" s="211">
        <v>0.3027477844290406</v>
      </c>
      <c r="T445" s="211">
        <v>0.59185108917611651</v>
      </c>
      <c r="U445" s="211">
        <v>0.40735656089281913</v>
      </c>
      <c r="V445" s="211">
        <v>0.1134997784120625</v>
      </c>
      <c r="W445" s="211">
        <v>0.6294838207065746</v>
      </c>
      <c r="X445" s="211">
        <v>0.29270540803114503</v>
      </c>
      <c r="Y445" s="211">
        <v>0.64456094677339937</v>
      </c>
      <c r="Z445" s="211">
        <v>0.14341181110483409</v>
      </c>
      <c r="AA445" s="212">
        <v>0.11723850373830266</v>
      </c>
    </row>
    <row r="446" spans="1:27" x14ac:dyDescent="0.35">
      <c r="A446" s="210" t="s">
        <v>1122</v>
      </c>
      <c r="B446" s="217">
        <v>178.60704601196761</v>
      </c>
      <c r="C446" s="211">
        <v>4.9493135482194417E-2</v>
      </c>
      <c r="D446" s="211">
        <v>0.11294562233071832</v>
      </c>
      <c r="E446" s="211">
        <v>7.9595896653595621E-2</v>
      </c>
      <c r="F446" s="211">
        <v>9.3033895053425991E-2</v>
      </c>
      <c r="G446" s="211">
        <v>0.12203894297585055</v>
      </c>
      <c r="H446" s="211">
        <v>0.12068091861779111</v>
      </c>
      <c r="I446" s="211">
        <v>0.47079134948867846</v>
      </c>
      <c r="J446" s="211">
        <v>0.4432041967007242</v>
      </c>
      <c r="K446" s="211">
        <v>0.63602384830725889</v>
      </c>
      <c r="L446" s="211">
        <v>0.27801545137297273</v>
      </c>
      <c r="M446" s="211">
        <v>0.11436128360094949</v>
      </c>
      <c r="N446" s="211">
        <v>0.50204723009937746</v>
      </c>
      <c r="O446" s="211">
        <v>0.56800577567377519</v>
      </c>
      <c r="P446" s="211">
        <v>6.8961226135669587E-2</v>
      </c>
      <c r="Q446" s="211">
        <v>4.6852264358615656E-2</v>
      </c>
      <c r="R446" s="211">
        <v>0.48101113543429574</v>
      </c>
      <c r="S446" s="211">
        <v>0.28683274096445921</v>
      </c>
      <c r="T446" s="211">
        <v>0.54376918829314103</v>
      </c>
      <c r="U446" s="211">
        <v>0.50062415774636637</v>
      </c>
      <c r="V446" s="211">
        <v>0.12781900670991847</v>
      </c>
      <c r="W446" s="211">
        <v>0.57253435753980297</v>
      </c>
      <c r="X446" s="211">
        <v>0.30632341467530805</v>
      </c>
      <c r="Y446" s="211">
        <v>0.74767890405844095</v>
      </c>
      <c r="Z446" s="211">
        <v>0.14784452815237489</v>
      </c>
      <c r="AA446" s="212">
        <v>0.12108579541934716</v>
      </c>
    </row>
    <row r="447" spans="1:27" x14ac:dyDescent="0.35">
      <c r="A447" s="210" t="s">
        <v>1123</v>
      </c>
      <c r="B447" s="217">
        <v>163.69436027441424</v>
      </c>
      <c r="C447" s="211">
        <v>6.3706121293957821E-2</v>
      </c>
      <c r="D447" s="211">
        <v>0.12215792896006362</v>
      </c>
      <c r="E447" s="211">
        <v>7.7050172003051115E-2</v>
      </c>
      <c r="F447" s="211">
        <v>0.11988197063755951</v>
      </c>
      <c r="G447" s="211">
        <v>0.12220736778010187</v>
      </c>
      <c r="H447" s="211">
        <v>0.12881690273031046</v>
      </c>
      <c r="I447" s="211">
        <v>0.4510612239065071</v>
      </c>
      <c r="J447" s="211">
        <v>0.45680466778841888</v>
      </c>
      <c r="K447" s="211">
        <v>0.61115845596569396</v>
      </c>
      <c r="L447" s="211">
        <v>0.26934072891191746</v>
      </c>
      <c r="M447" s="211">
        <v>9.660606003643693E-2</v>
      </c>
      <c r="N447" s="211">
        <v>0.39416598993816443</v>
      </c>
      <c r="O447" s="211">
        <v>0.67784238100288885</v>
      </c>
      <c r="P447" s="211">
        <v>6.9590806370811428E-2</v>
      </c>
      <c r="Q447" s="211">
        <v>0.14627588640685399</v>
      </c>
      <c r="R447" s="211">
        <v>0.43278861637052118</v>
      </c>
      <c r="S447" s="211">
        <v>0.28579198817767121</v>
      </c>
      <c r="T447" s="211">
        <v>0.55798454765472838</v>
      </c>
      <c r="U447" s="211">
        <v>0.42856553277323284</v>
      </c>
      <c r="V447" s="211">
        <v>0.1653519920570615</v>
      </c>
      <c r="W447" s="211">
        <v>0.4756344347251521</v>
      </c>
      <c r="X447" s="211">
        <v>0.36686288895766783</v>
      </c>
      <c r="Y447" s="211">
        <v>0.61317173947117931</v>
      </c>
      <c r="Z447" s="211">
        <v>0.14773777243910119</v>
      </c>
      <c r="AA447" s="212">
        <v>0.11955578260391321</v>
      </c>
    </row>
    <row r="448" spans="1:27" x14ac:dyDescent="0.35">
      <c r="A448" s="210" t="s">
        <v>1124</v>
      </c>
      <c r="B448" s="217">
        <v>128.47295278950241</v>
      </c>
      <c r="C448" s="211">
        <v>7.4066930467195535E-2</v>
      </c>
      <c r="D448" s="211">
        <v>0.12942278746295888</v>
      </c>
      <c r="E448" s="211">
        <v>7.6686733411623978E-2</v>
      </c>
      <c r="F448" s="211">
        <v>0.10671409458592374</v>
      </c>
      <c r="G448" s="211">
        <v>0.1228297151397145</v>
      </c>
      <c r="H448" s="211">
        <v>0.1225966658850043</v>
      </c>
      <c r="I448" s="211">
        <v>0.44025277272421431</v>
      </c>
      <c r="J448" s="211">
        <v>0.44828048414459593</v>
      </c>
      <c r="K448" s="211">
        <v>0.57845127756011694</v>
      </c>
      <c r="L448" s="211">
        <v>0.27907596027524473</v>
      </c>
      <c r="M448" s="211">
        <v>0.10382613860993878</v>
      </c>
      <c r="N448" s="211">
        <v>0.42262767854765881</v>
      </c>
      <c r="O448" s="211">
        <v>0.75164951685534565</v>
      </c>
      <c r="P448" s="211">
        <v>7.1673532493893882E-2</v>
      </c>
      <c r="Q448" s="211">
        <v>5.6666588767856269E-2</v>
      </c>
      <c r="R448" s="211">
        <v>0.41655220565149159</v>
      </c>
      <c r="S448" s="211">
        <v>0.35602048260924946</v>
      </c>
      <c r="T448" s="211">
        <v>0.61398034143171687</v>
      </c>
      <c r="U448" s="211">
        <v>0.42690478214189376</v>
      </c>
      <c r="V448" s="211">
        <v>6.5058364697054588E-2</v>
      </c>
      <c r="W448" s="211">
        <v>0.57818757323349212</v>
      </c>
      <c r="X448" s="211">
        <v>0.36310440032970048</v>
      </c>
      <c r="Y448" s="211">
        <v>0.58527669806551308</v>
      </c>
      <c r="Z448" s="211">
        <v>0.14962057931399619</v>
      </c>
      <c r="AA448" s="212">
        <v>0.11857165519830272</v>
      </c>
    </row>
    <row r="449" spans="1:27" x14ac:dyDescent="0.35">
      <c r="A449" s="210" t="s">
        <v>1125</v>
      </c>
      <c r="B449" s="217">
        <v>173.76810621980272</v>
      </c>
      <c r="C449" s="211">
        <v>6.2189184410975804E-2</v>
      </c>
      <c r="D449" s="211">
        <v>0.11581903730558389</v>
      </c>
      <c r="E449" s="211">
        <v>8.044473651544079E-2</v>
      </c>
      <c r="F449" s="211">
        <v>7.5391865273168643E-2</v>
      </c>
      <c r="G449" s="211">
        <v>0.12425370707021696</v>
      </c>
      <c r="H449" s="211">
        <v>0.12702068646170131</v>
      </c>
      <c r="I449" s="211">
        <v>0.48383269981817006</v>
      </c>
      <c r="J449" s="211">
        <v>0.48287433458987539</v>
      </c>
      <c r="K449" s="211">
        <v>0.55946106769455772</v>
      </c>
      <c r="L449" s="211">
        <v>0.27851844988388408</v>
      </c>
      <c r="M449" s="211">
        <v>0.10339620231253022</v>
      </c>
      <c r="N449" s="211">
        <v>0.3681247818845847</v>
      </c>
      <c r="O449" s="211">
        <v>0.72368872978213672</v>
      </c>
      <c r="P449" s="211">
        <v>6.9093266808179343E-2</v>
      </c>
      <c r="Q449" s="211">
        <v>0.1264735785699711</v>
      </c>
      <c r="R449" s="211">
        <v>0.45803426231124117</v>
      </c>
      <c r="S449" s="211">
        <v>0.33792031425553748</v>
      </c>
      <c r="T449" s="211">
        <v>0.57955960959020969</v>
      </c>
      <c r="U449" s="211">
        <v>0.55835026435407598</v>
      </c>
      <c r="V449" s="211">
        <v>0.11436622224850243</v>
      </c>
      <c r="W449" s="211">
        <v>0.47225002004625366</v>
      </c>
      <c r="X449" s="211">
        <v>0.32764814820605309</v>
      </c>
      <c r="Y449" s="211">
        <v>0.72054971460445627</v>
      </c>
      <c r="Z449" s="211">
        <v>0.14677738025032702</v>
      </c>
      <c r="AA449" s="212">
        <v>0.11570933362394394</v>
      </c>
    </row>
    <row r="450" spans="1:27" x14ac:dyDescent="0.35">
      <c r="A450" s="210" t="s">
        <v>1126</v>
      </c>
      <c r="B450" s="217">
        <v>128.26740784260636</v>
      </c>
      <c r="C450" s="211">
        <v>6.2074242241026624E-2</v>
      </c>
      <c r="D450" s="211">
        <v>0.11847291302931327</v>
      </c>
      <c r="E450" s="211">
        <v>7.5619441415366917E-2</v>
      </c>
      <c r="F450" s="211">
        <v>0.10399424895329205</v>
      </c>
      <c r="G450" s="211">
        <v>0.11722762158703463</v>
      </c>
      <c r="H450" s="211">
        <v>0.123359285055181</v>
      </c>
      <c r="I450" s="211">
        <v>0.48108321136713228</v>
      </c>
      <c r="J450" s="211">
        <v>0.42915427511662652</v>
      </c>
      <c r="K450" s="211">
        <v>0.59355250515856506</v>
      </c>
      <c r="L450" s="211">
        <v>0.27758511093048832</v>
      </c>
      <c r="M450" s="211">
        <v>9.1184108464271954E-2</v>
      </c>
      <c r="N450" s="211">
        <v>0.42199611902049378</v>
      </c>
      <c r="O450" s="211">
        <v>0.65229173888700498</v>
      </c>
      <c r="P450" s="211">
        <v>6.2697423826013787E-2</v>
      </c>
      <c r="Q450" s="211">
        <v>7.0136227297927178E-2</v>
      </c>
      <c r="R450" s="211">
        <v>0.43627173672884495</v>
      </c>
      <c r="S450" s="211">
        <v>0.30827683406957895</v>
      </c>
      <c r="T450" s="211">
        <v>0.61295412131758142</v>
      </c>
      <c r="U450" s="211">
        <v>0.44431743023687265</v>
      </c>
      <c r="V450" s="211">
        <v>0.12740651579769052</v>
      </c>
      <c r="W450" s="211">
        <v>0.51640116141836057</v>
      </c>
      <c r="X450" s="211">
        <v>0.32669077791649914</v>
      </c>
      <c r="Y450" s="211">
        <v>0.58953665875621664</v>
      </c>
      <c r="Z450" s="211">
        <v>0.14729480172794993</v>
      </c>
      <c r="AA450" s="212">
        <v>0.12353030978879831</v>
      </c>
    </row>
    <row r="451" spans="1:27" x14ac:dyDescent="0.35">
      <c r="A451" s="210" t="s">
        <v>1127</v>
      </c>
      <c r="B451" s="217">
        <v>161.09768439447987</v>
      </c>
      <c r="C451" s="211">
        <v>5.9339911911817672E-2</v>
      </c>
      <c r="D451" s="211">
        <v>0.12556633591691088</v>
      </c>
      <c r="E451" s="211">
        <v>7.4094095063169871E-2</v>
      </c>
      <c r="F451" s="211">
        <v>0.1091028300193488</v>
      </c>
      <c r="G451" s="211">
        <v>0.12435108765404419</v>
      </c>
      <c r="H451" s="211">
        <v>0.11630650364575415</v>
      </c>
      <c r="I451" s="211">
        <v>0.5208570439479816</v>
      </c>
      <c r="J451" s="211">
        <v>0.4652929981682683</v>
      </c>
      <c r="K451" s="211">
        <v>0.61381934076158373</v>
      </c>
      <c r="L451" s="211">
        <v>0.27488586498856016</v>
      </c>
      <c r="M451" s="211">
        <v>9.716182653358682E-2</v>
      </c>
      <c r="N451" s="211">
        <v>0.36440984519301439</v>
      </c>
      <c r="O451" s="211">
        <v>0.74027716610642047</v>
      </c>
      <c r="P451" s="211">
        <v>6.8631625337798444E-2</v>
      </c>
      <c r="Q451" s="211">
        <v>0.1027318787958041</v>
      </c>
      <c r="R451" s="211">
        <v>0.39542431287386093</v>
      </c>
      <c r="S451" s="211">
        <v>0.28881201055851402</v>
      </c>
      <c r="T451" s="211">
        <v>0.56583636749472288</v>
      </c>
      <c r="U451" s="211">
        <v>0.42912122325572188</v>
      </c>
      <c r="V451" s="211">
        <v>0.14564410781432313</v>
      </c>
      <c r="W451" s="211">
        <v>0.56966969376694621</v>
      </c>
      <c r="X451" s="211">
        <v>0.30085906708855015</v>
      </c>
      <c r="Y451" s="211">
        <v>0.7055746769740574</v>
      </c>
      <c r="Z451" s="211">
        <v>0.14634356573612406</v>
      </c>
      <c r="AA451" s="212">
        <v>0.1201301068500893</v>
      </c>
    </row>
    <row r="452" spans="1:27" x14ac:dyDescent="0.35">
      <c r="A452" s="210" t="s">
        <v>1128</v>
      </c>
      <c r="B452" s="217">
        <v>115.57087411706048</v>
      </c>
      <c r="C452" s="211">
        <v>5.4606375784622657E-2</v>
      </c>
      <c r="D452" s="211">
        <v>0.13048742491065687</v>
      </c>
      <c r="E452" s="211">
        <v>7.1493976752765767E-2</v>
      </c>
      <c r="F452" s="211">
        <v>0.11188407012986497</v>
      </c>
      <c r="G452" s="211">
        <v>0.11344239882302055</v>
      </c>
      <c r="H452" s="211">
        <v>0.12345525000982117</v>
      </c>
      <c r="I452" s="211">
        <v>0.43767535667213947</v>
      </c>
      <c r="J452" s="211">
        <v>0.43648777235204361</v>
      </c>
      <c r="K452" s="211">
        <v>0.60148007685364924</v>
      </c>
      <c r="L452" s="211">
        <v>0.27413232111685698</v>
      </c>
      <c r="M452" s="211">
        <v>9.7623109882152045E-2</v>
      </c>
      <c r="N452" s="211">
        <v>0.44368336703196365</v>
      </c>
      <c r="O452" s="211">
        <v>0.68493746890559637</v>
      </c>
      <c r="P452" s="211">
        <v>6.3003661513233181E-2</v>
      </c>
      <c r="Q452" s="211">
        <v>6.080809431152967E-2</v>
      </c>
      <c r="R452" s="211">
        <v>0.44559377707657533</v>
      </c>
      <c r="S452" s="211">
        <v>0.40940270676999219</v>
      </c>
      <c r="T452" s="211">
        <v>0.49267138605919092</v>
      </c>
      <c r="U452" s="211">
        <v>0.37296030918347689</v>
      </c>
      <c r="V452" s="211">
        <v>7.7775494643802956E-2</v>
      </c>
      <c r="W452" s="211">
        <v>0.5278431817900231</v>
      </c>
      <c r="X452" s="211">
        <v>0.32312659760265727</v>
      </c>
      <c r="Y452" s="211">
        <v>0.64472950491410697</v>
      </c>
      <c r="Z452" s="211">
        <v>0.14514933767052149</v>
      </c>
      <c r="AA452" s="212">
        <v>0.11660969977866038</v>
      </c>
    </row>
    <row r="453" spans="1:27" x14ac:dyDescent="0.35">
      <c r="A453" s="210" t="s">
        <v>1129</v>
      </c>
      <c r="B453" s="217">
        <v>129.44135155168993</v>
      </c>
      <c r="C453" s="211">
        <v>5.2680251723276471E-2</v>
      </c>
      <c r="D453" s="211">
        <v>0.12918684106569212</v>
      </c>
      <c r="E453" s="211">
        <v>8.1327518859879488E-2</v>
      </c>
      <c r="F453" s="211">
        <v>0.10260017188590415</v>
      </c>
      <c r="G453" s="211">
        <v>0.12104678629450429</v>
      </c>
      <c r="H453" s="211">
        <v>0.12004915297499037</v>
      </c>
      <c r="I453" s="211">
        <v>0.45676573245244917</v>
      </c>
      <c r="J453" s="211">
        <v>0.44315828933383677</v>
      </c>
      <c r="K453" s="211">
        <v>0.51979630374251495</v>
      </c>
      <c r="L453" s="211">
        <v>0.27477368067876018</v>
      </c>
      <c r="M453" s="211">
        <v>8.6745746137491572E-2</v>
      </c>
      <c r="N453" s="211">
        <v>0.37900053795430078</v>
      </c>
      <c r="O453" s="211">
        <v>0.71069438940117702</v>
      </c>
      <c r="P453" s="211">
        <v>6.5143372506308361E-2</v>
      </c>
      <c r="Q453" s="211">
        <v>0.12014032641141351</v>
      </c>
      <c r="R453" s="211">
        <v>0.38903809707088638</v>
      </c>
      <c r="S453" s="211">
        <v>0.26366283473624064</v>
      </c>
      <c r="T453" s="211">
        <v>0.61190759095678582</v>
      </c>
      <c r="U453" s="211">
        <v>0.49994451545474794</v>
      </c>
      <c r="V453" s="211">
        <v>9.8552339523412649E-2</v>
      </c>
      <c r="W453" s="211">
        <v>0.47157009412146339</v>
      </c>
      <c r="X453" s="211">
        <v>0.39792236624055505</v>
      </c>
      <c r="Y453" s="211">
        <v>0.66988801735335424</v>
      </c>
      <c r="Z453" s="211">
        <v>0.14936127505999686</v>
      </c>
      <c r="AA453" s="212">
        <v>0.1215871198993075</v>
      </c>
    </row>
    <row r="454" spans="1:27" x14ac:dyDescent="0.35">
      <c r="A454" s="210" t="s">
        <v>1130</v>
      </c>
      <c r="B454" s="217">
        <v>139.77036246365333</v>
      </c>
      <c r="C454" s="211">
        <v>6.4547737326959592E-2</v>
      </c>
      <c r="D454" s="211">
        <v>0.12254220810934315</v>
      </c>
      <c r="E454" s="211">
        <v>6.8086365417853983E-2</v>
      </c>
      <c r="F454" s="211">
        <v>9.1765535083613653E-2</v>
      </c>
      <c r="G454" s="211">
        <v>0.11511943595303414</v>
      </c>
      <c r="H454" s="211">
        <v>0.11885426220371026</v>
      </c>
      <c r="I454" s="211">
        <v>0.45852645750563842</v>
      </c>
      <c r="J454" s="211">
        <v>0.47184559710896773</v>
      </c>
      <c r="K454" s="211">
        <v>0.60709295207942005</v>
      </c>
      <c r="L454" s="211">
        <v>0.26875769139708267</v>
      </c>
      <c r="M454" s="211">
        <v>0.10390867067097589</v>
      </c>
      <c r="N454" s="211">
        <v>0.49066695328037846</v>
      </c>
      <c r="O454" s="211">
        <v>0.68088835690341731</v>
      </c>
      <c r="P454" s="211">
        <v>6.4635404203220254E-2</v>
      </c>
      <c r="Q454" s="211">
        <v>7.673032606218777E-2</v>
      </c>
      <c r="R454" s="211">
        <v>0.46983768381702784</v>
      </c>
      <c r="S454" s="211">
        <v>0.38269894241722008</v>
      </c>
      <c r="T454" s="211">
        <v>0.52461684388181995</v>
      </c>
      <c r="U454" s="211">
        <v>0.43422143897012555</v>
      </c>
      <c r="V454" s="211">
        <v>9.1234993186759178E-2</v>
      </c>
      <c r="W454" s="211">
        <v>0.55703269640493303</v>
      </c>
      <c r="X454" s="211">
        <v>0.37991847821332936</v>
      </c>
      <c r="Y454" s="211">
        <v>0.69769477553830106</v>
      </c>
      <c r="Z454" s="211">
        <v>0.14417828005863945</v>
      </c>
      <c r="AA454" s="212">
        <v>0.11503873917796804</v>
      </c>
    </row>
    <row r="455" spans="1:27" x14ac:dyDescent="0.35">
      <c r="A455" s="210" t="s">
        <v>1131</v>
      </c>
      <c r="B455" s="217">
        <v>139.37876413034533</v>
      </c>
      <c r="C455" s="211">
        <v>7.4010308001016448E-2</v>
      </c>
      <c r="D455" s="211">
        <v>0.13074952160393272</v>
      </c>
      <c r="E455" s="211">
        <v>7.8994261057844961E-2</v>
      </c>
      <c r="F455" s="211">
        <v>0.10057716610202905</v>
      </c>
      <c r="G455" s="211">
        <v>0.11953128822308121</v>
      </c>
      <c r="H455" s="211">
        <v>0.102598116805622</v>
      </c>
      <c r="I455" s="211">
        <v>0.50346164497926804</v>
      </c>
      <c r="J455" s="211">
        <v>0.4630941187416549</v>
      </c>
      <c r="K455" s="211">
        <v>0.62940227588578901</v>
      </c>
      <c r="L455" s="211">
        <v>0.28023715563480106</v>
      </c>
      <c r="M455" s="211">
        <v>0.10375469430211184</v>
      </c>
      <c r="N455" s="211">
        <v>0.44066501005991487</v>
      </c>
      <c r="O455" s="211">
        <v>0.61758532839623492</v>
      </c>
      <c r="P455" s="211">
        <v>6.9750559293700748E-2</v>
      </c>
      <c r="Q455" s="211">
        <v>4.5990516435367813E-2</v>
      </c>
      <c r="R455" s="211">
        <v>0.41880182148831124</v>
      </c>
      <c r="S455" s="211">
        <v>0.33365226698190165</v>
      </c>
      <c r="T455" s="211">
        <v>0.5091041342678122</v>
      </c>
      <c r="U455" s="211">
        <v>0.45047325531433535</v>
      </c>
      <c r="V455" s="211">
        <v>6.1437052155738081E-2</v>
      </c>
      <c r="W455" s="211">
        <v>0.58036592964010369</v>
      </c>
      <c r="X455" s="211">
        <v>0.38034657322767262</v>
      </c>
      <c r="Y455" s="211">
        <v>0.79331822043084388</v>
      </c>
      <c r="Z455" s="211">
        <v>0.14945035165758119</v>
      </c>
      <c r="AA455" s="212">
        <v>0.11439607277084952</v>
      </c>
    </row>
    <row r="456" spans="1:27" x14ac:dyDescent="0.35">
      <c r="A456" s="210" t="s">
        <v>1132</v>
      </c>
      <c r="B456" s="217">
        <v>145.39536213236204</v>
      </c>
      <c r="C456" s="211">
        <v>6.3714184763035295E-2</v>
      </c>
      <c r="D456" s="211">
        <v>0.12293242057069262</v>
      </c>
      <c r="E456" s="211">
        <v>6.9683607720327959E-2</v>
      </c>
      <c r="F456" s="211">
        <v>9.5268897805606503E-2</v>
      </c>
      <c r="G456" s="211">
        <v>0.12144622969257872</v>
      </c>
      <c r="H456" s="211">
        <v>0.10954242713363845</v>
      </c>
      <c r="I456" s="211">
        <v>0.50612041327568558</v>
      </c>
      <c r="J456" s="211">
        <v>0.47982350422037806</v>
      </c>
      <c r="K456" s="211">
        <v>0.60909798510422308</v>
      </c>
      <c r="L456" s="211">
        <v>0.27407406059872563</v>
      </c>
      <c r="M456" s="211">
        <v>9.9074065401125844E-2</v>
      </c>
      <c r="N456" s="211">
        <v>0.51028758862568768</v>
      </c>
      <c r="O456" s="211">
        <v>0.71430121778246825</v>
      </c>
      <c r="P456" s="211">
        <v>7.1254413530808941E-2</v>
      </c>
      <c r="Q456" s="211">
        <v>5.2909574623034028E-2</v>
      </c>
      <c r="R456" s="211">
        <v>0.44027502357301751</v>
      </c>
      <c r="S456" s="211">
        <v>0.34738819035350826</v>
      </c>
      <c r="T456" s="211">
        <v>0.55242541844920501</v>
      </c>
      <c r="U456" s="211">
        <v>0.34580159942857291</v>
      </c>
      <c r="V456" s="211">
        <v>0.10251985320244328</v>
      </c>
      <c r="W456" s="211">
        <v>0.49698029602897625</v>
      </c>
      <c r="X456" s="211">
        <v>0.27529089377773686</v>
      </c>
      <c r="Y456" s="211">
        <v>0.68573160160053137</v>
      </c>
      <c r="Z456" s="211">
        <v>0.14790288595110343</v>
      </c>
      <c r="AA456" s="212">
        <v>0.11423841463740117</v>
      </c>
    </row>
    <row r="457" spans="1:27" x14ac:dyDescent="0.35">
      <c r="A457" s="210" t="s">
        <v>1133</v>
      </c>
      <c r="B457" s="217">
        <v>123.36001255702215</v>
      </c>
      <c r="C457" s="211">
        <v>8.4626504211415057E-2</v>
      </c>
      <c r="D457" s="211">
        <v>0.12450699910067689</v>
      </c>
      <c r="E457" s="211">
        <v>7.6124845736805974E-2</v>
      </c>
      <c r="F457" s="211">
        <v>9.6704168389080303E-2</v>
      </c>
      <c r="G457" s="211">
        <v>0.12070378524824715</v>
      </c>
      <c r="H457" s="211">
        <v>0.11324846408892664</v>
      </c>
      <c r="I457" s="211">
        <v>0.52134205676528256</v>
      </c>
      <c r="J457" s="211">
        <v>0.44702257387298749</v>
      </c>
      <c r="K457" s="211">
        <v>0.56442345112815839</v>
      </c>
      <c r="L457" s="211">
        <v>0.27305746480981419</v>
      </c>
      <c r="M457" s="211">
        <v>8.0901752465207283E-2</v>
      </c>
      <c r="N457" s="211">
        <v>0.48799929144475945</v>
      </c>
      <c r="O457" s="211">
        <v>0.69177316062665695</v>
      </c>
      <c r="P457" s="211">
        <v>6.8720037420579375E-2</v>
      </c>
      <c r="Q457" s="211">
        <v>9.9327703401097409E-2</v>
      </c>
      <c r="R457" s="211">
        <v>0.35973337321418819</v>
      </c>
      <c r="S457" s="211">
        <v>0.35281661825866645</v>
      </c>
      <c r="T457" s="211">
        <v>0.54275968031207578</v>
      </c>
      <c r="U457" s="211">
        <v>0.42658427262244569</v>
      </c>
      <c r="V457" s="211">
        <v>8.0180310715028236E-2</v>
      </c>
      <c r="W457" s="211">
        <v>0.47469200284517016</v>
      </c>
      <c r="X457" s="211">
        <v>0.4253576730436604</v>
      </c>
      <c r="Y457" s="211">
        <v>0.62965672339654066</v>
      </c>
      <c r="Z457" s="211">
        <v>0.14817326477135648</v>
      </c>
      <c r="AA457" s="212">
        <v>0.12010923446523498</v>
      </c>
    </row>
    <row r="458" spans="1:27" x14ac:dyDescent="0.35">
      <c r="A458" s="210" t="s">
        <v>1134</v>
      </c>
      <c r="B458" s="217">
        <v>142.15088453201261</v>
      </c>
      <c r="C458" s="211">
        <v>6.1018438050763971E-2</v>
      </c>
      <c r="D458" s="211">
        <v>0.12777547278853391</v>
      </c>
      <c r="E458" s="211">
        <v>7.4856450557796925E-2</v>
      </c>
      <c r="F458" s="211">
        <v>9.6150389417692828E-2</v>
      </c>
      <c r="G458" s="211">
        <v>0.12324930297305385</v>
      </c>
      <c r="H458" s="211">
        <v>0.12453368828323788</v>
      </c>
      <c r="I458" s="211">
        <v>0.46967308519370915</v>
      </c>
      <c r="J458" s="211">
        <v>0.43347193573846288</v>
      </c>
      <c r="K458" s="211">
        <v>0.64653943305613981</v>
      </c>
      <c r="L458" s="211">
        <v>0.27668238360739472</v>
      </c>
      <c r="M458" s="211">
        <v>0.10322987316437217</v>
      </c>
      <c r="N458" s="211">
        <v>0.39237483993491645</v>
      </c>
      <c r="O458" s="211">
        <v>0.74906030626103359</v>
      </c>
      <c r="P458" s="211">
        <v>6.1678095933078124E-2</v>
      </c>
      <c r="Q458" s="211">
        <v>6.6144234143994493E-2</v>
      </c>
      <c r="R458" s="211">
        <v>0.46758140013583205</v>
      </c>
      <c r="S458" s="211">
        <v>0.40734726532007975</v>
      </c>
      <c r="T458" s="211">
        <v>0.47090736645111247</v>
      </c>
      <c r="U458" s="211">
        <v>0.51278013658598198</v>
      </c>
      <c r="V458" s="211">
        <v>0.10039472368620449</v>
      </c>
      <c r="W458" s="211">
        <v>0.58285014176377492</v>
      </c>
      <c r="X458" s="211">
        <v>0.2291792419260166</v>
      </c>
      <c r="Y458" s="211">
        <v>0.74729763429165252</v>
      </c>
      <c r="Z458" s="211">
        <v>0.14793418944613049</v>
      </c>
      <c r="AA458" s="212">
        <v>0.12359053092738642</v>
      </c>
    </row>
    <row r="459" spans="1:27" x14ac:dyDescent="0.35">
      <c r="A459" s="210" t="s">
        <v>1135</v>
      </c>
      <c r="B459" s="217">
        <v>120.85056673038513</v>
      </c>
      <c r="C459" s="211">
        <v>5.5473733469821131E-2</v>
      </c>
      <c r="D459" s="211">
        <v>0.12707204465425204</v>
      </c>
      <c r="E459" s="211">
        <v>8.8867335081467644E-2</v>
      </c>
      <c r="F459" s="211">
        <v>7.9952808295058464E-2</v>
      </c>
      <c r="G459" s="211">
        <v>0.12185515776448226</v>
      </c>
      <c r="H459" s="211">
        <v>0.11299708179621872</v>
      </c>
      <c r="I459" s="211">
        <v>0.50823631461405605</v>
      </c>
      <c r="J459" s="211">
        <v>0.38170657384958229</v>
      </c>
      <c r="K459" s="211">
        <v>0.60683524088280494</v>
      </c>
      <c r="L459" s="211">
        <v>0.27624100439642796</v>
      </c>
      <c r="M459" s="211">
        <v>9.8825712489118464E-2</v>
      </c>
      <c r="N459" s="211">
        <v>0.34060541216359241</v>
      </c>
      <c r="O459" s="211">
        <v>0.63302894703427082</v>
      </c>
      <c r="P459" s="211">
        <v>6.5942712813851889E-2</v>
      </c>
      <c r="Q459" s="211">
        <v>8.4515488691651514E-2</v>
      </c>
      <c r="R459" s="211">
        <v>0.47995694748636941</v>
      </c>
      <c r="S459" s="211">
        <v>0.33835129250362456</v>
      </c>
      <c r="T459" s="211">
        <v>0.58951982666689362</v>
      </c>
      <c r="U459" s="211">
        <v>0.5182524187960339</v>
      </c>
      <c r="V459" s="211">
        <v>6.41487737562767E-2</v>
      </c>
      <c r="W459" s="211">
        <v>0.578244958012467</v>
      </c>
      <c r="X459" s="211">
        <v>0.2927699143028234</v>
      </c>
      <c r="Y459" s="211">
        <v>0.64369060524340449</v>
      </c>
      <c r="Z459" s="211">
        <v>0.14598686891269719</v>
      </c>
      <c r="AA459" s="212">
        <v>0.12310067658258775</v>
      </c>
    </row>
    <row r="460" spans="1:27" x14ac:dyDescent="0.35">
      <c r="A460" s="210" t="s">
        <v>1136</v>
      </c>
      <c r="B460" s="217">
        <v>116.09939108243501</v>
      </c>
      <c r="C460" s="211">
        <v>6.9332840978632793E-2</v>
      </c>
      <c r="D460" s="211">
        <v>0.12211921484160357</v>
      </c>
      <c r="E460" s="211">
        <v>7.5192659783645338E-2</v>
      </c>
      <c r="F460" s="211">
        <v>9.1625410693788489E-2</v>
      </c>
      <c r="G460" s="211">
        <v>0.12017007913267992</v>
      </c>
      <c r="H460" s="211">
        <v>0.12527673236357373</v>
      </c>
      <c r="I460" s="211">
        <v>0.49661180983998848</v>
      </c>
      <c r="J460" s="211">
        <v>0.45037116817871614</v>
      </c>
      <c r="K460" s="211">
        <v>0.62015678217719461</v>
      </c>
      <c r="L460" s="211">
        <v>0.27762872515212822</v>
      </c>
      <c r="M460" s="211">
        <v>9.4969051543897995E-2</v>
      </c>
      <c r="N460" s="211">
        <v>0.34927856984893063</v>
      </c>
      <c r="O460" s="211">
        <v>0.66588173004067275</v>
      </c>
      <c r="P460" s="211">
        <v>6.5142288274923132E-2</v>
      </c>
      <c r="Q460" s="211">
        <v>8.5927050453938392E-2</v>
      </c>
      <c r="R460" s="211">
        <v>0.44238389775585452</v>
      </c>
      <c r="S460" s="211">
        <v>0.31926909504984813</v>
      </c>
      <c r="T460" s="211">
        <v>0.57739104768980998</v>
      </c>
      <c r="U460" s="211">
        <v>0.45770507383366266</v>
      </c>
      <c r="V460" s="211">
        <v>6.0209272580795337E-2</v>
      </c>
      <c r="W460" s="211">
        <v>0.52599014013699108</v>
      </c>
      <c r="X460" s="211">
        <v>0.3229407906428497</v>
      </c>
      <c r="Y460" s="211">
        <v>0.75405104041678284</v>
      </c>
      <c r="Z460" s="211">
        <v>0.1484118311495512</v>
      </c>
      <c r="AA460" s="212">
        <v>0.12181257020880709</v>
      </c>
    </row>
    <row r="461" spans="1:27" x14ac:dyDescent="0.35">
      <c r="A461" s="210" t="s">
        <v>1137</v>
      </c>
      <c r="B461" s="217">
        <v>116.24262668354494</v>
      </c>
      <c r="C461" s="211">
        <v>5.0647960979120776E-2</v>
      </c>
      <c r="D461" s="211">
        <v>0.13158635172604674</v>
      </c>
      <c r="E461" s="211">
        <v>7.4227717717858438E-2</v>
      </c>
      <c r="F461" s="211">
        <v>0.1000536603593119</v>
      </c>
      <c r="G461" s="211">
        <v>0.12030323371690851</v>
      </c>
      <c r="H461" s="211">
        <v>0.11930428674854554</v>
      </c>
      <c r="I461" s="211">
        <v>0.48173925851922567</v>
      </c>
      <c r="J461" s="211">
        <v>0.4452799541071929</v>
      </c>
      <c r="K461" s="211">
        <v>0.64030240109350667</v>
      </c>
      <c r="L461" s="211">
        <v>0.28142557986129729</v>
      </c>
      <c r="M461" s="211">
        <v>0.12119584736375448</v>
      </c>
      <c r="N461" s="211">
        <v>0.40417433719549145</v>
      </c>
      <c r="O461" s="211">
        <v>0.54540608701571558</v>
      </c>
      <c r="P461" s="211">
        <v>7.0881684470863057E-2</v>
      </c>
      <c r="Q461" s="211">
        <v>9.6420628855423518E-2</v>
      </c>
      <c r="R461" s="211">
        <v>0.45277562312452724</v>
      </c>
      <c r="S461" s="211">
        <v>0.30580344986938063</v>
      </c>
      <c r="T461" s="211">
        <v>0.51207431332820352</v>
      </c>
      <c r="U461" s="211">
        <v>0.47215930454943028</v>
      </c>
      <c r="V461" s="211">
        <v>5.3455160817305343E-2</v>
      </c>
      <c r="W461" s="211">
        <v>0.53907634433035367</v>
      </c>
      <c r="X461" s="211">
        <v>0.39957373571112109</v>
      </c>
      <c r="Y461" s="211">
        <v>0.57578907526887857</v>
      </c>
      <c r="Z461" s="211">
        <v>0.14470621599567965</v>
      </c>
      <c r="AA461" s="212">
        <v>0.12382568076748478</v>
      </c>
    </row>
    <row r="462" spans="1:27" x14ac:dyDescent="0.35">
      <c r="A462" s="210" t="s">
        <v>1138</v>
      </c>
      <c r="B462" s="217">
        <v>130.03037386895625</v>
      </c>
      <c r="C462" s="211">
        <v>7.2807453454671087E-2</v>
      </c>
      <c r="D462" s="211">
        <v>0.13213492905936097</v>
      </c>
      <c r="E462" s="211">
        <v>8.2220499168673924E-2</v>
      </c>
      <c r="F462" s="211">
        <v>0.11418847528358594</v>
      </c>
      <c r="G462" s="211">
        <v>0.12336549109538372</v>
      </c>
      <c r="H462" s="211">
        <v>0.11099347262890809</v>
      </c>
      <c r="I462" s="211">
        <v>0.46844182657445638</v>
      </c>
      <c r="J462" s="211">
        <v>0.42830332095629053</v>
      </c>
      <c r="K462" s="211">
        <v>0.61682944518720173</v>
      </c>
      <c r="L462" s="211">
        <v>0.28053104521872985</v>
      </c>
      <c r="M462" s="211">
        <v>0.10120811979711712</v>
      </c>
      <c r="N462" s="211">
        <v>0.4608708849066202</v>
      </c>
      <c r="O462" s="211">
        <v>0.70751827198105199</v>
      </c>
      <c r="P462" s="211">
        <v>7.2063023104998888E-2</v>
      </c>
      <c r="Q462" s="211">
        <v>0.10847026662457004</v>
      </c>
      <c r="R462" s="211">
        <v>0.43379122132733455</v>
      </c>
      <c r="S462" s="211">
        <v>0.3085576214499095</v>
      </c>
      <c r="T462" s="211">
        <v>0.58349126556642916</v>
      </c>
      <c r="U462" s="211">
        <v>0.4074249780424597</v>
      </c>
      <c r="V462" s="211">
        <v>5.4897890394598491E-2</v>
      </c>
      <c r="W462" s="211">
        <v>0.55007483497630394</v>
      </c>
      <c r="X462" s="211">
        <v>0.30236896509451144</v>
      </c>
      <c r="Y462" s="211">
        <v>0.72360066326494199</v>
      </c>
      <c r="Z462" s="211">
        <v>0.14996464154878025</v>
      </c>
      <c r="AA462" s="212">
        <v>0.12195189727408401</v>
      </c>
    </row>
    <row r="463" spans="1:27" x14ac:dyDescent="0.35">
      <c r="A463" s="210" t="s">
        <v>1139</v>
      </c>
      <c r="B463" s="217">
        <v>146.85328276365286</v>
      </c>
      <c r="C463" s="211">
        <v>5.731064641311448E-2</v>
      </c>
      <c r="D463" s="211">
        <v>0.12160212685462266</v>
      </c>
      <c r="E463" s="211">
        <v>8.8775916510084277E-2</v>
      </c>
      <c r="F463" s="211">
        <v>7.7676143804265768E-2</v>
      </c>
      <c r="G463" s="211">
        <v>0.11936738979401849</v>
      </c>
      <c r="H463" s="211">
        <v>0.12372958591350772</v>
      </c>
      <c r="I463" s="211">
        <v>0.49393938061019005</v>
      </c>
      <c r="J463" s="211">
        <v>0.40592524128882529</v>
      </c>
      <c r="K463" s="211">
        <v>0.57455346681931996</v>
      </c>
      <c r="L463" s="211">
        <v>0.27633564703380809</v>
      </c>
      <c r="M463" s="211">
        <v>0.10347258253264767</v>
      </c>
      <c r="N463" s="211">
        <v>0.43670543116257232</v>
      </c>
      <c r="O463" s="211">
        <v>0.58148721652330182</v>
      </c>
      <c r="P463" s="211">
        <v>7.0656410178759635E-2</v>
      </c>
      <c r="Q463" s="211">
        <v>7.9916791434372386E-2</v>
      </c>
      <c r="R463" s="211">
        <v>0.43290303848094996</v>
      </c>
      <c r="S463" s="211">
        <v>0.36735131503487845</v>
      </c>
      <c r="T463" s="211">
        <v>0.57535473515963476</v>
      </c>
      <c r="U463" s="211">
        <v>0.34516000329459284</v>
      </c>
      <c r="V463" s="211">
        <v>0.13043211751922756</v>
      </c>
      <c r="W463" s="211">
        <v>0.48949370143290599</v>
      </c>
      <c r="X463" s="211">
        <v>0.39528188980422879</v>
      </c>
      <c r="Y463" s="211">
        <v>0.70179692586225517</v>
      </c>
      <c r="Z463" s="211">
        <v>0.14421754863494757</v>
      </c>
      <c r="AA463" s="212">
        <v>0.12072302474381978</v>
      </c>
    </row>
    <row r="464" spans="1:27" x14ac:dyDescent="0.35">
      <c r="A464" s="210" t="s">
        <v>1140</v>
      </c>
      <c r="B464" s="217">
        <v>161.35376109449788</v>
      </c>
      <c r="C464" s="211">
        <v>6.82482810154518E-2</v>
      </c>
      <c r="D464" s="211">
        <v>0.11835281962320546</v>
      </c>
      <c r="E464" s="211">
        <v>6.555352633717354E-2</v>
      </c>
      <c r="F464" s="211">
        <v>9.1113738402276032E-2</v>
      </c>
      <c r="G464" s="211">
        <v>0.1156591676248119</v>
      </c>
      <c r="H464" s="211">
        <v>0.11896459462472708</v>
      </c>
      <c r="I464" s="211">
        <v>0.47662575109569366</v>
      </c>
      <c r="J464" s="211">
        <v>0.4277994549414611</v>
      </c>
      <c r="K464" s="211">
        <v>0.60317195354022557</v>
      </c>
      <c r="L464" s="211">
        <v>0.2733078276569933</v>
      </c>
      <c r="M464" s="211">
        <v>8.5962814200003429E-2</v>
      </c>
      <c r="N464" s="211">
        <v>0.45272705432820592</v>
      </c>
      <c r="O464" s="211">
        <v>0.76069083323182407</v>
      </c>
      <c r="P464" s="211">
        <v>6.927720329069649E-2</v>
      </c>
      <c r="Q464" s="211">
        <v>7.7627740282975199E-2</v>
      </c>
      <c r="R464" s="211">
        <v>0.44553342314358474</v>
      </c>
      <c r="S464" s="211">
        <v>0.33674537834415597</v>
      </c>
      <c r="T464" s="211">
        <v>0.56099195961934889</v>
      </c>
      <c r="U464" s="211">
        <v>0.51492344341952323</v>
      </c>
      <c r="V464" s="211">
        <v>0.13918501545971357</v>
      </c>
      <c r="W464" s="211">
        <v>0.51011893479603476</v>
      </c>
      <c r="X464" s="211">
        <v>0.24991958181406732</v>
      </c>
      <c r="Y464" s="211">
        <v>0.687580637327174</v>
      </c>
      <c r="Z464" s="211">
        <v>0.14734876129198038</v>
      </c>
      <c r="AA464" s="212">
        <v>0.11877982120426767</v>
      </c>
    </row>
    <row r="465" spans="1:27" x14ac:dyDescent="0.35">
      <c r="A465" s="210" t="s">
        <v>1141</v>
      </c>
      <c r="B465" s="217">
        <v>119.23560811748922</v>
      </c>
      <c r="C465" s="211">
        <v>4.8526012441792568E-2</v>
      </c>
      <c r="D465" s="211">
        <v>0.12326560519562674</v>
      </c>
      <c r="E465" s="211">
        <v>7.9880805647666878E-2</v>
      </c>
      <c r="F465" s="211">
        <v>8.4680557886346139E-2</v>
      </c>
      <c r="G465" s="211">
        <v>0.11970375938493732</v>
      </c>
      <c r="H465" s="211">
        <v>0.11171908006171453</v>
      </c>
      <c r="I465" s="211">
        <v>0.51877036895632667</v>
      </c>
      <c r="J465" s="211">
        <v>0.43709755384476212</v>
      </c>
      <c r="K465" s="211">
        <v>0.58029118997219853</v>
      </c>
      <c r="L465" s="211">
        <v>0.26874669789204653</v>
      </c>
      <c r="M465" s="211">
        <v>9.2504961555423704E-2</v>
      </c>
      <c r="N465" s="211">
        <v>0.48856125765593605</v>
      </c>
      <c r="O465" s="211">
        <v>0.6219793113102785</v>
      </c>
      <c r="P465" s="211">
        <v>6.1400617692471328E-2</v>
      </c>
      <c r="Q465" s="211">
        <v>5.1108853385251979E-2</v>
      </c>
      <c r="R465" s="211">
        <v>0.38327344867112512</v>
      </c>
      <c r="S465" s="211">
        <v>0.3523618298936364</v>
      </c>
      <c r="T465" s="211">
        <v>0.47385932173422868</v>
      </c>
      <c r="U465" s="211">
        <v>0.36688929823777178</v>
      </c>
      <c r="V465" s="211">
        <v>0.11417683810261213</v>
      </c>
      <c r="W465" s="211">
        <v>0.52012732285050689</v>
      </c>
      <c r="X465" s="211">
        <v>0.27875561358340023</v>
      </c>
      <c r="Y465" s="211">
        <v>0.61934626718446995</v>
      </c>
      <c r="Z465" s="211">
        <v>0.14881235187340766</v>
      </c>
      <c r="AA465" s="212">
        <v>0.11897028240158136</v>
      </c>
    </row>
    <row r="466" spans="1:27" x14ac:dyDescent="0.35">
      <c r="A466" s="210" t="s">
        <v>1142</v>
      </c>
      <c r="B466" s="217">
        <v>138.51444048808713</v>
      </c>
      <c r="C466" s="211">
        <v>4.936247769458646E-2</v>
      </c>
      <c r="D466" s="211">
        <v>0.11925859405395199</v>
      </c>
      <c r="E466" s="211">
        <v>6.8701940951881021E-2</v>
      </c>
      <c r="F466" s="211">
        <v>9.6481655260486604E-2</v>
      </c>
      <c r="G466" s="211">
        <v>0.11610019906847867</v>
      </c>
      <c r="H466" s="211">
        <v>0.11867476064559629</v>
      </c>
      <c r="I466" s="211">
        <v>0.44445603564845226</v>
      </c>
      <c r="J466" s="211">
        <v>0.4016620804594484</v>
      </c>
      <c r="K466" s="211">
        <v>0.59233047918827619</v>
      </c>
      <c r="L466" s="211">
        <v>0.27562577164352448</v>
      </c>
      <c r="M466" s="211">
        <v>8.9795929346293393E-2</v>
      </c>
      <c r="N466" s="211">
        <v>0.38724582130467627</v>
      </c>
      <c r="O466" s="211">
        <v>0.72224368406423833</v>
      </c>
      <c r="P466" s="211">
        <v>6.6568459982343522E-2</v>
      </c>
      <c r="Q466" s="211">
        <v>0.10450773266285845</v>
      </c>
      <c r="R466" s="211">
        <v>0.47474088948438387</v>
      </c>
      <c r="S466" s="211">
        <v>0.4008059694886702</v>
      </c>
      <c r="T466" s="211">
        <v>0.50851863062624236</v>
      </c>
      <c r="U466" s="211">
        <v>0.56578379636535636</v>
      </c>
      <c r="V466" s="211">
        <v>0.13241689893553221</v>
      </c>
      <c r="W466" s="211">
        <v>0.51922597045250407</v>
      </c>
      <c r="X466" s="211">
        <v>0.31960825812710181</v>
      </c>
      <c r="Y466" s="211">
        <v>0.51701876796239754</v>
      </c>
      <c r="Z466" s="211">
        <v>0.14804747447881267</v>
      </c>
      <c r="AA466" s="212">
        <v>0.12051525092280697</v>
      </c>
    </row>
    <row r="467" spans="1:27" x14ac:dyDescent="0.35">
      <c r="A467" s="210" t="s">
        <v>1143</v>
      </c>
      <c r="B467" s="217">
        <v>136.44446054044442</v>
      </c>
      <c r="C467" s="211">
        <v>6.6585405714803911E-2</v>
      </c>
      <c r="D467" s="211">
        <v>0.12827466897480783</v>
      </c>
      <c r="E467" s="211">
        <v>7.2937627717216999E-2</v>
      </c>
      <c r="F467" s="211">
        <v>0.10689875506371746</v>
      </c>
      <c r="G467" s="211">
        <v>0.12086467194919541</v>
      </c>
      <c r="H467" s="211">
        <v>0.11972722835686339</v>
      </c>
      <c r="I467" s="211">
        <v>0.42671713655128374</v>
      </c>
      <c r="J467" s="211">
        <v>0.44627501141717069</v>
      </c>
      <c r="K467" s="211">
        <v>0.63193189199930022</v>
      </c>
      <c r="L467" s="211">
        <v>0.27822858861882593</v>
      </c>
      <c r="M467" s="211">
        <v>9.9913662444474832E-2</v>
      </c>
      <c r="N467" s="211">
        <v>0.42322372980258061</v>
      </c>
      <c r="O467" s="211">
        <v>0.73161849880644358</v>
      </c>
      <c r="P467" s="211">
        <v>7.0643096620662094E-2</v>
      </c>
      <c r="Q467" s="211">
        <v>8.964137231943195E-2</v>
      </c>
      <c r="R467" s="211">
        <v>0.45750577266177789</v>
      </c>
      <c r="S467" s="211">
        <v>0.30888586363755977</v>
      </c>
      <c r="T467" s="211">
        <v>0.55838215565472016</v>
      </c>
      <c r="U467" s="211">
        <v>0.41909026615953054</v>
      </c>
      <c r="V467" s="211">
        <v>8.3664677687087644E-2</v>
      </c>
      <c r="W467" s="211">
        <v>0.52032883520980511</v>
      </c>
      <c r="X467" s="211">
        <v>0.40839367274312222</v>
      </c>
      <c r="Y467" s="211">
        <v>0.66753953228123919</v>
      </c>
      <c r="Z467" s="211">
        <v>0.14861615041624113</v>
      </c>
      <c r="AA467" s="212">
        <v>0.11983967260928727</v>
      </c>
    </row>
    <row r="468" spans="1:27" x14ac:dyDescent="0.35">
      <c r="A468" s="210" t="s">
        <v>1144</v>
      </c>
      <c r="B468" s="217">
        <v>138.7210263682835</v>
      </c>
      <c r="C468" s="211">
        <v>5.9601258480033378E-2</v>
      </c>
      <c r="D468" s="211">
        <v>0.12206488188115572</v>
      </c>
      <c r="E468" s="211">
        <v>7.9336070477820014E-2</v>
      </c>
      <c r="F468" s="211">
        <v>9.2941208387248023E-2</v>
      </c>
      <c r="G468" s="211">
        <v>0.11705143985762023</v>
      </c>
      <c r="H468" s="211">
        <v>0.12526719044977289</v>
      </c>
      <c r="I468" s="211">
        <v>0.48471096956232052</v>
      </c>
      <c r="J468" s="211">
        <v>0.43361530453046493</v>
      </c>
      <c r="K468" s="211">
        <v>0.56666959470945288</v>
      </c>
      <c r="L468" s="211">
        <v>0.269030568777332</v>
      </c>
      <c r="M468" s="211">
        <v>0.10159143565015255</v>
      </c>
      <c r="N468" s="211">
        <v>0.44150867039041364</v>
      </c>
      <c r="O468" s="211">
        <v>0.65074589924676607</v>
      </c>
      <c r="P468" s="211">
        <v>7.1605749856505529E-2</v>
      </c>
      <c r="Q468" s="211">
        <v>0.12331630999868635</v>
      </c>
      <c r="R468" s="211">
        <v>0.4798854455526122</v>
      </c>
      <c r="S468" s="211">
        <v>0.38906853803439079</v>
      </c>
      <c r="T468" s="211">
        <v>0.54503485485176573</v>
      </c>
      <c r="U468" s="211">
        <v>0.50485389379810242</v>
      </c>
      <c r="V468" s="211">
        <v>6.6498995833495333E-2</v>
      </c>
      <c r="W468" s="211">
        <v>0.64548632527928074</v>
      </c>
      <c r="X468" s="211">
        <v>0.3240585634326183</v>
      </c>
      <c r="Y468" s="211">
        <v>0.69935243876231379</v>
      </c>
      <c r="Z468" s="211">
        <v>0.14495428304169813</v>
      </c>
      <c r="AA468" s="212">
        <v>0.11910632263993541</v>
      </c>
    </row>
    <row r="469" spans="1:27" x14ac:dyDescent="0.35">
      <c r="A469" s="210" t="s">
        <v>1145</v>
      </c>
      <c r="B469" s="217">
        <v>150.29505675787885</v>
      </c>
      <c r="C469" s="211">
        <v>6.5676352200274846E-2</v>
      </c>
      <c r="D469" s="211">
        <v>0.11888889646178469</v>
      </c>
      <c r="E469" s="211">
        <v>7.1929655126628161E-2</v>
      </c>
      <c r="F469" s="211">
        <v>8.0731609042227731E-2</v>
      </c>
      <c r="G469" s="211">
        <v>0.11483495199735128</v>
      </c>
      <c r="H469" s="211">
        <v>0.12427725714115004</v>
      </c>
      <c r="I469" s="211">
        <v>0.4283442542004115</v>
      </c>
      <c r="J469" s="211">
        <v>0.40696112666622497</v>
      </c>
      <c r="K469" s="211">
        <v>0.61444929315278984</v>
      </c>
      <c r="L469" s="211">
        <v>0.27854750265652295</v>
      </c>
      <c r="M469" s="211">
        <v>8.3719019499740088E-2</v>
      </c>
      <c r="N469" s="211">
        <v>0.4593206051263492</v>
      </c>
      <c r="O469" s="211">
        <v>0.5487532885046128</v>
      </c>
      <c r="P469" s="211">
        <v>7.1938824811944899E-2</v>
      </c>
      <c r="Q469" s="211">
        <v>0.10431845699508741</v>
      </c>
      <c r="R469" s="211">
        <v>0.43204545328039701</v>
      </c>
      <c r="S469" s="211">
        <v>0.32649448964514288</v>
      </c>
      <c r="T469" s="211">
        <v>0.49552121907300756</v>
      </c>
      <c r="U469" s="211">
        <v>0.56278374014713917</v>
      </c>
      <c r="V469" s="211">
        <v>0.11851987505672879</v>
      </c>
      <c r="W469" s="211">
        <v>0.47382813299643023</v>
      </c>
      <c r="X469" s="211">
        <v>0.40187875166385789</v>
      </c>
      <c r="Y469" s="211">
        <v>0.71296123520029808</v>
      </c>
      <c r="Z469" s="211">
        <v>0.14929715170330005</v>
      </c>
      <c r="AA469" s="212">
        <v>0.12405164134354722</v>
      </c>
    </row>
    <row r="470" spans="1:27" x14ac:dyDescent="0.35">
      <c r="A470" s="210" t="s">
        <v>1146</v>
      </c>
      <c r="B470" s="217">
        <v>122.00983760797942</v>
      </c>
      <c r="C470" s="211">
        <v>4.7525864009404423E-2</v>
      </c>
      <c r="D470" s="211">
        <v>0.11789888632643528</v>
      </c>
      <c r="E470" s="211">
        <v>7.5607300433636851E-2</v>
      </c>
      <c r="F470" s="211">
        <v>9.5613559896132183E-2</v>
      </c>
      <c r="G470" s="211">
        <v>0.12000120920638933</v>
      </c>
      <c r="H470" s="211">
        <v>0.12247607608443853</v>
      </c>
      <c r="I470" s="211">
        <v>0.45871552500973189</v>
      </c>
      <c r="J470" s="211">
        <v>0.42350575468316987</v>
      </c>
      <c r="K470" s="211">
        <v>0.58862446035486038</v>
      </c>
      <c r="L470" s="211">
        <v>0.2661931778970093</v>
      </c>
      <c r="M470" s="211">
        <v>0.10694583708324895</v>
      </c>
      <c r="N470" s="211">
        <v>0.4835716872333844</v>
      </c>
      <c r="O470" s="211">
        <v>0.65670081021023263</v>
      </c>
      <c r="P470" s="211">
        <v>6.796359590604259E-2</v>
      </c>
      <c r="Q470" s="211">
        <v>0.15198910622604148</v>
      </c>
      <c r="R470" s="211">
        <v>0.41498575878126059</v>
      </c>
      <c r="S470" s="211">
        <v>0.41572312911003123</v>
      </c>
      <c r="T470" s="211">
        <v>0.59392225642841368</v>
      </c>
      <c r="U470" s="211">
        <v>0.43016120743365538</v>
      </c>
      <c r="V470" s="211">
        <v>6.8484122619293708E-2</v>
      </c>
      <c r="W470" s="211">
        <v>0.56697139706952027</v>
      </c>
      <c r="X470" s="211">
        <v>0.28393864729968166</v>
      </c>
      <c r="Y470" s="211">
        <v>0.58696094193901704</v>
      </c>
      <c r="Z470" s="211">
        <v>0.14775066981027823</v>
      </c>
      <c r="AA470" s="212">
        <v>0.1226462032505701</v>
      </c>
    </row>
    <row r="471" spans="1:27" x14ac:dyDescent="0.35">
      <c r="A471" s="210" t="s">
        <v>1147</v>
      </c>
      <c r="B471" s="217">
        <v>149.3449733365299</v>
      </c>
      <c r="C471" s="211">
        <v>6.1399160780677559E-2</v>
      </c>
      <c r="D471" s="211">
        <v>0.1286438582000706</v>
      </c>
      <c r="E471" s="211">
        <v>7.9079589180675064E-2</v>
      </c>
      <c r="F471" s="211">
        <v>0.10274130947296067</v>
      </c>
      <c r="G471" s="211">
        <v>0.11435388781850601</v>
      </c>
      <c r="H471" s="211">
        <v>0.11921692581965029</v>
      </c>
      <c r="I471" s="211">
        <v>0.49637254842149614</v>
      </c>
      <c r="J471" s="211">
        <v>0.42974173664704524</v>
      </c>
      <c r="K471" s="211">
        <v>0.60273762822979804</v>
      </c>
      <c r="L471" s="211">
        <v>0.27666430532077402</v>
      </c>
      <c r="M471" s="211">
        <v>9.378051292957236E-2</v>
      </c>
      <c r="N471" s="211">
        <v>0.47305503525365489</v>
      </c>
      <c r="O471" s="211">
        <v>0.57285103397587955</v>
      </c>
      <c r="P471" s="211">
        <v>6.9493909955093108E-2</v>
      </c>
      <c r="Q471" s="211">
        <v>5.2762577429811247E-2</v>
      </c>
      <c r="R471" s="211">
        <v>0.42469819976897771</v>
      </c>
      <c r="S471" s="211">
        <v>0.34105737663803315</v>
      </c>
      <c r="T471" s="211">
        <v>0.53076102632641997</v>
      </c>
      <c r="U471" s="211">
        <v>0.45159973264798037</v>
      </c>
      <c r="V471" s="211">
        <v>0.11734183048752214</v>
      </c>
      <c r="W471" s="211">
        <v>0.58307210904042028</v>
      </c>
      <c r="X471" s="211">
        <v>0.41387221381644101</v>
      </c>
      <c r="Y471" s="211">
        <v>0.70303497254982239</v>
      </c>
      <c r="Z471" s="211">
        <v>0.14492643204723632</v>
      </c>
      <c r="AA471" s="212">
        <v>0.11956423014203396</v>
      </c>
    </row>
    <row r="472" spans="1:27" x14ac:dyDescent="0.35">
      <c r="A472" s="210" t="s">
        <v>1148</v>
      </c>
      <c r="B472" s="217">
        <v>108.30772207255241</v>
      </c>
      <c r="C472" s="211">
        <v>8.2558722603372756E-2</v>
      </c>
      <c r="D472" s="211">
        <v>0.12911831486048192</v>
      </c>
      <c r="E472" s="211">
        <v>7.5721866632636275E-2</v>
      </c>
      <c r="F472" s="211">
        <v>9.4664717591107062E-2</v>
      </c>
      <c r="G472" s="211">
        <v>0.11616473945213701</v>
      </c>
      <c r="H472" s="211">
        <v>0.11580303681435392</v>
      </c>
      <c r="I472" s="211">
        <v>0.50860412071933658</v>
      </c>
      <c r="J472" s="211">
        <v>0.45483376728781399</v>
      </c>
      <c r="K472" s="211">
        <v>0.5631181752488511</v>
      </c>
      <c r="L472" s="211">
        <v>0.28306637700544163</v>
      </c>
      <c r="M472" s="211">
        <v>0.10800889285139531</v>
      </c>
      <c r="N472" s="211">
        <v>0.41804661803009713</v>
      </c>
      <c r="O472" s="211">
        <v>0.7607492904288935</v>
      </c>
      <c r="P472" s="211">
        <v>6.6444606952778013E-2</v>
      </c>
      <c r="Q472" s="211">
        <v>4.993937845890549E-2</v>
      </c>
      <c r="R472" s="211">
        <v>0.35374695896195674</v>
      </c>
      <c r="S472" s="211">
        <v>0.4035638966237981</v>
      </c>
      <c r="T472" s="211">
        <v>0.52629655611865289</v>
      </c>
      <c r="U472" s="211">
        <v>0.41680885451293337</v>
      </c>
      <c r="V472" s="211">
        <v>5.4541545924345458E-2</v>
      </c>
      <c r="W472" s="211">
        <v>0.62293635574786277</v>
      </c>
      <c r="X472" s="211">
        <v>0.31654356774063142</v>
      </c>
      <c r="Y472" s="211">
        <v>0.64648520786971764</v>
      </c>
      <c r="Z472" s="211">
        <v>0.14999123699718817</v>
      </c>
      <c r="AA472" s="212">
        <v>0.12606852179615405</v>
      </c>
    </row>
    <row r="473" spans="1:27" x14ac:dyDescent="0.35">
      <c r="A473" s="210" t="s">
        <v>1149</v>
      </c>
      <c r="B473" s="217">
        <v>120.25459750521821</v>
      </c>
      <c r="C473" s="211">
        <v>8.0842331995607475E-2</v>
      </c>
      <c r="D473" s="211">
        <v>0.12550950899266711</v>
      </c>
      <c r="E473" s="211">
        <v>7.1032908675165735E-2</v>
      </c>
      <c r="F473" s="211">
        <v>9.6090079101588566E-2</v>
      </c>
      <c r="G473" s="211">
        <v>0.12140501712996386</v>
      </c>
      <c r="H473" s="211">
        <v>0.12670622791827221</v>
      </c>
      <c r="I473" s="211">
        <v>0.50916397286700166</v>
      </c>
      <c r="J473" s="211">
        <v>0.42248500382667203</v>
      </c>
      <c r="K473" s="211">
        <v>0.62855845704666158</v>
      </c>
      <c r="L473" s="211">
        <v>0.27511440889734795</v>
      </c>
      <c r="M473" s="211">
        <v>0.11109266017723451</v>
      </c>
      <c r="N473" s="211">
        <v>0.42610111898257408</v>
      </c>
      <c r="O473" s="211">
        <v>0.60035376827478515</v>
      </c>
      <c r="P473" s="211">
        <v>7.1064182943595247E-2</v>
      </c>
      <c r="Q473" s="211">
        <v>5.8174312072497139E-2</v>
      </c>
      <c r="R473" s="211">
        <v>0.47795591390027314</v>
      </c>
      <c r="S473" s="211">
        <v>0.3436855102938004</v>
      </c>
      <c r="T473" s="211">
        <v>0.59650548811236692</v>
      </c>
      <c r="U473" s="211">
        <v>0.33420799163155118</v>
      </c>
      <c r="V473" s="211">
        <v>7.3751248792707058E-2</v>
      </c>
      <c r="W473" s="211">
        <v>0.52233151469114447</v>
      </c>
      <c r="X473" s="211">
        <v>0.38183183769753815</v>
      </c>
      <c r="Y473" s="211">
        <v>0.75940853371133954</v>
      </c>
      <c r="Z473" s="211">
        <v>0.14312547270420672</v>
      </c>
      <c r="AA473" s="212">
        <v>0.12698015362157533</v>
      </c>
    </row>
    <row r="474" spans="1:27" x14ac:dyDescent="0.35">
      <c r="A474" s="210" t="s">
        <v>1150</v>
      </c>
      <c r="B474" s="217">
        <v>127.85744769991246</v>
      </c>
      <c r="C474" s="211">
        <v>6.3936925051655505E-2</v>
      </c>
      <c r="D474" s="211">
        <v>0.12682834542545318</v>
      </c>
      <c r="E474" s="211">
        <v>7.655991820064742E-2</v>
      </c>
      <c r="F474" s="211">
        <v>7.9255700708486379E-2</v>
      </c>
      <c r="G474" s="211">
        <v>0.11758292041669201</v>
      </c>
      <c r="H474" s="211">
        <v>0.11728151944403818</v>
      </c>
      <c r="I474" s="211">
        <v>0.52147477636702044</v>
      </c>
      <c r="J474" s="211">
        <v>0.45805410183485812</v>
      </c>
      <c r="K474" s="211">
        <v>0.55251635894134055</v>
      </c>
      <c r="L474" s="211">
        <v>0.27423304772408863</v>
      </c>
      <c r="M474" s="211">
        <v>8.7136904932136633E-2</v>
      </c>
      <c r="N474" s="211">
        <v>0.4446736577039343</v>
      </c>
      <c r="O474" s="211">
        <v>0.68973631043470662</v>
      </c>
      <c r="P474" s="211">
        <v>6.2072337786514054E-2</v>
      </c>
      <c r="Q474" s="211">
        <v>7.396282564570833E-2</v>
      </c>
      <c r="R474" s="211">
        <v>0.42774093998042911</v>
      </c>
      <c r="S474" s="211">
        <v>0.29972516413799333</v>
      </c>
      <c r="T474" s="211">
        <v>0.58686418041815136</v>
      </c>
      <c r="U474" s="211">
        <v>0.41425534212706033</v>
      </c>
      <c r="V474" s="211">
        <v>0.12161694560796371</v>
      </c>
      <c r="W474" s="211">
        <v>0.53546751520916724</v>
      </c>
      <c r="X474" s="211">
        <v>0.35952516446808125</v>
      </c>
      <c r="Y474" s="211">
        <v>0.59150990247430235</v>
      </c>
      <c r="Z474" s="211">
        <v>0.14844330371657766</v>
      </c>
      <c r="AA474" s="212">
        <v>0.11849874409133952</v>
      </c>
    </row>
    <row r="475" spans="1:27" x14ac:dyDescent="0.35">
      <c r="A475" s="210" t="s">
        <v>1151</v>
      </c>
      <c r="B475" s="217">
        <v>170.81019611477731</v>
      </c>
      <c r="C475" s="211">
        <v>7.9215379808564176E-2</v>
      </c>
      <c r="D475" s="211">
        <v>0.12174165523877142</v>
      </c>
      <c r="E475" s="211">
        <v>8.6585795032846205E-2</v>
      </c>
      <c r="F475" s="211">
        <v>8.1837051152103019E-2</v>
      </c>
      <c r="G475" s="211">
        <v>0.12015041192900174</v>
      </c>
      <c r="H475" s="211">
        <v>0.11562744144337983</v>
      </c>
      <c r="I475" s="211">
        <v>0.52252808250190674</v>
      </c>
      <c r="J475" s="211">
        <v>0.48151488939415099</v>
      </c>
      <c r="K475" s="211">
        <v>0.64696406821839725</v>
      </c>
      <c r="L475" s="211">
        <v>0.27465097299758101</v>
      </c>
      <c r="M475" s="211">
        <v>8.9904744215642679E-2</v>
      </c>
      <c r="N475" s="211">
        <v>0.4818672394109767</v>
      </c>
      <c r="O475" s="211">
        <v>0.72264763719932856</v>
      </c>
      <c r="P475" s="211">
        <v>6.8477103730707367E-2</v>
      </c>
      <c r="Q475" s="211">
        <v>5.3897344742721051E-2</v>
      </c>
      <c r="R475" s="211">
        <v>0.45821287021888857</v>
      </c>
      <c r="S475" s="211">
        <v>0.31603077038000871</v>
      </c>
      <c r="T475" s="211">
        <v>0.53669199389151623</v>
      </c>
      <c r="U475" s="211">
        <v>0.48755109067956909</v>
      </c>
      <c r="V475" s="211">
        <v>0.14338917983072341</v>
      </c>
      <c r="W475" s="211">
        <v>0.56371721135135744</v>
      </c>
      <c r="X475" s="211">
        <v>0.31792012093045419</v>
      </c>
      <c r="Y475" s="211">
        <v>0.62188094826288287</v>
      </c>
      <c r="Z475" s="211">
        <v>0.14697544550047442</v>
      </c>
      <c r="AA475" s="212">
        <v>0.11807233953319847</v>
      </c>
    </row>
    <row r="476" spans="1:27" x14ac:dyDescent="0.35">
      <c r="A476" s="210" t="s">
        <v>1152</v>
      </c>
      <c r="B476" s="217">
        <v>161.28217695159344</v>
      </c>
      <c r="C476" s="211">
        <v>5.5985551571008298E-2</v>
      </c>
      <c r="D476" s="211">
        <v>0.11636939830916347</v>
      </c>
      <c r="E476" s="211">
        <v>8.6723160464127133E-2</v>
      </c>
      <c r="F476" s="211">
        <v>0.11767491405955795</v>
      </c>
      <c r="G476" s="211">
        <v>0.11880579962496861</v>
      </c>
      <c r="H476" s="211">
        <v>0.1120167192362887</v>
      </c>
      <c r="I476" s="211">
        <v>0.52846893895858993</v>
      </c>
      <c r="J476" s="211">
        <v>0.44102353296017316</v>
      </c>
      <c r="K476" s="211">
        <v>0.58281969359101948</v>
      </c>
      <c r="L476" s="211">
        <v>0.27651671780323367</v>
      </c>
      <c r="M476" s="211">
        <v>8.3180670439797572E-2</v>
      </c>
      <c r="N476" s="211">
        <v>0.41546901870832548</v>
      </c>
      <c r="O476" s="211">
        <v>0.53265239875598536</v>
      </c>
      <c r="P476" s="211">
        <v>7.0630067313104727E-2</v>
      </c>
      <c r="Q476" s="211">
        <v>5.296911159188189E-2</v>
      </c>
      <c r="R476" s="211">
        <v>0.42167447984414264</v>
      </c>
      <c r="S476" s="211">
        <v>0.27690874431395707</v>
      </c>
      <c r="T476" s="211">
        <v>0.5629610883870364</v>
      </c>
      <c r="U476" s="211">
        <v>0.42020188732800734</v>
      </c>
      <c r="V476" s="211">
        <v>0.13582809648213007</v>
      </c>
      <c r="W476" s="211">
        <v>0.48161477859638802</v>
      </c>
      <c r="X476" s="211">
        <v>0.38489864960491094</v>
      </c>
      <c r="Y476" s="211">
        <v>0.74678872696528475</v>
      </c>
      <c r="Z476" s="211">
        <v>0.1435792018974133</v>
      </c>
      <c r="AA476" s="212">
        <v>0.11277232156016279</v>
      </c>
    </row>
    <row r="477" spans="1:27" x14ac:dyDescent="0.35">
      <c r="A477" s="210" t="s">
        <v>1153</v>
      </c>
      <c r="B477" s="217">
        <v>117.09223796125761</v>
      </c>
      <c r="C477" s="211">
        <v>6.7968784206031183E-2</v>
      </c>
      <c r="D477" s="211">
        <v>0.12499707862921666</v>
      </c>
      <c r="E477" s="211">
        <v>7.117187345365962E-2</v>
      </c>
      <c r="F477" s="211">
        <v>0.1028204031328515</v>
      </c>
      <c r="G477" s="211">
        <v>0.11913020385627299</v>
      </c>
      <c r="H477" s="211">
        <v>0.11117259263415175</v>
      </c>
      <c r="I477" s="211">
        <v>0.4184527625792015</v>
      </c>
      <c r="J477" s="211">
        <v>0.39993480255245184</v>
      </c>
      <c r="K477" s="211">
        <v>0.59189246312785648</v>
      </c>
      <c r="L477" s="211">
        <v>0.26875622543497035</v>
      </c>
      <c r="M477" s="211">
        <v>9.8138516795284791E-2</v>
      </c>
      <c r="N477" s="211">
        <v>0.39348116528405758</v>
      </c>
      <c r="O477" s="211">
        <v>0.78591354787354328</v>
      </c>
      <c r="P477" s="211">
        <v>6.6657560345930747E-2</v>
      </c>
      <c r="Q477" s="211">
        <v>6.0202319312080102E-2</v>
      </c>
      <c r="R477" s="211">
        <v>0.38724822898027905</v>
      </c>
      <c r="S477" s="211">
        <v>0.40717113519704828</v>
      </c>
      <c r="T477" s="211">
        <v>0.47707905700981162</v>
      </c>
      <c r="U477" s="211">
        <v>0.41429682300033688</v>
      </c>
      <c r="V477" s="211">
        <v>8.2560174958904206E-2</v>
      </c>
      <c r="W477" s="211">
        <v>0.5374575369373561</v>
      </c>
      <c r="X477" s="211">
        <v>0.26070302506185544</v>
      </c>
      <c r="Y477" s="211">
        <v>0.58434398129846432</v>
      </c>
      <c r="Z477" s="211">
        <v>0.14817917970221151</v>
      </c>
      <c r="AA477" s="212">
        <v>0.11874894296386283</v>
      </c>
    </row>
    <row r="478" spans="1:27" x14ac:dyDescent="0.35">
      <c r="A478" s="210" t="s">
        <v>1154</v>
      </c>
      <c r="B478" s="217">
        <v>119.25496175725303</v>
      </c>
      <c r="C478" s="211">
        <v>6.4311931421391119E-2</v>
      </c>
      <c r="D478" s="211">
        <v>0.119279940550094</v>
      </c>
      <c r="E478" s="211">
        <v>8.3136866242996862E-2</v>
      </c>
      <c r="F478" s="211">
        <v>0.10523535108065663</v>
      </c>
      <c r="G478" s="211">
        <v>0.12555495253743601</v>
      </c>
      <c r="H478" s="211">
        <v>0.12163449824879727</v>
      </c>
      <c r="I478" s="211">
        <v>0.43429063957698227</v>
      </c>
      <c r="J478" s="211">
        <v>0.44795689549872519</v>
      </c>
      <c r="K478" s="211">
        <v>0.59655100180858467</v>
      </c>
      <c r="L478" s="211">
        <v>0.2835172056348817</v>
      </c>
      <c r="M478" s="211">
        <v>7.5997488278017417E-2</v>
      </c>
      <c r="N478" s="211">
        <v>0.43554534025810443</v>
      </c>
      <c r="O478" s="211">
        <v>0.68115521475152274</v>
      </c>
      <c r="P478" s="211">
        <v>7.1057175276773396E-2</v>
      </c>
      <c r="Q478" s="211">
        <v>0.11750461234168344</v>
      </c>
      <c r="R478" s="211">
        <v>0.44613438143091921</v>
      </c>
      <c r="S478" s="211">
        <v>0.28601154072145685</v>
      </c>
      <c r="T478" s="211">
        <v>0.52202902580105826</v>
      </c>
      <c r="U478" s="211">
        <v>0.41657839696638199</v>
      </c>
      <c r="V478" s="211">
        <v>6.5453691147733556E-2</v>
      </c>
      <c r="W478" s="211">
        <v>0.60572974485868913</v>
      </c>
      <c r="X478" s="211">
        <v>0.32990928382993701</v>
      </c>
      <c r="Y478" s="211">
        <v>0.6504717849726579</v>
      </c>
      <c r="Z478" s="211">
        <v>0.14421100431274242</v>
      </c>
      <c r="AA478" s="212">
        <v>0.12052359678946925</v>
      </c>
    </row>
    <row r="479" spans="1:27" x14ac:dyDescent="0.35">
      <c r="A479" s="210" t="s">
        <v>1155</v>
      </c>
      <c r="B479" s="217">
        <v>150.43195697296696</v>
      </c>
      <c r="C479" s="211">
        <v>6.6293243444995154E-2</v>
      </c>
      <c r="D479" s="211">
        <v>0.1244149972109556</v>
      </c>
      <c r="E479" s="211">
        <v>7.8197320916428739E-2</v>
      </c>
      <c r="F479" s="211">
        <v>7.9000811442489993E-2</v>
      </c>
      <c r="G479" s="211">
        <v>0.12227950491528844</v>
      </c>
      <c r="H479" s="211">
        <v>0.11193360981831457</v>
      </c>
      <c r="I479" s="211">
        <v>0.47047181328505083</v>
      </c>
      <c r="J479" s="211">
        <v>0.43609392881400905</v>
      </c>
      <c r="K479" s="211">
        <v>0.56248718077045123</v>
      </c>
      <c r="L479" s="211">
        <v>0.27483784003624345</v>
      </c>
      <c r="M479" s="211">
        <v>9.5696506675396531E-2</v>
      </c>
      <c r="N479" s="211">
        <v>0.5021813184556867</v>
      </c>
      <c r="O479" s="211">
        <v>0.72864486370759951</v>
      </c>
      <c r="P479" s="211">
        <v>6.8963444804056084E-2</v>
      </c>
      <c r="Q479" s="211">
        <v>0.12061387104924497</v>
      </c>
      <c r="R479" s="211">
        <v>0.45966450479012394</v>
      </c>
      <c r="S479" s="211">
        <v>0.33829806963085407</v>
      </c>
      <c r="T479" s="211">
        <v>0.56369309151058955</v>
      </c>
      <c r="U479" s="211">
        <v>0.51931114753156604</v>
      </c>
      <c r="V479" s="211">
        <v>0.11778060762925456</v>
      </c>
      <c r="W479" s="211">
        <v>0.60285738706921677</v>
      </c>
      <c r="X479" s="211">
        <v>0.35943864254674174</v>
      </c>
      <c r="Y479" s="211">
        <v>0.57306154017419542</v>
      </c>
      <c r="Z479" s="211">
        <v>0.14726939344734283</v>
      </c>
      <c r="AA479" s="212">
        <v>0.12170560160201878</v>
      </c>
    </row>
    <row r="480" spans="1:27" x14ac:dyDescent="0.35">
      <c r="A480" s="210" t="s">
        <v>1156</v>
      </c>
      <c r="B480" s="217">
        <v>157.17974233038379</v>
      </c>
      <c r="C480" s="211">
        <v>7.7532270222624725E-2</v>
      </c>
      <c r="D480" s="211">
        <v>0.13057389185295526</v>
      </c>
      <c r="E480" s="211">
        <v>8.5389986719942482E-2</v>
      </c>
      <c r="F480" s="211">
        <v>9.7163203665987241E-2</v>
      </c>
      <c r="G480" s="211">
        <v>0.11245647430166669</v>
      </c>
      <c r="H480" s="211">
        <v>0.11573321691439462</v>
      </c>
      <c r="I480" s="211">
        <v>0.43143370249860213</v>
      </c>
      <c r="J480" s="211">
        <v>0.42595329235337337</v>
      </c>
      <c r="K480" s="211">
        <v>0.6254159633108356</v>
      </c>
      <c r="L480" s="211">
        <v>0.27286813281063077</v>
      </c>
      <c r="M480" s="211">
        <v>8.6796324895705629E-2</v>
      </c>
      <c r="N480" s="211">
        <v>0.54032705094237377</v>
      </c>
      <c r="O480" s="211">
        <v>0.69753949182372643</v>
      </c>
      <c r="P480" s="211">
        <v>6.7489765215391698E-2</v>
      </c>
      <c r="Q480" s="211">
        <v>7.5025701334987274E-2</v>
      </c>
      <c r="R480" s="211">
        <v>0.42698999554916545</v>
      </c>
      <c r="S480" s="211">
        <v>0.31780773148953878</v>
      </c>
      <c r="T480" s="211">
        <v>0.60592220068121316</v>
      </c>
      <c r="U480" s="211">
        <v>0.54102504382810102</v>
      </c>
      <c r="V480" s="211">
        <v>0.10859905392942475</v>
      </c>
      <c r="W480" s="211">
        <v>0.61340934486587817</v>
      </c>
      <c r="X480" s="211">
        <v>0.34901604864133151</v>
      </c>
      <c r="Y480" s="211">
        <v>0.67458917834517018</v>
      </c>
      <c r="Z480" s="211">
        <v>0.14377719995072225</v>
      </c>
      <c r="AA480" s="212">
        <v>0.12332984242658014</v>
      </c>
    </row>
    <row r="481" spans="1:27" x14ac:dyDescent="0.35">
      <c r="A481" s="210" t="s">
        <v>1157</v>
      </c>
      <c r="B481" s="217">
        <v>128.37101786307261</v>
      </c>
      <c r="C481" s="211">
        <v>5.0594759530132753E-2</v>
      </c>
      <c r="D481" s="211">
        <v>0.12918115575930283</v>
      </c>
      <c r="E481" s="211">
        <v>6.917270134521368E-2</v>
      </c>
      <c r="F481" s="211">
        <v>9.6312112318671594E-2</v>
      </c>
      <c r="G481" s="211">
        <v>0.11493947571478469</v>
      </c>
      <c r="H481" s="211">
        <v>0.11365041553384532</v>
      </c>
      <c r="I481" s="211">
        <v>0.41405515169729024</v>
      </c>
      <c r="J481" s="211">
        <v>0.44667912384283426</v>
      </c>
      <c r="K481" s="211">
        <v>0.60978303577537241</v>
      </c>
      <c r="L481" s="211">
        <v>0.27450776225782791</v>
      </c>
      <c r="M481" s="211">
        <v>0.11061180461664791</v>
      </c>
      <c r="N481" s="211">
        <v>0.41918737295893482</v>
      </c>
      <c r="O481" s="211">
        <v>0.71261698655667893</v>
      </c>
      <c r="P481" s="211">
        <v>6.9910023879591277E-2</v>
      </c>
      <c r="Q481" s="211">
        <v>6.7431426561712735E-2</v>
      </c>
      <c r="R481" s="211">
        <v>0.47342429978030875</v>
      </c>
      <c r="S481" s="211">
        <v>0.33015306537226446</v>
      </c>
      <c r="T481" s="211">
        <v>0.58325812904968655</v>
      </c>
      <c r="U481" s="211">
        <v>0.42236585940984883</v>
      </c>
      <c r="V481" s="211">
        <v>0.10713942837836959</v>
      </c>
      <c r="W481" s="211">
        <v>0.52556691147613643</v>
      </c>
      <c r="X481" s="211">
        <v>0.27368090010816953</v>
      </c>
      <c r="Y481" s="211">
        <v>0.55568306139943557</v>
      </c>
      <c r="Z481" s="211">
        <v>0.14192493583307236</v>
      </c>
      <c r="AA481" s="212">
        <v>0.12719977533212856</v>
      </c>
    </row>
    <row r="482" spans="1:27" x14ac:dyDescent="0.35">
      <c r="A482" s="210" t="s">
        <v>1158</v>
      </c>
      <c r="B482" s="217">
        <v>144.84695468963366</v>
      </c>
      <c r="C482" s="211">
        <v>5.2262299962110889E-2</v>
      </c>
      <c r="D482" s="211">
        <v>0.11871879359530642</v>
      </c>
      <c r="E482" s="211">
        <v>8.3613544404482029E-2</v>
      </c>
      <c r="F482" s="211">
        <v>9.7942915243083004E-2</v>
      </c>
      <c r="G482" s="211">
        <v>0.12114681040282993</v>
      </c>
      <c r="H482" s="211">
        <v>0.12141242598439374</v>
      </c>
      <c r="I482" s="211">
        <v>0.48262943048788565</v>
      </c>
      <c r="J482" s="211">
        <v>0.43684800751254133</v>
      </c>
      <c r="K482" s="211">
        <v>0.56061546447115151</v>
      </c>
      <c r="L482" s="211">
        <v>0.27069679022997328</v>
      </c>
      <c r="M482" s="211">
        <v>0.1052049920639621</v>
      </c>
      <c r="N482" s="211">
        <v>0.38176734408107044</v>
      </c>
      <c r="O482" s="211">
        <v>0.69744128320077259</v>
      </c>
      <c r="P482" s="211">
        <v>6.2846481104822938E-2</v>
      </c>
      <c r="Q482" s="211">
        <v>0.11375705213511551</v>
      </c>
      <c r="R482" s="211">
        <v>0.44866562134396043</v>
      </c>
      <c r="S482" s="211">
        <v>0.32253729794130759</v>
      </c>
      <c r="T482" s="211">
        <v>0.56322209509101229</v>
      </c>
      <c r="U482" s="211">
        <v>0.48057610236251552</v>
      </c>
      <c r="V482" s="211">
        <v>8.9551968605443247E-2</v>
      </c>
      <c r="W482" s="211">
        <v>0.5881250075353377</v>
      </c>
      <c r="X482" s="211">
        <v>0.3011785400245342</v>
      </c>
      <c r="Y482" s="211">
        <v>0.73531983509460841</v>
      </c>
      <c r="Z482" s="211">
        <v>0.14686621208972905</v>
      </c>
      <c r="AA482" s="212">
        <v>0.11416183527601446</v>
      </c>
    </row>
    <row r="483" spans="1:27" x14ac:dyDescent="0.35">
      <c r="A483" s="210" t="s">
        <v>1159</v>
      </c>
      <c r="B483" s="217">
        <v>128.19563462315008</v>
      </c>
      <c r="C483" s="211">
        <v>5.218442262049823E-2</v>
      </c>
      <c r="D483" s="211">
        <v>0.1241305437595101</v>
      </c>
      <c r="E483" s="211">
        <v>7.3302116377355508E-2</v>
      </c>
      <c r="F483" s="211">
        <v>9.6408895867908725E-2</v>
      </c>
      <c r="G483" s="211">
        <v>0.12264277792378481</v>
      </c>
      <c r="H483" s="211">
        <v>0.11563007114510021</v>
      </c>
      <c r="I483" s="211">
        <v>0.49516486794661985</v>
      </c>
      <c r="J483" s="211">
        <v>0.47526724809733223</v>
      </c>
      <c r="K483" s="211">
        <v>0.61895332074830189</v>
      </c>
      <c r="L483" s="211">
        <v>0.27128944086074941</v>
      </c>
      <c r="M483" s="211">
        <v>9.0365070207173076E-2</v>
      </c>
      <c r="N483" s="211">
        <v>0.3814741479947939</v>
      </c>
      <c r="O483" s="211">
        <v>0.72479681664578588</v>
      </c>
      <c r="P483" s="211">
        <v>6.4399292610718639E-2</v>
      </c>
      <c r="Q483" s="211">
        <v>7.0075895740402613E-2</v>
      </c>
      <c r="R483" s="211">
        <v>0.46929189066954174</v>
      </c>
      <c r="S483" s="211">
        <v>0.27160624719628162</v>
      </c>
      <c r="T483" s="211">
        <v>0.55282420846787117</v>
      </c>
      <c r="U483" s="211">
        <v>0.53107473714612974</v>
      </c>
      <c r="V483" s="211">
        <v>9.4128419669559524E-2</v>
      </c>
      <c r="W483" s="211">
        <v>0.56958272213141325</v>
      </c>
      <c r="X483" s="211">
        <v>0.26924470419602919</v>
      </c>
      <c r="Y483" s="211">
        <v>0.66326851879069437</v>
      </c>
      <c r="Z483" s="211">
        <v>0.14902293119617679</v>
      </c>
      <c r="AA483" s="212">
        <v>0.1250584752212805</v>
      </c>
    </row>
    <row r="484" spans="1:27" x14ac:dyDescent="0.35">
      <c r="A484" s="210" t="s">
        <v>1160</v>
      </c>
      <c r="B484" s="217">
        <v>138.97707964016615</v>
      </c>
      <c r="C484" s="211">
        <v>6.4410440217903084E-2</v>
      </c>
      <c r="D484" s="211">
        <v>0.11531770692166146</v>
      </c>
      <c r="E484" s="211">
        <v>7.1213897728330949E-2</v>
      </c>
      <c r="F484" s="211">
        <v>0.10213762402890281</v>
      </c>
      <c r="G484" s="211">
        <v>0.11549290060515043</v>
      </c>
      <c r="H484" s="211">
        <v>0.10591179851936024</v>
      </c>
      <c r="I484" s="211">
        <v>0.52909363157816514</v>
      </c>
      <c r="J484" s="211">
        <v>0.46862814019523735</v>
      </c>
      <c r="K484" s="211">
        <v>0.62682717300041058</v>
      </c>
      <c r="L484" s="211">
        <v>0.26899351634153146</v>
      </c>
      <c r="M484" s="211">
        <v>9.178992996262772E-2</v>
      </c>
      <c r="N484" s="211">
        <v>0.45070499444329148</v>
      </c>
      <c r="O484" s="211">
        <v>0.77308373967501809</v>
      </c>
      <c r="P484" s="211">
        <v>7.400071683616663E-2</v>
      </c>
      <c r="Q484" s="211">
        <v>8.0890360654203658E-2</v>
      </c>
      <c r="R484" s="211">
        <v>0.45409043913172525</v>
      </c>
      <c r="S484" s="211">
        <v>0.35715891746051504</v>
      </c>
      <c r="T484" s="211">
        <v>0.49427890798721974</v>
      </c>
      <c r="U484" s="211">
        <v>0.384600665593957</v>
      </c>
      <c r="V484" s="211">
        <v>0.11888380836265552</v>
      </c>
      <c r="W484" s="211">
        <v>0.59442462308289068</v>
      </c>
      <c r="X484" s="211">
        <v>0.3726232456247861</v>
      </c>
      <c r="Y484" s="211">
        <v>0.6484882250445394</v>
      </c>
      <c r="Z484" s="211">
        <v>0.14296300553566776</v>
      </c>
      <c r="AA484" s="212">
        <v>0.12476669052397922</v>
      </c>
    </row>
    <row r="485" spans="1:27" x14ac:dyDescent="0.35">
      <c r="A485" s="210" t="s">
        <v>1161</v>
      </c>
      <c r="B485" s="217">
        <v>171.40309342282083</v>
      </c>
      <c r="C485" s="211">
        <v>5.8132756431103605E-2</v>
      </c>
      <c r="D485" s="211">
        <v>0.13140451411255166</v>
      </c>
      <c r="E485" s="211">
        <v>7.3192939493336329E-2</v>
      </c>
      <c r="F485" s="211">
        <v>9.7335964446524065E-2</v>
      </c>
      <c r="G485" s="211">
        <v>0.12011198946839857</v>
      </c>
      <c r="H485" s="211">
        <v>0.11333824350018878</v>
      </c>
      <c r="I485" s="211">
        <v>0.51657123153229811</v>
      </c>
      <c r="J485" s="211">
        <v>0.45637060785999939</v>
      </c>
      <c r="K485" s="211">
        <v>0.59141876932421789</v>
      </c>
      <c r="L485" s="211">
        <v>0.27536317396365118</v>
      </c>
      <c r="M485" s="211">
        <v>0.10114169653077872</v>
      </c>
      <c r="N485" s="211">
        <v>0.37083386907195104</v>
      </c>
      <c r="O485" s="211">
        <v>0.68808007618272604</v>
      </c>
      <c r="P485" s="211">
        <v>7.0941468511555569E-2</v>
      </c>
      <c r="Q485" s="211">
        <v>8.3579990364006471E-2</v>
      </c>
      <c r="R485" s="211">
        <v>0.42062854720347065</v>
      </c>
      <c r="S485" s="211">
        <v>0.38493559456166343</v>
      </c>
      <c r="T485" s="211">
        <v>0.51833385049644221</v>
      </c>
      <c r="U485" s="211">
        <v>0.47027055772911913</v>
      </c>
      <c r="V485" s="211">
        <v>0.12581214399563875</v>
      </c>
      <c r="W485" s="211">
        <v>0.4879718555464484</v>
      </c>
      <c r="X485" s="211">
        <v>0.40879926277962814</v>
      </c>
      <c r="Y485" s="211">
        <v>0.76149288478428478</v>
      </c>
      <c r="Z485" s="211">
        <v>0.14101091575911831</v>
      </c>
      <c r="AA485" s="212">
        <v>0.11664419986788103</v>
      </c>
    </row>
    <row r="486" spans="1:27" x14ac:dyDescent="0.35">
      <c r="A486" s="210" t="s">
        <v>1162</v>
      </c>
      <c r="B486" s="217">
        <v>127.90098306722568</v>
      </c>
      <c r="C486" s="211">
        <v>8.0255837948095821E-2</v>
      </c>
      <c r="D486" s="211">
        <v>0.1232281889027617</v>
      </c>
      <c r="E486" s="211">
        <v>8.21435962738091E-2</v>
      </c>
      <c r="F486" s="211">
        <v>0.10612415531713668</v>
      </c>
      <c r="G486" s="211">
        <v>0.12280116894906955</v>
      </c>
      <c r="H486" s="211">
        <v>0.12518381933133299</v>
      </c>
      <c r="I486" s="211">
        <v>0.46097514626628389</v>
      </c>
      <c r="J486" s="211">
        <v>0.44577514776733418</v>
      </c>
      <c r="K486" s="211">
        <v>0.62054283255525167</v>
      </c>
      <c r="L486" s="211">
        <v>0.27969476455534825</v>
      </c>
      <c r="M486" s="211">
        <v>9.1562264510365296E-2</v>
      </c>
      <c r="N486" s="211">
        <v>0.45636654000324361</v>
      </c>
      <c r="O486" s="211">
        <v>0.67102779066417639</v>
      </c>
      <c r="P486" s="211">
        <v>6.853076015421633E-2</v>
      </c>
      <c r="Q486" s="211">
        <v>8.6206382596749329E-2</v>
      </c>
      <c r="R486" s="211">
        <v>0.37292916815629457</v>
      </c>
      <c r="S486" s="211">
        <v>0.35726635008085533</v>
      </c>
      <c r="T486" s="211">
        <v>0.53505605768357445</v>
      </c>
      <c r="U486" s="211">
        <v>0.48164085481099594</v>
      </c>
      <c r="V486" s="211">
        <v>5.7201597669946341E-2</v>
      </c>
      <c r="W486" s="211">
        <v>0.5313437497401895</v>
      </c>
      <c r="X486" s="211">
        <v>0.41905371477683717</v>
      </c>
      <c r="Y486" s="211">
        <v>0.66767194578371603</v>
      </c>
      <c r="Z486" s="211">
        <v>0.14390652533936368</v>
      </c>
      <c r="AA486" s="212">
        <v>0.11674387276965228</v>
      </c>
    </row>
    <row r="487" spans="1:27" x14ac:dyDescent="0.35">
      <c r="A487" s="210" t="s">
        <v>1163</v>
      </c>
      <c r="B487" s="217">
        <v>108.5513518696266</v>
      </c>
      <c r="C487" s="211">
        <v>5.4951985583565205E-2</v>
      </c>
      <c r="D487" s="211">
        <v>0.12730630053385467</v>
      </c>
      <c r="E487" s="211">
        <v>6.7475159182059069E-2</v>
      </c>
      <c r="F487" s="211">
        <v>8.074510825268022E-2</v>
      </c>
      <c r="G487" s="211">
        <v>0.12259402262385756</v>
      </c>
      <c r="H487" s="211">
        <v>0.11888272149774587</v>
      </c>
      <c r="I487" s="211">
        <v>0.45855595572618885</v>
      </c>
      <c r="J487" s="211">
        <v>0.44743096505994517</v>
      </c>
      <c r="K487" s="211">
        <v>0.57960937681648761</v>
      </c>
      <c r="L487" s="211">
        <v>0.27333584565110597</v>
      </c>
      <c r="M487" s="211">
        <v>8.3445799973646595E-2</v>
      </c>
      <c r="N487" s="211">
        <v>0.44715612199547305</v>
      </c>
      <c r="O487" s="211">
        <v>0.63501983787641436</v>
      </c>
      <c r="P487" s="211">
        <v>6.3927995044987085E-2</v>
      </c>
      <c r="Q487" s="211">
        <v>9.6824532919803821E-2</v>
      </c>
      <c r="R487" s="211">
        <v>0.3955208379585704</v>
      </c>
      <c r="S487" s="211">
        <v>0.39880857742580106</v>
      </c>
      <c r="T487" s="211">
        <v>0.52868060533632633</v>
      </c>
      <c r="U487" s="211">
        <v>0.41600099706704341</v>
      </c>
      <c r="V487" s="211">
        <v>6.2673437650885178E-2</v>
      </c>
      <c r="W487" s="211">
        <v>0.56869754150720153</v>
      </c>
      <c r="X487" s="211">
        <v>0.35696992094186303</v>
      </c>
      <c r="Y487" s="211">
        <v>0.61859262252228764</v>
      </c>
      <c r="Z487" s="211">
        <v>0.14738110403222551</v>
      </c>
      <c r="AA487" s="212">
        <v>0.11574239145545775</v>
      </c>
    </row>
    <row r="488" spans="1:27" x14ac:dyDescent="0.35">
      <c r="A488" s="210" t="s">
        <v>1164</v>
      </c>
      <c r="B488" s="217">
        <v>135.76929416208975</v>
      </c>
      <c r="C488" s="211">
        <v>7.6103938003411795E-2</v>
      </c>
      <c r="D488" s="211">
        <v>0.12798343240586282</v>
      </c>
      <c r="E488" s="211">
        <v>6.8407094844316799E-2</v>
      </c>
      <c r="F488" s="211">
        <v>0.10089881085947391</v>
      </c>
      <c r="G488" s="211">
        <v>0.12395777906445898</v>
      </c>
      <c r="H488" s="211">
        <v>0.11824080069599147</v>
      </c>
      <c r="I488" s="211">
        <v>0.5028363891919142</v>
      </c>
      <c r="J488" s="211">
        <v>0.45659902712939149</v>
      </c>
      <c r="K488" s="211">
        <v>0.59983185711903686</v>
      </c>
      <c r="L488" s="211">
        <v>0.27891128615956012</v>
      </c>
      <c r="M488" s="211">
        <v>0.11331947464891461</v>
      </c>
      <c r="N488" s="211">
        <v>0.38682120452981289</v>
      </c>
      <c r="O488" s="211">
        <v>0.71807700133299168</v>
      </c>
      <c r="P488" s="211">
        <v>7.2031070775218448E-2</v>
      </c>
      <c r="Q488" s="211">
        <v>8.8447275067283504E-2</v>
      </c>
      <c r="R488" s="211">
        <v>0.43263740929374495</v>
      </c>
      <c r="S488" s="211">
        <v>0.40795761865438607</v>
      </c>
      <c r="T488" s="211">
        <v>0.53229035458387652</v>
      </c>
      <c r="U488" s="211">
        <v>0.38089978591432633</v>
      </c>
      <c r="V488" s="211">
        <v>9.7591401863701965E-2</v>
      </c>
      <c r="W488" s="211">
        <v>0.5864958050758432</v>
      </c>
      <c r="X488" s="211">
        <v>0.34854307991729772</v>
      </c>
      <c r="Y488" s="211">
        <v>0.55844352599751035</v>
      </c>
      <c r="Z488" s="211">
        <v>0.14126967374698154</v>
      </c>
      <c r="AA488" s="212">
        <v>0.11864410985298521</v>
      </c>
    </row>
    <row r="489" spans="1:27" x14ac:dyDescent="0.35">
      <c r="A489" s="210" t="s">
        <v>1165</v>
      </c>
      <c r="B489" s="217">
        <v>146.81378413557445</v>
      </c>
      <c r="C489" s="211">
        <v>5.8625001089918749E-2</v>
      </c>
      <c r="D489" s="211">
        <v>0.13204505628400365</v>
      </c>
      <c r="E489" s="211">
        <v>6.8310922528659099E-2</v>
      </c>
      <c r="F489" s="211">
        <v>8.3003687952112326E-2</v>
      </c>
      <c r="G489" s="211">
        <v>0.11889276324710935</v>
      </c>
      <c r="H489" s="211">
        <v>0.12035726097483786</v>
      </c>
      <c r="I489" s="211">
        <v>0.41013617005367842</v>
      </c>
      <c r="J489" s="211">
        <v>0.42913919393922112</v>
      </c>
      <c r="K489" s="211">
        <v>0.56699795438644018</v>
      </c>
      <c r="L489" s="211">
        <v>0.28132250658419367</v>
      </c>
      <c r="M489" s="211">
        <v>8.9159176309198521E-2</v>
      </c>
      <c r="N489" s="211">
        <v>0.37788109029407352</v>
      </c>
      <c r="O489" s="211">
        <v>0.63659730685110105</v>
      </c>
      <c r="P489" s="211">
        <v>7.4405821894834204E-2</v>
      </c>
      <c r="Q489" s="211">
        <v>0.1294169197193917</v>
      </c>
      <c r="R489" s="211">
        <v>0.45144378790443601</v>
      </c>
      <c r="S489" s="211">
        <v>0.34873276345911469</v>
      </c>
      <c r="T489" s="211">
        <v>0.47490020635972552</v>
      </c>
      <c r="U489" s="211">
        <v>0.37923165062556313</v>
      </c>
      <c r="V489" s="211">
        <v>0.14540245095778584</v>
      </c>
      <c r="W489" s="211">
        <v>0.58710736437336752</v>
      </c>
      <c r="X489" s="211">
        <v>0.24572137925080367</v>
      </c>
      <c r="Y489" s="211">
        <v>0.69430123814695188</v>
      </c>
      <c r="Z489" s="211">
        <v>0.14810868053051918</v>
      </c>
      <c r="AA489" s="212">
        <v>0.12084911477089275</v>
      </c>
    </row>
    <row r="490" spans="1:27" x14ac:dyDescent="0.35">
      <c r="A490" s="210" t="s">
        <v>1166</v>
      </c>
      <c r="B490" s="217">
        <v>144.49124314920931</v>
      </c>
      <c r="C490" s="211">
        <v>6.6943993262102458E-2</v>
      </c>
      <c r="D490" s="211">
        <v>0.12550297705772312</v>
      </c>
      <c r="E490" s="211">
        <v>7.4155139106152373E-2</v>
      </c>
      <c r="F490" s="211">
        <v>0.10413846670139942</v>
      </c>
      <c r="G490" s="211">
        <v>0.12480242085369862</v>
      </c>
      <c r="H490" s="211">
        <v>0.10423769618791924</v>
      </c>
      <c r="I490" s="211">
        <v>0.49552067095903757</v>
      </c>
      <c r="J490" s="211">
        <v>0.43712051218310011</v>
      </c>
      <c r="K490" s="211">
        <v>0.64536907246424424</v>
      </c>
      <c r="L490" s="211">
        <v>0.27720972894356471</v>
      </c>
      <c r="M490" s="211">
        <v>8.5775561955963767E-2</v>
      </c>
      <c r="N490" s="211">
        <v>0.39460333946366266</v>
      </c>
      <c r="O490" s="211">
        <v>0.76409026996095009</v>
      </c>
      <c r="P490" s="211">
        <v>7.2531236023684165E-2</v>
      </c>
      <c r="Q490" s="211">
        <v>8.9656853944757794E-2</v>
      </c>
      <c r="R490" s="211">
        <v>0.41932319305136562</v>
      </c>
      <c r="S490" s="211">
        <v>0.36198533150743195</v>
      </c>
      <c r="T490" s="211">
        <v>0.55402631972385485</v>
      </c>
      <c r="U490" s="211">
        <v>0.42437882135943239</v>
      </c>
      <c r="V490" s="211">
        <v>0.11403694234210911</v>
      </c>
      <c r="W490" s="211">
        <v>0.5390582805723676</v>
      </c>
      <c r="X490" s="211">
        <v>0.36609581235521288</v>
      </c>
      <c r="Y490" s="211">
        <v>0.66372488247772377</v>
      </c>
      <c r="Z490" s="211">
        <v>0.14809453089665514</v>
      </c>
      <c r="AA490" s="212">
        <v>0.12198705160231951</v>
      </c>
    </row>
    <row r="491" spans="1:27" x14ac:dyDescent="0.35">
      <c r="A491" s="210" t="s">
        <v>1167</v>
      </c>
      <c r="B491" s="217">
        <v>143.21396398738517</v>
      </c>
      <c r="C491" s="211">
        <v>5.4294307151893165E-2</v>
      </c>
      <c r="D491" s="211">
        <v>0.11390980609066623</v>
      </c>
      <c r="E491" s="211">
        <v>6.9823001651236352E-2</v>
      </c>
      <c r="F491" s="211">
        <v>9.9469063298475477E-2</v>
      </c>
      <c r="G491" s="211">
        <v>0.1215889099233339</v>
      </c>
      <c r="H491" s="211">
        <v>0.11434957111770101</v>
      </c>
      <c r="I491" s="211">
        <v>0.48779328229363828</v>
      </c>
      <c r="J491" s="211">
        <v>0.40306320382583744</v>
      </c>
      <c r="K491" s="211">
        <v>0.59907031667877031</v>
      </c>
      <c r="L491" s="211">
        <v>0.27315492809662212</v>
      </c>
      <c r="M491" s="211">
        <v>0.10742983232671399</v>
      </c>
      <c r="N491" s="211">
        <v>0.49216875751357297</v>
      </c>
      <c r="O491" s="211">
        <v>0.75001841142524139</v>
      </c>
      <c r="P491" s="211">
        <v>6.9260800163550421E-2</v>
      </c>
      <c r="Q491" s="211">
        <v>5.6466116149126902E-2</v>
      </c>
      <c r="R491" s="211">
        <v>0.45772838660374687</v>
      </c>
      <c r="S491" s="211">
        <v>0.31042439195037708</v>
      </c>
      <c r="T491" s="211">
        <v>0.59046110461621515</v>
      </c>
      <c r="U491" s="211">
        <v>0.42546997665032715</v>
      </c>
      <c r="V491" s="211">
        <v>0.1197433073216924</v>
      </c>
      <c r="W491" s="211">
        <v>0.50060269279983693</v>
      </c>
      <c r="X491" s="211">
        <v>0.3089917716419911</v>
      </c>
      <c r="Y491" s="211">
        <v>0.62297897945199288</v>
      </c>
      <c r="Z491" s="211">
        <v>0.14630591533485524</v>
      </c>
      <c r="AA491" s="212">
        <v>0.12327740450625409</v>
      </c>
    </row>
    <row r="492" spans="1:27" x14ac:dyDescent="0.35">
      <c r="A492" s="210" t="s">
        <v>1168</v>
      </c>
      <c r="B492" s="217">
        <v>112.29088404710852</v>
      </c>
      <c r="C492" s="211">
        <v>7.6829656571805321E-2</v>
      </c>
      <c r="D492" s="211">
        <v>0.11976118285352579</v>
      </c>
      <c r="E492" s="211">
        <v>7.2281826986376085E-2</v>
      </c>
      <c r="F492" s="211">
        <v>9.8543910346694089E-2</v>
      </c>
      <c r="G492" s="211">
        <v>0.1234016795856271</v>
      </c>
      <c r="H492" s="211">
        <v>0.11959805989179581</v>
      </c>
      <c r="I492" s="211">
        <v>0.50258092787163922</v>
      </c>
      <c r="J492" s="211">
        <v>0.40233528092062981</v>
      </c>
      <c r="K492" s="211">
        <v>0.61168883660057394</v>
      </c>
      <c r="L492" s="211">
        <v>0.2748417046604219</v>
      </c>
      <c r="M492" s="211">
        <v>0.10756080834681057</v>
      </c>
      <c r="N492" s="211">
        <v>0.50146405231847058</v>
      </c>
      <c r="O492" s="211">
        <v>0.74986985841483011</v>
      </c>
      <c r="P492" s="211">
        <v>6.2694912509983797E-2</v>
      </c>
      <c r="Q492" s="211">
        <v>0.11916747671231273</v>
      </c>
      <c r="R492" s="211">
        <v>0.3629409611233323</v>
      </c>
      <c r="S492" s="211">
        <v>0.26402466063719693</v>
      </c>
      <c r="T492" s="211">
        <v>0.57967419364254369</v>
      </c>
      <c r="U492" s="211">
        <v>0.3687856417736981</v>
      </c>
      <c r="V492" s="211">
        <v>6.1977660066084822E-2</v>
      </c>
      <c r="W492" s="211">
        <v>0.48039693873462214</v>
      </c>
      <c r="X492" s="211">
        <v>0.33798309310389857</v>
      </c>
      <c r="Y492" s="211">
        <v>0.64773109173274168</v>
      </c>
      <c r="Z492" s="211">
        <v>0.14907639806247511</v>
      </c>
      <c r="AA492" s="212">
        <v>0.12432914669322927</v>
      </c>
    </row>
    <row r="493" spans="1:27" x14ac:dyDescent="0.35">
      <c r="A493" s="210" t="s">
        <v>1169</v>
      </c>
      <c r="B493" s="217">
        <v>111.42321671023882</v>
      </c>
      <c r="C493" s="211">
        <v>7.0457483129340692E-2</v>
      </c>
      <c r="D493" s="211">
        <v>0.11879548069937436</v>
      </c>
      <c r="E493" s="211">
        <v>7.6909580617565823E-2</v>
      </c>
      <c r="F493" s="211">
        <v>9.6542194238307871E-2</v>
      </c>
      <c r="G493" s="211">
        <v>0.11315418853868649</v>
      </c>
      <c r="H493" s="211">
        <v>0.11154150093883985</v>
      </c>
      <c r="I493" s="211">
        <v>0.49649198963603547</v>
      </c>
      <c r="J493" s="211">
        <v>0.40862177622125578</v>
      </c>
      <c r="K493" s="211">
        <v>0.5087771657858392</v>
      </c>
      <c r="L493" s="211">
        <v>0.27463005966236248</v>
      </c>
      <c r="M493" s="211">
        <v>8.6289388364854197E-2</v>
      </c>
      <c r="N493" s="211">
        <v>0.45999907152963027</v>
      </c>
      <c r="O493" s="211">
        <v>0.70173304833073169</v>
      </c>
      <c r="P493" s="211">
        <v>6.0317803221189653E-2</v>
      </c>
      <c r="Q493" s="211">
        <v>0.15472290919223125</v>
      </c>
      <c r="R493" s="211">
        <v>0.42405583568048805</v>
      </c>
      <c r="S493" s="211">
        <v>0.33991705032645603</v>
      </c>
      <c r="T493" s="211">
        <v>0.57035121460064353</v>
      </c>
      <c r="U493" s="211">
        <v>0.36415984749281094</v>
      </c>
      <c r="V493" s="211">
        <v>8.7853452687400385E-2</v>
      </c>
      <c r="W493" s="211">
        <v>0.54323804489585892</v>
      </c>
      <c r="X493" s="211">
        <v>0.39398017085692794</v>
      </c>
      <c r="Y493" s="211">
        <v>0.59968351396161323</v>
      </c>
      <c r="Z493" s="211">
        <v>0.14785004482002811</v>
      </c>
      <c r="AA493" s="212">
        <v>0.12095541342425474</v>
      </c>
    </row>
    <row r="494" spans="1:27" x14ac:dyDescent="0.35">
      <c r="A494" s="210" t="s">
        <v>1170</v>
      </c>
      <c r="B494" s="217">
        <v>128.39488607602598</v>
      </c>
      <c r="C494" s="211">
        <v>5.665092556734188E-2</v>
      </c>
      <c r="D494" s="211">
        <v>0.12873097986638582</v>
      </c>
      <c r="E494" s="211">
        <v>7.3001218596798562E-2</v>
      </c>
      <c r="F494" s="211">
        <v>0.11297583490018112</v>
      </c>
      <c r="G494" s="211">
        <v>0.11780752455575552</v>
      </c>
      <c r="H494" s="211">
        <v>0.12707769191393667</v>
      </c>
      <c r="I494" s="211">
        <v>0.46943285085962716</v>
      </c>
      <c r="J494" s="211">
        <v>0.44850803554565966</v>
      </c>
      <c r="K494" s="211">
        <v>0.60397113352378629</v>
      </c>
      <c r="L494" s="211">
        <v>0.28091682157286074</v>
      </c>
      <c r="M494" s="211">
        <v>0.10463630136371457</v>
      </c>
      <c r="N494" s="211">
        <v>0.3978108449653579</v>
      </c>
      <c r="O494" s="211">
        <v>0.57477552259383102</v>
      </c>
      <c r="P494" s="211">
        <v>6.996286663548551E-2</v>
      </c>
      <c r="Q494" s="211">
        <v>7.4915640358927477E-2</v>
      </c>
      <c r="R494" s="211">
        <v>0.43146311598711773</v>
      </c>
      <c r="S494" s="211">
        <v>0.38481707724551772</v>
      </c>
      <c r="T494" s="211">
        <v>0.53516534566550633</v>
      </c>
      <c r="U494" s="211">
        <v>0.46976877159108099</v>
      </c>
      <c r="V494" s="211">
        <v>6.7213141722435032E-2</v>
      </c>
      <c r="W494" s="211">
        <v>0.50428528558149044</v>
      </c>
      <c r="X494" s="211">
        <v>0.34305056353685154</v>
      </c>
      <c r="Y494" s="211">
        <v>0.57549213511033182</v>
      </c>
      <c r="Z494" s="211">
        <v>0.14982149940509409</v>
      </c>
      <c r="AA494" s="212">
        <v>0.11313006003169754</v>
      </c>
    </row>
    <row r="495" spans="1:27" x14ac:dyDescent="0.35">
      <c r="A495" s="210" t="s">
        <v>1171</v>
      </c>
      <c r="B495" s="217">
        <v>145.43082143025018</v>
      </c>
      <c r="C495" s="211">
        <v>5.9947828239742457E-2</v>
      </c>
      <c r="D495" s="211">
        <v>0.12788654388879883</v>
      </c>
      <c r="E495" s="211">
        <v>6.9130997487537302E-2</v>
      </c>
      <c r="F495" s="211">
        <v>8.2363848209321036E-2</v>
      </c>
      <c r="G495" s="211">
        <v>0.11538635471813538</v>
      </c>
      <c r="H495" s="211">
        <v>0.1204766372559159</v>
      </c>
      <c r="I495" s="211">
        <v>0.50977332941543019</v>
      </c>
      <c r="J495" s="211">
        <v>0.39090102363279983</v>
      </c>
      <c r="K495" s="211">
        <v>0.59594898497405346</v>
      </c>
      <c r="L495" s="211">
        <v>0.27672438791717635</v>
      </c>
      <c r="M495" s="211">
        <v>0.10286324734079286</v>
      </c>
      <c r="N495" s="211">
        <v>0.46705348324104445</v>
      </c>
      <c r="O495" s="211">
        <v>0.71258989973373466</v>
      </c>
      <c r="P495" s="211">
        <v>6.8186009661238112E-2</v>
      </c>
      <c r="Q495" s="211">
        <v>4.7235926331983535E-2</v>
      </c>
      <c r="R495" s="211">
        <v>0.45345723272299182</v>
      </c>
      <c r="S495" s="211">
        <v>0.32155774822701721</v>
      </c>
      <c r="T495" s="211">
        <v>0.55251964356297489</v>
      </c>
      <c r="U495" s="211">
        <v>0.36033042040447988</v>
      </c>
      <c r="V495" s="211">
        <v>0.13183289565667008</v>
      </c>
      <c r="W495" s="211">
        <v>0.56992987370223669</v>
      </c>
      <c r="X495" s="211">
        <v>0.26987598641152744</v>
      </c>
      <c r="Y495" s="211">
        <v>0.70413051750602107</v>
      </c>
      <c r="Z495" s="211">
        <v>0.14949972745938839</v>
      </c>
      <c r="AA495" s="212">
        <v>0.11938676491402932</v>
      </c>
    </row>
    <row r="496" spans="1:27" x14ac:dyDescent="0.35">
      <c r="A496" s="210" t="s">
        <v>1172</v>
      </c>
      <c r="B496" s="217">
        <v>121.00351989994117</v>
      </c>
      <c r="C496" s="211">
        <v>5.5447443270048108E-2</v>
      </c>
      <c r="D496" s="211">
        <v>0.1313796268734824</v>
      </c>
      <c r="E496" s="211">
        <v>8.3134104128628844E-2</v>
      </c>
      <c r="F496" s="211">
        <v>9.9365191192836558E-2</v>
      </c>
      <c r="G496" s="211">
        <v>0.1183833260833709</v>
      </c>
      <c r="H496" s="211">
        <v>0.10338987884197115</v>
      </c>
      <c r="I496" s="211">
        <v>0.49084365132802532</v>
      </c>
      <c r="J496" s="211">
        <v>0.46545907064704195</v>
      </c>
      <c r="K496" s="211">
        <v>0.52936816558107247</v>
      </c>
      <c r="L496" s="211">
        <v>0.27561659820435719</v>
      </c>
      <c r="M496" s="211">
        <v>0.10239479205331097</v>
      </c>
      <c r="N496" s="211">
        <v>0.41906803927228287</v>
      </c>
      <c r="O496" s="211">
        <v>0.74467353538674053</v>
      </c>
      <c r="P496" s="211">
        <v>7.223220841575799E-2</v>
      </c>
      <c r="Q496" s="211">
        <v>4.4686171425271815E-2</v>
      </c>
      <c r="R496" s="211">
        <v>0.4404015409300418</v>
      </c>
      <c r="S496" s="211">
        <v>0.28253908664267108</v>
      </c>
      <c r="T496" s="211">
        <v>0.50757769891307614</v>
      </c>
      <c r="U496" s="211">
        <v>0.46195366681565087</v>
      </c>
      <c r="V496" s="211">
        <v>6.1901248041382972E-2</v>
      </c>
      <c r="W496" s="211">
        <v>0.56323136898351744</v>
      </c>
      <c r="X496" s="211">
        <v>0.30352301232853013</v>
      </c>
      <c r="Y496" s="211">
        <v>0.61050954761962373</v>
      </c>
      <c r="Z496" s="211">
        <v>0.14578721445831216</v>
      </c>
      <c r="AA496" s="212">
        <v>0.12145877257646499</v>
      </c>
    </row>
    <row r="497" spans="1:27" x14ac:dyDescent="0.35">
      <c r="A497" s="210" t="s">
        <v>1173</v>
      </c>
      <c r="B497" s="217">
        <v>115.31647676829695</v>
      </c>
      <c r="C497" s="211">
        <v>5.7762844495898254E-2</v>
      </c>
      <c r="D497" s="211">
        <v>0.12360271039255007</v>
      </c>
      <c r="E497" s="211">
        <v>7.8077944444829406E-2</v>
      </c>
      <c r="F497" s="211">
        <v>0.1003799679212582</v>
      </c>
      <c r="G497" s="211">
        <v>0.12314579341958931</v>
      </c>
      <c r="H497" s="211">
        <v>0.11544238988740707</v>
      </c>
      <c r="I497" s="211">
        <v>0.47309554795217729</v>
      </c>
      <c r="J497" s="211">
        <v>0.41315685763515286</v>
      </c>
      <c r="K497" s="211">
        <v>0.61663464367101894</v>
      </c>
      <c r="L497" s="211">
        <v>0.27351439921218179</v>
      </c>
      <c r="M497" s="211">
        <v>0.10297246493857475</v>
      </c>
      <c r="N497" s="211">
        <v>0.34344987388110165</v>
      </c>
      <c r="O497" s="211">
        <v>0.72843036633052838</v>
      </c>
      <c r="P497" s="211">
        <v>6.8496348855573624E-2</v>
      </c>
      <c r="Q497" s="211">
        <v>5.6998634806322085E-2</v>
      </c>
      <c r="R497" s="211">
        <v>0.43304161587631373</v>
      </c>
      <c r="S497" s="211">
        <v>0.3489043742261051</v>
      </c>
      <c r="T497" s="211">
        <v>0.55265837533440754</v>
      </c>
      <c r="U497" s="211">
        <v>0.37127367433801328</v>
      </c>
      <c r="V497" s="211">
        <v>5.7446698095000359E-2</v>
      </c>
      <c r="W497" s="211">
        <v>0.62089947045992055</v>
      </c>
      <c r="X497" s="211">
        <v>0.27562399417708533</v>
      </c>
      <c r="Y497" s="211">
        <v>0.61266192222536386</v>
      </c>
      <c r="Z497" s="211">
        <v>0.14841603000054021</v>
      </c>
      <c r="AA497" s="212">
        <v>0.11540202005664027</v>
      </c>
    </row>
    <row r="498" spans="1:27" x14ac:dyDescent="0.35">
      <c r="A498" s="210" t="s">
        <v>1174</v>
      </c>
      <c r="B498" s="217">
        <v>115.78039238724074</v>
      </c>
      <c r="C498" s="211">
        <v>5.0006767615043947E-2</v>
      </c>
      <c r="D498" s="211">
        <v>0.12185310037966106</v>
      </c>
      <c r="E498" s="211">
        <v>7.7610824867348813E-2</v>
      </c>
      <c r="F498" s="211">
        <v>9.0386690012460774E-2</v>
      </c>
      <c r="G498" s="211">
        <v>0.12451878748125553</v>
      </c>
      <c r="H498" s="211">
        <v>0.12608837117049349</v>
      </c>
      <c r="I498" s="211">
        <v>0.44750130133226196</v>
      </c>
      <c r="J498" s="211">
        <v>0.41192131550715272</v>
      </c>
      <c r="K498" s="211">
        <v>0.58262137496324029</v>
      </c>
      <c r="L498" s="211">
        <v>0.2764385816159266</v>
      </c>
      <c r="M498" s="211">
        <v>9.5170742977935735E-2</v>
      </c>
      <c r="N498" s="211">
        <v>0.44815673570498876</v>
      </c>
      <c r="O498" s="211">
        <v>0.70007515747463733</v>
      </c>
      <c r="P498" s="211">
        <v>7.1195106164830047E-2</v>
      </c>
      <c r="Q498" s="211">
        <v>4.612277788865482E-2</v>
      </c>
      <c r="R498" s="211">
        <v>0.41045970517654468</v>
      </c>
      <c r="S498" s="211">
        <v>0.35183305177316226</v>
      </c>
      <c r="T498" s="211">
        <v>0.51298583316792234</v>
      </c>
      <c r="U498" s="211">
        <v>0.5139072789445549</v>
      </c>
      <c r="V498" s="211">
        <v>5.7906292395649234E-2</v>
      </c>
      <c r="W498" s="211">
        <v>0.5623620167205694</v>
      </c>
      <c r="X498" s="211">
        <v>0.22475994482791781</v>
      </c>
      <c r="Y498" s="211">
        <v>0.51757369416669274</v>
      </c>
      <c r="Z498" s="211">
        <v>0.14911689375881867</v>
      </c>
      <c r="AA498" s="212">
        <v>0.11894054652077761</v>
      </c>
    </row>
    <row r="499" spans="1:27" x14ac:dyDescent="0.35">
      <c r="A499" s="210" t="s">
        <v>1175</v>
      </c>
      <c r="B499" s="217">
        <v>101.44970834831956</v>
      </c>
      <c r="C499" s="211">
        <v>5.5288553133856007E-2</v>
      </c>
      <c r="D499" s="211">
        <v>0.11963461203142735</v>
      </c>
      <c r="E499" s="211">
        <v>7.3947035937993358E-2</v>
      </c>
      <c r="F499" s="211">
        <v>0.11101406593194325</v>
      </c>
      <c r="G499" s="211">
        <v>0.12057681880731852</v>
      </c>
      <c r="H499" s="211">
        <v>0.12027012056952242</v>
      </c>
      <c r="I499" s="211">
        <v>0.48321421936836179</v>
      </c>
      <c r="J499" s="211">
        <v>0.4647038788438756</v>
      </c>
      <c r="K499" s="211">
        <v>0.55277372769086652</v>
      </c>
      <c r="L499" s="211">
        <v>0.27554108417394491</v>
      </c>
      <c r="M499" s="211">
        <v>0.11623765288692493</v>
      </c>
      <c r="N499" s="211">
        <v>0.38478839518892627</v>
      </c>
      <c r="O499" s="211">
        <v>0.56192204676089397</v>
      </c>
      <c r="P499" s="211">
        <v>6.9078990831155318E-2</v>
      </c>
      <c r="Q499" s="211">
        <v>7.6755488453691331E-2</v>
      </c>
      <c r="R499" s="211">
        <v>0.44136532108483306</v>
      </c>
      <c r="S499" s="211">
        <v>0.33846996586737643</v>
      </c>
      <c r="T499" s="211">
        <v>0.50222076511059122</v>
      </c>
      <c r="U499" s="211">
        <v>0.3219543921304262</v>
      </c>
      <c r="V499" s="211">
        <v>6.4844211261361279E-2</v>
      </c>
      <c r="W499" s="211">
        <v>0.59314436302646323</v>
      </c>
      <c r="X499" s="211">
        <v>0.30705748863748261</v>
      </c>
      <c r="Y499" s="211">
        <v>0.65100464329978758</v>
      </c>
      <c r="Z499" s="211">
        <v>0.14874079038959651</v>
      </c>
      <c r="AA499" s="212">
        <v>0.12719736272666077</v>
      </c>
    </row>
    <row r="500" spans="1:27" x14ac:dyDescent="0.35">
      <c r="A500" s="210" t="s">
        <v>1176</v>
      </c>
      <c r="B500" s="217">
        <v>125.96632213260627</v>
      </c>
      <c r="C500" s="211">
        <v>6.4394343140076055E-2</v>
      </c>
      <c r="D500" s="211">
        <v>0.121687826218522</v>
      </c>
      <c r="E500" s="211">
        <v>7.4657626941193156E-2</v>
      </c>
      <c r="F500" s="211">
        <v>9.902929845592473E-2</v>
      </c>
      <c r="G500" s="211">
        <v>0.12356179562908011</v>
      </c>
      <c r="H500" s="211">
        <v>0.12504620894941421</v>
      </c>
      <c r="I500" s="211">
        <v>0.51485848382212229</v>
      </c>
      <c r="J500" s="211">
        <v>0.45033307036143155</v>
      </c>
      <c r="K500" s="211">
        <v>0.5854434490694409</v>
      </c>
      <c r="L500" s="211">
        <v>0.27063446183157325</v>
      </c>
      <c r="M500" s="211">
        <v>0.10650032819784715</v>
      </c>
      <c r="N500" s="211">
        <v>0.38082839521738154</v>
      </c>
      <c r="O500" s="211">
        <v>0.74196453537450191</v>
      </c>
      <c r="P500" s="211">
        <v>7.0362489014809793E-2</v>
      </c>
      <c r="Q500" s="211">
        <v>0.12718946345918966</v>
      </c>
      <c r="R500" s="211">
        <v>0.4298333714913895</v>
      </c>
      <c r="S500" s="211">
        <v>0.36602070699660483</v>
      </c>
      <c r="T500" s="211">
        <v>0.57187085622102785</v>
      </c>
      <c r="U500" s="211">
        <v>0.34025900521522734</v>
      </c>
      <c r="V500" s="211">
        <v>7.1622460976779545E-2</v>
      </c>
      <c r="W500" s="211">
        <v>0.53461266284612652</v>
      </c>
      <c r="X500" s="211">
        <v>0.41492121528549147</v>
      </c>
      <c r="Y500" s="211">
        <v>0.7016157336878075</v>
      </c>
      <c r="Z500" s="211">
        <v>0.14418029163564811</v>
      </c>
      <c r="AA500" s="212">
        <v>0.1196707019841222</v>
      </c>
    </row>
    <row r="501" spans="1:27" x14ac:dyDescent="0.35">
      <c r="A501" s="210" t="s">
        <v>1177</v>
      </c>
      <c r="B501" s="217">
        <v>140.39198638279717</v>
      </c>
      <c r="C501" s="211">
        <v>4.9131270768701676E-2</v>
      </c>
      <c r="D501" s="211">
        <v>0.12739792642847186</v>
      </c>
      <c r="E501" s="211">
        <v>8.297831735913111E-2</v>
      </c>
      <c r="F501" s="211">
        <v>9.2438696301203785E-2</v>
      </c>
      <c r="G501" s="211">
        <v>0.12420884712206821</v>
      </c>
      <c r="H501" s="211">
        <v>0.10874995878516908</v>
      </c>
      <c r="I501" s="211">
        <v>0.43078213061822185</v>
      </c>
      <c r="J501" s="211">
        <v>0.47297643989967264</v>
      </c>
      <c r="K501" s="211">
        <v>0.60332767805946519</v>
      </c>
      <c r="L501" s="211">
        <v>0.27650455232776566</v>
      </c>
      <c r="M501" s="211">
        <v>0.10206052621953834</v>
      </c>
      <c r="N501" s="211">
        <v>0.36028638909562505</v>
      </c>
      <c r="O501" s="211">
        <v>0.74971690835485716</v>
      </c>
      <c r="P501" s="211">
        <v>6.7684547962103131E-2</v>
      </c>
      <c r="Q501" s="211">
        <v>4.7561049965730663E-2</v>
      </c>
      <c r="R501" s="211">
        <v>0.44178967633259814</v>
      </c>
      <c r="S501" s="211">
        <v>0.27156886432377075</v>
      </c>
      <c r="T501" s="211">
        <v>0.53950201343183268</v>
      </c>
      <c r="U501" s="211">
        <v>0.39620599879388824</v>
      </c>
      <c r="V501" s="211">
        <v>0.1327428751242459</v>
      </c>
      <c r="W501" s="211">
        <v>0.55645201587443083</v>
      </c>
      <c r="X501" s="211">
        <v>0.33432199976661303</v>
      </c>
      <c r="Y501" s="211">
        <v>0.52361297480391367</v>
      </c>
      <c r="Z501" s="211">
        <v>0.14508814250484908</v>
      </c>
      <c r="AA501" s="212">
        <v>0.1163195645634911</v>
      </c>
    </row>
    <row r="502" spans="1:27" x14ac:dyDescent="0.35">
      <c r="A502" s="210" t="s">
        <v>1178</v>
      </c>
      <c r="B502" s="217">
        <v>126.5748788158984</v>
      </c>
      <c r="C502" s="211">
        <v>7.2071092625374825E-2</v>
      </c>
      <c r="D502" s="211">
        <v>0.11904775648818357</v>
      </c>
      <c r="E502" s="211">
        <v>7.5685497270981034E-2</v>
      </c>
      <c r="F502" s="211">
        <v>0.1035126899613884</v>
      </c>
      <c r="G502" s="211">
        <v>0.11618223963221271</v>
      </c>
      <c r="H502" s="211">
        <v>0.1062777246528952</v>
      </c>
      <c r="I502" s="211">
        <v>0.48585727137836282</v>
      </c>
      <c r="J502" s="211">
        <v>0.47219051832460723</v>
      </c>
      <c r="K502" s="211">
        <v>0.64542018567398318</v>
      </c>
      <c r="L502" s="211">
        <v>0.27920181368996699</v>
      </c>
      <c r="M502" s="211">
        <v>0.1053314524303388</v>
      </c>
      <c r="N502" s="211">
        <v>0.3466642226253161</v>
      </c>
      <c r="O502" s="211">
        <v>0.54760034500629629</v>
      </c>
      <c r="P502" s="211">
        <v>7.3933705745664713E-2</v>
      </c>
      <c r="Q502" s="211">
        <v>5.090241574389856E-2</v>
      </c>
      <c r="R502" s="211">
        <v>0.39418622828336636</v>
      </c>
      <c r="S502" s="211">
        <v>0.31291550316042577</v>
      </c>
      <c r="T502" s="211">
        <v>0.53599781360929932</v>
      </c>
      <c r="U502" s="211">
        <v>0.45288338597022204</v>
      </c>
      <c r="V502" s="211">
        <v>7.0543227191938451E-2</v>
      </c>
      <c r="W502" s="211">
        <v>0.59861866897461691</v>
      </c>
      <c r="X502" s="211">
        <v>0.32323034831177316</v>
      </c>
      <c r="Y502" s="211">
        <v>0.61832565679527118</v>
      </c>
      <c r="Z502" s="211">
        <v>0.14818318779092876</v>
      </c>
      <c r="AA502" s="212">
        <v>0.11945380630023317</v>
      </c>
    </row>
    <row r="503" spans="1:27" x14ac:dyDescent="0.35">
      <c r="A503" s="210" t="s">
        <v>1179</v>
      </c>
      <c r="B503" s="217">
        <v>129.09704437049834</v>
      </c>
      <c r="C503" s="211">
        <v>5.4228808774780764E-2</v>
      </c>
      <c r="D503" s="211">
        <v>0.11635175478054717</v>
      </c>
      <c r="E503" s="211">
        <v>8.0558343753191125E-2</v>
      </c>
      <c r="F503" s="211">
        <v>8.6986555358895448E-2</v>
      </c>
      <c r="G503" s="211">
        <v>0.12431910396278159</v>
      </c>
      <c r="H503" s="211">
        <v>0.12255113871668911</v>
      </c>
      <c r="I503" s="211">
        <v>0.41145923431303311</v>
      </c>
      <c r="J503" s="211">
        <v>0.45746801297267264</v>
      </c>
      <c r="K503" s="211">
        <v>0.61669969891008913</v>
      </c>
      <c r="L503" s="211">
        <v>0.26927327258311934</v>
      </c>
      <c r="M503" s="211">
        <v>0.1201840470554662</v>
      </c>
      <c r="N503" s="211">
        <v>0.51601636968024989</v>
      </c>
      <c r="O503" s="211">
        <v>0.69832683000324247</v>
      </c>
      <c r="P503" s="211">
        <v>6.3725126635945373E-2</v>
      </c>
      <c r="Q503" s="211">
        <v>7.2331367482780851E-2</v>
      </c>
      <c r="R503" s="211">
        <v>0.44571697231308982</v>
      </c>
      <c r="S503" s="211">
        <v>0.36305172812441744</v>
      </c>
      <c r="T503" s="211">
        <v>0.51093610610176032</v>
      </c>
      <c r="U503" s="211">
        <v>0.43171148244842728</v>
      </c>
      <c r="V503" s="211">
        <v>7.3020246563270635E-2</v>
      </c>
      <c r="W503" s="211">
        <v>0.62671302141634122</v>
      </c>
      <c r="X503" s="211">
        <v>0.31790724699195805</v>
      </c>
      <c r="Y503" s="211">
        <v>0.69126335903230762</v>
      </c>
      <c r="Z503" s="211">
        <v>0.14777548790930808</v>
      </c>
      <c r="AA503" s="212">
        <v>0.12365641164193991</v>
      </c>
    </row>
    <row r="504" spans="1:27" x14ac:dyDescent="0.35">
      <c r="A504" s="210" t="s">
        <v>1180</v>
      </c>
      <c r="B504" s="217">
        <v>114.64819762252999</v>
      </c>
      <c r="C504" s="211">
        <v>5.5613350771325384E-2</v>
      </c>
      <c r="D504" s="211">
        <v>0.11789539218829755</v>
      </c>
      <c r="E504" s="211">
        <v>7.082429925969097E-2</v>
      </c>
      <c r="F504" s="211">
        <v>8.5200895224918624E-2</v>
      </c>
      <c r="G504" s="211">
        <v>0.12068689110315996</v>
      </c>
      <c r="H504" s="211">
        <v>0.11747315495764096</v>
      </c>
      <c r="I504" s="211">
        <v>0.49677913588466149</v>
      </c>
      <c r="J504" s="211">
        <v>0.46598697778660492</v>
      </c>
      <c r="K504" s="211">
        <v>0.60686238954282512</v>
      </c>
      <c r="L504" s="211">
        <v>0.27255297168093795</v>
      </c>
      <c r="M504" s="211">
        <v>9.9350870139760641E-2</v>
      </c>
      <c r="N504" s="211">
        <v>0.39834959221195537</v>
      </c>
      <c r="O504" s="211">
        <v>0.56174694977790818</v>
      </c>
      <c r="P504" s="211">
        <v>7.21152461288109E-2</v>
      </c>
      <c r="Q504" s="211">
        <v>7.0317181457690323E-2</v>
      </c>
      <c r="R504" s="211">
        <v>0.47215516975347643</v>
      </c>
      <c r="S504" s="211">
        <v>0.30276022750869103</v>
      </c>
      <c r="T504" s="211">
        <v>0.59850925018383794</v>
      </c>
      <c r="U504" s="211">
        <v>0.41098253752640446</v>
      </c>
      <c r="V504" s="211">
        <v>6.9497478590913819E-2</v>
      </c>
      <c r="W504" s="211">
        <v>0.47296191313277253</v>
      </c>
      <c r="X504" s="211">
        <v>0.27327716714674394</v>
      </c>
      <c r="Y504" s="211">
        <v>0.67805389728413912</v>
      </c>
      <c r="Z504" s="211">
        <v>0.14415282427397683</v>
      </c>
      <c r="AA504" s="212">
        <v>0.1251660262080096</v>
      </c>
    </row>
    <row r="505" spans="1:27" x14ac:dyDescent="0.35">
      <c r="A505" s="210" t="s">
        <v>1181</v>
      </c>
      <c r="B505" s="217">
        <v>150.48212700742272</v>
      </c>
      <c r="C505" s="211">
        <v>6.8755478424173705E-2</v>
      </c>
      <c r="D505" s="211">
        <v>0.12342738470732004</v>
      </c>
      <c r="E505" s="211">
        <v>7.9375366510015144E-2</v>
      </c>
      <c r="F505" s="211">
        <v>9.7446440831354786E-2</v>
      </c>
      <c r="G505" s="211">
        <v>0.12094240699194587</v>
      </c>
      <c r="H505" s="211">
        <v>0.11784939433120768</v>
      </c>
      <c r="I505" s="211">
        <v>0.51406895343125081</v>
      </c>
      <c r="J505" s="211">
        <v>0.41659370205465823</v>
      </c>
      <c r="K505" s="211">
        <v>0.54644476884802151</v>
      </c>
      <c r="L505" s="211">
        <v>0.27123614808111629</v>
      </c>
      <c r="M505" s="211">
        <v>0.11166164550679342</v>
      </c>
      <c r="N505" s="211">
        <v>0.43625224830640436</v>
      </c>
      <c r="O505" s="211">
        <v>0.75528129396473265</v>
      </c>
      <c r="P505" s="211">
        <v>6.9227694549450602E-2</v>
      </c>
      <c r="Q505" s="211">
        <v>5.2805286315392497E-2</v>
      </c>
      <c r="R505" s="211">
        <v>0.45877860079305044</v>
      </c>
      <c r="S505" s="211">
        <v>0.29992107044970673</v>
      </c>
      <c r="T505" s="211">
        <v>0.54591700260616061</v>
      </c>
      <c r="U505" s="211">
        <v>0.37984800071244351</v>
      </c>
      <c r="V505" s="211">
        <v>0.14606605940813208</v>
      </c>
      <c r="W505" s="211">
        <v>0.58457459286761715</v>
      </c>
      <c r="X505" s="211">
        <v>0.24103022084190071</v>
      </c>
      <c r="Y505" s="211">
        <v>0.62397140391260553</v>
      </c>
      <c r="Z505" s="211">
        <v>0.14606067602714123</v>
      </c>
      <c r="AA505" s="212">
        <v>0.12122411453196737</v>
      </c>
    </row>
    <row r="506" spans="1:27" x14ac:dyDescent="0.35">
      <c r="A506" s="210" t="s">
        <v>1182</v>
      </c>
      <c r="B506" s="217">
        <v>131.86875460147147</v>
      </c>
      <c r="C506" s="211">
        <v>7.0000319752101303E-2</v>
      </c>
      <c r="D506" s="211">
        <v>0.11957702602565046</v>
      </c>
      <c r="E506" s="211">
        <v>8.0835332681843147E-2</v>
      </c>
      <c r="F506" s="211">
        <v>7.3091609679935304E-2</v>
      </c>
      <c r="G506" s="211">
        <v>0.12123018632788381</v>
      </c>
      <c r="H506" s="211">
        <v>0.12298624210982498</v>
      </c>
      <c r="I506" s="211">
        <v>0.51688158353633307</v>
      </c>
      <c r="J506" s="211">
        <v>0.45905958029885002</v>
      </c>
      <c r="K506" s="211">
        <v>0.60785122929197022</v>
      </c>
      <c r="L506" s="211">
        <v>0.27045146970117628</v>
      </c>
      <c r="M506" s="211">
        <v>7.975355460133568E-2</v>
      </c>
      <c r="N506" s="211">
        <v>0.44169684608039617</v>
      </c>
      <c r="O506" s="211">
        <v>0.75749824067013849</v>
      </c>
      <c r="P506" s="211">
        <v>7.0526828314427817E-2</v>
      </c>
      <c r="Q506" s="211">
        <v>7.9199426586024954E-2</v>
      </c>
      <c r="R506" s="211">
        <v>0.47852688580027614</v>
      </c>
      <c r="S506" s="211">
        <v>0.39812416912116827</v>
      </c>
      <c r="T506" s="211">
        <v>0.54626027226470997</v>
      </c>
      <c r="U506" s="211">
        <v>0.40897408534669405</v>
      </c>
      <c r="V506" s="211">
        <v>8.5869778284693929E-2</v>
      </c>
      <c r="W506" s="211">
        <v>0.54582866425142651</v>
      </c>
      <c r="X506" s="211">
        <v>0.32179528228283516</v>
      </c>
      <c r="Y506" s="211">
        <v>0.74341464773438193</v>
      </c>
      <c r="Z506" s="211">
        <v>0.14915982279161466</v>
      </c>
      <c r="AA506" s="212">
        <v>0.12263002707476013</v>
      </c>
    </row>
    <row r="507" spans="1:27" x14ac:dyDescent="0.35">
      <c r="A507" s="210" t="s">
        <v>1183</v>
      </c>
      <c r="B507" s="217">
        <v>145.39746443138361</v>
      </c>
      <c r="C507" s="211">
        <v>6.7520553027610022E-2</v>
      </c>
      <c r="D507" s="211">
        <v>0.12046952343847583</v>
      </c>
      <c r="E507" s="211">
        <v>7.8724673394879541E-2</v>
      </c>
      <c r="F507" s="211">
        <v>0.11346347002831762</v>
      </c>
      <c r="G507" s="211">
        <v>0.11763935954667051</v>
      </c>
      <c r="H507" s="211">
        <v>0.11206200816249168</v>
      </c>
      <c r="I507" s="211">
        <v>0.44776800685946511</v>
      </c>
      <c r="J507" s="211">
        <v>0.42814363026843327</v>
      </c>
      <c r="K507" s="211">
        <v>0.60735019919450473</v>
      </c>
      <c r="L507" s="211">
        <v>0.26625547671328753</v>
      </c>
      <c r="M507" s="211">
        <v>9.9150012715695443E-2</v>
      </c>
      <c r="N507" s="211">
        <v>0.46827686924994838</v>
      </c>
      <c r="O507" s="211">
        <v>0.6963405713573283</v>
      </c>
      <c r="P507" s="211">
        <v>6.7581329890822259E-2</v>
      </c>
      <c r="Q507" s="211">
        <v>0.10710465346380216</v>
      </c>
      <c r="R507" s="211">
        <v>0.38314698352471255</v>
      </c>
      <c r="S507" s="211">
        <v>0.31341243323428353</v>
      </c>
      <c r="T507" s="211">
        <v>0.54629274952567985</v>
      </c>
      <c r="U507" s="211">
        <v>0.40569504838608117</v>
      </c>
      <c r="V507" s="211">
        <v>0.10858202097701762</v>
      </c>
      <c r="W507" s="211">
        <v>0.59537815300338337</v>
      </c>
      <c r="X507" s="211">
        <v>0.35684525652255406</v>
      </c>
      <c r="Y507" s="211">
        <v>0.61415822745580506</v>
      </c>
      <c r="Z507" s="211">
        <v>0.14829336729150933</v>
      </c>
      <c r="AA507" s="212">
        <v>0.11542500721068492</v>
      </c>
    </row>
    <row r="508" spans="1:27" x14ac:dyDescent="0.35">
      <c r="A508" s="210" t="s">
        <v>1184</v>
      </c>
      <c r="B508" s="217">
        <v>161.24748039181463</v>
      </c>
      <c r="C508" s="211">
        <v>5.8090920375788134E-2</v>
      </c>
      <c r="D508" s="211">
        <v>0.12792509849791006</v>
      </c>
      <c r="E508" s="211">
        <v>8.2712728448704045E-2</v>
      </c>
      <c r="F508" s="211">
        <v>0.12179496815525112</v>
      </c>
      <c r="G508" s="211">
        <v>0.11446440277113119</v>
      </c>
      <c r="H508" s="211">
        <v>0.12885201492126691</v>
      </c>
      <c r="I508" s="211">
        <v>0.4940275217219488</v>
      </c>
      <c r="J508" s="211">
        <v>0.41972985036065169</v>
      </c>
      <c r="K508" s="211">
        <v>0.60534868449210655</v>
      </c>
      <c r="L508" s="211">
        <v>0.27729135713950559</v>
      </c>
      <c r="M508" s="211">
        <v>0.10261382066874861</v>
      </c>
      <c r="N508" s="211">
        <v>0.39533635941292128</v>
      </c>
      <c r="O508" s="211">
        <v>0.70358194456748835</v>
      </c>
      <c r="P508" s="211">
        <v>6.3384915823002361E-2</v>
      </c>
      <c r="Q508" s="211">
        <v>6.0850756960982466E-2</v>
      </c>
      <c r="R508" s="211">
        <v>0.43045218389702927</v>
      </c>
      <c r="S508" s="211">
        <v>0.3383776140961664</v>
      </c>
      <c r="T508" s="211">
        <v>0.54483209431597923</v>
      </c>
      <c r="U508" s="211">
        <v>0.39720962494842915</v>
      </c>
      <c r="V508" s="211">
        <v>0.14601676128533994</v>
      </c>
      <c r="W508" s="211">
        <v>0.54700217829549114</v>
      </c>
      <c r="X508" s="211">
        <v>0.28014249919157613</v>
      </c>
      <c r="Y508" s="211">
        <v>0.70743352342982269</v>
      </c>
      <c r="Z508" s="211">
        <v>0.14163482011409217</v>
      </c>
      <c r="AA508" s="212">
        <v>0.11407446108676089</v>
      </c>
    </row>
    <row r="509" spans="1:27" x14ac:dyDescent="0.35">
      <c r="A509" s="210" t="s">
        <v>1185</v>
      </c>
      <c r="B509" s="217">
        <v>136.88356339830648</v>
      </c>
      <c r="C509" s="211">
        <v>7.404721863080195E-2</v>
      </c>
      <c r="D509" s="211">
        <v>0.12690541559468096</v>
      </c>
      <c r="E509" s="211">
        <v>8.1926857476055312E-2</v>
      </c>
      <c r="F509" s="211">
        <v>9.9074205673098964E-2</v>
      </c>
      <c r="G509" s="211">
        <v>0.12356409538214656</v>
      </c>
      <c r="H509" s="211">
        <v>0.1095653959591147</v>
      </c>
      <c r="I509" s="211">
        <v>0.51833303514127893</v>
      </c>
      <c r="J509" s="211">
        <v>0.45650480901628249</v>
      </c>
      <c r="K509" s="211">
        <v>0.51515547143248841</v>
      </c>
      <c r="L509" s="211">
        <v>0.27561190455137907</v>
      </c>
      <c r="M509" s="211">
        <v>9.3250478155856784E-2</v>
      </c>
      <c r="N509" s="211">
        <v>0.40817961386543267</v>
      </c>
      <c r="O509" s="211">
        <v>0.62128078273876941</v>
      </c>
      <c r="P509" s="211">
        <v>7.1963107488323463E-2</v>
      </c>
      <c r="Q509" s="211">
        <v>4.8888490605242342E-2</v>
      </c>
      <c r="R509" s="211">
        <v>0.4902458595882187</v>
      </c>
      <c r="S509" s="211">
        <v>0.3129403242470884</v>
      </c>
      <c r="T509" s="211">
        <v>0.58176393803836668</v>
      </c>
      <c r="U509" s="211">
        <v>0.43236979182225638</v>
      </c>
      <c r="V509" s="211">
        <v>0.1139815313189986</v>
      </c>
      <c r="W509" s="211">
        <v>0.57276913400343721</v>
      </c>
      <c r="X509" s="211">
        <v>0.36637296784081885</v>
      </c>
      <c r="Y509" s="211">
        <v>0.60842993027796</v>
      </c>
      <c r="Z509" s="211">
        <v>0.14526560143914929</v>
      </c>
      <c r="AA509" s="212">
        <v>0.12017028829968841</v>
      </c>
    </row>
    <row r="510" spans="1:27" x14ac:dyDescent="0.35">
      <c r="A510" s="210" t="s">
        <v>1186</v>
      </c>
      <c r="B510" s="217">
        <v>130.91896561773018</v>
      </c>
      <c r="C510" s="211">
        <v>5.6838720312514274E-2</v>
      </c>
      <c r="D510" s="211">
        <v>0.12673410533038165</v>
      </c>
      <c r="E510" s="211">
        <v>7.2075008821388689E-2</v>
      </c>
      <c r="F510" s="211">
        <v>0.10174880993078628</v>
      </c>
      <c r="G510" s="211">
        <v>0.12137267858219256</v>
      </c>
      <c r="H510" s="211">
        <v>0.11948132868719817</v>
      </c>
      <c r="I510" s="211">
        <v>0.51804173730296921</v>
      </c>
      <c r="J510" s="211">
        <v>0.42121402011615955</v>
      </c>
      <c r="K510" s="211">
        <v>0.6141565105002158</v>
      </c>
      <c r="L510" s="211">
        <v>0.27409966467213209</v>
      </c>
      <c r="M510" s="211">
        <v>0.11110530297214513</v>
      </c>
      <c r="N510" s="211">
        <v>0.47933562526195456</v>
      </c>
      <c r="O510" s="211">
        <v>0.71298169609167283</v>
      </c>
      <c r="P510" s="211">
        <v>6.9457967106733381E-2</v>
      </c>
      <c r="Q510" s="211">
        <v>8.2903937892121263E-2</v>
      </c>
      <c r="R510" s="211">
        <v>0.40081267987638014</v>
      </c>
      <c r="S510" s="211">
        <v>0.26499563956518041</v>
      </c>
      <c r="T510" s="211">
        <v>0.57942251196772965</v>
      </c>
      <c r="U510" s="211">
        <v>0.46569135531436701</v>
      </c>
      <c r="V510" s="211">
        <v>5.5305624246881263E-2</v>
      </c>
      <c r="W510" s="211">
        <v>0.53071509272866013</v>
      </c>
      <c r="X510" s="211">
        <v>0.25473295217278014</v>
      </c>
      <c r="Y510" s="211">
        <v>0.75723131934889409</v>
      </c>
      <c r="Z510" s="211">
        <v>0.14421906406290555</v>
      </c>
      <c r="AA510" s="212">
        <v>0.11996143199510434</v>
      </c>
    </row>
    <row r="511" spans="1:27" x14ac:dyDescent="0.35">
      <c r="A511" s="210" t="s">
        <v>1187</v>
      </c>
      <c r="B511" s="217">
        <v>122.9145279914481</v>
      </c>
      <c r="C511" s="211">
        <v>7.4319417797586676E-2</v>
      </c>
      <c r="D511" s="211">
        <v>0.13038548831580002</v>
      </c>
      <c r="E511" s="211">
        <v>6.5783992689001758E-2</v>
      </c>
      <c r="F511" s="211">
        <v>8.7022787825554421E-2</v>
      </c>
      <c r="G511" s="211">
        <v>0.12393577013518364</v>
      </c>
      <c r="H511" s="211">
        <v>0.1160994717773884</v>
      </c>
      <c r="I511" s="211">
        <v>0.45496384451525101</v>
      </c>
      <c r="J511" s="211">
        <v>0.47640941552829108</v>
      </c>
      <c r="K511" s="211">
        <v>0.60243662542111875</v>
      </c>
      <c r="L511" s="211">
        <v>0.27733078597613109</v>
      </c>
      <c r="M511" s="211">
        <v>9.6060507733669004E-2</v>
      </c>
      <c r="N511" s="211">
        <v>0.51857796606967277</v>
      </c>
      <c r="O511" s="211">
        <v>0.61678684519593197</v>
      </c>
      <c r="P511" s="211">
        <v>6.6751665518118702E-2</v>
      </c>
      <c r="Q511" s="211">
        <v>5.0918731911210283E-2</v>
      </c>
      <c r="R511" s="211">
        <v>0.42129832778285625</v>
      </c>
      <c r="S511" s="211">
        <v>0.32607905903109102</v>
      </c>
      <c r="T511" s="211">
        <v>0.53276555292177719</v>
      </c>
      <c r="U511" s="211">
        <v>0.42316844856824709</v>
      </c>
      <c r="V511" s="211">
        <v>7.4984003706505375E-2</v>
      </c>
      <c r="W511" s="211">
        <v>0.52366173193276511</v>
      </c>
      <c r="X511" s="211">
        <v>0.30240281923748513</v>
      </c>
      <c r="Y511" s="211">
        <v>0.73900647880941628</v>
      </c>
      <c r="Z511" s="211">
        <v>0.14852853267158508</v>
      </c>
      <c r="AA511" s="212">
        <v>0.11977012935926318</v>
      </c>
    </row>
    <row r="512" spans="1:27" x14ac:dyDescent="0.35">
      <c r="A512" s="210" t="s">
        <v>1188</v>
      </c>
      <c r="B512" s="217">
        <v>164.05555430285878</v>
      </c>
      <c r="C512" s="211">
        <v>6.4926800348542341E-2</v>
      </c>
      <c r="D512" s="211">
        <v>0.1267673284363578</v>
      </c>
      <c r="E512" s="211">
        <v>7.6486276761278227E-2</v>
      </c>
      <c r="F512" s="211">
        <v>0.10420253077967606</v>
      </c>
      <c r="G512" s="211">
        <v>0.11997778046991985</v>
      </c>
      <c r="H512" s="211">
        <v>0.1142700853883251</v>
      </c>
      <c r="I512" s="211">
        <v>0.43689977476156749</v>
      </c>
      <c r="J512" s="211">
        <v>0.46116339155531666</v>
      </c>
      <c r="K512" s="211">
        <v>0.60925608379069729</v>
      </c>
      <c r="L512" s="211">
        <v>0.27681401518573401</v>
      </c>
      <c r="M512" s="211">
        <v>0.11295557146231726</v>
      </c>
      <c r="N512" s="211">
        <v>0.36713026942611765</v>
      </c>
      <c r="O512" s="211">
        <v>0.57771007189821266</v>
      </c>
      <c r="P512" s="211">
        <v>7.2356032258571332E-2</v>
      </c>
      <c r="Q512" s="211">
        <v>0.12458958092186481</v>
      </c>
      <c r="R512" s="211">
        <v>0.39465860844519496</v>
      </c>
      <c r="S512" s="211">
        <v>0.4070606294821697</v>
      </c>
      <c r="T512" s="211">
        <v>0.59704489995847831</v>
      </c>
      <c r="U512" s="211">
        <v>0.42097554897911083</v>
      </c>
      <c r="V512" s="211">
        <v>0.1253996024431735</v>
      </c>
      <c r="W512" s="211">
        <v>0.52476702136528575</v>
      </c>
      <c r="X512" s="211">
        <v>0.35441752644277913</v>
      </c>
      <c r="Y512" s="211">
        <v>0.66180905425106584</v>
      </c>
      <c r="Z512" s="211">
        <v>0.14716704005217907</v>
      </c>
      <c r="AA512" s="212">
        <v>0.11864061581717358</v>
      </c>
    </row>
    <row r="513" spans="1:27" x14ac:dyDescent="0.35">
      <c r="A513" s="210" t="s">
        <v>1189</v>
      </c>
      <c r="B513" s="217">
        <v>107.82143404722723</v>
      </c>
      <c r="C513" s="211">
        <v>5.394954010902734E-2</v>
      </c>
      <c r="D513" s="211">
        <v>0.12833271606718627</v>
      </c>
      <c r="E513" s="211">
        <v>7.4244203190968083E-2</v>
      </c>
      <c r="F513" s="211">
        <v>0.10423512519832431</v>
      </c>
      <c r="G513" s="211">
        <v>0.12241670033746932</v>
      </c>
      <c r="H513" s="211">
        <v>0.11807607672330593</v>
      </c>
      <c r="I513" s="211">
        <v>0.48588512689015528</v>
      </c>
      <c r="J513" s="211">
        <v>0.40387854377121735</v>
      </c>
      <c r="K513" s="211">
        <v>0.60145432818704925</v>
      </c>
      <c r="L513" s="211">
        <v>0.27040213628912613</v>
      </c>
      <c r="M513" s="211">
        <v>0.10623370069992512</v>
      </c>
      <c r="N513" s="211">
        <v>0.49180424126701955</v>
      </c>
      <c r="O513" s="211">
        <v>0.62956548413637692</v>
      </c>
      <c r="P513" s="211">
        <v>6.6356126258345721E-2</v>
      </c>
      <c r="Q513" s="211">
        <v>4.7025682910858187E-2</v>
      </c>
      <c r="R513" s="211">
        <v>0.42041803250183463</v>
      </c>
      <c r="S513" s="211">
        <v>0.31128679657287184</v>
      </c>
      <c r="T513" s="211">
        <v>0.53684644549661686</v>
      </c>
      <c r="U513" s="211">
        <v>0.37845008801044394</v>
      </c>
      <c r="V513" s="211">
        <v>5.4708785848253866E-2</v>
      </c>
      <c r="W513" s="211">
        <v>0.62189495826909624</v>
      </c>
      <c r="X513" s="211">
        <v>0.34757362321447727</v>
      </c>
      <c r="Y513" s="211">
        <v>0.57033409082761199</v>
      </c>
      <c r="Z513" s="211">
        <v>0.1480485028641948</v>
      </c>
      <c r="AA513" s="212">
        <v>0.11970275302075203</v>
      </c>
    </row>
    <row r="514" spans="1:27" x14ac:dyDescent="0.35">
      <c r="A514" s="210" t="s">
        <v>1190</v>
      </c>
      <c r="B514" s="217">
        <v>118.34618894138968</v>
      </c>
      <c r="C514" s="211">
        <v>5.5328048143824679E-2</v>
      </c>
      <c r="D514" s="211">
        <v>0.12743604800170136</v>
      </c>
      <c r="E514" s="211">
        <v>8.0031570082015085E-2</v>
      </c>
      <c r="F514" s="211">
        <v>0.1029801585404598</v>
      </c>
      <c r="G514" s="211">
        <v>0.1224796721478138</v>
      </c>
      <c r="H514" s="211">
        <v>0.1124290935700132</v>
      </c>
      <c r="I514" s="211">
        <v>0.5150867886295436</v>
      </c>
      <c r="J514" s="211">
        <v>0.46218882939833528</v>
      </c>
      <c r="K514" s="211">
        <v>0.56497142224137864</v>
      </c>
      <c r="L514" s="211">
        <v>0.27519956644805504</v>
      </c>
      <c r="M514" s="211">
        <v>0.1011821528850098</v>
      </c>
      <c r="N514" s="211">
        <v>0.41251240393297794</v>
      </c>
      <c r="O514" s="211">
        <v>0.59601094717271308</v>
      </c>
      <c r="P514" s="211">
        <v>7.051906682477517E-2</v>
      </c>
      <c r="Q514" s="211">
        <v>0.14247495699389734</v>
      </c>
      <c r="R514" s="211">
        <v>0.46613167068772915</v>
      </c>
      <c r="S514" s="211">
        <v>0.34485007839893944</v>
      </c>
      <c r="T514" s="211">
        <v>0.50870734458301137</v>
      </c>
      <c r="U514" s="211">
        <v>0.44275190088083055</v>
      </c>
      <c r="V514" s="211">
        <v>5.6930888532116641E-2</v>
      </c>
      <c r="W514" s="211">
        <v>0.58574742350912379</v>
      </c>
      <c r="X514" s="211">
        <v>0.30195156606247947</v>
      </c>
      <c r="Y514" s="211">
        <v>0.70975668764693245</v>
      </c>
      <c r="Z514" s="211">
        <v>0.14711973191108887</v>
      </c>
      <c r="AA514" s="212">
        <v>0.12467561994899885</v>
      </c>
    </row>
    <row r="515" spans="1:27" x14ac:dyDescent="0.35">
      <c r="A515" s="210" t="s">
        <v>1191</v>
      </c>
      <c r="B515" s="217">
        <v>125.1258511269253</v>
      </c>
      <c r="C515" s="211">
        <v>5.7237850637626271E-2</v>
      </c>
      <c r="D515" s="211">
        <v>0.1271491107791432</v>
      </c>
      <c r="E515" s="211">
        <v>7.4356225801921291E-2</v>
      </c>
      <c r="F515" s="211">
        <v>0.10231368636605416</v>
      </c>
      <c r="G515" s="211">
        <v>0.12296992081551308</v>
      </c>
      <c r="H515" s="211">
        <v>0.12788564148698039</v>
      </c>
      <c r="I515" s="211">
        <v>0.47095639105896014</v>
      </c>
      <c r="J515" s="211">
        <v>0.41456889092285593</v>
      </c>
      <c r="K515" s="211">
        <v>0.52922660701498969</v>
      </c>
      <c r="L515" s="211">
        <v>0.2750482981516133</v>
      </c>
      <c r="M515" s="211">
        <v>9.2299521764131656E-2</v>
      </c>
      <c r="N515" s="211">
        <v>0.41292168733442691</v>
      </c>
      <c r="O515" s="211">
        <v>0.68329107510662035</v>
      </c>
      <c r="P515" s="211">
        <v>7.2827799340600755E-2</v>
      </c>
      <c r="Q515" s="211">
        <v>7.8821379569945893E-2</v>
      </c>
      <c r="R515" s="211">
        <v>0.41870686900457199</v>
      </c>
      <c r="S515" s="211">
        <v>0.31126877944482512</v>
      </c>
      <c r="T515" s="211">
        <v>0.5702680791585083</v>
      </c>
      <c r="U515" s="211">
        <v>0.48714321890450951</v>
      </c>
      <c r="V515" s="211">
        <v>6.9579778517251334E-2</v>
      </c>
      <c r="W515" s="211">
        <v>0.50257675348086905</v>
      </c>
      <c r="X515" s="211">
        <v>0.42416622867726889</v>
      </c>
      <c r="Y515" s="211">
        <v>0.68620141633376364</v>
      </c>
      <c r="Z515" s="211">
        <v>0.13761831267124888</v>
      </c>
      <c r="AA515" s="212">
        <v>0.12138093649785762</v>
      </c>
    </row>
    <row r="516" spans="1:27" x14ac:dyDescent="0.35">
      <c r="A516" s="210" t="s">
        <v>1192</v>
      </c>
      <c r="B516" s="217">
        <v>104.81943244774909</v>
      </c>
      <c r="C516" s="211">
        <v>6.5556787807690059E-2</v>
      </c>
      <c r="D516" s="211">
        <v>0.12536489345329238</v>
      </c>
      <c r="E516" s="211">
        <v>7.6463965773507184E-2</v>
      </c>
      <c r="F516" s="211">
        <v>0.10753656198740676</v>
      </c>
      <c r="G516" s="211">
        <v>0.1221577433367744</v>
      </c>
      <c r="H516" s="211">
        <v>0.11500767550687589</v>
      </c>
      <c r="I516" s="211">
        <v>0.47442365212217052</v>
      </c>
      <c r="J516" s="211">
        <v>0.44422260975275607</v>
      </c>
      <c r="K516" s="211">
        <v>0.63013314137818388</v>
      </c>
      <c r="L516" s="211">
        <v>0.27645065904734423</v>
      </c>
      <c r="M516" s="211">
        <v>7.6371474883207793E-2</v>
      </c>
      <c r="N516" s="211">
        <v>0.3926736012577689</v>
      </c>
      <c r="O516" s="211">
        <v>0.70899481549103216</v>
      </c>
      <c r="P516" s="211">
        <v>7.3615546204686411E-2</v>
      </c>
      <c r="Q516" s="211">
        <v>6.5106407594721707E-2</v>
      </c>
      <c r="R516" s="211">
        <v>0.41827220702893236</v>
      </c>
      <c r="S516" s="211">
        <v>0.32008574756596708</v>
      </c>
      <c r="T516" s="211">
        <v>0.52090645091091803</v>
      </c>
      <c r="U516" s="211">
        <v>0.38658809674141625</v>
      </c>
      <c r="V516" s="211">
        <v>5.6351952594219906E-2</v>
      </c>
      <c r="W516" s="211">
        <v>0.47575274184517796</v>
      </c>
      <c r="X516" s="211">
        <v>0.25472074394052818</v>
      </c>
      <c r="Y516" s="211">
        <v>0.5758364962928928</v>
      </c>
      <c r="Z516" s="211">
        <v>0.14444681131951384</v>
      </c>
      <c r="AA516" s="212">
        <v>0.12424170150586711</v>
      </c>
    </row>
    <row r="517" spans="1:27" x14ac:dyDescent="0.35">
      <c r="A517" s="210" t="s">
        <v>1193</v>
      </c>
      <c r="B517" s="217">
        <v>143.3755965523417</v>
      </c>
      <c r="C517" s="211">
        <v>6.6700061894507418E-2</v>
      </c>
      <c r="D517" s="211">
        <v>0.11868381463340869</v>
      </c>
      <c r="E517" s="211">
        <v>8.1470666135787587E-2</v>
      </c>
      <c r="F517" s="211">
        <v>8.6771457307972907E-2</v>
      </c>
      <c r="G517" s="211">
        <v>0.11392260814854324</v>
      </c>
      <c r="H517" s="211">
        <v>0.11391197134706477</v>
      </c>
      <c r="I517" s="211">
        <v>0.46288509703954772</v>
      </c>
      <c r="J517" s="211">
        <v>0.43933998947818403</v>
      </c>
      <c r="K517" s="211">
        <v>0.59023072219202433</v>
      </c>
      <c r="L517" s="211">
        <v>0.26712478089934671</v>
      </c>
      <c r="M517" s="211">
        <v>8.7456842104834565E-2</v>
      </c>
      <c r="N517" s="211">
        <v>0.40359142221519989</v>
      </c>
      <c r="O517" s="211">
        <v>0.76257512475919886</v>
      </c>
      <c r="P517" s="211">
        <v>7.1781362980593524E-2</v>
      </c>
      <c r="Q517" s="211">
        <v>0.10120718744742745</v>
      </c>
      <c r="R517" s="211">
        <v>0.45110955778333839</v>
      </c>
      <c r="S517" s="211">
        <v>0.33322739204017593</v>
      </c>
      <c r="T517" s="211">
        <v>0.59320895786764272</v>
      </c>
      <c r="U517" s="211">
        <v>0.42251294053610278</v>
      </c>
      <c r="V517" s="211">
        <v>0.12601371803957917</v>
      </c>
      <c r="W517" s="211">
        <v>0.52378390353508819</v>
      </c>
      <c r="X517" s="211">
        <v>0.32845940907601812</v>
      </c>
      <c r="Y517" s="211">
        <v>0.53989898817517812</v>
      </c>
      <c r="Z517" s="211">
        <v>0.14444267505102809</v>
      </c>
      <c r="AA517" s="212">
        <v>0.11959121039703499</v>
      </c>
    </row>
    <row r="518" spans="1:27" x14ac:dyDescent="0.35">
      <c r="A518" s="210" t="s">
        <v>1194</v>
      </c>
      <c r="B518" s="217">
        <v>130.47353735419117</v>
      </c>
      <c r="C518" s="211">
        <v>5.2510753274739634E-2</v>
      </c>
      <c r="D518" s="211">
        <v>0.12494605583728087</v>
      </c>
      <c r="E518" s="211">
        <v>7.4246782604334163E-2</v>
      </c>
      <c r="F518" s="211">
        <v>0.10851078912170491</v>
      </c>
      <c r="G518" s="211">
        <v>0.12359132282914956</v>
      </c>
      <c r="H518" s="211">
        <v>0.12950446126949891</v>
      </c>
      <c r="I518" s="211">
        <v>0.48536520251653753</v>
      </c>
      <c r="J518" s="211">
        <v>0.40474478981570972</v>
      </c>
      <c r="K518" s="211">
        <v>0.64260780846855325</v>
      </c>
      <c r="L518" s="211">
        <v>0.2789590763932901</v>
      </c>
      <c r="M518" s="211">
        <v>9.85461514441036E-2</v>
      </c>
      <c r="N518" s="211">
        <v>0.39282451030290566</v>
      </c>
      <c r="O518" s="211">
        <v>0.7276578194434874</v>
      </c>
      <c r="P518" s="211">
        <v>6.5451612788750849E-2</v>
      </c>
      <c r="Q518" s="211">
        <v>0.12360886221082275</v>
      </c>
      <c r="R518" s="211">
        <v>0.35387826725893601</v>
      </c>
      <c r="S518" s="211">
        <v>0.31611226118769886</v>
      </c>
      <c r="T518" s="211">
        <v>0.55277240453317777</v>
      </c>
      <c r="U518" s="211">
        <v>0.51217902504188051</v>
      </c>
      <c r="V518" s="211">
        <v>7.8969814454136977E-2</v>
      </c>
      <c r="W518" s="211">
        <v>0.5991820680795843</v>
      </c>
      <c r="X518" s="211">
        <v>0.32260674882261176</v>
      </c>
      <c r="Y518" s="211">
        <v>0.63754633471939504</v>
      </c>
      <c r="Z518" s="211">
        <v>0.14814800461809596</v>
      </c>
      <c r="AA518" s="212">
        <v>0.12094660903714798</v>
      </c>
    </row>
    <row r="519" spans="1:27" x14ac:dyDescent="0.35">
      <c r="A519" s="210" t="s">
        <v>1195</v>
      </c>
      <c r="B519" s="217">
        <v>109.71825902053708</v>
      </c>
      <c r="C519" s="211">
        <v>6.2384853647057245E-2</v>
      </c>
      <c r="D519" s="211">
        <v>0.12474188456313351</v>
      </c>
      <c r="E519" s="211">
        <v>7.0098533638160515E-2</v>
      </c>
      <c r="F519" s="211">
        <v>8.735782257039891E-2</v>
      </c>
      <c r="G519" s="211">
        <v>0.11655383432355282</v>
      </c>
      <c r="H519" s="211">
        <v>0.12720303600780275</v>
      </c>
      <c r="I519" s="211">
        <v>0.51206780432601762</v>
      </c>
      <c r="J519" s="211">
        <v>0.40189674997959784</v>
      </c>
      <c r="K519" s="211">
        <v>0.58393492103111311</v>
      </c>
      <c r="L519" s="211">
        <v>0.27080691079514496</v>
      </c>
      <c r="M519" s="211">
        <v>0.10268628326316664</v>
      </c>
      <c r="N519" s="211">
        <v>0.37328511514136686</v>
      </c>
      <c r="O519" s="211">
        <v>0.58854983985372566</v>
      </c>
      <c r="P519" s="211">
        <v>6.8766281075951396E-2</v>
      </c>
      <c r="Q519" s="211">
        <v>9.5799550733054809E-2</v>
      </c>
      <c r="R519" s="211">
        <v>0.38189243966374664</v>
      </c>
      <c r="S519" s="211">
        <v>0.35558194394076525</v>
      </c>
      <c r="T519" s="211">
        <v>0.60640630917231375</v>
      </c>
      <c r="U519" s="211">
        <v>0.43889831454643102</v>
      </c>
      <c r="V519" s="211">
        <v>5.7153058095011755E-2</v>
      </c>
      <c r="W519" s="211">
        <v>0.47929970428920915</v>
      </c>
      <c r="X519" s="211">
        <v>0.32928993861566153</v>
      </c>
      <c r="Y519" s="211">
        <v>0.54387750398807921</v>
      </c>
      <c r="Z519" s="211">
        <v>0.14877718825042438</v>
      </c>
      <c r="AA519" s="212">
        <v>0.11810972218742835</v>
      </c>
    </row>
    <row r="520" spans="1:27" x14ac:dyDescent="0.35">
      <c r="A520" s="210" t="s">
        <v>1196</v>
      </c>
      <c r="B520" s="217">
        <v>141.07032438874597</v>
      </c>
      <c r="C520" s="211">
        <v>6.7928789974941506E-2</v>
      </c>
      <c r="D520" s="211">
        <v>0.12840748571332167</v>
      </c>
      <c r="E520" s="211">
        <v>7.3792423505266436E-2</v>
      </c>
      <c r="F520" s="211">
        <v>0.10869769882226961</v>
      </c>
      <c r="G520" s="211">
        <v>0.12110692299784967</v>
      </c>
      <c r="H520" s="211">
        <v>0.11664872947307306</v>
      </c>
      <c r="I520" s="211">
        <v>0.42575200131930435</v>
      </c>
      <c r="J520" s="211">
        <v>0.40831259446046675</v>
      </c>
      <c r="K520" s="211">
        <v>0.63703756322528071</v>
      </c>
      <c r="L520" s="211">
        <v>0.26724617742548856</v>
      </c>
      <c r="M520" s="211">
        <v>0.10684654140865792</v>
      </c>
      <c r="N520" s="211">
        <v>0.36670972429450038</v>
      </c>
      <c r="O520" s="211">
        <v>0.72414478799462079</v>
      </c>
      <c r="P520" s="211">
        <v>7.2843326364558134E-2</v>
      </c>
      <c r="Q520" s="211">
        <v>5.7022033587441082E-2</v>
      </c>
      <c r="R520" s="211">
        <v>0.42542976695866958</v>
      </c>
      <c r="S520" s="211">
        <v>0.35497583270667055</v>
      </c>
      <c r="T520" s="211">
        <v>0.5605137958004579</v>
      </c>
      <c r="U520" s="211">
        <v>0.47430952283126271</v>
      </c>
      <c r="V520" s="211">
        <v>6.6946046118276259E-2</v>
      </c>
      <c r="W520" s="211">
        <v>0.5338904813923282</v>
      </c>
      <c r="X520" s="211">
        <v>0.41655764316121069</v>
      </c>
      <c r="Y520" s="211">
        <v>0.5876353050639852</v>
      </c>
      <c r="Z520" s="211">
        <v>0.14954027332160538</v>
      </c>
      <c r="AA520" s="212">
        <v>0.11315707925265275</v>
      </c>
    </row>
    <row r="521" spans="1:27" x14ac:dyDescent="0.35">
      <c r="A521" s="210" t="s">
        <v>1197</v>
      </c>
      <c r="B521" s="217">
        <v>160.11692554792995</v>
      </c>
      <c r="C521" s="211">
        <v>4.9953103118832262E-2</v>
      </c>
      <c r="D521" s="211">
        <v>0.12368930242127225</v>
      </c>
      <c r="E521" s="211">
        <v>7.3120323700006637E-2</v>
      </c>
      <c r="F521" s="211">
        <v>9.7392907747734458E-2</v>
      </c>
      <c r="G521" s="211">
        <v>0.12379901280946418</v>
      </c>
      <c r="H521" s="211">
        <v>0.10855527684275081</v>
      </c>
      <c r="I521" s="211">
        <v>0.50120955720285298</v>
      </c>
      <c r="J521" s="211">
        <v>0.47115379497082205</v>
      </c>
      <c r="K521" s="211">
        <v>0.59457481586765137</v>
      </c>
      <c r="L521" s="211">
        <v>0.26997601608582655</v>
      </c>
      <c r="M521" s="211">
        <v>0.10419152973889194</v>
      </c>
      <c r="N521" s="211">
        <v>0.49509666823079873</v>
      </c>
      <c r="O521" s="211">
        <v>0.78593233671017237</v>
      </c>
      <c r="P521" s="211">
        <v>6.6970370444425331E-2</v>
      </c>
      <c r="Q521" s="211">
        <v>6.1838347924690465E-2</v>
      </c>
      <c r="R521" s="211">
        <v>0.46315765937365666</v>
      </c>
      <c r="S521" s="211">
        <v>0.27348415563760919</v>
      </c>
      <c r="T521" s="211">
        <v>0.60150331963995596</v>
      </c>
      <c r="U521" s="211">
        <v>0.44229344911520585</v>
      </c>
      <c r="V521" s="211">
        <v>0.12985319833600462</v>
      </c>
      <c r="W521" s="211">
        <v>0.52479400702357282</v>
      </c>
      <c r="X521" s="211">
        <v>0.32613150790431888</v>
      </c>
      <c r="Y521" s="211">
        <v>0.60598695775904488</v>
      </c>
      <c r="Z521" s="211">
        <v>0.14789486498242305</v>
      </c>
      <c r="AA521" s="212">
        <v>0.11571766410196903</v>
      </c>
    </row>
    <row r="522" spans="1:27" x14ac:dyDescent="0.35">
      <c r="A522" s="210" t="s">
        <v>1198</v>
      </c>
      <c r="B522" s="217">
        <v>111.64317653044142</v>
      </c>
      <c r="C522" s="211">
        <v>7.5235365658638934E-2</v>
      </c>
      <c r="D522" s="211">
        <v>0.12334814155072354</v>
      </c>
      <c r="E522" s="211">
        <v>6.8328709579597288E-2</v>
      </c>
      <c r="F522" s="211">
        <v>0.10540381831873941</v>
      </c>
      <c r="G522" s="211">
        <v>0.12494801627786774</v>
      </c>
      <c r="H522" s="211">
        <v>0.12114619542380299</v>
      </c>
      <c r="I522" s="211">
        <v>0.41100717996343589</v>
      </c>
      <c r="J522" s="211">
        <v>0.46321038108246576</v>
      </c>
      <c r="K522" s="211">
        <v>0.60090101753623404</v>
      </c>
      <c r="L522" s="211">
        <v>0.27454948251125472</v>
      </c>
      <c r="M522" s="211">
        <v>0.10675911620302443</v>
      </c>
      <c r="N522" s="211">
        <v>0.48651227760360621</v>
      </c>
      <c r="O522" s="211">
        <v>0.71974325946596129</v>
      </c>
      <c r="P522" s="211">
        <v>6.0596933149947817E-2</v>
      </c>
      <c r="Q522" s="211">
        <v>6.7972465161216938E-2</v>
      </c>
      <c r="R522" s="211">
        <v>0.49462027749372184</v>
      </c>
      <c r="S522" s="211">
        <v>0.3225746414469991</v>
      </c>
      <c r="T522" s="211">
        <v>0.56537893994797894</v>
      </c>
      <c r="U522" s="211">
        <v>0.36757028882266862</v>
      </c>
      <c r="V522" s="211">
        <v>5.5704585288163549E-2</v>
      </c>
      <c r="W522" s="211">
        <v>0.58709144551151315</v>
      </c>
      <c r="X522" s="211">
        <v>0.2677359475299213</v>
      </c>
      <c r="Y522" s="211">
        <v>0.71423516568999634</v>
      </c>
      <c r="Z522" s="211">
        <v>0.14748757280244004</v>
      </c>
      <c r="AA522" s="212">
        <v>0.11790854828575487</v>
      </c>
    </row>
    <row r="523" spans="1:27" x14ac:dyDescent="0.35">
      <c r="A523" s="210" t="s">
        <v>1199</v>
      </c>
      <c r="B523" s="217">
        <v>128.52480811757414</v>
      </c>
      <c r="C523" s="211">
        <v>4.9876150801178548E-2</v>
      </c>
      <c r="D523" s="211">
        <v>0.11807054122676672</v>
      </c>
      <c r="E523" s="211">
        <v>6.8369437174677389E-2</v>
      </c>
      <c r="F523" s="211">
        <v>9.5796050948162598E-2</v>
      </c>
      <c r="G523" s="211">
        <v>0.11959892232648187</v>
      </c>
      <c r="H523" s="211">
        <v>0.11582964297017725</v>
      </c>
      <c r="I523" s="211">
        <v>0.51124895304806361</v>
      </c>
      <c r="J523" s="211">
        <v>0.42159633137050134</v>
      </c>
      <c r="K523" s="211">
        <v>0.62458553388612048</v>
      </c>
      <c r="L523" s="211">
        <v>0.27797014168903772</v>
      </c>
      <c r="M523" s="211">
        <v>8.754978075198934E-2</v>
      </c>
      <c r="N523" s="211">
        <v>0.42278494718425819</v>
      </c>
      <c r="O523" s="211">
        <v>0.60996139771048385</v>
      </c>
      <c r="P523" s="211">
        <v>7.0581582254510361E-2</v>
      </c>
      <c r="Q523" s="211">
        <v>5.6149473691344071E-2</v>
      </c>
      <c r="R523" s="211">
        <v>0.44034009693784992</v>
      </c>
      <c r="S523" s="211">
        <v>0.25613926774787177</v>
      </c>
      <c r="T523" s="211">
        <v>0.56262236645663055</v>
      </c>
      <c r="U523" s="211">
        <v>0.49097257848662484</v>
      </c>
      <c r="V523" s="211">
        <v>7.6582619513765646E-2</v>
      </c>
      <c r="W523" s="211">
        <v>0.56242582372279493</v>
      </c>
      <c r="X523" s="211">
        <v>0.25868242345081527</v>
      </c>
      <c r="Y523" s="211">
        <v>0.67094072345864775</v>
      </c>
      <c r="Z523" s="211">
        <v>0.14700900692520405</v>
      </c>
      <c r="AA523" s="212">
        <v>0.11686679803232099</v>
      </c>
    </row>
    <row r="524" spans="1:27" x14ac:dyDescent="0.35">
      <c r="A524" s="210" t="s">
        <v>1200</v>
      </c>
      <c r="B524" s="217">
        <v>121.11516076856013</v>
      </c>
      <c r="C524" s="211">
        <v>6.0935186144090742E-2</v>
      </c>
      <c r="D524" s="211">
        <v>0.12343904527364873</v>
      </c>
      <c r="E524" s="211">
        <v>7.5337606666116275E-2</v>
      </c>
      <c r="F524" s="211">
        <v>0.10188035288074375</v>
      </c>
      <c r="G524" s="211">
        <v>0.11589459355599757</v>
      </c>
      <c r="H524" s="211">
        <v>0.11977452335929262</v>
      </c>
      <c r="I524" s="211">
        <v>0.5018981952292878</v>
      </c>
      <c r="J524" s="211">
        <v>0.47054937685397669</v>
      </c>
      <c r="K524" s="211">
        <v>0.55115266964523746</v>
      </c>
      <c r="L524" s="211">
        <v>0.27481553771235573</v>
      </c>
      <c r="M524" s="211">
        <v>9.8445894976749451E-2</v>
      </c>
      <c r="N524" s="211">
        <v>0.44501509761926461</v>
      </c>
      <c r="O524" s="211">
        <v>0.75458963791541978</v>
      </c>
      <c r="P524" s="211">
        <v>6.8126488027520332E-2</v>
      </c>
      <c r="Q524" s="211">
        <v>7.9656524598817571E-2</v>
      </c>
      <c r="R524" s="211">
        <v>0.43070745529435284</v>
      </c>
      <c r="S524" s="211">
        <v>0.3314235281460769</v>
      </c>
      <c r="T524" s="211">
        <v>0.61510934912578052</v>
      </c>
      <c r="U524" s="211">
        <v>0.424430540196711</v>
      </c>
      <c r="V524" s="211">
        <v>6.2515432624940637E-2</v>
      </c>
      <c r="W524" s="211">
        <v>0.49436035620774732</v>
      </c>
      <c r="X524" s="211">
        <v>0.34087817571214096</v>
      </c>
      <c r="Y524" s="211">
        <v>0.66610038691277451</v>
      </c>
      <c r="Z524" s="211">
        <v>0.14850192463952724</v>
      </c>
      <c r="AA524" s="212">
        <v>0.1206355600660647</v>
      </c>
    </row>
    <row r="525" spans="1:27" x14ac:dyDescent="0.35">
      <c r="A525" s="210" t="s">
        <v>1201</v>
      </c>
      <c r="B525" s="217">
        <v>158.62283963539059</v>
      </c>
      <c r="C525" s="211">
        <v>6.1836896697508192E-2</v>
      </c>
      <c r="D525" s="211">
        <v>0.12052118494601635</v>
      </c>
      <c r="E525" s="211">
        <v>7.4743123171706422E-2</v>
      </c>
      <c r="F525" s="211">
        <v>8.3798715216818989E-2</v>
      </c>
      <c r="G525" s="211">
        <v>0.11927354846635758</v>
      </c>
      <c r="H525" s="211">
        <v>0.10701350448736018</v>
      </c>
      <c r="I525" s="211">
        <v>0.50508554383801973</v>
      </c>
      <c r="J525" s="211">
        <v>0.48711434204416526</v>
      </c>
      <c r="K525" s="211">
        <v>0.53935283576456983</v>
      </c>
      <c r="L525" s="211">
        <v>0.27390916395372278</v>
      </c>
      <c r="M525" s="211">
        <v>0.10080644923249273</v>
      </c>
      <c r="N525" s="211">
        <v>0.37654364547905533</v>
      </c>
      <c r="O525" s="211">
        <v>0.72925696804161844</v>
      </c>
      <c r="P525" s="211">
        <v>7.140693110395982E-2</v>
      </c>
      <c r="Q525" s="211">
        <v>8.1194078353589466E-2</v>
      </c>
      <c r="R525" s="211">
        <v>0.4394871022904524</v>
      </c>
      <c r="S525" s="211">
        <v>0.31771801328269705</v>
      </c>
      <c r="T525" s="211">
        <v>0.59273745096415109</v>
      </c>
      <c r="U525" s="211">
        <v>0.41365256692337549</v>
      </c>
      <c r="V525" s="211">
        <v>0.11752081495886334</v>
      </c>
      <c r="W525" s="211">
        <v>0.63366834108111814</v>
      </c>
      <c r="X525" s="211">
        <v>0.35262532407997527</v>
      </c>
      <c r="Y525" s="211">
        <v>0.76282660111769629</v>
      </c>
      <c r="Z525" s="211">
        <v>0.14704226896664935</v>
      </c>
      <c r="AA525" s="212">
        <v>0.11623006868168026</v>
      </c>
    </row>
    <row r="526" spans="1:27" x14ac:dyDescent="0.35">
      <c r="A526" s="210" t="s">
        <v>1202</v>
      </c>
      <c r="B526" s="217">
        <v>125.58607182687938</v>
      </c>
      <c r="C526" s="211">
        <v>5.0651044257701755E-2</v>
      </c>
      <c r="D526" s="211">
        <v>0.13123593340775094</v>
      </c>
      <c r="E526" s="211">
        <v>6.7893281575159878E-2</v>
      </c>
      <c r="F526" s="211">
        <v>9.8566561433047872E-2</v>
      </c>
      <c r="G526" s="211">
        <v>0.1168192369341306</v>
      </c>
      <c r="H526" s="211">
        <v>0.11303077744011988</v>
      </c>
      <c r="I526" s="211">
        <v>0.48359176115959818</v>
      </c>
      <c r="J526" s="211">
        <v>0.44471884961434549</v>
      </c>
      <c r="K526" s="211">
        <v>0.51604597282143239</v>
      </c>
      <c r="L526" s="211">
        <v>0.27927245983644078</v>
      </c>
      <c r="M526" s="211">
        <v>0.10478150226431053</v>
      </c>
      <c r="N526" s="211">
        <v>0.39958148324230108</v>
      </c>
      <c r="O526" s="211">
        <v>0.68105478010101539</v>
      </c>
      <c r="P526" s="211">
        <v>6.5713509454402297E-2</v>
      </c>
      <c r="Q526" s="211">
        <v>5.371376423440187E-2</v>
      </c>
      <c r="R526" s="211">
        <v>0.41135367248007515</v>
      </c>
      <c r="S526" s="211">
        <v>0.33463613952276605</v>
      </c>
      <c r="T526" s="211">
        <v>0.55075617146568978</v>
      </c>
      <c r="U526" s="211">
        <v>0.39127258506174539</v>
      </c>
      <c r="V526" s="211">
        <v>0.1280095585624712</v>
      </c>
      <c r="W526" s="211">
        <v>0.62133539509986124</v>
      </c>
      <c r="X526" s="211">
        <v>0.39239584289449747</v>
      </c>
      <c r="Y526" s="211">
        <v>0.58479215445474941</v>
      </c>
      <c r="Z526" s="211">
        <v>0.14782155305745542</v>
      </c>
      <c r="AA526" s="212">
        <v>0.12038535879419643</v>
      </c>
    </row>
    <row r="527" spans="1:27" x14ac:dyDescent="0.35">
      <c r="A527" s="210" t="s">
        <v>1203</v>
      </c>
      <c r="B527" s="217">
        <v>129.12108065469641</v>
      </c>
      <c r="C527" s="211">
        <v>7.303712529203514E-2</v>
      </c>
      <c r="D527" s="211">
        <v>0.13132059269683011</v>
      </c>
      <c r="E527" s="211">
        <v>7.5319368151621754E-2</v>
      </c>
      <c r="F527" s="211">
        <v>9.1799505932342346E-2</v>
      </c>
      <c r="G527" s="211">
        <v>0.11673041008174032</v>
      </c>
      <c r="H527" s="211">
        <v>0.11882811254487757</v>
      </c>
      <c r="I527" s="211">
        <v>0.51155099127179393</v>
      </c>
      <c r="J527" s="211">
        <v>0.43046177142945047</v>
      </c>
      <c r="K527" s="211">
        <v>0.50931752588646839</v>
      </c>
      <c r="L527" s="211">
        <v>0.27028484750282961</v>
      </c>
      <c r="M527" s="211">
        <v>9.9005939233307388E-2</v>
      </c>
      <c r="N527" s="211">
        <v>0.38353492101909015</v>
      </c>
      <c r="O527" s="211">
        <v>0.72532018489652783</v>
      </c>
      <c r="P527" s="211">
        <v>7.0948799219778924E-2</v>
      </c>
      <c r="Q527" s="211">
        <v>6.6916771294985258E-2</v>
      </c>
      <c r="R527" s="211">
        <v>0.38925339291727801</v>
      </c>
      <c r="S527" s="211">
        <v>0.3138952519388814</v>
      </c>
      <c r="T527" s="211">
        <v>0.54973327662847349</v>
      </c>
      <c r="U527" s="211">
        <v>0.30914148521023105</v>
      </c>
      <c r="V527" s="211">
        <v>0.16479378623411578</v>
      </c>
      <c r="W527" s="211">
        <v>0.50471578254308935</v>
      </c>
      <c r="X527" s="211">
        <v>0.28501000472985771</v>
      </c>
      <c r="Y527" s="211">
        <v>0.56082427703761972</v>
      </c>
      <c r="Z527" s="211">
        <v>0.1424090161736864</v>
      </c>
      <c r="AA527" s="212">
        <v>0.12258316777738192</v>
      </c>
    </row>
    <row r="528" spans="1:27" x14ac:dyDescent="0.35">
      <c r="A528" s="210" t="s">
        <v>1204</v>
      </c>
      <c r="B528" s="217">
        <v>128.76726719216035</v>
      </c>
      <c r="C528" s="211">
        <v>5.8775823818310133E-2</v>
      </c>
      <c r="D528" s="211">
        <v>0.12057988434584012</v>
      </c>
      <c r="E528" s="211">
        <v>7.2776480050388309E-2</v>
      </c>
      <c r="F528" s="211">
        <v>8.4090586397179756E-2</v>
      </c>
      <c r="G528" s="211">
        <v>0.12354489650850078</v>
      </c>
      <c r="H528" s="211">
        <v>0.10891480406925012</v>
      </c>
      <c r="I528" s="211">
        <v>0.48000852628877633</v>
      </c>
      <c r="J528" s="211">
        <v>0.45711105363191601</v>
      </c>
      <c r="K528" s="211">
        <v>0.57367469474193922</v>
      </c>
      <c r="L528" s="211">
        <v>0.27942679504584922</v>
      </c>
      <c r="M528" s="211">
        <v>9.6157322284463664E-2</v>
      </c>
      <c r="N528" s="211">
        <v>0.40125770214471046</v>
      </c>
      <c r="O528" s="211">
        <v>0.71041860411647906</v>
      </c>
      <c r="P528" s="211">
        <v>6.4747149877306523E-2</v>
      </c>
      <c r="Q528" s="211">
        <v>9.7085895396040553E-2</v>
      </c>
      <c r="R528" s="211">
        <v>0.41419095221268709</v>
      </c>
      <c r="S528" s="211">
        <v>0.27950675371081624</v>
      </c>
      <c r="T528" s="211">
        <v>0.51960829436959344</v>
      </c>
      <c r="U528" s="211">
        <v>0.389592333387064</v>
      </c>
      <c r="V528" s="211">
        <v>0.10343540157826088</v>
      </c>
      <c r="W528" s="211">
        <v>0.5286983506309989</v>
      </c>
      <c r="X528" s="211">
        <v>0.31640144692266914</v>
      </c>
      <c r="Y528" s="211">
        <v>0.66619722170835827</v>
      </c>
      <c r="Z528" s="211">
        <v>0.14472002639299758</v>
      </c>
      <c r="AA528" s="212">
        <v>0.11614503617028611</v>
      </c>
    </row>
    <row r="529" spans="1:27" x14ac:dyDescent="0.35">
      <c r="A529" s="210" t="s">
        <v>1205</v>
      </c>
      <c r="B529" s="217">
        <v>126.6491922599632</v>
      </c>
      <c r="C529" s="211">
        <v>5.5168756469574205E-2</v>
      </c>
      <c r="D529" s="211">
        <v>0.12138424499776976</v>
      </c>
      <c r="E529" s="211">
        <v>7.4345320281181085E-2</v>
      </c>
      <c r="F529" s="211">
        <v>7.5146281207571317E-2</v>
      </c>
      <c r="G529" s="211">
        <v>0.11979658356416728</v>
      </c>
      <c r="H529" s="211">
        <v>0.10942985019950728</v>
      </c>
      <c r="I529" s="211">
        <v>0.51572481752510879</v>
      </c>
      <c r="J529" s="211">
        <v>0.43988514887589036</v>
      </c>
      <c r="K529" s="211">
        <v>0.5167536517697715</v>
      </c>
      <c r="L529" s="211">
        <v>0.27737787091555849</v>
      </c>
      <c r="M529" s="211">
        <v>0.10029356537367842</v>
      </c>
      <c r="N529" s="211">
        <v>0.40640927646372804</v>
      </c>
      <c r="O529" s="211">
        <v>0.6570240759138013</v>
      </c>
      <c r="P529" s="211">
        <v>6.6321541928393457E-2</v>
      </c>
      <c r="Q529" s="211">
        <v>8.4211123223320486E-2</v>
      </c>
      <c r="R529" s="211">
        <v>0.46727787199290671</v>
      </c>
      <c r="S529" s="211">
        <v>0.29113142859902164</v>
      </c>
      <c r="T529" s="211">
        <v>0.51608293427299679</v>
      </c>
      <c r="U529" s="211">
        <v>0.32844427632731371</v>
      </c>
      <c r="V529" s="211">
        <v>9.8001056023716879E-2</v>
      </c>
      <c r="W529" s="211">
        <v>0.65190478428924536</v>
      </c>
      <c r="X529" s="211">
        <v>0.3046079661826675</v>
      </c>
      <c r="Y529" s="211">
        <v>0.6413470735941641</v>
      </c>
      <c r="Z529" s="211">
        <v>0.14731664828872515</v>
      </c>
      <c r="AA529" s="212">
        <v>0.11113319678694511</v>
      </c>
    </row>
    <row r="530" spans="1:27" x14ac:dyDescent="0.35">
      <c r="A530" s="210" t="s">
        <v>1206</v>
      </c>
      <c r="B530" s="217">
        <v>143.07157678245406</v>
      </c>
      <c r="C530" s="211">
        <v>4.9089460987356448E-2</v>
      </c>
      <c r="D530" s="211">
        <v>0.11662435547753823</v>
      </c>
      <c r="E530" s="211">
        <v>6.9578689265498775E-2</v>
      </c>
      <c r="F530" s="211">
        <v>9.67003147625278E-2</v>
      </c>
      <c r="G530" s="211">
        <v>0.12380625631068913</v>
      </c>
      <c r="H530" s="211">
        <v>0.11513189880874908</v>
      </c>
      <c r="I530" s="211">
        <v>0.42690254054067467</v>
      </c>
      <c r="J530" s="211">
        <v>0.44457575934457633</v>
      </c>
      <c r="K530" s="211">
        <v>0.62427130281417076</v>
      </c>
      <c r="L530" s="211">
        <v>0.27412025764622239</v>
      </c>
      <c r="M530" s="211">
        <v>0.10906443893487047</v>
      </c>
      <c r="N530" s="211">
        <v>0.47796918932701238</v>
      </c>
      <c r="O530" s="211">
        <v>0.6606600970672698</v>
      </c>
      <c r="P530" s="211">
        <v>7.0670517481907974E-2</v>
      </c>
      <c r="Q530" s="211">
        <v>8.3552897479841223E-2</v>
      </c>
      <c r="R530" s="211">
        <v>0.48239349182529506</v>
      </c>
      <c r="S530" s="211">
        <v>0.33489858592364952</v>
      </c>
      <c r="T530" s="211">
        <v>0.54435524157573945</v>
      </c>
      <c r="U530" s="211">
        <v>0.34347132500768346</v>
      </c>
      <c r="V530" s="211">
        <v>0.1256713882611139</v>
      </c>
      <c r="W530" s="211">
        <v>0.58597490359569449</v>
      </c>
      <c r="X530" s="211">
        <v>0.38884541703671677</v>
      </c>
      <c r="Y530" s="211">
        <v>0.65414161926507974</v>
      </c>
      <c r="Z530" s="211">
        <v>0.13574098567794754</v>
      </c>
      <c r="AA530" s="212">
        <v>0.12101422845833579</v>
      </c>
    </row>
    <row r="531" spans="1:27" x14ac:dyDescent="0.35">
      <c r="A531" s="210" t="s">
        <v>1207</v>
      </c>
      <c r="B531" s="217">
        <v>109.71444994038131</v>
      </c>
      <c r="C531" s="211">
        <v>4.8166389676281333E-2</v>
      </c>
      <c r="D531" s="211">
        <v>0.11528049432261929</v>
      </c>
      <c r="E531" s="211">
        <v>7.3617907390061507E-2</v>
      </c>
      <c r="F531" s="211">
        <v>0.10038741952957866</v>
      </c>
      <c r="G531" s="211">
        <v>0.11738802747470235</v>
      </c>
      <c r="H531" s="211">
        <v>0.11001216057727271</v>
      </c>
      <c r="I531" s="211">
        <v>0.50305410312833132</v>
      </c>
      <c r="J531" s="211">
        <v>0.45891198985331239</v>
      </c>
      <c r="K531" s="211">
        <v>0.58360684694516896</v>
      </c>
      <c r="L531" s="211">
        <v>0.28442522806128467</v>
      </c>
      <c r="M531" s="211">
        <v>8.5957420743888874E-2</v>
      </c>
      <c r="N531" s="211">
        <v>0.34841287176122515</v>
      </c>
      <c r="O531" s="211">
        <v>0.64605110845934099</v>
      </c>
      <c r="P531" s="211">
        <v>6.8227541726275764E-2</v>
      </c>
      <c r="Q531" s="211">
        <v>0.11065922577324228</v>
      </c>
      <c r="R531" s="211">
        <v>0.42436575022065681</v>
      </c>
      <c r="S531" s="211">
        <v>0.26812290720128318</v>
      </c>
      <c r="T531" s="211">
        <v>0.48532365826220242</v>
      </c>
      <c r="U531" s="211">
        <v>0.39841776162330378</v>
      </c>
      <c r="V531" s="211">
        <v>8.5321324558321268E-2</v>
      </c>
      <c r="W531" s="211">
        <v>0.61098749515758011</v>
      </c>
      <c r="X531" s="211">
        <v>0.31876758937590632</v>
      </c>
      <c r="Y531" s="211">
        <v>0.63262646950563239</v>
      </c>
      <c r="Z531" s="211">
        <v>0.1486721434578212</v>
      </c>
      <c r="AA531" s="212">
        <v>0.12376383633868762</v>
      </c>
    </row>
    <row r="532" spans="1:27" x14ac:dyDescent="0.35">
      <c r="A532" s="210" t="s">
        <v>1208</v>
      </c>
      <c r="B532" s="217">
        <v>136.28763812553092</v>
      </c>
      <c r="C532" s="211">
        <v>6.6991954857809594E-2</v>
      </c>
      <c r="D532" s="211">
        <v>0.12592311013996968</v>
      </c>
      <c r="E532" s="211">
        <v>8.235189307649729E-2</v>
      </c>
      <c r="F532" s="211">
        <v>8.522795531438028E-2</v>
      </c>
      <c r="G532" s="211">
        <v>0.12343891053980142</v>
      </c>
      <c r="H532" s="211">
        <v>0.12094880450629664</v>
      </c>
      <c r="I532" s="211">
        <v>0.52877004199105559</v>
      </c>
      <c r="J532" s="211">
        <v>0.46683779857957075</v>
      </c>
      <c r="K532" s="211">
        <v>0.59375293552888642</v>
      </c>
      <c r="L532" s="211">
        <v>0.27025758707611142</v>
      </c>
      <c r="M532" s="211">
        <v>8.7225163915647011E-2</v>
      </c>
      <c r="N532" s="211">
        <v>0.43514453427766087</v>
      </c>
      <c r="O532" s="211">
        <v>0.53124931602859382</v>
      </c>
      <c r="P532" s="211">
        <v>6.2810025834353564E-2</v>
      </c>
      <c r="Q532" s="211">
        <v>7.2005395867337244E-2</v>
      </c>
      <c r="R532" s="211">
        <v>0.43806760163416536</v>
      </c>
      <c r="S532" s="211">
        <v>0.31601907196042134</v>
      </c>
      <c r="T532" s="211">
        <v>0.63646429628852352</v>
      </c>
      <c r="U532" s="211">
        <v>0.48729201590323251</v>
      </c>
      <c r="V532" s="211">
        <v>0.10332347319023288</v>
      </c>
      <c r="W532" s="211">
        <v>0.53167740967104204</v>
      </c>
      <c r="X532" s="211">
        <v>0.26273805201821243</v>
      </c>
      <c r="Y532" s="211">
        <v>0.75461066193585091</v>
      </c>
      <c r="Z532" s="211">
        <v>0.14495812181117176</v>
      </c>
      <c r="AA532" s="212">
        <v>0.12162755781563553</v>
      </c>
    </row>
    <row r="533" spans="1:27" x14ac:dyDescent="0.35">
      <c r="A533" s="210" t="s">
        <v>1209</v>
      </c>
      <c r="B533" s="217">
        <v>164.47062102728748</v>
      </c>
      <c r="C533" s="211">
        <v>7.0270937442176926E-2</v>
      </c>
      <c r="D533" s="211">
        <v>0.12932478629982005</v>
      </c>
      <c r="E533" s="211">
        <v>7.9792969626883134E-2</v>
      </c>
      <c r="F533" s="211">
        <v>0.10258867936014365</v>
      </c>
      <c r="G533" s="211">
        <v>0.12088071228210688</v>
      </c>
      <c r="H533" s="211">
        <v>0.12228892554850636</v>
      </c>
      <c r="I533" s="211">
        <v>0.50071847976871031</v>
      </c>
      <c r="J533" s="211">
        <v>0.41544772777365896</v>
      </c>
      <c r="K533" s="211">
        <v>0.64706882550757205</v>
      </c>
      <c r="L533" s="211">
        <v>0.27530145991133731</v>
      </c>
      <c r="M533" s="211">
        <v>0.11812977436516678</v>
      </c>
      <c r="N533" s="211">
        <v>0.49545212538787442</v>
      </c>
      <c r="O533" s="211">
        <v>0.74719296248695288</v>
      </c>
      <c r="P533" s="211">
        <v>7.0343130588103375E-2</v>
      </c>
      <c r="Q533" s="211">
        <v>0.14227569063489473</v>
      </c>
      <c r="R533" s="211">
        <v>0.44540129992625183</v>
      </c>
      <c r="S533" s="211">
        <v>0.40113006400471268</v>
      </c>
      <c r="T533" s="211">
        <v>0.49933744792426732</v>
      </c>
      <c r="U533" s="211">
        <v>0.33429801501363471</v>
      </c>
      <c r="V533" s="211">
        <v>0.1232580804660801</v>
      </c>
      <c r="W533" s="211">
        <v>0.51665406340891928</v>
      </c>
      <c r="X533" s="211">
        <v>0.28089578712166335</v>
      </c>
      <c r="Y533" s="211">
        <v>0.74056578483974089</v>
      </c>
      <c r="Z533" s="211">
        <v>0.14946128787433058</v>
      </c>
      <c r="AA533" s="212">
        <v>0.1213475755418691</v>
      </c>
    </row>
    <row r="534" spans="1:27" x14ac:dyDescent="0.35">
      <c r="A534" s="210" t="s">
        <v>1210</v>
      </c>
      <c r="B534" s="217">
        <v>124.49712270458147</v>
      </c>
      <c r="C534" s="211">
        <v>5.0126169428537037E-2</v>
      </c>
      <c r="D534" s="211">
        <v>0.11800045493649647</v>
      </c>
      <c r="E534" s="211">
        <v>7.407267649605416E-2</v>
      </c>
      <c r="F534" s="211">
        <v>8.6988695586089307E-2</v>
      </c>
      <c r="G534" s="211">
        <v>0.11604126025188205</v>
      </c>
      <c r="H534" s="211">
        <v>0.11557349335101363</v>
      </c>
      <c r="I534" s="211">
        <v>0.47090234247948637</v>
      </c>
      <c r="J534" s="211">
        <v>0.47861229271552064</v>
      </c>
      <c r="K534" s="211">
        <v>0.57669192066665476</v>
      </c>
      <c r="L534" s="211">
        <v>0.27576648309700985</v>
      </c>
      <c r="M534" s="211">
        <v>8.2154405621792367E-2</v>
      </c>
      <c r="N534" s="211">
        <v>0.45052513885798273</v>
      </c>
      <c r="O534" s="211">
        <v>0.5864805096353376</v>
      </c>
      <c r="P534" s="211">
        <v>7.0391406843619386E-2</v>
      </c>
      <c r="Q534" s="211">
        <v>6.212217321879579E-2</v>
      </c>
      <c r="R534" s="211">
        <v>0.44485812993089735</v>
      </c>
      <c r="S534" s="211">
        <v>0.31248387429798385</v>
      </c>
      <c r="T534" s="211">
        <v>0.55683510468224418</v>
      </c>
      <c r="U534" s="211">
        <v>0.43429462408853142</v>
      </c>
      <c r="V534" s="211">
        <v>9.506350110602467E-2</v>
      </c>
      <c r="W534" s="211">
        <v>0.54076608759168121</v>
      </c>
      <c r="X534" s="211">
        <v>0.27898569270120277</v>
      </c>
      <c r="Y534" s="211">
        <v>0.62138258649132094</v>
      </c>
      <c r="Z534" s="211">
        <v>0.14687985236579715</v>
      </c>
      <c r="AA534" s="212">
        <v>0.11867297328979255</v>
      </c>
    </row>
    <row r="535" spans="1:27" x14ac:dyDescent="0.35">
      <c r="A535" s="210" t="s">
        <v>1211</v>
      </c>
      <c r="B535" s="217">
        <v>120.11485242527291</v>
      </c>
      <c r="C535" s="211">
        <v>5.8093436956912901E-2</v>
      </c>
      <c r="D535" s="211">
        <v>0.12221082222473267</v>
      </c>
      <c r="E535" s="211">
        <v>6.8155454726860631E-2</v>
      </c>
      <c r="F535" s="211">
        <v>8.2555450511037992E-2</v>
      </c>
      <c r="G535" s="211">
        <v>0.11730408111339015</v>
      </c>
      <c r="H535" s="211">
        <v>0.11539625758274254</v>
      </c>
      <c r="I535" s="211">
        <v>0.52610064662827827</v>
      </c>
      <c r="J535" s="211">
        <v>0.4303506781689293</v>
      </c>
      <c r="K535" s="211">
        <v>0.58309692923313017</v>
      </c>
      <c r="L535" s="211">
        <v>0.27330477899740896</v>
      </c>
      <c r="M535" s="211">
        <v>0.11525997043285112</v>
      </c>
      <c r="N535" s="211">
        <v>0.51058915739670774</v>
      </c>
      <c r="O535" s="211">
        <v>0.68940094190083423</v>
      </c>
      <c r="P535" s="211">
        <v>6.4048246301105047E-2</v>
      </c>
      <c r="Q535" s="211">
        <v>6.3354991889359585E-2</v>
      </c>
      <c r="R535" s="211">
        <v>0.402442418079415</v>
      </c>
      <c r="S535" s="211">
        <v>0.33851109239202604</v>
      </c>
      <c r="T535" s="211">
        <v>0.48132509357493169</v>
      </c>
      <c r="U535" s="211">
        <v>0.37544558657262339</v>
      </c>
      <c r="V535" s="211">
        <v>9.0288040959465174E-2</v>
      </c>
      <c r="W535" s="211">
        <v>0.57764300141041069</v>
      </c>
      <c r="X535" s="211">
        <v>0.3811761138237223</v>
      </c>
      <c r="Y535" s="211">
        <v>0.64752315187299458</v>
      </c>
      <c r="Z535" s="211">
        <v>0.14856807105463249</v>
      </c>
      <c r="AA535" s="212">
        <v>0.12316101910668975</v>
      </c>
    </row>
    <row r="536" spans="1:27" x14ac:dyDescent="0.35">
      <c r="A536" s="210" t="s">
        <v>1212</v>
      </c>
      <c r="B536" s="217">
        <v>127.35119591198919</v>
      </c>
      <c r="C536" s="211">
        <v>6.4989026022357968E-2</v>
      </c>
      <c r="D536" s="211">
        <v>0.12601279276653399</v>
      </c>
      <c r="E536" s="211">
        <v>6.9645205088605278E-2</v>
      </c>
      <c r="F536" s="211">
        <v>8.72294495160926E-2</v>
      </c>
      <c r="G536" s="211">
        <v>0.11752296342404266</v>
      </c>
      <c r="H536" s="211">
        <v>0.12375726647120801</v>
      </c>
      <c r="I536" s="211">
        <v>0.47544382415980557</v>
      </c>
      <c r="J536" s="211">
        <v>0.45684070435361224</v>
      </c>
      <c r="K536" s="211">
        <v>0.62056850920594764</v>
      </c>
      <c r="L536" s="211">
        <v>0.27546899118411261</v>
      </c>
      <c r="M536" s="211">
        <v>0.10804134769797961</v>
      </c>
      <c r="N536" s="211">
        <v>0.3743734651647595</v>
      </c>
      <c r="O536" s="211">
        <v>0.57683209917173572</v>
      </c>
      <c r="P536" s="211">
        <v>6.6750306832304679E-2</v>
      </c>
      <c r="Q536" s="211">
        <v>0.14474924106539208</v>
      </c>
      <c r="R536" s="211">
        <v>0.44766717873021722</v>
      </c>
      <c r="S536" s="211">
        <v>0.3020362470196023</v>
      </c>
      <c r="T536" s="211">
        <v>0.63940412310851502</v>
      </c>
      <c r="U536" s="211">
        <v>0.40828729549144804</v>
      </c>
      <c r="V536" s="211">
        <v>9.244473983697285E-2</v>
      </c>
      <c r="W536" s="211">
        <v>0.53947116524113281</v>
      </c>
      <c r="X536" s="211">
        <v>0.34486812935267275</v>
      </c>
      <c r="Y536" s="211">
        <v>0.59905490048649701</v>
      </c>
      <c r="Z536" s="211">
        <v>0.14851018441532229</v>
      </c>
      <c r="AA536" s="212">
        <v>0.12178178030909012</v>
      </c>
    </row>
    <row r="537" spans="1:27" x14ac:dyDescent="0.35">
      <c r="A537" s="210" t="s">
        <v>1213</v>
      </c>
      <c r="B537" s="217">
        <v>138.77101068892208</v>
      </c>
      <c r="C537" s="211">
        <v>7.2952269539235504E-2</v>
      </c>
      <c r="D537" s="211">
        <v>0.11236209242178834</v>
      </c>
      <c r="E537" s="211">
        <v>7.5996870603842664E-2</v>
      </c>
      <c r="F537" s="211">
        <v>8.1060680296239015E-2</v>
      </c>
      <c r="G537" s="211">
        <v>0.11896095109554421</v>
      </c>
      <c r="H537" s="211">
        <v>0.11676397178551653</v>
      </c>
      <c r="I537" s="211">
        <v>0.51121977484137493</v>
      </c>
      <c r="J537" s="211">
        <v>0.40752155373179438</v>
      </c>
      <c r="K537" s="211">
        <v>0.64628342327042432</v>
      </c>
      <c r="L537" s="211">
        <v>0.27050746467663911</v>
      </c>
      <c r="M537" s="211">
        <v>9.874812651668595E-2</v>
      </c>
      <c r="N537" s="211">
        <v>0.46845610226995615</v>
      </c>
      <c r="O537" s="211">
        <v>0.74516864554514661</v>
      </c>
      <c r="P537" s="211">
        <v>6.6430073467356854E-2</v>
      </c>
      <c r="Q537" s="211">
        <v>0.12450014772462867</v>
      </c>
      <c r="R537" s="211">
        <v>0.48532577952143968</v>
      </c>
      <c r="S537" s="211">
        <v>0.40067506370544487</v>
      </c>
      <c r="T537" s="211">
        <v>0.55987664456154052</v>
      </c>
      <c r="U537" s="211">
        <v>0.43383886224339485</v>
      </c>
      <c r="V537" s="211">
        <v>0.10736509811097783</v>
      </c>
      <c r="W537" s="211">
        <v>0.6326544143613394</v>
      </c>
      <c r="X537" s="211">
        <v>0.32370735263777339</v>
      </c>
      <c r="Y537" s="211">
        <v>0.5359239281308823</v>
      </c>
      <c r="Z537" s="211">
        <v>0.14898394438029294</v>
      </c>
      <c r="AA537" s="212">
        <v>0.11983601790600064</v>
      </c>
    </row>
    <row r="538" spans="1:27" x14ac:dyDescent="0.35">
      <c r="A538" s="210" t="s">
        <v>1214</v>
      </c>
      <c r="B538" s="217">
        <v>135.50760384616234</v>
      </c>
      <c r="C538" s="211">
        <v>5.279033545409767E-2</v>
      </c>
      <c r="D538" s="211">
        <v>0.12889025774184809</v>
      </c>
      <c r="E538" s="211">
        <v>7.6257466944039384E-2</v>
      </c>
      <c r="F538" s="211">
        <v>9.4053904878783165E-2</v>
      </c>
      <c r="G538" s="211">
        <v>0.12303577342829909</v>
      </c>
      <c r="H538" s="211">
        <v>0.11764938650779719</v>
      </c>
      <c r="I538" s="211">
        <v>0.47876477857144206</v>
      </c>
      <c r="J538" s="211">
        <v>0.4548066357149611</v>
      </c>
      <c r="K538" s="211">
        <v>0.54897616109196379</v>
      </c>
      <c r="L538" s="211">
        <v>0.27068571239605349</v>
      </c>
      <c r="M538" s="211">
        <v>9.0936959952403959E-2</v>
      </c>
      <c r="N538" s="211">
        <v>0.50264121280446816</v>
      </c>
      <c r="O538" s="211">
        <v>0.59851021300059148</v>
      </c>
      <c r="P538" s="211">
        <v>7.2267080953552748E-2</v>
      </c>
      <c r="Q538" s="211">
        <v>6.5573171140481598E-2</v>
      </c>
      <c r="R538" s="211">
        <v>0.43824998725521036</v>
      </c>
      <c r="S538" s="211">
        <v>0.33843117180088755</v>
      </c>
      <c r="T538" s="211">
        <v>0.57689141938678168</v>
      </c>
      <c r="U538" s="211">
        <v>0.38710444242605846</v>
      </c>
      <c r="V538" s="211">
        <v>9.707412492360025E-2</v>
      </c>
      <c r="W538" s="211">
        <v>0.51955841969120198</v>
      </c>
      <c r="X538" s="211">
        <v>0.28461481869385846</v>
      </c>
      <c r="Y538" s="211">
        <v>0.71338110807640831</v>
      </c>
      <c r="Z538" s="211">
        <v>0.14724207687826751</v>
      </c>
      <c r="AA538" s="212">
        <v>0.11928283928632719</v>
      </c>
    </row>
    <row r="539" spans="1:27" x14ac:dyDescent="0.35">
      <c r="A539" s="210" t="s">
        <v>1215</v>
      </c>
      <c r="B539" s="217">
        <v>147.82517912942933</v>
      </c>
      <c r="C539" s="211">
        <v>6.8183234343318397E-2</v>
      </c>
      <c r="D539" s="211">
        <v>0.11464878005642082</v>
      </c>
      <c r="E539" s="211">
        <v>7.4016842576334535E-2</v>
      </c>
      <c r="F539" s="211">
        <v>9.8675657960771102E-2</v>
      </c>
      <c r="G539" s="211">
        <v>0.12256219625094286</v>
      </c>
      <c r="H539" s="211">
        <v>0.11042947116129243</v>
      </c>
      <c r="I539" s="211">
        <v>0.50488861054743273</v>
      </c>
      <c r="J539" s="211">
        <v>0.43582937702587021</v>
      </c>
      <c r="K539" s="211">
        <v>0.62572504207511137</v>
      </c>
      <c r="L539" s="211">
        <v>0.27953739295381885</v>
      </c>
      <c r="M539" s="211">
        <v>0.11395481318089837</v>
      </c>
      <c r="N539" s="211">
        <v>0.40690687469256609</v>
      </c>
      <c r="O539" s="211">
        <v>0.75815795520511486</v>
      </c>
      <c r="P539" s="211">
        <v>6.9237607848434093E-2</v>
      </c>
      <c r="Q539" s="211">
        <v>7.3545442780844711E-2</v>
      </c>
      <c r="R539" s="211">
        <v>0.43040555165884986</v>
      </c>
      <c r="S539" s="211">
        <v>0.33283860653570929</v>
      </c>
      <c r="T539" s="211">
        <v>0.5120546923526974</v>
      </c>
      <c r="U539" s="211">
        <v>0.37224591180738265</v>
      </c>
      <c r="V539" s="211">
        <v>0.10530759022649071</v>
      </c>
      <c r="W539" s="211">
        <v>0.50993358883394579</v>
      </c>
      <c r="X539" s="211">
        <v>0.37132368617393025</v>
      </c>
      <c r="Y539" s="211">
        <v>0.64791464608524707</v>
      </c>
      <c r="Z539" s="211">
        <v>0.14976225779195673</v>
      </c>
      <c r="AA539" s="212">
        <v>0.11499838301063979</v>
      </c>
    </row>
    <row r="540" spans="1:27" x14ac:dyDescent="0.35">
      <c r="A540" s="210" t="s">
        <v>1216</v>
      </c>
      <c r="B540" s="217">
        <v>135.69368163176162</v>
      </c>
      <c r="C540" s="211">
        <v>5.2325794063883012E-2</v>
      </c>
      <c r="D540" s="211">
        <v>0.11992960152186392</v>
      </c>
      <c r="E540" s="211">
        <v>6.9376107150586286E-2</v>
      </c>
      <c r="F540" s="211">
        <v>0.10357959125549385</v>
      </c>
      <c r="G540" s="211">
        <v>0.12408239128599555</v>
      </c>
      <c r="H540" s="211">
        <v>0.11863427311424912</v>
      </c>
      <c r="I540" s="211">
        <v>0.47317411036236634</v>
      </c>
      <c r="J540" s="211">
        <v>0.43593257153136339</v>
      </c>
      <c r="K540" s="211">
        <v>0.53743333307932106</v>
      </c>
      <c r="L540" s="211">
        <v>0.27649005300328933</v>
      </c>
      <c r="M540" s="211">
        <v>0.1083583807247053</v>
      </c>
      <c r="N540" s="211">
        <v>0.38790016059499183</v>
      </c>
      <c r="O540" s="211">
        <v>0.74796751721358867</v>
      </c>
      <c r="P540" s="211">
        <v>7.0173730079343716E-2</v>
      </c>
      <c r="Q540" s="211">
        <v>5.8835276088233746E-2</v>
      </c>
      <c r="R540" s="211">
        <v>0.42567122197397861</v>
      </c>
      <c r="S540" s="211">
        <v>0.31308143007674827</v>
      </c>
      <c r="T540" s="211">
        <v>0.55529305787823835</v>
      </c>
      <c r="U540" s="211">
        <v>0.35902681788257801</v>
      </c>
      <c r="V540" s="211">
        <v>9.1503234071247344E-2</v>
      </c>
      <c r="W540" s="211">
        <v>0.52124925625395646</v>
      </c>
      <c r="X540" s="211">
        <v>0.3341785069726278</v>
      </c>
      <c r="Y540" s="211">
        <v>0.7558213394392157</v>
      </c>
      <c r="Z540" s="211">
        <v>0.14768758225084164</v>
      </c>
      <c r="AA540" s="212">
        <v>0.11490242820134323</v>
      </c>
    </row>
    <row r="541" spans="1:27" x14ac:dyDescent="0.35">
      <c r="A541" s="210" t="s">
        <v>1217</v>
      </c>
      <c r="B541" s="217">
        <v>143.12983024727663</v>
      </c>
      <c r="C541" s="211">
        <v>7.7086838148576198E-2</v>
      </c>
      <c r="D541" s="211">
        <v>0.11738182057693541</v>
      </c>
      <c r="E541" s="211">
        <v>8.6416895989029116E-2</v>
      </c>
      <c r="F541" s="211">
        <v>9.2358459786990657E-2</v>
      </c>
      <c r="G541" s="211">
        <v>0.12168791232143024</v>
      </c>
      <c r="H541" s="211">
        <v>0.12322479690048273</v>
      </c>
      <c r="I541" s="211">
        <v>0.46881968290004616</v>
      </c>
      <c r="J541" s="211">
        <v>0.40630700351764737</v>
      </c>
      <c r="K541" s="211">
        <v>0.64526302152419501</v>
      </c>
      <c r="L541" s="211">
        <v>0.2719232986565121</v>
      </c>
      <c r="M541" s="211">
        <v>0.10527782902859054</v>
      </c>
      <c r="N541" s="211">
        <v>0.39517679209370532</v>
      </c>
      <c r="O541" s="211">
        <v>0.60363500453989183</v>
      </c>
      <c r="P541" s="211">
        <v>6.319994627366983E-2</v>
      </c>
      <c r="Q541" s="211">
        <v>9.2305969747805569E-2</v>
      </c>
      <c r="R541" s="211">
        <v>0.45082927037806486</v>
      </c>
      <c r="S541" s="211">
        <v>0.34121221992068529</v>
      </c>
      <c r="T541" s="211">
        <v>0.55369240033114386</v>
      </c>
      <c r="U541" s="211">
        <v>0.50521204015969023</v>
      </c>
      <c r="V541" s="211">
        <v>0.10097946588440568</v>
      </c>
      <c r="W541" s="211">
        <v>0.58848169305664033</v>
      </c>
      <c r="X541" s="211">
        <v>0.39023347145436243</v>
      </c>
      <c r="Y541" s="211">
        <v>0.66638202130874846</v>
      </c>
      <c r="Z541" s="211">
        <v>0.14485933196239273</v>
      </c>
      <c r="AA541" s="212">
        <v>0.12265277174401705</v>
      </c>
    </row>
    <row r="542" spans="1:27" x14ac:dyDescent="0.35">
      <c r="A542" s="210" t="s">
        <v>1218</v>
      </c>
      <c r="B542" s="217">
        <v>163.99291742002396</v>
      </c>
      <c r="C542" s="211">
        <v>5.6978985875791088E-2</v>
      </c>
      <c r="D542" s="211">
        <v>0.13130481839145405</v>
      </c>
      <c r="E542" s="211">
        <v>8.07446621772792E-2</v>
      </c>
      <c r="F542" s="211">
        <v>0.10301623524318122</v>
      </c>
      <c r="G542" s="211">
        <v>0.12346995263984982</v>
      </c>
      <c r="H542" s="211">
        <v>0.11417377132550229</v>
      </c>
      <c r="I542" s="211">
        <v>0.4496697257874841</v>
      </c>
      <c r="J542" s="211">
        <v>0.41694318124652302</v>
      </c>
      <c r="K542" s="211">
        <v>0.64079261703439272</v>
      </c>
      <c r="L542" s="211">
        <v>0.27984465708440565</v>
      </c>
      <c r="M542" s="211">
        <v>8.2951855803526084E-2</v>
      </c>
      <c r="N542" s="211">
        <v>0.49114242577970568</v>
      </c>
      <c r="O542" s="211">
        <v>0.60220987560931549</v>
      </c>
      <c r="P542" s="211">
        <v>7.1637565210790816E-2</v>
      </c>
      <c r="Q542" s="211">
        <v>9.7950850171003356E-2</v>
      </c>
      <c r="R542" s="211">
        <v>0.45639255131275613</v>
      </c>
      <c r="S542" s="211">
        <v>0.39852432205111432</v>
      </c>
      <c r="T542" s="211">
        <v>0.52847765219765985</v>
      </c>
      <c r="U542" s="211">
        <v>0.45385561627107784</v>
      </c>
      <c r="V542" s="211">
        <v>0.15436905303281229</v>
      </c>
      <c r="W542" s="211">
        <v>0.55677210308145086</v>
      </c>
      <c r="X542" s="211">
        <v>0.42899114239418057</v>
      </c>
      <c r="Y542" s="211">
        <v>0.66862243769079743</v>
      </c>
      <c r="Z542" s="211">
        <v>0.14796957549008979</v>
      </c>
      <c r="AA542" s="212">
        <v>0.12229309643186824</v>
      </c>
    </row>
    <row r="543" spans="1:27" x14ac:dyDescent="0.35">
      <c r="A543" s="210" t="s">
        <v>1219</v>
      </c>
      <c r="B543" s="217">
        <v>156.67077788728363</v>
      </c>
      <c r="C543" s="211">
        <v>6.3264778268467284E-2</v>
      </c>
      <c r="D543" s="211">
        <v>0.13167321652146186</v>
      </c>
      <c r="E543" s="211">
        <v>7.2892835889302496E-2</v>
      </c>
      <c r="F543" s="211">
        <v>9.6920464150587055E-2</v>
      </c>
      <c r="G543" s="211">
        <v>0.1189218624302711</v>
      </c>
      <c r="H543" s="211">
        <v>0.11527676767531229</v>
      </c>
      <c r="I543" s="211">
        <v>0.49011474857942805</v>
      </c>
      <c r="J543" s="211">
        <v>0.44644982915016107</v>
      </c>
      <c r="K543" s="211">
        <v>0.60099479270139711</v>
      </c>
      <c r="L543" s="211">
        <v>0.28067830064669208</v>
      </c>
      <c r="M543" s="211">
        <v>8.3216988752498194E-2</v>
      </c>
      <c r="N543" s="211">
        <v>0.53620664409138152</v>
      </c>
      <c r="O543" s="211">
        <v>0.72367477078450215</v>
      </c>
      <c r="P543" s="211">
        <v>7.2094093315823199E-2</v>
      </c>
      <c r="Q543" s="211">
        <v>0.12480841675284896</v>
      </c>
      <c r="R543" s="211">
        <v>0.3889619681539459</v>
      </c>
      <c r="S543" s="211">
        <v>0.29224619059549817</v>
      </c>
      <c r="T543" s="211">
        <v>0.56838631230744818</v>
      </c>
      <c r="U543" s="211">
        <v>0.37670904888948697</v>
      </c>
      <c r="V543" s="211">
        <v>0.14065311680938491</v>
      </c>
      <c r="W543" s="211">
        <v>0.52297664261718635</v>
      </c>
      <c r="X543" s="211">
        <v>0.33594401054407985</v>
      </c>
      <c r="Y543" s="211">
        <v>0.62505304136890483</v>
      </c>
      <c r="Z543" s="211">
        <v>0.13930829858250007</v>
      </c>
      <c r="AA543" s="212">
        <v>0.11697655628956845</v>
      </c>
    </row>
    <row r="544" spans="1:27" x14ac:dyDescent="0.35">
      <c r="A544" s="210" t="s">
        <v>1220</v>
      </c>
      <c r="B544" s="217">
        <v>171.25454433297122</v>
      </c>
      <c r="C544" s="211">
        <v>5.8514496785221803E-2</v>
      </c>
      <c r="D544" s="211">
        <v>0.11640896120746104</v>
      </c>
      <c r="E544" s="211">
        <v>8.0655744984477321E-2</v>
      </c>
      <c r="F544" s="211">
        <v>0.10813873196957616</v>
      </c>
      <c r="G544" s="211">
        <v>0.11771900171089994</v>
      </c>
      <c r="H544" s="211">
        <v>0.11895246368422013</v>
      </c>
      <c r="I544" s="211">
        <v>0.50959736868829553</v>
      </c>
      <c r="J544" s="211">
        <v>0.43149035419350812</v>
      </c>
      <c r="K544" s="211">
        <v>0.59582969650793938</v>
      </c>
      <c r="L544" s="211">
        <v>0.27295706816350551</v>
      </c>
      <c r="M544" s="211">
        <v>0.10790365862647336</v>
      </c>
      <c r="N544" s="211">
        <v>0.49834413239741493</v>
      </c>
      <c r="O544" s="211">
        <v>0.73055300942825518</v>
      </c>
      <c r="P544" s="211">
        <v>6.9329769571122857E-2</v>
      </c>
      <c r="Q544" s="211">
        <v>7.7048840274539176E-2</v>
      </c>
      <c r="R544" s="211">
        <v>0.41618098297775447</v>
      </c>
      <c r="S544" s="211">
        <v>0.3397640883304372</v>
      </c>
      <c r="T544" s="211">
        <v>0.51694128125219851</v>
      </c>
      <c r="U544" s="211">
        <v>0.50137555481199902</v>
      </c>
      <c r="V544" s="211">
        <v>0.13063312572510438</v>
      </c>
      <c r="W544" s="211">
        <v>0.52488629269758214</v>
      </c>
      <c r="X544" s="211">
        <v>0.24356405705981754</v>
      </c>
      <c r="Y544" s="211">
        <v>0.75696094329771668</v>
      </c>
      <c r="Z544" s="211">
        <v>0.14136314612088838</v>
      </c>
      <c r="AA544" s="212">
        <v>0.12481821640124909</v>
      </c>
    </row>
    <row r="545" spans="1:27" x14ac:dyDescent="0.35">
      <c r="A545" s="210" t="s">
        <v>1221</v>
      </c>
      <c r="B545" s="217">
        <v>148.76539179298041</v>
      </c>
      <c r="C545" s="211">
        <v>7.8916122694160706E-2</v>
      </c>
      <c r="D545" s="211">
        <v>0.11729905869589202</v>
      </c>
      <c r="E545" s="211">
        <v>8.6536735535391207E-2</v>
      </c>
      <c r="F545" s="211">
        <v>8.5093957057689087E-2</v>
      </c>
      <c r="G545" s="211">
        <v>0.12080813797640699</v>
      </c>
      <c r="H545" s="211">
        <v>0.12152672880996264</v>
      </c>
      <c r="I545" s="211">
        <v>0.45918778257642179</v>
      </c>
      <c r="J545" s="211">
        <v>0.43683563437739914</v>
      </c>
      <c r="K545" s="211">
        <v>0.58836961016429512</v>
      </c>
      <c r="L545" s="211">
        <v>0.28114997427075072</v>
      </c>
      <c r="M545" s="211">
        <v>0.105482911074575</v>
      </c>
      <c r="N545" s="211">
        <v>0.4252256226380613</v>
      </c>
      <c r="O545" s="211">
        <v>0.69479558040415523</v>
      </c>
      <c r="P545" s="211">
        <v>6.6447890933490669E-2</v>
      </c>
      <c r="Q545" s="211">
        <v>8.7664471636269808E-2</v>
      </c>
      <c r="R545" s="211">
        <v>0.47129589940534317</v>
      </c>
      <c r="S545" s="211">
        <v>0.26844775750698829</v>
      </c>
      <c r="T545" s="211">
        <v>0.62592573747663915</v>
      </c>
      <c r="U545" s="211">
        <v>0.47540405434673205</v>
      </c>
      <c r="V545" s="211">
        <v>9.4251859024402293E-2</v>
      </c>
      <c r="W545" s="211">
        <v>0.52956118529401142</v>
      </c>
      <c r="X545" s="211">
        <v>0.29410400705868678</v>
      </c>
      <c r="Y545" s="211">
        <v>0.65135429609343831</v>
      </c>
      <c r="Z545" s="211">
        <v>0.14982483643049715</v>
      </c>
      <c r="AA545" s="212">
        <v>0.11749804354139047</v>
      </c>
    </row>
    <row r="546" spans="1:27" x14ac:dyDescent="0.35">
      <c r="A546" s="210" t="s">
        <v>1222</v>
      </c>
      <c r="B546" s="217">
        <v>124.06503633180525</v>
      </c>
      <c r="C546" s="211">
        <v>5.1543432207977975E-2</v>
      </c>
      <c r="D546" s="211">
        <v>0.12505374159403707</v>
      </c>
      <c r="E546" s="211">
        <v>8.3302193172304265E-2</v>
      </c>
      <c r="F546" s="211">
        <v>0.10372049946443138</v>
      </c>
      <c r="G546" s="211">
        <v>0.12269719881923484</v>
      </c>
      <c r="H546" s="211">
        <v>0.10487184122266288</v>
      </c>
      <c r="I546" s="211">
        <v>0.45485615802693741</v>
      </c>
      <c r="J546" s="211">
        <v>0.4267284328682947</v>
      </c>
      <c r="K546" s="211">
        <v>0.59854354411139221</v>
      </c>
      <c r="L546" s="211">
        <v>0.27523651440281516</v>
      </c>
      <c r="M546" s="211">
        <v>9.9247885991823215E-2</v>
      </c>
      <c r="N546" s="211">
        <v>0.53820031779961908</v>
      </c>
      <c r="O546" s="211">
        <v>0.6518820725031772</v>
      </c>
      <c r="P546" s="211">
        <v>6.4298867168009644E-2</v>
      </c>
      <c r="Q546" s="211">
        <v>5.7345869457419082E-2</v>
      </c>
      <c r="R546" s="211">
        <v>0.41620739104612742</v>
      </c>
      <c r="S546" s="211">
        <v>0.29739852067295192</v>
      </c>
      <c r="T546" s="211">
        <v>0.55708382562609993</v>
      </c>
      <c r="U546" s="211">
        <v>0.40323417297563086</v>
      </c>
      <c r="V546" s="211">
        <v>6.9997939100287315E-2</v>
      </c>
      <c r="W546" s="211">
        <v>0.56020292654814596</v>
      </c>
      <c r="X546" s="211">
        <v>0.26523273515011231</v>
      </c>
      <c r="Y546" s="211">
        <v>0.64516189175334493</v>
      </c>
      <c r="Z546" s="211">
        <v>0.14790998302623415</v>
      </c>
      <c r="AA546" s="212">
        <v>0.11743443827995954</v>
      </c>
    </row>
    <row r="547" spans="1:27" x14ac:dyDescent="0.35">
      <c r="A547" s="210" t="s">
        <v>1223</v>
      </c>
      <c r="B547" s="217">
        <v>110.7303418475072</v>
      </c>
      <c r="C547" s="211">
        <v>5.2318486556402019E-2</v>
      </c>
      <c r="D547" s="211">
        <v>0.1294471643466012</v>
      </c>
      <c r="E547" s="211">
        <v>8.0801595361396361E-2</v>
      </c>
      <c r="F547" s="211">
        <v>9.1603155194727032E-2</v>
      </c>
      <c r="G547" s="211">
        <v>0.12098947530344109</v>
      </c>
      <c r="H547" s="211">
        <v>0.1247150417340627</v>
      </c>
      <c r="I547" s="211">
        <v>0.43773104071585928</v>
      </c>
      <c r="J547" s="211">
        <v>0.40727225414909074</v>
      </c>
      <c r="K547" s="211">
        <v>0.58076243099655089</v>
      </c>
      <c r="L547" s="211">
        <v>0.28012588993837056</v>
      </c>
      <c r="M547" s="211">
        <v>0.11278258744969147</v>
      </c>
      <c r="N547" s="211">
        <v>0.39211262597826063</v>
      </c>
      <c r="O547" s="211">
        <v>0.73931561590083716</v>
      </c>
      <c r="P547" s="211">
        <v>6.6764234114249227E-2</v>
      </c>
      <c r="Q547" s="211">
        <v>8.320756094819326E-2</v>
      </c>
      <c r="R547" s="211">
        <v>0.4461521256629209</v>
      </c>
      <c r="S547" s="211">
        <v>0.33188861743658693</v>
      </c>
      <c r="T547" s="211">
        <v>0.57829562490458541</v>
      </c>
      <c r="U547" s="211">
        <v>0.32417153476407451</v>
      </c>
      <c r="V547" s="211">
        <v>5.9861515607559201E-2</v>
      </c>
      <c r="W547" s="211">
        <v>0.56061973055298897</v>
      </c>
      <c r="X547" s="211">
        <v>0.29764468296849944</v>
      </c>
      <c r="Y547" s="211">
        <v>0.66355584692410285</v>
      </c>
      <c r="Z547" s="211">
        <v>0.14544176130223965</v>
      </c>
      <c r="AA547" s="212">
        <v>0.12436228470344071</v>
      </c>
    </row>
    <row r="548" spans="1:27" x14ac:dyDescent="0.35">
      <c r="A548" s="210" t="s">
        <v>1224</v>
      </c>
      <c r="B548" s="217">
        <v>132.61959442169521</v>
      </c>
      <c r="C548" s="211">
        <v>6.5591195390871979E-2</v>
      </c>
      <c r="D548" s="211">
        <v>0.12372518809378061</v>
      </c>
      <c r="E548" s="211">
        <v>8.8816832154617761E-2</v>
      </c>
      <c r="F548" s="211">
        <v>0.11443958296908067</v>
      </c>
      <c r="G548" s="211">
        <v>0.11982364351114769</v>
      </c>
      <c r="H548" s="211">
        <v>0.11040810461624817</v>
      </c>
      <c r="I548" s="211">
        <v>0.53228842164852519</v>
      </c>
      <c r="J548" s="211">
        <v>0.43075508897576542</v>
      </c>
      <c r="K548" s="211">
        <v>0.61887894331721005</v>
      </c>
      <c r="L548" s="211">
        <v>0.27708231021833218</v>
      </c>
      <c r="M548" s="211">
        <v>9.5342314607727352E-2</v>
      </c>
      <c r="N548" s="211">
        <v>0.48892375989545767</v>
      </c>
      <c r="O548" s="211">
        <v>0.7032496506076743</v>
      </c>
      <c r="P548" s="211">
        <v>6.533006851356235E-2</v>
      </c>
      <c r="Q548" s="211">
        <v>5.6100596321476126E-2</v>
      </c>
      <c r="R548" s="211">
        <v>0.41014401569839937</v>
      </c>
      <c r="S548" s="211">
        <v>0.32647358180451036</v>
      </c>
      <c r="T548" s="211">
        <v>0.47847609809296088</v>
      </c>
      <c r="U548" s="211">
        <v>0.39355298859678467</v>
      </c>
      <c r="V548" s="211">
        <v>7.3815535417384975E-2</v>
      </c>
      <c r="W548" s="211">
        <v>0.5396635458099025</v>
      </c>
      <c r="X548" s="211">
        <v>0.28319080331533741</v>
      </c>
      <c r="Y548" s="211">
        <v>0.75465535072641254</v>
      </c>
      <c r="Z548" s="211">
        <v>0.14402579082744216</v>
      </c>
      <c r="AA548" s="212">
        <v>0.11564579959532931</v>
      </c>
    </row>
    <row r="549" spans="1:27" x14ac:dyDescent="0.35">
      <c r="A549" s="210" t="s">
        <v>1225</v>
      </c>
      <c r="B549" s="217">
        <v>134.16509975842894</v>
      </c>
      <c r="C549" s="211">
        <v>6.0393097830466272E-2</v>
      </c>
      <c r="D549" s="211">
        <v>0.1213081901553754</v>
      </c>
      <c r="E549" s="211">
        <v>8.4756515874505375E-2</v>
      </c>
      <c r="F549" s="211">
        <v>9.3928248707469963E-2</v>
      </c>
      <c r="G549" s="211">
        <v>0.12215533092737989</v>
      </c>
      <c r="H549" s="211">
        <v>0.1184187158136111</v>
      </c>
      <c r="I549" s="211">
        <v>0.48236008432272065</v>
      </c>
      <c r="J549" s="211">
        <v>0.40200177773011636</v>
      </c>
      <c r="K549" s="211">
        <v>0.64474594285901765</v>
      </c>
      <c r="L549" s="211">
        <v>0.27307650257967409</v>
      </c>
      <c r="M549" s="211">
        <v>0.10296969399735297</v>
      </c>
      <c r="N549" s="211">
        <v>0.46837002941863026</v>
      </c>
      <c r="O549" s="211">
        <v>0.77195247517795995</v>
      </c>
      <c r="P549" s="211">
        <v>7.1692449331505564E-2</v>
      </c>
      <c r="Q549" s="211">
        <v>9.426057086170174E-2</v>
      </c>
      <c r="R549" s="211">
        <v>0.44411606990475794</v>
      </c>
      <c r="S549" s="211">
        <v>0.36952200064325047</v>
      </c>
      <c r="T549" s="211">
        <v>0.51884497408631503</v>
      </c>
      <c r="U549" s="211">
        <v>0.39315795856931252</v>
      </c>
      <c r="V549" s="211">
        <v>5.8173698026215859E-2</v>
      </c>
      <c r="W549" s="211">
        <v>0.54184609888429125</v>
      </c>
      <c r="X549" s="211">
        <v>0.29488085507101464</v>
      </c>
      <c r="Y549" s="211">
        <v>0.586728695465217</v>
      </c>
      <c r="Z549" s="211">
        <v>0.14554530056354345</v>
      </c>
      <c r="AA549" s="212">
        <v>0.1150682529603967</v>
      </c>
    </row>
    <row r="550" spans="1:27" x14ac:dyDescent="0.35">
      <c r="A550" s="210" t="s">
        <v>1226</v>
      </c>
      <c r="B550" s="217">
        <v>154.59127583010263</v>
      </c>
      <c r="C550" s="211">
        <v>5.9383952721889219E-2</v>
      </c>
      <c r="D550" s="211">
        <v>0.13216765035204722</v>
      </c>
      <c r="E550" s="211">
        <v>7.7424934287769309E-2</v>
      </c>
      <c r="F550" s="211">
        <v>7.7712266363067828E-2</v>
      </c>
      <c r="G550" s="211">
        <v>0.11916159948843527</v>
      </c>
      <c r="H550" s="211">
        <v>0.11846120609885198</v>
      </c>
      <c r="I550" s="211">
        <v>0.46450525664733738</v>
      </c>
      <c r="J550" s="211">
        <v>0.49179030028609194</v>
      </c>
      <c r="K550" s="211">
        <v>0.61461344484435987</v>
      </c>
      <c r="L550" s="211">
        <v>0.27792767965658383</v>
      </c>
      <c r="M550" s="211">
        <v>9.7538774519946997E-2</v>
      </c>
      <c r="N550" s="211">
        <v>0.44145095679087126</v>
      </c>
      <c r="O550" s="211">
        <v>0.73017069508050192</v>
      </c>
      <c r="P550" s="211">
        <v>7.0528037793485654E-2</v>
      </c>
      <c r="Q550" s="211">
        <v>9.2488326193809228E-2</v>
      </c>
      <c r="R550" s="211">
        <v>0.43313108219643548</v>
      </c>
      <c r="S550" s="211">
        <v>0.38857747014766442</v>
      </c>
      <c r="T550" s="211">
        <v>0.54444583831282178</v>
      </c>
      <c r="U550" s="211">
        <v>0.33764296792376691</v>
      </c>
      <c r="V550" s="211">
        <v>0.1302438861891197</v>
      </c>
      <c r="W550" s="211">
        <v>0.49807339141057222</v>
      </c>
      <c r="X550" s="211">
        <v>0.24083788118562718</v>
      </c>
      <c r="Y550" s="211">
        <v>0.71683690120874122</v>
      </c>
      <c r="Z550" s="211">
        <v>0.14837059825841833</v>
      </c>
      <c r="AA550" s="212">
        <v>0.11728477967182495</v>
      </c>
    </row>
    <row r="551" spans="1:27" x14ac:dyDescent="0.35">
      <c r="A551" s="210" t="s">
        <v>1227</v>
      </c>
      <c r="B551" s="217">
        <v>160.54460953493171</v>
      </c>
      <c r="C551" s="211">
        <v>6.9121283300549868E-2</v>
      </c>
      <c r="D551" s="211">
        <v>0.1242989666541654</v>
      </c>
      <c r="E551" s="211">
        <v>6.8909700082314812E-2</v>
      </c>
      <c r="F551" s="211">
        <v>0.10661197876582905</v>
      </c>
      <c r="G551" s="211">
        <v>0.12100448937885895</v>
      </c>
      <c r="H551" s="211">
        <v>0.10789996506653865</v>
      </c>
      <c r="I551" s="211">
        <v>0.46119826266774289</v>
      </c>
      <c r="J551" s="211">
        <v>0.43380895190222679</v>
      </c>
      <c r="K551" s="211">
        <v>0.62596686181097527</v>
      </c>
      <c r="L551" s="211">
        <v>0.28371140559345209</v>
      </c>
      <c r="M551" s="211">
        <v>9.4874017039045855E-2</v>
      </c>
      <c r="N551" s="211">
        <v>0.35699483630375373</v>
      </c>
      <c r="O551" s="211">
        <v>0.66405992145463399</v>
      </c>
      <c r="P551" s="211">
        <v>6.9820217090803063E-2</v>
      </c>
      <c r="Q551" s="211">
        <v>5.7083587580258249E-2</v>
      </c>
      <c r="R551" s="211">
        <v>0.42267253734524063</v>
      </c>
      <c r="S551" s="211">
        <v>0.39132188732329287</v>
      </c>
      <c r="T551" s="211">
        <v>0.54391448473296578</v>
      </c>
      <c r="U551" s="211">
        <v>0.45502278510336802</v>
      </c>
      <c r="V551" s="211">
        <v>0.14970532964537228</v>
      </c>
      <c r="W551" s="211">
        <v>0.62298103415507522</v>
      </c>
      <c r="X551" s="211">
        <v>0.37162388210322495</v>
      </c>
      <c r="Y551" s="211">
        <v>0.62552237238225317</v>
      </c>
      <c r="Z551" s="211">
        <v>0.14766619122936514</v>
      </c>
      <c r="AA551" s="212">
        <v>0.11672885065304993</v>
      </c>
    </row>
    <row r="552" spans="1:27" x14ac:dyDescent="0.35">
      <c r="A552" s="210" t="s">
        <v>1228</v>
      </c>
      <c r="B552" s="217">
        <v>120.90779997641353</v>
      </c>
      <c r="C552" s="211">
        <v>5.4070531437861551E-2</v>
      </c>
      <c r="D552" s="211">
        <v>0.12614662759437317</v>
      </c>
      <c r="E552" s="211">
        <v>7.5444881738799541E-2</v>
      </c>
      <c r="F552" s="211">
        <v>0.1179870728241858</v>
      </c>
      <c r="G552" s="211">
        <v>0.12288614192451916</v>
      </c>
      <c r="H552" s="211">
        <v>0.10741878347453647</v>
      </c>
      <c r="I552" s="211">
        <v>0.43855961928092491</v>
      </c>
      <c r="J552" s="211">
        <v>0.42297875497161508</v>
      </c>
      <c r="K552" s="211">
        <v>0.61151515380161414</v>
      </c>
      <c r="L552" s="211">
        <v>0.27451790127726594</v>
      </c>
      <c r="M552" s="211">
        <v>0.11369618827404857</v>
      </c>
      <c r="N552" s="211">
        <v>0.4202223932408562</v>
      </c>
      <c r="O552" s="211">
        <v>0.73928409723198629</v>
      </c>
      <c r="P552" s="211">
        <v>6.2584788174769715E-2</v>
      </c>
      <c r="Q552" s="211">
        <v>8.1502619129487877E-2</v>
      </c>
      <c r="R552" s="211">
        <v>0.45625555831918851</v>
      </c>
      <c r="S552" s="211">
        <v>0.30347820764196931</v>
      </c>
      <c r="T552" s="211">
        <v>0.54889039691280583</v>
      </c>
      <c r="U552" s="211">
        <v>0.37487375918182625</v>
      </c>
      <c r="V552" s="211">
        <v>8.2401122093694323E-2</v>
      </c>
      <c r="W552" s="211">
        <v>0.5695666914316635</v>
      </c>
      <c r="X552" s="211">
        <v>0.27236191697185674</v>
      </c>
      <c r="Y552" s="211">
        <v>0.66890904045271582</v>
      </c>
      <c r="Z552" s="211">
        <v>0.14059024487933355</v>
      </c>
      <c r="AA552" s="212">
        <v>0.12336718279001596</v>
      </c>
    </row>
    <row r="553" spans="1:27" x14ac:dyDescent="0.35">
      <c r="A553" s="210" t="s">
        <v>1229</v>
      </c>
      <c r="B553" s="217">
        <v>136.56526648352067</v>
      </c>
      <c r="C553" s="211">
        <v>6.2638357245173332E-2</v>
      </c>
      <c r="D553" s="211">
        <v>0.11470564933881193</v>
      </c>
      <c r="E553" s="211">
        <v>8.0001633923243415E-2</v>
      </c>
      <c r="F553" s="211">
        <v>7.3750772849615717E-2</v>
      </c>
      <c r="G553" s="211">
        <v>0.12148522624728023</v>
      </c>
      <c r="H553" s="211">
        <v>0.12307352359177481</v>
      </c>
      <c r="I553" s="211">
        <v>0.46677030662156582</v>
      </c>
      <c r="J553" s="211">
        <v>0.40282445494103053</v>
      </c>
      <c r="K553" s="211">
        <v>0.57491407802250361</v>
      </c>
      <c r="L553" s="211">
        <v>0.27493789085288856</v>
      </c>
      <c r="M553" s="211">
        <v>0.10638291678261497</v>
      </c>
      <c r="N553" s="211">
        <v>0.40031539861047732</v>
      </c>
      <c r="O553" s="211">
        <v>0.68914760917386197</v>
      </c>
      <c r="P553" s="211">
        <v>6.8743830777873369E-2</v>
      </c>
      <c r="Q553" s="211">
        <v>5.7069528441107659E-2</v>
      </c>
      <c r="R553" s="211">
        <v>0.45442700547140252</v>
      </c>
      <c r="S553" s="211">
        <v>0.26786041839703578</v>
      </c>
      <c r="T553" s="211">
        <v>0.57006874214873504</v>
      </c>
      <c r="U553" s="211">
        <v>0.447472191308529</v>
      </c>
      <c r="V553" s="211">
        <v>0.10964366568877806</v>
      </c>
      <c r="W553" s="211">
        <v>0.549186214175726</v>
      </c>
      <c r="X553" s="211">
        <v>0.24410671344407386</v>
      </c>
      <c r="Y553" s="211">
        <v>0.5635154314917874</v>
      </c>
      <c r="Z553" s="211">
        <v>0.14956009192898026</v>
      </c>
      <c r="AA553" s="212">
        <v>0.1194935070741031</v>
      </c>
    </row>
    <row r="554" spans="1:27" x14ac:dyDescent="0.35">
      <c r="A554" s="210" t="s">
        <v>1230</v>
      </c>
      <c r="B554" s="217">
        <v>110.22447872533986</v>
      </c>
      <c r="C554" s="211">
        <v>6.3238579265956898E-2</v>
      </c>
      <c r="D554" s="211">
        <v>0.11951586426293005</v>
      </c>
      <c r="E554" s="211">
        <v>7.7483989943292281E-2</v>
      </c>
      <c r="F554" s="211">
        <v>0.10602922921870322</v>
      </c>
      <c r="G554" s="211">
        <v>0.11991310526799925</v>
      </c>
      <c r="H554" s="211">
        <v>0.11718068662592011</v>
      </c>
      <c r="I554" s="211">
        <v>0.46911451228496237</v>
      </c>
      <c r="J554" s="211">
        <v>0.45770782155111656</v>
      </c>
      <c r="K554" s="211">
        <v>0.58701205926275013</v>
      </c>
      <c r="L554" s="211">
        <v>0.27397425342670767</v>
      </c>
      <c r="M554" s="211">
        <v>9.2023044109784527E-2</v>
      </c>
      <c r="N554" s="211">
        <v>0.43223594601347215</v>
      </c>
      <c r="O554" s="211">
        <v>0.60179622368529573</v>
      </c>
      <c r="P554" s="211">
        <v>7.05125531655829E-2</v>
      </c>
      <c r="Q554" s="211">
        <v>7.6212520584619706E-2</v>
      </c>
      <c r="R554" s="211">
        <v>0.40611865354570237</v>
      </c>
      <c r="S554" s="211">
        <v>0.28346371592893937</v>
      </c>
      <c r="T554" s="211">
        <v>0.5442029687191855</v>
      </c>
      <c r="U554" s="211">
        <v>0.43868296546135765</v>
      </c>
      <c r="V554" s="211">
        <v>5.9636025839986173E-2</v>
      </c>
      <c r="W554" s="211">
        <v>0.52154811015757119</v>
      </c>
      <c r="X554" s="211">
        <v>0.28764185587716512</v>
      </c>
      <c r="Y554" s="211">
        <v>0.63372721942449184</v>
      </c>
      <c r="Z554" s="211">
        <v>0.14847108061499917</v>
      </c>
      <c r="AA554" s="212">
        <v>0.12378363061598889</v>
      </c>
    </row>
    <row r="555" spans="1:27" x14ac:dyDescent="0.35">
      <c r="A555" s="210" t="s">
        <v>1231</v>
      </c>
      <c r="B555" s="217">
        <v>140.95764498049172</v>
      </c>
      <c r="C555" s="211">
        <v>7.4422776640839933E-2</v>
      </c>
      <c r="D555" s="211">
        <v>0.11720039139222271</v>
      </c>
      <c r="E555" s="211">
        <v>8.2798474732326266E-2</v>
      </c>
      <c r="F555" s="211">
        <v>8.9921548729471112E-2</v>
      </c>
      <c r="G555" s="211">
        <v>0.12279887982631947</v>
      </c>
      <c r="H555" s="211">
        <v>0.12352790022447742</v>
      </c>
      <c r="I555" s="211">
        <v>0.51480147509105745</v>
      </c>
      <c r="J555" s="211">
        <v>0.46890961981580609</v>
      </c>
      <c r="K555" s="211">
        <v>0.64646121784228505</v>
      </c>
      <c r="L555" s="211">
        <v>0.27405163735623683</v>
      </c>
      <c r="M555" s="211">
        <v>0.11258076094570724</v>
      </c>
      <c r="N555" s="211">
        <v>0.37020865809646952</v>
      </c>
      <c r="O555" s="211">
        <v>0.68514703602314264</v>
      </c>
      <c r="P555" s="211">
        <v>7.1112829695791094E-2</v>
      </c>
      <c r="Q555" s="211">
        <v>0.11631669194403159</v>
      </c>
      <c r="R555" s="211">
        <v>0.48962486369544406</v>
      </c>
      <c r="S555" s="211">
        <v>0.28998126725185053</v>
      </c>
      <c r="T555" s="211">
        <v>0.50399387577957588</v>
      </c>
      <c r="U555" s="211">
        <v>0.48074205405068071</v>
      </c>
      <c r="V555" s="211">
        <v>6.3724050841721808E-2</v>
      </c>
      <c r="W555" s="211">
        <v>0.55377662743131506</v>
      </c>
      <c r="X555" s="211">
        <v>0.39140831059658265</v>
      </c>
      <c r="Y555" s="211">
        <v>0.64713706274989036</v>
      </c>
      <c r="Z555" s="211">
        <v>0.14012198225267303</v>
      </c>
      <c r="AA555" s="212">
        <v>0.11689512416925603</v>
      </c>
    </row>
    <row r="556" spans="1:27" x14ac:dyDescent="0.35">
      <c r="A556" s="210" t="s">
        <v>1232</v>
      </c>
      <c r="B556" s="217">
        <v>142.21437095037777</v>
      </c>
      <c r="C556" s="211">
        <v>6.581484292379558E-2</v>
      </c>
      <c r="D556" s="211">
        <v>0.12679763206290853</v>
      </c>
      <c r="E556" s="211">
        <v>8.0895022563095484E-2</v>
      </c>
      <c r="F556" s="211">
        <v>8.7245926542938015E-2</v>
      </c>
      <c r="G556" s="211">
        <v>0.12176466254149924</v>
      </c>
      <c r="H556" s="211">
        <v>0.11949989239497767</v>
      </c>
      <c r="I556" s="211">
        <v>0.45234210859990687</v>
      </c>
      <c r="J556" s="211">
        <v>0.39259829712920918</v>
      </c>
      <c r="K556" s="211">
        <v>0.61967871747936198</v>
      </c>
      <c r="L556" s="211">
        <v>0.27756384589674465</v>
      </c>
      <c r="M556" s="211">
        <v>0.10242690073252481</v>
      </c>
      <c r="N556" s="211">
        <v>0.5600097652495315</v>
      </c>
      <c r="O556" s="211">
        <v>0.63525592293345201</v>
      </c>
      <c r="P556" s="211">
        <v>6.8455172075114229E-2</v>
      </c>
      <c r="Q556" s="211">
        <v>6.2701112717179805E-2</v>
      </c>
      <c r="R556" s="211">
        <v>0.43502879970225306</v>
      </c>
      <c r="S556" s="211">
        <v>0.35314297991201005</v>
      </c>
      <c r="T556" s="211">
        <v>0.57971507608818862</v>
      </c>
      <c r="U556" s="211">
        <v>0.37514304712654217</v>
      </c>
      <c r="V556" s="211">
        <v>9.8748697867600779E-2</v>
      </c>
      <c r="W556" s="211">
        <v>0.60005155133114096</v>
      </c>
      <c r="X556" s="211">
        <v>0.31101350747937956</v>
      </c>
      <c r="Y556" s="211">
        <v>0.62527329663357889</v>
      </c>
      <c r="Z556" s="211">
        <v>0.14935878644136472</v>
      </c>
      <c r="AA556" s="212">
        <v>0.11766710385645834</v>
      </c>
    </row>
    <row r="557" spans="1:27" x14ac:dyDescent="0.35">
      <c r="A557" s="210" t="s">
        <v>1233</v>
      </c>
      <c r="B557" s="217">
        <v>143.10814998889649</v>
      </c>
      <c r="C557" s="211">
        <v>5.5296897744646474E-2</v>
      </c>
      <c r="D557" s="211">
        <v>0.13200485661694175</v>
      </c>
      <c r="E557" s="211">
        <v>7.4095656621473965E-2</v>
      </c>
      <c r="F557" s="211">
        <v>8.8562439219614902E-2</v>
      </c>
      <c r="G557" s="211">
        <v>0.12195326961532377</v>
      </c>
      <c r="H557" s="211">
        <v>0.10980579571075909</v>
      </c>
      <c r="I557" s="211">
        <v>0.49412727258960315</v>
      </c>
      <c r="J557" s="211">
        <v>0.45646144455109527</v>
      </c>
      <c r="K557" s="211">
        <v>0.64196394319285399</v>
      </c>
      <c r="L557" s="211">
        <v>0.27959508789025034</v>
      </c>
      <c r="M557" s="211">
        <v>0.10106907889795672</v>
      </c>
      <c r="N557" s="211">
        <v>0.41077858006966339</v>
      </c>
      <c r="O557" s="211">
        <v>0.71669073058625554</v>
      </c>
      <c r="P557" s="211">
        <v>7.2304292852091889E-2</v>
      </c>
      <c r="Q557" s="211">
        <v>0.13710910382690536</v>
      </c>
      <c r="R557" s="211">
        <v>0.45820315611756546</v>
      </c>
      <c r="S557" s="211">
        <v>0.3901186737586792</v>
      </c>
      <c r="T557" s="211">
        <v>0.51277978177558847</v>
      </c>
      <c r="U557" s="211">
        <v>0.31551913491913902</v>
      </c>
      <c r="V557" s="211">
        <v>0.10561542149606287</v>
      </c>
      <c r="W557" s="211">
        <v>0.52468058045342691</v>
      </c>
      <c r="X557" s="211">
        <v>0.4269767448943973</v>
      </c>
      <c r="Y557" s="211">
        <v>0.59355034001270346</v>
      </c>
      <c r="Z557" s="211">
        <v>0.14991679382084333</v>
      </c>
      <c r="AA557" s="212">
        <v>0.1152618883913327</v>
      </c>
    </row>
    <row r="558" spans="1:27" x14ac:dyDescent="0.35">
      <c r="A558" s="210" t="s">
        <v>1234</v>
      </c>
      <c r="B558" s="217">
        <v>163.88664777738012</v>
      </c>
      <c r="C558" s="211">
        <v>6.3123197244640827E-2</v>
      </c>
      <c r="D558" s="211">
        <v>0.13169854131755762</v>
      </c>
      <c r="E558" s="211">
        <v>7.7205241229435978E-2</v>
      </c>
      <c r="F558" s="211">
        <v>0.10443233999215346</v>
      </c>
      <c r="G558" s="211">
        <v>0.1200434786677045</v>
      </c>
      <c r="H558" s="211">
        <v>0.12578189320595101</v>
      </c>
      <c r="I558" s="211">
        <v>0.51001018651571506</v>
      </c>
      <c r="J558" s="211">
        <v>0.44164844442937906</v>
      </c>
      <c r="K558" s="211">
        <v>0.63864150475559378</v>
      </c>
      <c r="L558" s="211">
        <v>0.2756580230368737</v>
      </c>
      <c r="M558" s="211">
        <v>9.651335892241758E-2</v>
      </c>
      <c r="N558" s="211">
        <v>0.3552104372467505</v>
      </c>
      <c r="O558" s="211">
        <v>0.58610491251056329</v>
      </c>
      <c r="P558" s="211">
        <v>6.7637137730329339E-2</v>
      </c>
      <c r="Q558" s="211">
        <v>9.5525601712785499E-2</v>
      </c>
      <c r="R558" s="211">
        <v>0.47134775505742244</v>
      </c>
      <c r="S558" s="211">
        <v>0.40290578024255846</v>
      </c>
      <c r="T558" s="211">
        <v>0.55008181972918047</v>
      </c>
      <c r="U558" s="211">
        <v>0.43116562634470657</v>
      </c>
      <c r="V558" s="211">
        <v>0.14303694009600645</v>
      </c>
      <c r="W558" s="211">
        <v>0.58772054944624053</v>
      </c>
      <c r="X558" s="211">
        <v>0.36602725349359611</v>
      </c>
      <c r="Y558" s="211">
        <v>0.64642749765574559</v>
      </c>
      <c r="Z558" s="211">
        <v>0.13841274009934354</v>
      </c>
      <c r="AA558" s="212">
        <v>0.11460920001198943</v>
      </c>
    </row>
    <row r="559" spans="1:27" x14ac:dyDescent="0.35">
      <c r="A559" s="210" t="s">
        <v>1235</v>
      </c>
      <c r="B559" s="217">
        <v>154.14650875497603</v>
      </c>
      <c r="C559" s="211">
        <v>5.8745482798139549E-2</v>
      </c>
      <c r="D559" s="211">
        <v>0.12633712164478872</v>
      </c>
      <c r="E559" s="211">
        <v>8.0262362707200385E-2</v>
      </c>
      <c r="F559" s="211">
        <v>9.6174128464415809E-2</v>
      </c>
      <c r="G559" s="211">
        <v>0.11876686231609121</v>
      </c>
      <c r="H559" s="211">
        <v>0.12525184797853084</v>
      </c>
      <c r="I559" s="211">
        <v>0.52987167199954355</v>
      </c>
      <c r="J559" s="211">
        <v>0.40105861417649746</v>
      </c>
      <c r="K559" s="211">
        <v>0.61901105645807664</v>
      </c>
      <c r="L559" s="211">
        <v>0.27292988949917085</v>
      </c>
      <c r="M559" s="211">
        <v>9.4804135527265507E-2</v>
      </c>
      <c r="N559" s="211">
        <v>0.4168583337451468</v>
      </c>
      <c r="O559" s="211">
        <v>0.73473929756670342</v>
      </c>
      <c r="P559" s="211">
        <v>6.8984209107869746E-2</v>
      </c>
      <c r="Q559" s="211">
        <v>7.980281857369742E-2</v>
      </c>
      <c r="R559" s="211">
        <v>0.43085404721052339</v>
      </c>
      <c r="S559" s="211">
        <v>0.36642130466033795</v>
      </c>
      <c r="T559" s="211">
        <v>0.51546384391826017</v>
      </c>
      <c r="U559" s="211">
        <v>0.38495275396517303</v>
      </c>
      <c r="V559" s="211">
        <v>0.11692140733036206</v>
      </c>
      <c r="W559" s="211">
        <v>0.58064817387245038</v>
      </c>
      <c r="X559" s="211">
        <v>0.36670095484116672</v>
      </c>
      <c r="Y559" s="211">
        <v>0.63583981746042761</v>
      </c>
      <c r="Z559" s="211">
        <v>0.14695457342526846</v>
      </c>
      <c r="AA559" s="212">
        <v>0.11192420745316553</v>
      </c>
    </row>
    <row r="560" spans="1:27" x14ac:dyDescent="0.35">
      <c r="A560" s="210" t="s">
        <v>1236</v>
      </c>
      <c r="B560" s="217">
        <v>143.11307292317349</v>
      </c>
      <c r="C560" s="211">
        <v>5.2224343820158184E-2</v>
      </c>
      <c r="D560" s="211">
        <v>0.12808028340108749</v>
      </c>
      <c r="E560" s="211">
        <v>8.5550443496605746E-2</v>
      </c>
      <c r="F560" s="211">
        <v>8.1546406418355213E-2</v>
      </c>
      <c r="G560" s="211">
        <v>0.12345204344988626</v>
      </c>
      <c r="H560" s="211">
        <v>0.11684693424663366</v>
      </c>
      <c r="I560" s="211">
        <v>0.44162163494006257</v>
      </c>
      <c r="J560" s="211">
        <v>0.42739976754683656</v>
      </c>
      <c r="K560" s="211">
        <v>0.56051045077592865</v>
      </c>
      <c r="L560" s="211">
        <v>0.27464141877248399</v>
      </c>
      <c r="M560" s="211">
        <v>7.8180809655640629E-2</v>
      </c>
      <c r="N560" s="211">
        <v>0.55191895190328999</v>
      </c>
      <c r="O560" s="211">
        <v>0.66621726185726371</v>
      </c>
      <c r="P560" s="211">
        <v>6.8105758363220914E-2</v>
      </c>
      <c r="Q560" s="211">
        <v>6.1498773453952063E-2</v>
      </c>
      <c r="R560" s="211">
        <v>0.45766118730567279</v>
      </c>
      <c r="S560" s="211">
        <v>0.30228317450643849</v>
      </c>
      <c r="T560" s="211">
        <v>0.54665206050577653</v>
      </c>
      <c r="U560" s="211">
        <v>0.50481962840742467</v>
      </c>
      <c r="V560" s="211">
        <v>0.10179751365023784</v>
      </c>
      <c r="W560" s="211">
        <v>0.59011301180229025</v>
      </c>
      <c r="X560" s="211">
        <v>0.25803592703881639</v>
      </c>
      <c r="Y560" s="211">
        <v>0.67929463360573772</v>
      </c>
      <c r="Z560" s="211">
        <v>0.14640005915282384</v>
      </c>
      <c r="AA560" s="212">
        <v>0.11922297768232439</v>
      </c>
    </row>
    <row r="561" spans="1:27" x14ac:dyDescent="0.35">
      <c r="A561" s="210" t="s">
        <v>1237</v>
      </c>
      <c r="B561" s="217">
        <v>208.39696470295209</v>
      </c>
      <c r="C561" s="211">
        <v>6.7763024794666837E-2</v>
      </c>
      <c r="D561" s="211">
        <v>0.11631255060693843</v>
      </c>
      <c r="E561" s="211">
        <v>8.1529650068716167E-2</v>
      </c>
      <c r="F561" s="211">
        <v>0.11590401252809715</v>
      </c>
      <c r="G561" s="211">
        <v>0.11567932283354448</v>
      </c>
      <c r="H561" s="211">
        <v>0.10910902913306289</v>
      </c>
      <c r="I561" s="211">
        <v>0.45139394302798053</v>
      </c>
      <c r="J561" s="211">
        <v>0.46391466598493825</v>
      </c>
      <c r="K561" s="211">
        <v>0.6212745944844692</v>
      </c>
      <c r="L561" s="211">
        <v>0.28097580084103985</v>
      </c>
      <c r="M561" s="211">
        <v>0.1212518939140463</v>
      </c>
      <c r="N561" s="211">
        <v>0.38194921122244002</v>
      </c>
      <c r="O561" s="211">
        <v>0.69288629394688028</v>
      </c>
      <c r="P561" s="211">
        <v>7.324538387627863E-2</v>
      </c>
      <c r="Q561" s="211">
        <v>0.12730363678936868</v>
      </c>
      <c r="R561" s="211">
        <v>0.42958094710284989</v>
      </c>
      <c r="S561" s="211">
        <v>0.3916709778969012</v>
      </c>
      <c r="T561" s="211">
        <v>0.50207662960577659</v>
      </c>
      <c r="U561" s="211">
        <v>0.49233006548998182</v>
      </c>
      <c r="V561" s="211">
        <v>0.17024717008375717</v>
      </c>
      <c r="W561" s="211">
        <v>0.53138353511976111</v>
      </c>
      <c r="X561" s="211">
        <v>0.40679124630286589</v>
      </c>
      <c r="Y561" s="211">
        <v>0.66579994480635063</v>
      </c>
      <c r="Z561" s="211">
        <v>0.14901425189973114</v>
      </c>
      <c r="AA561" s="212">
        <v>0.12163526448780526</v>
      </c>
    </row>
    <row r="562" spans="1:27" x14ac:dyDescent="0.35">
      <c r="A562" s="210" t="s">
        <v>1238</v>
      </c>
      <c r="B562" s="217">
        <v>176.62841313255456</v>
      </c>
      <c r="C562" s="211">
        <v>5.5412385035731176E-2</v>
      </c>
      <c r="D562" s="211">
        <v>0.12491105589259562</v>
      </c>
      <c r="E562" s="211">
        <v>8.0095992065986166E-2</v>
      </c>
      <c r="F562" s="211">
        <v>9.7381462507461256E-2</v>
      </c>
      <c r="G562" s="211">
        <v>0.11699446604570718</v>
      </c>
      <c r="H562" s="211">
        <v>0.12377977520255129</v>
      </c>
      <c r="I562" s="211">
        <v>0.49604028031367875</v>
      </c>
      <c r="J562" s="211">
        <v>0.46566156040462581</v>
      </c>
      <c r="K562" s="211">
        <v>0.56259485115744745</v>
      </c>
      <c r="L562" s="211">
        <v>0.27131769602439987</v>
      </c>
      <c r="M562" s="211">
        <v>0.11830509109056478</v>
      </c>
      <c r="N562" s="211">
        <v>0.50335788304822904</v>
      </c>
      <c r="O562" s="211">
        <v>0.77167035705170373</v>
      </c>
      <c r="P562" s="211">
        <v>6.9636653889493166E-2</v>
      </c>
      <c r="Q562" s="211">
        <v>7.0364634746681878E-2</v>
      </c>
      <c r="R562" s="211">
        <v>0.45857353090244934</v>
      </c>
      <c r="S562" s="211">
        <v>0.35381725403116776</v>
      </c>
      <c r="T562" s="211">
        <v>0.55313296927091726</v>
      </c>
      <c r="U562" s="211">
        <v>0.55348761855981032</v>
      </c>
      <c r="V562" s="211">
        <v>0.13008435117123698</v>
      </c>
      <c r="W562" s="211">
        <v>0.54723968489609331</v>
      </c>
      <c r="X562" s="211">
        <v>0.40163850424076669</v>
      </c>
      <c r="Y562" s="211">
        <v>0.61451976254674512</v>
      </c>
      <c r="Z562" s="211">
        <v>0.1490483446397117</v>
      </c>
      <c r="AA562" s="212">
        <v>0.12240116474365355</v>
      </c>
    </row>
    <row r="563" spans="1:27" x14ac:dyDescent="0.35">
      <c r="A563" s="210" t="s">
        <v>1239</v>
      </c>
      <c r="B563" s="217">
        <v>153.93124399105301</v>
      </c>
      <c r="C563" s="211">
        <v>6.8049213503267716E-2</v>
      </c>
      <c r="D563" s="211">
        <v>0.11836416927168855</v>
      </c>
      <c r="E563" s="211">
        <v>7.7173114048437158E-2</v>
      </c>
      <c r="F563" s="211">
        <v>7.8516843867104433E-2</v>
      </c>
      <c r="G563" s="211">
        <v>0.11935577371860877</v>
      </c>
      <c r="H563" s="211">
        <v>0.12009820075459217</v>
      </c>
      <c r="I563" s="211">
        <v>0.52501667420433684</v>
      </c>
      <c r="J563" s="211">
        <v>0.48667371944155624</v>
      </c>
      <c r="K563" s="211">
        <v>0.63929519538610668</v>
      </c>
      <c r="L563" s="211">
        <v>0.27501368126559261</v>
      </c>
      <c r="M563" s="211">
        <v>9.6020484887553992E-2</v>
      </c>
      <c r="N563" s="211">
        <v>0.41224029453332528</v>
      </c>
      <c r="O563" s="211">
        <v>0.77073603735579554</v>
      </c>
      <c r="P563" s="211">
        <v>6.8825786630228425E-2</v>
      </c>
      <c r="Q563" s="211">
        <v>5.7817770119491962E-2</v>
      </c>
      <c r="R563" s="211">
        <v>0.36588115431059642</v>
      </c>
      <c r="S563" s="211">
        <v>0.32214733501352039</v>
      </c>
      <c r="T563" s="211">
        <v>0.48444149410100967</v>
      </c>
      <c r="U563" s="211">
        <v>0.38848309821166965</v>
      </c>
      <c r="V563" s="211">
        <v>0.17047194731742993</v>
      </c>
      <c r="W563" s="211">
        <v>0.55545050632808946</v>
      </c>
      <c r="X563" s="211">
        <v>0.33393443187904626</v>
      </c>
      <c r="Y563" s="211">
        <v>0.53639963429993787</v>
      </c>
      <c r="Z563" s="211">
        <v>0.14920678576411001</v>
      </c>
      <c r="AA563" s="212">
        <v>0.11678798030072893</v>
      </c>
    </row>
    <row r="564" spans="1:27" x14ac:dyDescent="0.35">
      <c r="A564" s="210" t="s">
        <v>1240</v>
      </c>
      <c r="B564" s="217">
        <v>143.00666905095173</v>
      </c>
      <c r="C564" s="211">
        <v>8.3062379176678844E-2</v>
      </c>
      <c r="D564" s="211">
        <v>0.11623167613849107</v>
      </c>
      <c r="E564" s="211">
        <v>6.5459600232454757E-2</v>
      </c>
      <c r="F564" s="211">
        <v>0.11057933011415677</v>
      </c>
      <c r="G564" s="211">
        <v>0.1146998099435996</v>
      </c>
      <c r="H564" s="211">
        <v>0.10686595969798982</v>
      </c>
      <c r="I564" s="211">
        <v>0.48214833829006243</v>
      </c>
      <c r="J564" s="211">
        <v>0.47775137949567542</v>
      </c>
      <c r="K564" s="211">
        <v>0.63166957625641396</v>
      </c>
      <c r="L564" s="211">
        <v>0.27742027027800159</v>
      </c>
      <c r="M564" s="211">
        <v>8.0762400949523819E-2</v>
      </c>
      <c r="N564" s="211">
        <v>0.4897974154421072</v>
      </c>
      <c r="O564" s="211">
        <v>0.62553964459164579</v>
      </c>
      <c r="P564" s="211">
        <v>7.415128284394111E-2</v>
      </c>
      <c r="Q564" s="211">
        <v>7.0279008784913111E-2</v>
      </c>
      <c r="R564" s="211">
        <v>0.43165744284705865</v>
      </c>
      <c r="S564" s="211">
        <v>0.30957028156656596</v>
      </c>
      <c r="T564" s="211">
        <v>0.51927534405752784</v>
      </c>
      <c r="U564" s="211">
        <v>0.35942964474554412</v>
      </c>
      <c r="V564" s="211">
        <v>0.1125017259619063</v>
      </c>
      <c r="W564" s="211">
        <v>0.5617882509791271</v>
      </c>
      <c r="X564" s="211">
        <v>0.3856419569017876</v>
      </c>
      <c r="Y564" s="211">
        <v>0.75034200777204973</v>
      </c>
      <c r="Z564" s="211">
        <v>0.14837414868900986</v>
      </c>
      <c r="AA564" s="212">
        <v>0.11749037901960967</v>
      </c>
    </row>
    <row r="565" spans="1:27" x14ac:dyDescent="0.35">
      <c r="A565" s="210" t="s">
        <v>1241</v>
      </c>
      <c r="B565" s="217">
        <v>114.74948442488278</v>
      </c>
      <c r="C565" s="211">
        <v>6.8908901189535895E-2</v>
      </c>
      <c r="D565" s="211">
        <v>0.1155796631721652</v>
      </c>
      <c r="E565" s="211">
        <v>7.2182351633401101E-2</v>
      </c>
      <c r="F565" s="211">
        <v>0.10581376994744883</v>
      </c>
      <c r="G565" s="211">
        <v>0.12145163430838067</v>
      </c>
      <c r="H565" s="211">
        <v>0.10855746838091498</v>
      </c>
      <c r="I565" s="211">
        <v>0.49254772579424289</v>
      </c>
      <c r="J565" s="211">
        <v>0.44805953066983972</v>
      </c>
      <c r="K565" s="211">
        <v>0.54219360380678283</v>
      </c>
      <c r="L565" s="211">
        <v>0.26965357393327527</v>
      </c>
      <c r="M565" s="211">
        <v>8.9925432545585743E-2</v>
      </c>
      <c r="N565" s="211">
        <v>0.4048487006927276</v>
      </c>
      <c r="O565" s="211">
        <v>0.6695216707214815</v>
      </c>
      <c r="P565" s="211">
        <v>7.2572572493087253E-2</v>
      </c>
      <c r="Q565" s="211">
        <v>4.9340289078645884E-2</v>
      </c>
      <c r="R565" s="211">
        <v>0.41101828619885444</v>
      </c>
      <c r="S565" s="211">
        <v>0.28552506025402635</v>
      </c>
      <c r="T565" s="211">
        <v>0.56120785188830491</v>
      </c>
      <c r="U565" s="211">
        <v>0.5154153669419741</v>
      </c>
      <c r="V565" s="211">
        <v>7.0197534262727179E-2</v>
      </c>
      <c r="W565" s="211">
        <v>0.54479274759373231</v>
      </c>
      <c r="X565" s="211">
        <v>0.40155770396006879</v>
      </c>
      <c r="Y565" s="211">
        <v>0.51623040624035732</v>
      </c>
      <c r="Z565" s="211">
        <v>0.14803494629966193</v>
      </c>
      <c r="AA565" s="212">
        <v>0.12097967027646751</v>
      </c>
    </row>
    <row r="566" spans="1:27" x14ac:dyDescent="0.35">
      <c r="A566" s="210" t="s">
        <v>1242</v>
      </c>
      <c r="B566" s="217">
        <v>138.36846119268466</v>
      </c>
      <c r="C566" s="211">
        <v>5.0570226043480077E-2</v>
      </c>
      <c r="D566" s="211">
        <v>0.12395397048053299</v>
      </c>
      <c r="E566" s="211">
        <v>7.8027271268053838E-2</v>
      </c>
      <c r="F566" s="211">
        <v>0.10240120237915323</v>
      </c>
      <c r="G566" s="211">
        <v>0.11578523708608982</v>
      </c>
      <c r="H566" s="211">
        <v>0.10886227797816224</v>
      </c>
      <c r="I566" s="211">
        <v>0.4378532645258903</v>
      </c>
      <c r="J566" s="211">
        <v>0.47041560620857653</v>
      </c>
      <c r="K566" s="211">
        <v>0.54438738059827563</v>
      </c>
      <c r="L566" s="211">
        <v>0.27568821433509871</v>
      </c>
      <c r="M566" s="211">
        <v>0.10108944770104908</v>
      </c>
      <c r="N566" s="211">
        <v>0.40164283527135819</v>
      </c>
      <c r="O566" s="211">
        <v>0.56343310218402409</v>
      </c>
      <c r="P566" s="211">
        <v>6.8534819735884073E-2</v>
      </c>
      <c r="Q566" s="211">
        <v>9.1050767930810933E-2</v>
      </c>
      <c r="R566" s="211">
        <v>0.44183784972931545</v>
      </c>
      <c r="S566" s="211">
        <v>0.27071184166130768</v>
      </c>
      <c r="T566" s="211">
        <v>0.5441594638472953</v>
      </c>
      <c r="U566" s="211">
        <v>0.36564939965086024</v>
      </c>
      <c r="V566" s="211">
        <v>0.13028563130963317</v>
      </c>
      <c r="W566" s="211">
        <v>0.52173494962173184</v>
      </c>
      <c r="X566" s="211">
        <v>0.24815451982931119</v>
      </c>
      <c r="Y566" s="211">
        <v>0.69371734169412536</v>
      </c>
      <c r="Z566" s="211">
        <v>0.1488559367246983</v>
      </c>
      <c r="AA566" s="212">
        <v>0.1183201012792518</v>
      </c>
    </row>
    <row r="567" spans="1:27" x14ac:dyDescent="0.35">
      <c r="A567" s="210" t="s">
        <v>1243</v>
      </c>
      <c r="B567" s="217">
        <v>125.17561010260623</v>
      </c>
      <c r="C567" s="211">
        <v>5.9708847529318466E-2</v>
      </c>
      <c r="D567" s="211">
        <v>0.12698984197585467</v>
      </c>
      <c r="E567" s="211">
        <v>7.0677611149984707E-2</v>
      </c>
      <c r="F567" s="211">
        <v>0.10702584394748128</v>
      </c>
      <c r="G567" s="211">
        <v>0.11754124178562614</v>
      </c>
      <c r="H567" s="211">
        <v>0.10983580712892603</v>
      </c>
      <c r="I567" s="211">
        <v>0.51786531709636707</v>
      </c>
      <c r="J567" s="211">
        <v>0.43403573934713197</v>
      </c>
      <c r="K567" s="211">
        <v>0.64354282609679059</v>
      </c>
      <c r="L567" s="211">
        <v>0.27366177279046539</v>
      </c>
      <c r="M567" s="211">
        <v>7.9221308454863748E-2</v>
      </c>
      <c r="N567" s="211">
        <v>0.51047730724356688</v>
      </c>
      <c r="O567" s="211">
        <v>0.6625655191981682</v>
      </c>
      <c r="P567" s="211">
        <v>6.8536865571469277E-2</v>
      </c>
      <c r="Q567" s="211">
        <v>6.3395814084169139E-2</v>
      </c>
      <c r="R567" s="211">
        <v>0.44471536200587386</v>
      </c>
      <c r="S567" s="211">
        <v>0.31155231367660979</v>
      </c>
      <c r="T567" s="211">
        <v>0.60910067750524766</v>
      </c>
      <c r="U567" s="211">
        <v>0.34369864900610658</v>
      </c>
      <c r="V567" s="211">
        <v>0.1100639673687973</v>
      </c>
      <c r="W567" s="211">
        <v>0.55232006403659484</v>
      </c>
      <c r="X567" s="211">
        <v>0.30657544238861023</v>
      </c>
      <c r="Y567" s="211">
        <v>0.61255957829690122</v>
      </c>
      <c r="Z567" s="211">
        <v>0.14784552011048752</v>
      </c>
      <c r="AA567" s="212">
        <v>0.12125800999588361</v>
      </c>
    </row>
    <row r="568" spans="1:27" x14ac:dyDescent="0.35">
      <c r="A568" s="210" t="s">
        <v>1244</v>
      </c>
      <c r="B568" s="217">
        <v>139.81616813680782</v>
      </c>
      <c r="C568" s="211">
        <v>7.1705850891192996E-2</v>
      </c>
      <c r="D568" s="211">
        <v>0.12401523779212821</v>
      </c>
      <c r="E568" s="211">
        <v>7.914837266871888E-2</v>
      </c>
      <c r="F568" s="211">
        <v>0.10202461581282565</v>
      </c>
      <c r="G568" s="211">
        <v>0.12203337298220415</v>
      </c>
      <c r="H568" s="211">
        <v>0.10585223794611741</v>
      </c>
      <c r="I568" s="211">
        <v>0.464086483141531</v>
      </c>
      <c r="J568" s="211">
        <v>0.40218879621417131</v>
      </c>
      <c r="K568" s="211">
        <v>0.62817624312873144</v>
      </c>
      <c r="L568" s="211">
        <v>0.28057778346332252</v>
      </c>
      <c r="M568" s="211">
        <v>8.9652235853893134E-2</v>
      </c>
      <c r="N568" s="211">
        <v>0.45255395526404041</v>
      </c>
      <c r="O568" s="211">
        <v>0.54632231860959335</v>
      </c>
      <c r="P568" s="211">
        <v>6.9106282447581047E-2</v>
      </c>
      <c r="Q568" s="211">
        <v>8.744261721993031E-2</v>
      </c>
      <c r="R568" s="211">
        <v>0.39430296905744888</v>
      </c>
      <c r="S568" s="211">
        <v>0.25713122648293846</v>
      </c>
      <c r="T568" s="211">
        <v>0.58825955210727043</v>
      </c>
      <c r="U568" s="211">
        <v>0.49575145932601383</v>
      </c>
      <c r="V568" s="211">
        <v>8.2223208705100373E-2</v>
      </c>
      <c r="W568" s="211">
        <v>0.54868667009491656</v>
      </c>
      <c r="X568" s="211">
        <v>0.2705991813935853</v>
      </c>
      <c r="Y568" s="211">
        <v>0.6440193463363989</v>
      </c>
      <c r="Z568" s="211">
        <v>0.14833358323973481</v>
      </c>
      <c r="AA568" s="212">
        <v>0.11423036506905641</v>
      </c>
    </row>
    <row r="569" spans="1:27" x14ac:dyDescent="0.35">
      <c r="A569" s="210" t="s">
        <v>1245</v>
      </c>
      <c r="B569" s="217">
        <v>156.14477694191444</v>
      </c>
      <c r="C569" s="211">
        <v>5.3358106452808196E-2</v>
      </c>
      <c r="D569" s="211">
        <v>0.1233282874136199</v>
      </c>
      <c r="E569" s="211">
        <v>7.7514045749584662E-2</v>
      </c>
      <c r="F569" s="211">
        <v>9.7796474262137278E-2</v>
      </c>
      <c r="G569" s="211">
        <v>0.11823154323339778</v>
      </c>
      <c r="H569" s="211">
        <v>0.12447973936716221</v>
      </c>
      <c r="I569" s="211">
        <v>0.51510209570445453</v>
      </c>
      <c r="J569" s="211">
        <v>0.40677046190001626</v>
      </c>
      <c r="K569" s="211">
        <v>0.62460327381342096</v>
      </c>
      <c r="L569" s="211">
        <v>0.2733020424755272</v>
      </c>
      <c r="M569" s="211">
        <v>8.7577991455274479E-2</v>
      </c>
      <c r="N569" s="211">
        <v>0.36193033048156292</v>
      </c>
      <c r="O569" s="211">
        <v>0.57319301331318107</v>
      </c>
      <c r="P569" s="211">
        <v>7.0828570048688283E-2</v>
      </c>
      <c r="Q569" s="211">
        <v>4.5576635548828515E-2</v>
      </c>
      <c r="R569" s="211">
        <v>0.40093969295946963</v>
      </c>
      <c r="S569" s="211">
        <v>0.28163991195740185</v>
      </c>
      <c r="T569" s="211">
        <v>0.56273070904134614</v>
      </c>
      <c r="U569" s="211">
        <v>0.5233799227407463</v>
      </c>
      <c r="V569" s="211">
        <v>0.15041293744081899</v>
      </c>
      <c r="W569" s="211">
        <v>0.55604082191545301</v>
      </c>
      <c r="X569" s="211">
        <v>0.34312748806090365</v>
      </c>
      <c r="Y569" s="211">
        <v>0.58758853917320131</v>
      </c>
      <c r="Z569" s="211">
        <v>0.1479733788778248</v>
      </c>
      <c r="AA569" s="212">
        <v>0.1196000057372445</v>
      </c>
    </row>
    <row r="570" spans="1:27" x14ac:dyDescent="0.35">
      <c r="A570" s="210" t="s">
        <v>1246</v>
      </c>
      <c r="B570" s="217">
        <v>141.69843487291539</v>
      </c>
      <c r="C570" s="211">
        <v>7.6095848383172349E-2</v>
      </c>
      <c r="D570" s="211">
        <v>0.13029154893069636</v>
      </c>
      <c r="E570" s="211">
        <v>7.5573619411173035E-2</v>
      </c>
      <c r="F570" s="211">
        <v>9.3136792279008229E-2</v>
      </c>
      <c r="G570" s="211">
        <v>0.12090052396926958</v>
      </c>
      <c r="H570" s="211">
        <v>0.10385078098509147</v>
      </c>
      <c r="I570" s="211">
        <v>0.47133442859168134</v>
      </c>
      <c r="J570" s="211">
        <v>0.41060425808889267</v>
      </c>
      <c r="K570" s="211">
        <v>0.60916425489197867</v>
      </c>
      <c r="L570" s="211">
        <v>0.27262219683186645</v>
      </c>
      <c r="M570" s="211">
        <v>0.10184027630444481</v>
      </c>
      <c r="N570" s="211">
        <v>0.39306350173374793</v>
      </c>
      <c r="O570" s="211">
        <v>0.70934027391090471</v>
      </c>
      <c r="P570" s="211">
        <v>7.0160155102362051E-2</v>
      </c>
      <c r="Q570" s="211">
        <v>0.10144907386966955</v>
      </c>
      <c r="R570" s="211">
        <v>0.40257196865627598</v>
      </c>
      <c r="S570" s="211">
        <v>0.35229716398063304</v>
      </c>
      <c r="T570" s="211">
        <v>0.51042074243348745</v>
      </c>
      <c r="U570" s="211">
        <v>0.41538013032085441</v>
      </c>
      <c r="V570" s="211">
        <v>9.899291131298453E-2</v>
      </c>
      <c r="W570" s="211">
        <v>0.58086600814286604</v>
      </c>
      <c r="X570" s="211">
        <v>0.36486403715040583</v>
      </c>
      <c r="Y570" s="211">
        <v>0.6255912483996261</v>
      </c>
      <c r="Z570" s="211">
        <v>0.14417507479263902</v>
      </c>
      <c r="AA570" s="212">
        <v>0.11729203429296832</v>
      </c>
    </row>
    <row r="571" spans="1:27" x14ac:dyDescent="0.35">
      <c r="A571" s="210" t="s">
        <v>1247</v>
      </c>
      <c r="B571" s="217">
        <v>148.00148400447361</v>
      </c>
      <c r="C571" s="211">
        <v>6.2851267599216845E-2</v>
      </c>
      <c r="D571" s="211">
        <v>0.13066881237316882</v>
      </c>
      <c r="E571" s="211">
        <v>8.2885248938406597E-2</v>
      </c>
      <c r="F571" s="211">
        <v>7.5693843283465553E-2</v>
      </c>
      <c r="G571" s="211">
        <v>0.11500156717717845</v>
      </c>
      <c r="H571" s="211">
        <v>0.11578747495083606</v>
      </c>
      <c r="I571" s="211">
        <v>0.49074604015283735</v>
      </c>
      <c r="J571" s="211">
        <v>0.449938244201881</v>
      </c>
      <c r="K571" s="211">
        <v>0.61613266028397762</v>
      </c>
      <c r="L571" s="211">
        <v>0.26892988354142433</v>
      </c>
      <c r="M571" s="211">
        <v>0.11072031229626979</v>
      </c>
      <c r="N571" s="211">
        <v>0.46568696176386515</v>
      </c>
      <c r="O571" s="211">
        <v>0.73052021185567573</v>
      </c>
      <c r="P571" s="211">
        <v>7.0155721835873763E-2</v>
      </c>
      <c r="Q571" s="211">
        <v>9.6962370596423916E-2</v>
      </c>
      <c r="R571" s="211">
        <v>0.47497970828430358</v>
      </c>
      <c r="S571" s="211">
        <v>0.39231567547876545</v>
      </c>
      <c r="T571" s="211">
        <v>0.53399529566857351</v>
      </c>
      <c r="U571" s="211">
        <v>0.4453959187328409</v>
      </c>
      <c r="V571" s="211">
        <v>7.4605922943666303E-2</v>
      </c>
      <c r="W571" s="211">
        <v>0.57564148914781488</v>
      </c>
      <c r="X571" s="211">
        <v>0.26046382346947816</v>
      </c>
      <c r="Y571" s="211">
        <v>0.62485709052215621</v>
      </c>
      <c r="Z571" s="211">
        <v>0.14616279439309393</v>
      </c>
      <c r="AA571" s="212">
        <v>0.11602048765985866</v>
      </c>
    </row>
    <row r="572" spans="1:27" x14ac:dyDescent="0.35">
      <c r="A572" s="210" t="s">
        <v>1248</v>
      </c>
      <c r="B572" s="217">
        <v>115.68255604370931</v>
      </c>
      <c r="C572" s="211">
        <v>5.6490585813761797E-2</v>
      </c>
      <c r="D572" s="211">
        <v>0.12529259766472819</v>
      </c>
      <c r="E572" s="211">
        <v>7.0964921754379975E-2</v>
      </c>
      <c r="F572" s="211">
        <v>9.9195615628293918E-2</v>
      </c>
      <c r="G572" s="211">
        <v>0.12159733862753172</v>
      </c>
      <c r="H572" s="211">
        <v>0.10765699127001223</v>
      </c>
      <c r="I572" s="211">
        <v>0.45494807649739794</v>
      </c>
      <c r="J572" s="211">
        <v>0.42458124920729062</v>
      </c>
      <c r="K572" s="211">
        <v>0.6221153290771908</v>
      </c>
      <c r="L572" s="211">
        <v>0.26809946270311658</v>
      </c>
      <c r="M572" s="211">
        <v>9.0875112431584998E-2</v>
      </c>
      <c r="N572" s="211">
        <v>0.43608691380595721</v>
      </c>
      <c r="O572" s="211">
        <v>0.69586477551896253</v>
      </c>
      <c r="P572" s="211">
        <v>6.7461741368285102E-2</v>
      </c>
      <c r="Q572" s="211">
        <v>9.1473352427568516E-2</v>
      </c>
      <c r="R572" s="211">
        <v>0.42822729069074883</v>
      </c>
      <c r="S572" s="211">
        <v>0.2849400319611835</v>
      </c>
      <c r="T572" s="211">
        <v>0.58482104047150263</v>
      </c>
      <c r="U572" s="211">
        <v>0.38258533188087684</v>
      </c>
      <c r="V572" s="211">
        <v>6.1038422369711964E-2</v>
      </c>
      <c r="W572" s="211">
        <v>0.48157115362165792</v>
      </c>
      <c r="X572" s="211">
        <v>0.29911561796549901</v>
      </c>
      <c r="Y572" s="211">
        <v>0.58691694416341278</v>
      </c>
      <c r="Z572" s="211">
        <v>0.14980844124000575</v>
      </c>
      <c r="AA572" s="212">
        <v>0.11484201145224865</v>
      </c>
    </row>
    <row r="573" spans="1:27" x14ac:dyDescent="0.35">
      <c r="A573" s="210" t="s">
        <v>1249</v>
      </c>
      <c r="B573" s="217">
        <v>129.93247867064565</v>
      </c>
      <c r="C573" s="211">
        <v>6.2325987910969299E-2</v>
      </c>
      <c r="D573" s="211">
        <v>0.12558188241036947</v>
      </c>
      <c r="E573" s="211">
        <v>8.0261490831483748E-2</v>
      </c>
      <c r="F573" s="211">
        <v>8.9854641652914624E-2</v>
      </c>
      <c r="G573" s="211">
        <v>0.12395450191856773</v>
      </c>
      <c r="H573" s="211">
        <v>0.12135501849436428</v>
      </c>
      <c r="I573" s="211">
        <v>0.49787740335192454</v>
      </c>
      <c r="J573" s="211">
        <v>0.44741115999806069</v>
      </c>
      <c r="K573" s="211">
        <v>0.56717641317609824</v>
      </c>
      <c r="L573" s="211">
        <v>0.2745103053651648</v>
      </c>
      <c r="M573" s="211">
        <v>9.9982917964707915E-2</v>
      </c>
      <c r="N573" s="211">
        <v>0.39583971572689203</v>
      </c>
      <c r="O573" s="211">
        <v>0.63728201826935171</v>
      </c>
      <c r="P573" s="211">
        <v>7.3541642078699176E-2</v>
      </c>
      <c r="Q573" s="211">
        <v>0.14648658381012925</v>
      </c>
      <c r="R573" s="211">
        <v>0.38213660043577768</v>
      </c>
      <c r="S573" s="211">
        <v>0.271983508311749</v>
      </c>
      <c r="T573" s="211">
        <v>0.53623510760271409</v>
      </c>
      <c r="U573" s="211">
        <v>0.4074667774532717</v>
      </c>
      <c r="V573" s="211">
        <v>8.1275297450691494E-2</v>
      </c>
      <c r="W573" s="211">
        <v>0.49344362584395113</v>
      </c>
      <c r="X573" s="211">
        <v>0.28883092100421964</v>
      </c>
      <c r="Y573" s="211">
        <v>0.65101626190662554</v>
      </c>
      <c r="Z573" s="211">
        <v>0.14692654658276816</v>
      </c>
      <c r="AA573" s="212">
        <v>0.12151764579582468</v>
      </c>
    </row>
    <row r="574" spans="1:27" x14ac:dyDescent="0.35">
      <c r="A574" s="210" t="s">
        <v>1250</v>
      </c>
      <c r="B574" s="217">
        <v>152.56995133056679</v>
      </c>
      <c r="C574" s="211">
        <v>8.4779637375280881E-2</v>
      </c>
      <c r="D574" s="211">
        <v>0.11849379161847616</v>
      </c>
      <c r="E574" s="211">
        <v>7.2345679686928607E-2</v>
      </c>
      <c r="F574" s="211">
        <v>8.5841044627358587E-2</v>
      </c>
      <c r="G574" s="211">
        <v>0.12223627651381694</v>
      </c>
      <c r="H574" s="211">
        <v>0.11869214778387328</v>
      </c>
      <c r="I574" s="211">
        <v>0.44269788619049422</v>
      </c>
      <c r="J574" s="211">
        <v>0.43030858585966419</v>
      </c>
      <c r="K574" s="211">
        <v>0.64673785040169474</v>
      </c>
      <c r="L574" s="211">
        <v>0.27004213299102914</v>
      </c>
      <c r="M574" s="211">
        <v>8.0390660321761773E-2</v>
      </c>
      <c r="N574" s="211">
        <v>0.46851214949605119</v>
      </c>
      <c r="O574" s="211">
        <v>0.59557369242900271</v>
      </c>
      <c r="P574" s="211">
        <v>6.2929797020347483E-2</v>
      </c>
      <c r="Q574" s="211">
        <v>0.12225245134849345</v>
      </c>
      <c r="R574" s="211">
        <v>0.46722089381640647</v>
      </c>
      <c r="S574" s="211">
        <v>0.30235925598543029</v>
      </c>
      <c r="T574" s="211">
        <v>0.53022442968454553</v>
      </c>
      <c r="U574" s="211">
        <v>0.49467740166207586</v>
      </c>
      <c r="V574" s="211">
        <v>0.1475343625105458</v>
      </c>
      <c r="W574" s="211">
        <v>0.57970668874473719</v>
      </c>
      <c r="X574" s="211">
        <v>0.38043653870400806</v>
      </c>
      <c r="Y574" s="211">
        <v>0.6997532307385409</v>
      </c>
      <c r="Z574" s="211">
        <v>0.14888699139755185</v>
      </c>
      <c r="AA574" s="212">
        <v>0.1212358307409224</v>
      </c>
    </row>
    <row r="575" spans="1:27" x14ac:dyDescent="0.35">
      <c r="A575" s="210" t="s">
        <v>1251</v>
      </c>
      <c r="B575" s="217">
        <v>161.3383123144248</v>
      </c>
      <c r="C575" s="211">
        <v>6.0274135748263902E-2</v>
      </c>
      <c r="D575" s="211">
        <v>0.1281211292156679</v>
      </c>
      <c r="E575" s="211">
        <v>7.8441890769889583E-2</v>
      </c>
      <c r="F575" s="211">
        <v>9.5432077694921486E-2</v>
      </c>
      <c r="G575" s="211">
        <v>0.11696015218809978</v>
      </c>
      <c r="H575" s="211">
        <v>0.12271621477854128</v>
      </c>
      <c r="I575" s="211">
        <v>0.52545062902559847</v>
      </c>
      <c r="J575" s="211">
        <v>0.47229242648498809</v>
      </c>
      <c r="K575" s="211">
        <v>0.6328191535431642</v>
      </c>
      <c r="L575" s="211">
        <v>0.27036904145406321</v>
      </c>
      <c r="M575" s="211">
        <v>0.1061037808405314</v>
      </c>
      <c r="N575" s="211">
        <v>0.43502640950227889</v>
      </c>
      <c r="O575" s="211">
        <v>0.63789281825711586</v>
      </c>
      <c r="P575" s="211">
        <v>7.0316073691142678E-2</v>
      </c>
      <c r="Q575" s="211">
        <v>6.0235728653388471E-2</v>
      </c>
      <c r="R575" s="211">
        <v>0.44668499656890237</v>
      </c>
      <c r="S575" s="211">
        <v>0.33999503318386903</v>
      </c>
      <c r="T575" s="211">
        <v>0.61409715099032869</v>
      </c>
      <c r="U575" s="211">
        <v>0.41834936153946767</v>
      </c>
      <c r="V575" s="211">
        <v>0.13166793898671539</v>
      </c>
      <c r="W575" s="211">
        <v>0.53366500475189227</v>
      </c>
      <c r="X575" s="211">
        <v>0.33824972644675183</v>
      </c>
      <c r="Y575" s="211">
        <v>0.63351398621201094</v>
      </c>
      <c r="Z575" s="211">
        <v>0.14716458708588145</v>
      </c>
      <c r="AA575" s="212">
        <v>0.11928526159160256</v>
      </c>
    </row>
    <row r="576" spans="1:27" x14ac:dyDescent="0.35">
      <c r="A576" s="210" t="s">
        <v>1252</v>
      </c>
      <c r="B576" s="217">
        <v>158.92523628224612</v>
      </c>
      <c r="C576" s="211">
        <v>6.5880315670358208E-2</v>
      </c>
      <c r="D576" s="211">
        <v>0.12572807263566937</v>
      </c>
      <c r="E576" s="211">
        <v>7.0890857326038934E-2</v>
      </c>
      <c r="F576" s="211">
        <v>9.5540108367093646E-2</v>
      </c>
      <c r="G576" s="211">
        <v>0.11423425330047317</v>
      </c>
      <c r="H576" s="211">
        <v>0.12041188854085424</v>
      </c>
      <c r="I576" s="211">
        <v>0.51214483232266761</v>
      </c>
      <c r="J576" s="211">
        <v>0.49091944683458943</v>
      </c>
      <c r="K576" s="211">
        <v>0.63611907018713365</v>
      </c>
      <c r="L576" s="211">
        <v>0.27136224661514396</v>
      </c>
      <c r="M576" s="211">
        <v>0.11509054100826922</v>
      </c>
      <c r="N576" s="211">
        <v>0.42867185529919055</v>
      </c>
      <c r="O576" s="211">
        <v>0.66421085868363783</v>
      </c>
      <c r="P576" s="211">
        <v>7.1294895862351521E-2</v>
      </c>
      <c r="Q576" s="211">
        <v>9.4123571813523557E-2</v>
      </c>
      <c r="R576" s="211">
        <v>0.4303904796113282</v>
      </c>
      <c r="S576" s="211">
        <v>0.39639919358750525</v>
      </c>
      <c r="T576" s="211">
        <v>0.55782750734168796</v>
      </c>
      <c r="U576" s="211">
        <v>0.49027642056646581</v>
      </c>
      <c r="V576" s="211">
        <v>0.10823783121356938</v>
      </c>
      <c r="W576" s="211">
        <v>0.52558535146403651</v>
      </c>
      <c r="X576" s="211">
        <v>0.27334881710246006</v>
      </c>
      <c r="Y576" s="211">
        <v>0.61182695003476328</v>
      </c>
      <c r="Z576" s="211">
        <v>0.1476313931903723</v>
      </c>
      <c r="AA576" s="212">
        <v>0.12072077356033772</v>
      </c>
    </row>
    <row r="577" spans="1:27" x14ac:dyDescent="0.35">
      <c r="A577" s="210" t="s">
        <v>1253</v>
      </c>
      <c r="B577" s="217">
        <v>123.25850477292857</v>
      </c>
      <c r="C577" s="211">
        <v>5.5883131267703411E-2</v>
      </c>
      <c r="D577" s="211">
        <v>0.13022169147875545</v>
      </c>
      <c r="E577" s="211">
        <v>8.1071532354720435E-2</v>
      </c>
      <c r="F577" s="211">
        <v>8.4020331678182597E-2</v>
      </c>
      <c r="G577" s="211">
        <v>0.12208168112538492</v>
      </c>
      <c r="H577" s="211">
        <v>0.11445967947098329</v>
      </c>
      <c r="I577" s="211">
        <v>0.5362252056880582</v>
      </c>
      <c r="J577" s="211">
        <v>0.48988017273106588</v>
      </c>
      <c r="K577" s="211">
        <v>0.62209241188206676</v>
      </c>
      <c r="L577" s="211">
        <v>0.27259622761353641</v>
      </c>
      <c r="M577" s="211">
        <v>0.11297952922310651</v>
      </c>
      <c r="N577" s="211">
        <v>0.43530479864453642</v>
      </c>
      <c r="O577" s="211">
        <v>0.75644672522766176</v>
      </c>
      <c r="P577" s="211">
        <v>6.4978995894394834E-2</v>
      </c>
      <c r="Q577" s="211">
        <v>0.11647117360131007</v>
      </c>
      <c r="R577" s="211">
        <v>0.40793641688892002</v>
      </c>
      <c r="S577" s="211">
        <v>0.30269907679959496</v>
      </c>
      <c r="T577" s="211">
        <v>0.56881299701530419</v>
      </c>
      <c r="U577" s="211">
        <v>0.40874331365757666</v>
      </c>
      <c r="V577" s="211">
        <v>6.7893208916875419E-2</v>
      </c>
      <c r="W577" s="211">
        <v>0.54145962963200922</v>
      </c>
      <c r="X577" s="211">
        <v>0.31342470541395323</v>
      </c>
      <c r="Y577" s="211">
        <v>0.52609525984661354</v>
      </c>
      <c r="Z577" s="211">
        <v>0.14959016100833791</v>
      </c>
      <c r="AA577" s="212">
        <v>0.12086276795361722</v>
      </c>
    </row>
    <row r="578" spans="1:27" x14ac:dyDescent="0.35">
      <c r="A578" s="210" t="s">
        <v>1254</v>
      </c>
      <c r="B578" s="217">
        <v>169.28985145150259</v>
      </c>
      <c r="C578" s="211">
        <v>5.8767427390634591E-2</v>
      </c>
      <c r="D578" s="211">
        <v>0.13205835718126055</v>
      </c>
      <c r="E578" s="211">
        <v>6.8174686901739487E-2</v>
      </c>
      <c r="F578" s="211">
        <v>9.6289788527294182E-2</v>
      </c>
      <c r="G578" s="211">
        <v>0.11954316586257371</v>
      </c>
      <c r="H578" s="211">
        <v>0.11296750241621754</v>
      </c>
      <c r="I578" s="211">
        <v>0.46106667766159748</v>
      </c>
      <c r="J578" s="211">
        <v>0.41333976698187697</v>
      </c>
      <c r="K578" s="211">
        <v>0.57938662575630273</v>
      </c>
      <c r="L578" s="211">
        <v>0.27352039770429276</v>
      </c>
      <c r="M578" s="211">
        <v>0.12103473499503696</v>
      </c>
      <c r="N578" s="211">
        <v>0.46490263653159747</v>
      </c>
      <c r="O578" s="211">
        <v>0.64721394826099421</v>
      </c>
      <c r="P578" s="211">
        <v>7.1964151707019988E-2</v>
      </c>
      <c r="Q578" s="211">
        <v>0.13122841043830438</v>
      </c>
      <c r="R578" s="211">
        <v>0.3917546383020224</v>
      </c>
      <c r="S578" s="211">
        <v>0.2724701301521506</v>
      </c>
      <c r="T578" s="211">
        <v>0.59574505314315096</v>
      </c>
      <c r="U578" s="211">
        <v>0.48071408864282672</v>
      </c>
      <c r="V578" s="211">
        <v>0.13461750802051842</v>
      </c>
      <c r="W578" s="211">
        <v>0.56980290611468243</v>
      </c>
      <c r="X578" s="211">
        <v>0.37354063111395552</v>
      </c>
      <c r="Y578" s="211">
        <v>0.61415080831952384</v>
      </c>
      <c r="Z578" s="211">
        <v>0.14500608550473607</v>
      </c>
      <c r="AA578" s="212">
        <v>0.12271773368453952</v>
      </c>
    </row>
    <row r="579" spans="1:27" x14ac:dyDescent="0.35">
      <c r="A579" s="210" t="s">
        <v>1255</v>
      </c>
      <c r="B579" s="217">
        <v>170.40119675743856</v>
      </c>
      <c r="C579" s="211">
        <v>5.6594788256255746E-2</v>
      </c>
      <c r="D579" s="211">
        <v>0.12346493177430597</v>
      </c>
      <c r="E579" s="211">
        <v>8.7896475066535487E-2</v>
      </c>
      <c r="F579" s="211">
        <v>0.10780087270701581</v>
      </c>
      <c r="G579" s="211">
        <v>0.11714936263804969</v>
      </c>
      <c r="H579" s="211">
        <v>0.10886272605227927</v>
      </c>
      <c r="I579" s="211">
        <v>0.50001596572053941</v>
      </c>
      <c r="J579" s="211">
        <v>0.45166699812481009</v>
      </c>
      <c r="K579" s="211">
        <v>0.58118308895214743</v>
      </c>
      <c r="L579" s="211">
        <v>0.27703646662496439</v>
      </c>
      <c r="M579" s="211">
        <v>9.2590872974328317E-2</v>
      </c>
      <c r="N579" s="211">
        <v>0.47326948232762833</v>
      </c>
      <c r="O579" s="211">
        <v>0.68778164272699316</v>
      </c>
      <c r="P579" s="211">
        <v>7.1642036312418278E-2</v>
      </c>
      <c r="Q579" s="211">
        <v>4.4690279572439359E-2</v>
      </c>
      <c r="R579" s="211">
        <v>0.37901685062095919</v>
      </c>
      <c r="S579" s="211">
        <v>0.32809924686827907</v>
      </c>
      <c r="T579" s="211">
        <v>0.59159788028836524</v>
      </c>
      <c r="U579" s="211">
        <v>0.42589972411740185</v>
      </c>
      <c r="V579" s="211">
        <v>0.1735818698068739</v>
      </c>
      <c r="W579" s="211">
        <v>0.5600132014794974</v>
      </c>
      <c r="X579" s="211">
        <v>0.2990940997793663</v>
      </c>
      <c r="Y579" s="211">
        <v>0.56048439937281069</v>
      </c>
      <c r="Z579" s="211">
        <v>0.1438161713215842</v>
      </c>
      <c r="AA579" s="212">
        <v>0.11674462363887043</v>
      </c>
    </row>
    <row r="580" spans="1:27" x14ac:dyDescent="0.35">
      <c r="A580" s="210" t="s">
        <v>1256</v>
      </c>
      <c r="B580" s="217">
        <v>129.63699791583772</v>
      </c>
      <c r="C580" s="211">
        <v>8.5683464241381332E-2</v>
      </c>
      <c r="D580" s="211">
        <v>0.11929639656668554</v>
      </c>
      <c r="E580" s="211">
        <v>8.2453607469342882E-2</v>
      </c>
      <c r="F580" s="211">
        <v>7.4802656237123177E-2</v>
      </c>
      <c r="G580" s="211">
        <v>0.113859825135511</v>
      </c>
      <c r="H580" s="211">
        <v>0.11879557528312239</v>
      </c>
      <c r="I580" s="211">
        <v>0.49472564969335103</v>
      </c>
      <c r="J580" s="211">
        <v>0.44923941467422401</v>
      </c>
      <c r="K580" s="211">
        <v>0.61292702958265022</v>
      </c>
      <c r="L580" s="211">
        <v>0.26763891666129513</v>
      </c>
      <c r="M580" s="211">
        <v>9.7003672526022128E-2</v>
      </c>
      <c r="N580" s="211">
        <v>0.39224351256529749</v>
      </c>
      <c r="O580" s="211">
        <v>0.74757794356550511</v>
      </c>
      <c r="P580" s="211">
        <v>6.463422650340063E-2</v>
      </c>
      <c r="Q580" s="211">
        <v>0.10329575502081445</v>
      </c>
      <c r="R580" s="211">
        <v>0.37856939653871446</v>
      </c>
      <c r="S580" s="211">
        <v>0.3035722377703966</v>
      </c>
      <c r="T580" s="211">
        <v>0.48127666890660104</v>
      </c>
      <c r="U580" s="211">
        <v>0.5219090212958214</v>
      </c>
      <c r="V580" s="211">
        <v>8.7190314626884841E-2</v>
      </c>
      <c r="W580" s="211">
        <v>0.55027954221196473</v>
      </c>
      <c r="X580" s="211">
        <v>0.3763264015518476</v>
      </c>
      <c r="Y580" s="211">
        <v>0.5307310943835275</v>
      </c>
      <c r="Z580" s="211">
        <v>0.14602005675183602</v>
      </c>
      <c r="AA580" s="212">
        <v>0.11810502731807059</v>
      </c>
    </row>
    <row r="581" spans="1:27" x14ac:dyDescent="0.35">
      <c r="A581" s="210" t="s">
        <v>1257</v>
      </c>
      <c r="B581" s="217">
        <v>117.46882534216739</v>
      </c>
      <c r="C581" s="211">
        <v>4.8512271255168854E-2</v>
      </c>
      <c r="D581" s="211">
        <v>0.12808394639308812</v>
      </c>
      <c r="E581" s="211">
        <v>7.4841186025267917E-2</v>
      </c>
      <c r="F581" s="211">
        <v>9.854932730218624E-2</v>
      </c>
      <c r="G581" s="211">
        <v>0.12239331531770234</v>
      </c>
      <c r="H581" s="211">
        <v>0.10481721928530607</v>
      </c>
      <c r="I581" s="211">
        <v>0.5098001834270407</v>
      </c>
      <c r="J581" s="211">
        <v>0.42620593218351288</v>
      </c>
      <c r="K581" s="211">
        <v>0.51076768898681102</v>
      </c>
      <c r="L581" s="211">
        <v>0.27383814994069305</v>
      </c>
      <c r="M581" s="211">
        <v>0.11215597749304439</v>
      </c>
      <c r="N581" s="211">
        <v>0.42139637785490525</v>
      </c>
      <c r="O581" s="211">
        <v>0.7198043514746294</v>
      </c>
      <c r="P581" s="211">
        <v>6.3918035627382741E-2</v>
      </c>
      <c r="Q581" s="211">
        <v>6.7548411921160581E-2</v>
      </c>
      <c r="R581" s="211">
        <v>0.44917801597104162</v>
      </c>
      <c r="S581" s="211">
        <v>0.37415538486763261</v>
      </c>
      <c r="T581" s="211">
        <v>0.55060030693511341</v>
      </c>
      <c r="U581" s="211">
        <v>0.41785834270552069</v>
      </c>
      <c r="V581" s="211">
        <v>8.3093629846676148E-2</v>
      </c>
      <c r="W581" s="211">
        <v>0.5218909084793284</v>
      </c>
      <c r="X581" s="211">
        <v>0.31187704088633494</v>
      </c>
      <c r="Y581" s="211">
        <v>0.69326662858829269</v>
      </c>
      <c r="Z581" s="211">
        <v>0.14206518338121349</v>
      </c>
      <c r="AA581" s="212">
        <v>0.12625794648283034</v>
      </c>
    </row>
    <row r="582" spans="1:27" x14ac:dyDescent="0.35">
      <c r="A582" s="210" t="s">
        <v>1258</v>
      </c>
      <c r="B582" s="217">
        <v>145.51490347618781</v>
      </c>
      <c r="C582" s="211">
        <v>6.2545399859341544E-2</v>
      </c>
      <c r="D582" s="211">
        <v>0.11858104301984045</v>
      </c>
      <c r="E582" s="211">
        <v>8.421120694019904E-2</v>
      </c>
      <c r="F582" s="211">
        <v>9.495750786195635E-2</v>
      </c>
      <c r="G582" s="211">
        <v>0.12004956220256091</v>
      </c>
      <c r="H582" s="211">
        <v>0.12229689488630267</v>
      </c>
      <c r="I582" s="211">
        <v>0.51042417244003879</v>
      </c>
      <c r="J582" s="211">
        <v>0.47585547959718816</v>
      </c>
      <c r="K582" s="211">
        <v>0.57408415415611436</v>
      </c>
      <c r="L582" s="211">
        <v>0.2804719153958975</v>
      </c>
      <c r="M582" s="211">
        <v>8.3293236106647212E-2</v>
      </c>
      <c r="N582" s="211">
        <v>0.41807261383517202</v>
      </c>
      <c r="O582" s="211">
        <v>0.63436852270705901</v>
      </c>
      <c r="P582" s="211">
        <v>6.6297143418918417E-2</v>
      </c>
      <c r="Q582" s="211">
        <v>8.8674453132069814E-2</v>
      </c>
      <c r="R582" s="211">
        <v>0.43503661745456779</v>
      </c>
      <c r="S582" s="211">
        <v>0.34434570345030591</v>
      </c>
      <c r="T582" s="211">
        <v>0.61279336242453541</v>
      </c>
      <c r="U582" s="211">
        <v>0.38490900561146968</v>
      </c>
      <c r="V582" s="211">
        <v>0.14716350150568197</v>
      </c>
      <c r="W582" s="211">
        <v>0.55066953570499255</v>
      </c>
      <c r="X582" s="211">
        <v>0.31831082636636421</v>
      </c>
      <c r="Y582" s="211">
        <v>0.63890150580163307</v>
      </c>
      <c r="Z582" s="211">
        <v>0.14979046798883219</v>
      </c>
      <c r="AA582" s="212">
        <v>0.11615369771142668</v>
      </c>
    </row>
    <row r="583" spans="1:27" x14ac:dyDescent="0.35">
      <c r="A583" s="210" t="s">
        <v>1259</v>
      </c>
      <c r="B583" s="217">
        <v>113.88945933561507</v>
      </c>
      <c r="C583" s="211">
        <v>5.1591463769175915E-2</v>
      </c>
      <c r="D583" s="211">
        <v>0.12488472769811401</v>
      </c>
      <c r="E583" s="211">
        <v>7.6832511471566903E-2</v>
      </c>
      <c r="F583" s="211">
        <v>7.8277379768860983E-2</v>
      </c>
      <c r="G583" s="211">
        <v>0.12325169676589812</v>
      </c>
      <c r="H583" s="211">
        <v>0.12152307719866233</v>
      </c>
      <c r="I583" s="211">
        <v>0.4981547960128575</v>
      </c>
      <c r="J583" s="211">
        <v>0.46618274253258196</v>
      </c>
      <c r="K583" s="211">
        <v>0.58133736512382128</v>
      </c>
      <c r="L583" s="211">
        <v>0.27776842016587616</v>
      </c>
      <c r="M583" s="211">
        <v>9.2960821480186043E-2</v>
      </c>
      <c r="N583" s="211">
        <v>0.40815831612720849</v>
      </c>
      <c r="O583" s="211">
        <v>0.60420282681443738</v>
      </c>
      <c r="P583" s="211">
        <v>6.6910458041413892E-2</v>
      </c>
      <c r="Q583" s="211">
        <v>6.3782762006982616E-2</v>
      </c>
      <c r="R583" s="211">
        <v>0.4051641888449945</v>
      </c>
      <c r="S583" s="211">
        <v>0.37253739507653355</v>
      </c>
      <c r="T583" s="211">
        <v>0.55500692667625295</v>
      </c>
      <c r="U583" s="211">
        <v>0.51347778692398116</v>
      </c>
      <c r="V583" s="211">
        <v>6.0669337519602823E-2</v>
      </c>
      <c r="W583" s="211">
        <v>0.54902152772534119</v>
      </c>
      <c r="X583" s="211">
        <v>0.26499985871911547</v>
      </c>
      <c r="Y583" s="211">
        <v>0.71719970972758218</v>
      </c>
      <c r="Z583" s="211">
        <v>0.1462769083446033</v>
      </c>
      <c r="AA583" s="212">
        <v>0.12460512194023493</v>
      </c>
    </row>
    <row r="584" spans="1:27" x14ac:dyDescent="0.35">
      <c r="A584" s="210" t="s">
        <v>1260</v>
      </c>
      <c r="B584" s="217">
        <v>146.27768838810084</v>
      </c>
      <c r="C584" s="211">
        <v>7.916873287658556E-2</v>
      </c>
      <c r="D584" s="211">
        <v>0.11533433605166256</v>
      </c>
      <c r="E584" s="211">
        <v>8.0010414742640423E-2</v>
      </c>
      <c r="F584" s="211">
        <v>9.956680794966899E-2</v>
      </c>
      <c r="G584" s="211">
        <v>0.11567614060175734</v>
      </c>
      <c r="H584" s="211">
        <v>0.11845793355975251</v>
      </c>
      <c r="I584" s="211">
        <v>0.520556106929143</v>
      </c>
      <c r="J584" s="211">
        <v>0.43665821743432648</v>
      </c>
      <c r="K584" s="211">
        <v>0.63313957835941492</v>
      </c>
      <c r="L584" s="211">
        <v>0.27743016023294476</v>
      </c>
      <c r="M584" s="211">
        <v>0.10767548356394517</v>
      </c>
      <c r="N584" s="211">
        <v>0.35129189378376607</v>
      </c>
      <c r="O584" s="211">
        <v>0.71029355845210407</v>
      </c>
      <c r="P584" s="211">
        <v>6.8926055778827336E-2</v>
      </c>
      <c r="Q584" s="211">
        <v>6.2099717349159769E-2</v>
      </c>
      <c r="R584" s="211">
        <v>0.46992665822096097</v>
      </c>
      <c r="S584" s="211">
        <v>0.28892312385063951</v>
      </c>
      <c r="T584" s="211">
        <v>0.54930614811918188</v>
      </c>
      <c r="U584" s="211">
        <v>0.36866139085988636</v>
      </c>
      <c r="V584" s="211">
        <v>0.13541974502972029</v>
      </c>
      <c r="W584" s="211">
        <v>0.55686346594722702</v>
      </c>
      <c r="X584" s="211">
        <v>0.28616823847745876</v>
      </c>
      <c r="Y584" s="211">
        <v>0.57355676710126313</v>
      </c>
      <c r="Z584" s="211">
        <v>0.14209117294695592</v>
      </c>
      <c r="AA584" s="212">
        <v>0.11755468926080362</v>
      </c>
    </row>
    <row r="585" spans="1:27" x14ac:dyDescent="0.35">
      <c r="A585" s="210" t="s">
        <v>1261</v>
      </c>
      <c r="B585" s="217">
        <v>122.88678641776379</v>
      </c>
      <c r="C585" s="211">
        <v>5.9841580889518894E-2</v>
      </c>
      <c r="D585" s="211">
        <v>0.11980301663825869</v>
      </c>
      <c r="E585" s="211">
        <v>7.2963114125891154E-2</v>
      </c>
      <c r="F585" s="211">
        <v>9.6202572358559599E-2</v>
      </c>
      <c r="G585" s="211">
        <v>0.11717550089302135</v>
      </c>
      <c r="H585" s="211">
        <v>0.11443994886533668</v>
      </c>
      <c r="I585" s="211">
        <v>0.50190863654638518</v>
      </c>
      <c r="J585" s="211">
        <v>0.41420283219901427</v>
      </c>
      <c r="K585" s="211">
        <v>0.62624170930863376</v>
      </c>
      <c r="L585" s="211">
        <v>0.27711591225537052</v>
      </c>
      <c r="M585" s="211">
        <v>9.7940971275967209E-2</v>
      </c>
      <c r="N585" s="211">
        <v>0.4352549979926944</v>
      </c>
      <c r="O585" s="211">
        <v>0.54905631922451281</v>
      </c>
      <c r="P585" s="211">
        <v>7.4071925306214939E-2</v>
      </c>
      <c r="Q585" s="211">
        <v>5.0164998667591498E-2</v>
      </c>
      <c r="R585" s="211">
        <v>0.42689984526215669</v>
      </c>
      <c r="S585" s="211">
        <v>0.28761972412718601</v>
      </c>
      <c r="T585" s="211">
        <v>0.58053040291060987</v>
      </c>
      <c r="U585" s="211">
        <v>0.35966663958096556</v>
      </c>
      <c r="V585" s="211">
        <v>5.805430795107458E-2</v>
      </c>
      <c r="W585" s="211">
        <v>0.62108684382109436</v>
      </c>
      <c r="X585" s="211">
        <v>0.29276891550940387</v>
      </c>
      <c r="Y585" s="211">
        <v>0.55292338878381886</v>
      </c>
      <c r="Z585" s="211">
        <v>0.14652606875076787</v>
      </c>
      <c r="AA585" s="212">
        <v>0.11115031978414242</v>
      </c>
    </row>
    <row r="586" spans="1:27" x14ac:dyDescent="0.35">
      <c r="A586" s="210" t="s">
        <v>1262</v>
      </c>
      <c r="B586" s="217">
        <v>129.09033438418058</v>
      </c>
      <c r="C586" s="211">
        <v>5.522070606372325E-2</v>
      </c>
      <c r="D586" s="211">
        <v>0.12906847095318613</v>
      </c>
      <c r="E586" s="211">
        <v>7.4764467445975147E-2</v>
      </c>
      <c r="F586" s="211">
        <v>0.10599567966628833</v>
      </c>
      <c r="G586" s="211">
        <v>0.12270850149084292</v>
      </c>
      <c r="H586" s="211">
        <v>0.12103279471644396</v>
      </c>
      <c r="I586" s="211">
        <v>0.50735213968575599</v>
      </c>
      <c r="J586" s="211">
        <v>0.4532463648108267</v>
      </c>
      <c r="K586" s="211">
        <v>0.58612315344462562</v>
      </c>
      <c r="L586" s="211">
        <v>0.27059896017532559</v>
      </c>
      <c r="M586" s="211">
        <v>8.7342409205093299E-2</v>
      </c>
      <c r="N586" s="211">
        <v>0.3813472123504239</v>
      </c>
      <c r="O586" s="211">
        <v>0.62614548852082086</v>
      </c>
      <c r="P586" s="211">
        <v>6.7724887869522465E-2</v>
      </c>
      <c r="Q586" s="211">
        <v>0.1245532496028974</v>
      </c>
      <c r="R586" s="211">
        <v>0.45963169931045433</v>
      </c>
      <c r="S586" s="211">
        <v>0.4060181151916803</v>
      </c>
      <c r="T586" s="211">
        <v>0.48366041777093749</v>
      </c>
      <c r="U586" s="211">
        <v>0.40290335537061744</v>
      </c>
      <c r="V586" s="211">
        <v>8.6891129266894795E-2</v>
      </c>
      <c r="W586" s="211">
        <v>0.47772057960730785</v>
      </c>
      <c r="X586" s="211">
        <v>0.40042451595373868</v>
      </c>
      <c r="Y586" s="211">
        <v>0.73293288230282372</v>
      </c>
      <c r="Z586" s="211">
        <v>0.14648029717595396</v>
      </c>
      <c r="AA586" s="212">
        <v>0.11620712778417182</v>
      </c>
    </row>
    <row r="587" spans="1:27" x14ac:dyDescent="0.35">
      <c r="A587" s="210" t="s">
        <v>1263</v>
      </c>
      <c r="B587" s="217">
        <v>166.54775425468156</v>
      </c>
      <c r="C587" s="211">
        <v>6.2773234517322946E-2</v>
      </c>
      <c r="D587" s="211">
        <v>0.12293726386168007</v>
      </c>
      <c r="E587" s="211">
        <v>8.4105561877159826E-2</v>
      </c>
      <c r="F587" s="211">
        <v>0.11865394789354254</v>
      </c>
      <c r="G587" s="211">
        <v>0.11646442207546114</v>
      </c>
      <c r="H587" s="211">
        <v>0.10950074643399559</v>
      </c>
      <c r="I587" s="211">
        <v>0.45952508573712941</v>
      </c>
      <c r="J587" s="211">
        <v>0.44459907530916454</v>
      </c>
      <c r="K587" s="211">
        <v>0.63787534034177096</v>
      </c>
      <c r="L587" s="211">
        <v>0.27956722156073799</v>
      </c>
      <c r="M587" s="211">
        <v>0.11256122195102018</v>
      </c>
      <c r="N587" s="211">
        <v>0.58264029819806351</v>
      </c>
      <c r="O587" s="211">
        <v>0.7419041516216236</v>
      </c>
      <c r="P587" s="211">
        <v>7.1977117299383331E-2</v>
      </c>
      <c r="Q587" s="211">
        <v>6.2224376221502148E-2</v>
      </c>
      <c r="R587" s="211">
        <v>0.42149370383874996</v>
      </c>
      <c r="S587" s="211">
        <v>0.42356619890659292</v>
      </c>
      <c r="T587" s="211">
        <v>0.56819950496500116</v>
      </c>
      <c r="U587" s="211">
        <v>0.4222868039273463</v>
      </c>
      <c r="V587" s="211">
        <v>8.6581441908737178E-2</v>
      </c>
      <c r="W587" s="211">
        <v>0.57993704766835319</v>
      </c>
      <c r="X587" s="211">
        <v>0.36019788211037185</v>
      </c>
      <c r="Y587" s="211">
        <v>0.72651670093722798</v>
      </c>
      <c r="Z587" s="211">
        <v>0.14819991429054064</v>
      </c>
      <c r="AA587" s="212">
        <v>0.11856535498796893</v>
      </c>
    </row>
    <row r="588" spans="1:27" x14ac:dyDescent="0.35">
      <c r="A588" s="210" t="s">
        <v>1264</v>
      </c>
      <c r="B588" s="217">
        <v>135.09513540364713</v>
      </c>
      <c r="C588" s="211">
        <v>8.1119137730506524E-2</v>
      </c>
      <c r="D588" s="211">
        <v>0.11546234611653505</v>
      </c>
      <c r="E588" s="211">
        <v>7.6677132142899035E-2</v>
      </c>
      <c r="F588" s="211">
        <v>8.4784294466264593E-2</v>
      </c>
      <c r="G588" s="211">
        <v>0.11880359409805125</v>
      </c>
      <c r="H588" s="211">
        <v>0.11317761575206192</v>
      </c>
      <c r="I588" s="211">
        <v>0.43946858257549593</v>
      </c>
      <c r="J588" s="211">
        <v>0.44363124014320043</v>
      </c>
      <c r="K588" s="211">
        <v>0.64501440671981447</v>
      </c>
      <c r="L588" s="211">
        <v>0.28138296600497475</v>
      </c>
      <c r="M588" s="211">
        <v>9.6106200291826954E-2</v>
      </c>
      <c r="N588" s="211">
        <v>0.50408637626883313</v>
      </c>
      <c r="O588" s="211">
        <v>0.78996069867761809</v>
      </c>
      <c r="P588" s="211">
        <v>6.9151763431132593E-2</v>
      </c>
      <c r="Q588" s="211">
        <v>4.7251973848467611E-2</v>
      </c>
      <c r="R588" s="211">
        <v>0.47562527767820734</v>
      </c>
      <c r="S588" s="211">
        <v>0.36827928779431723</v>
      </c>
      <c r="T588" s="211">
        <v>0.49431433423325483</v>
      </c>
      <c r="U588" s="211">
        <v>0.45729964164993459</v>
      </c>
      <c r="V588" s="211">
        <v>5.7350201785890509E-2</v>
      </c>
      <c r="W588" s="211">
        <v>0.52330511877274732</v>
      </c>
      <c r="X588" s="211">
        <v>0.38074952720121091</v>
      </c>
      <c r="Y588" s="211">
        <v>0.71461174999638921</v>
      </c>
      <c r="Z588" s="211">
        <v>0.14479198700208809</v>
      </c>
      <c r="AA588" s="212">
        <v>0.11471567233557836</v>
      </c>
    </row>
    <row r="589" spans="1:27" x14ac:dyDescent="0.35">
      <c r="A589" s="210" t="s">
        <v>1265</v>
      </c>
      <c r="B589" s="217">
        <v>162.31414951702726</v>
      </c>
      <c r="C589" s="211">
        <v>6.3101384187111392E-2</v>
      </c>
      <c r="D589" s="211">
        <v>0.11977353735177326</v>
      </c>
      <c r="E589" s="211">
        <v>7.7777061158258456E-2</v>
      </c>
      <c r="F589" s="211">
        <v>8.906947700637094E-2</v>
      </c>
      <c r="G589" s="211">
        <v>0.11952856323363591</v>
      </c>
      <c r="H589" s="211">
        <v>0.11121641460151048</v>
      </c>
      <c r="I589" s="211">
        <v>0.52211109374750819</v>
      </c>
      <c r="J589" s="211">
        <v>0.44205645346702754</v>
      </c>
      <c r="K589" s="211">
        <v>0.62459895202982185</v>
      </c>
      <c r="L589" s="211">
        <v>0.27430890234004829</v>
      </c>
      <c r="M589" s="211">
        <v>0.10656780282163258</v>
      </c>
      <c r="N589" s="211">
        <v>0.37484150324714077</v>
      </c>
      <c r="O589" s="211">
        <v>0.69294311481969761</v>
      </c>
      <c r="P589" s="211">
        <v>7.3344424610619033E-2</v>
      </c>
      <c r="Q589" s="211">
        <v>5.0013820342412293E-2</v>
      </c>
      <c r="R589" s="211">
        <v>0.4725761578499717</v>
      </c>
      <c r="S589" s="211">
        <v>0.37277826104702266</v>
      </c>
      <c r="T589" s="211">
        <v>0.55895141350185351</v>
      </c>
      <c r="U589" s="211">
        <v>0.38877707070168227</v>
      </c>
      <c r="V589" s="211">
        <v>0.11956448428264203</v>
      </c>
      <c r="W589" s="211">
        <v>0.52743442040638566</v>
      </c>
      <c r="X589" s="211">
        <v>0.33821125995633627</v>
      </c>
      <c r="Y589" s="211">
        <v>0.64160060913597294</v>
      </c>
      <c r="Z589" s="211">
        <v>0.14826624869400465</v>
      </c>
      <c r="AA589" s="212">
        <v>0.11445448580109432</v>
      </c>
    </row>
    <row r="590" spans="1:27" x14ac:dyDescent="0.35">
      <c r="A590" s="210" t="s">
        <v>1266</v>
      </c>
      <c r="B590" s="217">
        <v>122.17440091177849</v>
      </c>
      <c r="C590" s="211">
        <v>5.3815842938228296E-2</v>
      </c>
      <c r="D590" s="211">
        <v>0.11997540878552455</v>
      </c>
      <c r="E590" s="211">
        <v>7.5147671876809985E-2</v>
      </c>
      <c r="F590" s="211">
        <v>0.10604460948771892</v>
      </c>
      <c r="G590" s="211">
        <v>0.12158037907138991</v>
      </c>
      <c r="H590" s="211">
        <v>0.10922305452510252</v>
      </c>
      <c r="I590" s="211">
        <v>0.51688582412580841</v>
      </c>
      <c r="J590" s="211">
        <v>0.44656515357082877</v>
      </c>
      <c r="K590" s="211">
        <v>0.59172577242153357</v>
      </c>
      <c r="L590" s="211">
        <v>0.27854223417060109</v>
      </c>
      <c r="M590" s="211">
        <v>9.1936265097060973E-2</v>
      </c>
      <c r="N590" s="211">
        <v>0.40126557032352073</v>
      </c>
      <c r="O590" s="211">
        <v>0.70183681817061583</v>
      </c>
      <c r="P590" s="211">
        <v>6.8896004995924048E-2</v>
      </c>
      <c r="Q590" s="211">
        <v>7.5736263963981323E-2</v>
      </c>
      <c r="R590" s="211">
        <v>0.43586710229182962</v>
      </c>
      <c r="S590" s="211">
        <v>0.36171252002594845</v>
      </c>
      <c r="T590" s="211">
        <v>0.59644798671186061</v>
      </c>
      <c r="U590" s="211">
        <v>0.39762924782557019</v>
      </c>
      <c r="V590" s="211">
        <v>5.9191577006704105E-2</v>
      </c>
      <c r="W590" s="211">
        <v>0.55031632259047281</v>
      </c>
      <c r="X590" s="211">
        <v>0.37152944223316492</v>
      </c>
      <c r="Y590" s="211">
        <v>0.65064621984354409</v>
      </c>
      <c r="Z590" s="211">
        <v>0.14774375529908307</v>
      </c>
      <c r="AA590" s="212">
        <v>0.11366808253238019</v>
      </c>
    </row>
    <row r="591" spans="1:27" x14ac:dyDescent="0.35">
      <c r="A591" s="210" t="s">
        <v>1267</v>
      </c>
      <c r="B591" s="217">
        <v>136.45716138850412</v>
      </c>
      <c r="C591" s="211">
        <v>5.6177627472688584E-2</v>
      </c>
      <c r="D591" s="211">
        <v>0.11802718056408518</v>
      </c>
      <c r="E591" s="211">
        <v>7.7352235737721931E-2</v>
      </c>
      <c r="F591" s="211">
        <v>0.10715823751644227</v>
      </c>
      <c r="G591" s="211">
        <v>0.11962570131477632</v>
      </c>
      <c r="H591" s="211">
        <v>0.121345261226882</v>
      </c>
      <c r="I591" s="211">
        <v>0.52995077303607618</v>
      </c>
      <c r="J591" s="211">
        <v>0.42421571812413494</v>
      </c>
      <c r="K591" s="211">
        <v>0.5760844963946723</v>
      </c>
      <c r="L591" s="211">
        <v>0.281812079057772</v>
      </c>
      <c r="M591" s="211">
        <v>8.9369170004903242E-2</v>
      </c>
      <c r="N591" s="211">
        <v>0.42501550989788628</v>
      </c>
      <c r="O591" s="211">
        <v>0.67260807843474224</v>
      </c>
      <c r="P591" s="211">
        <v>6.9621917225526173E-2</v>
      </c>
      <c r="Q591" s="211">
        <v>5.1437822574224759E-2</v>
      </c>
      <c r="R591" s="211">
        <v>0.46669445007706661</v>
      </c>
      <c r="S591" s="211">
        <v>0.28310500850754305</v>
      </c>
      <c r="T591" s="211">
        <v>0.46514408137086327</v>
      </c>
      <c r="U591" s="211">
        <v>0.42139980636067631</v>
      </c>
      <c r="V591" s="211">
        <v>8.7676167699409988E-2</v>
      </c>
      <c r="W591" s="211">
        <v>0.56886722765503595</v>
      </c>
      <c r="X591" s="211">
        <v>0.36541785899374091</v>
      </c>
      <c r="Y591" s="211">
        <v>0.65335041307403874</v>
      </c>
      <c r="Z591" s="211">
        <v>0.14295643273234399</v>
      </c>
      <c r="AA591" s="212">
        <v>0.11046638228514276</v>
      </c>
    </row>
    <row r="592" spans="1:27" x14ac:dyDescent="0.35">
      <c r="A592" s="210" t="s">
        <v>1268</v>
      </c>
      <c r="B592" s="217">
        <v>182.72309654949342</v>
      </c>
      <c r="C592" s="211">
        <v>5.7303151198272569E-2</v>
      </c>
      <c r="D592" s="211">
        <v>0.11931003157724802</v>
      </c>
      <c r="E592" s="211">
        <v>8.0909791122411728E-2</v>
      </c>
      <c r="F592" s="211">
        <v>7.8107970514150582E-2</v>
      </c>
      <c r="G592" s="211">
        <v>0.11665600774195238</v>
      </c>
      <c r="H592" s="211">
        <v>0.11862636012339779</v>
      </c>
      <c r="I592" s="211">
        <v>0.44122673784179184</v>
      </c>
      <c r="J592" s="211">
        <v>0.44010581497389573</v>
      </c>
      <c r="K592" s="211">
        <v>0.56541178463249875</v>
      </c>
      <c r="L592" s="211">
        <v>0.27186158505018931</v>
      </c>
      <c r="M592" s="211">
        <v>0.10170374447771559</v>
      </c>
      <c r="N592" s="211">
        <v>0.47902167989938821</v>
      </c>
      <c r="O592" s="211">
        <v>0.76592212145177585</v>
      </c>
      <c r="P592" s="211">
        <v>7.3016157251818606E-2</v>
      </c>
      <c r="Q592" s="211">
        <v>4.2373848661774252E-2</v>
      </c>
      <c r="R592" s="211">
        <v>0.46050800124937125</v>
      </c>
      <c r="S592" s="211">
        <v>0.29449307860481783</v>
      </c>
      <c r="T592" s="211">
        <v>0.61756150854413439</v>
      </c>
      <c r="U592" s="211">
        <v>0.41522147289940148</v>
      </c>
      <c r="V592" s="211">
        <v>0.1364016706318989</v>
      </c>
      <c r="W592" s="211">
        <v>0.62760537604756872</v>
      </c>
      <c r="X592" s="211">
        <v>0.303893601812745</v>
      </c>
      <c r="Y592" s="211">
        <v>0.73387176654804298</v>
      </c>
      <c r="Z592" s="211">
        <v>0.14328554743805597</v>
      </c>
      <c r="AA592" s="212">
        <v>0.1154520814673763</v>
      </c>
    </row>
    <row r="593" spans="1:27" x14ac:dyDescent="0.35">
      <c r="A593" s="210" t="s">
        <v>1269</v>
      </c>
      <c r="B593" s="217">
        <v>155.94020231619743</v>
      </c>
      <c r="C593" s="211">
        <v>8.0045529101393079E-2</v>
      </c>
      <c r="D593" s="211">
        <v>0.12220616154984779</v>
      </c>
      <c r="E593" s="211">
        <v>7.9879890595251593E-2</v>
      </c>
      <c r="F593" s="211">
        <v>8.0607536815567246E-2</v>
      </c>
      <c r="G593" s="211">
        <v>0.12010908486526196</v>
      </c>
      <c r="H593" s="211">
        <v>0.12138356135246056</v>
      </c>
      <c r="I593" s="211">
        <v>0.5287784502304409</v>
      </c>
      <c r="J593" s="211">
        <v>0.38993013995186215</v>
      </c>
      <c r="K593" s="211">
        <v>0.62096765197674486</v>
      </c>
      <c r="L593" s="211">
        <v>0.27262405561369762</v>
      </c>
      <c r="M593" s="211">
        <v>9.2747905471176006E-2</v>
      </c>
      <c r="N593" s="211">
        <v>0.3962936597440041</v>
      </c>
      <c r="O593" s="211">
        <v>0.65583509993568623</v>
      </c>
      <c r="P593" s="211">
        <v>7.0394041646085023E-2</v>
      </c>
      <c r="Q593" s="211">
        <v>6.3640971872201246E-2</v>
      </c>
      <c r="R593" s="211">
        <v>0.41569491618151516</v>
      </c>
      <c r="S593" s="211">
        <v>0.32443764234062977</v>
      </c>
      <c r="T593" s="211">
        <v>0.49265692421582646</v>
      </c>
      <c r="U593" s="211">
        <v>0.38331882353037922</v>
      </c>
      <c r="V593" s="211">
        <v>0.13243866105594571</v>
      </c>
      <c r="W593" s="211">
        <v>0.55238868826995069</v>
      </c>
      <c r="X593" s="211">
        <v>0.25076480475439883</v>
      </c>
      <c r="Y593" s="211">
        <v>0.75789009851321543</v>
      </c>
      <c r="Z593" s="211">
        <v>0.14794546458533581</v>
      </c>
      <c r="AA593" s="212">
        <v>0.11691974201089</v>
      </c>
    </row>
    <row r="594" spans="1:27" x14ac:dyDescent="0.35">
      <c r="A594" s="210" t="s">
        <v>1270</v>
      </c>
      <c r="B594" s="217">
        <v>128.85153354193392</v>
      </c>
      <c r="C594" s="211">
        <v>5.2984355810631281E-2</v>
      </c>
      <c r="D594" s="211">
        <v>0.12565740619580995</v>
      </c>
      <c r="E594" s="211">
        <v>7.1485231372163255E-2</v>
      </c>
      <c r="F594" s="211">
        <v>8.7466624594675163E-2</v>
      </c>
      <c r="G594" s="211">
        <v>0.11915514944806696</v>
      </c>
      <c r="H594" s="211">
        <v>0.11710488316116496</v>
      </c>
      <c r="I594" s="211">
        <v>0.45693001960843249</v>
      </c>
      <c r="J594" s="211">
        <v>0.4814185362000491</v>
      </c>
      <c r="K594" s="211">
        <v>0.62389066525054071</v>
      </c>
      <c r="L594" s="211">
        <v>0.27172522860907833</v>
      </c>
      <c r="M594" s="211">
        <v>0.11052083862081832</v>
      </c>
      <c r="N594" s="211">
        <v>0.38859362639572931</v>
      </c>
      <c r="O594" s="211">
        <v>0.79084912875258084</v>
      </c>
      <c r="P594" s="211">
        <v>6.3687966009393832E-2</v>
      </c>
      <c r="Q594" s="211">
        <v>0.11894009003760617</v>
      </c>
      <c r="R594" s="211">
        <v>0.45863313990113791</v>
      </c>
      <c r="S594" s="211">
        <v>0.33016591628942749</v>
      </c>
      <c r="T594" s="211">
        <v>0.57371655229310314</v>
      </c>
      <c r="U594" s="211">
        <v>0.41889083934092564</v>
      </c>
      <c r="V594" s="211">
        <v>8.6766900790547941E-2</v>
      </c>
      <c r="W594" s="211">
        <v>0.5269266559147604</v>
      </c>
      <c r="X594" s="211">
        <v>0.29725658106680686</v>
      </c>
      <c r="Y594" s="211">
        <v>0.65034834734878766</v>
      </c>
      <c r="Z594" s="211">
        <v>0.14547876548276434</v>
      </c>
      <c r="AA594" s="212">
        <v>0.12244961446460891</v>
      </c>
    </row>
    <row r="595" spans="1:27" x14ac:dyDescent="0.35">
      <c r="A595" s="210" t="s">
        <v>1271</v>
      </c>
      <c r="B595" s="217">
        <v>111.73150319867406</v>
      </c>
      <c r="C595" s="211">
        <v>8.3506151874201601E-2</v>
      </c>
      <c r="D595" s="211">
        <v>0.12162885715707546</v>
      </c>
      <c r="E595" s="211">
        <v>7.4916245496809641E-2</v>
      </c>
      <c r="F595" s="211">
        <v>7.219365893434801E-2</v>
      </c>
      <c r="G595" s="211">
        <v>0.11524794772827757</v>
      </c>
      <c r="H595" s="211">
        <v>0.12275503485746651</v>
      </c>
      <c r="I595" s="211">
        <v>0.50800248032083006</v>
      </c>
      <c r="J595" s="211">
        <v>0.42897734955707845</v>
      </c>
      <c r="K595" s="211">
        <v>0.50762579926005613</v>
      </c>
      <c r="L595" s="211">
        <v>0.27788665806135893</v>
      </c>
      <c r="M595" s="211">
        <v>9.8391445213633896E-2</v>
      </c>
      <c r="N595" s="211">
        <v>0.43110821820617373</v>
      </c>
      <c r="O595" s="211">
        <v>0.55069224332943656</v>
      </c>
      <c r="P595" s="211">
        <v>7.2335417214711165E-2</v>
      </c>
      <c r="Q595" s="211">
        <v>7.7339989745413687E-2</v>
      </c>
      <c r="R595" s="211">
        <v>0.43326594051860495</v>
      </c>
      <c r="S595" s="211">
        <v>0.29551727329155042</v>
      </c>
      <c r="T595" s="211">
        <v>0.59250218057129489</v>
      </c>
      <c r="U595" s="211">
        <v>0.3655957520989116</v>
      </c>
      <c r="V595" s="211">
        <v>5.9148862645312744E-2</v>
      </c>
      <c r="W595" s="211">
        <v>0.47409233056295019</v>
      </c>
      <c r="X595" s="211">
        <v>0.28449136482838622</v>
      </c>
      <c r="Y595" s="211">
        <v>0.59912241234873198</v>
      </c>
      <c r="Z595" s="211">
        <v>0.14600083584411772</v>
      </c>
      <c r="AA595" s="212">
        <v>0.11755103861172042</v>
      </c>
    </row>
    <row r="596" spans="1:27" x14ac:dyDescent="0.35">
      <c r="A596" s="210" t="s">
        <v>1272</v>
      </c>
      <c r="B596" s="217">
        <v>147.88614646091563</v>
      </c>
      <c r="C596" s="211">
        <v>6.7174474303368037E-2</v>
      </c>
      <c r="D596" s="211">
        <v>0.12516414538011314</v>
      </c>
      <c r="E596" s="211">
        <v>8.2927682688311299E-2</v>
      </c>
      <c r="F596" s="211">
        <v>0.10476540864365821</v>
      </c>
      <c r="G596" s="211">
        <v>0.12187275728345857</v>
      </c>
      <c r="H596" s="211">
        <v>0.10686789338976299</v>
      </c>
      <c r="I596" s="211">
        <v>0.45479321453722432</v>
      </c>
      <c r="J596" s="211">
        <v>0.44401157227238019</v>
      </c>
      <c r="K596" s="211">
        <v>0.55298712195547306</v>
      </c>
      <c r="L596" s="211">
        <v>0.2768731954573368</v>
      </c>
      <c r="M596" s="211">
        <v>8.5448753560391819E-2</v>
      </c>
      <c r="N596" s="211">
        <v>0.4857207649501642</v>
      </c>
      <c r="O596" s="211">
        <v>0.74335123182132246</v>
      </c>
      <c r="P596" s="211">
        <v>7.1797644748238271E-2</v>
      </c>
      <c r="Q596" s="211">
        <v>0.14257374017472979</v>
      </c>
      <c r="R596" s="211">
        <v>0.41030130372333617</v>
      </c>
      <c r="S596" s="211">
        <v>0.35358105026878128</v>
      </c>
      <c r="T596" s="211">
        <v>0.57834403760585562</v>
      </c>
      <c r="U596" s="211">
        <v>0.46150884749291449</v>
      </c>
      <c r="V596" s="211">
        <v>0.12102734644028176</v>
      </c>
      <c r="W596" s="211">
        <v>0.6079752325083424</v>
      </c>
      <c r="X596" s="211">
        <v>0.33334032785066514</v>
      </c>
      <c r="Y596" s="211">
        <v>0.55464058625609358</v>
      </c>
      <c r="Z596" s="211">
        <v>0.14714357552374979</v>
      </c>
      <c r="AA596" s="212">
        <v>0.12136797996667076</v>
      </c>
    </row>
    <row r="597" spans="1:27" x14ac:dyDescent="0.35">
      <c r="A597" s="210" t="s">
        <v>1273</v>
      </c>
      <c r="B597" s="217">
        <v>143.42691370520399</v>
      </c>
      <c r="C597" s="211">
        <v>6.5758011868958507E-2</v>
      </c>
      <c r="D597" s="211">
        <v>0.12318595115200336</v>
      </c>
      <c r="E597" s="211">
        <v>8.3958500712974796E-2</v>
      </c>
      <c r="F597" s="211">
        <v>8.28269550035175E-2</v>
      </c>
      <c r="G597" s="211">
        <v>0.11813535774499923</v>
      </c>
      <c r="H597" s="211">
        <v>0.12227087755138404</v>
      </c>
      <c r="I597" s="211">
        <v>0.44293620943946632</v>
      </c>
      <c r="J597" s="211">
        <v>0.41673460974275994</v>
      </c>
      <c r="K597" s="211">
        <v>0.56722771166796093</v>
      </c>
      <c r="L597" s="211">
        <v>0.27582173374262819</v>
      </c>
      <c r="M597" s="211">
        <v>9.7655694237116591E-2</v>
      </c>
      <c r="N597" s="211">
        <v>0.45313906979316354</v>
      </c>
      <c r="O597" s="211">
        <v>0.67240621960771763</v>
      </c>
      <c r="P597" s="211">
        <v>6.80453857151158E-2</v>
      </c>
      <c r="Q597" s="211">
        <v>8.9321675878959159E-2</v>
      </c>
      <c r="R597" s="211">
        <v>0.43517806450358554</v>
      </c>
      <c r="S597" s="211">
        <v>0.29833195981178606</v>
      </c>
      <c r="T597" s="211">
        <v>0.56691559222703425</v>
      </c>
      <c r="U597" s="211">
        <v>0.41608460358750476</v>
      </c>
      <c r="V597" s="211">
        <v>0.10795854990013408</v>
      </c>
      <c r="W597" s="211">
        <v>0.53607430793177713</v>
      </c>
      <c r="X597" s="211">
        <v>0.33433741814428464</v>
      </c>
      <c r="Y597" s="211">
        <v>0.64686456491334832</v>
      </c>
      <c r="Z597" s="211">
        <v>0.14962347854966673</v>
      </c>
      <c r="AA597" s="212">
        <v>0.11723175931089208</v>
      </c>
    </row>
    <row r="598" spans="1:27" x14ac:dyDescent="0.35">
      <c r="A598" s="210" t="s">
        <v>1274</v>
      </c>
      <c r="B598" s="217">
        <v>151.99002206816465</v>
      </c>
      <c r="C598" s="211">
        <v>5.7500790415164961E-2</v>
      </c>
      <c r="D598" s="211">
        <v>0.12040772385378989</v>
      </c>
      <c r="E598" s="211">
        <v>7.8730852083568309E-2</v>
      </c>
      <c r="F598" s="211">
        <v>9.7009461226847199E-2</v>
      </c>
      <c r="G598" s="211">
        <v>0.12615361736507985</v>
      </c>
      <c r="H598" s="211">
        <v>0.12017630150044717</v>
      </c>
      <c r="I598" s="211">
        <v>0.46363066687246363</v>
      </c>
      <c r="J598" s="211">
        <v>0.44988906505379833</v>
      </c>
      <c r="K598" s="211">
        <v>0.64607322913711762</v>
      </c>
      <c r="L598" s="211">
        <v>0.282968735924642</v>
      </c>
      <c r="M598" s="211">
        <v>8.9023499911288523E-2</v>
      </c>
      <c r="N598" s="211">
        <v>0.3766080327268595</v>
      </c>
      <c r="O598" s="211">
        <v>0.78106115833725354</v>
      </c>
      <c r="P598" s="211">
        <v>6.8994452642885187E-2</v>
      </c>
      <c r="Q598" s="211">
        <v>9.9727699160240102E-2</v>
      </c>
      <c r="R598" s="211">
        <v>0.36661608849974292</v>
      </c>
      <c r="S598" s="211">
        <v>0.31074522041196206</v>
      </c>
      <c r="T598" s="211">
        <v>0.54651518910821539</v>
      </c>
      <c r="U598" s="211">
        <v>0.41550148712386276</v>
      </c>
      <c r="V598" s="211">
        <v>0.1599474238517789</v>
      </c>
      <c r="W598" s="211">
        <v>0.60169976198815744</v>
      </c>
      <c r="X598" s="211">
        <v>0.26633417541718402</v>
      </c>
      <c r="Y598" s="211">
        <v>0.64945029761996353</v>
      </c>
      <c r="Z598" s="211">
        <v>0.14584349266151159</v>
      </c>
      <c r="AA598" s="212">
        <v>0.12449100128857876</v>
      </c>
    </row>
    <row r="599" spans="1:27" x14ac:dyDescent="0.35">
      <c r="A599" s="210" t="s">
        <v>1275</v>
      </c>
      <c r="B599" s="217">
        <v>139.04287539123035</v>
      </c>
      <c r="C599" s="211">
        <v>5.8833679937515093E-2</v>
      </c>
      <c r="D599" s="211">
        <v>0.12678782547613832</v>
      </c>
      <c r="E599" s="211">
        <v>7.0975946059390504E-2</v>
      </c>
      <c r="F599" s="211">
        <v>0.10997179888404375</v>
      </c>
      <c r="G599" s="211">
        <v>0.12239964977069434</v>
      </c>
      <c r="H599" s="211">
        <v>0.12067835201209595</v>
      </c>
      <c r="I599" s="211">
        <v>0.42727399122554865</v>
      </c>
      <c r="J599" s="211">
        <v>0.44930482572456498</v>
      </c>
      <c r="K599" s="211">
        <v>0.53898324681433429</v>
      </c>
      <c r="L599" s="211">
        <v>0.268272137871301</v>
      </c>
      <c r="M599" s="211">
        <v>0.10262208740502358</v>
      </c>
      <c r="N599" s="211">
        <v>0.55210115911888302</v>
      </c>
      <c r="O599" s="211">
        <v>0.70903541820205385</v>
      </c>
      <c r="P599" s="211">
        <v>6.9073401480276436E-2</v>
      </c>
      <c r="Q599" s="211">
        <v>7.9568224864427342E-2</v>
      </c>
      <c r="R599" s="211">
        <v>0.4339857441302592</v>
      </c>
      <c r="S599" s="211">
        <v>0.39274408031784092</v>
      </c>
      <c r="T599" s="211">
        <v>0.50254403894992572</v>
      </c>
      <c r="U599" s="211">
        <v>0.39444869872187455</v>
      </c>
      <c r="V599" s="211">
        <v>0.13314152858695855</v>
      </c>
      <c r="W599" s="211">
        <v>0.46090343633137698</v>
      </c>
      <c r="X599" s="211">
        <v>0.33852181027818329</v>
      </c>
      <c r="Y599" s="211">
        <v>0.59184555298646813</v>
      </c>
      <c r="Z599" s="211">
        <v>0.14425676454712272</v>
      </c>
      <c r="AA599" s="212">
        <v>0.12107415732564823</v>
      </c>
    </row>
    <row r="600" spans="1:27" x14ac:dyDescent="0.35">
      <c r="A600" s="210" t="s">
        <v>1276</v>
      </c>
      <c r="B600" s="217">
        <v>124.3570445173121</v>
      </c>
      <c r="C600" s="211">
        <v>6.0285239507135463E-2</v>
      </c>
      <c r="D600" s="211">
        <v>0.12337503173139418</v>
      </c>
      <c r="E600" s="211">
        <v>7.2212799614354728E-2</v>
      </c>
      <c r="F600" s="211">
        <v>0.11571722164449509</v>
      </c>
      <c r="G600" s="211">
        <v>0.1203219478143356</v>
      </c>
      <c r="H600" s="211">
        <v>0.11890598087203783</v>
      </c>
      <c r="I600" s="211">
        <v>0.50634509382623605</v>
      </c>
      <c r="J600" s="211">
        <v>0.47127545317848818</v>
      </c>
      <c r="K600" s="211">
        <v>0.63079784155497554</v>
      </c>
      <c r="L600" s="211">
        <v>0.28191889294080968</v>
      </c>
      <c r="M600" s="211">
        <v>0.10843046604481582</v>
      </c>
      <c r="N600" s="211">
        <v>0.40139041048791357</v>
      </c>
      <c r="O600" s="211">
        <v>0.6633816927892785</v>
      </c>
      <c r="P600" s="211">
        <v>7.2276541698896496E-2</v>
      </c>
      <c r="Q600" s="211">
        <v>0.11129234544023028</v>
      </c>
      <c r="R600" s="211">
        <v>0.43265537866890641</v>
      </c>
      <c r="S600" s="211">
        <v>0.29291969966930098</v>
      </c>
      <c r="T600" s="211">
        <v>0.54113669439523404</v>
      </c>
      <c r="U600" s="211">
        <v>0.40117959226505295</v>
      </c>
      <c r="V600" s="211">
        <v>7.7766235111360951E-2</v>
      </c>
      <c r="W600" s="211">
        <v>0.57169315466962878</v>
      </c>
      <c r="X600" s="211">
        <v>0.2756898812286645</v>
      </c>
      <c r="Y600" s="211">
        <v>0.50603650767031927</v>
      </c>
      <c r="Z600" s="211">
        <v>0.14896031359754985</v>
      </c>
      <c r="AA600" s="212">
        <v>0.1197691261596432</v>
      </c>
    </row>
    <row r="601" spans="1:27" x14ac:dyDescent="0.35">
      <c r="A601" s="210" t="s">
        <v>1277</v>
      </c>
      <c r="B601" s="217">
        <v>120.41651107489962</v>
      </c>
      <c r="C601" s="211">
        <v>6.4644156363642541E-2</v>
      </c>
      <c r="D601" s="211">
        <v>0.12816220819837443</v>
      </c>
      <c r="E601" s="211">
        <v>7.0292049487105379E-2</v>
      </c>
      <c r="F601" s="211">
        <v>8.1106494302247256E-2</v>
      </c>
      <c r="G601" s="211">
        <v>0.11817497398078813</v>
      </c>
      <c r="H601" s="211">
        <v>0.11398122949436316</v>
      </c>
      <c r="I601" s="211">
        <v>0.50838631508732934</v>
      </c>
      <c r="J601" s="211">
        <v>0.46196403218426862</v>
      </c>
      <c r="K601" s="211">
        <v>0.59878943416654007</v>
      </c>
      <c r="L601" s="211">
        <v>0.27181101009367509</v>
      </c>
      <c r="M601" s="211">
        <v>0.10542348553694937</v>
      </c>
      <c r="N601" s="211">
        <v>0.35636766639068085</v>
      </c>
      <c r="O601" s="211">
        <v>0.52898793620104723</v>
      </c>
      <c r="P601" s="211">
        <v>7.2100830204972988E-2</v>
      </c>
      <c r="Q601" s="211">
        <v>6.8727810038050716E-2</v>
      </c>
      <c r="R601" s="211">
        <v>0.38304010823292106</v>
      </c>
      <c r="S601" s="211">
        <v>0.28417069419613378</v>
      </c>
      <c r="T601" s="211">
        <v>0.61995582467502119</v>
      </c>
      <c r="U601" s="211">
        <v>0.42249422484590815</v>
      </c>
      <c r="V601" s="211">
        <v>5.3221826323151505E-2</v>
      </c>
      <c r="W601" s="211">
        <v>0.5270981113855957</v>
      </c>
      <c r="X601" s="211">
        <v>0.29090783353657923</v>
      </c>
      <c r="Y601" s="211">
        <v>0.69337812852448666</v>
      </c>
      <c r="Z601" s="211">
        <v>0.14885681732317729</v>
      </c>
      <c r="AA601" s="212">
        <v>0.11527897484169847</v>
      </c>
    </row>
    <row r="602" spans="1:27" x14ac:dyDescent="0.35">
      <c r="A602" s="210" t="s">
        <v>1278</v>
      </c>
      <c r="B602" s="217">
        <v>148.67134223955466</v>
      </c>
      <c r="C602" s="211">
        <v>6.3740364561283971E-2</v>
      </c>
      <c r="D602" s="211">
        <v>0.11505323751605319</v>
      </c>
      <c r="E602" s="211">
        <v>8.7890411563636528E-2</v>
      </c>
      <c r="F602" s="211">
        <v>9.4791851303314537E-2</v>
      </c>
      <c r="G602" s="211">
        <v>0.11964713841133091</v>
      </c>
      <c r="H602" s="211">
        <v>0.11319947133734506</v>
      </c>
      <c r="I602" s="211">
        <v>0.50853975641445792</v>
      </c>
      <c r="J602" s="211">
        <v>0.46850052096036532</v>
      </c>
      <c r="K602" s="211">
        <v>0.51999411516712168</v>
      </c>
      <c r="L602" s="211">
        <v>0.27494016937296956</v>
      </c>
      <c r="M602" s="211">
        <v>0.11415712747888015</v>
      </c>
      <c r="N602" s="211">
        <v>0.50200623120014765</v>
      </c>
      <c r="O602" s="211">
        <v>0.76726978241611987</v>
      </c>
      <c r="P602" s="211">
        <v>7.1252394292539073E-2</v>
      </c>
      <c r="Q602" s="211">
        <v>0.10673743858477476</v>
      </c>
      <c r="R602" s="211">
        <v>0.38798977473782359</v>
      </c>
      <c r="S602" s="211">
        <v>0.29532191206856595</v>
      </c>
      <c r="T602" s="211">
        <v>0.59871123750479416</v>
      </c>
      <c r="U602" s="211">
        <v>0.40732864177486916</v>
      </c>
      <c r="V602" s="211">
        <v>0.100062426689029</v>
      </c>
      <c r="W602" s="211">
        <v>0.52346938415740629</v>
      </c>
      <c r="X602" s="211">
        <v>0.39381345697463854</v>
      </c>
      <c r="Y602" s="211">
        <v>0.69567280564848444</v>
      </c>
      <c r="Z602" s="211">
        <v>0.14883582247386218</v>
      </c>
      <c r="AA602" s="212">
        <v>0.12515398550777715</v>
      </c>
    </row>
    <row r="603" spans="1:27" x14ac:dyDescent="0.35">
      <c r="A603" s="210" t="s">
        <v>1279</v>
      </c>
      <c r="B603" s="217">
        <v>139.28881098555496</v>
      </c>
      <c r="C603" s="211">
        <v>6.9530713185211965E-2</v>
      </c>
      <c r="D603" s="211">
        <v>0.11567599738377113</v>
      </c>
      <c r="E603" s="211">
        <v>8.4868096291335349E-2</v>
      </c>
      <c r="F603" s="211">
        <v>0.10072935746177583</v>
      </c>
      <c r="G603" s="211">
        <v>0.12520307243759241</v>
      </c>
      <c r="H603" s="211">
        <v>0.12441262293272244</v>
      </c>
      <c r="I603" s="211">
        <v>0.49617225092252837</v>
      </c>
      <c r="J603" s="211">
        <v>0.41491304800725431</v>
      </c>
      <c r="K603" s="211">
        <v>0.57666309858501086</v>
      </c>
      <c r="L603" s="211">
        <v>0.27923183759790099</v>
      </c>
      <c r="M603" s="211">
        <v>9.5180678582255263E-2</v>
      </c>
      <c r="N603" s="211">
        <v>0.50151657994820842</v>
      </c>
      <c r="O603" s="211">
        <v>0.75852716363243866</v>
      </c>
      <c r="P603" s="211">
        <v>6.8033237423031745E-2</v>
      </c>
      <c r="Q603" s="211">
        <v>0.1060546913625891</v>
      </c>
      <c r="R603" s="211">
        <v>0.44767517358815656</v>
      </c>
      <c r="S603" s="211">
        <v>0.41445553904746979</v>
      </c>
      <c r="T603" s="211">
        <v>0.53989042336482729</v>
      </c>
      <c r="U603" s="211">
        <v>0.42389436707643824</v>
      </c>
      <c r="V603" s="211">
        <v>6.9313320330980144E-2</v>
      </c>
      <c r="W603" s="211">
        <v>0.50543094481935591</v>
      </c>
      <c r="X603" s="211">
        <v>0.35799958902616441</v>
      </c>
      <c r="Y603" s="211">
        <v>0.69052628776597469</v>
      </c>
      <c r="Z603" s="211">
        <v>0.14487992475777409</v>
      </c>
      <c r="AA603" s="212">
        <v>0.11460595308833608</v>
      </c>
    </row>
    <row r="604" spans="1:27" x14ac:dyDescent="0.35">
      <c r="A604" s="210" t="s">
        <v>1280</v>
      </c>
      <c r="B604" s="217">
        <v>113.42571011468183</v>
      </c>
      <c r="C604" s="211">
        <v>5.4157596600200489E-2</v>
      </c>
      <c r="D604" s="211">
        <v>0.11610126053828081</v>
      </c>
      <c r="E604" s="211">
        <v>7.1787571626980975E-2</v>
      </c>
      <c r="F604" s="211">
        <v>8.4220877616827033E-2</v>
      </c>
      <c r="G604" s="211">
        <v>0.12434528627839654</v>
      </c>
      <c r="H604" s="211">
        <v>0.11690223583745782</v>
      </c>
      <c r="I604" s="211">
        <v>0.50936560865224156</v>
      </c>
      <c r="J604" s="211">
        <v>0.44089280086707794</v>
      </c>
      <c r="K604" s="211">
        <v>0.5631796185351492</v>
      </c>
      <c r="L604" s="211">
        <v>0.28144440203009652</v>
      </c>
      <c r="M604" s="211">
        <v>0.11534280271817908</v>
      </c>
      <c r="N604" s="211">
        <v>0.38467075417875396</v>
      </c>
      <c r="O604" s="211">
        <v>0.76083298754146056</v>
      </c>
      <c r="P604" s="211">
        <v>6.9476399564970356E-2</v>
      </c>
      <c r="Q604" s="211">
        <v>7.8594150827484166E-2</v>
      </c>
      <c r="R604" s="211">
        <v>0.45070865698989765</v>
      </c>
      <c r="S604" s="211">
        <v>0.38372351767539165</v>
      </c>
      <c r="T604" s="211">
        <v>0.5557726111782868</v>
      </c>
      <c r="U604" s="211">
        <v>0.38866044500343305</v>
      </c>
      <c r="V604" s="211">
        <v>6.18115118096349E-2</v>
      </c>
      <c r="W604" s="211">
        <v>0.59449432434656835</v>
      </c>
      <c r="X604" s="211">
        <v>0.40643024590656129</v>
      </c>
      <c r="Y604" s="211">
        <v>0.6558044462906143</v>
      </c>
      <c r="Z604" s="211">
        <v>0.14780001791849254</v>
      </c>
      <c r="AA604" s="212">
        <v>0.12489495295011635</v>
      </c>
    </row>
    <row r="605" spans="1:27" x14ac:dyDescent="0.35">
      <c r="A605" s="210" t="s">
        <v>1281</v>
      </c>
      <c r="B605" s="217">
        <v>137.02322825971336</v>
      </c>
      <c r="C605" s="211">
        <v>5.1588143696073951E-2</v>
      </c>
      <c r="D605" s="211">
        <v>0.12982210502531427</v>
      </c>
      <c r="E605" s="211">
        <v>8.0886733504852718E-2</v>
      </c>
      <c r="F605" s="211">
        <v>0.10748783695233195</v>
      </c>
      <c r="G605" s="211">
        <v>0.12221345999034931</v>
      </c>
      <c r="H605" s="211">
        <v>0.12536634967568469</v>
      </c>
      <c r="I605" s="211">
        <v>0.46335903960451402</v>
      </c>
      <c r="J605" s="211">
        <v>0.45974379089020789</v>
      </c>
      <c r="K605" s="211">
        <v>0.62904688366821704</v>
      </c>
      <c r="L605" s="211">
        <v>0.27024156920517861</v>
      </c>
      <c r="M605" s="211">
        <v>8.1642767245132405E-2</v>
      </c>
      <c r="N605" s="211">
        <v>0.37861114105850913</v>
      </c>
      <c r="O605" s="211">
        <v>0.6262995797382489</v>
      </c>
      <c r="P605" s="211">
        <v>6.9536914631550775E-2</v>
      </c>
      <c r="Q605" s="211">
        <v>8.3651806796897002E-2</v>
      </c>
      <c r="R605" s="211">
        <v>0.42667701930481283</v>
      </c>
      <c r="S605" s="211">
        <v>0.26502864364592565</v>
      </c>
      <c r="T605" s="211">
        <v>0.54087607285090411</v>
      </c>
      <c r="U605" s="211">
        <v>0.53681944236561097</v>
      </c>
      <c r="V605" s="211">
        <v>8.8290045735243419E-2</v>
      </c>
      <c r="W605" s="211">
        <v>0.58934146485882977</v>
      </c>
      <c r="X605" s="211">
        <v>0.29300816527647344</v>
      </c>
      <c r="Y605" s="211">
        <v>0.77441542608362102</v>
      </c>
      <c r="Z605" s="211">
        <v>0.14649930552148246</v>
      </c>
      <c r="AA605" s="212">
        <v>0.12418906143634782</v>
      </c>
    </row>
    <row r="606" spans="1:27" x14ac:dyDescent="0.35">
      <c r="A606" s="210" t="s">
        <v>1282</v>
      </c>
      <c r="B606" s="217">
        <v>147.89965405550222</v>
      </c>
      <c r="C606" s="211">
        <v>6.829314620170468E-2</v>
      </c>
      <c r="D606" s="211">
        <v>0.12137494238960192</v>
      </c>
      <c r="E606" s="211">
        <v>8.1778734727915692E-2</v>
      </c>
      <c r="F606" s="211">
        <v>0.10121481994910651</v>
      </c>
      <c r="G606" s="211">
        <v>0.12113304708842101</v>
      </c>
      <c r="H606" s="211">
        <v>0.12187272087308319</v>
      </c>
      <c r="I606" s="211">
        <v>0.49953600911929957</v>
      </c>
      <c r="J606" s="211">
        <v>0.44682200775987152</v>
      </c>
      <c r="K606" s="211">
        <v>0.51267466254675997</v>
      </c>
      <c r="L606" s="211">
        <v>0.28162354817051438</v>
      </c>
      <c r="M606" s="211">
        <v>0.10949511869923874</v>
      </c>
      <c r="N606" s="211">
        <v>0.42822604932915204</v>
      </c>
      <c r="O606" s="211">
        <v>0.74659496110213308</v>
      </c>
      <c r="P606" s="211">
        <v>7.0361196468255685E-2</v>
      </c>
      <c r="Q606" s="211">
        <v>4.7195356471367737E-2</v>
      </c>
      <c r="R606" s="211">
        <v>0.45844011843093024</v>
      </c>
      <c r="S606" s="211">
        <v>0.39821393268144256</v>
      </c>
      <c r="T606" s="211">
        <v>0.55209226877695217</v>
      </c>
      <c r="U606" s="211">
        <v>0.42845576019387943</v>
      </c>
      <c r="V606" s="211">
        <v>0.11683284404336605</v>
      </c>
      <c r="W606" s="211">
        <v>0.56278211949554646</v>
      </c>
      <c r="X606" s="211">
        <v>0.38395732925499459</v>
      </c>
      <c r="Y606" s="211">
        <v>0.71372629631006457</v>
      </c>
      <c r="Z606" s="211">
        <v>0.14674798572651912</v>
      </c>
      <c r="AA606" s="212">
        <v>0.12296953569667843</v>
      </c>
    </row>
    <row r="607" spans="1:27" x14ac:dyDescent="0.35">
      <c r="A607" s="210" t="s">
        <v>1283</v>
      </c>
      <c r="B607" s="217">
        <v>136.53128949711925</v>
      </c>
      <c r="C607" s="211">
        <v>6.2300501934203306E-2</v>
      </c>
      <c r="D607" s="211">
        <v>0.1173329925288599</v>
      </c>
      <c r="E607" s="211">
        <v>7.9833215031798951E-2</v>
      </c>
      <c r="F607" s="211">
        <v>9.2662013303442398E-2</v>
      </c>
      <c r="G607" s="211">
        <v>0.12001501854026717</v>
      </c>
      <c r="H607" s="211">
        <v>0.11519713269898788</v>
      </c>
      <c r="I607" s="211">
        <v>0.46347533817754505</v>
      </c>
      <c r="J607" s="211">
        <v>0.45988466547433682</v>
      </c>
      <c r="K607" s="211">
        <v>0.60710476833323912</v>
      </c>
      <c r="L607" s="211">
        <v>0.27698056189003073</v>
      </c>
      <c r="M607" s="211">
        <v>8.7440589683296335E-2</v>
      </c>
      <c r="N607" s="211">
        <v>0.46877687539034762</v>
      </c>
      <c r="O607" s="211">
        <v>0.74626911637961568</v>
      </c>
      <c r="P607" s="211">
        <v>6.792065451745749E-2</v>
      </c>
      <c r="Q607" s="211">
        <v>5.2291845396167533E-2</v>
      </c>
      <c r="R607" s="211">
        <v>0.45858500962037752</v>
      </c>
      <c r="S607" s="211">
        <v>0.3935765170365117</v>
      </c>
      <c r="T607" s="211">
        <v>0.61172741753617532</v>
      </c>
      <c r="U607" s="211">
        <v>0.41997839227969125</v>
      </c>
      <c r="V607" s="211">
        <v>0.10931092752950451</v>
      </c>
      <c r="W607" s="211">
        <v>0.54774929441535158</v>
      </c>
      <c r="X607" s="211">
        <v>0.32040485846909894</v>
      </c>
      <c r="Y607" s="211">
        <v>0.65842783358188028</v>
      </c>
      <c r="Z607" s="211">
        <v>0.14692533163875623</v>
      </c>
      <c r="AA607" s="212">
        <v>0.12342633471766282</v>
      </c>
    </row>
    <row r="608" spans="1:27" x14ac:dyDescent="0.35">
      <c r="A608" s="210" t="s">
        <v>1284</v>
      </c>
      <c r="B608" s="217">
        <v>131.92291248385996</v>
      </c>
      <c r="C608" s="211">
        <v>7.353333602509593E-2</v>
      </c>
      <c r="D608" s="211">
        <v>0.12445851040520658</v>
      </c>
      <c r="E608" s="211">
        <v>8.0132300557739497E-2</v>
      </c>
      <c r="F608" s="211">
        <v>9.0200160640225513E-2</v>
      </c>
      <c r="G608" s="211">
        <v>0.12210064120377485</v>
      </c>
      <c r="H608" s="211">
        <v>0.11590042727155242</v>
      </c>
      <c r="I608" s="211">
        <v>0.47230542597579783</v>
      </c>
      <c r="J608" s="211">
        <v>0.45608047206777119</v>
      </c>
      <c r="K608" s="211">
        <v>0.55527763110760342</v>
      </c>
      <c r="L608" s="211">
        <v>0.27294967756265875</v>
      </c>
      <c r="M608" s="211">
        <v>8.1062754977224427E-2</v>
      </c>
      <c r="N608" s="211">
        <v>0.46399268546737693</v>
      </c>
      <c r="O608" s="211">
        <v>0.58482963712089564</v>
      </c>
      <c r="P608" s="211">
        <v>6.8835115579173281E-2</v>
      </c>
      <c r="Q608" s="211">
        <v>5.1386057280669209E-2</v>
      </c>
      <c r="R608" s="211">
        <v>0.36877824320223757</v>
      </c>
      <c r="S608" s="211">
        <v>0.34651995661671831</v>
      </c>
      <c r="T608" s="211">
        <v>0.5473575539116764</v>
      </c>
      <c r="U608" s="211">
        <v>0.35190843162422097</v>
      </c>
      <c r="V608" s="211">
        <v>0.1232687278040787</v>
      </c>
      <c r="W608" s="211">
        <v>0.56776317883207661</v>
      </c>
      <c r="X608" s="211">
        <v>0.40089258421378321</v>
      </c>
      <c r="Y608" s="211">
        <v>0.67647717612306135</v>
      </c>
      <c r="Z608" s="211">
        <v>0.14902069921186947</v>
      </c>
      <c r="AA608" s="212">
        <v>0.1169212934309659</v>
      </c>
    </row>
    <row r="609" spans="1:27" x14ac:dyDescent="0.35">
      <c r="A609" s="210" t="s">
        <v>1285</v>
      </c>
      <c r="B609" s="217">
        <v>155.3349496563186</v>
      </c>
      <c r="C609" s="211">
        <v>5.5826342778264981E-2</v>
      </c>
      <c r="D609" s="211">
        <v>0.12458324507144218</v>
      </c>
      <c r="E609" s="211">
        <v>8.193846170281377E-2</v>
      </c>
      <c r="F609" s="211">
        <v>0.11282387279165666</v>
      </c>
      <c r="G609" s="211">
        <v>0.12039634574501024</v>
      </c>
      <c r="H609" s="211">
        <v>0.11263238288064628</v>
      </c>
      <c r="I609" s="211">
        <v>0.43179311048170893</v>
      </c>
      <c r="J609" s="211">
        <v>0.39710885139804802</v>
      </c>
      <c r="K609" s="211">
        <v>0.64188609607375413</v>
      </c>
      <c r="L609" s="211">
        <v>0.2771207145091113</v>
      </c>
      <c r="M609" s="211">
        <v>0.10369886479054753</v>
      </c>
      <c r="N609" s="211">
        <v>0.46216726956460641</v>
      </c>
      <c r="O609" s="211">
        <v>0.75363967970154211</v>
      </c>
      <c r="P609" s="211">
        <v>6.8247257727522409E-2</v>
      </c>
      <c r="Q609" s="211">
        <v>8.7224330268477201E-2</v>
      </c>
      <c r="R609" s="211">
        <v>0.36439771558095058</v>
      </c>
      <c r="S609" s="211">
        <v>0.33751855635324729</v>
      </c>
      <c r="T609" s="211">
        <v>0.5282340124908127</v>
      </c>
      <c r="U609" s="211">
        <v>0.48204726140621462</v>
      </c>
      <c r="V609" s="211">
        <v>7.8913825688266603E-2</v>
      </c>
      <c r="W609" s="211">
        <v>0.55962024635150032</v>
      </c>
      <c r="X609" s="211">
        <v>0.4053964577205853</v>
      </c>
      <c r="Y609" s="211">
        <v>0.76506295160986482</v>
      </c>
      <c r="Z609" s="211">
        <v>0.14478398352007374</v>
      </c>
      <c r="AA609" s="212">
        <v>0.11551789204628461</v>
      </c>
    </row>
    <row r="610" spans="1:27" x14ac:dyDescent="0.35">
      <c r="A610" s="210" t="s">
        <v>1286</v>
      </c>
      <c r="B610" s="217">
        <v>121.74745697753309</v>
      </c>
      <c r="C610" s="211">
        <v>6.2849081503739412E-2</v>
      </c>
      <c r="D610" s="211">
        <v>0.1285692319971439</v>
      </c>
      <c r="E610" s="211">
        <v>8.0350807520198159E-2</v>
      </c>
      <c r="F610" s="211">
        <v>0.10185946419837964</v>
      </c>
      <c r="G610" s="211">
        <v>0.11668567441683622</v>
      </c>
      <c r="H610" s="211">
        <v>0.12020609598964703</v>
      </c>
      <c r="I610" s="211">
        <v>0.51945898103570221</v>
      </c>
      <c r="J610" s="211">
        <v>0.42499993170749739</v>
      </c>
      <c r="K610" s="211">
        <v>0.55616591267421089</v>
      </c>
      <c r="L610" s="211">
        <v>0.27245157937150782</v>
      </c>
      <c r="M610" s="211">
        <v>9.8720643605027678E-2</v>
      </c>
      <c r="N610" s="211">
        <v>0.3924321187439398</v>
      </c>
      <c r="O610" s="211">
        <v>0.69855138257579674</v>
      </c>
      <c r="P610" s="211">
        <v>7.1078664757696891E-2</v>
      </c>
      <c r="Q610" s="211">
        <v>0.11368048690406948</v>
      </c>
      <c r="R610" s="211">
        <v>0.41538393647713878</v>
      </c>
      <c r="S610" s="211">
        <v>0.34970824200718542</v>
      </c>
      <c r="T610" s="211">
        <v>0.51590277352781266</v>
      </c>
      <c r="U610" s="211">
        <v>0.40787973497396524</v>
      </c>
      <c r="V610" s="211">
        <v>6.6634848469832753E-2</v>
      </c>
      <c r="W610" s="211">
        <v>0.57499347261666212</v>
      </c>
      <c r="X610" s="211">
        <v>0.42469200219049824</v>
      </c>
      <c r="Y610" s="211">
        <v>0.64456648096070168</v>
      </c>
      <c r="Z610" s="211">
        <v>0.14234045401489914</v>
      </c>
      <c r="AA610" s="212">
        <v>0.12118274611988039</v>
      </c>
    </row>
    <row r="611" spans="1:27" x14ac:dyDescent="0.35">
      <c r="A611" s="210" t="s">
        <v>1287</v>
      </c>
      <c r="B611" s="217">
        <v>143.00125340776455</v>
      </c>
      <c r="C611" s="211">
        <v>5.3371966416114004E-2</v>
      </c>
      <c r="D611" s="211">
        <v>0.11431199466932419</v>
      </c>
      <c r="E611" s="211">
        <v>8.2515841969336937E-2</v>
      </c>
      <c r="F611" s="211">
        <v>9.3593229767974254E-2</v>
      </c>
      <c r="G611" s="211">
        <v>0.11942676483370071</v>
      </c>
      <c r="H611" s="211">
        <v>0.11295259429470302</v>
      </c>
      <c r="I611" s="211">
        <v>0.43614128406172109</v>
      </c>
      <c r="J611" s="211">
        <v>0.45729341871593454</v>
      </c>
      <c r="K611" s="211">
        <v>0.56765221799249754</v>
      </c>
      <c r="L611" s="211">
        <v>0.27807055314764739</v>
      </c>
      <c r="M611" s="211">
        <v>8.5549890399057721E-2</v>
      </c>
      <c r="N611" s="211">
        <v>0.44498108574884393</v>
      </c>
      <c r="O611" s="211">
        <v>0.66150906194618675</v>
      </c>
      <c r="P611" s="211">
        <v>6.2387744814548229E-2</v>
      </c>
      <c r="Q611" s="211">
        <v>8.6328202444262939E-2</v>
      </c>
      <c r="R611" s="211">
        <v>0.42209985143879492</v>
      </c>
      <c r="S611" s="211">
        <v>0.31726915475854717</v>
      </c>
      <c r="T611" s="211">
        <v>0.6258480333350086</v>
      </c>
      <c r="U611" s="211">
        <v>0.53136649358743304</v>
      </c>
      <c r="V611" s="211">
        <v>0.12107017901602278</v>
      </c>
      <c r="W611" s="211">
        <v>0.57517809800676412</v>
      </c>
      <c r="X611" s="211">
        <v>0.30837630397096194</v>
      </c>
      <c r="Y611" s="211">
        <v>0.69726578293636521</v>
      </c>
      <c r="Z611" s="211">
        <v>0.14999662159480215</v>
      </c>
      <c r="AA611" s="212">
        <v>0.12191173838901771</v>
      </c>
    </row>
    <row r="612" spans="1:27" x14ac:dyDescent="0.35">
      <c r="A612" s="210" t="s">
        <v>1288</v>
      </c>
      <c r="B612" s="217">
        <v>138.63762958508926</v>
      </c>
      <c r="C612" s="211">
        <v>6.9939219956369064E-2</v>
      </c>
      <c r="D612" s="211">
        <v>0.12640412999780271</v>
      </c>
      <c r="E612" s="211">
        <v>7.0364740202818951E-2</v>
      </c>
      <c r="F612" s="211">
        <v>0.11139480291942594</v>
      </c>
      <c r="G612" s="211">
        <v>0.12261843162269129</v>
      </c>
      <c r="H612" s="211">
        <v>0.11065891942314715</v>
      </c>
      <c r="I612" s="211">
        <v>0.52215574135389542</v>
      </c>
      <c r="J612" s="211">
        <v>0.44310848315945356</v>
      </c>
      <c r="K612" s="211">
        <v>0.57388954397414538</v>
      </c>
      <c r="L612" s="211">
        <v>0.26879822139232284</v>
      </c>
      <c r="M612" s="211">
        <v>9.9291610375879275E-2</v>
      </c>
      <c r="N612" s="211">
        <v>0.3785716362079708</v>
      </c>
      <c r="O612" s="211">
        <v>0.78961784524933942</v>
      </c>
      <c r="P612" s="211">
        <v>6.0233384925822295E-2</v>
      </c>
      <c r="Q612" s="211">
        <v>7.0467881333155999E-2</v>
      </c>
      <c r="R612" s="211">
        <v>0.46527707489079317</v>
      </c>
      <c r="S612" s="211">
        <v>0.33118896050547747</v>
      </c>
      <c r="T612" s="211">
        <v>0.55291917279667013</v>
      </c>
      <c r="U612" s="211">
        <v>0.4811406358900685</v>
      </c>
      <c r="V612" s="211">
        <v>0.12172040107650582</v>
      </c>
      <c r="W612" s="211">
        <v>0.58066309505063651</v>
      </c>
      <c r="X612" s="211">
        <v>0.2788888209403092</v>
      </c>
      <c r="Y612" s="211">
        <v>0.66437389551052539</v>
      </c>
      <c r="Z612" s="211">
        <v>0.14748553425702332</v>
      </c>
      <c r="AA612" s="212">
        <v>0.12023119123561127</v>
      </c>
    </row>
    <row r="613" spans="1:27" x14ac:dyDescent="0.35">
      <c r="A613" s="210" t="s">
        <v>1289</v>
      </c>
      <c r="B613" s="217">
        <v>107.92379788713643</v>
      </c>
      <c r="C613" s="211">
        <v>6.9103022995604627E-2</v>
      </c>
      <c r="D613" s="211">
        <v>0.12961591273356779</v>
      </c>
      <c r="E613" s="211">
        <v>6.9040190550719818E-2</v>
      </c>
      <c r="F613" s="211">
        <v>0.10404082760960898</v>
      </c>
      <c r="G613" s="211">
        <v>0.12102622499685441</v>
      </c>
      <c r="H613" s="211">
        <v>0.11242429694253553</v>
      </c>
      <c r="I613" s="211">
        <v>0.49777658774963718</v>
      </c>
      <c r="J613" s="211">
        <v>0.49170217637702468</v>
      </c>
      <c r="K613" s="211">
        <v>0.56913424535429213</v>
      </c>
      <c r="L613" s="211">
        <v>0.27568460416285301</v>
      </c>
      <c r="M613" s="211">
        <v>9.9598477419993045E-2</v>
      </c>
      <c r="N613" s="211">
        <v>0.44227808336284641</v>
      </c>
      <c r="O613" s="211">
        <v>0.76696533282657686</v>
      </c>
      <c r="P613" s="211">
        <v>6.5467069493646349E-2</v>
      </c>
      <c r="Q613" s="211">
        <v>5.9592227229961506E-2</v>
      </c>
      <c r="R613" s="211">
        <v>0.43148345401310761</v>
      </c>
      <c r="S613" s="211">
        <v>0.27861543804787497</v>
      </c>
      <c r="T613" s="211">
        <v>0.54369371207707051</v>
      </c>
      <c r="U613" s="211">
        <v>0.46216967683835175</v>
      </c>
      <c r="V613" s="211">
        <v>5.543086293261526E-2</v>
      </c>
      <c r="W613" s="211">
        <v>0.57330047323191069</v>
      </c>
      <c r="X613" s="211">
        <v>0.31369491446992021</v>
      </c>
      <c r="Y613" s="211">
        <v>0.50840786025040885</v>
      </c>
      <c r="Z613" s="211">
        <v>0.14647977481923324</v>
      </c>
      <c r="AA613" s="212">
        <v>0.11985292052710497</v>
      </c>
    </row>
    <row r="614" spans="1:27" x14ac:dyDescent="0.35">
      <c r="A614" s="210" t="s">
        <v>1290</v>
      </c>
      <c r="B614" s="217">
        <v>116.37842828652641</v>
      </c>
      <c r="C614" s="211">
        <v>5.6930285509316246E-2</v>
      </c>
      <c r="D614" s="211">
        <v>0.13207593815137805</v>
      </c>
      <c r="E614" s="211">
        <v>7.0467868966633013E-2</v>
      </c>
      <c r="F614" s="211">
        <v>9.4015348866948623E-2</v>
      </c>
      <c r="G614" s="211">
        <v>0.12358113991256414</v>
      </c>
      <c r="H614" s="211">
        <v>0.12262804192354246</v>
      </c>
      <c r="I614" s="211">
        <v>0.49966503814407598</v>
      </c>
      <c r="J614" s="211">
        <v>0.48086620997662499</v>
      </c>
      <c r="K614" s="211">
        <v>0.52707885723763348</v>
      </c>
      <c r="L614" s="211">
        <v>0.28459773085810697</v>
      </c>
      <c r="M614" s="211">
        <v>7.6980037276647498E-2</v>
      </c>
      <c r="N614" s="211">
        <v>0.5535343984959481</v>
      </c>
      <c r="O614" s="211">
        <v>0.5809825692653573</v>
      </c>
      <c r="P614" s="211">
        <v>6.814992457109946E-2</v>
      </c>
      <c r="Q614" s="211">
        <v>0.10335497539610854</v>
      </c>
      <c r="R614" s="211">
        <v>0.38495620186361507</v>
      </c>
      <c r="S614" s="211">
        <v>0.26210880687304283</v>
      </c>
      <c r="T614" s="211">
        <v>0.58865030516471406</v>
      </c>
      <c r="U614" s="211">
        <v>0.36845704593181106</v>
      </c>
      <c r="V614" s="211">
        <v>6.8143516165369511E-2</v>
      </c>
      <c r="W614" s="211">
        <v>0.59582266822692831</v>
      </c>
      <c r="X614" s="211">
        <v>0.32968742875584001</v>
      </c>
      <c r="Y614" s="211">
        <v>0.66914488444588582</v>
      </c>
      <c r="Z614" s="211">
        <v>0.1479872654878007</v>
      </c>
      <c r="AA614" s="212">
        <v>0.11667031322122967</v>
      </c>
    </row>
    <row r="615" spans="1:27" x14ac:dyDescent="0.35">
      <c r="A615" s="210" t="s">
        <v>1291</v>
      </c>
      <c r="B615" s="217">
        <v>144.82637101429486</v>
      </c>
      <c r="C615" s="211">
        <v>5.7402640290966214E-2</v>
      </c>
      <c r="D615" s="211">
        <v>0.11885077525137369</v>
      </c>
      <c r="E615" s="211">
        <v>7.8105058561777019E-2</v>
      </c>
      <c r="F615" s="211">
        <v>6.6276094552397732E-2</v>
      </c>
      <c r="G615" s="211">
        <v>0.11823573503937145</v>
      </c>
      <c r="H615" s="211">
        <v>0.11944618979366016</v>
      </c>
      <c r="I615" s="211">
        <v>0.48209263429934701</v>
      </c>
      <c r="J615" s="211">
        <v>0.47632650822885486</v>
      </c>
      <c r="K615" s="211">
        <v>0.58353761119866832</v>
      </c>
      <c r="L615" s="211">
        <v>0.27772311317380471</v>
      </c>
      <c r="M615" s="211">
        <v>8.3061401214765726E-2</v>
      </c>
      <c r="N615" s="211">
        <v>0.55029449043361778</v>
      </c>
      <c r="O615" s="211">
        <v>0.68341251423483573</v>
      </c>
      <c r="P615" s="211">
        <v>6.8812626307880653E-2</v>
      </c>
      <c r="Q615" s="211">
        <v>6.7239628611602251E-2</v>
      </c>
      <c r="R615" s="211">
        <v>0.42534539728970988</v>
      </c>
      <c r="S615" s="211">
        <v>0.38296158756939463</v>
      </c>
      <c r="T615" s="211">
        <v>0.47139061551674538</v>
      </c>
      <c r="U615" s="211">
        <v>0.45492220752614232</v>
      </c>
      <c r="V615" s="211">
        <v>8.5524579065057879E-2</v>
      </c>
      <c r="W615" s="211">
        <v>0.62665885713145009</v>
      </c>
      <c r="X615" s="211">
        <v>0.38572551413212358</v>
      </c>
      <c r="Y615" s="211">
        <v>0.75652318197276358</v>
      </c>
      <c r="Z615" s="211">
        <v>0.1434309209062421</v>
      </c>
      <c r="AA615" s="212">
        <v>0.11309817762915131</v>
      </c>
    </row>
    <row r="616" spans="1:27" x14ac:dyDescent="0.35">
      <c r="A616" s="210" t="s">
        <v>1292</v>
      </c>
      <c r="B616" s="217">
        <v>189.24056931004517</v>
      </c>
      <c r="C616" s="211">
        <v>6.1221773878358934E-2</v>
      </c>
      <c r="D616" s="211">
        <v>0.13193555996267986</v>
      </c>
      <c r="E616" s="211">
        <v>8.5563619171564062E-2</v>
      </c>
      <c r="F616" s="211">
        <v>0.10336277150302457</v>
      </c>
      <c r="G616" s="211">
        <v>0.11663015154446794</v>
      </c>
      <c r="H616" s="211">
        <v>0.12743691600437199</v>
      </c>
      <c r="I616" s="211">
        <v>0.52921548457835299</v>
      </c>
      <c r="J616" s="211">
        <v>0.45249387209438413</v>
      </c>
      <c r="K616" s="211">
        <v>0.58539997224336704</v>
      </c>
      <c r="L616" s="211">
        <v>0.27881559521002314</v>
      </c>
      <c r="M616" s="211">
        <v>0.10783166481717424</v>
      </c>
      <c r="N616" s="211">
        <v>0.4376938915196637</v>
      </c>
      <c r="O616" s="211">
        <v>0.71111115231053612</v>
      </c>
      <c r="P616" s="211">
        <v>7.0615611224531527E-2</v>
      </c>
      <c r="Q616" s="211">
        <v>0.11377501093975335</v>
      </c>
      <c r="R616" s="211">
        <v>0.43888819600098139</v>
      </c>
      <c r="S616" s="211">
        <v>0.36634366071195568</v>
      </c>
      <c r="T616" s="211">
        <v>0.4599885623945339</v>
      </c>
      <c r="U616" s="211">
        <v>0.50643214278358761</v>
      </c>
      <c r="V616" s="211">
        <v>0.14497903263732892</v>
      </c>
      <c r="W616" s="211">
        <v>0.53628792577783591</v>
      </c>
      <c r="X616" s="211">
        <v>0.43203227510499265</v>
      </c>
      <c r="Y616" s="211">
        <v>0.62437780557513278</v>
      </c>
      <c r="Z616" s="211">
        <v>0.14773079982490078</v>
      </c>
      <c r="AA616" s="212">
        <v>0.11514625634604747</v>
      </c>
    </row>
    <row r="617" spans="1:27" x14ac:dyDescent="0.35">
      <c r="A617" s="210" t="s">
        <v>1293</v>
      </c>
      <c r="B617" s="217">
        <v>129.43362243572324</v>
      </c>
      <c r="C617" s="211">
        <v>8.6440572252216866E-2</v>
      </c>
      <c r="D617" s="211">
        <v>0.12217892614862409</v>
      </c>
      <c r="E617" s="211">
        <v>7.2085266960397978E-2</v>
      </c>
      <c r="F617" s="211">
        <v>8.9564727725835735E-2</v>
      </c>
      <c r="G617" s="211">
        <v>0.11791438607193347</v>
      </c>
      <c r="H617" s="211">
        <v>0.11695977132870775</v>
      </c>
      <c r="I617" s="211">
        <v>0.49770978751859396</v>
      </c>
      <c r="J617" s="211">
        <v>0.47288788237837653</v>
      </c>
      <c r="K617" s="211">
        <v>0.55686563415231027</v>
      </c>
      <c r="L617" s="211">
        <v>0.26851741413858793</v>
      </c>
      <c r="M617" s="211">
        <v>9.8124911301360154E-2</v>
      </c>
      <c r="N617" s="211">
        <v>0.46342065471835703</v>
      </c>
      <c r="O617" s="211">
        <v>0.77621170812716422</v>
      </c>
      <c r="P617" s="211">
        <v>7.1870855804071265E-2</v>
      </c>
      <c r="Q617" s="211">
        <v>4.9391965852940471E-2</v>
      </c>
      <c r="R617" s="211">
        <v>0.43457689647252029</v>
      </c>
      <c r="S617" s="211">
        <v>0.37416657273389492</v>
      </c>
      <c r="T617" s="211">
        <v>0.57870359554104456</v>
      </c>
      <c r="U617" s="211">
        <v>0.51384719799114653</v>
      </c>
      <c r="V617" s="211">
        <v>5.4362043740033034E-2</v>
      </c>
      <c r="W617" s="211">
        <v>0.55971486456982567</v>
      </c>
      <c r="X617" s="211">
        <v>0.35215464033966598</v>
      </c>
      <c r="Y617" s="211">
        <v>0.69990147939986036</v>
      </c>
      <c r="Z617" s="211">
        <v>0.14914562479896074</v>
      </c>
      <c r="AA617" s="212">
        <v>0.11952370805324899</v>
      </c>
    </row>
    <row r="618" spans="1:27" x14ac:dyDescent="0.35">
      <c r="A618" s="210" t="s">
        <v>1294</v>
      </c>
      <c r="B618" s="217">
        <v>137.32038775148354</v>
      </c>
      <c r="C618" s="211">
        <v>8.4726079613628685E-2</v>
      </c>
      <c r="D618" s="211">
        <v>0.11787518889001085</v>
      </c>
      <c r="E618" s="211">
        <v>7.49030342205175E-2</v>
      </c>
      <c r="F618" s="211">
        <v>8.8053843063295834E-2</v>
      </c>
      <c r="G618" s="211">
        <v>0.12314863103652722</v>
      </c>
      <c r="H618" s="211">
        <v>0.10828793447185196</v>
      </c>
      <c r="I618" s="211">
        <v>0.50435590098622773</v>
      </c>
      <c r="J618" s="211">
        <v>0.44777079898226069</v>
      </c>
      <c r="K618" s="211">
        <v>0.58646076277836134</v>
      </c>
      <c r="L618" s="211">
        <v>0.28013469917017197</v>
      </c>
      <c r="M618" s="211">
        <v>0.10663075300165387</v>
      </c>
      <c r="N618" s="211">
        <v>0.47601688760687655</v>
      </c>
      <c r="O618" s="211">
        <v>0.66033454663832414</v>
      </c>
      <c r="P618" s="211">
        <v>7.3766546650428907E-2</v>
      </c>
      <c r="Q618" s="211">
        <v>5.2825089276294479E-2</v>
      </c>
      <c r="R618" s="211">
        <v>0.44073521619554329</v>
      </c>
      <c r="S618" s="211">
        <v>0.2804975652431756</v>
      </c>
      <c r="T618" s="211">
        <v>0.54589918836608264</v>
      </c>
      <c r="U618" s="211">
        <v>0.34587617227915135</v>
      </c>
      <c r="V618" s="211">
        <v>9.5105713180571747E-2</v>
      </c>
      <c r="W618" s="211">
        <v>0.49887081515227805</v>
      </c>
      <c r="X618" s="211">
        <v>0.30076878339363022</v>
      </c>
      <c r="Y618" s="211">
        <v>0.64003471715652416</v>
      </c>
      <c r="Z618" s="211">
        <v>0.14823491820595172</v>
      </c>
      <c r="AA618" s="212">
        <v>0.1180385390142446</v>
      </c>
    </row>
    <row r="619" spans="1:27" x14ac:dyDescent="0.35">
      <c r="A619" s="210" t="s">
        <v>1295</v>
      </c>
      <c r="B619" s="217">
        <v>150.15434528426732</v>
      </c>
      <c r="C619" s="211">
        <v>5.7543314129859836E-2</v>
      </c>
      <c r="D619" s="211">
        <v>0.12345449459764471</v>
      </c>
      <c r="E619" s="211">
        <v>7.342868542460354E-2</v>
      </c>
      <c r="F619" s="211">
        <v>8.6833302254490957E-2</v>
      </c>
      <c r="G619" s="211">
        <v>0.12321160310343066</v>
      </c>
      <c r="H619" s="211">
        <v>0.12112563761236907</v>
      </c>
      <c r="I619" s="211">
        <v>0.52747499669280062</v>
      </c>
      <c r="J619" s="211">
        <v>0.46021656622575591</v>
      </c>
      <c r="K619" s="211">
        <v>0.64990095874975751</v>
      </c>
      <c r="L619" s="211">
        <v>0.27978253569266504</v>
      </c>
      <c r="M619" s="211">
        <v>0.1082479899311805</v>
      </c>
      <c r="N619" s="211">
        <v>0.48108026913257884</v>
      </c>
      <c r="O619" s="211">
        <v>0.71000386053024145</v>
      </c>
      <c r="P619" s="211">
        <v>6.8317997275546355E-2</v>
      </c>
      <c r="Q619" s="211">
        <v>4.9214117800988375E-2</v>
      </c>
      <c r="R619" s="211">
        <v>0.44922300186687536</v>
      </c>
      <c r="S619" s="211">
        <v>0.42914210208930137</v>
      </c>
      <c r="T619" s="211">
        <v>0.45200407292887079</v>
      </c>
      <c r="U619" s="211">
        <v>0.43013486584333749</v>
      </c>
      <c r="V619" s="211">
        <v>9.4944240833180121E-2</v>
      </c>
      <c r="W619" s="211">
        <v>0.49922574221337768</v>
      </c>
      <c r="X619" s="211">
        <v>0.3218085272637109</v>
      </c>
      <c r="Y619" s="211">
        <v>0.69095748877287011</v>
      </c>
      <c r="Z619" s="211">
        <v>0.14725822918051193</v>
      </c>
      <c r="AA619" s="212">
        <v>0.11504525929806253</v>
      </c>
    </row>
    <row r="620" spans="1:27" x14ac:dyDescent="0.35">
      <c r="A620" s="210" t="s">
        <v>1296</v>
      </c>
      <c r="B620" s="217">
        <v>139.35599729747213</v>
      </c>
      <c r="C620" s="211">
        <v>7.2979264516512737E-2</v>
      </c>
      <c r="D620" s="211">
        <v>0.12747772859930584</v>
      </c>
      <c r="E620" s="211">
        <v>8.7474746907963655E-2</v>
      </c>
      <c r="F620" s="211">
        <v>9.4081675422026514E-2</v>
      </c>
      <c r="G620" s="211">
        <v>0.12537923988349325</v>
      </c>
      <c r="H620" s="211">
        <v>0.12403528388378959</v>
      </c>
      <c r="I620" s="211">
        <v>0.45593352411489851</v>
      </c>
      <c r="J620" s="211">
        <v>0.41221490477954703</v>
      </c>
      <c r="K620" s="211">
        <v>0.54722338273190174</v>
      </c>
      <c r="L620" s="211">
        <v>0.26767618074879923</v>
      </c>
      <c r="M620" s="211">
        <v>8.7483482183981304E-2</v>
      </c>
      <c r="N620" s="211">
        <v>0.41587747528325097</v>
      </c>
      <c r="O620" s="211">
        <v>0.68780418196975868</v>
      </c>
      <c r="P620" s="211">
        <v>7.3356371312108412E-2</v>
      </c>
      <c r="Q620" s="211">
        <v>0.10626300013836248</v>
      </c>
      <c r="R620" s="211">
        <v>0.44102828113446385</v>
      </c>
      <c r="S620" s="211">
        <v>0.28426553840591579</v>
      </c>
      <c r="T620" s="211">
        <v>0.49156634285817857</v>
      </c>
      <c r="U620" s="211">
        <v>0.38766494949608132</v>
      </c>
      <c r="V620" s="211">
        <v>8.4886458959368097E-2</v>
      </c>
      <c r="W620" s="211">
        <v>0.5666556632053299</v>
      </c>
      <c r="X620" s="211">
        <v>0.31392344316166387</v>
      </c>
      <c r="Y620" s="211">
        <v>0.6902938337709279</v>
      </c>
      <c r="Z620" s="211">
        <v>0.14571899296947893</v>
      </c>
      <c r="AA620" s="212">
        <v>0.11518359980991556</v>
      </c>
    </row>
    <row r="621" spans="1:27" x14ac:dyDescent="0.35">
      <c r="A621" s="210" t="s">
        <v>1297</v>
      </c>
      <c r="B621" s="217">
        <v>138.63186263795592</v>
      </c>
      <c r="C621" s="211">
        <v>6.8799259284229128E-2</v>
      </c>
      <c r="D621" s="211">
        <v>0.1214404121250038</v>
      </c>
      <c r="E621" s="211">
        <v>8.491870301549452E-2</v>
      </c>
      <c r="F621" s="211">
        <v>9.855890363917244E-2</v>
      </c>
      <c r="G621" s="211">
        <v>0.12172801863936614</v>
      </c>
      <c r="H621" s="211">
        <v>0.10844776095508335</v>
      </c>
      <c r="I621" s="211">
        <v>0.4455448606942124</v>
      </c>
      <c r="J621" s="211">
        <v>0.41778019611103373</v>
      </c>
      <c r="K621" s="211">
        <v>0.58235421000618626</v>
      </c>
      <c r="L621" s="211">
        <v>0.27192538045579345</v>
      </c>
      <c r="M621" s="211">
        <v>8.9570808484734796E-2</v>
      </c>
      <c r="N621" s="211">
        <v>0.37840553028894719</v>
      </c>
      <c r="O621" s="211">
        <v>0.77589906701805411</v>
      </c>
      <c r="P621" s="211">
        <v>6.7536345450339402E-2</v>
      </c>
      <c r="Q621" s="211">
        <v>0.13143651717512234</v>
      </c>
      <c r="R621" s="211">
        <v>0.43429544036511025</v>
      </c>
      <c r="S621" s="211">
        <v>0.3835094478570566</v>
      </c>
      <c r="T621" s="211">
        <v>0.48998428429743646</v>
      </c>
      <c r="U621" s="211">
        <v>0.37533681459710677</v>
      </c>
      <c r="V621" s="211">
        <v>0.12527563441749168</v>
      </c>
      <c r="W621" s="211">
        <v>0.55248409098651863</v>
      </c>
      <c r="X621" s="211">
        <v>0.32394010502123533</v>
      </c>
      <c r="Y621" s="211">
        <v>0.67897684762817301</v>
      </c>
      <c r="Z621" s="211">
        <v>0.14829680229566303</v>
      </c>
      <c r="AA621" s="212">
        <v>0.1202368758712072</v>
      </c>
    </row>
    <row r="622" spans="1:27" x14ac:dyDescent="0.35">
      <c r="A622" s="210" t="s">
        <v>1298</v>
      </c>
      <c r="B622" s="217">
        <v>154.52334916934311</v>
      </c>
      <c r="C622" s="211">
        <v>7.9794517288149652E-2</v>
      </c>
      <c r="D622" s="211">
        <v>0.12242879652669172</v>
      </c>
      <c r="E622" s="211">
        <v>6.8900687255246881E-2</v>
      </c>
      <c r="F622" s="211">
        <v>9.0599418468602366E-2</v>
      </c>
      <c r="G622" s="211">
        <v>0.12544730286397437</v>
      </c>
      <c r="H622" s="211">
        <v>0.12197708322982515</v>
      </c>
      <c r="I622" s="211">
        <v>0.50664170324007096</v>
      </c>
      <c r="J622" s="211">
        <v>0.44218321292673046</v>
      </c>
      <c r="K622" s="211">
        <v>0.64630967303633169</v>
      </c>
      <c r="L622" s="211">
        <v>0.2763211064375411</v>
      </c>
      <c r="M622" s="211">
        <v>9.5837337973433565E-2</v>
      </c>
      <c r="N622" s="211">
        <v>0.44601599286676352</v>
      </c>
      <c r="O622" s="211">
        <v>0.53070534152470228</v>
      </c>
      <c r="P622" s="211">
        <v>7.3197801077316008E-2</v>
      </c>
      <c r="Q622" s="211">
        <v>5.2459392784071815E-2</v>
      </c>
      <c r="R622" s="211">
        <v>0.42795134296252546</v>
      </c>
      <c r="S622" s="211">
        <v>0.29813330772739788</v>
      </c>
      <c r="T622" s="211">
        <v>0.55273375841222916</v>
      </c>
      <c r="U622" s="211">
        <v>0.45701688615532787</v>
      </c>
      <c r="V622" s="211">
        <v>0.11434155825580354</v>
      </c>
      <c r="W622" s="211">
        <v>0.53673842165637697</v>
      </c>
      <c r="X622" s="211">
        <v>0.299844031020084</v>
      </c>
      <c r="Y622" s="211">
        <v>0.71180141643712036</v>
      </c>
      <c r="Z622" s="211">
        <v>0.14921828490522604</v>
      </c>
      <c r="AA622" s="212">
        <v>0.11973978416758858</v>
      </c>
    </row>
    <row r="623" spans="1:27" x14ac:dyDescent="0.35">
      <c r="A623" s="210" t="s">
        <v>1299</v>
      </c>
      <c r="B623" s="217">
        <v>143.96915721445509</v>
      </c>
      <c r="C623" s="211">
        <v>8.6200989345117884E-2</v>
      </c>
      <c r="D623" s="211">
        <v>0.12997831635687837</v>
      </c>
      <c r="E623" s="211">
        <v>6.8154060967625441E-2</v>
      </c>
      <c r="F623" s="211">
        <v>0.10084152381468287</v>
      </c>
      <c r="G623" s="211">
        <v>0.11686725888543632</v>
      </c>
      <c r="H623" s="211">
        <v>0.11227729427708202</v>
      </c>
      <c r="I623" s="211">
        <v>0.45008198962243329</v>
      </c>
      <c r="J623" s="211">
        <v>0.44667134721601176</v>
      </c>
      <c r="K623" s="211">
        <v>0.60116788723349202</v>
      </c>
      <c r="L623" s="211">
        <v>0.27810877167136433</v>
      </c>
      <c r="M623" s="211">
        <v>9.2398996134214817E-2</v>
      </c>
      <c r="N623" s="211">
        <v>0.44517253111491523</v>
      </c>
      <c r="O623" s="211">
        <v>0.75762286469007878</v>
      </c>
      <c r="P623" s="211">
        <v>6.3757914923140258E-2</v>
      </c>
      <c r="Q623" s="211">
        <v>4.6738331312501526E-2</v>
      </c>
      <c r="R623" s="211">
        <v>0.45473290355560347</v>
      </c>
      <c r="S623" s="211">
        <v>0.32209156838115327</v>
      </c>
      <c r="T623" s="211">
        <v>0.59627387866187653</v>
      </c>
      <c r="U623" s="211">
        <v>0.52200541462022587</v>
      </c>
      <c r="V623" s="211">
        <v>8.846049518135303E-2</v>
      </c>
      <c r="W623" s="211">
        <v>0.50770302868894002</v>
      </c>
      <c r="X623" s="211">
        <v>0.28860041579806139</v>
      </c>
      <c r="Y623" s="211">
        <v>0.77671078986914721</v>
      </c>
      <c r="Z623" s="211">
        <v>0.14790343179855972</v>
      </c>
      <c r="AA623" s="212">
        <v>0.1166965378809296</v>
      </c>
    </row>
    <row r="624" spans="1:27" x14ac:dyDescent="0.35">
      <c r="A624" s="210" t="s">
        <v>1300</v>
      </c>
      <c r="B624" s="217">
        <v>119.85643637570287</v>
      </c>
      <c r="C624" s="211">
        <v>7.3193898278926306E-2</v>
      </c>
      <c r="D624" s="211">
        <v>0.12295973963877746</v>
      </c>
      <c r="E624" s="211">
        <v>7.9647624813166451E-2</v>
      </c>
      <c r="F624" s="211">
        <v>8.3451654028055516E-2</v>
      </c>
      <c r="G624" s="211">
        <v>0.11636012846722958</v>
      </c>
      <c r="H624" s="211">
        <v>0.11172019843934816</v>
      </c>
      <c r="I624" s="211">
        <v>0.50551585376887243</v>
      </c>
      <c r="J624" s="211">
        <v>0.43995458032585416</v>
      </c>
      <c r="K624" s="211">
        <v>0.58072909481230861</v>
      </c>
      <c r="L624" s="211">
        <v>0.2759373223337987</v>
      </c>
      <c r="M624" s="211">
        <v>9.107150050789789E-2</v>
      </c>
      <c r="N624" s="211">
        <v>0.46068497436917388</v>
      </c>
      <c r="O624" s="211">
        <v>0.63241459857596893</v>
      </c>
      <c r="P624" s="211">
        <v>6.902376159416504E-2</v>
      </c>
      <c r="Q624" s="211">
        <v>7.2132688974439932E-2</v>
      </c>
      <c r="R624" s="211">
        <v>0.40767782365095423</v>
      </c>
      <c r="S624" s="211">
        <v>0.38276042638313645</v>
      </c>
      <c r="T624" s="211">
        <v>0.63562429653186092</v>
      </c>
      <c r="U624" s="211">
        <v>0.44351665368283832</v>
      </c>
      <c r="V624" s="211">
        <v>6.2093231206761468E-2</v>
      </c>
      <c r="W624" s="211">
        <v>0.53249079208222616</v>
      </c>
      <c r="X624" s="211">
        <v>0.30243674224615247</v>
      </c>
      <c r="Y624" s="211">
        <v>0.71588463916059231</v>
      </c>
      <c r="Z624" s="211">
        <v>0.14866342046254505</v>
      </c>
      <c r="AA624" s="212">
        <v>0.124408484621893</v>
      </c>
    </row>
    <row r="625" spans="1:27" x14ac:dyDescent="0.35">
      <c r="A625" s="210" t="s">
        <v>1301</v>
      </c>
      <c r="B625" s="217">
        <v>144.5114311170536</v>
      </c>
      <c r="C625" s="211">
        <v>7.0939056656257882E-2</v>
      </c>
      <c r="D625" s="211">
        <v>0.12382017573917954</v>
      </c>
      <c r="E625" s="211">
        <v>7.256947309425954E-2</v>
      </c>
      <c r="F625" s="211">
        <v>0.10091981708725917</v>
      </c>
      <c r="G625" s="211">
        <v>0.12105327445904766</v>
      </c>
      <c r="H625" s="211">
        <v>0.11499022739005482</v>
      </c>
      <c r="I625" s="211">
        <v>0.42362719237596091</v>
      </c>
      <c r="J625" s="211">
        <v>0.44092917071606152</v>
      </c>
      <c r="K625" s="211">
        <v>0.63920255021779515</v>
      </c>
      <c r="L625" s="211">
        <v>0.27365482514417866</v>
      </c>
      <c r="M625" s="211">
        <v>9.5154701825042723E-2</v>
      </c>
      <c r="N625" s="211">
        <v>0.42967818072427039</v>
      </c>
      <c r="O625" s="211">
        <v>0.67679937368962562</v>
      </c>
      <c r="P625" s="211">
        <v>6.6835340820352002E-2</v>
      </c>
      <c r="Q625" s="211">
        <v>0.16429071283951502</v>
      </c>
      <c r="R625" s="211">
        <v>0.44329636449228765</v>
      </c>
      <c r="S625" s="211">
        <v>0.37906491034095258</v>
      </c>
      <c r="T625" s="211">
        <v>0.56292511155996028</v>
      </c>
      <c r="U625" s="211">
        <v>0.38183500308454721</v>
      </c>
      <c r="V625" s="211">
        <v>0.15517514524619525</v>
      </c>
      <c r="W625" s="211">
        <v>0.51158292815775541</v>
      </c>
      <c r="X625" s="211">
        <v>0.36112048240857764</v>
      </c>
      <c r="Y625" s="211">
        <v>0.55525917164101291</v>
      </c>
      <c r="Z625" s="211">
        <v>0.14760478250632386</v>
      </c>
      <c r="AA625" s="212">
        <v>0.12089801279579371</v>
      </c>
    </row>
    <row r="626" spans="1:27" x14ac:dyDescent="0.35">
      <c r="A626" s="210" t="s">
        <v>1302</v>
      </c>
      <c r="B626" s="217">
        <v>124.84200155795534</v>
      </c>
      <c r="C626" s="211">
        <v>6.3446358166846795E-2</v>
      </c>
      <c r="D626" s="211">
        <v>0.12018054480550389</v>
      </c>
      <c r="E626" s="211">
        <v>7.1284466986480957E-2</v>
      </c>
      <c r="F626" s="211">
        <v>9.5764462174034795E-2</v>
      </c>
      <c r="G626" s="211">
        <v>0.12592968382354289</v>
      </c>
      <c r="H626" s="211">
        <v>0.11269431259504162</v>
      </c>
      <c r="I626" s="211">
        <v>0.50428051357325465</v>
      </c>
      <c r="J626" s="211">
        <v>0.45948299793057323</v>
      </c>
      <c r="K626" s="211">
        <v>0.54587971107926758</v>
      </c>
      <c r="L626" s="211">
        <v>0.27921566829407007</v>
      </c>
      <c r="M626" s="211">
        <v>8.2068753925760421E-2</v>
      </c>
      <c r="N626" s="211">
        <v>0.53527837659400301</v>
      </c>
      <c r="O626" s="211">
        <v>0.72178063688774863</v>
      </c>
      <c r="P626" s="211">
        <v>6.7198874059399089E-2</v>
      </c>
      <c r="Q626" s="211">
        <v>7.229606067608231E-2</v>
      </c>
      <c r="R626" s="211">
        <v>0.45423023704296184</v>
      </c>
      <c r="S626" s="211">
        <v>0.28376007722305058</v>
      </c>
      <c r="T626" s="211">
        <v>0.5559660982488509</v>
      </c>
      <c r="U626" s="211">
        <v>0.3922659881487558</v>
      </c>
      <c r="V626" s="211">
        <v>0.10281664841648969</v>
      </c>
      <c r="W626" s="211">
        <v>0.46893281661594644</v>
      </c>
      <c r="X626" s="211">
        <v>0.36312244532169047</v>
      </c>
      <c r="Y626" s="211">
        <v>0.65267240867239518</v>
      </c>
      <c r="Z626" s="211">
        <v>0.14998291376471573</v>
      </c>
      <c r="AA626" s="212">
        <v>0.12052072488000165</v>
      </c>
    </row>
    <row r="627" spans="1:27" x14ac:dyDescent="0.35">
      <c r="A627" s="210" t="s">
        <v>1303</v>
      </c>
      <c r="B627" s="217">
        <v>146.22324951951171</v>
      </c>
      <c r="C627" s="211">
        <v>7.8827533514889539E-2</v>
      </c>
      <c r="D627" s="211">
        <v>0.12432961906045545</v>
      </c>
      <c r="E627" s="211">
        <v>7.2141320449358795E-2</v>
      </c>
      <c r="F627" s="211">
        <v>8.0174487125459867E-2</v>
      </c>
      <c r="G627" s="211">
        <v>0.12390562330901526</v>
      </c>
      <c r="H627" s="211">
        <v>0.1065349851643483</v>
      </c>
      <c r="I627" s="211">
        <v>0.46216223655469102</v>
      </c>
      <c r="J627" s="211">
        <v>0.48009174884546851</v>
      </c>
      <c r="K627" s="211">
        <v>0.57007002390156403</v>
      </c>
      <c r="L627" s="211">
        <v>0.28221919165361609</v>
      </c>
      <c r="M627" s="211">
        <v>8.6657903535408309E-2</v>
      </c>
      <c r="N627" s="211">
        <v>0.49249713433812381</v>
      </c>
      <c r="O627" s="211">
        <v>0.7357849851636763</v>
      </c>
      <c r="P627" s="211">
        <v>6.8298618532091432E-2</v>
      </c>
      <c r="Q627" s="211">
        <v>4.84156578645175E-2</v>
      </c>
      <c r="R627" s="211">
        <v>0.43127819618570745</v>
      </c>
      <c r="S627" s="211">
        <v>0.3245118747388836</v>
      </c>
      <c r="T627" s="211">
        <v>0.54939098155083244</v>
      </c>
      <c r="U627" s="211">
        <v>0.47111128613668057</v>
      </c>
      <c r="V627" s="211">
        <v>0.14431872092417347</v>
      </c>
      <c r="W627" s="211">
        <v>0.57164080982598398</v>
      </c>
      <c r="X627" s="211">
        <v>0.34402473572370784</v>
      </c>
      <c r="Y627" s="211">
        <v>0.55839181960059048</v>
      </c>
      <c r="Z627" s="211">
        <v>0.14503363958458582</v>
      </c>
      <c r="AA627" s="212">
        <v>0.11884341337424066</v>
      </c>
    </row>
    <row r="628" spans="1:27" x14ac:dyDescent="0.35">
      <c r="A628" s="210" t="s">
        <v>1304</v>
      </c>
      <c r="B628" s="217">
        <v>131.49705468084167</v>
      </c>
      <c r="C628" s="211">
        <v>7.1857613543541171E-2</v>
      </c>
      <c r="D628" s="211">
        <v>0.12089149307926497</v>
      </c>
      <c r="E628" s="211">
        <v>8.3167515208920823E-2</v>
      </c>
      <c r="F628" s="211">
        <v>0.11807729687507146</v>
      </c>
      <c r="G628" s="211">
        <v>0.12621977528379644</v>
      </c>
      <c r="H628" s="211">
        <v>0.12457412198367537</v>
      </c>
      <c r="I628" s="211">
        <v>0.45585754943763984</v>
      </c>
      <c r="J628" s="211">
        <v>0.4553554532248632</v>
      </c>
      <c r="K628" s="211">
        <v>0.56156965362841427</v>
      </c>
      <c r="L628" s="211">
        <v>0.27611853198307607</v>
      </c>
      <c r="M628" s="211">
        <v>8.7782257498432506E-2</v>
      </c>
      <c r="N628" s="211">
        <v>0.41900245873680952</v>
      </c>
      <c r="O628" s="211">
        <v>0.71173227656178939</v>
      </c>
      <c r="P628" s="211">
        <v>7.3209282011968899E-2</v>
      </c>
      <c r="Q628" s="211">
        <v>8.4316906903499023E-2</v>
      </c>
      <c r="R628" s="211">
        <v>0.42649648912598859</v>
      </c>
      <c r="S628" s="211">
        <v>0.32740639481777689</v>
      </c>
      <c r="T628" s="211">
        <v>0.52074205224755354</v>
      </c>
      <c r="U628" s="211">
        <v>0.41675050509723666</v>
      </c>
      <c r="V628" s="211">
        <v>9.4921754751521883E-2</v>
      </c>
      <c r="W628" s="211">
        <v>0.55099371771607997</v>
      </c>
      <c r="X628" s="211">
        <v>0.2468205920353769</v>
      </c>
      <c r="Y628" s="211">
        <v>0.56956556186186946</v>
      </c>
      <c r="Z628" s="211">
        <v>0.14920886064070166</v>
      </c>
      <c r="AA628" s="212">
        <v>0.1189479523687971</v>
      </c>
    </row>
    <row r="629" spans="1:27" x14ac:dyDescent="0.35">
      <c r="A629" s="210" t="s">
        <v>1305</v>
      </c>
      <c r="B629" s="217">
        <v>133.36901380582225</v>
      </c>
      <c r="C629" s="211">
        <v>5.7660865599142158E-2</v>
      </c>
      <c r="D629" s="211">
        <v>0.12267642377815062</v>
      </c>
      <c r="E629" s="211">
        <v>7.5174039500263912E-2</v>
      </c>
      <c r="F629" s="211">
        <v>8.3847279741023628E-2</v>
      </c>
      <c r="G629" s="211">
        <v>0.1254787397780861</v>
      </c>
      <c r="H629" s="211">
        <v>0.11770461772192749</v>
      </c>
      <c r="I629" s="211">
        <v>0.47176219929015079</v>
      </c>
      <c r="J629" s="211">
        <v>0.43788754061405893</v>
      </c>
      <c r="K629" s="211">
        <v>0.59197007874368957</v>
      </c>
      <c r="L629" s="211">
        <v>0.27178440892445493</v>
      </c>
      <c r="M629" s="211">
        <v>9.000088941389682E-2</v>
      </c>
      <c r="N629" s="211">
        <v>0.46552976972128945</v>
      </c>
      <c r="O629" s="211">
        <v>0.65161939672475433</v>
      </c>
      <c r="P629" s="211">
        <v>7.0460341046518812E-2</v>
      </c>
      <c r="Q629" s="211">
        <v>0.10922025080581506</v>
      </c>
      <c r="R629" s="211">
        <v>0.38775418174349696</v>
      </c>
      <c r="S629" s="211">
        <v>0.32643059466437868</v>
      </c>
      <c r="T629" s="211">
        <v>0.64026741880484617</v>
      </c>
      <c r="U629" s="211">
        <v>0.46698331151957878</v>
      </c>
      <c r="V629" s="211">
        <v>0.10449534272489415</v>
      </c>
      <c r="W629" s="211">
        <v>0.50142900196511409</v>
      </c>
      <c r="X629" s="211">
        <v>0.30969220135472775</v>
      </c>
      <c r="Y629" s="211">
        <v>0.56541167861241681</v>
      </c>
      <c r="Z629" s="211">
        <v>0.1464373876956741</v>
      </c>
      <c r="AA629" s="212">
        <v>0.12326848532236771</v>
      </c>
    </row>
    <row r="630" spans="1:27" x14ac:dyDescent="0.35">
      <c r="A630" s="210" t="s">
        <v>1306</v>
      </c>
      <c r="B630" s="217">
        <v>120.99053763228714</v>
      </c>
      <c r="C630" s="211">
        <v>5.4421382675985244E-2</v>
      </c>
      <c r="D630" s="211">
        <v>0.12743486382451713</v>
      </c>
      <c r="E630" s="211">
        <v>8.0325754405496733E-2</v>
      </c>
      <c r="F630" s="211">
        <v>7.3240626677269521E-2</v>
      </c>
      <c r="G630" s="211">
        <v>0.12179569054477116</v>
      </c>
      <c r="H630" s="211">
        <v>0.11836556050019283</v>
      </c>
      <c r="I630" s="211">
        <v>0.49360983877625197</v>
      </c>
      <c r="J630" s="211">
        <v>0.41087637454000453</v>
      </c>
      <c r="K630" s="211">
        <v>0.64036314572253406</v>
      </c>
      <c r="L630" s="211">
        <v>0.27559786506022854</v>
      </c>
      <c r="M630" s="211">
        <v>9.0550312477461162E-2</v>
      </c>
      <c r="N630" s="211">
        <v>0.49029215362131767</v>
      </c>
      <c r="O630" s="211">
        <v>0.7069074825382955</v>
      </c>
      <c r="P630" s="211">
        <v>7.0935606994143849E-2</v>
      </c>
      <c r="Q630" s="211">
        <v>8.6107145498202947E-2</v>
      </c>
      <c r="R630" s="211">
        <v>0.4396394430146508</v>
      </c>
      <c r="S630" s="211">
        <v>0.29811028213749752</v>
      </c>
      <c r="T630" s="211">
        <v>0.49799277555833826</v>
      </c>
      <c r="U630" s="211">
        <v>0.44178508270588868</v>
      </c>
      <c r="V630" s="211">
        <v>6.1393336824196371E-2</v>
      </c>
      <c r="W630" s="211">
        <v>0.49963802595850404</v>
      </c>
      <c r="X630" s="211">
        <v>0.30105454872818477</v>
      </c>
      <c r="Y630" s="211">
        <v>0.67978637837018396</v>
      </c>
      <c r="Z630" s="211">
        <v>0.1452695288302468</v>
      </c>
      <c r="AA630" s="212">
        <v>0.12462070816232622</v>
      </c>
    </row>
    <row r="631" spans="1:27" x14ac:dyDescent="0.35">
      <c r="A631" s="210" t="s">
        <v>1307</v>
      </c>
      <c r="B631" s="217">
        <v>150.1713669232156</v>
      </c>
      <c r="C631" s="211">
        <v>8.5564137493557929E-2</v>
      </c>
      <c r="D631" s="211">
        <v>0.12847677159911497</v>
      </c>
      <c r="E631" s="211">
        <v>8.501046735942161E-2</v>
      </c>
      <c r="F631" s="211">
        <v>9.4794084048731866E-2</v>
      </c>
      <c r="G631" s="211">
        <v>0.11817380284552921</v>
      </c>
      <c r="H631" s="211">
        <v>0.11529218861718436</v>
      </c>
      <c r="I631" s="211">
        <v>0.43537184487671787</v>
      </c>
      <c r="J631" s="211">
        <v>0.46131939880337031</v>
      </c>
      <c r="K631" s="211">
        <v>0.63843731687981131</v>
      </c>
      <c r="L631" s="211">
        <v>0.27956893989377796</v>
      </c>
      <c r="M631" s="211">
        <v>0.11870612554005323</v>
      </c>
      <c r="N631" s="211">
        <v>0.50455885574194137</v>
      </c>
      <c r="O631" s="211">
        <v>0.71123526617121069</v>
      </c>
      <c r="P631" s="211">
        <v>7.2285611075809122E-2</v>
      </c>
      <c r="Q631" s="211">
        <v>0.11558318050075667</v>
      </c>
      <c r="R631" s="211">
        <v>0.47039739778338535</v>
      </c>
      <c r="S631" s="211">
        <v>0.32043725819617713</v>
      </c>
      <c r="T631" s="211">
        <v>0.59469940146748668</v>
      </c>
      <c r="U631" s="211">
        <v>0.38629878232492126</v>
      </c>
      <c r="V631" s="211">
        <v>7.8547462424244041E-2</v>
      </c>
      <c r="W631" s="211">
        <v>0.55641544390378961</v>
      </c>
      <c r="X631" s="211">
        <v>0.31569691723367765</v>
      </c>
      <c r="Y631" s="211">
        <v>0.6615186733969145</v>
      </c>
      <c r="Z631" s="211">
        <v>0.14979029888127032</v>
      </c>
      <c r="AA631" s="212">
        <v>0.12250447386233088</v>
      </c>
    </row>
    <row r="632" spans="1:27" x14ac:dyDescent="0.35">
      <c r="A632" s="210" t="s">
        <v>1308</v>
      </c>
      <c r="B632" s="217">
        <v>119.63946765164994</v>
      </c>
      <c r="C632" s="211">
        <v>8.6563070065378861E-2</v>
      </c>
      <c r="D632" s="211">
        <v>0.11971388133055123</v>
      </c>
      <c r="E632" s="211">
        <v>6.8517577720629899E-2</v>
      </c>
      <c r="F632" s="211">
        <v>9.846475383195008E-2</v>
      </c>
      <c r="G632" s="211">
        <v>0.12369033227813322</v>
      </c>
      <c r="H632" s="211">
        <v>0.113581472518622</v>
      </c>
      <c r="I632" s="211">
        <v>0.50262165060860198</v>
      </c>
      <c r="J632" s="211">
        <v>0.44707458673697364</v>
      </c>
      <c r="K632" s="211">
        <v>0.57009275475347865</v>
      </c>
      <c r="L632" s="211">
        <v>0.27514609721091526</v>
      </c>
      <c r="M632" s="211">
        <v>0.10903196569913376</v>
      </c>
      <c r="N632" s="211">
        <v>0.46076963769955082</v>
      </c>
      <c r="O632" s="211">
        <v>0.76052624673912961</v>
      </c>
      <c r="P632" s="211">
        <v>6.9140727080784573E-2</v>
      </c>
      <c r="Q632" s="211">
        <v>0.13911559226442513</v>
      </c>
      <c r="R632" s="211">
        <v>0.4349171055335479</v>
      </c>
      <c r="S632" s="211">
        <v>0.40901025380875328</v>
      </c>
      <c r="T632" s="211">
        <v>0.54453264855414374</v>
      </c>
      <c r="U632" s="211">
        <v>0.50996105285341387</v>
      </c>
      <c r="V632" s="211">
        <v>5.4016235628227709E-2</v>
      </c>
      <c r="W632" s="211">
        <v>0.5401463728647421</v>
      </c>
      <c r="X632" s="211">
        <v>0.24653847474117024</v>
      </c>
      <c r="Y632" s="211">
        <v>0.56220392830570876</v>
      </c>
      <c r="Z632" s="211">
        <v>0.14647258238057925</v>
      </c>
      <c r="AA632" s="212">
        <v>0.12185087124229191</v>
      </c>
    </row>
    <row r="633" spans="1:27" x14ac:dyDescent="0.35">
      <c r="A633" s="210" t="s">
        <v>1309</v>
      </c>
      <c r="B633" s="217">
        <v>119.49572600802094</v>
      </c>
      <c r="C633" s="211">
        <v>7.8695028864968652E-2</v>
      </c>
      <c r="D633" s="211">
        <v>0.12454518564964429</v>
      </c>
      <c r="E633" s="211">
        <v>7.8569207603157373E-2</v>
      </c>
      <c r="F633" s="211">
        <v>0.10740803341501981</v>
      </c>
      <c r="G633" s="211">
        <v>0.12235553658206083</v>
      </c>
      <c r="H633" s="211">
        <v>0.10819174178229864</v>
      </c>
      <c r="I633" s="211">
        <v>0.4947976341941932</v>
      </c>
      <c r="J633" s="211">
        <v>0.46912321579050648</v>
      </c>
      <c r="K633" s="211">
        <v>0.53247755805018115</v>
      </c>
      <c r="L633" s="211">
        <v>0.28247914754088976</v>
      </c>
      <c r="M633" s="211">
        <v>8.5863995447357622E-2</v>
      </c>
      <c r="N633" s="211">
        <v>0.43566275628131029</v>
      </c>
      <c r="O633" s="211">
        <v>0.74315921407757879</v>
      </c>
      <c r="P633" s="211">
        <v>7.1232048699047174E-2</v>
      </c>
      <c r="Q633" s="211">
        <v>7.7606037687543192E-2</v>
      </c>
      <c r="R633" s="211">
        <v>0.45616018688638987</v>
      </c>
      <c r="S633" s="211">
        <v>0.39632246995131964</v>
      </c>
      <c r="T633" s="211">
        <v>0.55723464355241159</v>
      </c>
      <c r="U633" s="211">
        <v>0.39202648926956762</v>
      </c>
      <c r="V633" s="211">
        <v>7.0547161242324824E-2</v>
      </c>
      <c r="W633" s="211">
        <v>0.61246465477454426</v>
      </c>
      <c r="X633" s="211">
        <v>0.29361535890401796</v>
      </c>
      <c r="Y633" s="211">
        <v>0.7104542070165788</v>
      </c>
      <c r="Z633" s="211">
        <v>0.14994283151759402</v>
      </c>
      <c r="AA633" s="212">
        <v>0.12437399414143024</v>
      </c>
    </row>
    <row r="634" spans="1:27" x14ac:dyDescent="0.35">
      <c r="A634" s="210" t="s">
        <v>1310</v>
      </c>
      <c r="B634" s="217">
        <v>150.1409355183938</v>
      </c>
      <c r="C634" s="211">
        <v>5.6572639857409297E-2</v>
      </c>
      <c r="D634" s="211">
        <v>0.11449937866592605</v>
      </c>
      <c r="E634" s="211">
        <v>7.7809416101088019E-2</v>
      </c>
      <c r="F634" s="211">
        <v>9.8270365853125458E-2</v>
      </c>
      <c r="G634" s="211">
        <v>0.11775412026412178</v>
      </c>
      <c r="H634" s="211">
        <v>0.11039100052079207</v>
      </c>
      <c r="I634" s="211">
        <v>0.48139519301253786</v>
      </c>
      <c r="J634" s="211">
        <v>0.43058084305142352</v>
      </c>
      <c r="K634" s="211">
        <v>0.58713935971551801</v>
      </c>
      <c r="L634" s="211">
        <v>0.27655465837864052</v>
      </c>
      <c r="M634" s="211">
        <v>9.6924216217079917E-2</v>
      </c>
      <c r="N634" s="211">
        <v>0.47565204899216529</v>
      </c>
      <c r="O634" s="211">
        <v>0.77054836450379793</v>
      </c>
      <c r="P634" s="211">
        <v>6.7111280250301067E-2</v>
      </c>
      <c r="Q634" s="211">
        <v>0.1636630844623399</v>
      </c>
      <c r="R634" s="211">
        <v>0.42912607680087839</v>
      </c>
      <c r="S634" s="211">
        <v>0.2781915568258353</v>
      </c>
      <c r="T634" s="211">
        <v>0.56576789236355041</v>
      </c>
      <c r="U634" s="211">
        <v>0.45171749463097405</v>
      </c>
      <c r="V634" s="211">
        <v>8.8815086616562386E-2</v>
      </c>
      <c r="W634" s="211">
        <v>0.60876244698384629</v>
      </c>
      <c r="X634" s="211">
        <v>0.32599065007184674</v>
      </c>
      <c r="Y634" s="211">
        <v>0.70454867865051551</v>
      </c>
      <c r="Z634" s="211">
        <v>0.1469280191888154</v>
      </c>
      <c r="AA634" s="212">
        <v>0.11490151622429028</v>
      </c>
    </row>
    <row r="635" spans="1:27" x14ac:dyDescent="0.35">
      <c r="A635" s="210" t="s">
        <v>1311</v>
      </c>
      <c r="B635" s="217">
        <v>181.05218849742045</v>
      </c>
      <c r="C635" s="211">
        <v>7.8133422935417363E-2</v>
      </c>
      <c r="D635" s="211">
        <v>0.13064060278344114</v>
      </c>
      <c r="E635" s="211">
        <v>8.1316460286896819E-2</v>
      </c>
      <c r="F635" s="211">
        <v>8.9811855842306387E-2</v>
      </c>
      <c r="G635" s="211">
        <v>0.11688885876932757</v>
      </c>
      <c r="H635" s="211">
        <v>0.12374953758050036</v>
      </c>
      <c r="I635" s="211">
        <v>0.49339635861093606</v>
      </c>
      <c r="J635" s="211">
        <v>0.43960002318093422</v>
      </c>
      <c r="K635" s="211">
        <v>0.56106989895545911</v>
      </c>
      <c r="L635" s="211">
        <v>0.27667352711736576</v>
      </c>
      <c r="M635" s="211">
        <v>0.10418831522345458</v>
      </c>
      <c r="N635" s="211">
        <v>0.39080724376375481</v>
      </c>
      <c r="O635" s="211">
        <v>0.60843380454565699</v>
      </c>
      <c r="P635" s="211">
        <v>7.3409939266482968E-2</v>
      </c>
      <c r="Q635" s="211">
        <v>7.3172535801850278E-2</v>
      </c>
      <c r="R635" s="211">
        <v>0.49529466547055578</v>
      </c>
      <c r="S635" s="211">
        <v>0.38537784101954076</v>
      </c>
      <c r="T635" s="211">
        <v>0.53466075420336823</v>
      </c>
      <c r="U635" s="211">
        <v>0.46928029409394889</v>
      </c>
      <c r="V635" s="211">
        <v>0.15887596918374344</v>
      </c>
      <c r="W635" s="211">
        <v>0.54226556466577958</v>
      </c>
      <c r="X635" s="211">
        <v>0.26761942489911489</v>
      </c>
      <c r="Y635" s="211">
        <v>0.65992521665697135</v>
      </c>
      <c r="Z635" s="211">
        <v>0.144764524359665</v>
      </c>
      <c r="AA635" s="212">
        <v>0.11834128316108342</v>
      </c>
    </row>
    <row r="636" spans="1:27" x14ac:dyDescent="0.35">
      <c r="A636" s="210" t="s">
        <v>1312</v>
      </c>
      <c r="B636" s="217">
        <v>142.38303562100268</v>
      </c>
      <c r="C636" s="211">
        <v>5.9047417987014517E-2</v>
      </c>
      <c r="D636" s="211">
        <v>0.13017855148983723</v>
      </c>
      <c r="E636" s="211">
        <v>7.6789777229680417E-2</v>
      </c>
      <c r="F636" s="211">
        <v>0.10125573289892743</v>
      </c>
      <c r="G636" s="211">
        <v>0.12080040967860101</v>
      </c>
      <c r="H636" s="211">
        <v>0.11381800430389771</v>
      </c>
      <c r="I636" s="211">
        <v>0.49500434362372975</v>
      </c>
      <c r="J636" s="211">
        <v>0.44404079073477237</v>
      </c>
      <c r="K636" s="211">
        <v>0.61052679325736414</v>
      </c>
      <c r="L636" s="211">
        <v>0.27767368728568331</v>
      </c>
      <c r="M636" s="211">
        <v>0.10319055596055443</v>
      </c>
      <c r="N636" s="211">
        <v>0.34929838723356293</v>
      </c>
      <c r="O636" s="211">
        <v>0.67884713547266695</v>
      </c>
      <c r="P636" s="211">
        <v>6.4884970984141963E-2</v>
      </c>
      <c r="Q636" s="211">
        <v>0.1008099685337424</v>
      </c>
      <c r="R636" s="211">
        <v>0.42036685527118378</v>
      </c>
      <c r="S636" s="211">
        <v>0.42404388141912758</v>
      </c>
      <c r="T636" s="211">
        <v>0.50913847627598452</v>
      </c>
      <c r="U636" s="211">
        <v>0.4719354544673019</v>
      </c>
      <c r="V636" s="211">
        <v>9.4224587483057121E-2</v>
      </c>
      <c r="W636" s="211">
        <v>0.58297257944846126</v>
      </c>
      <c r="X636" s="211">
        <v>0.28835189444179476</v>
      </c>
      <c r="Y636" s="211">
        <v>0.64101260070374011</v>
      </c>
      <c r="Z636" s="211">
        <v>0.14470158840063632</v>
      </c>
      <c r="AA636" s="212">
        <v>0.11349873254607434</v>
      </c>
    </row>
    <row r="637" spans="1:27" x14ac:dyDescent="0.35">
      <c r="A637" s="210" t="s">
        <v>1313</v>
      </c>
      <c r="B637" s="217">
        <v>142.62330208825747</v>
      </c>
      <c r="C637" s="211">
        <v>5.7717089737378512E-2</v>
      </c>
      <c r="D637" s="211">
        <v>0.12318709108846766</v>
      </c>
      <c r="E637" s="211">
        <v>7.0698425366593487E-2</v>
      </c>
      <c r="F637" s="211">
        <v>0.10578434066497749</v>
      </c>
      <c r="G637" s="211">
        <v>0.11639166306877533</v>
      </c>
      <c r="H637" s="211">
        <v>0.10106200671680601</v>
      </c>
      <c r="I637" s="211">
        <v>0.52972728817654768</v>
      </c>
      <c r="J637" s="211">
        <v>0.44825844693011574</v>
      </c>
      <c r="K637" s="211">
        <v>0.63154464846656433</v>
      </c>
      <c r="L637" s="211">
        <v>0.26735613567285799</v>
      </c>
      <c r="M637" s="211">
        <v>9.57693053149858E-2</v>
      </c>
      <c r="N637" s="211">
        <v>0.4552415434312681</v>
      </c>
      <c r="O637" s="211">
        <v>0.63114218069817318</v>
      </c>
      <c r="P637" s="211">
        <v>6.6848763735660122E-2</v>
      </c>
      <c r="Q637" s="211">
        <v>4.7988599620519962E-2</v>
      </c>
      <c r="R637" s="211">
        <v>0.44375394472383001</v>
      </c>
      <c r="S637" s="211">
        <v>0.29630548663678985</v>
      </c>
      <c r="T637" s="211">
        <v>0.50430861308087416</v>
      </c>
      <c r="U637" s="211">
        <v>0.47268618516281025</v>
      </c>
      <c r="V637" s="211">
        <v>0.1236005604002977</v>
      </c>
      <c r="W637" s="211">
        <v>0.59990113688607638</v>
      </c>
      <c r="X637" s="211">
        <v>0.34421424661422129</v>
      </c>
      <c r="Y637" s="211">
        <v>0.50159058882197993</v>
      </c>
      <c r="Z637" s="211">
        <v>0.14302033498224975</v>
      </c>
      <c r="AA637" s="212">
        <v>0.11305097671894512</v>
      </c>
    </row>
    <row r="638" spans="1:27" x14ac:dyDescent="0.35">
      <c r="A638" s="210" t="s">
        <v>1314</v>
      </c>
      <c r="B638" s="217">
        <v>148.93969011332479</v>
      </c>
      <c r="C638" s="211">
        <v>5.8337531904331712E-2</v>
      </c>
      <c r="D638" s="211">
        <v>0.12636022163921234</v>
      </c>
      <c r="E638" s="211">
        <v>8.1762611330564644E-2</v>
      </c>
      <c r="F638" s="211">
        <v>8.9804788877492839E-2</v>
      </c>
      <c r="G638" s="211">
        <v>0.12206197827057558</v>
      </c>
      <c r="H638" s="211">
        <v>0.12034229574029638</v>
      </c>
      <c r="I638" s="211">
        <v>0.5141778356225476</v>
      </c>
      <c r="J638" s="211">
        <v>0.43081457437321935</v>
      </c>
      <c r="K638" s="211">
        <v>0.57576841772942056</v>
      </c>
      <c r="L638" s="211">
        <v>0.27675891279076964</v>
      </c>
      <c r="M638" s="211">
        <v>8.6138291638965081E-2</v>
      </c>
      <c r="N638" s="211">
        <v>0.57687014710153295</v>
      </c>
      <c r="O638" s="211">
        <v>0.76002630656452508</v>
      </c>
      <c r="P638" s="211">
        <v>7.2031634886677673E-2</v>
      </c>
      <c r="Q638" s="211">
        <v>4.8155719316586583E-2</v>
      </c>
      <c r="R638" s="211">
        <v>0.467708856161411</v>
      </c>
      <c r="S638" s="211">
        <v>0.32854123276436037</v>
      </c>
      <c r="T638" s="211">
        <v>0.55142589384737428</v>
      </c>
      <c r="U638" s="211">
        <v>0.41569899579468517</v>
      </c>
      <c r="V638" s="211">
        <v>0.10776667927482671</v>
      </c>
      <c r="W638" s="211">
        <v>0.53008610402654088</v>
      </c>
      <c r="X638" s="211">
        <v>0.36368916016576841</v>
      </c>
      <c r="Y638" s="211">
        <v>0.68564663493802835</v>
      </c>
      <c r="Z638" s="211">
        <v>0.14552750481160431</v>
      </c>
      <c r="AA638" s="212">
        <v>0.12114638417092088</v>
      </c>
    </row>
    <row r="639" spans="1:27" x14ac:dyDescent="0.35">
      <c r="A639" s="210" t="s">
        <v>1315</v>
      </c>
      <c r="B639" s="217">
        <v>138.12830344252518</v>
      </c>
      <c r="C639" s="211">
        <v>7.684082811562154E-2</v>
      </c>
      <c r="D639" s="211">
        <v>0.11991178614825294</v>
      </c>
      <c r="E639" s="211">
        <v>7.5036729447924916E-2</v>
      </c>
      <c r="F639" s="211">
        <v>8.5613468914734564E-2</v>
      </c>
      <c r="G639" s="211">
        <v>0.11665969627973487</v>
      </c>
      <c r="H639" s="211">
        <v>0.12417431168221302</v>
      </c>
      <c r="I639" s="211">
        <v>0.47917339559557881</v>
      </c>
      <c r="J639" s="211">
        <v>0.39623879283627439</v>
      </c>
      <c r="K639" s="211">
        <v>0.57118416686394169</v>
      </c>
      <c r="L639" s="211">
        <v>0.27913920345094373</v>
      </c>
      <c r="M639" s="211">
        <v>9.2927989178995252E-2</v>
      </c>
      <c r="N639" s="211">
        <v>0.45948416084827581</v>
      </c>
      <c r="O639" s="211">
        <v>0.67268869931102682</v>
      </c>
      <c r="P639" s="211">
        <v>6.663470500063369E-2</v>
      </c>
      <c r="Q639" s="211">
        <v>5.2110983400648306E-2</v>
      </c>
      <c r="R639" s="211">
        <v>0.43147558664240332</v>
      </c>
      <c r="S639" s="211">
        <v>0.33451779961140549</v>
      </c>
      <c r="T639" s="211">
        <v>0.53154494205802649</v>
      </c>
      <c r="U639" s="211">
        <v>0.36789641297079845</v>
      </c>
      <c r="V639" s="211">
        <v>0.10645778531885766</v>
      </c>
      <c r="W639" s="211">
        <v>0.52178002884349961</v>
      </c>
      <c r="X639" s="211">
        <v>0.27015880063793718</v>
      </c>
      <c r="Y639" s="211">
        <v>0.72958534877088876</v>
      </c>
      <c r="Z639" s="211">
        <v>0.14645924636393862</v>
      </c>
      <c r="AA639" s="212">
        <v>0.11315385278201426</v>
      </c>
    </row>
    <row r="640" spans="1:27" x14ac:dyDescent="0.35">
      <c r="A640" s="210" t="s">
        <v>1316</v>
      </c>
      <c r="B640" s="217">
        <v>160.15537148099563</v>
      </c>
      <c r="C640" s="211">
        <v>5.5959188638312951E-2</v>
      </c>
      <c r="D640" s="211">
        <v>0.12049101997874047</v>
      </c>
      <c r="E640" s="211">
        <v>7.1052517962436917E-2</v>
      </c>
      <c r="F640" s="211">
        <v>0.10545816622031744</v>
      </c>
      <c r="G640" s="211">
        <v>0.11992982001561957</v>
      </c>
      <c r="H640" s="211">
        <v>0.10336164764003407</v>
      </c>
      <c r="I640" s="211">
        <v>0.5197198768699115</v>
      </c>
      <c r="J640" s="211">
        <v>0.4640913897721835</v>
      </c>
      <c r="K640" s="211">
        <v>0.61281712436409985</v>
      </c>
      <c r="L640" s="211">
        <v>0.2814817135257377</v>
      </c>
      <c r="M640" s="211">
        <v>0.1053849574188388</v>
      </c>
      <c r="N640" s="211">
        <v>0.40669632367183062</v>
      </c>
      <c r="O640" s="211">
        <v>0.74552349752288449</v>
      </c>
      <c r="P640" s="211">
        <v>6.8974520731621816E-2</v>
      </c>
      <c r="Q640" s="211">
        <v>0.10529675222060056</v>
      </c>
      <c r="R640" s="211">
        <v>0.42347013136305833</v>
      </c>
      <c r="S640" s="211">
        <v>0.2837047977686375</v>
      </c>
      <c r="T640" s="211">
        <v>0.53870191110267363</v>
      </c>
      <c r="U640" s="211">
        <v>0.40976808864235859</v>
      </c>
      <c r="V640" s="211">
        <v>0.13767696485798608</v>
      </c>
      <c r="W640" s="211">
        <v>0.52635402564413103</v>
      </c>
      <c r="X640" s="211">
        <v>0.30191011663035994</v>
      </c>
      <c r="Y640" s="211">
        <v>0.6492646624394709</v>
      </c>
      <c r="Z640" s="211">
        <v>0.14672529119630462</v>
      </c>
      <c r="AA640" s="212">
        <v>0.11668502793989843</v>
      </c>
    </row>
    <row r="641" spans="1:27" x14ac:dyDescent="0.35">
      <c r="A641" s="210" t="s">
        <v>1317</v>
      </c>
      <c r="B641" s="217">
        <v>160.50592292407251</v>
      </c>
      <c r="C641" s="211">
        <v>5.1060505356906316E-2</v>
      </c>
      <c r="D641" s="211">
        <v>0.1260946280830918</v>
      </c>
      <c r="E641" s="211">
        <v>7.3942724121839692E-2</v>
      </c>
      <c r="F641" s="211">
        <v>8.8801419708735868E-2</v>
      </c>
      <c r="G641" s="211">
        <v>0.1142412823073919</v>
      </c>
      <c r="H641" s="211">
        <v>0.12545570531391234</v>
      </c>
      <c r="I641" s="211">
        <v>0.51355868576300112</v>
      </c>
      <c r="J641" s="211">
        <v>0.46166725231870015</v>
      </c>
      <c r="K641" s="211">
        <v>0.58240375994107252</v>
      </c>
      <c r="L641" s="211">
        <v>0.27017865906229793</v>
      </c>
      <c r="M641" s="211">
        <v>8.3778842046613303E-2</v>
      </c>
      <c r="N641" s="211">
        <v>0.37893061366842939</v>
      </c>
      <c r="O641" s="211">
        <v>0.67822423523146025</v>
      </c>
      <c r="P641" s="211">
        <v>7.3272699914857006E-2</v>
      </c>
      <c r="Q641" s="211">
        <v>0.12106290589869553</v>
      </c>
      <c r="R641" s="211">
        <v>0.46759857281517209</v>
      </c>
      <c r="S641" s="211">
        <v>0.30133627178445599</v>
      </c>
      <c r="T641" s="211">
        <v>0.5150902549668992</v>
      </c>
      <c r="U641" s="211">
        <v>0.40830089434408651</v>
      </c>
      <c r="V641" s="211">
        <v>0.17230675212129315</v>
      </c>
      <c r="W641" s="211">
        <v>0.48375276299646608</v>
      </c>
      <c r="X641" s="211">
        <v>0.33023436877413637</v>
      </c>
      <c r="Y641" s="211">
        <v>0.59958078721205721</v>
      </c>
      <c r="Z641" s="211">
        <v>0.1475902561622022</v>
      </c>
      <c r="AA641" s="212">
        <v>0.11669397862171417</v>
      </c>
    </row>
    <row r="642" spans="1:27" x14ac:dyDescent="0.35">
      <c r="A642" s="210" t="s">
        <v>1318</v>
      </c>
      <c r="B642" s="217">
        <v>116.19747149562167</v>
      </c>
      <c r="C642" s="211">
        <v>5.5116436786927861E-2</v>
      </c>
      <c r="D642" s="211">
        <v>0.11950250415549403</v>
      </c>
      <c r="E642" s="211">
        <v>7.7491929125804673E-2</v>
      </c>
      <c r="F642" s="211">
        <v>0.10935459630911734</v>
      </c>
      <c r="G642" s="211">
        <v>0.12387664055627162</v>
      </c>
      <c r="H642" s="211">
        <v>0.11226032237630595</v>
      </c>
      <c r="I642" s="211">
        <v>0.53272050173901897</v>
      </c>
      <c r="J642" s="211">
        <v>0.39362741042832294</v>
      </c>
      <c r="K642" s="211">
        <v>0.51856829826696893</v>
      </c>
      <c r="L642" s="211">
        <v>0.27789713957992218</v>
      </c>
      <c r="M642" s="211">
        <v>0.10316086146654266</v>
      </c>
      <c r="N642" s="211">
        <v>0.51776958791217009</v>
      </c>
      <c r="O642" s="211">
        <v>0.57884879001960909</v>
      </c>
      <c r="P642" s="211">
        <v>7.0462313751022659E-2</v>
      </c>
      <c r="Q642" s="211">
        <v>0.11786369372261546</v>
      </c>
      <c r="R642" s="211">
        <v>0.42132956555026285</v>
      </c>
      <c r="S642" s="211">
        <v>0.39170725924411376</v>
      </c>
      <c r="T642" s="211">
        <v>0.47068393536757724</v>
      </c>
      <c r="U642" s="211">
        <v>0.36727323831895137</v>
      </c>
      <c r="V642" s="211">
        <v>6.2371059833859904E-2</v>
      </c>
      <c r="W642" s="211">
        <v>0.50864551455758367</v>
      </c>
      <c r="X642" s="211">
        <v>0.33920244001174482</v>
      </c>
      <c r="Y642" s="211">
        <v>0.65998591173466803</v>
      </c>
      <c r="Z642" s="211">
        <v>0.14970155977547953</v>
      </c>
      <c r="AA642" s="212">
        <v>0.11800475969601779</v>
      </c>
    </row>
    <row r="643" spans="1:27" x14ac:dyDescent="0.35">
      <c r="A643" s="210" t="s">
        <v>1319</v>
      </c>
      <c r="B643" s="217">
        <v>148.61066806457958</v>
      </c>
      <c r="C643" s="211">
        <v>4.8541616394378977E-2</v>
      </c>
      <c r="D643" s="211">
        <v>0.12639401148870927</v>
      </c>
      <c r="E643" s="211">
        <v>8.2045095628429376E-2</v>
      </c>
      <c r="F643" s="211">
        <v>0.10170602260933234</v>
      </c>
      <c r="G643" s="211">
        <v>0.12092034686338497</v>
      </c>
      <c r="H643" s="211">
        <v>0.10078354491936375</v>
      </c>
      <c r="I643" s="211">
        <v>0.52222555466076848</v>
      </c>
      <c r="J643" s="211">
        <v>0.39848615985832336</v>
      </c>
      <c r="K643" s="211">
        <v>0.58995257536553891</v>
      </c>
      <c r="L643" s="211">
        <v>0.27236383002820258</v>
      </c>
      <c r="M643" s="211">
        <v>9.409670251223233E-2</v>
      </c>
      <c r="N643" s="211">
        <v>0.43758922091668773</v>
      </c>
      <c r="O643" s="211">
        <v>0.77319197786614235</v>
      </c>
      <c r="P643" s="211">
        <v>7.2828754232846446E-2</v>
      </c>
      <c r="Q643" s="211">
        <v>8.1208002713992825E-2</v>
      </c>
      <c r="R643" s="211">
        <v>0.42190291644650602</v>
      </c>
      <c r="S643" s="211">
        <v>0.32603720078991599</v>
      </c>
      <c r="T643" s="211">
        <v>0.5383004538825229</v>
      </c>
      <c r="U643" s="211">
        <v>0.31622990284128566</v>
      </c>
      <c r="V643" s="211">
        <v>0.12378876092263787</v>
      </c>
      <c r="W643" s="211">
        <v>0.55383007061014244</v>
      </c>
      <c r="X643" s="211">
        <v>0.37525969417545857</v>
      </c>
      <c r="Y643" s="211">
        <v>0.72278079312644228</v>
      </c>
      <c r="Z643" s="211">
        <v>0.14718014616361919</v>
      </c>
      <c r="AA643" s="212">
        <v>0.11858673322873814</v>
      </c>
    </row>
    <row r="644" spans="1:27" x14ac:dyDescent="0.35">
      <c r="A644" s="210" t="s">
        <v>1320</v>
      </c>
      <c r="B644" s="217">
        <v>143.39034307451269</v>
      </c>
      <c r="C644" s="211">
        <v>6.6776984218261864E-2</v>
      </c>
      <c r="D644" s="211">
        <v>0.12323269595540969</v>
      </c>
      <c r="E644" s="211">
        <v>7.0513665608934836E-2</v>
      </c>
      <c r="F644" s="211">
        <v>0.1115693567917358</v>
      </c>
      <c r="G644" s="211">
        <v>0.12137798869675478</v>
      </c>
      <c r="H644" s="211">
        <v>0.11383523538087391</v>
      </c>
      <c r="I644" s="211">
        <v>0.45341850319767318</v>
      </c>
      <c r="J644" s="211">
        <v>0.43172849114000328</v>
      </c>
      <c r="K644" s="211">
        <v>0.57622017712927187</v>
      </c>
      <c r="L644" s="211">
        <v>0.2715797950778544</v>
      </c>
      <c r="M644" s="211">
        <v>9.9265446149236033E-2</v>
      </c>
      <c r="N644" s="211">
        <v>0.44763473796178044</v>
      </c>
      <c r="O644" s="211">
        <v>0.68876921338189923</v>
      </c>
      <c r="P644" s="211">
        <v>6.9901265808293117E-2</v>
      </c>
      <c r="Q644" s="211">
        <v>8.4114363547857035E-2</v>
      </c>
      <c r="R644" s="211">
        <v>0.48253242590253159</v>
      </c>
      <c r="S644" s="211">
        <v>0.34182719316900478</v>
      </c>
      <c r="T644" s="211">
        <v>0.56939846552673856</v>
      </c>
      <c r="U644" s="211">
        <v>0.3529412557097461</v>
      </c>
      <c r="V644" s="211">
        <v>0.12418717615574375</v>
      </c>
      <c r="W644" s="211">
        <v>0.55812714484540393</v>
      </c>
      <c r="X644" s="211">
        <v>0.34715810690670362</v>
      </c>
      <c r="Y644" s="211">
        <v>0.64895744229485985</v>
      </c>
      <c r="Z644" s="211">
        <v>0.14740811533323425</v>
      </c>
      <c r="AA644" s="212">
        <v>0.11666443866471807</v>
      </c>
    </row>
    <row r="645" spans="1:27" x14ac:dyDescent="0.35">
      <c r="A645" s="210" t="s">
        <v>1321</v>
      </c>
      <c r="B645" s="217">
        <v>132.35235391274261</v>
      </c>
      <c r="C645" s="211">
        <v>6.2715875019548131E-2</v>
      </c>
      <c r="D645" s="211">
        <v>0.1137222843295701</v>
      </c>
      <c r="E645" s="211">
        <v>8.6150779037410752E-2</v>
      </c>
      <c r="F645" s="211">
        <v>9.4774310679407531E-2</v>
      </c>
      <c r="G645" s="211">
        <v>0.12181909244054902</v>
      </c>
      <c r="H645" s="211">
        <v>0.10891124070006987</v>
      </c>
      <c r="I645" s="211">
        <v>0.45980445005693116</v>
      </c>
      <c r="J645" s="211">
        <v>0.43748850101310627</v>
      </c>
      <c r="K645" s="211">
        <v>0.63717974797560917</v>
      </c>
      <c r="L645" s="211">
        <v>0.27663786375775856</v>
      </c>
      <c r="M645" s="211">
        <v>8.2882490685306703E-2</v>
      </c>
      <c r="N645" s="211">
        <v>0.40077921553825119</v>
      </c>
      <c r="O645" s="211">
        <v>0.75492679755081915</v>
      </c>
      <c r="P645" s="211">
        <v>6.7103209466095548E-2</v>
      </c>
      <c r="Q645" s="211">
        <v>8.3375494655487103E-2</v>
      </c>
      <c r="R645" s="211">
        <v>0.40238408384532226</v>
      </c>
      <c r="S645" s="211">
        <v>0.3267573584166879</v>
      </c>
      <c r="T645" s="211">
        <v>0.49395265445802977</v>
      </c>
      <c r="U645" s="211">
        <v>0.44805137113179805</v>
      </c>
      <c r="V645" s="211">
        <v>8.5019591760899793E-2</v>
      </c>
      <c r="W645" s="211">
        <v>0.60132033375081495</v>
      </c>
      <c r="X645" s="211">
        <v>0.30616867097786221</v>
      </c>
      <c r="Y645" s="211">
        <v>0.68257009985536166</v>
      </c>
      <c r="Z645" s="211">
        <v>0.14692614841283397</v>
      </c>
      <c r="AA645" s="212">
        <v>0.11711131365203663</v>
      </c>
    </row>
    <row r="646" spans="1:27" x14ac:dyDescent="0.35">
      <c r="A646" s="210" t="s">
        <v>1322</v>
      </c>
      <c r="B646" s="217">
        <v>119.50634170198035</v>
      </c>
      <c r="C646" s="211">
        <v>5.2114931490209876E-2</v>
      </c>
      <c r="D646" s="211">
        <v>0.12728324765757884</v>
      </c>
      <c r="E646" s="211">
        <v>7.7544390907144878E-2</v>
      </c>
      <c r="F646" s="211">
        <v>0.11386697622707313</v>
      </c>
      <c r="G646" s="211">
        <v>0.12241346324731874</v>
      </c>
      <c r="H646" s="211">
        <v>0.10031932153893887</v>
      </c>
      <c r="I646" s="211">
        <v>0.52407364635962261</v>
      </c>
      <c r="J646" s="211">
        <v>0.45705098207222933</v>
      </c>
      <c r="K646" s="211">
        <v>0.60950992675357252</v>
      </c>
      <c r="L646" s="211">
        <v>0.27512253169700973</v>
      </c>
      <c r="M646" s="211">
        <v>9.9475959577597764E-2</v>
      </c>
      <c r="N646" s="211">
        <v>0.54378365628551473</v>
      </c>
      <c r="O646" s="211">
        <v>0.6968881048554475</v>
      </c>
      <c r="P646" s="211">
        <v>7.0665448283670024E-2</v>
      </c>
      <c r="Q646" s="211">
        <v>4.9913587285231292E-2</v>
      </c>
      <c r="R646" s="211">
        <v>0.39980905522551713</v>
      </c>
      <c r="S646" s="211">
        <v>0.4384525076019023</v>
      </c>
      <c r="T646" s="211">
        <v>0.59143097734777805</v>
      </c>
      <c r="U646" s="211">
        <v>0.36335038475480747</v>
      </c>
      <c r="V646" s="211">
        <v>6.8199645269222953E-2</v>
      </c>
      <c r="W646" s="211">
        <v>0.58674874626637197</v>
      </c>
      <c r="X646" s="211">
        <v>0.3287924106516365</v>
      </c>
      <c r="Y646" s="211">
        <v>0.63107541461911509</v>
      </c>
      <c r="Z646" s="211">
        <v>0.14344664592650411</v>
      </c>
      <c r="AA646" s="212">
        <v>0.12640443276522551</v>
      </c>
    </row>
    <row r="647" spans="1:27" x14ac:dyDescent="0.35">
      <c r="A647" s="210" t="s">
        <v>1323</v>
      </c>
      <c r="B647" s="217">
        <v>131.46519766098669</v>
      </c>
      <c r="C647" s="211">
        <v>6.7743681250617374E-2</v>
      </c>
      <c r="D647" s="211">
        <v>0.12687488357023458</v>
      </c>
      <c r="E647" s="211">
        <v>7.8582678879485043E-2</v>
      </c>
      <c r="F647" s="211">
        <v>7.6312367688008156E-2</v>
      </c>
      <c r="G647" s="211">
        <v>0.12058294178601153</v>
      </c>
      <c r="H647" s="211">
        <v>0.11832502873801659</v>
      </c>
      <c r="I647" s="211">
        <v>0.46487716970533399</v>
      </c>
      <c r="J647" s="211">
        <v>0.41936333776270079</v>
      </c>
      <c r="K647" s="211">
        <v>0.64405530571248448</v>
      </c>
      <c r="L647" s="211">
        <v>0.2737150641412362</v>
      </c>
      <c r="M647" s="211">
        <v>9.4150942252842082E-2</v>
      </c>
      <c r="N647" s="211">
        <v>0.42734518658924586</v>
      </c>
      <c r="O647" s="211">
        <v>0.55243746134762728</v>
      </c>
      <c r="P647" s="211">
        <v>6.6777872524963006E-2</v>
      </c>
      <c r="Q647" s="211">
        <v>0.11814817078931392</v>
      </c>
      <c r="R647" s="211">
        <v>0.43520091808756123</v>
      </c>
      <c r="S647" s="211">
        <v>0.3336895631111384</v>
      </c>
      <c r="T647" s="211">
        <v>0.58573428519522719</v>
      </c>
      <c r="U647" s="211">
        <v>0.40242846744816702</v>
      </c>
      <c r="V647" s="211">
        <v>9.5974794187648926E-2</v>
      </c>
      <c r="W647" s="211">
        <v>0.56902722866158628</v>
      </c>
      <c r="X647" s="211">
        <v>0.31708677293148724</v>
      </c>
      <c r="Y647" s="211">
        <v>0.58352723960768738</v>
      </c>
      <c r="Z647" s="211">
        <v>0.14063224557366169</v>
      </c>
      <c r="AA647" s="212">
        <v>0.11671604431540696</v>
      </c>
    </row>
    <row r="648" spans="1:27" x14ac:dyDescent="0.35">
      <c r="A648" s="210" t="s">
        <v>1324</v>
      </c>
      <c r="B648" s="217">
        <v>120.57080314140883</v>
      </c>
      <c r="C648" s="211">
        <v>5.7985540792958576E-2</v>
      </c>
      <c r="D648" s="211">
        <v>0.12431704401686153</v>
      </c>
      <c r="E648" s="211">
        <v>8.3026506387373467E-2</v>
      </c>
      <c r="F648" s="211">
        <v>0.11188141675355308</v>
      </c>
      <c r="G648" s="211">
        <v>0.11815852197161096</v>
      </c>
      <c r="H648" s="211">
        <v>0.1103045954531218</v>
      </c>
      <c r="I648" s="211">
        <v>0.51596235548437175</v>
      </c>
      <c r="J648" s="211">
        <v>0.41862552335811515</v>
      </c>
      <c r="K648" s="211">
        <v>0.61721872099442732</v>
      </c>
      <c r="L648" s="211">
        <v>0.27242476714667002</v>
      </c>
      <c r="M648" s="211">
        <v>7.8969984393759157E-2</v>
      </c>
      <c r="N648" s="211">
        <v>0.40407538158523293</v>
      </c>
      <c r="O648" s="211">
        <v>0.591222476285583</v>
      </c>
      <c r="P648" s="211">
        <v>6.2864836802148161E-2</v>
      </c>
      <c r="Q648" s="211">
        <v>6.4176446604320439E-2</v>
      </c>
      <c r="R648" s="211">
        <v>0.36980960796395912</v>
      </c>
      <c r="S648" s="211">
        <v>0.35022820136697247</v>
      </c>
      <c r="T648" s="211">
        <v>0.56448030510041447</v>
      </c>
      <c r="U648" s="211">
        <v>0.51549486304941206</v>
      </c>
      <c r="V648" s="211">
        <v>9.1254510912894063E-2</v>
      </c>
      <c r="W648" s="211">
        <v>0.4676231712511163</v>
      </c>
      <c r="X648" s="211">
        <v>0.41933188124857262</v>
      </c>
      <c r="Y648" s="211">
        <v>0.65655790055044905</v>
      </c>
      <c r="Z648" s="211">
        <v>0.14449372112772352</v>
      </c>
      <c r="AA648" s="212">
        <v>0.1236888512762879</v>
      </c>
    </row>
    <row r="649" spans="1:27" x14ac:dyDescent="0.35">
      <c r="A649" s="210" t="s">
        <v>1325</v>
      </c>
      <c r="B649" s="217">
        <v>179.25891140373679</v>
      </c>
      <c r="C649" s="211">
        <v>5.8199665255248008E-2</v>
      </c>
      <c r="D649" s="211">
        <v>0.12230907876197189</v>
      </c>
      <c r="E649" s="211">
        <v>7.5750002351048243E-2</v>
      </c>
      <c r="F649" s="211">
        <v>0.1157917910395926</v>
      </c>
      <c r="G649" s="211">
        <v>0.12226278511875445</v>
      </c>
      <c r="H649" s="211">
        <v>0.11702290176367029</v>
      </c>
      <c r="I649" s="211">
        <v>0.50359239189621219</v>
      </c>
      <c r="J649" s="211">
        <v>0.43489496230309466</v>
      </c>
      <c r="K649" s="211">
        <v>0.597417238835105</v>
      </c>
      <c r="L649" s="211">
        <v>0.26905785791061493</v>
      </c>
      <c r="M649" s="211">
        <v>9.4181970926342645E-2</v>
      </c>
      <c r="N649" s="211">
        <v>0.52919371893473</v>
      </c>
      <c r="O649" s="211">
        <v>0.67374508756358775</v>
      </c>
      <c r="P649" s="211">
        <v>7.1358186001780233E-2</v>
      </c>
      <c r="Q649" s="211">
        <v>0.1158941305919631</v>
      </c>
      <c r="R649" s="211">
        <v>0.40187177619377917</v>
      </c>
      <c r="S649" s="211">
        <v>0.30456570271301731</v>
      </c>
      <c r="T649" s="211">
        <v>0.50809058610913671</v>
      </c>
      <c r="U649" s="211">
        <v>0.52561833187456475</v>
      </c>
      <c r="V649" s="211">
        <v>0.11814932653957101</v>
      </c>
      <c r="W649" s="211">
        <v>0.54714846724349142</v>
      </c>
      <c r="X649" s="211">
        <v>0.39794242747941017</v>
      </c>
      <c r="Y649" s="211">
        <v>0.70101592389346135</v>
      </c>
      <c r="Z649" s="211">
        <v>0.14358490717777714</v>
      </c>
      <c r="AA649" s="212">
        <v>0.11410074994280663</v>
      </c>
    </row>
    <row r="650" spans="1:27" x14ac:dyDescent="0.35">
      <c r="A650" s="210" t="s">
        <v>1326</v>
      </c>
      <c r="B650" s="217">
        <v>142.40691812098231</v>
      </c>
      <c r="C650" s="211">
        <v>7.0151958468796113E-2</v>
      </c>
      <c r="D650" s="211">
        <v>0.12006086656027402</v>
      </c>
      <c r="E650" s="211">
        <v>7.612179020955355E-2</v>
      </c>
      <c r="F650" s="211">
        <v>9.382865942729271E-2</v>
      </c>
      <c r="G650" s="211">
        <v>0.11970957027425594</v>
      </c>
      <c r="H650" s="211">
        <v>0.11892345039420948</v>
      </c>
      <c r="I650" s="211">
        <v>0.46971181145138829</v>
      </c>
      <c r="J650" s="211">
        <v>0.38705447354823952</v>
      </c>
      <c r="K650" s="211">
        <v>0.52752884920232546</v>
      </c>
      <c r="L650" s="211">
        <v>0.27058596628271969</v>
      </c>
      <c r="M650" s="211">
        <v>0.10439976593789027</v>
      </c>
      <c r="N650" s="211">
        <v>0.46533473796463642</v>
      </c>
      <c r="O650" s="211">
        <v>0.7083616845288474</v>
      </c>
      <c r="P650" s="211">
        <v>6.544624637914781E-2</v>
      </c>
      <c r="Q650" s="211">
        <v>8.3033502007971202E-2</v>
      </c>
      <c r="R650" s="211">
        <v>0.47125187879136976</v>
      </c>
      <c r="S650" s="211">
        <v>0.31236274576363632</v>
      </c>
      <c r="T650" s="211">
        <v>0.60744066603261959</v>
      </c>
      <c r="U650" s="211">
        <v>0.40669956556268144</v>
      </c>
      <c r="V650" s="211">
        <v>0.10916882879913475</v>
      </c>
      <c r="W650" s="211">
        <v>0.4949010179668441</v>
      </c>
      <c r="X650" s="211">
        <v>0.32218087980276505</v>
      </c>
      <c r="Y650" s="211">
        <v>0.70672770055086531</v>
      </c>
      <c r="Z650" s="211">
        <v>0.14539920170569007</v>
      </c>
      <c r="AA650" s="212">
        <v>0.11712729789334611</v>
      </c>
    </row>
    <row r="651" spans="1:27" x14ac:dyDescent="0.35">
      <c r="A651" s="210" t="s">
        <v>1327</v>
      </c>
      <c r="B651" s="217">
        <v>141.04488027583128</v>
      </c>
      <c r="C651" s="211">
        <v>7.7387241207677773E-2</v>
      </c>
      <c r="D651" s="211">
        <v>0.12356921073135921</v>
      </c>
      <c r="E651" s="211">
        <v>7.7733088349752538E-2</v>
      </c>
      <c r="F651" s="211">
        <v>9.3971656769522363E-2</v>
      </c>
      <c r="G651" s="211">
        <v>0.12361852564249246</v>
      </c>
      <c r="H651" s="211">
        <v>0.12677351061900027</v>
      </c>
      <c r="I651" s="211">
        <v>0.52533760876887992</v>
      </c>
      <c r="J651" s="211">
        <v>0.43375004119978572</v>
      </c>
      <c r="K651" s="211">
        <v>0.63392077146488446</v>
      </c>
      <c r="L651" s="211">
        <v>0.269117603549551</v>
      </c>
      <c r="M651" s="211">
        <v>0.11735050692934085</v>
      </c>
      <c r="N651" s="211">
        <v>0.37959461864239297</v>
      </c>
      <c r="O651" s="211">
        <v>0.63693318375909758</v>
      </c>
      <c r="P651" s="211">
        <v>6.5585739267946308E-2</v>
      </c>
      <c r="Q651" s="211">
        <v>4.8102917442688152E-2</v>
      </c>
      <c r="R651" s="211">
        <v>0.46885867617410287</v>
      </c>
      <c r="S651" s="211">
        <v>0.34063567325994798</v>
      </c>
      <c r="T651" s="211">
        <v>0.53915706064702829</v>
      </c>
      <c r="U651" s="211">
        <v>0.41463339295615009</v>
      </c>
      <c r="V651" s="211">
        <v>7.6977037771433984E-2</v>
      </c>
      <c r="W651" s="211">
        <v>0.55543226815439128</v>
      </c>
      <c r="X651" s="211">
        <v>0.32569092649728548</v>
      </c>
      <c r="Y651" s="211">
        <v>0.73407199694045333</v>
      </c>
      <c r="Z651" s="211">
        <v>0.14839814594316819</v>
      </c>
      <c r="AA651" s="212">
        <v>0.11378247852663424</v>
      </c>
    </row>
    <row r="652" spans="1:27" x14ac:dyDescent="0.35">
      <c r="A652" s="210" t="s">
        <v>1328</v>
      </c>
      <c r="B652" s="217">
        <v>118.27401938228012</v>
      </c>
      <c r="C652" s="211">
        <v>7.4444339663340076E-2</v>
      </c>
      <c r="D652" s="211">
        <v>0.11619084743318613</v>
      </c>
      <c r="E652" s="211">
        <v>6.8633888765601558E-2</v>
      </c>
      <c r="F652" s="211">
        <v>8.789278906193701E-2</v>
      </c>
      <c r="G652" s="211">
        <v>0.12304782152182239</v>
      </c>
      <c r="H652" s="211">
        <v>0.12671611754817416</v>
      </c>
      <c r="I652" s="211">
        <v>0.53412683683147621</v>
      </c>
      <c r="J652" s="211">
        <v>0.49009183815724383</v>
      </c>
      <c r="K652" s="211">
        <v>0.61621579940633708</v>
      </c>
      <c r="L652" s="211">
        <v>0.27782361563720315</v>
      </c>
      <c r="M652" s="211">
        <v>0.1097778325193183</v>
      </c>
      <c r="N652" s="211">
        <v>0.53521109910488884</v>
      </c>
      <c r="O652" s="211">
        <v>0.7577280989273667</v>
      </c>
      <c r="P652" s="211">
        <v>6.7307641185232109E-2</v>
      </c>
      <c r="Q652" s="211">
        <v>6.7130806830728251E-2</v>
      </c>
      <c r="R652" s="211">
        <v>0.43905126922328158</v>
      </c>
      <c r="S652" s="211">
        <v>0.31283679119483121</v>
      </c>
      <c r="T652" s="211">
        <v>0.53212813571956263</v>
      </c>
      <c r="U652" s="211">
        <v>0.3987534831636606</v>
      </c>
      <c r="V652" s="211">
        <v>6.8088457869314251E-2</v>
      </c>
      <c r="W652" s="211">
        <v>0.53774530646682706</v>
      </c>
      <c r="X652" s="211">
        <v>0.37691043825248788</v>
      </c>
      <c r="Y652" s="211">
        <v>0.64660220116412004</v>
      </c>
      <c r="Z652" s="211">
        <v>0.14869895878280215</v>
      </c>
      <c r="AA652" s="212">
        <v>0.12609863056677378</v>
      </c>
    </row>
    <row r="653" spans="1:27" x14ac:dyDescent="0.35">
      <c r="A653" s="210" t="s">
        <v>1329</v>
      </c>
      <c r="B653" s="217">
        <v>146.72741253198092</v>
      </c>
      <c r="C653" s="211">
        <v>7.39332817776234E-2</v>
      </c>
      <c r="D653" s="211">
        <v>0.11638387321890761</v>
      </c>
      <c r="E653" s="211">
        <v>7.0686083109499878E-2</v>
      </c>
      <c r="F653" s="211">
        <v>0.10042203917974418</v>
      </c>
      <c r="G653" s="211">
        <v>0.1220952202413621</v>
      </c>
      <c r="H653" s="211">
        <v>0.12376504183900326</v>
      </c>
      <c r="I653" s="211">
        <v>0.51018770195425656</v>
      </c>
      <c r="J653" s="211">
        <v>0.38976884275924945</v>
      </c>
      <c r="K653" s="211">
        <v>0.61756068747576942</v>
      </c>
      <c r="L653" s="211">
        <v>0.27412655389676999</v>
      </c>
      <c r="M653" s="211">
        <v>8.6802527289424003E-2</v>
      </c>
      <c r="N653" s="211">
        <v>0.38136624810993425</v>
      </c>
      <c r="O653" s="211">
        <v>0.6318379015476574</v>
      </c>
      <c r="P653" s="211">
        <v>7.2034656240735462E-2</v>
      </c>
      <c r="Q653" s="211">
        <v>8.1375269343209336E-2</v>
      </c>
      <c r="R653" s="211">
        <v>0.44853981524318631</v>
      </c>
      <c r="S653" s="211">
        <v>0.29710864259873521</v>
      </c>
      <c r="T653" s="211">
        <v>0.55364485675027209</v>
      </c>
      <c r="U653" s="211">
        <v>0.47916667279083114</v>
      </c>
      <c r="V653" s="211">
        <v>0.12324885951172576</v>
      </c>
      <c r="W653" s="211">
        <v>0.50754887604276977</v>
      </c>
      <c r="X653" s="211">
        <v>0.37966198056022271</v>
      </c>
      <c r="Y653" s="211">
        <v>0.63868898228997384</v>
      </c>
      <c r="Z653" s="211">
        <v>0.14939141935714911</v>
      </c>
      <c r="AA653" s="212">
        <v>0.11976512314089789</v>
      </c>
    </row>
    <row r="654" spans="1:27" x14ac:dyDescent="0.35">
      <c r="A654" s="210" t="s">
        <v>1330</v>
      </c>
      <c r="B654" s="217">
        <v>162.91913986723588</v>
      </c>
      <c r="C654" s="211">
        <v>5.1183284335605775E-2</v>
      </c>
      <c r="D654" s="211">
        <v>0.13192015299910559</v>
      </c>
      <c r="E654" s="211">
        <v>7.3521318959888615E-2</v>
      </c>
      <c r="F654" s="211">
        <v>0.10531557373895208</v>
      </c>
      <c r="G654" s="211">
        <v>0.1184844896779513</v>
      </c>
      <c r="H654" s="211">
        <v>0.10616943445823485</v>
      </c>
      <c r="I654" s="211">
        <v>0.50505573986519681</v>
      </c>
      <c r="J654" s="211">
        <v>0.4399096432145379</v>
      </c>
      <c r="K654" s="211">
        <v>0.6442538548574589</v>
      </c>
      <c r="L654" s="211">
        <v>0.26590600593054314</v>
      </c>
      <c r="M654" s="211">
        <v>0.10933399589787055</v>
      </c>
      <c r="N654" s="211">
        <v>0.41501089643670297</v>
      </c>
      <c r="O654" s="211">
        <v>0.6250272439586031</v>
      </c>
      <c r="P654" s="211">
        <v>6.7135090674553435E-2</v>
      </c>
      <c r="Q654" s="211">
        <v>6.9586736202621111E-2</v>
      </c>
      <c r="R654" s="211">
        <v>0.45322377230924893</v>
      </c>
      <c r="S654" s="211">
        <v>0.36794732676579206</v>
      </c>
      <c r="T654" s="211">
        <v>0.57926394660010572</v>
      </c>
      <c r="U654" s="211">
        <v>0.40583334313821345</v>
      </c>
      <c r="V654" s="211">
        <v>0.15288520090310995</v>
      </c>
      <c r="W654" s="211">
        <v>0.48990922057253561</v>
      </c>
      <c r="X654" s="211">
        <v>0.30620531453007971</v>
      </c>
      <c r="Y654" s="211">
        <v>0.67858999950780408</v>
      </c>
      <c r="Z654" s="211">
        <v>0.14615512654954824</v>
      </c>
      <c r="AA654" s="212">
        <v>0.12161760389159801</v>
      </c>
    </row>
    <row r="655" spans="1:27" x14ac:dyDescent="0.35">
      <c r="A655" s="210" t="s">
        <v>1331</v>
      </c>
      <c r="B655" s="217">
        <v>137.38360887315235</v>
      </c>
      <c r="C655" s="211">
        <v>6.3087189595731924E-2</v>
      </c>
      <c r="D655" s="211">
        <v>0.12933356364932247</v>
      </c>
      <c r="E655" s="211">
        <v>7.0395442981107628E-2</v>
      </c>
      <c r="F655" s="211">
        <v>7.5304170919898633E-2</v>
      </c>
      <c r="G655" s="211">
        <v>0.12326723953017252</v>
      </c>
      <c r="H655" s="211">
        <v>0.11632997854484661</v>
      </c>
      <c r="I655" s="211">
        <v>0.47452606131021413</v>
      </c>
      <c r="J655" s="211">
        <v>0.41582477665856754</v>
      </c>
      <c r="K655" s="211">
        <v>0.56506335014967046</v>
      </c>
      <c r="L655" s="211">
        <v>0.26810198700474752</v>
      </c>
      <c r="M655" s="211">
        <v>9.4366156646603971E-2</v>
      </c>
      <c r="N655" s="211">
        <v>0.4168064379665552</v>
      </c>
      <c r="O655" s="211">
        <v>0.74434051736177564</v>
      </c>
      <c r="P655" s="211">
        <v>6.9586337887798416E-2</v>
      </c>
      <c r="Q655" s="211">
        <v>0.10524696362287225</v>
      </c>
      <c r="R655" s="211">
        <v>0.44783945237232414</v>
      </c>
      <c r="S655" s="211">
        <v>0.30842586953645745</v>
      </c>
      <c r="T655" s="211">
        <v>0.54403325264821689</v>
      </c>
      <c r="U655" s="211">
        <v>0.38961316935429358</v>
      </c>
      <c r="V655" s="211">
        <v>9.5583102308781379E-2</v>
      </c>
      <c r="W655" s="211">
        <v>0.5213921391449855</v>
      </c>
      <c r="X655" s="211">
        <v>0.27500812898602445</v>
      </c>
      <c r="Y655" s="211">
        <v>0.70225070467879736</v>
      </c>
      <c r="Z655" s="211">
        <v>0.14791227496595424</v>
      </c>
      <c r="AA655" s="212">
        <v>0.11575250641727168</v>
      </c>
    </row>
    <row r="656" spans="1:27" x14ac:dyDescent="0.35">
      <c r="A656" s="210" t="s">
        <v>1332</v>
      </c>
      <c r="B656" s="217">
        <v>163.91788880631776</v>
      </c>
      <c r="C656" s="211">
        <v>5.5085709194934065E-2</v>
      </c>
      <c r="D656" s="211">
        <v>0.12293513748728695</v>
      </c>
      <c r="E656" s="211">
        <v>7.0219863012924918E-2</v>
      </c>
      <c r="F656" s="211">
        <v>0.10587275002641562</v>
      </c>
      <c r="G656" s="211">
        <v>0.11832760347899196</v>
      </c>
      <c r="H656" s="211">
        <v>0.11067788721367078</v>
      </c>
      <c r="I656" s="211">
        <v>0.49185336129151058</v>
      </c>
      <c r="J656" s="211">
        <v>0.41566131258330208</v>
      </c>
      <c r="K656" s="211">
        <v>0.64604724573518357</v>
      </c>
      <c r="L656" s="211">
        <v>0.27416471773483747</v>
      </c>
      <c r="M656" s="211">
        <v>0.10342814700453169</v>
      </c>
      <c r="N656" s="211">
        <v>0.43257928737847573</v>
      </c>
      <c r="O656" s="211">
        <v>0.75020353471258705</v>
      </c>
      <c r="P656" s="211">
        <v>6.4983859220872187E-2</v>
      </c>
      <c r="Q656" s="211">
        <v>6.6839262120440252E-2</v>
      </c>
      <c r="R656" s="211">
        <v>0.43939961880730405</v>
      </c>
      <c r="S656" s="211">
        <v>0.32437131828445109</v>
      </c>
      <c r="T656" s="211">
        <v>0.52482423422925173</v>
      </c>
      <c r="U656" s="211">
        <v>0.42958174387074821</v>
      </c>
      <c r="V656" s="211">
        <v>0.14982080579593357</v>
      </c>
      <c r="W656" s="211">
        <v>0.54806825223806144</v>
      </c>
      <c r="X656" s="211">
        <v>0.31605004980042883</v>
      </c>
      <c r="Y656" s="211">
        <v>0.65877900095750364</v>
      </c>
      <c r="Z656" s="211">
        <v>0.14770863112340407</v>
      </c>
      <c r="AA656" s="212">
        <v>0.11643036186844934</v>
      </c>
    </row>
    <row r="657" spans="1:27" x14ac:dyDescent="0.35">
      <c r="A657" s="210" t="s">
        <v>1333</v>
      </c>
      <c r="B657" s="217">
        <v>119.72278563477688</v>
      </c>
      <c r="C657" s="211">
        <v>7.5229761170557685E-2</v>
      </c>
      <c r="D657" s="211">
        <v>0.11800304015616959</v>
      </c>
      <c r="E657" s="211">
        <v>7.6144746590064649E-2</v>
      </c>
      <c r="F657" s="211">
        <v>9.2052345503873881E-2</v>
      </c>
      <c r="G657" s="211">
        <v>0.11431436843785868</v>
      </c>
      <c r="H657" s="211">
        <v>0.11251258688010156</v>
      </c>
      <c r="I657" s="211">
        <v>0.48750891437957478</v>
      </c>
      <c r="J657" s="211">
        <v>0.45892261991992045</v>
      </c>
      <c r="K657" s="211">
        <v>0.60464281455225788</v>
      </c>
      <c r="L657" s="211">
        <v>0.27656147204659082</v>
      </c>
      <c r="M657" s="211">
        <v>9.336873020857632E-2</v>
      </c>
      <c r="N657" s="211">
        <v>0.41345279310505612</v>
      </c>
      <c r="O657" s="211">
        <v>0.62951530886629692</v>
      </c>
      <c r="P657" s="211">
        <v>6.9874839013240514E-2</v>
      </c>
      <c r="Q657" s="211">
        <v>8.302885651900857E-2</v>
      </c>
      <c r="R657" s="211">
        <v>0.49127061337519318</v>
      </c>
      <c r="S657" s="211">
        <v>0.34407019437195613</v>
      </c>
      <c r="T657" s="211">
        <v>0.58025349365740586</v>
      </c>
      <c r="U657" s="211">
        <v>0.4099622398705467</v>
      </c>
      <c r="V657" s="211">
        <v>5.7654409543196256E-2</v>
      </c>
      <c r="W657" s="211">
        <v>0.49506082664984496</v>
      </c>
      <c r="X657" s="211">
        <v>0.34398668373279617</v>
      </c>
      <c r="Y657" s="211">
        <v>0.68217633567853053</v>
      </c>
      <c r="Z657" s="211">
        <v>0.14991489712960229</v>
      </c>
      <c r="AA657" s="212">
        <v>0.11782583805985036</v>
      </c>
    </row>
    <row r="658" spans="1:27" x14ac:dyDescent="0.35">
      <c r="A658" s="210" t="s">
        <v>1334</v>
      </c>
      <c r="B658" s="217">
        <v>165.13493762234671</v>
      </c>
      <c r="C658" s="211">
        <v>6.3504279845096379E-2</v>
      </c>
      <c r="D658" s="211">
        <v>0.12156968906414747</v>
      </c>
      <c r="E658" s="211">
        <v>7.5102414610841883E-2</v>
      </c>
      <c r="F658" s="211">
        <v>9.5574503122429599E-2</v>
      </c>
      <c r="G658" s="211">
        <v>0.1214996652748319</v>
      </c>
      <c r="H658" s="211">
        <v>0.12513016717651415</v>
      </c>
      <c r="I658" s="211">
        <v>0.4765833931327631</v>
      </c>
      <c r="J658" s="211">
        <v>0.44424593656052003</v>
      </c>
      <c r="K658" s="211">
        <v>0.5334940361338435</v>
      </c>
      <c r="L658" s="211">
        <v>0.27236791651836156</v>
      </c>
      <c r="M658" s="211">
        <v>0.10688487233551154</v>
      </c>
      <c r="N658" s="211">
        <v>0.48102960768555125</v>
      </c>
      <c r="O658" s="211">
        <v>0.58398261903553916</v>
      </c>
      <c r="P658" s="211">
        <v>7.1925053898560506E-2</v>
      </c>
      <c r="Q658" s="211">
        <v>7.489579244456851E-2</v>
      </c>
      <c r="R658" s="211">
        <v>0.43699564263028334</v>
      </c>
      <c r="S658" s="211">
        <v>0.40219398872693329</v>
      </c>
      <c r="T658" s="211">
        <v>0.5045269592166054</v>
      </c>
      <c r="U658" s="211">
        <v>0.4338721475281041</v>
      </c>
      <c r="V658" s="211">
        <v>0.1799404306779693</v>
      </c>
      <c r="W658" s="211">
        <v>0.62619124558342876</v>
      </c>
      <c r="X658" s="211">
        <v>0.30343601096338002</v>
      </c>
      <c r="Y658" s="211">
        <v>0.63667126496108983</v>
      </c>
      <c r="Z658" s="211">
        <v>0.14960952923158824</v>
      </c>
      <c r="AA658" s="212">
        <v>0.12294892001951627</v>
      </c>
    </row>
    <row r="659" spans="1:27" x14ac:dyDescent="0.35">
      <c r="A659" s="210" t="s">
        <v>1335</v>
      </c>
      <c r="B659" s="217">
        <v>144.30020763319754</v>
      </c>
      <c r="C659" s="211">
        <v>5.3569742119846504E-2</v>
      </c>
      <c r="D659" s="211">
        <v>0.1230508285862785</v>
      </c>
      <c r="E659" s="211">
        <v>8.1351773909970615E-2</v>
      </c>
      <c r="F659" s="211">
        <v>9.759908269708889E-2</v>
      </c>
      <c r="G659" s="211">
        <v>0.12322685453943592</v>
      </c>
      <c r="H659" s="211">
        <v>0.12131247673021602</v>
      </c>
      <c r="I659" s="211">
        <v>0.49711139639762325</v>
      </c>
      <c r="J659" s="211">
        <v>0.46138050136564601</v>
      </c>
      <c r="K659" s="211">
        <v>0.60455224187177148</v>
      </c>
      <c r="L659" s="211">
        <v>0.26797479628138154</v>
      </c>
      <c r="M659" s="211">
        <v>0.11499286711636325</v>
      </c>
      <c r="N659" s="211">
        <v>0.38262153161056123</v>
      </c>
      <c r="O659" s="211">
        <v>0.74718071541608189</v>
      </c>
      <c r="P659" s="211">
        <v>7.2906745925011188E-2</v>
      </c>
      <c r="Q659" s="211">
        <v>7.5491304938669998E-2</v>
      </c>
      <c r="R659" s="211">
        <v>0.36926490898455994</v>
      </c>
      <c r="S659" s="211">
        <v>0.27538029321081858</v>
      </c>
      <c r="T659" s="211">
        <v>0.56928068261927045</v>
      </c>
      <c r="U659" s="211">
        <v>0.46416539325574058</v>
      </c>
      <c r="V659" s="211">
        <v>8.3528928331049329E-2</v>
      </c>
      <c r="W659" s="211">
        <v>0.49392214404242252</v>
      </c>
      <c r="X659" s="211">
        <v>0.22380094708716911</v>
      </c>
      <c r="Y659" s="211">
        <v>0.52492990360179792</v>
      </c>
      <c r="Z659" s="211">
        <v>0.1476918488950405</v>
      </c>
      <c r="AA659" s="212">
        <v>0.11568246482876601</v>
      </c>
    </row>
    <row r="660" spans="1:27" x14ac:dyDescent="0.35">
      <c r="A660" s="210" t="s">
        <v>1336</v>
      </c>
      <c r="B660" s="217">
        <v>154.86367337246628</v>
      </c>
      <c r="C660" s="211">
        <v>6.2035363117665804E-2</v>
      </c>
      <c r="D660" s="211">
        <v>0.11281291501447535</v>
      </c>
      <c r="E660" s="211">
        <v>8.8915264363981714E-2</v>
      </c>
      <c r="F660" s="211">
        <v>8.1783766138891587E-2</v>
      </c>
      <c r="G660" s="211">
        <v>0.11753281908790687</v>
      </c>
      <c r="H660" s="211">
        <v>0.1099348210107072</v>
      </c>
      <c r="I660" s="211">
        <v>0.5027289713570996</v>
      </c>
      <c r="J660" s="211">
        <v>0.43822791376625897</v>
      </c>
      <c r="K660" s="211">
        <v>0.58774902966888121</v>
      </c>
      <c r="L660" s="211">
        <v>0.27525077956465382</v>
      </c>
      <c r="M660" s="211">
        <v>9.6418603290037902E-2</v>
      </c>
      <c r="N660" s="211">
        <v>0.50555420424183473</v>
      </c>
      <c r="O660" s="211">
        <v>0.65403456390012094</v>
      </c>
      <c r="P660" s="211">
        <v>7.1379655890714599E-2</v>
      </c>
      <c r="Q660" s="211">
        <v>0.15731315300289078</v>
      </c>
      <c r="R660" s="211">
        <v>0.46394316489266979</v>
      </c>
      <c r="S660" s="211">
        <v>0.42041332702533457</v>
      </c>
      <c r="T660" s="211">
        <v>0.50215037274820651</v>
      </c>
      <c r="U660" s="211">
        <v>0.40818815183284557</v>
      </c>
      <c r="V660" s="211">
        <v>0.1791703423128472</v>
      </c>
      <c r="W660" s="211">
        <v>0.55503813742301511</v>
      </c>
      <c r="X660" s="211">
        <v>0.33683162842601755</v>
      </c>
      <c r="Y660" s="211">
        <v>0.52699644897975817</v>
      </c>
      <c r="Z660" s="211">
        <v>0.148163609274446</v>
      </c>
      <c r="AA660" s="212">
        <v>0.12556577621367621</v>
      </c>
    </row>
    <row r="661" spans="1:27" x14ac:dyDescent="0.35">
      <c r="A661" s="210" t="s">
        <v>1337</v>
      </c>
      <c r="B661" s="217">
        <v>150.41715018208828</v>
      </c>
      <c r="C661" s="211">
        <v>5.9912517628624179E-2</v>
      </c>
      <c r="D661" s="211">
        <v>0.12414126279945457</v>
      </c>
      <c r="E661" s="211">
        <v>7.734371138367728E-2</v>
      </c>
      <c r="F661" s="211">
        <v>8.7534571707248501E-2</v>
      </c>
      <c r="G661" s="211">
        <v>0.12201102259703639</v>
      </c>
      <c r="H661" s="211">
        <v>0.12680328441617014</v>
      </c>
      <c r="I661" s="211">
        <v>0.482920426902403</v>
      </c>
      <c r="J661" s="211">
        <v>0.47449976886951595</v>
      </c>
      <c r="K661" s="211">
        <v>0.63241873584027386</v>
      </c>
      <c r="L661" s="211">
        <v>0.27316714881458914</v>
      </c>
      <c r="M661" s="211">
        <v>0.1037918196388314</v>
      </c>
      <c r="N661" s="211">
        <v>0.43301541902206309</v>
      </c>
      <c r="O661" s="211">
        <v>0.69718091436021268</v>
      </c>
      <c r="P661" s="211">
        <v>7.1125708288473491E-2</v>
      </c>
      <c r="Q661" s="211">
        <v>0.10570062583335668</v>
      </c>
      <c r="R661" s="211">
        <v>0.39025012250766666</v>
      </c>
      <c r="S661" s="211">
        <v>0.27387621445773275</v>
      </c>
      <c r="T661" s="211">
        <v>0.548638972710492</v>
      </c>
      <c r="U661" s="211">
        <v>0.32002987938990729</v>
      </c>
      <c r="V661" s="211">
        <v>0.11048343567073617</v>
      </c>
      <c r="W661" s="211">
        <v>0.55039347733203381</v>
      </c>
      <c r="X661" s="211">
        <v>0.40110420105828043</v>
      </c>
      <c r="Y661" s="211">
        <v>0.68249183304318917</v>
      </c>
      <c r="Z661" s="211">
        <v>0.1493757907111673</v>
      </c>
      <c r="AA661" s="212">
        <v>0.11459192307528451</v>
      </c>
    </row>
    <row r="662" spans="1:27" x14ac:dyDescent="0.35">
      <c r="A662" s="210" t="s">
        <v>1338</v>
      </c>
      <c r="B662" s="217">
        <v>138.82855844674231</v>
      </c>
      <c r="C662" s="211">
        <v>5.0226893523225048E-2</v>
      </c>
      <c r="D662" s="211">
        <v>0.12837781945406221</v>
      </c>
      <c r="E662" s="211">
        <v>7.3627838375118687E-2</v>
      </c>
      <c r="F662" s="211">
        <v>9.172252924913403E-2</v>
      </c>
      <c r="G662" s="211">
        <v>0.11614798341335611</v>
      </c>
      <c r="H662" s="211">
        <v>0.11871345278260707</v>
      </c>
      <c r="I662" s="211">
        <v>0.49299176857168414</v>
      </c>
      <c r="J662" s="211">
        <v>0.45703639399337653</v>
      </c>
      <c r="K662" s="211">
        <v>0.62844379917737703</v>
      </c>
      <c r="L662" s="211">
        <v>0.27132006083819316</v>
      </c>
      <c r="M662" s="211">
        <v>0.10011657894525289</v>
      </c>
      <c r="N662" s="211">
        <v>0.45676754272027387</v>
      </c>
      <c r="O662" s="211">
        <v>0.60565771359055365</v>
      </c>
      <c r="P662" s="211">
        <v>7.0415914143815123E-2</v>
      </c>
      <c r="Q662" s="211">
        <v>4.6709951883545348E-2</v>
      </c>
      <c r="R662" s="211">
        <v>0.44504620603042994</v>
      </c>
      <c r="S662" s="211">
        <v>0.32960878482988898</v>
      </c>
      <c r="T662" s="211">
        <v>0.54639769908207159</v>
      </c>
      <c r="U662" s="211">
        <v>0.37511384066369041</v>
      </c>
      <c r="V662" s="211">
        <v>0.12304437773990071</v>
      </c>
      <c r="W662" s="211">
        <v>0.60146657294883255</v>
      </c>
      <c r="X662" s="211">
        <v>0.41318992934986398</v>
      </c>
      <c r="Y662" s="211">
        <v>0.66859147795675</v>
      </c>
      <c r="Z662" s="211">
        <v>0.14322561353403152</v>
      </c>
      <c r="AA662" s="212">
        <v>0.12348986935249742</v>
      </c>
    </row>
    <row r="663" spans="1:27" x14ac:dyDescent="0.35">
      <c r="A663" s="210" t="s">
        <v>1339</v>
      </c>
      <c r="B663" s="217">
        <v>145.50613239112374</v>
      </c>
      <c r="C663" s="211">
        <v>4.8972644388326679E-2</v>
      </c>
      <c r="D663" s="211">
        <v>0.12576675582052491</v>
      </c>
      <c r="E663" s="211">
        <v>7.1518040314351272E-2</v>
      </c>
      <c r="F663" s="211">
        <v>8.8098196382638355E-2</v>
      </c>
      <c r="G663" s="211">
        <v>0.12315232241525317</v>
      </c>
      <c r="H663" s="211">
        <v>0.1176936474555694</v>
      </c>
      <c r="I663" s="211">
        <v>0.45513612305421336</v>
      </c>
      <c r="J663" s="211">
        <v>0.43400610829780373</v>
      </c>
      <c r="K663" s="211">
        <v>0.57430270574358167</v>
      </c>
      <c r="L663" s="211">
        <v>0.28224914693570596</v>
      </c>
      <c r="M663" s="211">
        <v>0.11182672872903687</v>
      </c>
      <c r="N663" s="211">
        <v>0.42194089521098754</v>
      </c>
      <c r="O663" s="211">
        <v>0.53579172399960184</v>
      </c>
      <c r="P663" s="211">
        <v>7.3786217834053522E-2</v>
      </c>
      <c r="Q663" s="211">
        <v>0.13903270373740509</v>
      </c>
      <c r="R663" s="211">
        <v>0.44289068883548866</v>
      </c>
      <c r="S663" s="211">
        <v>0.31281168120738245</v>
      </c>
      <c r="T663" s="211">
        <v>0.52824651663598099</v>
      </c>
      <c r="U663" s="211">
        <v>0.52159674707037607</v>
      </c>
      <c r="V663" s="211">
        <v>9.3306605131605255E-2</v>
      </c>
      <c r="W663" s="211">
        <v>0.5550738454186428</v>
      </c>
      <c r="X663" s="211">
        <v>0.30780093280889215</v>
      </c>
      <c r="Y663" s="211">
        <v>0.55110017405138911</v>
      </c>
      <c r="Z663" s="211">
        <v>0.14265430685771185</v>
      </c>
      <c r="AA663" s="212">
        <v>0.11812395538389432</v>
      </c>
    </row>
    <row r="664" spans="1:27" x14ac:dyDescent="0.35">
      <c r="A664" s="210" t="s">
        <v>1340</v>
      </c>
      <c r="B664" s="217">
        <v>146.33966758434815</v>
      </c>
      <c r="C664" s="211">
        <v>7.1166901165154187E-2</v>
      </c>
      <c r="D664" s="211">
        <v>0.12568697657763073</v>
      </c>
      <c r="E664" s="211">
        <v>7.7852673962144736E-2</v>
      </c>
      <c r="F664" s="211">
        <v>0.11076386165080135</v>
      </c>
      <c r="G664" s="211">
        <v>0.12027229228728131</v>
      </c>
      <c r="H664" s="211">
        <v>0.11475478450973152</v>
      </c>
      <c r="I664" s="211">
        <v>0.50692233004500087</v>
      </c>
      <c r="J664" s="211">
        <v>0.44369365936553307</v>
      </c>
      <c r="K664" s="211">
        <v>0.60585223276738021</v>
      </c>
      <c r="L664" s="211">
        <v>0.27761181234592125</v>
      </c>
      <c r="M664" s="211">
        <v>9.2539735280141949E-2</v>
      </c>
      <c r="N664" s="211">
        <v>0.5824160618732892</v>
      </c>
      <c r="O664" s="211">
        <v>0.64983549748675673</v>
      </c>
      <c r="P664" s="211">
        <v>7.310117814148423E-2</v>
      </c>
      <c r="Q664" s="211">
        <v>0.13800126851421612</v>
      </c>
      <c r="R664" s="211">
        <v>0.46868848507380778</v>
      </c>
      <c r="S664" s="211">
        <v>0.37080605958114965</v>
      </c>
      <c r="T664" s="211">
        <v>0.49314673935518177</v>
      </c>
      <c r="U664" s="211">
        <v>0.47142537418396513</v>
      </c>
      <c r="V664" s="211">
        <v>8.1172904398601267E-2</v>
      </c>
      <c r="W664" s="211">
        <v>0.60468913142385405</v>
      </c>
      <c r="X664" s="211">
        <v>0.32490388670466996</v>
      </c>
      <c r="Y664" s="211">
        <v>0.71855100288498264</v>
      </c>
      <c r="Z664" s="211">
        <v>0.14595677932897039</v>
      </c>
      <c r="AA664" s="212">
        <v>0.12246306232319062</v>
      </c>
    </row>
    <row r="665" spans="1:27" x14ac:dyDescent="0.35">
      <c r="A665" s="210" t="s">
        <v>1341</v>
      </c>
      <c r="B665" s="217">
        <v>185.50728886724838</v>
      </c>
      <c r="C665" s="211">
        <v>5.3776000095786106E-2</v>
      </c>
      <c r="D665" s="211">
        <v>0.1276719708106013</v>
      </c>
      <c r="E665" s="211">
        <v>8.5163639078532E-2</v>
      </c>
      <c r="F665" s="211">
        <v>9.6668663342773464E-2</v>
      </c>
      <c r="G665" s="211">
        <v>0.11857847598489517</v>
      </c>
      <c r="H665" s="211">
        <v>0.10935339122913712</v>
      </c>
      <c r="I665" s="211">
        <v>0.49150401212910094</v>
      </c>
      <c r="J665" s="211">
        <v>0.42477897542348819</v>
      </c>
      <c r="K665" s="211">
        <v>0.6446291802864027</v>
      </c>
      <c r="L665" s="211">
        <v>0.26827859245176283</v>
      </c>
      <c r="M665" s="211">
        <v>0.10260957825628608</v>
      </c>
      <c r="N665" s="211">
        <v>0.45050132996871722</v>
      </c>
      <c r="O665" s="211">
        <v>0.62982134195828843</v>
      </c>
      <c r="P665" s="211">
        <v>6.7701384676358972E-2</v>
      </c>
      <c r="Q665" s="211">
        <v>8.078162502915455E-2</v>
      </c>
      <c r="R665" s="211">
        <v>0.41126673987728612</v>
      </c>
      <c r="S665" s="211">
        <v>0.26814702064053642</v>
      </c>
      <c r="T665" s="211">
        <v>0.55944285787402737</v>
      </c>
      <c r="U665" s="211">
        <v>0.51429614615300279</v>
      </c>
      <c r="V665" s="211">
        <v>0.16561893347157575</v>
      </c>
      <c r="W665" s="211">
        <v>0.47289668583012728</v>
      </c>
      <c r="X665" s="211">
        <v>0.39597155090860553</v>
      </c>
      <c r="Y665" s="211">
        <v>0.67853351448511456</v>
      </c>
      <c r="Z665" s="211">
        <v>0.14955152743082573</v>
      </c>
      <c r="AA665" s="212">
        <v>0.12284319238375148</v>
      </c>
    </row>
    <row r="666" spans="1:27" x14ac:dyDescent="0.35">
      <c r="A666" s="210" t="s">
        <v>1342</v>
      </c>
      <c r="B666" s="217">
        <v>128.88023699403649</v>
      </c>
      <c r="C666" s="211">
        <v>8.1467813009437617E-2</v>
      </c>
      <c r="D666" s="211">
        <v>0.12473870488677846</v>
      </c>
      <c r="E666" s="211">
        <v>7.4075582945371088E-2</v>
      </c>
      <c r="F666" s="211">
        <v>9.3909165806395328E-2</v>
      </c>
      <c r="G666" s="211">
        <v>0.11514508685550739</v>
      </c>
      <c r="H666" s="211">
        <v>0.12872456449688632</v>
      </c>
      <c r="I666" s="211">
        <v>0.48296483972831611</v>
      </c>
      <c r="J666" s="211">
        <v>0.47829495189339244</v>
      </c>
      <c r="K666" s="211">
        <v>0.59880000958841728</v>
      </c>
      <c r="L666" s="211">
        <v>0.26878704698981465</v>
      </c>
      <c r="M666" s="211">
        <v>8.8187405368477953E-2</v>
      </c>
      <c r="N666" s="211">
        <v>0.51793093393925038</v>
      </c>
      <c r="O666" s="211">
        <v>0.63262610993690327</v>
      </c>
      <c r="P666" s="211">
        <v>6.7741503450987145E-2</v>
      </c>
      <c r="Q666" s="211">
        <v>5.3543661784588137E-2</v>
      </c>
      <c r="R666" s="211">
        <v>0.4619838992246334</v>
      </c>
      <c r="S666" s="211">
        <v>0.25206150743298589</v>
      </c>
      <c r="T666" s="211">
        <v>0.56246468558747342</v>
      </c>
      <c r="U666" s="211">
        <v>0.38046492192739451</v>
      </c>
      <c r="V666" s="211">
        <v>8.7024832599032709E-2</v>
      </c>
      <c r="W666" s="211">
        <v>0.5517651512975994</v>
      </c>
      <c r="X666" s="211">
        <v>0.29893425363998333</v>
      </c>
      <c r="Y666" s="211">
        <v>0.57423805611234879</v>
      </c>
      <c r="Z666" s="211">
        <v>0.14975812604891464</v>
      </c>
      <c r="AA666" s="212">
        <v>0.11300601950660066</v>
      </c>
    </row>
    <row r="667" spans="1:27" x14ac:dyDescent="0.35">
      <c r="A667" s="210" t="s">
        <v>1343</v>
      </c>
      <c r="B667" s="217">
        <v>135.74508180587418</v>
      </c>
      <c r="C667" s="211">
        <v>5.1349967263098928E-2</v>
      </c>
      <c r="D667" s="211">
        <v>0.11852322401919207</v>
      </c>
      <c r="E667" s="211">
        <v>8.0463742513225314E-2</v>
      </c>
      <c r="F667" s="211">
        <v>7.5773533151973813E-2</v>
      </c>
      <c r="G667" s="211">
        <v>0.12289829716530619</v>
      </c>
      <c r="H667" s="211">
        <v>0.11190227320619187</v>
      </c>
      <c r="I667" s="211">
        <v>0.45675730913704671</v>
      </c>
      <c r="J667" s="211">
        <v>0.3835608601981963</v>
      </c>
      <c r="K667" s="211">
        <v>0.64098131824771976</v>
      </c>
      <c r="L667" s="211">
        <v>0.278022552561978</v>
      </c>
      <c r="M667" s="211">
        <v>9.0061992529542695E-2</v>
      </c>
      <c r="N667" s="211">
        <v>0.45727147518648015</v>
      </c>
      <c r="O667" s="211">
        <v>0.7535174382514962</v>
      </c>
      <c r="P667" s="211">
        <v>7.0568977083511758E-2</v>
      </c>
      <c r="Q667" s="211">
        <v>6.4982562994345933E-2</v>
      </c>
      <c r="R667" s="211">
        <v>0.42494241105129094</v>
      </c>
      <c r="S667" s="211">
        <v>0.28083866409379399</v>
      </c>
      <c r="T667" s="211">
        <v>0.50784159380604699</v>
      </c>
      <c r="U667" s="211">
        <v>0.34224568226249602</v>
      </c>
      <c r="V667" s="211">
        <v>9.1929618256297529E-2</v>
      </c>
      <c r="W667" s="211">
        <v>0.52287431835254772</v>
      </c>
      <c r="X667" s="211">
        <v>0.35999286089370319</v>
      </c>
      <c r="Y667" s="211">
        <v>0.69681800782877779</v>
      </c>
      <c r="Z667" s="211">
        <v>0.14858076279193377</v>
      </c>
      <c r="AA667" s="212">
        <v>0.11584541445803453</v>
      </c>
    </row>
    <row r="668" spans="1:27" x14ac:dyDescent="0.35">
      <c r="A668" s="210" t="s">
        <v>1344</v>
      </c>
      <c r="B668" s="217">
        <v>134.79398700522552</v>
      </c>
      <c r="C668" s="211">
        <v>7.2180381123669396E-2</v>
      </c>
      <c r="D668" s="211">
        <v>0.12345941296495393</v>
      </c>
      <c r="E668" s="211">
        <v>6.8260570882268126E-2</v>
      </c>
      <c r="F668" s="211">
        <v>9.2943646716796835E-2</v>
      </c>
      <c r="G668" s="211">
        <v>0.12467739801388868</v>
      </c>
      <c r="H668" s="211">
        <v>0.12655596877841971</v>
      </c>
      <c r="I668" s="211">
        <v>0.49550730808562743</v>
      </c>
      <c r="J668" s="211">
        <v>0.47660236578189119</v>
      </c>
      <c r="K668" s="211">
        <v>0.61986218444282559</v>
      </c>
      <c r="L668" s="211">
        <v>0.27595915022819162</v>
      </c>
      <c r="M668" s="211">
        <v>9.8665802867440422E-2</v>
      </c>
      <c r="N668" s="211">
        <v>0.48676046007092083</v>
      </c>
      <c r="O668" s="211">
        <v>0.70981868437260154</v>
      </c>
      <c r="P668" s="211">
        <v>6.446873460749504E-2</v>
      </c>
      <c r="Q668" s="211">
        <v>0.14362098750678357</v>
      </c>
      <c r="R668" s="211">
        <v>0.40050517031641869</v>
      </c>
      <c r="S668" s="211">
        <v>0.37881310648305477</v>
      </c>
      <c r="T668" s="211">
        <v>0.55337564197846656</v>
      </c>
      <c r="U668" s="211">
        <v>0.35891401529800743</v>
      </c>
      <c r="V668" s="211">
        <v>0.12039404572771648</v>
      </c>
      <c r="W668" s="211">
        <v>0.56198810399960686</v>
      </c>
      <c r="X668" s="211">
        <v>0.32545743741128752</v>
      </c>
      <c r="Y668" s="211">
        <v>0.67366104678491601</v>
      </c>
      <c r="Z668" s="211">
        <v>0.14747647045817053</v>
      </c>
      <c r="AA668" s="212">
        <v>0.12301893303034196</v>
      </c>
    </row>
    <row r="669" spans="1:27" x14ac:dyDescent="0.35">
      <c r="A669" s="210" t="s">
        <v>1345</v>
      </c>
      <c r="B669" s="217">
        <v>118.86010546296352</v>
      </c>
      <c r="C669" s="211">
        <v>5.853635384972123E-2</v>
      </c>
      <c r="D669" s="211">
        <v>0.13324314109418869</v>
      </c>
      <c r="E669" s="211">
        <v>8.1929126583257197E-2</v>
      </c>
      <c r="F669" s="211">
        <v>8.6289475378178188E-2</v>
      </c>
      <c r="G669" s="211">
        <v>0.1198300864673931</v>
      </c>
      <c r="H669" s="211">
        <v>0.11181525037878856</v>
      </c>
      <c r="I669" s="211">
        <v>0.51583639821680538</v>
      </c>
      <c r="J669" s="211">
        <v>0.4480983910497322</v>
      </c>
      <c r="K669" s="211">
        <v>0.59551091447248017</v>
      </c>
      <c r="L669" s="211">
        <v>0.27766033985284266</v>
      </c>
      <c r="M669" s="211">
        <v>9.6001247002358361E-2</v>
      </c>
      <c r="N669" s="211">
        <v>0.51715507306954545</v>
      </c>
      <c r="O669" s="211">
        <v>0.6218570376820205</v>
      </c>
      <c r="P669" s="211">
        <v>6.6398114908956085E-2</v>
      </c>
      <c r="Q669" s="211">
        <v>8.9998150872063046E-2</v>
      </c>
      <c r="R669" s="211">
        <v>0.40185977326145195</v>
      </c>
      <c r="S669" s="211">
        <v>0.31978302811339521</v>
      </c>
      <c r="T669" s="211">
        <v>0.60684543239576161</v>
      </c>
      <c r="U669" s="211">
        <v>0.41190861491521918</v>
      </c>
      <c r="V669" s="211">
        <v>6.6189389704149559E-2</v>
      </c>
      <c r="W669" s="211">
        <v>0.5634749396907146</v>
      </c>
      <c r="X669" s="211">
        <v>0.31306530721290821</v>
      </c>
      <c r="Y669" s="211">
        <v>0.57783044850605569</v>
      </c>
      <c r="Z669" s="211">
        <v>0.14786254009311206</v>
      </c>
      <c r="AA669" s="212">
        <v>0.12281030097172674</v>
      </c>
    </row>
    <row r="670" spans="1:27" x14ac:dyDescent="0.35">
      <c r="A670" s="210" t="s">
        <v>1346</v>
      </c>
      <c r="B670" s="217">
        <v>114.75948479460932</v>
      </c>
      <c r="C670" s="211">
        <v>5.1994120021245357E-2</v>
      </c>
      <c r="D670" s="211">
        <v>0.12851868731887994</v>
      </c>
      <c r="E670" s="211">
        <v>8.5601554742168157E-2</v>
      </c>
      <c r="F670" s="211">
        <v>7.0422960067258927E-2</v>
      </c>
      <c r="G670" s="211">
        <v>0.1132900741381732</v>
      </c>
      <c r="H670" s="211">
        <v>0.1229207098390124</v>
      </c>
      <c r="I670" s="211">
        <v>0.51536352511242711</v>
      </c>
      <c r="J670" s="211">
        <v>0.47824637845978069</v>
      </c>
      <c r="K670" s="211">
        <v>0.54411764812624286</v>
      </c>
      <c r="L670" s="211">
        <v>0.26835835213364689</v>
      </c>
      <c r="M670" s="211">
        <v>9.6195177649734426E-2</v>
      </c>
      <c r="N670" s="211">
        <v>0.40147138056420251</v>
      </c>
      <c r="O670" s="211">
        <v>0.68774678739782535</v>
      </c>
      <c r="P670" s="211">
        <v>6.5930582971998608E-2</v>
      </c>
      <c r="Q670" s="211">
        <v>8.1620018674165185E-2</v>
      </c>
      <c r="R670" s="211">
        <v>0.44632759236839337</v>
      </c>
      <c r="S670" s="211">
        <v>0.39493594485587968</v>
      </c>
      <c r="T670" s="211">
        <v>0.53317649275256174</v>
      </c>
      <c r="U670" s="211">
        <v>0.3512323178560956</v>
      </c>
      <c r="V670" s="211">
        <v>6.0104800729925939E-2</v>
      </c>
      <c r="W670" s="211">
        <v>0.53931995162128388</v>
      </c>
      <c r="X670" s="211">
        <v>0.3039787524507801</v>
      </c>
      <c r="Y670" s="211">
        <v>0.75818502630339235</v>
      </c>
      <c r="Z670" s="211">
        <v>0.14682868471104432</v>
      </c>
      <c r="AA670" s="212">
        <v>0.11965957637685826</v>
      </c>
    </row>
    <row r="671" spans="1:27" x14ac:dyDescent="0.35">
      <c r="A671" s="210" t="s">
        <v>1347</v>
      </c>
      <c r="B671" s="217">
        <v>141.11924775999321</v>
      </c>
      <c r="C671" s="211">
        <v>8.6055568564806173E-2</v>
      </c>
      <c r="D671" s="211">
        <v>0.12703265501485422</v>
      </c>
      <c r="E671" s="211">
        <v>8.0041242421558925E-2</v>
      </c>
      <c r="F671" s="211">
        <v>0.10129975523541271</v>
      </c>
      <c r="G671" s="211">
        <v>0.11752654485962928</v>
      </c>
      <c r="H671" s="211">
        <v>0.11176221741023265</v>
      </c>
      <c r="I671" s="211">
        <v>0.50248251262233135</v>
      </c>
      <c r="J671" s="211">
        <v>0.45742903197946572</v>
      </c>
      <c r="K671" s="211">
        <v>0.53571253582170197</v>
      </c>
      <c r="L671" s="211">
        <v>0.27151447705255161</v>
      </c>
      <c r="M671" s="211">
        <v>8.6972661785268579E-2</v>
      </c>
      <c r="N671" s="211">
        <v>0.37064520310730076</v>
      </c>
      <c r="O671" s="211">
        <v>0.63843590149871332</v>
      </c>
      <c r="P671" s="211">
        <v>6.8827539859657602E-2</v>
      </c>
      <c r="Q671" s="211">
        <v>7.2366084125580973E-2</v>
      </c>
      <c r="R671" s="211">
        <v>0.46816995036415582</v>
      </c>
      <c r="S671" s="211">
        <v>0.30930597101478985</v>
      </c>
      <c r="T671" s="211">
        <v>0.50001146143026398</v>
      </c>
      <c r="U671" s="211">
        <v>0.46733465240197436</v>
      </c>
      <c r="V671" s="211">
        <v>0.14795513408503352</v>
      </c>
      <c r="W671" s="211">
        <v>0.57656599446550039</v>
      </c>
      <c r="X671" s="211">
        <v>0.37995102450878826</v>
      </c>
      <c r="Y671" s="211">
        <v>0.53881910712138059</v>
      </c>
      <c r="Z671" s="211">
        <v>0.14913048131696274</v>
      </c>
      <c r="AA671" s="212">
        <v>0.11796924823929296</v>
      </c>
    </row>
    <row r="672" spans="1:27" x14ac:dyDescent="0.35">
      <c r="A672" s="210" t="s">
        <v>1348</v>
      </c>
      <c r="B672" s="217">
        <v>138.87854563400373</v>
      </c>
      <c r="C672" s="211">
        <v>6.3358985957839259E-2</v>
      </c>
      <c r="D672" s="211">
        <v>0.12482865399116634</v>
      </c>
      <c r="E672" s="211">
        <v>7.7155629615008881E-2</v>
      </c>
      <c r="F672" s="211">
        <v>0.10755076518943625</v>
      </c>
      <c r="G672" s="211">
        <v>0.12361260920727522</v>
      </c>
      <c r="H672" s="211">
        <v>0.11283936894133441</v>
      </c>
      <c r="I672" s="211">
        <v>0.49948826026536863</v>
      </c>
      <c r="J672" s="211">
        <v>0.45308834815873023</v>
      </c>
      <c r="K672" s="211">
        <v>0.59889484538628379</v>
      </c>
      <c r="L672" s="211">
        <v>0.27668295764396078</v>
      </c>
      <c r="M672" s="211">
        <v>9.3715407071220391E-2</v>
      </c>
      <c r="N672" s="211">
        <v>0.40764832078053348</v>
      </c>
      <c r="O672" s="211">
        <v>0.67344161364552679</v>
      </c>
      <c r="P672" s="211">
        <v>6.7687693037662713E-2</v>
      </c>
      <c r="Q672" s="211">
        <v>6.8615479215825836E-2</v>
      </c>
      <c r="R672" s="211">
        <v>0.44816517898258346</v>
      </c>
      <c r="S672" s="211">
        <v>0.38448224270283105</v>
      </c>
      <c r="T672" s="211">
        <v>0.54867160597659181</v>
      </c>
      <c r="U672" s="211">
        <v>0.33248048594517426</v>
      </c>
      <c r="V672" s="211">
        <v>0.14855605716979009</v>
      </c>
      <c r="W672" s="211">
        <v>0.54124095215863277</v>
      </c>
      <c r="X672" s="211">
        <v>0.330588783692632</v>
      </c>
      <c r="Y672" s="211">
        <v>0.67738345647181297</v>
      </c>
      <c r="Z672" s="211">
        <v>0.14227123474249753</v>
      </c>
      <c r="AA672" s="212">
        <v>0.12129768905652583</v>
      </c>
    </row>
    <row r="673" spans="1:27" x14ac:dyDescent="0.35">
      <c r="A673" s="210" t="s">
        <v>1349</v>
      </c>
      <c r="B673" s="217">
        <v>125.93945895763532</v>
      </c>
      <c r="C673" s="211">
        <v>5.9826219337257222E-2</v>
      </c>
      <c r="D673" s="211">
        <v>0.12336556407349629</v>
      </c>
      <c r="E673" s="211">
        <v>8.2386490539039292E-2</v>
      </c>
      <c r="F673" s="211">
        <v>0.10163573541269971</v>
      </c>
      <c r="G673" s="211">
        <v>0.1223899742851505</v>
      </c>
      <c r="H673" s="211">
        <v>0.10963571747937007</v>
      </c>
      <c r="I673" s="211">
        <v>0.50641063213874049</v>
      </c>
      <c r="J673" s="211">
        <v>0.471084935865415</v>
      </c>
      <c r="K673" s="211">
        <v>0.53069949736154898</v>
      </c>
      <c r="L673" s="211">
        <v>0.27089238583652903</v>
      </c>
      <c r="M673" s="211">
        <v>0.11233564627277827</v>
      </c>
      <c r="N673" s="211">
        <v>0.39315178795311578</v>
      </c>
      <c r="O673" s="211">
        <v>0.67625456637055925</v>
      </c>
      <c r="P673" s="211">
        <v>6.7448599033404222E-2</v>
      </c>
      <c r="Q673" s="211">
        <v>5.4961665382305055E-2</v>
      </c>
      <c r="R673" s="211">
        <v>0.47136070481020748</v>
      </c>
      <c r="S673" s="211">
        <v>0.28649353595019761</v>
      </c>
      <c r="T673" s="211">
        <v>0.53140310501308341</v>
      </c>
      <c r="U673" s="211">
        <v>0.39401262726736475</v>
      </c>
      <c r="V673" s="211">
        <v>8.4146937242046652E-2</v>
      </c>
      <c r="W673" s="211">
        <v>0.52549044737903938</v>
      </c>
      <c r="X673" s="211">
        <v>0.25973775200742211</v>
      </c>
      <c r="Y673" s="211">
        <v>0.68359938893455141</v>
      </c>
      <c r="Z673" s="211">
        <v>0.14101189736858322</v>
      </c>
      <c r="AA673" s="212">
        <v>0.11995517404253563</v>
      </c>
    </row>
    <row r="674" spans="1:27" x14ac:dyDescent="0.35">
      <c r="A674" s="210" t="s">
        <v>1350</v>
      </c>
      <c r="B674" s="217">
        <v>109.68771924553522</v>
      </c>
      <c r="C674" s="211">
        <v>6.4320597253682776E-2</v>
      </c>
      <c r="D674" s="211">
        <v>0.12455000404459302</v>
      </c>
      <c r="E674" s="211">
        <v>8.4976191719716224E-2</v>
      </c>
      <c r="F674" s="211">
        <v>0.10439856842362548</v>
      </c>
      <c r="G674" s="211">
        <v>0.12184916641377544</v>
      </c>
      <c r="H674" s="211">
        <v>0.11540627138064358</v>
      </c>
      <c r="I674" s="211">
        <v>0.44731500295264126</v>
      </c>
      <c r="J674" s="211">
        <v>0.4028789608258076</v>
      </c>
      <c r="K674" s="211">
        <v>0.63782777819907588</v>
      </c>
      <c r="L674" s="211">
        <v>0.27815575890598238</v>
      </c>
      <c r="M674" s="211">
        <v>0.10030811641433714</v>
      </c>
      <c r="N674" s="211">
        <v>0.39005094761223003</v>
      </c>
      <c r="O674" s="211">
        <v>0.52482068477231281</v>
      </c>
      <c r="P674" s="211">
        <v>6.1151311482936462E-2</v>
      </c>
      <c r="Q674" s="211">
        <v>4.8520086572145418E-2</v>
      </c>
      <c r="R674" s="211">
        <v>0.38911889030543323</v>
      </c>
      <c r="S674" s="211">
        <v>0.43095664942210005</v>
      </c>
      <c r="T674" s="211">
        <v>0.54339787519372573</v>
      </c>
      <c r="U674" s="211">
        <v>0.39350199730710916</v>
      </c>
      <c r="V674" s="211">
        <v>6.9528944823826377E-2</v>
      </c>
      <c r="W674" s="211">
        <v>0.61077465766565942</v>
      </c>
      <c r="X674" s="211">
        <v>0.30785133534463499</v>
      </c>
      <c r="Y674" s="211">
        <v>0.72642313939166892</v>
      </c>
      <c r="Z674" s="211">
        <v>0.1490748494632739</v>
      </c>
      <c r="AA674" s="212">
        <v>0.12416879331344131</v>
      </c>
    </row>
    <row r="675" spans="1:27" x14ac:dyDescent="0.35">
      <c r="A675" s="210" t="s">
        <v>1351</v>
      </c>
      <c r="B675" s="217">
        <v>123.96763183698901</v>
      </c>
      <c r="C675" s="211">
        <v>7.2938213638113591E-2</v>
      </c>
      <c r="D675" s="211">
        <v>0.12473308517543547</v>
      </c>
      <c r="E675" s="211">
        <v>8.1558781594357366E-2</v>
      </c>
      <c r="F675" s="211">
        <v>9.5163668861619935E-2</v>
      </c>
      <c r="G675" s="211">
        <v>0.12436572954536465</v>
      </c>
      <c r="H675" s="211">
        <v>0.1179330857860369</v>
      </c>
      <c r="I675" s="211">
        <v>0.49860824913059665</v>
      </c>
      <c r="J675" s="211">
        <v>0.40452677613741023</v>
      </c>
      <c r="K675" s="211">
        <v>0.63961195980954055</v>
      </c>
      <c r="L675" s="211">
        <v>0.26829878087561665</v>
      </c>
      <c r="M675" s="211">
        <v>0.11561188814343196</v>
      </c>
      <c r="N675" s="211">
        <v>0.44433509676419902</v>
      </c>
      <c r="O675" s="211">
        <v>0.62386456080110309</v>
      </c>
      <c r="P675" s="211">
        <v>7.0258344688334237E-2</v>
      </c>
      <c r="Q675" s="211">
        <v>6.7623195576245618E-2</v>
      </c>
      <c r="R675" s="211">
        <v>0.40462505360839118</v>
      </c>
      <c r="S675" s="211">
        <v>0.38330161506257354</v>
      </c>
      <c r="T675" s="211">
        <v>0.5178380978222894</v>
      </c>
      <c r="U675" s="211">
        <v>0.36827129884031251</v>
      </c>
      <c r="V675" s="211">
        <v>5.4047583915135922E-2</v>
      </c>
      <c r="W675" s="211">
        <v>0.59845142049580802</v>
      </c>
      <c r="X675" s="211">
        <v>0.34784214794441065</v>
      </c>
      <c r="Y675" s="211">
        <v>0.61638045422372167</v>
      </c>
      <c r="Z675" s="211">
        <v>0.14945004044178947</v>
      </c>
      <c r="AA675" s="212">
        <v>0.11569052546255831</v>
      </c>
    </row>
    <row r="676" spans="1:27" x14ac:dyDescent="0.35">
      <c r="A676" s="210" t="s">
        <v>1352</v>
      </c>
      <c r="B676" s="217">
        <v>212.67526160045676</v>
      </c>
      <c r="C676" s="211">
        <v>5.9192851760327105E-2</v>
      </c>
      <c r="D676" s="211">
        <v>0.12515130390257026</v>
      </c>
      <c r="E676" s="211">
        <v>8.0238461736240468E-2</v>
      </c>
      <c r="F676" s="211">
        <v>0.11303744134156526</v>
      </c>
      <c r="G676" s="211">
        <v>0.12082848428491115</v>
      </c>
      <c r="H676" s="211">
        <v>0.10331710977882769</v>
      </c>
      <c r="I676" s="211">
        <v>0.50588148055902016</v>
      </c>
      <c r="J676" s="211">
        <v>0.44467746886014031</v>
      </c>
      <c r="K676" s="211">
        <v>0.56196714457589914</v>
      </c>
      <c r="L676" s="211">
        <v>0.27014684826737662</v>
      </c>
      <c r="M676" s="211">
        <v>9.2274832303652798E-2</v>
      </c>
      <c r="N676" s="211">
        <v>0.55974730791408023</v>
      </c>
      <c r="O676" s="211">
        <v>0.60711599396775162</v>
      </c>
      <c r="P676" s="211">
        <v>6.9375979524303327E-2</v>
      </c>
      <c r="Q676" s="211">
        <v>0.13591405774786863</v>
      </c>
      <c r="R676" s="211">
        <v>0.39816995086677476</v>
      </c>
      <c r="S676" s="211">
        <v>0.30443448544819007</v>
      </c>
      <c r="T676" s="211">
        <v>0.6016440395909658</v>
      </c>
      <c r="U676" s="211">
        <v>0.55043567210004174</v>
      </c>
      <c r="V676" s="211">
        <v>0.18368724587777913</v>
      </c>
      <c r="W676" s="211">
        <v>0.61674925429225125</v>
      </c>
      <c r="X676" s="211">
        <v>0.36280780045352246</v>
      </c>
      <c r="Y676" s="211">
        <v>0.77412258222481711</v>
      </c>
      <c r="Z676" s="211">
        <v>0.14963134000302325</v>
      </c>
      <c r="AA676" s="212">
        <v>0.11869547995156081</v>
      </c>
    </row>
    <row r="677" spans="1:27" x14ac:dyDescent="0.35">
      <c r="A677" s="210" t="s">
        <v>1353</v>
      </c>
      <c r="B677" s="217">
        <v>143.43969241575024</v>
      </c>
      <c r="C677" s="211">
        <v>6.2533355596559856E-2</v>
      </c>
      <c r="D677" s="211">
        <v>0.11973006304513842</v>
      </c>
      <c r="E677" s="211">
        <v>8.1657963343302414E-2</v>
      </c>
      <c r="F677" s="211">
        <v>7.9701387408852575E-2</v>
      </c>
      <c r="G677" s="211">
        <v>0.12087014443163786</v>
      </c>
      <c r="H677" s="211">
        <v>0.12341962815942255</v>
      </c>
      <c r="I677" s="211">
        <v>0.45313045681799635</v>
      </c>
      <c r="J677" s="211">
        <v>0.45492422754970846</v>
      </c>
      <c r="K677" s="211">
        <v>0.64515879028108236</v>
      </c>
      <c r="L677" s="211">
        <v>0.27128489122349003</v>
      </c>
      <c r="M677" s="211">
        <v>0.11124230168391819</v>
      </c>
      <c r="N677" s="211">
        <v>0.38915298174570212</v>
      </c>
      <c r="O677" s="211">
        <v>0.72523762617403964</v>
      </c>
      <c r="P677" s="211">
        <v>6.9533794343091287E-2</v>
      </c>
      <c r="Q677" s="211">
        <v>0.15056464763522953</v>
      </c>
      <c r="R677" s="211">
        <v>0.46914952430194595</v>
      </c>
      <c r="S677" s="211">
        <v>0.31209859017966701</v>
      </c>
      <c r="T677" s="211">
        <v>0.58314561212934168</v>
      </c>
      <c r="U677" s="211">
        <v>0.44713078598593814</v>
      </c>
      <c r="V677" s="211">
        <v>7.3100048341964152E-2</v>
      </c>
      <c r="W677" s="211">
        <v>0.62311301114222584</v>
      </c>
      <c r="X677" s="211">
        <v>0.30643266172326844</v>
      </c>
      <c r="Y677" s="211">
        <v>0.56344435546848792</v>
      </c>
      <c r="Z677" s="211">
        <v>0.14709495610044518</v>
      </c>
      <c r="AA677" s="212">
        <v>0.11515703754844821</v>
      </c>
    </row>
    <row r="678" spans="1:27" x14ac:dyDescent="0.35">
      <c r="A678" s="210" t="s">
        <v>1354</v>
      </c>
      <c r="B678" s="217">
        <v>172.3945533956342</v>
      </c>
      <c r="C678" s="211">
        <v>7.2703876352366942E-2</v>
      </c>
      <c r="D678" s="211">
        <v>0.12182110879716784</v>
      </c>
      <c r="E678" s="211">
        <v>7.2350128951105125E-2</v>
      </c>
      <c r="F678" s="211">
        <v>0.11797469878187478</v>
      </c>
      <c r="G678" s="211">
        <v>0.11639664861715432</v>
      </c>
      <c r="H678" s="211">
        <v>0.11705855330082345</v>
      </c>
      <c r="I678" s="211">
        <v>0.4818934304014566</v>
      </c>
      <c r="J678" s="211">
        <v>0.45191255717338097</v>
      </c>
      <c r="K678" s="211">
        <v>0.63885678967187354</v>
      </c>
      <c r="L678" s="211">
        <v>0.26762703656715398</v>
      </c>
      <c r="M678" s="211">
        <v>0.10959511028048895</v>
      </c>
      <c r="N678" s="211">
        <v>0.53082960797391776</v>
      </c>
      <c r="O678" s="211">
        <v>0.60340333490040066</v>
      </c>
      <c r="P678" s="211">
        <v>6.9159956675798481E-2</v>
      </c>
      <c r="Q678" s="211">
        <v>6.2593511173031552E-2</v>
      </c>
      <c r="R678" s="211">
        <v>0.42837913521334436</v>
      </c>
      <c r="S678" s="211">
        <v>0.40280575534821322</v>
      </c>
      <c r="T678" s="211">
        <v>0.52056456248508454</v>
      </c>
      <c r="U678" s="211">
        <v>0.39213073116207942</v>
      </c>
      <c r="V678" s="211">
        <v>0.14270229801444664</v>
      </c>
      <c r="W678" s="211">
        <v>0.50646562266426531</v>
      </c>
      <c r="X678" s="211">
        <v>0.27918992437353096</v>
      </c>
      <c r="Y678" s="211">
        <v>0.64828019410882942</v>
      </c>
      <c r="Z678" s="211">
        <v>0.14682056923509929</v>
      </c>
      <c r="AA678" s="212">
        <v>0.11342861659819363</v>
      </c>
    </row>
    <row r="679" spans="1:27" x14ac:dyDescent="0.35">
      <c r="A679" s="210" t="s">
        <v>1355</v>
      </c>
      <c r="B679" s="217">
        <v>153.6172319911295</v>
      </c>
      <c r="C679" s="211">
        <v>6.5199289718925219E-2</v>
      </c>
      <c r="D679" s="211">
        <v>0.12712786330821199</v>
      </c>
      <c r="E679" s="211">
        <v>8.0592454304466377E-2</v>
      </c>
      <c r="F679" s="211">
        <v>0.10212659366837697</v>
      </c>
      <c r="G679" s="211">
        <v>0.12280780196705679</v>
      </c>
      <c r="H679" s="211">
        <v>0.11343327158871619</v>
      </c>
      <c r="I679" s="211">
        <v>0.52682302775979617</v>
      </c>
      <c r="J679" s="211">
        <v>0.43387834506426975</v>
      </c>
      <c r="K679" s="211">
        <v>0.60165812732062551</v>
      </c>
      <c r="L679" s="211">
        <v>0.27321729995615734</v>
      </c>
      <c r="M679" s="211">
        <v>9.0027030638714839E-2</v>
      </c>
      <c r="N679" s="211">
        <v>0.53927772873826585</v>
      </c>
      <c r="O679" s="211">
        <v>0.66724332833999445</v>
      </c>
      <c r="P679" s="211">
        <v>6.5675678599024387E-2</v>
      </c>
      <c r="Q679" s="211">
        <v>7.1668525763548332E-2</v>
      </c>
      <c r="R679" s="211">
        <v>0.44737117751916872</v>
      </c>
      <c r="S679" s="211">
        <v>0.31273405757899841</v>
      </c>
      <c r="T679" s="211">
        <v>0.5614576628841903</v>
      </c>
      <c r="U679" s="211">
        <v>0.47550671425126489</v>
      </c>
      <c r="V679" s="211">
        <v>0.10617269392761705</v>
      </c>
      <c r="W679" s="211">
        <v>0.59408690183751922</v>
      </c>
      <c r="X679" s="211">
        <v>0.29395512197488011</v>
      </c>
      <c r="Y679" s="211">
        <v>0.65480009217054291</v>
      </c>
      <c r="Z679" s="211">
        <v>0.1480340322000393</v>
      </c>
      <c r="AA679" s="212">
        <v>0.11391306511294423</v>
      </c>
    </row>
    <row r="680" spans="1:27" x14ac:dyDescent="0.35">
      <c r="A680" s="210" t="s">
        <v>1356</v>
      </c>
      <c r="B680" s="217">
        <v>106.16291974993646</v>
      </c>
      <c r="C680" s="211">
        <v>5.9252751882306047E-2</v>
      </c>
      <c r="D680" s="211">
        <v>0.13316703952385917</v>
      </c>
      <c r="E680" s="211">
        <v>7.4678194570598308E-2</v>
      </c>
      <c r="F680" s="211">
        <v>9.9491981999023954E-2</v>
      </c>
      <c r="G680" s="211">
        <v>0.11549722845127053</v>
      </c>
      <c r="H680" s="211">
        <v>0.11647165469816428</v>
      </c>
      <c r="I680" s="211">
        <v>0.4238275952626806</v>
      </c>
      <c r="J680" s="211">
        <v>0.44117807574929374</v>
      </c>
      <c r="K680" s="211">
        <v>0.59422656082054992</v>
      </c>
      <c r="L680" s="211">
        <v>0.26692554390892742</v>
      </c>
      <c r="M680" s="211">
        <v>9.4321732384509402E-2</v>
      </c>
      <c r="N680" s="211">
        <v>0.45341736509847674</v>
      </c>
      <c r="O680" s="211">
        <v>0.70746248230201991</v>
      </c>
      <c r="P680" s="211">
        <v>6.8118327988959268E-2</v>
      </c>
      <c r="Q680" s="211">
        <v>9.8729552670075715E-2</v>
      </c>
      <c r="R680" s="211">
        <v>0.45661588401011377</v>
      </c>
      <c r="S680" s="211">
        <v>0.26171339825298434</v>
      </c>
      <c r="T680" s="211">
        <v>0.46228079619969437</v>
      </c>
      <c r="U680" s="211">
        <v>0.37953153245926463</v>
      </c>
      <c r="V680" s="211">
        <v>6.1591540568656539E-2</v>
      </c>
      <c r="W680" s="211">
        <v>0.48902969512531919</v>
      </c>
      <c r="X680" s="211">
        <v>0.36996952078381795</v>
      </c>
      <c r="Y680" s="211">
        <v>0.55197872160701589</v>
      </c>
      <c r="Z680" s="211">
        <v>0.1473069570807628</v>
      </c>
      <c r="AA680" s="212">
        <v>0.12322320752600917</v>
      </c>
    </row>
    <row r="681" spans="1:27" x14ac:dyDescent="0.35">
      <c r="A681" s="210" t="s">
        <v>1357</v>
      </c>
      <c r="B681" s="217">
        <v>183.97260325374418</v>
      </c>
      <c r="C681" s="211">
        <v>5.9072093998390571E-2</v>
      </c>
      <c r="D681" s="211">
        <v>0.12518804977999298</v>
      </c>
      <c r="E681" s="211">
        <v>7.7388418087009872E-2</v>
      </c>
      <c r="F681" s="211">
        <v>9.8002165006413733E-2</v>
      </c>
      <c r="G681" s="211">
        <v>0.12102736409435472</v>
      </c>
      <c r="H681" s="211">
        <v>0.128347563782329</v>
      </c>
      <c r="I681" s="211">
        <v>0.48910544387588661</v>
      </c>
      <c r="J681" s="211">
        <v>0.46703823059423683</v>
      </c>
      <c r="K681" s="211">
        <v>0.60612805005191317</v>
      </c>
      <c r="L681" s="211">
        <v>0.27022050525314484</v>
      </c>
      <c r="M681" s="211">
        <v>0.11720575802914904</v>
      </c>
      <c r="N681" s="211">
        <v>0.47481202498669484</v>
      </c>
      <c r="O681" s="211">
        <v>0.56100955779955597</v>
      </c>
      <c r="P681" s="211">
        <v>7.2961169295077358E-2</v>
      </c>
      <c r="Q681" s="211">
        <v>5.0060820200894862E-2</v>
      </c>
      <c r="R681" s="211">
        <v>0.41720554037042207</v>
      </c>
      <c r="S681" s="211">
        <v>0.28768903904109944</v>
      </c>
      <c r="T681" s="211">
        <v>0.4914831862971627</v>
      </c>
      <c r="U681" s="211">
        <v>0.49001704758836284</v>
      </c>
      <c r="V681" s="211">
        <v>0.11966032568735815</v>
      </c>
      <c r="W681" s="211">
        <v>0.52414700648073631</v>
      </c>
      <c r="X681" s="211">
        <v>0.35668990526436017</v>
      </c>
      <c r="Y681" s="211">
        <v>0.70710043545862011</v>
      </c>
      <c r="Z681" s="211">
        <v>0.14811754181061576</v>
      </c>
      <c r="AA681" s="212">
        <v>0.11584184298767887</v>
      </c>
    </row>
    <row r="682" spans="1:27" x14ac:dyDescent="0.35">
      <c r="A682" s="210" t="s">
        <v>1358</v>
      </c>
      <c r="B682" s="217">
        <v>116.20219794304658</v>
      </c>
      <c r="C682" s="211">
        <v>8.7108184909491668E-2</v>
      </c>
      <c r="D682" s="211">
        <v>0.13049873550005942</v>
      </c>
      <c r="E682" s="211">
        <v>6.923204545361375E-2</v>
      </c>
      <c r="F682" s="211">
        <v>7.9196230741248971E-2</v>
      </c>
      <c r="G682" s="211">
        <v>0.11255311207814901</v>
      </c>
      <c r="H682" s="211">
        <v>0.11212907260584802</v>
      </c>
      <c r="I682" s="211">
        <v>0.47217340225674531</v>
      </c>
      <c r="J682" s="211">
        <v>0.45554826817267574</v>
      </c>
      <c r="K682" s="211">
        <v>0.56247294524409508</v>
      </c>
      <c r="L682" s="211">
        <v>0.26879557439899393</v>
      </c>
      <c r="M682" s="211">
        <v>8.4163205353625412E-2</v>
      </c>
      <c r="N682" s="211">
        <v>0.42382159982724482</v>
      </c>
      <c r="O682" s="211">
        <v>0.59479902231477366</v>
      </c>
      <c r="P682" s="211">
        <v>7.0229541425427741E-2</v>
      </c>
      <c r="Q682" s="211">
        <v>7.2693559905009766E-2</v>
      </c>
      <c r="R682" s="211">
        <v>0.45622157954667936</v>
      </c>
      <c r="S682" s="211">
        <v>0.28245938515603247</v>
      </c>
      <c r="T682" s="211">
        <v>0.51363205810432844</v>
      </c>
      <c r="U682" s="211">
        <v>0.4300442582456262</v>
      </c>
      <c r="V682" s="211">
        <v>8.3334163502388606E-2</v>
      </c>
      <c r="W682" s="211">
        <v>0.57948369340324646</v>
      </c>
      <c r="X682" s="211">
        <v>0.3141465001219107</v>
      </c>
      <c r="Y682" s="211">
        <v>0.61423384647478474</v>
      </c>
      <c r="Z682" s="211">
        <v>0.14588612421927619</v>
      </c>
      <c r="AA682" s="212">
        <v>0.12154122495136158</v>
      </c>
    </row>
    <row r="683" spans="1:27" x14ac:dyDescent="0.35">
      <c r="A683" s="210" t="s">
        <v>1359</v>
      </c>
      <c r="B683" s="217">
        <v>166.41490630760609</v>
      </c>
      <c r="C683" s="211">
        <v>8.0887707607823239E-2</v>
      </c>
      <c r="D683" s="211">
        <v>0.12615020192579457</v>
      </c>
      <c r="E683" s="211">
        <v>6.9036955941560688E-2</v>
      </c>
      <c r="F683" s="211">
        <v>9.7582744422578915E-2</v>
      </c>
      <c r="G683" s="211">
        <v>0.12327199430510034</v>
      </c>
      <c r="H683" s="211">
        <v>0.11137352080122612</v>
      </c>
      <c r="I683" s="211">
        <v>0.50945157068536584</v>
      </c>
      <c r="J683" s="211">
        <v>0.44665984473876469</v>
      </c>
      <c r="K683" s="211">
        <v>0.56323757252990525</v>
      </c>
      <c r="L683" s="211">
        <v>0.27695923164712211</v>
      </c>
      <c r="M683" s="211">
        <v>9.9022288948055648E-2</v>
      </c>
      <c r="N683" s="211">
        <v>0.39368134489380596</v>
      </c>
      <c r="O683" s="211">
        <v>0.65708389332971451</v>
      </c>
      <c r="P683" s="211">
        <v>7.107175286534817E-2</v>
      </c>
      <c r="Q683" s="211">
        <v>6.659793063363352E-2</v>
      </c>
      <c r="R683" s="211">
        <v>0.38960994822684097</v>
      </c>
      <c r="S683" s="211">
        <v>0.34867766549764367</v>
      </c>
      <c r="T683" s="211">
        <v>0.46626945028087402</v>
      </c>
      <c r="U683" s="211">
        <v>0.40161440905785656</v>
      </c>
      <c r="V683" s="211">
        <v>0.14028139127786568</v>
      </c>
      <c r="W683" s="211">
        <v>0.61947056176170034</v>
      </c>
      <c r="X683" s="211">
        <v>0.31365308516326623</v>
      </c>
      <c r="Y683" s="211">
        <v>0.73493052349697929</v>
      </c>
      <c r="Z683" s="211">
        <v>0.14404468198083087</v>
      </c>
      <c r="AA683" s="212">
        <v>0.11246270868858954</v>
      </c>
    </row>
    <row r="684" spans="1:27" x14ac:dyDescent="0.35">
      <c r="A684" s="210" t="s">
        <v>1360</v>
      </c>
      <c r="B684" s="217">
        <v>144.49781418455066</v>
      </c>
      <c r="C684" s="211">
        <v>6.4408779406357877E-2</v>
      </c>
      <c r="D684" s="211">
        <v>0.11992513878374855</v>
      </c>
      <c r="E684" s="211">
        <v>6.6931588404294973E-2</v>
      </c>
      <c r="F684" s="211">
        <v>0.10132204975013284</v>
      </c>
      <c r="G684" s="211">
        <v>0.1220235463286229</v>
      </c>
      <c r="H684" s="211">
        <v>0.11722846657394145</v>
      </c>
      <c r="I684" s="211">
        <v>0.49278462119643301</v>
      </c>
      <c r="J684" s="211">
        <v>0.41207444963232093</v>
      </c>
      <c r="K684" s="211">
        <v>0.56214095424288224</v>
      </c>
      <c r="L684" s="211">
        <v>0.27874439300577181</v>
      </c>
      <c r="M684" s="211">
        <v>9.0380137992897555E-2</v>
      </c>
      <c r="N684" s="211">
        <v>0.38779022431170695</v>
      </c>
      <c r="O684" s="211">
        <v>0.67115217570892916</v>
      </c>
      <c r="P684" s="211">
        <v>6.5004842525184389E-2</v>
      </c>
      <c r="Q684" s="211">
        <v>5.5338075349473353E-2</v>
      </c>
      <c r="R684" s="211">
        <v>0.41963036186333352</v>
      </c>
      <c r="S684" s="211">
        <v>0.3103985765487457</v>
      </c>
      <c r="T684" s="211">
        <v>0.5719500796478092</v>
      </c>
      <c r="U684" s="211">
        <v>0.46649419483232818</v>
      </c>
      <c r="V684" s="211">
        <v>0.13058699057436879</v>
      </c>
      <c r="W684" s="211">
        <v>0.58537913010144904</v>
      </c>
      <c r="X684" s="211">
        <v>0.33845679230367015</v>
      </c>
      <c r="Y684" s="211">
        <v>0.67838533843665783</v>
      </c>
      <c r="Z684" s="211">
        <v>0.14675551514129828</v>
      </c>
      <c r="AA684" s="212">
        <v>0.11452485288949001</v>
      </c>
    </row>
    <row r="685" spans="1:27" x14ac:dyDescent="0.35">
      <c r="A685" s="210" t="s">
        <v>1361</v>
      </c>
      <c r="B685" s="217">
        <v>118.54995424505765</v>
      </c>
      <c r="C685" s="211">
        <v>6.9553173692312675E-2</v>
      </c>
      <c r="D685" s="211">
        <v>0.12538877387368461</v>
      </c>
      <c r="E685" s="211">
        <v>7.1880848014840959E-2</v>
      </c>
      <c r="F685" s="211">
        <v>8.7439190199309652E-2</v>
      </c>
      <c r="G685" s="211">
        <v>0.12704814366050529</v>
      </c>
      <c r="H685" s="211">
        <v>0.11956787403696514</v>
      </c>
      <c r="I685" s="211">
        <v>0.48997991827679038</v>
      </c>
      <c r="J685" s="211">
        <v>0.44761243540307838</v>
      </c>
      <c r="K685" s="211">
        <v>0.61068452641621784</v>
      </c>
      <c r="L685" s="211">
        <v>0.27488004753297957</v>
      </c>
      <c r="M685" s="211">
        <v>8.9523494087780167E-2</v>
      </c>
      <c r="N685" s="211">
        <v>0.44987712348594217</v>
      </c>
      <c r="O685" s="211">
        <v>0.75020843988742214</v>
      </c>
      <c r="P685" s="211">
        <v>6.7752450556503363E-2</v>
      </c>
      <c r="Q685" s="211">
        <v>9.8117344784711721E-2</v>
      </c>
      <c r="R685" s="211">
        <v>0.4535226447845952</v>
      </c>
      <c r="S685" s="211">
        <v>0.29061747967163831</v>
      </c>
      <c r="T685" s="211">
        <v>0.50611042581343646</v>
      </c>
      <c r="U685" s="211">
        <v>0.53656056192858348</v>
      </c>
      <c r="V685" s="211">
        <v>5.3748345225522944E-2</v>
      </c>
      <c r="W685" s="211">
        <v>0.4911656980938936</v>
      </c>
      <c r="X685" s="211">
        <v>0.38879857468863432</v>
      </c>
      <c r="Y685" s="211">
        <v>0.69426890616274528</v>
      </c>
      <c r="Z685" s="211">
        <v>0.14989215148791424</v>
      </c>
      <c r="AA685" s="212">
        <v>0.12264294062327431</v>
      </c>
    </row>
    <row r="686" spans="1:27" x14ac:dyDescent="0.35">
      <c r="A686" s="210" t="s">
        <v>1362</v>
      </c>
      <c r="B686" s="217">
        <v>123.15605569782008</v>
      </c>
      <c r="C686" s="211">
        <v>4.9690523829643285E-2</v>
      </c>
      <c r="D686" s="211">
        <v>0.12280101721072575</v>
      </c>
      <c r="E686" s="211">
        <v>7.511869956018026E-2</v>
      </c>
      <c r="F686" s="211">
        <v>8.9329789581127625E-2</v>
      </c>
      <c r="G686" s="211">
        <v>0.12019862607892895</v>
      </c>
      <c r="H686" s="211">
        <v>0.10333695656151567</v>
      </c>
      <c r="I686" s="211">
        <v>0.43906314194515883</v>
      </c>
      <c r="J686" s="211">
        <v>0.44852812254364571</v>
      </c>
      <c r="K686" s="211">
        <v>0.58794524890599786</v>
      </c>
      <c r="L686" s="211">
        <v>0.27543031643678001</v>
      </c>
      <c r="M686" s="211">
        <v>7.999632714766805E-2</v>
      </c>
      <c r="N686" s="211">
        <v>0.39863814763061556</v>
      </c>
      <c r="O686" s="211">
        <v>0.63875418672868445</v>
      </c>
      <c r="P686" s="211">
        <v>6.5460828422209794E-2</v>
      </c>
      <c r="Q686" s="211">
        <v>4.7229825224089639E-2</v>
      </c>
      <c r="R686" s="211">
        <v>0.45271488569052698</v>
      </c>
      <c r="S686" s="211">
        <v>0.42706198622823188</v>
      </c>
      <c r="T686" s="211">
        <v>0.55747290250107628</v>
      </c>
      <c r="U686" s="211">
        <v>0.42737429787416503</v>
      </c>
      <c r="V686" s="211">
        <v>9.5501722898465397E-2</v>
      </c>
      <c r="W686" s="211">
        <v>0.52460109724200088</v>
      </c>
      <c r="X686" s="211">
        <v>0.29363367170958732</v>
      </c>
      <c r="Y686" s="211">
        <v>0.6714718652807079</v>
      </c>
      <c r="Z686" s="211">
        <v>0.14835447106958105</v>
      </c>
      <c r="AA686" s="212">
        <v>0.11654105114962458</v>
      </c>
    </row>
    <row r="687" spans="1:27" x14ac:dyDescent="0.35">
      <c r="A687" s="210" t="s">
        <v>1363</v>
      </c>
      <c r="B687" s="217">
        <v>172.27147388726939</v>
      </c>
      <c r="C687" s="211">
        <v>5.902722136377505E-2</v>
      </c>
      <c r="D687" s="211">
        <v>0.12881933273527657</v>
      </c>
      <c r="E687" s="211">
        <v>7.4772585544008049E-2</v>
      </c>
      <c r="F687" s="211">
        <v>9.7484823226592937E-2</v>
      </c>
      <c r="G687" s="211">
        <v>0.1214026543658866</v>
      </c>
      <c r="H687" s="211">
        <v>0.1179175443120123</v>
      </c>
      <c r="I687" s="211">
        <v>0.51829660258227317</v>
      </c>
      <c r="J687" s="211">
        <v>0.46877522296808716</v>
      </c>
      <c r="K687" s="211">
        <v>0.63295308370172831</v>
      </c>
      <c r="L687" s="211">
        <v>0.2705962778541659</v>
      </c>
      <c r="M687" s="211">
        <v>0.10454154646873862</v>
      </c>
      <c r="N687" s="211">
        <v>0.36982730651186096</v>
      </c>
      <c r="O687" s="211">
        <v>0.7073639718649074</v>
      </c>
      <c r="P687" s="211">
        <v>7.1144183230038238E-2</v>
      </c>
      <c r="Q687" s="211">
        <v>0.10204139061211796</v>
      </c>
      <c r="R687" s="211">
        <v>0.41392246145630568</v>
      </c>
      <c r="S687" s="211">
        <v>0.30601219986900141</v>
      </c>
      <c r="T687" s="211">
        <v>0.61331369216162468</v>
      </c>
      <c r="U687" s="211">
        <v>0.48896792069812156</v>
      </c>
      <c r="V687" s="211">
        <v>0.10137173244195746</v>
      </c>
      <c r="W687" s="211">
        <v>0.58554435702789498</v>
      </c>
      <c r="X687" s="211">
        <v>0.3999121854415858</v>
      </c>
      <c r="Y687" s="211">
        <v>0.61578818991538831</v>
      </c>
      <c r="Z687" s="211">
        <v>0.14502273968374069</v>
      </c>
      <c r="AA687" s="212">
        <v>0.11096794735375723</v>
      </c>
    </row>
    <row r="688" spans="1:27" x14ac:dyDescent="0.35">
      <c r="A688" s="210" t="s">
        <v>1364</v>
      </c>
      <c r="B688" s="217">
        <v>136.70778275053223</v>
      </c>
      <c r="C688" s="211">
        <v>6.283281316975467E-2</v>
      </c>
      <c r="D688" s="211">
        <v>0.12520764974577417</v>
      </c>
      <c r="E688" s="211">
        <v>6.7883344378294672E-2</v>
      </c>
      <c r="F688" s="211">
        <v>8.5666063375326396E-2</v>
      </c>
      <c r="G688" s="211">
        <v>0.12257829252102173</v>
      </c>
      <c r="H688" s="211">
        <v>0.12253044583883349</v>
      </c>
      <c r="I688" s="211">
        <v>0.49000860231331278</v>
      </c>
      <c r="J688" s="211">
        <v>0.45523321745549605</v>
      </c>
      <c r="K688" s="211">
        <v>0.60413154293643356</v>
      </c>
      <c r="L688" s="211">
        <v>0.2717530698195364</v>
      </c>
      <c r="M688" s="211">
        <v>9.9467123574663752E-2</v>
      </c>
      <c r="N688" s="211">
        <v>0.45380839970112474</v>
      </c>
      <c r="O688" s="211">
        <v>0.65046001514565077</v>
      </c>
      <c r="P688" s="211">
        <v>6.6386912432575759E-2</v>
      </c>
      <c r="Q688" s="211">
        <v>0.16157829909864946</v>
      </c>
      <c r="R688" s="211">
        <v>0.44892333009646429</v>
      </c>
      <c r="S688" s="211">
        <v>0.33313379155092521</v>
      </c>
      <c r="T688" s="211">
        <v>0.51825598082571178</v>
      </c>
      <c r="U688" s="211">
        <v>0.37119265291083481</v>
      </c>
      <c r="V688" s="211">
        <v>0.14104007419577105</v>
      </c>
      <c r="W688" s="211">
        <v>0.53139931880034585</v>
      </c>
      <c r="X688" s="211">
        <v>0.41967298908347855</v>
      </c>
      <c r="Y688" s="211">
        <v>0.62682802330959297</v>
      </c>
      <c r="Z688" s="211">
        <v>0.14785488430607424</v>
      </c>
      <c r="AA688" s="212">
        <v>0.12465009775467853</v>
      </c>
    </row>
    <row r="689" spans="1:27" x14ac:dyDescent="0.35">
      <c r="A689" s="210" t="s">
        <v>1365</v>
      </c>
      <c r="B689" s="217">
        <v>159.48540635624806</v>
      </c>
      <c r="C689" s="211">
        <v>5.4411861854682581E-2</v>
      </c>
      <c r="D689" s="211">
        <v>0.11652070396379831</v>
      </c>
      <c r="E689" s="211">
        <v>7.8422458077884047E-2</v>
      </c>
      <c r="F689" s="211">
        <v>9.7823122068887811E-2</v>
      </c>
      <c r="G689" s="211">
        <v>0.1190820355944739</v>
      </c>
      <c r="H689" s="211">
        <v>0.11620630232997639</v>
      </c>
      <c r="I689" s="211">
        <v>0.45332426556040806</v>
      </c>
      <c r="J689" s="211">
        <v>0.45928481858272746</v>
      </c>
      <c r="K689" s="211">
        <v>0.62093474994013187</v>
      </c>
      <c r="L689" s="211">
        <v>0.27556119630787551</v>
      </c>
      <c r="M689" s="211">
        <v>0.10090514881234906</v>
      </c>
      <c r="N689" s="211">
        <v>0.53355723506461583</v>
      </c>
      <c r="O689" s="211">
        <v>0.71499957269228853</v>
      </c>
      <c r="P689" s="211">
        <v>6.748062644400922E-2</v>
      </c>
      <c r="Q689" s="211">
        <v>6.8164784927079752E-2</v>
      </c>
      <c r="R689" s="211">
        <v>0.40192328870085881</v>
      </c>
      <c r="S689" s="211">
        <v>0.32463453423120658</v>
      </c>
      <c r="T689" s="211">
        <v>0.52837962501072255</v>
      </c>
      <c r="U689" s="211">
        <v>0.43684433762237573</v>
      </c>
      <c r="V689" s="211">
        <v>0.11828093553928029</v>
      </c>
      <c r="W689" s="211">
        <v>0.5439008918645144</v>
      </c>
      <c r="X689" s="211">
        <v>0.37489686506404502</v>
      </c>
      <c r="Y689" s="211">
        <v>0.65150006199448351</v>
      </c>
      <c r="Z689" s="211">
        <v>0.14560138949657858</v>
      </c>
      <c r="AA689" s="212">
        <v>0.11472503094125691</v>
      </c>
    </row>
    <row r="690" spans="1:27" x14ac:dyDescent="0.35">
      <c r="A690" s="210" t="s">
        <v>1366</v>
      </c>
      <c r="B690" s="217">
        <v>149.40090307199256</v>
      </c>
      <c r="C690" s="211">
        <v>7.0234619858655645E-2</v>
      </c>
      <c r="D690" s="211">
        <v>0.12229059321691897</v>
      </c>
      <c r="E690" s="211">
        <v>8.0713853061220364E-2</v>
      </c>
      <c r="F690" s="211">
        <v>9.2411716074377481E-2</v>
      </c>
      <c r="G690" s="211">
        <v>0.12130947774278779</v>
      </c>
      <c r="H690" s="211">
        <v>0.12442316345409826</v>
      </c>
      <c r="I690" s="211">
        <v>0.512635284241587</v>
      </c>
      <c r="J690" s="211">
        <v>0.47606797568302461</v>
      </c>
      <c r="K690" s="211">
        <v>0.61805688970612271</v>
      </c>
      <c r="L690" s="211">
        <v>0.28040465926250863</v>
      </c>
      <c r="M690" s="211">
        <v>9.1754828529221386E-2</v>
      </c>
      <c r="N690" s="211">
        <v>0.4429493107081609</v>
      </c>
      <c r="O690" s="211">
        <v>0.70925674742485922</v>
      </c>
      <c r="P690" s="211">
        <v>7.066875960272577E-2</v>
      </c>
      <c r="Q690" s="211">
        <v>0.10651751165688692</v>
      </c>
      <c r="R690" s="211">
        <v>0.45389041336674202</v>
      </c>
      <c r="S690" s="211">
        <v>0.34634721400766472</v>
      </c>
      <c r="T690" s="211">
        <v>0.52910108933407007</v>
      </c>
      <c r="U690" s="211">
        <v>0.43203182942460239</v>
      </c>
      <c r="V690" s="211">
        <v>0.12489845856049933</v>
      </c>
      <c r="W690" s="211">
        <v>0.51363450100168417</v>
      </c>
      <c r="X690" s="211">
        <v>0.34554978340748466</v>
      </c>
      <c r="Y690" s="211">
        <v>0.6645030114285938</v>
      </c>
      <c r="Z690" s="211">
        <v>0.14532982582600046</v>
      </c>
      <c r="AA690" s="212">
        <v>0.12344539833110076</v>
      </c>
    </row>
    <row r="691" spans="1:27" x14ac:dyDescent="0.35">
      <c r="A691" s="210" t="s">
        <v>1367</v>
      </c>
      <c r="B691" s="217">
        <v>109.18666066354287</v>
      </c>
      <c r="C691" s="211">
        <v>6.3760394099872997E-2</v>
      </c>
      <c r="D691" s="211">
        <v>0.12513233737141224</v>
      </c>
      <c r="E691" s="211">
        <v>8.2469037613111321E-2</v>
      </c>
      <c r="F691" s="211">
        <v>0.10783306461743872</v>
      </c>
      <c r="G691" s="211">
        <v>0.12187116778153811</v>
      </c>
      <c r="H691" s="211">
        <v>0.10879897231024568</v>
      </c>
      <c r="I691" s="211">
        <v>0.41461677048991125</v>
      </c>
      <c r="J691" s="211">
        <v>0.40361795993127036</v>
      </c>
      <c r="K691" s="211">
        <v>0.54803043889446723</v>
      </c>
      <c r="L691" s="211">
        <v>0.27374201691411387</v>
      </c>
      <c r="M691" s="211">
        <v>9.7028133534489844E-2</v>
      </c>
      <c r="N691" s="211">
        <v>0.3783670126647134</v>
      </c>
      <c r="O691" s="211">
        <v>0.67920110676640111</v>
      </c>
      <c r="P691" s="211">
        <v>6.8258470449125669E-2</v>
      </c>
      <c r="Q691" s="211">
        <v>0.111208302197769</v>
      </c>
      <c r="R691" s="211">
        <v>0.44066406544836839</v>
      </c>
      <c r="S691" s="211">
        <v>0.32383205323415742</v>
      </c>
      <c r="T691" s="211">
        <v>0.60064281147263676</v>
      </c>
      <c r="U691" s="211">
        <v>0.34493398919826362</v>
      </c>
      <c r="V691" s="211">
        <v>6.3157965105535702E-2</v>
      </c>
      <c r="W691" s="211">
        <v>0.56055461610720914</v>
      </c>
      <c r="X691" s="211">
        <v>0.4423033669496601</v>
      </c>
      <c r="Y691" s="211">
        <v>0.58004678207131466</v>
      </c>
      <c r="Z691" s="211">
        <v>0.14861550931644957</v>
      </c>
      <c r="AA691" s="212">
        <v>0.12261174650551948</v>
      </c>
    </row>
    <row r="692" spans="1:27" x14ac:dyDescent="0.35">
      <c r="A692" s="210" t="s">
        <v>1368</v>
      </c>
      <c r="B692" s="217">
        <v>140.84891552584148</v>
      </c>
      <c r="C692" s="211">
        <v>5.9480240191713274E-2</v>
      </c>
      <c r="D692" s="211">
        <v>0.12511905053513403</v>
      </c>
      <c r="E692" s="211">
        <v>8.3859982906806615E-2</v>
      </c>
      <c r="F692" s="211">
        <v>0.11300382982045566</v>
      </c>
      <c r="G692" s="211">
        <v>0.12346556979947235</v>
      </c>
      <c r="H692" s="211">
        <v>0.11843709306147916</v>
      </c>
      <c r="I692" s="211">
        <v>0.41836665222366948</v>
      </c>
      <c r="J692" s="211">
        <v>0.45162006484042122</v>
      </c>
      <c r="K692" s="211">
        <v>0.54578223134085191</v>
      </c>
      <c r="L692" s="211">
        <v>0.27896825715317131</v>
      </c>
      <c r="M692" s="211">
        <v>9.975332423193739E-2</v>
      </c>
      <c r="N692" s="211">
        <v>0.50615877054767</v>
      </c>
      <c r="O692" s="211">
        <v>0.71118191288791133</v>
      </c>
      <c r="P692" s="211">
        <v>7.0800007699832343E-2</v>
      </c>
      <c r="Q692" s="211">
        <v>4.7132847912036278E-2</v>
      </c>
      <c r="R692" s="211">
        <v>0.42257826177906338</v>
      </c>
      <c r="S692" s="211">
        <v>0.26316681167175848</v>
      </c>
      <c r="T692" s="211">
        <v>0.5210061759501019</v>
      </c>
      <c r="U692" s="211">
        <v>0.36629888255710025</v>
      </c>
      <c r="V692" s="211">
        <v>0.12809028874543726</v>
      </c>
      <c r="W692" s="211">
        <v>0.58257157200706478</v>
      </c>
      <c r="X692" s="211">
        <v>0.29747442650526357</v>
      </c>
      <c r="Y692" s="211">
        <v>0.62195202867962385</v>
      </c>
      <c r="Z692" s="211">
        <v>0.14987123477397027</v>
      </c>
      <c r="AA692" s="212">
        <v>0.12104425348228923</v>
      </c>
    </row>
    <row r="693" spans="1:27" x14ac:dyDescent="0.35">
      <c r="A693" s="210" t="s">
        <v>1369</v>
      </c>
      <c r="B693" s="217">
        <v>141.40287165521605</v>
      </c>
      <c r="C693" s="211">
        <v>6.6068473792841101E-2</v>
      </c>
      <c r="D693" s="211">
        <v>0.12588000298060251</v>
      </c>
      <c r="E693" s="211">
        <v>8.4092465656125492E-2</v>
      </c>
      <c r="F693" s="211">
        <v>9.5449066677447195E-2</v>
      </c>
      <c r="G693" s="211">
        <v>0.1155507180567944</v>
      </c>
      <c r="H693" s="211">
        <v>0.11475653908451791</v>
      </c>
      <c r="I693" s="211">
        <v>0.45656997191080406</v>
      </c>
      <c r="J693" s="211">
        <v>0.39726103861035328</v>
      </c>
      <c r="K693" s="211">
        <v>0.62890438919209291</v>
      </c>
      <c r="L693" s="211">
        <v>0.27910813787568206</v>
      </c>
      <c r="M693" s="211">
        <v>8.8768501162156163E-2</v>
      </c>
      <c r="N693" s="211">
        <v>0.48338219842015356</v>
      </c>
      <c r="O693" s="211">
        <v>0.69413301375570502</v>
      </c>
      <c r="P693" s="211">
        <v>6.5444228502921892E-2</v>
      </c>
      <c r="Q693" s="211">
        <v>0.1232634906880424</v>
      </c>
      <c r="R693" s="211">
        <v>0.44813418452593945</v>
      </c>
      <c r="S693" s="211">
        <v>0.28887270483880967</v>
      </c>
      <c r="T693" s="211">
        <v>0.53225764794666419</v>
      </c>
      <c r="U693" s="211">
        <v>0.33004692258452528</v>
      </c>
      <c r="V693" s="211">
        <v>0.1212392841344572</v>
      </c>
      <c r="W693" s="211">
        <v>0.62541040741361253</v>
      </c>
      <c r="X693" s="211">
        <v>0.32749157476599505</v>
      </c>
      <c r="Y693" s="211">
        <v>0.72288260726410758</v>
      </c>
      <c r="Z693" s="211">
        <v>0.14994184033848129</v>
      </c>
      <c r="AA693" s="212">
        <v>0.11868790186859665</v>
      </c>
    </row>
    <row r="694" spans="1:27" x14ac:dyDescent="0.35">
      <c r="A694" s="210" t="s">
        <v>1370</v>
      </c>
      <c r="B694" s="217">
        <v>113.21013457656849</v>
      </c>
      <c r="C694" s="211">
        <v>7.2671750774036245E-2</v>
      </c>
      <c r="D694" s="211">
        <v>0.12769589988022423</v>
      </c>
      <c r="E694" s="211">
        <v>7.3725761816182886E-2</v>
      </c>
      <c r="F694" s="211">
        <v>8.7512115353463787E-2</v>
      </c>
      <c r="G694" s="211">
        <v>0.12357091668545016</v>
      </c>
      <c r="H694" s="211">
        <v>0.11598211179225103</v>
      </c>
      <c r="I694" s="211">
        <v>0.50170694035548125</v>
      </c>
      <c r="J694" s="211">
        <v>0.44135300938071409</v>
      </c>
      <c r="K694" s="211">
        <v>0.56176156723497217</v>
      </c>
      <c r="L694" s="211">
        <v>0.27394813914103361</v>
      </c>
      <c r="M694" s="211">
        <v>8.832339859538603E-2</v>
      </c>
      <c r="N694" s="211">
        <v>0.38005994953336691</v>
      </c>
      <c r="O694" s="211">
        <v>0.65256718166958516</v>
      </c>
      <c r="P694" s="211">
        <v>7.2011791605809186E-2</v>
      </c>
      <c r="Q694" s="211">
        <v>5.2095306719050313E-2</v>
      </c>
      <c r="R694" s="211">
        <v>0.4593543522062758</v>
      </c>
      <c r="S694" s="211">
        <v>0.33889945270541738</v>
      </c>
      <c r="T694" s="211">
        <v>0.60494779316927927</v>
      </c>
      <c r="U694" s="211">
        <v>0.47169301724156631</v>
      </c>
      <c r="V694" s="211">
        <v>5.90553350463488E-2</v>
      </c>
      <c r="W694" s="211">
        <v>0.51823556109811242</v>
      </c>
      <c r="X694" s="211">
        <v>0.2552561472680715</v>
      </c>
      <c r="Y694" s="211">
        <v>0.70359574113671719</v>
      </c>
      <c r="Z694" s="211">
        <v>0.14610863769813373</v>
      </c>
      <c r="AA694" s="212">
        <v>0.12535352206336758</v>
      </c>
    </row>
    <row r="695" spans="1:27" x14ac:dyDescent="0.35">
      <c r="A695" s="210" t="s">
        <v>1371</v>
      </c>
      <c r="B695" s="217">
        <v>143.37886171466522</v>
      </c>
      <c r="C695" s="211">
        <v>5.3463535633490669E-2</v>
      </c>
      <c r="D695" s="211">
        <v>0.11631056005113459</v>
      </c>
      <c r="E695" s="211">
        <v>7.3234646213220053E-2</v>
      </c>
      <c r="F695" s="211">
        <v>9.1824810088912912E-2</v>
      </c>
      <c r="G695" s="211">
        <v>0.114290906943894</v>
      </c>
      <c r="H695" s="211">
        <v>0.1187698207139628</v>
      </c>
      <c r="I695" s="211">
        <v>0.48717864620604445</v>
      </c>
      <c r="J695" s="211">
        <v>0.41474430021663927</v>
      </c>
      <c r="K695" s="211">
        <v>0.57527352372310336</v>
      </c>
      <c r="L695" s="211">
        <v>0.28027160849161231</v>
      </c>
      <c r="M695" s="211">
        <v>0.10049568114649318</v>
      </c>
      <c r="N695" s="211">
        <v>0.38254717390648696</v>
      </c>
      <c r="O695" s="211">
        <v>0.77551659221490377</v>
      </c>
      <c r="P695" s="211">
        <v>7.2475453823259761E-2</v>
      </c>
      <c r="Q695" s="211">
        <v>0.10974318943772268</v>
      </c>
      <c r="R695" s="211">
        <v>0.45458281199383704</v>
      </c>
      <c r="S695" s="211">
        <v>0.35605965876098422</v>
      </c>
      <c r="T695" s="211">
        <v>0.61687069018984697</v>
      </c>
      <c r="U695" s="211">
        <v>0.47718944594318313</v>
      </c>
      <c r="V695" s="211">
        <v>8.6178389839566216E-2</v>
      </c>
      <c r="W695" s="211">
        <v>0.50056726638253346</v>
      </c>
      <c r="X695" s="211">
        <v>0.30092602756232711</v>
      </c>
      <c r="Y695" s="211">
        <v>0.60708180262562728</v>
      </c>
      <c r="Z695" s="211">
        <v>0.14735404668162874</v>
      </c>
      <c r="AA695" s="212">
        <v>0.11647483346583357</v>
      </c>
    </row>
    <row r="696" spans="1:27" x14ac:dyDescent="0.35">
      <c r="A696" s="210" t="s">
        <v>1372</v>
      </c>
      <c r="B696" s="217">
        <v>117.10935200943871</v>
      </c>
      <c r="C696" s="211">
        <v>7.546495714406283E-2</v>
      </c>
      <c r="D696" s="211">
        <v>0.12240854753915342</v>
      </c>
      <c r="E696" s="211">
        <v>7.0408074096702217E-2</v>
      </c>
      <c r="F696" s="211">
        <v>8.9538654658035122E-2</v>
      </c>
      <c r="G696" s="211">
        <v>0.12483255300346835</v>
      </c>
      <c r="H696" s="211">
        <v>0.10833984388261061</v>
      </c>
      <c r="I696" s="211">
        <v>0.49318343029809253</v>
      </c>
      <c r="J696" s="211">
        <v>0.43280675956489945</v>
      </c>
      <c r="K696" s="211">
        <v>0.53001488337556668</v>
      </c>
      <c r="L696" s="211">
        <v>0.27178089964259855</v>
      </c>
      <c r="M696" s="211">
        <v>8.1921069293706725E-2</v>
      </c>
      <c r="N696" s="211">
        <v>0.43792052861718433</v>
      </c>
      <c r="O696" s="211">
        <v>0.6489804259882852</v>
      </c>
      <c r="P696" s="211">
        <v>7.1608947801315964E-2</v>
      </c>
      <c r="Q696" s="211">
        <v>6.4768629231431812E-2</v>
      </c>
      <c r="R696" s="211">
        <v>0.42848450693702589</v>
      </c>
      <c r="S696" s="211">
        <v>0.3694983742164783</v>
      </c>
      <c r="T696" s="211">
        <v>0.53578720812673886</v>
      </c>
      <c r="U696" s="211">
        <v>0.38987388438644777</v>
      </c>
      <c r="V696" s="211">
        <v>0.10260858074270393</v>
      </c>
      <c r="W696" s="211">
        <v>0.56007798301268941</v>
      </c>
      <c r="X696" s="211">
        <v>0.42214759241096594</v>
      </c>
      <c r="Y696" s="211">
        <v>0.64148985599534669</v>
      </c>
      <c r="Z696" s="211">
        <v>0.14859866422028356</v>
      </c>
      <c r="AA696" s="212">
        <v>0.12538010078191023</v>
      </c>
    </row>
    <row r="697" spans="1:27" x14ac:dyDescent="0.35">
      <c r="A697" s="210" t="s">
        <v>1373</v>
      </c>
      <c r="B697" s="217">
        <v>140.73782251631846</v>
      </c>
      <c r="C697" s="211">
        <v>6.2678633283941562E-2</v>
      </c>
      <c r="D697" s="211">
        <v>0.12696179233551966</v>
      </c>
      <c r="E697" s="211">
        <v>8.7290433789519228E-2</v>
      </c>
      <c r="F697" s="211">
        <v>0.10148251430415406</v>
      </c>
      <c r="G697" s="211">
        <v>0.11838905927366129</v>
      </c>
      <c r="H697" s="211">
        <v>0.12458530140138627</v>
      </c>
      <c r="I697" s="211">
        <v>0.52032053105554443</v>
      </c>
      <c r="J697" s="211">
        <v>0.47302715297192283</v>
      </c>
      <c r="K697" s="211">
        <v>0.59844109216828156</v>
      </c>
      <c r="L697" s="211">
        <v>0.26997836227538385</v>
      </c>
      <c r="M697" s="211">
        <v>9.0851599221259211E-2</v>
      </c>
      <c r="N697" s="211">
        <v>0.51731911879702719</v>
      </c>
      <c r="O697" s="211">
        <v>0.66022225969745119</v>
      </c>
      <c r="P697" s="211">
        <v>6.8133831261848826E-2</v>
      </c>
      <c r="Q697" s="211">
        <v>9.2948066065575791E-2</v>
      </c>
      <c r="R697" s="211">
        <v>0.44905055524697507</v>
      </c>
      <c r="S697" s="211">
        <v>0.29557532575028905</v>
      </c>
      <c r="T697" s="211">
        <v>0.60877619811056483</v>
      </c>
      <c r="U697" s="211">
        <v>0.3709660695619702</v>
      </c>
      <c r="V697" s="211">
        <v>0.11881829217487437</v>
      </c>
      <c r="W697" s="211">
        <v>0.53477609375979518</v>
      </c>
      <c r="X697" s="211">
        <v>0.40736008966121834</v>
      </c>
      <c r="Y697" s="211">
        <v>0.6596888131112989</v>
      </c>
      <c r="Z697" s="211">
        <v>0.14548387067935634</v>
      </c>
      <c r="AA697" s="212">
        <v>0.1250204366069024</v>
      </c>
    </row>
    <row r="698" spans="1:27" x14ac:dyDescent="0.35">
      <c r="A698" s="210" t="s">
        <v>1374</v>
      </c>
      <c r="B698" s="217">
        <v>142.10449461561416</v>
      </c>
      <c r="C698" s="211">
        <v>5.717681437581891E-2</v>
      </c>
      <c r="D698" s="211">
        <v>0.12226685736093082</v>
      </c>
      <c r="E698" s="211">
        <v>8.1130701264965285E-2</v>
      </c>
      <c r="F698" s="211">
        <v>9.3226617713013188E-2</v>
      </c>
      <c r="G698" s="211">
        <v>0.11901783941241541</v>
      </c>
      <c r="H698" s="211">
        <v>0.11280523267043016</v>
      </c>
      <c r="I698" s="211">
        <v>0.52626383199294158</v>
      </c>
      <c r="J698" s="211">
        <v>0.43565744206445883</v>
      </c>
      <c r="K698" s="211">
        <v>0.60940262589049488</v>
      </c>
      <c r="L698" s="211">
        <v>0.27361048816060457</v>
      </c>
      <c r="M698" s="211">
        <v>0.1057576447374305</v>
      </c>
      <c r="N698" s="211">
        <v>0.39085217115112647</v>
      </c>
      <c r="O698" s="211">
        <v>0.62064342116700644</v>
      </c>
      <c r="P698" s="211">
        <v>6.9377069687156803E-2</v>
      </c>
      <c r="Q698" s="211">
        <v>0.10550190139754406</v>
      </c>
      <c r="R698" s="211">
        <v>0.41368921534951153</v>
      </c>
      <c r="S698" s="211">
        <v>0.32915956309090799</v>
      </c>
      <c r="T698" s="211">
        <v>0.5171162917562333</v>
      </c>
      <c r="U698" s="211">
        <v>0.43123527828314856</v>
      </c>
      <c r="V698" s="211">
        <v>9.812122018789364E-2</v>
      </c>
      <c r="W698" s="211">
        <v>0.52472388845613271</v>
      </c>
      <c r="X698" s="211">
        <v>0.33309529572121044</v>
      </c>
      <c r="Y698" s="211">
        <v>0.65061623710205274</v>
      </c>
      <c r="Z698" s="211">
        <v>0.14706737287798619</v>
      </c>
      <c r="AA698" s="212">
        <v>0.11800402788374419</v>
      </c>
    </row>
    <row r="699" spans="1:27" x14ac:dyDescent="0.35">
      <c r="A699" s="210" t="s">
        <v>1375</v>
      </c>
      <c r="B699" s="217">
        <v>122.34909791189854</v>
      </c>
      <c r="C699" s="211">
        <v>7.5305981374469436E-2</v>
      </c>
      <c r="D699" s="211">
        <v>0.12304461213358864</v>
      </c>
      <c r="E699" s="211">
        <v>7.6569052445720098E-2</v>
      </c>
      <c r="F699" s="211">
        <v>8.214248085474922E-2</v>
      </c>
      <c r="G699" s="211">
        <v>0.11681737699050748</v>
      </c>
      <c r="H699" s="211">
        <v>0.11357617731881302</v>
      </c>
      <c r="I699" s="211">
        <v>0.52751350813854314</v>
      </c>
      <c r="J699" s="211">
        <v>0.4860398079114952</v>
      </c>
      <c r="K699" s="211">
        <v>0.61797202258250461</v>
      </c>
      <c r="L699" s="211">
        <v>0.27013519042633283</v>
      </c>
      <c r="M699" s="211">
        <v>7.9741314536131536E-2</v>
      </c>
      <c r="N699" s="211">
        <v>0.33782843530790868</v>
      </c>
      <c r="O699" s="211">
        <v>0.74771210974569224</v>
      </c>
      <c r="P699" s="211">
        <v>6.5590385725044345E-2</v>
      </c>
      <c r="Q699" s="211">
        <v>7.5342486027072594E-2</v>
      </c>
      <c r="R699" s="211">
        <v>0.40943847713901255</v>
      </c>
      <c r="S699" s="211">
        <v>0.32447503755434104</v>
      </c>
      <c r="T699" s="211">
        <v>0.53400735125995336</v>
      </c>
      <c r="U699" s="211">
        <v>0.37082152363461302</v>
      </c>
      <c r="V699" s="211">
        <v>0.10237105554942094</v>
      </c>
      <c r="W699" s="211">
        <v>0.6224514680889317</v>
      </c>
      <c r="X699" s="211">
        <v>0.26307230879296911</v>
      </c>
      <c r="Y699" s="211">
        <v>0.72330291199932362</v>
      </c>
      <c r="Z699" s="211">
        <v>0.14112695274849227</v>
      </c>
      <c r="AA699" s="212">
        <v>0.12116531039206566</v>
      </c>
    </row>
    <row r="700" spans="1:27" x14ac:dyDescent="0.35">
      <c r="A700" s="210" t="s">
        <v>1376</v>
      </c>
      <c r="B700" s="217">
        <v>151.37408645364974</v>
      </c>
      <c r="C700" s="211">
        <v>7.6710956666206281E-2</v>
      </c>
      <c r="D700" s="211">
        <v>0.12476601267312952</v>
      </c>
      <c r="E700" s="211">
        <v>7.7212453778902193E-2</v>
      </c>
      <c r="F700" s="211">
        <v>7.6440499391772901E-2</v>
      </c>
      <c r="G700" s="211">
        <v>0.11783332485612039</v>
      </c>
      <c r="H700" s="211">
        <v>0.11429932448401729</v>
      </c>
      <c r="I700" s="211">
        <v>0.41919343183657137</v>
      </c>
      <c r="J700" s="211">
        <v>0.40192864294300512</v>
      </c>
      <c r="K700" s="211">
        <v>0.60361346271345184</v>
      </c>
      <c r="L700" s="211">
        <v>0.27358933583240069</v>
      </c>
      <c r="M700" s="211">
        <v>9.4509245513378706E-2</v>
      </c>
      <c r="N700" s="211">
        <v>0.53563257998320657</v>
      </c>
      <c r="O700" s="211">
        <v>0.71552216062620833</v>
      </c>
      <c r="P700" s="211">
        <v>7.025071950685198E-2</v>
      </c>
      <c r="Q700" s="211">
        <v>5.3200475920448145E-2</v>
      </c>
      <c r="R700" s="211">
        <v>0.43316981374762858</v>
      </c>
      <c r="S700" s="211">
        <v>0.34949656136119844</v>
      </c>
      <c r="T700" s="211">
        <v>0.60230158913521936</v>
      </c>
      <c r="U700" s="211">
        <v>0.55548348789463686</v>
      </c>
      <c r="V700" s="211">
        <v>8.2846971575920053E-2</v>
      </c>
      <c r="W700" s="211">
        <v>0.51185070234733898</v>
      </c>
      <c r="X700" s="211">
        <v>0.31900761901101715</v>
      </c>
      <c r="Y700" s="211">
        <v>0.71574467228706606</v>
      </c>
      <c r="Z700" s="211">
        <v>0.13961163339840715</v>
      </c>
      <c r="AA700" s="212">
        <v>0.12091626428592314</v>
      </c>
    </row>
    <row r="701" spans="1:27" x14ac:dyDescent="0.35">
      <c r="A701" s="210" t="s">
        <v>1377</v>
      </c>
      <c r="B701" s="217">
        <v>147.93847960142747</v>
      </c>
      <c r="C701" s="211">
        <v>6.5219294317235818E-2</v>
      </c>
      <c r="D701" s="211">
        <v>0.11822711667060204</v>
      </c>
      <c r="E701" s="211">
        <v>7.3844825319349716E-2</v>
      </c>
      <c r="F701" s="211">
        <v>0.10526078318313992</v>
      </c>
      <c r="G701" s="211">
        <v>0.12194417040000199</v>
      </c>
      <c r="H701" s="211">
        <v>0.12473554203366216</v>
      </c>
      <c r="I701" s="211">
        <v>0.51435837873916257</v>
      </c>
      <c r="J701" s="211">
        <v>0.40802602749823352</v>
      </c>
      <c r="K701" s="211">
        <v>0.64626160245817343</v>
      </c>
      <c r="L701" s="211">
        <v>0.27929036157151554</v>
      </c>
      <c r="M701" s="211">
        <v>8.7034148089609478E-2</v>
      </c>
      <c r="N701" s="211">
        <v>0.44955019555781417</v>
      </c>
      <c r="O701" s="211">
        <v>0.73815318031855137</v>
      </c>
      <c r="P701" s="211">
        <v>6.5261381947040967E-2</v>
      </c>
      <c r="Q701" s="211">
        <v>9.6187891268112502E-2</v>
      </c>
      <c r="R701" s="211">
        <v>0.40652770626372531</v>
      </c>
      <c r="S701" s="211">
        <v>0.28528950079882182</v>
      </c>
      <c r="T701" s="211">
        <v>0.53471321983474263</v>
      </c>
      <c r="U701" s="211">
        <v>0.42343969383529068</v>
      </c>
      <c r="V701" s="211">
        <v>0.12851264210453434</v>
      </c>
      <c r="W701" s="211">
        <v>0.55721211709843821</v>
      </c>
      <c r="X701" s="211">
        <v>0.28443006003599253</v>
      </c>
      <c r="Y701" s="211">
        <v>0.76250073150634556</v>
      </c>
      <c r="Z701" s="211">
        <v>0.14915472215116679</v>
      </c>
      <c r="AA701" s="212">
        <v>0.12120276967275716</v>
      </c>
    </row>
    <row r="702" spans="1:27" x14ac:dyDescent="0.35">
      <c r="A702" s="210" t="s">
        <v>1378</v>
      </c>
      <c r="B702" s="217">
        <v>189.86357912324112</v>
      </c>
      <c r="C702" s="211">
        <v>7.7927208639436307E-2</v>
      </c>
      <c r="D702" s="211">
        <v>0.12161547345160847</v>
      </c>
      <c r="E702" s="211">
        <v>7.8858942583801703E-2</v>
      </c>
      <c r="F702" s="211">
        <v>9.3230856264022749E-2</v>
      </c>
      <c r="G702" s="211">
        <v>0.12090107610451925</v>
      </c>
      <c r="H702" s="211">
        <v>0.11709209118472819</v>
      </c>
      <c r="I702" s="211">
        <v>0.48719879012799799</v>
      </c>
      <c r="J702" s="211">
        <v>0.41989267473571018</v>
      </c>
      <c r="K702" s="211">
        <v>0.56600144034444566</v>
      </c>
      <c r="L702" s="211">
        <v>0.27234174620007751</v>
      </c>
      <c r="M702" s="211">
        <v>0.10485580056500127</v>
      </c>
      <c r="N702" s="211">
        <v>0.53183878267843243</v>
      </c>
      <c r="O702" s="211">
        <v>0.64763770072659932</v>
      </c>
      <c r="P702" s="211">
        <v>7.36536223439717E-2</v>
      </c>
      <c r="Q702" s="211">
        <v>8.4763298054345529E-2</v>
      </c>
      <c r="R702" s="211">
        <v>0.40741503252596328</v>
      </c>
      <c r="S702" s="211">
        <v>0.2843350227436231</v>
      </c>
      <c r="T702" s="211">
        <v>0.60406867453371482</v>
      </c>
      <c r="U702" s="211">
        <v>0.3965856609222369</v>
      </c>
      <c r="V702" s="211">
        <v>0.17106004826098434</v>
      </c>
      <c r="W702" s="211">
        <v>0.51283759550668306</v>
      </c>
      <c r="X702" s="211">
        <v>0.26147153065619771</v>
      </c>
      <c r="Y702" s="211">
        <v>0.5692224086297395</v>
      </c>
      <c r="Z702" s="211">
        <v>0.14822181795059469</v>
      </c>
      <c r="AA702" s="212">
        <v>0.11192810764385791</v>
      </c>
    </row>
    <row r="703" spans="1:27" x14ac:dyDescent="0.35">
      <c r="A703" s="210" t="s">
        <v>1379</v>
      </c>
      <c r="B703" s="217">
        <v>145.56527140855866</v>
      </c>
      <c r="C703" s="211">
        <v>8.2495734857761488E-2</v>
      </c>
      <c r="D703" s="211">
        <v>0.12831668750443356</v>
      </c>
      <c r="E703" s="211">
        <v>7.8174819378161314E-2</v>
      </c>
      <c r="F703" s="211">
        <v>0.10003018300455946</v>
      </c>
      <c r="G703" s="211">
        <v>0.11725145638729283</v>
      </c>
      <c r="H703" s="211">
        <v>0.1084201020230226</v>
      </c>
      <c r="I703" s="211">
        <v>0.4923676228130498</v>
      </c>
      <c r="J703" s="211">
        <v>0.39919557134627193</v>
      </c>
      <c r="K703" s="211">
        <v>0.59701376743015833</v>
      </c>
      <c r="L703" s="211">
        <v>0.27570858028512368</v>
      </c>
      <c r="M703" s="211">
        <v>9.2359560205499014E-2</v>
      </c>
      <c r="N703" s="211">
        <v>0.37230833056473028</v>
      </c>
      <c r="O703" s="211">
        <v>0.69128903663893393</v>
      </c>
      <c r="P703" s="211">
        <v>7.2058711645518359E-2</v>
      </c>
      <c r="Q703" s="211">
        <v>0.11019750445421767</v>
      </c>
      <c r="R703" s="211">
        <v>0.43475240385464742</v>
      </c>
      <c r="S703" s="211">
        <v>0.29928306878942851</v>
      </c>
      <c r="T703" s="211">
        <v>0.58807685896691408</v>
      </c>
      <c r="U703" s="211">
        <v>0.50296661820330413</v>
      </c>
      <c r="V703" s="211">
        <v>0.11231477179061305</v>
      </c>
      <c r="W703" s="211">
        <v>0.56111476150492934</v>
      </c>
      <c r="X703" s="211">
        <v>0.34199138929647782</v>
      </c>
      <c r="Y703" s="211">
        <v>0.53449014665197525</v>
      </c>
      <c r="Z703" s="211">
        <v>0.14411630780389664</v>
      </c>
      <c r="AA703" s="212">
        <v>0.11965124868841819</v>
      </c>
    </row>
    <row r="704" spans="1:27" x14ac:dyDescent="0.35">
      <c r="A704" s="210" t="s">
        <v>1380</v>
      </c>
      <c r="B704" s="217">
        <v>182.11322457850528</v>
      </c>
      <c r="C704" s="211">
        <v>5.8225746565256462E-2</v>
      </c>
      <c r="D704" s="211">
        <v>0.12222538372135328</v>
      </c>
      <c r="E704" s="211">
        <v>8.1839266010447623E-2</v>
      </c>
      <c r="F704" s="211">
        <v>9.7721399728293246E-2</v>
      </c>
      <c r="G704" s="211">
        <v>0.11866881650837846</v>
      </c>
      <c r="H704" s="211">
        <v>0.11162591542739991</v>
      </c>
      <c r="I704" s="211">
        <v>0.5244854526516205</v>
      </c>
      <c r="J704" s="211">
        <v>0.46632398051156998</v>
      </c>
      <c r="K704" s="211">
        <v>0.64878403458802703</v>
      </c>
      <c r="L704" s="211">
        <v>0.27867326925672559</v>
      </c>
      <c r="M704" s="211">
        <v>9.4877992056088087E-2</v>
      </c>
      <c r="N704" s="211">
        <v>0.4159672817260312</v>
      </c>
      <c r="O704" s="211">
        <v>0.61405323850464999</v>
      </c>
      <c r="P704" s="211">
        <v>7.2017449343214968E-2</v>
      </c>
      <c r="Q704" s="211">
        <v>0.142319527544635</v>
      </c>
      <c r="R704" s="211">
        <v>0.45817834642885802</v>
      </c>
      <c r="S704" s="211">
        <v>0.33068525070428928</v>
      </c>
      <c r="T704" s="211">
        <v>0.62250616800378589</v>
      </c>
      <c r="U704" s="211">
        <v>0.43139714709496069</v>
      </c>
      <c r="V704" s="211">
        <v>0.15045307546080586</v>
      </c>
      <c r="W704" s="211">
        <v>0.55989943057492941</v>
      </c>
      <c r="X704" s="211">
        <v>0.43096707952511587</v>
      </c>
      <c r="Y704" s="211">
        <v>0.66895746546884061</v>
      </c>
      <c r="Z704" s="211">
        <v>0.14485980535823959</v>
      </c>
      <c r="AA704" s="212">
        <v>0.11741386357443205</v>
      </c>
    </row>
    <row r="705" spans="1:27" x14ac:dyDescent="0.35">
      <c r="A705" s="210" t="s">
        <v>1381</v>
      </c>
      <c r="B705" s="217">
        <v>154.56774608504392</v>
      </c>
      <c r="C705" s="211">
        <v>6.7282178336372511E-2</v>
      </c>
      <c r="D705" s="211">
        <v>0.12628818032262959</v>
      </c>
      <c r="E705" s="211">
        <v>8.2197463340977703E-2</v>
      </c>
      <c r="F705" s="211">
        <v>0.10113267250226753</v>
      </c>
      <c r="G705" s="211">
        <v>0.11843061602622068</v>
      </c>
      <c r="H705" s="211">
        <v>0.12077889796841557</v>
      </c>
      <c r="I705" s="211">
        <v>0.49043141093406073</v>
      </c>
      <c r="J705" s="211">
        <v>0.47033012855555961</v>
      </c>
      <c r="K705" s="211">
        <v>0.59817409044932635</v>
      </c>
      <c r="L705" s="211">
        <v>0.27329769036329704</v>
      </c>
      <c r="M705" s="211">
        <v>9.5144396406619605E-2</v>
      </c>
      <c r="N705" s="211">
        <v>0.34020479067025444</v>
      </c>
      <c r="O705" s="211">
        <v>0.72873254137886811</v>
      </c>
      <c r="P705" s="211">
        <v>7.2423533733679019E-2</v>
      </c>
      <c r="Q705" s="211">
        <v>6.9214263770523407E-2</v>
      </c>
      <c r="R705" s="211">
        <v>0.47670394657069437</v>
      </c>
      <c r="S705" s="211">
        <v>0.38989774224646617</v>
      </c>
      <c r="T705" s="211">
        <v>0.53726832102958255</v>
      </c>
      <c r="U705" s="211">
        <v>0.36991604680430673</v>
      </c>
      <c r="V705" s="211">
        <v>0.1329796632139785</v>
      </c>
      <c r="W705" s="211">
        <v>0.54840512677823083</v>
      </c>
      <c r="X705" s="211">
        <v>0.24183032255476386</v>
      </c>
      <c r="Y705" s="211">
        <v>0.66809173106918374</v>
      </c>
      <c r="Z705" s="211">
        <v>0.14467604378093876</v>
      </c>
      <c r="AA705" s="212">
        <v>0.1164684517523815</v>
      </c>
    </row>
    <row r="706" spans="1:27" x14ac:dyDescent="0.35">
      <c r="A706" s="210" t="s">
        <v>1382</v>
      </c>
      <c r="B706" s="217">
        <v>164.52289386079755</v>
      </c>
      <c r="C706" s="211">
        <v>5.1366808239606938E-2</v>
      </c>
      <c r="D706" s="211">
        <v>0.11780888836977445</v>
      </c>
      <c r="E706" s="211">
        <v>7.5276051373061301E-2</v>
      </c>
      <c r="F706" s="211">
        <v>6.9936838180729294E-2</v>
      </c>
      <c r="G706" s="211">
        <v>0.11747592251267988</v>
      </c>
      <c r="H706" s="211">
        <v>0.12226927757501767</v>
      </c>
      <c r="I706" s="211">
        <v>0.52919509220044147</v>
      </c>
      <c r="J706" s="211">
        <v>0.42847859940036487</v>
      </c>
      <c r="K706" s="211">
        <v>0.5573997835908524</v>
      </c>
      <c r="L706" s="211">
        <v>0.26871904321953954</v>
      </c>
      <c r="M706" s="211">
        <v>9.3306607704317812E-2</v>
      </c>
      <c r="N706" s="211">
        <v>0.41966780517440694</v>
      </c>
      <c r="O706" s="211">
        <v>0.71560356651139401</v>
      </c>
      <c r="P706" s="211">
        <v>6.800794681060357E-2</v>
      </c>
      <c r="Q706" s="211">
        <v>9.2717242157214455E-2</v>
      </c>
      <c r="R706" s="211">
        <v>0.4415593537146224</v>
      </c>
      <c r="S706" s="211">
        <v>0.32590378327512937</v>
      </c>
      <c r="T706" s="211">
        <v>0.62832515713385839</v>
      </c>
      <c r="U706" s="211">
        <v>0.43808240259042652</v>
      </c>
      <c r="V706" s="211">
        <v>0.17503372329926234</v>
      </c>
      <c r="W706" s="211">
        <v>0.59119507918498548</v>
      </c>
      <c r="X706" s="211">
        <v>0.35767741767335642</v>
      </c>
      <c r="Y706" s="211">
        <v>0.68464597956494333</v>
      </c>
      <c r="Z706" s="211">
        <v>0.14665352492939007</v>
      </c>
      <c r="AA706" s="212">
        <v>0.12102058942749579</v>
      </c>
    </row>
    <row r="707" spans="1:27" x14ac:dyDescent="0.35">
      <c r="A707" s="210" t="s">
        <v>1383</v>
      </c>
      <c r="B707" s="217">
        <v>167.5655735837407</v>
      </c>
      <c r="C707" s="211">
        <v>5.210743296489885E-2</v>
      </c>
      <c r="D707" s="211">
        <v>0.1149577998402522</v>
      </c>
      <c r="E707" s="211">
        <v>8.4768158563439749E-2</v>
      </c>
      <c r="F707" s="211">
        <v>0.10611423997446395</v>
      </c>
      <c r="G707" s="211">
        <v>0.12410250277529623</v>
      </c>
      <c r="H707" s="211">
        <v>0.11837407359509534</v>
      </c>
      <c r="I707" s="211">
        <v>0.48220690473291461</v>
      </c>
      <c r="J707" s="211">
        <v>0.43653476416124787</v>
      </c>
      <c r="K707" s="211">
        <v>0.62569813959057718</v>
      </c>
      <c r="L707" s="211">
        <v>0.27903085259124555</v>
      </c>
      <c r="M707" s="211">
        <v>8.8577380298531516E-2</v>
      </c>
      <c r="N707" s="211">
        <v>0.4887188626876674</v>
      </c>
      <c r="O707" s="211">
        <v>0.75137776115492572</v>
      </c>
      <c r="P707" s="211">
        <v>7.228694651447011E-2</v>
      </c>
      <c r="Q707" s="211">
        <v>0.16506505413419276</v>
      </c>
      <c r="R707" s="211">
        <v>0.46619875078169565</v>
      </c>
      <c r="S707" s="211">
        <v>0.4145165707513645</v>
      </c>
      <c r="T707" s="211">
        <v>0.55669261035168693</v>
      </c>
      <c r="U707" s="211">
        <v>0.42428025678661058</v>
      </c>
      <c r="V707" s="211">
        <v>0.13988150611405192</v>
      </c>
      <c r="W707" s="211">
        <v>0.50495133075323673</v>
      </c>
      <c r="X707" s="211">
        <v>0.32087314281346418</v>
      </c>
      <c r="Y707" s="211">
        <v>0.60625014326966764</v>
      </c>
      <c r="Z707" s="211">
        <v>0.14909791951487009</v>
      </c>
      <c r="AA707" s="212">
        <v>0.11834533459710413</v>
      </c>
    </row>
    <row r="708" spans="1:27" x14ac:dyDescent="0.35">
      <c r="A708" s="210" t="s">
        <v>1384</v>
      </c>
      <c r="B708" s="217">
        <v>137.81615786535414</v>
      </c>
      <c r="C708" s="211">
        <v>7.8436495648168306E-2</v>
      </c>
      <c r="D708" s="211">
        <v>0.13180046505338797</v>
      </c>
      <c r="E708" s="211">
        <v>6.7827732123980605E-2</v>
      </c>
      <c r="F708" s="211">
        <v>9.8147506488121539E-2</v>
      </c>
      <c r="G708" s="211">
        <v>0.12445340424526248</v>
      </c>
      <c r="H708" s="211">
        <v>0.12254837776729077</v>
      </c>
      <c r="I708" s="211">
        <v>0.52499372199831318</v>
      </c>
      <c r="J708" s="211">
        <v>0.45160462075230401</v>
      </c>
      <c r="K708" s="211">
        <v>0.64400362542970546</v>
      </c>
      <c r="L708" s="211">
        <v>0.27123066249504091</v>
      </c>
      <c r="M708" s="211">
        <v>0.10857975767021408</v>
      </c>
      <c r="N708" s="211">
        <v>0.50639475342394269</v>
      </c>
      <c r="O708" s="211">
        <v>0.70907109525092971</v>
      </c>
      <c r="P708" s="211">
        <v>6.6915100130664942E-2</v>
      </c>
      <c r="Q708" s="211">
        <v>0.10171412600252409</v>
      </c>
      <c r="R708" s="211">
        <v>0.47341037587159041</v>
      </c>
      <c r="S708" s="211">
        <v>0.35465542289621133</v>
      </c>
      <c r="T708" s="211">
        <v>0.52209381850547343</v>
      </c>
      <c r="U708" s="211">
        <v>0.36232651571374758</v>
      </c>
      <c r="V708" s="211">
        <v>0.11679038660746571</v>
      </c>
      <c r="W708" s="211">
        <v>0.56829180689492964</v>
      </c>
      <c r="X708" s="211">
        <v>0.38450807878753207</v>
      </c>
      <c r="Y708" s="211">
        <v>0.58698960694862423</v>
      </c>
      <c r="Z708" s="211">
        <v>0.14811295919091053</v>
      </c>
      <c r="AA708" s="212">
        <v>0.12244066663777273</v>
      </c>
    </row>
    <row r="709" spans="1:27" x14ac:dyDescent="0.35">
      <c r="A709" s="210" t="s">
        <v>1385</v>
      </c>
      <c r="B709" s="217">
        <v>123.23534332878904</v>
      </c>
      <c r="C709" s="211">
        <v>5.5920776199950173E-2</v>
      </c>
      <c r="D709" s="211">
        <v>0.13300250467676983</v>
      </c>
      <c r="E709" s="211">
        <v>7.5639647230274693E-2</v>
      </c>
      <c r="F709" s="211">
        <v>6.9990459870361191E-2</v>
      </c>
      <c r="G709" s="211">
        <v>0.11392799674746901</v>
      </c>
      <c r="H709" s="211">
        <v>0.11923180133568716</v>
      </c>
      <c r="I709" s="211">
        <v>0.52058482642098169</v>
      </c>
      <c r="J709" s="211">
        <v>0.43821162114803325</v>
      </c>
      <c r="K709" s="211">
        <v>0.64372947844956374</v>
      </c>
      <c r="L709" s="211">
        <v>0.27957221108945907</v>
      </c>
      <c r="M709" s="211">
        <v>9.9321561337518183E-2</v>
      </c>
      <c r="N709" s="211">
        <v>0.43645153865179342</v>
      </c>
      <c r="O709" s="211">
        <v>0.70865653071988544</v>
      </c>
      <c r="P709" s="211">
        <v>6.2223923686427332E-2</v>
      </c>
      <c r="Q709" s="211">
        <v>8.1358790707677917E-2</v>
      </c>
      <c r="R709" s="211">
        <v>0.42476840337441613</v>
      </c>
      <c r="S709" s="211">
        <v>0.30739611722255511</v>
      </c>
      <c r="T709" s="211">
        <v>0.54765022555313814</v>
      </c>
      <c r="U709" s="211">
        <v>0.42445715005965678</v>
      </c>
      <c r="V709" s="211">
        <v>6.6457840499602822E-2</v>
      </c>
      <c r="W709" s="211">
        <v>0.5724598306820784</v>
      </c>
      <c r="X709" s="211">
        <v>0.24788013308102486</v>
      </c>
      <c r="Y709" s="211">
        <v>0.63760484904898029</v>
      </c>
      <c r="Z709" s="211">
        <v>0.14025531452901313</v>
      </c>
      <c r="AA709" s="212">
        <v>0.11484578848202208</v>
      </c>
    </row>
    <row r="710" spans="1:27" x14ac:dyDescent="0.35">
      <c r="A710" s="210" t="s">
        <v>1386</v>
      </c>
      <c r="B710" s="217">
        <v>137.09261180657674</v>
      </c>
      <c r="C710" s="211">
        <v>6.7278640236026754E-2</v>
      </c>
      <c r="D710" s="211">
        <v>0.1275785585851856</v>
      </c>
      <c r="E710" s="211">
        <v>7.3869048529187561E-2</v>
      </c>
      <c r="F710" s="211">
        <v>0.10112700359718881</v>
      </c>
      <c r="G710" s="211">
        <v>0.12174689054772472</v>
      </c>
      <c r="H710" s="211">
        <v>0.11138985666703863</v>
      </c>
      <c r="I710" s="211">
        <v>0.50488381097204504</v>
      </c>
      <c r="J710" s="211">
        <v>0.44942745581751431</v>
      </c>
      <c r="K710" s="211">
        <v>0.57956746397016334</v>
      </c>
      <c r="L710" s="211">
        <v>0.27257719509315509</v>
      </c>
      <c r="M710" s="211">
        <v>0.10610887281874862</v>
      </c>
      <c r="N710" s="211">
        <v>0.37254948001565169</v>
      </c>
      <c r="O710" s="211">
        <v>0.76092600335774663</v>
      </c>
      <c r="P710" s="211">
        <v>6.6220698712193798E-2</v>
      </c>
      <c r="Q710" s="211">
        <v>4.9789828932376601E-2</v>
      </c>
      <c r="R710" s="211">
        <v>0.43396961156760216</v>
      </c>
      <c r="S710" s="211">
        <v>0.34279387676088552</v>
      </c>
      <c r="T710" s="211">
        <v>0.56071347935797666</v>
      </c>
      <c r="U710" s="211">
        <v>0.44789803746040191</v>
      </c>
      <c r="V710" s="211">
        <v>0.11164675499000978</v>
      </c>
      <c r="W710" s="211">
        <v>0.53511351064675838</v>
      </c>
      <c r="X710" s="211">
        <v>0.38738701993823144</v>
      </c>
      <c r="Y710" s="211">
        <v>0.606025819979369</v>
      </c>
      <c r="Z710" s="211">
        <v>0.1488234401629121</v>
      </c>
      <c r="AA710" s="212">
        <v>0.12031977929166589</v>
      </c>
    </row>
    <row r="711" spans="1:27" x14ac:dyDescent="0.35">
      <c r="A711" s="210" t="s">
        <v>1387</v>
      </c>
      <c r="B711" s="217">
        <v>135.70937781812378</v>
      </c>
      <c r="C711" s="211">
        <v>5.2900286755677754E-2</v>
      </c>
      <c r="D711" s="211">
        <v>0.13025759890169508</v>
      </c>
      <c r="E711" s="211">
        <v>7.2885004129304501E-2</v>
      </c>
      <c r="F711" s="211">
        <v>0.11319536075839894</v>
      </c>
      <c r="G711" s="211">
        <v>0.1221294230014936</v>
      </c>
      <c r="H711" s="211">
        <v>0.12556529399528174</v>
      </c>
      <c r="I711" s="211">
        <v>0.51792386062256579</v>
      </c>
      <c r="J711" s="211">
        <v>0.43711684892989916</v>
      </c>
      <c r="K711" s="211">
        <v>0.6089687098644585</v>
      </c>
      <c r="L711" s="211">
        <v>0.27199783740230432</v>
      </c>
      <c r="M711" s="211">
        <v>0.10149786898089593</v>
      </c>
      <c r="N711" s="211">
        <v>0.46082397250937701</v>
      </c>
      <c r="O711" s="211">
        <v>0.77405624519233884</v>
      </c>
      <c r="P711" s="211">
        <v>6.5758776300765237E-2</v>
      </c>
      <c r="Q711" s="211">
        <v>6.2107019020950949E-2</v>
      </c>
      <c r="R711" s="211">
        <v>0.39485572163793747</v>
      </c>
      <c r="S711" s="211">
        <v>0.40350629675111199</v>
      </c>
      <c r="T711" s="211">
        <v>0.58079201113253753</v>
      </c>
      <c r="U711" s="211">
        <v>0.37673926446735428</v>
      </c>
      <c r="V711" s="211">
        <v>8.0645365245115758E-2</v>
      </c>
      <c r="W711" s="211">
        <v>0.51205417822854282</v>
      </c>
      <c r="X711" s="211">
        <v>0.29952638592279818</v>
      </c>
      <c r="Y711" s="211">
        <v>0.72962048916165223</v>
      </c>
      <c r="Z711" s="211">
        <v>0.14691746565829686</v>
      </c>
      <c r="AA711" s="212">
        <v>0.11462374074291394</v>
      </c>
    </row>
    <row r="712" spans="1:27" x14ac:dyDescent="0.35">
      <c r="A712" s="210" t="s">
        <v>1388</v>
      </c>
      <c r="B712" s="217">
        <v>138.29782862339195</v>
      </c>
      <c r="C712" s="211">
        <v>6.5379209078906264E-2</v>
      </c>
      <c r="D712" s="211">
        <v>0.12448992769365096</v>
      </c>
      <c r="E712" s="211">
        <v>8.5783799659656379E-2</v>
      </c>
      <c r="F712" s="211">
        <v>0.11089114535192135</v>
      </c>
      <c r="G712" s="211">
        <v>0.11688193622884506</v>
      </c>
      <c r="H712" s="211">
        <v>0.12696420734789643</v>
      </c>
      <c r="I712" s="211">
        <v>0.51532042813919698</v>
      </c>
      <c r="J712" s="211">
        <v>0.41489068051291811</v>
      </c>
      <c r="K712" s="211">
        <v>0.64894967669298442</v>
      </c>
      <c r="L712" s="211">
        <v>0.26901367867194903</v>
      </c>
      <c r="M712" s="211">
        <v>0.10931832061921867</v>
      </c>
      <c r="N712" s="211">
        <v>0.37713765640564734</v>
      </c>
      <c r="O712" s="211">
        <v>0.62748449026136832</v>
      </c>
      <c r="P712" s="211">
        <v>6.8957793599700279E-2</v>
      </c>
      <c r="Q712" s="211">
        <v>6.6432281788525144E-2</v>
      </c>
      <c r="R712" s="211">
        <v>0.49235780517888972</v>
      </c>
      <c r="S712" s="211">
        <v>0.30039144004535906</v>
      </c>
      <c r="T712" s="211">
        <v>0.54309291519946179</v>
      </c>
      <c r="U712" s="211">
        <v>0.32753276030068418</v>
      </c>
      <c r="V712" s="211">
        <v>0.11843266650881346</v>
      </c>
      <c r="W712" s="211">
        <v>0.57897458965273318</v>
      </c>
      <c r="X712" s="211">
        <v>0.25734020705029359</v>
      </c>
      <c r="Y712" s="211">
        <v>0.60747898427821545</v>
      </c>
      <c r="Z712" s="211">
        <v>0.14082160675639957</v>
      </c>
      <c r="AA712" s="212">
        <v>0.11918226284446563</v>
      </c>
    </row>
    <row r="713" spans="1:27" x14ac:dyDescent="0.35">
      <c r="A713" s="210" t="s">
        <v>1389</v>
      </c>
      <c r="B713" s="217">
        <v>142.74912944655057</v>
      </c>
      <c r="C713" s="211">
        <v>7.6588705993538078E-2</v>
      </c>
      <c r="D713" s="211">
        <v>0.13047944882802309</v>
      </c>
      <c r="E713" s="211">
        <v>8.1231023217925899E-2</v>
      </c>
      <c r="F713" s="211">
        <v>0.10941187446010592</v>
      </c>
      <c r="G713" s="211">
        <v>0.11783095880173779</v>
      </c>
      <c r="H713" s="211">
        <v>0.10322664044934378</v>
      </c>
      <c r="I713" s="211">
        <v>0.526142217034544</v>
      </c>
      <c r="J713" s="211">
        <v>0.41632457333003781</v>
      </c>
      <c r="K713" s="211">
        <v>0.54528922878050023</v>
      </c>
      <c r="L713" s="211">
        <v>0.27415666951810047</v>
      </c>
      <c r="M713" s="211">
        <v>0.10972908259839104</v>
      </c>
      <c r="N713" s="211">
        <v>0.45250394151739082</v>
      </c>
      <c r="O713" s="211">
        <v>0.74738117903814905</v>
      </c>
      <c r="P713" s="211">
        <v>7.2334418215784069E-2</v>
      </c>
      <c r="Q713" s="211">
        <v>6.3738385059502078E-2</v>
      </c>
      <c r="R713" s="211">
        <v>0.41634372752378856</v>
      </c>
      <c r="S713" s="211">
        <v>0.40365565230856026</v>
      </c>
      <c r="T713" s="211">
        <v>0.51146958766878237</v>
      </c>
      <c r="U713" s="211">
        <v>0.47553735735941671</v>
      </c>
      <c r="V713" s="211">
        <v>6.2542256761896176E-2</v>
      </c>
      <c r="W713" s="211">
        <v>0.53321657096804909</v>
      </c>
      <c r="X713" s="211">
        <v>0.24420336526433487</v>
      </c>
      <c r="Y713" s="211">
        <v>0.65784983229538196</v>
      </c>
      <c r="Z713" s="211">
        <v>0.14592770248192666</v>
      </c>
      <c r="AA713" s="212">
        <v>0.11411771627970942</v>
      </c>
    </row>
    <row r="714" spans="1:27" x14ac:dyDescent="0.35">
      <c r="A714" s="210" t="s">
        <v>1390</v>
      </c>
      <c r="B714" s="217">
        <v>122.63213612124773</v>
      </c>
      <c r="C714" s="211">
        <v>5.0412198830154409E-2</v>
      </c>
      <c r="D714" s="211">
        <v>0.12373252614817107</v>
      </c>
      <c r="E714" s="211">
        <v>7.3909977936155377E-2</v>
      </c>
      <c r="F714" s="211">
        <v>9.7736862429894364E-2</v>
      </c>
      <c r="G714" s="211">
        <v>0.12029012174896844</v>
      </c>
      <c r="H714" s="211">
        <v>0.12181761434622541</v>
      </c>
      <c r="I714" s="211">
        <v>0.47594161958399028</v>
      </c>
      <c r="J714" s="211">
        <v>0.41499660820107814</v>
      </c>
      <c r="K714" s="211">
        <v>0.5868683610399511</v>
      </c>
      <c r="L714" s="211">
        <v>0.27134382566844062</v>
      </c>
      <c r="M714" s="211">
        <v>9.3133675797051146E-2</v>
      </c>
      <c r="N714" s="211">
        <v>0.35123534830975467</v>
      </c>
      <c r="O714" s="211">
        <v>0.73955637448395906</v>
      </c>
      <c r="P714" s="211">
        <v>6.8297243955263348E-2</v>
      </c>
      <c r="Q714" s="211">
        <v>5.7009173871985314E-2</v>
      </c>
      <c r="R714" s="211">
        <v>0.4294550507955518</v>
      </c>
      <c r="S714" s="211">
        <v>0.33337432750859675</v>
      </c>
      <c r="T714" s="211">
        <v>0.58217671461760778</v>
      </c>
      <c r="U714" s="211">
        <v>0.50683477529527021</v>
      </c>
      <c r="V714" s="211">
        <v>5.5383738120997672E-2</v>
      </c>
      <c r="W714" s="211">
        <v>0.48152727612079022</v>
      </c>
      <c r="X714" s="211">
        <v>0.31491783006602381</v>
      </c>
      <c r="Y714" s="211">
        <v>0.60767869338510183</v>
      </c>
      <c r="Z714" s="211">
        <v>0.14909302596457849</v>
      </c>
      <c r="AA714" s="212">
        <v>0.11164283745549573</v>
      </c>
    </row>
    <row r="715" spans="1:27" x14ac:dyDescent="0.35">
      <c r="A715" s="210" t="s">
        <v>1391</v>
      </c>
      <c r="B715" s="217">
        <v>131.03092330761697</v>
      </c>
      <c r="C715" s="211">
        <v>5.5224164707958913E-2</v>
      </c>
      <c r="D715" s="211">
        <v>0.12363066338857472</v>
      </c>
      <c r="E715" s="211">
        <v>6.793378147786959E-2</v>
      </c>
      <c r="F715" s="211">
        <v>0.11453820351012114</v>
      </c>
      <c r="G715" s="211">
        <v>0.12586245682125977</v>
      </c>
      <c r="H715" s="211">
        <v>0.10326844894055229</v>
      </c>
      <c r="I715" s="211">
        <v>0.43899796220754023</v>
      </c>
      <c r="J715" s="211">
        <v>0.47742855222309133</v>
      </c>
      <c r="K715" s="211">
        <v>0.64592079068186314</v>
      </c>
      <c r="L715" s="211">
        <v>0.27685411612725863</v>
      </c>
      <c r="M715" s="211">
        <v>8.1513447371722336E-2</v>
      </c>
      <c r="N715" s="211">
        <v>0.35549908052568352</v>
      </c>
      <c r="O715" s="211">
        <v>0.72110548883322534</v>
      </c>
      <c r="P715" s="211">
        <v>6.7064489554736886E-2</v>
      </c>
      <c r="Q715" s="211">
        <v>5.9638113110552296E-2</v>
      </c>
      <c r="R715" s="211">
        <v>0.47543494650946788</v>
      </c>
      <c r="S715" s="211">
        <v>0.30431192647747179</v>
      </c>
      <c r="T715" s="211">
        <v>0.58896297929013808</v>
      </c>
      <c r="U715" s="211">
        <v>0.41160607138497746</v>
      </c>
      <c r="V715" s="211">
        <v>0.12595206549886387</v>
      </c>
      <c r="W715" s="211">
        <v>0.59187671527049823</v>
      </c>
      <c r="X715" s="211">
        <v>0.33454127286728819</v>
      </c>
      <c r="Y715" s="211">
        <v>0.5973983547189099</v>
      </c>
      <c r="Z715" s="211">
        <v>0.14904218992340904</v>
      </c>
      <c r="AA715" s="212">
        <v>0.11890936906093699</v>
      </c>
    </row>
    <row r="716" spans="1:27" x14ac:dyDescent="0.35">
      <c r="A716" s="210" t="s">
        <v>1392</v>
      </c>
      <c r="B716" s="217">
        <v>114.33425836948332</v>
      </c>
      <c r="C716" s="211">
        <v>6.9434143336387366E-2</v>
      </c>
      <c r="D716" s="211">
        <v>0.12640568215442657</v>
      </c>
      <c r="E716" s="211">
        <v>7.4187372701260107E-2</v>
      </c>
      <c r="F716" s="211">
        <v>8.9170248945036168E-2</v>
      </c>
      <c r="G716" s="211">
        <v>0.12257646860045482</v>
      </c>
      <c r="H716" s="211">
        <v>0.12071050727838541</v>
      </c>
      <c r="I716" s="211">
        <v>0.49802641345082288</v>
      </c>
      <c r="J716" s="211">
        <v>0.43309035202546264</v>
      </c>
      <c r="K716" s="211">
        <v>0.58637874164365023</v>
      </c>
      <c r="L716" s="211">
        <v>0.26715124625453274</v>
      </c>
      <c r="M716" s="211">
        <v>0.1108607913189084</v>
      </c>
      <c r="N716" s="211">
        <v>0.33963689063668001</v>
      </c>
      <c r="O716" s="211">
        <v>0.58839396047153592</v>
      </c>
      <c r="P716" s="211">
        <v>6.8419512533693091E-2</v>
      </c>
      <c r="Q716" s="211">
        <v>5.6494032599206864E-2</v>
      </c>
      <c r="R716" s="211">
        <v>0.40724101816084191</v>
      </c>
      <c r="S716" s="211">
        <v>0.40455337855150281</v>
      </c>
      <c r="T716" s="211">
        <v>0.55202082979606337</v>
      </c>
      <c r="U716" s="211">
        <v>0.4403525526651319</v>
      </c>
      <c r="V716" s="211">
        <v>5.8558690244087608E-2</v>
      </c>
      <c r="W716" s="211">
        <v>0.55490872840009109</v>
      </c>
      <c r="X716" s="211">
        <v>0.34050771210398972</v>
      </c>
      <c r="Y716" s="211">
        <v>0.68837064110142043</v>
      </c>
      <c r="Z716" s="211">
        <v>0.14980460908105966</v>
      </c>
      <c r="AA716" s="212">
        <v>0.1213648166539821</v>
      </c>
    </row>
    <row r="717" spans="1:27" x14ac:dyDescent="0.35">
      <c r="A717" s="210" t="s">
        <v>1393</v>
      </c>
      <c r="B717" s="217">
        <v>132.03530189319142</v>
      </c>
      <c r="C717" s="211">
        <v>6.8263670765205176E-2</v>
      </c>
      <c r="D717" s="211">
        <v>0.11854939472031197</v>
      </c>
      <c r="E717" s="211">
        <v>7.7582378039693978E-2</v>
      </c>
      <c r="F717" s="211">
        <v>0.10290156795839515</v>
      </c>
      <c r="G717" s="211">
        <v>0.12499308243596739</v>
      </c>
      <c r="H717" s="211">
        <v>0.11527900884727051</v>
      </c>
      <c r="I717" s="211">
        <v>0.51531081683899982</v>
      </c>
      <c r="J717" s="211">
        <v>0.44357014522290295</v>
      </c>
      <c r="K717" s="211">
        <v>0.61956219189462236</v>
      </c>
      <c r="L717" s="211">
        <v>0.27043060890646375</v>
      </c>
      <c r="M717" s="211">
        <v>8.4531822016519237E-2</v>
      </c>
      <c r="N717" s="211">
        <v>0.38726352034050288</v>
      </c>
      <c r="O717" s="211">
        <v>0.69240715633434036</v>
      </c>
      <c r="P717" s="211">
        <v>7.0626711980463372E-2</v>
      </c>
      <c r="Q717" s="211">
        <v>6.2615371313004459E-2</v>
      </c>
      <c r="R717" s="211">
        <v>0.44022045994814468</v>
      </c>
      <c r="S717" s="211">
        <v>0.43679201005979346</v>
      </c>
      <c r="T717" s="211">
        <v>0.49172872117505895</v>
      </c>
      <c r="U717" s="211">
        <v>0.3801327870852963</v>
      </c>
      <c r="V717" s="211">
        <v>9.777326763270297E-2</v>
      </c>
      <c r="W717" s="211">
        <v>0.55289994104480411</v>
      </c>
      <c r="X717" s="211">
        <v>0.39411631150699794</v>
      </c>
      <c r="Y717" s="211">
        <v>0.74746163425421719</v>
      </c>
      <c r="Z717" s="211">
        <v>0.14442427590983706</v>
      </c>
      <c r="AA717" s="212">
        <v>0.1196141718872593</v>
      </c>
    </row>
    <row r="718" spans="1:27" x14ac:dyDescent="0.35">
      <c r="A718" s="210" t="s">
        <v>1394</v>
      </c>
      <c r="B718" s="217">
        <v>154.91401332198797</v>
      </c>
      <c r="C718" s="211">
        <v>6.4405087044350509E-2</v>
      </c>
      <c r="D718" s="211">
        <v>0.12899573015630222</v>
      </c>
      <c r="E718" s="211">
        <v>7.5674847235095904E-2</v>
      </c>
      <c r="F718" s="211">
        <v>7.1647755869618343E-2</v>
      </c>
      <c r="G718" s="211">
        <v>0.11772332469484949</v>
      </c>
      <c r="H718" s="211">
        <v>0.10546266316428085</v>
      </c>
      <c r="I718" s="211">
        <v>0.52788715762550198</v>
      </c>
      <c r="J718" s="211">
        <v>0.424470101461141</v>
      </c>
      <c r="K718" s="211">
        <v>0.59520056904047902</v>
      </c>
      <c r="L718" s="211">
        <v>0.28176639059263198</v>
      </c>
      <c r="M718" s="211">
        <v>9.6482000167550652E-2</v>
      </c>
      <c r="N718" s="211">
        <v>0.44841391723285412</v>
      </c>
      <c r="O718" s="211">
        <v>0.65568461747148765</v>
      </c>
      <c r="P718" s="211">
        <v>7.341481239945441E-2</v>
      </c>
      <c r="Q718" s="211">
        <v>7.0692182971144782E-2</v>
      </c>
      <c r="R718" s="211">
        <v>0.3710725496362805</v>
      </c>
      <c r="S718" s="211">
        <v>0.30327343898108483</v>
      </c>
      <c r="T718" s="211">
        <v>0.53705307422523951</v>
      </c>
      <c r="U718" s="211">
        <v>0.5643987115655168</v>
      </c>
      <c r="V718" s="211">
        <v>8.2539943365781077E-2</v>
      </c>
      <c r="W718" s="211">
        <v>0.50116435893468547</v>
      </c>
      <c r="X718" s="211">
        <v>0.3456058361651706</v>
      </c>
      <c r="Y718" s="211">
        <v>0.58540192989194395</v>
      </c>
      <c r="Z718" s="211">
        <v>0.1498357952125122</v>
      </c>
      <c r="AA718" s="212">
        <v>0.11252108779043943</v>
      </c>
    </row>
    <row r="719" spans="1:27" x14ac:dyDescent="0.35">
      <c r="A719" s="210" t="s">
        <v>1395</v>
      </c>
      <c r="B719" s="217">
        <v>153.06697583115653</v>
      </c>
      <c r="C719" s="211">
        <v>6.482624216176272E-2</v>
      </c>
      <c r="D719" s="211">
        <v>0.13192953558291398</v>
      </c>
      <c r="E719" s="211">
        <v>7.2981281368382084E-2</v>
      </c>
      <c r="F719" s="211">
        <v>8.2787774356317581E-2</v>
      </c>
      <c r="G719" s="211">
        <v>0.11918964325109853</v>
      </c>
      <c r="H719" s="211">
        <v>0.12816698109022795</v>
      </c>
      <c r="I719" s="211">
        <v>0.51361938402412766</v>
      </c>
      <c r="J719" s="211">
        <v>0.42972921513898638</v>
      </c>
      <c r="K719" s="211">
        <v>0.59922491101618425</v>
      </c>
      <c r="L719" s="211">
        <v>0.27034981325624219</v>
      </c>
      <c r="M719" s="211">
        <v>0.11866112666999018</v>
      </c>
      <c r="N719" s="211">
        <v>0.44884903622771888</v>
      </c>
      <c r="O719" s="211">
        <v>0.67482222459828678</v>
      </c>
      <c r="P719" s="211">
        <v>7.3454060357255102E-2</v>
      </c>
      <c r="Q719" s="211">
        <v>4.5898280283710222E-2</v>
      </c>
      <c r="R719" s="211">
        <v>0.42156366180921301</v>
      </c>
      <c r="S719" s="211">
        <v>0.37531886607657028</v>
      </c>
      <c r="T719" s="211">
        <v>0.57061808544815962</v>
      </c>
      <c r="U719" s="211">
        <v>0.39818504883596939</v>
      </c>
      <c r="V719" s="211">
        <v>8.7527407339567459E-2</v>
      </c>
      <c r="W719" s="211">
        <v>0.54683933926451822</v>
      </c>
      <c r="X719" s="211">
        <v>0.34978688747875991</v>
      </c>
      <c r="Y719" s="211">
        <v>0.67292677650970889</v>
      </c>
      <c r="Z719" s="211">
        <v>0.14340773854543348</v>
      </c>
      <c r="AA719" s="212">
        <v>0.11581766934861804</v>
      </c>
    </row>
    <row r="720" spans="1:27" x14ac:dyDescent="0.35">
      <c r="A720" s="210" t="s">
        <v>1396</v>
      </c>
      <c r="B720" s="217">
        <v>145.97714812826797</v>
      </c>
      <c r="C720" s="211">
        <v>5.6089168356478251E-2</v>
      </c>
      <c r="D720" s="211">
        <v>0.11959550778394841</v>
      </c>
      <c r="E720" s="211">
        <v>7.6876393732975737E-2</v>
      </c>
      <c r="F720" s="211">
        <v>8.7606290248322616E-2</v>
      </c>
      <c r="G720" s="211">
        <v>0.12502268766786395</v>
      </c>
      <c r="H720" s="211">
        <v>0.10210728995759522</v>
      </c>
      <c r="I720" s="211">
        <v>0.51861653796814844</v>
      </c>
      <c r="J720" s="211">
        <v>0.41849890438090426</v>
      </c>
      <c r="K720" s="211">
        <v>0.56485620997392061</v>
      </c>
      <c r="L720" s="211">
        <v>0.27610262030261223</v>
      </c>
      <c r="M720" s="211">
        <v>0.11110886658932162</v>
      </c>
      <c r="N720" s="211">
        <v>0.4127045264686181</v>
      </c>
      <c r="O720" s="211">
        <v>0.59129020688083089</v>
      </c>
      <c r="P720" s="211">
        <v>7.2077938398852348E-2</v>
      </c>
      <c r="Q720" s="211">
        <v>0.11150843707703667</v>
      </c>
      <c r="R720" s="211">
        <v>0.47767619497031383</v>
      </c>
      <c r="S720" s="211">
        <v>0.34130978625409952</v>
      </c>
      <c r="T720" s="211">
        <v>0.48443521064246631</v>
      </c>
      <c r="U720" s="211">
        <v>0.3684507787218706</v>
      </c>
      <c r="V720" s="211">
        <v>0.10766948142054864</v>
      </c>
      <c r="W720" s="211">
        <v>0.58844466298487663</v>
      </c>
      <c r="X720" s="211">
        <v>0.2351123730963369</v>
      </c>
      <c r="Y720" s="211">
        <v>0.7656898413253943</v>
      </c>
      <c r="Z720" s="211">
        <v>0.14690612102877987</v>
      </c>
      <c r="AA720" s="212">
        <v>0.11952094245116512</v>
      </c>
    </row>
    <row r="721" spans="1:27" x14ac:dyDescent="0.35">
      <c r="A721" s="210" t="s">
        <v>1397</v>
      </c>
      <c r="B721" s="217">
        <v>130.94019285163503</v>
      </c>
      <c r="C721" s="211">
        <v>4.6845522932684083E-2</v>
      </c>
      <c r="D721" s="211">
        <v>0.1294171864816771</v>
      </c>
      <c r="E721" s="211">
        <v>8.1785648845261683E-2</v>
      </c>
      <c r="F721" s="211">
        <v>9.5747217117437847E-2</v>
      </c>
      <c r="G721" s="211">
        <v>0.12187222046089541</v>
      </c>
      <c r="H721" s="211">
        <v>0.12615315280807474</v>
      </c>
      <c r="I721" s="211">
        <v>0.45538544425347505</v>
      </c>
      <c r="J721" s="211">
        <v>0.46101738803695563</v>
      </c>
      <c r="K721" s="211">
        <v>0.59054753480635758</v>
      </c>
      <c r="L721" s="211">
        <v>0.2669113049166783</v>
      </c>
      <c r="M721" s="211">
        <v>0.10675114925326909</v>
      </c>
      <c r="N721" s="211">
        <v>0.3852488393785633</v>
      </c>
      <c r="O721" s="211">
        <v>0.71898893899208527</v>
      </c>
      <c r="P721" s="211">
        <v>6.5963837909960882E-2</v>
      </c>
      <c r="Q721" s="211">
        <v>7.1586216951209744E-2</v>
      </c>
      <c r="R721" s="211">
        <v>0.39857328812038784</v>
      </c>
      <c r="S721" s="211">
        <v>0.27193237495651046</v>
      </c>
      <c r="T721" s="211">
        <v>0.62903006356225499</v>
      </c>
      <c r="U721" s="211">
        <v>0.37917216212505866</v>
      </c>
      <c r="V721" s="211">
        <v>8.1607729781614943E-2</v>
      </c>
      <c r="W721" s="211">
        <v>0.6111055759662074</v>
      </c>
      <c r="X721" s="211">
        <v>0.32577262294862375</v>
      </c>
      <c r="Y721" s="211">
        <v>0.70767003989207389</v>
      </c>
      <c r="Z721" s="211">
        <v>0.14987806174529411</v>
      </c>
      <c r="AA721" s="212">
        <v>0.11873324031623358</v>
      </c>
    </row>
    <row r="722" spans="1:27" x14ac:dyDescent="0.35">
      <c r="A722" s="210" t="s">
        <v>1398</v>
      </c>
      <c r="B722" s="217">
        <v>134.67216576220903</v>
      </c>
      <c r="C722" s="211">
        <v>5.6521876387560024E-2</v>
      </c>
      <c r="D722" s="211">
        <v>0.13363937412519411</v>
      </c>
      <c r="E722" s="211">
        <v>7.1100671882689537E-2</v>
      </c>
      <c r="F722" s="211">
        <v>8.1471087806264511E-2</v>
      </c>
      <c r="G722" s="211">
        <v>0.12189625399823813</v>
      </c>
      <c r="H722" s="211">
        <v>0.10996330629188689</v>
      </c>
      <c r="I722" s="211">
        <v>0.43459441586814324</v>
      </c>
      <c r="J722" s="211">
        <v>0.44791313328998245</v>
      </c>
      <c r="K722" s="211">
        <v>0.55750061942126483</v>
      </c>
      <c r="L722" s="211">
        <v>0.27346372795475926</v>
      </c>
      <c r="M722" s="211">
        <v>0.10771323471178817</v>
      </c>
      <c r="N722" s="211">
        <v>0.39565157245113269</v>
      </c>
      <c r="O722" s="211">
        <v>0.71086342228883237</v>
      </c>
      <c r="P722" s="211">
        <v>7.2414837383499672E-2</v>
      </c>
      <c r="Q722" s="211">
        <v>0.14279450666769722</v>
      </c>
      <c r="R722" s="211">
        <v>0.45104913915860062</v>
      </c>
      <c r="S722" s="211">
        <v>0.36557501354701016</v>
      </c>
      <c r="T722" s="211">
        <v>0.51728949197330709</v>
      </c>
      <c r="U722" s="211">
        <v>0.39773943226128466</v>
      </c>
      <c r="V722" s="211">
        <v>9.4159012550892721E-2</v>
      </c>
      <c r="W722" s="211">
        <v>0.55404688754807419</v>
      </c>
      <c r="X722" s="211">
        <v>0.37859563042502237</v>
      </c>
      <c r="Y722" s="211">
        <v>0.5210623347940907</v>
      </c>
      <c r="Z722" s="211">
        <v>0.14936156715060389</v>
      </c>
      <c r="AA722" s="212">
        <v>0.11685550981451509</v>
      </c>
    </row>
    <row r="723" spans="1:27" x14ac:dyDescent="0.35">
      <c r="A723" s="210" t="s">
        <v>1399</v>
      </c>
      <c r="B723" s="217">
        <v>135.14405630541668</v>
      </c>
      <c r="C723" s="211">
        <v>6.0347192615461648E-2</v>
      </c>
      <c r="D723" s="211">
        <v>0.12181945357781927</v>
      </c>
      <c r="E723" s="211">
        <v>7.7258642672669103E-2</v>
      </c>
      <c r="F723" s="211">
        <v>9.6979210509562042E-2</v>
      </c>
      <c r="G723" s="211">
        <v>0.12279340506530199</v>
      </c>
      <c r="H723" s="211">
        <v>0.10645826809310822</v>
      </c>
      <c r="I723" s="211">
        <v>0.51796492797936544</v>
      </c>
      <c r="J723" s="211">
        <v>0.41274678989691482</v>
      </c>
      <c r="K723" s="211">
        <v>0.58063278929814666</v>
      </c>
      <c r="L723" s="211">
        <v>0.26983011148574337</v>
      </c>
      <c r="M723" s="211">
        <v>0.10310000924071637</v>
      </c>
      <c r="N723" s="211">
        <v>0.50419850118263543</v>
      </c>
      <c r="O723" s="211">
        <v>0.66627248276872253</v>
      </c>
      <c r="P723" s="211">
        <v>6.6325861786982229E-2</v>
      </c>
      <c r="Q723" s="211">
        <v>0.13788535237988891</v>
      </c>
      <c r="R723" s="211">
        <v>0.44885185803876104</v>
      </c>
      <c r="S723" s="211">
        <v>0.35624048524143159</v>
      </c>
      <c r="T723" s="211">
        <v>0.56019952864227596</v>
      </c>
      <c r="U723" s="211">
        <v>0.4542284885419986</v>
      </c>
      <c r="V723" s="211">
        <v>7.7475914758548869E-2</v>
      </c>
      <c r="W723" s="211">
        <v>0.49309465889910925</v>
      </c>
      <c r="X723" s="211">
        <v>0.30884016839403772</v>
      </c>
      <c r="Y723" s="211">
        <v>0.7281174103983965</v>
      </c>
      <c r="Z723" s="211">
        <v>0.1484512603883642</v>
      </c>
      <c r="AA723" s="212">
        <v>0.12088091207165358</v>
      </c>
    </row>
    <row r="724" spans="1:27" x14ac:dyDescent="0.35">
      <c r="A724" s="210" t="s">
        <v>1400</v>
      </c>
      <c r="B724" s="217">
        <v>128.07645299415569</v>
      </c>
      <c r="C724" s="211">
        <v>6.2617114281123709E-2</v>
      </c>
      <c r="D724" s="211">
        <v>0.1291789335469915</v>
      </c>
      <c r="E724" s="211">
        <v>8.3583876352135558E-2</v>
      </c>
      <c r="F724" s="211">
        <v>0.10987996821932637</v>
      </c>
      <c r="G724" s="211">
        <v>0.12038427935663154</v>
      </c>
      <c r="H724" s="211">
        <v>0.11578193032914845</v>
      </c>
      <c r="I724" s="211">
        <v>0.49551693594257606</v>
      </c>
      <c r="J724" s="211">
        <v>0.41808566639130967</v>
      </c>
      <c r="K724" s="211">
        <v>0.52623327119332219</v>
      </c>
      <c r="L724" s="211">
        <v>0.27635596166730858</v>
      </c>
      <c r="M724" s="211">
        <v>0.10489795246853226</v>
      </c>
      <c r="N724" s="211">
        <v>0.50653039249457377</v>
      </c>
      <c r="O724" s="211">
        <v>0.69380378415297228</v>
      </c>
      <c r="P724" s="211">
        <v>7.46990370457149E-2</v>
      </c>
      <c r="Q724" s="211">
        <v>4.4974589904690047E-2</v>
      </c>
      <c r="R724" s="211">
        <v>0.43845650136860814</v>
      </c>
      <c r="S724" s="211">
        <v>0.41376052273827918</v>
      </c>
      <c r="T724" s="211">
        <v>0.58312157813512133</v>
      </c>
      <c r="U724" s="211">
        <v>0.32572988880623749</v>
      </c>
      <c r="V724" s="211">
        <v>8.5159801200356003E-2</v>
      </c>
      <c r="W724" s="211">
        <v>0.59628897641893919</v>
      </c>
      <c r="X724" s="211">
        <v>0.25110887569471241</v>
      </c>
      <c r="Y724" s="211">
        <v>0.60653274298313276</v>
      </c>
      <c r="Z724" s="211">
        <v>0.14817058173953046</v>
      </c>
      <c r="AA724" s="212">
        <v>0.12353253756202778</v>
      </c>
    </row>
    <row r="725" spans="1:27" x14ac:dyDescent="0.35">
      <c r="A725" s="210" t="s">
        <v>1401</v>
      </c>
      <c r="B725" s="217">
        <v>158.7429628236261</v>
      </c>
      <c r="C725" s="211">
        <v>6.6937823514115327E-2</v>
      </c>
      <c r="D725" s="211">
        <v>0.1252240168002719</v>
      </c>
      <c r="E725" s="211">
        <v>7.5161275064971014E-2</v>
      </c>
      <c r="F725" s="211">
        <v>0.10582006937949279</v>
      </c>
      <c r="G725" s="211">
        <v>0.11814380887673633</v>
      </c>
      <c r="H725" s="211">
        <v>0.11174847147892107</v>
      </c>
      <c r="I725" s="211">
        <v>0.44480145972590746</v>
      </c>
      <c r="J725" s="211">
        <v>0.44469492909288588</v>
      </c>
      <c r="K725" s="211">
        <v>0.57257171131510365</v>
      </c>
      <c r="L725" s="211">
        <v>0.27722642962855459</v>
      </c>
      <c r="M725" s="211">
        <v>9.2895935624858955E-2</v>
      </c>
      <c r="N725" s="211">
        <v>0.45312150674555618</v>
      </c>
      <c r="O725" s="211">
        <v>0.65109151955981603</v>
      </c>
      <c r="P725" s="211">
        <v>6.9565374243219305E-2</v>
      </c>
      <c r="Q725" s="211">
        <v>4.7624673221929419E-2</v>
      </c>
      <c r="R725" s="211">
        <v>0.45645796983898179</v>
      </c>
      <c r="S725" s="211">
        <v>0.31410588607226853</v>
      </c>
      <c r="T725" s="211">
        <v>0.54040471893397857</v>
      </c>
      <c r="U725" s="211">
        <v>0.39822571873305834</v>
      </c>
      <c r="V725" s="211">
        <v>0.17467422586715886</v>
      </c>
      <c r="W725" s="211">
        <v>0.53955668881076413</v>
      </c>
      <c r="X725" s="211">
        <v>0.32384229273271159</v>
      </c>
      <c r="Y725" s="211">
        <v>0.68932756460202571</v>
      </c>
      <c r="Z725" s="211">
        <v>0.13943162385353933</v>
      </c>
      <c r="AA725" s="212">
        <v>0.12045542937130468</v>
      </c>
    </row>
    <row r="726" spans="1:27" x14ac:dyDescent="0.35">
      <c r="A726" s="210" t="s">
        <v>1402</v>
      </c>
      <c r="B726" s="217">
        <v>120.98275879409474</v>
      </c>
      <c r="C726" s="211">
        <v>6.7857107667652392E-2</v>
      </c>
      <c r="D726" s="211">
        <v>0.12905321153246585</v>
      </c>
      <c r="E726" s="211">
        <v>7.9160662432790352E-2</v>
      </c>
      <c r="F726" s="211">
        <v>0.10704668239653009</v>
      </c>
      <c r="G726" s="211">
        <v>0.1265211757395184</v>
      </c>
      <c r="H726" s="211">
        <v>0.11161755758812704</v>
      </c>
      <c r="I726" s="211">
        <v>0.52313857364828409</v>
      </c>
      <c r="J726" s="211">
        <v>0.41142519337496597</v>
      </c>
      <c r="K726" s="211">
        <v>0.62654555744018969</v>
      </c>
      <c r="L726" s="211">
        <v>0.27636163745268572</v>
      </c>
      <c r="M726" s="211">
        <v>0.11122722891769815</v>
      </c>
      <c r="N726" s="211">
        <v>0.39904490229736811</v>
      </c>
      <c r="O726" s="211">
        <v>0.61037973792813527</v>
      </c>
      <c r="P726" s="211">
        <v>6.9510984417831934E-2</v>
      </c>
      <c r="Q726" s="211">
        <v>7.8489208326849719E-2</v>
      </c>
      <c r="R726" s="211">
        <v>0.44050150963746382</v>
      </c>
      <c r="S726" s="211">
        <v>0.33907582119035262</v>
      </c>
      <c r="T726" s="211">
        <v>0.57217880736891258</v>
      </c>
      <c r="U726" s="211">
        <v>0.3433971274808964</v>
      </c>
      <c r="V726" s="211">
        <v>7.4212413859397475E-2</v>
      </c>
      <c r="W726" s="211">
        <v>0.48656409834363579</v>
      </c>
      <c r="X726" s="211">
        <v>0.27318139625564403</v>
      </c>
      <c r="Y726" s="211">
        <v>0.69970940807482562</v>
      </c>
      <c r="Z726" s="211">
        <v>0.14091177498035365</v>
      </c>
      <c r="AA726" s="212">
        <v>0.12388712336172067</v>
      </c>
    </row>
    <row r="727" spans="1:27" x14ac:dyDescent="0.35">
      <c r="A727" s="210" t="s">
        <v>1403</v>
      </c>
      <c r="B727" s="217">
        <v>119.04991776331201</v>
      </c>
      <c r="C727" s="211">
        <v>5.4116251246114841E-2</v>
      </c>
      <c r="D727" s="211">
        <v>0.12757112834984063</v>
      </c>
      <c r="E727" s="211">
        <v>7.5720328721402747E-2</v>
      </c>
      <c r="F727" s="211">
        <v>9.6476418057810764E-2</v>
      </c>
      <c r="G727" s="211">
        <v>0.1194932202496618</v>
      </c>
      <c r="H727" s="211">
        <v>0.12471089787696599</v>
      </c>
      <c r="I727" s="211">
        <v>0.51447410057691934</v>
      </c>
      <c r="J727" s="211">
        <v>0.4186115357003431</v>
      </c>
      <c r="K727" s="211">
        <v>0.61432223062102287</v>
      </c>
      <c r="L727" s="211">
        <v>0.27726095704260306</v>
      </c>
      <c r="M727" s="211">
        <v>9.7363328404540136E-2</v>
      </c>
      <c r="N727" s="211">
        <v>0.40713626717822748</v>
      </c>
      <c r="O727" s="211">
        <v>0.51749209669120766</v>
      </c>
      <c r="P727" s="211">
        <v>6.9045027181327739E-2</v>
      </c>
      <c r="Q727" s="211">
        <v>9.5325979889154991E-2</v>
      </c>
      <c r="R727" s="211">
        <v>0.39700291575919988</v>
      </c>
      <c r="S727" s="211">
        <v>0.28930960346765183</v>
      </c>
      <c r="T727" s="211">
        <v>0.57407328203633778</v>
      </c>
      <c r="U727" s="211">
        <v>0.43429074075834495</v>
      </c>
      <c r="V727" s="211">
        <v>5.6275933451833543E-2</v>
      </c>
      <c r="W727" s="211">
        <v>0.56514205276063401</v>
      </c>
      <c r="X727" s="211">
        <v>0.23411230948259815</v>
      </c>
      <c r="Y727" s="211">
        <v>0.70068002322848721</v>
      </c>
      <c r="Z727" s="211">
        <v>0.14861250896875344</v>
      </c>
      <c r="AA727" s="212">
        <v>0.1164637467109062</v>
      </c>
    </row>
    <row r="728" spans="1:27" x14ac:dyDescent="0.35">
      <c r="A728" s="210" t="s">
        <v>1404</v>
      </c>
      <c r="B728" s="217">
        <v>135.45381806063818</v>
      </c>
      <c r="C728" s="211">
        <v>5.3966568907870736E-2</v>
      </c>
      <c r="D728" s="211">
        <v>0.11912778311431582</v>
      </c>
      <c r="E728" s="211">
        <v>7.8588842225651184E-2</v>
      </c>
      <c r="F728" s="211">
        <v>9.0487611239981044E-2</v>
      </c>
      <c r="G728" s="211">
        <v>0.11841359432238698</v>
      </c>
      <c r="H728" s="211">
        <v>0.12382788450552611</v>
      </c>
      <c r="I728" s="211">
        <v>0.51446918510062101</v>
      </c>
      <c r="J728" s="211">
        <v>0.43304243167408524</v>
      </c>
      <c r="K728" s="211">
        <v>0.58213812090770212</v>
      </c>
      <c r="L728" s="211">
        <v>0.26645689859600419</v>
      </c>
      <c r="M728" s="211">
        <v>0.10868089896901909</v>
      </c>
      <c r="N728" s="211">
        <v>0.40565350603645595</v>
      </c>
      <c r="O728" s="211">
        <v>0.66757760978270486</v>
      </c>
      <c r="P728" s="211">
        <v>6.3680603192943538E-2</v>
      </c>
      <c r="Q728" s="211">
        <v>0.10203625980961419</v>
      </c>
      <c r="R728" s="211">
        <v>0.40679307318175195</v>
      </c>
      <c r="S728" s="211">
        <v>0.36193142350733221</v>
      </c>
      <c r="T728" s="211">
        <v>0.47419664537948136</v>
      </c>
      <c r="U728" s="211">
        <v>0.35296941634449641</v>
      </c>
      <c r="V728" s="211">
        <v>0.1128385412493169</v>
      </c>
      <c r="W728" s="211">
        <v>0.49257430775855149</v>
      </c>
      <c r="X728" s="211">
        <v>0.4155908287549544</v>
      </c>
      <c r="Y728" s="211">
        <v>0.76318091120648135</v>
      </c>
      <c r="Z728" s="211">
        <v>0.14424757968811602</v>
      </c>
      <c r="AA728" s="212">
        <v>0.11891584162277652</v>
      </c>
    </row>
    <row r="729" spans="1:27" x14ac:dyDescent="0.35">
      <c r="A729" s="210" t="s">
        <v>1405</v>
      </c>
      <c r="B729" s="217">
        <v>155.5305744788883</v>
      </c>
      <c r="C729" s="211">
        <v>6.4152719635789418E-2</v>
      </c>
      <c r="D729" s="211">
        <v>0.1212785459799145</v>
      </c>
      <c r="E729" s="211">
        <v>7.7245695242208826E-2</v>
      </c>
      <c r="F729" s="211">
        <v>0.10560455077258588</v>
      </c>
      <c r="G729" s="211">
        <v>0.12169982571549048</v>
      </c>
      <c r="H729" s="211">
        <v>0.12241107968232294</v>
      </c>
      <c r="I729" s="211">
        <v>0.5212984525776192</v>
      </c>
      <c r="J729" s="211">
        <v>0.46604423290832409</v>
      </c>
      <c r="K729" s="211">
        <v>0.64989208913349539</v>
      </c>
      <c r="L729" s="211">
        <v>0.27552171408105836</v>
      </c>
      <c r="M729" s="211">
        <v>9.6402901701180738E-2</v>
      </c>
      <c r="N729" s="211">
        <v>0.47127799332113252</v>
      </c>
      <c r="O729" s="211">
        <v>0.66882776776358766</v>
      </c>
      <c r="P729" s="211">
        <v>7.1205362648322792E-2</v>
      </c>
      <c r="Q729" s="211">
        <v>4.795267752409163E-2</v>
      </c>
      <c r="R729" s="211">
        <v>0.38492612589205605</v>
      </c>
      <c r="S729" s="211">
        <v>0.36849012678128101</v>
      </c>
      <c r="T729" s="211">
        <v>0.54615007428384077</v>
      </c>
      <c r="U729" s="211">
        <v>0.39394166660819652</v>
      </c>
      <c r="V729" s="211">
        <v>0.13107261332305697</v>
      </c>
      <c r="W729" s="211">
        <v>0.50819095857599528</v>
      </c>
      <c r="X729" s="211">
        <v>0.38594476742585793</v>
      </c>
      <c r="Y729" s="211">
        <v>0.64363240714043168</v>
      </c>
      <c r="Z729" s="211">
        <v>0.13945718333347401</v>
      </c>
      <c r="AA729" s="212">
        <v>0.11810274599500917</v>
      </c>
    </row>
    <row r="730" spans="1:27" x14ac:dyDescent="0.35">
      <c r="A730" s="210" t="s">
        <v>1406</v>
      </c>
      <c r="B730" s="217">
        <v>127.90433687164911</v>
      </c>
      <c r="C730" s="211">
        <v>6.6728957774941242E-2</v>
      </c>
      <c r="D730" s="211">
        <v>0.125581130329111</v>
      </c>
      <c r="E730" s="211">
        <v>7.8214325446490263E-2</v>
      </c>
      <c r="F730" s="211">
        <v>0.1078424898366558</v>
      </c>
      <c r="G730" s="211">
        <v>0.12110064322087095</v>
      </c>
      <c r="H730" s="211">
        <v>0.11950833723101173</v>
      </c>
      <c r="I730" s="211">
        <v>0.47627390625135702</v>
      </c>
      <c r="J730" s="211">
        <v>0.49202162800313815</v>
      </c>
      <c r="K730" s="211">
        <v>0.5299631582751454</v>
      </c>
      <c r="L730" s="211">
        <v>0.27914847592544312</v>
      </c>
      <c r="M730" s="211">
        <v>9.7681134996620983E-2</v>
      </c>
      <c r="N730" s="211">
        <v>0.45623496417207066</v>
      </c>
      <c r="O730" s="211">
        <v>0.61805271689805241</v>
      </c>
      <c r="P730" s="211">
        <v>6.9391571478176359E-2</v>
      </c>
      <c r="Q730" s="211">
        <v>0.16236585730144057</v>
      </c>
      <c r="R730" s="211">
        <v>0.40897154893098242</v>
      </c>
      <c r="S730" s="211">
        <v>0.4081095479702832</v>
      </c>
      <c r="T730" s="211">
        <v>0.50894165657872559</v>
      </c>
      <c r="U730" s="211">
        <v>0.43459804774902494</v>
      </c>
      <c r="V730" s="211">
        <v>8.1840548452259396E-2</v>
      </c>
      <c r="W730" s="211">
        <v>0.5706881291515582</v>
      </c>
      <c r="X730" s="211">
        <v>0.42769091544264171</v>
      </c>
      <c r="Y730" s="211">
        <v>0.74095127297569319</v>
      </c>
      <c r="Z730" s="211">
        <v>0.13566216416242777</v>
      </c>
      <c r="AA730" s="212">
        <v>0.12565038959039521</v>
      </c>
    </row>
    <row r="731" spans="1:27" x14ac:dyDescent="0.35">
      <c r="A731" s="210" t="s">
        <v>1407</v>
      </c>
      <c r="B731" s="217">
        <v>152.06184583686161</v>
      </c>
      <c r="C731" s="211">
        <v>5.9434958425592231E-2</v>
      </c>
      <c r="D731" s="211">
        <v>0.12924492958403047</v>
      </c>
      <c r="E731" s="211">
        <v>7.858632617077331E-2</v>
      </c>
      <c r="F731" s="211">
        <v>0.10154562044099845</v>
      </c>
      <c r="G731" s="211">
        <v>0.12028439839796765</v>
      </c>
      <c r="H731" s="211">
        <v>0.10098344397585075</v>
      </c>
      <c r="I731" s="211">
        <v>0.41070445386770399</v>
      </c>
      <c r="J731" s="211">
        <v>0.44023524694594274</v>
      </c>
      <c r="K731" s="211">
        <v>0.64655780959977638</v>
      </c>
      <c r="L731" s="211">
        <v>0.27076890648536395</v>
      </c>
      <c r="M731" s="211">
        <v>0.11372416314499867</v>
      </c>
      <c r="N731" s="211">
        <v>0.50625459799162664</v>
      </c>
      <c r="O731" s="211">
        <v>0.76632397656257722</v>
      </c>
      <c r="P731" s="211">
        <v>6.7922812503368693E-2</v>
      </c>
      <c r="Q731" s="211">
        <v>0.10462660947964554</v>
      </c>
      <c r="R731" s="211">
        <v>0.4213025674589963</v>
      </c>
      <c r="S731" s="211">
        <v>0.36352532804966392</v>
      </c>
      <c r="T731" s="211">
        <v>0.50839446775009867</v>
      </c>
      <c r="U731" s="211">
        <v>0.41488786292109264</v>
      </c>
      <c r="V731" s="211">
        <v>8.0167107138336649E-2</v>
      </c>
      <c r="W731" s="211">
        <v>0.53726265709537369</v>
      </c>
      <c r="X731" s="211">
        <v>0.28634952285726739</v>
      </c>
      <c r="Y731" s="211">
        <v>0.75055171418315303</v>
      </c>
      <c r="Z731" s="211">
        <v>0.13675257558884901</v>
      </c>
      <c r="AA731" s="212">
        <v>0.11699447700120957</v>
      </c>
    </row>
    <row r="732" spans="1:27" x14ac:dyDescent="0.35">
      <c r="A732" s="210" t="s">
        <v>1408</v>
      </c>
      <c r="B732" s="217">
        <v>156.99768733365565</v>
      </c>
      <c r="C732" s="211">
        <v>6.8087317348181214E-2</v>
      </c>
      <c r="D732" s="211">
        <v>0.11917359775506031</v>
      </c>
      <c r="E732" s="211">
        <v>7.1319121469509694E-2</v>
      </c>
      <c r="F732" s="211">
        <v>9.0190724859420354E-2</v>
      </c>
      <c r="G732" s="211">
        <v>0.12096327800502976</v>
      </c>
      <c r="H732" s="211">
        <v>0.10978465122914201</v>
      </c>
      <c r="I732" s="211">
        <v>0.45760899307548364</v>
      </c>
      <c r="J732" s="211">
        <v>0.48096456765222562</v>
      </c>
      <c r="K732" s="211">
        <v>0.53109513892942894</v>
      </c>
      <c r="L732" s="211">
        <v>0.27727435151613949</v>
      </c>
      <c r="M732" s="211">
        <v>0.10939748895126059</v>
      </c>
      <c r="N732" s="211">
        <v>0.38578698137518075</v>
      </c>
      <c r="O732" s="211">
        <v>0.67290412214246165</v>
      </c>
      <c r="P732" s="211">
        <v>6.9862618685265693E-2</v>
      </c>
      <c r="Q732" s="211">
        <v>5.1501327440988065E-2</v>
      </c>
      <c r="R732" s="211">
        <v>0.42498706266696773</v>
      </c>
      <c r="S732" s="211">
        <v>0.35234129841673045</v>
      </c>
      <c r="T732" s="211">
        <v>0.5362188490914539</v>
      </c>
      <c r="U732" s="211">
        <v>0.46327545822475058</v>
      </c>
      <c r="V732" s="211">
        <v>0.12625687130596069</v>
      </c>
      <c r="W732" s="211">
        <v>0.61763015582827974</v>
      </c>
      <c r="X732" s="211">
        <v>0.29021192529321005</v>
      </c>
      <c r="Y732" s="211">
        <v>0.73191002491171309</v>
      </c>
      <c r="Z732" s="211">
        <v>0.14377398266235425</v>
      </c>
      <c r="AA732" s="212">
        <v>0.1185166660922377</v>
      </c>
    </row>
    <row r="733" spans="1:27" x14ac:dyDescent="0.35">
      <c r="A733" s="210" t="s">
        <v>1409</v>
      </c>
      <c r="B733" s="217">
        <v>145.43576349861866</v>
      </c>
      <c r="C733" s="211">
        <v>5.8125171809072208E-2</v>
      </c>
      <c r="D733" s="211">
        <v>0.12078105129537448</v>
      </c>
      <c r="E733" s="211">
        <v>6.9106053845431739E-2</v>
      </c>
      <c r="F733" s="211">
        <v>0.10902326647505366</v>
      </c>
      <c r="G733" s="211">
        <v>0.12125099780805737</v>
      </c>
      <c r="H733" s="211">
        <v>0.12176989287090552</v>
      </c>
      <c r="I733" s="211">
        <v>0.51978439682553912</v>
      </c>
      <c r="J733" s="211">
        <v>0.44710979466124356</v>
      </c>
      <c r="K733" s="211">
        <v>0.51713841764806701</v>
      </c>
      <c r="L733" s="211">
        <v>0.27081748938225597</v>
      </c>
      <c r="M733" s="211">
        <v>0.11849153528531203</v>
      </c>
      <c r="N733" s="211">
        <v>0.49873628110509843</v>
      </c>
      <c r="O733" s="211">
        <v>0.75569943719107457</v>
      </c>
      <c r="P733" s="211">
        <v>7.221392069528175E-2</v>
      </c>
      <c r="Q733" s="211">
        <v>4.9190150508435226E-2</v>
      </c>
      <c r="R733" s="211">
        <v>0.45463918968219241</v>
      </c>
      <c r="S733" s="211">
        <v>0.38533218871261499</v>
      </c>
      <c r="T733" s="211">
        <v>0.6271096545386331</v>
      </c>
      <c r="U733" s="211">
        <v>0.3498231882572686</v>
      </c>
      <c r="V733" s="211">
        <v>0.11593862880785112</v>
      </c>
      <c r="W733" s="211">
        <v>0.51569516723359476</v>
      </c>
      <c r="X733" s="211">
        <v>0.28017910666017454</v>
      </c>
      <c r="Y733" s="211">
        <v>0.74831696745098009</v>
      </c>
      <c r="Z733" s="211">
        <v>0.14381802231470042</v>
      </c>
      <c r="AA733" s="212">
        <v>0.12387331452659357</v>
      </c>
    </row>
    <row r="734" spans="1:27" x14ac:dyDescent="0.35">
      <c r="A734" s="210" t="s">
        <v>1410</v>
      </c>
      <c r="B734" s="217">
        <v>134.68890580924921</v>
      </c>
      <c r="C734" s="211">
        <v>8.6950636514547791E-2</v>
      </c>
      <c r="D734" s="211">
        <v>0.12075129145482941</v>
      </c>
      <c r="E734" s="211">
        <v>6.8274802992782074E-2</v>
      </c>
      <c r="F734" s="211">
        <v>0.10929964069667172</v>
      </c>
      <c r="G734" s="211">
        <v>0.12441725325890371</v>
      </c>
      <c r="H734" s="211">
        <v>0.12119264913134366</v>
      </c>
      <c r="I734" s="211">
        <v>0.4590106736218057</v>
      </c>
      <c r="J734" s="211">
        <v>0.4643410659122934</v>
      </c>
      <c r="K734" s="211">
        <v>0.64095480816764527</v>
      </c>
      <c r="L734" s="211">
        <v>0.27589501009660838</v>
      </c>
      <c r="M734" s="211">
        <v>0.11525094396453114</v>
      </c>
      <c r="N734" s="211">
        <v>0.37763548816566495</v>
      </c>
      <c r="O734" s="211">
        <v>0.65618136431385865</v>
      </c>
      <c r="P734" s="211">
        <v>7.3379810083328875E-2</v>
      </c>
      <c r="Q734" s="211">
        <v>0.111607602876618</v>
      </c>
      <c r="R734" s="211">
        <v>0.4697258568576167</v>
      </c>
      <c r="S734" s="211">
        <v>0.35844120787882083</v>
      </c>
      <c r="T734" s="211">
        <v>0.54732118233435922</v>
      </c>
      <c r="U734" s="211">
        <v>0.42090346552931923</v>
      </c>
      <c r="V734" s="211">
        <v>7.7990615350826339E-2</v>
      </c>
      <c r="W734" s="211">
        <v>0.56024624866211037</v>
      </c>
      <c r="X734" s="211">
        <v>0.27311588254009966</v>
      </c>
      <c r="Y734" s="211">
        <v>0.67344362443869699</v>
      </c>
      <c r="Z734" s="211">
        <v>0.14501445112643399</v>
      </c>
      <c r="AA734" s="212">
        <v>0.12372605651776106</v>
      </c>
    </row>
    <row r="735" spans="1:27" x14ac:dyDescent="0.35">
      <c r="A735" s="210" t="s">
        <v>1411</v>
      </c>
      <c r="B735" s="217">
        <v>119.87086440268816</v>
      </c>
      <c r="C735" s="211">
        <v>5.0567184229163335E-2</v>
      </c>
      <c r="D735" s="211">
        <v>0.1303601090028674</v>
      </c>
      <c r="E735" s="211">
        <v>7.5654384375537426E-2</v>
      </c>
      <c r="F735" s="211">
        <v>0.10005050576399699</v>
      </c>
      <c r="G735" s="211">
        <v>0.11973425986653304</v>
      </c>
      <c r="H735" s="211">
        <v>0.10799441791290254</v>
      </c>
      <c r="I735" s="211">
        <v>0.4423340566153271</v>
      </c>
      <c r="J735" s="211">
        <v>0.44630711345775903</v>
      </c>
      <c r="K735" s="211">
        <v>0.59343656992164429</v>
      </c>
      <c r="L735" s="211">
        <v>0.27637842651762734</v>
      </c>
      <c r="M735" s="211">
        <v>8.3096732264939244E-2</v>
      </c>
      <c r="N735" s="211">
        <v>0.48804370164627303</v>
      </c>
      <c r="O735" s="211">
        <v>0.68273665500218761</v>
      </c>
      <c r="P735" s="211">
        <v>6.4428013442136139E-2</v>
      </c>
      <c r="Q735" s="211">
        <v>9.505195832589379E-2</v>
      </c>
      <c r="R735" s="211">
        <v>0.44742865203130205</v>
      </c>
      <c r="S735" s="211">
        <v>0.36941593521284316</v>
      </c>
      <c r="T735" s="211">
        <v>0.57326722096541649</v>
      </c>
      <c r="U735" s="211">
        <v>0.39067035732311939</v>
      </c>
      <c r="V735" s="211">
        <v>8.7718458240039918E-2</v>
      </c>
      <c r="W735" s="211">
        <v>0.52762346875358401</v>
      </c>
      <c r="X735" s="211">
        <v>0.31321739498491019</v>
      </c>
      <c r="Y735" s="211">
        <v>0.70612315398007375</v>
      </c>
      <c r="Z735" s="211">
        <v>0.14816102528153105</v>
      </c>
      <c r="AA735" s="212">
        <v>0.12397969992425947</v>
      </c>
    </row>
    <row r="736" spans="1:27" x14ac:dyDescent="0.35">
      <c r="A736" s="210" t="s">
        <v>1412</v>
      </c>
      <c r="B736" s="217">
        <v>137.94672160057539</v>
      </c>
      <c r="C736" s="211">
        <v>5.5065892266563755E-2</v>
      </c>
      <c r="D736" s="211">
        <v>0.1277449557389396</v>
      </c>
      <c r="E736" s="211">
        <v>8.5466291826013882E-2</v>
      </c>
      <c r="F736" s="211">
        <v>8.1910026129965938E-2</v>
      </c>
      <c r="G736" s="211">
        <v>0.11648054155647243</v>
      </c>
      <c r="H736" s="211">
        <v>0.1209482587633347</v>
      </c>
      <c r="I736" s="211">
        <v>0.49296154232582595</v>
      </c>
      <c r="J736" s="211">
        <v>0.46409243855018445</v>
      </c>
      <c r="K736" s="211">
        <v>0.59598025338670346</v>
      </c>
      <c r="L736" s="211">
        <v>0.27779902372222598</v>
      </c>
      <c r="M736" s="211">
        <v>0.1038859993600295</v>
      </c>
      <c r="N736" s="211">
        <v>0.36876055509289041</v>
      </c>
      <c r="O736" s="211">
        <v>0.75542320698567389</v>
      </c>
      <c r="P736" s="211">
        <v>6.8752560051732664E-2</v>
      </c>
      <c r="Q736" s="211">
        <v>6.8569342279897333E-2</v>
      </c>
      <c r="R736" s="211">
        <v>0.43216437058626561</v>
      </c>
      <c r="S736" s="211">
        <v>0.29390735710085381</v>
      </c>
      <c r="T736" s="211">
        <v>0.54306017058745726</v>
      </c>
      <c r="U736" s="211">
        <v>0.43599666865694009</v>
      </c>
      <c r="V736" s="211">
        <v>0.10945134594534066</v>
      </c>
      <c r="W736" s="211">
        <v>0.54466653406386467</v>
      </c>
      <c r="X736" s="211">
        <v>0.32750901991502501</v>
      </c>
      <c r="Y736" s="211">
        <v>0.56786495818069604</v>
      </c>
      <c r="Z736" s="211">
        <v>0.14873924702058483</v>
      </c>
      <c r="AA736" s="212">
        <v>0.1211532646775364</v>
      </c>
    </row>
    <row r="737" spans="1:27" x14ac:dyDescent="0.35">
      <c r="A737" s="210" t="s">
        <v>1413</v>
      </c>
      <c r="B737" s="217">
        <v>113.27589300660416</v>
      </c>
      <c r="C737" s="211">
        <v>6.6243340596649519E-2</v>
      </c>
      <c r="D737" s="211">
        <v>0.11648491589221516</v>
      </c>
      <c r="E737" s="211">
        <v>6.9278974955721204E-2</v>
      </c>
      <c r="F737" s="211">
        <v>7.6072463774188873E-2</v>
      </c>
      <c r="G737" s="211">
        <v>0.11967083787354189</v>
      </c>
      <c r="H737" s="211">
        <v>0.11704751714722973</v>
      </c>
      <c r="I737" s="211">
        <v>0.48242424555349783</v>
      </c>
      <c r="J737" s="211">
        <v>0.45743767768905685</v>
      </c>
      <c r="K737" s="211">
        <v>0.61412085880897471</v>
      </c>
      <c r="L737" s="211">
        <v>0.27234131106056519</v>
      </c>
      <c r="M737" s="211">
        <v>0.10844454195443276</v>
      </c>
      <c r="N737" s="211">
        <v>0.52654554818218391</v>
      </c>
      <c r="O737" s="211">
        <v>0.69137825351068449</v>
      </c>
      <c r="P737" s="211">
        <v>6.2801543015315806E-2</v>
      </c>
      <c r="Q737" s="211">
        <v>9.4367609016023438E-2</v>
      </c>
      <c r="R737" s="211">
        <v>0.42364584530741028</v>
      </c>
      <c r="S737" s="211">
        <v>0.3082321696106991</v>
      </c>
      <c r="T737" s="211">
        <v>0.48232974522181227</v>
      </c>
      <c r="U737" s="211">
        <v>0.4468449881951656</v>
      </c>
      <c r="V737" s="211">
        <v>5.6150711210933985E-2</v>
      </c>
      <c r="W737" s="211">
        <v>0.53101134247727799</v>
      </c>
      <c r="X737" s="211">
        <v>0.29626761659631146</v>
      </c>
      <c r="Y737" s="211">
        <v>0.69863199178101609</v>
      </c>
      <c r="Z737" s="211">
        <v>0.1460107342912603</v>
      </c>
      <c r="AA737" s="212">
        <v>0.12229849941402522</v>
      </c>
    </row>
    <row r="738" spans="1:27" x14ac:dyDescent="0.35">
      <c r="A738" s="210" t="s">
        <v>1414</v>
      </c>
      <c r="B738" s="217">
        <v>127.68924930368465</v>
      </c>
      <c r="C738" s="211">
        <v>5.1897889275635489E-2</v>
      </c>
      <c r="D738" s="211">
        <v>0.1173039873446346</v>
      </c>
      <c r="E738" s="211">
        <v>7.2496565532745458E-2</v>
      </c>
      <c r="F738" s="211">
        <v>9.328597504550809E-2</v>
      </c>
      <c r="G738" s="211">
        <v>0.12284045533551601</v>
      </c>
      <c r="H738" s="211">
        <v>0.10782066230757392</v>
      </c>
      <c r="I738" s="211">
        <v>0.49559174040003418</v>
      </c>
      <c r="J738" s="211">
        <v>0.4345314210449327</v>
      </c>
      <c r="K738" s="211">
        <v>0.64675382254061853</v>
      </c>
      <c r="L738" s="211">
        <v>0.26992742887610055</v>
      </c>
      <c r="M738" s="211">
        <v>8.452488571483105E-2</v>
      </c>
      <c r="N738" s="211">
        <v>0.47401346492296925</v>
      </c>
      <c r="O738" s="211">
        <v>0.60459424401661477</v>
      </c>
      <c r="P738" s="211">
        <v>6.9283361889730888E-2</v>
      </c>
      <c r="Q738" s="211">
        <v>6.1218096990179702E-2</v>
      </c>
      <c r="R738" s="211">
        <v>0.42246645182720871</v>
      </c>
      <c r="S738" s="211">
        <v>0.28354318081091379</v>
      </c>
      <c r="T738" s="211">
        <v>0.50361391369862951</v>
      </c>
      <c r="U738" s="211">
        <v>0.42320471950206218</v>
      </c>
      <c r="V738" s="211">
        <v>8.4103367257385139E-2</v>
      </c>
      <c r="W738" s="211">
        <v>0.65524007367462822</v>
      </c>
      <c r="X738" s="211">
        <v>0.34963240015936964</v>
      </c>
      <c r="Y738" s="211">
        <v>0.73004382197373086</v>
      </c>
      <c r="Z738" s="211">
        <v>0.14841553105045244</v>
      </c>
      <c r="AA738" s="212">
        <v>0.11902798749549601</v>
      </c>
    </row>
    <row r="739" spans="1:27" x14ac:dyDescent="0.35">
      <c r="A739" s="210" t="s">
        <v>1415</v>
      </c>
      <c r="B739" s="217">
        <v>138.4937498347515</v>
      </c>
      <c r="C739" s="211">
        <v>5.1938630948040292E-2</v>
      </c>
      <c r="D739" s="211">
        <v>0.1268838353497676</v>
      </c>
      <c r="E739" s="211">
        <v>8.5505135001499616E-2</v>
      </c>
      <c r="F739" s="211">
        <v>7.8869800464313272E-2</v>
      </c>
      <c r="G739" s="211">
        <v>0.11742606919714797</v>
      </c>
      <c r="H739" s="211">
        <v>0.12126841472942905</v>
      </c>
      <c r="I739" s="211">
        <v>0.52214066070531706</v>
      </c>
      <c r="J739" s="211">
        <v>0.44385798310234048</v>
      </c>
      <c r="K739" s="211">
        <v>0.56382474492459711</v>
      </c>
      <c r="L739" s="211">
        <v>0.27702199178307035</v>
      </c>
      <c r="M739" s="211">
        <v>9.7466359208657982E-2</v>
      </c>
      <c r="N739" s="211">
        <v>0.39123487231590537</v>
      </c>
      <c r="O739" s="211">
        <v>0.64266128014726664</v>
      </c>
      <c r="P739" s="211">
        <v>7.1304738241619661E-2</v>
      </c>
      <c r="Q739" s="211">
        <v>7.0709337707182782E-2</v>
      </c>
      <c r="R739" s="211">
        <v>0.4197095938104724</v>
      </c>
      <c r="S739" s="211">
        <v>0.29248131267203159</v>
      </c>
      <c r="T739" s="211">
        <v>0.45779725574169289</v>
      </c>
      <c r="U739" s="211">
        <v>0.33264876612776473</v>
      </c>
      <c r="V739" s="211">
        <v>0.14803823270180116</v>
      </c>
      <c r="W739" s="211">
        <v>0.59018635316658619</v>
      </c>
      <c r="X739" s="211">
        <v>0.38252902792022403</v>
      </c>
      <c r="Y739" s="211">
        <v>0.66725701529446257</v>
      </c>
      <c r="Z739" s="211">
        <v>0.14825321165566374</v>
      </c>
      <c r="AA739" s="212">
        <v>0.12214009133660522</v>
      </c>
    </row>
    <row r="740" spans="1:27" x14ac:dyDescent="0.35">
      <c r="A740" s="210" t="s">
        <v>1416</v>
      </c>
      <c r="B740" s="217">
        <v>116.40115864457177</v>
      </c>
      <c r="C740" s="211">
        <v>6.3472934993710386E-2</v>
      </c>
      <c r="D740" s="211">
        <v>0.12151117731641886</v>
      </c>
      <c r="E740" s="211">
        <v>8.7581500311642121E-2</v>
      </c>
      <c r="F740" s="211">
        <v>9.1618718418785244E-2</v>
      </c>
      <c r="G740" s="211">
        <v>0.11794559815425042</v>
      </c>
      <c r="H740" s="211">
        <v>0.1188295541722996</v>
      </c>
      <c r="I740" s="211">
        <v>0.47027625965897635</v>
      </c>
      <c r="J740" s="211">
        <v>0.44054432946155114</v>
      </c>
      <c r="K740" s="211">
        <v>0.56126576542041984</v>
      </c>
      <c r="L740" s="211">
        <v>0.28190283401019478</v>
      </c>
      <c r="M740" s="211">
        <v>9.8673981784724737E-2</v>
      </c>
      <c r="N740" s="211">
        <v>0.437216236245492</v>
      </c>
      <c r="O740" s="211">
        <v>0.61910248115845168</v>
      </c>
      <c r="P740" s="211">
        <v>7.200273463988266E-2</v>
      </c>
      <c r="Q740" s="211">
        <v>7.1263082060551236E-2</v>
      </c>
      <c r="R740" s="211">
        <v>0.45971268994802683</v>
      </c>
      <c r="S740" s="211">
        <v>0.31903624166874045</v>
      </c>
      <c r="T740" s="211">
        <v>0.49191464395525386</v>
      </c>
      <c r="U740" s="211">
        <v>0.42235777213024772</v>
      </c>
      <c r="V740" s="211">
        <v>6.1731468713167814E-2</v>
      </c>
      <c r="W740" s="211">
        <v>0.57764028784488031</v>
      </c>
      <c r="X740" s="211">
        <v>0.23234664496149041</v>
      </c>
      <c r="Y740" s="211">
        <v>0.70069981846464691</v>
      </c>
      <c r="Z740" s="211">
        <v>0.14928098248204602</v>
      </c>
      <c r="AA740" s="212">
        <v>0.12544030042869847</v>
      </c>
    </row>
    <row r="741" spans="1:27" x14ac:dyDescent="0.35">
      <c r="A741" s="210" t="s">
        <v>1417</v>
      </c>
      <c r="B741" s="217">
        <v>125.83347567512394</v>
      </c>
      <c r="C741" s="211">
        <v>6.4098514244671279E-2</v>
      </c>
      <c r="D741" s="211">
        <v>0.12607625226812674</v>
      </c>
      <c r="E741" s="211">
        <v>7.5399453531709987E-2</v>
      </c>
      <c r="F741" s="211">
        <v>0.1093972190974517</v>
      </c>
      <c r="G741" s="211">
        <v>0.12042407596529095</v>
      </c>
      <c r="H741" s="211">
        <v>0.11314717235735676</v>
      </c>
      <c r="I741" s="211">
        <v>0.4771975127880414</v>
      </c>
      <c r="J741" s="211">
        <v>0.42430185552710442</v>
      </c>
      <c r="K741" s="211">
        <v>0.61019283192996621</v>
      </c>
      <c r="L741" s="211">
        <v>0.27469916584973036</v>
      </c>
      <c r="M741" s="211">
        <v>0.10194162841680811</v>
      </c>
      <c r="N741" s="211">
        <v>0.38324719218790038</v>
      </c>
      <c r="O741" s="211">
        <v>0.74940332923259856</v>
      </c>
      <c r="P741" s="211">
        <v>7.0836453092074092E-2</v>
      </c>
      <c r="Q741" s="211">
        <v>9.9060934657617408E-2</v>
      </c>
      <c r="R741" s="211">
        <v>0.47885483086698072</v>
      </c>
      <c r="S741" s="211">
        <v>0.34358426388659846</v>
      </c>
      <c r="T741" s="211">
        <v>0.54477207449212961</v>
      </c>
      <c r="U741" s="211">
        <v>0.4877952199959259</v>
      </c>
      <c r="V741" s="211">
        <v>6.964956175389711E-2</v>
      </c>
      <c r="W741" s="211">
        <v>0.59731935882476395</v>
      </c>
      <c r="X741" s="211">
        <v>0.33194406900899476</v>
      </c>
      <c r="Y741" s="211">
        <v>0.61999870463510676</v>
      </c>
      <c r="Z741" s="211">
        <v>0.14360495910042548</v>
      </c>
      <c r="AA741" s="212">
        <v>0.1246895577658136</v>
      </c>
    </row>
    <row r="742" spans="1:27" x14ac:dyDescent="0.35">
      <c r="A742" s="210" t="s">
        <v>1418</v>
      </c>
      <c r="B742" s="217">
        <v>126.70173656497882</v>
      </c>
      <c r="C742" s="211">
        <v>7.2658396101623224E-2</v>
      </c>
      <c r="D742" s="211">
        <v>0.11705193858147731</v>
      </c>
      <c r="E742" s="211">
        <v>7.2384865984115365E-2</v>
      </c>
      <c r="F742" s="211">
        <v>0.10197652179504693</v>
      </c>
      <c r="G742" s="211">
        <v>0.12452530958975813</v>
      </c>
      <c r="H742" s="211">
        <v>0.11139356527529082</v>
      </c>
      <c r="I742" s="211">
        <v>0.42858919832295778</v>
      </c>
      <c r="J742" s="211">
        <v>0.46470964987864638</v>
      </c>
      <c r="K742" s="211">
        <v>0.63866178877316293</v>
      </c>
      <c r="L742" s="211">
        <v>0.27921997715798713</v>
      </c>
      <c r="M742" s="211">
        <v>0.11386115481806788</v>
      </c>
      <c r="N742" s="211">
        <v>0.43057695444415556</v>
      </c>
      <c r="O742" s="211">
        <v>0.73943629634281249</v>
      </c>
      <c r="P742" s="211">
        <v>6.4727650196188119E-2</v>
      </c>
      <c r="Q742" s="211">
        <v>6.9756294995809195E-2</v>
      </c>
      <c r="R742" s="211">
        <v>0.39000689006360145</v>
      </c>
      <c r="S742" s="211">
        <v>0.27269437335538593</v>
      </c>
      <c r="T742" s="211">
        <v>0.47040659333390988</v>
      </c>
      <c r="U742" s="211">
        <v>0.48927782459706909</v>
      </c>
      <c r="V742" s="211">
        <v>5.8521319141311923E-2</v>
      </c>
      <c r="W742" s="211">
        <v>0.55829320713845543</v>
      </c>
      <c r="X742" s="211">
        <v>0.39649750658115396</v>
      </c>
      <c r="Y742" s="211">
        <v>0.68060097088279836</v>
      </c>
      <c r="Z742" s="211">
        <v>0.14361443840496546</v>
      </c>
      <c r="AA742" s="212">
        <v>0.11577296001662768</v>
      </c>
    </row>
    <row r="743" spans="1:27" x14ac:dyDescent="0.35">
      <c r="A743" s="210" t="s">
        <v>1419</v>
      </c>
      <c r="B743" s="217">
        <v>155.72356103509881</v>
      </c>
      <c r="C743" s="211">
        <v>7.0055423467873634E-2</v>
      </c>
      <c r="D743" s="211">
        <v>0.11723355225813817</v>
      </c>
      <c r="E743" s="211">
        <v>7.6323778102682927E-2</v>
      </c>
      <c r="F743" s="211">
        <v>7.6608323644083001E-2</v>
      </c>
      <c r="G743" s="211">
        <v>0.11704593964795787</v>
      </c>
      <c r="H743" s="211">
        <v>0.11804218696356979</v>
      </c>
      <c r="I743" s="211">
        <v>0.47982133290276469</v>
      </c>
      <c r="J743" s="211">
        <v>0.39253124226374253</v>
      </c>
      <c r="K743" s="211">
        <v>0.64066224279925243</v>
      </c>
      <c r="L743" s="211">
        <v>0.27580553426264859</v>
      </c>
      <c r="M743" s="211">
        <v>0.10736056528704295</v>
      </c>
      <c r="N743" s="211">
        <v>0.42266628551021734</v>
      </c>
      <c r="O743" s="211">
        <v>0.75011447025723399</v>
      </c>
      <c r="P743" s="211">
        <v>6.8776246853958806E-2</v>
      </c>
      <c r="Q743" s="211">
        <v>5.436658310467303E-2</v>
      </c>
      <c r="R743" s="211">
        <v>0.45139352072530636</v>
      </c>
      <c r="S743" s="211">
        <v>0.31787830020025154</v>
      </c>
      <c r="T743" s="211">
        <v>0.49556516475894491</v>
      </c>
      <c r="U743" s="211">
        <v>0.50362724697783667</v>
      </c>
      <c r="V743" s="211">
        <v>0.11512989534551048</v>
      </c>
      <c r="W743" s="211">
        <v>0.57550265006515922</v>
      </c>
      <c r="X743" s="211">
        <v>0.29582000502920958</v>
      </c>
      <c r="Y743" s="211">
        <v>0.63301626111299614</v>
      </c>
      <c r="Z743" s="211">
        <v>0.14934427405461745</v>
      </c>
      <c r="AA743" s="212">
        <v>0.1207708119855626</v>
      </c>
    </row>
    <row r="744" spans="1:27" x14ac:dyDescent="0.35">
      <c r="A744" s="210" t="s">
        <v>1420</v>
      </c>
      <c r="B744" s="217">
        <v>185.9625925941435</v>
      </c>
      <c r="C744" s="211">
        <v>8.0611489117988808E-2</v>
      </c>
      <c r="D744" s="211">
        <v>0.11859705641350414</v>
      </c>
      <c r="E744" s="211">
        <v>8.2226795526776322E-2</v>
      </c>
      <c r="F744" s="211">
        <v>8.3368295805535134E-2</v>
      </c>
      <c r="G744" s="211">
        <v>0.11534564674856815</v>
      </c>
      <c r="H744" s="211">
        <v>0.11697984221520122</v>
      </c>
      <c r="I744" s="211">
        <v>0.50875424964748484</v>
      </c>
      <c r="J744" s="211">
        <v>0.45307002946365538</v>
      </c>
      <c r="K744" s="211">
        <v>0.61654868077340053</v>
      </c>
      <c r="L744" s="211">
        <v>0.26640621177936785</v>
      </c>
      <c r="M744" s="211">
        <v>0.11321304026053264</v>
      </c>
      <c r="N744" s="211">
        <v>0.46955628903475966</v>
      </c>
      <c r="O744" s="211">
        <v>0.64772329364102821</v>
      </c>
      <c r="P744" s="211">
        <v>7.0628334856632155E-2</v>
      </c>
      <c r="Q744" s="211">
        <v>8.8749924871983479E-2</v>
      </c>
      <c r="R744" s="211">
        <v>0.45254450118349254</v>
      </c>
      <c r="S744" s="211">
        <v>0.36459625809326301</v>
      </c>
      <c r="T744" s="211">
        <v>0.51544091518366431</v>
      </c>
      <c r="U744" s="211">
        <v>0.49650126677680045</v>
      </c>
      <c r="V744" s="211">
        <v>0.12431460542616835</v>
      </c>
      <c r="W744" s="211">
        <v>0.53960572387961059</v>
      </c>
      <c r="X744" s="211">
        <v>0.23762488473554863</v>
      </c>
      <c r="Y744" s="211">
        <v>0.64646585602606899</v>
      </c>
      <c r="Z744" s="211">
        <v>0.14992742222427663</v>
      </c>
      <c r="AA744" s="212">
        <v>0.11419552402910445</v>
      </c>
    </row>
    <row r="745" spans="1:27" x14ac:dyDescent="0.35">
      <c r="A745" s="210" t="s">
        <v>1421</v>
      </c>
      <c r="B745" s="217">
        <v>145.24963668049779</v>
      </c>
      <c r="C745" s="211">
        <v>7.5962031637241648E-2</v>
      </c>
      <c r="D745" s="211">
        <v>0.12874859215249945</v>
      </c>
      <c r="E745" s="211">
        <v>7.3467009579487735E-2</v>
      </c>
      <c r="F745" s="211">
        <v>0.10653629188524527</v>
      </c>
      <c r="G745" s="211">
        <v>0.12474915931554727</v>
      </c>
      <c r="H745" s="211">
        <v>0.10753909150815133</v>
      </c>
      <c r="I745" s="211">
        <v>0.47878774053944562</v>
      </c>
      <c r="J745" s="211">
        <v>0.42855010287173695</v>
      </c>
      <c r="K745" s="211">
        <v>0.51066804412471933</v>
      </c>
      <c r="L745" s="211">
        <v>0.27244490364262458</v>
      </c>
      <c r="M745" s="211">
        <v>9.6755336286712457E-2</v>
      </c>
      <c r="N745" s="211">
        <v>0.45271220596781303</v>
      </c>
      <c r="O745" s="211">
        <v>0.6738418231212725</v>
      </c>
      <c r="P745" s="211">
        <v>6.6658596926636865E-2</v>
      </c>
      <c r="Q745" s="211">
        <v>0.1322551456101782</v>
      </c>
      <c r="R745" s="211">
        <v>0.47488237992558147</v>
      </c>
      <c r="S745" s="211">
        <v>0.27508116559636941</v>
      </c>
      <c r="T745" s="211">
        <v>0.58014476705639617</v>
      </c>
      <c r="U745" s="211">
        <v>0.43470322751230916</v>
      </c>
      <c r="V745" s="211">
        <v>0.12504790405131289</v>
      </c>
      <c r="W745" s="211">
        <v>0.55725910506217102</v>
      </c>
      <c r="X745" s="211">
        <v>0.34686888224507573</v>
      </c>
      <c r="Y745" s="211">
        <v>0.69896559313868167</v>
      </c>
      <c r="Z745" s="211">
        <v>0.14656867118879791</v>
      </c>
      <c r="AA745" s="212">
        <v>0.11977094650212279</v>
      </c>
    </row>
    <row r="746" spans="1:27" x14ac:dyDescent="0.35">
      <c r="A746" s="210" t="s">
        <v>1422</v>
      </c>
      <c r="B746" s="217">
        <v>139.93860397662007</v>
      </c>
      <c r="C746" s="211">
        <v>6.3625927890923653E-2</v>
      </c>
      <c r="D746" s="211">
        <v>0.13194020115459659</v>
      </c>
      <c r="E746" s="211">
        <v>7.9124465160220536E-2</v>
      </c>
      <c r="F746" s="211">
        <v>9.8032020688760296E-2</v>
      </c>
      <c r="G746" s="211">
        <v>0.12233151000683019</v>
      </c>
      <c r="H746" s="211">
        <v>0.1079833919229598</v>
      </c>
      <c r="I746" s="211">
        <v>0.50400677096521107</v>
      </c>
      <c r="J746" s="211">
        <v>0.43093732900597759</v>
      </c>
      <c r="K746" s="211">
        <v>0.61604042255329494</v>
      </c>
      <c r="L746" s="211">
        <v>0.27681504412543445</v>
      </c>
      <c r="M746" s="211">
        <v>9.8027154219318666E-2</v>
      </c>
      <c r="N746" s="211">
        <v>0.44755994933593352</v>
      </c>
      <c r="O746" s="211">
        <v>0.63219440269454519</v>
      </c>
      <c r="P746" s="211">
        <v>6.6049048156314877E-2</v>
      </c>
      <c r="Q746" s="211">
        <v>0.11532085476567921</v>
      </c>
      <c r="R746" s="211">
        <v>0.48633532556749454</v>
      </c>
      <c r="S746" s="211">
        <v>0.30557463558695203</v>
      </c>
      <c r="T746" s="211">
        <v>0.51602036519616001</v>
      </c>
      <c r="U746" s="211">
        <v>0.37781617873968321</v>
      </c>
      <c r="V746" s="211">
        <v>8.8345789211505585E-2</v>
      </c>
      <c r="W746" s="211">
        <v>0.5672433343130544</v>
      </c>
      <c r="X746" s="211">
        <v>0.30614967342389965</v>
      </c>
      <c r="Y746" s="211">
        <v>0.73419687145124757</v>
      </c>
      <c r="Z746" s="211">
        <v>0.14493888433446891</v>
      </c>
      <c r="AA746" s="212">
        <v>0.11433731168515686</v>
      </c>
    </row>
    <row r="747" spans="1:27" x14ac:dyDescent="0.35">
      <c r="A747" s="210" t="s">
        <v>1423</v>
      </c>
      <c r="B747" s="217">
        <v>144.43248872797298</v>
      </c>
      <c r="C747" s="211">
        <v>5.1317295847978422E-2</v>
      </c>
      <c r="D747" s="211">
        <v>0.12817980103060103</v>
      </c>
      <c r="E747" s="211">
        <v>7.9940597886471648E-2</v>
      </c>
      <c r="F747" s="211">
        <v>9.8387925376448901E-2</v>
      </c>
      <c r="G747" s="211">
        <v>0.11907236354167315</v>
      </c>
      <c r="H747" s="211">
        <v>0.10206206009160465</v>
      </c>
      <c r="I747" s="211">
        <v>0.49774307685404789</v>
      </c>
      <c r="J747" s="211">
        <v>0.47765791987517264</v>
      </c>
      <c r="K747" s="211">
        <v>0.63432751924015962</v>
      </c>
      <c r="L747" s="211">
        <v>0.27676491215271959</v>
      </c>
      <c r="M747" s="211">
        <v>9.9054893474982864E-2</v>
      </c>
      <c r="N747" s="211">
        <v>0.35362268363375715</v>
      </c>
      <c r="O747" s="211">
        <v>0.67054229640812668</v>
      </c>
      <c r="P747" s="211">
        <v>7.3348226859165352E-2</v>
      </c>
      <c r="Q747" s="211">
        <v>0.11436983983293433</v>
      </c>
      <c r="R747" s="211">
        <v>0.44960318171107189</v>
      </c>
      <c r="S747" s="211">
        <v>0.34751896393697757</v>
      </c>
      <c r="T747" s="211">
        <v>0.46747791772576591</v>
      </c>
      <c r="U747" s="211">
        <v>0.41708927498559845</v>
      </c>
      <c r="V747" s="211">
        <v>7.864202472812859E-2</v>
      </c>
      <c r="W747" s="211">
        <v>0.553250167014678</v>
      </c>
      <c r="X747" s="211">
        <v>0.32037029462989497</v>
      </c>
      <c r="Y747" s="211">
        <v>0.74101734055317048</v>
      </c>
      <c r="Z747" s="211">
        <v>0.14522615385649118</v>
      </c>
      <c r="AA747" s="212">
        <v>0.11636340311468112</v>
      </c>
    </row>
    <row r="748" spans="1:27" x14ac:dyDescent="0.35">
      <c r="A748" s="210" t="s">
        <v>1424</v>
      </c>
      <c r="B748" s="217">
        <v>158.19808376238748</v>
      </c>
      <c r="C748" s="211">
        <v>6.3939807099127166E-2</v>
      </c>
      <c r="D748" s="211">
        <v>0.13137671191983438</v>
      </c>
      <c r="E748" s="211">
        <v>7.081188946115323E-2</v>
      </c>
      <c r="F748" s="211">
        <v>0.10055435631589735</v>
      </c>
      <c r="G748" s="211">
        <v>0.1240529403572433</v>
      </c>
      <c r="H748" s="211">
        <v>0.11191379611505738</v>
      </c>
      <c r="I748" s="211">
        <v>0.52279304773528901</v>
      </c>
      <c r="J748" s="211">
        <v>0.4597603078750474</v>
      </c>
      <c r="K748" s="211">
        <v>0.5731383268955752</v>
      </c>
      <c r="L748" s="211">
        <v>0.27601621459844461</v>
      </c>
      <c r="M748" s="211">
        <v>8.9552655499681139E-2</v>
      </c>
      <c r="N748" s="211">
        <v>0.43374403660184624</v>
      </c>
      <c r="O748" s="211">
        <v>0.71684712813976303</v>
      </c>
      <c r="P748" s="211">
        <v>6.6092419285344914E-2</v>
      </c>
      <c r="Q748" s="211">
        <v>6.2729399883091938E-2</v>
      </c>
      <c r="R748" s="211">
        <v>0.44158996161617564</v>
      </c>
      <c r="S748" s="211">
        <v>0.27887246903565854</v>
      </c>
      <c r="T748" s="211">
        <v>0.55870036673241918</v>
      </c>
      <c r="U748" s="211">
        <v>0.53797435160542895</v>
      </c>
      <c r="V748" s="211">
        <v>0.13033329579347105</v>
      </c>
      <c r="W748" s="211">
        <v>0.62785747609914477</v>
      </c>
      <c r="X748" s="211">
        <v>0.27947384676529169</v>
      </c>
      <c r="Y748" s="211">
        <v>0.67673310010048537</v>
      </c>
      <c r="Z748" s="211">
        <v>0.14888926945854017</v>
      </c>
      <c r="AA748" s="212">
        <v>0.11686876103838817</v>
      </c>
    </row>
    <row r="749" spans="1:27" x14ac:dyDescent="0.35">
      <c r="A749" s="210" t="s">
        <v>1425</v>
      </c>
      <c r="B749" s="217">
        <v>174.08118065770381</v>
      </c>
      <c r="C749" s="211">
        <v>6.3970497484868299E-2</v>
      </c>
      <c r="D749" s="211">
        <v>0.1226880066243189</v>
      </c>
      <c r="E749" s="211">
        <v>7.6829893167355404E-2</v>
      </c>
      <c r="F749" s="211">
        <v>8.0751412848875478E-2</v>
      </c>
      <c r="G749" s="211">
        <v>0.12389285504236303</v>
      </c>
      <c r="H749" s="211">
        <v>0.10700338737719713</v>
      </c>
      <c r="I749" s="211">
        <v>0.49532663512693276</v>
      </c>
      <c r="J749" s="211">
        <v>0.48438494457251385</v>
      </c>
      <c r="K749" s="211">
        <v>0.57518512445838277</v>
      </c>
      <c r="L749" s="211">
        <v>0.27619216700933291</v>
      </c>
      <c r="M749" s="211">
        <v>0.11217521712938759</v>
      </c>
      <c r="N749" s="211">
        <v>0.49631528274743208</v>
      </c>
      <c r="O749" s="211">
        <v>0.61298535872915949</v>
      </c>
      <c r="P749" s="211">
        <v>6.900507656672572E-2</v>
      </c>
      <c r="Q749" s="211">
        <v>0.11217284542785542</v>
      </c>
      <c r="R749" s="211">
        <v>0.44970797240489302</v>
      </c>
      <c r="S749" s="211">
        <v>0.28474075812574329</v>
      </c>
      <c r="T749" s="211">
        <v>0.5736100978184262</v>
      </c>
      <c r="U749" s="211">
        <v>0.35967885312893155</v>
      </c>
      <c r="V749" s="211">
        <v>0.17966300009995256</v>
      </c>
      <c r="W749" s="211">
        <v>0.54047199330934736</v>
      </c>
      <c r="X749" s="211">
        <v>0.37365696071168542</v>
      </c>
      <c r="Y749" s="211">
        <v>0.61544133094471432</v>
      </c>
      <c r="Z749" s="211">
        <v>0.14663291277540877</v>
      </c>
      <c r="AA749" s="212">
        <v>0.11571396181579838</v>
      </c>
    </row>
    <row r="750" spans="1:27" x14ac:dyDescent="0.35">
      <c r="A750" s="210" t="s">
        <v>1426</v>
      </c>
      <c r="B750" s="217">
        <v>154.43836592188629</v>
      </c>
      <c r="C750" s="211">
        <v>8.3887564402767276E-2</v>
      </c>
      <c r="D750" s="211">
        <v>0.12960010143370393</v>
      </c>
      <c r="E750" s="211">
        <v>8.0166069666760723E-2</v>
      </c>
      <c r="F750" s="211">
        <v>9.3099779358028628E-2</v>
      </c>
      <c r="G750" s="211">
        <v>0.1233372495305622</v>
      </c>
      <c r="H750" s="211">
        <v>0.12733929783415271</v>
      </c>
      <c r="I750" s="211">
        <v>0.48844058383599875</v>
      </c>
      <c r="J750" s="211">
        <v>0.43062418539355712</v>
      </c>
      <c r="K750" s="211">
        <v>0.62858747421619388</v>
      </c>
      <c r="L750" s="211">
        <v>0.27266442281971187</v>
      </c>
      <c r="M750" s="211">
        <v>7.7563984965855093E-2</v>
      </c>
      <c r="N750" s="211">
        <v>0.55457466431244051</v>
      </c>
      <c r="O750" s="211">
        <v>0.73133382591887119</v>
      </c>
      <c r="P750" s="211">
        <v>6.2889500811295476E-2</v>
      </c>
      <c r="Q750" s="211">
        <v>7.9754267112846708E-2</v>
      </c>
      <c r="R750" s="211">
        <v>0.42460141535667806</v>
      </c>
      <c r="S750" s="211">
        <v>0.32402862840748659</v>
      </c>
      <c r="T750" s="211">
        <v>0.49679674117981426</v>
      </c>
      <c r="U750" s="211">
        <v>0.47273593782060885</v>
      </c>
      <c r="V750" s="211">
        <v>0.12818569205736408</v>
      </c>
      <c r="W750" s="211">
        <v>0.60454977355889061</v>
      </c>
      <c r="X750" s="211">
        <v>0.37445839687106819</v>
      </c>
      <c r="Y750" s="211">
        <v>0.73687620837836898</v>
      </c>
      <c r="Z750" s="211">
        <v>0.14746801415795713</v>
      </c>
      <c r="AA750" s="212">
        <v>0.11848455397127443</v>
      </c>
    </row>
    <row r="751" spans="1:27" x14ac:dyDescent="0.35">
      <c r="A751" s="210" t="s">
        <v>1427</v>
      </c>
      <c r="B751" s="217">
        <v>138.91188470525441</v>
      </c>
      <c r="C751" s="211">
        <v>6.5496912543404728E-2</v>
      </c>
      <c r="D751" s="211">
        <v>0.12429859697501501</v>
      </c>
      <c r="E751" s="211">
        <v>7.8648662408694461E-2</v>
      </c>
      <c r="F751" s="211">
        <v>0.10172053177240795</v>
      </c>
      <c r="G751" s="211">
        <v>0.1170568963971767</v>
      </c>
      <c r="H751" s="211">
        <v>0.10748513708213259</v>
      </c>
      <c r="I751" s="211">
        <v>0.4141268030118358</v>
      </c>
      <c r="J751" s="211">
        <v>0.44478928303691184</v>
      </c>
      <c r="K751" s="211">
        <v>0.63074629074595046</v>
      </c>
      <c r="L751" s="211">
        <v>0.28121982134237705</v>
      </c>
      <c r="M751" s="211">
        <v>0.10334798591241834</v>
      </c>
      <c r="N751" s="211">
        <v>0.41233240882852706</v>
      </c>
      <c r="O751" s="211">
        <v>0.78955554004678763</v>
      </c>
      <c r="P751" s="211">
        <v>6.2665925673615966E-2</v>
      </c>
      <c r="Q751" s="211">
        <v>0.10900655765397835</v>
      </c>
      <c r="R751" s="211">
        <v>0.42259027078063577</v>
      </c>
      <c r="S751" s="211">
        <v>0.32184101972382528</v>
      </c>
      <c r="T751" s="211">
        <v>0.57161738089346215</v>
      </c>
      <c r="U751" s="211">
        <v>0.32723340816252977</v>
      </c>
      <c r="V751" s="211">
        <v>0.10710329724733367</v>
      </c>
      <c r="W751" s="211">
        <v>0.55004912583093046</v>
      </c>
      <c r="X751" s="211">
        <v>0.41668686365819002</v>
      </c>
      <c r="Y751" s="211">
        <v>0.69554822152678231</v>
      </c>
      <c r="Z751" s="211">
        <v>0.14616881017767672</v>
      </c>
      <c r="AA751" s="212">
        <v>0.11506351428775266</v>
      </c>
    </row>
    <row r="752" spans="1:27" x14ac:dyDescent="0.35">
      <c r="A752" s="210" t="s">
        <v>1428</v>
      </c>
      <c r="B752" s="217">
        <v>126.62085578642446</v>
      </c>
      <c r="C752" s="211">
        <v>6.3515333497273493E-2</v>
      </c>
      <c r="D752" s="211">
        <v>0.12800781574088954</v>
      </c>
      <c r="E752" s="211">
        <v>7.3081134524255451E-2</v>
      </c>
      <c r="F752" s="211">
        <v>0.10029641596827718</v>
      </c>
      <c r="G752" s="211">
        <v>0.12190685014464214</v>
      </c>
      <c r="H752" s="211">
        <v>0.11074143198798729</v>
      </c>
      <c r="I752" s="211">
        <v>0.49503441138631249</v>
      </c>
      <c r="J752" s="211">
        <v>0.46686325938040296</v>
      </c>
      <c r="K752" s="211">
        <v>0.64898921534398546</v>
      </c>
      <c r="L752" s="211">
        <v>0.27394562587143334</v>
      </c>
      <c r="M752" s="211">
        <v>8.045233458114949E-2</v>
      </c>
      <c r="N752" s="211">
        <v>0.46371609292905086</v>
      </c>
      <c r="O752" s="211">
        <v>0.75336655992032397</v>
      </c>
      <c r="P752" s="211">
        <v>7.3517355670823847E-2</v>
      </c>
      <c r="Q752" s="211">
        <v>9.0636758060233136E-2</v>
      </c>
      <c r="R752" s="211">
        <v>0.46901299481117148</v>
      </c>
      <c r="S752" s="211">
        <v>0.35816258790628452</v>
      </c>
      <c r="T752" s="211">
        <v>0.62017754619305387</v>
      </c>
      <c r="U752" s="211">
        <v>0.45639171035453213</v>
      </c>
      <c r="V752" s="211">
        <v>6.8511060379933486E-2</v>
      </c>
      <c r="W752" s="211">
        <v>0.59350001621199389</v>
      </c>
      <c r="X752" s="211">
        <v>0.35188913590708748</v>
      </c>
      <c r="Y752" s="211">
        <v>0.56481700215249986</v>
      </c>
      <c r="Z752" s="211">
        <v>0.14660402475148868</v>
      </c>
      <c r="AA752" s="212">
        <v>0.12350982768306087</v>
      </c>
    </row>
    <row r="753" spans="1:27" x14ac:dyDescent="0.35">
      <c r="A753" s="210" t="s">
        <v>1429</v>
      </c>
      <c r="B753" s="217">
        <v>123.99715047699877</v>
      </c>
      <c r="C753" s="211">
        <v>5.6396106373998597E-2</v>
      </c>
      <c r="D753" s="211">
        <v>0.12059621396371598</v>
      </c>
      <c r="E753" s="211">
        <v>6.9697907284755639E-2</v>
      </c>
      <c r="F753" s="211">
        <v>7.9787716712273596E-2</v>
      </c>
      <c r="G753" s="211">
        <v>0.11923711519312624</v>
      </c>
      <c r="H753" s="211">
        <v>0.12046299962657145</v>
      </c>
      <c r="I753" s="211">
        <v>0.4946017526895255</v>
      </c>
      <c r="J753" s="211">
        <v>0.4358324951394163</v>
      </c>
      <c r="K753" s="211">
        <v>0.6171017390946445</v>
      </c>
      <c r="L753" s="211">
        <v>0.27843875897885739</v>
      </c>
      <c r="M753" s="211">
        <v>8.8917450007682378E-2</v>
      </c>
      <c r="N753" s="211">
        <v>0.43062716252672484</v>
      </c>
      <c r="O753" s="211">
        <v>0.71730422451975651</v>
      </c>
      <c r="P753" s="211">
        <v>6.7656442707037315E-2</v>
      </c>
      <c r="Q753" s="211">
        <v>8.2873666139871058E-2</v>
      </c>
      <c r="R753" s="211">
        <v>0.45200248361527556</v>
      </c>
      <c r="S753" s="211">
        <v>0.38818131794350491</v>
      </c>
      <c r="T753" s="211">
        <v>0.54470390284467229</v>
      </c>
      <c r="U753" s="211">
        <v>0.32867784705007369</v>
      </c>
      <c r="V753" s="211">
        <v>9.0421021891787592E-2</v>
      </c>
      <c r="W753" s="211">
        <v>0.48130433825128327</v>
      </c>
      <c r="X753" s="211">
        <v>0.33938463678009068</v>
      </c>
      <c r="Y753" s="211">
        <v>0.68629669088974099</v>
      </c>
      <c r="Z753" s="211">
        <v>0.14030823941569134</v>
      </c>
      <c r="AA753" s="212">
        <v>0.11580338669649336</v>
      </c>
    </row>
    <row r="754" spans="1:27" x14ac:dyDescent="0.35">
      <c r="A754" s="210" t="s">
        <v>1430</v>
      </c>
      <c r="B754" s="217">
        <v>108.85232916140346</v>
      </c>
      <c r="C754" s="211">
        <v>5.4961690362176956E-2</v>
      </c>
      <c r="D754" s="211">
        <v>0.12011808446651627</v>
      </c>
      <c r="E754" s="211">
        <v>7.0772914183861863E-2</v>
      </c>
      <c r="F754" s="211">
        <v>0.11028761835166226</v>
      </c>
      <c r="G754" s="211">
        <v>0.11878957824567145</v>
      </c>
      <c r="H754" s="211">
        <v>0.1078639924130422</v>
      </c>
      <c r="I754" s="211">
        <v>0.51609660637506471</v>
      </c>
      <c r="J754" s="211">
        <v>0.49426927848476526</v>
      </c>
      <c r="K754" s="211">
        <v>0.63152351447568744</v>
      </c>
      <c r="L754" s="211">
        <v>0.26762566933857057</v>
      </c>
      <c r="M754" s="211">
        <v>9.4726857534650905E-2</v>
      </c>
      <c r="N754" s="211">
        <v>0.41866754830571329</v>
      </c>
      <c r="O754" s="211">
        <v>0.59795266809799119</v>
      </c>
      <c r="P754" s="211">
        <v>6.5022279505510996E-2</v>
      </c>
      <c r="Q754" s="211">
        <v>0.133675684967689</v>
      </c>
      <c r="R754" s="211">
        <v>0.390384554306341</v>
      </c>
      <c r="S754" s="211">
        <v>0.37517219594941453</v>
      </c>
      <c r="T754" s="211">
        <v>0.51442851799548706</v>
      </c>
      <c r="U754" s="211">
        <v>0.39306679957333956</v>
      </c>
      <c r="V754" s="211">
        <v>5.3968065772686542E-2</v>
      </c>
      <c r="W754" s="211">
        <v>0.54824002060581101</v>
      </c>
      <c r="X754" s="211">
        <v>0.31739063199242656</v>
      </c>
      <c r="Y754" s="211">
        <v>0.68898113494881663</v>
      </c>
      <c r="Z754" s="211">
        <v>0.14869116401440097</v>
      </c>
      <c r="AA754" s="212">
        <v>0.11949279210575743</v>
      </c>
    </row>
    <row r="755" spans="1:27" x14ac:dyDescent="0.35">
      <c r="A755" s="210" t="s">
        <v>1431</v>
      </c>
      <c r="B755" s="217">
        <v>146.20351848174923</v>
      </c>
      <c r="C755" s="211">
        <v>7.0754129070799157E-2</v>
      </c>
      <c r="D755" s="211">
        <v>0.12490512213670375</v>
      </c>
      <c r="E755" s="211">
        <v>8.3728924944217228E-2</v>
      </c>
      <c r="F755" s="211">
        <v>8.4551812438044077E-2</v>
      </c>
      <c r="G755" s="211">
        <v>0.11888008095207708</v>
      </c>
      <c r="H755" s="211">
        <v>0.12105973481319265</v>
      </c>
      <c r="I755" s="211">
        <v>0.51739204082760859</v>
      </c>
      <c r="J755" s="211">
        <v>0.44736497936944253</v>
      </c>
      <c r="K755" s="211">
        <v>0.5675574324755519</v>
      </c>
      <c r="L755" s="211">
        <v>0.2725458031453219</v>
      </c>
      <c r="M755" s="211">
        <v>9.8509974078462015E-2</v>
      </c>
      <c r="N755" s="211">
        <v>0.41517299963635712</v>
      </c>
      <c r="O755" s="211">
        <v>0.76537388861517597</v>
      </c>
      <c r="P755" s="211">
        <v>7.0631396987298756E-2</v>
      </c>
      <c r="Q755" s="211">
        <v>7.4345879312329402E-2</v>
      </c>
      <c r="R755" s="211">
        <v>0.43793874595509646</v>
      </c>
      <c r="S755" s="211">
        <v>0.25656626941603017</v>
      </c>
      <c r="T755" s="211">
        <v>0.5861298528389487</v>
      </c>
      <c r="U755" s="211">
        <v>0.39091438882931551</v>
      </c>
      <c r="V755" s="211">
        <v>0.12246753097345661</v>
      </c>
      <c r="W755" s="211">
        <v>0.48061485297301365</v>
      </c>
      <c r="X755" s="211">
        <v>0.34883622854744623</v>
      </c>
      <c r="Y755" s="211">
        <v>0.73050326130755594</v>
      </c>
      <c r="Z755" s="211">
        <v>0.14939914539103988</v>
      </c>
      <c r="AA755" s="212">
        <v>0.12527289244895937</v>
      </c>
    </row>
    <row r="756" spans="1:27" x14ac:dyDescent="0.35">
      <c r="A756" s="210" t="s">
        <v>1432</v>
      </c>
      <c r="B756" s="217">
        <v>148.69143999919294</v>
      </c>
      <c r="C756" s="211">
        <v>6.1856384847436538E-2</v>
      </c>
      <c r="D756" s="211">
        <v>0.13057767501966766</v>
      </c>
      <c r="E756" s="211">
        <v>8.1362771190169769E-2</v>
      </c>
      <c r="F756" s="211">
        <v>0.10606846010370999</v>
      </c>
      <c r="G756" s="211">
        <v>0.11525937172668214</v>
      </c>
      <c r="H756" s="211">
        <v>0.10662178701877414</v>
      </c>
      <c r="I756" s="211">
        <v>0.47049867238605431</v>
      </c>
      <c r="J756" s="211">
        <v>0.48990352787004343</v>
      </c>
      <c r="K756" s="211">
        <v>0.55819410221577548</v>
      </c>
      <c r="L756" s="211">
        <v>0.27648229745808672</v>
      </c>
      <c r="M756" s="211">
        <v>8.0006819271300808E-2</v>
      </c>
      <c r="N756" s="211">
        <v>0.54086875317286576</v>
      </c>
      <c r="O756" s="211">
        <v>0.60908847024069857</v>
      </c>
      <c r="P756" s="211">
        <v>7.1096349374437637E-2</v>
      </c>
      <c r="Q756" s="211">
        <v>6.2794205296009917E-2</v>
      </c>
      <c r="R756" s="211">
        <v>0.45304532235645562</v>
      </c>
      <c r="S756" s="211">
        <v>0.35297619052137214</v>
      </c>
      <c r="T756" s="211">
        <v>0.5843111568511461</v>
      </c>
      <c r="U756" s="211">
        <v>0.4490315091942757</v>
      </c>
      <c r="V756" s="211">
        <v>0.1006548238135085</v>
      </c>
      <c r="W756" s="211">
        <v>0.53638752789414912</v>
      </c>
      <c r="X756" s="211">
        <v>0.31741397680916533</v>
      </c>
      <c r="Y756" s="211">
        <v>0.63128488034995578</v>
      </c>
      <c r="Z756" s="211">
        <v>0.14483516571778843</v>
      </c>
      <c r="AA756" s="212">
        <v>0.11354659767448833</v>
      </c>
    </row>
    <row r="757" spans="1:27" x14ac:dyDescent="0.35">
      <c r="A757" s="210" t="s">
        <v>1433</v>
      </c>
      <c r="B757" s="217">
        <v>138.75241321253864</v>
      </c>
      <c r="C757" s="211">
        <v>6.4248479317787807E-2</v>
      </c>
      <c r="D757" s="211">
        <v>0.12710854873995114</v>
      </c>
      <c r="E757" s="211">
        <v>7.9609387447442434E-2</v>
      </c>
      <c r="F757" s="211">
        <v>9.9264868271364382E-2</v>
      </c>
      <c r="G757" s="211">
        <v>0.11531267871929059</v>
      </c>
      <c r="H757" s="211">
        <v>0.1217501178565099</v>
      </c>
      <c r="I757" s="211">
        <v>0.51475731923880663</v>
      </c>
      <c r="J757" s="211">
        <v>0.42199148547358512</v>
      </c>
      <c r="K757" s="211">
        <v>0.6474668737506899</v>
      </c>
      <c r="L757" s="211">
        <v>0.27881380196224481</v>
      </c>
      <c r="M757" s="211">
        <v>9.0409620399228174E-2</v>
      </c>
      <c r="N757" s="211">
        <v>0.47267815265894753</v>
      </c>
      <c r="O757" s="211">
        <v>0.56852447391134886</v>
      </c>
      <c r="P757" s="211">
        <v>6.1759209912550309E-2</v>
      </c>
      <c r="Q757" s="211">
        <v>6.9535070525079901E-2</v>
      </c>
      <c r="R757" s="211">
        <v>0.42585132909417056</v>
      </c>
      <c r="S757" s="211">
        <v>0.25509657684647008</v>
      </c>
      <c r="T757" s="211">
        <v>0.58089064416071934</v>
      </c>
      <c r="U757" s="211">
        <v>0.42904126642132961</v>
      </c>
      <c r="V757" s="211">
        <v>0.1217817539201992</v>
      </c>
      <c r="W757" s="211">
        <v>0.58422464912666583</v>
      </c>
      <c r="X757" s="211">
        <v>0.31548994622771587</v>
      </c>
      <c r="Y757" s="211">
        <v>0.64743866285718765</v>
      </c>
      <c r="Z757" s="211">
        <v>0.14860577693452762</v>
      </c>
      <c r="AA757" s="212">
        <v>0.11828731934653042</v>
      </c>
    </row>
    <row r="758" spans="1:27" x14ac:dyDescent="0.35">
      <c r="A758" s="210" t="s">
        <v>1434</v>
      </c>
      <c r="B758" s="217">
        <v>107.67213191633942</v>
      </c>
      <c r="C758" s="211">
        <v>7.6927511686584071E-2</v>
      </c>
      <c r="D758" s="211">
        <v>0.12563529043889807</v>
      </c>
      <c r="E758" s="211">
        <v>6.7589808858154618E-2</v>
      </c>
      <c r="F758" s="211">
        <v>0.11180154399741875</v>
      </c>
      <c r="G758" s="211">
        <v>0.11964861558701405</v>
      </c>
      <c r="H758" s="211">
        <v>0.12235747937673365</v>
      </c>
      <c r="I758" s="211">
        <v>0.51461931572533981</v>
      </c>
      <c r="J758" s="211">
        <v>0.42034668930293162</v>
      </c>
      <c r="K758" s="211">
        <v>0.59528664023846289</v>
      </c>
      <c r="L758" s="211">
        <v>0.27298890767705281</v>
      </c>
      <c r="M758" s="211">
        <v>9.0666962532080231E-2</v>
      </c>
      <c r="N758" s="211">
        <v>0.40465795907880797</v>
      </c>
      <c r="O758" s="211">
        <v>0.60704343969775409</v>
      </c>
      <c r="P758" s="211">
        <v>6.8945121124877162E-2</v>
      </c>
      <c r="Q758" s="211">
        <v>0.12862358199218868</v>
      </c>
      <c r="R758" s="211">
        <v>0.41942171548316876</v>
      </c>
      <c r="S758" s="211">
        <v>0.36354065394171009</v>
      </c>
      <c r="T758" s="211">
        <v>0.62767855449924548</v>
      </c>
      <c r="U758" s="211">
        <v>0.44312146585197509</v>
      </c>
      <c r="V758" s="211">
        <v>5.6993948575470271E-2</v>
      </c>
      <c r="W758" s="211">
        <v>0.56911702208254067</v>
      </c>
      <c r="X758" s="211">
        <v>0.38058525486160827</v>
      </c>
      <c r="Y758" s="211">
        <v>0.52744576442485269</v>
      </c>
      <c r="Z758" s="211">
        <v>0.1485228556537935</v>
      </c>
      <c r="AA758" s="212">
        <v>0.12329857701559052</v>
      </c>
    </row>
    <row r="759" spans="1:27" x14ac:dyDescent="0.35">
      <c r="A759" s="210" t="s">
        <v>1435</v>
      </c>
      <c r="B759" s="217">
        <v>155.22699248611187</v>
      </c>
      <c r="C759" s="211">
        <v>7.1653288952509803E-2</v>
      </c>
      <c r="D759" s="211">
        <v>0.1172864599220442</v>
      </c>
      <c r="E759" s="211">
        <v>7.2099202481981983E-2</v>
      </c>
      <c r="F759" s="211">
        <v>7.2887042216463693E-2</v>
      </c>
      <c r="G759" s="211">
        <v>0.11661240470231526</v>
      </c>
      <c r="H759" s="211">
        <v>0.1156610545157389</v>
      </c>
      <c r="I759" s="211">
        <v>0.47627725571932894</v>
      </c>
      <c r="J759" s="211">
        <v>0.42327404236825167</v>
      </c>
      <c r="K759" s="211">
        <v>0.63441728606794034</v>
      </c>
      <c r="L759" s="211">
        <v>0.28265674851796313</v>
      </c>
      <c r="M759" s="211">
        <v>9.2509580703455607E-2</v>
      </c>
      <c r="N759" s="211">
        <v>0.37388137012284239</v>
      </c>
      <c r="O759" s="211">
        <v>0.66043702740175858</v>
      </c>
      <c r="P759" s="211">
        <v>6.789147190950183E-2</v>
      </c>
      <c r="Q759" s="211">
        <v>8.5781522230782808E-2</v>
      </c>
      <c r="R759" s="211">
        <v>0.46676561067912026</v>
      </c>
      <c r="S759" s="211">
        <v>0.30925341213116375</v>
      </c>
      <c r="T759" s="211">
        <v>0.54944117600860576</v>
      </c>
      <c r="U759" s="211">
        <v>0.44973573413704138</v>
      </c>
      <c r="V759" s="211">
        <v>0.14131839425436887</v>
      </c>
      <c r="W759" s="211">
        <v>0.55550579361663188</v>
      </c>
      <c r="X759" s="211">
        <v>0.34353088685482608</v>
      </c>
      <c r="Y759" s="211">
        <v>0.6062091608979755</v>
      </c>
      <c r="Z759" s="211">
        <v>0.14984853822777583</v>
      </c>
      <c r="AA759" s="212">
        <v>0.1150119346993604</v>
      </c>
    </row>
    <row r="760" spans="1:27" x14ac:dyDescent="0.35">
      <c r="A760" s="210" t="s">
        <v>1436</v>
      </c>
      <c r="B760" s="217">
        <v>162.23391890490421</v>
      </c>
      <c r="C760" s="211">
        <v>6.2415956108888435E-2</v>
      </c>
      <c r="D760" s="211">
        <v>0.11901295620281949</v>
      </c>
      <c r="E760" s="211">
        <v>7.9284733559359499E-2</v>
      </c>
      <c r="F760" s="211">
        <v>0.10340985165605487</v>
      </c>
      <c r="G760" s="211">
        <v>0.11862199151338564</v>
      </c>
      <c r="H760" s="211">
        <v>0.11417905330435238</v>
      </c>
      <c r="I760" s="211">
        <v>0.44746956061271859</v>
      </c>
      <c r="J760" s="211">
        <v>0.46365302910757222</v>
      </c>
      <c r="K760" s="211">
        <v>0.64005524486541521</v>
      </c>
      <c r="L760" s="211">
        <v>0.27870726798030804</v>
      </c>
      <c r="M760" s="211">
        <v>0.10623005356670352</v>
      </c>
      <c r="N760" s="211">
        <v>0.5935676673016167</v>
      </c>
      <c r="O760" s="211">
        <v>0.78082398380556317</v>
      </c>
      <c r="P760" s="211">
        <v>7.2228104853809205E-2</v>
      </c>
      <c r="Q760" s="211">
        <v>0.12384003799418408</v>
      </c>
      <c r="R760" s="211">
        <v>0.41985093388188027</v>
      </c>
      <c r="S760" s="211">
        <v>0.3212084238811328</v>
      </c>
      <c r="T760" s="211">
        <v>0.54773492606481622</v>
      </c>
      <c r="U760" s="211">
        <v>0.41824343696084487</v>
      </c>
      <c r="V760" s="211">
        <v>8.3781458758677124E-2</v>
      </c>
      <c r="W760" s="211">
        <v>0.58740651798471144</v>
      </c>
      <c r="X760" s="211">
        <v>0.30432905620344364</v>
      </c>
      <c r="Y760" s="211">
        <v>0.70265472191398115</v>
      </c>
      <c r="Z760" s="211">
        <v>0.14621881440726969</v>
      </c>
      <c r="AA760" s="212">
        <v>0.11756570783631555</v>
      </c>
    </row>
    <row r="761" spans="1:27" x14ac:dyDescent="0.35">
      <c r="A761" s="210" t="s">
        <v>1437</v>
      </c>
      <c r="B761" s="217">
        <v>144.1127566433907</v>
      </c>
      <c r="C761" s="211">
        <v>5.011726513290133E-2</v>
      </c>
      <c r="D761" s="211">
        <v>0.12009846615017078</v>
      </c>
      <c r="E761" s="211">
        <v>7.1386176709421698E-2</v>
      </c>
      <c r="F761" s="211">
        <v>0.10076450110817095</v>
      </c>
      <c r="G761" s="211">
        <v>0.12602026419694651</v>
      </c>
      <c r="H761" s="211">
        <v>0.12392402047809738</v>
      </c>
      <c r="I761" s="211">
        <v>0.46258694212524298</v>
      </c>
      <c r="J761" s="211">
        <v>0.43649688942875425</v>
      </c>
      <c r="K761" s="211">
        <v>0.58515442105044779</v>
      </c>
      <c r="L761" s="211">
        <v>0.27679785027654075</v>
      </c>
      <c r="M761" s="211">
        <v>0.1045849109597542</v>
      </c>
      <c r="N761" s="211">
        <v>0.53365455263992256</v>
      </c>
      <c r="O761" s="211">
        <v>0.65077471444916068</v>
      </c>
      <c r="P761" s="211">
        <v>6.987093376671269E-2</v>
      </c>
      <c r="Q761" s="211">
        <v>7.8661312391915247E-2</v>
      </c>
      <c r="R761" s="211">
        <v>0.40005216809861571</v>
      </c>
      <c r="S761" s="211">
        <v>0.33469112006824914</v>
      </c>
      <c r="T761" s="211">
        <v>0.61782160642496087</v>
      </c>
      <c r="U761" s="211">
        <v>0.42793433570017947</v>
      </c>
      <c r="V761" s="211">
        <v>7.3360888692626525E-2</v>
      </c>
      <c r="W761" s="211">
        <v>0.58338518526522531</v>
      </c>
      <c r="X761" s="211">
        <v>0.30253022231454219</v>
      </c>
      <c r="Y761" s="211">
        <v>0.71906786029322067</v>
      </c>
      <c r="Z761" s="211">
        <v>0.1467237669295352</v>
      </c>
      <c r="AA761" s="212">
        <v>0.11334327486887431</v>
      </c>
    </row>
    <row r="762" spans="1:27" x14ac:dyDescent="0.35">
      <c r="A762" s="210" t="s">
        <v>1438</v>
      </c>
      <c r="B762" s="217">
        <v>177.7155432529932</v>
      </c>
      <c r="C762" s="211">
        <v>4.9345758276452052E-2</v>
      </c>
      <c r="D762" s="211">
        <v>0.13004707223283807</v>
      </c>
      <c r="E762" s="211">
        <v>8.7518233269772927E-2</v>
      </c>
      <c r="F762" s="211">
        <v>9.8473577468263046E-2</v>
      </c>
      <c r="G762" s="211">
        <v>0.12505323827814382</v>
      </c>
      <c r="H762" s="211">
        <v>0.1116712509512142</v>
      </c>
      <c r="I762" s="211">
        <v>0.53587601915656613</v>
      </c>
      <c r="J762" s="211">
        <v>0.4314369286879593</v>
      </c>
      <c r="K762" s="211">
        <v>0.60565380794321722</v>
      </c>
      <c r="L762" s="211">
        <v>0.27169003062950292</v>
      </c>
      <c r="M762" s="211">
        <v>0.11637873434727485</v>
      </c>
      <c r="N762" s="211">
        <v>0.48955467740370795</v>
      </c>
      <c r="O762" s="211">
        <v>0.77242935986212491</v>
      </c>
      <c r="P762" s="211">
        <v>6.1608737135977164E-2</v>
      </c>
      <c r="Q762" s="211">
        <v>0.1054298740775188</v>
      </c>
      <c r="R762" s="211">
        <v>0.43807887905337345</v>
      </c>
      <c r="S762" s="211">
        <v>0.28793927822375848</v>
      </c>
      <c r="T762" s="211">
        <v>0.62212279066248377</v>
      </c>
      <c r="U762" s="211">
        <v>0.46270909734058219</v>
      </c>
      <c r="V762" s="211">
        <v>0.12392105285841812</v>
      </c>
      <c r="W762" s="211">
        <v>0.51010146459500072</v>
      </c>
      <c r="X762" s="211">
        <v>0.28919242493304825</v>
      </c>
      <c r="Y762" s="211">
        <v>0.72072344031765168</v>
      </c>
      <c r="Z762" s="211">
        <v>0.13524304084657349</v>
      </c>
      <c r="AA762" s="212">
        <v>0.11727146137623054</v>
      </c>
    </row>
    <row r="763" spans="1:27" x14ac:dyDescent="0.35">
      <c r="A763" s="210" t="s">
        <v>1439</v>
      </c>
      <c r="B763" s="217">
        <v>110.66902761138596</v>
      </c>
      <c r="C763" s="211">
        <v>5.8215865782849832E-2</v>
      </c>
      <c r="D763" s="211">
        <v>0.12217731290245111</v>
      </c>
      <c r="E763" s="211">
        <v>8.0067847448893073E-2</v>
      </c>
      <c r="F763" s="211">
        <v>8.8267485562287362E-2</v>
      </c>
      <c r="G763" s="211">
        <v>0.12074780627505839</v>
      </c>
      <c r="H763" s="211">
        <v>0.1262604827896312</v>
      </c>
      <c r="I763" s="211">
        <v>0.48574873447686656</v>
      </c>
      <c r="J763" s="211">
        <v>0.48450033047003133</v>
      </c>
      <c r="K763" s="211">
        <v>0.59743446064647632</v>
      </c>
      <c r="L763" s="211">
        <v>0.27241065411984067</v>
      </c>
      <c r="M763" s="211">
        <v>8.7335260871760009E-2</v>
      </c>
      <c r="N763" s="211">
        <v>0.45997866751013483</v>
      </c>
      <c r="O763" s="211">
        <v>0.75117103969924848</v>
      </c>
      <c r="P763" s="211">
        <v>6.389026273136357E-2</v>
      </c>
      <c r="Q763" s="211">
        <v>6.1870687054474807E-2</v>
      </c>
      <c r="R763" s="211">
        <v>0.43742483345663463</v>
      </c>
      <c r="S763" s="211">
        <v>0.28158698825485573</v>
      </c>
      <c r="T763" s="211">
        <v>0.54216421382544633</v>
      </c>
      <c r="U763" s="211">
        <v>0.40687920820092327</v>
      </c>
      <c r="V763" s="211">
        <v>5.9032712943248355E-2</v>
      </c>
      <c r="W763" s="211">
        <v>0.52708720215876037</v>
      </c>
      <c r="X763" s="211">
        <v>0.30823181358251989</v>
      </c>
      <c r="Y763" s="211">
        <v>0.7681093471788405</v>
      </c>
      <c r="Z763" s="211">
        <v>0.1496640341160152</v>
      </c>
      <c r="AA763" s="212">
        <v>0.12622533327722019</v>
      </c>
    </row>
    <row r="764" spans="1:27" x14ac:dyDescent="0.35">
      <c r="A764" s="210" t="s">
        <v>1440</v>
      </c>
      <c r="B764" s="217">
        <v>106.72901594991433</v>
      </c>
      <c r="C764" s="211">
        <v>5.7583217449256777E-2</v>
      </c>
      <c r="D764" s="211">
        <v>0.1247879141026396</v>
      </c>
      <c r="E764" s="211">
        <v>7.7175172607852657E-2</v>
      </c>
      <c r="F764" s="211">
        <v>7.8325676915029466E-2</v>
      </c>
      <c r="G764" s="211">
        <v>0.12029499778081353</v>
      </c>
      <c r="H764" s="211">
        <v>0.11293029688136361</v>
      </c>
      <c r="I764" s="211">
        <v>0.5234101110729541</v>
      </c>
      <c r="J764" s="211">
        <v>0.45225671525984007</v>
      </c>
      <c r="K764" s="211">
        <v>0.56788318169816121</v>
      </c>
      <c r="L764" s="211">
        <v>0.27245372966738307</v>
      </c>
      <c r="M764" s="211">
        <v>9.6853553858000124E-2</v>
      </c>
      <c r="N764" s="211">
        <v>0.43516142024834337</v>
      </c>
      <c r="O764" s="211">
        <v>0.7070771202091829</v>
      </c>
      <c r="P764" s="211">
        <v>6.5664507911947112E-2</v>
      </c>
      <c r="Q764" s="211">
        <v>5.5735893341874579E-2</v>
      </c>
      <c r="R764" s="211">
        <v>0.38007186622640377</v>
      </c>
      <c r="S764" s="211">
        <v>0.30964108609605012</v>
      </c>
      <c r="T764" s="211">
        <v>0.54333560270538961</v>
      </c>
      <c r="U764" s="211">
        <v>0.33614783250557606</v>
      </c>
      <c r="V764" s="211">
        <v>6.2307088627655882E-2</v>
      </c>
      <c r="W764" s="211">
        <v>0.53068064074752441</v>
      </c>
      <c r="X764" s="211">
        <v>0.35550979646216863</v>
      </c>
      <c r="Y764" s="211">
        <v>0.66457860507122091</v>
      </c>
      <c r="Z764" s="211">
        <v>0.139079804989411</v>
      </c>
      <c r="AA764" s="212">
        <v>0.12167254009368086</v>
      </c>
    </row>
    <row r="765" spans="1:27" x14ac:dyDescent="0.35">
      <c r="A765" s="210" t="s">
        <v>1441</v>
      </c>
      <c r="B765" s="217">
        <v>153.4414644220839</v>
      </c>
      <c r="C765" s="211">
        <v>6.0941826961723095E-2</v>
      </c>
      <c r="D765" s="211">
        <v>0.12764056389545958</v>
      </c>
      <c r="E765" s="211">
        <v>8.0325196784223438E-2</v>
      </c>
      <c r="F765" s="211">
        <v>0.11565806650257737</v>
      </c>
      <c r="G765" s="211">
        <v>0.11896713911083581</v>
      </c>
      <c r="H765" s="211">
        <v>0.11096843289813499</v>
      </c>
      <c r="I765" s="211">
        <v>0.47743206791904391</v>
      </c>
      <c r="J765" s="211">
        <v>0.45835810859229104</v>
      </c>
      <c r="K765" s="211">
        <v>0.63413050681864502</v>
      </c>
      <c r="L765" s="211">
        <v>0.2750538877169445</v>
      </c>
      <c r="M765" s="211">
        <v>9.7927146305630999E-2</v>
      </c>
      <c r="N765" s="211">
        <v>0.45543257713603813</v>
      </c>
      <c r="O765" s="211">
        <v>0.67378982809997046</v>
      </c>
      <c r="P765" s="211">
        <v>7.1934122033499887E-2</v>
      </c>
      <c r="Q765" s="211">
        <v>7.9949559639730702E-2</v>
      </c>
      <c r="R765" s="211">
        <v>0.35287328369926402</v>
      </c>
      <c r="S765" s="211">
        <v>0.36105936606192296</v>
      </c>
      <c r="T765" s="211">
        <v>0.55716642915165282</v>
      </c>
      <c r="U765" s="211">
        <v>0.35880964818702449</v>
      </c>
      <c r="V765" s="211">
        <v>0.14126633063209659</v>
      </c>
      <c r="W765" s="211">
        <v>0.57171674124060545</v>
      </c>
      <c r="X765" s="211">
        <v>0.27412362783360078</v>
      </c>
      <c r="Y765" s="211">
        <v>0.60121032872855529</v>
      </c>
      <c r="Z765" s="211">
        <v>0.14796875346442004</v>
      </c>
      <c r="AA765" s="212">
        <v>0.11864698839717988</v>
      </c>
    </row>
    <row r="766" spans="1:27" x14ac:dyDescent="0.35">
      <c r="A766" s="210" t="s">
        <v>1442</v>
      </c>
      <c r="B766" s="217">
        <v>132.68277984882826</v>
      </c>
      <c r="C766" s="211">
        <v>5.6981465957334672E-2</v>
      </c>
      <c r="D766" s="211">
        <v>0.1220721123847989</v>
      </c>
      <c r="E766" s="211">
        <v>7.6855465450101551E-2</v>
      </c>
      <c r="F766" s="211">
        <v>0.10137202235596755</v>
      </c>
      <c r="G766" s="211">
        <v>0.11554706440367118</v>
      </c>
      <c r="H766" s="211">
        <v>0.10542847242117694</v>
      </c>
      <c r="I766" s="211">
        <v>0.48687119057952344</v>
      </c>
      <c r="J766" s="211">
        <v>0.41690300403081859</v>
      </c>
      <c r="K766" s="211">
        <v>0.5748290291103566</v>
      </c>
      <c r="L766" s="211">
        <v>0.27962725681082085</v>
      </c>
      <c r="M766" s="211">
        <v>9.1834475660433373E-2</v>
      </c>
      <c r="N766" s="211">
        <v>0.38150717886789509</v>
      </c>
      <c r="O766" s="211">
        <v>0.77085469485017677</v>
      </c>
      <c r="P766" s="211">
        <v>6.2839906285275055E-2</v>
      </c>
      <c r="Q766" s="211">
        <v>6.1675311614694153E-2</v>
      </c>
      <c r="R766" s="211">
        <v>0.38697331307300353</v>
      </c>
      <c r="S766" s="211">
        <v>0.27902672310585236</v>
      </c>
      <c r="T766" s="211">
        <v>0.58560032507047266</v>
      </c>
      <c r="U766" s="211">
        <v>0.41329697774652652</v>
      </c>
      <c r="V766" s="211">
        <v>0.11982772661615607</v>
      </c>
      <c r="W766" s="211">
        <v>0.6457822755268986</v>
      </c>
      <c r="X766" s="211">
        <v>0.29267943193601831</v>
      </c>
      <c r="Y766" s="211">
        <v>0.68891923487129025</v>
      </c>
      <c r="Z766" s="211">
        <v>0.14862823697186178</v>
      </c>
      <c r="AA766" s="212">
        <v>0.11995028489113314</v>
      </c>
    </row>
    <row r="767" spans="1:27" x14ac:dyDescent="0.35">
      <c r="A767" s="210" t="s">
        <v>1443</v>
      </c>
      <c r="B767" s="217">
        <v>131.91778440385357</v>
      </c>
      <c r="C767" s="211">
        <v>8.4268059331087428E-2</v>
      </c>
      <c r="D767" s="211">
        <v>0.12227789326952206</v>
      </c>
      <c r="E767" s="211">
        <v>8.394767414084324E-2</v>
      </c>
      <c r="F767" s="211">
        <v>7.6914182943274234E-2</v>
      </c>
      <c r="G767" s="211">
        <v>0.1231646683899979</v>
      </c>
      <c r="H767" s="211">
        <v>0.11497917762182419</v>
      </c>
      <c r="I767" s="211">
        <v>0.50642848402037799</v>
      </c>
      <c r="J767" s="211">
        <v>0.45236872578957921</v>
      </c>
      <c r="K767" s="211">
        <v>0.62590274355799247</v>
      </c>
      <c r="L767" s="211">
        <v>0.27821510409623018</v>
      </c>
      <c r="M767" s="211">
        <v>0.10343004466307591</v>
      </c>
      <c r="N767" s="211">
        <v>0.57936871492696917</v>
      </c>
      <c r="O767" s="211">
        <v>0.63530532728436107</v>
      </c>
      <c r="P767" s="211">
        <v>6.3347779588439262E-2</v>
      </c>
      <c r="Q767" s="211">
        <v>0.10323815667477076</v>
      </c>
      <c r="R767" s="211">
        <v>0.45510269852509705</v>
      </c>
      <c r="S767" s="211">
        <v>0.29236543470096954</v>
      </c>
      <c r="T767" s="211">
        <v>0.52459544420726389</v>
      </c>
      <c r="U767" s="211">
        <v>0.38529547231302946</v>
      </c>
      <c r="V767" s="211">
        <v>7.6317052367457061E-2</v>
      </c>
      <c r="W767" s="211">
        <v>0.55235909015896278</v>
      </c>
      <c r="X767" s="211">
        <v>0.37712385152908873</v>
      </c>
      <c r="Y767" s="211">
        <v>0.70132401568480074</v>
      </c>
      <c r="Z767" s="211">
        <v>0.14557644703898362</v>
      </c>
      <c r="AA767" s="212">
        <v>0.11991312420145364</v>
      </c>
    </row>
    <row r="768" spans="1:27" x14ac:dyDescent="0.35">
      <c r="A768" s="210" t="s">
        <v>1444</v>
      </c>
      <c r="B768" s="217">
        <v>140.49648344561061</v>
      </c>
      <c r="C768" s="211">
        <v>5.577589390883398E-2</v>
      </c>
      <c r="D768" s="211">
        <v>0.132949097850593</v>
      </c>
      <c r="E768" s="211">
        <v>7.442776127954201E-2</v>
      </c>
      <c r="F768" s="211">
        <v>9.1278631939192514E-2</v>
      </c>
      <c r="G768" s="211">
        <v>0.11731633817475232</v>
      </c>
      <c r="H768" s="211">
        <v>0.11778593454728238</v>
      </c>
      <c r="I768" s="211">
        <v>0.51867606435412528</v>
      </c>
      <c r="J768" s="211">
        <v>0.43666620408801116</v>
      </c>
      <c r="K768" s="211">
        <v>0.63014534761919916</v>
      </c>
      <c r="L768" s="211">
        <v>0.2789823446943705</v>
      </c>
      <c r="M768" s="211">
        <v>0.10799997871717637</v>
      </c>
      <c r="N768" s="211">
        <v>0.46682873846197237</v>
      </c>
      <c r="O768" s="211">
        <v>0.5844855786757216</v>
      </c>
      <c r="P768" s="211">
        <v>6.3120927940730112E-2</v>
      </c>
      <c r="Q768" s="211">
        <v>0.12938701721333512</v>
      </c>
      <c r="R768" s="211">
        <v>0.42849872564079794</v>
      </c>
      <c r="S768" s="211">
        <v>0.27801671638650682</v>
      </c>
      <c r="T768" s="211">
        <v>0.54707088583682018</v>
      </c>
      <c r="U768" s="211">
        <v>0.54747011529183376</v>
      </c>
      <c r="V768" s="211">
        <v>7.988568251610953E-2</v>
      </c>
      <c r="W768" s="211">
        <v>0.55925348641563022</v>
      </c>
      <c r="X768" s="211">
        <v>0.38597930812039116</v>
      </c>
      <c r="Y768" s="211">
        <v>0.57273862375839224</v>
      </c>
      <c r="Z768" s="211">
        <v>0.14713193429202279</v>
      </c>
      <c r="AA768" s="212">
        <v>0.11436042113595836</v>
      </c>
    </row>
    <row r="769" spans="1:27" x14ac:dyDescent="0.35">
      <c r="A769" s="210" t="s">
        <v>1445</v>
      </c>
      <c r="B769" s="217">
        <v>106.30204176534865</v>
      </c>
      <c r="C769" s="211">
        <v>6.162567009566941E-2</v>
      </c>
      <c r="D769" s="211">
        <v>0.1297628390695989</v>
      </c>
      <c r="E769" s="211">
        <v>7.8607889573950845E-2</v>
      </c>
      <c r="F769" s="211">
        <v>0.11266558530684932</v>
      </c>
      <c r="G769" s="211">
        <v>0.12436429277433068</v>
      </c>
      <c r="H769" s="211">
        <v>0.1137843568639049</v>
      </c>
      <c r="I769" s="211">
        <v>0.51101519145572782</v>
      </c>
      <c r="J769" s="211">
        <v>0.45907960377435747</v>
      </c>
      <c r="K769" s="211">
        <v>0.52385348564588741</v>
      </c>
      <c r="L769" s="211">
        <v>0.27583823034951704</v>
      </c>
      <c r="M769" s="211">
        <v>9.8844394773643096E-2</v>
      </c>
      <c r="N769" s="211">
        <v>0.36133304915353864</v>
      </c>
      <c r="O769" s="211">
        <v>0.58923967560969581</v>
      </c>
      <c r="P769" s="211">
        <v>6.7659610417709792E-2</v>
      </c>
      <c r="Q769" s="211">
        <v>5.7632626586569924E-2</v>
      </c>
      <c r="R769" s="211">
        <v>0.43211065097844031</v>
      </c>
      <c r="S769" s="211">
        <v>0.36041919297619235</v>
      </c>
      <c r="T769" s="211">
        <v>0.57970820969336989</v>
      </c>
      <c r="U769" s="211">
        <v>0.46735305059670146</v>
      </c>
      <c r="V769" s="211">
        <v>5.5676384277526664E-2</v>
      </c>
      <c r="W769" s="211">
        <v>0.52887856987219495</v>
      </c>
      <c r="X769" s="211">
        <v>0.30660526059209353</v>
      </c>
      <c r="Y769" s="211">
        <v>0.68923310347881006</v>
      </c>
      <c r="Z769" s="211">
        <v>0.14906602803442759</v>
      </c>
      <c r="AA769" s="212">
        <v>0.12568533694197356</v>
      </c>
    </row>
    <row r="770" spans="1:27" x14ac:dyDescent="0.35">
      <c r="A770" s="210" t="s">
        <v>1446</v>
      </c>
      <c r="B770" s="217">
        <v>153.07007254562856</v>
      </c>
      <c r="C770" s="211">
        <v>8.5897460655168192E-2</v>
      </c>
      <c r="D770" s="211">
        <v>0.12440233368129491</v>
      </c>
      <c r="E770" s="211">
        <v>7.1153495222966504E-2</v>
      </c>
      <c r="F770" s="211">
        <v>8.6287775420711324E-2</v>
      </c>
      <c r="G770" s="211">
        <v>0.11955663166583562</v>
      </c>
      <c r="H770" s="211">
        <v>0.12374340893661041</v>
      </c>
      <c r="I770" s="211">
        <v>0.50132068241019234</v>
      </c>
      <c r="J770" s="211">
        <v>0.42686528661842926</v>
      </c>
      <c r="K770" s="211">
        <v>0.58406670582837361</v>
      </c>
      <c r="L770" s="211">
        <v>0.27121313179362866</v>
      </c>
      <c r="M770" s="211">
        <v>0.11033169865230641</v>
      </c>
      <c r="N770" s="211">
        <v>0.56544491188911983</v>
      </c>
      <c r="O770" s="211">
        <v>0.66242084230806964</v>
      </c>
      <c r="P770" s="211">
        <v>6.9250771563121635E-2</v>
      </c>
      <c r="Q770" s="211">
        <v>5.2371581722769719E-2</v>
      </c>
      <c r="R770" s="211">
        <v>0.43411943079213128</v>
      </c>
      <c r="S770" s="211">
        <v>0.26632903978280081</v>
      </c>
      <c r="T770" s="211">
        <v>0.61961535047566574</v>
      </c>
      <c r="U770" s="211">
        <v>0.48078448354024172</v>
      </c>
      <c r="V770" s="211">
        <v>8.5073183864033647E-2</v>
      </c>
      <c r="W770" s="211">
        <v>0.57322012706582148</v>
      </c>
      <c r="X770" s="211">
        <v>0.34289867772203197</v>
      </c>
      <c r="Y770" s="211">
        <v>0.67665186123612575</v>
      </c>
      <c r="Z770" s="211">
        <v>0.14445059171119429</v>
      </c>
      <c r="AA770" s="212">
        <v>0.1162245191629748</v>
      </c>
    </row>
    <row r="771" spans="1:27" x14ac:dyDescent="0.35">
      <c r="A771" s="210" t="s">
        <v>1447</v>
      </c>
      <c r="B771" s="217">
        <v>150.14521648120211</v>
      </c>
      <c r="C771" s="211">
        <v>5.793523470917359E-2</v>
      </c>
      <c r="D771" s="211">
        <v>0.12273368687416997</v>
      </c>
      <c r="E771" s="211">
        <v>7.6155717266681924E-2</v>
      </c>
      <c r="F771" s="211">
        <v>9.8339001155519662E-2</v>
      </c>
      <c r="G771" s="211">
        <v>0.12241709376420862</v>
      </c>
      <c r="H771" s="211">
        <v>0.12623455909001569</v>
      </c>
      <c r="I771" s="211">
        <v>0.45110337403680595</v>
      </c>
      <c r="J771" s="211">
        <v>0.44825173675867258</v>
      </c>
      <c r="K771" s="211">
        <v>0.61187588866162868</v>
      </c>
      <c r="L771" s="211">
        <v>0.2695290568636865</v>
      </c>
      <c r="M771" s="211">
        <v>0.10782652867401693</v>
      </c>
      <c r="N771" s="211">
        <v>0.46495632783819896</v>
      </c>
      <c r="O771" s="211">
        <v>0.65443548237790039</v>
      </c>
      <c r="P771" s="211">
        <v>7.12017412614325E-2</v>
      </c>
      <c r="Q771" s="211">
        <v>7.4533588610029941E-2</v>
      </c>
      <c r="R771" s="211">
        <v>0.45077575329595976</v>
      </c>
      <c r="S771" s="211">
        <v>0.33798033648746695</v>
      </c>
      <c r="T771" s="211">
        <v>0.58318950581102025</v>
      </c>
      <c r="U771" s="211">
        <v>0.42304327286240173</v>
      </c>
      <c r="V771" s="211">
        <v>0.11761665440253047</v>
      </c>
      <c r="W771" s="211">
        <v>0.56789149727414723</v>
      </c>
      <c r="X771" s="211">
        <v>0.30203424324575673</v>
      </c>
      <c r="Y771" s="211">
        <v>0.59393652774534245</v>
      </c>
      <c r="Z771" s="211">
        <v>0.14770040817715008</v>
      </c>
      <c r="AA771" s="212">
        <v>0.12011589788140858</v>
      </c>
    </row>
    <row r="772" spans="1:27" x14ac:dyDescent="0.35">
      <c r="A772" s="210" t="s">
        <v>1448</v>
      </c>
      <c r="B772" s="217">
        <v>152.10586953176249</v>
      </c>
      <c r="C772" s="211">
        <v>8.1035233570474402E-2</v>
      </c>
      <c r="D772" s="211">
        <v>0.12973883896736718</v>
      </c>
      <c r="E772" s="211">
        <v>8.0118163519454777E-2</v>
      </c>
      <c r="F772" s="211">
        <v>0.10015111208795105</v>
      </c>
      <c r="G772" s="211">
        <v>0.12025601548063138</v>
      </c>
      <c r="H772" s="211">
        <v>0.11236496043327099</v>
      </c>
      <c r="I772" s="211">
        <v>0.52802651897355091</v>
      </c>
      <c r="J772" s="211">
        <v>0.43181989648430352</v>
      </c>
      <c r="K772" s="211">
        <v>0.619568881651548</v>
      </c>
      <c r="L772" s="211">
        <v>0.27200169598324297</v>
      </c>
      <c r="M772" s="211">
        <v>9.766771963991E-2</v>
      </c>
      <c r="N772" s="211">
        <v>0.4103677248273796</v>
      </c>
      <c r="O772" s="211">
        <v>0.69045748092067349</v>
      </c>
      <c r="P772" s="211">
        <v>7.1094659730397317E-2</v>
      </c>
      <c r="Q772" s="211">
        <v>0.10136504800167394</v>
      </c>
      <c r="R772" s="211">
        <v>0.43274516163966353</v>
      </c>
      <c r="S772" s="211">
        <v>0.34430213673177257</v>
      </c>
      <c r="T772" s="211">
        <v>0.58172648823748774</v>
      </c>
      <c r="U772" s="211">
        <v>0.41716145743736643</v>
      </c>
      <c r="V772" s="211">
        <v>0.13272214993792425</v>
      </c>
      <c r="W772" s="211">
        <v>0.51689312524008868</v>
      </c>
      <c r="X772" s="211">
        <v>0.34028791792800506</v>
      </c>
      <c r="Y772" s="211">
        <v>0.61237226326456895</v>
      </c>
      <c r="Z772" s="211">
        <v>0.14439461816893107</v>
      </c>
      <c r="AA772" s="212">
        <v>0.1227152193994354</v>
      </c>
    </row>
    <row r="773" spans="1:27" x14ac:dyDescent="0.35">
      <c r="A773" s="210" t="s">
        <v>1449</v>
      </c>
      <c r="B773" s="217">
        <v>137.66338852848756</v>
      </c>
      <c r="C773" s="211">
        <v>5.4462664271443008E-2</v>
      </c>
      <c r="D773" s="211">
        <v>0.12554627294652781</v>
      </c>
      <c r="E773" s="211">
        <v>8.3746230845537437E-2</v>
      </c>
      <c r="F773" s="211">
        <v>8.1874841131173701E-2</v>
      </c>
      <c r="G773" s="211">
        <v>0.11990071117927451</v>
      </c>
      <c r="H773" s="211">
        <v>0.11838226520988858</v>
      </c>
      <c r="I773" s="211">
        <v>0.52405949438669541</v>
      </c>
      <c r="J773" s="211">
        <v>0.44377339770713303</v>
      </c>
      <c r="K773" s="211">
        <v>0.60837399557318117</v>
      </c>
      <c r="L773" s="211">
        <v>0.27203776847198469</v>
      </c>
      <c r="M773" s="211">
        <v>0.10796344552709938</v>
      </c>
      <c r="N773" s="211">
        <v>0.51729148607285969</v>
      </c>
      <c r="O773" s="211">
        <v>0.56817172348332456</v>
      </c>
      <c r="P773" s="211">
        <v>6.163933462491334E-2</v>
      </c>
      <c r="Q773" s="211">
        <v>6.4400785186546114E-2</v>
      </c>
      <c r="R773" s="211">
        <v>0.48093800149809579</v>
      </c>
      <c r="S773" s="211">
        <v>0.318853854254189</v>
      </c>
      <c r="T773" s="211">
        <v>0.48054909278443481</v>
      </c>
      <c r="U773" s="211">
        <v>0.35909739235171534</v>
      </c>
      <c r="V773" s="211">
        <v>0.10605722944895293</v>
      </c>
      <c r="W773" s="211">
        <v>0.64349385875909604</v>
      </c>
      <c r="X773" s="211">
        <v>0.29028795959896225</v>
      </c>
      <c r="Y773" s="211">
        <v>0.71641808272898899</v>
      </c>
      <c r="Z773" s="211">
        <v>0.14764434475920796</v>
      </c>
      <c r="AA773" s="212">
        <v>0.11562484105473844</v>
      </c>
    </row>
    <row r="774" spans="1:27" x14ac:dyDescent="0.35">
      <c r="A774" s="210" t="s">
        <v>1450</v>
      </c>
      <c r="B774" s="217">
        <v>153.84704135240509</v>
      </c>
      <c r="C774" s="211">
        <v>5.658541929209375E-2</v>
      </c>
      <c r="D774" s="211">
        <v>0.12110801866975933</v>
      </c>
      <c r="E774" s="211">
        <v>8.0760295778356944E-2</v>
      </c>
      <c r="F774" s="211">
        <v>8.0787591614572676E-2</v>
      </c>
      <c r="G774" s="211">
        <v>0.12127656699813943</v>
      </c>
      <c r="H774" s="211">
        <v>0.11778792341450682</v>
      </c>
      <c r="I774" s="211">
        <v>0.49012056698508621</v>
      </c>
      <c r="J774" s="211">
        <v>0.45979492192554999</v>
      </c>
      <c r="K774" s="211">
        <v>0.60664730995902216</v>
      </c>
      <c r="L774" s="211">
        <v>0.27600928961068877</v>
      </c>
      <c r="M774" s="211">
        <v>9.4938433582678977E-2</v>
      </c>
      <c r="N774" s="211">
        <v>0.497448284007455</v>
      </c>
      <c r="O774" s="211">
        <v>0.72439862474767269</v>
      </c>
      <c r="P774" s="211">
        <v>7.4198575365554173E-2</v>
      </c>
      <c r="Q774" s="211">
        <v>0.14833979570035835</v>
      </c>
      <c r="R774" s="211">
        <v>0.42223629758004655</v>
      </c>
      <c r="S774" s="211">
        <v>0.30922290726002799</v>
      </c>
      <c r="T774" s="211">
        <v>0.63040580715884109</v>
      </c>
      <c r="U774" s="211">
        <v>0.41060983985222665</v>
      </c>
      <c r="V774" s="211">
        <v>8.207004020971867E-2</v>
      </c>
      <c r="W774" s="211">
        <v>0.59950308130127639</v>
      </c>
      <c r="X774" s="211">
        <v>0.41921906130741859</v>
      </c>
      <c r="Y774" s="211">
        <v>0.69090847219968121</v>
      </c>
      <c r="Z774" s="211">
        <v>0.14694789384694013</v>
      </c>
      <c r="AA774" s="212">
        <v>0.11895047671554863</v>
      </c>
    </row>
    <row r="775" spans="1:27" x14ac:dyDescent="0.35">
      <c r="A775" s="210" t="s">
        <v>1451</v>
      </c>
      <c r="B775" s="217">
        <v>134.48540818267418</v>
      </c>
      <c r="C775" s="211">
        <v>5.7373105905585434E-2</v>
      </c>
      <c r="D775" s="211">
        <v>0.13299941991227532</v>
      </c>
      <c r="E775" s="211">
        <v>7.757381067908288E-2</v>
      </c>
      <c r="F775" s="211">
        <v>9.0959271724524213E-2</v>
      </c>
      <c r="G775" s="211">
        <v>0.1225584095518783</v>
      </c>
      <c r="H775" s="211">
        <v>0.11413576084588777</v>
      </c>
      <c r="I775" s="211">
        <v>0.43235455894891855</v>
      </c>
      <c r="J775" s="211">
        <v>0.43975488861567824</v>
      </c>
      <c r="K775" s="211">
        <v>0.62907091603723242</v>
      </c>
      <c r="L775" s="211">
        <v>0.27191089274366131</v>
      </c>
      <c r="M775" s="211">
        <v>8.2690424609549909E-2</v>
      </c>
      <c r="N775" s="211">
        <v>0.46469914479704416</v>
      </c>
      <c r="O775" s="211">
        <v>0.73864227154637196</v>
      </c>
      <c r="P775" s="211">
        <v>6.7594228525098776E-2</v>
      </c>
      <c r="Q775" s="211">
        <v>8.6128482419992811E-2</v>
      </c>
      <c r="R775" s="211">
        <v>0.4528549852823035</v>
      </c>
      <c r="S775" s="211">
        <v>0.3479744395905367</v>
      </c>
      <c r="T775" s="211">
        <v>0.53185471540947615</v>
      </c>
      <c r="U775" s="211">
        <v>0.38281992929612202</v>
      </c>
      <c r="V775" s="211">
        <v>0.10881388578855751</v>
      </c>
      <c r="W775" s="211">
        <v>0.56213341978953246</v>
      </c>
      <c r="X775" s="211">
        <v>0.3217232937417368</v>
      </c>
      <c r="Y775" s="211">
        <v>0.65783816967452691</v>
      </c>
      <c r="Z775" s="211">
        <v>0.14622272936189731</v>
      </c>
      <c r="AA775" s="212">
        <v>0.11998557003595198</v>
      </c>
    </row>
    <row r="776" spans="1:27" x14ac:dyDescent="0.35">
      <c r="A776" s="210" t="s">
        <v>1452</v>
      </c>
      <c r="B776" s="217">
        <v>147.23790147906027</v>
      </c>
      <c r="C776" s="211">
        <v>8.4636871667761904E-2</v>
      </c>
      <c r="D776" s="211">
        <v>0.11864978344049461</v>
      </c>
      <c r="E776" s="211">
        <v>7.9099951946487237E-2</v>
      </c>
      <c r="F776" s="211">
        <v>9.2637555833601629E-2</v>
      </c>
      <c r="G776" s="211">
        <v>0.12440261132830684</v>
      </c>
      <c r="H776" s="211">
        <v>0.11163588111397074</v>
      </c>
      <c r="I776" s="211">
        <v>0.49708720381515786</v>
      </c>
      <c r="J776" s="211">
        <v>0.42175239860673286</v>
      </c>
      <c r="K776" s="211">
        <v>0.64893617700354755</v>
      </c>
      <c r="L776" s="211">
        <v>0.27679338530219311</v>
      </c>
      <c r="M776" s="211">
        <v>8.9165959013113041E-2</v>
      </c>
      <c r="N776" s="211">
        <v>0.54634092855134031</v>
      </c>
      <c r="O776" s="211">
        <v>0.62928368593434714</v>
      </c>
      <c r="P776" s="211">
        <v>7.3300245040036058E-2</v>
      </c>
      <c r="Q776" s="211">
        <v>0.12490853431981525</v>
      </c>
      <c r="R776" s="211">
        <v>0.44894843814912855</v>
      </c>
      <c r="S776" s="211">
        <v>0.28316575773273117</v>
      </c>
      <c r="T776" s="211">
        <v>0.59929370770449442</v>
      </c>
      <c r="U776" s="211">
        <v>0.47817830474613165</v>
      </c>
      <c r="V776" s="211">
        <v>7.771846632721334E-2</v>
      </c>
      <c r="W776" s="211">
        <v>0.53550334248959996</v>
      </c>
      <c r="X776" s="211">
        <v>0.26235414732598672</v>
      </c>
      <c r="Y776" s="211">
        <v>0.68720686989395374</v>
      </c>
      <c r="Z776" s="211">
        <v>0.14995300480128659</v>
      </c>
      <c r="AA776" s="212">
        <v>0.12059735475359269</v>
      </c>
    </row>
    <row r="777" spans="1:27" x14ac:dyDescent="0.35">
      <c r="A777" s="210" t="s">
        <v>1453</v>
      </c>
      <c r="B777" s="217">
        <v>186.81559936750088</v>
      </c>
      <c r="C777" s="211">
        <v>5.6162475315552393E-2</v>
      </c>
      <c r="D777" s="211">
        <v>0.12495526963357016</v>
      </c>
      <c r="E777" s="211">
        <v>8.092413353849072E-2</v>
      </c>
      <c r="F777" s="211">
        <v>0.10429520026089698</v>
      </c>
      <c r="G777" s="211">
        <v>0.11645007861366426</v>
      </c>
      <c r="H777" s="211">
        <v>0.12104397907481504</v>
      </c>
      <c r="I777" s="211">
        <v>0.44343354498263271</v>
      </c>
      <c r="J777" s="211">
        <v>0.41278913457136324</v>
      </c>
      <c r="K777" s="211">
        <v>0.61340287389765413</v>
      </c>
      <c r="L777" s="211">
        <v>0.27440428806221817</v>
      </c>
      <c r="M777" s="211">
        <v>9.5652351302207145E-2</v>
      </c>
      <c r="N777" s="211">
        <v>0.40662367336541244</v>
      </c>
      <c r="O777" s="211">
        <v>0.74992581487969279</v>
      </c>
      <c r="P777" s="211">
        <v>7.4632420021909646E-2</v>
      </c>
      <c r="Q777" s="211">
        <v>0.11474487042255757</v>
      </c>
      <c r="R777" s="211">
        <v>0.38861534964094607</v>
      </c>
      <c r="S777" s="211">
        <v>0.32808959713169661</v>
      </c>
      <c r="T777" s="211">
        <v>0.51790631637786666</v>
      </c>
      <c r="U777" s="211">
        <v>0.52357264184962182</v>
      </c>
      <c r="V777" s="211">
        <v>0.15417468344584087</v>
      </c>
      <c r="W777" s="211">
        <v>0.55483478633125116</v>
      </c>
      <c r="X777" s="211">
        <v>0.29140841167608694</v>
      </c>
      <c r="Y777" s="211">
        <v>0.60362896280548217</v>
      </c>
      <c r="Z777" s="211">
        <v>0.14086141064062493</v>
      </c>
      <c r="AA777" s="212">
        <v>0.11799844981849351</v>
      </c>
    </row>
    <row r="778" spans="1:27" x14ac:dyDescent="0.35">
      <c r="A778" s="210" t="s">
        <v>1454</v>
      </c>
      <c r="B778" s="217">
        <v>195.62623114475994</v>
      </c>
      <c r="C778" s="211">
        <v>6.6247034832841611E-2</v>
      </c>
      <c r="D778" s="211">
        <v>0.12453539871815328</v>
      </c>
      <c r="E778" s="211">
        <v>7.2195377282953013E-2</v>
      </c>
      <c r="F778" s="211">
        <v>7.7743161125922541E-2</v>
      </c>
      <c r="G778" s="211">
        <v>0.12129858404851365</v>
      </c>
      <c r="H778" s="211">
        <v>0.11638076455428217</v>
      </c>
      <c r="I778" s="211">
        <v>0.48394700689291298</v>
      </c>
      <c r="J778" s="211">
        <v>0.46728847178275684</v>
      </c>
      <c r="K778" s="211">
        <v>0.64678042647231471</v>
      </c>
      <c r="L778" s="211">
        <v>0.26883210307860633</v>
      </c>
      <c r="M778" s="211">
        <v>8.8445511952822575E-2</v>
      </c>
      <c r="N778" s="211">
        <v>0.42206485630981255</v>
      </c>
      <c r="O778" s="211">
        <v>0.76221319446084956</v>
      </c>
      <c r="P778" s="211">
        <v>7.2421335103824924E-2</v>
      </c>
      <c r="Q778" s="211">
        <v>0.10024740295931038</v>
      </c>
      <c r="R778" s="211">
        <v>0.35992462884557824</v>
      </c>
      <c r="S778" s="211">
        <v>0.34129481988193339</v>
      </c>
      <c r="T778" s="211">
        <v>0.62576924479254337</v>
      </c>
      <c r="U778" s="211">
        <v>0.51289086196034928</v>
      </c>
      <c r="V778" s="211">
        <v>0.18473700069137927</v>
      </c>
      <c r="W778" s="211">
        <v>0.64816365628921435</v>
      </c>
      <c r="X778" s="211">
        <v>0.30852475920357658</v>
      </c>
      <c r="Y778" s="211">
        <v>0.65943349487938629</v>
      </c>
      <c r="Z778" s="211">
        <v>0.14596555891112656</v>
      </c>
      <c r="AA778" s="212">
        <v>0.12128905326497849</v>
      </c>
    </row>
    <row r="779" spans="1:27" x14ac:dyDescent="0.35">
      <c r="A779" s="210" t="s">
        <v>1455</v>
      </c>
      <c r="B779" s="217">
        <v>135.76274471987395</v>
      </c>
      <c r="C779" s="211">
        <v>5.3811100704796319E-2</v>
      </c>
      <c r="D779" s="211">
        <v>0.12823246728736409</v>
      </c>
      <c r="E779" s="211">
        <v>7.0162249814646041E-2</v>
      </c>
      <c r="F779" s="211">
        <v>0.10152212461385687</v>
      </c>
      <c r="G779" s="211">
        <v>0.11485362766134079</v>
      </c>
      <c r="H779" s="211">
        <v>0.11953737187169299</v>
      </c>
      <c r="I779" s="211">
        <v>0.47758663961808434</v>
      </c>
      <c r="J779" s="211">
        <v>0.48596703383554851</v>
      </c>
      <c r="K779" s="211">
        <v>0.57612409699655642</v>
      </c>
      <c r="L779" s="211">
        <v>0.26717257949363282</v>
      </c>
      <c r="M779" s="211">
        <v>9.2864557750867757E-2</v>
      </c>
      <c r="N779" s="211">
        <v>0.5607902223298713</v>
      </c>
      <c r="O779" s="211">
        <v>0.7962887634867406</v>
      </c>
      <c r="P779" s="211">
        <v>6.5458453059318272E-2</v>
      </c>
      <c r="Q779" s="211">
        <v>4.1719134855532157E-2</v>
      </c>
      <c r="R779" s="211">
        <v>0.39540250397213472</v>
      </c>
      <c r="S779" s="211">
        <v>0.28687748172461081</v>
      </c>
      <c r="T779" s="211">
        <v>0.57950864754037512</v>
      </c>
      <c r="U779" s="211">
        <v>0.3770063271982983</v>
      </c>
      <c r="V779" s="211">
        <v>0.13858975625369341</v>
      </c>
      <c r="W779" s="211">
        <v>0.51333615973504376</v>
      </c>
      <c r="X779" s="211">
        <v>0.4183350919250588</v>
      </c>
      <c r="Y779" s="211">
        <v>0.56731926869262217</v>
      </c>
      <c r="Z779" s="211">
        <v>0.14963206585960637</v>
      </c>
      <c r="AA779" s="212">
        <v>0.12028149619155093</v>
      </c>
    </row>
    <row r="780" spans="1:27" x14ac:dyDescent="0.35">
      <c r="A780" s="210" t="s">
        <v>1456</v>
      </c>
      <c r="B780" s="217">
        <v>119.84199133766882</v>
      </c>
      <c r="C780" s="211">
        <v>5.5998506847283754E-2</v>
      </c>
      <c r="D780" s="211">
        <v>0.11941989183377134</v>
      </c>
      <c r="E780" s="211">
        <v>7.4018280364318609E-2</v>
      </c>
      <c r="F780" s="211">
        <v>0.1164245471136829</v>
      </c>
      <c r="G780" s="211">
        <v>0.11695051470402165</v>
      </c>
      <c r="H780" s="211">
        <v>0.12796200196086643</v>
      </c>
      <c r="I780" s="211">
        <v>0.51542252234102581</v>
      </c>
      <c r="J780" s="211">
        <v>0.43175561284982555</v>
      </c>
      <c r="K780" s="211">
        <v>0.64965037047016394</v>
      </c>
      <c r="L780" s="211">
        <v>0.28065186547694754</v>
      </c>
      <c r="M780" s="211">
        <v>9.2765389885483107E-2</v>
      </c>
      <c r="N780" s="211">
        <v>0.3782837328838794</v>
      </c>
      <c r="O780" s="211">
        <v>0.68868094950482528</v>
      </c>
      <c r="P780" s="211">
        <v>6.6501813560888148E-2</v>
      </c>
      <c r="Q780" s="211">
        <v>0.14135119532915644</v>
      </c>
      <c r="R780" s="211">
        <v>0.42467929115147329</v>
      </c>
      <c r="S780" s="211">
        <v>0.29458141729177545</v>
      </c>
      <c r="T780" s="211">
        <v>0.53231750013010037</v>
      </c>
      <c r="U780" s="211">
        <v>0.46374547794483784</v>
      </c>
      <c r="V780" s="211">
        <v>8.2854909153091585E-2</v>
      </c>
      <c r="W780" s="211">
        <v>0.5867289698604341</v>
      </c>
      <c r="X780" s="211">
        <v>0.38836874323366383</v>
      </c>
      <c r="Y780" s="211">
        <v>0.53238523751126243</v>
      </c>
      <c r="Z780" s="211">
        <v>0.14954547133277202</v>
      </c>
      <c r="AA780" s="212">
        <v>0.12199094673799145</v>
      </c>
    </row>
    <row r="781" spans="1:27" x14ac:dyDescent="0.35">
      <c r="A781" s="210" t="s">
        <v>1457</v>
      </c>
      <c r="B781" s="217">
        <v>138.60398508662658</v>
      </c>
      <c r="C781" s="211">
        <v>6.7137381769613466E-2</v>
      </c>
      <c r="D781" s="211">
        <v>0.13049164468602489</v>
      </c>
      <c r="E781" s="211">
        <v>6.8397327087533738E-2</v>
      </c>
      <c r="F781" s="211">
        <v>8.092235432563985E-2</v>
      </c>
      <c r="G781" s="211">
        <v>0.11953540230122724</v>
      </c>
      <c r="H781" s="211">
        <v>0.11476475550147203</v>
      </c>
      <c r="I781" s="211">
        <v>0.48435828011609677</v>
      </c>
      <c r="J781" s="211">
        <v>0.45256608670558496</v>
      </c>
      <c r="K781" s="211">
        <v>0.6279342768646714</v>
      </c>
      <c r="L781" s="211">
        <v>0.27046926848956143</v>
      </c>
      <c r="M781" s="211">
        <v>0.10071981583536256</v>
      </c>
      <c r="N781" s="211">
        <v>0.54176534782099606</v>
      </c>
      <c r="O781" s="211">
        <v>0.67408775266470256</v>
      </c>
      <c r="P781" s="211">
        <v>7.1910215198734015E-2</v>
      </c>
      <c r="Q781" s="211">
        <v>4.3685728710345359E-2</v>
      </c>
      <c r="R781" s="211">
        <v>0.38107363396133154</v>
      </c>
      <c r="S781" s="211">
        <v>0.39915425978025176</v>
      </c>
      <c r="T781" s="211">
        <v>0.51757978966227969</v>
      </c>
      <c r="U781" s="211">
        <v>0.43068866515856596</v>
      </c>
      <c r="V781" s="211">
        <v>8.8739803560484942E-2</v>
      </c>
      <c r="W781" s="211">
        <v>0.55919024599725797</v>
      </c>
      <c r="X781" s="211">
        <v>0.34096914003436424</v>
      </c>
      <c r="Y781" s="211">
        <v>0.7366384122167553</v>
      </c>
      <c r="Z781" s="211">
        <v>0.14150479291677215</v>
      </c>
      <c r="AA781" s="212">
        <v>0.12348863277245886</v>
      </c>
    </row>
    <row r="782" spans="1:27" x14ac:dyDescent="0.35">
      <c r="A782" s="210" t="s">
        <v>1458</v>
      </c>
      <c r="B782" s="217">
        <v>120.79983673311759</v>
      </c>
      <c r="C782" s="211">
        <v>8.1537519057428481E-2</v>
      </c>
      <c r="D782" s="211">
        <v>0.1250956861308074</v>
      </c>
      <c r="E782" s="211">
        <v>7.1164440523769579E-2</v>
      </c>
      <c r="F782" s="211">
        <v>0.10898963920212119</v>
      </c>
      <c r="G782" s="211">
        <v>0.11844619257076842</v>
      </c>
      <c r="H782" s="211">
        <v>0.11883667909664604</v>
      </c>
      <c r="I782" s="211">
        <v>0.49465709489751275</v>
      </c>
      <c r="J782" s="211">
        <v>0.44249169128409799</v>
      </c>
      <c r="K782" s="211">
        <v>0.5706490539438317</v>
      </c>
      <c r="L782" s="211">
        <v>0.27325382501500078</v>
      </c>
      <c r="M782" s="211">
        <v>8.4432298665161554E-2</v>
      </c>
      <c r="N782" s="211">
        <v>0.45473547869512077</v>
      </c>
      <c r="O782" s="211">
        <v>0.68467944546917259</v>
      </c>
      <c r="P782" s="211">
        <v>6.25695888803742E-2</v>
      </c>
      <c r="Q782" s="211">
        <v>9.0070843957047758E-2</v>
      </c>
      <c r="R782" s="211">
        <v>0.4438599295490428</v>
      </c>
      <c r="S782" s="211">
        <v>0.3082885867403144</v>
      </c>
      <c r="T782" s="211">
        <v>0.48915012432223898</v>
      </c>
      <c r="U782" s="211">
        <v>0.52383489152678109</v>
      </c>
      <c r="V782" s="211">
        <v>9.1739218231888034E-2</v>
      </c>
      <c r="W782" s="211">
        <v>0.50280219956908923</v>
      </c>
      <c r="X782" s="211">
        <v>0.33807011369348189</v>
      </c>
      <c r="Y782" s="211">
        <v>0.63020449005408985</v>
      </c>
      <c r="Z782" s="211">
        <v>0.14901598277041983</v>
      </c>
      <c r="AA782" s="212">
        <v>0.12250289429232172</v>
      </c>
    </row>
    <row r="783" spans="1:27" x14ac:dyDescent="0.35">
      <c r="A783" s="210" t="s">
        <v>1459</v>
      </c>
      <c r="B783" s="217">
        <v>136.93151810942882</v>
      </c>
      <c r="C783" s="211">
        <v>5.7885497795977556E-2</v>
      </c>
      <c r="D783" s="211">
        <v>0.12288841418318416</v>
      </c>
      <c r="E783" s="211">
        <v>7.3245421709230263E-2</v>
      </c>
      <c r="F783" s="211">
        <v>0.11887548590255222</v>
      </c>
      <c r="G783" s="211">
        <v>0.11851245316661606</v>
      </c>
      <c r="H783" s="211">
        <v>0.11360283529474316</v>
      </c>
      <c r="I783" s="211">
        <v>0.42739693669301865</v>
      </c>
      <c r="J783" s="211">
        <v>0.42793126749413318</v>
      </c>
      <c r="K783" s="211">
        <v>0.62421885336463556</v>
      </c>
      <c r="L783" s="211">
        <v>0.27223979779754987</v>
      </c>
      <c r="M783" s="211">
        <v>0.10473011809086664</v>
      </c>
      <c r="N783" s="211">
        <v>0.40022756929448156</v>
      </c>
      <c r="O783" s="211">
        <v>0.63413271824770912</v>
      </c>
      <c r="P783" s="211">
        <v>6.8732191163078049E-2</v>
      </c>
      <c r="Q783" s="211">
        <v>0.10964590108429564</v>
      </c>
      <c r="R783" s="211">
        <v>0.41615773245191701</v>
      </c>
      <c r="S783" s="211">
        <v>0.28484512396127604</v>
      </c>
      <c r="T783" s="211">
        <v>0.51566733153898103</v>
      </c>
      <c r="U783" s="211">
        <v>0.43439332751580462</v>
      </c>
      <c r="V783" s="211">
        <v>8.8560211890904281E-2</v>
      </c>
      <c r="W783" s="211">
        <v>0.48960906183066721</v>
      </c>
      <c r="X783" s="211">
        <v>0.4271360708372901</v>
      </c>
      <c r="Y783" s="211">
        <v>0.64881898385500247</v>
      </c>
      <c r="Z783" s="211">
        <v>0.14654747997599646</v>
      </c>
      <c r="AA783" s="212">
        <v>0.11624924279748809</v>
      </c>
    </row>
    <row r="784" spans="1:27" x14ac:dyDescent="0.35">
      <c r="A784" s="210" t="s">
        <v>1460</v>
      </c>
      <c r="B784" s="217">
        <v>126.49874018119944</v>
      </c>
      <c r="C784" s="211">
        <v>8.6646964215667505E-2</v>
      </c>
      <c r="D784" s="211">
        <v>0.12488004874701085</v>
      </c>
      <c r="E784" s="211">
        <v>7.0003832136154631E-2</v>
      </c>
      <c r="F784" s="211">
        <v>8.8689090185445768E-2</v>
      </c>
      <c r="G784" s="211">
        <v>0.12389532781799914</v>
      </c>
      <c r="H784" s="211">
        <v>0.11910515953618658</v>
      </c>
      <c r="I784" s="211">
        <v>0.50853180285915356</v>
      </c>
      <c r="J784" s="211">
        <v>0.44935936659246745</v>
      </c>
      <c r="K784" s="211">
        <v>0.63115688246460588</v>
      </c>
      <c r="L784" s="211">
        <v>0.28219971937703409</v>
      </c>
      <c r="M784" s="211">
        <v>9.3915651472890729E-2</v>
      </c>
      <c r="N784" s="211">
        <v>0.43725471542778216</v>
      </c>
      <c r="O784" s="211">
        <v>0.63766904869628793</v>
      </c>
      <c r="P784" s="211">
        <v>6.1745944223647702E-2</v>
      </c>
      <c r="Q784" s="211">
        <v>4.639278382074663E-2</v>
      </c>
      <c r="R784" s="211">
        <v>0.35756356550903085</v>
      </c>
      <c r="S784" s="211">
        <v>0.27668629552274082</v>
      </c>
      <c r="T784" s="211">
        <v>0.58840353977516302</v>
      </c>
      <c r="U784" s="211">
        <v>0.42533355882342733</v>
      </c>
      <c r="V784" s="211">
        <v>0.11824847188429347</v>
      </c>
      <c r="W784" s="211">
        <v>0.55300944028394516</v>
      </c>
      <c r="X784" s="211">
        <v>0.25314955470902223</v>
      </c>
      <c r="Y784" s="211">
        <v>0.62131437498853592</v>
      </c>
      <c r="Z784" s="211">
        <v>0.14581269678102021</v>
      </c>
      <c r="AA784" s="212">
        <v>0.12221000245565</v>
      </c>
    </row>
    <row r="785" spans="1:27" x14ac:dyDescent="0.35">
      <c r="A785" s="210" t="s">
        <v>1461</v>
      </c>
      <c r="B785" s="217">
        <v>159.00085798313575</v>
      </c>
      <c r="C785" s="211">
        <v>8.3144658870961896E-2</v>
      </c>
      <c r="D785" s="211">
        <v>0.13101954496931814</v>
      </c>
      <c r="E785" s="211">
        <v>7.5993286964882639E-2</v>
      </c>
      <c r="F785" s="211">
        <v>0.11142666843862521</v>
      </c>
      <c r="G785" s="211">
        <v>0.12685979278770337</v>
      </c>
      <c r="H785" s="211">
        <v>0.12124699116527485</v>
      </c>
      <c r="I785" s="211">
        <v>0.41793126464258884</v>
      </c>
      <c r="J785" s="211">
        <v>0.44130446355581116</v>
      </c>
      <c r="K785" s="211">
        <v>0.63113191406659708</v>
      </c>
      <c r="L785" s="211">
        <v>0.27845294572507884</v>
      </c>
      <c r="M785" s="211">
        <v>8.6206345621223854E-2</v>
      </c>
      <c r="N785" s="211">
        <v>0.38416803434451086</v>
      </c>
      <c r="O785" s="211">
        <v>0.68722145918064492</v>
      </c>
      <c r="P785" s="211">
        <v>7.2509312710793972E-2</v>
      </c>
      <c r="Q785" s="211">
        <v>9.92133609654825E-2</v>
      </c>
      <c r="R785" s="211">
        <v>0.44392849299353854</v>
      </c>
      <c r="S785" s="211">
        <v>0.3404448103237277</v>
      </c>
      <c r="T785" s="211">
        <v>0.52810571258757255</v>
      </c>
      <c r="U785" s="211">
        <v>0.500236770512828</v>
      </c>
      <c r="V785" s="211">
        <v>0.1489005767649409</v>
      </c>
      <c r="W785" s="211">
        <v>0.49289447325749175</v>
      </c>
      <c r="X785" s="211">
        <v>0.26313033533019164</v>
      </c>
      <c r="Y785" s="211">
        <v>0.57948644210501543</v>
      </c>
      <c r="Z785" s="211">
        <v>0.14525357560304633</v>
      </c>
      <c r="AA785" s="212">
        <v>0.12105863431411887</v>
      </c>
    </row>
    <row r="786" spans="1:27" x14ac:dyDescent="0.35">
      <c r="A786" s="210" t="s">
        <v>1462</v>
      </c>
      <c r="B786" s="217">
        <v>131.06636946896336</v>
      </c>
      <c r="C786" s="211">
        <v>5.9130249152893499E-2</v>
      </c>
      <c r="D786" s="211">
        <v>0.12875542583757449</v>
      </c>
      <c r="E786" s="211">
        <v>8.1591661292886419E-2</v>
      </c>
      <c r="F786" s="211">
        <v>8.0790014405490621E-2</v>
      </c>
      <c r="G786" s="211">
        <v>0.12001193707022094</v>
      </c>
      <c r="H786" s="211">
        <v>0.10802929429231767</v>
      </c>
      <c r="I786" s="211">
        <v>0.50750875226112413</v>
      </c>
      <c r="J786" s="211">
        <v>0.44378480132151055</v>
      </c>
      <c r="K786" s="211">
        <v>0.53164344367836025</v>
      </c>
      <c r="L786" s="211">
        <v>0.2700319302929885</v>
      </c>
      <c r="M786" s="211">
        <v>8.4721273174584277E-2</v>
      </c>
      <c r="N786" s="211">
        <v>0.40646327164054896</v>
      </c>
      <c r="O786" s="211">
        <v>0.61616548833529627</v>
      </c>
      <c r="P786" s="211">
        <v>7.204628372171637E-2</v>
      </c>
      <c r="Q786" s="211">
        <v>8.8885656250596259E-2</v>
      </c>
      <c r="R786" s="211">
        <v>0.44845447578111197</v>
      </c>
      <c r="S786" s="211">
        <v>0.30858565437541174</v>
      </c>
      <c r="T786" s="211">
        <v>0.57483299469485327</v>
      </c>
      <c r="U786" s="211">
        <v>0.45972933050993603</v>
      </c>
      <c r="V786" s="211">
        <v>9.9606338602624106E-2</v>
      </c>
      <c r="W786" s="211">
        <v>0.50380239347430833</v>
      </c>
      <c r="X786" s="211">
        <v>0.31687749186133229</v>
      </c>
      <c r="Y786" s="211">
        <v>0.53282927219038068</v>
      </c>
      <c r="Z786" s="211">
        <v>0.14816732205502101</v>
      </c>
      <c r="AA786" s="212">
        <v>0.11744307223647033</v>
      </c>
    </row>
    <row r="787" spans="1:27" x14ac:dyDescent="0.35">
      <c r="A787" s="210" t="s">
        <v>1463</v>
      </c>
      <c r="B787" s="217">
        <v>122.03025993915249</v>
      </c>
      <c r="C787" s="211">
        <v>7.9852839172393483E-2</v>
      </c>
      <c r="D787" s="211">
        <v>0.11714524782314298</v>
      </c>
      <c r="E787" s="211">
        <v>8.0491753426617837E-2</v>
      </c>
      <c r="F787" s="211">
        <v>0.10694445162809098</v>
      </c>
      <c r="G787" s="211">
        <v>0.12131348863122374</v>
      </c>
      <c r="H787" s="211">
        <v>0.11398434622010091</v>
      </c>
      <c r="I787" s="211">
        <v>0.477247282260296</v>
      </c>
      <c r="J787" s="211">
        <v>0.45216010445739641</v>
      </c>
      <c r="K787" s="211">
        <v>0.55316222808314874</v>
      </c>
      <c r="L787" s="211">
        <v>0.27322594205811429</v>
      </c>
      <c r="M787" s="211">
        <v>0.10633566047194923</v>
      </c>
      <c r="N787" s="211">
        <v>0.40396120175898875</v>
      </c>
      <c r="O787" s="211">
        <v>0.61014484914966971</v>
      </c>
      <c r="P787" s="211">
        <v>6.630516747285603E-2</v>
      </c>
      <c r="Q787" s="211">
        <v>0.11265095014132348</v>
      </c>
      <c r="R787" s="211">
        <v>0.48969547404077773</v>
      </c>
      <c r="S787" s="211">
        <v>0.35420307012247909</v>
      </c>
      <c r="T787" s="211">
        <v>0.47950737755347567</v>
      </c>
      <c r="U787" s="211">
        <v>0.37229411602727014</v>
      </c>
      <c r="V787" s="211">
        <v>9.7330207004089397E-2</v>
      </c>
      <c r="W787" s="211">
        <v>0.52807028191902083</v>
      </c>
      <c r="X787" s="211">
        <v>0.27895819726459414</v>
      </c>
      <c r="Y787" s="211">
        <v>0.56882678034741452</v>
      </c>
      <c r="Z787" s="211">
        <v>0.1496748377592049</v>
      </c>
      <c r="AA787" s="212">
        <v>0.1181428924360583</v>
      </c>
    </row>
    <row r="788" spans="1:27" x14ac:dyDescent="0.35">
      <c r="A788" s="210" t="s">
        <v>1464</v>
      </c>
      <c r="B788" s="217">
        <v>179.28684909055156</v>
      </c>
      <c r="C788" s="211">
        <v>5.6928861960437192E-2</v>
      </c>
      <c r="D788" s="211">
        <v>0.12854842558419041</v>
      </c>
      <c r="E788" s="211">
        <v>7.5023862726678187E-2</v>
      </c>
      <c r="F788" s="211">
        <v>7.5250428555324864E-2</v>
      </c>
      <c r="G788" s="211">
        <v>0.11599614106761542</v>
      </c>
      <c r="H788" s="211">
        <v>0.12170319687661961</v>
      </c>
      <c r="I788" s="211">
        <v>0.44823714453270258</v>
      </c>
      <c r="J788" s="211">
        <v>0.46802325855654769</v>
      </c>
      <c r="K788" s="211">
        <v>0.63000313205857172</v>
      </c>
      <c r="L788" s="211">
        <v>0.2747707065502718</v>
      </c>
      <c r="M788" s="211">
        <v>9.0592012147548112E-2</v>
      </c>
      <c r="N788" s="211">
        <v>0.48641058178228563</v>
      </c>
      <c r="O788" s="211">
        <v>0.72860458990341692</v>
      </c>
      <c r="P788" s="211">
        <v>7.1771020116098538E-2</v>
      </c>
      <c r="Q788" s="211">
        <v>0.10674122827867827</v>
      </c>
      <c r="R788" s="211">
        <v>0.36015769945509279</v>
      </c>
      <c r="S788" s="211">
        <v>0.26583947058660851</v>
      </c>
      <c r="T788" s="211">
        <v>0.64820866148087686</v>
      </c>
      <c r="U788" s="211">
        <v>0.43640550201669631</v>
      </c>
      <c r="V788" s="211">
        <v>0.13940457818848423</v>
      </c>
      <c r="W788" s="211">
        <v>0.49648916176876506</v>
      </c>
      <c r="X788" s="211">
        <v>0.38715818750592329</v>
      </c>
      <c r="Y788" s="211">
        <v>0.71696193962858523</v>
      </c>
      <c r="Z788" s="211">
        <v>0.14405723882678256</v>
      </c>
      <c r="AA788" s="212">
        <v>0.11676743498416614</v>
      </c>
    </row>
    <row r="789" spans="1:27" x14ac:dyDescent="0.35">
      <c r="A789" s="210" t="s">
        <v>1465</v>
      </c>
      <c r="B789" s="217">
        <v>127.67948916854583</v>
      </c>
      <c r="C789" s="211">
        <v>5.9896526288139837E-2</v>
      </c>
      <c r="D789" s="211">
        <v>0.11749616683785685</v>
      </c>
      <c r="E789" s="211">
        <v>7.2116037922913268E-2</v>
      </c>
      <c r="F789" s="211">
        <v>0.1065797390552491</v>
      </c>
      <c r="G789" s="211">
        <v>0.12472006575578547</v>
      </c>
      <c r="H789" s="211">
        <v>0.12554257777642766</v>
      </c>
      <c r="I789" s="211">
        <v>0.47645726954013523</v>
      </c>
      <c r="J789" s="211">
        <v>0.46002869444302202</v>
      </c>
      <c r="K789" s="211">
        <v>0.56017439423205673</v>
      </c>
      <c r="L789" s="211">
        <v>0.26739961739746049</v>
      </c>
      <c r="M789" s="211">
        <v>9.4454854495814269E-2</v>
      </c>
      <c r="N789" s="211">
        <v>0.41363206763163629</v>
      </c>
      <c r="O789" s="211">
        <v>0.68896636323190885</v>
      </c>
      <c r="P789" s="211">
        <v>6.3667180861942951E-2</v>
      </c>
      <c r="Q789" s="211">
        <v>8.5598450560969389E-2</v>
      </c>
      <c r="R789" s="211">
        <v>0.42663677600260136</v>
      </c>
      <c r="S789" s="211">
        <v>0.26533673651773726</v>
      </c>
      <c r="T789" s="211">
        <v>0.51413147143698479</v>
      </c>
      <c r="U789" s="211">
        <v>0.41865904898250461</v>
      </c>
      <c r="V789" s="211">
        <v>0.11684536095859932</v>
      </c>
      <c r="W789" s="211">
        <v>0.59956949840233409</v>
      </c>
      <c r="X789" s="211">
        <v>0.34620289605114274</v>
      </c>
      <c r="Y789" s="211">
        <v>0.63003325947329303</v>
      </c>
      <c r="Z789" s="211">
        <v>0.14648168887770788</v>
      </c>
      <c r="AA789" s="212">
        <v>0.11878697621111571</v>
      </c>
    </row>
    <row r="790" spans="1:27" x14ac:dyDescent="0.35">
      <c r="A790" s="210" t="s">
        <v>1466</v>
      </c>
      <c r="B790" s="217">
        <v>148.42820674663005</v>
      </c>
      <c r="C790" s="211">
        <v>6.5771613529822553E-2</v>
      </c>
      <c r="D790" s="211">
        <v>0.1277942984707614</v>
      </c>
      <c r="E790" s="211">
        <v>7.7327795873416025E-2</v>
      </c>
      <c r="F790" s="211">
        <v>0.10200089743671542</v>
      </c>
      <c r="G790" s="211">
        <v>0.11463307730635981</v>
      </c>
      <c r="H790" s="211">
        <v>0.11567955348211423</v>
      </c>
      <c r="I790" s="211">
        <v>0.53130137005750055</v>
      </c>
      <c r="J790" s="211">
        <v>0.44755130320310532</v>
      </c>
      <c r="K790" s="211">
        <v>0.64783025352891233</v>
      </c>
      <c r="L790" s="211">
        <v>0.27382422803024864</v>
      </c>
      <c r="M790" s="211">
        <v>8.8930644856874894E-2</v>
      </c>
      <c r="N790" s="211">
        <v>0.46564312429513166</v>
      </c>
      <c r="O790" s="211">
        <v>0.73139614525358909</v>
      </c>
      <c r="P790" s="211">
        <v>7.1657981411435617E-2</v>
      </c>
      <c r="Q790" s="211">
        <v>6.3687751366674289E-2</v>
      </c>
      <c r="R790" s="211">
        <v>0.49424003743333828</v>
      </c>
      <c r="S790" s="211">
        <v>0.36470998193450643</v>
      </c>
      <c r="T790" s="211">
        <v>0.58713248165100651</v>
      </c>
      <c r="U790" s="211">
        <v>0.51873665527063972</v>
      </c>
      <c r="V790" s="211">
        <v>6.8910975447821654E-2</v>
      </c>
      <c r="W790" s="211">
        <v>0.61284264917676601</v>
      </c>
      <c r="X790" s="211">
        <v>0.26656560156515913</v>
      </c>
      <c r="Y790" s="211">
        <v>0.67740099432515666</v>
      </c>
      <c r="Z790" s="211">
        <v>0.14647377551705892</v>
      </c>
      <c r="AA790" s="212">
        <v>0.11580211535850313</v>
      </c>
    </row>
    <row r="791" spans="1:27" x14ac:dyDescent="0.35">
      <c r="A791" s="210" t="s">
        <v>1467</v>
      </c>
      <c r="B791" s="217">
        <v>188.79367151617325</v>
      </c>
      <c r="C791" s="211">
        <v>5.5555689075666423E-2</v>
      </c>
      <c r="D791" s="211">
        <v>0.12166919596886827</v>
      </c>
      <c r="E791" s="211">
        <v>7.0969341322551019E-2</v>
      </c>
      <c r="F791" s="211">
        <v>7.7317195878148171E-2</v>
      </c>
      <c r="G791" s="211">
        <v>0.11534892251385151</v>
      </c>
      <c r="H791" s="211">
        <v>0.11972598525251361</v>
      </c>
      <c r="I791" s="211">
        <v>0.51396807894526586</v>
      </c>
      <c r="J791" s="211">
        <v>0.41485313923659595</v>
      </c>
      <c r="K791" s="211">
        <v>0.55220436753252744</v>
      </c>
      <c r="L791" s="211">
        <v>0.27493416101500118</v>
      </c>
      <c r="M791" s="211">
        <v>0.10790123250184286</v>
      </c>
      <c r="N791" s="211">
        <v>0.44993349009590694</v>
      </c>
      <c r="O791" s="211">
        <v>0.74356125429792763</v>
      </c>
      <c r="P791" s="211">
        <v>6.3150762541706595E-2</v>
      </c>
      <c r="Q791" s="211">
        <v>8.3793476877515108E-2</v>
      </c>
      <c r="R791" s="211">
        <v>0.40656041842276913</v>
      </c>
      <c r="S791" s="211">
        <v>0.33789524619754291</v>
      </c>
      <c r="T791" s="211">
        <v>0.61380603751686946</v>
      </c>
      <c r="U791" s="211">
        <v>0.50386007511789555</v>
      </c>
      <c r="V791" s="211">
        <v>0.18308161118223673</v>
      </c>
      <c r="W791" s="211">
        <v>0.50510220407470352</v>
      </c>
      <c r="X791" s="211">
        <v>0.40103784727796382</v>
      </c>
      <c r="Y791" s="211">
        <v>0.69434271212942433</v>
      </c>
      <c r="Z791" s="211">
        <v>0.14623797777718633</v>
      </c>
      <c r="AA791" s="212">
        <v>0.11620278132068339</v>
      </c>
    </row>
    <row r="792" spans="1:27" x14ac:dyDescent="0.35">
      <c r="A792" s="210" t="s">
        <v>1468</v>
      </c>
      <c r="B792" s="217">
        <v>147.50082670103225</v>
      </c>
      <c r="C792" s="211">
        <v>5.3626626630851132E-2</v>
      </c>
      <c r="D792" s="211">
        <v>0.11938313071788619</v>
      </c>
      <c r="E792" s="211">
        <v>7.7747693798324413E-2</v>
      </c>
      <c r="F792" s="211">
        <v>0.11666732126867194</v>
      </c>
      <c r="G792" s="211">
        <v>0.12172937040440861</v>
      </c>
      <c r="H792" s="211">
        <v>0.11155668872658923</v>
      </c>
      <c r="I792" s="211">
        <v>0.44303629436516606</v>
      </c>
      <c r="J792" s="211">
        <v>0.4623262762354548</v>
      </c>
      <c r="K792" s="211">
        <v>0.58227888500554825</v>
      </c>
      <c r="L792" s="211">
        <v>0.27113580090610906</v>
      </c>
      <c r="M792" s="211">
        <v>0.10696498171698844</v>
      </c>
      <c r="N792" s="211">
        <v>0.49260168311918112</v>
      </c>
      <c r="O792" s="211">
        <v>0.7210601790178639</v>
      </c>
      <c r="P792" s="211">
        <v>7.0194893823328441E-2</v>
      </c>
      <c r="Q792" s="211">
        <v>6.8007509047954592E-2</v>
      </c>
      <c r="R792" s="211">
        <v>0.39287207103018418</v>
      </c>
      <c r="S792" s="211">
        <v>0.30558655185097416</v>
      </c>
      <c r="T792" s="211">
        <v>0.57355692013525372</v>
      </c>
      <c r="U792" s="211">
        <v>0.4065035230497035</v>
      </c>
      <c r="V792" s="211">
        <v>0.12322538300027956</v>
      </c>
      <c r="W792" s="211">
        <v>0.60314830061008362</v>
      </c>
      <c r="X792" s="211">
        <v>0.34151666577886053</v>
      </c>
      <c r="Y792" s="211">
        <v>0.59866469600338934</v>
      </c>
      <c r="Z792" s="211">
        <v>0.1481316898077723</v>
      </c>
      <c r="AA792" s="212">
        <v>0.12082827679016706</v>
      </c>
    </row>
    <row r="793" spans="1:27" x14ac:dyDescent="0.35">
      <c r="A793" s="210" t="s">
        <v>1469</v>
      </c>
      <c r="B793" s="217">
        <v>127.62035862258259</v>
      </c>
      <c r="C793" s="211">
        <v>7.9867889316311502E-2</v>
      </c>
      <c r="D793" s="211">
        <v>0.12489491427926844</v>
      </c>
      <c r="E793" s="211">
        <v>8.0177443872918114E-2</v>
      </c>
      <c r="F793" s="211">
        <v>9.1020100619062863E-2</v>
      </c>
      <c r="G793" s="211">
        <v>0.12092577531109877</v>
      </c>
      <c r="H793" s="211">
        <v>0.11643611672643081</v>
      </c>
      <c r="I793" s="211">
        <v>0.48897383857203053</v>
      </c>
      <c r="J793" s="211">
        <v>0.42937771942158409</v>
      </c>
      <c r="K793" s="211">
        <v>0.54663625060226295</v>
      </c>
      <c r="L793" s="211">
        <v>0.26962833339249609</v>
      </c>
      <c r="M793" s="211">
        <v>0.11700727530333414</v>
      </c>
      <c r="N793" s="211">
        <v>0.3853055204387395</v>
      </c>
      <c r="O793" s="211">
        <v>0.76232600895909663</v>
      </c>
      <c r="P793" s="211">
        <v>6.9951099264438918E-2</v>
      </c>
      <c r="Q793" s="211">
        <v>5.4014013125960547E-2</v>
      </c>
      <c r="R793" s="211">
        <v>0.44008565014850282</v>
      </c>
      <c r="S793" s="211">
        <v>0.43910903202391094</v>
      </c>
      <c r="T793" s="211">
        <v>0.57657526744528564</v>
      </c>
      <c r="U793" s="211">
        <v>0.42395774685508636</v>
      </c>
      <c r="V793" s="211">
        <v>6.7627449486400287E-2</v>
      </c>
      <c r="W793" s="211">
        <v>0.51230185688853169</v>
      </c>
      <c r="X793" s="211">
        <v>0.28596754366602883</v>
      </c>
      <c r="Y793" s="211">
        <v>0.68418727703503834</v>
      </c>
      <c r="Z793" s="211">
        <v>0.14883628549067468</v>
      </c>
      <c r="AA793" s="212">
        <v>0.12237513396226669</v>
      </c>
    </row>
    <row r="794" spans="1:27" x14ac:dyDescent="0.35">
      <c r="A794" s="210" t="s">
        <v>1470</v>
      </c>
      <c r="B794" s="217">
        <v>110.25104551589882</v>
      </c>
      <c r="C794" s="211">
        <v>8.6383534699194062E-2</v>
      </c>
      <c r="D794" s="211">
        <v>0.1192771921796533</v>
      </c>
      <c r="E794" s="211">
        <v>7.8413315591877544E-2</v>
      </c>
      <c r="F794" s="211">
        <v>0.1120366844587837</v>
      </c>
      <c r="G794" s="211">
        <v>0.11538956489702913</v>
      </c>
      <c r="H794" s="211">
        <v>0.11532058857529853</v>
      </c>
      <c r="I794" s="211">
        <v>0.45223496321739176</v>
      </c>
      <c r="J794" s="211">
        <v>0.4573214226750747</v>
      </c>
      <c r="K794" s="211">
        <v>0.51795878911087667</v>
      </c>
      <c r="L794" s="211">
        <v>0.27260682155230598</v>
      </c>
      <c r="M794" s="211">
        <v>9.1626609753784088E-2</v>
      </c>
      <c r="N794" s="211">
        <v>0.46666241345908493</v>
      </c>
      <c r="O794" s="211">
        <v>0.6186503464293942</v>
      </c>
      <c r="P794" s="211">
        <v>6.66187969547785E-2</v>
      </c>
      <c r="Q794" s="211">
        <v>6.8461267800376049E-2</v>
      </c>
      <c r="R794" s="211">
        <v>0.47968765354010245</v>
      </c>
      <c r="S794" s="211">
        <v>0.41117502491994351</v>
      </c>
      <c r="T794" s="211">
        <v>0.54546368521372846</v>
      </c>
      <c r="U794" s="211">
        <v>0.38359755172502358</v>
      </c>
      <c r="V794" s="211">
        <v>6.5948891025469636E-2</v>
      </c>
      <c r="W794" s="211">
        <v>0.53079373994777812</v>
      </c>
      <c r="X794" s="211">
        <v>0.41064700171875496</v>
      </c>
      <c r="Y794" s="211">
        <v>0.65495134784888975</v>
      </c>
      <c r="Z794" s="211">
        <v>0.13760716270449197</v>
      </c>
      <c r="AA794" s="212">
        <v>0.12218451904094568</v>
      </c>
    </row>
    <row r="795" spans="1:27" x14ac:dyDescent="0.35">
      <c r="A795" s="210" t="s">
        <v>1471</v>
      </c>
      <c r="B795" s="217">
        <v>170.93631870262817</v>
      </c>
      <c r="C795" s="211">
        <v>6.8444426128504404E-2</v>
      </c>
      <c r="D795" s="211">
        <v>0.12365873117267207</v>
      </c>
      <c r="E795" s="211">
        <v>7.3918447540151366E-2</v>
      </c>
      <c r="F795" s="211">
        <v>0.11163023538196386</v>
      </c>
      <c r="G795" s="211">
        <v>0.12229477738727115</v>
      </c>
      <c r="H795" s="211">
        <v>0.10582400248135128</v>
      </c>
      <c r="I795" s="211">
        <v>0.46386647113214441</v>
      </c>
      <c r="J795" s="211">
        <v>0.39519084389961384</v>
      </c>
      <c r="K795" s="211">
        <v>0.61112530519762043</v>
      </c>
      <c r="L795" s="211">
        <v>0.27589046556042662</v>
      </c>
      <c r="M795" s="211">
        <v>9.9133004196860663E-2</v>
      </c>
      <c r="N795" s="211">
        <v>0.54831075360077752</v>
      </c>
      <c r="O795" s="211">
        <v>0.75323070628555955</v>
      </c>
      <c r="P795" s="211">
        <v>7.1463789274683137E-2</v>
      </c>
      <c r="Q795" s="211">
        <v>0.11619081986422511</v>
      </c>
      <c r="R795" s="211">
        <v>0.43115424256324325</v>
      </c>
      <c r="S795" s="211">
        <v>0.27868579805090427</v>
      </c>
      <c r="T795" s="211">
        <v>0.54918127811937367</v>
      </c>
      <c r="U795" s="211">
        <v>0.54382474514865442</v>
      </c>
      <c r="V795" s="211">
        <v>0.11868240800301144</v>
      </c>
      <c r="W795" s="211">
        <v>0.59637805485089412</v>
      </c>
      <c r="X795" s="211">
        <v>0.24561515318605073</v>
      </c>
      <c r="Y795" s="211">
        <v>0.6038159537830402</v>
      </c>
      <c r="Z795" s="211">
        <v>0.14667208441512014</v>
      </c>
      <c r="AA795" s="212">
        <v>0.118435264182551</v>
      </c>
    </row>
    <row r="796" spans="1:27" x14ac:dyDescent="0.35">
      <c r="A796" s="210" t="s">
        <v>1472</v>
      </c>
      <c r="B796" s="217">
        <v>124.97355684517898</v>
      </c>
      <c r="C796" s="211">
        <v>5.9754359512372707E-2</v>
      </c>
      <c r="D796" s="211">
        <v>0.11518862166591234</v>
      </c>
      <c r="E796" s="211">
        <v>8.5063922113343141E-2</v>
      </c>
      <c r="F796" s="211">
        <v>8.1206255859253257E-2</v>
      </c>
      <c r="G796" s="211">
        <v>0.12435252060685763</v>
      </c>
      <c r="H796" s="211">
        <v>0.12150808133176715</v>
      </c>
      <c r="I796" s="211">
        <v>0.52685712942577656</v>
      </c>
      <c r="J796" s="211">
        <v>0.43290123877908365</v>
      </c>
      <c r="K796" s="211">
        <v>0.55623938989064858</v>
      </c>
      <c r="L796" s="211">
        <v>0.27282082182155282</v>
      </c>
      <c r="M796" s="211">
        <v>0.10111014974683197</v>
      </c>
      <c r="N796" s="211">
        <v>0.35279032687400991</v>
      </c>
      <c r="O796" s="211">
        <v>0.72889421817373745</v>
      </c>
      <c r="P796" s="211">
        <v>6.7625805806934544E-2</v>
      </c>
      <c r="Q796" s="211">
        <v>4.8071594753791663E-2</v>
      </c>
      <c r="R796" s="211">
        <v>0.44845252805452862</v>
      </c>
      <c r="S796" s="211">
        <v>0.40842140231961316</v>
      </c>
      <c r="T796" s="211">
        <v>0.48723643686714496</v>
      </c>
      <c r="U796" s="211">
        <v>0.36982714309101927</v>
      </c>
      <c r="V796" s="211">
        <v>9.3667889642748928E-2</v>
      </c>
      <c r="W796" s="211">
        <v>0.50358920916890504</v>
      </c>
      <c r="X796" s="211">
        <v>0.33221785058376724</v>
      </c>
      <c r="Y796" s="211">
        <v>0.69611436434898877</v>
      </c>
      <c r="Z796" s="211">
        <v>0.1428324111569069</v>
      </c>
      <c r="AA796" s="212">
        <v>0.11892996478478644</v>
      </c>
    </row>
    <row r="797" spans="1:27" x14ac:dyDescent="0.35">
      <c r="A797" s="210" t="s">
        <v>1473</v>
      </c>
      <c r="B797" s="217">
        <v>108.64704728319271</v>
      </c>
      <c r="C797" s="211">
        <v>5.2641034765178049E-2</v>
      </c>
      <c r="D797" s="211">
        <v>0.12082252560718049</v>
      </c>
      <c r="E797" s="211">
        <v>6.8268045006127639E-2</v>
      </c>
      <c r="F797" s="211">
        <v>8.760871283934589E-2</v>
      </c>
      <c r="G797" s="211">
        <v>0.11487628317909081</v>
      </c>
      <c r="H797" s="211">
        <v>0.12502028809574733</v>
      </c>
      <c r="I797" s="211">
        <v>0.5002660379929158</v>
      </c>
      <c r="J797" s="211">
        <v>0.43396532895138046</v>
      </c>
      <c r="K797" s="211">
        <v>0.64074268451288674</v>
      </c>
      <c r="L797" s="211">
        <v>0.27230281675718232</v>
      </c>
      <c r="M797" s="211">
        <v>9.6235193158301563E-2</v>
      </c>
      <c r="N797" s="211">
        <v>0.46035736376534675</v>
      </c>
      <c r="O797" s="211">
        <v>0.68125265822238212</v>
      </c>
      <c r="P797" s="211">
        <v>6.4277395698887213E-2</v>
      </c>
      <c r="Q797" s="211">
        <v>6.8608257168115624E-2</v>
      </c>
      <c r="R797" s="211">
        <v>0.36728381127386578</v>
      </c>
      <c r="S797" s="211">
        <v>0.34451437405913382</v>
      </c>
      <c r="T797" s="211">
        <v>0.52672619353593675</v>
      </c>
      <c r="U797" s="211">
        <v>0.3981740522739593</v>
      </c>
      <c r="V797" s="211">
        <v>6.6849145519779385E-2</v>
      </c>
      <c r="W797" s="211">
        <v>0.5058229223762547</v>
      </c>
      <c r="X797" s="211">
        <v>0.28671977051349229</v>
      </c>
      <c r="Y797" s="211">
        <v>0.65728599369605467</v>
      </c>
      <c r="Z797" s="211">
        <v>0.14706069923834686</v>
      </c>
      <c r="AA797" s="212">
        <v>0.12265986817676436</v>
      </c>
    </row>
    <row r="798" spans="1:27" x14ac:dyDescent="0.35">
      <c r="A798" s="210" t="s">
        <v>1474</v>
      </c>
      <c r="B798" s="217">
        <v>155.46191354137582</v>
      </c>
      <c r="C798" s="211">
        <v>6.8404212228747374E-2</v>
      </c>
      <c r="D798" s="211">
        <v>0.12667082944565686</v>
      </c>
      <c r="E798" s="211">
        <v>8.5281407269720291E-2</v>
      </c>
      <c r="F798" s="211">
        <v>0.10345583584017748</v>
      </c>
      <c r="G798" s="211">
        <v>0.12302924038246926</v>
      </c>
      <c r="H798" s="211">
        <v>0.11954423903475443</v>
      </c>
      <c r="I798" s="211">
        <v>0.47129275780714014</v>
      </c>
      <c r="J798" s="211">
        <v>0.47240089971482868</v>
      </c>
      <c r="K798" s="211">
        <v>0.5639744319210781</v>
      </c>
      <c r="L798" s="211">
        <v>0.27839445427706677</v>
      </c>
      <c r="M798" s="211">
        <v>0.108775913489103</v>
      </c>
      <c r="N798" s="211">
        <v>0.50703982675980452</v>
      </c>
      <c r="O798" s="211">
        <v>0.73811719856327995</v>
      </c>
      <c r="P798" s="211">
        <v>7.158712726656162E-2</v>
      </c>
      <c r="Q798" s="211">
        <v>0.11025191076558453</v>
      </c>
      <c r="R798" s="211">
        <v>0.44126403937672942</v>
      </c>
      <c r="S798" s="211">
        <v>0.41498505576024075</v>
      </c>
      <c r="T798" s="211">
        <v>0.59595264451040719</v>
      </c>
      <c r="U798" s="211">
        <v>0.43580673139545589</v>
      </c>
      <c r="V798" s="211">
        <v>8.1551786071010018E-2</v>
      </c>
      <c r="W798" s="211">
        <v>0.48527656573867195</v>
      </c>
      <c r="X798" s="211">
        <v>0.23532872521248063</v>
      </c>
      <c r="Y798" s="211">
        <v>0.66269256913522478</v>
      </c>
      <c r="Z798" s="211">
        <v>0.14650328838481758</v>
      </c>
      <c r="AA798" s="212">
        <v>0.11701348654580783</v>
      </c>
    </row>
    <row r="799" spans="1:27" x14ac:dyDescent="0.35">
      <c r="A799" s="210" t="s">
        <v>1475</v>
      </c>
      <c r="B799" s="217">
        <v>113.47555663301564</v>
      </c>
      <c r="C799" s="211">
        <v>6.3734821894556828E-2</v>
      </c>
      <c r="D799" s="211">
        <v>0.12733093653346608</v>
      </c>
      <c r="E799" s="211">
        <v>7.9785767530445709E-2</v>
      </c>
      <c r="F799" s="211">
        <v>0.11327893966704093</v>
      </c>
      <c r="G799" s="211">
        <v>0.11792319799184008</v>
      </c>
      <c r="H799" s="211">
        <v>0.10986001202020788</v>
      </c>
      <c r="I799" s="211">
        <v>0.50354936264666306</v>
      </c>
      <c r="J799" s="211">
        <v>0.49001882804370012</v>
      </c>
      <c r="K799" s="211">
        <v>0.62854272576288273</v>
      </c>
      <c r="L799" s="211">
        <v>0.27888544070151516</v>
      </c>
      <c r="M799" s="211">
        <v>9.2892594452563551E-2</v>
      </c>
      <c r="N799" s="211">
        <v>0.5406185666186909</v>
      </c>
      <c r="O799" s="211">
        <v>0.66914370342307961</v>
      </c>
      <c r="P799" s="211">
        <v>7.0061973669320335E-2</v>
      </c>
      <c r="Q799" s="211">
        <v>4.8001351508559061E-2</v>
      </c>
      <c r="R799" s="211">
        <v>0.43652386293952328</v>
      </c>
      <c r="S799" s="211">
        <v>0.39352291324753957</v>
      </c>
      <c r="T799" s="211">
        <v>0.50859968311262804</v>
      </c>
      <c r="U799" s="211">
        <v>0.34991916666614176</v>
      </c>
      <c r="V799" s="211">
        <v>5.2376313155393893E-2</v>
      </c>
      <c r="W799" s="211">
        <v>0.56288253169567493</v>
      </c>
      <c r="X799" s="211">
        <v>0.29366181000055669</v>
      </c>
      <c r="Y799" s="211">
        <v>0.73200273730024501</v>
      </c>
      <c r="Z799" s="211">
        <v>0.14914235641882878</v>
      </c>
      <c r="AA799" s="212">
        <v>0.12421961745426686</v>
      </c>
    </row>
    <row r="800" spans="1:27" x14ac:dyDescent="0.35">
      <c r="A800" s="210" t="s">
        <v>1476</v>
      </c>
      <c r="B800" s="217">
        <v>162.5067539318851</v>
      </c>
      <c r="C800" s="211">
        <v>6.9069775241160022E-2</v>
      </c>
      <c r="D800" s="211">
        <v>0.12412014598771327</v>
      </c>
      <c r="E800" s="211">
        <v>7.1556814167157451E-2</v>
      </c>
      <c r="F800" s="211">
        <v>0.10938054364988355</v>
      </c>
      <c r="G800" s="211">
        <v>0.12237750613016991</v>
      </c>
      <c r="H800" s="211">
        <v>0.1050324338432987</v>
      </c>
      <c r="I800" s="211">
        <v>0.52028376230980689</v>
      </c>
      <c r="J800" s="211">
        <v>0.45730109011395631</v>
      </c>
      <c r="K800" s="211">
        <v>0.60154139991161504</v>
      </c>
      <c r="L800" s="211">
        <v>0.26626780312568876</v>
      </c>
      <c r="M800" s="211">
        <v>0.1112946606813475</v>
      </c>
      <c r="N800" s="211">
        <v>0.56624611319927887</v>
      </c>
      <c r="O800" s="211">
        <v>0.73476341698718795</v>
      </c>
      <c r="P800" s="211">
        <v>7.4086695448823403E-2</v>
      </c>
      <c r="Q800" s="211">
        <v>0.11393456832852814</v>
      </c>
      <c r="R800" s="211">
        <v>0.42657319952473355</v>
      </c>
      <c r="S800" s="211">
        <v>0.33133841885181214</v>
      </c>
      <c r="T800" s="211">
        <v>0.56141145627618694</v>
      </c>
      <c r="U800" s="211">
        <v>0.43091438782173086</v>
      </c>
      <c r="V800" s="211">
        <v>6.7001382428261286E-2</v>
      </c>
      <c r="W800" s="211">
        <v>0.53850103391667525</v>
      </c>
      <c r="X800" s="211">
        <v>0.33209615434851097</v>
      </c>
      <c r="Y800" s="211">
        <v>0.66222584802080298</v>
      </c>
      <c r="Z800" s="211">
        <v>0.13960649995632166</v>
      </c>
      <c r="AA800" s="212">
        <v>0.11134198951520576</v>
      </c>
    </row>
    <row r="801" spans="1:27" x14ac:dyDescent="0.35">
      <c r="A801" s="210" t="s">
        <v>1477</v>
      </c>
      <c r="B801" s="217">
        <v>126.01423515398456</v>
      </c>
      <c r="C801" s="211">
        <v>6.2445134824251708E-2</v>
      </c>
      <c r="D801" s="211">
        <v>0.12337163357884701</v>
      </c>
      <c r="E801" s="211">
        <v>7.8029240261886457E-2</v>
      </c>
      <c r="F801" s="211">
        <v>9.5760942521230519E-2</v>
      </c>
      <c r="G801" s="211">
        <v>0.12456046483092646</v>
      </c>
      <c r="H801" s="211">
        <v>0.11530825006291326</v>
      </c>
      <c r="I801" s="211">
        <v>0.4573096019473552</v>
      </c>
      <c r="J801" s="211">
        <v>0.46044814307438697</v>
      </c>
      <c r="K801" s="211">
        <v>0.62287150786871059</v>
      </c>
      <c r="L801" s="211">
        <v>0.27294835516765414</v>
      </c>
      <c r="M801" s="211">
        <v>0.11482915077877165</v>
      </c>
      <c r="N801" s="211">
        <v>0.44876401970341828</v>
      </c>
      <c r="O801" s="211">
        <v>0.69374717750441217</v>
      </c>
      <c r="P801" s="211">
        <v>6.5437259854939686E-2</v>
      </c>
      <c r="Q801" s="211">
        <v>4.4309665058841062E-2</v>
      </c>
      <c r="R801" s="211">
        <v>0.40524614777473966</v>
      </c>
      <c r="S801" s="211">
        <v>0.27221317416870794</v>
      </c>
      <c r="T801" s="211">
        <v>0.58959190710703924</v>
      </c>
      <c r="U801" s="211">
        <v>0.3756553357701739</v>
      </c>
      <c r="V801" s="211">
        <v>6.768377131813777E-2</v>
      </c>
      <c r="W801" s="211">
        <v>0.62044332786219647</v>
      </c>
      <c r="X801" s="211">
        <v>0.30279017113877749</v>
      </c>
      <c r="Y801" s="211">
        <v>0.66656159593244857</v>
      </c>
      <c r="Z801" s="211">
        <v>0.14090195338030667</v>
      </c>
      <c r="AA801" s="212">
        <v>0.11692236830496171</v>
      </c>
    </row>
    <row r="802" spans="1:27" x14ac:dyDescent="0.35">
      <c r="A802" s="210" t="s">
        <v>1478</v>
      </c>
      <c r="B802" s="217">
        <v>129.76213215106702</v>
      </c>
      <c r="C802" s="211">
        <v>5.8004063530830687E-2</v>
      </c>
      <c r="D802" s="211">
        <v>0.12151058352578087</v>
      </c>
      <c r="E802" s="211">
        <v>8.5452647003826085E-2</v>
      </c>
      <c r="F802" s="211">
        <v>0.10423103857077282</v>
      </c>
      <c r="G802" s="211">
        <v>0.12378332291155915</v>
      </c>
      <c r="H802" s="211">
        <v>0.12063357232760125</v>
      </c>
      <c r="I802" s="211">
        <v>0.4962600843815847</v>
      </c>
      <c r="J802" s="211">
        <v>0.4599409258401167</v>
      </c>
      <c r="K802" s="211">
        <v>0.62563001777977689</v>
      </c>
      <c r="L802" s="211">
        <v>0.27731030666343098</v>
      </c>
      <c r="M802" s="211">
        <v>9.850281107150019E-2</v>
      </c>
      <c r="N802" s="211">
        <v>0.42133635834521482</v>
      </c>
      <c r="O802" s="211">
        <v>0.66805291477412665</v>
      </c>
      <c r="P802" s="211">
        <v>6.9396269628978255E-2</v>
      </c>
      <c r="Q802" s="211">
        <v>6.95246031862089E-2</v>
      </c>
      <c r="R802" s="211">
        <v>0.48557759706451531</v>
      </c>
      <c r="S802" s="211">
        <v>0.41713386731509178</v>
      </c>
      <c r="T802" s="211">
        <v>0.52860101997858755</v>
      </c>
      <c r="U802" s="211">
        <v>0.43287175555530133</v>
      </c>
      <c r="V802" s="211">
        <v>8.1540220515501735E-2</v>
      </c>
      <c r="W802" s="211">
        <v>0.52552050990258103</v>
      </c>
      <c r="X802" s="211">
        <v>0.33455503710339224</v>
      </c>
      <c r="Y802" s="211">
        <v>0.62241956192435266</v>
      </c>
      <c r="Z802" s="211">
        <v>0.14723219652163935</v>
      </c>
      <c r="AA802" s="212">
        <v>0.12161271254029</v>
      </c>
    </row>
    <row r="803" spans="1:27" x14ac:dyDescent="0.35">
      <c r="A803" s="210" t="s">
        <v>1479</v>
      </c>
      <c r="B803" s="217">
        <v>189.25839638957251</v>
      </c>
      <c r="C803" s="211">
        <v>5.988830231819639E-2</v>
      </c>
      <c r="D803" s="211">
        <v>0.12551191739972706</v>
      </c>
      <c r="E803" s="211">
        <v>7.8280925700392481E-2</v>
      </c>
      <c r="F803" s="211">
        <v>6.5876920528244481E-2</v>
      </c>
      <c r="G803" s="211">
        <v>0.12321543536842142</v>
      </c>
      <c r="H803" s="211">
        <v>0.12097361499220226</v>
      </c>
      <c r="I803" s="211">
        <v>0.51731051362766278</v>
      </c>
      <c r="J803" s="211">
        <v>0.38333627006937299</v>
      </c>
      <c r="K803" s="211">
        <v>0.62265247780052735</v>
      </c>
      <c r="L803" s="211">
        <v>0.27759775543124171</v>
      </c>
      <c r="M803" s="211">
        <v>9.0672108678832422E-2</v>
      </c>
      <c r="N803" s="211">
        <v>0.49073570963144098</v>
      </c>
      <c r="O803" s="211">
        <v>0.75469549023504756</v>
      </c>
      <c r="P803" s="211">
        <v>7.0146510783717628E-2</v>
      </c>
      <c r="Q803" s="211">
        <v>6.7001677318573816E-2</v>
      </c>
      <c r="R803" s="211">
        <v>0.36582756841360364</v>
      </c>
      <c r="S803" s="211">
        <v>0.39083872496713612</v>
      </c>
      <c r="T803" s="211">
        <v>0.56242595454966449</v>
      </c>
      <c r="U803" s="211">
        <v>0.39395539639316757</v>
      </c>
      <c r="V803" s="211">
        <v>0.17893406071819987</v>
      </c>
      <c r="W803" s="211">
        <v>0.51074227772795489</v>
      </c>
      <c r="X803" s="211">
        <v>0.31006473024835746</v>
      </c>
      <c r="Y803" s="211">
        <v>0.67434332986409373</v>
      </c>
      <c r="Z803" s="211">
        <v>0.14577623213398308</v>
      </c>
      <c r="AA803" s="212">
        <v>0.11221651872978006</v>
      </c>
    </row>
    <row r="804" spans="1:27" x14ac:dyDescent="0.35">
      <c r="A804" s="210" t="s">
        <v>1480</v>
      </c>
      <c r="B804" s="217">
        <v>131.78501138175332</v>
      </c>
      <c r="C804" s="211">
        <v>5.4579598727451502E-2</v>
      </c>
      <c r="D804" s="211">
        <v>0.12138160976713233</v>
      </c>
      <c r="E804" s="211">
        <v>6.9626207291438091E-2</v>
      </c>
      <c r="F804" s="211">
        <v>0.116597418585258</v>
      </c>
      <c r="G804" s="211">
        <v>0.12085843266249345</v>
      </c>
      <c r="H804" s="211">
        <v>0.12415744276379199</v>
      </c>
      <c r="I804" s="211">
        <v>0.52026998467214147</v>
      </c>
      <c r="J804" s="211">
        <v>0.43180430223591937</v>
      </c>
      <c r="K804" s="211">
        <v>0.62801636274374317</v>
      </c>
      <c r="L804" s="211">
        <v>0.27925094542813234</v>
      </c>
      <c r="M804" s="211">
        <v>9.2478562210410398E-2</v>
      </c>
      <c r="N804" s="211">
        <v>0.55672389130790989</v>
      </c>
      <c r="O804" s="211">
        <v>0.72708766729609864</v>
      </c>
      <c r="P804" s="211">
        <v>6.6365943341482714E-2</v>
      </c>
      <c r="Q804" s="211">
        <v>6.4371301754872545E-2</v>
      </c>
      <c r="R804" s="211">
        <v>0.43917709209600331</v>
      </c>
      <c r="S804" s="211">
        <v>0.29805203132605596</v>
      </c>
      <c r="T804" s="211">
        <v>0.52418378733761439</v>
      </c>
      <c r="U804" s="211">
        <v>0.38632005676814257</v>
      </c>
      <c r="V804" s="211">
        <v>8.1533746457661649E-2</v>
      </c>
      <c r="W804" s="211">
        <v>0.53862811103863351</v>
      </c>
      <c r="X804" s="211">
        <v>0.4007419893045423</v>
      </c>
      <c r="Y804" s="211">
        <v>0.66232446651652632</v>
      </c>
      <c r="Z804" s="211">
        <v>0.14955082981813753</v>
      </c>
      <c r="AA804" s="212">
        <v>0.11371361723724369</v>
      </c>
    </row>
    <row r="805" spans="1:27" x14ac:dyDescent="0.35">
      <c r="A805" s="210" t="s">
        <v>1481</v>
      </c>
      <c r="B805" s="217">
        <v>189.05499387344364</v>
      </c>
      <c r="C805" s="211">
        <v>5.2609242131024546E-2</v>
      </c>
      <c r="D805" s="211">
        <v>0.11656711986793773</v>
      </c>
      <c r="E805" s="211">
        <v>7.730795488536904E-2</v>
      </c>
      <c r="F805" s="211">
        <v>0.11405573779253569</v>
      </c>
      <c r="G805" s="211">
        <v>0.12027145356383277</v>
      </c>
      <c r="H805" s="211">
        <v>0.11921204405892877</v>
      </c>
      <c r="I805" s="211">
        <v>0.5107491676164817</v>
      </c>
      <c r="J805" s="211">
        <v>0.44286115853727198</v>
      </c>
      <c r="K805" s="211">
        <v>0.59779439736781781</v>
      </c>
      <c r="L805" s="211">
        <v>0.27633214253170579</v>
      </c>
      <c r="M805" s="211">
        <v>0.10607631987043592</v>
      </c>
      <c r="N805" s="211">
        <v>0.40736400703473075</v>
      </c>
      <c r="O805" s="211">
        <v>0.55014244085393904</v>
      </c>
      <c r="P805" s="211">
        <v>6.7294241269638552E-2</v>
      </c>
      <c r="Q805" s="211">
        <v>0.10254567865711627</v>
      </c>
      <c r="R805" s="211">
        <v>0.45134524309553331</v>
      </c>
      <c r="S805" s="211">
        <v>0.29056942641738825</v>
      </c>
      <c r="T805" s="211">
        <v>0.57739763084448514</v>
      </c>
      <c r="U805" s="211">
        <v>0.53493118341091495</v>
      </c>
      <c r="V805" s="211">
        <v>0.14832694223189102</v>
      </c>
      <c r="W805" s="211">
        <v>0.50789328939243128</v>
      </c>
      <c r="X805" s="211">
        <v>0.43611195666745634</v>
      </c>
      <c r="Y805" s="211">
        <v>0.77399305776308169</v>
      </c>
      <c r="Z805" s="211">
        <v>0.14497664556858261</v>
      </c>
      <c r="AA805" s="212">
        <v>0.11842892482515241</v>
      </c>
    </row>
    <row r="806" spans="1:27" x14ac:dyDescent="0.35">
      <c r="A806" s="210" t="s">
        <v>1482</v>
      </c>
      <c r="B806" s="217">
        <v>150.68543144096165</v>
      </c>
      <c r="C806" s="211">
        <v>7.2868207551102945E-2</v>
      </c>
      <c r="D806" s="211">
        <v>0.11870730675305352</v>
      </c>
      <c r="E806" s="211">
        <v>7.2493977657055883E-2</v>
      </c>
      <c r="F806" s="211">
        <v>8.7935633653561093E-2</v>
      </c>
      <c r="G806" s="211">
        <v>0.12161441222677884</v>
      </c>
      <c r="H806" s="211">
        <v>0.11157132974946585</v>
      </c>
      <c r="I806" s="211">
        <v>0.4985193231476191</v>
      </c>
      <c r="J806" s="211">
        <v>0.46094566608069398</v>
      </c>
      <c r="K806" s="211">
        <v>0.52666936698384914</v>
      </c>
      <c r="L806" s="211">
        <v>0.27377982399779321</v>
      </c>
      <c r="M806" s="211">
        <v>0.10474077514668366</v>
      </c>
      <c r="N806" s="211">
        <v>0.45299457714966773</v>
      </c>
      <c r="O806" s="211">
        <v>0.56691232810467374</v>
      </c>
      <c r="P806" s="211">
        <v>6.6477882634655455E-2</v>
      </c>
      <c r="Q806" s="211">
        <v>0.15258162922721918</v>
      </c>
      <c r="R806" s="211">
        <v>0.44557187911409463</v>
      </c>
      <c r="S806" s="211">
        <v>0.27440171390603041</v>
      </c>
      <c r="T806" s="211">
        <v>0.57189572609655737</v>
      </c>
      <c r="U806" s="211">
        <v>0.48943430743448929</v>
      </c>
      <c r="V806" s="211">
        <v>0.12087884820298843</v>
      </c>
      <c r="W806" s="211">
        <v>0.62890274621714415</v>
      </c>
      <c r="X806" s="211">
        <v>0.35803394708217112</v>
      </c>
      <c r="Y806" s="211">
        <v>0.64971738600682349</v>
      </c>
      <c r="Z806" s="211">
        <v>0.14822515554942378</v>
      </c>
      <c r="AA806" s="212">
        <v>0.11797567785509303</v>
      </c>
    </row>
    <row r="807" spans="1:27" x14ac:dyDescent="0.35">
      <c r="A807" s="210" t="s">
        <v>1483</v>
      </c>
      <c r="B807" s="217">
        <v>171.6850807677236</v>
      </c>
      <c r="C807" s="211">
        <v>4.6720221698657222E-2</v>
      </c>
      <c r="D807" s="211">
        <v>0.13154574961443388</v>
      </c>
      <c r="E807" s="211">
        <v>7.9243250116664554E-2</v>
      </c>
      <c r="F807" s="211">
        <v>8.0765751813724113E-2</v>
      </c>
      <c r="G807" s="211">
        <v>0.12416665236703796</v>
      </c>
      <c r="H807" s="211">
        <v>0.11294633151173823</v>
      </c>
      <c r="I807" s="211">
        <v>0.52653027543947417</v>
      </c>
      <c r="J807" s="211">
        <v>0.44500592202627121</v>
      </c>
      <c r="K807" s="211">
        <v>0.6483053376254333</v>
      </c>
      <c r="L807" s="211">
        <v>0.2800074873390303</v>
      </c>
      <c r="M807" s="211">
        <v>9.5514032606831334E-2</v>
      </c>
      <c r="N807" s="211">
        <v>0.39179924204370875</v>
      </c>
      <c r="O807" s="211">
        <v>0.65083584707085829</v>
      </c>
      <c r="P807" s="211">
        <v>7.207317901360849E-2</v>
      </c>
      <c r="Q807" s="211">
        <v>8.5181811348208625E-2</v>
      </c>
      <c r="R807" s="211">
        <v>0.37824389042028755</v>
      </c>
      <c r="S807" s="211">
        <v>0.36874453352636888</v>
      </c>
      <c r="T807" s="211">
        <v>0.49850786026505384</v>
      </c>
      <c r="U807" s="211">
        <v>0.52103266945885363</v>
      </c>
      <c r="V807" s="211">
        <v>0.14302099917526601</v>
      </c>
      <c r="W807" s="211">
        <v>0.5746598286289375</v>
      </c>
      <c r="X807" s="211">
        <v>0.32523788442777135</v>
      </c>
      <c r="Y807" s="211">
        <v>0.59202815404911036</v>
      </c>
      <c r="Z807" s="211">
        <v>0.14966978447435575</v>
      </c>
      <c r="AA807" s="212">
        <v>0.11838480004770741</v>
      </c>
    </row>
    <row r="808" spans="1:27" x14ac:dyDescent="0.35">
      <c r="A808" s="210" t="s">
        <v>1484</v>
      </c>
      <c r="B808" s="217">
        <v>132.83749292587831</v>
      </c>
      <c r="C808" s="211">
        <v>6.4819476124268499E-2</v>
      </c>
      <c r="D808" s="211">
        <v>0.1200442448532877</v>
      </c>
      <c r="E808" s="211">
        <v>8.1067807328806751E-2</v>
      </c>
      <c r="F808" s="211">
        <v>0.11879254129048634</v>
      </c>
      <c r="G808" s="211">
        <v>0.12137532901781545</v>
      </c>
      <c r="H808" s="211">
        <v>0.11202676469459448</v>
      </c>
      <c r="I808" s="211">
        <v>0.51219751853393136</v>
      </c>
      <c r="J808" s="211">
        <v>0.43949948703819386</v>
      </c>
      <c r="K808" s="211">
        <v>0.63032486373791496</v>
      </c>
      <c r="L808" s="211">
        <v>0.27326806282023774</v>
      </c>
      <c r="M808" s="211">
        <v>0.10635537014703234</v>
      </c>
      <c r="N808" s="211">
        <v>0.40457750066360143</v>
      </c>
      <c r="O808" s="211">
        <v>0.75254586027135584</v>
      </c>
      <c r="P808" s="211">
        <v>6.8518331692249176E-2</v>
      </c>
      <c r="Q808" s="211">
        <v>8.6081106332229054E-2</v>
      </c>
      <c r="R808" s="211">
        <v>0.35674668227952105</v>
      </c>
      <c r="S808" s="211">
        <v>0.30969821232379113</v>
      </c>
      <c r="T808" s="211">
        <v>0.59839990430447021</v>
      </c>
      <c r="U808" s="211">
        <v>0.39689005197056382</v>
      </c>
      <c r="V808" s="211">
        <v>8.3142871665304902E-2</v>
      </c>
      <c r="W808" s="211">
        <v>0.60060523582243464</v>
      </c>
      <c r="X808" s="211">
        <v>0.32296877294630794</v>
      </c>
      <c r="Y808" s="211">
        <v>0.69145477636165276</v>
      </c>
      <c r="Z808" s="211">
        <v>0.14054976992160115</v>
      </c>
      <c r="AA808" s="212">
        <v>0.12358394395678669</v>
      </c>
    </row>
    <row r="809" spans="1:27" x14ac:dyDescent="0.35">
      <c r="A809" s="210" t="s">
        <v>1485</v>
      </c>
      <c r="B809" s="217">
        <v>136.27703368371775</v>
      </c>
      <c r="C809" s="211">
        <v>6.354207722152988E-2</v>
      </c>
      <c r="D809" s="211">
        <v>0.11857529492561691</v>
      </c>
      <c r="E809" s="211">
        <v>7.5041219069070297E-2</v>
      </c>
      <c r="F809" s="211">
        <v>0.11591487272759843</v>
      </c>
      <c r="G809" s="211">
        <v>0.11728362876289267</v>
      </c>
      <c r="H809" s="211">
        <v>0.11254471539001462</v>
      </c>
      <c r="I809" s="211">
        <v>0.48438104835854617</v>
      </c>
      <c r="J809" s="211">
        <v>0.44678444227458181</v>
      </c>
      <c r="K809" s="211">
        <v>0.64706050256147074</v>
      </c>
      <c r="L809" s="211">
        <v>0.26948035986764901</v>
      </c>
      <c r="M809" s="211">
        <v>0.11092162321850484</v>
      </c>
      <c r="N809" s="211">
        <v>0.41434620524722543</v>
      </c>
      <c r="O809" s="211">
        <v>0.73536344429640832</v>
      </c>
      <c r="P809" s="211">
        <v>6.4958690087172033E-2</v>
      </c>
      <c r="Q809" s="211">
        <v>6.8743052546727204E-2</v>
      </c>
      <c r="R809" s="211">
        <v>0.47236605974897378</v>
      </c>
      <c r="S809" s="211">
        <v>0.28505900144083185</v>
      </c>
      <c r="T809" s="211">
        <v>0.51978983656323163</v>
      </c>
      <c r="U809" s="211">
        <v>0.37801386777009216</v>
      </c>
      <c r="V809" s="211">
        <v>8.622771285034693E-2</v>
      </c>
      <c r="W809" s="211">
        <v>0.54845815423093969</v>
      </c>
      <c r="X809" s="211">
        <v>0.38229888834458736</v>
      </c>
      <c r="Y809" s="211">
        <v>0.68319773564843511</v>
      </c>
      <c r="Z809" s="211">
        <v>0.14840443500580283</v>
      </c>
      <c r="AA809" s="212">
        <v>0.11483667848487886</v>
      </c>
    </row>
    <row r="810" spans="1:27" x14ac:dyDescent="0.35">
      <c r="A810" s="210" t="s">
        <v>1486</v>
      </c>
      <c r="B810" s="217">
        <v>146.62223166503304</v>
      </c>
      <c r="C810" s="211">
        <v>6.4608499939575806E-2</v>
      </c>
      <c r="D810" s="211">
        <v>0.12798155665645927</v>
      </c>
      <c r="E810" s="211">
        <v>7.2950622050502262E-2</v>
      </c>
      <c r="F810" s="211">
        <v>8.2680775684630364E-2</v>
      </c>
      <c r="G810" s="211">
        <v>0.12009116214795411</v>
      </c>
      <c r="H810" s="211">
        <v>0.11635533649079426</v>
      </c>
      <c r="I810" s="211">
        <v>0.47912457442825723</v>
      </c>
      <c r="J810" s="211">
        <v>0.38986063114070291</v>
      </c>
      <c r="K810" s="211">
        <v>0.61209033331010065</v>
      </c>
      <c r="L810" s="211">
        <v>0.2770854731282808</v>
      </c>
      <c r="M810" s="211">
        <v>0.11028084035388809</v>
      </c>
      <c r="N810" s="211">
        <v>0.42415706033689154</v>
      </c>
      <c r="O810" s="211">
        <v>0.71783093848179025</v>
      </c>
      <c r="P810" s="211">
        <v>7.2234413300406961E-2</v>
      </c>
      <c r="Q810" s="211">
        <v>4.7826742833265892E-2</v>
      </c>
      <c r="R810" s="211">
        <v>0.42246730084937445</v>
      </c>
      <c r="S810" s="211">
        <v>0.4046069749962064</v>
      </c>
      <c r="T810" s="211">
        <v>0.51723567399753723</v>
      </c>
      <c r="U810" s="211">
        <v>0.37272891611181258</v>
      </c>
      <c r="V810" s="211">
        <v>9.5566389534214535E-2</v>
      </c>
      <c r="W810" s="211">
        <v>0.51020400044812031</v>
      </c>
      <c r="X810" s="211">
        <v>0.40390947383232179</v>
      </c>
      <c r="Y810" s="211">
        <v>0.70106878913024206</v>
      </c>
      <c r="Z810" s="211">
        <v>0.14755130862835575</v>
      </c>
      <c r="AA810" s="212">
        <v>0.11653472358215149</v>
      </c>
    </row>
    <row r="811" spans="1:27" x14ac:dyDescent="0.35">
      <c r="A811" s="210" t="s">
        <v>1487</v>
      </c>
      <c r="B811" s="217">
        <v>173.22721690937334</v>
      </c>
      <c r="C811" s="211">
        <v>5.1340846493548364E-2</v>
      </c>
      <c r="D811" s="211">
        <v>0.11931755183763923</v>
      </c>
      <c r="E811" s="211">
        <v>7.6166166778552799E-2</v>
      </c>
      <c r="F811" s="211">
        <v>0.11736738361680699</v>
      </c>
      <c r="G811" s="211">
        <v>0.12480506765290049</v>
      </c>
      <c r="H811" s="211">
        <v>0.11454997622596179</v>
      </c>
      <c r="I811" s="211">
        <v>0.51389733821055572</v>
      </c>
      <c r="J811" s="211">
        <v>0.4797822291269635</v>
      </c>
      <c r="K811" s="211">
        <v>0.61054197865972248</v>
      </c>
      <c r="L811" s="211">
        <v>0.26951599562365053</v>
      </c>
      <c r="M811" s="211">
        <v>0.1046476846241811</v>
      </c>
      <c r="N811" s="211">
        <v>0.39971683019926518</v>
      </c>
      <c r="O811" s="211">
        <v>0.61839486570957247</v>
      </c>
      <c r="P811" s="211">
        <v>7.2404482080927937E-2</v>
      </c>
      <c r="Q811" s="211">
        <v>9.3498403554940754E-2</v>
      </c>
      <c r="R811" s="211">
        <v>0.43219589058965807</v>
      </c>
      <c r="S811" s="211">
        <v>0.31913008610178162</v>
      </c>
      <c r="T811" s="211">
        <v>0.53476433899681985</v>
      </c>
      <c r="U811" s="211">
        <v>0.36338079596237421</v>
      </c>
      <c r="V811" s="211">
        <v>0.16124662005305845</v>
      </c>
      <c r="W811" s="211">
        <v>0.49443030008558286</v>
      </c>
      <c r="X811" s="211">
        <v>0.31495577984439294</v>
      </c>
      <c r="Y811" s="211">
        <v>0.68391323184540564</v>
      </c>
      <c r="Z811" s="211">
        <v>0.14436989707592474</v>
      </c>
      <c r="AA811" s="212">
        <v>0.11536942836162943</v>
      </c>
    </row>
    <row r="812" spans="1:27" x14ac:dyDescent="0.35">
      <c r="A812" s="210" t="s">
        <v>1488</v>
      </c>
      <c r="B812" s="217">
        <v>148.91704036944665</v>
      </c>
      <c r="C812" s="211">
        <v>7.331428353828677E-2</v>
      </c>
      <c r="D812" s="211">
        <v>0.12898656418062152</v>
      </c>
      <c r="E812" s="211">
        <v>8.4585381494750866E-2</v>
      </c>
      <c r="F812" s="211">
        <v>9.1440672000542011E-2</v>
      </c>
      <c r="G812" s="211">
        <v>0.1218258460023689</v>
      </c>
      <c r="H812" s="211">
        <v>0.11632357153635564</v>
      </c>
      <c r="I812" s="211">
        <v>0.51038196344879427</v>
      </c>
      <c r="J812" s="211">
        <v>0.45586637042153638</v>
      </c>
      <c r="K812" s="211">
        <v>0.61457006810364334</v>
      </c>
      <c r="L812" s="211">
        <v>0.27428737308333184</v>
      </c>
      <c r="M812" s="211">
        <v>0.11148597389410685</v>
      </c>
      <c r="N812" s="211">
        <v>0.45253215855461093</v>
      </c>
      <c r="O812" s="211">
        <v>0.71497105659881499</v>
      </c>
      <c r="P812" s="211">
        <v>7.1525480799295396E-2</v>
      </c>
      <c r="Q812" s="211">
        <v>7.1152865379334629E-2</v>
      </c>
      <c r="R812" s="211">
        <v>0.42021571746706909</v>
      </c>
      <c r="S812" s="211">
        <v>0.32653360944529369</v>
      </c>
      <c r="T812" s="211">
        <v>0.5393316513881895</v>
      </c>
      <c r="U812" s="211">
        <v>0.47983131997347095</v>
      </c>
      <c r="V812" s="211">
        <v>6.2521498441693385E-2</v>
      </c>
      <c r="W812" s="211">
        <v>0.53061560566255406</v>
      </c>
      <c r="X812" s="211">
        <v>0.28277484126504765</v>
      </c>
      <c r="Y812" s="211">
        <v>0.66879172250599395</v>
      </c>
      <c r="Z812" s="211">
        <v>0.13764862098150285</v>
      </c>
      <c r="AA812" s="212">
        <v>0.11458174258816815</v>
      </c>
    </row>
    <row r="813" spans="1:27" x14ac:dyDescent="0.35">
      <c r="A813" s="210" t="s">
        <v>1489</v>
      </c>
      <c r="B813" s="217">
        <v>115.87573987526471</v>
      </c>
      <c r="C813" s="211">
        <v>7.4013852885179504E-2</v>
      </c>
      <c r="D813" s="211">
        <v>0.12251639670190487</v>
      </c>
      <c r="E813" s="211">
        <v>7.3977253506766649E-2</v>
      </c>
      <c r="F813" s="211">
        <v>0.10251367055809588</v>
      </c>
      <c r="G813" s="211">
        <v>0.11653499544568431</v>
      </c>
      <c r="H813" s="211">
        <v>0.11687788562728901</v>
      </c>
      <c r="I813" s="211">
        <v>0.48453751488650298</v>
      </c>
      <c r="J813" s="211">
        <v>0.46824855316432656</v>
      </c>
      <c r="K813" s="211">
        <v>0.58225525104200193</v>
      </c>
      <c r="L813" s="211">
        <v>0.27752214641216377</v>
      </c>
      <c r="M813" s="211">
        <v>0.1021370859532658</v>
      </c>
      <c r="N813" s="211">
        <v>0.39109682198039186</v>
      </c>
      <c r="O813" s="211">
        <v>0.60690536972239562</v>
      </c>
      <c r="P813" s="211">
        <v>6.2861381125212973E-2</v>
      </c>
      <c r="Q813" s="211">
        <v>7.4516294796227595E-2</v>
      </c>
      <c r="R813" s="211">
        <v>0.47226449242401836</v>
      </c>
      <c r="S813" s="211">
        <v>0.41137396918922292</v>
      </c>
      <c r="T813" s="211">
        <v>0.54313305132308953</v>
      </c>
      <c r="U813" s="211">
        <v>0.49557940733116518</v>
      </c>
      <c r="V813" s="211">
        <v>5.5344640503731807E-2</v>
      </c>
      <c r="W813" s="211">
        <v>0.56262393929109134</v>
      </c>
      <c r="X813" s="211">
        <v>0.34505383006155932</v>
      </c>
      <c r="Y813" s="211">
        <v>0.6654201490227184</v>
      </c>
      <c r="Z813" s="211">
        <v>0.14990540568101129</v>
      </c>
      <c r="AA813" s="212">
        <v>0.11610476482138624</v>
      </c>
    </row>
    <row r="814" spans="1:27" x14ac:dyDescent="0.35">
      <c r="A814" s="210" t="s">
        <v>1490</v>
      </c>
      <c r="B814" s="217">
        <v>151.76351873667531</v>
      </c>
      <c r="C814" s="211">
        <v>5.7298916747573383E-2</v>
      </c>
      <c r="D814" s="211">
        <v>0.12572995279759658</v>
      </c>
      <c r="E814" s="211">
        <v>7.2106048543099446E-2</v>
      </c>
      <c r="F814" s="211">
        <v>0.11022520002341638</v>
      </c>
      <c r="G814" s="211">
        <v>0.12249996851908204</v>
      </c>
      <c r="H814" s="211">
        <v>0.10979973649082313</v>
      </c>
      <c r="I814" s="211">
        <v>0.5068250683808142</v>
      </c>
      <c r="J814" s="211">
        <v>0.46723138984395401</v>
      </c>
      <c r="K814" s="211">
        <v>0.64609937570707643</v>
      </c>
      <c r="L814" s="211">
        <v>0.27354511835198259</v>
      </c>
      <c r="M814" s="211">
        <v>0.10174131100358393</v>
      </c>
      <c r="N814" s="211">
        <v>0.40063031844886166</v>
      </c>
      <c r="O814" s="211">
        <v>0.7207091504429084</v>
      </c>
      <c r="P814" s="211">
        <v>6.9056306722091801E-2</v>
      </c>
      <c r="Q814" s="211">
        <v>0.11896016972720375</v>
      </c>
      <c r="R814" s="211">
        <v>0.4311980609526187</v>
      </c>
      <c r="S814" s="211">
        <v>0.29455175597700323</v>
      </c>
      <c r="T814" s="211">
        <v>0.58858181489869765</v>
      </c>
      <c r="U814" s="211">
        <v>0.50911330972061042</v>
      </c>
      <c r="V814" s="211">
        <v>8.3216943292743761E-2</v>
      </c>
      <c r="W814" s="211">
        <v>0.60843140302973564</v>
      </c>
      <c r="X814" s="211">
        <v>0.36681036382740279</v>
      </c>
      <c r="Y814" s="211">
        <v>0.65240265651548635</v>
      </c>
      <c r="Z814" s="211">
        <v>0.1463623287446752</v>
      </c>
      <c r="AA814" s="212">
        <v>0.11570603218170102</v>
      </c>
    </row>
    <row r="815" spans="1:27" x14ac:dyDescent="0.35">
      <c r="A815" s="210" t="s">
        <v>1491</v>
      </c>
      <c r="B815" s="217">
        <v>136.10412555121232</v>
      </c>
      <c r="C815" s="211">
        <v>6.7006416855060813E-2</v>
      </c>
      <c r="D815" s="211">
        <v>0.12420775481811355</v>
      </c>
      <c r="E815" s="211">
        <v>6.9690894350858026E-2</v>
      </c>
      <c r="F815" s="211">
        <v>8.5134878899704419E-2</v>
      </c>
      <c r="G815" s="211">
        <v>0.11637918482430307</v>
      </c>
      <c r="H815" s="211">
        <v>0.12002461702163826</v>
      </c>
      <c r="I815" s="211">
        <v>0.49462622799925843</v>
      </c>
      <c r="J815" s="211">
        <v>0.4480532799983229</v>
      </c>
      <c r="K815" s="211">
        <v>0.60496542110502127</v>
      </c>
      <c r="L815" s="211">
        <v>0.27741887554014444</v>
      </c>
      <c r="M815" s="211">
        <v>0.11571315821452934</v>
      </c>
      <c r="N815" s="211">
        <v>0.42592862633548567</v>
      </c>
      <c r="O815" s="211">
        <v>0.51581678227933614</v>
      </c>
      <c r="P815" s="211">
        <v>7.1009012766937288E-2</v>
      </c>
      <c r="Q815" s="211">
        <v>6.7908639669759824E-2</v>
      </c>
      <c r="R815" s="211">
        <v>0.40971872207171761</v>
      </c>
      <c r="S815" s="211">
        <v>0.38203321452040284</v>
      </c>
      <c r="T815" s="211">
        <v>0.61227614253266505</v>
      </c>
      <c r="U815" s="211">
        <v>0.41476237644160652</v>
      </c>
      <c r="V815" s="211">
        <v>0.10480495962784994</v>
      </c>
      <c r="W815" s="211">
        <v>0.51244096844123377</v>
      </c>
      <c r="X815" s="211">
        <v>0.31573464813505814</v>
      </c>
      <c r="Y815" s="211">
        <v>0.62640698326354149</v>
      </c>
      <c r="Z815" s="211">
        <v>0.14905840213607105</v>
      </c>
      <c r="AA815" s="212">
        <v>0.12352734397756403</v>
      </c>
    </row>
    <row r="816" spans="1:27" x14ac:dyDescent="0.35">
      <c r="A816" s="210" t="s">
        <v>1492</v>
      </c>
      <c r="B816" s="217">
        <v>132.52548924726958</v>
      </c>
      <c r="C816" s="211">
        <v>8.6484073279804147E-2</v>
      </c>
      <c r="D816" s="211">
        <v>0.13084775390792469</v>
      </c>
      <c r="E816" s="211">
        <v>7.2364778969969443E-2</v>
      </c>
      <c r="F816" s="211">
        <v>9.6827419819352056E-2</v>
      </c>
      <c r="G816" s="211">
        <v>0.1211622216174911</v>
      </c>
      <c r="H816" s="211">
        <v>0.11356439004531149</v>
      </c>
      <c r="I816" s="211">
        <v>0.52402015647539935</v>
      </c>
      <c r="J816" s="211">
        <v>0.40280053994609999</v>
      </c>
      <c r="K816" s="211">
        <v>0.61210080458147287</v>
      </c>
      <c r="L816" s="211">
        <v>0.28182994237358217</v>
      </c>
      <c r="M816" s="211">
        <v>0.10498865543362734</v>
      </c>
      <c r="N816" s="211">
        <v>0.4630791527652891</v>
      </c>
      <c r="O816" s="211">
        <v>0.65380397846684934</v>
      </c>
      <c r="P816" s="211">
        <v>6.9008817033329367E-2</v>
      </c>
      <c r="Q816" s="211">
        <v>7.2527011319147794E-2</v>
      </c>
      <c r="R816" s="211">
        <v>0.42468656067720856</v>
      </c>
      <c r="S816" s="211">
        <v>0.32700612670108087</v>
      </c>
      <c r="T816" s="211">
        <v>0.5630097150205341</v>
      </c>
      <c r="U816" s="211">
        <v>0.56367001841011311</v>
      </c>
      <c r="V816" s="211">
        <v>7.0085490181077875E-2</v>
      </c>
      <c r="W816" s="211">
        <v>0.57503732171082911</v>
      </c>
      <c r="X816" s="211">
        <v>0.27406999518113162</v>
      </c>
      <c r="Y816" s="211">
        <v>0.67104973691979675</v>
      </c>
      <c r="Z816" s="211">
        <v>0.14937122801746883</v>
      </c>
      <c r="AA816" s="212">
        <v>0.12521792832620374</v>
      </c>
    </row>
    <row r="817" spans="1:27" x14ac:dyDescent="0.35">
      <c r="A817" s="210" t="s">
        <v>1493</v>
      </c>
      <c r="B817" s="217">
        <v>122.11520271630378</v>
      </c>
      <c r="C817" s="211">
        <v>7.7529027822691943E-2</v>
      </c>
      <c r="D817" s="211">
        <v>0.11524829671302074</v>
      </c>
      <c r="E817" s="211">
        <v>7.3622684105908304E-2</v>
      </c>
      <c r="F817" s="211">
        <v>0.10550572339411543</v>
      </c>
      <c r="G817" s="211">
        <v>0.1157170528251113</v>
      </c>
      <c r="H817" s="211">
        <v>0.11605019762505689</v>
      </c>
      <c r="I817" s="211">
        <v>0.43412948023098952</v>
      </c>
      <c r="J817" s="211">
        <v>0.41554651325523573</v>
      </c>
      <c r="K817" s="211">
        <v>0.5614824192221427</v>
      </c>
      <c r="L817" s="211">
        <v>0.27719431114064441</v>
      </c>
      <c r="M817" s="211">
        <v>8.6063956209939091E-2</v>
      </c>
      <c r="N817" s="211">
        <v>0.38953732529691948</v>
      </c>
      <c r="O817" s="211">
        <v>0.66838599855538439</v>
      </c>
      <c r="P817" s="211">
        <v>6.8380435635870512E-2</v>
      </c>
      <c r="Q817" s="211">
        <v>0.11607070885018453</v>
      </c>
      <c r="R817" s="211">
        <v>0.46654923763247447</v>
      </c>
      <c r="S817" s="211">
        <v>0.28574660750348635</v>
      </c>
      <c r="T817" s="211">
        <v>0.52765629510234624</v>
      </c>
      <c r="U817" s="211">
        <v>0.50690062535536029</v>
      </c>
      <c r="V817" s="211">
        <v>9.6444772337695744E-2</v>
      </c>
      <c r="W817" s="211">
        <v>0.51863658796475909</v>
      </c>
      <c r="X817" s="211">
        <v>0.38972923321255437</v>
      </c>
      <c r="Y817" s="211">
        <v>0.59060780346584829</v>
      </c>
      <c r="Z817" s="211">
        <v>0.14592905493957778</v>
      </c>
      <c r="AA817" s="212">
        <v>0.12389938587727406</v>
      </c>
    </row>
    <row r="818" spans="1:27" x14ac:dyDescent="0.35">
      <c r="A818" s="210" t="s">
        <v>1494</v>
      </c>
      <c r="B818" s="217">
        <v>123.53557694680595</v>
      </c>
      <c r="C818" s="211">
        <v>5.9609968044853384E-2</v>
      </c>
      <c r="D818" s="211">
        <v>0.12497538619711591</v>
      </c>
      <c r="E818" s="211">
        <v>7.0597117714803134E-2</v>
      </c>
      <c r="F818" s="211">
        <v>7.4666662406030426E-2</v>
      </c>
      <c r="G818" s="211">
        <v>0.11516911432889375</v>
      </c>
      <c r="H818" s="211">
        <v>0.11563439913443418</v>
      </c>
      <c r="I818" s="211">
        <v>0.49588646860390639</v>
      </c>
      <c r="J818" s="211">
        <v>0.43728286752944578</v>
      </c>
      <c r="K818" s="211">
        <v>0.64358738100918234</v>
      </c>
      <c r="L818" s="211">
        <v>0.27378358233805589</v>
      </c>
      <c r="M818" s="211">
        <v>8.6063317659290844E-2</v>
      </c>
      <c r="N818" s="211">
        <v>0.40951620775119513</v>
      </c>
      <c r="O818" s="211">
        <v>0.76688376844057737</v>
      </c>
      <c r="P818" s="211">
        <v>6.724537866599925E-2</v>
      </c>
      <c r="Q818" s="211">
        <v>0.15659431765768178</v>
      </c>
      <c r="R818" s="211">
        <v>0.47094536506475138</v>
      </c>
      <c r="S818" s="211">
        <v>0.32194130825594947</v>
      </c>
      <c r="T818" s="211">
        <v>0.58666978810866921</v>
      </c>
      <c r="U818" s="211">
        <v>0.40617259021915081</v>
      </c>
      <c r="V818" s="211">
        <v>8.7112535350157547E-2</v>
      </c>
      <c r="W818" s="211">
        <v>0.50211691752147147</v>
      </c>
      <c r="X818" s="211">
        <v>0.29518145573041038</v>
      </c>
      <c r="Y818" s="211">
        <v>0.66707734860218981</v>
      </c>
      <c r="Z818" s="211">
        <v>0.14834213083825901</v>
      </c>
      <c r="AA818" s="212">
        <v>0.12551111500492648</v>
      </c>
    </row>
    <row r="819" spans="1:27" x14ac:dyDescent="0.35">
      <c r="A819" s="210" t="s">
        <v>1495</v>
      </c>
      <c r="B819" s="217">
        <v>142.62981014340511</v>
      </c>
      <c r="C819" s="211">
        <v>5.0672693511590913E-2</v>
      </c>
      <c r="D819" s="211">
        <v>0.12507030267395988</v>
      </c>
      <c r="E819" s="211">
        <v>8.2073201746897528E-2</v>
      </c>
      <c r="F819" s="211">
        <v>0.11078148463087055</v>
      </c>
      <c r="G819" s="211">
        <v>0.1215529521952176</v>
      </c>
      <c r="H819" s="211">
        <v>0.11119012652269426</v>
      </c>
      <c r="I819" s="211">
        <v>0.43014500920306087</v>
      </c>
      <c r="J819" s="211">
        <v>0.4001739927507626</v>
      </c>
      <c r="K819" s="211">
        <v>0.64708731665670727</v>
      </c>
      <c r="L819" s="211">
        <v>0.27586690489766968</v>
      </c>
      <c r="M819" s="211">
        <v>0.10159837272096219</v>
      </c>
      <c r="N819" s="211">
        <v>0.35346690268456943</v>
      </c>
      <c r="O819" s="211">
        <v>0.72559853703410104</v>
      </c>
      <c r="P819" s="211">
        <v>6.6877669650468707E-2</v>
      </c>
      <c r="Q819" s="211">
        <v>5.1793002734395341E-2</v>
      </c>
      <c r="R819" s="211">
        <v>0.46806196865699506</v>
      </c>
      <c r="S819" s="211">
        <v>0.38353422992758723</v>
      </c>
      <c r="T819" s="211">
        <v>0.48964408842136792</v>
      </c>
      <c r="U819" s="211">
        <v>0.32747677825829918</v>
      </c>
      <c r="V819" s="211">
        <v>0.12261196234607238</v>
      </c>
      <c r="W819" s="211">
        <v>0.57905144855088664</v>
      </c>
      <c r="X819" s="211">
        <v>0.35268888676510468</v>
      </c>
      <c r="Y819" s="211">
        <v>0.75062201789745686</v>
      </c>
      <c r="Z819" s="211">
        <v>0.14323679078268062</v>
      </c>
      <c r="AA819" s="212">
        <v>0.11742413434252275</v>
      </c>
    </row>
    <row r="820" spans="1:27" x14ac:dyDescent="0.35">
      <c r="A820" s="210" t="s">
        <v>1496</v>
      </c>
      <c r="B820" s="217">
        <v>126.95045432561842</v>
      </c>
      <c r="C820" s="211">
        <v>5.8635736929110782E-2</v>
      </c>
      <c r="D820" s="211">
        <v>0.13011341723635372</v>
      </c>
      <c r="E820" s="211">
        <v>7.1512446183798109E-2</v>
      </c>
      <c r="F820" s="211">
        <v>8.4382166072567877E-2</v>
      </c>
      <c r="G820" s="211">
        <v>0.12067205228697396</v>
      </c>
      <c r="H820" s="211">
        <v>0.10783403220608617</v>
      </c>
      <c r="I820" s="211">
        <v>0.47569344723669726</v>
      </c>
      <c r="J820" s="211">
        <v>0.46931354949808801</v>
      </c>
      <c r="K820" s="211">
        <v>0.64096642826252304</v>
      </c>
      <c r="L820" s="211">
        <v>0.2837163326233646</v>
      </c>
      <c r="M820" s="211">
        <v>8.5477032251879997E-2</v>
      </c>
      <c r="N820" s="211">
        <v>0.48890489743254895</v>
      </c>
      <c r="O820" s="211">
        <v>0.64489046580040088</v>
      </c>
      <c r="P820" s="211">
        <v>6.8688259481248667E-2</v>
      </c>
      <c r="Q820" s="211">
        <v>0.11982145486846632</v>
      </c>
      <c r="R820" s="211">
        <v>0.4667063207648755</v>
      </c>
      <c r="S820" s="211">
        <v>0.30892119839513132</v>
      </c>
      <c r="T820" s="211">
        <v>0.50130990941013831</v>
      </c>
      <c r="U820" s="211">
        <v>0.34069880992386187</v>
      </c>
      <c r="V820" s="211">
        <v>6.5865581439841336E-2</v>
      </c>
      <c r="W820" s="211">
        <v>0.60427733151451113</v>
      </c>
      <c r="X820" s="211">
        <v>0.3568693074254557</v>
      </c>
      <c r="Y820" s="211">
        <v>0.71735728627011897</v>
      </c>
      <c r="Z820" s="211">
        <v>0.14253963717849855</v>
      </c>
      <c r="AA820" s="212">
        <v>0.11309475684971917</v>
      </c>
    </row>
    <row r="821" spans="1:27" x14ac:dyDescent="0.35">
      <c r="A821" s="210" t="s">
        <v>1497</v>
      </c>
      <c r="B821" s="217">
        <v>130.98090488733357</v>
      </c>
      <c r="C821" s="211">
        <v>5.8047203954695897E-2</v>
      </c>
      <c r="D821" s="211">
        <v>0.13298467610782075</v>
      </c>
      <c r="E821" s="211">
        <v>8.5242323405963216E-2</v>
      </c>
      <c r="F821" s="211">
        <v>0.11613831678738075</v>
      </c>
      <c r="G821" s="211">
        <v>0.11650575174622534</v>
      </c>
      <c r="H821" s="211">
        <v>0.1115268190674191</v>
      </c>
      <c r="I821" s="211">
        <v>0.52600110818298507</v>
      </c>
      <c r="J821" s="211">
        <v>0.45788705111417605</v>
      </c>
      <c r="K821" s="211">
        <v>0.60411211676788257</v>
      </c>
      <c r="L821" s="211">
        <v>0.28248233431682751</v>
      </c>
      <c r="M821" s="211">
        <v>0.1014258929865372</v>
      </c>
      <c r="N821" s="211">
        <v>0.38314808432012987</v>
      </c>
      <c r="O821" s="211">
        <v>0.69227865212949369</v>
      </c>
      <c r="P821" s="211">
        <v>7.2656793096048375E-2</v>
      </c>
      <c r="Q821" s="211">
        <v>6.9665802504872823E-2</v>
      </c>
      <c r="R821" s="211">
        <v>0.45999714369604139</v>
      </c>
      <c r="S821" s="211">
        <v>0.40157041386083731</v>
      </c>
      <c r="T821" s="211">
        <v>0.55555843095979984</v>
      </c>
      <c r="U821" s="211">
        <v>0.40759604640118113</v>
      </c>
      <c r="V821" s="211">
        <v>7.3847073521232015E-2</v>
      </c>
      <c r="W821" s="211">
        <v>0.56858184564509962</v>
      </c>
      <c r="X821" s="211">
        <v>0.35681971255120742</v>
      </c>
      <c r="Y821" s="211">
        <v>0.62196329629678981</v>
      </c>
      <c r="Z821" s="211">
        <v>0.14998556101273083</v>
      </c>
      <c r="AA821" s="212">
        <v>0.12090548898022085</v>
      </c>
    </row>
    <row r="822" spans="1:27" x14ac:dyDescent="0.35">
      <c r="A822" s="210" t="s">
        <v>1498</v>
      </c>
      <c r="B822" s="217">
        <v>129.37446769687574</v>
      </c>
      <c r="C822" s="211">
        <v>7.135398408366489E-2</v>
      </c>
      <c r="D822" s="211">
        <v>0.11968473838784843</v>
      </c>
      <c r="E822" s="211">
        <v>7.7032399665349346E-2</v>
      </c>
      <c r="F822" s="211">
        <v>9.1398618454584232E-2</v>
      </c>
      <c r="G822" s="211">
        <v>0.12286581874630326</v>
      </c>
      <c r="H822" s="211">
        <v>0.12369179785246535</v>
      </c>
      <c r="I822" s="211">
        <v>0.45167563042609854</v>
      </c>
      <c r="J822" s="211">
        <v>0.42382149637596517</v>
      </c>
      <c r="K822" s="211">
        <v>0.62578962236367908</v>
      </c>
      <c r="L822" s="211">
        <v>0.27978859372104181</v>
      </c>
      <c r="M822" s="211">
        <v>8.4562535521701024E-2</v>
      </c>
      <c r="N822" s="211">
        <v>0.38622791508785032</v>
      </c>
      <c r="O822" s="211">
        <v>0.7090277460891925</v>
      </c>
      <c r="P822" s="211">
        <v>6.8708821050168511E-2</v>
      </c>
      <c r="Q822" s="211">
        <v>0.10620553773386167</v>
      </c>
      <c r="R822" s="211">
        <v>0.4400676952420508</v>
      </c>
      <c r="S822" s="211">
        <v>0.26896227047810239</v>
      </c>
      <c r="T822" s="211">
        <v>0.59665364225943307</v>
      </c>
      <c r="U822" s="211">
        <v>0.37857647426150848</v>
      </c>
      <c r="V822" s="211">
        <v>8.3412254772640082E-2</v>
      </c>
      <c r="W822" s="211">
        <v>0.54092590068731305</v>
      </c>
      <c r="X822" s="211">
        <v>0.37519602247052802</v>
      </c>
      <c r="Y822" s="211">
        <v>0.61738577547843021</v>
      </c>
      <c r="Z822" s="211">
        <v>0.14836600621760576</v>
      </c>
      <c r="AA822" s="212">
        <v>0.11407693068766868</v>
      </c>
    </row>
    <row r="823" spans="1:27" x14ac:dyDescent="0.35">
      <c r="A823" s="210" t="s">
        <v>1499</v>
      </c>
      <c r="B823" s="217">
        <v>147.98499274789103</v>
      </c>
      <c r="C823" s="211">
        <v>7.4274650460591701E-2</v>
      </c>
      <c r="D823" s="211">
        <v>0.11632358920790545</v>
      </c>
      <c r="E823" s="211">
        <v>8.6624459845033419E-2</v>
      </c>
      <c r="F823" s="211">
        <v>9.8528975647221795E-2</v>
      </c>
      <c r="G823" s="211">
        <v>0.11940413776262468</v>
      </c>
      <c r="H823" s="211">
        <v>0.1166435524103344</v>
      </c>
      <c r="I823" s="211">
        <v>0.52762159058803182</v>
      </c>
      <c r="J823" s="211">
        <v>0.44560758785040044</v>
      </c>
      <c r="K823" s="211">
        <v>0.58887254378779419</v>
      </c>
      <c r="L823" s="211">
        <v>0.27492651780801358</v>
      </c>
      <c r="M823" s="211">
        <v>9.0085165475364243E-2</v>
      </c>
      <c r="N823" s="211">
        <v>0.41319452834732118</v>
      </c>
      <c r="O823" s="211">
        <v>0.75797013446210071</v>
      </c>
      <c r="P823" s="211">
        <v>6.6203010798416673E-2</v>
      </c>
      <c r="Q823" s="211">
        <v>8.8956783417111107E-2</v>
      </c>
      <c r="R823" s="211">
        <v>0.45888562095327656</v>
      </c>
      <c r="S823" s="211">
        <v>0.37752699067659523</v>
      </c>
      <c r="T823" s="211">
        <v>0.5381068466573492</v>
      </c>
      <c r="U823" s="211">
        <v>0.37757919032263892</v>
      </c>
      <c r="V823" s="211">
        <v>0.15232794630860064</v>
      </c>
      <c r="W823" s="211">
        <v>0.51041550050801576</v>
      </c>
      <c r="X823" s="211">
        <v>0.28423289818475</v>
      </c>
      <c r="Y823" s="211">
        <v>0.58130785467616108</v>
      </c>
      <c r="Z823" s="211">
        <v>0.14760174042352456</v>
      </c>
      <c r="AA823" s="212">
        <v>0.11617088728929255</v>
      </c>
    </row>
    <row r="824" spans="1:27" x14ac:dyDescent="0.35">
      <c r="A824" s="210" t="s">
        <v>1500</v>
      </c>
      <c r="B824" s="217">
        <v>159.59053083900898</v>
      </c>
      <c r="C824" s="211">
        <v>6.3213497948511665E-2</v>
      </c>
      <c r="D824" s="211">
        <v>0.12528065881300748</v>
      </c>
      <c r="E824" s="211">
        <v>8.4787912904573576E-2</v>
      </c>
      <c r="F824" s="211">
        <v>8.8656115708675931E-2</v>
      </c>
      <c r="G824" s="211">
        <v>0.1265801747509876</v>
      </c>
      <c r="H824" s="211">
        <v>0.1113395234884906</v>
      </c>
      <c r="I824" s="211">
        <v>0.47704515292418204</v>
      </c>
      <c r="J824" s="211">
        <v>0.48725120727274818</v>
      </c>
      <c r="K824" s="211">
        <v>0.63093351656173313</v>
      </c>
      <c r="L824" s="211">
        <v>0.28298757454987233</v>
      </c>
      <c r="M824" s="211">
        <v>0.10175169430937017</v>
      </c>
      <c r="N824" s="211">
        <v>0.55104114146662897</v>
      </c>
      <c r="O824" s="211">
        <v>0.62671076205376308</v>
      </c>
      <c r="P824" s="211">
        <v>6.5812294076029565E-2</v>
      </c>
      <c r="Q824" s="211">
        <v>8.6164941632582995E-2</v>
      </c>
      <c r="R824" s="211">
        <v>0.42816320859072737</v>
      </c>
      <c r="S824" s="211">
        <v>0.35197766344674108</v>
      </c>
      <c r="T824" s="211">
        <v>0.56097880711277948</v>
      </c>
      <c r="U824" s="211">
        <v>0.49465994715842831</v>
      </c>
      <c r="V824" s="211">
        <v>9.6923123977011083E-2</v>
      </c>
      <c r="W824" s="211">
        <v>0.53699203251105088</v>
      </c>
      <c r="X824" s="211">
        <v>0.36390766402935443</v>
      </c>
      <c r="Y824" s="211">
        <v>0.64925034813628424</v>
      </c>
      <c r="Z824" s="211">
        <v>0.14739297033824172</v>
      </c>
      <c r="AA824" s="212">
        <v>0.11441022479903976</v>
      </c>
    </row>
    <row r="825" spans="1:27" x14ac:dyDescent="0.35">
      <c r="A825" s="210" t="s">
        <v>1501</v>
      </c>
      <c r="B825" s="217">
        <v>147.88527830733088</v>
      </c>
      <c r="C825" s="211">
        <v>5.778820334588481E-2</v>
      </c>
      <c r="D825" s="211">
        <v>0.12775002794313123</v>
      </c>
      <c r="E825" s="211">
        <v>8.1812598321990171E-2</v>
      </c>
      <c r="F825" s="211">
        <v>9.825752481782915E-2</v>
      </c>
      <c r="G825" s="211">
        <v>0.12215996067371866</v>
      </c>
      <c r="H825" s="211">
        <v>0.12697809396604953</v>
      </c>
      <c r="I825" s="211">
        <v>0.46066026356627643</v>
      </c>
      <c r="J825" s="211">
        <v>0.43373100829269923</v>
      </c>
      <c r="K825" s="211">
        <v>0.64728303264735343</v>
      </c>
      <c r="L825" s="211">
        <v>0.27214508509838875</v>
      </c>
      <c r="M825" s="211">
        <v>0.11351969986206419</v>
      </c>
      <c r="N825" s="211">
        <v>0.39729792106568868</v>
      </c>
      <c r="O825" s="211">
        <v>0.73140908166121843</v>
      </c>
      <c r="P825" s="211">
        <v>6.6403253421513819E-2</v>
      </c>
      <c r="Q825" s="211">
        <v>0.11547624951693902</v>
      </c>
      <c r="R825" s="211">
        <v>0.44965172601177122</v>
      </c>
      <c r="S825" s="211">
        <v>0.32645043771698445</v>
      </c>
      <c r="T825" s="211">
        <v>0.57157234748689045</v>
      </c>
      <c r="U825" s="211">
        <v>0.38913764000827411</v>
      </c>
      <c r="V825" s="211">
        <v>0.12257388158868054</v>
      </c>
      <c r="W825" s="211">
        <v>0.53387058411494159</v>
      </c>
      <c r="X825" s="211">
        <v>0.33524797306526105</v>
      </c>
      <c r="Y825" s="211">
        <v>0.57303877562403571</v>
      </c>
      <c r="Z825" s="211">
        <v>0.1462482773982246</v>
      </c>
      <c r="AA825" s="212">
        <v>0.12005658166537997</v>
      </c>
    </row>
    <row r="826" spans="1:27" x14ac:dyDescent="0.35">
      <c r="A826" s="210" t="s">
        <v>1502</v>
      </c>
      <c r="B826" s="217">
        <v>117.80014827030969</v>
      </c>
      <c r="C826" s="211">
        <v>4.6285210606704853E-2</v>
      </c>
      <c r="D826" s="211">
        <v>0.11856225519327369</v>
      </c>
      <c r="E826" s="211">
        <v>7.937721929850175E-2</v>
      </c>
      <c r="F826" s="211">
        <v>0.10895734428922216</v>
      </c>
      <c r="G826" s="211">
        <v>0.12246520889843333</v>
      </c>
      <c r="H826" s="211">
        <v>0.12174937772073459</v>
      </c>
      <c r="I826" s="211">
        <v>0.50531375510897336</v>
      </c>
      <c r="J826" s="211">
        <v>0.39812020503733225</v>
      </c>
      <c r="K826" s="211">
        <v>0.64924707443188145</v>
      </c>
      <c r="L826" s="211">
        <v>0.28273767264735933</v>
      </c>
      <c r="M826" s="211">
        <v>0.10651864512308901</v>
      </c>
      <c r="N826" s="211">
        <v>0.45160659654492691</v>
      </c>
      <c r="O826" s="211">
        <v>0.62310530211350801</v>
      </c>
      <c r="P826" s="211">
        <v>6.961568164856026E-2</v>
      </c>
      <c r="Q826" s="211">
        <v>6.7422634521944136E-2</v>
      </c>
      <c r="R826" s="211">
        <v>0.46646549185108066</v>
      </c>
      <c r="S826" s="211">
        <v>0.31178252110616489</v>
      </c>
      <c r="T826" s="211">
        <v>0.4865299389681621</v>
      </c>
      <c r="U826" s="211">
        <v>0.41505015337798046</v>
      </c>
      <c r="V826" s="211">
        <v>6.2327741867512415E-2</v>
      </c>
      <c r="W826" s="211">
        <v>0.5103881265269794</v>
      </c>
      <c r="X826" s="211">
        <v>0.31968987181612296</v>
      </c>
      <c r="Y826" s="211">
        <v>0.70262813735943364</v>
      </c>
      <c r="Z826" s="211">
        <v>0.14472799304194928</v>
      </c>
      <c r="AA826" s="212">
        <v>0.12454677856286868</v>
      </c>
    </row>
    <row r="827" spans="1:27" x14ac:dyDescent="0.35">
      <c r="A827" s="210" t="s">
        <v>1503</v>
      </c>
      <c r="B827" s="217">
        <v>155.80207756212872</v>
      </c>
      <c r="C827" s="211">
        <v>8.2660585191376021E-2</v>
      </c>
      <c r="D827" s="211">
        <v>0.11695630639253086</v>
      </c>
      <c r="E827" s="211">
        <v>6.9649843077330742E-2</v>
      </c>
      <c r="F827" s="211">
        <v>0.10700159076873587</v>
      </c>
      <c r="G827" s="211">
        <v>0.12142367400167232</v>
      </c>
      <c r="H827" s="211">
        <v>0.12484393733854095</v>
      </c>
      <c r="I827" s="211">
        <v>0.41982901660826522</v>
      </c>
      <c r="J827" s="211">
        <v>0.48127865095808364</v>
      </c>
      <c r="K827" s="211">
        <v>0.64235153698620395</v>
      </c>
      <c r="L827" s="211">
        <v>0.27405069677254645</v>
      </c>
      <c r="M827" s="211">
        <v>9.589954369437434E-2</v>
      </c>
      <c r="N827" s="211">
        <v>0.35959232029573535</v>
      </c>
      <c r="O827" s="211">
        <v>0.77068164117271709</v>
      </c>
      <c r="P827" s="211">
        <v>6.7353855952013819E-2</v>
      </c>
      <c r="Q827" s="211">
        <v>7.1240794609848238E-2</v>
      </c>
      <c r="R827" s="211">
        <v>0.43607439741647952</v>
      </c>
      <c r="S827" s="211">
        <v>0.29194254850020673</v>
      </c>
      <c r="T827" s="211">
        <v>0.55719736270597875</v>
      </c>
      <c r="U827" s="211">
        <v>0.37046500728552934</v>
      </c>
      <c r="V827" s="211">
        <v>0.15728639622840085</v>
      </c>
      <c r="W827" s="211">
        <v>0.54990328807427302</v>
      </c>
      <c r="X827" s="211">
        <v>0.39947871942421331</v>
      </c>
      <c r="Y827" s="211">
        <v>0.70213746588784143</v>
      </c>
      <c r="Z827" s="211">
        <v>0.14330999887235951</v>
      </c>
      <c r="AA827" s="212">
        <v>0.11855006337373795</v>
      </c>
    </row>
    <row r="828" spans="1:27" x14ac:dyDescent="0.35">
      <c r="A828" s="210" t="s">
        <v>1504</v>
      </c>
      <c r="B828" s="217">
        <v>140.79601714348965</v>
      </c>
      <c r="C828" s="211">
        <v>5.3422016216241278E-2</v>
      </c>
      <c r="D828" s="211">
        <v>0.12920132084217545</v>
      </c>
      <c r="E828" s="211">
        <v>7.0863882733991704E-2</v>
      </c>
      <c r="F828" s="211">
        <v>0.11240154186732397</v>
      </c>
      <c r="G828" s="211">
        <v>0.11731534031646537</v>
      </c>
      <c r="H828" s="211">
        <v>0.11652591023555051</v>
      </c>
      <c r="I828" s="211">
        <v>0.49164827716701692</v>
      </c>
      <c r="J828" s="211">
        <v>0.46535938813555633</v>
      </c>
      <c r="K828" s="211">
        <v>0.62867377062200624</v>
      </c>
      <c r="L828" s="211">
        <v>0.2722161589876253</v>
      </c>
      <c r="M828" s="211">
        <v>0.10487898386922993</v>
      </c>
      <c r="N828" s="211">
        <v>0.41199951399346046</v>
      </c>
      <c r="O828" s="211">
        <v>0.66027823427231802</v>
      </c>
      <c r="P828" s="211">
        <v>6.9728198559621035E-2</v>
      </c>
      <c r="Q828" s="211">
        <v>9.0395469015315685E-2</v>
      </c>
      <c r="R828" s="211">
        <v>0.44563312807836253</v>
      </c>
      <c r="S828" s="211">
        <v>0.26752530454500412</v>
      </c>
      <c r="T828" s="211">
        <v>0.5224320214871061</v>
      </c>
      <c r="U828" s="211">
        <v>0.46805429571533891</v>
      </c>
      <c r="V828" s="211">
        <v>6.9944949546675211E-2</v>
      </c>
      <c r="W828" s="211">
        <v>0.48970961245758954</v>
      </c>
      <c r="X828" s="211">
        <v>0.37222479098960787</v>
      </c>
      <c r="Y828" s="211">
        <v>0.69834891107721198</v>
      </c>
      <c r="Z828" s="211">
        <v>0.14839752787604585</v>
      </c>
      <c r="AA828" s="212">
        <v>0.11365756079766597</v>
      </c>
    </row>
    <row r="829" spans="1:27" x14ac:dyDescent="0.35">
      <c r="A829" s="210" t="s">
        <v>1505</v>
      </c>
      <c r="B829" s="217">
        <v>141.28109161414869</v>
      </c>
      <c r="C829" s="211">
        <v>6.7116969688699846E-2</v>
      </c>
      <c r="D829" s="211">
        <v>0.12661460903540039</v>
      </c>
      <c r="E829" s="211">
        <v>7.8203076713854999E-2</v>
      </c>
      <c r="F829" s="211">
        <v>8.4497291944760827E-2</v>
      </c>
      <c r="G829" s="211">
        <v>0.11924576394349448</v>
      </c>
      <c r="H829" s="211">
        <v>0.12414512873193972</v>
      </c>
      <c r="I829" s="211">
        <v>0.45109285435354463</v>
      </c>
      <c r="J829" s="211">
        <v>0.40796399158168939</v>
      </c>
      <c r="K829" s="211">
        <v>0.50899056854499269</v>
      </c>
      <c r="L829" s="211">
        <v>0.27364340030760037</v>
      </c>
      <c r="M829" s="211">
        <v>0.11325827378470292</v>
      </c>
      <c r="N829" s="211">
        <v>0.39015713571359745</v>
      </c>
      <c r="O829" s="211">
        <v>0.69749197016939879</v>
      </c>
      <c r="P829" s="211">
        <v>7.033479602954415E-2</v>
      </c>
      <c r="Q829" s="211">
        <v>0.13478895005490041</v>
      </c>
      <c r="R829" s="211">
        <v>0.48817571484423788</v>
      </c>
      <c r="S829" s="211">
        <v>0.32151594815502699</v>
      </c>
      <c r="T829" s="211">
        <v>0.57596472665314302</v>
      </c>
      <c r="U829" s="211">
        <v>0.46357874229480106</v>
      </c>
      <c r="V829" s="211">
        <v>9.6037948505442852E-2</v>
      </c>
      <c r="W829" s="211">
        <v>0.56377928913756747</v>
      </c>
      <c r="X829" s="211">
        <v>0.3527810151958154</v>
      </c>
      <c r="Y829" s="211">
        <v>0.75826226056914614</v>
      </c>
      <c r="Z829" s="211">
        <v>0.14998625456705569</v>
      </c>
      <c r="AA829" s="212">
        <v>0.12687373236463159</v>
      </c>
    </row>
    <row r="830" spans="1:27" x14ac:dyDescent="0.35">
      <c r="A830" s="210" t="s">
        <v>1506</v>
      </c>
      <c r="B830" s="217">
        <v>156.68773151897656</v>
      </c>
      <c r="C830" s="211">
        <v>5.1686782338830749E-2</v>
      </c>
      <c r="D830" s="211">
        <v>0.12200363930785885</v>
      </c>
      <c r="E830" s="211">
        <v>7.2923427779350319E-2</v>
      </c>
      <c r="F830" s="211">
        <v>8.7750163353504843E-2</v>
      </c>
      <c r="G830" s="211">
        <v>0.12330486704351357</v>
      </c>
      <c r="H830" s="211">
        <v>0.11466922538981072</v>
      </c>
      <c r="I830" s="211">
        <v>0.50891635058404749</v>
      </c>
      <c r="J830" s="211">
        <v>0.4236747439562234</v>
      </c>
      <c r="K830" s="211">
        <v>0.64412360755201559</v>
      </c>
      <c r="L830" s="211">
        <v>0.269741195643311</v>
      </c>
      <c r="M830" s="211">
        <v>0.10654865956558135</v>
      </c>
      <c r="N830" s="211">
        <v>0.36655232702883056</v>
      </c>
      <c r="O830" s="211">
        <v>0.59406233515234885</v>
      </c>
      <c r="P830" s="211">
        <v>6.9882243799977511E-2</v>
      </c>
      <c r="Q830" s="211">
        <v>6.4774271996999741E-2</v>
      </c>
      <c r="R830" s="211">
        <v>0.45328584262891414</v>
      </c>
      <c r="S830" s="211">
        <v>0.32496582117242301</v>
      </c>
      <c r="T830" s="211">
        <v>0.555399116608011</v>
      </c>
      <c r="U830" s="211">
        <v>0.34877022579926509</v>
      </c>
      <c r="V830" s="211">
        <v>0.15634631953320152</v>
      </c>
      <c r="W830" s="211">
        <v>0.48793543049976357</v>
      </c>
      <c r="X830" s="211">
        <v>0.30689534994526402</v>
      </c>
      <c r="Y830" s="211">
        <v>0.70466896837313819</v>
      </c>
      <c r="Z830" s="211">
        <v>0.1453429108904622</v>
      </c>
      <c r="AA830" s="212">
        <v>0.11989427208245418</v>
      </c>
    </row>
    <row r="831" spans="1:27" x14ac:dyDescent="0.35">
      <c r="A831" s="210" t="s">
        <v>1507</v>
      </c>
      <c r="B831" s="217">
        <v>128.1238004183875</v>
      </c>
      <c r="C831" s="211">
        <v>5.8060039501346632E-2</v>
      </c>
      <c r="D831" s="211">
        <v>0.11738301094328431</v>
      </c>
      <c r="E831" s="211">
        <v>7.1121964659626086E-2</v>
      </c>
      <c r="F831" s="211">
        <v>7.7669978149578406E-2</v>
      </c>
      <c r="G831" s="211">
        <v>0.12214665359328067</v>
      </c>
      <c r="H831" s="211">
        <v>0.11033853944582374</v>
      </c>
      <c r="I831" s="211">
        <v>0.49691619105963419</v>
      </c>
      <c r="J831" s="211">
        <v>0.39948614675362848</v>
      </c>
      <c r="K831" s="211">
        <v>0.58157690054116273</v>
      </c>
      <c r="L831" s="211">
        <v>0.28080656024423989</v>
      </c>
      <c r="M831" s="211">
        <v>9.1502432966136305E-2</v>
      </c>
      <c r="N831" s="211">
        <v>0.36257483342831881</v>
      </c>
      <c r="O831" s="211">
        <v>0.6269710986001783</v>
      </c>
      <c r="P831" s="211">
        <v>6.7034626368323108E-2</v>
      </c>
      <c r="Q831" s="211">
        <v>9.5967508159565756E-2</v>
      </c>
      <c r="R831" s="211">
        <v>0.42416130112035416</v>
      </c>
      <c r="S831" s="211">
        <v>0.35318864268011735</v>
      </c>
      <c r="T831" s="211">
        <v>0.60427426743881318</v>
      </c>
      <c r="U831" s="211">
        <v>0.36066524333277439</v>
      </c>
      <c r="V831" s="211">
        <v>0.10976564461636851</v>
      </c>
      <c r="W831" s="211">
        <v>0.56997087424228909</v>
      </c>
      <c r="X831" s="211">
        <v>0.29568876359449481</v>
      </c>
      <c r="Y831" s="211">
        <v>0.73788461617881806</v>
      </c>
      <c r="Z831" s="211">
        <v>0.14131588556717142</v>
      </c>
      <c r="AA831" s="212">
        <v>0.11885722888062783</v>
      </c>
    </row>
    <row r="832" spans="1:27" x14ac:dyDescent="0.35">
      <c r="A832" s="210" t="s">
        <v>1508</v>
      </c>
      <c r="B832" s="217">
        <v>128.27613163898522</v>
      </c>
      <c r="C832" s="211">
        <v>5.4720519644608695E-2</v>
      </c>
      <c r="D832" s="211">
        <v>0.12270958016727967</v>
      </c>
      <c r="E832" s="211">
        <v>8.6395812167497976E-2</v>
      </c>
      <c r="F832" s="211">
        <v>8.3618707222092928E-2</v>
      </c>
      <c r="G832" s="211">
        <v>0.11973914325016495</v>
      </c>
      <c r="H832" s="211">
        <v>0.11628298671240493</v>
      </c>
      <c r="I832" s="211">
        <v>0.4399330067781585</v>
      </c>
      <c r="J832" s="211">
        <v>0.49305305188803283</v>
      </c>
      <c r="K832" s="211">
        <v>0.59818799606174022</v>
      </c>
      <c r="L832" s="211">
        <v>0.26647701696989623</v>
      </c>
      <c r="M832" s="211">
        <v>8.7364825631774015E-2</v>
      </c>
      <c r="N832" s="211">
        <v>0.54926949034161021</v>
      </c>
      <c r="O832" s="211">
        <v>0.64618512861483723</v>
      </c>
      <c r="P832" s="211">
        <v>6.0962489582739747E-2</v>
      </c>
      <c r="Q832" s="211">
        <v>7.3912987050119103E-2</v>
      </c>
      <c r="R832" s="211">
        <v>0.43042373607032181</v>
      </c>
      <c r="S832" s="211">
        <v>0.36349373579376471</v>
      </c>
      <c r="T832" s="211">
        <v>0.57118753079481888</v>
      </c>
      <c r="U832" s="211">
        <v>0.41575072230123172</v>
      </c>
      <c r="V832" s="211">
        <v>7.0272312149244814E-2</v>
      </c>
      <c r="W832" s="211">
        <v>0.47950062772808111</v>
      </c>
      <c r="X832" s="211">
        <v>0.26643463488531294</v>
      </c>
      <c r="Y832" s="211">
        <v>0.70232481345473852</v>
      </c>
      <c r="Z832" s="211">
        <v>0.14499141123484033</v>
      </c>
      <c r="AA832" s="212">
        <v>0.11352557723227731</v>
      </c>
    </row>
    <row r="833" spans="1:27" x14ac:dyDescent="0.35">
      <c r="A833" s="210" t="s">
        <v>1509</v>
      </c>
      <c r="B833" s="217">
        <v>102.25238427799125</v>
      </c>
      <c r="C833" s="211">
        <v>7.9167215044936956E-2</v>
      </c>
      <c r="D833" s="211">
        <v>0.12901337678682068</v>
      </c>
      <c r="E833" s="211">
        <v>7.0367340570446191E-2</v>
      </c>
      <c r="F833" s="211">
        <v>0.11370140556768349</v>
      </c>
      <c r="G833" s="211">
        <v>0.11868433509488061</v>
      </c>
      <c r="H833" s="211">
        <v>0.11761386519366057</v>
      </c>
      <c r="I833" s="211">
        <v>0.47252332206226522</v>
      </c>
      <c r="J833" s="211">
        <v>0.47088186555144029</v>
      </c>
      <c r="K833" s="211">
        <v>0.53255728075863029</v>
      </c>
      <c r="L833" s="211">
        <v>0.2764205495066141</v>
      </c>
      <c r="M833" s="211">
        <v>8.3712230313531699E-2</v>
      </c>
      <c r="N833" s="211">
        <v>0.42622597938390189</v>
      </c>
      <c r="O833" s="211">
        <v>0.63005947354658909</v>
      </c>
      <c r="P833" s="211">
        <v>6.8020245941045082E-2</v>
      </c>
      <c r="Q833" s="211">
        <v>7.0870388268264223E-2</v>
      </c>
      <c r="R833" s="211">
        <v>0.42744704340823869</v>
      </c>
      <c r="S833" s="211">
        <v>0.28337820945719061</v>
      </c>
      <c r="T833" s="211">
        <v>0.52729269724545746</v>
      </c>
      <c r="U833" s="211">
        <v>0.33141053191647613</v>
      </c>
      <c r="V833" s="211">
        <v>6.4018180809333358E-2</v>
      </c>
      <c r="W833" s="211">
        <v>0.5374913596327433</v>
      </c>
      <c r="X833" s="211">
        <v>0.2748189168239103</v>
      </c>
      <c r="Y833" s="211">
        <v>0.70609720297300882</v>
      </c>
      <c r="Z833" s="211">
        <v>0.14675255564263748</v>
      </c>
      <c r="AA833" s="212">
        <v>0.12252162865715224</v>
      </c>
    </row>
    <row r="834" spans="1:27" x14ac:dyDescent="0.35">
      <c r="A834" s="210" t="s">
        <v>1510</v>
      </c>
      <c r="B834" s="217">
        <v>126.09650033736975</v>
      </c>
      <c r="C834" s="211">
        <v>6.2685982443927535E-2</v>
      </c>
      <c r="D834" s="211">
        <v>0.12360446740263753</v>
      </c>
      <c r="E834" s="211">
        <v>7.9943358524802721E-2</v>
      </c>
      <c r="F834" s="211">
        <v>8.224227274207746E-2</v>
      </c>
      <c r="G834" s="211">
        <v>0.11697293295355821</v>
      </c>
      <c r="H834" s="211">
        <v>0.10283899349705142</v>
      </c>
      <c r="I834" s="211">
        <v>0.50386614123241813</v>
      </c>
      <c r="J834" s="211">
        <v>0.4360252019636105</v>
      </c>
      <c r="K834" s="211">
        <v>0.59363718281366118</v>
      </c>
      <c r="L834" s="211">
        <v>0.27448197543506464</v>
      </c>
      <c r="M834" s="211">
        <v>8.3439225481805046E-2</v>
      </c>
      <c r="N834" s="211">
        <v>0.40773963785175737</v>
      </c>
      <c r="O834" s="211">
        <v>0.59649449246940678</v>
      </c>
      <c r="P834" s="211">
        <v>6.8992000402586753E-2</v>
      </c>
      <c r="Q834" s="211">
        <v>6.2026986380258442E-2</v>
      </c>
      <c r="R834" s="211">
        <v>0.42618937302331655</v>
      </c>
      <c r="S834" s="211">
        <v>0.31351892682945071</v>
      </c>
      <c r="T834" s="211">
        <v>0.5107983453923387</v>
      </c>
      <c r="U834" s="211">
        <v>0.43854145655936494</v>
      </c>
      <c r="V834" s="211">
        <v>9.3868204549235015E-2</v>
      </c>
      <c r="W834" s="211">
        <v>0.60074766588714801</v>
      </c>
      <c r="X834" s="211">
        <v>0.44690657300205916</v>
      </c>
      <c r="Y834" s="211">
        <v>0.66916240282124206</v>
      </c>
      <c r="Z834" s="211">
        <v>0.14944797798003262</v>
      </c>
      <c r="AA834" s="212">
        <v>0.12032149810660771</v>
      </c>
    </row>
    <row r="835" spans="1:27" x14ac:dyDescent="0.35">
      <c r="A835" s="210" t="s">
        <v>1511</v>
      </c>
      <c r="B835" s="217">
        <v>119.93080862085715</v>
      </c>
      <c r="C835" s="211">
        <v>5.4176729939745719E-2</v>
      </c>
      <c r="D835" s="211">
        <v>0.12298596762586242</v>
      </c>
      <c r="E835" s="211">
        <v>8.2224908188485643E-2</v>
      </c>
      <c r="F835" s="211">
        <v>0.10788314556547114</v>
      </c>
      <c r="G835" s="211">
        <v>0.11422211746007901</v>
      </c>
      <c r="H835" s="211">
        <v>0.11976336966535289</v>
      </c>
      <c r="I835" s="211">
        <v>0.43111320071684744</v>
      </c>
      <c r="J835" s="211">
        <v>0.43157642212584668</v>
      </c>
      <c r="K835" s="211">
        <v>0.52770122936934416</v>
      </c>
      <c r="L835" s="211">
        <v>0.27428819707203234</v>
      </c>
      <c r="M835" s="211">
        <v>8.9067573789705701E-2</v>
      </c>
      <c r="N835" s="211">
        <v>0.42834193872771009</v>
      </c>
      <c r="O835" s="211">
        <v>0.52266116541253993</v>
      </c>
      <c r="P835" s="211">
        <v>6.8438003463056743E-2</v>
      </c>
      <c r="Q835" s="211">
        <v>8.0768404419659462E-2</v>
      </c>
      <c r="R835" s="211">
        <v>0.48184370460935755</v>
      </c>
      <c r="S835" s="211">
        <v>0.32102091780894398</v>
      </c>
      <c r="T835" s="211">
        <v>0.57740606682810192</v>
      </c>
      <c r="U835" s="211">
        <v>0.3587519190762356</v>
      </c>
      <c r="V835" s="211">
        <v>0.12232193656225754</v>
      </c>
      <c r="W835" s="211">
        <v>0.56276557316100484</v>
      </c>
      <c r="X835" s="211">
        <v>0.40777470864512583</v>
      </c>
      <c r="Y835" s="211">
        <v>0.53964737803391027</v>
      </c>
      <c r="Z835" s="211">
        <v>0.14843475809399637</v>
      </c>
      <c r="AA835" s="212">
        <v>0.12010318450267138</v>
      </c>
    </row>
    <row r="836" spans="1:27" x14ac:dyDescent="0.35">
      <c r="A836" s="210" t="s">
        <v>1512</v>
      </c>
      <c r="B836" s="217">
        <v>156.84052438400096</v>
      </c>
      <c r="C836" s="211">
        <v>6.1667094057306165E-2</v>
      </c>
      <c r="D836" s="211">
        <v>0.1188945136659338</v>
      </c>
      <c r="E836" s="211">
        <v>7.8802927115823831E-2</v>
      </c>
      <c r="F836" s="211">
        <v>0.11212177895959914</v>
      </c>
      <c r="G836" s="211">
        <v>0.11897648078802128</v>
      </c>
      <c r="H836" s="211">
        <v>0.11666363105755806</v>
      </c>
      <c r="I836" s="211">
        <v>0.45346584580526361</v>
      </c>
      <c r="J836" s="211">
        <v>0.42893073942646054</v>
      </c>
      <c r="K836" s="211">
        <v>0.64819730711525114</v>
      </c>
      <c r="L836" s="211">
        <v>0.27368504358841084</v>
      </c>
      <c r="M836" s="211">
        <v>0.10471121538093578</v>
      </c>
      <c r="N836" s="211">
        <v>0.43381900553126601</v>
      </c>
      <c r="O836" s="211">
        <v>0.6416981580686214</v>
      </c>
      <c r="P836" s="211">
        <v>6.697457293355466E-2</v>
      </c>
      <c r="Q836" s="211">
        <v>8.958697003461058E-2</v>
      </c>
      <c r="R836" s="211">
        <v>0.43560287000421227</v>
      </c>
      <c r="S836" s="211">
        <v>0.34022758258030533</v>
      </c>
      <c r="T836" s="211">
        <v>0.58003926399460748</v>
      </c>
      <c r="U836" s="211">
        <v>0.4990251926793377</v>
      </c>
      <c r="V836" s="211">
        <v>0.12669483466190973</v>
      </c>
      <c r="W836" s="211">
        <v>0.48492238848699981</v>
      </c>
      <c r="X836" s="211">
        <v>0.38128356923025131</v>
      </c>
      <c r="Y836" s="211">
        <v>0.64698614636509288</v>
      </c>
      <c r="Z836" s="211">
        <v>0.14322198269105768</v>
      </c>
      <c r="AA836" s="212">
        <v>0.1237599091870024</v>
      </c>
    </row>
    <row r="837" spans="1:27" x14ac:dyDescent="0.35">
      <c r="A837" s="210" t="s">
        <v>1513</v>
      </c>
      <c r="B837" s="217">
        <v>135.08566776207076</v>
      </c>
      <c r="C837" s="211">
        <v>6.1402194335499941E-2</v>
      </c>
      <c r="D837" s="211">
        <v>0.1282607744582813</v>
      </c>
      <c r="E837" s="211">
        <v>7.917227763915019E-2</v>
      </c>
      <c r="F837" s="211">
        <v>0.11550170359744831</v>
      </c>
      <c r="G837" s="211">
        <v>0.12001355743586417</v>
      </c>
      <c r="H837" s="211">
        <v>0.11714910372941192</v>
      </c>
      <c r="I837" s="211">
        <v>0.47210093532670783</v>
      </c>
      <c r="J837" s="211">
        <v>0.45326500181091911</v>
      </c>
      <c r="K837" s="211">
        <v>0.63469340453579504</v>
      </c>
      <c r="L837" s="211">
        <v>0.27430126170211411</v>
      </c>
      <c r="M837" s="211">
        <v>0.10893059188276828</v>
      </c>
      <c r="N837" s="211">
        <v>0.4353685753041745</v>
      </c>
      <c r="O837" s="211">
        <v>0.69258109524449452</v>
      </c>
      <c r="P837" s="211">
        <v>6.5863422112750383E-2</v>
      </c>
      <c r="Q837" s="211">
        <v>0.12749209656551042</v>
      </c>
      <c r="R837" s="211">
        <v>0.45986767808197487</v>
      </c>
      <c r="S837" s="211">
        <v>0.2831409113274499</v>
      </c>
      <c r="T837" s="211">
        <v>0.60035419924141797</v>
      </c>
      <c r="U837" s="211">
        <v>0.41050960983331425</v>
      </c>
      <c r="V837" s="211">
        <v>7.1886883618469816E-2</v>
      </c>
      <c r="W837" s="211">
        <v>0.62178479339507409</v>
      </c>
      <c r="X837" s="211">
        <v>0.25631635935377373</v>
      </c>
      <c r="Y837" s="211">
        <v>0.60745583067764819</v>
      </c>
      <c r="Z837" s="211">
        <v>0.14846271767819708</v>
      </c>
      <c r="AA837" s="212">
        <v>0.11588999807373053</v>
      </c>
    </row>
    <row r="838" spans="1:27" x14ac:dyDescent="0.35">
      <c r="A838" s="210" t="s">
        <v>1514</v>
      </c>
      <c r="B838" s="217">
        <v>151.47954139831481</v>
      </c>
      <c r="C838" s="211">
        <v>5.6709084648411776E-2</v>
      </c>
      <c r="D838" s="211">
        <v>0.12439092778610486</v>
      </c>
      <c r="E838" s="211">
        <v>7.0064715022177662E-2</v>
      </c>
      <c r="F838" s="211">
        <v>9.929793312807253E-2</v>
      </c>
      <c r="G838" s="211">
        <v>0.11649358696416545</v>
      </c>
      <c r="H838" s="211">
        <v>0.11223829196854544</v>
      </c>
      <c r="I838" s="211">
        <v>0.49277568407051509</v>
      </c>
      <c r="J838" s="211">
        <v>0.4711130182821055</v>
      </c>
      <c r="K838" s="211">
        <v>0.60596387047793476</v>
      </c>
      <c r="L838" s="211">
        <v>0.26771037812422666</v>
      </c>
      <c r="M838" s="211">
        <v>0.10132865347726655</v>
      </c>
      <c r="N838" s="211">
        <v>0.47030557070098444</v>
      </c>
      <c r="O838" s="211">
        <v>0.66376272119766733</v>
      </c>
      <c r="P838" s="211">
        <v>6.9003819602244776E-2</v>
      </c>
      <c r="Q838" s="211">
        <v>0.15101727060764045</v>
      </c>
      <c r="R838" s="211">
        <v>0.41651656696093364</v>
      </c>
      <c r="S838" s="211">
        <v>0.33161453655321282</v>
      </c>
      <c r="T838" s="211">
        <v>0.50171075173744017</v>
      </c>
      <c r="U838" s="211">
        <v>0.41882003280531854</v>
      </c>
      <c r="V838" s="211">
        <v>0.11217133850241251</v>
      </c>
      <c r="W838" s="211">
        <v>0.46729385166263859</v>
      </c>
      <c r="X838" s="211">
        <v>0.29976396305015185</v>
      </c>
      <c r="Y838" s="211">
        <v>0.68279312592508035</v>
      </c>
      <c r="Z838" s="211">
        <v>0.14665976256669391</v>
      </c>
      <c r="AA838" s="212">
        <v>0.11634047784745478</v>
      </c>
    </row>
    <row r="839" spans="1:27" x14ac:dyDescent="0.35">
      <c r="A839" s="210" t="s">
        <v>1515</v>
      </c>
      <c r="B839" s="217">
        <v>102.2457324932429</v>
      </c>
      <c r="C839" s="211">
        <v>6.9499436386360969E-2</v>
      </c>
      <c r="D839" s="211">
        <v>0.12953371615380199</v>
      </c>
      <c r="E839" s="211">
        <v>7.2648116725835904E-2</v>
      </c>
      <c r="F839" s="211">
        <v>0.10290604999623744</v>
      </c>
      <c r="G839" s="211">
        <v>0.11652193659032963</v>
      </c>
      <c r="H839" s="211">
        <v>0.11753507727571919</v>
      </c>
      <c r="I839" s="211">
        <v>0.52070739784356457</v>
      </c>
      <c r="J839" s="211">
        <v>0.4379512694801998</v>
      </c>
      <c r="K839" s="211">
        <v>0.60768530113122687</v>
      </c>
      <c r="L839" s="211">
        <v>0.27644965364366914</v>
      </c>
      <c r="M839" s="211">
        <v>8.0347795865474206E-2</v>
      </c>
      <c r="N839" s="211">
        <v>0.39294580380736627</v>
      </c>
      <c r="O839" s="211">
        <v>0.70801525823552025</v>
      </c>
      <c r="P839" s="211">
        <v>6.1524779884870151E-2</v>
      </c>
      <c r="Q839" s="211">
        <v>7.2257116914971761E-2</v>
      </c>
      <c r="R839" s="211">
        <v>0.36194045475507047</v>
      </c>
      <c r="S839" s="211">
        <v>0.26869161486386378</v>
      </c>
      <c r="T839" s="211">
        <v>0.55722382555809968</v>
      </c>
      <c r="U839" s="211">
        <v>0.35983892956948949</v>
      </c>
      <c r="V839" s="211">
        <v>8.3103775242769226E-2</v>
      </c>
      <c r="W839" s="211">
        <v>0.53316570069668234</v>
      </c>
      <c r="X839" s="211">
        <v>0.384225358356312</v>
      </c>
      <c r="Y839" s="211">
        <v>0.51120486419662214</v>
      </c>
      <c r="Z839" s="211">
        <v>0.14820043062564886</v>
      </c>
      <c r="AA839" s="212">
        <v>0.12110066368719098</v>
      </c>
    </row>
    <row r="840" spans="1:27" x14ac:dyDescent="0.35">
      <c r="A840" s="210" t="s">
        <v>1516</v>
      </c>
      <c r="B840" s="217">
        <v>144.21457835790406</v>
      </c>
      <c r="C840" s="211">
        <v>7.1480080600166016E-2</v>
      </c>
      <c r="D840" s="211">
        <v>0.12262208455081512</v>
      </c>
      <c r="E840" s="211">
        <v>8.4784046880506517E-2</v>
      </c>
      <c r="F840" s="211">
        <v>0.10161351537330873</v>
      </c>
      <c r="G840" s="211">
        <v>0.12135850918819063</v>
      </c>
      <c r="H840" s="211">
        <v>0.12629204690633414</v>
      </c>
      <c r="I840" s="211">
        <v>0.43853691028141062</v>
      </c>
      <c r="J840" s="211">
        <v>0.45328530353969071</v>
      </c>
      <c r="K840" s="211">
        <v>0.64935244845452611</v>
      </c>
      <c r="L840" s="211">
        <v>0.27506677061359808</v>
      </c>
      <c r="M840" s="211">
        <v>8.9981467278071853E-2</v>
      </c>
      <c r="N840" s="211">
        <v>0.45868683810733824</v>
      </c>
      <c r="O840" s="211">
        <v>0.62646716245317957</v>
      </c>
      <c r="P840" s="211">
        <v>6.7998871353131346E-2</v>
      </c>
      <c r="Q840" s="211">
        <v>8.1263324213635399E-2</v>
      </c>
      <c r="R840" s="211">
        <v>0.46744683676931742</v>
      </c>
      <c r="S840" s="211">
        <v>0.4082768560174232</v>
      </c>
      <c r="T840" s="211">
        <v>0.53388490301935976</v>
      </c>
      <c r="U840" s="211">
        <v>0.4808077419551724</v>
      </c>
      <c r="V840" s="211">
        <v>8.6746709230089578E-2</v>
      </c>
      <c r="W840" s="211">
        <v>0.54831671950260319</v>
      </c>
      <c r="X840" s="211">
        <v>0.38369795018475839</v>
      </c>
      <c r="Y840" s="211">
        <v>0.69368925435266926</v>
      </c>
      <c r="Z840" s="211">
        <v>0.14893800750147945</v>
      </c>
      <c r="AA840" s="212">
        <v>0.11770519464539299</v>
      </c>
    </row>
    <row r="841" spans="1:27" x14ac:dyDescent="0.35">
      <c r="A841" s="210" t="s">
        <v>1517</v>
      </c>
      <c r="B841" s="217">
        <v>131.56014361177941</v>
      </c>
      <c r="C841" s="211">
        <v>5.9880551654574343E-2</v>
      </c>
      <c r="D841" s="211">
        <v>0.11898390992769596</v>
      </c>
      <c r="E841" s="211">
        <v>7.8025244996070858E-2</v>
      </c>
      <c r="F841" s="211">
        <v>9.6247289690320759E-2</v>
      </c>
      <c r="G841" s="211">
        <v>0.12120799747950749</v>
      </c>
      <c r="H841" s="211">
        <v>0.12600470789147294</v>
      </c>
      <c r="I841" s="211">
        <v>0.4132102452815215</v>
      </c>
      <c r="J841" s="211">
        <v>0.48068895388801686</v>
      </c>
      <c r="K841" s="211">
        <v>0.62326387811465178</v>
      </c>
      <c r="L841" s="211">
        <v>0.27632747166747029</v>
      </c>
      <c r="M841" s="211">
        <v>8.3684372949465582E-2</v>
      </c>
      <c r="N841" s="211">
        <v>0.50575069109722914</v>
      </c>
      <c r="O841" s="211">
        <v>0.72195501166103493</v>
      </c>
      <c r="P841" s="211">
        <v>7.1619724490232003E-2</v>
      </c>
      <c r="Q841" s="211">
        <v>7.6162671017049141E-2</v>
      </c>
      <c r="R841" s="211">
        <v>0.36211542266643815</v>
      </c>
      <c r="S841" s="211">
        <v>0.34845466453455665</v>
      </c>
      <c r="T841" s="211">
        <v>0.55729539175106579</v>
      </c>
      <c r="U841" s="211">
        <v>0.50868074672783314</v>
      </c>
      <c r="V841" s="211">
        <v>5.3609782317664861E-2</v>
      </c>
      <c r="W841" s="211">
        <v>0.53715760510164468</v>
      </c>
      <c r="X841" s="211">
        <v>0.37850504776538985</v>
      </c>
      <c r="Y841" s="211">
        <v>0.69316804460470183</v>
      </c>
      <c r="Z841" s="211">
        <v>0.14736640688361932</v>
      </c>
      <c r="AA841" s="212">
        <v>0.11665860498441237</v>
      </c>
    </row>
    <row r="842" spans="1:27" x14ac:dyDescent="0.35">
      <c r="A842" s="210" t="s">
        <v>1518</v>
      </c>
      <c r="B842" s="217">
        <v>117.5444630139167</v>
      </c>
      <c r="C842" s="211">
        <v>7.0585398104884969E-2</v>
      </c>
      <c r="D842" s="211">
        <v>0.1276921516413532</v>
      </c>
      <c r="E842" s="211">
        <v>7.9135581875315053E-2</v>
      </c>
      <c r="F842" s="211">
        <v>8.7387561226616561E-2</v>
      </c>
      <c r="G842" s="211">
        <v>0.1203182885516213</v>
      </c>
      <c r="H842" s="211">
        <v>0.1184781113336698</v>
      </c>
      <c r="I842" s="211">
        <v>0.52820748191434252</v>
      </c>
      <c r="J842" s="211">
        <v>0.49907989606489078</v>
      </c>
      <c r="K842" s="211">
        <v>0.5923867557176038</v>
      </c>
      <c r="L842" s="211">
        <v>0.27682087859579568</v>
      </c>
      <c r="M842" s="211">
        <v>9.1902001407393352E-2</v>
      </c>
      <c r="N842" s="211">
        <v>0.51892790030497504</v>
      </c>
      <c r="O842" s="211">
        <v>0.68573680000896309</v>
      </c>
      <c r="P842" s="211">
        <v>6.4250032123548281E-2</v>
      </c>
      <c r="Q842" s="211">
        <v>8.5104298557421312E-2</v>
      </c>
      <c r="R842" s="211">
        <v>0.4087388101156087</v>
      </c>
      <c r="S842" s="211">
        <v>0.28261390225969341</v>
      </c>
      <c r="T842" s="211">
        <v>0.59478473606111659</v>
      </c>
      <c r="U842" s="211">
        <v>0.41588700382099442</v>
      </c>
      <c r="V842" s="211">
        <v>5.7090457054461669E-2</v>
      </c>
      <c r="W842" s="211">
        <v>0.51191864398206521</v>
      </c>
      <c r="X842" s="211">
        <v>0.25159774664517309</v>
      </c>
      <c r="Y842" s="211">
        <v>0.58537396886003479</v>
      </c>
      <c r="Z842" s="211">
        <v>0.142109795402386</v>
      </c>
      <c r="AA842" s="212">
        <v>0.11787044371495214</v>
      </c>
    </row>
    <row r="843" spans="1:27" x14ac:dyDescent="0.35">
      <c r="A843" s="210" t="s">
        <v>1519</v>
      </c>
      <c r="B843" s="217">
        <v>126.00328576600573</v>
      </c>
      <c r="C843" s="211">
        <v>6.8841579425321278E-2</v>
      </c>
      <c r="D843" s="211">
        <v>0.11836780815144872</v>
      </c>
      <c r="E843" s="211">
        <v>8.2743373986383137E-2</v>
      </c>
      <c r="F843" s="211">
        <v>7.2550306836365569E-2</v>
      </c>
      <c r="G843" s="211">
        <v>0.1198090457723692</v>
      </c>
      <c r="H843" s="211">
        <v>0.12573542614389149</v>
      </c>
      <c r="I843" s="211">
        <v>0.52315569122498995</v>
      </c>
      <c r="J843" s="211">
        <v>0.45353196482656188</v>
      </c>
      <c r="K843" s="211">
        <v>0.63021984614914062</v>
      </c>
      <c r="L843" s="211">
        <v>0.28380997354868998</v>
      </c>
      <c r="M843" s="211">
        <v>0.10449346263138337</v>
      </c>
      <c r="N843" s="211">
        <v>0.47133670426288021</v>
      </c>
      <c r="O843" s="211">
        <v>0.62777167176425119</v>
      </c>
      <c r="P843" s="211">
        <v>6.5608611729496433E-2</v>
      </c>
      <c r="Q843" s="211">
        <v>6.1351515613526877E-2</v>
      </c>
      <c r="R843" s="211">
        <v>0.44271993821861882</v>
      </c>
      <c r="S843" s="211">
        <v>0.34191572941364023</v>
      </c>
      <c r="T843" s="211">
        <v>0.53674507922756254</v>
      </c>
      <c r="U843" s="211">
        <v>0.42644340916373097</v>
      </c>
      <c r="V843" s="211">
        <v>7.8362626749969508E-2</v>
      </c>
      <c r="W843" s="211">
        <v>0.53278640857909276</v>
      </c>
      <c r="X843" s="211">
        <v>0.39122095923001698</v>
      </c>
      <c r="Y843" s="211">
        <v>0.5792765558730848</v>
      </c>
      <c r="Z843" s="211">
        <v>0.14657861544932912</v>
      </c>
      <c r="AA843" s="212">
        <v>0.11876684413014324</v>
      </c>
    </row>
    <row r="844" spans="1:27" x14ac:dyDescent="0.35">
      <c r="A844" s="210" t="s">
        <v>1520</v>
      </c>
      <c r="B844" s="217">
        <v>122.20008294521098</v>
      </c>
      <c r="C844" s="211">
        <v>5.5650117135868336E-2</v>
      </c>
      <c r="D844" s="211">
        <v>0.12362201853376042</v>
      </c>
      <c r="E844" s="211">
        <v>7.6883425351770687E-2</v>
      </c>
      <c r="F844" s="211">
        <v>9.3505175491464393E-2</v>
      </c>
      <c r="G844" s="211">
        <v>0.11976269264285776</v>
      </c>
      <c r="H844" s="211">
        <v>0.10664639336727816</v>
      </c>
      <c r="I844" s="211">
        <v>0.48197244672978945</v>
      </c>
      <c r="J844" s="211">
        <v>0.41196907790266124</v>
      </c>
      <c r="K844" s="211">
        <v>0.52056564326889543</v>
      </c>
      <c r="L844" s="211">
        <v>0.2832300095864268</v>
      </c>
      <c r="M844" s="211">
        <v>8.2822379576986238E-2</v>
      </c>
      <c r="N844" s="211">
        <v>0.36472293599463707</v>
      </c>
      <c r="O844" s="211">
        <v>0.70512106587037682</v>
      </c>
      <c r="P844" s="211">
        <v>7.0654188572033191E-2</v>
      </c>
      <c r="Q844" s="211">
        <v>7.3814682914325733E-2</v>
      </c>
      <c r="R844" s="211">
        <v>0.47697737483014624</v>
      </c>
      <c r="S844" s="211">
        <v>0.33707532499181214</v>
      </c>
      <c r="T844" s="211">
        <v>0.59917561787414608</v>
      </c>
      <c r="U844" s="211">
        <v>0.34345969124059511</v>
      </c>
      <c r="V844" s="211">
        <v>0.12451480137056507</v>
      </c>
      <c r="W844" s="211">
        <v>0.60230517221585134</v>
      </c>
      <c r="X844" s="211">
        <v>0.36475894370214446</v>
      </c>
      <c r="Y844" s="211">
        <v>0.64273355795485099</v>
      </c>
      <c r="Z844" s="211">
        <v>0.14884503839585109</v>
      </c>
      <c r="AA844" s="212">
        <v>0.12355362814670354</v>
      </c>
    </row>
    <row r="845" spans="1:27" x14ac:dyDescent="0.35">
      <c r="A845" s="210" t="s">
        <v>1521</v>
      </c>
      <c r="B845" s="217">
        <v>142.65496906909578</v>
      </c>
      <c r="C845" s="211">
        <v>8.6256603642473118E-2</v>
      </c>
      <c r="D845" s="211">
        <v>0.12221290644322126</v>
      </c>
      <c r="E845" s="211">
        <v>7.2671894109823082E-2</v>
      </c>
      <c r="F845" s="211">
        <v>0.11006406751702882</v>
      </c>
      <c r="G845" s="211">
        <v>0.12669494925412825</v>
      </c>
      <c r="H845" s="211">
        <v>0.1163352730662133</v>
      </c>
      <c r="I845" s="211">
        <v>0.47972339540409309</v>
      </c>
      <c r="J845" s="211">
        <v>0.44331055889366849</v>
      </c>
      <c r="K845" s="211">
        <v>0.58256987492950651</v>
      </c>
      <c r="L845" s="211">
        <v>0.27523786003534517</v>
      </c>
      <c r="M845" s="211">
        <v>0.12249687000675404</v>
      </c>
      <c r="N845" s="211">
        <v>0.46912178107901381</v>
      </c>
      <c r="O845" s="211">
        <v>0.68685930050882482</v>
      </c>
      <c r="P845" s="211">
        <v>7.1117505250271773E-2</v>
      </c>
      <c r="Q845" s="211">
        <v>5.2663124048104526E-2</v>
      </c>
      <c r="R845" s="211">
        <v>0.4404657462533077</v>
      </c>
      <c r="S845" s="211">
        <v>0.26901715845656682</v>
      </c>
      <c r="T845" s="211">
        <v>0.46881744419500393</v>
      </c>
      <c r="U845" s="211">
        <v>0.40557075943858523</v>
      </c>
      <c r="V845" s="211">
        <v>7.6816840109380571E-2</v>
      </c>
      <c r="W845" s="211">
        <v>0.60288585169168196</v>
      </c>
      <c r="X845" s="211">
        <v>0.31860833807382855</v>
      </c>
      <c r="Y845" s="211">
        <v>0.69738269910466033</v>
      </c>
      <c r="Z845" s="211">
        <v>0.14893471315890458</v>
      </c>
      <c r="AA845" s="212">
        <v>0.11549541104825269</v>
      </c>
    </row>
    <row r="846" spans="1:27" x14ac:dyDescent="0.35">
      <c r="A846" s="210" t="s">
        <v>1522</v>
      </c>
      <c r="B846" s="217">
        <v>143.70879534697036</v>
      </c>
      <c r="C846" s="211">
        <v>5.6949287042928065E-2</v>
      </c>
      <c r="D846" s="211">
        <v>0.12198649668852282</v>
      </c>
      <c r="E846" s="211">
        <v>7.3242726414727274E-2</v>
      </c>
      <c r="F846" s="211">
        <v>0.11145943420971929</v>
      </c>
      <c r="G846" s="211">
        <v>0.11950515284269084</v>
      </c>
      <c r="H846" s="211">
        <v>0.10902199966539294</v>
      </c>
      <c r="I846" s="211">
        <v>0.47246741042201229</v>
      </c>
      <c r="J846" s="211">
        <v>0.48164189697856424</v>
      </c>
      <c r="K846" s="211">
        <v>0.59608984154872757</v>
      </c>
      <c r="L846" s="211">
        <v>0.28135064670903465</v>
      </c>
      <c r="M846" s="211">
        <v>9.8858010051190187E-2</v>
      </c>
      <c r="N846" s="211">
        <v>0.39666427221032613</v>
      </c>
      <c r="O846" s="211">
        <v>0.68621805550000159</v>
      </c>
      <c r="P846" s="211">
        <v>7.2008162926538236E-2</v>
      </c>
      <c r="Q846" s="211">
        <v>6.5258158008432876E-2</v>
      </c>
      <c r="R846" s="211">
        <v>0.45084918906768345</v>
      </c>
      <c r="S846" s="211">
        <v>0.38921201814724349</v>
      </c>
      <c r="T846" s="211">
        <v>0.55952415639732755</v>
      </c>
      <c r="U846" s="211">
        <v>0.46131648167214229</v>
      </c>
      <c r="V846" s="211">
        <v>0.10522949442863412</v>
      </c>
      <c r="W846" s="211">
        <v>0.57769496031235146</v>
      </c>
      <c r="X846" s="211">
        <v>0.30691454271626034</v>
      </c>
      <c r="Y846" s="211">
        <v>0.66789103823226026</v>
      </c>
      <c r="Z846" s="211">
        <v>0.13648590611702729</v>
      </c>
      <c r="AA846" s="212">
        <v>0.12140806676501451</v>
      </c>
    </row>
    <row r="847" spans="1:27" x14ac:dyDescent="0.35">
      <c r="A847" s="210" t="s">
        <v>1523</v>
      </c>
      <c r="B847" s="217">
        <v>155.03781358073127</v>
      </c>
      <c r="C847" s="211">
        <v>7.6140297193470943E-2</v>
      </c>
      <c r="D847" s="211">
        <v>0.12543519901388511</v>
      </c>
      <c r="E847" s="211">
        <v>7.5587956759126301E-2</v>
      </c>
      <c r="F847" s="211">
        <v>0.10185744379693407</v>
      </c>
      <c r="G847" s="211">
        <v>0.11584101833464272</v>
      </c>
      <c r="H847" s="211">
        <v>0.1111074646297892</v>
      </c>
      <c r="I847" s="211">
        <v>0.47119744815317133</v>
      </c>
      <c r="J847" s="211">
        <v>0.4177227046808874</v>
      </c>
      <c r="K847" s="211">
        <v>0.64950038792848452</v>
      </c>
      <c r="L847" s="211">
        <v>0.27226510038821522</v>
      </c>
      <c r="M847" s="211">
        <v>9.805153148772866E-2</v>
      </c>
      <c r="N847" s="211">
        <v>0.47736839371357914</v>
      </c>
      <c r="O847" s="211">
        <v>0.77933960634049071</v>
      </c>
      <c r="P847" s="211">
        <v>7.1971302736878962E-2</v>
      </c>
      <c r="Q847" s="211">
        <v>6.8478157391365604E-2</v>
      </c>
      <c r="R847" s="211">
        <v>0.40852638387323981</v>
      </c>
      <c r="S847" s="211">
        <v>0.30582507044256524</v>
      </c>
      <c r="T847" s="211">
        <v>0.5510372197882687</v>
      </c>
      <c r="U847" s="211">
        <v>0.41237278982364195</v>
      </c>
      <c r="V847" s="211">
        <v>0.10815182374751453</v>
      </c>
      <c r="W847" s="211">
        <v>0.4958956538924349</v>
      </c>
      <c r="X847" s="211">
        <v>0.29209100221459539</v>
      </c>
      <c r="Y847" s="211">
        <v>0.63680214016617764</v>
      </c>
      <c r="Z847" s="211">
        <v>0.14965070657394661</v>
      </c>
      <c r="AA847" s="212">
        <v>0.11739637580747678</v>
      </c>
    </row>
    <row r="848" spans="1:27" x14ac:dyDescent="0.35">
      <c r="A848" s="210" t="s">
        <v>1524</v>
      </c>
      <c r="B848" s="217">
        <v>126.28656095863437</v>
      </c>
      <c r="C848" s="211">
        <v>5.6295809605179339E-2</v>
      </c>
      <c r="D848" s="211">
        <v>0.12693835219101096</v>
      </c>
      <c r="E848" s="211">
        <v>7.4360345320044735E-2</v>
      </c>
      <c r="F848" s="211">
        <v>0.10360345926280862</v>
      </c>
      <c r="G848" s="211">
        <v>0.11834134166908325</v>
      </c>
      <c r="H848" s="211">
        <v>0.10766798063677874</v>
      </c>
      <c r="I848" s="211">
        <v>0.44579949121004353</v>
      </c>
      <c r="J848" s="211">
        <v>0.46341064890118883</v>
      </c>
      <c r="K848" s="211">
        <v>0.60110714243793384</v>
      </c>
      <c r="L848" s="211">
        <v>0.26676394278364174</v>
      </c>
      <c r="M848" s="211">
        <v>8.068076467759909E-2</v>
      </c>
      <c r="N848" s="211">
        <v>0.44288317728898174</v>
      </c>
      <c r="O848" s="211">
        <v>0.75044302016592901</v>
      </c>
      <c r="P848" s="211">
        <v>7.1184289150674152E-2</v>
      </c>
      <c r="Q848" s="211">
        <v>6.2414623890846094E-2</v>
      </c>
      <c r="R848" s="211">
        <v>0.43942086780330464</v>
      </c>
      <c r="S848" s="211">
        <v>0.41419694271950602</v>
      </c>
      <c r="T848" s="211">
        <v>0.50699981296258678</v>
      </c>
      <c r="U848" s="211">
        <v>0.39862753665290951</v>
      </c>
      <c r="V848" s="211">
        <v>7.3753989747849885E-2</v>
      </c>
      <c r="W848" s="211">
        <v>0.59635905415067181</v>
      </c>
      <c r="X848" s="211">
        <v>0.33695653523343716</v>
      </c>
      <c r="Y848" s="211">
        <v>0.58203928199953714</v>
      </c>
      <c r="Z848" s="211">
        <v>0.14917407868559224</v>
      </c>
      <c r="AA848" s="212">
        <v>0.11370288719075064</v>
      </c>
    </row>
    <row r="849" spans="1:27" x14ac:dyDescent="0.35">
      <c r="A849" s="210" t="s">
        <v>1525</v>
      </c>
      <c r="B849" s="217">
        <v>121.70243503756633</v>
      </c>
      <c r="C849" s="211">
        <v>5.3052860393481338E-2</v>
      </c>
      <c r="D849" s="211">
        <v>0.1240755884555664</v>
      </c>
      <c r="E849" s="211">
        <v>8.3921460289598654E-2</v>
      </c>
      <c r="F849" s="211">
        <v>0.10819413914955321</v>
      </c>
      <c r="G849" s="211">
        <v>0.11736584305932143</v>
      </c>
      <c r="H849" s="211">
        <v>0.1037412850481749</v>
      </c>
      <c r="I849" s="211">
        <v>0.50278513991989471</v>
      </c>
      <c r="J849" s="211">
        <v>0.45390950438579059</v>
      </c>
      <c r="K849" s="211">
        <v>0.63068491220458411</v>
      </c>
      <c r="L849" s="211">
        <v>0.27098137098211444</v>
      </c>
      <c r="M849" s="211">
        <v>9.1491922831949027E-2</v>
      </c>
      <c r="N849" s="211">
        <v>0.49723399895293985</v>
      </c>
      <c r="O849" s="211">
        <v>0.66108507113034598</v>
      </c>
      <c r="P849" s="211">
        <v>6.9487305846824568E-2</v>
      </c>
      <c r="Q849" s="211">
        <v>6.1407979476125335E-2</v>
      </c>
      <c r="R849" s="211">
        <v>0.44800666226411412</v>
      </c>
      <c r="S849" s="211">
        <v>0.35444004631299958</v>
      </c>
      <c r="T849" s="211">
        <v>0.60188776538019151</v>
      </c>
      <c r="U849" s="211">
        <v>0.34658954820633547</v>
      </c>
      <c r="V849" s="211">
        <v>6.5254412567421205E-2</v>
      </c>
      <c r="W849" s="211">
        <v>0.57117315900552146</v>
      </c>
      <c r="X849" s="211">
        <v>0.31479997271427373</v>
      </c>
      <c r="Y849" s="211">
        <v>0.63963733462651517</v>
      </c>
      <c r="Z849" s="211">
        <v>0.14629319865950335</v>
      </c>
      <c r="AA849" s="212">
        <v>0.12066963357140373</v>
      </c>
    </row>
    <row r="850" spans="1:27" x14ac:dyDescent="0.35">
      <c r="A850" s="210" t="s">
        <v>1526</v>
      </c>
      <c r="B850" s="217">
        <v>113.88260099837056</v>
      </c>
      <c r="C850" s="211">
        <v>5.9580480174443479E-2</v>
      </c>
      <c r="D850" s="211">
        <v>0.1186075471384069</v>
      </c>
      <c r="E850" s="211">
        <v>8.1106966187767485E-2</v>
      </c>
      <c r="F850" s="211">
        <v>0.10266212970724792</v>
      </c>
      <c r="G850" s="211">
        <v>0.12118582118801131</v>
      </c>
      <c r="H850" s="211">
        <v>0.11982137632218696</v>
      </c>
      <c r="I850" s="211">
        <v>0.49491746148393428</v>
      </c>
      <c r="J850" s="211">
        <v>0.46896098120418206</v>
      </c>
      <c r="K850" s="211">
        <v>0.64101099884959156</v>
      </c>
      <c r="L850" s="211">
        <v>0.27174961872032</v>
      </c>
      <c r="M850" s="211">
        <v>0.10212433986324693</v>
      </c>
      <c r="N850" s="211">
        <v>0.38116533734265007</v>
      </c>
      <c r="O850" s="211">
        <v>0.54650968148185597</v>
      </c>
      <c r="P850" s="211">
        <v>6.5570879383497704E-2</v>
      </c>
      <c r="Q850" s="211">
        <v>4.8488827206499469E-2</v>
      </c>
      <c r="R850" s="211">
        <v>0.43858448013760321</v>
      </c>
      <c r="S850" s="211">
        <v>0.39107380533498831</v>
      </c>
      <c r="T850" s="211">
        <v>0.54958964947460265</v>
      </c>
      <c r="U850" s="211">
        <v>0.37198216859131616</v>
      </c>
      <c r="V850" s="211">
        <v>5.502706556579709E-2</v>
      </c>
      <c r="W850" s="211">
        <v>0.5370949263459065</v>
      </c>
      <c r="X850" s="211">
        <v>0.3362426613875229</v>
      </c>
      <c r="Y850" s="211">
        <v>0.64791611314444542</v>
      </c>
      <c r="Z850" s="211">
        <v>0.14976866628489799</v>
      </c>
      <c r="AA850" s="212">
        <v>0.11238695455467369</v>
      </c>
    </row>
    <row r="851" spans="1:27" x14ac:dyDescent="0.35">
      <c r="A851" s="210" t="s">
        <v>1527</v>
      </c>
      <c r="B851" s="217">
        <v>153.88212314578902</v>
      </c>
      <c r="C851" s="211">
        <v>5.683565933943735E-2</v>
      </c>
      <c r="D851" s="211">
        <v>0.12350046453732823</v>
      </c>
      <c r="E851" s="211">
        <v>6.8858895180437668E-2</v>
      </c>
      <c r="F851" s="211">
        <v>9.3901195103615664E-2</v>
      </c>
      <c r="G851" s="211">
        <v>0.11437361567272186</v>
      </c>
      <c r="H851" s="211">
        <v>0.11719760112979682</v>
      </c>
      <c r="I851" s="211">
        <v>0.47749227515238668</v>
      </c>
      <c r="J851" s="211">
        <v>0.38541987522191801</v>
      </c>
      <c r="K851" s="211">
        <v>0.57932026493842848</v>
      </c>
      <c r="L851" s="211">
        <v>0.26795004434624303</v>
      </c>
      <c r="M851" s="211">
        <v>0.10165759666014682</v>
      </c>
      <c r="N851" s="211">
        <v>0.41094022651750461</v>
      </c>
      <c r="O851" s="211">
        <v>0.735631885554622</v>
      </c>
      <c r="P851" s="211">
        <v>7.0113800375303348E-2</v>
      </c>
      <c r="Q851" s="211">
        <v>5.3804981181023642E-2</v>
      </c>
      <c r="R851" s="211">
        <v>0.42797351681405554</v>
      </c>
      <c r="S851" s="211">
        <v>0.38517665586948557</v>
      </c>
      <c r="T851" s="211">
        <v>0.53281107550899098</v>
      </c>
      <c r="U851" s="211">
        <v>0.35735487848086378</v>
      </c>
      <c r="V851" s="211">
        <v>0.1547916399085556</v>
      </c>
      <c r="W851" s="211">
        <v>0.59857612756731038</v>
      </c>
      <c r="X851" s="211">
        <v>0.28084928372432644</v>
      </c>
      <c r="Y851" s="211">
        <v>0.68667380975974013</v>
      </c>
      <c r="Z851" s="211">
        <v>0.14383929292405351</v>
      </c>
      <c r="AA851" s="212">
        <v>0.1175743553318435</v>
      </c>
    </row>
    <row r="852" spans="1:27" x14ac:dyDescent="0.35">
      <c r="A852" s="210" t="s">
        <v>1528</v>
      </c>
      <c r="B852" s="217">
        <v>176.96052759166759</v>
      </c>
      <c r="C852" s="211">
        <v>6.00751558586183E-2</v>
      </c>
      <c r="D852" s="211">
        <v>0.12132588344954939</v>
      </c>
      <c r="E852" s="211">
        <v>7.512621122609911E-2</v>
      </c>
      <c r="F852" s="211">
        <v>8.5111781619735399E-2</v>
      </c>
      <c r="G852" s="211">
        <v>0.12302833124799656</v>
      </c>
      <c r="H852" s="211">
        <v>0.12148076186975704</v>
      </c>
      <c r="I852" s="211">
        <v>0.46445177106627938</v>
      </c>
      <c r="J852" s="211">
        <v>0.41532407114893038</v>
      </c>
      <c r="K852" s="211">
        <v>0.61392366766046824</v>
      </c>
      <c r="L852" s="211">
        <v>0.27223219953075534</v>
      </c>
      <c r="M852" s="211">
        <v>0.1012122674755677</v>
      </c>
      <c r="N852" s="211">
        <v>0.50760878395089959</v>
      </c>
      <c r="O852" s="211">
        <v>0.63382833673037409</v>
      </c>
      <c r="P852" s="211">
        <v>6.7720254948416575E-2</v>
      </c>
      <c r="Q852" s="211">
        <v>9.5170050389720859E-2</v>
      </c>
      <c r="R852" s="211">
        <v>0.40665776451489255</v>
      </c>
      <c r="S852" s="211">
        <v>0.35070280315540781</v>
      </c>
      <c r="T852" s="211">
        <v>0.60906018282422092</v>
      </c>
      <c r="U852" s="211">
        <v>0.53592949568843262</v>
      </c>
      <c r="V852" s="211">
        <v>0.14325192890638869</v>
      </c>
      <c r="W852" s="211">
        <v>0.54683059093402431</v>
      </c>
      <c r="X852" s="211">
        <v>0.34035953439583005</v>
      </c>
      <c r="Y852" s="211">
        <v>0.67070658851809406</v>
      </c>
      <c r="Z852" s="211">
        <v>0.14816035340966294</v>
      </c>
      <c r="AA852" s="212">
        <v>0.12015273557842526</v>
      </c>
    </row>
    <row r="853" spans="1:27" x14ac:dyDescent="0.35">
      <c r="A853" s="210" t="s">
        <v>1529</v>
      </c>
      <c r="B853" s="217">
        <v>130.71891416596139</v>
      </c>
      <c r="C853" s="211">
        <v>7.8153664733649736E-2</v>
      </c>
      <c r="D853" s="211">
        <v>0.12152489599902004</v>
      </c>
      <c r="E853" s="211">
        <v>7.2600472366268459E-2</v>
      </c>
      <c r="F853" s="211">
        <v>0.11082615850185124</v>
      </c>
      <c r="G853" s="211">
        <v>0.12151691404033833</v>
      </c>
      <c r="H853" s="211">
        <v>0.11239790760145998</v>
      </c>
      <c r="I853" s="211">
        <v>0.47667306006670362</v>
      </c>
      <c r="J853" s="211">
        <v>0.43085724989321783</v>
      </c>
      <c r="K853" s="211">
        <v>0.61463991874588753</v>
      </c>
      <c r="L853" s="211">
        <v>0.27032526100802973</v>
      </c>
      <c r="M853" s="211">
        <v>8.3348665778531825E-2</v>
      </c>
      <c r="N853" s="211">
        <v>0.49617092849605704</v>
      </c>
      <c r="O853" s="211">
        <v>0.76600921640441144</v>
      </c>
      <c r="P853" s="211">
        <v>6.2721559065245347E-2</v>
      </c>
      <c r="Q853" s="211">
        <v>0.10781413161061187</v>
      </c>
      <c r="R853" s="211">
        <v>0.38173525611040693</v>
      </c>
      <c r="S853" s="211">
        <v>0.33500563409206857</v>
      </c>
      <c r="T853" s="211">
        <v>0.55974917246203071</v>
      </c>
      <c r="U853" s="211">
        <v>0.52801893997657179</v>
      </c>
      <c r="V853" s="211">
        <v>6.5724298580971952E-2</v>
      </c>
      <c r="W853" s="211">
        <v>0.60811306572566071</v>
      </c>
      <c r="X853" s="211">
        <v>0.4142185906815567</v>
      </c>
      <c r="Y853" s="211">
        <v>0.63613113927223097</v>
      </c>
      <c r="Z853" s="211">
        <v>0.14633908612471375</v>
      </c>
      <c r="AA853" s="212">
        <v>0.11315083557783527</v>
      </c>
    </row>
    <row r="854" spans="1:27" x14ac:dyDescent="0.35">
      <c r="A854" s="210" t="s">
        <v>1530</v>
      </c>
      <c r="B854" s="217">
        <v>163.59820232104727</v>
      </c>
      <c r="C854" s="211">
        <v>5.3078884000666314E-2</v>
      </c>
      <c r="D854" s="211">
        <v>0.1298863441308567</v>
      </c>
      <c r="E854" s="211">
        <v>7.7602158851430847E-2</v>
      </c>
      <c r="F854" s="211">
        <v>0.1054096965271358</v>
      </c>
      <c r="G854" s="211">
        <v>0.12474682417400725</v>
      </c>
      <c r="H854" s="211">
        <v>0.10150985202698351</v>
      </c>
      <c r="I854" s="211">
        <v>0.42013639771624006</v>
      </c>
      <c r="J854" s="211">
        <v>0.42794386407658275</v>
      </c>
      <c r="K854" s="211">
        <v>0.64369109498893506</v>
      </c>
      <c r="L854" s="211">
        <v>0.27969644687930673</v>
      </c>
      <c r="M854" s="211">
        <v>0.10467913529181018</v>
      </c>
      <c r="N854" s="211">
        <v>0.48207932855427271</v>
      </c>
      <c r="O854" s="211">
        <v>0.73623823428764734</v>
      </c>
      <c r="P854" s="211">
        <v>6.5343876490459085E-2</v>
      </c>
      <c r="Q854" s="211">
        <v>7.9055328075647233E-2</v>
      </c>
      <c r="R854" s="211">
        <v>0.41444230120276904</v>
      </c>
      <c r="S854" s="211">
        <v>0.35850497250680546</v>
      </c>
      <c r="T854" s="211">
        <v>0.61339867295669859</v>
      </c>
      <c r="U854" s="211">
        <v>0.40523267601751889</v>
      </c>
      <c r="V854" s="211">
        <v>0.14922802261107154</v>
      </c>
      <c r="W854" s="211">
        <v>0.46059410740993584</v>
      </c>
      <c r="X854" s="211">
        <v>0.2949925964442226</v>
      </c>
      <c r="Y854" s="211">
        <v>0.61130327065549606</v>
      </c>
      <c r="Z854" s="211">
        <v>0.14690361679134997</v>
      </c>
      <c r="AA854" s="212">
        <v>0.11719870370124667</v>
      </c>
    </row>
    <row r="855" spans="1:27" x14ac:dyDescent="0.35">
      <c r="A855" s="210" t="s">
        <v>1531</v>
      </c>
      <c r="B855" s="217">
        <v>108.96655012480528</v>
      </c>
      <c r="C855" s="211">
        <v>6.6118810663835403E-2</v>
      </c>
      <c r="D855" s="211">
        <v>0.12285536465301371</v>
      </c>
      <c r="E855" s="211">
        <v>7.1899310013932557E-2</v>
      </c>
      <c r="F855" s="211">
        <v>0.11683034024279575</v>
      </c>
      <c r="G855" s="211">
        <v>0.12440767631612541</v>
      </c>
      <c r="H855" s="211">
        <v>0.11600003153743708</v>
      </c>
      <c r="I855" s="211">
        <v>0.53397947004198798</v>
      </c>
      <c r="J855" s="211">
        <v>0.43945826884260342</v>
      </c>
      <c r="K855" s="211">
        <v>0.59312468666459284</v>
      </c>
      <c r="L855" s="211">
        <v>0.2748946256148978</v>
      </c>
      <c r="M855" s="211">
        <v>0.10513663630038959</v>
      </c>
      <c r="N855" s="211">
        <v>0.39090926481771432</v>
      </c>
      <c r="O855" s="211">
        <v>0.69803136665522281</v>
      </c>
      <c r="P855" s="211">
        <v>6.7554893400778818E-2</v>
      </c>
      <c r="Q855" s="211">
        <v>6.2498182720977957E-2</v>
      </c>
      <c r="R855" s="211">
        <v>0.44914826614564174</v>
      </c>
      <c r="S855" s="211">
        <v>0.34213139858179559</v>
      </c>
      <c r="T855" s="211">
        <v>0.57615504292290809</v>
      </c>
      <c r="U855" s="211">
        <v>0.32310298770621221</v>
      </c>
      <c r="V855" s="211">
        <v>6.0955902984006327E-2</v>
      </c>
      <c r="W855" s="211">
        <v>0.52483970380787548</v>
      </c>
      <c r="X855" s="211">
        <v>0.29368968872823054</v>
      </c>
      <c r="Y855" s="211">
        <v>0.70059313342770169</v>
      </c>
      <c r="Z855" s="211">
        <v>0.14839672310990926</v>
      </c>
      <c r="AA855" s="212">
        <v>0.12189163234179567</v>
      </c>
    </row>
    <row r="856" spans="1:27" x14ac:dyDescent="0.35">
      <c r="A856" s="210" t="s">
        <v>1532</v>
      </c>
      <c r="B856" s="217">
        <v>128.21651875003917</v>
      </c>
      <c r="C856" s="211">
        <v>5.9749634490824037E-2</v>
      </c>
      <c r="D856" s="211">
        <v>0.12945387961723975</v>
      </c>
      <c r="E856" s="211">
        <v>7.4703280534539479E-2</v>
      </c>
      <c r="F856" s="211">
        <v>0.10212472873244453</v>
      </c>
      <c r="G856" s="211">
        <v>0.12048574009069977</v>
      </c>
      <c r="H856" s="211">
        <v>0.11306958472827373</v>
      </c>
      <c r="I856" s="211">
        <v>0.45731652703893944</v>
      </c>
      <c r="J856" s="211">
        <v>0.42193678626156256</v>
      </c>
      <c r="K856" s="211">
        <v>0.56447181998152796</v>
      </c>
      <c r="L856" s="211">
        <v>0.27414682744688879</v>
      </c>
      <c r="M856" s="211">
        <v>0.10378974539252515</v>
      </c>
      <c r="N856" s="211">
        <v>0.51568753359380393</v>
      </c>
      <c r="O856" s="211">
        <v>0.74998666842698725</v>
      </c>
      <c r="P856" s="211">
        <v>6.041576485654495E-2</v>
      </c>
      <c r="Q856" s="211">
        <v>7.6620707705018345E-2</v>
      </c>
      <c r="R856" s="211">
        <v>0.38840143024639068</v>
      </c>
      <c r="S856" s="211">
        <v>0.29731381326752215</v>
      </c>
      <c r="T856" s="211">
        <v>0.5577456983323158</v>
      </c>
      <c r="U856" s="211">
        <v>0.43918750754052649</v>
      </c>
      <c r="V856" s="211">
        <v>8.4964482846763958E-2</v>
      </c>
      <c r="W856" s="211">
        <v>0.58783761202156404</v>
      </c>
      <c r="X856" s="211">
        <v>0.32670411623077378</v>
      </c>
      <c r="Y856" s="211">
        <v>0.7376821954084547</v>
      </c>
      <c r="Z856" s="211">
        <v>0.14729966636296835</v>
      </c>
      <c r="AA856" s="212">
        <v>0.12222159565583532</v>
      </c>
    </row>
    <row r="857" spans="1:27" x14ac:dyDescent="0.35">
      <c r="A857" s="210" t="s">
        <v>1533</v>
      </c>
      <c r="B857" s="217">
        <v>146.60051169503618</v>
      </c>
      <c r="C857" s="211">
        <v>5.5994555181937175E-2</v>
      </c>
      <c r="D857" s="211">
        <v>0.12830570519545348</v>
      </c>
      <c r="E857" s="211">
        <v>6.9234339919376248E-2</v>
      </c>
      <c r="F857" s="211">
        <v>8.1730193112981547E-2</v>
      </c>
      <c r="G857" s="211">
        <v>0.11826707001305285</v>
      </c>
      <c r="H857" s="211">
        <v>0.12039023477923889</v>
      </c>
      <c r="I857" s="211">
        <v>0.49126191062166946</v>
      </c>
      <c r="J857" s="211">
        <v>0.46443372705025832</v>
      </c>
      <c r="K857" s="211">
        <v>0.6356896250253159</v>
      </c>
      <c r="L857" s="211">
        <v>0.26940341026542852</v>
      </c>
      <c r="M857" s="211">
        <v>9.5355840217654739E-2</v>
      </c>
      <c r="N857" s="211">
        <v>0.43542766603518512</v>
      </c>
      <c r="O857" s="211">
        <v>0.7699024171897455</v>
      </c>
      <c r="P857" s="211">
        <v>6.9010999831920841E-2</v>
      </c>
      <c r="Q857" s="211">
        <v>5.1205154729976096E-2</v>
      </c>
      <c r="R857" s="211">
        <v>0.44182568861234889</v>
      </c>
      <c r="S857" s="211">
        <v>0.32962993701768739</v>
      </c>
      <c r="T857" s="211">
        <v>0.5328805533222607</v>
      </c>
      <c r="U857" s="211">
        <v>0.43573807510007567</v>
      </c>
      <c r="V857" s="211">
        <v>0.13663804530152945</v>
      </c>
      <c r="W857" s="211">
        <v>0.56696565318078518</v>
      </c>
      <c r="X857" s="211">
        <v>0.41634945453903299</v>
      </c>
      <c r="Y857" s="211">
        <v>0.57667702712864755</v>
      </c>
      <c r="Z857" s="211">
        <v>0.14718227547621829</v>
      </c>
      <c r="AA857" s="212">
        <v>0.12042141296074275</v>
      </c>
    </row>
    <row r="858" spans="1:27" x14ac:dyDescent="0.35">
      <c r="A858" s="210" t="s">
        <v>1534</v>
      </c>
      <c r="B858" s="217">
        <v>126.54663453996302</v>
      </c>
      <c r="C858" s="211">
        <v>7.4791337384436538E-2</v>
      </c>
      <c r="D858" s="211">
        <v>0.12580591188594403</v>
      </c>
      <c r="E858" s="211">
        <v>7.8728110869634382E-2</v>
      </c>
      <c r="F858" s="211">
        <v>8.2822622508622268E-2</v>
      </c>
      <c r="G858" s="211">
        <v>0.11848762648778181</v>
      </c>
      <c r="H858" s="211">
        <v>0.12430264394239747</v>
      </c>
      <c r="I858" s="211">
        <v>0.49319003138145034</v>
      </c>
      <c r="J858" s="211">
        <v>0.43643211814065386</v>
      </c>
      <c r="K858" s="211">
        <v>0.62325540465348117</v>
      </c>
      <c r="L858" s="211">
        <v>0.27516630675916787</v>
      </c>
      <c r="M858" s="211">
        <v>9.5142435127337291E-2</v>
      </c>
      <c r="N858" s="211">
        <v>0.38006814545361112</v>
      </c>
      <c r="O858" s="211">
        <v>0.75722518831353458</v>
      </c>
      <c r="P858" s="211">
        <v>6.5662859748371494E-2</v>
      </c>
      <c r="Q858" s="211">
        <v>0.12286674157645168</v>
      </c>
      <c r="R858" s="211">
        <v>0.39298999376611315</v>
      </c>
      <c r="S858" s="211">
        <v>0.34555092929334663</v>
      </c>
      <c r="T858" s="211">
        <v>0.56463292898295858</v>
      </c>
      <c r="U858" s="211">
        <v>0.516729074759401</v>
      </c>
      <c r="V858" s="211">
        <v>6.9663262593499642E-2</v>
      </c>
      <c r="W858" s="211">
        <v>0.56728098962082818</v>
      </c>
      <c r="X858" s="211">
        <v>0.35289206967708109</v>
      </c>
      <c r="Y858" s="211">
        <v>0.6760431431745535</v>
      </c>
      <c r="Z858" s="211">
        <v>0.14920228422027865</v>
      </c>
      <c r="AA858" s="212">
        <v>0.1244571682877099</v>
      </c>
    </row>
    <row r="859" spans="1:27" x14ac:dyDescent="0.35">
      <c r="A859" s="210" t="s">
        <v>1535</v>
      </c>
      <c r="B859" s="217">
        <v>148.00801893902741</v>
      </c>
      <c r="C859" s="211">
        <v>6.0057398093612359E-2</v>
      </c>
      <c r="D859" s="211">
        <v>0.13057658366483904</v>
      </c>
      <c r="E859" s="211">
        <v>7.7095928503672917E-2</v>
      </c>
      <c r="F859" s="211">
        <v>8.5358306832372249E-2</v>
      </c>
      <c r="G859" s="211">
        <v>0.1214945269064764</v>
      </c>
      <c r="H859" s="211">
        <v>0.12001940477766457</v>
      </c>
      <c r="I859" s="211">
        <v>0.49788500908614924</v>
      </c>
      <c r="J859" s="211">
        <v>0.41497395025031353</v>
      </c>
      <c r="K859" s="211">
        <v>0.56778609446029749</v>
      </c>
      <c r="L859" s="211">
        <v>0.27815299134599009</v>
      </c>
      <c r="M859" s="211">
        <v>0.11906510618454386</v>
      </c>
      <c r="N859" s="211">
        <v>0.39355354612376447</v>
      </c>
      <c r="O859" s="211">
        <v>0.52477875142632402</v>
      </c>
      <c r="P859" s="211">
        <v>6.6972217856854269E-2</v>
      </c>
      <c r="Q859" s="211">
        <v>9.0887797342586438E-2</v>
      </c>
      <c r="R859" s="211">
        <v>0.48452991340182566</v>
      </c>
      <c r="S859" s="211">
        <v>0.40722325548440891</v>
      </c>
      <c r="T859" s="211">
        <v>0.58072373774910924</v>
      </c>
      <c r="U859" s="211">
        <v>0.35865516021717081</v>
      </c>
      <c r="V859" s="211">
        <v>0.11500034558024785</v>
      </c>
      <c r="W859" s="211">
        <v>0.50786452716107433</v>
      </c>
      <c r="X859" s="211">
        <v>0.28726832333677899</v>
      </c>
      <c r="Y859" s="211">
        <v>0.75812484083799603</v>
      </c>
      <c r="Z859" s="211">
        <v>0.14836300221177004</v>
      </c>
      <c r="AA859" s="212">
        <v>0.11739750719837917</v>
      </c>
    </row>
    <row r="860" spans="1:27" x14ac:dyDescent="0.35">
      <c r="A860" s="210" t="s">
        <v>1536</v>
      </c>
      <c r="B860" s="217">
        <v>129.78937235385087</v>
      </c>
      <c r="C860" s="211">
        <v>6.6393599891841695E-2</v>
      </c>
      <c r="D860" s="211">
        <v>0.13121180993468665</v>
      </c>
      <c r="E860" s="211">
        <v>8.2201644091377798E-2</v>
      </c>
      <c r="F860" s="211">
        <v>0.10210550017269657</v>
      </c>
      <c r="G860" s="211">
        <v>0.12137863917008687</v>
      </c>
      <c r="H860" s="211">
        <v>0.11606743801852221</v>
      </c>
      <c r="I860" s="211">
        <v>0.50987223433073892</v>
      </c>
      <c r="J860" s="211">
        <v>0.4207618480671837</v>
      </c>
      <c r="K860" s="211">
        <v>0.56112927113315869</v>
      </c>
      <c r="L860" s="211">
        <v>0.27983541541008383</v>
      </c>
      <c r="M860" s="211">
        <v>9.9063921718249875E-2</v>
      </c>
      <c r="N860" s="211">
        <v>0.45365281003333791</v>
      </c>
      <c r="O860" s="211">
        <v>0.70507183889725944</v>
      </c>
      <c r="P860" s="211">
        <v>6.8312698737260716E-2</v>
      </c>
      <c r="Q860" s="211">
        <v>5.7416103000559771E-2</v>
      </c>
      <c r="R860" s="211">
        <v>0.47174559392621074</v>
      </c>
      <c r="S860" s="211">
        <v>0.27600936564858114</v>
      </c>
      <c r="T860" s="211">
        <v>0.46797634055181891</v>
      </c>
      <c r="U860" s="211">
        <v>0.5320269612994355</v>
      </c>
      <c r="V860" s="211">
        <v>8.7411265571212926E-2</v>
      </c>
      <c r="W860" s="211">
        <v>0.54159354544473071</v>
      </c>
      <c r="X860" s="211">
        <v>0.31463674129798469</v>
      </c>
      <c r="Y860" s="211">
        <v>0.54682029903828844</v>
      </c>
      <c r="Z860" s="211">
        <v>0.14299537129774814</v>
      </c>
      <c r="AA860" s="212">
        <v>0.12085022515519116</v>
      </c>
    </row>
    <row r="861" spans="1:27" x14ac:dyDescent="0.35">
      <c r="A861" s="210" t="s">
        <v>1537</v>
      </c>
      <c r="B861" s="217">
        <v>111.54443606590296</v>
      </c>
      <c r="C861" s="211">
        <v>5.3558112675714246E-2</v>
      </c>
      <c r="D861" s="211">
        <v>0.11855110844044853</v>
      </c>
      <c r="E861" s="211">
        <v>7.4697352130263794E-2</v>
      </c>
      <c r="F861" s="211">
        <v>0.11116832752035255</v>
      </c>
      <c r="G861" s="211">
        <v>0.1196433980260785</v>
      </c>
      <c r="H861" s="211">
        <v>0.11321428195341456</v>
      </c>
      <c r="I861" s="211">
        <v>0.51811895547650177</v>
      </c>
      <c r="J861" s="211">
        <v>0.44539461341953562</v>
      </c>
      <c r="K861" s="211">
        <v>0.55696532100514573</v>
      </c>
      <c r="L861" s="211">
        <v>0.27965389250436334</v>
      </c>
      <c r="M861" s="211">
        <v>9.8048087089799937E-2</v>
      </c>
      <c r="N861" s="211">
        <v>0.55871046016355785</v>
      </c>
      <c r="O861" s="211">
        <v>0.59270877271510081</v>
      </c>
      <c r="P861" s="211">
        <v>7.1996271841159878E-2</v>
      </c>
      <c r="Q861" s="211">
        <v>5.4247894498471214E-2</v>
      </c>
      <c r="R861" s="211">
        <v>0.39245735574024915</v>
      </c>
      <c r="S861" s="211">
        <v>0.29987161617329428</v>
      </c>
      <c r="T861" s="211">
        <v>0.54884991075831324</v>
      </c>
      <c r="U861" s="211">
        <v>0.40418763258836593</v>
      </c>
      <c r="V861" s="211">
        <v>6.6349266587138744E-2</v>
      </c>
      <c r="W861" s="211">
        <v>0.57953257800501945</v>
      </c>
      <c r="X861" s="211">
        <v>0.39033167583738793</v>
      </c>
      <c r="Y861" s="211">
        <v>0.6047504472779387</v>
      </c>
      <c r="Z861" s="211">
        <v>0.14706289727088728</v>
      </c>
      <c r="AA861" s="212">
        <v>0.12641554516120435</v>
      </c>
    </row>
    <row r="862" spans="1:27" x14ac:dyDescent="0.35">
      <c r="A862" s="210" t="s">
        <v>1538</v>
      </c>
      <c r="B862" s="217">
        <v>246.46010598455143</v>
      </c>
      <c r="C862" s="211">
        <v>7.6365525641181764E-2</v>
      </c>
      <c r="D862" s="211">
        <v>0.12702967775641863</v>
      </c>
      <c r="E862" s="211">
        <v>8.2616295185354474E-2</v>
      </c>
      <c r="F862" s="211">
        <v>0.10032072890984625</v>
      </c>
      <c r="G862" s="211">
        <v>0.12059776771017622</v>
      </c>
      <c r="H862" s="211">
        <v>0.11301914571837129</v>
      </c>
      <c r="I862" s="211">
        <v>0.46123549927275409</v>
      </c>
      <c r="J862" s="211">
        <v>0.48404321560162672</v>
      </c>
      <c r="K862" s="211">
        <v>0.64409506174077358</v>
      </c>
      <c r="L862" s="211">
        <v>0.26864105588982296</v>
      </c>
      <c r="M862" s="211">
        <v>0.10388689640697117</v>
      </c>
      <c r="N862" s="211">
        <v>0.44867937315261286</v>
      </c>
      <c r="O862" s="211">
        <v>0.65259535200644736</v>
      </c>
      <c r="P862" s="211">
        <v>7.2724455088526999E-2</v>
      </c>
      <c r="Q862" s="211">
        <v>6.776976731666394E-2</v>
      </c>
      <c r="R862" s="211">
        <v>0.45888414153547696</v>
      </c>
      <c r="S862" s="211">
        <v>0.27179331115892835</v>
      </c>
      <c r="T862" s="211">
        <v>0.60995538093638968</v>
      </c>
      <c r="U862" s="211">
        <v>0.55984835453781323</v>
      </c>
      <c r="V862" s="211">
        <v>0.18922663795299272</v>
      </c>
      <c r="W862" s="211">
        <v>0.48793015002387996</v>
      </c>
      <c r="X862" s="211">
        <v>0.38321227222353338</v>
      </c>
      <c r="Y862" s="211">
        <v>0.67998929468728575</v>
      </c>
      <c r="Z862" s="211">
        <v>0.14558063409933625</v>
      </c>
      <c r="AA862" s="212">
        <v>0.11549365659010673</v>
      </c>
    </row>
    <row r="863" spans="1:27" x14ac:dyDescent="0.35">
      <c r="A863" s="210" t="s">
        <v>1539</v>
      </c>
      <c r="B863" s="217">
        <v>141.4983169035132</v>
      </c>
      <c r="C863" s="211">
        <v>5.4953753801342035E-2</v>
      </c>
      <c r="D863" s="211">
        <v>0.12190380281764679</v>
      </c>
      <c r="E863" s="211">
        <v>7.4362613201690894E-2</v>
      </c>
      <c r="F863" s="211">
        <v>0.10390825563032902</v>
      </c>
      <c r="G863" s="211">
        <v>0.1202730983969169</v>
      </c>
      <c r="H863" s="211">
        <v>0.12345433933950802</v>
      </c>
      <c r="I863" s="211">
        <v>0.51087296098672064</v>
      </c>
      <c r="J863" s="211">
        <v>0.41638201445518613</v>
      </c>
      <c r="K863" s="211">
        <v>0.53243230276869813</v>
      </c>
      <c r="L863" s="211">
        <v>0.2798523115866261</v>
      </c>
      <c r="M863" s="211">
        <v>8.8236241594126061E-2</v>
      </c>
      <c r="N863" s="211">
        <v>0.43960245351753413</v>
      </c>
      <c r="O863" s="211">
        <v>0.65192396335926162</v>
      </c>
      <c r="P863" s="211">
        <v>6.6646918246133446E-2</v>
      </c>
      <c r="Q863" s="211">
        <v>5.0788415041883805E-2</v>
      </c>
      <c r="R863" s="211">
        <v>0.38564013909429862</v>
      </c>
      <c r="S863" s="211">
        <v>0.30394359359747281</v>
      </c>
      <c r="T863" s="211">
        <v>0.59874655404036436</v>
      </c>
      <c r="U863" s="211">
        <v>0.53431878561209878</v>
      </c>
      <c r="V863" s="211">
        <v>0.13882473669149248</v>
      </c>
      <c r="W863" s="211">
        <v>0.63058274902041034</v>
      </c>
      <c r="X863" s="211">
        <v>0.38468374450905796</v>
      </c>
      <c r="Y863" s="211">
        <v>0.65744147614459281</v>
      </c>
      <c r="Z863" s="211">
        <v>0.1492133153889624</v>
      </c>
      <c r="AA863" s="212">
        <v>0.12516317070805727</v>
      </c>
    </row>
    <row r="864" spans="1:27" x14ac:dyDescent="0.35">
      <c r="A864" s="210" t="s">
        <v>1540</v>
      </c>
      <c r="B864" s="217">
        <v>159.59841651875252</v>
      </c>
      <c r="C864" s="211">
        <v>4.6895012691278444E-2</v>
      </c>
      <c r="D864" s="211">
        <v>0.12502777309458457</v>
      </c>
      <c r="E864" s="211">
        <v>7.9430776940569076E-2</v>
      </c>
      <c r="F864" s="211">
        <v>0.10247924747590618</v>
      </c>
      <c r="G864" s="211">
        <v>0.12107810196618049</v>
      </c>
      <c r="H864" s="211">
        <v>0.1207236586191725</v>
      </c>
      <c r="I864" s="211">
        <v>0.50393048341573032</v>
      </c>
      <c r="J864" s="211">
        <v>0.40080451804484368</v>
      </c>
      <c r="K864" s="211">
        <v>0.63621931727278702</v>
      </c>
      <c r="L864" s="211">
        <v>0.2796039633835472</v>
      </c>
      <c r="M864" s="211">
        <v>0.11308804743428837</v>
      </c>
      <c r="N864" s="211">
        <v>0.48403064417870501</v>
      </c>
      <c r="O864" s="211">
        <v>0.77303766675593544</v>
      </c>
      <c r="P864" s="211">
        <v>6.994428395020777E-2</v>
      </c>
      <c r="Q864" s="211">
        <v>0.15914692559964094</v>
      </c>
      <c r="R864" s="211">
        <v>0.44114763570771193</v>
      </c>
      <c r="S864" s="211">
        <v>0.3256753860924787</v>
      </c>
      <c r="T864" s="211">
        <v>0.52936567547965729</v>
      </c>
      <c r="U864" s="211">
        <v>0.47022633945818221</v>
      </c>
      <c r="V864" s="211">
        <v>0.10732316527485963</v>
      </c>
      <c r="W864" s="211">
        <v>0.53286620296375375</v>
      </c>
      <c r="X864" s="211">
        <v>0.29289741808449621</v>
      </c>
      <c r="Y864" s="211">
        <v>0.66607771657938264</v>
      </c>
      <c r="Z864" s="211">
        <v>0.14320617044725592</v>
      </c>
      <c r="AA864" s="212">
        <v>0.12480380955416231</v>
      </c>
    </row>
    <row r="865" spans="1:27" x14ac:dyDescent="0.35">
      <c r="A865" s="210" t="s">
        <v>1541</v>
      </c>
      <c r="B865" s="217">
        <v>134.40036080522276</v>
      </c>
      <c r="C865" s="211">
        <v>5.5434251793644813E-2</v>
      </c>
      <c r="D865" s="211">
        <v>0.12648309196006741</v>
      </c>
      <c r="E865" s="211">
        <v>7.9405268480982921E-2</v>
      </c>
      <c r="F865" s="211">
        <v>9.8034241586978405E-2</v>
      </c>
      <c r="G865" s="211">
        <v>0.12046264370405507</v>
      </c>
      <c r="H865" s="211">
        <v>0.11784572016237115</v>
      </c>
      <c r="I865" s="211">
        <v>0.50909120118575246</v>
      </c>
      <c r="J865" s="211">
        <v>0.42851210306788196</v>
      </c>
      <c r="K865" s="211">
        <v>0.59720152739336108</v>
      </c>
      <c r="L865" s="211">
        <v>0.27614670701965549</v>
      </c>
      <c r="M865" s="211">
        <v>0.10934978258872116</v>
      </c>
      <c r="N865" s="211">
        <v>0.48213069522318186</v>
      </c>
      <c r="O865" s="211">
        <v>0.66965522558148149</v>
      </c>
      <c r="P865" s="211">
        <v>6.4088802616231663E-2</v>
      </c>
      <c r="Q865" s="211">
        <v>6.6125329330154983E-2</v>
      </c>
      <c r="R865" s="211">
        <v>0.44503535685727458</v>
      </c>
      <c r="S865" s="211">
        <v>0.31768622594127682</v>
      </c>
      <c r="T865" s="211">
        <v>0.56727924582681166</v>
      </c>
      <c r="U865" s="211">
        <v>0.45838162775803171</v>
      </c>
      <c r="V865" s="211">
        <v>9.1757032339616212E-2</v>
      </c>
      <c r="W865" s="211">
        <v>0.51468321624797131</v>
      </c>
      <c r="X865" s="211">
        <v>0.32320328320770741</v>
      </c>
      <c r="Y865" s="211">
        <v>0.6363946647463129</v>
      </c>
      <c r="Z865" s="211">
        <v>0.14809775527461677</v>
      </c>
      <c r="AA865" s="212">
        <v>0.1217484509241714</v>
      </c>
    </row>
    <row r="866" spans="1:27" x14ac:dyDescent="0.35">
      <c r="A866" s="210" t="s">
        <v>1542</v>
      </c>
      <c r="B866" s="217">
        <v>133.6859846491534</v>
      </c>
      <c r="C866" s="211">
        <v>4.9382211005448921E-2</v>
      </c>
      <c r="D866" s="211">
        <v>0.12704426634620417</v>
      </c>
      <c r="E866" s="211">
        <v>7.6013457472504917E-2</v>
      </c>
      <c r="F866" s="211">
        <v>9.8083960673568879E-2</v>
      </c>
      <c r="G866" s="211">
        <v>0.12172379248241974</v>
      </c>
      <c r="H866" s="211">
        <v>0.12368143348502397</v>
      </c>
      <c r="I866" s="211">
        <v>0.44339768465166002</v>
      </c>
      <c r="J866" s="211">
        <v>0.45227571422168389</v>
      </c>
      <c r="K866" s="211">
        <v>0.57961837330301125</v>
      </c>
      <c r="L866" s="211">
        <v>0.27846045798892649</v>
      </c>
      <c r="M866" s="211">
        <v>9.0344124518584576E-2</v>
      </c>
      <c r="N866" s="211">
        <v>0.46214338299012853</v>
      </c>
      <c r="O866" s="211">
        <v>0.6791156967727412</v>
      </c>
      <c r="P866" s="211">
        <v>6.8932672003028508E-2</v>
      </c>
      <c r="Q866" s="211">
        <v>5.4785160085797716E-2</v>
      </c>
      <c r="R866" s="211">
        <v>0.4765137644317653</v>
      </c>
      <c r="S866" s="211">
        <v>0.30535022316519828</v>
      </c>
      <c r="T866" s="211">
        <v>0.54227438611823431</v>
      </c>
      <c r="U866" s="211">
        <v>0.46014787561247816</v>
      </c>
      <c r="V866" s="211">
        <v>6.2804965988748296E-2</v>
      </c>
      <c r="W866" s="211">
        <v>0.56193901555048775</v>
      </c>
      <c r="X866" s="211">
        <v>0.36821547364837631</v>
      </c>
      <c r="Y866" s="211">
        <v>0.73835965791331371</v>
      </c>
      <c r="Z866" s="211">
        <v>0.13971570200052386</v>
      </c>
      <c r="AA866" s="212">
        <v>0.11227237423643527</v>
      </c>
    </row>
    <row r="867" spans="1:27" x14ac:dyDescent="0.35">
      <c r="A867" s="210" t="s">
        <v>1543</v>
      </c>
      <c r="B867" s="217">
        <v>129.97926267273633</v>
      </c>
      <c r="C867" s="211">
        <v>5.428786561048235E-2</v>
      </c>
      <c r="D867" s="211">
        <v>0.12317440684321899</v>
      </c>
      <c r="E867" s="211">
        <v>7.3732329916455203E-2</v>
      </c>
      <c r="F867" s="211">
        <v>9.2133114085439741E-2</v>
      </c>
      <c r="G867" s="211">
        <v>0.12138719263558183</v>
      </c>
      <c r="H867" s="211">
        <v>0.11551442108955406</v>
      </c>
      <c r="I867" s="211">
        <v>0.46524194312135952</v>
      </c>
      <c r="J867" s="211">
        <v>0.4635410490593645</v>
      </c>
      <c r="K867" s="211">
        <v>0.60323362656667268</v>
      </c>
      <c r="L867" s="211">
        <v>0.27787540571179298</v>
      </c>
      <c r="M867" s="211">
        <v>0.1021843006805008</v>
      </c>
      <c r="N867" s="211">
        <v>0.47771630338997728</v>
      </c>
      <c r="O867" s="211">
        <v>0.6809827398544257</v>
      </c>
      <c r="P867" s="211">
        <v>6.6139800299524959E-2</v>
      </c>
      <c r="Q867" s="211">
        <v>6.9934172536072481E-2</v>
      </c>
      <c r="R867" s="211">
        <v>0.46757027754559061</v>
      </c>
      <c r="S867" s="211">
        <v>0.29879600342977564</v>
      </c>
      <c r="T867" s="211">
        <v>0.58539779425536631</v>
      </c>
      <c r="U867" s="211">
        <v>0.38667661767178563</v>
      </c>
      <c r="V867" s="211">
        <v>0.10274343688476034</v>
      </c>
      <c r="W867" s="211">
        <v>0.49993984679905118</v>
      </c>
      <c r="X867" s="211">
        <v>0.26719485456006886</v>
      </c>
      <c r="Y867" s="211">
        <v>0.62045992462987543</v>
      </c>
      <c r="Z867" s="211">
        <v>0.14005345311199266</v>
      </c>
      <c r="AA867" s="212">
        <v>0.12076041558087594</v>
      </c>
    </row>
    <row r="868" spans="1:27" x14ac:dyDescent="0.35">
      <c r="A868" s="210" t="s">
        <v>1544</v>
      </c>
      <c r="B868" s="217">
        <v>115.40888656047707</v>
      </c>
      <c r="C868" s="211">
        <v>5.2169879262892023E-2</v>
      </c>
      <c r="D868" s="211">
        <v>0.11883454306407354</v>
      </c>
      <c r="E868" s="211">
        <v>7.7077648749200048E-2</v>
      </c>
      <c r="F868" s="211">
        <v>0.10637425490796598</v>
      </c>
      <c r="G868" s="211">
        <v>0.11462644280727237</v>
      </c>
      <c r="H868" s="211">
        <v>0.12384464740883062</v>
      </c>
      <c r="I868" s="211">
        <v>0.50421972886654565</v>
      </c>
      <c r="J868" s="211">
        <v>0.45410782767888397</v>
      </c>
      <c r="K868" s="211">
        <v>0.60552480146679677</v>
      </c>
      <c r="L868" s="211">
        <v>0.27510411113836875</v>
      </c>
      <c r="M868" s="211">
        <v>9.73976813420393E-2</v>
      </c>
      <c r="N868" s="211">
        <v>0.50087335674719913</v>
      </c>
      <c r="O868" s="211">
        <v>0.64418330601011942</v>
      </c>
      <c r="P868" s="211">
        <v>7.0556052783084966E-2</v>
      </c>
      <c r="Q868" s="211">
        <v>0.11393836247137867</v>
      </c>
      <c r="R868" s="211">
        <v>0.41512935281155272</v>
      </c>
      <c r="S868" s="211">
        <v>0.28922438248618854</v>
      </c>
      <c r="T868" s="211">
        <v>0.46687387920926759</v>
      </c>
      <c r="U868" s="211">
        <v>0.36278817601690849</v>
      </c>
      <c r="V868" s="211">
        <v>5.850648241675252E-2</v>
      </c>
      <c r="W868" s="211">
        <v>0.51236354463463252</v>
      </c>
      <c r="X868" s="211">
        <v>0.33822095190915685</v>
      </c>
      <c r="Y868" s="211">
        <v>0.62453845754898363</v>
      </c>
      <c r="Z868" s="211">
        <v>0.14949334416477966</v>
      </c>
      <c r="AA868" s="212">
        <v>0.1185208044763415</v>
      </c>
    </row>
    <row r="869" spans="1:27" x14ac:dyDescent="0.35">
      <c r="A869" s="210" t="s">
        <v>1545</v>
      </c>
      <c r="B869" s="217">
        <v>127.25172921002593</v>
      </c>
      <c r="C869" s="211">
        <v>5.3821975184926416E-2</v>
      </c>
      <c r="D869" s="211">
        <v>0.12178830764453244</v>
      </c>
      <c r="E869" s="211">
        <v>7.3014017890238689E-2</v>
      </c>
      <c r="F869" s="211">
        <v>8.219730222668245E-2</v>
      </c>
      <c r="G869" s="211">
        <v>0.1215635313157072</v>
      </c>
      <c r="H869" s="211">
        <v>0.12110058263187651</v>
      </c>
      <c r="I869" s="211">
        <v>0.49600102608039759</v>
      </c>
      <c r="J869" s="211">
        <v>0.47594184025764652</v>
      </c>
      <c r="K869" s="211">
        <v>0.53562238988645283</v>
      </c>
      <c r="L869" s="211">
        <v>0.27599235689858015</v>
      </c>
      <c r="M869" s="211">
        <v>9.6740592995535557E-2</v>
      </c>
      <c r="N869" s="211">
        <v>0.42578426522058982</v>
      </c>
      <c r="O869" s="211">
        <v>0.72056295080470689</v>
      </c>
      <c r="P869" s="211">
        <v>6.5732206849892685E-2</v>
      </c>
      <c r="Q869" s="211">
        <v>9.8923320576880372E-2</v>
      </c>
      <c r="R869" s="211">
        <v>0.45338071887213072</v>
      </c>
      <c r="S869" s="211">
        <v>0.31016397737043944</v>
      </c>
      <c r="T869" s="211">
        <v>0.61967873785129801</v>
      </c>
      <c r="U869" s="211">
        <v>0.37986462263756887</v>
      </c>
      <c r="V869" s="211">
        <v>8.2877331212292099E-2</v>
      </c>
      <c r="W869" s="211">
        <v>0.460134472301654</v>
      </c>
      <c r="X869" s="211">
        <v>0.27149309867602972</v>
      </c>
      <c r="Y869" s="211">
        <v>0.75738762776956814</v>
      </c>
      <c r="Z869" s="211">
        <v>0.14839286871088284</v>
      </c>
      <c r="AA869" s="212">
        <v>0.11706785635689172</v>
      </c>
    </row>
    <row r="870" spans="1:27" x14ac:dyDescent="0.35">
      <c r="A870" s="210" t="s">
        <v>1546</v>
      </c>
      <c r="B870" s="217">
        <v>131.35325250132084</v>
      </c>
      <c r="C870" s="211">
        <v>6.2883099560022748E-2</v>
      </c>
      <c r="D870" s="211">
        <v>0.12789650278038686</v>
      </c>
      <c r="E870" s="211">
        <v>7.9810075417063392E-2</v>
      </c>
      <c r="F870" s="211">
        <v>0.11052633909291551</v>
      </c>
      <c r="G870" s="211">
        <v>0.12112489709159938</v>
      </c>
      <c r="H870" s="211">
        <v>0.11238155217943789</v>
      </c>
      <c r="I870" s="211">
        <v>0.52554747140112279</v>
      </c>
      <c r="J870" s="211">
        <v>0.49265651858421233</v>
      </c>
      <c r="K870" s="211">
        <v>0.6181481351933299</v>
      </c>
      <c r="L870" s="211">
        <v>0.27609690407397419</v>
      </c>
      <c r="M870" s="211">
        <v>7.5737120007726075E-2</v>
      </c>
      <c r="N870" s="211">
        <v>0.40276850104317163</v>
      </c>
      <c r="O870" s="211">
        <v>0.52807956231584552</v>
      </c>
      <c r="P870" s="211">
        <v>6.5333456911314342E-2</v>
      </c>
      <c r="Q870" s="211">
        <v>5.2986181634913934E-2</v>
      </c>
      <c r="R870" s="211">
        <v>0.41079976942814567</v>
      </c>
      <c r="S870" s="211">
        <v>0.34376556676894432</v>
      </c>
      <c r="T870" s="211">
        <v>0.55186930832505188</v>
      </c>
      <c r="U870" s="211">
        <v>0.52425409555125557</v>
      </c>
      <c r="V870" s="211">
        <v>9.3045362942627469E-2</v>
      </c>
      <c r="W870" s="211">
        <v>0.49508653662580115</v>
      </c>
      <c r="X870" s="211">
        <v>0.24663713786686134</v>
      </c>
      <c r="Y870" s="211">
        <v>0.66566703318195319</v>
      </c>
      <c r="Z870" s="211">
        <v>0.14521752512315816</v>
      </c>
      <c r="AA870" s="212">
        <v>0.1148971570615922</v>
      </c>
    </row>
    <row r="871" spans="1:27" x14ac:dyDescent="0.35">
      <c r="A871" s="210" t="s">
        <v>1547</v>
      </c>
      <c r="B871" s="217">
        <v>185.05546726174322</v>
      </c>
      <c r="C871" s="211">
        <v>5.9316816333794278E-2</v>
      </c>
      <c r="D871" s="211">
        <v>0.12088094896968263</v>
      </c>
      <c r="E871" s="211">
        <v>8.1399779815351014E-2</v>
      </c>
      <c r="F871" s="211">
        <v>8.2353667558311208E-2</v>
      </c>
      <c r="G871" s="211">
        <v>0.12256313554070722</v>
      </c>
      <c r="H871" s="211">
        <v>0.10666070044738783</v>
      </c>
      <c r="I871" s="211">
        <v>0.48555155825081942</v>
      </c>
      <c r="J871" s="211">
        <v>0.47168225653275458</v>
      </c>
      <c r="K871" s="211">
        <v>0.62748865146992538</v>
      </c>
      <c r="L871" s="211">
        <v>0.27460708229548147</v>
      </c>
      <c r="M871" s="211">
        <v>9.1870339067932683E-2</v>
      </c>
      <c r="N871" s="211">
        <v>0.43943772861404234</v>
      </c>
      <c r="O871" s="211">
        <v>0.7524110702787089</v>
      </c>
      <c r="P871" s="211">
        <v>7.3138604462188783E-2</v>
      </c>
      <c r="Q871" s="211">
        <v>0.10840495864022037</v>
      </c>
      <c r="R871" s="211">
        <v>0.41852940229374713</v>
      </c>
      <c r="S871" s="211">
        <v>0.26228053996657275</v>
      </c>
      <c r="T871" s="211">
        <v>0.60453577015622906</v>
      </c>
      <c r="U871" s="211">
        <v>0.46201752161671827</v>
      </c>
      <c r="V871" s="211">
        <v>0.15069164578136174</v>
      </c>
      <c r="W871" s="211">
        <v>0.55936197332253945</v>
      </c>
      <c r="X871" s="211">
        <v>0.31235034605052453</v>
      </c>
      <c r="Y871" s="211">
        <v>0.73121933223737534</v>
      </c>
      <c r="Z871" s="211">
        <v>0.14805791490839876</v>
      </c>
      <c r="AA871" s="212">
        <v>0.12091705267294051</v>
      </c>
    </row>
    <row r="872" spans="1:27" x14ac:dyDescent="0.35">
      <c r="A872" s="210" t="s">
        <v>1548</v>
      </c>
      <c r="B872" s="217">
        <v>186.81243156659926</v>
      </c>
      <c r="C872" s="211">
        <v>6.5971216465601723E-2</v>
      </c>
      <c r="D872" s="211">
        <v>0.13085483352103308</v>
      </c>
      <c r="E872" s="211">
        <v>8.0271303525549842E-2</v>
      </c>
      <c r="F872" s="211">
        <v>0.11622168169837206</v>
      </c>
      <c r="G872" s="211">
        <v>0.11379426973669853</v>
      </c>
      <c r="H872" s="211">
        <v>0.12130255086125555</v>
      </c>
      <c r="I872" s="211">
        <v>0.44037471517644011</v>
      </c>
      <c r="J872" s="211">
        <v>0.45809332230623245</v>
      </c>
      <c r="K872" s="211">
        <v>0.56452639598157217</v>
      </c>
      <c r="L872" s="211">
        <v>0.27516952293451341</v>
      </c>
      <c r="M872" s="211">
        <v>9.699668447600128E-2</v>
      </c>
      <c r="N872" s="211">
        <v>0.41107181785413277</v>
      </c>
      <c r="O872" s="211">
        <v>0.64089315984547301</v>
      </c>
      <c r="P872" s="211">
        <v>7.3496578643604121E-2</v>
      </c>
      <c r="Q872" s="211">
        <v>0.10421204915088118</v>
      </c>
      <c r="R872" s="211">
        <v>0.47762504820437002</v>
      </c>
      <c r="S872" s="211">
        <v>0.3780506425797569</v>
      </c>
      <c r="T872" s="211">
        <v>0.57659705858578403</v>
      </c>
      <c r="U872" s="211">
        <v>0.50341030112640561</v>
      </c>
      <c r="V872" s="211">
        <v>0.14685450859369908</v>
      </c>
      <c r="W872" s="211">
        <v>0.56162840400634795</v>
      </c>
      <c r="X872" s="211">
        <v>0.2816196756672254</v>
      </c>
      <c r="Y872" s="211">
        <v>0.75306628189468494</v>
      </c>
      <c r="Z872" s="211">
        <v>0.14878417349132189</v>
      </c>
      <c r="AA872" s="212">
        <v>0.11967769215566422</v>
      </c>
    </row>
    <row r="873" spans="1:27" x14ac:dyDescent="0.35">
      <c r="A873" s="210" t="s">
        <v>1549</v>
      </c>
      <c r="B873" s="217">
        <v>130.39291613923939</v>
      </c>
      <c r="C873" s="211">
        <v>6.1131218300057001E-2</v>
      </c>
      <c r="D873" s="211">
        <v>0.12711425336919599</v>
      </c>
      <c r="E873" s="211">
        <v>8.6653780127467966E-2</v>
      </c>
      <c r="F873" s="211">
        <v>8.6396174926191491E-2</v>
      </c>
      <c r="G873" s="211">
        <v>0.11567775633601665</v>
      </c>
      <c r="H873" s="211">
        <v>0.12413398276484941</v>
      </c>
      <c r="I873" s="211">
        <v>0.45484337186201207</v>
      </c>
      <c r="J873" s="211">
        <v>0.41490369349863887</v>
      </c>
      <c r="K873" s="211">
        <v>0.63299797777349931</v>
      </c>
      <c r="L873" s="211">
        <v>0.27487103835206295</v>
      </c>
      <c r="M873" s="211">
        <v>0.10949938174405104</v>
      </c>
      <c r="N873" s="211">
        <v>0.4770892122004079</v>
      </c>
      <c r="O873" s="211">
        <v>0.72426871993924047</v>
      </c>
      <c r="P873" s="211">
        <v>6.8267040753528935E-2</v>
      </c>
      <c r="Q873" s="211">
        <v>8.2274491200486299E-2</v>
      </c>
      <c r="R873" s="211">
        <v>0.43534579232730553</v>
      </c>
      <c r="S873" s="211">
        <v>0.34504943475631233</v>
      </c>
      <c r="T873" s="211">
        <v>0.54188084793609026</v>
      </c>
      <c r="U873" s="211">
        <v>0.38947547182226416</v>
      </c>
      <c r="V873" s="211">
        <v>6.030637153513832E-2</v>
      </c>
      <c r="W873" s="211">
        <v>0.57380767446858949</v>
      </c>
      <c r="X873" s="211">
        <v>0.33117493335833348</v>
      </c>
      <c r="Y873" s="211">
        <v>0.67340592510088682</v>
      </c>
      <c r="Z873" s="211">
        <v>0.14931007924106374</v>
      </c>
      <c r="AA873" s="212">
        <v>0.11933544870338794</v>
      </c>
    </row>
    <row r="874" spans="1:27" x14ac:dyDescent="0.35">
      <c r="A874" s="210" t="s">
        <v>1550</v>
      </c>
      <c r="B874" s="217">
        <v>139.05503752687139</v>
      </c>
      <c r="C874" s="211">
        <v>5.6667692096706079E-2</v>
      </c>
      <c r="D874" s="211">
        <v>0.12069187658247904</v>
      </c>
      <c r="E874" s="211">
        <v>8.4001670282601193E-2</v>
      </c>
      <c r="F874" s="211">
        <v>9.9310758804006971E-2</v>
      </c>
      <c r="G874" s="211">
        <v>0.12339798978670864</v>
      </c>
      <c r="H874" s="211">
        <v>0.12567369521322455</v>
      </c>
      <c r="I874" s="211">
        <v>0.5182446390904033</v>
      </c>
      <c r="J874" s="211">
        <v>0.46209301567723199</v>
      </c>
      <c r="K874" s="211">
        <v>0.61251094049255761</v>
      </c>
      <c r="L874" s="211">
        <v>0.28242990865230544</v>
      </c>
      <c r="M874" s="211">
        <v>8.9111397679382989E-2</v>
      </c>
      <c r="N874" s="211">
        <v>0.43590720899720153</v>
      </c>
      <c r="O874" s="211">
        <v>0.63657305752529914</v>
      </c>
      <c r="P874" s="211">
        <v>7.1733542264858896E-2</v>
      </c>
      <c r="Q874" s="211">
        <v>9.8819629181679525E-2</v>
      </c>
      <c r="R874" s="211">
        <v>0.4277919627737411</v>
      </c>
      <c r="S874" s="211">
        <v>0.28870328930483208</v>
      </c>
      <c r="T874" s="211">
        <v>0.54831083761424815</v>
      </c>
      <c r="U874" s="211">
        <v>0.44366013919185132</v>
      </c>
      <c r="V874" s="211">
        <v>9.0891760782500206E-2</v>
      </c>
      <c r="W874" s="211">
        <v>0.51346380992367913</v>
      </c>
      <c r="X874" s="211">
        <v>0.33608578423525015</v>
      </c>
      <c r="Y874" s="211">
        <v>0.7321598460267903</v>
      </c>
      <c r="Z874" s="211">
        <v>0.14980323234871507</v>
      </c>
      <c r="AA874" s="212">
        <v>0.12232942158888824</v>
      </c>
    </row>
    <row r="875" spans="1:27" x14ac:dyDescent="0.35">
      <c r="A875" s="210" t="s">
        <v>1551</v>
      </c>
      <c r="B875" s="217">
        <v>115.05957074132401</v>
      </c>
      <c r="C875" s="211">
        <v>6.2742143583665311E-2</v>
      </c>
      <c r="D875" s="211">
        <v>0.12036747467647592</v>
      </c>
      <c r="E875" s="211">
        <v>7.6221213275158434E-2</v>
      </c>
      <c r="F875" s="211">
        <v>7.6250258204483723E-2</v>
      </c>
      <c r="G875" s="211">
        <v>0.11366578752568547</v>
      </c>
      <c r="H875" s="211">
        <v>0.11910762017541102</v>
      </c>
      <c r="I875" s="211">
        <v>0.48996301444218165</v>
      </c>
      <c r="J875" s="211">
        <v>0.49445779248600757</v>
      </c>
      <c r="K875" s="211">
        <v>0.62626949190347991</v>
      </c>
      <c r="L875" s="211">
        <v>0.28058223966038415</v>
      </c>
      <c r="M875" s="211">
        <v>8.0508882299299409E-2</v>
      </c>
      <c r="N875" s="211">
        <v>0.49955461764427855</v>
      </c>
      <c r="O875" s="211">
        <v>0.65586418716209738</v>
      </c>
      <c r="P875" s="211">
        <v>6.6123220254217283E-2</v>
      </c>
      <c r="Q875" s="211">
        <v>4.6099703743460396E-2</v>
      </c>
      <c r="R875" s="211">
        <v>0.46628648109088067</v>
      </c>
      <c r="S875" s="211">
        <v>0.32525316576035646</v>
      </c>
      <c r="T875" s="211">
        <v>0.5046581563562329</v>
      </c>
      <c r="U875" s="211">
        <v>0.41087135425664756</v>
      </c>
      <c r="V875" s="211">
        <v>6.6317270718962068E-2</v>
      </c>
      <c r="W875" s="211">
        <v>0.58847385816749764</v>
      </c>
      <c r="X875" s="211">
        <v>0.26839712416999129</v>
      </c>
      <c r="Y875" s="211">
        <v>0.67873078704647216</v>
      </c>
      <c r="Z875" s="211">
        <v>0.14984415720695718</v>
      </c>
      <c r="AA875" s="212">
        <v>0.11859717797522785</v>
      </c>
    </row>
    <row r="876" spans="1:27" x14ac:dyDescent="0.35">
      <c r="A876" s="210" t="s">
        <v>1552</v>
      </c>
      <c r="B876" s="217">
        <v>111.0167103708808</v>
      </c>
      <c r="C876" s="211">
        <v>6.5357076518528401E-2</v>
      </c>
      <c r="D876" s="211">
        <v>0.12748233293984892</v>
      </c>
      <c r="E876" s="211">
        <v>7.0867186301702884E-2</v>
      </c>
      <c r="F876" s="211">
        <v>9.5218377330830883E-2</v>
      </c>
      <c r="G876" s="211">
        <v>0.12564202815642614</v>
      </c>
      <c r="H876" s="211">
        <v>0.11681281299618833</v>
      </c>
      <c r="I876" s="211">
        <v>0.53100459334910466</v>
      </c>
      <c r="J876" s="211">
        <v>0.44115254987693392</v>
      </c>
      <c r="K876" s="211">
        <v>0.64365748524202493</v>
      </c>
      <c r="L876" s="211">
        <v>0.28138747335651521</v>
      </c>
      <c r="M876" s="211">
        <v>9.5815453727583016E-2</v>
      </c>
      <c r="N876" s="211">
        <v>0.40642211623528829</v>
      </c>
      <c r="O876" s="211">
        <v>0.72069460871328606</v>
      </c>
      <c r="P876" s="211">
        <v>6.9332578502238104E-2</v>
      </c>
      <c r="Q876" s="211">
        <v>4.9963186674793186E-2</v>
      </c>
      <c r="R876" s="211">
        <v>0.45373846045008975</v>
      </c>
      <c r="S876" s="211">
        <v>0.30283406681617708</v>
      </c>
      <c r="T876" s="211">
        <v>0.55992533819594337</v>
      </c>
      <c r="U876" s="211">
        <v>0.35844084884015237</v>
      </c>
      <c r="V876" s="211">
        <v>5.3289102973571208E-2</v>
      </c>
      <c r="W876" s="211">
        <v>0.56708277566286069</v>
      </c>
      <c r="X876" s="211">
        <v>0.38535653012167981</v>
      </c>
      <c r="Y876" s="211">
        <v>0.72062368196017934</v>
      </c>
      <c r="Z876" s="211">
        <v>0.14729655865074112</v>
      </c>
      <c r="AA876" s="212">
        <v>0.12200756857295093</v>
      </c>
    </row>
    <row r="877" spans="1:27" x14ac:dyDescent="0.35">
      <c r="A877" s="210" t="s">
        <v>1553</v>
      </c>
      <c r="B877" s="217">
        <v>142.78118392652769</v>
      </c>
      <c r="C877" s="211">
        <v>7.7128415517192683E-2</v>
      </c>
      <c r="D877" s="211">
        <v>0.12459570049312432</v>
      </c>
      <c r="E877" s="211">
        <v>7.5290679384914544E-2</v>
      </c>
      <c r="F877" s="211">
        <v>0.1091671499603584</v>
      </c>
      <c r="G877" s="211">
        <v>0.12040178053826153</v>
      </c>
      <c r="H877" s="211">
        <v>0.12028367278106462</v>
      </c>
      <c r="I877" s="211">
        <v>0.49587010810202209</v>
      </c>
      <c r="J877" s="211">
        <v>0.43717826561502932</v>
      </c>
      <c r="K877" s="211">
        <v>0.62011599000074158</v>
      </c>
      <c r="L877" s="211">
        <v>0.27345641969769852</v>
      </c>
      <c r="M877" s="211">
        <v>9.0450738211012724E-2</v>
      </c>
      <c r="N877" s="211">
        <v>0.41218178718521176</v>
      </c>
      <c r="O877" s="211">
        <v>0.64460274181013</v>
      </c>
      <c r="P877" s="211">
        <v>6.9582215911484391E-2</v>
      </c>
      <c r="Q877" s="211">
        <v>9.1022060449573602E-2</v>
      </c>
      <c r="R877" s="211">
        <v>0.41479265968432322</v>
      </c>
      <c r="S877" s="211">
        <v>0.3521119183470281</v>
      </c>
      <c r="T877" s="211">
        <v>0.60581613655283362</v>
      </c>
      <c r="U877" s="211">
        <v>0.35941948617605463</v>
      </c>
      <c r="V877" s="211">
        <v>0.14387477715288549</v>
      </c>
      <c r="W877" s="211">
        <v>0.51237778820894975</v>
      </c>
      <c r="X877" s="211">
        <v>0.33187403274767879</v>
      </c>
      <c r="Y877" s="211">
        <v>0.56805192567490803</v>
      </c>
      <c r="Z877" s="211">
        <v>0.14883767859397859</v>
      </c>
      <c r="AA877" s="212">
        <v>0.11751987996298187</v>
      </c>
    </row>
    <row r="878" spans="1:27" x14ac:dyDescent="0.35">
      <c r="A878" s="210" t="s">
        <v>1554</v>
      </c>
      <c r="B878" s="217">
        <v>114.7937759857535</v>
      </c>
      <c r="C878" s="211">
        <v>6.8393970964510609E-2</v>
      </c>
      <c r="D878" s="211">
        <v>0.12228292495848891</v>
      </c>
      <c r="E878" s="211">
        <v>8.6016633493957106E-2</v>
      </c>
      <c r="F878" s="211">
        <v>0.11104912484722411</v>
      </c>
      <c r="G878" s="211">
        <v>0.11951643390709606</v>
      </c>
      <c r="H878" s="211">
        <v>0.12424010831579742</v>
      </c>
      <c r="I878" s="211">
        <v>0.52765560112497012</v>
      </c>
      <c r="J878" s="211">
        <v>0.40082650658857238</v>
      </c>
      <c r="K878" s="211">
        <v>0.57881537505004232</v>
      </c>
      <c r="L878" s="211">
        <v>0.27803280015054094</v>
      </c>
      <c r="M878" s="211">
        <v>9.5948851378255776E-2</v>
      </c>
      <c r="N878" s="211">
        <v>0.40623495789589359</v>
      </c>
      <c r="O878" s="211">
        <v>0.72882371600714224</v>
      </c>
      <c r="P878" s="211">
        <v>6.6838600893734793E-2</v>
      </c>
      <c r="Q878" s="211">
        <v>5.713507949486038E-2</v>
      </c>
      <c r="R878" s="211">
        <v>0.44413914439283486</v>
      </c>
      <c r="S878" s="211">
        <v>0.26333570072749468</v>
      </c>
      <c r="T878" s="211">
        <v>0.59237758706246602</v>
      </c>
      <c r="U878" s="211">
        <v>0.39017375695877848</v>
      </c>
      <c r="V878" s="211">
        <v>6.7238151021482118E-2</v>
      </c>
      <c r="W878" s="211">
        <v>0.61236835881847729</v>
      </c>
      <c r="X878" s="211">
        <v>0.261802644943743</v>
      </c>
      <c r="Y878" s="211">
        <v>0.65907086659732816</v>
      </c>
      <c r="Z878" s="211">
        <v>0.14156942633379815</v>
      </c>
      <c r="AA878" s="212">
        <v>0.12532875475275063</v>
      </c>
    </row>
    <row r="879" spans="1:27" x14ac:dyDescent="0.35">
      <c r="A879" s="210" t="s">
        <v>1555</v>
      </c>
      <c r="B879" s="217">
        <v>112.25297004617865</v>
      </c>
      <c r="C879" s="211">
        <v>6.530903591098533E-2</v>
      </c>
      <c r="D879" s="211">
        <v>0.12967076068104966</v>
      </c>
      <c r="E879" s="211">
        <v>6.5428689745062774E-2</v>
      </c>
      <c r="F879" s="211">
        <v>9.2764213151134062E-2</v>
      </c>
      <c r="G879" s="211">
        <v>0.12016053277289461</v>
      </c>
      <c r="H879" s="211">
        <v>0.12102523085524636</v>
      </c>
      <c r="I879" s="211">
        <v>0.42901123248962109</v>
      </c>
      <c r="J879" s="211">
        <v>0.43462814116160886</v>
      </c>
      <c r="K879" s="211">
        <v>0.58174304479683447</v>
      </c>
      <c r="L879" s="211">
        <v>0.27130939214115474</v>
      </c>
      <c r="M879" s="211">
        <v>9.3976776420942154E-2</v>
      </c>
      <c r="N879" s="211">
        <v>0.44609622714650388</v>
      </c>
      <c r="O879" s="211">
        <v>0.72322901334871148</v>
      </c>
      <c r="P879" s="211">
        <v>6.4697039795729452E-2</v>
      </c>
      <c r="Q879" s="211">
        <v>5.9675214285041078E-2</v>
      </c>
      <c r="R879" s="211">
        <v>0.39988957953080428</v>
      </c>
      <c r="S879" s="211">
        <v>0.35225943039054841</v>
      </c>
      <c r="T879" s="211">
        <v>0.51932104181330963</v>
      </c>
      <c r="U879" s="211">
        <v>0.35399850228452145</v>
      </c>
      <c r="V879" s="211">
        <v>7.8084664945878943E-2</v>
      </c>
      <c r="W879" s="211">
        <v>0.6312992286639173</v>
      </c>
      <c r="X879" s="211">
        <v>0.2258490195428754</v>
      </c>
      <c r="Y879" s="211">
        <v>0.65422190782750334</v>
      </c>
      <c r="Z879" s="211">
        <v>0.13895769814900241</v>
      </c>
      <c r="AA879" s="212">
        <v>0.11742590010346775</v>
      </c>
    </row>
    <row r="880" spans="1:27" x14ac:dyDescent="0.35">
      <c r="A880" s="210" t="s">
        <v>1556</v>
      </c>
      <c r="B880" s="217">
        <v>147.31361651571265</v>
      </c>
      <c r="C880" s="211">
        <v>6.9979477174598972E-2</v>
      </c>
      <c r="D880" s="211">
        <v>0.12839681248318535</v>
      </c>
      <c r="E880" s="211">
        <v>6.6822464065779963E-2</v>
      </c>
      <c r="F880" s="211">
        <v>0.10224185468781155</v>
      </c>
      <c r="G880" s="211">
        <v>0.1169858285443139</v>
      </c>
      <c r="H880" s="211">
        <v>0.11511090125972213</v>
      </c>
      <c r="I880" s="211">
        <v>0.48169312695982303</v>
      </c>
      <c r="J880" s="211">
        <v>0.46510062423184634</v>
      </c>
      <c r="K880" s="211">
        <v>0.60694544773823433</v>
      </c>
      <c r="L880" s="211">
        <v>0.27929895480759076</v>
      </c>
      <c r="M880" s="211">
        <v>9.2301450605139709E-2</v>
      </c>
      <c r="N880" s="211">
        <v>0.37276927741290311</v>
      </c>
      <c r="O880" s="211">
        <v>0.58283731358882129</v>
      </c>
      <c r="P880" s="211">
        <v>6.4937018902323465E-2</v>
      </c>
      <c r="Q880" s="211">
        <v>5.0957466597604389E-2</v>
      </c>
      <c r="R880" s="211">
        <v>0.39373518065606933</v>
      </c>
      <c r="S880" s="211">
        <v>0.40393943741614974</v>
      </c>
      <c r="T880" s="211">
        <v>0.51037109426320848</v>
      </c>
      <c r="U880" s="211">
        <v>0.4218954910499908</v>
      </c>
      <c r="V880" s="211">
        <v>0.17328020401613703</v>
      </c>
      <c r="W880" s="211">
        <v>0.59149143615544042</v>
      </c>
      <c r="X880" s="211">
        <v>0.27221338104672954</v>
      </c>
      <c r="Y880" s="211">
        <v>0.73800588759159358</v>
      </c>
      <c r="Z880" s="211">
        <v>0.14544230718666679</v>
      </c>
      <c r="AA880" s="212">
        <v>0.12577076176366436</v>
      </c>
    </row>
    <row r="881" spans="1:27" x14ac:dyDescent="0.35">
      <c r="A881" s="210" t="s">
        <v>1557</v>
      </c>
      <c r="B881" s="217">
        <v>128.01730223305134</v>
      </c>
      <c r="C881" s="211">
        <v>6.2232282875471299E-2</v>
      </c>
      <c r="D881" s="211">
        <v>0.1239698471231773</v>
      </c>
      <c r="E881" s="211">
        <v>6.913272315860941E-2</v>
      </c>
      <c r="F881" s="211">
        <v>9.4276333171409099E-2</v>
      </c>
      <c r="G881" s="211">
        <v>0.12545415105546631</v>
      </c>
      <c r="H881" s="211">
        <v>0.11960751977540049</v>
      </c>
      <c r="I881" s="211">
        <v>0.5061520438443895</v>
      </c>
      <c r="J881" s="211">
        <v>0.39451773608031504</v>
      </c>
      <c r="K881" s="211">
        <v>0.5954906202443554</v>
      </c>
      <c r="L881" s="211">
        <v>0.27473507419869686</v>
      </c>
      <c r="M881" s="211">
        <v>8.2634561775763046E-2</v>
      </c>
      <c r="N881" s="211">
        <v>0.48156787776998555</v>
      </c>
      <c r="O881" s="211">
        <v>0.72615381534456191</v>
      </c>
      <c r="P881" s="211">
        <v>6.717047710313577E-2</v>
      </c>
      <c r="Q881" s="211">
        <v>7.4989238482687279E-2</v>
      </c>
      <c r="R881" s="211">
        <v>0.44790508518624578</v>
      </c>
      <c r="S881" s="211">
        <v>0.27409265547401829</v>
      </c>
      <c r="T881" s="211">
        <v>0.56450421547382834</v>
      </c>
      <c r="U881" s="211">
        <v>0.40522477855109224</v>
      </c>
      <c r="V881" s="211">
        <v>0.11333208456895201</v>
      </c>
      <c r="W881" s="211">
        <v>0.5290167948489064</v>
      </c>
      <c r="X881" s="211">
        <v>0.35973875556991236</v>
      </c>
      <c r="Y881" s="211">
        <v>0.62981409913391861</v>
      </c>
      <c r="Z881" s="211">
        <v>0.14807033573212183</v>
      </c>
      <c r="AA881" s="212">
        <v>0.12129495536454238</v>
      </c>
    </row>
    <row r="882" spans="1:27" x14ac:dyDescent="0.35">
      <c r="A882" s="210" t="s">
        <v>1558</v>
      </c>
      <c r="B882" s="217">
        <v>128.19264965303066</v>
      </c>
      <c r="C882" s="211">
        <v>5.6265331369254622E-2</v>
      </c>
      <c r="D882" s="211">
        <v>0.11864322867175267</v>
      </c>
      <c r="E882" s="211">
        <v>7.8404416878402619E-2</v>
      </c>
      <c r="F882" s="211">
        <v>9.5033201857146546E-2</v>
      </c>
      <c r="G882" s="211">
        <v>0.121000497231122</v>
      </c>
      <c r="H882" s="211">
        <v>0.12456556862642545</v>
      </c>
      <c r="I882" s="211">
        <v>0.4718937151345351</v>
      </c>
      <c r="J882" s="211">
        <v>0.43817514809792302</v>
      </c>
      <c r="K882" s="211">
        <v>0.52442385358954857</v>
      </c>
      <c r="L882" s="211">
        <v>0.28420037725870329</v>
      </c>
      <c r="M882" s="211">
        <v>0.10140104440234619</v>
      </c>
      <c r="N882" s="211">
        <v>0.39669817578588934</v>
      </c>
      <c r="O882" s="211">
        <v>0.61428307697584428</v>
      </c>
      <c r="P882" s="211">
        <v>7.1557845363648051E-2</v>
      </c>
      <c r="Q882" s="211">
        <v>0.12386184174088136</v>
      </c>
      <c r="R882" s="211">
        <v>0.41278634013465015</v>
      </c>
      <c r="S882" s="211">
        <v>0.40852461763088077</v>
      </c>
      <c r="T882" s="211">
        <v>0.63246864417777926</v>
      </c>
      <c r="U882" s="211">
        <v>0.48975434104679627</v>
      </c>
      <c r="V882" s="211">
        <v>6.7482477101284105E-2</v>
      </c>
      <c r="W882" s="211">
        <v>0.62085705221279597</v>
      </c>
      <c r="X882" s="211">
        <v>0.25523006615237182</v>
      </c>
      <c r="Y882" s="211">
        <v>0.66529685717643805</v>
      </c>
      <c r="Z882" s="211">
        <v>0.14047812159200726</v>
      </c>
      <c r="AA882" s="212">
        <v>0.12042892691379918</v>
      </c>
    </row>
    <row r="883" spans="1:27" x14ac:dyDescent="0.35">
      <c r="A883" s="210" t="s">
        <v>1559</v>
      </c>
      <c r="B883" s="217">
        <v>130.22468189700612</v>
      </c>
      <c r="C883" s="211">
        <v>5.2715460043851511E-2</v>
      </c>
      <c r="D883" s="211">
        <v>0.12452811233218787</v>
      </c>
      <c r="E883" s="211">
        <v>7.8811008508482716E-2</v>
      </c>
      <c r="F883" s="211">
        <v>9.5347211475268104E-2</v>
      </c>
      <c r="G883" s="211">
        <v>0.12466382797340614</v>
      </c>
      <c r="H883" s="211">
        <v>0.11202392625203399</v>
      </c>
      <c r="I883" s="211">
        <v>0.48801425756551248</v>
      </c>
      <c r="J883" s="211">
        <v>0.48724747797550261</v>
      </c>
      <c r="K883" s="211">
        <v>0.6008378566733299</v>
      </c>
      <c r="L883" s="211">
        <v>0.27345987261024679</v>
      </c>
      <c r="M883" s="211">
        <v>8.7786466310218567E-2</v>
      </c>
      <c r="N883" s="211">
        <v>0.45812615640748944</v>
      </c>
      <c r="O883" s="211">
        <v>0.6566508393092898</v>
      </c>
      <c r="P883" s="211">
        <v>6.9082377451080951E-2</v>
      </c>
      <c r="Q883" s="211">
        <v>5.9412600674444288E-2</v>
      </c>
      <c r="R883" s="211">
        <v>0.45230059634948028</v>
      </c>
      <c r="S883" s="211">
        <v>0.4043356643351641</v>
      </c>
      <c r="T883" s="211">
        <v>0.60801121865858776</v>
      </c>
      <c r="U883" s="211">
        <v>0.4019090386879316</v>
      </c>
      <c r="V883" s="211">
        <v>8.9185626165462231E-2</v>
      </c>
      <c r="W883" s="211">
        <v>0.57212973574453407</v>
      </c>
      <c r="X883" s="211">
        <v>0.31186367651089592</v>
      </c>
      <c r="Y883" s="211">
        <v>0.67270364432290175</v>
      </c>
      <c r="Z883" s="211">
        <v>0.14933608284671984</v>
      </c>
      <c r="AA883" s="212">
        <v>0.12041863068657835</v>
      </c>
    </row>
    <row r="884" spans="1:27" x14ac:dyDescent="0.35">
      <c r="A884" s="210" t="s">
        <v>1560</v>
      </c>
      <c r="B884" s="217">
        <v>145.27352100464503</v>
      </c>
      <c r="C884" s="211">
        <v>8.8716856418737264E-2</v>
      </c>
      <c r="D884" s="211">
        <v>0.12510107827127559</v>
      </c>
      <c r="E884" s="211">
        <v>7.7498239084229245E-2</v>
      </c>
      <c r="F884" s="211">
        <v>8.8950068303406238E-2</v>
      </c>
      <c r="G884" s="211">
        <v>0.12359859031923592</v>
      </c>
      <c r="H884" s="211">
        <v>0.11860995257657253</v>
      </c>
      <c r="I884" s="211">
        <v>0.51550106972333432</v>
      </c>
      <c r="J884" s="211">
        <v>0.46712968757593942</v>
      </c>
      <c r="K884" s="211">
        <v>0.62671638513885353</v>
      </c>
      <c r="L884" s="211">
        <v>0.27289097938028961</v>
      </c>
      <c r="M884" s="211">
        <v>9.9782421592361087E-2</v>
      </c>
      <c r="N884" s="211">
        <v>0.44189853913245625</v>
      </c>
      <c r="O884" s="211">
        <v>0.75444783880665856</v>
      </c>
      <c r="P884" s="211">
        <v>6.574040001267363E-2</v>
      </c>
      <c r="Q884" s="211">
        <v>0.13520369964154411</v>
      </c>
      <c r="R884" s="211">
        <v>0.39793237952131982</v>
      </c>
      <c r="S884" s="211">
        <v>0.3180529007911238</v>
      </c>
      <c r="T884" s="211">
        <v>0.54109866004907448</v>
      </c>
      <c r="U884" s="211">
        <v>0.46758827559989352</v>
      </c>
      <c r="V884" s="211">
        <v>7.6054882067263768E-2</v>
      </c>
      <c r="W884" s="211">
        <v>0.56641091819586697</v>
      </c>
      <c r="X884" s="211">
        <v>0.3874682010951947</v>
      </c>
      <c r="Y884" s="211">
        <v>0.69508849027406483</v>
      </c>
      <c r="Z884" s="211">
        <v>0.14290624990605566</v>
      </c>
      <c r="AA884" s="212">
        <v>0.11519179211037953</v>
      </c>
    </row>
    <row r="885" spans="1:27" x14ac:dyDescent="0.35">
      <c r="A885" s="210" t="s">
        <v>1561</v>
      </c>
      <c r="B885" s="217">
        <v>147.45246762043601</v>
      </c>
      <c r="C885" s="211">
        <v>6.5486407943610783E-2</v>
      </c>
      <c r="D885" s="211">
        <v>0.12785053705862515</v>
      </c>
      <c r="E885" s="211">
        <v>7.5597194253207059E-2</v>
      </c>
      <c r="F885" s="211">
        <v>8.9821403277990375E-2</v>
      </c>
      <c r="G885" s="211">
        <v>0.12307065753509959</v>
      </c>
      <c r="H885" s="211">
        <v>0.12285896837590503</v>
      </c>
      <c r="I885" s="211">
        <v>0.50460422084630374</v>
      </c>
      <c r="J885" s="211">
        <v>0.41965782260604928</v>
      </c>
      <c r="K885" s="211">
        <v>0.60482126726006946</v>
      </c>
      <c r="L885" s="211">
        <v>0.27716170720598887</v>
      </c>
      <c r="M885" s="211">
        <v>0.10878557419671828</v>
      </c>
      <c r="N885" s="211">
        <v>0.3914734223523359</v>
      </c>
      <c r="O885" s="211">
        <v>0.62382760748122212</v>
      </c>
      <c r="P885" s="211">
        <v>7.3521702425227833E-2</v>
      </c>
      <c r="Q885" s="211">
        <v>0.14069954312056313</v>
      </c>
      <c r="R885" s="211">
        <v>0.40011280258268889</v>
      </c>
      <c r="S885" s="211">
        <v>0.3120708556249886</v>
      </c>
      <c r="T885" s="211">
        <v>0.49955754698109922</v>
      </c>
      <c r="U885" s="211">
        <v>0.34331331059706555</v>
      </c>
      <c r="V885" s="211">
        <v>0.12078019971590437</v>
      </c>
      <c r="W885" s="211">
        <v>0.45955087438089193</v>
      </c>
      <c r="X885" s="211">
        <v>0.31240389354394171</v>
      </c>
      <c r="Y885" s="211">
        <v>0.72205149623638543</v>
      </c>
      <c r="Z885" s="211">
        <v>0.1461777364276364</v>
      </c>
      <c r="AA885" s="212">
        <v>0.12158676618548456</v>
      </c>
    </row>
    <row r="886" spans="1:27" x14ac:dyDescent="0.35">
      <c r="A886" s="210" t="s">
        <v>1562</v>
      </c>
      <c r="B886" s="217">
        <v>160.28604426796457</v>
      </c>
      <c r="C886" s="211">
        <v>4.8126146408044669E-2</v>
      </c>
      <c r="D886" s="211">
        <v>0.12740303835479805</v>
      </c>
      <c r="E886" s="211">
        <v>8.3051812466282127E-2</v>
      </c>
      <c r="F886" s="211">
        <v>0.1114749604699105</v>
      </c>
      <c r="G886" s="211">
        <v>0.11943495806672742</v>
      </c>
      <c r="H886" s="211">
        <v>0.12228090575707581</v>
      </c>
      <c r="I886" s="211">
        <v>0.48364629807880716</v>
      </c>
      <c r="J886" s="211">
        <v>0.46592782029660412</v>
      </c>
      <c r="K886" s="211">
        <v>0.63773266893512359</v>
      </c>
      <c r="L886" s="211">
        <v>0.26964211094037899</v>
      </c>
      <c r="M886" s="211">
        <v>9.633662352304681E-2</v>
      </c>
      <c r="N886" s="211">
        <v>0.53238087951244328</v>
      </c>
      <c r="O886" s="211">
        <v>0.68949074569946456</v>
      </c>
      <c r="P886" s="211">
        <v>6.5843166573608114E-2</v>
      </c>
      <c r="Q886" s="211">
        <v>5.083491771048379E-2</v>
      </c>
      <c r="R886" s="211">
        <v>0.41898107545849511</v>
      </c>
      <c r="S886" s="211">
        <v>0.34761582588092543</v>
      </c>
      <c r="T886" s="211">
        <v>0.59307860434863358</v>
      </c>
      <c r="U886" s="211">
        <v>0.3881347935322747</v>
      </c>
      <c r="V886" s="211">
        <v>0.14090294873712517</v>
      </c>
      <c r="W886" s="211">
        <v>0.55711040953012991</v>
      </c>
      <c r="X886" s="211">
        <v>0.35953636754369783</v>
      </c>
      <c r="Y886" s="211">
        <v>0.67564096687492614</v>
      </c>
      <c r="Z886" s="211">
        <v>0.13871468919323574</v>
      </c>
      <c r="AA886" s="212">
        <v>0.11797632080207793</v>
      </c>
    </row>
    <row r="887" spans="1:27" x14ac:dyDescent="0.35">
      <c r="A887" s="210" t="s">
        <v>1563</v>
      </c>
      <c r="B887" s="217">
        <v>126.93941644200572</v>
      </c>
      <c r="C887" s="211">
        <v>5.6786127458575107E-2</v>
      </c>
      <c r="D887" s="211">
        <v>0.12853593850276296</v>
      </c>
      <c r="E887" s="211">
        <v>7.7676616641493224E-2</v>
      </c>
      <c r="F887" s="211">
        <v>0.10481261770062034</v>
      </c>
      <c r="G887" s="211">
        <v>0.12169788283551856</v>
      </c>
      <c r="H887" s="211">
        <v>0.12149921824304305</v>
      </c>
      <c r="I887" s="211">
        <v>0.49402155407869092</v>
      </c>
      <c r="J887" s="211">
        <v>0.45628190770645766</v>
      </c>
      <c r="K887" s="211">
        <v>0.62040231306185423</v>
      </c>
      <c r="L887" s="211">
        <v>0.27700254057392348</v>
      </c>
      <c r="M887" s="211">
        <v>0.11408806075087297</v>
      </c>
      <c r="N887" s="211">
        <v>0.35714374507276458</v>
      </c>
      <c r="O887" s="211">
        <v>0.77554217167681738</v>
      </c>
      <c r="P887" s="211">
        <v>7.0564816121780907E-2</v>
      </c>
      <c r="Q887" s="211">
        <v>4.7888676882858493E-2</v>
      </c>
      <c r="R887" s="211">
        <v>0.48303798896627442</v>
      </c>
      <c r="S887" s="211">
        <v>0.40926513211506316</v>
      </c>
      <c r="T887" s="211">
        <v>0.50450435223317058</v>
      </c>
      <c r="U887" s="211">
        <v>0.39274000533941655</v>
      </c>
      <c r="V887" s="211">
        <v>7.4739173101156076E-2</v>
      </c>
      <c r="W887" s="211">
        <v>0.65313305609333683</v>
      </c>
      <c r="X887" s="211">
        <v>0.39071959315117605</v>
      </c>
      <c r="Y887" s="211">
        <v>0.60710385270549361</v>
      </c>
      <c r="Z887" s="211">
        <v>0.14392163507563527</v>
      </c>
      <c r="AA887" s="212">
        <v>0.12046115306539865</v>
      </c>
    </row>
    <row r="888" spans="1:27" x14ac:dyDescent="0.35">
      <c r="A888" s="210" t="s">
        <v>1564</v>
      </c>
      <c r="B888" s="217">
        <v>150.13693108356944</v>
      </c>
      <c r="C888" s="211">
        <v>5.7722183874815279E-2</v>
      </c>
      <c r="D888" s="211">
        <v>0.12435669959028466</v>
      </c>
      <c r="E888" s="211">
        <v>8.1383099789956267E-2</v>
      </c>
      <c r="F888" s="211">
        <v>8.8793281459150455E-2</v>
      </c>
      <c r="G888" s="211">
        <v>0.11313290151088262</v>
      </c>
      <c r="H888" s="211">
        <v>0.11526610495726652</v>
      </c>
      <c r="I888" s="211">
        <v>0.52130784535580599</v>
      </c>
      <c r="J888" s="211">
        <v>0.39014295553818096</v>
      </c>
      <c r="K888" s="211">
        <v>0.58507496096313627</v>
      </c>
      <c r="L888" s="211">
        <v>0.27484610253196151</v>
      </c>
      <c r="M888" s="211">
        <v>0.10716136065437834</v>
      </c>
      <c r="N888" s="211">
        <v>0.4364327857207958</v>
      </c>
      <c r="O888" s="211">
        <v>0.74851785263287651</v>
      </c>
      <c r="P888" s="211">
        <v>6.9785464010819573E-2</v>
      </c>
      <c r="Q888" s="211">
        <v>5.5137656839827798E-2</v>
      </c>
      <c r="R888" s="211">
        <v>0.47100774402642637</v>
      </c>
      <c r="S888" s="211">
        <v>0.3656494592177239</v>
      </c>
      <c r="T888" s="211">
        <v>0.53877503910789049</v>
      </c>
      <c r="U888" s="211">
        <v>0.37689850013881881</v>
      </c>
      <c r="V888" s="211">
        <v>0.10025976565790906</v>
      </c>
      <c r="W888" s="211">
        <v>0.56634601873121415</v>
      </c>
      <c r="X888" s="211">
        <v>0.33964408981360528</v>
      </c>
      <c r="Y888" s="211">
        <v>0.71805247779579684</v>
      </c>
      <c r="Z888" s="211">
        <v>0.14644224008435736</v>
      </c>
      <c r="AA888" s="212">
        <v>0.1158702573836978</v>
      </c>
    </row>
    <row r="889" spans="1:27" x14ac:dyDescent="0.35">
      <c r="A889" s="210" t="s">
        <v>1565</v>
      </c>
      <c r="B889" s="217">
        <v>143.57574962433173</v>
      </c>
      <c r="C889" s="211">
        <v>7.1896517568558041E-2</v>
      </c>
      <c r="D889" s="211">
        <v>0.12761039879109995</v>
      </c>
      <c r="E889" s="211">
        <v>8.0977144299130693E-2</v>
      </c>
      <c r="F889" s="211">
        <v>9.6840852926875665E-2</v>
      </c>
      <c r="G889" s="211">
        <v>0.12635032096855292</v>
      </c>
      <c r="H889" s="211">
        <v>0.10971559275285508</v>
      </c>
      <c r="I889" s="211">
        <v>0.52592957722072375</v>
      </c>
      <c r="J889" s="211">
        <v>0.39614335553275581</v>
      </c>
      <c r="K889" s="211">
        <v>0.59795031947589949</v>
      </c>
      <c r="L889" s="211">
        <v>0.27530680016492726</v>
      </c>
      <c r="M889" s="211">
        <v>0.10272624557226281</v>
      </c>
      <c r="N889" s="211">
        <v>0.44424468696980812</v>
      </c>
      <c r="O889" s="211">
        <v>0.75388996187043511</v>
      </c>
      <c r="P889" s="211">
        <v>6.9299891587541351E-2</v>
      </c>
      <c r="Q889" s="211">
        <v>5.8912505466579973E-2</v>
      </c>
      <c r="R889" s="211">
        <v>0.36650046634822936</v>
      </c>
      <c r="S889" s="211">
        <v>0.28975193211862177</v>
      </c>
      <c r="T889" s="211">
        <v>0.5315119783064518</v>
      </c>
      <c r="U889" s="211">
        <v>0.3295118006070421</v>
      </c>
      <c r="V889" s="211">
        <v>0.12722428411248493</v>
      </c>
      <c r="W889" s="211">
        <v>0.60987239833766327</v>
      </c>
      <c r="X889" s="211">
        <v>0.33416377344073311</v>
      </c>
      <c r="Y889" s="211">
        <v>0.66514004855933562</v>
      </c>
      <c r="Z889" s="211">
        <v>0.14294558276701347</v>
      </c>
      <c r="AA889" s="212">
        <v>0.11932502901497587</v>
      </c>
    </row>
    <row r="890" spans="1:27" x14ac:dyDescent="0.35">
      <c r="A890" s="210" t="s">
        <v>1566</v>
      </c>
      <c r="B890" s="217">
        <v>132.24459549769733</v>
      </c>
      <c r="C890" s="211">
        <v>5.4350073444121544E-2</v>
      </c>
      <c r="D890" s="211">
        <v>0.11662065723037968</v>
      </c>
      <c r="E890" s="211">
        <v>6.9766050934321075E-2</v>
      </c>
      <c r="F890" s="211">
        <v>0.11714771926005939</v>
      </c>
      <c r="G890" s="211">
        <v>0.1170108325924331</v>
      </c>
      <c r="H890" s="211">
        <v>0.12294791500211329</v>
      </c>
      <c r="I890" s="211">
        <v>0.41684751838432033</v>
      </c>
      <c r="J890" s="211">
        <v>0.45276246108700136</v>
      </c>
      <c r="K890" s="211">
        <v>0.63231473771015767</v>
      </c>
      <c r="L890" s="211">
        <v>0.27901765890505992</v>
      </c>
      <c r="M890" s="211">
        <v>0.1086522830277364</v>
      </c>
      <c r="N890" s="211">
        <v>0.51287853435233655</v>
      </c>
      <c r="O890" s="211">
        <v>0.7075856651611192</v>
      </c>
      <c r="P890" s="211">
        <v>6.4122144580718868E-2</v>
      </c>
      <c r="Q890" s="211">
        <v>5.6456875820354843E-2</v>
      </c>
      <c r="R890" s="211">
        <v>0.3902124569953081</v>
      </c>
      <c r="S890" s="211">
        <v>0.32317303192674884</v>
      </c>
      <c r="T890" s="211">
        <v>0.52720582552133299</v>
      </c>
      <c r="U890" s="211">
        <v>0.36244405403686442</v>
      </c>
      <c r="V890" s="211">
        <v>0.11492122480298068</v>
      </c>
      <c r="W890" s="211">
        <v>0.63616908252407922</v>
      </c>
      <c r="X890" s="211">
        <v>0.24941238158790702</v>
      </c>
      <c r="Y890" s="211">
        <v>0.66695075876031218</v>
      </c>
      <c r="Z890" s="211">
        <v>0.14991257779234646</v>
      </c>
      <c r="AA890" s="212">
        <v>0.12191498920549833</v>
      </c>
    </row>
    <row r="891" spans="1:27" x14ac:dyDescent="0.35">
      <c r="A891" s="210" t="s">
        <v>1567</v>
      </c>
      <c r="B891" s="217">
        <v>126.690950210659</v>
      </c>
      <c r="C891" s="211">
        <v>5.9639388525081369E-2</v>
      </c>
      <c r="D891" s="211">
        <v>0.1255860928036524</v>
      </c>
      <c r="E891" s="211">
        <v>7.9837138592331297E-2</v>
      </c>
      <c r="F891" s="211">
        <v>8.334763095845768E-2</v>
      </c>
      <c r="G891" s="211">
        <v>0.12401107090617763</v>
      </c>
      <c r="H891" s="211">
        <v>0.10984206925446427</v>
      </c>
      <c r="I891" s="211">
        <v>0.52045744481758571</v>
      </c>
      <c r="J891" s="211">
        <v>0.40536305002786721</v>
      </c>
      <c r="K891" s="211">
        <v>0.6176542461196225</v>
      </c>
      <c r="L891" s="211">
        <v>0.27188977362240435</v>
      </c>
      <c r="M891" s="211">
        <v>9.3091566761157846E-2</v>
      </c>
      <c r="N891" s="211">
        <v>0.38132062294165314</v>
      </c>
      <c r="O891" s="211">
        <v>0.76535055222587067</v>
      </c>
      <c r="P891" s="211">
        <v>7.1191868214533813E-2</v>
      </c>
      <c r="Q891" s="211">
        <v>7.5371450819030447E-2</v>
      </c>
      <c r="R891" s="211">
        <v>0.44621587998983575</v>
      </c>
      <c r="S891" s="211">
        <v>0.29216523128206356</v>
      </c>
      <c r="T891" s="211">
        <v>0.51736524905605608</v>
      </c>
      <c r="U891" s="211">
        <v>0.38837736319036364</v>
      </c>
      <c r="V891" s="211">
        <v>9.0312215315316455E-2</v>
      </c>
      <c r="W891" s="211">
        <v>0.55068002386563364</v>
      </c>
      <c r="X891" s="211">
        <v>0.24096518647225826</v>
      </c>
      <c r="Y891" s="211">
        <v>0.71403623412189809</v>
      </c>
      <c r="Z891" s="211">
        <v>0.1464205718377527</v>
      </c>
      <c r="AA891" s="212">
        <v>0.12580087883968083</v>
      </c>
    </row>
    <row r="892" spans="1:27" x14ac:dyDescent="0.35">
      <c r="A892" s="210" t="s">
        <v>1568</v>
      </c>
      <c r="B892" s="217">
        <v>164.49642342924216</v>
      </c>
      <c r="C892" s="211">
        <v>6.0357455124396241E-2</v>
      </c>
      <c r="D892" s="211">
        <v>0.12970386798648925</v>
      </c>
      <c r="E892" s="211">
        <v>7.5033284517326937E-2</v>
      </c>
      <c r="F892" s="211">
        <v>9.1477807574990563E-2</v>
      </c>
      <c r="G892" s="211">
        <v>0.11611700304279629</v>
      </c>
      <c r="H892" s="211">
        <v>0.10770439988900632</v>
      </c>
      <c r="I892" s="211">
        <v>0.50213812859882923</v>
      </c>
      <c r="J892" s="211">
        <v>0.44255474736510103</v>
      </c>
      <c r="K892" s="211">
        <v>0.53712510007492709</v>
      </c>
      <c r="L892" s="211">
        <v>0.2813677867751071</v>
      </c>
      <c r="M892" s="211">
        <v>0.10166680949321448</v>
      </c>
      <c r="N892" s="211">
        <v>0.37804012115558361</v>
      </c>
      <c r="O892" s="211">
        <v>0.74518004328606646</v>
      </c>
      <c r="P892" s="211">
        <v>6.1772567556938267E-2</v>
      </c>
      <c r="Q892" s="211">
        <v>9.8846130505512608E-2</v>
      </c>
      <c r="R892" s="211">
        <v>0.43163621100271288</v>
      </c>
      <c r="S892" s="211">
        <v>0.37143787410120294</v>
      </c>
      <c r="T892" s="211">
        <v>0.55779241234035215</v>
      </c>
      <c r="U892" s="211">
        <v>0.49932685917180863</v>
      </c>
      <c r="V892" s="211">
        <v>0.14404613204227221</v>
      </c>
      <c r="W892" s="211">
        <v>0.55494366153420194</v>
      </c>
      <c r="X892" s="211">
        <v>0.42000715570652586</v>
      </c>
      <c r="Y892" s="211">
        <v>0.70519705016206258</v>
      </c>
      <c r="Z892" s="211">
        <v>0.14226837127511219</v>
      </c>
      <c r="AA892" s="212">
        <v>0.11441215833552343</v>
      </c>
    </row>
    <row r="893" spans="1:27" x14ac:dyDescent="0.35">
      <c r="A893" s="210" t="s">
        <v>1569</v>
      </c>
      <c r="B893" s="217">
        <v>141.12313896345194</v>
      </c>
      <c r="C893" s="211">
        <v>5.2864226211463951E-2</v>
      </c>
      <c r="D893" s="211">
        <v>0.11838763348816998</v>
      </c>
      <c r="E893" s="211">
        <v>7.6548292284694591E-2</v>
      </c>
      <c r="F893" s="211">
        <v>0.10930708240771773</v>
      </c>
      <c r="G893" s="211">
        <v>0.12159468539462237</v>
      </c>
      <c r="H893" s="211">
        <v>0.11854272925207988</v>
      </c>
      <c r="I893" s="211">
        <v>0.41517923086795339</v>
      </c>
      <c r="J893" s="211">
        <v>0.46677405430379437</v>
      </c>
      <c r="K893" s="211">
        <v>0.57785968761156248</v>
      </c>
      <c r="L893" s="211">
        <v>0.27574499442081352</v>
      </c>
      <c r="M893" s="211">
        <v>7.6427921796253226E-2</v>
      </c>
      <c r="N893" s="211">
        <v>0.51502217803444827</v>
      </c>
      <c r="O893" s="211">
        <v>0.74970207382684628</v>
      </c>
      <c r="P893" s="211">
        <v>7.3106412774161036E-2</v>
      </c>
      <c r="Q893" s="211">
        <v>7.5100632440986068E-2</v>
      </c>
      <c r="R893" s="211">
        <v>0.42690961197260036</v>
      </c>
      <c r="S893" s="211">
        <v>0.32977934772202</v>
      </c>
      <c r="T893" s="211">
        <v>0.51835618010962037</v>
      </c>
      <c r="U893" s="211">
        <v>0.38822756785574514</v>
      </c>
      <c r="V893" s="211">
        <v>0.13092925029621172</v>
      </c>
      <c r="W893" s="211">
        <v>0.51821816496941642</v>
      </c>
      <c r="X893" s="211">
        <v>0.24731551957007428</v>
      </c>
      <c r="Y893" s="211">
        <v>0.75371533127347645</v>
      </c>
      <c r="Z893" s="211">
        <v>0.14159387197697185</v>
      </c>
      <c r="AA893" s="212">
        <v>0.1247391439924211</v>
      </c>
    </row>
    <row r="894" spans="1:27" x14ac:dyDescent="0.35">
      <c r="A894" s="210" t="s">
        <v>1570</v>
      </c>
      <c r="B894" s="217">
        <v>124.25724917961934</v>
      </c>
      <c r="C894" s="211">
        <v>6.3819960405518683E-2</v>
      </c>
      <c r="D894" s="211">
        <v>0.12859054599092493</v>
      </c>
      <c r="E894" s="211">
        <v>8.3527204623061999E-2</v>
      </c>
      <c r="F894" s="211">
        <v>0.11756202403234486</v>
      </c>
      <c r="G894" s="211">
        <v>0.12081129872367839</v>
      </c>
      <c r="H894" s="211">
        <v>0.1299534112333898</v>
      </c>
      <c r="I894" s="211">
        <v>0.51497901590419393</v>
      </c>
      <c r="J894" s="211">
        <v>0.41317264147829036</v>
      </c>
      <c r="K894" s="211">
        <v>0.59742113920283857</v>
      </c>
      <c r="L894" s="211">
        <v>0.27321258953308331</v>
      </c>
      <c r="M894" s="211">
        <v>0.11204307727538969</v>
      </c>
      <c r="N894" s="211">
        <v>0.45708907814778366</v>
      </c>
      <c r="O894" s="211">
        <v>0.64208782032103806</v>
      </c>
      <c r="P894" s="211">
        <v>6.9413299986913563E-2</v>
      </c>
      <c r="Q894" s="211">
        <v>5.9866777920795658E-2</v>
      </c>
      <c r="R894" s="211">
        <v>0.39795944325096538</v>
      </c>
      <c r="S894" s="211">
        <v>0.26426514159933329</v>
      </c>
      <c r="T894" s="211">
        <v>0.6378565611914111</v>
      </c>
      <c r="U894" s="211">
        <v>0.33206466026059039</v>
      </c>
      <c r="V894" s="211">
        <v>6.5048928411146512E-2</v>
      </c>
      <c r="W894" s="211">
        <v>0.53418311468968938</v>
      </c>
      <c r="X894" s="211">
        <v>0.30481386415490935</v>
      </c>
      <c r="Y894" s="211">
        <v>0.60159022781510729</v>
      </c>
      <c r="Z894" s="211">
        <v>0.14858139179733335</v>
      </c>
      <c r="AA894" s="212">
        <v>0.11760193281284687</v>
      </c>
    </row>
    <row r="895" spans="1:27" x14ac:dyDescent="0.35">
      <c r="A895" s="210" t="s">
        <v>1571</v>
      </c>
      <c r="B895" s="217">
        <v>126.80859693366487</v>
      </c>
      <c r="C895" s="211">
        <v>6.8244688500848985E-2</v>
      </c>
      <c r="D895" s="211">
        <v>0.11671877753373408</v>
      </c>
      <c r="E895" s="211">
        <v>8.039570755298224E-2</v>
      </c>
      <c r="F895" s="211">
        <v>0.12057248240035329</v>
      </c>
      <c r="G895" s="211">
        <v>0.11506991993148857</v>
      </c>
      <c r="H895" s="211">
        <v>0.11506459892974757</v>
      </c>
      <c r="I895" s="211">
        <v>0.52444387218807509</v>
      </c>
      <c r="J895" s="211">
        <v>0.43764458997164279</v>
      </c>
      <c r="K895" s="211">
        <v>0.56278844388019433</v>
      </c>
      <c r="L895" s="211">
        <v>0.27514294106325987</v>
      </c>
      <c r="M895" s="211">
        <v>9.2476326838112147E-2</v>
      </c>
      <c r="N895" s="211">
        <v>0.37994548378633131</v>
      </c>
      <c r="O895" s="211">
        <v>0.63118438482184092</v>
      </c>
      <c r="P895" s="211">
        <v>6.9927698862395873E-2</v>
      </c>
      <c r="Q895" s="211">
        <v>5.3860324349164324E-2</v>
      </c>
      <c r="R895" s="211">
        <v>0.48273595324747892</v>
      </c>
      <c r="S895" s="211">
        <v>0.30092190063277502</v>
      </c>
      <c r="T895" s="211">
        <v>0.55550655465625676</v>
      </c>
      <c r="U895" s="211">
        <v>0.51576573040752005</v>
      </c>
      <c r="V895" s="211">
        <v>7.2010713394275422E-2</v>
      </c>
      <c r="W895" s="211">
        <v>0.53617020149952599</v>
      </c>
      <c r="X895" s="211">
        <v>0.29023583310691015</v>
      </c>
      <c r="Y895" s="211">
        <v>0.71278588381486874</v>
      </c>
      <c r="Z895" s="211">
        <v>0.14351991033628053</v>
      </c>
      <c r="AA895" s="212">
        <v>0.12051921479377709</v>
      </c>
    </row>
    <row r="896" spans="1:27" x14ac:dyDescent="0.35">
      <c r="A896" s="210" t="s">
        <v>1572</v>
      </c>
      <c r="B896" s="217">
        <v>146.44865633331551</v>
      </c>
      <c r="C896" s="211">
        <v>8.0896272580606221E-2</v>
      </c>
      <c r="D896" s="211">
        <v>0.11981611131350071</v>
      </c>
      <c r="E896" s="211">
        <v>7.3903284912935782E-2</v>
      </c>
      <c r="F896" s="211">
        <v>9.934867484964191E-2</v>
      </c>
      <c r="G896" s="211">
        <v>0.12077234411023811</v>
      </c>
      <c r="H896" s="211">
        <v>0.12054355751991033</v>
      </c>
      <c r="I896" s="211">
        <v>0.45428113640330559</v>
      </c>
      <c r="J896" s="211">
        <v>0.463295935354194</v>
      </c>
      <c r="K896" s="211">
        <v>0.62195871349680942</v>
      </c>
      <c r="L896" s="211">
        <v>0.27646268077522945</v>
      </c>
      <c r="M896" s="211">
        <v>9.6934551881231013E-2</v>
      </c>
      <c r="N896" s="211">
        <v>0.49735392749950896</v>
      </c>
      <c r="O896" s="211">
        <v>0.72351623976816026</v>
      </c>
      <c r="P896" s="211">
        <v>7.3351627379254297E-2</v>
      </c>
      <c r="Q896" s="211">
        <v>7.9298809839763451E-2</v>
      </c>
      <c r="R896" s="211">
        <v>0.4751292321705245</v>
      </c>
      <c r="S896" s="211">
        <v>0.42166753014387293</v>
      </c>
      <c r="T896" s="211">
        <v>0.54162662047613219</v>
      </c>
      <c r="U896" s="211">
        <v>0.30904897150636967</v>
      </c>
      <c r="V896" s="211">
        <v>0.13551860066270341</v>
      </c>
      <c r="W896" s="211">
        <v>0.47081021868146139</v>
      </c>
      <c r="X896" s="211">
        <v>0.25814220398316012</v>
      </c>
      <c r="Y896" s="211">
        <v>0.65650231860504382</v>
      </c>
      <c r="Z896" s="211">
        <v>0.14868448501553957</v>
      </c>
      <c r="AA896" s="212">
        <v>0.12063021659229818</v>
      </c>
    </row>
    <row r="897" spans="1:27" x14ac:dyDescent="0.35">
      <c r="A897" s="210" t="s">
        <v>1573</v>
      </c>
      <c r="B897" s="217">
        <v>120.10888899190627</v>
      </c>
      <c r="C897" s="211">
        <v>5.4515929613904196E-2</v>
      </c>
      <c r="D897" s="211">
        <v>0.11904958424978421</v>
      </c>
      <c r="E897" s="211">
        <v>7.6412405016487203E-2</v>
      </c>
      <c r="F897" s="211">
        <v>0.10492218264721657</v>
      </c>
      <c r="G897" s="211">
        <v>0.12315508773635613</v>
      </c>
      <c r="H897" s="211">
        <v>0.1063774340041589</v>
      </c>
      <c r="I897" s="211">
        <v>0.48410347991123448</v>
      </c>
      <c r="J897" s="211">
        <v>0.41701823837280511</v>
      </c>
      <c r="K897" s="211">
        <v>0.64785005472337831</v>
      </c>
      <c r="L897" s="211">
        <v>0.27076329758879225</v>
      </c>
      <c r="M897" s="211">
        <v>9.3036737809918474E-2</v>
      </c>
      <c r="N897" s="211">
        <v>0.41504655194528212</v>
      </c>
      <c r="O897" s="211">
        <v>0.63605997523440772</v>
      </c>
      <c r="P897" s="211">
        <v>7.0001797067536037E-2</v>
      </c>
      <c r="Q897" s="211">
        <v>0.11251682322440559</v>
      </c>
      <c r="R897" s="211">
        <v>0.41533179583943142</v>
      </c>
      <c r="S897" s="211">
        <v>0.33420705493967839</v>
      </c>
      <c r="T897" s="211">
        <v>0.52076054814416239</v>
      </c>
      <c r="U897" s="211">
        <v>0.37309999696771373</v>
      </c>
      <c r="V897" s="211">
        <v>6.8680363204075362E-2</v>
      </c>
      <c r="W897" s="211">
        <v>0.57561365950794996</v>
      </c>
      <c r="X897" s="211">
        <v>0.40893078506899716</v>
      </c>
      <c r="Y897" s="211">
        <v>0.7236452649197177</v>
      </c>
      <c r="Z897" s="211">
        <v>0.14500731773114439</v>
      </c>
      <c r="AA897" s="212">
        <v>0.12127557814360865</v>
      </c>
    </row>
    <row r="898" spans="1:27" x14ac:dyDescent="0.35">
      <c r="A898" s="210" t="s">
        <v>1574</v>
      </c>
      <c r="B898" s="217">
        <v>166.43538240218615</v>
      </c>
      <c r="C898" s="211">
        <v>6.1852514828529027E-2</v>
      </c>
      <c r="D898" s="211">
        <v>0.12258375977810251</v>
      </c>
      <c r="E898" s="211">
        <v>8.0604613832646513E-2</v>
      </c>
      <c r="F898" s="211">
        <v>8.4992529962063024E-2</v>
      </c>
      <c r="G898" s="211">
        <v>0.1237278245441961</v>
      </c>
      <c r="H898" s="211">
        <v>0.12325348874728582</v>
      </c>
      <c r="I898" s="211">
        <v>0.4769174577178299</v>
      </c>
      <c r="J898" s="211">
        <v>0.46421996133265236</v>
      </c>
      <c r="K898" s="211">
        <v>0.6373276571312998</v>
      </c>
      <c r="L898" s="211">
        <v>0.27596897932128028</v>
      </c>
      <c r="M898" s="211">
        <v>9.5051240893435127E-2</v>
      </c>
      <c r="N898" s="211">
        <v>0.40321761621231</v>
      </c>
      <c r="O898" s="211">
        <v>0.70315321239724904</v>
      </c>
      <c r="P898" s="211">
        <v>7.3319698629403643E-2</v>
      </c>
      <c r="Q898" s="211">
        <v>0.10860707059632485</v>
      </c>
      <c r="R898" s="211">
        <v>0.46874594864021452</v>
      </c>
      <c r="S898" s="211">
        <v>0.34143321718527658</v>
      </c>
      <c r="T898" s="211">
        <v>0.55478578988894289</v>
      </c>
      <c r="U898" s="211">
        <v>0.43860735414554491</v>
      </c>
      <c r="V898" s="211">
        <v>0.13284068733782803</v>
      </c>
      <c r="W898" s="211">
        <v>0.54105244979238343</v>
      </c>
      <c r="X898" s="211">
        <v>0.38414229170042363</v>
      </c>
      <c r="Y898" s="211">
        <v>0.76126224586721203</v>
      </c>
      <c r="Z898" s="211">
        <v>0.14946828465695944</v>
      </c>
      <c r="AA898" s="212">
        <v>0.1248330091237782</v>
      </c>
    </row>
    <row r="899" spans="1:27" x14ac:dyDescent="0.35">
      <c r="A899" s="210" t="s">
        <v>1575</v>
      </c>
      <c r="B899" s="217">
        <v>148.46601331584444</v>
      </c>
      <c r="C899" s="211">
        <v>5.8115365385070471E-2</v>
      </c>
      <c r="D899" s="211">
        <v>0.12894145048864189</v>
      </c>
      <c r="E899" s="211">
        <v>8.1804391923772452E-2</v>
      </c>
      <c r="F899" s="211">
        <v>8.5341790667053677E-2</v>
      </c>
      <c r="G899" s="211">
        <v>0.12328581965034624</v>
      </c>
      <c r="H899" s="211">
        <v>0.12227581832264536</v>
      </c>
      <c r="I899" s="211">
        <v>0.49549799008395207</v>
      </c>
      <c r="J899" s="211">
        <v>0.46006742767702913</v>
      </c>
      <c r="K899" s="211">
        <v>0.62245206609603887</v>
      </c>
      <c r="L899" s="211">
        <v>0.27743715872176405</v>
      </c>
      <c r="M899" s="211">
        <v>0.10168567758038352</v>
      </c>
      <c r="N899" s="211">
        <v>0.38139389153173853</v>
      </c>
      <c r="O899" s="211">
        <v>0.74203728856473328</v>
      </c>
      <c r="P899" s="211">
        <v>6.7245850967188672E-2</v>
      </c>
      <c r="Q899" s="211">
        <v>0.15856077585975714</v>
      </c>
      <c r="R899" s="211">
        <v>0.45777540854867399</v>
      </c>
      <c r="S899" s="211">
        <v>0.31684925695058308</v>
      </c>
      <c r="T899" s="211">
        <v>0.61165588975667529</v>
      </c>
      <c r="U899" s="211">
        <v>0.38279039682147931</v>
      </c>
      <c r="V899" s="211">
        <v>0.14636360944462293</v>
      </c>
      <c r="W899" s="211">
        <v>0.54953426261818317</v>
      </c>
      <c r="X899" s="211">
        <v>0.30906760765898561</v>
      </c>
      <c r="Y899" s="211">
        <v>0.58315984206895333</v>
      </c>
      <c r="Z899" s="211">
        <v>0.14711121996876092</v>
      </c>
      <c r="AA899" s="212">
        <v>0.12417434630443268</v>
      </c>
    </row>
    <row r="900" spans="1:27" x14ac:dyDescent="0.35">
      <c r="A900" s="210" t="s">
        <v>1576</v>
      </c>
      <c r="B900" s="217">
        <v>131.80435259381258</v>
      </c>
      <c r="C900" s="211">
        <v>7.164390052177895E-2</v>
      </c>
      <c r="D900" s="211">
        <v>0.12448582823941616</v>
      </c>
      <c r="E900" s="211">
        <v>6.6240651313168253E-2</v>
      </c>
      <c r="F900" s="211">
        <v>0.10993230278278822</v>
      </c>
      <c r="G900" s="211">
        <v>0.1167415586233231</v>
      </c>
      <c r="H900" s="211">
        <v>0.11525572340076852</v>
      </c>
      <c r="I900" s="211">
        <v>0.5147646722925755</v>
      </c>
      <c r="J900" s="211">
        <v>0.41432630234634865</v>
      </c>
      <c r="K900" s="211">
        <v>0.62253207356683893</v>
      </c>
      <c r="L900" s="211">
        <v>0.27975860333067837</v>
      </c>
      <c r="M900" s="211">
        <v>0.1158827034018157</v>
      </c>
      <c r="N900" s="211">
        <v>0.38320810225158697</v>
      </c>
      <c r="O900" s="211">
        <v>0.72696124756783087</v>
      </c>
      <c r="P900" s="211">
        <v>6.9144256162803647E-2</v>
      </c>
      <c r="Q900" s="211">
        <v>8.4430161319131697E-2</v>
      </c>
      <c r="R900" s="211">
        <v>0.44384404913587666</v>
      </c>
      <c r="S900" s="211">
        <v>0.36855064666582105</v>
      </c>
      <c r="T900" s="211">
        <v>0.60709232797208867</v>
      </c>
      <c r="U900" s="211">
        <v>0.3516775319102029</v>
      </c>
      <c r="V900" s="211">
        <v>9.6239840755490219E-2</v>
      </c>
      <c r="W900" s="211">
        <v>0.49945569554792374</v>
      </c>
      <c r="X900" s="211">
        <v>0.39390725595768983</v>
      </c>
      <c r="Y900" s="211">
        <v>0.61443632831815698</v>
      </c>
      <c r="Z900" s="211">
        <v>0.14720802091861354</v>
      </c>
      <c r="AA900" s="212">
        <v>0.11985593167860692</v>
      </c>
    </row>
    <row r="901" spans="1:27" x14ac:dyDescent="0.35">
      <c r="A901" s="210" t="s">
        <v>1577</v>
      </c>
      <c r="B901" s="217">
        <v>132.92602947240965</v>
      </c>
      <c r="C901" s="211">
        <v>7.3163557558456382E-2</v>
      </c>
      <c r="D901" s="211">
        <v>0.12690799346653406</v>
      </c>
      <c r="E901" s="211">
        <v>7.2900284926944017E-2</v>
      </c>
      <c r="F901" s="211">
        <v>9.0701147448307984E-2</v>
      </c>
      <c r="G901" s="211">
        <v>0.1178900084803914</v>
      </c>
      <c r="H901" s="211">
        <v>0.12675493847343347</v>
      </c>
      <c r="I901" s="211">
        <v>0.50515579758638973</v>
      </c>
      <c r="J901" s="211">
        <v>0.41988622851399687</v>
      </c>
      <c r="K901" s="211">
        <v>0.63832751481382743</v>
      </c>
      <c r="L901" s="211">
        <v>0.27468610845990826</v>
      </c>
      <c r="M901" s="211">
        <v>0.10000441203568683</v>
      </c>
      <c r="N901" s="211">
        <v>0.4111870316897856</v>
      </c>
      <c r="O901" s="211">
        <v>0.60316710341244961</v>
      </c>
      <c r="P901" s="211">
        <v>6.5781747267870047E-2</v>
      </c>
      <c r="Q901" s="211">
        <v>0.12245758813401084</v>
      </c>
      <c r="R901" s="211">
        <v>0.42074834205563794</v>
      </c>
      <c r="S901" s="211">
        <v>0.30227300528702716</v>
      </c>
      <c r="T901" s="211">
        <v>0.60524749829666047</v>
      </c>
      <c r="U901" s="211">
        <v>0.46791227550194936</v>
      </c>
      <c r="V901" s="211">
        <v>0.10649837841048965</v>
      </c>
      <c r="W901" s="211">
        <v>0.53112280212300078</v>
      </c>
      <c r="X901" s="211">
        <v>0.2966768400266287</v>
      </c>
      <c r="Y901" s="211">
        <v>0.5822488340565326</v>
      </c>
      <c r="Z901" s="211">
        <v>0.14586042103607547</v>
      </c>
      <c r="AA901" s="212">
        <v>0.1239533607756941</v>
      </c>
    </row>
    <row r="902" spans="1:27" x14ac:dyDescent="0.35">
      <c r="A902" s="210" t="s">
        <v>1578</v>
      </c>
      <c r="B902" s="217">
        <v>116.2266568776035</v>
      </c>
      <c r="C902" s="211">
        <v>5.8873708406845422E-2</v>
      </c>
      <c r="D902" s="211">
        <v>0.12060784760346964</v>
      </c>
      <c r="E902" s="211">
        <v>7.9224773661562192E-2</v>
      </c>
      <c r="F902" s="211">
        <v>9.5637339185790315E-2</v>
      </c>
      <c r="G902" s="211">
        <v>0.12218969676585867</v>
      </c>
      <c r="H902" s="211">
        <v>0.12171344698119561</v>
      </c>
      <c r="I902" s="211">
        <v>0.45368450911047187</v>
      </c>
      <c r="J902" s="211">
        <v>0.43687628523507149</v>
      </c>
      <c r="K902" s="211">
        <v>0.56660582942366133</v>
      </c>
      <c r="L902" s="211">
        <v>0.27842242210161755</v>
      </c>
      <c r="M902" s="211">
        <v>0.10369759511028669</v>
      </c>
      <c r="N902" s="211">
        <v>0.40414535293076642</v>
      </c>
      <c r="O902" s="211">
        <v>0.57625678283799142</v>
      </c>
      <c r="P902" s="211">
        <v>6.5177332429505103E-2</v>
      </c>
      <c r="Q902" s="211">
        <v>6.6269909060210214E-2</v>
      </c>
      <c r="R902" s="211">
        <v>0.479468588498698</v>
      </c>
      <c r="S902" s="211">
        <v>0.33065031992717148</v>
      </c>
      <c r="T902" s="211">
        <v>0.58301911105711246</v>
      </c>
      <c r="U902" s="211">
        <v>0.3530803321180882</v>
      </c>
      <c r="V902" s="211">
        <v>7.5636665586524446E-2</v>
      </c>
      <c r="W902" s="211">
        <v>0.54931556111281232</v>
      </c>
      <c r="X902" s="211">
        <v>0.2591997448048477</v>
      </c>
      <c r="Y902" s="211">
        <v>0.71391931601751546</v>
      </c>
      <c r="Z902" s="211">
        <v>0.14336430079974857</v>
      </c>
      <c r="AA902" s="212">
        <v>0.11886734920924963</v>
      </c>
    </row>
    <row r="903" spans="1:27" x14ac:dyDescent="0.35">
      <c r="A903" s="210" t="s">
        <v>1579</v>
      </c>
      <c r="B903" s="217">
        <v>135.89016983242686</v>
      </c>
      <c r="C903" s="211">
        <v>5.875102669921084E-2</v>
      </c>
      <c r="D903" s="211">
        <v>0.1301118823407664</v>
      </c>
      <c r="E903" s="211">
        <v>7.4122822029169699E-2</v>
      </c>
      <c r="F903" s="211">
        <v>9.3094323511390409E-2</v>
      </c>
      <c r="G903" s="211">
        <v>0.11590877935535562</v>
      </c>
      <c r="H903" s="211">
        <v>0.11278469390361162</v>
      </c>
      <c r="I903" s="211">
        <v>0.47983482237733349</v>
      </c>
      <c r="J903" s="211">
        <v>0.46825288090363532</v>
      </c>
      <c r="K903" s="211">
        <v>0.57731840671626644</v>
      </c>
      <c r="L903" s="211">
        <v>0.27512682208445965</v>
      </c>
      <c r="M903" s="211">
        <v>8.935994910513434E-2</v>
      </c>
      <c r="N903" s="211">
        <v>0.39119640865406835</v>
      </c>
      <c r="O903" s="211">
        <v>0.75590379688829556</v>
      </c>
      <c r="P903" s="211">
        <v>6.1829355353091676E-2</v>
      </c>
      <c r="Q903" s="211">
        <v>4.7883400175006148E-2</v>
      </c>
      <c r="R903" s="211">
        <v>0.4516920300045093</v>
      </c>
      <c r="S903" s="211">
        <v>0.43306253373331083</v>
      </c>
      <c r="T903" s="211">
        <v>0.53630196000936514</v>
      </c>
      <c r="U903" s="211">
        <v>0.45568370816970866</v>
      </c>
      <c r="V903" s="211">
        <v>0.1114740147287144</v>
      </c>
      <c r="W903" s="211">
        <v>0.57210565387414003</v>
      </c>
      <c r="X903" s="211">
        <v>0.32132825907145179</v>
      </c>
      <c r="Y903" s="211">
        <v>0.67808151071616785</v>
      </c>
      <c r="Z903" s="211">
        <v>0.14057606611277984</v>
      </c>
      <c r="AA903" s="212">
        <v>0.1155598211315656</v>
      </c>
    </row>
    <row r="904" spans="1:27" x14ac:dyDescent="0.35">
      <c r="A904" s="210" t="s">
        <v>1580</v>
      </c>
      <c r="B904" s="217">
        <v>134.62329028167619</v>
      </c>
      <c r="C904" s="211">
        <v>5.3041157366847419E-2</v>
      </c>
      <c r="D904" s="211">
        <v>0.12463710819242822</v>
      </c>
      <c r="E904" s="211">
        <v>8.069435298005477E-2</v>
      </c>
      <c r="F904" s="211">
        <v>8.6464916688260479E-2</v>
      </c>
      <c r="G904" s="211">
        <v>0.1222856753238188</v>
      </c>
      <c r="H904" s="211">
        <v>0.11408415617675062</v>
      </c>
      <c r="I904" s="211">
        <v>0.44212205849876612</v>
      </c>
      <c r="J904" s="211">
        <v>0.46521136082628511</v>
      </c>
      <c r="K904" s="211">
        <v>0.64161766515140672</v>
      </c>
      <c r="L904" s="211">
        <v>0.27557326019055672</v>
      </c>
      <c r="M904" s="211">
        <v>8.9514008737941575E-2</v>
      </c>
      <c r="N904" s="211">
        <v>0.38275390372116058</v>
      </c>
      <c r="O904" s="211">
        <v>0.72756223504434114</v>
      </c>
      <c r="P904" s="211">
        <v>6.2516800066504882E-2</v>
      </c>
      <c r="Q904" s="211">
        <v>0.10544227475302834</v>
      </c>
      <c r="R904" s="211">
        <v>0.4217122636059813</v>
      </c>
      <c r="S904" s="211">
        <v>0.29714018189793234</v>
      </c>
      <c r="T904" s="211">
        <v>0.61313804337635913</v>
      </c>
      <c r="U904" s="211">
        <v>0.45847216709407612</v>
      </c>
      <c r="V904" s="211">
        <v>0.10616511990352696</v>
      </c>
      <c r="W904" s="211">
        <v>0.60892796408590377</v>
      </c>
      <c r="X904" s="211">
        <v>0.26061450170815637</v>
      </c>
      <c r="Y904" s="211">
        <v>0.56717410969624993</v>
      </c>
      <c r="Z904" s="211">
        <v>0.14949818594988243</v>
      </c>
      <c r="AA904" s="212">
        <v>0.11715049302782371</v>
      </c>
    </row>
    <row r="905" spans="1:27" x14ac:dyDescent="0.35">
      <c r="A905" s="210" t="s">
        <v>1581</v>
      </c>
      <c r="B905" s="217">
        <v>131.58873823122258</v>
      </c>
      <c r="C905" s="211">
        <v>4.9768275915551372E-2</v>
      </c>
      <c r="D905" s="211">
        <v>0.13162465969392026</v>
      </c>
      <c r="E905" s="211">
        <v>7.9953988633976042E-2</v>
      </c>
      <c r="F905" s="211">
        <v>0.10262308789964025</v>
      </c>
      <c r="G905" s="211">
        <v>0.12266270298027543</v>
      </c>
      <c r="H905" s="211">
        <v>0.11644374813888886</v>
      </c>
      <c r="I905" s="211">
        <v>0.48723836892402766</v>
      </c>
      <c r="J905" s="211">
        <v>0.40807888158094535</v>
      </c>
      <c r="K905" s="211">
        <v>0.5645704929785953</v>
      </c>
      <c r="L905" s="211">
        <v>0.27899664955668663</v>
      </c>
      <c r="M905" s="211">
        <v>9.3534033303774258E-2</v>
      </c>
      <c r="N905" s="211">
        <v>0.58976406758008415</v>
      </c>
      <c r="O905" s="211">
        <v>0.7681530903590279</v>
      </c>
      <c r="P905" s="211">
        <v>6.7843239778147379E-2</v>
      </c>
      <c r="Q905" s="211">
        <v>7.5648629758726438E-2</v>
      </c>
      <c r="R905" s="211">
        <v>0.46739421765518602</v>
      </c>
      <c r="S905" s="211">
        <v>0.27061047966714169</v>
      </c>
      <c r="T905" s="211">
        <v>0.56553276990016277</v>
      </c>
      <c r="U905" s="211">
        <v>0.3916254194329653</v>
      </c>
      <c r="V905" s="211">
        <v>9.0742095398251163E-2</v>
      </c>
      <c r="W905" s="211">
        <v>0.56853853956756184</v>
      </c>
      <c r="X905" s="211">
        <v>0.29000225481536046</v>
      </c>
      <c r="Y905" s="211">
        <v>0.55140388772941351</v>
      </c>
      <c r="Z905" s="211">
        <v>0.14493865992748342</v>
      </c>
      <c r="AA905" s="212">
        <v>0.12043046451309183</v>
      </c>
    </row>
    <row r="906" spans="1:27" x14ac:dyDescent="0.35">
      <c r="A906" s="210" t="s">
        <v>1582</v>
      </c>
      <c r="B906" s="217">
        <v>152.63782377331529</v>
      </c>
      <c r="C906" s="211">
        <v>7.4692232991055638E-2</v>
      </c>
      <c r="D906" s="211">
        <v>0.12256953471712634</v>
      </c>
      <c r="E906" s="211">
        <v>7.7444114832815394E-2</v>
      </c>
      <c r="F906" s="211">
        <v>9.1648926997784069E-2</v>
      </c>
      <c r="G906" s="211">
        <v>0.11786858728123241</v>
      </c>
      <c r="H906" s="211">
        <v>0.11502872695660254</v>
      </c>
      <c r="I906" s="211">
        <v>0.47424862811671242</v>
      </c>
      <c r="J906" s="211">
        <v>0.46836905302239096</v>
      </c>
      <c r="K906" s="211">
        <v>0.56043895871673433</v>
      </c>
      <c r="L906" s="211">
        <v>0.27378144098481089</v>
      </c>
      <c r="M906" s="211">
        <v>8.9489497090466538E-2</v>
      </c>
      <c r="N906" s="211">
        <v>0.4202798995092224</v>
      </c>
      <c r="O906" s="211">
        <v>0.66728198215799273</v>
      </c>
      <c r="P906" s="211">
        <v>7.2049148321116141E-2</v>
      </c>
      <c r="Q906" s="211">
        <v>0.10615937000548117</v>
      </c>
      <c r="R906" s="211">
        <v>0.46312490209730561</v>
      </c>
      <c r="S906" s="211">
        <v>0.31537590040140639</v>
      </c>
      <c r="T906" s="211">
        <v>0.54559691784145325</v>
      </c>
      <c r="U906" s="211">
        <v>0.50807067036902309</v>
      </c>
      <c r="V906" s="211">
        <v>0.10750760161785637</v>
      </c>
      <c r="W906" s="211">
        <v>0.61805529736834686</v>
      </c>
      <c r="X906" s="211">
        <v>0.31837146185704923</v>
      </c>
      <c r="Y906" s="211">
        <v>0.68951612200114065</v>
      </c>
      <c r="Z906" s="211">
        <v>0.14157814504175598</v>
      </c>
      <c r="AA906" s="212">
        <v>0.11924388267955759</v>
      </c>
    </row>
    <row r="907" spans="1:27" x14ac:dyDescent="0.35">
      <c r="A907" s="210" t="s">
        <v>1583</v>
      </c>
      <c r="B907" s="217">
        <v>136.21934187744597</v>
      </c>
      <c r="C907" s="211">
        <v>6.7379024447022984E-2</v>
      </c>
      <c r="D907" s="211">
        <v>0.12444054701673357</v>
      </c>
      <c r="E907" s="211">
        <v>7.6809205307165326E-2</v>
      </c>
      <c r="F907" s="211">
        <v>7.3074193172296603E-2</v>
      </c>
      <c r="G907" s="211">
        <v>0.12180619705895322</v>
      </c>
      <c r="H907" s="211">
        <v>0.11517540317780979</v>
      </c>
      <c r="I907" s="211">
        <v>0.51862663677499954</v>
      </c>
      <c r="J907" s="211">
        <v>0.45419112463191907</v>
      </c>
      <c r="K907" s="211">
        <v>0.59009621546850066</v>
      </c>
      <c r="L907" s="211">
        <v>0.27474395954637731</v>
      </c>
      <c r="M907" s="211">
        <v>0.11688818937605881</v>
      </c>
      <c r="N907" s="211">
        <v>0.5727103189581404</v>
      </c>
      <c r="O907" s="211">
        <v>0.67514151285131296</v>
      </c>
      <c r="P907" s="211">
        <v>6.9411373081576716E-2</v>
      </c>
      <c r="Q907" s="211">
        <v>0.10514725756946328</v>
      </c>
      <c r="R907" s="211">
        <v>0.39603045598841047</v>
      </c>
      <c r="S907" s="211">
        <v>0.3655374180320114</v>
      </c>
      <c r="T907" s="211">
        <v>0.51470279835693655</v>
      </c>
      <c r="U907" s="211">
        <v>0.36129623951977924</v>
      </c>
      <c r="V907" s="211">
        <v>6.406279131383541E-2</v>
      </c>
      <c r="W907" s="211">
        <v>0.53697132562390892</v>
      </c>
      <c r="X907" s="211">
        <v>0.31509857055771928</v>
      </c>
      <c r="Y907" s="211">
        <v>0.63977196034650829</v>
      </c>
      <c r="Z907" s="211">
        <v>0.14902478575046857</v>
      </c>
      <c r="AA907" s="212">
        <v>0.11394171374307563</v>
      </c>
    </row>
    <row r="908" spans="1:27" x14ac:dyDescent="0.35">
      <c r="A908" s="210" t="s">
        <v>1584</v>
      </c>
      <c r="B908" s="217">
        <v>116.82705167250525</v>
      </c>
      <c r="C908" s="211">
        <v>8.4424841716045751E-2</v>
      </c>
      <c r="D908" s="211">
        <v>0.12713902121428716</v>
      </c>
      <c r="E908" s="211">
        <v>8.3330601986793318E-2</v>
      </c>
      <c r="F908" s="211">
        <v>9.0882939512574909E-2</v>
      </c>
      <c r="G908" s="211">
        <v>0.11758110836427868</v>
      </c>
      <c r="H908" s="211">
        <v>0.11204290150857384</v>
      </c>
      <c r="I908" s="211">
        <v>0.46004663973445048</v>
      </c>
      <c r="J908" s="211">
        <v>0.48374577734655455</v>
      </c>
      <c r="K908" s="211">
        <v>0.61077053175782292</v>
      </c>
      <c r="L908" s="211">
        <v>0.27922342334783612</v>
      </c>
      <c r="M908" s="211">
        <v>0.11375039556672278</v>
      </c>
      <c r="N908" s="211">
        <v>0.36283683809834766</v>
      </c>
      <c r="O908" s="211">
        <v>0.71651391528224107</v>
      </c>
      <c r="P908" s="211">
        <v>6.5217864800047917E-2</v>
      </c>
      <c r="Q908" s="211">
        <v>8.7719487287121464E-2</v>
      </c>
      <c r="R908" s="211">
        <v>0.47192151896636853</v>
      </c>
      <c r="S908" s="211">
        <v>0.3003044518621637</v>
      </c>
      <c r="T908" s="211">
        <v>0.57813575551213103</v>
      </c>
      <c r="U908" s="211">
        <v>0.34718351501326061</v>
      </c>
      <c r="V908" s="211">
        <v>5.5136553592376764E-2</v>
      </c>
      <c r="W908" s="211">
        <v>0.5794931684987954</v>
      </c>
      <c r="X908" s="211">
        <v>0.35758775886342348</v>
      </c>
      <c r="Y908" s="211">
        <v>0.63933982264828437</v>
      </c>
      <c r="Z908" s="211">
        <v>0.14834937483793975</v>
      </c>
      <c r="AA908" s="212">
        <v>0.11866651199149328</v>
      </c>
    </row>
    <row r="909" spans="1:27" x14ac:dyDescent="0.35">
      <c r="A909" s="210" t="s">
        <v>1585</v>
      </c>
      <c r="B909" s="217">
        <v>150.15842580901028</v>
      </c>
      <c r="C909" s="211">
        <v>5.0340504924229E-2</v>
      </c>
      <c r="D909" s="211">
        <v>0.12621481694951339</v>
      </c>
      <c r="E909" s="211">
        <v>7.9737384860207317E-2</v>
      </c>
      <c r="F909" s="211">
        <v>9.5807596558670757E-2</v>
      </c>
      <c r="G909" s="211">
        <v>0.12324224967007474</v>
      </c>
      <c r="H909" s="211">
        <v>0.11660533653810293</v>
      </c>
      <c r="I909" s="211">
        <v>0.47083819805524418</v>
      </c>
      <c r="J909" s="211">
        <v>0.45558963862924612</v>
      </c>
      <c r="K909" s="211">
        <v>0.56240720234780395</v>
      </c>
      <c r="L909" s="211">
        <v>0.27817595112314719</v>
      </c>
      <c r="M909" s="211">
        <v>0.11124054208111814</v>
      </c>
      <c r="N909" s="211">
        <v>0.4512287988607192</v>
      </c>
      <c r="O909" s="211">
        <v>0.75386860989033366</v>
      </c>
      <c r="P909" s="211">
        <v>6.4353516801668426E-2</v>
      </c>
      <c r="Q909" s="211">
        <v>0.10127819740192941</v>
      </c>
      <c r="R909" s="211">
        <v>0.42637902167744168</v>
      </c>
      <c r="S909" s="211">
        <v>0.27646471271898598</v>
      </c>
      <c r="T909" s="211">
        <v>0.58032853632788162</v>
      </c>
      <c r="U909" s="211">
        <v>0.38690106532002866</v>
      </c>
      <c r="V909" s="211">
        <v>0.14098294758763263</v>
      </c>
      <c r="W909" s="211">
        <v>0.63389426213638322</v>
      </c>
      <c r="X909" s="211">
        <v>0.36837935493860069</v>
      </c>
      <c r="Y909" s="211">
        <v>0.72532222441325767</v>
      </c>
      <c r="Z909" s="211">
        <v>0.1490895968401571</v>
      </c>
      <c r="AA909" s="212">
        <v>0.12597631561173564</v>
      </c>
    </row>
    <row r="910" spans="1:27" x14ac:dyDescent="0.35">
      <c r="A910" s="210" t="s">
        <v>1586</v>
      </c>
      <c r="B910" s="217">
        <v>134.41925074072137</v>
      </c>
      <c r="C910" s="211">
        <v>6.4740715556845824E-2</v>
      </c>
      <c r="D910" s="211">
        <v>0.12436502145051594</v>
      </c>
      <c r="E910" s="211">
        <v>6.6300440817050346E-2</v>
      </c>
      <c r="F910" s="211">
        <v>9.6958641379442545E-2</v>
      </c>
      <c r="G910" s="211">
        <v>0.12265219122164553</v>
      </c>
      <c r="H910" s="211">
        <v>0.12437035708080336</v>
      </c>
      <c r="I910" s="211">
        <v>0.49714418895160045</v>
      </c>
      <c r="J910" s="211">
        <v>0.45342895583919235</v>
      </c>
      <c r="K910" s="211">
        <v>0.6277898724624541</v>
      </c>
      <c r="L910" s="211">
        <v>0.27062271290932693</v>
      </c>
      <c r="M910" s="211">
        <v>9.1193476685080516E-2</v>
      </c>
      <c r="N910" s="211">
        <v>0.36386922354249002</v>
      </c>
      <c r="O910" s="211">
        <v>0.72729777803821949</v>
      </c>
      <c r="P910" s="211">
        <v>7.1568020265583385E-2</v>
      </c>
      <c r="Q910" s="211">
        <v>7.8176062305946301E-2</v>
      </c>
      <c r="R910" s="211">
        <v>0.47375057579507596</v>
      </c>
      <c r="S910" s="211">
        <v>0.442304314040246</v>
      </c>
      <c r="T910" s="211">
        <v>0.52182041640073251</v>
      </c>
      <c r="U910" s="211">
        <v>0.53185347647716597</v>
      </c>
      <c r="V910" s="211">
        <v>7.2205396564836932E-2</v>
      </c>
      <c r="W910" s="211">
        <v>0.52921617409507127</v>
      </c>
      <c r="X910" s="211">
        <v>0.34187730370310448</v>
      </c>
      <c r="Y910" s="211">
        <v>0.71203997350634463</v>
      </c>
      <c r="Z910" s="211">
        <v>0.14850793408083826</v>
      </c>
      <c r="AA910" s="212">
        <v>0.11957829334702907</v>
      </c>
    </row>
    <row r="911" spans="1:27" x14ac:dyDescent="0.35">
      <c r="A911" s="210" t="s">
        <v>1587</v>
      </c>
      <c r="B911" s="217">
        <v>109.31292351719904</v>
      </c>
      <c r="C911" s="211">
        <v>5.4865128341229245E-2</v>
      </c>
      <c r="D911" s="211">
        <v>0.12295206549207988</v>
      </c>
      <c r="E911" s="211">
        <v>7.1379874595937531E-2</v>
      </c>
      <c r="F911" s="211">
        <v>9.2126094860884217E-2</v>
      </c>
      <c r="G911" s="211">
        <v>0.11737899221914119</v>
      </c>
      <c r="H911" s="211">
        <v>0.11179640771439561</v>
      </c>
      <c r="I911" s="211">
        <v>0.52351490154680003</v>
      </c>
      <c r="J911" s="211">
        <v>0.4397776604328269</v>
      </c>
      <c r="K911" s="211">
        <v>0.51499145030365934</v>
      </c>
      <c r="L911" s="211">
        <v>0.28271627829049506</v>
      </c>
      <c r="M911" s="211">
        <v>0.11494974048556104</v>
      </c>
      <c r="N911" s="211">
        <v>0.38095617278078886</v>
      </c>
      <c r="O911" s="211">
        <v>0.74493235168536909</v>
      </c>
      <c r="P911" s="211">
        <v>6.7297188422499432E-2</v>
      </c>
      <c r="Q911" s="211">
        <v>4.6166438592397087E-2</v>
      </c>
      <c r="R911" s="211">
        <v>0.41029349677596472</v>
      </c>
      <c r="S911" s="211">
        <v>0.39694439407604337</v>
      </c>
      <c r="T911" s="211">
        <v>0.55608207053163627</v>
      </c>
      <c r="U911" s="211">
        <v>0.41610830058782561</v>
      </c>
      <c r="V911" s="211">
        <v>5.3761640176398291E-2</v>
      </c>
      <c r="W911" s="211">
        <v>0.60397966411861659</v>
      </c>
      <c r="X911" s="211">
        <v>0.31566819359984966</v>
      </c>
      <c r="Y911" s="211">
        <v>0.71493075235201575</v>
      </c>
      <c r="Z911" s="211">
        <v>0.14922140208806325</v>
      </c>
      <c r="AA911" s="212">
        <v>0.12260259247878641</v>
      </c>
    </row>
    <row r="912" spans="1:27" x14ac:dyDescent="0.35">
      <c r="A912" s="210" t="s">
        <v>1588</v>
      </c>
      <c r="B912" s="217">
        <v>125.77913997183994</v>
      </c>
      <c r="C912" s="211">
        <v>5.3190015971109346E-2</v>
      </c>
      <c r="D912" s="211">
        <v>0.11341384542510174</v>
      </c>
      <c r="E912" s="211">
        <v>7.4591529379726906E-2</v>
      </c>
      <c r="F912" s="211">
        <v>6.8216466256822456E-2</v>
      </c>
      <c r="G912" s="211">
        <v>0.11497952353621244</v>
      </c>
      <c r="H912" s="211">
        <v>0.11253970211231352</v>
      </c>
      <c r="I912" s="211">
        <v>0.45719249852067673</v>
      </c>
      <c r="J912" s="211">
        <v>0.45428032647266869</v>
      </c>
      <c r="K912" s="211">
        <v>0.60272848694590153</v>
      </c>
      <c r="L912" s="211">
        <v>0.27473765562172175</v>
      </c>
      <c r="M912" s="211">
        <v>9.3488513337440404E-2</v>
      </c>
      <c r="N912" s="211">
        <v>0.36225403297382397</v>
      </c>
      <c r="O912" s="211">
        <v>0.71715723866271197</v>
      </c>
      <c r="P912" s="211">
        <v>7.0100482858940799E-2</v>
      </c>
      <c r="Q912" s="211">
        <v>0.11660203647014053</v>
      </c>
      <c r="R912" s="211">
        <v>0.43004784929563855</v>
      </c>
      <c r="S912" s="211">
        <v>0.27594293299662015</v>
      </c>
      <c r="T912" s="211">
        <v>0.51194982978174508</v>
      </c>
      <c r="U912" s="211">
        <v>0.41540637734486863</v>
      </c>
      <c r="V912" s="211">
        <v>9.7529689349121762E-2</v>
      </c>
      <c r="W912" s="211">
        <v>0.53637388496702576</v>
      </c>
      <c r="X912" s="211">
        <v>0.3073233753322212</v>
      </c>
      <c r="Y912" s="211">
        <v>0.55951786695823458</v>
      </c>
      <c r="Z912" s="211">
        <v>0.14268397982726067</v>
      </c>
      <c r="AA912" s="212">
        <v>0.11828371595049079</v>
      </c>
    </row>
    <row r="913" spans="1:27" x14ac:dyDescent="0.35">
      <c r="A913" s="210" t="s">
        <v>1589</v>
      </c>
      <c r="B913" s="217">
        <v>204.02296988263129</v>
      </c>
      <c r="C913" s="211">
        <v>5.8284168562925023E-2</v>
      </c>
      <c r="D913" s="211">
        <v>0.12680065889009112</v>
      </c>
      <c r="E913" s="211">
        <v>8.5561850655873392E-2</v>
      </c>
      <c r="F913" s="211">
        <v>9.4897729422486726E-2</v>
      </c>
      <c r="G913" s="211">
        <v>0.11955338687666554</v>
      </c>
      <c r="H913" s="211">
        <v>0.11196025312641619</v>
      </c>
      <c r="I913" s="211">
        <v>0.48790879661672315</v>
      </c>
      <c r="J913" s="211">
        <v>0.4439917706364207</v>
      </c>
      <c r="K913" s="211">
        <v>0.60142883787344981</v>
      </c>
      <c r="L913" s="211">
        <v>0.27393246382248743</v>
      </c>
      <c r="M913" s="211">
        <v>9.9354509479850528E-2</v>
      </c>
      <c r="N913" s="211">
        <v>0.56004781568449336</v>
      </c>
      <c r="O913" s="211">
        <v>0.78237605204304517</v>
      </c>
      <c r="P913" s="211">
        <v>7.0548250217680158E-2</v>
      </c>
      <c r="Q913" s="211">
        <v>0.14901660645683448</v>
      </c>
      <c r="R913" s="211">
        <v>0.38508275309670387</v>
      </c>
      <c r="S913" s="211">
        <v>0.26060731768809209</v>
      </c>
      <c r="T913" s="211">
        <v>0.63058454048870383</v>
      </c>
      <c r="U913" s="211">
        <v>0.43862209796358659</v>
      </c>
      <c r="V913" s="211">
        <v>0.18030275571814403</v>
      </c>
      <c r="W913" s="211">
        <v>0.54675089200114801</v>
      </c>
      <c r="X913" s="211">
        <v>0.25029570576961607</v>
      </c>
      <c r="Y913" s="211">
        <v>0.68133556449807686</v>
      </c>
      <c r="Z913" s="211">
        <v>0.1465192622705736</v>
      </c>
      <c r="AA913" s="212">
        <v>0.11939844991863074</v>
      </c>
    </row>
    <row r="914" spans="1:27" x14ac:dyDescent="0.35">
      <c r="A914" s="210" t="s">
        <v>1590</v>
      </c>
      <c r="B914" s="217">
        <v>181.9175718367855</v>
      </c>
      <c r="C914" s="211">
        <v>6.085133021175608E-2</v>
      </c>
      <c r="D914" s="211">
        <v>0.13342319160346916</v>
      </c>
      <c r="E914" s="211">
        <v>7.3180431293895329E-2</v>
      </c>
      <c r="F914" s="211">
        <v>0.10358582540704486</v>
      </c>
      <c r="G914" s="211">
        <v>0.12154680125566246</v>
      </c>
      <c r="H914" s="211">
        <v>0.12224125752135656</v>
      </c>
      <c r="I914" s="211">
        <v>0.49475402006802027</v>
      </c>
      <c r="J914" s="211">
        <v>0.43474586352672601</v>
      </c>
      <c r="K914" s="211">
        <v>0.62834002138235301</v>
      </c>
      <c r="L914" s="211">
        <v>0.28024958189771942</v>
      </c>
      <c r="M914" s="211">
        <v>9.998752655840544E-2</v>
      </c>
      <c r="N914" s="211">
        <v>0.5078334897372051</v>
      </c>
      <c r="O914" s="211">
        <v>0.64877948899580928</v>
      </c>
      <c r="P914" s="211">
        <v>6.3098460670356432E-2</v>
      </c>
      <c r="Q914" s="211">
        <v>5.3493613656098199E-2</v>
      </c>
      <c r="R914" s="211">
        <v>0.45627813198621064</v>
      </c>
      <c r="S914" s="211">
        <v>0.39603598894526132</v>
      </c>
      <c r="T914" s="211">
        <v>0.55594736521865196</v>
      </c>
      <c r="U914" s="211">
        <v>0.52360203899514601</v>
      </c>
      <c r="V914" s="211">
        <v>0.15064778566968662</v>
      </c>
      <c r="W914" s="211">
        <v>0.56214559288529831</v>
      </c>
      <c r="X914" s="211">
        <v>0.30122259927689676</v>
      </c>
      <c r="Y914" s="211">
        <v>0.65111282960149786</v>
      </c>
      <c r="Z914" s="211">
        <v>0.14755555039541046</v>
      </c>
      <c r="AA914" s="212">
        <v>0.11253156570299611</v>
      </c>
    </row>
    <row r="915" spans="1:27" x14ac:dyDescent="0.35">
      <c r="A915" s="210" t="s">
        <v>1591</v>
      </c>
      <c r="B915" s="217">
        <v>139.4403121131177</v>
      </c>
      <c r="C915" s="211">
        <v>6.4484180042911329E-2</v>
      </c>
      <c r="D915" s="211">
        <v>0.13297389652490363</v>
      </c>
      <c r="E915" s="211">
        <v>6.9899755365069871E-2</v>
      </c>
      <c r="F915" s="211">
        <v>0.10673206513577035</v>
      </c>
      <c r="G915" s="211">
        <v>0.11662898042011309</v>
      </c>
      <c r="H915" s="211">
        <v>0.10824545031179342</v>
      </c>
      <c r="I915" s="211">
        <v>0.48744100877053759</v>
      </c>
      <c r="J915" s="211">
        <v>0.49741973437401998</v>
      </c>
      <c r="K915" s="211">
        <v>0.64522476450492594</v>
      </c>
      <c r="L915" s="211">
        <v>0.27617244388090517</v>
      </c>
      <c r="M915" s="211">
        <v>9.4975832465312507E-2</v>
      </c>
      <c r="N915" s="211">
        <v>0.46272150154534764</v>
      </c>
      <c r="O915" s="211">
        <v>0.7572040102520381</v>
      </c>
      <c r="P915" s="211">
        <v>6.6940200049143903E-2</v>
      </c>
      <c r="Q915" s="211">
        <v>7.9224231039018975E-2</v>
      </c>
      <c r="R915" s="211">
        <v>0.42141020690673492</v>
      </c>
      <c r="S915" s="211">
        <v>0.31442823881264087</v>
      </c>
      <c r="T915" s="211">
        <v>0.53190203048178286</v>
      </c>
      <c r="U915" s="211">
        <v>0.37586362348444335</v>
      </c>
      <c r="V915" s="211">
        <v>0.10329999331122362</v>
      </c>
      <c r="W915" s="211">
        <v>0.5599927555609524</v>
      </c>
      <c r="X915" s="211">
        <v>0.33402857465642949</v>
      </c>
      <c r="Y915" s="211">
        <v>0.57222705256938466</v>
      </c>
      <c r="Z915" s="211">
        <v>0.14806736042048857</v>
      </c>
      <c r="AA915" s="212">
        <v>0.11263712663686958</v>
      </c>
    </row>
    <row r="916" spans="1:27" x14ac:dyDescent="0.35">
      <c r="A916" s="210" t="s">
        <v>1592</v>
      </c>
      <c r="B916" s="217">
        <v>133.50022638683453</v>
      </c>
      <c r="C916" s="211">
        <v>8.4805292205867105E-2</v>
      </c>
      <c r="D916" s="211">
        <v>0.12302617629211535</v>
      </c>
      <c r="E916" s="211">
        <v>8.2204744431626772E-2</v>
      </c>
      <c r="F916" s="211">
        <v>9.2167452581347314E-2</v>
      </c>
      <c r="G916" s="211">
        <v>0.12188482921312799</v>
      </c>
      <c r="H916" s="211">
        <v>0.12187172346896877</v>
      </c>
      <c r="I916" s="211">
        <v>0.47524619038346744</v>
      </c>
      <c r="J916" s="211">
        <v>0.47089558733241077</v>
      </c>
      <c r="K916" s="211">
        <v>0.5221721515633152</v>
      </c>
      <c r="L916" s="211">
        <v>0.27634401363251204</v>
      </c>
      <c r="M916" s="211">
        <v>0.10197264683276558</v>
      </c>
      <c r="N916" s="211">
        <v>0.55993483282499512</v>
      </c>
      <c r="O916" s="211">
        <v>0.72993154335467714</v>
      </c>
      <c r="P916" s="211">
        <v>6.4445055770104218E-2</v>
      </c>
      <c r="Q916" s="211">
        <v>8.904350174247784E-2</v>
      </c>
      <c r="R916" s="211">
        <v>0.4558285682577784</v>
      </c>
      <c r="S916" s="211">
        <v>0.4150180345364618</v>
      </c>
      <c r="T916" s="211">
        <v>0.4957207517342711</v>
      </c>
      <c r="U916" s="211">
        <v>0.42524296393373839</v>
      </c>
      <c r="V916" s="211">
        <v>0.12523006016566601</v>
      </c>
      <c r="W916" s="211">
        <v>0.54986642812043374</v>
      </c>
      <c r="X916" s="211">
        <v>0.34052168592105331</v>
      </c>
      <c r="Y916" s="211">
        <v>0.55096983894584239</v>
      </c>
      <c r="Z916" s="211">
        <v>0.1461073208835692</v>
      </c>
      <c r="AA916" s="212">
        <v>0.12457214505035176</v>
      </c>
    </row>
    <row r="917" spans="1:27" x14ac:dyDescent="0.35">
      <c r="A917" s="210" t="s">
        <v>1593</v>
      </c>
      <c r="B917" s="217">
        <v>139.04160988853434</v>
      </c>
      <c r="C917" s="211">
        <v>5.2193646024724122E-2</v>
      </c>
      <c r="D917" s="211">
        <v>0.1237200644234393</v>
      </c>
      <c r="E917" s="211">
        <v>7.4416715653154733E-2</v>
      </c>
      <c r="F917" s="211">
        <v>0.10430432432891315</v>
      </c>
      <c r="G917" s="211">
        <v>0.12392573104780456</v>
      </c>
      <c r="H917" s="211">
        <v>0.11164863576390459</v>
      </c>
      <c r="I917" s="211">
        <v>0.52535206143728974</v>
      </c>
      <c r="J917" s="211">
        <v>0.48571505381619762</v>
      </c>
      <c r="K917" s="211">
        <v>0.59539287064357616</v>
      </c>
      <c r="L917" s="211">
        <v>0.27319781170721069</v>
      </c>
      <c r="M917" s="211">
        <v>0.10733723566673711</v>
      </c>
      <c r="N917" s="211">
        <v>0.52144701764817569</v>
      </c>
      <c r="O917" s="211">
        <v>0.74569912607594291</v>
      </c>
      <c r="P917" s="211">
        <v>6.799242131142641E-2</v>
      </c>
      <c r="Q917" s="211">
        <v>6.2054560345534054E-2</v>
      </c>
      <c r="R917" s="211">
        <v>0.44498980047538023</v>
      </c>
      <c r="S917" s="211">
        <v>0.35296741860945069</v>
      </c>
      <c r="T917" s="211">
        <v>0.60118221405408889</v>
      </c>
      <c r="U917" s="211">
        <v>0.37817373333810211</v>
      </c>
      <c r="V917" s="211">
        <v>0.11624692701109568</v>
      </c>
      <c r="W917" s="211">
        <v>0.51018612398563068</v>
      </c>
      <c r="X917" s="211">
        <v>0.2692684685108665</v>
      </c>
      <c r="Y917" s="211">
        <v>0.57014974912117511</v>
      </c>
      <c r="Z917" s="211">
        <v>0.14560032011976759</v>
      </c>
      <c r="AA917" s="212">
        <v>0.12140326222271397</v>
      </c>
    </row>
    <row r="918" spans="1:27" x14ac:dyDescent="0.35">
      <c r="A918" s="210" t="s">
        <v>1594</v>
      </c>
      <c r="B918" s="217">
        <v>128.98229437074619</v>
      </c>
      <c r="C918" s="211">
        <v>6.7668474992495009E-2</v>
      </c>
      <c r="D918" s="211">
        <v>0.11675312396855651</v>
      </c>
      <c r="E918" s="211">
        <v>7.7048667457424974E-2</v>
      </c>
      <c r="F918" s="211">
        <v>0.11083936421385324</v>
      </c>
      <c r="G918" s="211">
        <v>0.11957316326937356</v>
      </c>
      <c r="H918" s="211">
        <v>0.10400354082860366</v>
      </c>
      <c r="I918" s="211">
        <v>0.47395783611465342</v>
      </c>
      <c r="J918" s="211">
        <v>0.45512689693683561</v>
      </c>
      <c r="K918" s="211">
        <v>0.63279808559062667</v>
      </c>
      <c r="L918" s="211">
        <v>0.27348597370570404</v>
      </c>
      <c r="M918" s="211">
        <v>0.10167873860693033</v>
      </c>
      <c r="N918" s="211">
        <v>0.53444584063617906</v>
      </c>
      <c r="O918" s="211">
        <v>0.60898094576444339</v>
      </c>
      <c r="P918" s="211">
        <v>7.0211144284415342E-2</v>
      </c>
      <c r="Q918" s="211">
        <v>0.10280852229093107</v>
      </c>
      <c r="R918" s="211">
        <v>0.44176184973859001</v>
      </c>
      <c r="S918" s="211">
        <v>0.34296087044320944</v>
      </c>
      <c r="T918" s="211">
        <v>0.50416460693459808</v>
      </c>
      <c r="U918" s="211">
        <v>0.46775350466985921</v>
      </c>
      <c r="V918" s="211">
        <v>5.7854097311062447E-2</v>
      </c>
      <c r="W918" s="211">
        <v>0.57561429452687141</v>
      </c>
      <c r="X918" s="211">
        <v>0.28852613354745882</v>
      </c>
      <c r="Y918" s="211">
        <v>0.69422913958359034</v>
      </c>
      <c r="Z918" s="211">
        <v>0.14838016507682328</v>
      </c>
      <c r="AA918" s="212">
        <v>0.11931300216488856</v>
      </c>
    </row>
    <row r="919" spans="1:27" x14ac:dyDescent="0.35">
      <c r="A919" s="210" t="s">
        <v>1595</v>
      </c>
      <c r="B919" s="217">
        <v>129.6812371059444</v>
      </c>
      <c r="C919" s="211">
        <v>6.5605937674466014E-2</v>
      </c>
      <c r="D919" s="211">
        <v>0.1300909621247609</v>
      </c>
      <c r="E919" s="211">
        <v>8.2266016352085664E-2</v>
      </c>
      <c r="F919" s="211">
        <v>0.10112329374763346</v>
      </c>
      <c r="G919" s="211">
        <v>0.12259235473207018</v>
      </c>
      <c r="H919" s="211">
        <v>0.12866783065365786</v>
      </c>
      <c r="I919" s="211">
        <v>0.53004778027511312</v>
      </c>
      <c r="J919" s="211">
        <v>0.4186944190982953</v>
      </c>
      <c r="K919" s="211">
        <v>0.59829317572271956</v>
      </c>
      <c r="L919" s="211">
        <v>0.27844570068241048</v>
      </c>
      <c r="M919" s="211">
        <v>8.7914503289228965E-2</v>
      </c>
      <c r="N919" s="211">
        <v>0.5158920758119212</v>
      </c>
      <c r="O919" s="211">
        <v>0.61546839957844701</v>
      </c>
      <c r="P919" s="211">
        <v>6.774700171524986E-2</v>
      </c>
      <c r="Q919" s="211">
        <v>0.14688351469112979</v>
      </c>
      <c r="R919" s="211">
        <v>0.3910116508819505</v>
      </c>
      <c r="S919" s="211">
        <v>0.31709487525022506</v>
      </c>
      <c r="T919" s="211">
        <v>0.56693319706996714</v>
      </c>
      <c r="U919" s="211">
        <v>0.43234645185841863</v>
      </c>
      <c r="V919" s="211">
        <v>5.3476257428026475E-2</v>
      </c>
      <c r="W919" s="211">
        <v>0.57999723073623244</v>
      </c>
      <c r="X919" s="211">
        <v>0.28669586631489152</v>
      </c>
      <c r="Y919" s="211">
        <v>0.55471998999173666</v>
      </c>
      <c r="Z919" s="211">
        <v>0.14334951994294759</v>
      </c>
      <c r="AA919" s="212">
        <v>0.11121343583773691</v>
      </c>
    </row>
    <row r="920" spans="1:27" x14ac:dyDescent="0.35">
      <c r="A920" s="210" t="s">
        <v>1596</v>
      </c>
      <c r="B920" s="217">
        <v>152.444020022763</v>
      </c>
      <c r="C920" s="211">
        <v>5.4730013376503094E-2</v>
      </c>
      <c r="D920" s="211">
        <v>0.13030261115781652</v>
      </c>
      <c r="E920" s="211">
        <v>7.1608813603926513E-2</v>
      </c>
      <c r="F920" s="211">
        <v>8.7193639790087013E-2</v>
      </c>
      <c r="G920" s="211">
        <v>0.1249992511639918</v>
      </c>
      <c r="H920" s="211">
        <v>0.12397206582430351</v>
      </c>
      <c r="I920" s="211">
        <v>0.47787465999656459</v>
      </c>
      <c r="J920" s="211">
        <v>0.45840632757040278</v>
      </c>
      <c r="K920" s="211">
        <v>0.55071927792772568</v>
      </c>
      <c r="L920" s="211">
        <v>0.27773752971326732</v>
      </c>
      <c r="M920" s="211">
        <v>0.11094874528021428</v>
      </c>
      <c r="N920" s="211">
        <v>0.42607834861825589</v>
      </c>
      <c r="O920" s="211">
        <v>0.73686236179710085</v>
      </c>
      <c r="P920" s="211">
        <v>6.4365366045852759E-2</v>
      </c>
      <c r="Q920" s="211">
        <v>0.12084891688628274</v>
      </c>
      <c r="R920" s="211">
        <v>0.48076988133100884</v>
      </c>
      <c r="S920" s="211">
        <v>0.29249752788786965</v>
      </c>
      <c r="T920" s="211">
        <v>0.51068123473098503</v>
      </c>
      <c r="U920" s="211">
        <v>0.48724261181183876</v>
      </c>
      <c r="V920" s="211">
        <v>0.11221791812310705</v>
      </c>
      <c r="W920" s="211">
        <v>0.54037691732231496</v>
      </c>
      <c r="X920" s="211">
        <v>0.31227327733820187</v>
      </c>
      <c r="Y920" s="211">
        <v>0.63399546013678809</v>
      </c>
      <c r="Z920" s="211">
        <v>0.14297009768732125</v>
      </c>
      <c r="AA920" s="212">
        <v>0.11447191944415953</v>
      </c>
    </row>
    <row r="921" spans="1:27" x14ac:dyDescent="0.35">
      <c r="A921" s="210" t="s">
        <v>1597</v>
      </c>
      <c r="B921" s="217">
        <v>126.74641453141074</v>
      </c>
      <c r="C921" s="211">
        <v>6.56011267454083E-2</v>
      </c>
      <c r="D921" s="211">
        <v>0.11903262425893416</v>
      </c>
      <c r="E921" s="211">
        <v>7.0006560469518031E-2</v>
      </c>
      <c r="F921" s="211">
        <v>9.5963424806667336E-2</v>
      </c>
      <c r="G921" s="211">
        <v>0.11749453564012416</v>
      </c>
      <c r="H921" s="211">
        <v>0.12222353725814492</v>
      </c>
      <c r="I921" s="211">
        <v>0.50752834291534354</v>
      </c>
      <c r="J921" s="211">
        <v>0.47837100159618351</v>
      </c>
      <c r="K921" s="211">
        <v>0.59342876859991878</v>
      </c>
      <c r="L921" s="211">
        <v>0.27424919765042893</v>
      </c>
      <c r="M921" s="211">
        <v>9.6756439573282588E-2</v>
      </c>
      <c r="N921" s="211">
        <v>0.52928190850489831</v>
      </c>
      <c r="O921" s="211">
        <v>0.6419596081261294</v>
      </c>
      <c r="P921" s="211">
        <v>6.9156577940199915E-2</v>
      </c>
      <c r="Q921" s="211">
        <v>7.87747911405169E-2</v>
      </c>
      <c r="R921" s="211">
        <v>0.42901859505929818</v>
      </c>
      <c r="S921" s="211">
        <v>0.427943833027009</v>
      </c>
      <c r="T921" s="211">
        <v>0.54725787960111194</v>
      </c>
      <c r="U921" s="211">
        <v>0.40899234153658914</v>
      </c>
      <c r="V921" s="211">
        <v>6.5850656851885986E-2</v>
      </c>
      <c r="W921" s="211">
        <v>0.56483764609610843</v>
      </c>
      <c r="X921" s="211">
        <v>0.35919011269662204</v>
      </c>
      <c r="Y921" s="211">
        <v>0.67632628310680321</v>
      </c>
      <c r="Z921" s="211">
        <v>0.14923542412027838</v>
      </c>
      <c r="AA921" s="212">
        <v>0.11609800474378081</v>
      </c>
    </row>
    <row r="922" spans="1:27" x14ac:dyDescent="0.35">
      <c r="A922" s="210" t="s">
        <v>1598</v>
      </c>
      <c r="B922" s="217">
        <v>130.68075029565787</v>
      </c>
      <c r="C922" s="211">
        <v>4.8955998232210404E-2</v>
      </c>
      <c r="D922" s="211">
        <v>0.12593498709696332</v>
      </c>
      <c r="E922" s="211">
        <v>7.6083929873572792E-2</v>
      </c>
      <c r="F922" s="211">
        <v>0.11953613947393579</v>
      </c>
      <c r="G922" s="211">
        <v>0.1164865286442433</v>
      </c>
      <c r="H922" s="211">
        <v>0.11914834062846896</v>
      </c>
      <c r="I922" s="211">
        <v>0.41329407404535273</v>
      </c>
      <c r="J922" s="211">
        <v>0.42196924054311286</v>
      </c>
      <c r="K922" s="211">
        <v>0.55030177306151595</v>
      </c>
      <c r="L922" s="211">
        <v>0.26978324697873757</v>
      </c>
      <c r="M922" s="211">
        <v>9.2320360598416223E-2</v>
      </c>
      <c r="N922" s="211">
        <v>0.42520943337254635</v>
      </c>
      <c r="O922" s="211">
        <v>0.75818327568180033</v>
      </c>
      <c r="P922" s="211">
        <v>6.64218572383765E-2</v>
      </c>
      <c r="Q922" s="211">
        <v>9.6338321891014989E-2</v>
      </c>
      <c r="R922" s="211">
        <v>0.3978783040326328</v>
      </c>
      <c r="S922" s="211">
        <v>0.3507917739485259</v>
      </c>
      <c r="T922" s="211">
        <v>0.48310731475505381</v>
      </c>
      <c r="U922" s="211">
        <v>0.35428543876689994</v>
      </c>
      <c r="V922" s="211">
        <v>0.12164768961042774</v>
      </c>
      <c r="W922" s="211">
        <v>0.52678836446573396</v>
      </c>
      <c r="X922" s="211">
        <v>0.2964807574163173</v>
      </c>
      <c r="Y922" s="211">
        <v>0.72161779908099499</v>
      </c>
      <c r="Z922" s="211">
        <v>0.14755306230787571</v>
      </c>
      <c r="AA922" s="212">
        <v>0.11974198789533573</v>
      </c>
    </row>
    <row r="923" spans="1:27" x14ac:dyDescent="0.35">
      <c r="A923" s="210" t="s">
        <v>1599</v>
      </c>
      <c r="B923" s="217">
        <v>138.90490979587645</v>
      </c>
      <c r="C923" s="211">
        <v>5.9078979888159806E-2</v>
      </c>
      <c r="D923" s="211">
        <v>0.11832765336322451</v>
      </c>
      <c r="E923" s="211">
        <v>8.3469090192446499E-2</v>
      </c>
      <c r="F923" s="211">
        <v>8.9303909905914025E-2</v>
      </c>
      <c r="G923" s="211">
        <v>0.12086611984542341</v>
      </c>
      <c r="H923" s="211">
        <v>0.11781069446369417</v>
      </c>
      <c r="I923" s="211">
        <v>0.44386264871715791</v>
      </c>
      <c r="J923" s="211">
        <v>0.47281600191872092</v>
      </c>
      <c r="K923" s="211">
        <v>0.55133695602058819</v>
      </c>
      <c r="L923" s="211">
        <v>0.27617644857711915</v>
      </c>
      <c r="M923" s="211">
        <v>0.10745159917405937</v>
      </c>
      <c r="N923" s="211">
        <v>0.34331646768323421</v>
      </c>
      <c r="O923" s="211">
        <v>0.73566517271146581</v>
      </c>
      <c r="P923" s="211">
        <v>6.9897144847307552E-2</v>
      </c>
      <c r="Q923" s="211">
        <v>0.11238515056910445</v>
      </c>
      <c r="R923" s="211">
        <v>0.43436156459299047</v>
      </c>
      <c r="S923" s="211">
        <v>0.28334750780988882</v>
      </c>
      <c r="T923" s="211">
        <v>0.6000590151801779</v>
      </c>
      <c r="U923" s="211">
        <v>0.42960143201118217</v>
      </c>
      <c r="V923" s="211">
        <v>8.6500935431577455E-2</v>
      </c>
      <c r="W923" s="211">
        <v>0.51738363931204756</v>
      </c>
      <c r="X923" s="211">
        <v>0.32712198995054376</v>
      </c>
      <c r="Y923" s="211">
        <v>0.64045194264526883</v>
      </c>
      <c r="Z923" s="211">
        <v>0.14814676855956926</v>
      </c>
      <c r="AA923" s="212">
        <v>0.11655614411063656</v>
      </c>
    </row>
    <row r="924" spans="1:27" x14ac:dyDescent="0.35">
      <c r="A924" s="210" t="s">
        <v>1600</v>
      </c>
      <c r="B924" s="217">
        <v>171.89071777435041</v>
      </c>
      <c r="C924" s="211">
        <v>5.519486735329069E-2</v>
      </c>
      <c r="D924" s="211">
        <v>0.12921461739728035</v>
      </c>
      <c r="E924" s="211">
        <v>8.5531382907313783E-2</v>
      </c>
      <c r="F924" s="211">
        <v>0.10201303269943651</v>
      </c>
      <c r="G924" s="211">
        <v>0.12086717569073105</v>
      </c>
      <c r="H924" s="211">
        <v>0.12308553004209956</v>
      </c>
      <c r="I924" s="211">
        <v>0.47727577986401565</v>
      </c>
      <c r="J924" s="211">
        <v>0.47331153106259671</v>
      </c>
      <c r="K924" s="211">
        <v>0.6256854090682209</v>
      </c>
      <c r="L924" s="211">
        <v>0.27152484121655535</v>
      </c>
      <c r="M924" s="211">
        <v>9.6504015256257902E-2</v>
      </c>
      <c r="N924" s="211">
        <v>0.44629574193826288</v>
      </c>
      <c r="O924" s="211">
        <v>0.72444183468398704</v>
      </c>
      <c r="P924" s="211">
        <v>7.3533929945775497E-2</v>
      </c>
      <c r="Q924" s="211">
        <v>8.3384535212690472E-2</v>
      </c>
      <c r="R924" s="211">
        <v>0.46630507345266209</v>
      </c>
      <c r="S924" s="211">
        <v>0.3268830446672808</v>
      </c>
      <c r="T924" s="211">
        <v>0.5227888811405248</v>
      </c>
      <c r="U924" s="211">
        <v>0.42876895830007311</v>
      </c>
      <c r="V924" s="211">
        <v>0.14189776980023322</v>
      </c>
      <c r="W924" s="211">
        <v>0.4902854141212073</v>
      </c>
      <c r="X924" s="211">
        <v>0.25819493004485444</v>
      </c>
      <c r="Y924" s="211">
        <v>0.66773137103233915</v>
      </c>
      <c r="Z924" s="211">
        <v>0.14658330135505027</v>
      </c>
      <c r="AA924" s="212">
        <v>0.12029102781005883</v>
      </c>
    </row>
    <row r="925" spans="1:27" x14ac:dyDescent="0.35">
      <c r="A925" s="210" t="s">
        <v>1601</v>
      </c>
      <c r="B925" s="217">
        <v>110.66413880505777</v>
      </c>
      <c r="C925" s="211">
        <v>5.0981871132701008E-2</v>
      </c>
      <c r="D925" s="211">
        <v>0.12824482260977108</v>
      </c>
      <c r="E925" s="211">
        <v>7.6085182426329709E-2</v>
      </c>
      <c r="F925" s="211">
        <v>0.10391320697204137</v>
      </c>
      <c r="G925" s="211">
        <v>0.11892946105935857</v>
      </c>
      <c r="H925" s="211">
        <v>0.10814530587580709</v>
      </c>
      <c r="I925" s="211">
        <v>0.44462917690509157</v>
      </c>
      <c r="J925" s="211">
        <v>0.42158232296219811</v>
      </c>
      <c r="K925" s="211">
        <v>0.58437040740667734</v>
      </c>
      <c r="L925" s="211">
        <v>0.27593530990826348</v>
      </c>
      <c r="M925" s="211">
        <v>9.4989400593289849E-2</v>
      </c>
      <c r="N925" s="211">
        <v>0.46963042056807891</v>
      </c>
      <c r="O925" s="211">
        <v>0.56316257880476661</v>
      </c>
      <c r="P925" s="211">
        <v>6.7835050911833894E-2</v>
      </c>
      <c r="Q925" s="211">
        <v>6.2283716892314947E-2</v>
      </c>
      <c r="R925" s="211">
        <v>0.464396032062386</v>
      </c>
      <c r="S925" s="211">
        <v>0.25852660048876402</v>
      </c>
      <c r="T925" s="211">
        <v>0.5504043071271304</v>
      </c>
      <c r="U925" s="211">
        <v>0.45713237090192083</v>
      </c>
      <c r="V925" s="211">
        <v>6.0241050578672184E-2</v>
      </c>
      <c r="W925" s="211">
        <v>0.56894964478711374</v>
      </c>
      <c r="X925" s="211">
        <v>0.3015230828841684</v>
      </c>
      <c r="Y925" s="211">
        <v>0.57778901060410459</v>
      </c>
      <c r="Z925" s="211">
        <v>0.14380144443011189</v>
      </c>
      <c r="AA925" s="212">
        <v>0.12067801733712767</v>
      </c>
    </row>
    <row r="926" spans="1:27" x14ac:dyDescent="0.35">
      <c r="A926" s="210" t="s">
        <v>1602</v>
      </c>
      <c r="B926" s="217">
        <v>140.50136186803576</v>
      </c>
      <c r="C926" s="211">
        <v>8.1251571319354995E-2</v>
      </c>
      <c r="D926" s="211">
        <v>0.13090686144834063</v>
      </c>
      <c r="E926" s="211">
        <v>7.1008592464247358E-2</v>
      </c>
      <c r="F926" s="211">
        <v>0.1066172389835459</v>
      </c>
      <c r="G926" s="211">
        <v>0.11626330747158138</v>
      </c>
      <c r="H926" s="211">
        <v>0.11426616729173283</v>
      </c>
      <c r="I926" s="211">
        <v>0.5203072700065976</v>
      </c>
      <c r="J926" s="211">
        <v>0.41812426901623173</v>
      </c>
      <c r="K926" s="211">
        <v>0.6315055378070954</v>
      </c>
      <c r="L926" s="211">
        <v>0.27335702882322865</v>
      </c>
      <c r="M926" s="211">
        <v>8.7070392244404715E-2</v>
      </c>
      <c r="N926" s="211">
        <v>0.42368526736303136</v>
      </c>
      <c r="O926" s="211">
        <v>0.76213644734027286</v>
      </c>
      <c r="P926" s="211">
        <v>6.7927500682752301E-2</v>
      </c>
      <c r="Q926" s="211">
        <v>6.7501911963195091E-2</v>
      </c>
      <c r="R926" s="211">
        <v>0.42940346018405112</v>
      </c>
      <c r="S926" s="211">
        <v>0.36572248854178757</v>
      </c>
      <c r="T926" s="211">
        <v>0.56589005979563956</v>
      </c>
      <c r="U926" s="211">
        <v>0.40326169271763646</v>
      </c>
      <c r="V926" s="211">
        <v>9.8679582343120062E-2</v>
      </c>
      <c r="W926" s="211">
        <v>0.51537515388502508</v>
      </c>
      <c r="X926" s="211">
        <v>0.34960163060375199</v>
      </c>
      <c r="Y926" s="211">
        <v>0.67569226857342601</v>
      </c>
      <c r="Z926" s="211">
        <v>0.14470729836354618</v>
      </c>
      <c r="AA926" s="212">
        <v>0.11503615072833082</v>
      </c>
    </row>
    <row r="927" spans="1:27" x14ac:dyDescent="0.35">
      <c r="A927" s="210" t="s">
        <v>1603</v>
      </c>
      <c r="B927" s="217">
        <v>128.15556334020306</v>
      </c>
      <c r="C927" s="211">
        <v>5.3432847765314651E-2</v>
      </c>
      <c r="D927" s="211">
        <v>0.11645007160158727</v>
      </c>
      <c r="E927" s="211">
        <v>8.5632208368534884E-2</v>
      </c>
      <c r="F927" s="211">
        <v>9.9524284931976681E-2</v>
      </c>
      <c r="G927" s="211">
        <v>0.12013763994550587</v>
      </c>
      <c r="H927" s="211">
        <v>0.11395721611734494</v>
      </c>
      <c r="I927" s="211">
        <v>0.491961452100869</v>
      </c>
      <c r="J927" s="211">
        <v>0.44758240620977113</v>
      </c>
      <c r="K927" s="211">
        <v>0.5249528781683902</v>
      </c>
      <c r="L927" s="211">
        <v>0.26836137238556274</v>
      </c>
      <c r="M927" s="211">
        <v>0.10601109829813297</v>
      </c>
      <c r="N927" s="211">
        <v>0.43743755303337062</v>
      </c>
      <c r="O927" s="211">
        <v>0.75988076648847602</v>
      </c>
      <c r="P927" s="211">
        <v>7.0451820101967488E-2</v>
      </c>
      <c r="Q927" s="211">
        <v>6.498449818311644E-2</v>
      </c>
      <c r="R927" s="211">
        <v>0.39323192297309656</v>
      </c>
      <c r="S927" s="211">
        <v>0.28377018576434038</v>
      </c>
      <c r="T927" s="211">
        <v>0.56356796536944076</v>
      </c>
      <c r="U927" s="211">
        <v>0.38350204298804419</v>
      </c>
      <c r="V927" s="211">
        <v>5.3686895248869965E-2</v>
      </c>
      <c r="W927" s="211">
        <v>0.55431728087044407</v>
      </c>
      <c r="X927" s="211">
        <v>0.38366348905386105</v>
      </c>
      <c r="Y927" s="211">
        <v>0.71417251370171719</v>
      </c>
      <c r="Z927" s="211">
        <v>0.14861805572067049</v>
      </c>
      <c r="AA927" s="212">
        <v>0.11459898932731563</v>
      </c>
    </row>
    <row r="928" spans="1:27" x14ac:dyDescent="0.35">
      <c r="A928" s="210" t="s">
        <v>1604</v>
      </c>
      <c r="B928" s="217">
        <v>153.24269835038777</v>
      </c>
      <c r="C928" s="211">
        <v>5.8711518656381703E-2</v>
      </c>
      <c r="D928" s="211">
        <v>0.12871347966830737</v>
      </c>
      <c r="E928" s="211">
        <v>8.6460575594989014E-2</v>
      </c>
      <c r="F928" s="211">
        <v>7.8896122540752719E-2</v>
      </c>
      <c r="G928" s="211">
        <v>0.11979581521845756</v>
      </c>
      <c r="H928" s="211">
        <v>0.11970301865328276</v>
      </c>
      <c r="I928" s="211">
        <v>0.52732953655441062</v>
      </c>
      <c r="J928" s="211">
        <v>0.48755860315352628</v>
      </c>
      <c r="K928" s="211">
        <v>0.55507717372591592</v>
      </c>
      <c r="L928" s="211">
        <v>0.27484903726707172</v>
      </c>
      <c r="M928" s="211">
        <v>9.6992577362427751E-2</v>
      </c>
      <c r="N928" s="211">
        <v>0.41136411474433165</v>
      </c>
      <c r="O928" s="211">
        <v>0.76453409124607341</v>
      </c>
      <c r="P928" s="211">
        <v>6.8137578397850576E-2</v>
      </c>
      <c r="Q928" s="211">
        <v>6.2840100673640015E-2</v>
      </c>
      <c r="R928" s="211">
        <v>0.45263019746775396</v>
      </c>
      <c r="S928" s="211">
        <v>0.37887196307613896</v>
      </c>
      <c r="T928" s="211">
        <v>0.57711608483863486</v>
      </c>
      <c r="U928" s="211">
        <v>0.48764390542000746</v>
      </c>
      <c r="V928" s="211">
        <v>9.2057024263912657E-2</v>
      </c>
      <c r="W928" s="211">
        <v>0.59952660243327804</v>
      </c>
      <c r="X928" s="211">
        <v>0.30522487608827303</v>
      </c>
      <c r="Y928" s="211">
        <v>0.61147340769760861</v>
      </c>
      <c r="Z928" s="211">
        <v>0.14917427565163063</v>
      </c>
      <c r="AA928" s="212">
        <v>0.1118857301807312</v>
      </c>
    </row>
    <row r="929" spans="1:27" x14ac:dyDescent="0.35">
      <c r="A929" s="210" t="s">
        <v>1605</v>
      </c>
      <c r="B929" s="217">
        <v>147.97329952908413</v>
      </c>
      <c r="C929" s="211">
        <v>8.0291285015415353E-2</v>
      </c>
      <c r="D929" s="211">
        <v>0.12755266306995267</v>
      </c>
      <c r="E929" s="211">
        <v>7.4059071287496919E-2</v>
      </c>
      <c r="F929" s="211">
        <v>0.11296262937455938</v>
      </c>
      <c r="G929" s="211">
        <v>0.12221234836779138</v>
      </c>
      <c r="H929" s="211">
        <v>0.11293252852535555</v>
      </c>
      <c r="I929" s="211">
        <v>0.41770164258984166</v>
      </c>
      <c r="J929" s="211">
        <v>0.41139150233705424</v>
      </c>
      <c r="K929" s="211">
        <v>0.61064439995745556</v>
      </c>
      <c r="L929" s="211">
        <v>0.27356540715467748</v>
      </c>
      <c r="M929" s="211">
        <v>8.8344699330689155E-2</v>
      </c>
      <c r="N929" s="211">
        <v>0.37884124909648431</v>
      </c>
      <c r="O929" s="211">
        <v>0.78824376215922165</v>
      </c>
      <c r="P929" s="211">
        <v>7.0292717671687127E-2</v>
      </c>
      <c r="Q929" s="211">
        <v>5.1671251935947307E-2</v>
      </c>
      <c r="R929" s="211">
        <v>0.37596015989345594</v>
      </c>
      <c r="S929" s="211">
        <v>0.34175999040351496</v>
      </c>
      <c r="T929" s="211">
        <v>0.55340809490707932</v>
      </c>
      <c r="U929" s="211">
        <v>0.35155775430247027</v>
      </c>
      <c r="V929" s="211">
        <v>0.16319581411736914</v>
      </c>
      <c r="W929" s="211">
        <v>0.50896920551305924</v>
      </c>
      <c r="X929" s="211">
        <v>0.30910286376935497</v>
      </c>
      <c r="Y929" s="211">
        <v>0.71935687862940711</v>
      </c>
      <c r="Z929" s="211">
        <v>0.14926449034243264</v>
      </c>
      <c r="AA929" s="212">
        <v>0.12293796299662457</v>
      </c>
    </row>
    <row r="930" spans="1:27" x14ac:dyDescent="0.35">
      <c r="A930" s="210" t="s">
        <v>1606</v>
      </c>
      <c r="B930" s="217">
        <v>137.78938947588213</v>
      </c>
      <c r="C930" s="211">
        <v>5.6030616634024623E-2</v>
      </c>
      <c r="D930" s="211">
        <v>0.11723127967050594</v>
      </c>
      <c r="E930" s="211">
        <v>8.0421379271281249E-2</v>
      </c>
      <c r="F930" s="211">
        <v>0.11210122537810398</v>
      </c>
      <c r="G930" s="211">
        <v>0.12009896406248424</v>
      </c>
      <c r="H930" s="211">
        <v>0.11390984428215425</v>
      </c>
      <c r="I930" s="211">
        <v>0.51376168594194283</v>
      </c>
      <c r="J930" s="211">
        <v>0.38640652501648332</v>
      </c>
      <c r="K930" s="211">
        <v>0.53122239154361317</v>
      </c>
      <c r="L930" s="211">
        <v>0.27263031559891293</v>
      </c>
      <c r="M930" s="211">
        <v>9.9704920477283757E-2</v>
      </c>
      <c r="N930" s="211">
        <v>0.34834854528748194</v>
      </c>
      <c r="O930" s="211">
        <v>0.72537396433642531</v>
      </c>
      <c r="P930" s="211">
        <v>6.9741733198591407E-2</v>
      </c>
      <c r="Q930" s="211">
        <v>0.14550736931370242</v>
      </c>
      <c r="R930" s="211">
        <v>0.48059255181350863</v>
      </c>
      <c r="S930" s="211">
        <v>0.32448178684990603</v>
      </c>
      <c r="T930" s="211">
        <v>0.47770657984744846</v>
      </c>
      <c r="U930" s="211">
        <v>0.43851259567036394</v>
      </c>
      <c r="V930" s="211">
        <v>8.5396539139660957E-2</v>
      </c>
      <c r="W930" s="211">
        <v>0.55723662524825002</v>
      </c>
      <c r="X930" s="211">
        <v>0.42885868184493287</v>
      </c>
      <c r="Y930" s="211">
        <v>0.59268947730136867</v>
      </c>
      <c r="Z930" s="211">
        <v>0.14577894127229768</v>
      </c>
      <c r="AA930" s="212">
        <v>0.11101616148149709</v>
      </c>
    </row>
    <row r="931" spans="1:27" x14ac:dyDescent="0.35">
      <c r="A931" s="210" t="s">
        <v>1607</v>
      </c>
      <c r="B931" s="217">
        <v>139.00246043166752</v>
      </c>
      <c r="C931" s="211">
        <v>5.609709986222812E-2</v>
      </c>
      <c r="D931" s="211">
        <v>0.11502537087322681</v>
      </c>
      <c r="E931" s="211">
        <v>7.3024152100405512E-2</v>
      </c>
      <c r="F931" s="211">
        <v>0.10952332037677293</v>
      </c>
      <c r="G931" s="211">
        <v>0.11932284228496429</v>
      </c>
      <c r="H931" s="211">
        <v>0.1101388396842265</v>
      </c>
      <c r="I931" s="211">
        <v>0.48177115258670811</v>
      </c>
      <c r="J931" s="211">
        <v>0.42983970672711669</v>
      </c>
      <c r="K931" s="211">
        <v>0.62370788413533207</v>
      </c>
      <c r="L931" s="211">
        <v>0.27131342457782059</v>
      </c>
      <c r="M931" s="211">
        <v>0.10186210148886202</v>
      </c>
      <c r="N931" s="211">
        <v>0.44135825967742126</v>
      </c>
      <c r="O931" s="211">
        <v>0.61126526941113379</v>
      </c>
      <c r="P931" s="211">
        <v>7.3316749011482912E-2</v>
      </c>
      <c r="Q931" s="211">
        <v>6.2250687180387232E-2</v>
      </c>
      <c r="R931" s="211">
        <v>0.37060455153318111</v>
      </c>
      <c r="S931" s="211">
        <v>0.30512247990529351</v>
      </c>
      <c r="T931" s="211">
        <v>0.5486990923494961</v>
      </c>
      <c r="U931" s="211">
        <v>0.37302000158746745</v>
      </c>
      <c r="V931" s="211">
        <v>0.12582787560506159</v>
      </c>
      <c r="W931" s="211">
        <v>0.47987968278454396</v>
      </c>
      <c r="X931" s="211">
        <v>0.30824327049698824</v>
      </c>
      <c r="Y931" s="211">
        <v>0.65942079654925745</v>
      </c>
      <c r="Z931" s="211">
        <v>0.14463330426668422</v>
      </c>
      <c r="AA931" s="212">
        <v>0.12425267566067813</v>
      </c>
    </row>
    <row r="932" spans="1:27" x14ac:dyDescent="0.35">
      <c r="A932" s="210" t="s">
        <v>1608</v>
      </c>
      <c r="B932" s="217">
        <v>168.69231761764851</v>
      </c>
      <c r="C932" s="211">
        <v>5.1296068645364276E-2</v>
      </c>
      <c r="D932" s="211">
        <v>0.12633415381489205</v>
      </c>
      <c r="E932" s="211">
        <v>8.6738098616920487E-2</v>
      </c>
      <c r="F932" s="211">
        <v>0.10192554827164294</v>
      </c>
      <c r="G932" s="211">
        <v>0.12684138497078684</v>
      </c>
      <c r="H932" s="211">
        <v>0.11548731401062085</v>
      </c>
      <c r="I932" s="211">
        <v>0.50265717765741647</v>
      </c>
      <c r="J932" s="211">
        <v>0.47366080484878931</v>
      </c>
      <c r="K932" s="211">
        <v>0.60929855990994941</v>
      </c>
      <c r="L932" s="211">
        <v>0.27154549869315686</v>
      </c>
      <c r="M932" s="211">
        <v>8.1758815125592577E-2</v>
      </c>
      <c r="N932" s="211">
        <v>0.4865637258847742</v>
      </c>
      <c r="O932" s="211">
        <v>0.53189885651813629</v>
      </c>
      <c r="P932" s="211">
        <v>6.9402609224020209E-2</v>
      </c>
      <c r="Q932" s="211">
        <v>9.5721941083830794E-2</v>
      </c>
      <c r="R932" s="211">
        <v>0.44784410168052513</v>
      </c>
      <c r="S932" s="211">
        <v>0.2661427013799359</v>
      </c>
      <c r="T932" s="211">
        <v>0.56844552388945269</v>
      </c>
      <c r="U932" s="211">
        <v>0.43540146358636195</v>
      </c>
      <c r="V932" s="211">
        <v>0.1880642123133115</v>
      </c>
      <c r="W932" s="211">
        <v>0.53188905148567878</v>
      </c>
      <c r="X932" s="211">
        <v>0.2963241009857675</v>
      </c>
      <c r="Y932" s="211">
        <v>0.71153504494549402</v>
      </c>
      <c r="Z932" s="211">
        <v>0.14109730199343121</v>
      </c>
      <c r="AA932" s="212">
        <v>0.12304307369259082</v>
      </c>
    </row>
    <row r="933" spans="1:27" x14ac:dyDescent="0.35">
      <c r="A933" s="210" t="s">
        <v>1609</v>
      </c>
      <c r="B933" s="217">
        <v>158.96510350334825</v>
      </c>
      <c r="C933" s="211">
        <v>7.3633892262876505E-2</v>
      </c>
      <c r="D933" s="211">
        <v>0.13062586396534054</v>
      </c>
      <c r="E933" s="211">
        <v>8.4370859805373594E-2</v>
      </c>
      <c r="F933" s="211">
        <v>0.11178609925634517</v>
      </c>
      <c r="G933" s="211">
        <v>0.11404125079252761</v>
      </c>
      <c r="H933" s="211">
        <v>0.11695633783847281</v>
      </c>
      <c r="I933" s="211">
        <v>0.52694913517209063</v>
      </c>
      <c r="J933" s="211">
        <v>0.4407530455969178</v>
      </c>
      <c r="K933" s="211">
        <v>0.63587140862288438</v>
      </c>
      <c r="L933" s="211">
        <v>0.27105041593442075</v>
      </c>
      <c r="M933" s="211">
        <v>8.7641768893741812E-2</v>
      </c>
      <c r="N933" s="211">
        <v>0.38118219829412525</v>
      </c>
      <c r="O933" s="211">
        <v>0.75950822888744429</v>
      </c>
      <c r="P933" s="211">
        <v>6.8819419116396746E-2</v>
      </c>
      <c r="Q933" s="211">
        <v>8.2969847921338977E-2</v>
      </c>
      <c r="R933" s="211">
        <v>0.45157393522634082</v>
      </c>
      <c r="S933" s="211">
        <v>0.34286857511146551</v>
      </c>
      <c r="T933" s="211">
        <v>0.46723127720856228</v>
      </c>
      <c r="U933" s="211">
        <v>0.53613093605407536</v>
      </c>
      <c r="V933" s="211">
        <v>0.12724608108287178</v>
      </c>
      <c r="W933" s="211">
        <v>0.55461244932500886</v>
      </c>
      <c r="X933" s="211">
        <v>0.3413005642699185</v>
      </c>
      <c r="Y933" s="211">
        <v>0.70838500188595011</v>
      </c>
      <c r="Z933" s="211">
        <v>0.14698791223567681</v>
      </c>
      <c r="AA933" s="212">
        <v>0.12452362680565816</v>
      </c>
    </row>
    <row r="934" spans="1:27" x14ac:dyDescent="0.35">
      <c r="A934" s="210" t="s">
        <v>1610</v>
      </c>
      <c r="B934" s="217">
        <v>101.09669982392768</v>
      </c>
      <c r="C934" s="211">
        <v>6.8237709226064841E-2</v>
      </c>
      <c r="D934" s="211">
        <v>0.13207678209153942</v>
      </c>
      <c r="E934" s="211">
        <v>7.796231282648601E-2</v>
      </c>
      <c r="F934" s="211">
        <v>0.10201982193113911</v>
      </c>
      <c r="G934" s="211">
        <v>0.11930369318676098</v>
      </c>
      <c r="H934" s="211">
        <v>0.12219864482053809</v>
      </c>
      <c r="I934" s="211">
        <v>0.51885221087484257</v>
      </c>
      <c r="J934" s="211">
        <v>0.44284823565339937</v>
      </c>
      <c r="K934" s="211">
        <v>0.61597320790891386</v>
      </c>
      <c r="L934" s="211">
        <v>0.28235576105109678</v>
      </c>
      <c r="M934" s="211">
        <v>9.5793968488257178E-2</v>
      </c>
      <c r="N934" s="211">
        <v>0.36058141609988997</v>
      </c>
      <c r="O934" s="211">
        <v>0.61501159784380688</v>
      </c>
      <c r="P934" s="211">
        <v>6.3793857435906084E-2</v>
      </c>
      <c r="Q934" s="211">
        <v>7.2999536103899518E-2</v>
      </c>
      <c r="R934" s="211">
        <v>0.43150515862906763</v>
      </c>
      <c r="S934" s="211">
        <v>0.29624005979020662</v>
      </c>
      <c r="T934" s="211">
        <v>0.53597061411585933</v>
      </c>
      <c r="U934" s="211">
        <v>0.39511334488963251</v>
      </c>
      <c r="V934" s="211">
        <v>6.1226652259685627E-2</v>
      </c>
      <c r="W934" s="211">
        <v>0.57300667500876101</v>
      </c>
      <c r="X934" s="211">
        <v>0.30554869773263088</v>
      </c>
      <c r="Y934" s="211">
        <v>0.58256274938718788</v>
      </c>
      <c r="Z934" s="211">
        <v>0.14615537905915166</v>
      </c>
      <c r="AA934" s="212">
        <v>0.12590897388405176</v>
      </c>
    </row>
    <row r="935" spans="1:27" x14ac:dyDescent="0.35">
      <c r="A935" s="210" t="s">
        <v>1611</v>
      </c>
      <c r="B935" s="217">
        <v>127.05814296502081</v>
      </c>
      <c r="C935" s="211">
        <v>5.7861481122795599E-2</v>
      </c>
      <c r="D935" s="211">
        <v>0.12154200593989542</v>
      </c>
      <c r="E935" s="211">
        <v>8.163731175137165E-2</v>
      </c>
      <c r="F935" s="211">
        <v>0.1119303634437564</v>
      </c>
      <c r="G935" s="211">
        <v>0.11688943705908736</v>
      </c>
      <c r="H935" s="211">
        <v>0.10959296118383118</v>
      </c>
      <c r="I935" s="211">
        <v>0.48906996452864793</v>
      </c>
      <c r="J935" s="211">
        <v>0.46663461164637282</v>
      </c>
      <c r="K935" s="211">
        <v>0.63028952114998238</v>
      </c>
      <c r="L935" s="211">
        <v>0.27547204257699315</v>
      </c>
      <c r="M935" s="211">
        <v>0.1071800611347828</v>
      </c>
      <c r="N935" s="211">
        <v>0.46190347923695851</v>
      </c>
      <c r="O935" s="211">
        <v>0.6448121878469194</v>
      </c>
      <c r="P935" s="211">
        <v>6.9449164386958293E-2</v>
      </c>
      <c r="Q935" s="211">
        <v>0.12733624301563851</v>
      </c>
      <c r="R935" s="211">
        <v>0.4677283194137638</v>
      </c>
      <c r="S935" s="211">
        <v>0.33978510017708619</v>
      </c>
      <c r="T935" s="211">
        <v>0.48257942785307889</v>
      </c>
      <c r="U935" s="211">
        <v>0.38693348622513241</v>
      </c>
      <c r="V935" s="211">
        <v>6.7851242890585584E-2</v>
      </c>
      <c r="W935" s="211">
        <v>0.63918392523444567</v>
      </c>
      <c r="X935" s="211">
        <v>0.35596212189775733</v>
      </c>
      <c r="Y935" s="211">
        <v>0.64903257251586599</v>
      </c>
      <c r="Z935" s="211">
        <v>0.14578388736148398</v>
      </c>
      <c r="AA935" s="212">
        <v>0.12075324247948324</v>
      </c>
    </row>
    <row r="936" spans="1:27" x14ac:dyDescent="0.35">
      <c r="A936" s="210" t="s">
        <v>1612</v>
      </c>
      <c r="B936" s="217">
        <v>143.4880318823221</v>
      </c>
      <c r="C936" s="211">
        <v>5.6826464798973297E-2</v>
      </c>
      <c r="D936" s="211">
        <v>0.1263798632943367</v>
      </c>
      <c r="E936" s="211">
        <v>7.9351458456961385E-2</v>
      </c>
      <c r="F936" s="211">
        <v>0.10842544463533056</v>
      </c>
      <c r="G936" s="211">
        <v>0.12278222432804391</v>
      </c>
      <c r="H936" s="211">
        <v>0.12209763273197147</v>
      </c>
      <c r="I936" s="211">
        <v>0.52599168941653984</v>
      </c>
      <c r="J936" s="211">
        <v>0.45072528295841663</v>
      </c>
      <c r="K936" s="211">
        <v>0.64742504205190921</v>
      </c>
      <c r="L936" s="211">
        <v>0.28170179020437552</v>
      </c>
      <c r="M936" s="211">
        <v>9.4778966345473115E-2</v>
      </c>
      <c r="N936" s="211">
        <v>0.5078458210535387</v>
      </c>
      <c r="O936" s="211">
        <v>0.69622529648252207</v>
      </c>
      <c r="P936" s="211">
        <v>6.752986500978013E-2</v>
      </c>
      <c r="Q936" s="211">
        <v>0.12200520466051368</v>
      </c>
      <c r="R936" s="211">
        <v>0.44865123237527282</v>
      </c>
      <c r="S936" s="211">
        <v>0.34582865808277902</v>
      </c>
      <c r="T936" s="211">
        <v>0.54540452013575946</v>
      </c>
      <c r="U936" s="211">
        <v>0.38783606095162909</v>
      </c>
      <c r="V936" s="211">
        <v>0.12172735095604724</v>
      </c>
      <c r="W936" s="211">
        <v>0.53408505728014322</v>
      </c>
      <c r="X936" s="211">
        <v>0.39985170541455184</v>
      </c>
      <c r="Y936" s="211">
        <v>0.65625592877857597</v>
      </c>
      <c r="Z936" s="211">
        <v>0.14933386078426375</v>
      </c>
      <c r="AA936" s="212">
        <v>0.12470878863707768</v>
      </c>
    </row>
    <row r="937" spans="1:27" x14ac:dyDescent="0.35">
      <c r="A937" s="210" t="s">
        <v>1613</v>
      </c>
      <c r="B937" s="217">
        <v>152.69197775683102</v>
      </c>
      <c r="C937" s="211">
        <v>5.8158785462023938E-2</v>
      </c>
      <c r="D937" s="211">
        <v>0.12125614273138363</v>
      </c>
      <c r="E937" s="211">
        <v>8.1798556548221338E-2</v>
      </c>
      <c r="F937" s="211">
        <v>0.1005738624479551</v>
      </c>
      <c r="G937" s="211">
        <v>0.11877040689157038</v>
      </c>
      <c r="H937" s="211">
        <v>0.12663811400251127</v>
      </c>
      <c r="I937" s="211">
        <v>0.4684085014747581</v>
      </c>
      <c r="J937" s="211">
        <v>0.44968684049973778</v>
      </c>
      <c r="K937" s="211">
        <v>0.62467542189233738</v>
      </c>
      <c r="L937" s="211">
        <v>0.26709534298675841</v>
      </c>
      <c r="M937" s="211">
        <v>8.5273344587506114E-2</v>
      </c>
      <c r="N937" s="211">
        <v>0.38599103840690074</v>
      </c>
      <c r="O937" s="211">
        <v>0.65386369840986047</v>
      </c>
      <c r="P937" s="211">
        <v>6.6895820828635766E-2</v>
      </c>
      <c r="Q937" s="211">
        <v>4.545210319008796E-2</v>
      </c>
      <c r="R937" s="211">
        <v>0.47983072275235189</v>
      </c>
      <c r="S937" s="211">
        <v>0.38680150384824097</v>
      </c>
      <c r="T937" s="211">
        <v>0.56305133127146489</v>
      </c>
      <c r="U937" s="211">
        <v>0.46065196488282195</v>
      </c>
      <c r="V937" s="211">
        <v>0.12355659620674762</v>
      </c>
      <c r="W937" s="211">
        <v>0.60034213284143711</v>
      </c>
      <c r="X937" s="211">
        <v>0.38049036108437478</v>
      </c>
      <c r="Y937" s="211">
        <v>0.62692298765007792</v>
      </c>
      <c r="Z937" s="211">
        <v>0.14303683366056952</v>
      </c>
      <c r="AA937" s="212">
        <v>0.11233839338551151</v>
      </c>
    </row>
    <row r="938" spans="1:27" x14ac:dyDescent="0.35">
      <c r="A938" s="210" t="s">
        <v>1614</v>
      </c>
      <c r="B938" s="217">
        <v>121.25528206017162</v>
      </c>
      <c r="C938" s="211">
        <v>6.0745446049309496E-2</v>
      </c>
      <c r="D938" s="211">
        <v>0.12745418815789708</v>
      </c>
      <c r="E938" s="211">
        <v>7.3283889442558536E-2</v>
      </c>
      <c r="F938" s="211">
        <v>0.11389229158518283</v>
      </c>
      <c r="G938" s="211">
        <v>0.12168226603584496</v>
      </c>
      <c r="H938" s="211">
        <v>0.10823040432017851</v>
      </c>
      <c r="I938" s="211">
        <v>0.50397334242155356</v>
      </c>
      <c r="J938" s="211">
        <v>0.43969869892981139</v>
      </c>
      <c r="K938" s="211">
        <v>0.62443897403360837</v>
      </c>
      <c r="L938" s="211">
        <v>0.27790185668961948</v>
      </c>
      <c r="M938" s="211">
        <v>8.9503797945492583E-2</v>
      </c>
      <c r="N938" s="211">
        <v>0.42258549456371552</v>
      </c>
      <c r="O938" s="211">
        <v>0.7074820519944125</v>
      </c>
      <c r="P938" s="211">
        <v>7.2697431283056085E-2</v>
      </c>
      <c r="Q938" s="211">
        <v>9.0486618908252187E-2</v>
      </c>
      <c r="R938" s="211">
        <v>0.47051615332308389</v>
      </c>
      <c r="S938" s="211">
        <v>0.34266413871090473</v>
      </c>
      <c r="T938" s="211">
        <v>0.55406788093637682</v>
      </c>
      <c r="U938" s="211">
        <v>0.38528533936065562</v>
      </c>
      <c r="V938" s="211">
        <v>5.5894129995241737E-2</v>
      </c>
      <c r="W938" s="211">
        <v>0.48478978099270009</v>
      </c>
      <c r="X938" s="211">
        <v>0.39967971307428596</v>
      </c>
      <c r="Y938" s="211">
        <v>0.71504411041788951</v>
      </c>
      <c r="Z938" s="211">
        <v>0.14526879329872527</v>
      </c>
      <c r="AA938" s="212">
        <v>0.11957511057118496</v>
      </c>
    </row>
    <row r="939" spans="1:27" x14ac:dyDescent="0.35">
      <c r="A939" s="210" t="s">
        <v>1615</v>
      </c>
      <c r="B939" s="217">
        <v>122.5119800546013</v>
      </c>
      <c r="C939" s="211">
        <v>6.5052592866756159E-2</v>
      </c>
      <c r="D939" s="211">
        <v>0.12518485490628062</v>
      </c>
      <c r="E939" s="211">
        <v>7.8835968014988503E-2</v>
      </c>
      <c r="F939" s="211">
        <v>0.10002468702371105</v>
      </c>
      <c r="G939" s="211">
        <v>0.12099971197193621</v>
      </c>
      <c r="H939" s="211">
        <v>0.11983138992557801</v>
      </c>
      <c r="I939" s="211">
        <v>0.52802765930658957</v>
      </c>
      <c r="J939" s="211">
        <v>0.42320287205338852</v>
      </c>
      <c r="K939" s="211">
        <v>0.60593911195771621</v>
      </c>
      <c r="L939" s="211">
        <v>0.27526845993240956</v>
      </c>
      <c r="M939" s="211">
        <v>8.6304586838661546E-2</v>
      </c>
      <c r="N939" s="211">
        <v>0.38568303621037697</v>
      </c>
      <c r="O939" s="211">
        <v>0.68526730915365008</v>
      </c>
      <c r="P939" s="211">
        <v>6.2232325291088589E-2</v>
      </c>
      <c r="Q939" s="211">
        <v>0.15015819324184002</v>
      </c>
      <c r="R939" s="211">
        <v>0.4558105908829006</v>
      </c>
      <c r="S939" s="211">
        <v>0.36457376588772794</v>
      </c>
      <c r="T939" s="211">
        <v>0.51788292060924979</v>
      </c>
      <c r="U939" s="211">
        <v>0.43158762628686875</v>
      </c>
      <c r="V939" s="211">
        <v>9.4661163018699312E-2</v>
      </c>
      <c r="W939" s="211">
        <v>0.64772229823123362</v>
      </c>
      <c r="X939" s="211">
        <v>0.33469597732225492</v>
      </c>
      <c r="Y939" s="211">
        <v>0.58812472518302228</v>
      </c>
      <c r="Z939" s="211">
        <v>0.14321562944824978</v>
      </c>
      <c r="AA939" s="212">
        <v>0.12046839290431911</v>
      </c>
    </row>
    <row r="940" spans="1:27" x14ac:dyDescent="0.35">
      <c r="A940" s="210" t="s">
        <v>1616</v>
      </c>
      <c r="B940" s="217">
        <v>117.71536786951172</v>
      </c>
      <c r="C940" s="211">
        <v>5.1702129242056513E-2</v>
      </c>
      <c r="D940" s="211">
        <v>0.11872223724748675</v>
      </c>
      <c r="E940" s="211">
        <v>8.2657407489506535E-2</v>
      </c>
      <c r="F940" s="211">
        <v>8.9660250244304546E-2</v>
      </c>
      <c r="G940" s="211">
        <v>0.11219874266702483</v>
      </c>
      <c r="H940" s="211">
        <v>0.12093190386342227</v>
      </c>
      <c r="I940" s="211">
        <v>0.42095463981629133</v>
      </c>
      <c r="J940" s="211">
        <v>0.45624571740769165</v>
      </c>
      <c r="K940" s="211">
        <v>0.55165430550004468</v>
      </c>
      <c r="L940" s="211">
        <v>0.28137601971816251</v>
      </c>
      <c r="M940" s="211">
        <v>9.6124508148550475E-2</v>
      </c>
      <c r="N940" s="211">
        <v>0.38950757076067327</v>
      </c>
      <c r="O940" s="211">
        <v>0.70296909776349881</v>
      </c>
      <c r="P940" s="211">
        <v>6.830754616143507E-2</v>
      </c>
      <c r="Q940" s="211">
        <v>0.10293637034504473</v>
      </c>
      <c r="R940" s="211">
        <v>0.41077264033528127</v>
      </c>
      <c r="S940" s="211">
        <v>0.28647986854440888</v>
      </c>
      <c r="T940" s="211">
        <v>0.56302658807970851</v>
      </c>
      <c r="U940" s="211">
        <v>0.39361518777919602</v>
      </c>
      <c r="V940" s="211">
        <v>7.674837558835905E-2</v>
      </c>
      <c r="W940" s="211">
        <v>0.53595616452857409</v>
      </c>
      <c r="X940" s="211">
        <v>0.34835938076934841</v>
      </c>
      <c r="Y940" s="211">
        <v>0.64136526963747309</v>
      </c>
      <c r="Z940" s="211">
        <v>0.14994165444716559</v>
      </c>
      <c r="AA940" s="212">
        <v>0.12175309445536853</v>
      </c>
    </row>
    <row r="941" spans="1:27" x14ac:dyDescent="0.35">
      <c r="A941" s="210" t="s">
        <v>1617</v>
      </c>
      <c r="B941" s="217">
        <v>142.52167994429823</v>
      </c>
      <c r="C941" s="211">
        <v>7.6203335648249923E-2</v>
      </c>
      <c r="D941" s="211">
        <v>0.12269850654456586</v>
      </c>
      <c r="E941" s="211">
        <v>7.8423458675164426E-2</v>
      </c>
      <c r="F941" s="211">
        <v>9.6492467994214778E-2</v>
      </c>
      <c r="G941" s="211">
        <v>0.12049219740325172</v>
      </c>
      <c r="H941" s="211">
        <v>0.1210859137083399</v>
      </c>
      <c r="I941" s="211">
        <v>0.52956575063619615</v>
      </c>
      <c r="J941" s="211">
        <v>0.45001668063321204</v>
      </c>
      <c r="K941" s="211">
        <v>0.59941584892010469</v>
      </c>
      <c r="L941" s="211">
        <v>0.27240877416188758</v>
      </c>
      <c r="M941" s="211">
        <v>0.10055859212005233</v>
      </c>
      <c r="N941" s="211">
        <v>0.42234494863702648</v>
      </c>
      <c r="O941" s="211">
        <v>0.59876048392395842</v>
      </c>
      <c r="P941" s="211">
        <v>6.7200094018033049E-2</v>
      </c>
      <c r="Q941" s="211">
        <v>5.8142464838356292E-2</v>
      </c>
      <c r="R941" s="211">
        <v>0.47588968747129462</v>
      </c>
      <c r="S941" s="211">
        <v>0.35675199633075894</v>
      </c>
      <c r="T941" s="211">
        <v>0.54964656679159218</v>
      </c>
      <c r="U941" s="211">
        <v>0.3852376608673741</v>
      </c>
      <c r="V941" s="211">
        <v>0.15530681960162723</v>
      </c>
      <c r="W941" s="211">
        <v>0.51064805351496179</v>
      </c>
      <c r="X941" s="211">
        <v>0.25077916723803384</v>
      </c>
      <c r="Y941" s="211">
        <v>0.58874546503436997</v>
      </c>
      <c r="Z941" s="211">
        <v>0.14781221672900202</v>
      </c>
      <c r="AA941" s="212">
        <v>0.12148363913162356</v>
      </c>
    </row>
    <row r="942" spans="1:27" x14ac:dyDescent="0.35">
      <c r="A942" s="210" t="s">
        <v>1618</v>
      </c>
      <c r="B942" s="217">
        <v>120.30179935457993</v>
      </c>
      <c r="C942" s="211">
        <v>5.5011602533562215E-2</v>
      </c>
      <c r="D942" s="211">
        <v>0.1231473011048926</v>
      </c>
      <c r="E942" s="211">
        <v>7.4621326221069803E-2</v>
      </c>
      <c r="F942" s="211">
        <v>9.8294081243065032E-2</v>
      </c>
      <c r="G942" s="211">
        <v>0.12069014159289329</v>
      </c>
      <c r="H942" s="211">
        <v>0.11779356557962171</v>
      </c>
      <c r="I942" s="211">
        <v>0.4985572355300435</v>
      </c>
      <c r="J942" s="211">
        <v>0.44326865394084047</v>
      </c>
      <c r="K942" s="211">
        <v>0.62185314328701569</v>
      </c>
      <c r="L942" s="211">
        <v>0.27187199328472489</v>
      </c>
      <c r="M942" s="211">
        <v>9.9917306675557163E-2</v>
      </c>
      <c r="N942" s="211">
        <v>0.41162302894150682</v>
      </c>
      <c r="O942" s="211">
        <v>0.74694069125927998</v>
      </c>
      <c r="P942" s="211">
        <v>6.8900800263912348E-2</v>
      </c>
      <c r="Q942" s="211">
        <v>9.639890904241244E-2</v>
      </c>
      <c r="R942" s="211">
        <v>0.43036535830727862</v>
      </c>
      <c r="S942" s="211">
        <v>0.35038633585306467</v>
      </c>
      <c r="T942" s="211">
        <v>0.46479026658412259</v>
      </c>
      <c r="U942" s="211">
        <v>0.40528708387635537</v>
      </c>
      <c r="V942" s="211">
        <v>7.6030969966229878E-2</v>
      </c>
      <c r="W942" s="211">
        <v>0.52703757037495746</v>
      </c>
      <c r="X942" s="211">
        <v>0.36552232444148103</v>
      </c>
      <c r="Y942" s="211">
        <v>0.65441971776379337</v>
      </c>
      <c r="Z942" s="211">
        <v>0.14821816875714583</v>
      </c>
      <c r="AA942" s="212">
        <v>0.12319282827746393</v>
      </c>
    </row>
    <row r="943" spans="1:27" x14ac:dyDescent="0.35">
      <c r="A943" s="210" t="s">
        <v>1619</v>
      </c>
      <c r="B943" s="217">
        <v>127.98802712431986</v>
      </c>
      <c r="C943" s="211">
        <v>5.368795638936761E-2</v>
      </c>
      <c r="D943" s="211">
        <v>0.12094233029530096</v>
      </c>
      <c r="E943" s="211">
        <v>7.8019681690911599E-2</v>
      </c>
      <c r="F943" s="211">
        <v>8.4758457381428176E-2</v>
      </c>
      <c r="G943" s="211">
        <v>0.12051695281798459</v>
      </c>
      <c r="H943" s="211">
        <v>0.12305098985308448</v>
      </c>
      <c r="I943" s="211">
        <v>0.47603453549774699</v>
      </c>
      <c r="J943" s="211">
        <v>0.43676034948021797</v>
      </c>
      <c r="K943" s="211">
        <v>0.63212538318443778</v>
      </c>
      <c r="L943" s="211">
        <v>0.28212281905778308</v>
      </c>
      <c r="M943" s="211">
        <v>8.6821696110421426E-2</v>
      </c>
      <c r="N943" s="211">
        <v>0.42774123333948899</v>
      </c>
      <c r="O943" s="211">
        <v>0.71634831429802959</v>
      </c>
      <c r="P943" s="211">
        <v>7.1488806342653255E-2</v>
      </c>
      <c r="Q943" s="211">
        <v>0.14884603585796249</v>
      </c>
      <c r="R943" s="211">
        <v>0.48055073235338619</v>
      </c>
      <c r="S943" s="211">
        <v>0.32415043845621772</v>
      </c>
      <c r="T943" s="211">
        <v>0.50366241580130877</v>
      </c>
      <c r="U943" s="211">
        <v>0.37219602213723058</v>
      </c>
      <c r="V943" s="211">
        <v>7.8462273181997957E-2</v>
      </c>
      <c r="W943" s="211">
        <v>0.57043748753727053</v>
      </c>
      <c r="X943" s="211">
        <v>0.35280203006036515</v>
      </c>
      <c r="Y943" s="211">
        <v>0.61029229495020143</v>
      </c>
      <c r="Z943" s="211">
        <v>0.14854404273033869</v>
      </c>
      <c r="AA943" s="212">
        <v>0.11799795695520054</v>
      </c>
    </row>
    <row r="944" spans="1:27" x14ac:dyDescent="0.35">
      <c r="A944" s="210" t="s">
        <v>1620</v>
      </c>
      <c r="B944" s="217">
        <v>189.36775117018561</v>
      </c>
      <c r="C944" s="211">
        <v>5.9798394043192878E-2</v>
      </c>
      <c r="D944" s="211">
        <v>0.12410255097211335</v>
      </c>
      <c r="E944" s="211">
        <v>7.7183458264241209E-2</v>
      </c>
      <c r="F944" s="211">
        <v>9.8774676463446121E-2</v>
      </c>
      <c r="G944" s="211">
        <v>0.12377405923347168</v>
      </c>
      <c r="H944" s="211">
        <v>0.11558251864367812</v>
      </c>
      <c r="I944" s="211">
        <v>0.47903287133383488</v>
      </c>
      <c r="J944" s="211">
        <v>0.45363020186134834</v>
      </c>
      <c r="K944" s="211">
        <v>0.6126672444093294</v>
      </c>
      <c r="L944" s="211">
        <v>0.27432273853678835</v>
      </c>
      <c r="M944" s="211">
        <v>0.11564579386112028</v>
      </c>
      <c r="N944" s="211">
        <v>0.45810833775052695</v>
      </c>
      <c r="O944" s="211">
        <v>0.7156560871277331</v>
      </c>
      <c r="P944" s="211">
        <v>7.0320639407867105E-2</v>
      </c>
      <c r="Q944" s="211">
        <v>5.4061398216779855E-2</v>
      </c>
      <c r="R944" s="211">
        <v>0.37021718261604264</v>
      </c>
      <c r="S944" s="211">
        <v>0.33621967273078412</v>
      </c>
      <c r="T944" s="211">
        <v>0.60212336328688632</v>
      </c>
      <c r="U944" s="211">
        <v>0.41789868054015744</v>
      </c>
      <c r="V944" s="211">
        <v>0.16981758371703276</v>
      </c>
      <c r="W944" s="211">
        <v>0.57982352193641251</v>
      </c>
      <c r="X944" s="211">
        <v>0.40830300390320523</v>
      </c>
      <c r="Y944" s="211">
        <v>0.6670840673370636</v>
      </c>
      <c r="Z944" s="211">
        <v>0.14954264136635104</v>
      </c>
      <c r="AA944" s="212">
        <v>0.1189536042466703</v>
      </c>
    </row>
    <row r="945" spans="1:27" x14ac:dyDescent="0.35">
      <c r="A945" s="210" t="s">
        <v>1621</v>
      </c>
      <c r="B945" s="217">
        <v>109.85417931123868</v>
      </c>
      <c r="C945" s="211">
        <v>6.0556539549331018E-2</v>
      </c>
      <c r="D945" s="211">
        <v>0.1219904701313116</v>
      </c>
      <c r="E945" s="211">
        <v>7.4752056805578226E-2</v>
      </c>
      <c r="F945" s="211">
        <v>0.1001106450212474</v>
      </c>
      <c r="G945" s="211">
        <v>0.12129352511607434</v>
      </c>
      <c r="H945" s="211">
        <v>0.1065946401687882</v>
      </c>
      <c r="I945" s="211">
        <v>0.47348163081600103</v>
      </c>
      <c r="J945" s="211">
        <v>0.47574838269207298</v>
      </c>
      <c r="K945" s="211">
        <v>0.54495174193598517</v>
      </c>
      <c r="L945" s="211">
        <v>0.27363619548892831</v>
      </c>
      <c r="M945" s="211">
        <v>8.8449888366485027E-2</v>
      </c>
      <c r="N945" s="211">
        <v>0.51245265448354527</v>
      </c>
      <c r="O945" s="211">
        <v>0.63320694753246243</v>
      </c>
      <c r="P945" s="211">
        <v>6.8614051069542228E-2</v>
      </c>
      <c r="Q945" s="211">
        <v>6.2217505030001174E-2</v>
      </c>
      <c r="R945" s="211">
        <v>0.41031899029725682</v>
      </c>
      <c r="S945" s="211">
        <v>0.28186208421330233</v>
      </c>
      <c r="T945" s="211">
        <v>0.49762574580857827</v>
      </c>
      <c r="U945" s="211">
        <v>0.47956429670480261</v>
      </c>
      <c r="V945" s="211">
        <v>6.0937600397581004E-2</v>
      </c>
      <c r="W945" s="211">
        <v>0.51971874155105202</v>
      </c>
      <c r="X945" s="211">
        <v>0.35622302317907861</v>
      </c>
      <c r="Y945" s="211">
        <v>0.58855420719747187</v>
      </c>
      <c r="Z945" s="211">
        <v>0.1478976442374739</v>
      </c>
      <c r="AA945" s="212">
        <v>0.12184067866631218</v>
      </c>
    </row>
    <row r="946" spans="1:27" x14ac:dyDescent="0.35">
      <c r="A946" s="210" t="s">
        <v>1622</v>
      </c>
      <c r="B946" s="217">
        <v>129.00886952801895</v>
      </c>
      <c r="C946" s="211">
        <v>6.4275892250124256E-2</v>
      </c>
      <c r="D946" s="211">
        <v>0.12323625238028688</v>
      </c>
      <c r="E946" s="211">
        <v>7.3846416063189618E-2</v>
      </c>
      <c r="F946" s="211">
        <v>9.2552539575491699E-2</v>
      </c>
      <c r="G946" s="211">
        <v>0.11682785652285584</v>
      </c>
      <c r="H946" s="211">
        <v>0.10977219752406642</v>
      </c>
      <c r="I946" s="211">
        <v>0.50937215976597827</v>
      </c>
      <c r="J946" s="211">
        <v>0.45359775049571321</v>
      </c>
      <c r="K946" s="211">
        <v>0.64530673902578917</v>
      </c>
      <c r="L946" s="211">
        <v>0.28431436042117131</v>
      </c>
      <c r="M946" s="211">
        <v>0.10251558620362197</v>
      </c>
      <c r="N946" s="211">
        <v>0.36436876468212903</v>
      </c>
      <c r="O946" s="211">
        <v>0.62835576318653696</v>
      </c>
      <c r="P946" s="211">
        <v>6.0982841147491709E-2</v>
      </c>
      <c r="Q946" s="211">
        <v>5.7397730729794719E-2</v>
      </c>
      <c r="R946" s="211">
        <v>0.46128128730047513</v>
      </c>
      <c r="S946" s="211">
        <v>0.31463944811164113</v>
      </c>
      <c r="T946" s="211">
        <v>0.57414842366946239</v>
      </c>
      <c r="U946" s="211">
        <v>0.41531144930986308</v>
      </c>
      <c r="V946" s="211">
        <v>0.1057107192308553</v>
      </c>
      <c r="W946" s="211">
        <v>0.47184973116871992</v>
      </c>
      <c r="X946" s="211">
        <v>0.277612730911873</v>
      </c>
      <c r="Y946" s="211">
        <v>0.63461773418348155</v>
      </c>
      <c r="Z946" s="211">
        <v>0.1428502839509167</v>
      </c>
      <c r="AA946" s="212">
        <v>0.11760889941702649</v>
      </c>
    </row>
    <row r="947" spans="1:27" x14ac:dyDescent="0.35">
      <c r="A947" s="210" t="s">
        <v>1623</v>
      </c>
      <c r="B947" s="217">
        <v>134.46856954231484</v>
      </c>
      <c r="C947" s="211">
        <v>4.7187570942877691E-2</v>
      </c>
      <c r="D947" s="211">
        <v>0.12388727279629796</v>
      </c>
      <c r="E947" s="211">
        <v>7.20297128781585E-2</v>
      </c>
      <c r="F947" s="211">
        <v>9.9661627940334077E-2</v>
      </c>
      <c r="G947" s="211">
        <v>0.12298871017329105</v>
      </c>
      <c r="H947" s="211">
        <v>0.12342514831818437</v>
      </c>
      <c r="I947" s="211">
        <v>0.5137729099511148</v>
      </c>
      <c r="J947" s="211">
        <v>0.44420419968406505</v>
      </c>
      <c r="K947" s="211">
        <v>0.60267961650342161</v>
      </c>
      <c r="L947" s="211">
        <v>0.27371805103665209</v>
      </c>
      <c r="M947" s="211">
        <v>0.10753404084992524</v>
      </c>
      <c r="N947" s="211">
        <v>0.47044747296687306</v>
      </c>
      <c r="O947" s="211">
        <v>0.74543463507809749</v>
      </c>
      <c r="P947" s="211">
        <v>6.1967067250212261E-2</v>
      </c>
      <c r="Q947" s="211">
        <v>8.2548077341667678E-2</v>
      </c>
      <c r="R947" s="211">
        <v>0.41333453167906009</v>
      </c>
      <c r="S947" s="211">
        <v>0.38446229741004884</v>
      </c>
      <c r="T947" s="211">
        <v>0.56512337358658837</v>
      </c>
      <c r="U947" s="211">
        <v>0.43752749687389819</v>
      </c>
      <c r="V947" s="211">
        <v>0.10752534916812698</v>
      </c>
      <c r="W947" s="211">
        <v>0.57318508622456732</v>
      </c>
      <c r="X947" s="211">
        <v>0.35895485520467357</v>
      </c>
      <c r="Y947" s="211">
        <v>0.6214006574979889</v>
      </c>
      <c r="Z947" s="211">
        <v>0.14970696416274423</v>
      </c>
      <c r="AA947" s="212">
        <v>0.12177569189629911</v>
      </c>
    </row>
    <row r="948" spans="1:27" x14ac:dyDescent="0.35">
      <c r="A948" s="210" t="s">
        <v>1624</v>
      </c>
      <c r="B948" s="217">
        <v>163.48774520429853</v>
      </c>
      <c r="C948" s="211">
        <v>4.6813566615108423E-2</v>
      </c>
      <c r="D948" s="211">
        <v>0.12042821294952974</v>
      </c>
      <c r="E948" s="211">
        <v>8.6599733165942577E-2</v>
      </c>
      <c r="F948" s="211">
        <v>7.6463257592727346E-2</v>
      </c>
      <c r="G948" s="211">
        <v>0.12308515617593579</v>
      </c>
      <c r="H948" s="211">
        <v>0.11740490076198917</v>
      </c>
      <c r="I948" s="211">
        <v>0.45664993958021216</v>
      </c>
      <c r="J948" s="211">
        <v>0.38969510050896666</v>
      </c>
      <c r="K948" s="211">
        <v>0.64150292228668748</v>
      </c>
      <c r="L948" s="211">
        <v>0.27638334522385294</v>
      </c>
      <c r="M948" s="211">
        <v>0.10594094144421064</v>
      </c>
      <c r="N948" s="211">
        <v>0.41847238312300572</v>
      </c>
      <c r="O948" s="211">
        <v>0.75428219596133783</v>
      </c>
      <c r="P948" s="211">
        <v>6.3909289103084285E-2</v>
      </c>
      <c r="Q948" s="211">
        <v>0.10258816287638578</v>
      </c>
      <c r="R948" s="211">
        <v>0.40436141826833694</v>
      </c>
      <c r="S948" s="211">
        <v>0.29966108096282046</v>
      </c>
      <c r="T948" s="211">
        <v>0.5907378813011398</v>
      </c>
      <c r="U948" s="211">
        <v>0.46668717261204917</v>
      </c>
      <c r="V948" s="211">
        <v>0.12633141837901818</v>
      </c>
      <c r="W948" s="211">
        <v>0.5411630403955503</v>
      </c>
      <c r="X948" s="211">
        <v>0.25212190704753173</v>
      </c>
      <c r="Y948" s="211">
        <v>0.68546195225778916</v>
      </c>
      <c r="Z948" s="211">
        <v>0.14433810471949435</v>
      </c>
      <c r="AA948" s="212">
        <v>0.11941346678112003</v>
      </c>
    </row>
    <row r="949" spans="1:27" x14ac:dyDescent="0.35">
      <c r="A949" s="210" t="s">
        <v>1625</v>
      </c>
      <c r="B949" s="217">
        <v>113.9782061534661</v>
      </c>
      <c r="C949" s="211">
        <v>4.8696432979691145E-2</v>
      </c>
      <c r="D949" s="211">
        <v>0.1294752733476372</v>
      </c>
      <c r="E949" s="211">
        <v>8.4923086219615612E-2</v>
      </c>
      <c r="F949" s="211">
        <v>7.6305297296264868E-2</v>
      </c>
      <c r="G949" s="211">
        <v>0.12229567670310719</v>
      </c>
      <c r="H949" s="211">
        <v>0.11406963032628939</v>
      </c>
      <c r="I949" s="211">
        <v>0.50514222288105404</v>
      </c>
      <c r="J949" s="211">
        <v>0.43330441221419719</v>
      </c>
      <c r="K949" s="211">
        <v>0.6425897096135964</v>
      </c>
      <c r="L949" s="211">
        <v>0.28089787350135831</v>
      </c>
      <c r="M949" s="211">
        <v>9.4881859201307733E-2</v>
      </c>
      <c r="N949" s="211">
        <v>0.45128172106376341</v>
      </c>
      <c r="O949" s="211">
        <v>0.63309151293484478</v>
      </c>
      <c r="P949" s="211">
        <v>6.9070181400635838E-2</v>
      </c>
      <c r="Q949" s="211">
        <v>6.2182959468273055E-2</v>
      </c>
      <c r="R949" s="211">
        <v>0.45307509792129524</v>
      </c>
      <c r="S949" s="211">
        <v>0.3553471989810299</v>
      </c>
      <c r="T949" s="211">
        <v>0.55480894617498</v>
      </c>
      <c r="U949" s="211">
        <v>0.45482751890233519</v>
      </c>
      <c r="V949" s="211">
        <v>5.9618385087197828E-2</v>
      </c>
      <c r="W949" s="211">
        <v>0.63473530872301542</v>
      </c>
      <c r="X949" s="211">
        <v>0.36519939743960123</v>
      </c>
      <c r="Y949" s="211">
        <v>0.54705148081580046</v>
      </c>
      <c r="Z949" s="211">
        <v>0.14862957520824605</v>
      </c>
      <c r="AA949" s="212">
        <v>0.12575383449634767</v>
      </c>
    </row>
    <row r="950" spans="1:27" x14ac:dyDescent="0.35">
      <c r="A950" s="210" t="s">
        <v>1626</v>
      </c>
      <c r="B950" s="217">
        <v>120.89299438182159</v>
      </c>
      <c r="C950" s="211">
        <v>7.7362937529489029E-2</v>
      </c>
      <c r="D950" s="211">
        <v>0.12355093199688497</v>
      </c>
      <c r="E950" s="211">
        <v>6.8040523312869458E-2</v>
      </c>
      <c r="F950" s="211">
        <v>0.12011558778205995</v>
      </c>
      <c r="G950" s="211">
        <v>0.1184331847066583</v>
      </c>
      <c r="H950" s="211">
        <v>0.11176567549867554</v>
      </c>
      <c r="I950" s="211">
        <v>0.45974740397557817</v>
      </c>
      <c r="J950" s="211">
        <v>0.44624924065845645</v>
      </c>
      <c r="K950" s="211">
        <v>0.61870132818482648</v>
      </c>
      <c r="L950" s="211">
        <v>0.27950836186370193</v>
      </c>
      <c r="M950" s="211">
        <v>9.8467109993209734E-2</v>
      </c>
      <c r="N950" s="211">
        <v>0.46721608966926548</v>
      </c>
      <c r="O950" s="211">
        <v>0.53074567187491151</v>
      </c>
      <c r="P950" s="211">
        <v>7.0013400286457986E-2</v>
      </c>
      <c r="Q950" s="211">
        <v>0.12028303372243943</v>
      </c>
      <c r="R950" s="211">
        <v>0.47379319565019962</v>
      </c>
      <c r="S950" s="211">
        <v>0.33937420759988196</v>
      </c>
      <c r="T950" s="211">
        <v>0.57062842595648999</v>
      </c>
      <c r="U950" s="211">
        <v>0.45103891948060648</v>
      </c>
      <c r="V950" s="211">
        <v>7.5188911241324902E-2</v>
      </c>
      <c r="W950" s="211">
        <v>0.46869395169284184</v>
      </c>
      <c r="X950" s="211">
        <v>0.27011984963026753</v>
      </c>
      <c r="Y950" s="211">
        <v>0.61917097630733697</v>
      </c>
      <c r="Z950" s="211">
        <v>0.14746862413126693</v>
      </c>
      <c r="AA950" s="212">
        <v>0.12317314818007596</v>
      </c>
    </row>
    <row r="951" spans="1:27" x14ac:dyDescent="0.35">
      <c r="A951" s="210" t="s">
        <v>1627</v>
      </c>
      <c r="B951" s="217">
        <v>124.77063158567904</v>
      </c>
      <c r="C951" s="211">
        <v>5.3778743659571394E-2</v>
      </c>
      <c r="D951" s="211">
        <v>0.12359431462829329</v>
      </c>
      <c r="E951" s="211">
        <v>7.0626041439969367E-2</v>
      </c>
      <c r="F951" s="211">
        <v>0.10814121026001274</v>
      </c>
      <c r="G951" s="211">
        <v>0.12183114271650428</v>
      </c>
      <c r="H951" s="211">
        <v>0.11270550464389589</v>
      </c>
      <c r="I951" s="211">
        <v>0.52039060824319228</v>
      </c>
      <c r="J951" s="211">
        <v>0.41012408971881031</v>
      </c>
      <c r="K951" s="211">
        <v>0.63673858557464791</v>
      </c>
      <c r="L951" s="211">
        <v>0.27518759917712332</v>
      </c>
      <c r="M951" s="211">
        <v>0.10797005701523371</v>
      </c>
      <c r="N951" s="211">
        <v>0.38951980911974998</v>
      </c>
      <c r="O951" s="211">
        <v>0.60958505285305142</v>
      </c>
      <c r="P951" s="211">
        <v>6.5190125954113859E-2</v>
      </c>
      <c r="Q951" s="211">
        <v>6.9094549169714151E-2</v>
      </c>
      <c r="R951" s="211">
        <v>0.41712726168304703</v>
      </c>
      <c r="S951" s="211">
        <v>0.38010568499824765</v>
      </c>
      <c r="T951" s="211">
        <v>0.52341386704614523</v>
      </c>
      <c r="U951" s="211">
        <v>0.42369454113435701</v>
      </c>
      <c r="V951" s="211">
        <v>8.9483434704099085E-2</v>
      </c>
      <c r="W951" s="211">
        <v>0.52903358048382398</v>
      </c>
      <c r="X951" s="211">
        <v>0.36397159172532773</v>
      </c>
      <c r="Y951" s="211">
        <v>0.6312210401982038</v>
      </c>
      <c r="Z951" s="211">
        <v>0.14785691770866161</v>
      </c>
      <c r="AA951" s="212">
        <v>0.12020640459409017</v>
      </c>
    </row>
    <row r="952" spans="1:27" x14ac:dyDescent="0.35">
      <c r="A952" s="210" t="s">
        <v>1628</v>
      </c>
      <c r="B952" s="217">
        <v>150.34645824644252</v>
      </c>
      <c r="C952" s="211">
        <v>4.6965644720245017E-2</v>
      </c>
      <c r="D952" s="211">
        <v>0.12363847217290212</v>
      </c>
      <c r="E952" s="211">
        <v>7.0473538589352458E-2</v>
      </c>
      <c r="F952" s="211">
        <v>0.10166903105513031</v>
      </c>
      <c r="G952" s="211">
        <v>0.11607908875690331</v>
      </c>
      <c r="H952" s="211">
        <v>0.12078135835250151</v>
      </c>
      <c r="I952" s="211">
        <v>0.5182213151291033</v>
      </c>
      <c r="J952" s="211">
        <v>0.49070335224227468</v>
      </c>
      <c r="K952" s="211">
        <v>0.62289858912489759</v>
      </c>
      <c r="L952" s="211">
        <v>0.27605541462597671</v>
      </c>
      <c r="M952" s="211">
        <v>8.5211281497608427E-2</v>
      </c>
      <c r="N952" s="211">
        <v>0.37455579513834869</v>
      </c>
      <c r="O952" s="211">
        <v>0.70764728582645064</v>
      </c>
      <c r="P952" s="211">
        <v>6.5765292669708861E-2</v>
      </c>
      <c r="Q952" s="211">
        <v>8.1235604299852604E-2</v>
      </c>
      <c r="R952" s="211">
        <v>0.42867766270310426</v>
      </c>
      <c r="S952" s="211">
        <v>0.31176899335859126</v>
      </c>
      <c r="T952" s="211">
        <v>0.53311203935204643</v>
      </c>
      <c r="U952" s="211">
        <v>0.51656002035544057</v>
      </c>
      <c r="V952" s="211">
        <v>0.10352289063833156</v>
      </c>
      <c r="W952" s="211">
        <v>0.60823744586396644</v>
      </c>
      <c r="X952" s="211">
        <v>0.38909563117316109</v>
      </c>
      <c r="Y952" s="211">
        <v>0.7344446809585643</v>
      </c>
      <c r="Z952" s="211">
        <v>0.14990324824934007</v>
      </c>
      <c r="AA952" s="212">
        <v>0.11370775131268206</v>
      </c>
    </row>
    <row r="953" spans="1:27" x14ac:dyDescent="0.35">
      <c r="A953" s="210" t="s">
        <v>1629</v>
      </c>
      <c r="B953" s="217">
        <v>119.02220469657898</v>
      </c>
      <c r="C953" s="211">
        <v>7.4212807903996841E-2</v>
      </c>
      <c r="D953" s="211">
        <v>0.13365476379290614</v>
      </c>
      <c r="E953" s="211">
        <v>7.8667630841153524E-2</v>
      </c>
      <c r="F953" s="211">
        <v>0.10698286635921198</v>
      </c>
      <c r="G953" s="211">
        <v>0.11669682728967692</v>
      </c>
      <c r="H953" s="211">
        <v>0.12764250751949449</v>
      </c>
      <c r="I953" s="211">
        <v>0.45879245013155123</v>
      </c>
      <c r="J953" s="211">
        <v>0.41250024173150462</v>
      </c>
      <c r="K953" s="211">
        <v>0.63761968007634151</v>
      </c>
      <c r="L953" s="211">
        <v>0.28210821811177311</v>
      </c>
      <c r="M953" s="211">
        <v>9.4337510538809052E-2</v>
      </c>
      <c r="N953" s="211">
        <v>0.51608555252658184</v>
      </c>
      <c r="O953" s="211">
        <v>0.56308427255030413</v>
      </c>
      <c r="P953" s="211">
        <v>6.9894322931677605E-2</v>
      </c>
      <c r="Q953" s="211">
        <v>5.4829172687556743E-2</v>
      </c>
      <c r="R953" s="211">
        <v>0.44205698739337795</v>
      </c>
      <c r="S953" s="211">
        <v>0.32269194884758517</v>
      </c>
      <c r="T953" s="211">
        <v>0.50216260940491642</v>
      </c>
      <c r="U953" s="211">
        <v>0.32305998652119844</v>
      </c>
      <c r="V953" s="211">
        <v>7.1110484521747314E-2</v>
      </c>
      <c r="W953" s="211">
        <v>0.55762891955430671</v>
      </c>
      <c r="X953" s="211">
        <v>0.32197139693465748</v>
      </c>
      <c r="Y953" s="211">
        <v>0.63444124000761937</v>
      </c>
      <c r="Z953" s="211">
        <v>0.14278829541517396</v>
      </c>
      <c r="AA953" s="212">
        <v>0.1174937573497031</v>
      </c>
    </row>
    <row r="954" spans="1:27" x14ac:dyDescent="0.35">
      <c r="A954" s="210" t="s">
        <v>1630</v>
      </c>
      <c r="B954" s="217">
        <v>141.60899283033871</v>
      </c>
      <c r="C954" s="211">
        <v>6.9011634731144855E-2</v>
      </c>
      <c r="D954" s="211">
        <v>0.12826651966464508</v>
      </c>
      <c r="E954" s="211">
        <v>8.0888379936152652E-2</v>
      </c>
      <c r="F954" s="211">
        <v>9.7388277225958331E-2</v>
      </c>
      <c r="G954" s="211">
        <v>0.12517218212709527</v>
      </c>
      <c r="H954" s="211">
        <v>0.10252187576435635</v>
      </c>
      <c r="I954" s="211">
        <v>0.52037236487536276</v>
      </c>
      <c r="J954" s="211">
        <v>0.44371164446520078</v>
      </c>
      <c r="K954" s="211">
        <v>0.63978503581759638</v>
      </c>
      <c r="L954" s="211">
        <v>0.27646851807668321</v>
      </c>
      <c r="M954" s="211">
        <v>8.8164420980143654E-2</v>
      </c>
      <c r="N954" s="211">
        <v>0.52289556975850404</v>
      </c>
      <c r="O954" s="211">
        <v>0.76911941659099592</v>
      </c>
      <c r="P954" s="211">
        <v>6.7192794906476852E-2</v>
      </c>
      <c r="Q954" s="211">
        <v>0.12122730437262763</v>
      </c>
      <c r="R954" s="211">
        <v>0.41518571181580016</v>
      </c>
      <c r="S954" s="211">
        <v>0.27985958373982772</v>
      </c>
      <c r="T954" s="211">
        <v>0.55904022517691676</v>
      </c>
      <c r="U954" s="211">
        <v>0.46365918845854009</v>
      </c>
      <c r="V954" s="211">
        <v>9.9474073352680159E-2</v>
      </c>
      <c r="W954" s="211">
        <v>0.61717521954337129</v>
      </c>
      <c r="X954" s="211">
        <v>0.36532502959636054</v>
      </c>
      <c r="Y954" s="211">
        <v>0.603149578094205</v>
      </c>
      <c r="Z954" s="211">
        <v>0.14891691030972329</v>
      </c>
      <c r="AA954" s="212">
        <v>0.12385112770133677</v>
      </c>
    </row>
    <row r="955" spans="1:27" x14ac:dyDescent="0.35">
      <c r="A955" s="210" t="s">
        <v>1631</v>
      </c>
      <c r="B955" s="217">
        <v>149.23201235788434</v>
      </c>
      <c r="C955" s="211">
        <v>7.3705125519651235E-2</v>
      </c>
      <c r="D955" s="211">
        <v>0.12265534492611453</v>
      </c>
      <c r="E955" s="211">
        <v>6.9304097050442909E-2</v>
      </c>
      <c r="F955" s="211">
        <v>8.4082539852215532E-2</v>
      </c>
      <c r="G955" s="211">
        <v>0.12330903533452205</v>
      </c>
      <c r="H955" s="211">
        <v>0.11495882326079004</v>
      </c>
      <c r="I955" s="211">
        <v>0.46488656689688518</v>
      </c>
      <c r="J955" s="211">
        <v>0.39409099337428444</v>
      </c>
      <c r="K955" s="211">
        <v>0.62279833605823443</v>
      </c>
      <c r="L955" s="211">
        <v>0.26971135703329813</v>
      </c>
      <c r="M955" s="211">
        <v>0.10481818467364813</v>
      </c>
      <c r="N955" s="211">
        <v>0.45772563586061366</v>
      </c>
      <c r="O955" s="211">
        <v>0.70238114495660653</v>
      </c>
      <c r="P955" s="211">
        <v>6.4964021510202308E-2</v>
      </c>
      <c r="Q955" s="211">
        <v>0.11132727569566414</v>
      </c>
      <c r="R955" s="211">
        <v>0.35654281365103602</v>
      </c>
      <c r="S955" s="211">
        <v>0.29374393072849475</v>
      </c>
      <c r="T955" s="211">
        <v>0.58973936683378125</v>
      </c>
      <c r="U955" s="211">
        <v>0.32131868217645643</v>
      </c>
      <c r="V955" s="211">
        <v>0.17652383282295614</v>
      </c>
      <c r="W955" s="211">
        <v>0.5173339912358248</v>
      </c>
      <c r="X955" s="211">
        <v>0.42977361849342482</v>
      </c>
      <c r="Y955" s="211">
        <v>0.60562516896725749</v>
      </c>
      <c r="Z955" s="211">
        <v>0.14827210444054084</v>
      </c>
      <c r="AA955" s="212">
        <v>0.11859965686493194</v>
      </c>
    </row>
    <row r="956" spans="1:27" x14ac:dyDescent="0.35">
      <c r="A956" s="210" t="s">
        <v>1632</v>
      </c>
      <c r="B956" s="217">
        <v>131.22273589904594</v>
      </c>
      <c r="C956" s="211">
        <v>6.4521146683287095E-2</v>
      </c>
      <c r="D956" s="211">
        <v>0.11888538339813388</v>
      </c>
      <c r="E956" s="211">
        <v>8.0594191759089218E-2</v>
      </c>
      <c r="F956" s="211">
        <v>0.10470864120200059</v>
      </c>
      <c r="G956" s="211">
        <v>0.12074160531968939</v>
      </c>
      <c r="H956" s="211">
        <v>0.117289405366755</v>
      </c>
      <c r="I956" s="211">
        <v>0.51541206988586452</v>
      </c>
      <c r="J956" s="211">
        <v>0.42520233619740522</v>
      </c>
      <c r="K956" s="211">
        <v>0.6304037942737617</v>
      </c>
      <c r="L956" s="211">
        <v>0.27688839104544055</v>
      </c>
      <c r="M956" s="211">
        <v>9.4932050997798986E-2</v>
      </c>
      <c r="N956" s="211">
        <v>0.52164168087006457</v>
      </c>
      <c r="O956" s="211">
        <v>0.57443004604044234</v>
      </c>
      <c r="P956" s="211">
        <v>6.9946175887110634E-2</v>
      </c>
      <c r="Q956" s="211">
        <v>0.11910072338993366</v>
      </c>
      <c r="R956" s="211">
        <v>0.38742972009611032</v>
      </c>
      <c r="S956" s="211">
        <v>0.25970953238307809</v>
      </c>
      <c r="T956" s="211">
        <v>0.56613411535619385</v>
      </c>
      <c r="U956" s="211">
        <v>0.40810615002081507</v>
      </c>
      <c r="V956" s="211">
        <v>6.2361442398022632E-2</v>
      </c>
      <c r="W956" s="211">
        <v>0.48430083615494546</v>
      </c>
      <c r="X956" s="211">
        <v>0.2984446185361278</v>
      </c>
      <c r="Y956" s="211">
        <v>0.71306315229615469</v>
      </c>
      <c r="Z956" s="211">
        <v>0.1442362792404388</v>
      </c>
      <c r="AA956" s="212">
        <v>0.1159302206677234</v>
      </c>
    </row>
    <row r="957" spans="1:27" x14ac:dyDescent="0.35">
      <c r="A957" s="210" t="s">
        <v>1633</v>
      </c>
      <c r="B957" s="217">
        <v>109.99384354506752</v>
      </c>
      <c r="C957" s="211">
        <v>5.9630387224203239E-2</v>
      </c>
      <c r="D957" s="211">
        <v>0.12109560698781748</v>
      </c>
      <c r="E957" s="211">
        <v>8.029700958446627E-2</v>
      </c>
      <c r="F957" s="211">
        <v>8.1208775233787195E-2</v>
      </c>
      <c r="G957" s="211">
        <v>0.11976553373291593</v>
      </c>
      <c r="H957" s="211">
        <v>0.11103523262950933</v>
      </c>
      <c r="I957" s="211">
        <v>0.46809149506839276</v>
      </c>
      <c r="J957" s="211">
        <v>0.44724188308314594</v>
      </c>
      <c r="K957" s="211">
        <v>0.53073832919212871</v>
      </c>
      <c r="L957" s="211">
        <v>0.27704501747746091</v>
      </c>
      <c r="M957" s="211">
        <v>9.946806603484773E-2</v>
      </c>
      <c r="N957" s="211">
        <v>0.48203277652097004</v>
      </c>
      <c r="O957" s="211">
        <v>0.56432225435508832</v>
      </c>
      <c r="P957" s="211">
        <v>6.2916136109715456E-2</v>
      </c>
      <c r="Q957" s="211">
        <v>6.674932017614392E-2</v>
      </c>
      <c r="R957" s="211">
        <v>0.43401406933673736</v>
      </c>
      <c r="S957" s="211">
        <v>0.41055974578269422</v>
      </c>
      <c r="T957" s="211">
        <v>0.54951133980856393</v>
      </c>
      <c r="U957" s="211">
        <v>0.38564623511195251</v>
      </c>
      <c r="V957" s="211">
        <v>6.9803819361892755E-2</v>
      </c>
      <c r="W957" s="211">
        <v>0.49074700785701503</v>
      </c>
      <c r="X957" s="211">
        <v>0.37683640073264357</v>
      </c>
      <c r="Y957" s="211">
        <v>0.64195559296318216</v>
      </c>
      <c r="Z957" s="211">
        <v>0.1490613553201843</v>
      </c>
      <c r="AA957" s="212">
        <v>0.11970793538922719</v>
      </c>
    </row>
    <row r="958" spans="1:27" x14ac:dyDescent="0.35">
      <c r="A958" s="210" t="s">
        <v>1634</v>
      </c>
      <c r="B958" s="217">
        <v>137.29004707273634</v>
      </c>
      <c r="C958" s="211">
        <v>6.2419658946225011E-2</v>
      </c>
      <c r="D958" s="211">
        <v>0.12508562848930882</v>
      </c>
      <c r="E958" s="211">
        <v>8.3528912703963246E-2</v>
      </c>
      <c r="F958" s="211">
        <v>0.11301300928417933</v>
      </c>
      <c r="G958" s="211">
        <v>0.11975287222858658</v>
      </c>
      <c r="H958" s="211">
        <v>0.1220298599996162</v>
      </c>
      <c r="I958" s="211">
        <v>0.5024471687039731</v>
      </c>
      <c r="J958" s="211">
        <v>0.42253135371138556</v>
      </c>
      <c r="K958" s="211">
        <v>0.59698819182101337</v>
      </c>
      <c r="L958" s="211">
        <v>0.27409724474979097</v>
      </c>
      <c r="M958" s="211">
        <v>9.2624287835532157E-2</v>
      </c>
      <c r="N958" s="211">
        <v>0.41649611890853033</v>
      </c>
      <c r="O958" s="211">
        <v>0.75203679203648965</v>
      </c>
      <c r="P958" s="211">
        <v>6.8573449057257013E-2</v>
      </c>
      <c r="Q958" s="211">
        <v>9.8549999509873587E-2</v>
      </c>
      <c r="R958" s="211">
        <v>0.46581401415002455</v>
      </c>
      <c r="S958" s="211">
        <v>0.37979805415005563</v>
      </c>
      <c r="T958" s="211">
        <v>0.55865455612120551</v>
      </c>
      <c r="U958" s="211">
        <v>0.43191479572571256</v>
      </c>
      <c r="V958" s="211">
        <v>7.7552227071470164E-2</v>
      </c>
      <c r="W958" s="211">
        <v>0.51618466183847012</v>
      </c>
      <c r="X958" s="211">
        <v>0.2799446119934535</v>
      </c>
      <c r="Y958" s="211">
        <v>0.61707912093594197</v>
      </c>
      <c r="Z958" s="211">
        <v>0.14805585604657653</v>
      </c>
      <c r="AA958" s="212">
        <v>0.11431922187985044</v>
      </c>
    </row>
    <row r="959" spans="1:27" x14ac:dyDescent="0.35">
      <c r="A959" s="210" t="s">
        <v>1635</v>
      </c>
      <c r="B959" s="217">
        <v>134.77107298244482</v>
      </c>
      <c r="C959" s="211">
        <v>5.7512328894683003E-2</v>
      </c>
      <c r="D959" s="211">
        <v>0.12100046388012969</v>
      </c>
      <c r="E959" s="211">
        <v>7.7848130723265449E-2</v>
      </c>
      <c r="F959" s="211">
        <v>9.4930659040739454E-2</v>
      </c>
      <c r="G959" s="211">
        <v>0.12267402307590018</v>
      </c>
      <c r="H959" s="211">
        <v>0.12007786138781695</v>
      </c>
      <c r="I959" s="211">
        <v>0.45642261566136505</v>
      </c>
      <c r="J959" s="211">
        <v>0.43943438099864529</v>
      </c>
      <c r="K959" s="211">
        <v>0.60447462730389601</v>
      </c>
      <c r="L959" s="211">
        <v>0.26828518196623707</v>
      </c>
      <c r="M959" s="211">
        <v>9.9956774573590909E-2</v>
      </c>
      <c r="N959" s="211">
        <v>0.37427938917336973</v>
      </c>
      <c r="O959" s="211">
        <v>0.76437448980805622</v>
      </c>
      <c r="P959" s="211">
        <v>7.0349407569731501E-2</v>
      </c>
      <c r="Q959" s="211">
        <v>7.1840741113235101E-2</v>
      </c>
      <c r="R959" s="211">
        <v>0.44862725878324633</v>
      </c>
      <c r="S959" s="211">
        <v>0.26616450248908891</v>
      </c>
      <c r="T959" s="211">
        <v>0.49966375812642067</v>
      </c>
      <c r="U959" s="211">
        <v>0.34895054190389563</v>
      </c>
      <c r="V959" s="211">
        <v>0.12213248513822886</v>
      </c>
      <c r="W959" s="211">
        <v>0.52959121310344537</v>
      </c>
      <c r="X959" s="211">
        <v>0.29269404267034732</v>
      </c>
      <c r="Y959" s="211">
        <v>0.66275915782594996</v>
      </c>
      <c r="Z959" s="211">
        <v>0.14636345210621632</v>
      </c>
      <c r="AA959" s="212">
        <v>0.1218608167504743</v>
      </c>
    </row>
    <row r="960" spans="1:27" x14ac:dyDescent="0.35">
      <c r="A960" s="210" t="s">
        <v>1636</v>
      </c>
      <c r="B960" s="217">
        <v>138.61452984215785</v>
      </c>
      <c r="C960" s="211">
        <v>6.8425795502310968E-2</v>
      </c>
      <c r="D960" s="211">
        <v>0.11869732599739823</v>
      </c>
      <c r="E960" s="211">
        <v>8.0447561143604546E-2</v>
      </c>
      <c r="F960" s="211">
        <v>9.8470536697520927E-2</v>
      </c>
      <c r="G960" s="211">
        <v>0.12513807641467228</v>
      </c>
      <c r="H960" s="211">
        <v>0.1166040438580063</v>
      </c>
      <c r="I960" s="211">
        <v>0.53733202132744584</v>
      </c>
      <c r="J960" s="211">
        <v>0.42730541773923586</v>
      </c>
      <c r="K960" s="211">
        <v>0.6485612766562181</v>
      </c>
      <c r="L960" s="211">
        <v>0.27666575079535272</v>
      </c>
      <c r="M960" s="211">
        <v>0.1170747377928954</v>
      </c>
      <c r="N960" s="211">
        <v>0.39476373620700089</v>
      </c>
      <c r="O960" s="211">
        <v>0.67535904783016687</v>
      </c>
      <c r="P960" s="211">
        <v>6.664053567314239E-2</v>
      </c>
      <c r="Q960" s="211">
        <v>0.10468867699004414</v>
      </c>
      <c r="R960" s="211">
        <v>0.45554979387631578</v>
      </c>
      <c r="S960" s="211">
        <v>0.38049337590391796</v>
      </c>
      <c r="T960" s="211">
        <v>0.54396524145079994</v>
      </c>
      <c r="U960" s="211">
        <v>0.38006459279284599</v>
      </c>
      <c r="V960" s="211">
        <v>6.5642457111398766E-2</v>
      </c>
      <c r="W960" s="211">
        <v>0.53859863167003208</v>
      </c>
      <c r="X960" s="211">
        <v>0.3730428002654213</v>
      </c>
      <c r="Y960" s="211">
        <v>0.66812750273550647</v>
      </c>
      <c r="Z960" s="211">
        <v>0.14715396622136487</v>
      </c>
      <c r="AA960" s="212">
        <v>0.11098183419597074</v>
      </c>
    </row>
    <row r="961" spans="1:27" x14ac:dyDescent="0.35">
      <c r="A961" s="210" t="s">
        <v>1637</v>
      </c>
      <c r="B961" s="217">
        <v>136.55905611191477</v>
      </c>
      <c r="C961" s="211">
        <v>5.8932727554309991E-2</v>
      </c>
      <c r="D961" s="211">
        <v>0.13042876818040447</v>
      </c>
      <c r="E961" s="211">
        <v>7.1005841395864591E-2</v>
      </c>
      <c r="F961" s="211">
        <v>0.10263835843372524</v>
      </c>
      <c r="G961" s="211">
        <v>0.11727462211824086</v>
      </c>
      <c r="H961" s="211">
        <v>0.10465027263875655</v>
      </c>
      <c r="I961" s="211">
        <v>0.52513900486605003</v>
      </c>
      <c r="J961" s="211">
        <v>0.45715659391704699</v>
      </c>
      <c r="K961" s="211">
        <v>0.63562336810153519</v>
      </c>
      <c r="L961" s="211">
        <v>0.27165218850104522</v>
      </c>
      <c r="M961" s="211">
        <v>0.10676491658460641</v>
      </c>
      <c r="N961" s="211">
        <v>0.4644091114275829</v>
      </c>
      <c r="O961" s="211">
        <v>0.73672540459536839</v>
      </c>
      <c r="P961" s="211">
        <v>7.0432802499343181E-2</v>
      </c>
      <c r="Q961" s="211">
        <v>4.7819538685751721E-2</v>
      </c>
      <c r="R961" s="211">
        <v>0.48566939645211871</v>
      </c>
      <c r="S961" s="211">
        <v>0.3104176654787274</v>
      </c>
      <c r="T961" s="211">
        <v>0.63208962758619691</v>
      </c>
      <c r="U961" s="211">
        <v>0.43829636647148168</v>
      </c>
      <c r="V961" s="211">
        <v>8.0496239243912429E-2</v>
      </c>
      <c r="W961" s="211">
        <v>0.59938931628549319</v>
      </c>
      <c r="X961" s="211">
        <v>0.35984653638873892</v>
      </c>
      <c r="Y961" s="211">
        <v>0.58584315113394281</v>
      </c>
      <c r="Z961" s="211">
        <v>0.14802709687250501</v>
      </c>
      <c r="AA961" s="212">
        <v>0.12022983928536742</v>
      </c>
    </row>
    <row r="962" spans="1:27" x14ac:dyDescent="0.35">
      <c r="A962" s="210" t="s">
        <v>1638</v>
      </c>
      <c r="B962" s="217">
        <v>116.45472309542512</v>
      </c>
      <c r="C962" s="211">
        <v>4.9727095337235024E-2</v>
      </c>
      <c r="D962" s="211">
        <v>0.12905134385993972</v>
      </c>
      <c r="E962" s="211">
        <v>7.8032374967703613E-2</v>
      </c>
      <c r="F962" s="211">
        <v>8.4385163807845609E-2</v>
      </c>
      <c r="G962" s="211">
        <v>0.12037801711983523</v>
      </c>
      <c r="H962" s="211">
        <v>0.10876464854775418</v>
      </c>
      <c r="I962" s="211">
        <v>0.50774780665418962</v>
      </c>
      <c r="J962" s="211">
        <v>0.44937770249839715</v>
      </c>
      <c r="K962" s="211">
        <v>0.62231049677918904</v>
      </c>
      <c r="L962" s="211">
        <v>0.27169138447020569</v>
      </c>
      <c r="M962" s="211">
        <v>0.10907968291371632</v>
      </c>
      <c r="N962" s="211">
        <v>0.36763794406926248</v>
      </c>
      <c r="O962" s="211">
        <v>0.64300661488829647</v>
      </c>
      <c r="P962" s="211">
        <v>6.8839767160315299E-2</v>
      </c>
      <c r="Q962" s="211">
        <v>8.770159121560793E-2</v>
      </c>
      <c r="R962" s="211">
        <v>0.43823072162518684</v>
      </c>
      <c r="S962" s="211">
        <v>0.35471089486433416</v>
      </c>
      <c r="T962" s="211">
        <v>0.53681717557131658</v>
      </c>
      <c r="U962" s="211">
        <v>0.33932493828342336</v>
      </c>
      <c r="V962" s="211">
        <v>8.5120684039186378E-2</v>
      </c>
      <c r="W962" s="211">
        <v>0.5676220417342327</v>
      </c>
      <c r="X962" s="211">
        <v>0.33307950923234125</v>
      </c>
      <c r="Y962" s="211">
        <v>0.53993816062183408</v>
      </c>
      <c r="Z962" s="211">
        <v>0.14682226037709339</v>
      </c>
      <c r="AA962" s="212">
        <v>0.12180096981901893</v>
      </c>
    </row>
    <row r="963" spans="1:27" x14ac:dyDescent="0.35">
      <c r="A963" s="210" t="s">
        <v>1639</v>
      </c>
      <c r="B963" s="217">
        <v>145.1363032763218</v>
      </c>
      <c r="C963" s="211">
        <v>5.6527433356257373E-2</v>
      </c>
      <c r="D963" s="211">
        <v>0.11872159993142112</v>
      </c>
      <c r="E963" s="211">
        <v>7.5793375949296984E-2</v>
      </c>
      <c r="F963" s="211">
        <v>8.1820819801691022E-2</v>
      </c>
      <c r="G963" s="211">
        <v>0.1208405935733842</v>
      </c>
      <c r="H963" s="211">
        <v>0.11361590695503151</v>
      </c>
      <c r="I963" s="211">
        <v>0.48841449056282049</v>
      </c>
      <c r="J963" s="211">
        <v>0.43455959045930476</v>
      </c>
      <c r="K963" s="211">
        <v>0.61169780959327258</v>
      </c>
      <c r="L963" s="211">
        <v>0.28327511855710019</v>
      </c>
      <c r="M963" s="211">
        <v>0.10262513163794867</v>
      </c>
      <c r="N963" s="211">
        <v>0.46822308147239</v>
      </c>
      <c r="O963" s="211">
        <v>0.63032251876380407</v>
      </c>
      <c r="P963" s="211">
        <v>6.9722686784560839E-2</v>
      </c>
      <c r="Q963" s="211">
        <v>6.085281300894986E-2</v>
      </c>
      <c r="R963" s="211">
        <v>0.48024213276187389</v>
      </c>
      <c r="S963" s="211">
        <v>0.35267758960977336</v>
      </c>
      <c r="T963" s="211">
        <v>0.57703326665632482</v>
      </c>
      <c r="U963" s="211">
        <v>0.36963230448722983</v>
      </c>
      <c r="V963" s="211">
        <v>0.12285650580485077</v>
      </c>
      <c r="W963" s="211">
        <v>0.47323004815085667</v>
      </c>
      <c r="X963" s="211">
        <v>0.26198580773094232</v>
      </c>
      <c r="Y963" s="211">
        <v>0.67030804933098009</v>
      </c>
      <c r="Z963" s="211">
        <v>0.14281136430477773</v>
      </c>
      <c r="AA963" s="212">
        <v>0.11925821883648918</v>
      </c>
    </row>
    <row r="964" spans="1:27" x14ac:dyDescent="0.35">
      <c r="A964" s="210" t="s">
        <v>1640</v>
      </c>
      <c r="B964" s="217">
        <v>173.31199396978093</v>
      </c>
      <c r="C964" s="211">
        <v>5.7697359818259478E-2</v>
      </c>
      <c r="D964" s="211">
        <v>0.13022739702543168</v>
      </c>
      <c r="E964" s="211">
        <v>7.442074564638973E-2</v>
      </c>
      <c r="F964" s="211">
        <v>0.10841365577024764</v>
      </c>
      <c r="G964" s="211">
        <v>0.11960670077478595</v>
      </c>
      <c r="H964" s="211">
        <v>0.1129428226823134</v>
      </c>
      <c r="I964" s="211">
        <v>0.50971059814429009</v>
      </c>
      <c r="J964" s="211">
        <v>0.43983827695325828</v>
      </c>
      <c r="K964" s="211">
        <v>0.64318927331597342</v>
      </c>
      <c r="L964" s="211">
        <v>0.26840634978367411</v>
      </c>
      <c r="M964" s="211">
        <v>9.163797690056015E-2</v>
      </c>
      <c r="N964" s="211">
        <v>0.38999889736517224</v>
      </c>
      <c r="O964" s="211">
        <v>0.74122536006723494</v>
      </c>
      <c r="P964" s="211">
        <v>6.3198115300002536E-2</v>
      </c>
      <c r="Q964" s="211">
        <v>0.11411668466792815</v>
      </c>
      <c r="R964" s="211">
        <v>0.44121759234507085</v>
      </c>
      <c r="S964" s="211">
        <v>0.32573473642489609</v>
      </c>
      <c r="T964" s="211">
        <v>0.60781641240467654</v>
      </c>
      <c r="U964" s="211">
        <v>0.39049486657801546</v>
      </c>
      <c r="V964" s="211">
        <v>0.16007537879191022</v>
      </c>
      <c r="W964" s="211">
        <v>0.5723026225693354</v>
      </c>
      <c r="X964" s="211">
        <v>0.29741750826219437</v>
      </c>
      <c r="Y964" s="211">
        <v>0.72633117140980341</v>
      </c>
      <c r="Z964" s="211">
        <v>0.14890639963566593</v>
      </c>
      <c r="AA964" s="212">
        <v>0.11157142833386761</v>
      </c>
    </row>
    <row r="965" spans="1:27" x14ac:dyDescent="0.35">
      <c r="A965" s="210" t="s">
        <v>1641</v>
      </c>
      <c r="B965" s="217">
        <v>119.04151566234269</v>
      </c>
      <c r="C965" s="211">
        <v>6.3251719099139264E-2</v>
      </c>
      <c r="D965" s="211">
        <v>0.12267984799592921</v>
      </c>
      <c r="E965" s="211">
        <v>7.6194470021906463E-2</v>
      </c>
      <c r="F965" s="211">
        <v>9.7910340856856889E-2</v>
      </c>
      <c r="G965" s="211">
        <v>0.11651679879798577</v>
      </c>
      <c r="H965" s="211">
        <v>0.11507635765713105</v>
      </c>
      <c r="I965" s="211">
        <v>0.50271054347090516</v>
      </c>
      <c r="J965" s="211">
        <v>0.40054634915922666</v>
      </c>
      <c r="K965" s="211">
        <v>0.58237496709487924</v>
      </c>
      <c r="L965" s="211">
        <v>0.27417517758672</v>
      </c>
      <c r="M965" s="211">
        <v>0.10320415705502359</v>
      </c>
      <c r="N965" s="211">
        <v>0.52803234799997056</v>
      </c>
      <c r="O965" s="211">
        <v>0.7408133390302174</v>
      </c>
      <c r="P965" s="211">
        <v>7.2542823487127789E-2</v>
      </c>
      <c r="Q965" s="211">
        <v>8.9815254282688675E-2</v>
      </c>
      <c r="R965" s="211">
        <v>0.44649141262969866</v>
      </c>
      <c r="S965" s="211">
        <v>0.29953739119387157</v>
      </c>
      <c r="T965" s="211">
        <v>0.50383802497830765</v>
      </c>
      <c r="U965" s="211">
        <v>0.4095821183735624</v>
      </c>
      <c r="V965" s="211">
        <v>6.4011612978643218E-2</v>
      </c>
      <c r="W965" s="211">
        <v>0.49195605677684096</v>
      </c>
      <c r="X965" s="211">
        <v>0.30583700553281035</v>
      </c>
      <c r="Y965" s="211">
        <v>0.51658103111711362</v>
      </c>
      <c r="Z965" s="211">
        <v>0.14210245342719646</v>
      </c>
      <c r="AA965" s="212">
        <v>0.12236780936468689</v>
      </c>
    </row>
    <row r="966" spans="1:27" x14ac:dyDescent="0.35">
      <c r="A966" s="210" t="s">
        <v>1642</v>
      </c>
      <c r="B966" s="217">
        <v>129.07192037853784</v>
      </c>
      <c r="C966" s="211">
        <v>6.9941890719904656E-2</v>
      </c>
      <c r="D966" s="211">
        <v>0.12300559145608535</v>
      </c>
      <c r="E966" s="211">
        <v>8.4448444879986873E-2</v>
      </c>
      <c r="F966" s="211">
        <v>8.9579421678145602E-2</v>
      </c>
      <c r="G966" s="211">
        <v>0.11736417323368445</v>
      </c>
      <c r="H966" s="211">
        <v>0.11745653722056669</v>
      </c>
      <c r="I966" s="211">
        <v>0.48742619139705556</v>
      </c>
      <c r="J966" s="211">
        <v>0.42681121730992921</v>
      </c>
      <c r="K966" s="211">
        <v>0.57584923115118714</v>
      </c>
      <c r="L966" s="211">
        <v>0.27667253493051475</v>
      </c>
      <c r="M966" s="211">
        <v>9.6365058796726411E-2</v>
      </c>
      <c r="N966" s="211">
        <v>0.49376068370646209</v>
      </c>
      <c r="O966" s="211">
        <v>0.68191948615487741</v>
      </c>
      <c r="P966" s="211">
        <v>6.952715138238949E-2</v>
      </c>
      <c r="Q966" s="211">
        <v>6.4225700767370747E-2</v>
      </c>
      <c r="R966" s="211">
        <v>0.37539910775904534</v>
      </c>
      <c r="S966" s="211">
        <v>0.36726759619806187</v>
      </c>
      <c r="T966" s="211">
        <v>0.48577379110257157</v>
      </c>
      <c r="U966" s="211">
        <v>0.37588549890010642</v>
      </c>
      <c r="V966" s="211">
        <v>7.7581229442925212E-2</v>
      </c>
      <c r="W966" s="211">
        <v>0.52915889286361972</v>
      </c>
      <c r="X966" s="211">
        <v>0.3189684892707863</v>
      </c>
      <c r="Y966" s="211">
        <v>0.70561666074242158</v>
      </c>
      <c r="Z966" s="211">
        <v>0.14980569990008813</v>
      </c>
      <c r="AA966" s="212">
        <v>0.11793499492012922</v>
      </c>
    </row>
    <row r="967" spans="1:27" x14ac:dyDescent="0.35">
      <c r="A967" s="210" t="s">
        <v>1643</v>
      </c>
      <c r="B967" s="217">
        <v>129.8097025286705</v>
      </c>
      <c r="C967" s="211">
        <v>5.1578503839151323E-2</v>
      </c>
      <c r="D967" s="211">
        <v>0.13059536104220698</v>
      </c>
      <c r="E967" s="211">
        <v>7.6365545235884708E-2</v>
      </c>
      <c r="F967" s="211">
        <v>0.11676479236298547</v>
      </c>
      <c r="G967" s="211">
        <v>0.11744667690027574</v>
      </c>
      <c r="H967" s="211">
        <v>0.10434229187128066</v>
      </c>
      <c r="I967" s="211">
        <v>0.43574606616392519</v>
      </c>
      <c r="J967" s="211">
        <v>0.40721246742559258</v>
      </c>
      <c r="K967" s="211">
        <v>0.56550857763823159</v>
      </c>
      <c r="L967" s="211">
        <v>0.28391067909312356</v>
      </c>
      <c r="M967" s="211">
        <v>0.10280828647821122</v>
      </c>
      <c r="N967" s="211">
        <v>0.39486591876269739</v>
      </c>
      <c r="O967" s="211">
        <v>0.65433673323444264</v>
      </c>
      <c r="P967" s="211">
        <v>7.1177190790998185E-2</v>
      </c>
      <c r="Q967" s="211">
        <v>6.2427619965783415E-2</v>
      </c>
      <c r="R967" s="211">
        <v>0.39072357701500871</v>
      </c>
      <c r="S967" s="211">
        <v>0.34128752157914333</v>
      </c>
      <c r="T967" s="211">
        <v>0.54593941531354151</v>
      </c>
      <c r="U967" s="211">
        <v>0.49785246581266096</v>
      </c>
      <c r="V967" s="211">
        <v>5.5392968871832066E-2</v>
      </c>
      <c r="W967" s="211">
        <v>0.57034141201054422</v>
      </c>
      <c r="X967" s="211">
        <v>0.31189099944332382</v>
      </c>
      <c r="Y967" s="211">
        <v>0.69340859553483658</v>
      </c>
      <c r="Z967" s="211">
        <v>0.14511435665330086</v>
      </c>
      <c r="AA967" s="212">
        <v>0.11389280265197597</v>
      </c>
    </row>
    <row r="968" spans="1:27" x14ac:dyDescent="0.35">
      <c r="A968" s="210" t="s">
        <v>1644</v>
      </c>
      <c r="B968" s="217">
        <v>149.26499642862061</v>
      </c>
      <c r="C968" s="211">
        <v>5.0950521669512562E-2</v>
      </c>
      <c r="D968" s="211">
        <v>0.12077680702513106</v>
      </c>
      <c r="E968" s="211">
        <v>7.3663061194887663E-2</v>
      </c>
      <c r="F968" s="211">
        <v>9.642744369312313E-2</v>
      </c>
      <c r="G968" s="211">
        <v>0.11938996202696922</v>
      </c>
      <c r="H968" s="211">
        <v>0.11887069263516975</v>
      </c>
      <c r="I968" s="211">
        <v>0.52425785826468796</v>
      </c>
      <c r="J968" s="211">
        <v>0.47611818650718418</v>
      </c>
      <c r="K968" s="211">
        <v>0.56450755790082674</v>
      </c>
      <c r="L968" s="211">
        <v>0.2774678583829483</v>
      </c>
      <c r="M968" s="211">
        <v>9.6719688317683378E-2</v>
      </c>
      <c r="N968" s="211">
        <v>0.37402954067227845</v>
      </c>
      <c r="O968" s="211">
        <v>0.76501017818472672</v>
      </c>
      <c r="P968" s="211">
        <v>6.7349724121440357E-2</v>
      </c>
      <c r="Q968" s="211">
        <v>6.2057685326398715E-2</v>
      </c>
      <c r="R968" s="211">
        <v>0.4353269102351478</v>
      </c>
      <c r="S968" s="211">
        <v>0.26605051208620911</v>
      </c>
      <c r="T968" s="211">
        <v>0.57565424874877136</v>
      </c>
      <c r="U968" s="211">
        <v>0.3764849916209857</v>
      </c>
      <c r="V968" s="211">
        <v>0.14827183209951561</v>
      </c>
      <c r="W968" s="211">
        <v>0.52188337863506729</v>
      </c>
      <c r="X968" s="211">
        <v>0.29048416673922128</v>
      </c>
      <c r="Y968" s="211">
        <v>0.67380277618703766</v>
      </c>
      <c r="Z968" s="211">
        <v>0.1433123945079493</v>
      </c>
      <c r="AA968" s="212">
        <v>0.11580631199931626</v>
      </c>
    </row>
    <row r="969" spans="1:27" x14ac:dyDescent="0.35">
      <c r="A969" s="210" t="s">
        <v>1645</v>
      </c>
      <c r="B969" s="217">
        <v>131.01590179480783</v>
      </c>
      <c r="C969" s="211">
        <v>7.9448373873319558E-2</v>
      </c>
      <c r="D969" s="211">
        <v>0.12129423090019409</v>
      </c>
      <c r="E969" s="211">
        <v>7.6735964751257255E-2</v>
      </c>
      <c r="F969" s="211">
        <v>0.10781093930864</v>
      </c>
      <c r="G969" s="211">
        <v>0.12677905140856513</v>
      </c>
      <c r="H969" s="211">
        <v>0.11686879536349684</v>
      </c>
      <c r="I969" s="211">
        <v>0.50460005108211181</v>
      </c>
      <c r="J969" s="211">
        <v>0.49617207352024012</v>
      </c>
      <c r="K969" s="211">
        <v>0.55903175159407248</v>
      </c>
      <c r="L969" s="211">
        <v>0.2779025072573702</v>
      </c>
      <c r="M969" s="211">
        <v>0.10679467724724603</v>
      </c>
      <c r="N969" s="211">
        <v>0.47194068385204413</v>
      </c>
      <c r="O969" s="211">
        <v>0.72247726969399095</v>
      </c>
      <c r="P969" s="211">
        <v>6.9322816467593557E-2</v>
      </c>
      <c r="Q969" s="211">
        <v>5.2507861486611296E-2</v>
      </c>
      <c r="R969" s="211">
        <v>0.47051905009679307</v>
      </c>
      <c r="S969" s="211">
        <v>0.30602829038902901</v>
      </c>
      <c r="T969" s="211">
        <v>0.56025848344359563</v>
      </c>
      <c r="U969" s="211">
        <v>0.44257485862155432</v>
      </c>
      <c r="V969" s="211">
        <v>5.9930180673337219E-2</v>
      </c>
      <c r="W969" s="211">
        <v>0.51083890291781553</v>
      </c>
      <c r="X969" s="211">
        <v>0.28358816342326265</v>
      </c>
      <c r="Y969" s="211">
        <v>0.7637697928740862</v>
      </c>
      <c r="Z969" s="211">
        <v>0.14205532753580039</v>
      </c>
      <c r="AA969" s="212">
        <v>0.11839321754322553</v>
      </c>
    </row>
    <row r="970" spans="1:27" x14ac:dyDescent="0.35">
      <c r="A970" s="210" t="s">
        <v>1646</v>
      </c>
      <c r="B970" s="217">
        <v>123.1503549282573</v>
      </c>
      <c r="C970" s="211">
        <v>4.8475533919377922E-2</v>
      </c>
      <c r="D970" s="211">
        <v>0.12797582962273096</v>
      </c>
      <c r="E970" s="211">
        <v>7.470789453384595E-2</v>
      </c>
      <c r="F970" s="211">
        <v>0.11111634173566444</v>
      </c>
      <c r="G970" s="211">
        <v>0.12055103086764728</v>
      </c>
      <c r="H970" s="211">
        <v>0.10329352082419289</v>
      </c>
      <c r="I970" s="211">
        <v>0.49175304740692105</v>
      </c>
      <c r="J970" s="211">
        <v>0.43744213957012384</v>
      </c>
      <c r="K970" s="211">
        <v>0.56290858375464981</v>
      </c>
      <c r="L970" s="211">
        <v>0.27143264719876087</v>
      </c>
      <c r="M970" s="211">
        <v>8.9626869253023336E-2</v>
      </c>
      <c r="N970" s="211">
        <v>0.46778050868406196</v>
      </c>
      <c r="O970" s="211">
        <v>0.71445568135976822</v>
      </c>
      <c r="P970" s="211">
        <v>6.8006931269096557E-2</v>
      </c>
      <c r="Q970" s="211">
        <v>0.10764385955445255</v>
      </c>
      <c r="R970" s="211">
        <v>0.45507726082092659</v>
      </c>
      <c r="S970" s="211">
        <v>0.29680013601807326</v>
      </c>
      <c r="T970" s="211">
        <v>0.61867535380274996</v>
      </c>
      <c r="U970" s="211">
        <v>0.40189230678491716</v>
      </c>
      <c r="V970" s="211">
        <v>5.9339657737629226E-2</v>
      </c>
      <c r="W970" s="211">
        <v>0.58623910413795155</v>
      </c>
      <c r="X970" s="211">
        <v>0.28602874208071732</v>
      </c>
      <c r="Y970" s="211">
        <v>0.65772304695674366</v>
      </c>
      <c r="Z970" s="211">
        <v>0.14364226484361753</v>
      </c>
      <c r="AA970" s="212">
        <v>0.11627821274521882</v>
      </c>
    </row>
    <row r="971" spans="1:27" x14ac:dyDescent="0.35">
      <c r="A971" s="210" t="s">
        <v>1647</v>
      </c>
      <c r="B971" s="217">
        <v>127.78162014778876</v>
      </c>
      <c r="C971" s="211">
        <v>5.7643780353257859E-2</v>
      </c>
      <c r="D971" s="211">
        <v>0.11823846659785597</v>
      </c>
      <c r="E971" s="211">
        <v>7.8487443286764172E-2</v>
      </c>
      <c r="F971" s="211">
        <v>8.9699393684643913E-2</v>
      </c>
      <c r="G971" s="211">
        <v>0.12334790346022625</v>
      </c>
      <c r="H971" s="211">
        <v>0.10808398162300642</v>
      </c>
      <c r="I971" s="211">
        <v>0.49769772831315701</v>
      </c>
      <c r="J971" s="211">
        <v>0.45192416327739116</v>
      </c>
      <c r="K971" s="211">
        <v>0.53502605085797394</v>
      </c>
      <c r="L971" s="211">
        <v>0.27486278522180424</v>
      </c>
      <c r="M971" s="211">
        <v>8.7395012948160822E-2</v>
      </c>
      <c r="N971" s="211">
        <v>0.57072124773410138</v>
      </c>
      <c r="O971" s="211">
        <v>0.61486061771796485</v>
      </c>
      <c r="P971" s="211">
        <v>7.0654398643145641E-2</v>
      </c>
      <c r="Q971" s="211">
        <v>6.0798096244848193E-2</v>
      </c>
      <c r="R971" s="211">
        <v>0.39642577027318032</v>
      </c>
      <c r="S971" s="211">
        <v>0.3987044417884148</v>
      </c>
      <c r="T971" s="211">
        <v>0.51647400816893052</v>
      </c>
      <c r="U971" s="211">
        <v>0.47441094225768449</v>
      </c>
      <c r="V971" s="211">
        <v>8.0657302709883277E-2</v>
      </c>
      <c r="W971" s="211">
        <v>0.56066651018109137</v>
      </c>
      <c r="X971" s="211">
        <v>0.31359454379775409</v>
      </c>
      <c r="Y971" s="211">
        <v>0.68323058086445165</v>
      </c>
      <c r="Z971" s="211">
        <v>0.1488187690246093</v>
      </c>
      <c r="AA971" s="212">
        <v>0.12131752655474982</v>
      </c>
    </row>
    <row r="972" spans="1:27" x14ac:dyDescent="0.35">
      <c r="A972" s="210" t="s">
        <v>1648</v>
      </c>
      <c r="B972" s="217">
        <v>127.02360661359837</v>
      </c>
      <c r="C972" s="211">
        <v>5.3523078190708749E-2</v>
      </c>
      <c r="D972" s="211">
        <v>0.12929679328116464</v>
      </c>
      <c r="E972" s="211">
        <v>7.0072905544639796E-2</v>
      </c>
      <c r="F972" s="211">
        <v>0.10792402302892208</v>
      </c>
      <c r="G972" s="211">
        <v>0.12170174301467029</v>
      </c>
      <c r="H972" s="211">
        <v>0.11325843209189911</v>
      </c>
      <c r="I972" s="211">
        <v>0.51546369359670097</v>
      </c>
      <c r="J972" s="211">
        <v>0.44285324977078949</v>
      </c>
      <c r="K972" s="211">
        <v>0.58419395911470506</v>
      </c>
      <c r="L972" s="211">
        <v>0.27805426711113002</v>
      </c>
      <c r="M972" s="211">
        <v>8.6912269932828107E-2</v>
      </c>
      <c r="N972" s="211">
        <v>0.40863113920164784</v>
      </c>
      <c r="O972" s="211">
        <v>0.72835148417689577</v>
      </c>
      <c r="P972" s="211">
        <v>6.9665695208262574E-2</v>
      </c>
      <c r="Q972" s="211">
        <v>0.14945990623844604</v>
      </c>
      <c r="R972" s="211">
        <v>0.44285919054891931</v>
      </c>
      <c r="S972" s="211">
        <v>0.29597233751475616</v>
      </c>
      <c r="T972" s="211">
        <v>0.57646411293119193</v>
      </c>
      <c r="U972" s="211">
        <v>0.48195499481052068</v>
      </c>
      <c r="V972" s="211">
        <v>5.5247670728478498E-2</v>
      </c>
      <c r="W972" s="211">
        <v>0.59834400089556761</v>
      </c>
      <c r="X972" s="211">
        <v>0.32376345370122306</v>
      </c>
      <c r="Y972" s="211">
        <v>0.67254722052298677</v>
      </c>
      <c r="Z972" s="211">
        <v>0.14858932946524947</v>
      </c>
      <c r="AA972" s="212">
        <v>0.11598157733315272</v>
      </c>
    </row>
    <row r="973" spans="1:27" x14ac:dyDescent="0.35">
      <c r="A973" s="210" t="s">
        <v>1649</v>
      </c>
      <c r="B973" s="217">
        <v>125.26064887412524</v>
      </c>
      <c r="C973" s="211">
        <v>6.5912774260816293E-2</v>
      </c>
      <c r="D973" s="211">
        <v>0.12943826211641243</v>
      </c>
      <c r="E973" s="211">
        <v>7.6408681504039094E-2</v>
      </c>
      <c r="F973" s="211">
        <v>9.8330459316584518E-2</v>
      </c>
      <c r="G973" s="211">
        <v>0.11787295157442725</v>
      </c>
      <c r="H973" s="211">
        <v>0.12134215773020064</v>
      </c>
      <c r="I973" s="211">
        <v>0.50065406153376391</v>
      </c>
      <c r="J973" s="211">
        <v>0.41829346090327901</v>
      </c>
      <c r="K973" s="211">
        <v>0.53727616335246009</v>
      </c>
      <c r="L973" s="211">
        <v>0.27109210406944922</v>
      </c>
      <c r="M973" s="211">
        <v>0.10771470178552432</v>
      </c>
      <c r="N973" s="211">
        <v>0.42598283980904328</v>
      </c>
      <c r="O973" s="211">
        <v>0.53969562633177981</v>
      </c>
      <c r="P973" s="211">
        <v>6.4688159342553869E-2</v>
      </c>
      <c r="Q973" s="211">
        <v>7.3831319499746709E-2</v>
      </c>
      <c r="R973" s="211">
        <v>0.45334051463189057</v>
      </c>
      <c r="S973" s="211">
        <v>0.30321761432783373</v>
      </c>
      <c r="T973" s="211">
        <v>0.56413390864000079</v>
      </c>
      <c r="U973" s="211">
        <v>0.44194934762022059</v>
      </c>
      <c r="V973" s="211">
        <v>9.5409459528306817E-2</v>
      </c>
      <c r="W973" s="211">
        <v>0.49880921490964314</v>
      </c>
      <c r="X973" s="211">
        <v>0.34211584096338676</v>
      </c>
      <c r="Y973" s="211">
        <v>0.6176147511397504</v>
      </c>
      <c r="Z973" s="211">
        <v>0.14593286676211542</v>
      </c>
      <c r="AA973" s="212">
        <v>0.11959929602991201</v>
      </c>
    </row>
    <row r="974" spans="1:27" x14ac:dyDescent="0.35">
      <c r="A974" s="210" t="s">
        <v>1650</v>
      </c>
      <c r="B974" s="217">
        <v>113.52056499846415</v>
      </c>
      <c r="C974" s="211">
        <v>7.3929200768641901E-2</v>
      </c>
      <c r="D974" s="211">
        <v>0.12857110792988669</v>
      </c>
      <c r="E974" s="211">
        <v>7.2843697828557333E-2</v>
      </c>
      <c r="F974" s="211">
        <v>0.10382399484322155</v>
      </c>
      <c r="G974" s="211">
        <v>0.1259403499527503</v>
      </c>
      <c r="H974" s="211">
        <v>0.11302908905144063</v>
      </c>
      <c r="I974" s="211">
        <v>0.45493511572975398</v>
      </c>
      <c r="J974" s="211">
        <v>0.48822213997488134</v>
      </c>
      <c r="K974" s="211">
        <v>0.56276894848434045</v>
      </c>
      <c r="L974" s="211">
        <v>0.28109812512775029</v>
      </c>
      <c r="M974" s="211">
        <v>9.0044627872137753E-2</v>
      </c>
      <c r="N974" s="211">
        <v>0.42075407076930571</v>
      </c>
      <c r="O974" s="211">
        <v>0.63639075618614072</v>
      </c>
      <c r="P974" s="211">
        <v>6.502854235317472E-2</v>
      </c>
      <c r="Q974" s="211">
        <v>0.13038909857433248</v>
      </c>
      <c r="R974" s="211">
        <v>0.44909051822689228</v>
      </c>
      <c r="S974" s="211">
        <v>0.3237761427929472</v>
      </c>
      <c r="T974" s="211">
        <v>0.49809069071306439</v>
      </c>
      <c r="U974" s="211">
        <v>0.36098412711967071</v>
      </c>
      <c r="V974" s="211">
        <v>8.4310788118264632E-2</v>
      </c>
      <c r="W974" s="211">
        <v>0.52458417405114277</v>
      </c>
      <c r="X974" s="211">
        <v>0.3459163037944063</v>
      </c>
      <c r="Y974" s="211">
        <v>0.58935738627259859</v>
      </c>
      <c r="Z974" s="211">
        <v>0.1487385375974212</v>
      </c>
      <c r="AA974" s="212">
        <v>0.11859829187935172</v>
      </c>
    </row>
    <row r="975" spans="1:27" x14ac:dyDescent="0.35">
      <c r="A975" s="210" t="s">
        <v>1651</v>
      </c>
      <c r="B975" s="217">
        <v>150.00553443258974</v>
      </c>
      <c r="C975" s="211">
        <v>8.1384520035534078E-2</v>
      </c>
      <c r="D975" s="211">
        <v>0.12587751198514913</v>
      </c>
      <c r="E975" s="211">
        <v>7.4020384672919035E-2</v>
      </c>
      <c r="F975" s="211">
        <v>0.10490027779312186</v>
      </c>
      <c r="G975" s="211">
        <v>0.12089368783453754</v>
      </c>
      <c r="H975" s="211">
        <v>0.11073386624814348</v>
      </c>
      <c r="I975" s="211">
        <v>0.44870061182719551</v>
      </c>
      <c r="J975" s="211">
        <v>0.44497607498712283</v>
      </c>
      <c r="K975" s="211">
        <v>0.63722735794251684</v>
      </c>
      <c r="L975" s="211">
        <v>0.28288844516610412</v>
      </c>
      <c r="M975" s="211">
        <v>9.1659089665210705E-2</v>
      </c>
      <c r="N975" s="211">
        <v>0.4100773026831811</v>
      </c>
      <c r="O975" s="211">
        <v>0.56098006810301249</v>
      </c>
      <c r="P975" s="211">
        <v>6.5979194623784765E-2</v>
      </c>
      <c r="Q975" s="211">
        <v>8.6887215753352287E-2</v>
      </c>
      <c r="R975" s="211">
        <v>0.39317822009531617</v>
      </c>
      <c r="S975" s="211">
        <v>0.30466536281185075</v>
      </c>
      <c r="T975" s="211">
        <v>0.54079754150746329</v>
      </c>
      <c r="U975" s="211">
        <v>0.42551040611219837</v>
      </c>
      <c r="V975" s="211">
        <v>0.12160944655400832</v>
      </c>
      <c r="W975" s="211">
        <v>0.53641553070310632</v>
      </c>
      <c r="X975" s="211">
        <v>0.3428524116827204</v>
      </c>
      <c r="Y975" s="211">
        <v>0.65407141614834707</v>
      </c>
      <c r="Z975" s="211">
        <v>0.14711372544510423</v>
      </c>
      <c r="AA975" s="212">
        <v>0.11166155185684523</v>
      </c>
    </row>
    <row r="976" spans="1:27" x14ac:dyDescent="0.35">
      <c r="A976" s="210" t="s">
        <v>1652</v>
      </c>
      <c r="B976" s="217">
        <v>151.86971262276418</v>
      </c>
      <c r="C976" s="211">
        <v>5.5279083046842502E-2</v>
      </c>
      <c r="D976" s="211">
        <v>0.12127003301120151</v>
      </c>
      <c r="E976" s="211">
        <v>7.0776582189088694E-2</v>
      </c>
      <c r="F976" s="211">
        <v>0.12422545423051312</v>
      </c>
      <c r="G976" s="211">
        <v>0.11927673876638431</v>
      </c>
      <c r="H976" s="211">
        <v>0.11890797635861382</v>
      </c>
      <c r="I976" s="211">
        <v>0.47382651897687117</v>
      </c>
      <c r="J976" s="211">
        <v>0.46257250671276462</v>
      </c>
      <c r="K976" s="211">
        <v>0.62123106031888498</v>
      </c>
      <c r="L976" s="211">
        <v>0.27165058707501261</v>
      </c>
      <c r="M976" s="211">
        <v>9.9701001499500966E-2</v>
      </c>
      <c r="N976" s="211">
        <v>0.43096428425464328</v>
      </c>
      <c r="O976" s="211">
        <v>0.71666687916979743</v>
      </c>
      <c r="P976" s="211">
        <v>6.9517393952870155E-2</v>
      </c>
      <c r="Q976" s="211">
        <v>0.12975482025107896</v>
      </c>
      <c r="R976" s="211">
        <v>0.366421766238332</v>
      </c>
      <c r="S976" s="211">
        <v>0.41166811670859843</v>
      </c>
      <c r="T976" s="211">
        <v>0.51802956574789993</v>
      </c>
      <c r="U976" s="211">
        <v>0.48806931764264072</v>
      </c>
      <c r="V976" s="211">
        <v>0.10428444897554878</v>
      </c>
      <c r="W976" s="211">
        <v>0.54802472470728902</v>
      </c>
      <c r="X976" s="211">
        <v>0.42708245859894506</v>
      </c>
      <c r="Y976" s="211">
        <v>0.6886919791552043</v>
      </c>
      <c r="Z976" s="211">
        <v>0.14161720630193853</v>
      </c>
      <c r="AA976" s="212">
        <v>0.11966369970176821</v>
      </c>
    </row>
    <row r="977" spans="1:27" x14ac:dyDescent="0.35">
      <c r="A977" s="210" t="s">
        <v>1653</v>
      </c>
      <c r="B977" s="217">
        <v>172.56123623200781</v>
      </c>
      <c r="C977" s="211">
        <v>5.0429030901565981E-2</v>
      </c>
      <c r="D977" s="211">
        <v>0.12156070438184925</v>
      </c>
      <c r="E977" s="211">
        <v>6.912399140223939E-2</v>
      </c>
      <c r="F977" s="211">
        <v>9.6300429620752206E-2</v>
      </c>
      <c r="G977" s="211">
        <v>0.12071611977017004</v>
      </c>
      <c r="H977" s="211">
        <v>0.12168461223339345</v>
      </c>
      <c r="I977" s="211">
        <v>0.46225353264823316</v>
      </c>
      <c r="J977" s="211">
        <v>0.45307785511411891</v>
      </c>
      <c r="K977" s="211">
        <v>0.5737065233073062</v>
      </c>
      <c r="L977" s="211">
        <v>0.27342158787551107</v>
      </c>
      <c r="M977" s="211">
        <v>8.5232053577234193E-2</v>
      </c>
      <c r="N977" s="211">
        <v>0.4152874530211631</v>
      </c>
      <c r="O977" s="211">
        <v>0.6001544254490675</v>
      </c>
      <c r="P977" s="211">
        <v>7.0289690058163296E-2</v>
      </c>
      <c r="Q977" s="211">
        <v>4.4526840197895816E-2</v>
      </c>
      <c r="R977" s="211">
        <v>0.39855768224223481</v>
      </c>
      <c r="S977" s="211">
        <v>0.28251514702479141</v>
      </c>
      <c r="T977" s="211">
        <v>0.62875981575783324</v>
      </c>
      <c r="U977" s="211">
        <v>0.5507133434145558</v>
      </c>
      <c r="V977" s="211">
        <v>0.16165295868169138</v>
      </c>
      <c r="W977" s="211">
        <v>0.53853985578730246</v>
      </c>
      <c r="X977" s="211">
        <v>0.23415946221530187</v>
      </c>
      <c r="Y977" s="211">
        <v>0.66455775931179017</v>
      </c>
      <c r="Z977" s="211">
        <v>0.14456694442325671</v>
      </c>
      <c r="AA977" s="212">
        <v>0.11626418306097608</v>
      </c>
    </row>
    <row r="978" spans="1:27" x14ac:dyDescent="0.35">
      <c r="A978" s="210" t="s">
        <v>1654</v>
      </c>
      <c r="B978" s="217">
        <v>191.02058226574249</v>
      </c>
      <c r="C978" s="211">
        <v>5.4536424629090863E-2</v>
      </c>
      <c r="D978" s="211">
        <v>0.12441308449553576</v>
      </c>
      <c r="E978" s="211">
        <v>7.0090933555661761E-2</v>
      </c>
      <c r="F978" s="211">
        <v>0.10676623315292402</v>
      </c>
      <c r="G978" s="211">
        <v>0.11860310627480207</v>
      </c>
      <c r="H978" s="211">
        <v>0.11865630450002398</v>
      </c>
      <c r="I978" s="211">
        <v>0.4743290347171405</v>
      </c>
      <c r="J978" s="211">
        <v>0.41235483347790514</v>
      </c>
      <c r="K978" s="211">
        <v>0.62067418922469608</v>
      </c>
      <c r="L978" s="211">
        <v>0.27540717677698529</v>
      </c>
      <c r="M978" s="211">
        <v>0.10042228010421464</v>
      </c>
      <c r="N978" s="211">
        <v>0.45126583972878864</v>
      </c>
      <c r="O978" s="211">
        <v>0.74042493194406167</v>
      </c>
      <c r="P978" s="211">
        <v>7.0467788263998257E-2</v>
      </c>
      <c r="Q978" s="211">
        <v>8.6098420300323428E-2</v>
      </c>
      <c r="R978" s="211">
        <v>0.43589838488085958</v>
      </c>
      <c r="S978" s="211">
        <v>0.27842260828390847</v>
      </c>
      <c r="T978" s="211">
        <v>0.60787367723193975</v>
      </c>
      <c r="U978" s="211">
        <v>0.54988870802985201</v>
      </c>
      <c r="V978" s="211">
        <v>0.15892570787685756</v>
      </c>
      <c r="W978" s="211">
        <v>0.48411108582097895</v>
      </c>
      <c r="X978" s="211">
        <v>0.34209730980093034</v>
      </c>
      <c r="Y978" s="211">
        <v>0.67083879268675228</v>
      </c>
      <c r="Z978" s="211">
        <v>0.14762351195380866</v>
      </c>
      <c r="AA978" s="212">
        <v>0.12020982322873291</v>
      </c>
    </row>
    <row r="979" spans="1:27" x14ac:dyDescent="0.35">
      <c r="A979" s="210" t="s">
        <v>1655</v>
      </c>
      <c r="B979" s="217">
        <v>109.22056790920303</v>
      </c>
      <c r="C979" s="211">
        <v>6.9877123278300021E-2</v>
      </c>
      <c r="D979" s="211">
        <v>0.12222374516609746</v>
      </c>
      <c r="E979" s="211">
        <v>7.1198320987052754E-2</v>
      </c>
      <c r="F979" s="211">
        <v>9.4989763798772942E-2</v>
      </c>
      <c r="G979" s="211">
        <v>0.11993357728711999</v>
      </c>
      <c r="H979" s="211">
        <v>0.11630333717228365</v>
      </c>
      <c r="I979" s="211">
        <v>0.50990017050484293</v>
      </c>
      <c r="J979" s="211">
        <v>0.39658446852837337</v>
      </c>
      <c r="K979" s="211">
        <v>0.63119436097233284</v>
      </c>
      <c r="L979" s="211">
        <v>0.27932161834837932</v>
      </c>
      <c r="M979" s="211">
        <v>9.076435663206904E-2</v>
      </c>
      <c r="N979" s="211">
        <v>0.36640972562888091</v>
      </c>
      <c r="O979" s="211">
        <v>0.71517544373470354</v>
      </c>
      <c r="P979" s="211">
        <v>6.4569007788955204E-2</v>
      </c>
      <c r="Q979" s="211">
        <v>8.9986889765968608E-2</v>
      </c>
      <c r="R979" s="211">
        <v>0.43427687042331981</v>
      </c>
      <c r="S979" s="211">
        <v>0.30715948282984995</v>
      </c>
      <c r="T979" s="211">
        <v>0.61222636706597766</v>
      </c>
      <c r="U979" s="211">
        <v>0.32229414079720203</v>
      </c>
      <c r="V979" s="211">
        <v>9.2114972564504571E-2</v>
      </c>
      <c r="W979" s="211">
        <v>0.58386027250836503</v>
      </c>
      <c r="X979" s="211">
        <v>0.28362394283281994</v>
      </c>
      <c r="Y979" s="211">
        <v>0.58902976035964227</v>
      </c>
      <c r="Z979" s="211">
        <v>0.14669279794075571</v>
      </c>
      <c r="AA979" s="212">
        <v>0.12391756318929768</v>
      </c>
    </row>
    <row r="980" spans="1:27" x14ac:dyDescent="0.35">
      <c r="A980" s="210" t="s">
        <v>1656</v>
      </c>
      <c r="B980" s="217">
        <v>118.38955494173935</v>
      </c>
      <c r="C980" s="211">
        <v>7.2014551991103473E-2</v>
      </c>
      <c r="D980" s="211">
        <v>0.12843167456940954</v>
      </c>
      <c r="E980" s="211">
        <v>7.7200404128215522E-2</v>
      </c>
      <c r="F980" s="211">
        <v>8.4066053459549137E-2</v>
      </c>
      <c r="G980" s="211">
        <v>0.12113853055463721</v>
      </c>
      <c r="H980" s="211">
        <v>0.12131442490275751</v>
      </c>
      <c r="I980" s="211">
        <v>0.46831344601537001</v>
      </c>
      <c r="J980" s="211">
        <v>0.44842306910474738</v>
      </c>
      <c r="K980" s="211">
        <v>0.55771359551293198</v>
      </c>
      <c r="L980" s="211">
        <v>0.27611438067398764</v>
      </c>
      <c r="M980" s="211">
        <v>9.6945446727118981E-2</v>
      </c>
      <c r="N980" s="211">
        <v>0.40794889151369496</v>
      </c>
      <c r="O980" s="211">
        <v>0.75515861312167676</v>
      </c>
      <c r="P980" s="211">
        <v>6.773707447190945E-2</v>
      </c>
      <c r="Q980" s="211">
        <v>8.316139987665222E-2</v>
      </c>
      <c r="R980" s="211">
        <v>0.45462620254883168</v>
      </c>
      <c r="S980" s="211">
        <v>0.31634699046624015</v>
      </c>
      <c r="T980" s="211">
        <v>0.55292947823985295</v>
      </c>
      <c r="U980" s="211">
        <v>0.42455899967479549</v>
      </c>
      <c r="V980" s="211">
        <v>7.3908957784346363E-2</v>
      </c>
      <c r="W980" s="211">
        <v>0.61096523991128504</v>
      </c>
      <c r="X980" s="211">
        <v>0.32347109374642224</v>
      </c>
      <c r="Y980" s="211">
        <v>0.68237648618649305</v>
      </c>
      <c r="Z980" s="211">
        <v>0.14960393189677887</v>
      </c>
      <c r="AA980" s="212">
        <v>0.12672005736319725</v>
      </c>
    </row>
    <row r="981" spans="1:27" x14ac:dyDescent="0.35">
      <c r="A981" s="210" t="s">
        <v>1657</v>
      </c>
      <c r="B981" s="217">
        <v>140.11279236570229</v>
      </c>
      <c r="C981" s="211">
        <v>7.237513936273976E-2</v>
      </c>
      <c r="D981" s="211">
        <v>0.13066354215518663</v>
      </c>
      <c r="E981" s="211">
        <v>6.759420235162418E-2</v>
      </c>
      <c r="F981" s="211">
        <v>0.11341069722800297</v>
      </c>
      <c r="G981" s="211">
        <v>0.11840636983898402</v>
      </c>
      <c r="H981" s="211">
        <v>0.11267829336958919</v>
      </c>
      <c r="I981" s="211">
        <v>0.4522511884686784</v>
      </c>
      <c r="J981" s="211">
        <v>0.42954993898850458</v>
      </c>
      <c r="K981" s="211">
        <v>0.52806127686539894</v>
      </c>
      <c r="L981" s="211">
        <v>0.27081155202873858</v>
      </c>
      <c r="M981" s="211">
        <v>9.2451899225472464E-2</v>
      </c>
      <c r="N981" s="211">
        <v>0.44260797420644971</v>
      </c>
      <c r="O981" s="211">
        <v>0.76306438498294293</v>
      </c>
      <c r="P981" s="211">
        <v>6.2651269331880935E-2</v>
      </c>
      <c r="Q981" s="211">
        <v>9.5251212871647464E-2</v>
      </c>
      <c r="R981" s="211">
        <v>0.45972775440318886</v>
      </c>
      <c r="S981" s="211">
        <v>0.29923877037777474</v>
      </c>
      <c r="T981" s="211">
        <v>0.50034190572173731</v>
      </c>
      <c r="U981" s="211">
        <v>0.41860823524712654</v>
      </c>
      <c r="V981" s="211">
        <v>0.14172115577136374</v>
      </c>
      <c r="W981" s="211">
        <v>0.60389458881902847</v>
      </c>
      <c r="X981" s="211">
        <v>0.34038308078104984</v>
      </c>
      <c r="Y981" s="211">
        <v>0.6376694380523118</v>
      </c>
      <c r="Z981" s="211">
        <v>0.14701701131747882</v>
      </c>
      <c r="AA981" s="212">
        <v>0.11532555341403988</v>
      </c>
    </row>
    <row r="982" spans="1:27" x14ac:dyDescent="0.35">
      <c r="A982" s="210" t="s">
        <v>1658</v>
      </c>
      <c r="B982" s="217">
        <v>147.09913247804499</v>
      </c>
      <c r="C982" s="211">
        <v>5.8163919456939044E-2</v>
      </c>
      <c r="D982" s="211">
        <v>0.13025173557023789</v>
      </c>
      <c r="E982" s="211">
        <v>8.1170063706909601E-2</v>
      </c>
      <c r="F982" s="211">
        <v>7.4740552103119806E-2</v>
      </c>
      <c r="G982" s="211">
        <v>0.11929770002335278</v>
      </c>
      <c r="H982" s="211">
        <v>0.11340122497315926</v>
      </c>
      <c r="I982" s="211">
        <v>0.51810695312205657</v>
      </c>
      <c r="J982" s="211">
        <v>0.44086418968049801</v>
      </c>
      <c r="K982" s="211">
        <v>0.53510473698505323</v>
      </c>
      <c r="L982" s="211">
        <v>0.27314902018464821</v>
      </c>
      <c r="M982" s="211">
        <v>0.10345198889478238</v>
      </c>
      <c r="N982" s="211">
        <v>0.4392534835080899</v>
      </c>
      <c r="O982" s="211">
        <v>0.72493381120424794</v>
      </c>
      <c r="P982" s="211">
        <v>6.9697314247215605E-2</v>
      </c>
      <c r="Q982" s="211">
        <v>7.1216575334767829E-2</v>
      </c>
      <c r="R982" s="211">
        <v>0.4326720979860933</v>
      </c>
      <c r="S982" s="211">
        <v>0.27292322442159761</v>
      </c>
      <c r="T982" s="211">
        <v>0.54426666089547937</v>
      </c>
      <c r="U982" s="211">
        <v>0.34301630088462626</v>
      </c>
      <c r="V982" s="211">
        <v>0.14657207927258264</v>
      </c>
      <c r="W982" s="211">
        <v>0.63775708720331292</v>
      </c>
      <c r="X982" s="211">
        <v>0.27248290693217597</v>
      </c>
      <c r="Y982" s="211">
        <v>0.57593204318631619</v>
      </c>
      <c r="Z982" s="211">
        <v>0.14847927168814803</v>
      </c>
      <c r="AA982" s="212">
        <v>0.11642787946433084</v>
      </c>
    </row>
    <row r="983" spans="1:27" x14ac:dyDescent="0.35">
      <c r="A983" s="210" t="s">
        <v>1659</v>
      </c>
      <c r="B983" s="217">
        <v>124.20266003327636</v>
      </c>
      <c r="C983" s="211">
        <v>4.9371073226119076E-2</v>
      </c>
      <c r="D983" s="211">
        <v>0.1252694673314175</v>
      </c>
      <c r="E983" s="211">
        <v>8.2306814728805092E-2</v>
      </c>
      <c r="F983" s="211">
        <v>0.10017638768360791</v>
      </c>
      <c r="G983" s="211">
        <v>0.12249677669632475</v>
      </c>
      <c r="H983" s="211">
        <v>0.11050934064012694</v>
      </c>
      <c r="I983" s="211">
        <v>0.43119611995815793</v>
      </c>
      <c r="J983" s="211">
        <v>0.43918616074546385</v>
      </c>
      <c r="K983" s="211">
        <v>0.62815124888430018</v>
      </c>
      <c r="L983" s="211">
        <v>0.27946903940707746</v>
      </c>
      <c r="M983" s="211">
        <v>7.8458631388811761E-2</v>
      </c>
      <c r="N983" s="211">
        <v>0.52109662874641327</v>
      </c>
      <c r="O983" s="211">
        <v>0.68916936307955567</v>
      </c>
      <c r="P983" s="211">
        <v>6.9220351564345514E-2</v>
      </c>
      <c r="Q983" s="211">
        <v>0.14225193732783545</v>
      </c>
      <c r="R983" s="211">
        <v>0.44315803152435396</v>
      </c>
      <c r="S983" s="211">
        <v>0.3168906074236989</v>
      </c>
      <c r="T983" s="211">
        <v>0.63150258211054533</v>
      </c>
      <c r="U983" s="211">
        <v>0.41803891704518087</v>
      </c>
      <c r="V983" s="211">
        <v>6.5766296972427474E-2</v>
      </c>
      <c r="W983" s="211">
        <v>0.56128435340026894</v>
      </c>
      <c r="X983" s="211">
        <v>0.2956441772659586</v>
      </c>
      <c r="Y983" s="211">
        <v>0.70889215858654508</v>
      </c>
      <c r="Z983" s="211">
        <v>0.14525506012781123</v>
      </c>
      <c r="AA983" s="212">
        <v>0.12668007385249161</v>
      </c>
    </row>
    <row r="984" spans="1:27" x14ac:dyDescent="0.35">
      <c r="A984" s="210" t="s">
        <v>1660</v>
      </c>
      <c r="B984" s="217">
        <v>153.58414204937074</v>
      </c>
      <c r="C984" s="211">
        <v>8.6509529075821101E-2</v>
      </c>
      <c r="D984" s="211">
        <v>0.11679492505111011</v>
      </c>
      <c r="E984" s="211">
        <v>7.1204347155244763E-2</v>
      </c>
      <c r="F984" s="211">
        <v>8.8797791945897417E-2</v>
      </c>
      <c r="G984" s="211">
        <v>0.12171212425717159</v>
      </c>
      <c r="H984" s="211">
        <v>0.10818535341848182</v>
      </c>
      <c r="I984" s="211">
        <v>0.48887082508761304</v>
      </c>
      <c r="J984" s="211">
        <v>0.39855688138114931</v>
      </c>
      <c r="K984" s="211">
        <v>0.60520540201282769</v>
      </c>
      <c r="L984" s="211">
        <v>0.26747909921577195</v>
      </c>
      <c r="M984" s="211">
        <v>9.0195641226326118E-2</v>
      </c>
      <c r="N984" s="211">
        <v>0.43512696519272043</v>
      </c>
      <c r="O984" s="211">
        <v>0.73369046959500772</v>
      </c>
      <c r="P984" s="211">
        <v>6.7685316080963329E-2</v>
      </c>
      <c r="Q984" s="211">
        <v>7.5228717925702779E-2</v>
      </c>
      <c r="R984" s="211">
        <v>0.470957371377689</v>
      </c>
      <c r="S984" s="211">
        <v>0.34562226913543054</v>
      </c>
      <c r="T984" s="211">
        <v>0.48671995225793774</v>
      </c>
      <c r="U984" s="211">
        <v>0.50391059311438258</v>
      </c>
      <c r="V984" s="211">
        <v>0.10110638511970495</v>
      </c>
      <c r="W984" s="211">
        <v>0.56400145448531325</v>
      </c>
      <c r="X984" s="211">
        <v>0.38144509699100904</v>
      </c>
      <c r="Y984" s="211">
        <v>0.7322694460676068</v>
      </c>
      <c r="Z984" s="211">
        <v>0.14912438426914026</v>
      </c>
      <c r="AA984" s="212">
        <v>0.11415020569500499</v>
      </c>
    </row>
    <row r="985" spans="1:27" x14ac:dyDescent="0.35">
      <c r="A985" s="210" t="s">
        <v>1661</v>
      </c>
      <c r="B985" s="217">
        <v>142.04223687526363</v>
      </c>
      <c r="C985" s="211">
        <v>6.2332358618613942E-2</v>
      </c>
      <c r="D985" s="211">
        <v>0.12113094797079091</v>
      </c>
      <c r="E985" s="211">
        <v>7.5680319165703266E-2</v>
      </c>
      <c r="F985" s="211">
        <v>0.10067536036555599</v>
      </c>
      <c r="G985" s="211">
        <v>0.11431137439605638</v>
      </c>
      <c r="H985" s="211">
        <v>0.11620926535507982</v>
      </c>
      <c r="I985" s="211">
        <v>0.51395253069868663</v>
      </c>
      <c r="J985" s="211">
        <v>0.41179374292611509</v>
      </c>
      <c r="K985" s="211">
        <v>0.6493168337364843</v>
      </c>
      <c r="L985" s="211">
        <v>0.27011568651557599</v>
      </c>
      <c r="M985" s="211">
        <v>0.10113550111444027</v>
      </c>
      <c r="N985" s="211">
        <v>0.51126953988145296</v>
      </c>
      <c r="O985" s="211">
        <v>0.70684894253607478</v>
      </c>
      <c r="P985" s="211">
        <v>6.421963245493445E-2</v>
      </c>
      <c r="Q985" s="211">
        <v>7.7741116021213655E-2</v>
      </c>
      <c r="R985" s="211">
        <v>0.4708098058028386</v>
      </c>
      <c r="S985" s="211">
        <v>0.3262915869859645</v>
      </c>
      <c r="T985" s="211">
        <v>0.55200516785117526</v>
      </c>
      <c r="U985" s="211">
        <v>0.54371859331427008</v>
      </c>
      <c r="V985" s="211">
        <v>9.2598512772919028E-2</v>
      </c>
      <c r="W985" s="211">
        <v>0.54325512146241484</v>
      </c>
      <c r="X985" s="211">
        <v>0.28153977340389735</v>
      </c>
      <c r="Y985" s="211">
        <v>0.62074771191301381</v>
      </c>
      <c r="Z985" s="211">
        <v>0.14762702765663607</v>
      </c>
      <c r="AA985" s="212">
        <v>0.12200039248231667</v>
      </c>
    </row>
    <row r="986" spans="1:27" x14ac:dyDescent="0.35">
      <c r="A986" s="210" t="s">
        <v>1662</v>
      </c>
      <c r="B986" s="217">
        <v>132.78265635165232</v>
      </c>
      <c r="C986" s="211">
        <v>6.5711030503490919E-2</v>
      </c>
      <c r="D986" s="211">
        <v>0.12720221101282461</v>
      </c>
      <c r="E986" s="211">
        <v>7.5302212547243591E-2</v>
      </c>
      <c r="F986" s="211">
        <v>7.6516348027757447E-2</v>
      </c>
      <c r="G986" s="211">
        <v>0.12167493097124854</v>
      </c>
      <c r="H986" s="211">
        <v>0.11572904950742632</v>
      </c>
      <c r="I986" s="211">
        <v>0.50439857830945578</v>
      </c>
      <c r="J986" s="211">
        <v>0.38812972370902438</v>
      </c>
      <c r="K986" s="211">
        <v>0.64418939910281292</v>
      </c>
      <c r="L986" s="211">
        <v>0.26605883529214597</v>
      </c>
      <c r="M986" s="211">
        <v>9.0331400388268118E-2</v>
      </c>
      <c r="N986" s="211">
        <v>0.37477236314902085</v>
      </c>
      <c r="O986" s="211">
        <v>0.65170034767731977</v>
      </c>
      <c r="P986" s="211">
        <v>7.114779099056448E-2</v>
      </c>
      <c r="Q986" s="211">
        <v>5.2332498726790688E-2</v>
      </c>
      <c r="R986" s="211">
        <v>0.48283590527186843</v>
      </c>
      <c r="S986" s="211">
        <v>0.3714478294557047</v>
      </c>
      <c r="T986" s="211">
        <v>0.53300711700994619</v>
      </c>
      <c r="U986" s="211">
        <v>0.40307728049271518</v>
      </c>
      <c r="V986" s="211">
        <v>6.5825155111321421E-2</v>
      </c>
      <c r="W986" s="211">
        <v>0.55314138252585898</v>
      </c>
      <c r="X986" s="211">
        <v>0.3854792552731362</v>
      </c>
      <c r="Y986" s="211">
        <v>0.67652964981855512</v>
      </c>
      <c r="Z986" s="211">
        <v>0.1443413161872098</v>
      </c>
      <c r="AA986" s="212">
        <v>0.11115912180518241</v>
      </c>
    </row>
    <row r="987" spans="1:27" x14ac:dyDescent="0.35">
      <c r="A987" s="210" t="s">
        <v>1663</v>
      </c>
      <c r="B987" s="217">
        <v>187.75601704682759</v>
      </c>
      <c r="C987" s="211">
        <v>5.7811289614967939E-2</v>
      </c>
      <c r="D987" s="211">
        <v>0.12014235773508462</v>
      </c>
      <c r="E987" s="211">
        <v>7.7407976828646294E-2</v>
      </c>
      <c r="F987" s="211">
        <v>9.405661858047773E-2</v>
      </c>
      <c r="G987" s="211">
        <v>0.12214513791568089</v>
      </c>
      <c r="H987" s="211">
        <v>0.12258969669627937</v>
      </c>
      <c r="I987" s="211">
        <v>0.42720696954038068</v>
      </c>
      <c r="J987" s="211">
        <v>0.44722500913161622</v>
      </c>
      <c r="K987" s="211">
        <v>0.63405901632119421</v>
      </c>
      <c r="L987" s="211">
        <v>0.27730707178021613</v>
      </c>
      <c r="M987" s="211">
        <v>0.1004424055722154</v>
      </c>
      <c r="N987" s="211">
        <v>0.35829493690839631</v>
      </c>
      <c r="O987" s="211">
        <v>0.62806521770314372</v>
      </c>
      <c r="P987" s="211">
        <v>7.0766533224408124E-2</v>
      </c>
      <c r="Q987" s="211">
        <v>4.4359685994380053E-2</v>
      </c>
      <c r="R987" s="211">
        <v>0.43625994046976374</v>
      </c>
      <c r="S987" s="211">
        <v>0.33692321987795981</v>
      </c>
      <c r="T987" s="211">
        <v>0.50922666958465512</v>
      </c>
      <c r="U987" s="211">
        <v>0.45801684974317414</v>
      </c>
      <c r="V987" s="211">
        <v>0.15766569228648078</v>
      </c>
      <c r="W987" s="211">
        <v>0.50776070994398836</v>
      </c>
      <c r="X987" s="211">
        <v>0.29186006324836611</v>
      </c>
      <c r="Y987" s="211">
        <v>0.65363093171894382</v>
      </c>
      <c r="Z987" s="211">
        <v>0.14846605480478384</v>
      </c>
      <c r="AA987" s="212">
        <v>0.11102707287965917</v>
      </c>
    </row>
    <row r="988" spans="1:27" x14ac:dyDescent="0.35">
      <c r="A988" s="210" t="s">
        <v>1664</v>
      </c>
      <c r="B988" s="217">
        <v>117.12242067111414</v>
      </c>
      <c r="C988" s="211">
        <v>6.9398697464014225E-2</v>
      </c>
      <c r="D988" s="211">
        <v>0.12175508008591469</v>
      </c>
      <c r="E988" s="211">
        <v>7.0943496321061839E-2</v>
      </c>
      <c r="F988" s="211">
        <v>0.12341948593417162</v>
      </c>
      <c r="G988" s="211">
        <v>0.11897553616321466</v>
      </c>
      <c r="H988" s="211">
        <v>0.11004226709621426</v>
      </c>
      <c r="I988" s="211">
        <v>0.50872470208090126</v>
      </c>
      <c r="J988" s="211">
        <v>0.45394945809912679</v>
      </c>
      <c r="K988" s="211">
        <v>0.5828765543084522</v>
      </c>
      <c r="L988" s="211">
        <v>0.27596885710129249</v>
      </c>
      <c r="M988" s="211">
        <v>0.11044329580740164</v>
      </c>
      <c r="N988" s="211">
        <v>0.40696995864990576</v>
      </c>
      <c r="O988" s="211">
        <v>0.69175271431882768</v>
      </c>
      <c r="P988" s="211">
        <v>6.700465847441564E-2</v>
      </c>
      <c r="Q988" s="211">
        <v>0.14396225134380805</v>
      </c>
      <c r="R988" s="211">
        <v>0.46240336054526493</v>
      </c>
      <c r="S988" s="211">
        <v>0.29943485978469586</v>
      </c>
      <c r="T988" s="211">
        <v>0.57078885867919316</v>
      </c>
      <c r="U988" s="211">
        <v>0.30855676194164944</v>
      </c>
      <c r="V988" s="211">
        <v>0.10217417918683395</v>
      </c>
      <c r="W988" s="211">
        <v>0.59926572304171133</v>
      </c>
      <c r="X988" s="211">
        <v>0.33335106708905271</v>
      </c>
      <c r="Y988" s="211">
        <v>0.52859036758312172</v>
      </c>
      <c r="Z988" s="211">
        <v>0.14785900644038277</v>
      </c>
      <c r="AA988" s="212">
        <v>0.12420150349009239</v>
      </c>
    </row>
    <row r="989" spans="1:27" x14ac:dyDescent="0.35">
      <c r="A989" s="210" t="s">
        <v>1665</v>
      </c>
      <c r="B989" s="217">
        <v>125.86588104960582</v>
      </c>
      <c r="C989" s="211">
        <v>6.1528823959366513E-2</v>
      </c>
      <c r="D989" s="211">
        <v>0.12814606040870313</v>
      </c>
      <c r="E989" s="211">
        <v>7.3270550344925953E-2</v>
      </c>
      <c r="F989" s="211">
        <v>7.6557718068836295E-2</v>
      </c>
      <c r="G989" s="211">
        <v>0.11640329910312211</v>
      </c>
      <c r="H989" s="211">
        <v>0.12171000606760202</v>
      </c>
      <c r="I989" s="211">
        <v>0.44495539567637682</v>
      </c>
      <c r="J989" s="211">
        <v>0.43337364641887099</v>
      </c>
      <c r="K989" s="211">
        <v>0.58343955627816413</v>
      </c>
      <c r="L989" s="211">
        <v>0.27635491992749461</v>
      </c>
      <c r="M989" s="211">
        <v>9.2447127120492051E-2</v>
      </c>
      <c r="N989" s="211">
        <v>0.50072783358130524</v>
      </c>
      <c r="O989" s="211">
        <v>0.69321745647438027</v>
      </c>
      <c r="P989" s="211">
        <v>6.2056774040240445E-2</v>
      </c>
      <c r="Q989" s="211">
        <v>9.1083709711955826E-2</v>
      </c>
      <c r="R989" s="211">
        <v>0.46186546560227887</v>
      </c>
      <c r="S989" s="211">
        <v>0.27334428823736795</v>
      </c>
      <c r="T989" s="211">
        <v>0.51575969865914728</v>
      </c>
      <c r="U989" s="211">
        <v>0.36862420055124601</v>
      </c>
      <c r="V989" s="211">
        <v>0.11806142258976852</v>
      </c>
      <c r="W989" s="211">
        <v>0.57098038598496892</v>
      </c>
      <c r="X989" s="211">
        <v>0.29907096843940123</v>
      </c>
      <c r="Y989" s="211">
        <v>0.65602200938770672</v>
      </c>
      <c r="Z989" s="211">
        <v>0.1475279781973419</v>
      </c>
      <c r="AA989" s="212">
        <v>0.12141442563280934</v>
      </c>
    </row>
    <row r="990" spans="1:27" x14ac:dyDescent="0.35">
      <c r="A990" s="210" t="s">
        <v>1666</v>
      </c>
      <c r="B990" s="217">
        <v>104.60829652108818</v>
      </c>
      <c r="C990" s="211">
        <v>6.3327070039695982E-2</v>
      </c>
      <c r="D990" s="211">
        <v>0.11803733946631918</v>
      </c>
      <c r="E990" s="211">
        <v>7.2754268466340824E-2</v>
      </c>
      <c r="F990" s="211">
        <v>8.2526490954207166E-2</v>
      </c>
      <c r="G990" s="211">
        <v>0.12414135181751564</v>
      </c>
      <c r="H990" s="211">
        <v>0.11556867594252108</v>
      </c>
      <c r="I990" s="211">
        <v>0.41850859138354385</v>
      </c>
      <c r="J990" s="211">
        <v>0.42113466559684104</v>
      </c>
      <c r="K990" s="211">
        <v>0.52740685486565941</v>
      </c>
      <c r="L990" s="211">
        <v>0.28394293233954221</v>
      </c>
      <c r="M990" s="211">
        <v>9.4910801210115026E-2</v>
      </c>
      <c r="N990" s="211">
        <v>0.38277143119349</v>
      </c>
      <c r="O990" s="211">
        <v>0.70162787257806036</v>
      </c>
      <c r="P990" s="211">
        <v>6.6655900320069003E-2</v>
      </c>
      <c r="Q990" s="211">
        <v>4.9593718020630673E-2</v>
      </c>
      <c r="R990" s="211">
        <v>0.39003165334330447</v>
      </c>
      <c r="S990" s="211">
        <v>0.33750571913360511</v>
      </c>
      <c r="T990" s="211">
        <v>0.56525987283306511</v>
      </c>
      <c r="U990" s="211">
        <v>0.45910062014436726</v>
      </c>
      <c r="V990" s="211">
        <v>5.6138449887677883E-2</v>
      </c>
      <c r="W990" s="211">
        <v>0.58228674298453109</v>
      </c>
      <c r="X990" s="211">
        <v>0.33098396162545146</v>
      </c>
      <c r="Y990" s="211">
        <v>0.65658177675216589</v>
      </c>
      <c r="Z990" s="211">
        <v>0.14964484919075649</v>
      </c>
      <c r="AA990" s="212">
        <v>0.12239178996618184</v>
      </c>
    </row>
    <row r="991" spans="1:27" x14ac:dyDescent="0.35">
      <c r="A991" s="210" t="s">
        <v>1667</v>
      </c>
      <c r="B991" s="217">
        <v>145.56742964797908</v>
      </c>
      <c r="C991" s="211">
        <v>7.9175939955942159E-2</v>
      </c>
      <c r="D991" s="211">
        <v>0.13103050031712887</v>
      </c>
      <c r="E991" s="211">
        <v>7.3764412312772795E-2</v>
      </c>
      <c r="F991" s="211">
        <v>8.949152455917192E-2</v>
      </c>
      <c r="G991" s="211">
        <v>0.1179743906910561</v>
      </c>
      <c r="H991" s="211">
        <v>0.11374465602044066</v>
      </c>
      <c r="I991" s="211">
        <v>0.45810406155870509</v>
      </c>
      <c r="J991" s="211">
        <v>0.40570586560434146</v>
      </c>
      <c r="K991" s="211">
        <v>0.64168690656726923</v>
      </c>
      <c r="L991" s="211">
        <v>0.27278639425992884</v>
      </c>
      <c r="M991" s="211">
        <v>8.909610947927131E-2</v>
      </c>
      <c r="N991" s="211">
        <v>0.52873169695738176</v>
      </c>
      <c r="O991" s="211">
        <v>0.6716704702948858</v>
      </c>
      <c r="P991" s="211">
        <v>7.020591822977261E-2</v>
      </c>
      <c r="Q991" s="211">
        <v>6.9811898147908225E-2</v>
      </c>
      <c r="R991" s="211">
        <v>0.43940701507213109</v>
      </c>
      <c r="S991" s="211">
        <v>0.42285531020979239</v>
      </c>
      <c r="T991" s="211">
        <v>0.59454304484943676</v>
      </c>
      <c r="U991" s="211">
        <v>0.36403946871089138</v>
      </c>
      <c r="V991" s="211">
        <v>0.12583693973422544</v>
      </c>
      <c r="W991" s="211">
        <v>0.52101183541783791</v>
      </c>
      <c r="X991" s="211">
        <v>0.254589713800004</v>
      </c>
      <c r="Y991" s="211">
        <v>0.62402877201275986</v>
      </c>
      <c r="Z991" s="211">
        <v>0.14678634790771611</v>
      </c>
      <c r="AA991" s="212">
        <v>0.11923309189913052</v>
      </c>
    </row>
    <row r="992" spans="1:27" x14ac:dyDescent="0.35">
      <c r="A992" s="210" t="s">
        <v>1668</v>
      </c>
      <c r="B992" s="217">
        <v>117.58265214250559</v>
      </c>
      <c r="C992" s="211">
        <v>6.5823421218175859E-2</v>
      </c>
      <c r="D992" s="211">
        <v>0.12483158755277152</v>
      </c>
      <c r="E992" s="211">
        <v>7.0557104885329611E-2</v>
      </c>
      <c r="F992" s="211">
        <v>7.0765122781031128E-2</v>
      </c>
      <c r="G992" s="211">
        <v>0.11813977936432303</v>
      </c>
      <c r="H992" s="211">
        <v>0.11709340322126226</v>
      </c>
      <c r="I992" s="211">
        <v>0.47983815736831659</v>
      </c>
      <c r="J992" s="211">
        <v>0.40412207796718802</v>
      </c>
      <c r="K992" s="211">
        <v>0.63371842351931118</v>
      </c>
      <c r="L992" s="211">
        <v>0.27574297214307414</v>
      </c>
      <c r="M992" s="211">
        <v>9.6801789411099987E-2</v>
      </c>
      <c r="N992" s="211">
        <v>0.57747517002308524</v>
      </c>
      <c r="O992" s="211">
        <v>0.73581592015400066</v>
      </c>
      <c r="P992" s="211">
        <v>7.091500822127611E-2</v>
      </c>
      <c r="Q992" s="211">
        <v>7.4302861033573267E-2</v>
      </c>
      <c r="R992" s="211">
        <v>0.40540646694439691</v>
      </c>
      <c r="S992" s="211">
        <v>0.38664676720339586</v>
      </c>
      <c r="T992" s="211">
        <v>0.56219383888131602</v>
      </c>
      <c r="U992" s="211">
        <v>0.3210243366399953</v>
      </c>
      <c r="V992" s="211">
        <v>6.4885756238159675E-2</v>
      </c>
      <c r="W992" s="211">
        <v>0.55874968995646879</v>
      </c>
      <c r="X992" s="211">
        <v>0.33246329117338597</v>
      </c>
      <c r="Y992" s="211">
        <v>0.53481089538719739</v>
      </c>
      <c r="Z992" s="211">
        <v>0.14273055441865704</v>
      </c>
      <c r="AA992" s="212">
        <v>0.12003220536202759</v>
      </c>
    </row>
    <row r="993" spans="1:27" x14ac:dyDescent="0.35">
      <c r="A993" s="210" t="s">
        <v>1669</v>
      </c>
      <c r="B993" s="217">
        <v>178.43453083304175</v>
      </c>
      <c r="C993" s="211">
        <v>6.0985079490422173E-2</v>
      </c>
      <c r="D993" s="211">
        <v>0.12756822073022131</v>
      </c>
      <c r="E993" s="211">
        <v>7.9316672684123027E-2</v>
      </c>
      <c r="F993" s="211">
        <v>9.8840705654365618E-2</v>
      </c>
      <c r="G993" s="211">
        <v>0.11996132223622774</v>
      </c>
      <c r="H993" s="211">
        <v>0.11595244949394498</v>
      </c>
      <c r="I993" s="211">
        <v>0.41784079725987805</v>
      </c>
      <c r="J993" s="211">
        <v>0.46976457091920959</v>
      </c>
      <c r="K993" s="211">
        <v>0.63487484359623836</v>
      </c>
      <c r="L993" s="211">
        <v>0.26629309917226501</v>
      </c>
      <c r="M993" s="211">
        <v>0.10522866382115667</v>
      </c>
      <c r="N993" s="211">
        <v>0.4596991887546012</v>
      </c>
      <c r="O993" s="211">
        <v>0.66194392486565623</v>
      </c>
      <c r="P993" s="211">
        <v>7.0063287276264374E-2</v>
      </c>
      <c r="Q993" s="211">
        <v>9.8180798683091333E-2</v>
      </c>
      <c r="R993" s="211">
        <v>0.45751981486891674</v>
      </c>
      <c r="S993" s="211">
        <v>0.38236229384807047</v>
      </c>
      <c r="T993" s="211">
        <v>0.57692667854462298</v>
      </c>
      <c r="U993" s="211">
        <v>0.54412016564548515</v>
      </c>
      <c r="V993" s="211">
        <v>8.9913925012184315E-2</v>
      </c>
      <c r="W993" s="211">
        <v>0.55017007768708248</v>
      </c>
      <c r="X993" s="211">
        <v>0.30608478119715665</v>
      </c>
      <c r="Y993" s="211">
        <v>0.71083533711596503</v>
      </c>
      <c r="Z993" s="211">
        <v>0.14940262251435266</v>
      </c>
      <c r="AA993" s="212">
        <v>0.11220865814419272</v>
      </c>
    </row>
    <row r="994" spans="1:27" x14ac:dyDescent="0.35">
      <c r="A994" s="210" t="s">
        <v>1670</v>
      </c>
      <c r="B994" s="217">
        <v>140.28356650340615</v>
      </c>
      <c r="C994" s="211">
        <v>8.0111362443163359E-2</v>
      </c>
      <c r="D994" s="211">
        <v>0.12180255537802984</v>
      </c>
      <c r="E994" s="211">
        <v>7.7171678958931761E-2</v>
      </c>
      <c r="F994" s="211">
        <v>9.9406159490322485E-2</v>
      </c>
      <c r="G994" s="211">
        <v>0.1203680270795093</v>
      </c>
      <c r="H994" s="211">
        <v>0.12314506759449111</v>
      </c>
      <c r="I994" s="211">
        <v>0.51099823035350189</v>
      </c>
      <c r="J994" s="211">
        <v>0.43487414260148399</v>
      </c>
      <c r="K994" s="211">
        <v>0.55357004277319444</v>
      </c>
      <c r="L994" s="211">
        <v>0.27190693634462332</v>
      </c>
      <c r="M994" s="211">
        <v>9.5747535675918219E-2</v>
      </c>
      <c r="N994" s="211">
        <v>0.52180108545539072</v>
      </c>
      <c r="O994" s="211">
        <v>0.74308125592500185</v>
      </c>
      <c r="P994" s="211">
        <v>6.4199372067782173E-2</v>
      </c>
      <c r="Q994" s="211">
        <v>0.13001441972630029</v>
      </c>
      <c r="R994" s="211">
        <v>0.39589986252542714</v>
      </c>
      <c r="S994" s="211">
        <v>0.28332701608832866</v>
      </c>
      <c r="T994" s="211">
        <v>0.56973860158571721</v>
      </c>
      <c r="U994" s="211">
        <v>0.39469031036937324</v>
      </c>
      <c r="V994" s="211">
        <v>0.11011415803292575</v>
      </c>
      <c r="W994" s="211">
        <v>0.54540891363055066</v>
      </c>
      <c r="X994" s="211">
        <v>0.31404286756554967</v>
      </c>
      <c r="Y994" s="211">
        <v>0.70966467053796178</v>
      </c>
      <c r="Z994" s="211">
        <v>0.14697136844204278</v>
      </c>
      <c r="AA994" s="212">
        <v>0.11990523368630149</v>
      </c>
    </row>
    <row r="995" spans="1:27" x14ac:dyDescent="0.35">
      <c r="A995" s="210" t="s">
        <v>1671</v>
      </c>
      <c r="B995" s="217">
        <v>111.73016475439962</v>
      </c>
      <c r="C995" s="211">
        <v>5.0814479085984895E-2</v>
      </c>
      <c r="D995" s="211">
        <v>0.11713248758724316</v>
      </c>
      <c r="E995" s="211">
        <v>7.5624828333577865E-2</v>
      </c>
      <c r="F995" s="211">
        <v>9.5277673705998905E-2</v>
      </c>
      <c r="G995" s="211">
        <v>0.12592089102605675</v>
      </c>
      <c r="H995" s="211">
        <v>0.11086074656774095</v>
      </c>
      <c r="I995" s="211">
        <v>0.4300203290766047</v>
      </c>
      <c r="J995" s="211">
        <v>0.46960332491793272</v>
      </c>
      <c r="K995" s="211">
        <v>0.63413291050237797</v>
      </c>
      <c r="L995" s="211">
        <v>0.27301797177509468</v>
      </c>
      <c r="M995" s="211">
        <v>9.2808562873190364E-2</v>
      </c>
      <c r="N995" s="211">
        <v>0.54048712965822632</v>
      </c>
      <c r="O995" s="211">
        <v>0.76708735346738877</v>
      </c>
      <c r="P995" s="211">
        <v>6.7457930969785057E-2</v>
      </c>
      <c r="Q995" s="211">
        <v>7.9210013554673095E-2</v>
      </c>
      <c r="R995" s="211">
        <v>0.41285391105828406</v>
      </c>
      <c r="S995" s="211">
        <v>0.30309846011653724</v>
      </c>
      <c r="T995" s="211">
        <v>0.46925645336381616</v>
      </c>
      <c r="U995" s="211">
        <v>0.38482744450290596</v>
      </c>
      <c r="V995" s="211">
        <v>7.3479214280309263E-2</v>
      </c>
      <c r="W995" s="211">
        <v>0.65101699203286811</v>
      </c>
      <c r="X995" s="211">
        <v>0.33065514573706745</v>
      </c>
      <c r="Y995" s="211">
        <v>0.59087016493949573</v>
      </c>
      <c r="Z995" s="211">
        <v>0.1488859158299661</v>
      </c>
      <c r="AA995" s="212">
        <v>0.12759058829072129</v>
      </c>
    </row>
    <row r="996" spans="1:27" x14ac:dyDescent="0.35">
      <c r="A996" s="210" t="s">
        <v>1672</v>
      </c>
      <c r="B996" s="217">
        <v>113.46193495584423</v>
      </c>
      <c r="C996" s="211">
        <v>5.8039189983312076E-2</v>
      </c>
      <c r="D996" s="211">
        <v>0.12848703517644811</v>
      </c>
      <c r="E996" s="211">
        <v>8.0952736402217215E-2</v>
      </c>
      <c r="F996" s="211">
        <v>9.9438033044212656E-2</v>
      </c>
      <c r="G996" s="211">
        <v>0.11989472646967124</v>
      </c>
      <c r="H996" s="211">
        <v>0.10655597060685218</v>
      </c>
      <c r="I996" s="211">
        <v>0.44018179067259705</v>
      </c>
      <c r="J996" s="211">
        <v>0.4801487549562683</v>
      </c>
      <c r="K996" s="211">
        <v>0.5715772279872755</v>
      </c>
      <c r="L996" s="211">
        <v>0.26909808095353455</v>
      </c>
      <c r="M996" s="211">
        <v>9.7144291788733267E-2</v>
      </c>
      <c r="N996" s="211">
        <v>0.33147850554836844</v>
      </c>
      <c r="O996" s="211">
        <v>0.65344289325031779</v>
      </c>
      <c r="P996" s="211">
        <v>6.3236249908723785E-2</v>
      </c>
      <c r="Q996" s="211">
        <v>6.1227295001485396E-2</v>
      </c>
      <c r="R996" s="211">
        <v>0.4258684467267253</v>
      </c>
      <c r="S996" s="211">
        <v>0.27273098581561572</v>
      </c>
      <c r="T996" s="211">
        <v>0.56204635549601689</v>
      </c>
      <c r="U996" s="211">
        <v>0.33597330511191315</v>
      </c>
      <c r="V996" s="211">
        <v>0.10314247072649434</v>
      </c>
      <c r="W996" s="211">
        <v>0.5721609887107334</v>
      </c>
      <c r="X996" s="211">
        <v>0.33080880256581802</v>
      </c>
      <c r="Y996" s="211">
        <v>0.64130180071915088</v>
      </c>
      <c r="Z996" s="211">
        <v>0.14450760200688434</v>
      </c>
      <c r="AA996" s="212">
        <v>0.12203769522442633</v>
      </c>
    </row>
    <row r="997" spans="1:27" x14ac:dyDescent="0.35">
      <c r="A997" s="210" t="s">
        <v>1673</v>
      </c>
      <c r="B997" s="217">
        <v>120.66868581937806</v>
      </c>
      <c r="C997" s="211">
        <v>6.3620470508702398E-2</v>
      </c>
      <c r="D997" s="211">
        <v>0.1218345439621142</v>
      </c>
      <c r="E997" s="211">
        <v>7.336335766984825E-2</v>
      </c>
      <c r="F997" s="211">
        <v>0.11525105894916007</v>
      </c>
      <c r="G997" s="211">
        <v>0.11694104882678949</v>
      </c>
      <c r="H997" s="211">
        <v>0.11985329888988736</v>
      </c>
      <c r="I997" s="211">
        <v>0.50490265046699834</v>
      </c>
      <c r="J997" s="211">
        <v>0.44343082669020073</v>
      </c>
      <c r="K997" s="211">
        <v>0.58461782192599765</v>
      </c>
      <c r="L997" s="211">
        <v>0.27525862211667046</v>
      </c>
      <c r="M997" s="211">
        <v>0.10337519435363868</v>
      </c>
      <c r="N997" s="211">
        <v>0.56449576003822699</v>
      </c>
      <c r="O997" s="211">
        <v>0.57554147480466111</v>
      </c>
      <c r="P997" s="211">
        <v>6.0723029867924619E-2</v>
      </c>
      <c r="Q997" s="211">
        <v>5.9960574767377484E-2</v>
      </c>
      <c r="R997" s="211">
        <v>0.47107181598671666</v>
      </c>
      <c r="S997" s="211">
        <v>0.28223561960662336</v>
      </c>
      <c r="T997" s="211">
        <v>0.5699575938747512</v>
      </c>
      <c r="U997" s="211">
        <v>0.41103807858670549</v>
      </c>
      <c r="V997" s="211">
        <v>0.10082780759333254</v>
      </c>
      <c r="W997" s="211">
        <v>0.56123022541744561</v>
      </c>
      <c r="X997" s="211">
        <v>0.39123983252114825</v>
      </c>
      <c r="Y997" s="211">
        <v>0.63764870198268453</v>
      </c>
      <c r="Z997" s="211">
        <v>0.14386900714546894</v>
      </c>
      <c r="AA997" s="212">
        <v>0.12636784926447417</v>
      </c>
    </row>
    <row r="998" spans="1:27" x14ac:dyDescent="0.35">
      <c r="A998" s="210" t="s">
        <v>1674</v>
      </c>
      <c r="B998" s="217">
        <v>117.81281650480443</v>
      </c>
      <c r="C998" s="211">
        <v>7.1944238556658172E-2</v>
      </c>
      <c r="D998" s="211">
        <v>0.12950656281483716</v>
      </c>
      <c r="E998" s="211">
        <v>7.9164226621967218E-2</v>
      </c>
      <c r="F998" s="211">
        <v>8.6296971967108199E-2</v>
      </c>
      <c r="G998" s="211">
        <v>0.11540071813136511</v>
      </c>
      <c r="H998" s="211">
        <v>0.11647306408951509</v>
      </c>
      <c r="I998" s="211">
        <v>0.48523046664080977</v>
      </c>
      <c r="J998" s="211">
        <v>0.45470804074176285</v>
      </c>
      <c r="K998" s="211">
        <v>0.64416081604956066</v>
      </c>
      <c r="L998" s="211">
        <v>0.27768741670862046</v>
      </c>
      <c r="M998" s="211">
        <v>9.175899479754393E-2</v>
      </c>
      <c r="N998" s="211">
        <v>0.38023620843224915</v>
      </c>
      <c r="O998" s="211">
        <v>0.58317369349166559</v>
      </c>
      <c r="P998" s="211">
        <v>6.259544876837117E-2</v>
      </c>
      <c r="Q998" s="211">
        <v>5.2495977438565405E-2</v>
      </c>
      <c r="R998" s="211">
        <v>0.44349501522520263</v>
      </c>
      <c r="S998" s="211">
        <v>0.31640586238035001</v>
      </c>
      <c r="T998" s="211">
        <v>0.54622519533404013</v>
      </c>
      <c r="U998" s="211">
        <v>0.39502436383072076</v>
      </c>
      <c r="V998" s="211">
        <v>7.2939844508780938E-2</v>
      </c>
      <c r="W998" s="211">
        <v>0.56939505201177121</v>
      </c>
      <c r="X998" s="211">
        <v>0.3379673112590611</v>
      </c>
      <c r="Y998" s="211">
        <v>0.63887204717868684</v>
      </c>
      <c r="Z998" s="211">
        <v>0.14865527883493385</v>
      </c>
      <c r="AA998" s="212">
        <v>0.11365565142808039</v>
      </c>
    </row>
    <row r="999" spans="1:27" x14ac:dyDescent="0.35">
      <c r="A999" s="210" t="s">
        <v>1675</v>
      </c>
      <c r="B999" s="217">
        <v>126.20833798724506</v>
      </c>
      <c r="C999" s="211">
        <v>5.4425459777066865E-2</v>
      </c>
      <c r="D999" s="211">
        <v>0.12136421684030478</v>
      </c>
      <c r="E999" s="211">
        <v>7.7654606393853312E-2</v>
      </c>
      <c r="F999" s="211">
        <v>9.3690507758462299E-2</v>
      </c>
      <c r="G999" s="211">
        <v>0.12443980544887989</v>
      </c>
      <c r="H999" s="211">
        <v>0.12306018072038866</v>
      </c>
      <c r="I999" s="211">
        <v>0.48859266338859236</v>
      </c>
      <c r="J999" s="211">
        <v>0.40501378228762641</v>
      </c>
      <c r="K999" s="211">
        <v>0.6068779121967196</v>
      </c>
      <c r="L999" s="211">
        <v>0.27534619568716417</v>
      </c>
      <c r="M999" s="211">
        <v>9.7341515710701529E-2</v>
      </c>
      <c r="N999" s="211">
        <v>0.50897982429099575</v>
      </c>
      <c r="O999" s="211">
        <v>0.62954209047352538</v>
      </c>
      <c r="P999" s="211">
        <v>6.2813345661371811E-2</v>
      </c>
      <c r="Q999" s="211">
        <v>6.7413026478532478E-2</v>
      </c>
      <c r="R999" s="211">
        <v>0.37529545535198544</v>
      </c>
      <c r="S999" s="211">
        <v>0.40022461169435158</v>
      </c>
      <c r="T999" s="211">
        <v>0.55055034775280554</v>
      </c>
      <c r="U999" s="211">
        <v>0.50159969934717974</v>
      </c>
      <c r="V999" s="211">
        <v>8.3795313850610439E-2</v>
      </c>
      <c r="W999" s="211">
        <v>0.61408785544355138</v>
      </c>
      <c r="X999" s="211">
        <v>0.30887306200895237</v>
      </c>
      <c r="Y999" s="211">
        <v>0.5981590647010997</v>
      </c>
      <c r="Z999" s="211">
        <v>0.14565147632602268</v>
      </c>
      <c r="AA999" s="212">
        <v>0.11974936299566316</v>
      </c>
    </row>
    <row r="1000" spans="1:27" x14ac:dyDescent="0.35">
      <c r="A1000" s="210" t="s">
        <v>1676</v>
      </c>
      <c r="B1000" s="217">
        <v>158.07167590638295</v>
      </c>
      <c r="C1000" s="211">
        <v>5.3482900970199643E-2</v>
      </c>
      <c r="D1000" s="211">
        <v>0.12526310039744526</v>
      </c>
      <c r="E1000" s="211">
        <v>8.0535606032933832E-2</v>
      </c>
      <c r="F1000" s="211">
        <v>7.5161800381606317E-2</v>
      </c>
      <c r="G1000" s="211">
        <v>0.12083487405530294</v>
      </c>
      <c r="H1000" s="211">
        <v>0.1224575498834695</v>
      </c>
      <c r="I1000" s="211">
        <v>0.44160236478000359</v>
      </c>
      <c r="J1000" s="211">
        <v>0.47234497259081221</v>
      </c>
      <c r="K1000" s="211">
        <v>0.56993874036361147</v>
      </c>
      <c r="L1000" s="211">
        <v>0.27418410117834158</v>
      </c>
      <c r="M1000" s="211">
        <v>9.6868173552364392E-2</v>
      </c>
      <c r="N1000" s="211">
        <v>0.43308169822793274</v>
      </c>
      <c r="O1000" s="211">
        <v>0.70989916694071786</v>
      </c>
      <c r="P1000" s="211">
        <v>6.3376917538484998E-2</v>
      </c>
      <c r="Q1000" s="211">
        <v>8.3188140650275424E-2</v>
      </c>
      <c r="R1000" s="211">
        <v>0.44251589961109222</v>
      </c>
      <c r="S1000" s="211">
        <v>0.3588582828726149</v>
      </c>
      <c r="T1000" s="211">
        <v>0.49159866090898868</v>
      </c>
      <c r="U1000" s="211">
        <v>0.33197334577782323</v>
      </c>
      <c r="V1000" s="211">
        <v>0.17812171740880767</v>
      </c>
      <c r="W1000" s="211">
        <v>0.55230056407875594</v>
      </c>
      <c r="X1000" s="211">
        <v>0.34226889675528333</v>
      </c>
      <c r="Y1000" s="211">
        <v>0.71728255905637106</v>
      </c>
      <c r="Z1000" s="211">
        <v>0.14933949356843665</v>
      </c>
      <c r="AA1000" s="212">
        <v>0.11312373561782529</v>
      </c>
    </row>
    <row r="1001" spans="1:27" x14ac:dyDescent="0.35">
      <c r="A1001" s="210" t="s">
        <v>1677</v>
      </c>
      <c r="B1001" s="217">
        <v>132.17264055798103</v>
      </c>
      <c r="C1001" s="211">
        <v>6.3928131292257523E-2</v>
      </c>
      <c r="D1001" s="211">
        <v>0.12276921755124894</v>
      </c>
      <c r="E1001" s="211">
        <v>8.3306353112730616E-2</v>
      </c>
      <c r="F1001" s="211">
        <v>9.247798814103439E-2</v>
      </c>
      <c r="G1001" s="211">
        <v>0.11972467349460099</v>
      </c>
      <c r="H1001" s="211">
        <v>0.1144291625873374</v>
      </c>
      <c r="I1001" s="211">
        <v>0.48662424729364112</v>
      </c>
      <c r="J1001" s="211">
        <v>0.46210444410549772</v>
      </c>
      <c r="K1001" s="211">
        <v>0.59760843607894298</v>
      </c>
      <c r="L1001" s="211">
        <v>0.275288747402198</v>
      </c>
      <c r="M1001" s="211">
        <v>9.6385868675524733E-2</v>
      </c>
      <c r="N1001" s="211">
        <v>0.47868089855536022</v>
      </c>
      <c r="O1001" s="211">
        <v>0.66836188789043094</v>
      </c>
      <c r="P1001" s="211">
        <v>6.8669031104373585E-2</v>
      </c>
      <c r="Q1001" s="211">
        <v>6.0713940358369023E-2</v>
      </c>
      <c r="R1001" s="211">
        <v>0.40674394135154734</v>
      </c>
      <c r="S1001" s="211">
        <v>0.28409379487935793</v>
      </c>
      <c r="T1001" s="211">
        <v>0.57232609638296406</v>
      </c>
      <c r="U1001" s="211">
        <v>0.51996368609290933</v>
      </c>
      <c r="V1001" s="211">
        <v>5.8023689337168255E-2</v>
      </c>
      <c r="W1001" s="211">
        <v>0.55237777880254735</v>
      </c>
      <c r="X1001" s="211">
        <v>0.40572966693631585</v>
      </c>
      <c r="Y1001" s="211">
        <v>0.70717996317299059</v>
      </c>
      <c r="Z1001" s="211">
        <v>0.14136057120881335</v>
      </c>
      <c r="AA1001" s="212">
        <v>0.11848803597998067</v>
      </c>
    </row>
    <row r="1002" spans="1:27" x14ac:dyDescent="0.35">
      <c r="A1002" s="210" t="s">
        <v>1678</v>
      </c>
      <c r="B1002" s="217">
        <v>138.66235505679575</v>
      </c>
      <c r="C1002" s="211">
        <v>7.889865082445717E-2</v>
      </c>
      <c r="D1002" s="211">
        <v>0.12050312116206427</v>
      </c>
      <c r="E1002" s="211">
        <v>8.1488363868635366E-2</v>
      </c>
      <c r="F1002" s="211">
        <v>0.10636427385362668</v>
      </c>
      <c r="G1002" s="211">
        <v>0.11495977639636755</v>
      </c>
      <c r="H1002" s="211">
        <v>0.10872019832596796</v>
      </c>
      <c r="I1002" s="211">
        <v>0.50835791001092623</v>
      </c>
      <c r="J1002" s="211">
        <v>0.45411249977663687</v>
      </c>
      <c r="K1002" s="211">
        <v>0.61992572355879805</v>
      </c>
      <c r="L1002" s="211">
        <v>0.2718739917575671</v>
      </c>
      <c r="M1002" s="211">
        <v>8.5654495151592222E-2</v>
      </c>
      <c r="N1002" s="211">
        <v>0.37597053516153833</v>
      </c>
      <c r="O1002" s="211">
        <v>0.68051285430858321</v>
      </c>
      <c r="P1002" s="211">
        <v>6.3097628901069486E-2</v>
      </c>
      <c r="Q1002" s="211">
        <v>0.11028783749714614</v>
      </c>
      <c r="R1002" s="211">
        <v>0.48450483470477013</v>
      </c>
      <c r="S1002" s="211">
        <v>0.33710989401073665</v>
      </c>
      <c r="T1002" s="211">
        <v>0.52492139166495011</v>
      </c>
      <c r="U1002" s="211">
        <v>0.56859910423591009</v>
      </c>
      <c r="V1002" s="211">
        <v>9.9491501205697816E-2</v>
      </c>
      <c r="W1002" s="211">
        <v>0.59758592095670993</v>
      </c>
      <c r="X1002" s="211">
        <v>0.34898975964445139</v>
      </c>
      <c r="Y1002" s="211">
        <v>0.62832793602056625</v>
      </c>
      <c r="Z1002" s="211">
        <v>0.1486864586630936</v>
      </c>
      <c r="AA1002" s="212">
        <v>0.119486753532004</v>
      </c>
    </row>
    <row r="1003" spans="1:27" x14ac:dyDescent="0.35">
      <c r="A1003" s="210" t="s">
        <v>1679</v>
      </c>
      <c r="B1003" s="217">
        <v>119.38900186171118</v>
      </c>
      <c r="C1003" s="211">
        <v>5.3991379948743257E-2</v>
      </c>
      <c r="D1003" s="211">
        <v>0.11759160789562</v>
      </c>
      <c r="E1003" s="211">
        <v>7.4071522413419189E-2</v>
      </c>
      <c r="F1003" s="211">
        <v>7.6039474283992922E-2</v>
      </c>
      <c r="G1003" s="211">
        <v>0.12270623602032175</v>
      </c>
      <c r="H1003" s="211">
        <v>0.12323185135486828</v>
      </c>
      <c r="I1003" s="211">
        <v>0.47157924054762429</v>
      </c>
      <c r="J1003" s="211">
        <v>0.46857994510083062</v>
      </c>
      <c r="K1003" s="211">
        <v>0.54154887446710975</v>
      </c>
      <c r="L1003" s="211">
        <v>0.27050187580084828</v>
      </c>
      <c r="M1003" s="211">
        <v>8.5951913497318108E-2</v>
      </c>
      <c r="N1003" s="211">
        <v>0.42251671808754121</v>
      </c>
      <c r="O1003" s="211">
        <v>0.69200820693911413</v>
      </c>
      <c r="P1003" s="211">
        <v>6.9178643402396017E-2</v>
      </c>
      <c r="Q1003" s="211">
        <v>6.2209871651498549E-2</v>
      </c>
      <c r="R1003" s="211">
        <v>0.40719105669243366</v>
      </c>
      <c r="S1003" s="211">
        <v>0.36291312244407248</v>
      </c>
      <c r="T1003" s="211">
        <v>0.52770171746153383</v>
      </c>
      <c r="U1003" s="211">
        <v>0.40359442149959712</v>
      </c>
      <c r="V1003" s="211">
        <v>8.9559601681624967E-2</v>
      </c>
      <c r="W1003" s="211">
        <v>0.59286325875152779</v>
      </c>
      <c r="X1003" s="211">
        <v>0.35012436828489463</v>
      </c>
      <c r="Y1003" s="211">
        <v>0.59075936208030622</v>
      </c>
      <c r="Z1003" s="211">
        <v>0.14689952709024603</v>
      </c>
      <c r="AA1003" s="212">
        <v>0.11720333740578037</v>
      </c>
    </row>
    <row r="1004" spans="1:27" x14ac:dyDescent="0.35">
      <c r="A1004" s="210" t="s">
        <v>1680</v>
      </c>
      <c r="B1004" s="217">
        <v>134.64868488837899</v>
      </c>
      <c r="C1004" s="211">
        <v>5.8201553639267489E-2</v>
      </c>
      <c r="D1004" s="211">
        <v>0.12967733474891532</v>
      </c>
      <c r="E1004" s="211">
        <v>7.3636301259161221E-2</v>
      </c>
      <c r="F1004" s="211">
        <v>9.2976395002336593E-2</v>
      </c>
      <c r="G1004" s="211">
        <v>0.11985866228119717</v>
      </c>
      <c r="H1004" s="211">
        <v>0.11935609107986846</v>
      </c>
      <c r="I1004" s="211">
        <v>0.52528697127066926</v>
      </c>
      <c r="J1004" s="211">
        <v>0.43811362553968858</v>
      </c>
      <c r="K1004" s="211">
        <v>0.61619680884062511</v>
      </c>
      <c r="L1004" s="211">
        <v>0.28108659616607884</v>
      </c>
      <c r="M1004" s="211">
        <v>9.2047368745471425E-2</v>
      </c>
      <c r="N1004" s="211">
        <v>0.38145231566112903</v>
      </c>
      <c r="O1004" s="211">
        <v>0.71795123492506874</v>
      </c>
      <c r="P1004" s="211">
        <v>6.8285413661539215E-2</v>
      </c>
      <c r="Q1004" s="211">
        <v>7.903718185205437E-2</v>
      </c>
      <c r="R1004" s="211">
        <v>0.43182367951003198</v>
      </c>
      <c r="S1004" s="211">
        <v>0.37180589567694067</v>
      </c>
      <c r="T1004" s="211">
        <v>0.49891768532435449</v>
      </c>
      <c r="U1004" s="211">
        <v>0.40734760531028918</v>
      </c>
      <c r="V1004" s="211">
        <v>0.10188314494330784</v>
      </c>
      <c r="W1004" s="211">
        <v>0.59035816841513711</v>
      </c>
      <c r="X1004" s="211">
        <v>0.42088465536222869</v>
      </c>
      <c r="Y1004" s="211">
        <v>0.73124732002993154</v>
      </c>
      <c r="Z1004" s="211">
        <v>0.14848143954194393</v>
      </c>
      <c r="AA1004" s="212">
        <v>0.12106131446824801</v>
      </c>
    </row>
    <row r="1005" spans="1:27" x14ac:dyDescent="0.35">
      <c r="A1005" s="210" t="s">
        <v>1681</v>
      </c>
      <c r="B1005" s="217">
        <v>147.68239931337411</v>
      </c>
      <c r="C1005" s="211">
        <v>7.4527654729861184E-2</v>
      </c>
      <c r="D1005" s="211">
        <v>0.12750701063316666</v>
      </c>
      <c r="E1005" s="211">
        <v>6.9359458713290967E-2</v>
      </c>
      <c r="F1005" s="211">
        <v>8.1270284854030123E-2</v>
      </c>
      <c r="G1005" s="211">
        <v>0.11610997508474928</v>
      </c>
      <c r="H1005" s="211">
        <v>0.11030725420688642</v>
      </c>
      <c r="I1005" s="211">
        <v>0.45489717925520595</v>
      </c>
      <c r="J1005" s="211">
        <v>0.42190986288238735</v>
      </c>
      <c r="K1005" s="211">
        <v>0.56296505644358541</v>
      </c>
      <c r="L1005" s="211">
        <v>0.27569700967474758</v>
      </c>
      <c r="M1005" s="211">
        <v>0.10361385887244225</v>
      </c>
      <c r="N1005" s="211">
        <v>0.39099022786735355</v>
      </c>
      <c r="O1005" s="211">
        <v>0.68194881803825191</v>
      </c>
      <c r="P1005" s="211">
        <v>7.1224904249435741E-2</v>
      </c>
      <c r="Q1005" s="211">
        <v>4.3427671392560055E-2</v>
      </c>
      <c r="R1005" s="211">
        <v>0.46264545561624743</v>
      </c>
      <c r="S1005" s="211">
        <v>0.35472507009986071</v>
      </c>
      <c r="T1005" s="211">
        <v>0.53375939384449922</v>
      </c>
      <c r="U1005" s="211">
        <v>0.54120737529677365</v>
      </c>
      <c r="V1005" s="211">
        <v>9.9115155287409898E-2</v>
      </c>
      <c r="W1005" s="211">
        <v>0.52222167773335859</v>
      </c>
      <c r="X1005" s="211">
        <v>0.26385903247498926</v>
      </c>
      <c r="Y1005" s="211">
        <v>0.73322604796941171</v>
      </c>
      <c r="Z1005" s="211">
        <v>0.14753016732715077</v>
      </c>
      <c r="AA1005" s="212">
        <v>0.12244406807213824</v>
      </c>
    </row>
    <row r="1006" spans="1:27" x14ac:dyDescent="0.35">
      <c r="A1006" s="210" t="s">
        <v>1682</v>
      </c>
      <c r="B1006" s="217">
        <v>140.98145330550582</v>
      </c>
      <c r="C1006" s="211">
        <v>8.1767670764994221E-2</v>
      </c>
      <c r="D1006" s="211">
        <v>0.11778009592676646</v>
      </c>
      <c r="E1006" s="211">
        <v>8.0161198137224277E-2</v>
      </c>
      <c r="F1006" s="211">
        <v>9.6357074156936562E-2</v>
      </c>
      <c r="G1006" s="211">
        <v>0.12466489614052262</v>
      </c>
      <c r="H1006" s="211">
        <v>0.10452329802122097</v>
      </c>
      <c r="I1006" s="211">
        <v>0.4536249391113672</v>
      </c>
      <c r="J1006" s="211">
        <v>0.46620163387629743</v>
      </c>
      <c r="K1006" s="211">
        <v>0.59890715122391158</v>
      </c>
      <c r="L1006" s="211">
        <v>0.27940582218419863</v>
      </c>
      <c r="M1006" s="211">
        <v>9.8039497852396421E-2</v>
      </c>
      <c r="N1006" s="211">
        <v>0.50804967824849701</v>
      </c>
      <c r="O1006" s="211">
        <v>0.65837353230028284</v>
      </c>
      <c r="P1006" s="211">
        <v>6.4186908863098885E-2</v>
      </c>
      <c r="Q1006" s="211">
        <v>0.15830420032752418</v>
      </c>
      <c r="R1006" s="211">
        <v>0.40889527433995182</v>
      </c>
      <c r="S1006" s="211">
        <v>0.38916642230121407</v>
      </c>
      <c r="T1006" s="211">
        <v>0.56679923743907334</v>
      </c>
      <c r="U1006" s="211">
        <v>0.41710387122468773</v>
      </c>
      <c r="V1006" s="211">
        <v>8.6257606039388909E-2</v>
      </c>
      <c r="W1006" s="211">
        <v>0.57650831258368307</v>
      </c>
      <c r="X1006" s="211">
        <v>0.3635731468254314</v>
      </c>
      <c r="Y1006" s="211">
        <v>0.63563529949993502</v>
      </c>
      <c r="Z1006" s="211">
        <v>0.14711850145568178</v>
      </c>
      <c r="AA1006" s="212">
        <v>0.11354270308411132</v>
      </c>
    </row>
    <row r="1007" spans="1:27" x14ac:dyDescent="0.35">
      <c r="A1007" s="210" t="s">
        <v>1683</v>
      </c>
      <c r="B1007" s="217">
        <v>117.96051280581672</v>
      </c>
      <c r="C1007" s="211">
        <v>7.2706671873465065E-2</v>
      </c>
      <c r="D1007" s="211">
        <v>0.12915864345135314</v>
      </c>
      <c r="E1007" s="211">
        <v>7.1470835024683294E-2</v>
      </c>
      <c r="F1007" s="211">
        <v>8.796095407872577E-2</v>
      </c>
      <c r="G1007" s="211">
        <v>0.12264028917259392</v>
      </c>
      <c r="H1007" s="211">
        <v>0.1129019503525695</v>
      </c>
      <c r="I1007" s="211">
        <v>0.48782816670779339</v>
      </c>
      <c r="J1007" s="211">
        <v>0.45194869036799651</v>
      </c>
      <c r="K1007" s="211">
        <v>0.61577358442990215</v>
      </c>
      <c r="L1007" s="211">
        <v>0.27411474638529731</v>
      </c>
      <c r="M1007" s="211">
        <v>9.8088004441692467E-2</v>
      </c>
      <c r="N1007" s="211">
        <v>0.39580574046963307</v>
      </c>
      <c r="O1007" s="211">
        <v>0.55903501111531306</v>
      </c>
      <c r="P1007" s="211">
        <v>7.0048831664952807E-2</v>
      </c>
      <c r="Q1007" s="211">
        <v>5.3560493008522586E-2</v>
      </c>
      <c r="R1007" s="211">
        <v>0.45126602287489448</v>
      </c>
      <c r="S1007" s="211">
        <v>0.39612977673365646</v>
      </c>
      <c r="T1007" s="211">
        <v>0.50168104757565579</v>
      </c>
      <c r="U1007" s="211">
        <v>0.43670421936699011</v>
      </c>
      <c r="V1007" s="211">
        <v>6.5746756575882193E-2</v>
      </c>
      <c r="W1007" s="211">
        <v>0.56694395681827825</v>
      </c>
      <c r="X1007" s="211">
        <v>0.3402491825142</v>
      </c>
      <c r="Y1007" s="211">
        <v>0.62354543710408583</v>
      </c>
      <c r="Z1007" s="211">
        <v>0.1464563680155283</v>
      </c>
      <c r="AA1007" s="212">
        <v>0.11815680967234428</v>
      </c>
    </row>
    <row r="1008" spans="1:27" x14ac:dyDescent="0.35">
      <c r="A1008" s="210" t="s">
        <v>1684</v>
      </c>
      <c r="B1008" s="217">
        <v>171.931962622295</v>
      </c>
      <c r="C1008" s="211">
        <v>6.6878340067546366E-2</v>
      </c>
      <c r="D1008" s="211">
        <v>0.11349797896485221</v>
      </c>
      <c r="E1008" s="211">
        <v>7.9602457527102488E-2</v>
      </c>
      <c r="F1008" s="211">
        <v>9.6939479224087161E-2</v>
      </c>
      <c r="G1008" s="211">
        <v>0.12475032632168204</v>
      </c>
      <c r="H1008" s="211">
        <v>0.1096448441280775</v>
      </c>
      <c r="I1008" s="211">
        <v>0.49285900952210637</v>
      </c>
      <c r="J1008" s="211">
        <v>0.42198677310134997</v>
      </c>
      <c r="K1008" s="211">
        <v>0.55972466836955759</v>
      </c>
      <c r="L1008" s="211">
        <v>0.2699109425056615</v>
      </c>
      <c r="M1008" s="211">
        <v>0.1100784626674562</v>
      </c>
      <c r="N1008" s="211">
        <v>0.518101130692178</v>
      </c>
      <c r="O1008" s="211">
        <v>0.72596947745194673</v>
      </c>
      <c r="P1008" s="211">
        <v>7.1645722487837613E-2</v>
      </c>
      <c r="Q1008" s="211">
        <v>6.7428987801287824E-2</v>
      </c>
      <c r="R1008" s="211">
        <v>0.39232904666748813</v>
      </c>
      <c r="S1008" s="211">
        <v>0.37837751819510357</v>
      </c>
      <c r="T1008" s="211">
        <v>0.59905105930162406</v>
      </c>
      <c r="U1008" s="211">
        <v>0.50981200823819273</v>
      </c>
      <c r="V1008" s="211">
        <v>0.10193758323559532</v>
      </c>
      <c r="W1008" s="211">
        <v>0.51757387840435565</v>
      </c>
      <c r="X1008" s="211">
        <v>0.28345780489763822</v>
      </c>
      <c r="Y1008" s="211">
        <v>0.57956786163878959</v>
      </c>
      <c r="Z1008" s="211">
        <v>0.14755984098437414</v>
      </c>
      <c r="AA1008" s="212">
        <v>0.1117654802220264</v>
      </c>
    </row>
    <row r="1009" spans="1:27" x14ac:dyDescent="0.35">
      <c r="A1009" s="210" t="s">
        <v>1685</v>
      </c>
      <c r="B1009" s="217">
        <v>162.39325244502604</v>
      </c>
      <c r="C1009" s="211">
        <v>5.6387072271601425E-2</v>
      </c>
      <c r="D1009" s="211">
        <v>0.13262631009867334</v>
      </c>
      <c r="E1009" s="211">
        <v>7.4426801445540758E-2</v>
      </c>
      <c r="F1009" s="211">
        <v>9.2460543214272287E-2</v>
      </c>
      <c r="G1009" s="211">
        <v>0.12350921832306269</v>
      </c>
      <c r="H1009" s="211">
        <v>0.11198199618292308</v>
      </c>
      <c r="I1009" s="211">
        <v>0.51914642079328188</v>
      </c>
      <c r="J1009" s="211">
        <v>0.47671403804361279</v>
      </c>
      <c r="K1009" s="211">
        <v>0.5182711809195748</v>
      </c>
      <c r="L1009" s="211">
        <v>0.2804023024613288</v>
      </c>
      <c r="M1009" s="211">
        <v>9.7702397966122179E-2</v>
      </c>
      <c r="N1009" s="211">
        <v>0.45731696310571712</v>
      </c>
      <c r="O1009" s="211">
        <v>0.73205908410306852</v>
      </c>
      <c r="P1009" s="211">
        <v>7.0676991965384434E-2</v>
      </c>
      <c r="Q1009" s="211">
        <v>6.3975372240060766E-2</v>
      </c>
      <c r="R1009" s="211">
        <v>0.39507752780658689</v>
      </c>
      <c r="S1009" s="211">
        <v>0.3435726047160903</v>
      </c>
      <c r="T1009" s="211">
        <v>0.49699349332060294</v>
      </c>
      <c r="U1009" s="211">
        <v>0.47807701830380284</v>
      </c>
      <c r="V1009" s="211">
        <v>0.14590632701063305</v>
      </c>
      <c r="W1009" s="211">
        <v>0.54323021203780597</v>
      </c>
      <c r="X1009" s="211">
        <v>0.28453365703236289</v>
      </c>
      <c r="Y1009" s="211">
        <v>0.68400830375575761</v>
      </c>
      <c r="Z1009" s="211">
        <v>0.14843012720784612</v>
      </c>
      <c r="AA1009" s="212">
        <v>0.11858534227315271</v>
      </c>
    </row>
    <row r="1010" spans="1:27" x14ac:dyDescent="0.35">
      <c r="A1010" s="210" t="s">
        <v>1686</v>
      </c>
      <c r="B1010" s="217">
        <v>160.87116307653847</v>
      </c>
      <c r="C1010" s="211">
        <v>6.7751580263302136E-2</v>
      </c>
      <c r="D1010" s="211">
        <v>0.1272068811388028</v>
      </c>
      <c r="E1010" s="211">
        <v>7.8534569927386236E-2</v>
      </c>
      <c r="F1010" s="211">
        <v>0.10522055721683284</v>
      </c>
      <c r="G1010" s="211">
        <v>0.11776505011695595</v>
      </c>
      <c r="H1010" s="211">
        <v>0.12743158445894825</v>
      </c>
      <c r="I1010" s="211">
        <v>0.44583102240225903</v>
      </c>
      <c r="J1010" s="211">
        <v>0.42728147489896628</v>
      </c>
      <c r="K1010" s="211">
        <v>0.64214898288413225</v>
      </c>
      <c r="L1010" s="211">
        <v>0.27196531658763079</v>
      </c>
      <c r="M1010" s="211">
        <v>0.11003403180046058</v>
      </c>
      <c r="N1010" s="211">
        <v>0.4414716411175747</v>
      </c>
      <c r="O1010" s="211">
        <v>0.75856989824494736</v>
      </c>
      <c r="P1010" s="211">
        <v>6.977629705079276E-2</v>
      </c>
      <c r="Q1010" s="211">
        <v>0.10301891517226514</v>
      </c>
      <c r="R1010" s="211">
        <v>0.45635722888964003</v>
      </c>
      <c r="S1010" s="211">
        <v>0.30956377596788937</v>
      </c>
      <c r="T1010" s="211">
        <v>0.5842948974151303</v>
      </c>
      <c r="U1010" s="211">
        <v>0.37267402976575681</v>
      </c>
      <c r="V1010" s="211">
        <v>0.12113757514287732</v>
      </c>
      <c r="W1010" s="211">
        <v>0.58869374443828426</v>
      </c>
      <c r="X1010" s="211">
        <v>0.39260464138340007</v>
      </c>
      <c r="Y1010" s="211">
        <v>0.72029229434350106</v>
      </c>
      <c r="Z1010" s="211">
        <v>0.14766344407381626</v>
      </c>
      <c r="AA1010" s="212">
        <v>0.12142710387509047</v>
      </c>
    </row>
    <row r="1011" spans="1:27" x14ac:dyDescent="0.35">
      <c r="A1011" s="210" t="s">
        <v>1687</v>
      </c>
      <c r="B1011" s="217">
        <v>126.80326205458631</v>
      </c>
      <c r="C1011" s="211">
        <v>5.2930003660175959E-2</v>
      </c>
      <c r="D1011" s="211">
        <v>0.12526628509117871</v>
      </c>
      <c r="E1011" s="211">
        <v>8.5965603607751448E-2</v>
      </c>
      <c r="F1011" s="211">
        <v>7.8299285811569641E-2</v>
      </c>
      <c r="G1011" s="211">
        <v>0.12150117858776503</v>
      </c>
      <c r="H1011" s="211">
        <v>0.12282252096670629</v>
      </c>
      <c r="I1011" s="211">
        <v>0.51931576813776203</v>
      </c>
      <c r="J1011" s="211">
        <v>0.4260655934321444</v>
      </c>
      <c r="K1011" s="211">
        <v>0.58288248101645268</v>
      </c>
      <c r="L1011" s="211">
        <v>0.27834602880278753</v>
      </c>
      <c r="M1011" s="211">
        <v>0.1105808932594342</v>
      </c>
      <c r="N1011" s="211">
        <v>0.35999771708073958</v>
      </c>
      <c r="O1011" s="211">
        <v>0.62070699618430114</v>
      </c>
      <c r="P1011" s="211">
        <v>6.0647131697410268E-2</v>
      </c>
      <c r="Q1011" s="211">
        <v>0.11014370422904424</v>
      </c>
      <c r="R1011" s="211">
        <v>0.39349454093812863</v>
      </c>
      <c r="S1011" s="211">
        <v>0.337379305293808</v>
      </c>
      <c r="T1011" s="211">
        <v>0.45610078148578453</v>
      </c>
      <c r="U1011" s="211">
        <v>0.342586861026138</v>
      </c>
      <c r="V1011" s="211">
        <v>0.11410110485670713</v>
      </c>
      <c r="W1011" s="211">
        <v>0.51379312887061912</v>
      </c>
      <c r="X1011" s="211">
        <v>0.28670843914072464</v>
      </c>
      <c r="Y1011" s="211">
        <v>0.73775816509935721</v>
      </c>
      <c r="Z1011" s="211">
        <v>0.1458749888529671</v>
      </c>
      <c r="AA1011" s="212">
        <v>0.12125306276829291</v>
      </c>
    </row>
    <row r="1012" spans="1:27" x14ac:dyDescent="0.35">
      <c r="A1012" s="210" t="s">
        <v>1688</v>
      </c>
      <c r="B1012" s="217">
        <v>164.83756443751921</v>
      </c>
      <c r="C1012" s="211">
        <v>7.4089930588801436E-2</v>
      </c>
      <c r="D1012" s="211">
        <v>0.12710900363906744</v>
      </c>
      <c r="E1012" s="211">
        <v>8.1769838359797981E-2</v>
      </c>
      <c r="F1012" s="211">
        <v>8.5622438517930222E-2</v>
      </c>
      <c r="G1012" s="211">
        <v>0.11601995743939954</v>
      </c>
      <c r="H1012" s="211">
        <v>0.11740898994282215</v>
      </c>
      <c r="I1012" s="211">
        <v>0.46685386700547538</v>
      </c>
      <c r="J1012" s="211">
        <v>0.4301038143390562</v>
      </c>
      <c r="K1012" s="211">
        <v>0.61260956902462926</v>
      </c>
      <c r="L1012" s="211">
        <v>0.27286488076592547</v>
      </c>
      <c r="M1012" s="211">
        <v>8.1305459166854221E-2</v>
      </c>
      <c r="N1012" s="211">
        <v>0.56511807587813356</v>
      </c>
      <c r="O1012" s="211">
        <v>0.73065616825338919</v>
      </c>
      <c r="P1012" s="211">
        <v>6.800440307785173E-2</v>
      </c>
      <c r="Q1012" s="211">
        <v>9.9279769434924212E-2</v>
      </c>
      <c r="R1012" s="211">
        <v>0.39228099454832477</v>
      </c>
      <c r="S1012" s="211">
        <v>0.31374292947290516</v>
      </c>
      <c r="T1012" s="211">
        <v>0.5926789169940011</v>
      </c>
      <c r="U1012" s="211">
        <v>0.41229217006628383</v>
      </c>
      <c r="V1012" s="211">
        <v>0.15295027229164057</v>
      </c>
      <c r="W1012" s="211">
        <v>0.6342017129416786</v>
      </c>
      <c r="X1012" s="211">
        <v>0.30710540881312254</v>
      </c>
      <c r="Y1012" s="211">
        <v>0.6811973592088163</v>
      </c>
      <c r="Z1012" s="211">
        <v>0.14666966598885051</v>
      </c>
      <c r="AA1012" s="212">
        <v>0.1195973535339621</v>
      </c>
    </row>
    <row r="1013" spans="1:27" x14ac:dyDescent="0.35">
      <c r="A1013" s="210" t="s">
        <v>1689</v>
      </c>
      <c r="B1013" s="217">
        <v>132.09456510131284</v>
      </c>
      <c r="C1013" s="211">
        <v>5.6905464192546502E-2</v>
      </c>
      <c r="D1013" s="211">
        <v>0.12862576998483621</v>
      </c>
      <c r="E1013" s="211">
        <v>7.2468200343411643E-2</v>
      </c>
      <c r="F1013" s="211">
        <v>0.10183455736291015</v>
      </c>
      <c r="G1013" s="211">
        <v>0.11750906658744745</v>
      </c>
      <c r="H1013" s="211">
        <v>0.11798623218025808</v>
      </c>
      <c r="I1013" s="211">
        <v>0.47684579496888368</v>
      </c>
      <c r="J1013" s="211">
        <v>0.45316522825852501</v>
      </c>
      <c r="K1013" s="211">
        <v>0.62758518955162768</v>
      </c>
      <c r="L1013" s="211">
        <v>0.28123099455095391</v>
      </c>
      <c r="M1013" s="211">
        <v>9.465580622054956E-2</v>
      </c>
      <c r="N1013" s="211">
        <v>0.38983063776550353</v>
      </c>
      <c r="O1013" s="211">
        <v>0.62919298026670334</v>
      </c>
      <c r="P1013" s="211">
        <v>6.8922958622338187E-2</v>
      </c>
      <c r="Q1013" s="211">
        <v>4.9565155443028794E-2</v>
      </c>
      <c r="R1013" s="211">
        <v>0.39687225411428528</v>
      </c>
      <c r="S1013" s="211">
        <v>0.25693534794383643</v>
      </c>
      <c r="T1013" s="211">
        <v>0.51269821880360311</v>
      </c>
      <c r="U1013" s="211">
        <v>0.35958808759725874</v>
      </c>
      <c r="V1013" s="211">
        <v>0.11532643120768268</v>
      </c>
      <c r="W1013" s="211">
        <v>0.5561591755316605</v>
      </c>
      <c r="X1013" s="211">
        <v>0.38771455378003128</v>
      </c>
      <c r="Y1013" s="211">
        <v>0.63193259457871764</v>
      </c>
      <c r="Z1013" s="211">
        <v>0.14549689724087853</v>
      </c>
      <c r="AA1013" s="212">
        <v>0.1163508734344654</v>
      </c>
    </row>
    <row r="1014" spans="1:27" x14ac:dyDescent="0.35">
      <c r="A1014" s="210" t="s">
        <v>1690</v>
      </c>
      <c r="B1014" s="217">
        <v>130.49969588853787</v>
      </c>
      <c r="C1014" s="211">
        <v>6.6578277912429359E-2</v>
      </c>
      <c r="D1014" s="211">
        <v>0.12480608214164989</v>
      </c>
      <c r="E1014" s="211">
        <v>7.4758608956325398E-2</v>
      </c>
      <c r="F1014" s="211">
        <v>0.10154107670764836</v>
      </c>
      <c r="G1014" s="211">
        <v>0.11438039400079991</v>
      </c>
      <c r="H1014" s="211">
        <v>0.12643369928313911</v>
      </c>
      <c r="I1014" s="211">
        <v>0.46007146453961201</v>
      </c>
      <c r="J1014" s="211">
        <v>0.47896508500476465</v>
      </c>
      <c r="K1014" s="211">
        <v>0.6025017778017232</v>
      </c>
      <c r="L1014" s="211">
        <v>0.28238484561862354</v>
      </c>
      <c r="M1014" s="211">
        <v>8.749072169299929E-2</v>
      </c>
      <c r="N1014" s="211">
        <v>0.36145973698488965</v>
      </c>
      <c r="O1014" s="211">
        <v>0.71680272237169762</v>
      </c>
      <c r="P1014" s="211">
        <v>7.421614613949222E-2</v>
      </c>
      <c r="Q1014" s="211">
        <v>0.10799412624388177</v>
      </c>
      <c r="R1014" s="211">
        <v>0.37939464620893598</v>
      </c>
      <c r="S1014" s="211">
        <v>0.30283747848689652</v>
      </c>
      <c r="T1014" s="211">
        <v>0.54947645908009335</v>
      </c>
      <c r="U1014" s="211">
        <v>0.45675681168546728</v>
      </c>
      <c r="V1014" s="211">
        <v>8.7066706264134278E-2</v>
      </c>
      <c r="W1014" s="211">
        <v>0.54420207807941401</v>
      </c>
      <c r="X1014" s="211">
        <v>0.26303020205760397</v>
      </c>
      <c r="Y1014" s="211">
        <v>0.62618380035983323</v>
      </c>
      <c r="Z1014" s="211">
        <v>0.14936041457051211</v>
      </c>
      <c r="AA1014" s="212">
        <v>0.12199326473433819</v>
      </c>
    </row>
    <row r="1015" spans="1:27" x14ac:dyDescent="0.35">
      <c r="A1015" s="210" t="s">
        <v>1691</v>
      </c>
      <c r="B1015" s="217">
        <v>112.00599759631582</v>
      </c>
      <c r="C1015" s="211">
        <v>5.6759529061764187E-2</v>
      </c>
      <c r="D1015" s="211">
        <v>0.12586021910325074</v>
      </c>
      <c r="E1015" s="211">
        <v>7.4836402700614868E-2</v>
      </c>
      <c r="F1015" s="211">
        <v>6.7341026413574853E-2</v>
      </c>
      <c r="G1015" s="211">
        <v>0.11501133537235286</v>
      </c>
      <c r="H1015" s="211">
        <v>0.10881062099300298</v>
      </c>
      <c r="I1015" s="211">
        <v>0.43749248919324524</v>
      </c>
      <c r="J1015" s="211">
        <v>0.42516843402057913</v>
      </c>
      <c r="K1015" s="211">
        <v>0.54395119196945962</v>
      </c>
      <c r="L1015" s="211">
        <v>0.26652211665445735</v>
      </c>
      <c r="M1015" s="211">
        <v>0.1082804853852334</v>
      </c>
      <c r="N1015" s="211">
        <v>0.44915101602484475</v>
      </c>
      <c r="O1015" s="211">
        <v>0.61143554901587549</v>
      </c>
      <c r="P1015" s="211">
        <v>7.1273723890694793E-2</v>
      </c>
      <c r="Q1015" s="211">
        <v>9.162153511247409E-2</v>
      </c>
      <c r="R1015" s="211">
        <v>0.41648568395695179</v>
      </c>
      <c r="S1015" s="211">
        <v>0.26786269988744621</v>
      </c>
      <c r="T1015" s="211">
        <v>0.48781049713867553</v>
      </c>
      <c r="U1015" s="211">
        <v>0.32188606589714236</v>
      </c>
      <c r="V1015" s="211">
        <v>7.0725146351319212E-2</v>
      </c>
      <c r="W1015" s="211">
        <v>0.49237101554993618</v>
      </c>
      <c r="X1015" s="211">
        <v>0.3371591177019399</v>
      </c>
      <c r="Y1015" s="211">
        <v>0.56850186029492278</v>
      </c>
      <c r="Z1015" s="211">
        <v>0.14687925093489171</v>
      </c>
      <c r="AA1015" s="212">
        <v>0.11822747799516295</v>
      </c>
    </row>
    <row r="1016" spans="1:27" x14ac:dyDescent="0.35">
      <c r="A1016" s="210" t="s">
        <v>1692</v>
      </c>
      <c r="B1016" s="217">
        <v>130.76024776603202</v>
      </c>
      <c r="C1016" s="211">
        <v>7.0076947243411375E-2</v>
      </c>
      <c r="D1016" s="211">
        <v>0.12282718621763866</v>
      </c>
      <c r="E1016" s="211">
        <v>7.8938259872296607E-2</v>
      </c>
      <c r="F1016" s="211">
        <v>0.1115996084863104</v>
      </c>
      <c r="G1016" s="211">
        <v>0.11695560877870552</v>
      </c>
      <c r="H1016" s="211">
        <v>0.12593101918462773</v>
      </c>
      <c r="I1016" s="211">
        <v>0.47305244362763277</v>
      </c>
      <c r="J1016" s="211">
        <v>0.44677451709278038</v>
      </c>
      <c r="K1016" s="211">
        <v>0.55213929548159102</v>
      </c>
      <c r="L1016" s="211">
        <v>0.27803896661137145</v>
      </c>
      <c r="M1016" s="211">
        <v>9.5834878905793938E-2</v>
      </c>
      <c r="N1016" s="211">
        <v>0.42265291997147653</v>
      </c>
      <c r="O1016" s="211">
        <v>0.59701833618912048</v>
      </c>
      <c r="P1016" s="211">
        <v>6.3934716432905145E-2</v>
      </c>
      <c r="Q1016" s="211">
        <v>6.3790671511649355E-2</v>
      </c>
      <c r="R1016" s="211">
        <v>0.4497573671844613</v>
      </c>
      <c r="S1016" s="211">
        <v>0.32937637643465695</v>
      </c>
      <c r="T1016" s="211">
        <v>0.57823503608682036</v>
      </c>
      <c r="U1016" s="211">
        <v>0.38790598609751387</v>
      </c>
      <c r="V1016" s="211">
        <v>0.13905728677567186</v>
      </c>
      <c r="W1016" s="211">
        <v>0.58300960377525612</v>
      </c>
      <c r="X1016" s="211">
        <v>0.27072677685639512</v>
      </c>
      <c r="Y1016" s="211">
        <v>0.65667334798029708</v>
      </c>
      <c r="Z1016" s="211">
        <v>0.14887814057262239</v>
      </c>
      <c r="AA1016" s="212">
        <v>0.12348033660643731</v>
      </c>
    </row>
    <row r="1017" spans="1:27" x14ac:dyDescent="0.35">
      <c r="A1017" s="210" t="s">
        <v>1693</v>
      </c>
      <c r="B1017" s="217">
        <v>148.18156699287542</v>
      </c>
      <c r="C1017" s="211">
        <v>6.7446373813583871E-2</v>
      </c>
      <c r="D1017" s="211">
        <v>0.12319581765641839</v>
      </c>
      <c r="E1017" s="211">
        <v>7.4140343741119899E-2</v>
      </c>
      <c r="F1017" s="211">
        <v>9.5295744114700265E-2</v>
      </c>
      <c r="G1017" s="211">
        <v>0.1203351134503072</v>
      </c>
      <c r="H1017" s="211">
        <v>0.11860318482845293</v>
      </c>
      <c r="I1017" s="211">
        <v>0.51654621557445501</v>
      </c>
      <c r="J1017" s="211">
        <v>0.41076353803075155</v>
      </c>
      <c r="K1017" s="211">
        <v>0.62816595475620041</v>
      </c>
      <c r="L1017" s="211">
        <v>0.26587361671273185</v>
      </c>
      <c r="M1017" s="211">
        <v>0.10855402213508092</v>
      </c>
      <c r="N1017" s="211">
        <v>0.5067828878477203</v>
      </c>
      <c r="O1017" s="211">
        <v>0.78973473630503621</v>
      </c>
      <c r="P1017" s="211">
        <v>6.8206523530360288E-2</v>
      </c>
      <c r="Q1017" s="211">
        <v>5.4746891952896198E-2</v>
      </c>
      <c r="R1017" s="211">
        <v>0.43884517434044212</v>
      </c>
      <c r="S1017" s="211">
        <v>0.28439125683687599</v>
      </c>
      <c r="T1017" s="211">
        <v>0.56717891073868731</v>
      </c>
      <c r="U1017" s="211">
        <v>0.36731741053508205</v>
      </c>
      <c r="V1017" s="211">
        <v>0.13415116747890601</v>
      </c>
      <c r="W1017" s="211">
        <v>0.54834670895587012</v>
      </c>
      <c r="X1017" s="211">
        <v>0.39977464814777403</v>
      </c>
      <c r="Y1017" s="211">
        <v>0.57219541611254898</v>
      </c>
      <c r="Z1017" s="211">
        <v>0.14747967691779465</v>
      </c>
      <c r="AA1017" s="212">
        <v>0.12065265917588044</v>
      </c>
    </row>
    <row r="1018" spans="1:27" x14ac:dyDescent="0.35">
      <c r="A1018" s="210" t="s">
        <v>1694</v>
      </c>
      <c r="B1018" s="217">
        <v>132.51579509957335</v>
      </c>
      <c r="C1018" s="211">
        <v>6.4133356550780757E-2</v>
      </c>
      <c r="D1018" s="211">
        <v>0.13073363284990544</v>
      </c>
      <c r="E1018" s="211">
        <v>7.2986627068076321E-2</v>
      </c>
      <c r="F1018" s="211">
        <v>9.1371644956327908E-2</v>
      </c>
      <c r="G1018" s="211">
        <v>0.11713122340820509</v>
      </c>
      <c r="H1018" s="211">
        <v>0.10958844079352814</v>
      </c>
      <c r="I1018" s="211">
        <v>0.53274210861453797</v>
      </c>
      <c r="J1018" s="211">
        <v>0.4380688834375705</v>
      </c>
      <c r="K1018" s="211">
        <v>0.6470399137194266</v>
      </c>
      <c r="L1018" s="211">
        <v>0.277109991516716</v>
      </c>
      <c r="M1018" s="211">
        <v>8.8560822213829785E-2</v>
      </c>
      <c r="N1018" s="211">
        <v>0.36537812567524564</v>
      </c>
      <c r="O1018" s="211">
        <v>0.72879352601264935</v>
      </c>
      <c r="P1018" s="211">
        <v>7.0278016083405226E-2</v>
      </c>
      <c r="Q1018" s="211">
        <v>0.13007464336887492</v>
      </c>
      <c r="R1018" s="211">
        <v>0.48104450459326664</v>
      </c>
      <c r="S1018" s="211">
        <v>0.30279728535876238</v>
      </c>
      <c r="T1018" s="211">
        <v>0.50093252079600026</v>
      </c>
      <c r="U1018" s="211">
        <v>0.33483251777536549</v>
      </c>
      <c r="V1018" s="211">
        <v>0.15544872763590883</v>
      </c>
      <c r="W1018" s="211">
        <v>0.47738597642011749</v>
      </c>
      <c r="X1018" s="211">
        <v>0.30535868294737567</v>
      </c>
      <c r="Y1018" s="211">
        <v>0.59390278596440194</v>
      </c>
      <c r="Z1018" s="211">
        <v>0.14267278232909647</v>
      </c>
      <c r="AA1018" s="212">
        <v>0.1269087673031378</v>
      </c>
    </row>
    <row r="1019" spans="1:27" x14ac:dyDescent="0.35">
      <c r="A1019" s="210" t="s">
        <v>1695</v>
      </c>
      <c r="B1019" s="217">
        <v>133.07430364143923</v>
      </c>
      <c r="C1019" s="211">
        <v>6.4019766729445676E-2</v>
      </c>
      <c r="D1019" s="211">
        <v>0.12402280561977094</v>
      </c>
      <c r="E1019" s="211">
        <v>7.7503218805266297E-2</v>
      </c>
      <c r="F1019" s="211">
        <v>8.6715194864437517E-2</v>
      </c>
      <c r="G1019" s="211">
        <v>0.12391981669130793</v>
      </c>
      <c r="H1019" s="211">
        <v>0.11734493724163511</v>
      </c>
      <c r="I1019" s="211">
        <v>0.47278293645448249</v>
      </c>
      <c r="J1019" s="211">
        <v>0.4498578173878498</v>
      </c>
      <c r="K1019" s="211">
        <v>0.55255002027924216</v>
      </c>
      <c r="L1019" s="211">
        <v>0.27726617629900424</v>
      </c>
      <c r="M1019" s="211">
        <v>8.1120276014614856E-2</v>
      </c>
      <c r="N1019" s="211">
        <v>0.39639501086253676</v>
      </c>
      <c r="O1019" s="211">
        <v>0.74034209981259314</v>
      </c>
      <c r="P1019" s="211">
        <v>6.8287620299219504E-2</v>
      </c>
      <c r="Q1019" s="211">
        <v>5.9216635392546749E-2</v>
      </c>
      <c r="R1019" s="211">
        <v>0.46016550475628754</v>
      </c>
      <c r="S1019" s="211">
        <v>0.31306434462354421</v>
      </c>
      <c r="T1019" s="211">
        <v>0.49171276700739991</v>
      </c>
      <c r="U1019" s="211">
        <v>0.43763483528444985</v>
      </c>
      <c r="V1019" s="211">
        <v>0.11916594287931769</v>
      </c>
      <c r="W1019" s="211">
        <v>0.60900450792254401</v>
      </c>
      <c r="X1019" s="211">
        <v>0.36802285239049304</v>
      </c>
      <c r="Y1019" s="211">
        <v>0.7335873239691072</v>
      </c>
      <c r="Z1019" s="211">
        <v>0.14350953014922113</v>
      </c>
      <c r="AA1019" s="212">
        <v>0.12293287696371789</v>
      </c>
    </row>
    <row r="1020" spans="1:27" x14ac:dyDescent="0.35">
      <c r="A1020" s="210" t="s">
        <v>1696</v>
      </c>
      <c r="B1020" s="217">
        <v>129.72429065009979</v>
      </c>
      <c r="C1020" s="211">
        <v>8.0461420715997017E-2</v>
      </c>
      <c r="D1020" s="211">
        <v>0.12259607076027119</v>
      </c>
      <c r="E1020" s="211">
        <v>8.0916231536844935E-2</v>
      </c>
      <c r="F1020" s="211">
        <v>0.11019987921443902</v>
      </c>
      <c r="G1020" s="211">
        <v>0.11917728158488183</v>
      </c>
      <c r="H1020" s="211">
        <v>0.1110184000929727</v>
      </c>
      <c r="I1020" s="211">
        <v>0.51083002642339426</v>
      </c>
      <c r="J1020" s="211">
        <v>0.40762749207412957</v>
      </c>
      <c r="K1020" s="211">
        <v>0.63427552856527092</v>
      </c>
      <c r="L1020" s="211">
        <v>0.2776171483423972</v>
      </c>
      <c r="M1020" s="211">
        <v>8.4819354315614257E-2</v>
      </c>
      <c r="N1020" s="211">
        <v>0.53788373692843328</v>
      </c>
      <c r="O1020" s="211">
        <v>0.68506980481208124</v>
      </c>
      <c r="P1020" s="211">
        <v>6.8181907283464127E-2</v>
      </c>
      <c r="Q1020" s="211">
        <v>0.15114896812137735</v>
      </c>
      <c r="R1020" s="211">
        <v>0.41001267205815861</v>
      </c>
      <c r="S1020" s="211">
        <v>0.30037699723751238</v>
      </c>
      <c r="T1020" s="211">
        <v>0.61447939373620797</v>
      </c>
      <c r="U1020" s="211">
        <v>0.40303889684983724</v>
      </c>
      <c r="V1020" s="211">
        <v>5.7818380036901151E-2</v>
      </c>
      <c r="W1020" s="211">
        <v>0.48320457823141227</v>
      </c>
      <c r="X1020" s="211">
        <v>0.23401589918030977</v>
      </c>
      <c r="Y1020" s="211">
        <v>0.64849265998931183</v>
      </c>
      <c r="Z1020" s="211">
        <v>0.1465322119602365</v>
      </c>
      <c r="AA1020" s="212">
        <v>0.11667389757438883</v>
      </c>
    </row>
    <row r="1021" spans="1:27" x14ac:dyDescent="0.35">
      <c r="A1021" s="210" t="s">
        <v>1697</v>
      </c>
      <c r="B1021" s="217">
        <v>127.93954830381284</v>
      </c>
      <c r="C1021" s="211">
        <v>5.9440969447194222E-2</v>
      </c>
      <c r="D1021" s="211">
        <v>0.12617002050691858</v>
      </c>
      <c r="E1021" s="211">
        <v>6.9187258219529466E-2</v>
      </c>
      <c r="F1021" s="211">
        <v>8.5321439418467995E-2</v>
      </c>
      <c r="G1021" s="211">
        <v>0.12129770170952625</v>
      </c>
      <c r="H1021" s="211">
        <v>0.10743992530351146</v>
      </c>
      <c r="I1021" s="211">
        <v>0.41912211730627924</v>
      </c>
      <c r="J1021" s="211">
        <v>0.46426127774294035</v>
      </c>
      <c r="K1021" s="211">
        <v>0.58086989794275534</v>
      </c>
      <c r="L1021" s="211">
        <v>0.27891248598117518</v>
      </c>
      <c r="M1021" s="211">
        <v>0.1034146922619483</v>
      </c>
      <c r="N1021" s="211">
        <v>0.36208454954013142</v>
      </c>
      <c r="O1021" s="211">
        <v>0.62024377367109018</v>
      </c>
      <c r="P1021" s="211">
        <v>6.6665621877011721E-2</v>
      </c>
      <c r="Q1021" s="211">
        <v>0.13436348037872858</v>
      </c>
      <c r="R1021" s="211">
        <v>0.39819665106584368</v>
      </c>
      <c r="S1021" s="211">
        <v>0.32081504705244002</v>
      </c>
      <c r="T1021" s="211">
        <v>0.50080479855642002</v>
      </c>
      <c r="U1021" s="211">
        <v>0.32345675809808067</v>
      </c>
      <c r="V1021" s="211">
        <v>0.14263046577982896</v>
      </c>
      <c r="W1021" s="211">
        <v>0.61052683101041116</v>
      </c>
      <c r="X1021" s="211">
        <v>0.3599038294775801</v>
      </c>
      <c r="Y1021" s="211">
        <v>0.58559436807827581</v>
      </c>
      <c r="Z1021" s="211">
        <v>0.13831360296793066</v>
      </c>
      <c r="AA1021" s="212">
        <v>0.11993590552077268</v>
      </c>
    </row>
    <row r="1022" spans="1:27" x14ac:dyDescent="0.35">
      <c r="A1022" s="210" t="s">
        <v>1698</v>
      </c>
      <c r="B1022" s="217">
        <v>128.9787844986129</v>
      </c>
      <c r="C1022" s="211">
        <v>7.4260012662503733E-2</v>
      </c>
      <c r="D1022" s="211">
        <v>0.12876043728108491</v>
      </c>
      <c r="E1022" s="211">
        <v>7.4064099494616731E-2</v>
      </c>
      <c r="F1022" s="211">
        <v>0.11356731429009478</v>
      </c>
      <c r="G1022" s="211">
        <v>0.12192492724820053</v>
      </c>
      <c r="H1022" s="211">
        <v>0.10801730497033839</v>
      </c>
      <c r="I1022" s="211">
        <v>0.43495983638833852</v>
      </c>
      <c r="J1022" s="211">
        <v>0.43631435321859069</v>
      </c>
      <c r="K1022" s="211">
        <v>0.63108962072196528</v>
      </c>
      <c r="L1022" s="211">
        <v>0.27804290167305973</v>
      </c>
      <c r="M1022" s="211">
        <v>9.6588635387799382E-2</v>
      </c>
      <c r="N1022" s="211">
        <v>0.48945464433958985</v>
      </c>
      <c r="O1022" s="211">
        <v>0.77390567375335906</v>
      </c>
      <c r="P1022" s="211">
        <v>6.8424381073846671E-2</v>
      </c>
      <c r="Q1022" s="211">
        <v>0.10637714095378095</v>
      </c>
      <c r="R1022" s="211">
        <v>0.42857184299868772</v>
      </c>
      <c r="S1022" s="211">
        <v>0.28705765822240964</v>
      </c>
      <c r="T1022" s="211">
        <v>0.53194528043075662</v>
      </c>
      <c r="U1022" s="211">
        <v>0.40347806221901639</v>
      </c>
      <c r="V1022" s="211">
        <v>8.4768901718064615E-2</v>
      </c>
      <c r="W1022" s="211">
        <v>0.54517051075645617</v>
      </c>
      <c r="X1022" s="211">
        <v>0.34385050084423546</v>
      </c>
      <c r="Y1022" s="211">
        <v>0.6125959095509711</v>
      </c>
      <c r="Z1022" s="211">
        <v>0.14923599743074348</v>
      </c>
      <c r="AA1022" s="212">
        <v>0.1223213039142719</v>
      </c>
    </row>
    <row r="1023" spans="1:27" x14ac:dyDescent="0.35">
      <c r="A1023" s="210" t="s">
        <v>1699</v>
      </c>
      <c r="B1023" s="217">
        <v>112.53512920633078</v>
      </c>
      <c r="C1023" s="211">
        <v>6.4580797566993003E-2</v>
      </c>
      <c r="D1023" s="211">
        <v>0.12919138050310899</v>
      </c>
      <c r="E1023" s="211">
        <v>8.5672575056727693E-2</v>
      </c>
      <c r="F1023" s="211">
        <v>9.3380986251691972E-2</v>
      </c>
      <c r="G1023" s="211">
        <v>0.12602804708441231</v>
      </c>
      <c r="H1023" s="211">
        <v>0.10675217685722033</v>
      </c>
      <c r="I1023" s="211">
        <v>0.47079605205576908</v>
      </c>
      <c r="J1023" s="211">
        <v>0.47513301758317117</v>
      </c>
      <c r="K1023" s="211">
        <v>0.58817956271741267</v>
      </c>
      <c r="L1023" s="211">
        <v>0.28263199158719948</v>
      </c>
      <c r="M1023" s="211">
        <v>9.7932994147121422E-2</v>
      </c>
      <c r="N1023" s="211">
        <v>0.48712987113414596</v>
      </c>
      <c r="O1023" s="211">
        <v>0.62094718936447868</v>
      </c>
      <c r="P1023" s="211">
        <v>6.3878285239448496E-2</v>
      </c>
      <c r="Q1023" s="211">
        <v>7.8985105249260723E-2</v>
      </c>
      <c r="R1023" s="211">
        <v>0.41686714923246948</v>
      </c>
      <c r="S1023" s="211">
        <v>0.28233436292500835</v>
      </c>
      <c r="T1023" s="211">
        <v>0.56522777220396725</v>
      </c>
      <c r="U1023" s="211">
        <v>0.4249857948777413</v>
      </c>
      <c r="V1023" s="211">
        <v>6.6670485270747676E-2</v>
      </c>
      <c r="W1023" s="211">
        <v>0.60360725643268509</v>
      </c>
      <c r="X1023" s="211">
        <v>0.36406796219840976</v>
      </c>
      <c r="Y1023" s="211">
        <v>0.52411016450715786</v>
      </c>
      <c r="Z1023" s="211">
        <v>0.14806103338639484</v>
      </c>
      <c r="AA1023" s="212">
        <v>0.12363975747646448</v>
      </c>
    </row>
    <row r="1024" spans="1:27" x14ac:dyDescent="0.35">
      <c r="A1024" s="210" t="s">
        <v>1700</v>
      </c>
      <c r="B1024" s="217">
        <v>135.00200531394935</v>
      </c>
      <c r="C1024" s="211">
        <v>6.8222415956530419E-2</v>
      </c>
      <c r="D1024" s="211">
        <v>0.1188367612246736</v>
      </c>
      <c r="E1024" s="211">
        <v>7.1218224937382169E-2</v>
      </c>
      <c r="F1024" s="211">
        <v>0.11384452043469757</v>
      </c>
      <c r="G1024" s="211">
        <v>0.11448979753951631</v>
      </c>
      <c r="H1024" s="211">
        <v>0.11906792329468523</v>
      </c>
      <c r="I1024" s="211">
        <v>0.48382856636723881</v>
      </c>
      <c r="J1024" s="211">
        <v>0.46346786470456519</v>
      </c>
      <c r="K1024" s="211">
        <v>0.63867052281403258</v>
      </c>
      <c r="L1024" s="211">
        <v>0.2773798014331314</v>
      </c>
      <c r="M1024" s="211">
        <v>9.678992873089301E-2</v>
      </c>
      <c r="N1024" s="211">
        <v>0.45972685523322809</v>
      </c>
      <c r="O1024" s="211">
        <v>0.77860825767614295</v>
      </c>
      <c r="P1024" s="211">
        <v>6.4616974751102549E-2</v>
      </c>
      <c r="Q1024" s="211">
        <v>8.344291551023654E-2</v>
      </c>
      <c r="R1024" s="211">
        <v>0.46650558184313895</v>
      </c>
      <c r="S1024" s="211">
        <v>0.34180845107763191</v>
      </c>
      <c r="T1024" s="211">
        <v>0.49640476374597831</v>
      </c>
      <c r="U1024" s="211">
        <v>0.335071720097877</v>
      </c>
      <c r="V1024" s="211">
        <v>0.10954892268655801</v>
      </c>
      <c r="W1024" s="211">
        <v>0.63340025613513373</v>
      </c>
      <c r="X1024" s="211">
        <v>0.30279851867467855</v>
      </c>
      <c r="Y1024" s="211">
        <v>0.70021297145436945</v>
      </c>
      <c r="Z1024" s="211">
        <v>0.14729037685551266</v>
      </c>
      <c r="AA1024" s="212">
        <v>0.11651811516349989</v>
      </c>
    </row>
    <row r="1025" spans="1:27" x14ac:dyDescent="0.35">
      <c r="A1025" s="210" t="s">
        <v>1701</v>
      </c>
      <c r="B1025" s="217">
        <v>165.17893980175211</v>
      </c>
      <c r="C1025" s="211">
        <v>7.9347406385984504E-2</v>
      </c>
      <c r="D1025" s="211">
        <v>0.11861654309449564</v>
      </c>
      <c r="E1025" s="211">
        <v>8.0328683767618592E-2</v>
      </c>
      <c r="F1025" s="211">
        <v>0.11572959910910423</v>
      </c>
      <c r="G1025" s="211">
        <v>0.12375694772200788</v>
      </c>
      <c r="H1025" s="211">
        <v>0.12398979547170931</v>
      </c>
      <c r="I1025" s="211">
        <v>0.44916835730639759</v>
      </c>
      <c r="J1025" s="211">
        <v>0.4497752060527333</v>
      </c>
      <c r="K1025" s="211">
        <v>0.58844557360362149</v>
      </c>
      <c r="L1025" s="211">
        <v>0.266936684377512</v>
      </c>
      <c r="M1025" s="211">
        <v>0.11990392547651563</v>
      </c>
      <c r="N1025" s="211">
        <v>0.42350956622074482</v>
      </c>
      <c r="O1025" s="211">
        <v>0.68320274761583266</v>
      </c>
      <c r="P1025" s="211">
        <v>6.9674147183720961E-2</v>
      </c>
      <c r="Q1025" s="211">
        <v>6.2964768325840748E-2</v>
      </c>
      <c r="R1025" s="211">
        <v>0.45339692560986034</v>
      </c>
      <c r="S1025" s="211">
        <v>0.32416692666611802</v>
      </c>
      <c r="T1025" s="211">
        <v>0.56393459413862035</v>
      </c>
      <c r="U1025" s="211">
        <v>0.40639947885243843</v>
      </c>
      <c r="V1025" s="211">
        <v>0.11705043236453547</v>
      </c>
      <c r="W1025" s="211">
        <v>0.47147640494219822</v>
      </c>
      <c r="X1025" s="211">
        <v>0.34252096032946422</v>
      </c>
      <c r="Y1025" s="211">
        <v>0.73806854734642779</v>
      </c>
      <c r="Z1025" s="211">
        <v>0.14312355287501</v>
      </c>
      <c r="AA1025" s="212">
        <v>0.11829350385956239</v>
      </c>
    </row>
    <row r="1026" spans="1:27" x14ac:dyDescent="0.35">
      <c r="A1026" s="210" t="s">
        <v>1702</v>
      </c>
      <c r="B1026" s="217">
        <v>175.80503803547515</v>
      </c>
      <c r="C1026" s="211">
        <v>8.5419647555463163E-2</v>
      </c>
      <c r="D1026" s="211">
        <v>0.12370540034635895</v>
      </c>
      <c r="E1026" s="211">
        <v>7.6983459603258586E-2</v>
      </c>
      <c r="F1026" s="211">
        <v>7.5052288142309062E-2</v>
      </c>
      <c r="G1026" s="211">
        <v>0.11714523589083584</v>
      </c>
      <c r="H1026" s="211">
        <v>0.11700842493788122</v>
      </c>
      <c r="I1026" s="211">
        <v>0.50664907890256605</v>
      </c>
      <c r="J1026" s="211">
        <v>0.45594468359181822</v>
      </c>
      <c r="K1026" s="211">
        <v>0.64909310022098121</v>
      </c>
      <c r="L1026" s="211">
        <v>0.268848728131861</v>
      </c>
      <c r="M1026" s="211">
        <v>9.4504144938418452E-2</v>
      </c>
      <c r="N1026" s="211">
        <v>0.53142707996125949</v>
      </c>
      <c r="O1026" s="211">
        <v>0.70428944106459679</v>
      </c>
      <c r="P1026" s="211">
        <v>6.7814186307095209E-2</v>
      </c>
      <c r="Q1026" s="211">
        <v>4.9169622718573461E-2</v>
      </c>
      <c r="R1026" s="211">
        <v>0.46469317675868582</v>
      </c>
      <c r="S1026" s="211">
        <v>0.40736225195391762</v>
      </c>
      <c r="T1026" s="211">
        <v>0.46485169479956179</v>
      </c>
      <c r="U1026" s="211">
        <v>0.34366996248963844</v>
      </c>
      <c r="V1026" s="211">
        <v>0.1843542360963541</v>
      </c>
      <c r="W1026" s="211">
        <v>0.59015080891595018</v>
      </c>
      <c r="X1026" s="211">
        <v>0.34792527321281863</v>
      </c>
      <c r="Y1026" s="211">
        <v>0.71006093244348678</v>
      </c>
      <c r="Z1026" s="211">
        <v>0.14781511830374294</v>
      </c>
      <c r="AA1026" s="212">
        <v>0.11534362991217618</v>
      </c>
    </row>
    <row r="1027" spans="1:27" x14ac:dyDescent="0.35">
      <c r="A1027" s="210" t="s">
        <v>1703</v>
      </c>
      <c r="B1027" s="217">
        <v>177.21043308551808</v>
      </c>
      <c r="C1027" s="211">
        <v>4.529393761782527E-2</v>
      </c>
      <c r="D1027" s="211">
        <v>0.12722579339029538</v>
      </c>
      <c r="E1027" s="211">
        <v>7.4565943645533816E-2</v>
      </c>
      <c r="F1027" s="211">
        <v>0.1072779922368875</v>
      </c>
      <c r="G1027" s="211">
        <v>0.11969778623957435</v>
      </c>
      <c r="H1027" s="211">
        <v>0.11048435376619091</v>
      </c>
      <c r="I1027" s="211">
        <v>0.42256751093467054</v>
      </c>
      <c r="J1027" s="211">
        <v>0.45232699617479194</v>
      </c>
      <c r="K1027" s="211">
        <v>0.60763194086467509</v>
      </c>
      <c r="L1027" s="211">
        <v>0.26622064902541709</v>
      </c>
      <c r="M1027" s="211">
        <v>0.10538984747425043</v>
      </c>
      <c r="N1027" s="211">
        <v>0.41261339638360894</v>
      </c>
      <c r="O1027" s="211">
        <v>0.61802637424028983</v>
      </c>
      <c r="P1027" s="211">
        <v>7.221255177010355E-2</v>
      </c>
      <c r="Q1027" s="211">
        <v>7.5456157021096967E-2</v>
      </c>
      <c r="R1027" s="211">
        <v>0.42832222440953488</v>
      </c>
      <c r="S1027" s="211">
        <v>0.4189603595147946</v>
      </c>
      <c r="T1027" s="211">
        <v>0.63102108947471958</v>
      </c>
      <c r="U1027" s="211">
        <v>0.47816637673299139</v>
      </c>
      <c r="V1027" s="211">
        <v>0.14742821290324876</v>
      </c>
      <c r="W1027" s="211">
        <v>0.56416541510011675</v>
      </c>
      <c r="X1027" s="211">
        <v>0.3193561885776478</v>
      </c>
      <c r="Y1027" s="211">
        <v>0.58046032659849844</v>
      </c>
      <c r="Z1027" s="211">
        <v>0.14812582801575683</v>
      </c>
      <c r="AA1027" s="212">
        <v>0.11562445231511646</v>
      </c>
    </row>
    <row r="1028" spans="1:27" x14ac:dyDescent="0.35">
      <c r="A1028" s="210" t="s">
        <v>1704</v>
      </c>
      <c r="B1028" s="217">
        <v>160.40657372297079</v>
      </c>
      <c r="C1028" s="211">
        <v>5.3160700359048997E-2</v>
      </c>
      <c r="D1028" s="211">
        <v>0.11659924687951956</v>
      </c>
      <c r="E1028" s="211">
        <v>7.0833127941864013E-2</v>
      </c>
      <c r="F1028" s="211">
        <v>9.0763034907434439E-2</v>
      </c>
      <c r="G1028" s="211">
        <v>0.12152485296409858</v>
      </c>
      <c r="H1028" s="211">
        <v>0.11363221812706936</v>
      </c>
      <c r="I1028" s="211">
        <v>0.47815064986109446</v>
      </c>
      <c r="J1028" s="211">
        <v>0.44138744489879217</v>
      </c>
      <c r="K1028" s="211">
        <v>0.5508413424613765</v>
      </c>
      <c r="L1028" s="211">
        <v>0.27813745831940673</v>
      </c>
      <c r="M1028" s="211">
        <v>0.11363254288921953</v>
      </c>
      <c r="N1028" s="211">
        <v>0.36228480097152843</v>
      </c>
      <c r="O1028" s="211">
        <v>0.63837007177306626</v>
      </c>
      <c r="P1028" s="211">
        <v>7.0188992956399479E-2</v>
      </c>
      <c r="Q1028" s="211">
        <v>6.6388394460262401E-2</v>
      </c>
      <c r="R1028" s="211">
        <v>0.4186935896619608</v>
      </c>
      <c r="S1028" s="211">
        <v>0.28352352278345683</v>
      </c>
      <c r="T1028" s="211">
        <v>0.56011347784750098</v>
      </c>
      <c r="U1028" s="211">
        <v>0.36151993883668543</v>
      </c>
      <c r="V1028" s="211">
        <v>0.17243489207884638</v>
      </c>
      <c r="W1028" s="211">
        <v>0.51295036978354946</v>
      </c>
      <c r="X1028" s="211">
        <v>0.37758754815741974</v>
      </c>
      <c r="Y1028" s="211">
        <v>0.71918008891056051</v>
      </c>
      <c r="Z1028" s="211">
        <v>0.14751588023140996</v>
      </c>
      <c r="AA1028" s="212">
        <v>0.12028444406246792</v>
      </c>
    </row>
    <row r="1029" spans="1:27" x14ac:dyDescent="0.35">
      <c r="A1029" s="210" t="s">
        <v>1705</v>
      </c>
      <c r="B1029" s="217">
        <v>138.00564718274126</v>
      </c>
      <c r="C1029" s="211">
        <v>7.2990748481413306E-2</v>
      </c>
      <c r="D1029" s="211">
        <v>0.12844094086839852</v>
      </c>
      <c r="E1029" s="211">
        <v>8.0727148504813898E-2</v>
      </c>
      <c r="F1029" s="211">
        <v>9.206905134865187E-2</v>
      </c>
      <c r="G1029" s="211">
        <v>0.11873295120510044</v>
      </c>
      <c r="H1029" s="211">
        <v>0.11638463643212529</v>
      </c>
      <c r="I1029" s="211">
        <v>0.5098842505936948</v>
      </c>
      <c r="J1029" s="211">
        <v>0.42066919078727738</v>
      </c>
      <c r="K1029" s="211">
        <v>0.55106671855807288</v>
      </c>
      <c r="L1029" s="211">
        <v>0.27350885741047015</v>
      </c>
      <c r="M1029" s="211">
        <v>0.10061129537232155</v>
      </c>
      <c r="N1029" s="211">
        <v>0.47498030403707975</v>
      </c>
      <c r="O1029" s="211">
        <v>0.69053101261983185</v>
      </c>
      <c r="P1029" s="211">
        <v>6.6018131272461686E-2</v>
      </c>
      <c r="Q1029" s="211">
        <v>0.10800026640041094</v>
      </c>
      <c r="R1029" s="211">
        <v>0.41812366225524966</v>
      </c>
      <c r="S1029" s="211">
        <v>0.32980899495886568</v>
      </c>
      <c r="T1029" s="211">
        <v>0.55160892887406043</v>
      </c>
      <c r="U1029" s="211">
        <v>0.38174024987192934</v>
      </c>
      <c r="V1029" s="211">
        <v>0.12377608103434776</v>
      </c>
      <c r="W1029" s="211">
        <v>0.60070830410946963</v>
      </c>
      <c r="X1029" s="211">
        <v>0.23970930366292864</v>
      </c>
      <c r="Y1029" s="211">
        <v>0.52099698723645083</v>
      </c>
      <c r="Z1029" s="211">
        <v>0.14953021544145759</v>
      </c>
      <c r="AA1029" s="212">
        <v>0.11595816550899178</v>
      </c>
    </row>
    <row r="1030" spans="1:27" x14ac:dyDescent="0.35">
      <c r="A1030" s="210" t="s">
        <v>1706</v>
      </c>
      <c r="B1030" s="217">
        <v>131.04816402790803</v>
      </c>
      <c r="C1030" s="211">
        <v>6.280112029903144E-2</v>
      </c>
      <c r="D1030" s="211">
        <v>0.1212606319262365</v>
      </c>
      <c r="E1030" s="211">
        <v>7.8550900294415443E-2</v>
      </c>
      <c r="F1030" s="211">
        <v>9.2704138327855026E-2</v>
      </c>
      <c r="G1030" s="211">
        <v>0.11698759916092508</v>
      </c>
      <c r="H1030" s="211">
        <v>0.12792821403825039</v>
      </c>
      <c r="I1030" s="211">
        <v>0.46275001060878873</v>
      </c>
      <c r="J1030" s="211">
        <v>0.42908722180959791</v>
      </c>
      <c r="K1030" s="211">
        <v>0.6205868531191856</v>
      </c>
      <c r="L1030" s="211">
        <v>0.27902871555589748</v>
      </c>
      <c r="M1030" s="211">
        <v>0.10403303056272442</v>
      </c>
      <c r="N1030" s="211">
        <v>0.37543779615407924</v>
      </c>
      <c r="O1030" s="211">
        <v>0.67329100576394041</v>
      </c>
      <c r="P1030" s="211">
        <v>6.7706021525914914E-2</v>
      </c>
      <c r="Q1030" s="211">
        <v>5.6623921354130038E-2</v>
      </c>
      <c r="R1030" s="211">
        <v>0.45545154539281041</v>
      </c>
      <c r="S1030" s="211">
        <v>0.35510172749809804</v>
      </c>
      <c r="T1030" s="211">
        <v>0.51942194053754953</v>
      </c>
      <c r="U1030" s="211">
        <v>0.37710909030322215</v>
      </c>
      <c r="V1030" s="211">
        <v>0.10485765965289304</v>
      </c>
      <c r="W1030" s="211">
        <v>0.50426696817643224</v>
      </c>
      <c r="X1030" s="211">
        <v>0.35480173232877293</v>
      </c>
      <c r="Y1030" s="211">
        <v>0.58334560945021663</v>
      </c>
      <c r="Z1030" s="211">
        <v>0.14832579414600647</v>
      </c>
      <c r="AA1030" s="212">
        <v>0.11686152748256717</v>
      </c>
    </row>
    <row r="1031" spans="1:27" x14ac:dyDescent="0.35">
      <c r="A1031" s="210" t="s">
        <v>1707</v>
      </c>
      <c r="B1031" s="217">
        <v>124.28044857250055</v>
      </c>
      <c r="C1031" s="211">
        <v>6.2626174531238976E-2</v>
      </c>
      <c r="D1031" s="211">
        <v>0.12877428884437864</v>
      </c>
      <c r="E1031" s="211">
        <v>8.5580681810082382E-2</v>
      </c>
      <c r="F1031" s="211">
        <v>9.5609445668329435E-2</v>
      </c>
      <c r="G1031" s="211">
        <v>0.11732158866444983</v>
      </c>
      <c r="H1031" s="211">
        <v>0.10537656675143196</v>
      </c>
      <c r="I1031" s="211">
        <v>0.47744072175853758</v>
      </c>
      <c r="J1031" s="211">
        <v>0.40167829506668412</v>
      </c>
      <c r="K1031" s="211">
        <v>0.64549056803457494</v>
      </c>
      <c r="L1031" s="211">
        <v>0.28220836854852327</v>
      </c>
      <c r="M1031" s="211">
        <v>9.2446673690013526E-2</v>
      </c>
      <c r="N1031" s="211">
        <v>0.41369357994382261</v>
      </c>
      <c r="O1031" s="211">
        <v>0.78738243766894633</v>
      </c>
      <c r="P1031" s="211">
        <v>6.2937946387780594E-2</v>
      </c>
      <c r="Q1031" s="211">
        <v>4.3895976049007322E-2</v>
      </c>
      <c r="R1031" s="211">
        <v>0.45741401450971864</v>
      </c>
      <c r="S1031" s="211">
        <v>0.41696479597442682</v>
      </c>
      <c r="T1031" s="211">
        <v>0.61387731444565186</v>
      </c>
      <c r="U1031" s="211">
        <v>0.42248270042326208</v>
      </c>
      <c r="V1031" s="211">
        <v>5.8948092822299375E-2</v>
      </c>
      <c r="W1031" s="211">
        <v>0.58384525760307338</v>
      </c>
      <c r="X1031" s="211">
        <v>0.31099123295788023</v>
      </c>
      <c r="Y1031" s="211">
        <v>0.72896321513843665</v>
      </c>
      <c r="Z1031" s="211">
        <v>0.14782274470072251</v>
      </c>
      <c r="AA1031" s="212">
        <v>0.11895168739117064</v>
      </c>
    </row>
    <row r="1032" spans="1:27" x14ac:dyDescent="0.35">
      <c r="A1032" s="210" t="s">
        <v>1708</v>
      </c>
      <c r="B1032" s="217">
        <v>127.24501883140147</v>
      </c>
      <c r="C1032" s="211">
        <v>5.5457155420593887E-2</v>
      </c>
      <c r="D1032" s="211">
        <v>0.11930182282915033</v>
      </c>
      <c r="E1032" s="211">
        <v>7.2916797826874019E-2</v>
      </c>
      <c r="F1032" s="211">
        <v>7.3566938479905156E-2</v>
      </c>
      <c r="G1032" s="211">
        <v>0.12429648696529438</v>
      </c>
      <c r="H1032" s="211">
        <v>0.11183188482680086</v>
      </c>
      <c r="I1032" s="211">
        <v>0.52663008646512688</v>
      </c>
      <c r="J1032" s="211">
        <v>0.42931137681593395</v>
      </c>
      <c r="K1032" s="211">
        <v>0.55286318824511849</v>
      </c>
      <c r="L1032" s="211">
        <v>0.27177164769926421</v>
      </c>
      <c r="M1032" s="211">
        <v>7.8870945016271995E-2</v>
      </c>
      <c r="N1032" s="211">
        <v>0.42636364652209335</v>
      </c>
      <c r="O1032" s="211">
        <v>0.76475517724941822</v>
      </c>
      <c r="P1032" s="211">
        <v>6.9975095868029219E-2</v>
      </c>
      <c r="Q1032" s="211">
        <v>7.7590353921720187E-2</v>
      </c>
      <c r="R1032" s="211">
        <v>0.45120137232855678</v>
      </c>
      <c r="S1032" s="211">
        <v>0.26099428151729864</v>
      </c>
      <c r="T1032" s="211">
        <v>0.61432944122243238</v>
      </c>
      <c r="U1032" s="211">
        <v>0.36872825068175286</v>
      </c>
      <c r="V1032" s="211">
        <v>0.1296670957889281</v>
      </c>
      <c r="W1032" s="211">
        <v>0.62782291903399856</v>
      </c>
      <c r="X1032" s="211">
        <v>0.35830243357814484</v>
      </c>
      <c r="Y1032" s="211">
        <v>0.54247744867712533</v>
      </c>
      <c r="Z1032" s="211">
        <v>0.14961284052349277</v>
      </c>
      <c r="AA1032" s="212">
        <v>0.12043664758549234</v>
      </c>
    </row>
    <row r="1033" spans="1:27" x14ac:dyDescent="0.35">
      <c r="A1033" s="210" t="s">
        <v>1709</v>
      </c>
      <c r="B1033" s="217">
        <v>134.39000003230854</v>
      </c>
      <c r="C1033" s="211">
        <v>5.8871759255608502E-2</v>
      </c>
      <c r="D1033" s="211">
        <v>0.12775777421413148</v>
      </c>
      <c r="E1033" s="211">
        <v>7.7837038001242198E-2</v>
      </c>
      <c r="F1033" s="211">
        <v>7.9719844115987218E-2</v>
      </c>
      <c r="G1033" s="211">
        <v>0.12022019456247197</v>
      </c>
      <c r="H1033" s="211">
        <v>0.11803767939148374</v>
      </c>
      <c r="I1033" s="211">
        <v>0.50866872981182099</v>
      </c>
      <c r="J1033" s="211">
        <v>0.42129259756203286</v>
      </c>
      <c r="K1033" s="211">
        <v>0.56526966128711642</v>
      </c>
      <c r="L1033" s="211">
        <v>0.2670774333311372</v>
      </c>
      <c r="M1033" s="211">
        <v>9.618945304247814E-2</v>
      </c>
      <c r="N1033" s="211">
        <v>0.40377978790802238</v>
      </c>
      <c r="O1033" s="211">
        <v>0.56807432459992069</v>
      </c>
      <c r="P1033" s="211">
        <v>7.4052084627448486E-2</v>
      </c>
      <c r="Q1033" s="211">
        <v>0.13709068431959928</v>
      </c>
      <c r="R1033" s="211">
        <v>0.38470386937136802</v>
      </c>
      <c r="S1033" s="211">
        <v>0.37953219549241102</v>
      </c>
      <c r="T1033" s="211">
        <v>0.59221337349065295</v>
      </c>
      <c r="U1033" s="211">
        <v>0.39108531374218908</v>
      </c>
      <c r="V1033" s="211">
        <v>7.8492050145380757E-2</v>
      </c>
      <c r="W1033" s="211">
        <v>0.5788978879447938</v>
      </c>
      <c r="X1033" s="211">
        <v>0.3112539170405807</v>
      </c>
      <c r="Y1033" s="211">
        <v>0.66071659047407816</v>
      </c>
      <c r="Z1033" s="211">
        <v>0.14857431838269256</v>
      </c>
      <c r="AA1033" s="212">
        <v>0.11731959335481407</v>
      </c>
    </row>
    <row r="1034" spans="1:27" x14ac:dyDescent="0.35">
      <c r="A1034" s="210" t="s">
        <v>1710</v>
      </c>
      <c r="B1034" s="217">
        <v>151.62865410423703</v>
      </c>
      <c r="C1034" s="211">
        <v>5.818995008200141E-2</v>
      </c>
      <c r="D1034" s="211">
        <v>0.11688936650370531</v>
      </c>
      <c r="E1034" s="211">
        <v>8.075351146874582E-2</v>
      </c>
      <c r="F1034" s="211">
        <v>9.0913396668283131E-2</v>
      </c>
      <c r="G1034" s="211">
        <v>0.12083088051215965</v>
      </c>
      <c r="H1034" s="211">
        <v>0.12433008919380077</v>
      </c>
      <c r="I1034" s="211">
        <v>0.44641840680217165</v>
      </c>
      <c r="J1034" s="211">
        <v>0.41828409948551343</v>
      </c>
      <c r="K1034" s="211">
        <v>0.612930169577525</v>
      </c>
      <c r="L1034" s="211">
        <v>0.27520935695136123</v>
      </c>
      <c r="M1034" s="211">
        <v>8.3400944129842822E-2</v>
      </c>
      <c r="N1034" s="211">
        <v>0.52831805324262948</v>
      </c>
      <c r="O1034" s="211">
        <v>0.66368325963057839</v>
      </c>
      <c r="P1034" s="211">
        <v>6.5372153560776927E-2</v>
      </c>
      <c r="Q1034" s="211">
        <v>6.5094936975526763E-2</v>
      </c>
      <c r="R1034" s="211">
        <v>0.49279378580098088</v>
      </c>
      <c r="S1034" s="211">
        <v>0.30923002559120871</v>
      </c>
      <c r="T1034" s="211">
        <v>0.51392501027422277</v>
      </c>
      <c r="U1034" s="211">
        <v>0.41445512542967877</v>
      </c>
      <c r="V1034" s="211">
        <v>0.13910780768365824</v>
      </c>
      <c r="W1034" s="211">
        <v>0.5903087484952434</v>
      </c>
      <c r="X1034" s="211">
        <v>0.33240140450926553</v>
      </c>
      <c r="Y1034" s="211">
        <v>0.69968847967142278</v>
      </c>
      <c r="Z1034" s="211">
        <v>0.14996043217572513</v>
      </c>
      <c r="AA1034" s="212">
        <v>0.11639908294930032</v>
      </c>
    </row>
    <row r="1035" spans="1:27" x14ac:dyDescent="0.35">
      <c r="A1035" s="210" t="s">
        <v>1711</v>
      </c>
      <c r="B1035" s="217">
        <v>154.27694582596121</v>
      </c>
      <c r="C1035" s="211">
        <v>5.9132560486917167E-2</v>
      </c>
      <c r="D1035" s="211">
        <v>0.1235402093407512</v>
      </c>
      <c r="E1035" s="211">
        <v>7.3868044749579018E-2</v>
      </c>
      <c r="F1035" s="211">
        <v>0.10396623216310297</v>
      </c>
      <c r="G1035" s="211">
        <v>0.11846100497460839</v>
      </c>
      <c r="H1035" s="211">
        <v>0.11372457301786865</v>
      </c>
      <c r="I1035" s="211">
        <v>0.45258584746488861</v>
      </c>
      <c r="J1035" s="211">
        <v>0.4025021057853238</v>
      </c>
      <c r="K1035" s="211">
        <v>0.59882247294471069</v>
      </c>
      <c r="L1035" s="211">
        <v>0.27188325559831067</v>
      </c>
      <c r="M1035" s="211">
        <v>0.10009000389780404</v>
      </c>
      <c r="N1035" s="211">
        <v>0.40308887672521498</v>
      </c>
      <c r="O1035" s="211">
        <v>0.60174999422995257</v>
      </c>
      <c r="P1035" s="211">
        <v>6.6549950041449646E-2</v>
      </c>
      <c r="Q1035" s="211">
        <v>5.992774429446511E-2</v>
      </c>
      <c r="R1035" s="211">
        <v>0.42047895313861589</v>
      </c>
      <c r="S1035" s="211">
        <v>0.35006020379737313</v>
      </c>
      <c r="T1035" s="211">
        <v>0.50359581545964538</v>
      </c>
      <c r="U1035" s="211">
        <v>0.36739652073637885</v>
      </c>
      <c r="V1035" s="211">
        <v>0.16575809487319201</v>
      </c>
      <c r="W1035" s="211">
        <v>0.47230365419686965</v>
      </c>
      <c r="X1035" s="211">
        <v>0.26666200461503453</v>
      </c>
      <c r="Y1035" s="211">
        <v>0.66232681048984232</v>
      </c>
      <c r="Z1035" s="211">
        <v>0.14142913183497141</v>
      </c>
      <c r="AA1035" s="212">
        <v>0.11449347615661915</v>
      </c>
    </row>
    <row r="1036" spans="1:27" x14ac:dyDescent="0.35">
      <c r="A1036" s="210" t="s">
        <v>1712</v>
      </c>
      <c r="B1036" s="217">
        <v>131.34816186173418</v>
      </c>
      <c r="C1036" s="211">
        <v>8.0938823508849844E-2</v>
      </c>
      <c r="D1036" s="211">
        <v>0.13095380105292012</v>
      </c>
      <c r="E1036" s="211">
        <v>7.4118850537017389E-2</v>
      </c>
      <c r="F1036" s="211">
        <v>9.7124160673301624E-2</v>
      </c>
      <c r="G1036" s="211">
        <v>0.12008931516840694</v>
      </c>
      <c r="H1036" s="211">
        <v>0.11204521157138844</v>
      </c>
      <c r="I1036" s="211">
        <v>0.45149152794769026</v>
      </c>
      <c r="J1036" s="211">
        <v>0.44105800133740852</v>
      </c>
      <c r="K1036" s="211">
        <v>0.5553808256512891</v>
      </c>
      <c r="L1036" s="211">
        <v>0.27634091277894557</v>
      </c>
      <c r="M1036" s="211">
        <v>8.4340913701694373E-2</v>
      </c>
      <c r="N1036" s="211">
        <v>0.45187103411474294</v>
      </c>
      <c r="O1036" s="211">
        <v>0.57840695967710865</v>
      </c>
      <c r="P1036" s="211">
        <v>6.7031912388120909E-2</v>
      </c>
      <c r="Q1036" s="211">
        <v>7.1994918966954952E-2</v>
      </c>
      <c r="R1036" s="211">
        <v>0.47475153922972241</v>
      </c>
      <c r="S1036" s="211">
        <v>0.35972978210364992</v>
      </c>
      <c r="T1036" s="211">
        <v>0.59298592934727057</v>
      </c>
      <c r="U1036" s="211">
        <v>0.42556997825337028</v>
      </c>
      <c r="V1036" s="211">
        <v>9.9229515286248862E-2</v>
      </c>
      <c r="W1036" s="211">
        <v>0.45359929575082275</v>
      </c>
      <c r="X1036" s="211">
        <v>0.40974917872190353</v>
      </c>
      <c r="Y1036" s="211">
        <v>0.61438879062498553</v>
      </c>
      <c r="Z1036" s="211">
        <v>0.14850149549971917</v>
      </c>
      <c r="AA1036" s="212">
        <v>0.11426297627023541</v>
      </c>
    </row>
    <row r="1037" spans="1:27" x14ac:dyDescent="0.35">
      <c r="A1037" s="210" t="s">
        <v>1713</v>
      </c>
      <c r="B1037" s="217">
        <v>118.56306164095352</v>
      </c>
      <c r="C1037" s="211">
        <v>7.2934514730684838E-2</v>
      </c>
      <c r="D1037" s="211">
        <v>0.12723654631694062</v>
      </c>
      <c r="E1037" s="211">
        <v>7.1166900379205159E-2</v>
      </c>
      <c r="F1037" s="211">
        <v>9.723099606402108E-2</v>
      </c>
      <c r="G1037" s="211">
        <v>0.12101242309486601</v>
      </c>
      <c r="H1037" s="211">
        <v>0.10571951938261742</v>
      </c>
      <c r="I1037" s="211">
        <v>0.47531534275907383</v>
      </c>
      <c r="J1037" s="211">
        <v>0.46251744981400511</v>
      </c>
      <c r="K1037" s="211">
        <v>0.5409193910430744</v>
      </c>
      <c r="L1037" s="211">
        <v>0.27280438691278786</v>
      </c>
      <c r="M1037" s="211">
        <v>8.9408149501014875E-2</v>
      </c>
      <c r="N1037" s="211">
        <v>0.39715988092043364</v>
      </c>
      <c r="O1037" s="211">
        <v>0.69717213839874237</v>
      </c>
      <c r="P1037" s="211">
        <v>6.8161566877126878E-2</v>
      </c>
      <c r="Q1037" s="211">
        <v>5.075309698489254E-2</v>
      </c>
      <c r="R1037" s="211">
        <v>0.47450181252970403</v>
      </c>
      <c r="S1037" s="211">
        <v>0.36530872785984869</v>
      </c>
      <c r="T1037" s="211">
        <v>0.50961005984525976</v>
      </c>
      <c r="U1037" s="211">
        <v>0.3722683535743197</v>
      </c>
      <c r="V1037" s="211">
        <v>0.11047195012835642</v>
      </c>
      <c r="W1037" s="211">
        <v>0.56877650992499562</v>
      </c>
      <c r="X1037" s="211">
        <v>0.31807009517978313</v>
      </c>
      <c r="Y1037" s="211">
        <v>0.58368240947785277</v>
      </c>
      <c r="Z1037" s="211">
        <v>0.14625321532359106</v>
      </c>
      <c r="AA1037" s="212">
        <v>0.1204159286845396</v>
      </c>
    </row>
    <row r="1038" spans="1:27" x14ac:dyDescent="0.35">
      <c r="A1038" s="210" t="s">
        <v>1714</v>
      </c>
      <c r="B1038" s="217">
        <v>167.08787435644041</v>
      </c>
      <c r="C1038" s="211">
        <v>5.584451292329258E-2</v>
      </c>
      <c r="D1038" s="211">
        <v>0.12808754858652596</v>
      </c>
      <c r="E1038" s="211">
        <v>7.6974129898421631E-2</v>
      </c>
      <c r="F1038" s="211">
        <v>7.0693570179672177E-2</v>
      </c>
      <c r="G1038" s="211">
        <v>0.12285884009318353</v>
      </c>
      <c r="H1038" s="211">
        <v>0.11782038301545293</v>
      </c>
      <c r="I1038" s="211">
        <v>0.52758584805511433</v>
      </c>
      <c r="J1038" s="211">
        <v>0.44095818024125277</v>
      </c>
      <c r="K1038" s="211">
        <v>0.56800059218622323</v>
      </c>
      <c r="L1038" s="211">
        <v>0.27800031553292437</v>
      </c>
      <c r="M1038" s="211">
        <v>8.8440904224841216E-2</v>
      </c>
      <c r="N1038" s="211">
        <v>0.47037556594811503</v>
      </c>
      <c r="O1038" s="211">
        <v>0.63011002142618722</v>
      </c>
      <c r="P1038" s="211">
        <v>7.0983159240259011E-2</v>
      </c>
      <c r="Q1038" s="211">
        <v>9.4677903852814882E-2</v>
      </c>
      <c r="R1038" s="211">
        <v>0.44453325378914621</v>
      </c>
      <c r="S1038" s="211">
        <v>0.34101831349550438</v>
      </c>
      <c r="T1038" s="211">
        <v>0.50877019045657845</v>
      </c>
      <c r="U1038" s="211">
        <v>0.40814131351294214</v>
      </c>
      <c r="V1038" s="211">
        <v>0.18071981700144452</v>
      </c>
      <c r="W1038" s="211">
        <v>0.62733559433817421</v>
      </c>
      <c r="X1038" s="211">
        <v>0.27228125739451864</v>
      </c>
      <c r="Y1038" s="211">
        <v>0.63366457059882364</v>
      </c>
      <c r="Z1038" s="211">
        <v>0.1450424562423544</v>
      </c>
      <c r="AA1038" s="212">
        <v>0.11670364393651379</v>
      </c>
    </row>
    <row r="1039" spans="1:27" x14ac:dyDescent="0.35">
      <c r="A1039" s="210" t="s">
        <v>1715</v>
      </c>
      <c r="B1039" s="217">
        <v>193.35753785853305</v>
      </c>
      <c r="C1039" s="211">
        <v>6.6101092092127001E-2</v>
      </c>
      <c r="D1039" s="211">
        <v>0.12949811042520915</v>
      </c>
      <c r="E1039" s="211">
        <v>7.6157175524408219E-2</v>
      </c>
      <c r="F1039" s="211">
        <v>9.7029656185794219E-2</v>
      </c>
      <c r="G1039" s="211">
        <v>0.12407751379102713</v>
      </c>
      <c r="H1039" s="211">
        <v>0.11563810480297457</v>
      </c>
      <c r="I1039" s="211">
        <v>0.51301414630442321</v>
      </c>
      <c r="J1039" s="211">
        <v>0.44474237651610543</v>
      </c>
      <c r="K1039" s="211">
        <v>0.54375723975521228</v>
      </c>
      <c r="L1039" s="211">
        <v>0.26663629960258844</v>
      </c>
      <c r="M1039" s="211">
        <v>0.11761444437272815</v>
      </c>
      <c r="N1039" s="211">
        <v>0.44394602907014752</v>
      </c>
      <c r="O1039" s="211">
        <v>0.6078219638055169</v>
      </c>
      <c r="P1039" s="211">
        <v>7.3696724866504554E-2</v>
      </c>
      <c r="Q1039" s="211">
        <v>7.0769551308064879E-2</v>
      </c>
      <c r="R1039" s="211">
        <v>0.41995095127548754</v>
      </c>
      <c r="S1039" s="211">
        <v>0.33439213148219876</v>
      </c>
      <c r="T1039" s="211">
        <v>0.54976029944562688</v>
      </c>
      <c r="U1039" s="211">
        <v>0.53056649727957539</v>
      </c>
      <c r="V1039" s="211">
        <v>0.16086555860419258</v>
      </c>
      <c r="W1039" s="211">
        <v>0.60498239197597758</v>
      </c>
      <c r="X1039" s="211">
        <v>0.28406595207370067</v>
      </c>
      <c r="Y1039" s="211">
        <v>0.64634616387871824</v>
      </c>
      <c r="Z1039" s="211">
        <v>0.14577633447063426</v>
      </c>
      <c r="AA1039" s="212">
        <v>0.12101746784028511</v>
      </c>
    </row>
    <row r="1040" spans="1:27" x14ac:dyDescent="0.35">
      <c r="A1040" s="210" t="s">
        <v>1716</v>
      </c>
      <c r="B1040" s="217">
        <v>161.79825542648959</v>
      </c>
      <c r="C1040" s="211">
        <v>4.6594063961491322E-2</v>
      </c>
      <c r="D1040" s="211">
        <v>0.12787796315628419</v>
      </c>
      <c r="E1040" s="211">
        <v>7.6623581445413563E-2</v>
      </c>
      <c r="F1040" s="211">
        <v>0.10666480716511922</v>
      </c>
      <c r="G1040" s="211">
        <v>0.11858822735683823</v>
      </c>
      <c r="H1040" s="211">
        <v>0.12070867246017236</v>
      </c>
      <c r="I1040" s="211">
        <v>0.49636023126740803</v>
      </c>
      <c r="J1040" s="211">
        <v>0.45960645735439515</v>
      </c>
      <c r="K1040" s="211">
        <v>0.62614376382397896</v>
      </c>
      <c r="L1040" s="211">
        <v>0.27575216727582558</v>
      </c>
      <c r="M1040" s="211">
        <v>0.10467732730568392</v>
      </c>
      <c r="N1040" s="211">
        <v>0.417286103371724</v>
      </c>
      <c r="O1040" s="211">
        <v>0.76050615316706649</v>
      </c>
      <c r="P1040" s="211">
        <v>7.3639205696409818E-2</v>
      </c>
      <c r="Q1040" s="211">
        <v>7.3068624939212318E-2</v>
      </c>
      <c r="R1040" s="211">
        <v>0.45743119008893041</v>
      </c>
      <c r="S1040" s="211">
        <v>0.36111976746307189</v>
      </c>
      <c r="T1040" s="211">
        <v>0.58253748116975801</v>
      </c>
      <c r="U1040" s="211">
        <v>0.48968013453452058</v>
      </c>
      <c r="V1040" s="211">
        <v>7.6292215069711566E-2</v>
      </c>
      <c r="W1040" s="211">
        <v>0.59478052456266084</v>
      </c>
      <c r="X1040" s="211">
        <v>0.3354136494155866</v>
      </c>
      <c r="Y1040" s="211">
        <v>0.75275827852898469</v>
      </c>
      <c r="Z1040" s="211">
        <v>0.14962664295804312</v>
      </c>
      <c r="AA1040" s="212">
        <v>0.11617269498958034</v>
      </c>
    </row>
    <row r="1041" spans="1:27" x14ac:dyDescent="0.35">
      <c r="A1041" s="210" t="s">
        <v>1717</v>
      </c>
      <c r="B1041" s="217">
        <v>123.4850428198019</v>
      </c>
      <c r="C1041" s="211">
        <v>5.5491857219582094E-2</v>
      </c>
      <c r="D1041" s="211">
        <v>0.13221335519301147</v>
      </c>
      <c r="E1041" s="211">
        <v>7.7195549391272211E-2</v>
      </c>
      <c r="F1041" s="211">
        <v>0.10115519623698793</v>
      </c>
      <c r="G1041" s="211">
        <v>0.12410088439863147</v>
      </c>
      <c r="H1041" s="211">
        <v>0.12009484706748338</v>
      </c>
      <c r="I1041" s="211">
        <v>0.52093723577388718</v>
      </c>
      <c r="J1041" s="211">
        <v>0.42102595248354768</v>
      </c>
      <c r="K1041" s="211">
        <v>0.6207083190508953</v>
      </c>
      <c r="L1041" s="211">
        <v>0.28084608766907948</v>
      </c>
      <c r="M1041" s="211">
        <v>0.10311090843614182</v>
      </c>
      <c r="N1041" s="211">
        <v>0.35697395938740217</v>
      </c>
      <c r="O1041" s="211">
        <v>0.66161202741151148</v>
      </c>
      <c r="P1041" s="211">
        <v>6.8082895242841751E-2</v>
      </c>
      <c r="Q1041" s="211">
        <v>6.6621036945087711E-2</v>
      </c>
      <c r="R1041" s="211">
        <v>0.45334915440189255</v>
      </c>
      <c r="S1041" s="211">
        <v>0.3501170145848429</v>
      </c>
      <c r="T1041" s="211">
        <v>0.58989575325916288</v>
      </c>
      <c r="U1041" s="211">
        <v>0.43505245463429465</v>
      </c>
      <c r="V1041" s="211">
        <v>5.9711530313301481E-2</v>
      </c>
      <c r="W1041" s="211">
        <v>0.49937323792006805</v>
      </c>
      <c r="X1041" s="211">
        <v>0.35065652538018632</v>
      </c>
      <c r="Y1041" s="211">
        <v>0.72131918922721128</v>
      </c>
      <c r="Z1041" s="211">
        <v>0.14238485617141786</v>
      </c>
      <c r="AA1041" s="212">
        <v>0.11858102639356843</v>
      </c>
    </row>
    <row r="1042" spans="1:27" x14ac:dyDescent="0.35">
      <c r="A1042" s="210" t="s">
        <v>1718</v>
      </c>
      <c r="B1042" s="217">
        <v>144.58524456056338</v>
      </c>
      <c r="C1042" s="211">
        <v>5.8781898198510374E-2</v>
      </c>
      <c r="D1042" s="211">
        <v>0.12173785946995108</v>
      </c>
      <c r="E1042" s="211">
        <v>7.8960309271560836E-2</v>
      </c>
      <c r="F1042" s="211">
        <v>0.10731392352897814</v>
      </c>
      <c r="G1042" s="211">
        <v>0.11757943147444623</v>
      </c>
      <c r="H1042" s="211">
        <v>0.11110209496866888</v>
      </c>
      <c r="I1042" s="211">
        <v>0.49968154869842729</v>
      </c>
      <c r="J1042" s="211">
        <v>0.44709884255070459</v>
      </c>
      <c r="K1042" s="211">
        <v>0.58990272071570637</v>
      </c>
      <c r="L1042" s="211">
        <v>0.2777391821365765</v>
      </c>
      <c r="M1042" s="211">
        <v>8.4309402435357145E-2</v>
      </c>
      <c r="N1042" s="211">
        <v>0.41793687155653314</v>
      </c>
      <c r="O1042" s="211">
        <v>0.78882100432557067</v>
      </c>
      <c r="P1042" s="211">
        <v>6.9934196591202535E-2</v>
      </c>
      <c r="Q1042" s="211">
        <v>0.10105187973950955</v>
      </c>
      <c r="R1042" s="211">
        <v>0.40408007437994425</v>
      </c>
      <c r="S1042" s="211">
        <v>0.38720344033209275</v>
      </c>
      <c r="T1042" s="211">
        <v>0.51644930140690548</v>
      </c>
      <c r="U1042" s="211">
        <v>0.49522659864536861</v>
      </c>
      <c r="V1042" s="211">
        <v>0.10469277841010542</v>
      </c>
      <c r="W1042" s="211">
        <v>0.52851422278111193</v>
      </c>
      <c r="X1042" s="211">
        <v>0.27926721950147809</v>
      </c>
      <c r="Y1042" s="211">
        <v>0.66488014052985034</v>
      </c>
      <c r="Z1042" s="211">
        <v>0.14808601717913555</v>
      </c>
      <c r="AA1042" s="212">
        <v>0.11930805203492691</v>
      </c>
    </row>
    <row r="1043" spans="1:27" x14ac:dyDescent="0.35">
      <c r="A1043" s="210" t="s">
        <v>1719</v>
      </c>
      <c r="B1043" s="217">
        <v>145.86742236079888</v>
      </c>
      <c r="C1043" s="211">
        <v>7.741221578483759E-2</v>
      </c>
      <c r="D1043" s="211">
        <v>0.12263982237328262</v>
      </c>
      <c r="E1043" s="211">
        <v>8.102584274005474E-2</v>
      </c>
      <c r="F1043" s="211">
        <v>8.5308990464758094E-2</v>
      </c>
      <c r="G1043" s="211">
        <v>0.121669589077122</v>
      </c>
      <c r="H1043" s="211">
        <v>0.11662061406263896</v>
      </c>
      <c r="I1043" s="211">
        <v>0.44530463239804208</v>
      </c>
      <c r="J1043" s="211">
        <v>0.44257057244802778</v>
      </c>
      <c r="K1043" s="211">
        <v>0.64725407902796217</v>
      </c>
      <c r="L1043" s="211">
        <v>0.28065736082240211</v>
      </c>
      <c r="M1043" s="211">
        <v>8.2099220598122649E-2</v>
      </c>
      <c r="N1043" s="211">
        <v>0.51961867570457843</v>
      </c>
      <c r="O1043" s="211">
        <v>0.70658573743434383</v>
      </c>
      <c r="P1043" s="211">
        <v>6.783625378937394E-2</v>
      </c>
      <c r="Q1043" s="211">
        <v>9.3774734113296565E-2</v>
      </c>
      <c r="R1043" s="211">
        <v>0.42786812017515186</v>
      </c>
      <c r="S1043" s="211">
        <v>0.2807881063507654</v>
      </c>
      <c r="T1043" s="211">
        <v>0.4811220975678247</v>
      </c>
      <c r="U1043" s="211">
        <v>0.40621120119135201</v>
      </c>
      <c r="V1043" s="211">
        <v>0.1590096803304904</v>
      </c>
      <c r="W1043" s="211">
        <v>0.57301654552642778</v>
      </c>
      <c r="X1043" s="211">
        <v>0.30251374042899376</v>
      </c>
      <c r="Y1043" s="211">
        <v>0.62847173319041916</v>
      </c>
      <c r="Z1043" s="211">
        <v>0.14273495707616699</v>
      </c>
      <c r="AA1043" s="212">
        <v>0.12553986254090613</v>
      </c>
    </row>
    <row r="1044" spans="1:27" x14ac:dyDescent="0.35">
      <c r="A1044" s="210" t="s">
        <v>1720</v>
      </c>
      <c r="B1044" s="217">
        <v>124.60524006665388</v>
      </c>
      <c r="C1044" s="211">
        <v>8.1801270494370179E-2</v>
      </c>
      <c r="D1044" s="211">
        <v>0.12849129848056698</v>
      </c>
      <c r="E1044" s="211">
        <v>7.3950430668887138E-2</v>
      </c>
      <c r="F1044" s="211">
        <v>0.10115893975395482</v>
      </c>
      <c r="G1044" s="211">
        <v>0.12216917225867295</v>
      </c>
      <c r="H1044" s="211">
        <v>0.12301864347603143</v>
      </c>
      <c r="I1044" s="211">
        <v>0.44994089842822071</v>
      </c>
      <c r="J1044" s="211">
        <v>0.4278388451813917</v>
      </c>
      <c r="K1044" s="211">
        <v>0.64992154388962242</v>
      </c>
      <c r="L1044" s="211">
        <v>0.27309404690215727</v>
      </c>
      <c r="M1044" s="211">
        <v>9.823603639186354E-2</v>
      </c>
      <c r="N1044" s="211">
        <v>0.38045393788346088</v>
      </c>
      <c r="O1044" s="211">
        <v>0.782129384211939</v>
      </c>
      <c r="P1044" s="211">
        <v>6.7894631792999552E-2</v>
      </c>
      <c r="Q1044" s="211">
        <v>0.16081417865282069</v>
      </c>
      <c r="R1044" s="211">
        <v>0.46291413179209506</v>
      </c>
      <c r="S1044" s="211">
        <v>0.30038951375695189</v>
      </c>
      <c r="T1044" s="211">
        <v>0.52609577331117729</v>
      </c>
      <c r="U1044" s="211">
        <v>0.34711685441666795</v>
      </c>
      <c r="V1044" s="211">
        <v>6.1185612586769106E-2</v>
      </c>
      <c r="W1044" s="211">
        <v>0.6264768201732529</v>
      </c>
      <c r="X1044" s="211">
        <v>0.25690916240817457</v>
      </c>
      <c r="Y1044" s="211">
        <v>0.62166031015401146</v>
      </c>
      <c r="Z1044" s="211">
        <v>0.1481132913185142</v>
      </c>
      <c r="AA1044" s="212">
        <v>0.1146332179352415</v>
      </c>
    </row>
    <row r="1045" spans="1:27" x14ac:dyDescent="0.35">
      <c r="A1045" s="210" t="s">
        <v>1721</v>
      </c>
      <c r="B1045" s="217">
        <v>135.93746594344063</v>
      </c>
      <c r="C1045" s="211">
        <v>6.3378538152673539E-2</v>
      </c>
      <c r="D1045" s="211">
        <v>0.12764950135627484</v>
      </c>
      <c r="E1045" s="211">
        <v>7.6951604951623231E-2</v>
      </c>
      <c r="F1045" s="211">
        <v>0.10275882042694556</v>
      </c>
      <c r="G1045" s="211">
        <v>0.11784198187561459</v>
      </c>
      <c r="H1045" s="211">
        <v>0.12678553777780713</v>
      </c>
      <c r="I1045" s="211">
        <v>0.47675559176380017</v>
      </c>
      <c r="J1045" s="211">
        <v>0.43672725079325464</v>
      </c>
      <c r="K1045" s="211">
        <v>0.56001901971456036</v>
      </c>
      <c r="L1045" s="211">
        <v>0.278260938926426</v>
      </c>
      <c r="M1045" s="211">
        <v>0.11122110676025856</v>
      </c>
      <c r="N1045" s="211">
        <v>0.42030059507643136</v>
      </c>
      <c r="O1045" s="211">
        <v>0.59432857941650319</v>
      </c>
      <c r="P1045" s="211">
        <v>6.8388963124095772E-2</v>
      </c>
      <c r="Q1045" s="211">
        <v>9.3098159528652941E-2</v>
      </c>
      <c r="R1045" s="211">
        <v>0.41920001841364063</v>
      </c>
      <c r="S1045" s="211">
        <v>0.34846862150813174</v>
      </c>
      <c r="T1045" s="211">
        <v>0.55012231543733547</v>
      </c>
      <c r="U1045" s="211">
        <v>0.47652909085776185</v>
      </c>
      <c r="V1045" s="211">
        <v>8.6139155713673879E-2</v>
      </c>
      <c r="W1045" s="211">
        <v>0.47109331870665599</v>
      </c>
      <c r="X1045" s="211">
        <v>0.27803639170042677</v>
      </c>
      <c r="Y1045" s="211">
        <v>0.57500930227610525</v>
      </c>
      <c r="Z1045" s="211">
        <v>0.14906847888308378</v>
      </c>
      <c r="AA1045" s="212">
        <v>0.11528322024293104</v>
      </c>
    </row>
    <row r="1046" spans="1:27" x14ac:dyDescent="0.35">
      <c r="A1046" s="210" t="s">
        <v>1722</v>
      </c>
      <c r="B1046" s="217">
        <v>125.21203228700811</v>
      </c>
      <c r="C1046" s="211">
        <v>5.1905924262372227E-2</v>
      </c>
      <c r="D1046" s="211">
        <v>0.12000969176676929</v>
      </c>
      <c r="E1046" s="211">
        <v>7.5326206629570971E-2</v>
      </c>
      <c r="F1046" s="211">
        <v>0.10579567800669372</v>
      </c>
      <c r="G1046" s="211">
        <v>0.12364660547366485</v>
      </c>
      <c r="H1046" s="211">
        <v>0.12433918091236654</v>
      </c>
      <c r="I1046" s="211">
        <v>0.45622472392638291</v>
      </c>
      <c r="J1046" s="211">
        <v>0.44340206771832408</v>
      </c>
      <c r="K1046" s="211">
        <v>0.64979937125863196</v>
      </c>
      <c r="L1046" s="211">
        <v>0.27139899425862551</v>
      </c>
      <c r="M1046" s="211">
        <v>9.5290516273809328E-2</v>
      </c>
      <c r="N1046" s="211">
        <v>0.42524232631932607</v>
      </c>
      <c r="O1046" s="211">
        <v>0.73076994351084967</v>
      </c>
      <c r="P1046" s="211">
        <v>6.9601317997162737E-2</v>
      </c>
      <c r="Q1046" s="211">
        <v>6.784451068282786E-2</v>
      </c>
      <c r="R1046" s="211">
        <v>0.39993101171167789</v>
      </c>
      <c r="S1046" s="211">
        <v>0.31627925791259992</v>
      </c>
      <c r="T1046" s="211">
        <v>0.60206676280938365</v>
      </c>
      <c r="U1046" s="211">
        <v>0.41268701016955933</v>
      </c>
      <c r="V1046" s="211">
        <v>8.0463608040824142E-2</v>
      </c>
      <c r="W1046" s="211">
        <v>0.54957548979423532</v>
      </c>
      <c r="X1046" s="211">
        <v>0.35548450277610488</v>
      </c>
      <c r="Y1046" s="211">
        <v>0.57839066819593943</v>
      </c>
      <c r="Z1046" s="211">
        <v>0.14145207714222249</v>
      </c>
      <c r="AA1046" s="212">
        <v>0.12053771842393912</v>
      </c>
    </row>
    <row r="1047" spans="1:27" x14ac:dyDescent="0.35">
      <c r="A1047" s="210" t="s">
        <v>1723</v>
      </c>
      <c r="B1047" s="217">
        <v>132.5142142165146</v>
      </c>
      <c r="C1047" s="211">
        <v>6.2062952134619501E-2</v>
      </c>
      <c r="D1047" s="211">
        <v>0.12543163337497479</v>
      </c>
      <c r="E1047" s="211">
        <v>7.6473055925580874E-2</v>
      </c>
      <c r="F1047" s="211">
        <v>0.11125283676509065</v>
      </c>
      <c r="G1047" s="211">
        <v>0.11586658210896976</v>
      </c>
      <c r="H1047" s="211">
        <v>0.11813740074724387</v>
      </c>
      <c r="I1047" s="211">
        <v>0.47788831582533853</v>
      </c>
      <c r="J1047" s="211">
        <v>0.43878303760838283</v>
      </c>
      <c r="K1047" s="211">
        <v>0.63569796867820894</v>
      </c>
      <c r="L1047" s="211">
        <v>0.27411549192339696</v>
      </c>
      <c r="M1047" s="211">
        <v>8.7865031589605125E-2</v>
      </c>
      <c r="N1047" s="211">
        <v>0.40939686917139229</v>
      </c>
      <c r="O1047" s="211">
        <v>0.68788146296272601</v>
      </c>
      <c r="P1047" s="211">
        <v>7.3444586329108996E-2</v>
      </c>
      <c r="Q1047" s="211">
        <v>7.4696878457248872E-2</v>
      </c>
      <c r="R1047" s="211">
        <v>0.42007609676439805</v>
      </c>
      <c r="S1047" s="211">
        <v>0.37647702633396896</v>
      </c>
      <c r="T1047" s="211">
        <v>0.51331004968695471</v>
      </c>
      <c r="U1047" s="211">
        <v>0.49375271265908932</v>
      </c>
      <c r="V1047" s="211">
        <v>8.4611164027894092E-2</v>
      </c>
      <c r="W1047" s="211">
        <v>0.58759342790017488</v>
      </c>
      <c r="X1047" s="211">
        <v>0.35341001535926897</v>
      </c>
      <c r="Y1047" s="211">
        <v>0.63424719620754999</v>
      </c>
      <c r="Z1047" s="211">
        <v>0.1499674404153308</v>
      </c>
      <c r="AA1047" s="212">
        <v>0.12360705219796647</v>
      </c>
    </row>
    <row r="1048" spans="1:27" x14ac:dyDescent="0.35">
      <c r="A1048" s="210" t="s">
        <v>1724</v>
      </c>
      <c r="B1048" s="217">
        <v>135.03589462106333</v>
      </c>
      <c r="C1048" s="211">
        <v>6.3631934919914687E-2</v>
      </c>
      <c r="D1048" s="211">
        <v>0.13027154761110132</v>
      </c>
      <c r="E1048" s="211">
        <v>6.9925140000178757E-2</v>
      </c>
      <c r="F1048" s="211">
        <v>0.11250994357347952</v>
      </c>
      <c r="G1048" s="211">
        <v>0.12416010331775287</v>
      </c>
      <c r="H1048" s="211">
        <v>0.11487804893735896</v>
      </c>
      <c r="I1048" s="211">
        <v>0.44476924925407757</v>
      </c>
      <c r="J1048" s="211">
        <v>0.40900182084979353</v>
      </c>
      <c r="K1048" s="211">
        <v>0.63246897363427979</v>
      </c>
      <c r="L1048" s="211">
        <v>0.27154964918962732</v>
      </c>
      <c r="M1048" s="211">
        <v>0.11489207641382505</v>
      </c>
      <c r="N1048" s="211">
        <v>0.48485761951479306</v>
      </c>
      <c r="O1048" s="211">
        <v>0.77494443813968639</v>
      </c>
      <c r="P1048" s="211">
        <v>6.2932160004612242E-2</v>
      </c>
      <c r="Q1048" s="211">
        <v>0.13541133271074413</v>
      </c>
      <c r="R1048" s="211">
        <v>0.43319751298383191</v>
      </c>
      <c r="S1048" s="211">
        <v>0.39248931480814087</v>
      </c>
      <c r="T1048" s="211">
        <v>0.58975256142772414</v>
      </c>
      <c r="U1048" s="211">
        <v>0.39749581040822435</v>
      </c>
      <c r="V1048" s="211">
        <v>8.2421643388110782E-2</v>
      </c>
      <c r="W1048" s="211">
        <v>0.56676218599301575</v>
      </c>
      <c r="X1048" s="211">
        <v>0.28255869446140081</v>
      </c>
      <c r="Y1048" s="211">
        <v>0.64307596025976799</v>
      </c>
      <c r="Z1048" s="211">
        <v>0.14569171423632568</v>
      </c>
      <c r="AA1048" s="212">
        <v>0.11865614594008321</v>
      </c>
    </row>
    <row r="1049" spans="1:27" x14ac:dyDescent="0.35">
      <c r="A1049" s="210" t="s">
        <v>1725</v>
      </c>
      <c r="B1049" s="217">
        <v>142.94700740960761</v>
      </c>
      <c r="C1049" s="211">
        <v>6.3119647029648632E-2</v>
      </c>
      <c r="D1049" s="211">
        <v>0.11345082921016625</v>
      </c>
      <c r="E1049" s="211">
        <v>8.5392999657918606E-2</v>
      </c>
      <c r="F1049" s="211">
        <v>9.692689397980897E-2</v>
      </c>
      <c r="G1049" s="211">
        <v>0.12306011121680678</v>
      </c>
      <c r="H1049" s="211">
        <v>0.11243572714840595</v>
      </c>
      <c r="I1049" s="211">
        <v>0.48302335984252964</v>
      </c>
      <c r="J1049" s="211">
        <v>0.4674993972276198</v>
      </c>
      <c r="K1049" s="211">
        <v>0.64341628466447354</v>
      </c>
      <c r="L1049" s="211">
        <v>0.27756623705271027</v>
      </c>
      <c r="M1049" s="211">
        <v>9.001043228590401E-2</v>
      </c>
      <c r="N1049" s="211">
        <v>0.44851654956542802</v>
      </c>
      <c r="O1049" s="211">
        <v>0.72361188295618795</v>
      </c>
      <c r="P1049" s="211">
        <v>6.8345499792845057E-2</v>
      </c>
      <c r="Q1049" s="211">
        <v>4.8821711976949095E-2</v>
      </c>
      <c r="R1049" s="211">
        <v>0.39439482060279907</v>
      </c>
      <c r="S1049" s="211">
        <v>0.43510991894043854</v>
      </c>
      <c r="T1049" s="211">
        <v>0.52522599037708972</v>
      </c>
      <c r="U1049" s="211">
        <v>0.39699879280681061</v>
      </c>
      <c r="V1049" s="211">
        <v>0.10464226155224854</v>
      </c>
      <c r="W1049" s="211">
        <v>0.51348297680465749</v>
      </c>
      <c r="X1049" s="211">
        <v>0.32817095016761894</v>
      </c>
      <c r="Y1049" s="211">
        <v>0.63916829378465967</v>
      </c>
      <c r="Z1049" s="211">
        <v>0.149155555052641</v>
      </c>
      <c r="AA1049" s="212">
        <v>0.11519059903111246</v>
      </c>
    </row>
    <row r="1050" spans="1:27" x14ac:dyDescent="0.35">
      <c r="A1050" s="210" t="s">
        <v>1726</v>
      </c>
      <c r="B1050" s="217">
        <v>133.63864862073092</v>
      </c>
      <c r="C1050" s="211">
        <v>6.4699099479251704E-2</v>
      </c>
      <c r="D1050" s="211">
        <v>0.12647804270797369</v>
      </c>
      <c r="E1050" s="211">
        <v>7.8553145237095182E-2</v>
      </c>
      <c r="F1050" s="211">
        <v>0.11922669264821407</v>
      </c>
      <c r="G1050" s="211">
        <v>0.12313148469379484</v>
      </c>
      <c r="H1050" s="211">
        <v>0.11833104874247516</v>
      </c>
      <c r="I1050" s="211">
        <v>0.45390566809843053</v>
      </c>
      <c r="J1050" s="211">
        <v>0.485885887434021</v>
      </c>
      <c r="K1050" s="211">
        <v>0.57807971607426667</v>
      </c>
      <c r="L1050" s="211">
        <v>0.2819405148925303</v>
      </c>
      <c r="M1050" s="211">
        <v>9.4216586767554567E-2</v>
      </c>
      <c r="N1050" s="211">
        <v>0.52122035247600484</v>
      </c>
      <c r="O1050" s="211">
        <v>0.71182742599273552</v>
      </c>
      <c r="P1050" s="211">
        <v>6.6258960459748259E-2</v>
      </c>
      <c r="Q1050" s="211">
        <v>8.8558935215157064E-2</v>
      </c>
      <c r="R1050" s="211">
        <v>0.40879741604874842</v>
      </c>
      <c r="S1050" s="211">
        <v>0.31745829404945936</v>
      </c>
      <c r="T1050" s="211">
        <v>0.49253857096164322</v>
      </c>
      <c r="U1050" s="211">
        <v>0.34871376143717359</v>
      </c>
      <c r="V1050" s="211">
        <v>0.10906012935136083</v>
      </c>
      <c r="W1050" s="211">
        <v>0.54089268640255783</v>
      </c>
      <c r="X1050" s="211">
        <v>0.28648222909829224</v>
      </c>
      <c r="Y1050" s="211">
        <v>0.69076994945440506</v>
      </c>
      <c r="Z1050" s="211">
        <v>0.14602258453506559</v>
      </c>
      <c r="AA1050" s="212">
        <v>0.11851884940877894</v>
      </c>
    </row>
    <row r="1051" spans="1:27" x14ac:dyDescent="0.35">
      <c r="A1051" s="210" t="s">
        <v>1727</v>
      </c>
      <c r="B1051" s="217">
        <v>175.88939552362592</v>
      </c>
      <c r="C1051" s="211">
        <v>7.647375880680779E-2</v>
      </c>
      <c r="D1051" s="211">
        <v>0.12715834905768955</v>
      </c>
      <c r="E1051" s="211">
        <v>8.2307771500743795E-2</v>
      </c>
      <c r="F1051" s="211">
        <v>9.6379936311539086E-2</v>
      </c>
      <c r="G1051" s="211">
        <v>0.12588955505545704</v>
      </c>
      <c r="H1051" s="211">
        <v>0.10771670400281848</v>
      </c>
      <c r="I1051" s="211">
        <v>0.4859241971920949</v>
      </c>
      <c r="J1051" s="211">
        <v>0.41644640622552587</v>
      </c>
      <c r="K1051" s="211">
        <v>0.56426230322878301</v>
      </c>
      <c r="L1051" s="211">
        <v>0.27779820945478101</v>
      </c>
      <c r="M1051" s="211">
        <v>0.1149748063769566</v>
      </c>
      <c r="N1051" s="211">
        <v>0.48119387319950613</v>
      </c>
      <c r="O1051" s="211">
        <v>0.7462042697338741</v>
      </c>
      <c r="P1051" s="211">
        <v>6.8000430602662795E-2</v>
      </c>
      <c r="Q1051" s="211">
        <v>9.1271089731509408E-2</v>
      </c>
      <c r="R1051" s="211">
        <v>0.40835737366102681</v>
      </c>
      <c r="S1051" s="211">
        <v>0.35438235390007311</v>
      </c>
      <c r="T1051" s="211">
        <v>0.4779339581178958</v>
      </c>
      <c r="U1051" s="211">
        <v>0.38080569893884353</v>
      </c>
      <c r="V1051" s="211">
        <v>0.1531843969441351</v>
      </c>
      <c r="W1051" s="211">
        <v>0.48897053643944066</v>
      </c>
      <c r="X1051" s="211">
        <v>0.35616529490050342</v>
      </c>
      <c r="Y1051" s="211">
        <v>0.71272313827192546</v>
      </c>
      <c r="Z1051" s="211">
        <v>0.14872955015406331</v>
      </c>
      <c r="AA1051" s="212">
        <v>0.11586389269199211</v>
      </c>
    </row>
    <row r="1052" spans="1:27" x14ac:dyDescent="0.35">
      <c r="A1052" s="210" t="s">
        <v>1728</v>
      </c>
      <c r="B1052" s="217">
        <v>118.22268686948561</v>
      </c>
      <c r="C1052" s="211">
        <v>5.2760764449526543E-2</v>
      </c>
      <c r="D1052" s="211">
        <v>0.12422412959454299</v>
      </c>
      <c r="E1052" s="211">
        <v>7.0768185791139013E-2</v>
      </c>
      <c r="F1052" s="211">
        <v>0.11836767798230062</v>
      </c>
      <c r="G1052" s="211">
        <v>0.11985296934034495</v>
      </c>
      <c r="H1052" s="211">
        <v>0.11387845746166053</v>
      </c>
      <c r="I1052" s="211">
        <v>0.49959083972382595</v>
      </c>
      <c r="J1052" s="211">
        <v>0.42246579695698605</v>
      </c>
      <c r="K1052" s="211">
        <v>0.57711303668960523</v>
      </c>
      <c r="L1052" s="211">
        <v>0.27150056716580984</v>
      </c>
      <c r="M1052" s="211">
        <v>0.11952915264098624</v>
      </c>
      <c r="N1052" s="211">
        <v>0.39276359694882301</v>
      </c>
      <c r="O1052" s="211">
        <v>0.74987569969454904</v>
      </c>
      <c r="P1052" s="211">
        <v>6.6932083279249807E-2</v>
      </c>
      <c r="Q1052" s="211">
        <v>0.11103087347705476</v>
      </c>
      <c r="R1052" s="211">
        <v>0.38346649610833128</v>
      </c>
      <c r="S1052" s="211">
        <v>0.37208963370477599</v>
      </c>
      <c r="T1052" s="211">
        <v>0.55354514113082898</v>
      </c>
      <c r="U1052" s="211">
        <v>0.3854113427908834</v>
      </c>
      <c r="V1052" s="211">
        <v>6.2545956966457927E-2</v>
      </c>
      <c r="W1052" s="211">
        <v>0.532961776165224</v>
      </c>
      <c r="X1052" s="211">
        <v>0.32096983358262499</v>
      </c>
      <c r="Y1052" s="211">
        <v>0.53357649952251196</v>
      </c>
      <c r="Z1052" s="211">
        <v>0.14158647127353277</v>
      </c>
      <c r="AA1052" s="212">
        <v>0.1150939439381688</v>
      </c>
    </row>
    <row r="1053" spans="1:27" x14ac:dyDescent="0.35">
      <c r="A1053" s="210" t="s">
        <v>1729</v>
      </c>
      <c r="B1053" s="217">
        <v>156.40803151572695</v>
      </c>
      <c r="C1053" s="211">
        <v>8.3774054102370279E-2</v>
      </c>
      <c r="D1053" s="211">
        <v>0.12282035105514315</v>
      </c>
      <c r="E1053" s="211">
        <v>7.4549744189788797E-2</v>
      </c>
      <c r="F1053" s="211">
        <v>0.11337903156869943</v>
      </c>
      <c r="G1053" s="211">
        <v>0.11699296462586048</v>
      </c>
      <c r="H1053" s="211">
        <v>0.10702723590701596</v>
      </c>
      <c r="I1053" s="211">
        <v>0.52152875944798682</v>
      </c>
      <c r="J1053" s="211">
        <v>0.41660524164660589</v>
      </c>
      <c r="K1053" s="211">
        <v>0.60297111566259487</v>
      </c>
      <c r="L1053" s="211">
        <v>0.26779750493587207</v>
      </c>
      <c r="M1053" s="211">
        <v>9.6773590793673911E-2</v>
      </c>
      <c r="N1053" s="211">
        <v>0.47826218384330382</v>
      </c>
      <c r="O1053" s="211">
        <v>0.74120947778292345</v>
      </c>
      <c r="P1053" s="211">
        <v>7.0126415224381955E-2</v>
      </c>
      <c r="Q1053" s="211">
        <v>0.14182183243234694</v>
      </c>
      <c r="R1053" s="211">
        <v>0.49055597391864075</v>
      </c>
      <c r="S1053" s="211">
        <v>0.33098052745865358</v>
      </c>
      <c r="T1053" s="211">
        <v>0.51138950071951894</v>
      </c>
      <c r="U1053" s="211">
        <v>0.36961770283566353</v>
      </c>
      <c r="V1053" s="211">
        <v>0.10612162469038171</v>
      </c>
      <c r="W1053" s="211">
        <v>0.52611372181661864</v>
      </c>
      <c r="X1053" s="211">
        <v>0.27425208440149601</v>
      </c>
      <c r="Y1053" s="211">
        <v>0.73519845946854001</v>
      </c>
      <c r="Z1053" s="211">
        <v>0.13880772686403919</v>
      </c>
      <c r="AA1053" s="212">
        <v>0.11415502734500334</v>
      </c>
    </row>
    <row r="1054" spans="1:27" x14ac:dyDescent="0.35">
      <c r="A1054" s="210" t="s">
        <v>1730</v>
      </c>
      <c r="B1054" s="217">
        <v>171.07117368473206</v>
      </c>
      <c r="C1054" s="211">
        <v>5.4803978737817859E-2</v>
      </c>
      <c r="D1054" s="211">
        <v>0.12789170334438921</v>
      </c>
      <c r="E1054" s="211">
        <v>7.0266994426268797E-2</v>
      </c>
      <c r="F1054" s="211">
        <v>0.1157012415228211</v>
      </c>
      <c r="G1054" s="211">
        <v>0.11992837395327884</v>
      </c>
      <c r="H1054" s="211">
        <v>0.12332826196336032</v>
      </c>
      <c r="I1054" s="211">
        <v>0.42960072421539586</v>
      </c>
      <c r="J1054" s="211">
        <v>0.44730497586290946</v>
      </c>
      <c r="K1054" s="211">
        <v>0.5681453406003566</v>
      </c>
      <c r="L1054" s="211">
        <v>0.27765553686545869</v>
      </c>
      <c r="M1054" s="211">
        <v>9.849637233590032E-2</v>
      </c>
      <c r="N1054" s="211">
        <v>0.50427111413918546</v>
      </c>
      <c r="O1054" s="211">
        <v>0.68129061030840044</v>
      </c>
      <c r="P1054" s="211">
        <v>7.2468008693855265E-2</v>
      </c>
      <c r="Q1054" s="211">
        <v>9.3233147523050119E-2</v>
      </c>
      <c r="R1054" s="211">
        <v>0.43462881914335072</v>
      </c>
      <c r="S1054" s="211">
        <v>0.27048871472503339</v>
      </c>
      <c r="T1054" s="211">
        <v>0.48379576716435724</v>
      </c>
      <c r="U1054" s="211">
        <v>0.36989694619940677</v>
      </c>
      <c r="V1054" s="211">
        <v>0.16230620171285709</v>
      </c>
      <c r="W1054" s="211">
        <v>0.48904656983851441</v>
      </c>
      <c r="X1054" s="211">
        <v>0.33460596084697147</v>
      </c>
      <c r="Y1054" s="211">
        <v>0.68637666206996406</v>
      </c>
      <c r="Z1054" s="211">
        <v>0.1482402500180485</v>
      </c>
      <c r="AA1054" s="212">
        <v>0.11404390505258462</v>
      </c>
    </row>
    <row r="1055" spans="1:27" x14ac:dyDescent="0.35">
      <c r="A1055" s="210" t="s">
        <v>1731</v>
      </c>
      <c r="B1055" s="217">
        <v>173.69859615133836</v>
      </c>
      <c r="C1055" s="211">
        <v>6.8279189114401645E-2</v>
      </c>
      <c r="D1055" s="211">
        <v>0.13202437873557593</v>
      </c>
      <c r="E1055" s="211">
        <v>7.8353401610235407E-2</v>
      </c>
      <c r="F1055" s="211">
        <v>0.10843266669017745</v>
      </c>
      <c r="G1055" s="211">
        <v>0.11490406611800516</v>
      </c>
      <c r="H1055" s="211">
        <v>0.11206658687214707</v>
      </c>
      <c r="I1055" s="211">
        <v>0.50630354608502715</v>
      </c>
      <c r="J1055" s="211">
        <v>0.48849325002908867</v>
      </c>
      <c r="K1055" s="211">
        <v>0.63784300744620803</v>
      </c>
      <c r="L1055" s="211">
        <v>0.27424287319284313</v>
      </c>
      <c r="M1055" s="211">
        <v>0.11637037873451572</v>
      </c>
      <c r="N1055" s="211">
        <v>0.4461755778188059</v>
      </c>
      <c r="O1055" s="211">
        <v>0.68651735031579231</v>
      </c>
      <c r="P1055" s="211">
        <v>6.9547363112406502E-2</v>
      </c>
      <c r="Q1055" s="211">
        <v>9.0555926319773591E-2</v>
      </c>
      <c r="R1055" s="211">
        <v>0.45913871225894931</v>
      </c>
      <c r="S1055" s="211">
        <v>0.41651132288364778</v>
      </c>
      <c r="T1055" s="211">
        <v>0.6180603605775048</v>
      </c>
      <c r="U1055" s="211">
        <v>0.4398717263362546</v>
      </c>
      <c r="V1055" s="211">
        <v>0.11530596614022916</v>
      </c>
      <c r="W1055" s="211">
        <v>0.62600612622304108</v>
      </c>
      <c r="X1055" s="211">
        <v>0.29705861022878027</v>
      </c>
      <c r="Y1055" s="211">
        <v>0.7280168170394864</v>
      </c>
      <c r="Z1055" s="211">
        <v>0.14517510683960519</v>
      </c>
      <c r="AA1055" s="212">
        <v>0.12108702418014997</v>
      </c>
    </row>
    <row r="1056" spans="1:27" x14ac:dyDescent="0.35">
      <c r="A1056" s="210" t="s">
        <v>1732</v>
      </c>
      <c r="B1056" s="217">
        <v>172.7611320055845</v>
      </c>
      <c r="C1056" s="211">
        <v>6.813991173221573E-2</v>
      </c>
      <c r="D1056" s="211">
        <v>0.12622863245349583</v>
      </c>
      <c r="E1056" s="211">
        <v>7.625819227794281E-2</v>
      </c>
      <c r="F1056" s="211">
        <v>7.8483582707073479E-2</v>
      </c>
      <c r="G1056" s="211">
        <v>0.11670256949695776</v>
      </c>
      <c r="H1056" s="211">
        <v>0.12342818241271904</v>
      </c>
      <c r="I1056" s="211">
        <v>0.5176682628356376</v>
      </c>
      <c r="J1056" s="211">
        <v>0.44402108047421013</v>
      </c>
      <c r="K1056" s="211">
        <v>0.62179914659785607</v>
      </c>
      <c r="L1056" s="211">
        <v>0.27349876453716021</v>
      </c>
      <c r="M1056" s="211">
        <v>0.10892628765288712</v>
      </c>
      <c r="N1056" s="211">
        <v>0.35245459788730787</v>
      </c>
      <c r="O1056" s="211">
        <v>0.69073946917292472</v>
      </c>
      <c r="P1056" s="211">
        <v>7.2732310054696894E-2</v>
      </c>
      <c r="Q1056" s="211">
        <v>0.10161845660416641</v>
      </c>
      <c r="R1056" s="211">
        <v>0.43933302287400344</v>
      </c>
      <c r="S1056" s="211">
        <v>0.3734912529083651</v>
      </c>
      <c r="T1056" s="211">
        <v>0.59109643409428059</v>
      </c>
      <c r="U1056" s="211">
        <v>0.37766542148784765</v>
      </c>
      <c r="V1056" s="211">
        <v>0.1709954718205442</v>
      </c>
      <c r="W1056" s="211">
        <v>0.5562959445009833</v>
      </c>
      <c r="X1056" s="211">
        <v>0.33135159808954595</v>
      </c>
      <c r="Y1056" s="211">
        <v>0.57512750435456317</v>
      </c>
      <c r="Z1056" s="211">
        <v>0.14724303883722464</v>
      </c>
      <c r="AA1056" s="212">
        <v>0.11754807605133114</v>
      </c>
    </row>
    <row r="1057" spans="1:27" x14ac:dyDescent="0.35">
      <c r="A1057" s="210" t="s">
        <v>1733</v>
      </c>
      <c r="B1057" s="217">
        <v>176.62075060593799</v>
      </c>
      <c r="C1057" s="211">
        <v>5.7487404286445387E-2</v>
      </c>
      <c r="D1057" s="211">
        <v>0.1193712496804262</v>
      </c>
      <c r="E1057" s="211">
        <v>7.7779184369748358E-2</v>
      </c>
      <c r="F1057" s="211">
        <v>6.8893726213076684E-2</v>
      </c>
      <c r="G1057" s="211">
        <v>0.1234047907476421</v>
      </c>
      <c r="H1057" s="211">
        <v>0.12710391089414019</v>
      </c>
      <c r="I1057" s="211">
        <v>0.49808545285212258</v>
      </c>
      <c r="J1057" s="211">
        <v>0.42471154165273961</v>
      </c>
      <c r="K1057" s="211">
        <v>0.62734543619701</v>
      </c>
      <c r="L1057" s="211">
        <v>0.26889130187470067</v>
      </c>
      <c r="M1057" s="211">
        <v>0.1169289990732908</v>
      </c>
      <c r="N1057" s="211">
        <v>0.42330519015100909</v>
      </c>
      <c r="O1057" s="211">
        <v>0.59801536747766637</v>
      </c>
      <c r="P1057" s="211">
        <v>7.1178644120852091E-2</v>
      </c>
      <c r="Q1057" s="211">
        <v>5.6214737052202549E-2</v>
      </c>
      <c r="R1057" s="211">
        <v>0.44466724650052314</v>
      </c>
      <c r="S1057" s="211">
        <v>0.30321391624586347</v>
      </c>
      <c r="T1057" s="211">
        <v>0.46401381298097666</v>
      </c>
      <c r="U1057" s="211">
        <v>0.35623775022301518</v>
      </c>
      <c r="V1057" s="211">
        <v>0.15784004796909121</v>
      </c>
      <c r="W1057" s="211">
        <v>0.54353298346397982</v>
      </c>
      <c r="X1057" s="211">
        <v>0.29931533864362353</v>
      </c>
      <c r="Y1057" s="211">
        <v>0.71751238975938114</v>
      </c>
      <c r="Z1057" s="211">
        <v>0.14097045389028354</v>
      </c>
      <c r="AA1057" s="212">
        <v>0.11624965998850451</v>
      </c>
    </row>
    <row r="1058" spans="1:27" x14ac:dyDescent="0.35">
      <c r="A1058" s="210" t="s">
        <v>1734</v>
      </c>
      <c r="B1058" s="217">
        <v>136.68418468554745</v>
      </c>
      <c r="C1058" s="211">
        <v>7.3292252848661629E-2</v>
      </c>
      <c r="D1058" s="211">
        <v>0.11994134018447491</v>
      </c>
      <c r="E1058" s="211">
        <v>7.4027841177451828E-2</v>
      </c>
      <c r="F1058" s="211">
        <v>0.10327506061859906</v>
      </c>
      <c r="G1058" s="211">
        <v>0.12329405203594149</v>
      </c>
      <c r="H1058" s="211">
        <v>0.12234912746529669</v>
      </c>
      <c r="I1058" s="211">
        <v>0.49053129564586906</v>
      </c>
      <c r="J1058" s="211">
        <v>0.45616061448549461</v>
      </c>
      <c r="K1058" s="211">
        <v>0.54376479239541142</v>
      </c>
      <c r="L1058" s="211">
        <v>0.27488945745619509</v>
      </c>
      <c r="M1058" s="211">
        <v>8.1950782519403728E-2</v>
      </c>
      <c r="N1058" s="211">
        <v>0.35461675451401503</v>
      </c>
      <c r="O1058" s="211">
        <v>0.7394994066507723</v>
      </c>
      <c r="P1058" s="211">
        <v>7.4129162715343949E-2</v>
      </c>
      <c r="Q1058" s="211">
        <v>0.10835448421380253</v>
      </c>
      <c r="R1058" s="211">
        <v>0.40273564272510315</v>
      </c>
      <c r="S1058" s="211">
        <v>0.32887451743795498</v>
      </c>
      <c r="T1058" s="211">
        <v>0.50591354966199487</v>
      </c>
      <c r="U1058" s="211">
        <v>0.37932756369050907</v>
      </c>
      <c r="V1058" s="211">
        <v>0.10374428932242433</v>
      </c>
      <c r="W1058" s="211">
        <v>0.58410550637816849</v>
      </c>
      <c r="X1058" s="211">
        <v>0.31172055995432413</v>
      </c>
      <c r="Y1058" s="211">
        <v>0.76608138672907933</v>
      </c>
      <c r="Z1058" s="211">
        <v>0.14950343876285346</v>
      </c>
      <c r="AA1058" s="212">
        <v>0.11843876466712365</v>
      </c>
    </row>
    <row r="1059" spans="1:27" x14ac:dyDescent="0.35">
      <c r="A1059" s="210" t="s">
        <v>1735</v>
      </c>
      <c r="B1059" s="217">
        <v>147.6933016815525</v>
      </c>
      <c r="C1059" s="211">
        <v>5.7968923712617269E-2</v>
      </c>
      <c r="D1059" s="211">
        <v>0.11791088228455869</v>
      </c>
      <c r="E1059" s="211">
        <v>7.4645977031044766E-2</v>
      </c>
      <c r="F1059" s="211">
        <v>8.0346620742995437E-2</v>
      </c>
      <c r="G1059" s="211">
        <v>0.11897167533952964</v>
      </c>
      <c r="H1059" s="211">
        <v>0.10817498918855148</v>
      </c>
      <c r="I1059" s="211">
        <v>0.43804978883898765</v>
      </c>
      <c r="J1059" s="211">
        <v>0.40303208019945269</v>
      </c>
      <c r="K1059" s="211">
        <v>0.5842269747694111</v>
      </c>
      <c r="L1059" s="211">
        <v>0.2796739111833213</v>
      </c>
      <c r="M1059" s="211">
        <v>9.3734329806222136E-2</v>
      </c>
      <c r="N1059" s="211">
        <v>0.35632539065517671</v>
      </c>
      <c r="O1059" s="211">
        <v>0.7669166114968764</v>
      </c>
      <c r="P1059" s="211">
        <v>7.2779920077108956E-2</v>
      </c>
      <c r="Q1059" s="211">
        <v>0.15149780124843806</v>
      </c>
      <c r="R1059" s="211">
        <v>0.43704688904447814</v>
      </c>
      <c r="S1059" s="211">
        <v>0.26967870888704276</v>
      </c>
      <c r="T1059" s="211">
        <v>0.54885710361475681</v>
      </c>
      <c r="U1059" s="211">
        <v>0.47802791302946734</v>
      </c>
      <c r="V1059" s="211">
        <v>0.11645440405459653</v>
      </c>
      <c r="W1059" s="211">
        <v>0.61372607629985365</v>
      </c>
      <c r="X1059" s="211">
        <v>0.32663689495717907</v>
      </c>
      <c r="Y1059" s="211">
        <v>0.51512405869043465</v>
      </c>
      <c r="Z1059" s="211">
        <v>0.14617349640253777</v>
      </c>
      <c r="AA1059" s="212">
        <v>0.11591606646461158</v>
      </c>
    </row>
    <row r="1060" spans="1:27" x14ac:dyDescent="0.35">
      <c r="A1060" s="210" t="s">
        <v>1736</v>
      </c>
      <c r="B1060" s="217">
        <v>126.7240270830542</v>
      </c>
      <c r="C1060" s="211">
        <v>4.6797464669618566E-2</v>
      </c>
      <c r="D1060" s="211">
        <v>0.12317042310593775</v>
      </c>
      <c r="E1060" s="211">
        <v>7.4764928817617982E-2</v>
      </c>
      <c r="F1060" s="211">
        <v>9.2369385140171886E-2</v>
      </c>
      <c r="G1060" s="211">
        <v>0.12319796394373793</v>
      </c>
      <c r="H1060" s="211">
        <v>0.11400238090013574</v>
      </c>
      <c r="I1060" s="211">
        <v>0.50831596015369096</v>
      </c>
      <c r="J1060" s="211">
        <v>0.43620125332227844</v>
      </c>
      <c r="K1060" s="211">
        <v>0.58310001732798822</v>
      </c>
      <c r="L1060" s="211">
        <v>0.27167231444117662</v>
      </c>
      <c r="M1060" s="211">
        <v>9.8065048618921985E-2</v>
      </c>
      <c r="N1060" s="211">
        <v>0.41816404045161332</v>
      </c>
      <c r="O1060" s="211">
        <v>0.67349340813684799</v>
      </c>
      <c r="P1060" s="211">
        <v>6.3367243793175945E-2</v>
      </c>
      <c r="Q1060" s="211">
        <v>0.11817156372782925</v>
      </c>
      <c r="R1060" s="211">
        <v>0.38556558473513153</v>
      </c>
      <c r="S1060" s="211">
        <v>0.25468662593842423</v>
      </c>
      <c r="T1060" s="211">
        <v>0.57895975165919467</v>
      </c>
      <c r="U1060" s="211">
        <v>0.47249335499496964</v>
      </c>
      <c r="V1060" s="211">
        <v>7.1119563860742613E-2</v>
      </c>
      <c r="W1060" s="211">
        <v>0.4659424953939989</v>
      </c>
      <c r="X1060" s="211">
        <v>0.32638509859532117</v>
      </c>
      <c r="Y1060" s="211">
        <v>0.66078618747217521</v>
      </c>
      <c r="Z1060" s="211">
        <v>0.14526596584969784</v>
      </c>
      <c r="AA1060" s="212">
        <v>0.11371741890064423</v>
      </c>
    </row>
    <row r="1061" spans="1:27" x14ac:dyDescent="0.35">
      <c r="A1061" s="210" t="s">
        <v>1737</v>
      </c>
      <c r="B1061" s="217">
        <v>107.41468237408098</v>
      </c>
      <c r="C1061" s="211">
        <v>6.3962927996220401E-2</v>
      </c>
      <c r="D1061" s="211">
        <v>0.11770781727146724</v>
      </c>
      <c r="E1061" s="211">
        <v>7.9397277904108943E-2</v>
      </c>
      <c r="F1061" s="211">
        <v>0.11578034923503085</v>
      </c>
      <c r="G1061" s="211">
        <v>0.12247814767398213</v>
      </c>
      <c r="H1061" s="211">
        <v>0.12029357205878299</v>
      </c>
      <c r="I1061" s="211">
        <v>0.50288185208410308</v>
      </c>
      <c r="J1061" s="211">
        <v>0.45710933388368613</v>
      </c>
      <c r="K1061" s="211">
        <v>0.57957436280564134</v>
      </c>
      <c r="L1061" s="211">
        <v>0.27077666918666049</v>
      </c>
      <c r="M1061" s="211">
        <v>9.8277929348436113E-2</v>
      </c>
      <c r="N1061" s="211">
        <v>0.42872292634803638</v>
      </c>
      <c r="O1061" s="211">
        <v>0.55536102893167461</v>
      </c>
      <c r="P1061" s="211">
        <v>6.7492011298141266E-2</v>
      </c>
      <c r="Q1061" s="211">
        <v>5.8778637863660582E-2</v>
      </c>
      <c r="R1061" s="211">
        <v>0.3860401856505658</v>
      </c>
      <c r="S1061" s="211">
        <v>0.29929221903925213</v>
      </c>
      <c r="T1061" s="211">
        <v>0.55880876750505004</v>
      </c>
      <c r="U1061" s="211">
        <v>0.35406803001749426</v>
      </c>
      <c r="V1061" s="211">
        <v>7.5167383139709845E-2</v>
      </c>
      <c r="W1061" s="211">
        <v>0.51349409544638325</v>
      </c>
      <c r="X1061" s="211">
        <v>0.27005639317275887</v>
      </c>
      <c r="Y1061" s="211">
        <v>0.64507257215947766</v>
      </c>
      <c r="Z1061" s="211">
        <v>0.14710192319757875</v>
      </c>
      <c r="AA1061" s="212">
        <v>0.12453412076259407</v>
      </c>
    </row>
    <row r="1062" spans="1:27" x14ac:dyDescent="0.35">
      <c r="A1062" s="210" t="s">
        <v>1738</v>
      </c>
      <c r="B1062" s="217">
        <v>115.43439665405643</v>
      </c>
      <c r="C1062" s="211">
        <v>7.0947960399923835E-2</v>
      </c>
      <c r="D1062" s="211">
        <v>0.11414602574858214</v>
      </c>
      <c r="E1062" s="211">
        <v>8.2329071467326626E-2</v>
      </c>
      <c r="F1062" s="211">
        <v>0.10472780505374189</v>
      </c>
      <c r="G1062" s="211">
        <v>0.11642491566546906</v>
      </c>
      <c r="H1062" s="211">
        <v>0.11878205106129149</v>
      </c>
      <c r="I1062" s="211">
        <v>0.4977500477882541</v>
      </c>
      <c r="J1062" s="211">
        <v>0.47789389933387671</v>
      </c>
      <c r="K1062" s="211">
        <v>0.61922870671977914</v>
      </c>
      <c r="L1062" s="211">
        <v>0.28154722526589165</v>
      </c>
      <c r="M1062" s="211">
        <v>9.3809746788303783E-2</v>
      </c>
      <c r="N1062" s="211">
        <v>0.50690835532284984</v>
      </c>
      <c r="O1062" s="211">
        <v>0.72951163055708546</v>
      </c>
      <c r="P1062" s="211">
        <v>6.5070646454767428E-2</v>
      </c>
      <c r="Q1062" s="211">
        <v>5.136475304248013E-2</v>
      </c>
      <c r="R1062" s="211">
        <v>0.43887793544506759</v>
      </c>
      <c r="S1062" s="211">
        <v>0.3118143517526496</v>
      </c>
      <c r="T1062" s="211">
        <v>0.52520402665622579</v>
      </c>
      <c r="U1062" s="211">
        <v>0.35340041599880195</v>
      </c>
      <c r="V1062" s="211">
        <v>6.3213602898334526E-2</v>
      </c>
      <c r="W1062" s="211">
        <v>0.55520537699464789</v>
      </c>
      <c r="X1062" s="211">
        <v>0.33954445308242376</v>
      </c>
      <c r="Y1062" s="211">
        <v>0.6148773762551667</v>
      </c>
      <c r="Z1062" s="211">
        <v>0.14711095727573328</v>
      </c>
      <c r="AA1062" s="212">
        <v>0.1186302413730113</v>
      </c>
    </row>
    <row r="1063" spans="1:27" x14ac:dyDescent="0.35">
      <c r="A1063" s="210" t="s">
        <v>1739</v>
      </c>
      <c r="B1063" s="217">
        <v>151.66970949043042</v>
      </c>
      <c r="C1063" s="211">
        <v>6.1647988359534014E-2</v>
      </c>
      <c r="D1063" s="211">
        <v>0.12796907102967414</v>
      </c>
      <c r="E1063" s="211">
        <v>8.8984058338585095E-2</v>
      </c>
      <c r="F1063" s="211">
        <v>8.6723440544313024E-2</v>
      </c>
      <c r="G1063" s="211">
        <v>0.11645777048164543</v>
      </c>
      <c r="H1063" s="211">
        <v>0.11653812678048268</v>
      </c>
      <c r="I1063" s="211">
        <v>0.50315056546178738</v>
      </c>
      <c r="J1063" s="211">
        <v>0.44355232913519343</v>
      </c>
      <c r="K1063" s="211">
        <v>0.64286703418139635</v>
      </c>
      <c r="L1063" s="211">
        <v>0.2737584137718071</v>
      </c>
      <c r="M1063" s="211">
        <v>9.3176231104148896E-2</v>
      </c>
      <c r="N1063" s="211">
        <v>0.44358240906236723</v>
      </c>
      <c r="O1063" s="211">
        <v>0.64272709795760696</v>
      </c>
      <c r="P1063" s="211">
        <v>7.3280489317858771E-2</v>
      </c>
      <c r="Q1063" s="211">
        <v>9.0372275898999418E-2</v>
      </c>
      <c r="R1063" s="211">
        <v>0.41106966728011268</v>
      </c>
      <c r="S1063" s="211">
        <v>0.31504297900653616</v>
      </c>
      <c r="T1063" s="211">
        <v>0.57538957903419641</v>
      </c>
      <c r="U1063" s="211">
        <v>0.44021556199066858</v>
      </c>
      <c r="V1063" s="211">
        <v>0.11119633257302193</v>
      </c>
      <c r="W1063" s="211">
        <v>0.52963572574170348</v>
      </c>
      <c r="X1063" s="211">
        <v>0.34004265337642703</v>
      </c>
      <c r="Y1063" s="211">
        <v>0.65355081062489184</v>
      </c>
      <c r="Z1063" s="211">
        <v>0.14814610612678911</v>
      </c>
      <c r="AA1063" s="212">
        <v>0.12382301370995562</v>
      </c>
    </row>
    <row r="1064" spans="1:27" x14ac:dyDescent="0.35">
      <c r="A1064" s="210" t="s">
        <v>1740</v>
      </c>
      <c r="B1064" s="217">
        <v>166.50138119617492</v>
      </c>
      <c r="C1064" s="211">
        <v>5.6353178679073669E-2</v>
      </c>
      <c r="D1064" s="211">
        <v>0.12839484502148801</v>
      </c>
      <c r="E1064" s="211">
        <v>7.2506793119066021E-2</v>
      </c>
      <c r="F1064" s="211">
        <v>8.2980914473118284E-2</v>
      </c>
      <c r="G1064" s="211">
        <v>0.12071000583548411</v>
      </c>
      <c r="H1064" s="211">
        <v>0.11533182529716074</v>
      </c>
      <c r="I1064" s="211">
        <v>0.45738982553260948</v>
      </c>
      <c r="J1064" s="211">
        <v>0.4550276283291923</v>
      </c>
      <c r="K1064" s="211">
        <v>0.64637897900043662</v>
      </c>
      <c r="L1064" s="211">
        <v>0.26914849266478924</v>
      </c>
      <c r="M1064" s="211">
        <v>0.10581577527996619</v>
      </c>
      <c r="N1064" s="211">
        <v>0.47376856920319982</v>
      </c>
      <c r="O1064" s="211">
        <v>0.57815649605003661</v>
      </c>
      <c r="P1064" s="211">
        <v>7.2238725722610989E-2</v>
      </c>
      <c r="Q1064" s="211">
        <v>7.968899441455507E-2</v>
      </c>
      <c r="R1064" s="211">
        <v>0.37659543240760629</v>
      </c>
      <c r="S1064" s="211">
        <v>0.38932038381133555</v>
      </c>
      <c r="T1064" s="211">
        <v>0.56354367357344703</v>
      </c>
      <c r="U1064" s="211">
        <v>0.43413447910879516</v>
      </c>
      <c r="V1064" s="211">
        <v>0.14596393140323469</v>
      </c>
      <c r="W1064" s="211">
        <v>0.5082729483296522</v>
      </c>
      <c r="X1064" s="211">
        <v>0.34020392092721879</v>
      </c>
      <c r="Y1064" s="211">
        <v>0.62778029943761848</v>
      </c>
      <c r="Z1064" s="211">
        <v>0.14829965151031893</v>
      </c>
      <c r="AA1064" s="212">
        <v>0.12095482875834589</v>
      </c>
    </row>
    <row r="1065" spans="1:27" x14ac:dyDescent="0.35">
      <c r="A1065" s="210" t="s">
        <v>1741</v>
      </c>
      <c r="B1065" s="217">
        <v>113.3381938992034</v>
      </c>
      <c r="C1065" s="211">
        <v>5.9032349247871277E-2</v>
      </c>
      <c r="D1065" s="211">
        <v>0.12177214032493436</v>
      </c>
      <c r="E1065" s="211">
        <v>7.6540011743743613E-2</v>
      </c>
      <c r="F1065" s="211">
        <v>0.10130742544786268</v>
      </c>
      <c r="G1065" s="211">
        <v>0.12425104306063885</v>
      </c>
      <c r="H1065" s="211">
        <v>0.10188236611320001</v>
      </c>
      <c r="I1065" s="211">
        <v>0.433247695014992</v>
      </c>
      <c r="J1065" s="211">
        <v>0.45806593918777733</v>
      </c>
      <c r="K1065" s="211">
        <v>0.61296510278807426</v>
      </c>
      <c r="L1065" s="211">
        <v>0.27065848131433701</v>
      </c>
      <c r="M1065" s="211">
        <v>7.589803738034627E-2</v>
      </c>
      <c r="N1065" s="211">
        <v>0.48971432379209379</v>
      </c>
      <c r="O1065" s="211">
        <v>0.66978641654789828</v>
      </c>
      <c r="P1065" s="211">
        <v>6.7268039963749207E-2</v>
      </c>
      <c r="Q1065" s="211">
        <v>0.11885312180651586</v>
      </c>
      <c r="R1065" s="211">
        <v>0.42510961962584687</v>
      </c>
      <c r="S1065" s="211">
        <v>0.34652541029447331</v>
      </c>
      <c r="T1065" s="211">
        <v>0.46962701783186228</v>
      </c>
      <c r="U1065" s="211">
        <v>0.4004859745155992</v>
      </c>
      <c r="V1065" s="211">
        <v>7.9761510055359461E-2</v>
      </c>
      <c r="W1065" s="211">
        <v>0.56546790926449386</v>
      </c>
      <c r="X1065" s="211">
        <v>0.30449015302097365</v>
      </c>
      <c r="Y1065" s="211">
        <v>0.56963933961674418</v>
      </c>
      <c r="Z1065" s="211">
        <v>0.14898214799316678</v>
      </c>
      <c r="AA1065" s="212">
        <v>0.12071681361280437</v>
      </c>
    </row>
    <row r="1066" spans="1:27" x14ac:dyDescent="0.35">
      <c r="A1066" s="210" t="s">
        <v>1742</v>
      </c>
      <c r="B1066" s="217">
        <v>167.68206944264884</v>
      </c>
      <c r="C1066" s="211">
        <v>5.4648388620162247E-2</v>
      </c>
      <c r="D1066" s="211">
        <v>0.11707247647146385</v>
      </c>
      <c r="E1066" s="211">
        <v>8.110176542197832E-2</v>
      </c>
      <c r="F1066" s="211">
        <v>7.7548063227114786E-2</v>
      </c>
      <c r="G1066" s="211">
        <v>0.11558413883706986</v>
      </c>
      <c r="H1066" s="211">
        <v>0.12578940022702145</v>
      </c>
      <c r="I1066" s="211">
        <v>0.45509213067608756</v>
      </c>
      <c r="J1066" s="211">
        <v>0.44202724009625333</v>
      </c>
      <c r="K1066" s="211">
        <v>0.64633421393831791</v>
      </c>
      <c r="L1066" s="211">
        <v>0.27465272325972773</v>
      </c>
      <c r="M1066" s="211">
        <v>9.4743879002853498E-2</v>
      </c>
      <c r="N1066" s="211">
        <v>0.45118920487411873</v>
      </c>
      <c r="O1066" s="211">
        <v>0.61853354002111838</v>
      </c>
      <c r="P1066" s="211">
        <v>6.065256407868698E-2</v>
      </c>
      <c r="Q1066" s="211">
        <v>0.10458853101287743</v>
      </c>
      <c r="R1066" s="211">
        <v>0.48570502534146398</v>
      </c>
      <c r="S1066" s="211">
        <v>0.38310038583744682</v>
      </c>
      <c r="T1066" s="211">
        <v>0.59456073586256131</v>
      </c>
      <c r="U1066" s="211">
        <v>0.5234880436629612</v>
      </c>
      <c r="V1066" s="211">
        <v>0.16346631962566052</v>
      </c>
      <c r="W1066" s="211">
        <v>0.48463664286016123</v>
      </c>
      <c r="X1066" s="211">
        <v>0.32452300502540954</v>
      </c>
      <c r="Y1066" s="211">
        <v>0.71855938748024772</v>
      </c>
      <c r="Z1066" s="211">
        <v>0.14852775510022184</v>
      </c>
      <c r="AA1066" s="212">
        <v>0.12592438884308896</v>
      </c>
    </row>
    <row r="1067" spans="1:27" x14ac:dyDescent="0.35">
      <c r="A1067" s="210" t="s">
        <v>1743</v>
      </c>
      <c r="B1067" s="217">
        <v>140.151159988432</v>
      </c>
      <c r="C1067" s="211">
        <v>6.52775523974332E-2</v>
      </c>
      <c r="D1067" s="211">
        <v>0.12552211215137563</v>
      </c>
      <c r="E1067" s="211">
        <v>7.0236996817966746E-2</v>
      </c>
      <c r="F1067" s="211">
        <v>0.11417933082155476</v>
      </c>
      <c r="G1067" s="211">
        <v>0.11871197878060125</v>
      </c>
      <c r="H1067" s="211">
        <v>0.12247318521303885</v>
      </c>
      <c r="I1067" s="211">
        <v>0.43818472355403137</v>
      </c>
      <c r="J1067" s="211">
        <v>0.45953468050438423</v>
      </c>
      <c r="K1067" s="211">
        <v>0.62106763862756009</v>
      </c>
      <c r="L1067" s="211">
        <v>0.27693900670921101</v>
      </c>
      <c r="M1067" s="211">
        <v>0.11963322530416848</v>
      </c>
      <c r="N1067" s="211">
        <v>0.41809943141964157</v>
      </c>
      <c r="O1067" s="211">
        <v>0.56673532716842279</v>
      </c>
      <c r="P1067" s="211">
        <v>6.5829308519215576E-2</v>
      </c>
      <c r="Q1067" s="211">
        <v>9.0818473765737359E-2</v>
      </c>
      <c r="R1067" s="211">
        <v>0.42914242396000735</v>
      </c>
      <c r="S1067" s="211">
        <v>0.30772806723728796</v>
      </c>
      <c r="T1067" s="211">
        <v>0.54688747236976654</v>
      </c>
      <c r="U1067" s="211">
        <v>0.49645598089674514</v>
      </c>
      <c r="V1067" s="211">
        <v>8.1094706288305216E-2</v>
      </c>
      <c r="W1067" s="211">
        <v>0.5231041360196298</v>
      </c>
      <c r="X1067" s="211">
        <v>0.36246659087751087</v>
      </c>
      <c r="Y1067" s="211">
        <v>0.6666757002170588</v>
      </c>
      <c r="Z1067" s="211">
        <v>0.14963794305863803</v>
      </c>
      <c r="AA1067" s="212">
        <v>0.11776927593319096</v>
      </c>
    </row>
    <row r="1068" spans="1:27" x14ac:dyDescent="0.35">
      <c r="A1068" s="210" t="s">
        <v>1744</v>
      </c>
      <c r="B1068" s="217">
        <v>117.02031120404304</v>
      </c>
      <c r="C1068" s="211">
        <v>5.9166279181547904E-2</v>
      </c>
      <c r="D1068" s="211">
        <v>0.11275996305479502</v>
      </c>
      <c r="E1068" s="211">
        <v>6.822027697894556E-2</v>
      </c>
      <c r="F1068" s="211">
        <v>7.4727671592529327E-2</v>
      </c>
      <c r="G1068" s="211">
        <v>0.11886756233321275</v>
      </c>
      <c r="H1068" s="211">
        <v>0.12440518004204228</v>
      </c>
      <c r="I1068" s="211">
        <v>0.48849384781161875</v>
      </c>
      <c r="J1068" s="211">
        <v>0.45463051090904466</v>
      </c>
      <c r="K1068" s="211">
        <v>0.61557565722430985</v>
      </c>
      <c r="L1068" s="211">
        <v>0.28149652936768149</v>
      </c>
      <c r="M1068" s="211">
        <v>0.10973859397406395</v>
      </c>
      <c r="N1068" s="211">
        <v>0.38685099775502324</v>
      </c>
      <c r="O1068" s="211">
        <v>0.64997924418967301</v>
      </c>
      <c r="P1068" s="211">
        <v>6.8074161771224703E-2</v>
      </c>
      <c r="Q1068" s="211">
        <v>6.2739314722984593E-2</v>
      </c>
      <c r="R1068" s="211">
        <v>0.40469247376592193</v>
      </c>
      <c r="S1068" s="211">
        <v>0.34120339383552567</v>
      </c>
      <c r="T1068" s="211">
        <v>0.59332243938160456</v>
      </c>
      <c r="U1068" s="211">
        <v>0.41218519070830806</v>
      </c>
      <c r="V1068" s="211">
        <v>8.1086226521189478E-2</v>
      </c>
      <c r="W1068" s="211">
        <v>0.54342607828172285</v>
      </c>
      <c r="X1068" s="211">
        <v>0.35055689573094978</v>
      </c>
      <c r="Y1068" s="211">
        <v>0.60890357217284141</v>
      </c>
      <c r="Z1068" s="211">
        <v>0.14616748894982226</v>
      </c>
      <c r="AA1068" s="212">
        <v>0.12400612845313339</v>
      </c>
    </row>
    <row r="1069" spans="1:27" x14ac:dyDescent="0.35">
      <c r="A1069" s="210" t="s">
        <v>1745</v>
      </c>
      <c r="B1069" s="217">
        <v>134.49953633936141</v>
      </c>
      <c r="C1069" s="211">
        <v>5.9409885372783078E-2</v>
      </c>
      <c r="D1069" s="211">
        <v>0.11978397121035192</v>
      </c>
      <c r="E1069" s="211">
        <v>7.2945157106245453E-2</v>
      </c>
      <c r="F1069" s="211">
        <v>9.883264708196117E-2</v>
      </c>
      <c r="G1069" s="211">
        <v>0.12010182853612525</v>
      </c>
      <c r="H1069" s="211">
        <v>0.12835845529629805</v>
      </c>
      <c r="I1069" s="211">
        <v>0.47693358736928992</v>
      </c>
      <c r="J1069" s="211">
        <v>0.40523531536781293</v>
      </c>
      <c r="K1069" s="211">
        <v>0.53714467005789313</v>
      </c>
      <c r="L1069" s="211">
        <v>0.27416335462143848</v>
      </c>
      <c r="M1069" s="211">
        <v>9.3558370264787638E-2</v>
      </c>
      <c r="N1069" s="211">
        <v>0.51672409879546888</v>
      </c>
      <c r="O1069" s="211">
        <v>0.67586998572955181</v>
      </c>
      <c r="P1069" s="211">
        <v>6.824607274360793E-2</v>
      </c>
      <c r="Q1069" s="211">
        <v>7.4776438700599981E-2</v>
      </c>
      <c r="R1069" s="211">
        <v>0.45404220641603038</v>
      </c>
      <c r="S1069" s="211">
        <v>0.29203106875110757</v>
      </c>
      <c r="T1069" s="211">
        <v>0.51228539661802819</v>
      </c>
      <c r="U1069" s="211">
        <v>0.42749705126929249</v>
      </c>
      <c r="V1069" s="211">
        <v>7.9212358149271592E-2</v>
      </c>
      <c r="W1069" s="211">
        <v>0.47754912105252206</v>
      </c>
      <c r="X1069" s="211">
        <v>0.34812807214399327</v>
      </c>
      <c r="Y1069" s="211">
        <v>0.74141815978625447</v>
      </c>
      <c r="Z1069" s="211">
        <v>0.14992412084467252</v>
      </c>
      <c r="AA1069" s="212">
        <v>0.11322071302643036</v>
      </c>
    </row>
    <row r="1070" spans="1:27" x14ac:dyDescent="0.35">
      <c r="A1070" s="210" t="s">
        <v>1746</v>
      </c>
      <c r="B1070" s="217">
        <v>158.4551636489345</v>
      </c>
      <c r="C1070" s="211">
        <v>7.1591784950631593E-2</v>
      </c>
      <c r="D1070" s="211">
        <v>0.12727315560288813</v>
      </c>
      <c r="E1070" s="211">
        <v>7.5358540764233123E-2</v>
      </c>
      <c r="F1070" s="211">
        <v>8.4818472207190104E-2</v>
      </c>
      <c r="G1070" s="211">
        <v>0.12263635619836039</v>
      </c>
      <c r="H1070" s="211">
        <v>0.11922233693712408</v>
      </c>
      <c r="I1070" s="211">
        <v>0.51177919322518806</v>
      </c>
      <c r="J1070" s="211">
        <v>0.46378329540733931</v>
      </c>
      <c r="K1070" s="211">
        <v>0.63471164599599494</v>
      </c>
      <c r="L1070" s="211">
        <v>0.28102391406501404</v>
      </c>
      <c r="M1070" s="211">
        <v>9.0309765292413108E-2</v>
      </c>
      <c r="N1070" s="211">
        <v>0.43923662631034138</v>
      </c>
      <c r="O1070" s="211">
        <v>0.73276996664868643</v>
      </c>
      <c r="P1070" s="211">
        <v>6.5214793975571242E-2</v>
      </c>
      <c r="Q1070" s="211">
        <v>0.11639539676087503</v>
      </c>
      <c r="R1070" s="211">
        <v>0.47753900035619606</v>
      </c>
      <c r="S1070" s="211">
        <v>0.37082242426392553</v>
      </c>
      <c r="T1070" s="211">
        <v>0.55664144519919168</v>
      </c>
      <c r="U1070" s="211">
        <v>0.50865515881965218</v>
      </c>
      <c r="V1070" s="211">
        <v>0.12388580667375849</v>
      </c>
      <c r="W1070" s="211">
        <v>0.50446288767581438</v>
      </c>
      <c r="X1070" s="211">
        <v>0.27480657480800358</v>
      </c>
      <c r="Y1070" s="211">
        <v>0.67352021578837018</v>
      </c>
      <c r="Z1070" s="211">
        <v>0.14578330140891838</v>
      </c>
      <c r="AA1070" s="212">
        <v>0.11882648914890126</v>
      </c>
    </row>
    <row r="1071" spans="1:27" x14ac:dyDescent="0.35">
      <c r="A1071" s="210" t="s">
        <v>1747</v>
      </c>
      <c r="B1071" s="217">
        <v>126.86067414360025</v>
      </c>
      <c r="C1071" s="211">
        <v>6.5127149992507904E-2</v>
      </c>
      <c r="D1071" s="211">
        <v>0.1290144577582038</v>
      </c>
      <c r="E1071" s="211">
        <v>7.559520201520846E-2</v>
      </c>
      <c r="F1071" s="211">
        <v>9.4776971282169317E-2</v>
      </c>
      <c r="G1071" s="211">
        <v>0.11492623897118209</v>
      </c>
      <c r="H1071" s="211">
        <v>0.10741250063876195</v>
      </c>
      <c r="I1071" s="211">
        <v>0.51344296142185342</v>
      </c>
      <c r="J1071" s="211">
        <v>0.38989681333757009</v>
      </c>
      <c r="K1071" s="211">
        <v>0.63816497651781112</v>
      </c>
      <c r="L1071" s="211">
        <v>0.27407632728004111</v>
      </c>
      <c r="M1071" s="211">
        <v>7.932267374452931E-2</v>
      </c>
      <c r="N1071" s="211">
        <v>0.46528466649245026</v>
      </c>
      <c r="O1071" s="211">
        <v>0.60943986264836969</v>
      </c>
      <c r="P1071" s="211">
        <v>7.1043748851207539E-2</v>
      </c>
      <c r="Q1071" s="211">
        <v>4.6587212258622682E-2</v>
      </c>
      <c r="R1071" s="211">
        <v>0.43035132295699857</v>
      </c>
      <c r="S1071" s="211">
        <v>0.25603760514984186</v>
      </c>
      <c r="T1071" s="211">
        <v>0.54149364873886463</v>
      </c>
      <c r="U1071" s="211">
        <v>0.35382702307038177</v>
      </c>
      <c r="V1071" s="211">
        <v>7.7041677138791273E-2</v>
      </c>
      <c r="W1071" s="211">
        <v>0.57095967335255726</v>
      </c>
      <c r="X1071" s="211">
        <v>0.25237991075176403</v>
      </c>
      <c r="Y1071" s="211">
        <v>0.69019583839140408</v>
      </c>
      <c r="Z1071" s="211">
        <v>0.1427219168835312</v>
      </c>
      <c r="AA1071" s="212">
        <v>0.1135388505713904</v>
      </c>
    </row>
    <row r="1072" spans="1:27" x14ac:dyDescent="0.35">
      <c r="A1072" s="210" t="s">
        <v>1748</v>
      </c>
      <c r="B1072" s="217">
        <v>132.72948739579837</v>
      </c>
      <c r="C1072" s="211">
        <v>6.7226836732953099E-2</v>
      </c>
      <c r="D1072" s="211">
        <v>0.12344060927018388</v>
      </c>
      <c r="E1072" s="211">
        <v>8.2903826450124327E-2</v>
      </c>
      <c r="F1072" s="211">
        <v>8.5672609568065078E-2</v>
      </c>
      <c r="G1072" s="211">
        <v>0.12236349822092835</v>
      </c>
      <c r="H1072" s="211">
        <v>0.12197428844550737</v>
      </c>
      <c r="I1072" s="211">
        <v>0.5281535975174404</v>
      </c>
      <c r="J1072" s="211">
        <v>0.44540999646903956</v>
      </c>
      <c r="K1072" s="211">
        <v>0.56718799378195295</v>
      </c>
      <c r="L1072" s="211">
        <v>0.27258574657009982</v>
      </c>
      <c r="M1072" s="211">
        <v>8.8585876897528643E-2</v>
      </c>
      <c r="N1072" s="211">
        <v>0.39886196029897508</v>
      </c>
      <c r="O1072" s="211">
        <v>0.75426173180933176</v>
      </c>
      <c r="P1072" s="211">
        <v>6.6121604025340799E-2</v>
      </c>
      <c r="Q1072" s="211">
        <v>0.10655727298294798</v>
      </c>
      <c r="R1072" s="211">
        <v>0.44193578806721046</v>
      </c>
      <c r="S1072" s="211">
        <v>0.34580784229413131</v>
      </c>
      <c r="T1072" s="211">
        <v>0.56197034240360233</v>
      </c>
      <c r="U1072" s="211">
        <v>0.44979233398118723</v>
      </c>
      <c r="V1072" s="211">
        <v>0.12465782557198452</v>
      </c>
      <c r="W1072" s="211">
        <v>0.52640438590172889</v>
      </c>
      <c r="X1072" s="211">
        <v>0.27225224264624875</v>
      </c>
      <c r="Y1072" s="211">
        <v>0.59029864619905625</v>
      </c>
      <c r="Z1072" s="211">
        <v>0.14530186008834228</v>
      </c>
      <c r="AA1072" s="212">
        <v>0.12536911147410229</v>
      </c>
    </row>
    <row r="1073" spans="1:27" x14ac:dyDescent="0.35">
      <c r="A1073" s="210" t="s">
        <v>1749</v>
      </c>
      <c r="B1073" s="217">
        <v>112.41640572906604</v>
      </c>
      <c r="C1073" s="211">
        <v>5.151455915212641E-2</v>
      </c>
      <c r="D1073" s="211">
        <v>0.1247226448299046</v>
      </c>
      <c r="E1073" s="211">
        <v>7.708068681150429E-2</v>
      </c>
      <c r="F1073" s="211">
        <v>0.10303511272262099</v>
      </c>
      <c r="G1073" s="211">
        <v>0.12554752420446744</v>
      </c>
      <c r="H1073" s="211">
        <v>0.10816527974023418</v>
      </c>
      <c r="I1073" s="211">
        <v>0.48549281142980011</v>
      </c>
      <c r="J1073" s="211">
        <v>0.39321514881467834</v>
      </c>
      <c r="K1073" s="211">
        <v>0.5883848909175643</v>
      </c>
      <c r="L1073" s="211">
        <v>0.28273448777785648</v>
      </c>
      <c r="M1073" s="211">
        <v>9.2267599917112794E-2</v>
      </c>
      <c r="N1073" s="211">
        <v>0.45098961316869163</v>
      </c>
      <c r="O1073" s="211">
        <v>0.66795413104697832</v>
      </c>
      <c r="P1073" s="211">
        <v>6.6760981353974916E-2</v>
      </c>
      <c r="Q1073" s="211">
        <v>0.15828086336274502</v>
      </c>
      <c r="R1073" s="211">
        <v>0.44010513320465555</v>
      </c>
      <c r="S1073" s="211">
        <v>0.35868407698157767</v>
      </c>
      <c r="T1073" s="211">
        <v>0.50926593336978365</v>
      </c>
      <c r="U1073" s="211">
        <v>0.36147717002593899</v>
      </c>
      <c r="V1073" s="211">
        <v>5.5412357633742554E-2</v>
      </c>
      <c r="W1073" s="211">
        <v>0.56632724478154428</v>
      </c>
      <c r="X1073" s="211">
        <v>0.32905685918246086</v>
      </c>
      <c r="Y1073" s="211">
        <v>0.55785580003626245</v>
      </c>
      <c r="Z1073" s="211">
        <v>0.13644633736767173</v>
      </c>
      <c r="AA1073" s="212">
        <v>0.11563621227887931</v>
      </c>
    </row>
    <row r="1074" spans="1:27" x14ac:dyDescent="0.35">
      <c r="A1074" s="210" t="s">
        <v>1750</v>
      </c>
      <c r="B1074" s="217">
        <v>114.58557588972288</v>
      </c>
      <c r="C1074" s="211">
        <v>5.8329073941838255E-2</v>
      </c>
      <c r="D1074" s="211">
        <v>0.12460661940562535</v>
      </c>
      <c r="E1074" s="211">
        <v>8.2091051593186776E-2</v>
      </c>
      <c r="F1074" s="211">
        <v>0.10576360490239567</v>
      </c>
      <c r="G1074" s="211">
        <v>0.12086386897484923</v>
      </c>
      <c r="H1074" s="211">
        <v>0.11407988528163986</v>
      </c>
      <c r="I1074" s="211">
        <v>0.51189323663769837</v>
      </c>
      <c r="J1074" s="211">
        <v>0.43662238321111257</v>
      </c>
      <c r="K1074" s="211">
        <v>0.61776480382227117</v>
      </c>
      <c r="L1074" s="211">
        <v>0.27986293340856783</v>
      </c>
      <c r="M1074" s="211">
        <v>0.1176601786899282</v>
      </c>
      <c r="N1074" s="211">
        <v>0.41062528531579012</v>
      </c>
      <c r="O1074" s="211">
        <v>0.78868724898720888</v>
      </c>
      <c r="P1074" s="211">
        <v>6.4478844417375836E-2</v>
      </c>
      <c r="Q1074" s="211">
        <v>5.1699467073297728E-2</v>
      </c>
      <c r="R1074" s="211">
        <v>0.43119379012225384</v>
      </c>
      <c r="S1074" s="211">
        <v>0.281540011075053</v>
      </c>
      <c r="T1074" s="211">
        <v>0.53595349944952353</v>
      </c>
      <c r="U1074" s="211">
        <v>0.43211893459103595</v>
      </c>
      <c r="V1074" s="211">
        <v>5.6392806695210462E-2</v>
      </c>
      <c r="W1074" s="211">
        <v>0.51452235507816291</v>
      </c>
      <c r="X1074" s="211">
        <v>0.33948061278894404</v>
      </c>
      <c r="Y1074" s="211">
        <v>0.62668168227428112</v>
      </c>
      <c r="Z1074" s="211">
        <v>0.14657497357162466</v>
      </c>
      <c r="AA1074" s="212">
        <v>0.12535760971497087</v>
      </c>
    </row>
    <row r="1075" spans="1:27" x14ac:dyDescent="0.35">
      <c r="A1075" s="210" t="s">
        <v>1751</v>
      </c>
      <c r="B1075" s="217">
        <v>103.43039429116897</v>
      </c>
      <c r="C1075" s="211">
        <v>6.8657593415913931E-2</v>
      </c>
      <c r="D1075" s="211">
        <v>0.12549160922804417</v>
      </c>
      <c r="E1075" s="211">
        <v>7.0281512446368738E-2</v>
      </c>
      <c r="F1075" s="211">
        <v>8.046170808765829E-2</v>
      </c>
      <c r="G1075" s="211">
        <v>0.11367241692292331</v>
      </c>
      <c r="H1075" s="211">
        <v>0.11152112233580216</v>
      </c>
      <c r="I1075" s="211">
        <v>0.4134063190286198</v>
      </c>
      <c r="J1075" s="211">
        <v>0.42391379583703753</v>
      </c>
      <c r="K1075" s="211">
        <v>0.63854269301830202</v>
      </c>
      <c r="L1075" s="211">
        <v>0.27343259150855853</v>
      </c>
      <c r="M1075" s="211">
        <v>0.10933707064617801</v>
      </c>
      <c r="N1075" s="211">
        <v>0.39998696892406255</v>
      </c>
      <c r="O1075" s="211">
        <v>0.65683013504149312</v>
      </c>
      <c r="P1075" s="211">
        <v>6.8640704387041909E-2</v>
      </c>
      <c r="Q1075" s="211">
        <v>8.6452509896893334E-2</v>
      </c>
      <c r="R1075" s="211">
        <v>0.39559558421342744</v>
      </c>
      <c r="S1075" s="211">
        <v>0.37766171030545315</v>
      </c>
      <c r="T1075" s="211">
        <v>0.50107316619964071</v>
      </c>
      <c r="U1075" s="211">
        <v>0.33277634468493039</v>
      </c>
      <c r="V1075" s="211">
        <v>5.8747764986403522E-2</v>
      </c>
      <c r="W1075" s="211">
        <v>0.49917824504130687</v>
      </c>
      <c r="X1075" s="211">
        <v>0.31281145983546177</v>
      </c>
      <c r="Y1075" s="211">
        <v>0.64598315410126184</v>
      </c>
      <c r="Z1075" s="211">
        <v>0.14561294835504612</v>
      </c>
      <c r="AA1075" s="212">
        <v>0.1262139256802767</v>
      </c>
    </row>
    <row r="1076" spans="1:27" x14ac:dyDescent="0.35">
      <c r="A1076" s="210" t="s">
        <v>1752</v>
      </c>
      <c r="B1076" s="217">
        <v>142.40466696041852</v>
      </c>
      <c r="C1076" s="211">
        <v>5.7951021976380496E-2</v>
      </c>
      <c r="D1076" s="211">
        <v>0.12261845224700524</v>
      </c>
      <c r="E1076" s="211">
        <v>7.6369183160562445E-2</v>
      </c>
      <c r="F1076" s="211">
        <v>0.10341523540220031</v>
      </c>
      <c r="G1076" s="211">
        <v>0.1168636446715056</v>
      </c>
      <c r="H1076" s="211">
        <v>0.11186512690885775</v>
      </c>
      <c r="I1076" s="211">
        <v>0.49867435635113433</v>
      </c>
      <c r="J1076" s="211">
        <v>0.47359091263778746</v>
      </c>
      <c r="K1076" s="211">
        <v>0.64474866907416017</v>
      </c>
      <c r="L1076" s="211">
        <v>0.27668738989044783</v>
      </c>
      <c r="M1076" s="211">
        <v>0.10430142618933748</v>
      </c>
      <c r="N1076" s="211">
        <v>0.44412912793471504</v>
      </c>
      <c r="O1076" s="211">
        <v>0.78182077079549028</v>
      </c>
      <c r="P1076" s="211">
        <v>6.5497678860290218E-2</v>
      </c>
      <c r="Q1076" s="211">
        <v>5.2697119679844751E-2</v>
      </c>
      <c r="R1076" s="211">
        <v>0.43580213834670667</v>
      </c>
      <c r="S1076" s="211">
        <v>0.30690991378265681</v>
      </c>
      <c r="T1076" s="211">
        <v>0.49485957633625977</v>
      </c>
      <c r="U1076" s="211">
        <v>0.41021625537974954</v>
      </c>
      <c r="V1076" s="211">
        <v>8.3807327397368264E-2</v>
      </c>
      <c r="W1076" s="211">
        <v>0.60688860321433447</v>
      </c>
      <c r="X1076" s="211">
        <v>0.40179651370660846</v>
      </c>
      <c r="Y1076" s="211">
        <v>0.72673183276935249</v>
      </c>
      <c r="Z1076" s="211">
        <v>0.14986454902550497</v>
      </c>
      <c r="AA1076" s="212">
        <v>0.11391006116913668</v>
      </c>
    </row>
    <row r="1077" spans="1:27" x14ac:dyDescent="0.35">
      <c r="A1077" s="210" t="s">
        <v>1753</v>
      </c>
      <c r="B1077" s="217">
        <v>137.24825876994936</v>
      </c>
      <c r="C1077" s="211">
        <v>6.3459830081997765E-2</v>
      </c>
      <c r="D1077" s="211">
        <v>0.12297939578662793</v>
      </c>
      <c r="E1077" s="211">
        <v>8.4483507266612551E-2</v>
      </c>
      <c r="F1077" s="211">
        <v>9.3735744833809101E-2</v>
      </c>
      <c r="G1077" s="211">
        <v>0.1248764105809629</v>
      </c>
      <c r="H1077" s="211">
        <v>0.12309779753381028</v>
      </c>
      <c r="I1077" s="211">
        <v>0.45425140731382119</v>
      </c>
      <c r="J1077" s="211">
        <v>0.47541688089217415</v>
      </c>
      <c r="K1077" s="211">
        <v>0.63956335083069615</v>
      </c>
      <c r="L1077" s="211">
        <v>0.2747451143527615</v>
      </c>
      <c r="M1077" s="211">
        <v>0.10846361548529884</v>
      </c>
      <c r="N1077" s="211">
        <v>0.45206617860209908</v>
      </c>
      <c r="O1077" s="211">
        <v>0.68720103384655329</v>
      </c>
      <c r="P1077" s="211">
        <v>7.1095214423149047E-2</v>
      </c>
      <c r="Q1077" s="211">
        <v>0.14048089694508914</v>
      </c>
      <c r="R1077" s="211">
        <v>0.44717726270127389</v>
      </c>
      <c r="S1077" s="211">
        <v>0.2628231053531398</v>
      </c>
      <c r="T1077" s="211">
        <v>0.58823726621638184</v>
      </c>
      <c r="U1077" s="211">
        <v>0.41036672251442807</v>
      </c>
      <c r="V1077" s="211">
        <v>9.9296282227649704E-2</v>
      </c>
      <c r="W1077" s="211">
        <v>0.51891821921419945</v>
      </c>
      <c r="X1077" s="211">
        <v>0.27104010622503494</v>
      </c>
      <c r="Y1077" s="211">
        <v>0.53414181814393491</v>
      </c>
      <c r="Z1077" s="211">
        <v>0.14739934004368466</v>
      </c>
      <c r="AA1077" s="212">
        <v>0.12564742077297233</v>
      </c>
    </row>
    <row r="1078" spans="1:27" x14ac:dyDescent="0.35">
      <c r="A1078" s="210" t="s">
        <v>1754</v>
      </c>
      <c r="B1078" s="217">
        <v>122.88108351148402</v>
      </c>
      <c r="C1078" s="211">
        <v>6.5703825295331031E-2</v>
      </c>
      <c r="D1078" s="211">
        <v>0.12170889334825796</v>
      </c>
      <c r="E1078" s="211">
        <v>7.801336761425344E-2</v>
      </c>
      <c r="F1078" s="211">
        <v>0.10897441200630591</v>
      </c>
      <c r="G1078" s="211">
        <v>0.12262265072449152</v>
      </c>
      <c r="H1078" s="211">
        <v>0.11137519701610751</v>
      </c>
      <c r="I1078" s="211">
        <v>0.51081003437991801</v>
      </c>
      <c r="J1078" s="211">
        <v>0.40097725674881912</v>
      </c>
      <c r="K1078" s="211">
        <v>0.62368882429549677</v>
      </c>
      <c r="L1078" s="211">
        <v>0.27412418153212081</v>
      </c>
      <c r="M1078" s="211">
        <v>0.11138594985481454</v>
      </c>
      <c r="N1078" s="211">
        <v>0.54837089723265042</v>
      </c>
      <c r="O1078" s="211">
        <v>0.69397566842785074</v>
      </c>
      <c r="P1078" s="211">
        <v>6.6652636204482238E-2</v>
      </c>
      <c r="Q1078" s="211">
        <v>8.2694747932122892E-2</v>
      </c>
      <c r="R1078" s="211">
        <v>0.46071698077316903</v>
      </c>
      <c r="S1078" s="211">
        <v>0.37826759349544126</v>
      </c>
      <c r="T1078" s="211">
        <v>0.53954601753228915</v>
      </c>
      <c r="U1078" s="211">
        <v>0.3660646256473345</v>
      </c>
      <c r="V1078" s="211">
        <v>5.6877207089662513E-2</v>
      </c>
      <c r="W1078" s="211">
        <v>0.47475996537677612</v>
      </c>
      <c r="X1078" s="211">
        <v>0.38037797382082034</v>
      </c>
      <c r="Y1078" s="211">
        <v>0.64910675335607915</v>
      </c>
      <c r="Z1078" s="211">
        <v>0.14893314648266565</v>
      </c>
      <c r="AA1078" s="212">
        <v>0.11857082422632852</v>
      </c>
    </row>
    <row r="1079" spans="1:27" x14ac:dyDescent="0.35">
      <c r="A1079" s="210" t="s">
        <v>1755</v>
      </c>
      <c r="B1079" s="217">
        <v>128.627917815117</v>
      </c>
      <c r="C1079" s="211">
        <v>5.5946451147797623E-2</v>
      </c>
      <c r="D1079" s="211">
        <v>0.12341202655387269</v>
      </c>
      <c r="E1079" s="211">
        <v>8.1205550293033571E-2</v>
      </c>
      <c r="F1079" s="211">
        <v>0.10807535527952683</v>
      </c>
      <c r="G1079" s="211">
        <v>0.11808850445560229</v>
      </c>
      <c r="H1079" s="211">
        <v>0.10454757426966374</v>
      </c>
      <c r="I1079" s="211">
        <v>0.50734316595208484</v>
      </c>
      <c r="J1079" s="211">
        <v>0.44708441684866262</v>
      </c>
      <c r="K1079" s="211">
        <v>0.60867050044374715</v>
      </c>
      <c r="L1079" s="211">
        <v>0.2705690413768137</v>
      </c>
      <c r="M1079" s="211">
        <v>8.4680187573113658E-2</v>
      </c>
      <c r="N1079" s="211">
        <v>0.39433383963453456</v>
      </c>
      <c r="O1079" s="211">
        <v>0.69283219845318356</v>
      </c>
      <c r="P1079" s="211">
        <v>6.8734377160340573E-2</v>
      </c>
      <c r="Q1079" s="211">
        <v>0.13111168713314478</v>
      </c>
      <c r="R1079" s="211">
        <v>0.44762066316941185</v>
      </c>
      <c r="S1079" s="211">
        <v>0.30939171453295411</v>
      </c>
      <c r="T1079" s="211">
        <v>0.58673322442158748</v>
      </c>
      <c r="U1079" s="211">
        <v>0.49258456135242323</v>
      </c>
      <c r="V1079" s="211">
        <v>7.3973930787475939E-2</v>
      </c>
      <c r="W1079" s="211">
        <v>0.47090702150794822</v>
      </c>
      <c r="X1079" s="211">
        <v>0.28898438643732377</v>
      </c>
      <c r="Y1079" s="211">
        <v>0.63863073017587524</v>
      </c>
      <c r="Z1079" s="211">
        <v>0.14804065908865358</v>
      </c>
      <c r="AA1079" s="212">
        <v>0.11991888266161928</v>
      </c>
    </row>
    <row r="1080" spans="1:27" x14ac:dyDescent="0.35">
      <c r="A1080" s="210" t="s">
        <v>1756</v>
      </c>
      <c r="B1080" s="217">
        <v>120.55916309115229</v>
      </c>
      <c r="C1080" s="211">
        <v>7.7026665371093997E-2</v>
      </c>
      <c r="D1080" s="211">
        <v>0.12809182078215858</v>
      </c>
      <c r="E1080" s="211">
        <v>7.8485957344264057E-2</v>
      </c>
      <c r="F1080" s="211">
        <v>8.1174855720112571E-2</v>
      </c>
      <c r="G1080" s="211">
        <v>0.12166719231377433</v>
      </c>
      <c r="H1080" s="211">
        <v>0.11544975452792973</v>
      </c>
      <c r="I1080" s="211">
        <v>0.52331487422629641</v>
      </c>
      <c r="J1080" s="211">
        <v>0.46599098196960864</v>
      </c>
      <c r="K1080" s="211">
        <v>0.64529902955455065</v>
      </c>
      <c r="L1080" s="211">
        <v>0.27532141517363351</v>
      </c>
      <c r="M1080" s="211">
        <v>8.2361339311318685E-2</v>
      </c>
      <c r="N1080" s="211">
        <v>0.5087085096960734</v>
      </c>
      <c r="O1080" s="211">
        <v>0.71915315273054792</v>
      </c>
      <c r="P1080" s="211">
        <v>6.4115235231486711E-2</v>
      </c>
      <c r="Q1080" s="211">
        <v>6.055467297405652E-2</v>
      </c>
      <c r="R1080" s="211">
        <v>0.38378111583193569</v>
      </c>
      <c r="S1080" s="211">
        <v>0.34408828992543711</v>
      </c>
      <c r="T1080" s="211">
        <v>0.54732748247919261</v>
      </c>
      <c r="U1080" s="211">
        <v>0.36362937931612005</v>
      </c>
      <c r="V1080" s="211">
        <v>7.5877658858146763E-2</v>
      </c>
      <c r="W1080" s="211">
        <v>0.56866350782056296</v>
      </c>
      <c r="X1080" s="211">
        <v>0.43909412012474147</v>
      </c>
      <c r="Y1080" s="211">
        <v>0.68633575340482711</v>
      </c>
      <c r="Z1080" s="211">
        <v>0.14078718184645866</v>
      </c>
      <c r="AA1080" s="212">
        <v>0.12049998515169848</v>
      </c>
    </row>
    <row r="1081" spans="1:27" x14ac:dyDescent="0.35">
      <c r="A1081" s="210" t="s">
        <v>1757</v>
      </c>
      <c r="B1081" s="217">
        <v>111.83568908476816</v>
      </c>
      <c r="C1081" s="211">
        <v>5.6853338725916615E-2</v>
      </c>
      <c r="D1081" s="211">
        <v>0.12302590902381269</v>
      </c>
      <c r="E1081" s="211">
        <v>8.4061904235574011E-2</v>
      </c>
      <c r="F1081" s="211">
        <v>8.990751245587969E-2</v>
      </c>
      <c r="G1081" s="211">
        <v>0.11687747924723552</v>
      </c>
      <c r="H1081" s="211">
        <v>0.12268238640464127</v>
      </c>
      <c r="I1081" s="211">
        <v>0.47003491106378448</v>
      </c>
      <c r="J1081" s="211">
        <v>0.39219169072837418</v>
      </c>
      <c r="K1081" s="211">
        <v>0.62018883140182524</v>
      </c>
      <c r="L1081" s="211">
        <v>0.26891549129692188</v>
      </c>
      <c r="M1081" s="211">
        <v>9.2272086280967905E-2</v>
      </c>
      <c r="N1081" s="211">
        <v>0.3944538508191141</v>
      </c>
      <c r="O1081" s="211">
        <v>0.7211339568776669</v>
      </c>
      <c r="P1081" s="211">
        <v>6.5470118410720354E-2</v>
      </c>
      <c r="Q1081" s="211">
        <v>4.809322807156273E-2</v>
      </c>
      <c r="R1081" s="211">
        <v>0.40662284528436421</v>
      </c>
      <c r="S1081" s="211">
        <v>0.37475008167425983</v>
      </c>
      <c r="T1081" s="211">
        <v>0.56460018077681084</v>
      </c>
      <c r="U1081" s="211">
        <v>0.44120012641101686</v>
      </c>
      <c r="V1081" s="211">
        <v>5.2256713767031809E-2</v>
      </c>
      <c r="W1081" s="211">
        <v>0.48783531384651357</v>
      </c>
      <c r="X1081" s="211">
        <v>0.29713205697236278</v>
      </c>
      <c r="Y1081" s="211">
        <v>0.73381808182835229</v>
      </c>
      <c r="Z1081" s="211">
        <v>0.14882935065059646</v>
      </c>
      <c r="AA1081" s="212">
        <v>0.12315559178376585</v>
      </c>
    </row>
    <row r="1082" spans="1:27" x14ac:dyDescent="0.35">
      <c r="A1082" s="210" t="s">
        <v>1758</v>
      </c>
      <c r="B1082" s="217">
        <v>171.73367326767072</v>
      </c>
      <c r="C1082" s="211">
        <v>6.5402977610863652E-2</v>
      </c>
      <c r="D1082" s="211">
        <v>0.11620030604531773</v>
      </c>
      <c r="E1082" s="211">
        <v>7.0202531474904434E-2</v>
      </c>
      <c r="F1082" s="211">
        <v>0.1008896106476168</v>
      </c>
      <c r="G1082" s="211">
        <v>0.11535372113823075</v>
      </c>
      <c r="H1082" s="211">
        <v>0.10473809744594208</v>
      </c>
      <c r="I1082" s="211">
        <v>0.47684500901828797</v>
      </c>
      <c r="J1082" s="211">
        <v>0.42688637876291868</v>
      </c>
      <c r="K1082" s="211">
        <v>0.59600641389269182</v>
      </c>
      <c r="L1082" s="211">
        <v>0.28258665118020088</v>
      </c>
      <c r="M1082" s="211">
        <v>0.10446524344949934</v>
      </c>
      <c r="N1082" s="211">
        <v>0.43445954160155897</v>
      </c>
      <c r="O1082" s="211">
        <v>0.60619746667281049</v>
      </c>
      <c r="P1082" s="211">
        <v>6.4758524828911979E-2</v>
      </c>
      <c r="Q1082" s="211">
        <v>4.0628341596627475E-2</v>
      </c>
      <c r="R1082" s="211">
        <v>0.44030119324138911</v>
      </c>
      <c r="S1082" s="211">
        <v>0.28959251461078395</v>
      </c>
      <c r="T1082" s="211">
        <v>0.50402936319644265</v>
      </c>
      <c r="U1082" s="211">
        <v>0.49144730291445637</v>
      </c>
      <c r="V1082" s="211">
        <v>0.15164199339104859</v>
      </c>
      <c r="W1082" s="211">
        <v>0.54827606354722014</v>
      </c>
      <c r="X1082" s="211">
        <v>0.37733290921033968</v>
      </c>
      <c r="Y1082" s="211">
        <v>0.73413240247992628</v>
      </c>
      <c r="Z1082" s="211">
        <v>0.14926820166753516</v>
      </c>
      <c r="AA1082" s="212">
        <v>0.11625860889722502</v>
      </c>
    </row>
    <row r="1083" spans="1:27" x14ac:dyDescent="0.35">
      <c r="A1083" s="210" t="s">
        <v>1759</v>
      </c>
      <c r="B1083" s="217">
        <v>144.91393881054174</v>
      </c>
      <c r="C1083" s="211">
        <v>5.218077178739236E-2</v>
      </c>
      <c r="D1083" s="211">
        <v>0.1201321156965013</v>
      </c>
      <c r="E1083" s="211">
        <v>7.4375628200500005E-2</v>
      </c>
      <c r="F1083" s="211">
        <v>0.11787104824171316</v>
      </c>
      <c r="G1083" s="211">
        <v>0.12237282580447349</v>
      </c>
      <c r="H1083" s="211">
        <v>0.10692830636551302</v>
      </c>
      <c r="I1083" s="211">
        <v>0.45459903711547645</v>
      </c>
      <c r="J1083" s="211">
        <v>0.41174742323898444</v>
      </c>
      <c r="K1083" s="211">
        <v>0.61023410618111051</v>
      </c>
      <c r="L1083" s="211">
        <v>0.27786031721585946</v>
      </c>
      <c r="M1083" s="211">
        <v>0.10738001573820367</v>
      </c>
      <c r="N1083" s="211">
        <v>0.38135630528211889</v>
      </c>
      <c r="O1083" s="211">
        <v>0.7513608863950002</v>
      </c>
      <c r="P1083" s="211">
        <v>6.8888672559269712E-2</v>
      </c>
      <c r="Q1083" s="211">
        <v>0.10166766709002668</v>
      </c>
      <c r="R1083" s="211">
        <v>0.45967144213486294</v>
      </c>
      <c r="S1083" s="211">
        <v>0.30053123026737399</v>
      </c>
      <c r="T1083" s="211">
        <v>0.55787722929219574</v>
      </c>
      <c r="U1083" s="211">
        <v>0.50100254568650371</v>
      </c>
      <c r="V1083" s="211">
        <v>9.2900075497356085E-2</v>
      </c>
      <c r="W1083" s="211">
        <v>0.52011900821883517</v>
      </c>
      <c r="X1083" s="211">
        <v>0.43432830553139268</v>
      </c>
      <c r="Y1083" s="211">
        <v>0.67800508868294362</v>
      </c>
      <c r="Z1083" s="211">
        <v>0.14645845207675925</v>
      </c>
      <c r="AA1083" s="212">
        <v>0.12130063659112425</v>
      </c>
    </row>
    <row r="1084" spans="1:27" x14ac:dyDescent="0.35">
      <c r="A1084" s="210" t="s">
        <v>1760</v>
      </c>
      <c r="B1084" s="217">
        <v>133.86746304131114</v>
      </c>
      <c r="C1084" s="211">
        <v>5.4456728606476566E-2</v>
      </c>
      <c r="D1084" s="211">
        <v>0.12964293907349855</v>
      </c>
      <c r="E1084" s="211">
        <v>7.6210995831765618E-2</v>
      </c>
      <c r="F1084" s="211">
        <v>0.10158165401040814</v>
      </c>
      <c r="G1084" s="211">
        <v>0.11828486022842677</v>
      </c>
      <c r="H1084" s="211">
        <v>0.11601537549331692</v>
      </c>
      <c r="I1084" s="211">
        <v>0.4522710823318164</v>
      </c>
      <c r="J1084" s="211">
        <v>0.45318041313977447</v>
      </c>
      <c r="K1084" s="211">
        <v>0.63363240736848248</v>
      </c>
      <c r="L1084" s="211">
        <v>0.26949692922323487</v>
      </c>
      <c r="M1084" s="211">
        <v>0.11584655207629475</v>
      </c>
      <c r="N1084" s="211">
        <v>0.5476516237072494</v>
      </c>
      <c r="O1084" s="211">
        <v>0.73688133599861705</v>
      </c>
      <c r="P1084" s="211">
        <v>6.9751913898162585E-2</v>
      </c>
      <c r="Q1084" s="211">
        <v>0.13460057617205964</v>
      </c>
      <c r="R1084" s="211">
        <v>0.39960553318184067</v>
      </c>
      <c r="S1084" s="211">
        <v>0.3233500236939722</v>
      </c>
      <c r="T1084" s="211">
        <v>0.53790304087649088</v>
      </c>
      <c r="U1084" s="211">
        <v>0.41331577706371136</v>
      </c>
      <c r="V1084" s="211">
        <v>7.2151152597808105E-2</v>
      </c>
      <c r="W1084" s="211">
        <v>0.56144882539821073</v>
      </c>
      <c r="X1084" s="211">
        <v>0.3341116749434111</v>
      </c>
      <c r="Y1084" s="211">
        <v>0.54861260293141489</v>
      </c>
      <c r="Z1084" s="211">
        <v>0.14311739661771591</v>
      </c>
      <c r="AA1084" s="212">
        <v>0.12144022768838336</v>
      </c>
    </row>
    <row r="1085" spans="1:27" x14ac:dyDescent="0.35">
      <c r="A1085" s="210" t="s">
        <v>1761</v>
      </c>
      <c r="B1085" s="217">
        <v>161.25435515706451</v>
      </c>
      <c r="C1085" s="211">
        <v>6.5550878688513309E-2</v>
      </c>
      <c r="D1085" s="211">
        <v>0.12729645918993451</v>
      </c>
      <c r="E1085" s="211">
        <v>8.3793093248893197E-2</v>
      </c>
      <c r="F1085" s="211">
        <v>6.6115798657613065E-2</v>
      </c>
      <c r="G1085" s="211">
        <v>0.12127262891379016</v>
      </c>
      <c r="H1085" s="211">
        <v>0.11981942440036</v>
      </c>
      <c r="I1085" s="211">
        <v>0.4845020757423506</v>
      </c>
      <c r="J1085" s="211">
        <v>0.41950690968119847</v>
      </c>
      <c r="K1085" s="211">
        <v>0.58787428928964536</v>
      </c>
      <c r="L1085" s="211">
        <v>0.27361938936871161</v>
      </c>
      <c r="M1085" s="211">
        <v>0.11116010157104832</v>
      </c>
      <c r="N1085" s="211">
        <v>0.37425378693688144</v>
      </c>
      <c r="O1085" s="211">
        <v>0.57649529507190755</v>
      </c>
      <c r="P1085" s="211">
        <v>7.2261038553300655E-2</v>
      </c>
      <c r="Q1085" s="211">
        <v>0.13942909813292992</v>
      </c>
      <c r="R1085" s="211">
        <v>0.44960829057892027</v>
      </c>
      <c r="S1085" s="211">
        <v>0.30234242117120724</v>
      </c>
      <c r="T1085" s="211">
        <v>0.49712716601480822</v>
      </c>
      <c r="U1085" s="211">
        <v>0.42620742114780941</v>
      </c>
      <c r="V1085" s="211">
        <v>0.12046322471424772</v>
      </c>
      <c r="W1085" s="211">
        <v>0.50292876294748501</v>
      </c>
      <c r="X1085" s="211">
        <v>0.38812703744012622</v>
      </c>
      <c r="Y1085" s="211">
        <v>0.67802996613568789</v>
      </c>
      <c r="Z1085" s="211">
        <v>0.14978613338509131</v>
      </c>
      <c r="AA1085" s="212">
        <v>0.1184521800192791</v>
      </c>
    </row>
    <row r="1086" spans="1:27" x14ac:dyDescent="0.35">
      <c r="A1086" s="210" t="s">
        <v>1762</v>
      </c>
      <c r="B1086" s="217">
        <v>146.10876749609332</v>
      </c>
      <c r="C1086" s="211">
        <v>7.1549281603439097E-2</v>
      </c>
      <c r="D1086" s="211">
        <v>0.13113037631955943</v>
      </c>
      <c r="E1086" s="211">
        <v>7.6402619347962913E-2</v>
      </c>
      <c r="F1086" s="211">
        <v>7.7231908608671185E-2</v>
      </c>
      <c r="G1086" s="211">
        <v>0.11745581102831677</v>
      </c>
      <c r="H1086" s="211">
        <v>0.12485342104511629</v>
      </c>
      <c r="I1086" s="211">
        <v>0.50899449440348654</v>
      </c>
      <c r="J1086" s="211">
        <v>0.48172761240691164</v>
      </c>
      <c r="K1086" s="211">
        <v>0.63076279880971398</v>
      </c>
      <c r="L1086" s="211">
        <v>0.26995997618146972</v>
      </c>
      <c r="M1086" s="211">
        <v>9.9677585076302908E-2</v>
      </c>
      <c r="N1086" s="211">
        <v>0.45332359700461772</v>
      </c>
      <c r="O1086" s="211">
        <v>0.65006574615766788</v>
      </c>
      <c r="P1086" s="211">
        <v>6.4034364895444396E-2</v>
      </c>
      <c r="Q1086" s="211">
        <v>0.11970143796643683</v>
      </c>
      <c r="R1086" s="211">
        <v>0.43550248091617355</v>
      </c>
      <c r="S1086" s="211">
        <v>0.33286313490098252</v>
      </c>
      <c r="T1086" s="211">
        <v>0.61937477647675265</v>
      </c>
      <c r="U1086" s="211">
        <v>0.38750763345058936</v>
      </c>
      <c r="V1086" s="211">
        <v>0.10472216103155645</v>
      </c>
      <c r="W1086" s="211">
        <v>0.50637762851363533</v>
      </c>
      <c r="X1086" s="211">
        <v>0.35950751488962462</v>
      </c>
      <c r="Y1086" s="211">
        <v>0.76212938285796328</v>
      </c>
      <c r="Z1086" s="211">
        <v>0.14818836491749185</v>
      </c>
      <c r="AA1086" s="212">
        <v>0.11902176147576175</v>
      </c>
    </row>
    <row r="1087" spans="1:27" x14ac:dyDescent="0.35">
      <c r="A1087" s="210" t="s">
        <v>1763</v>
      </c>
      <c r="B1087" s="217">
        <v>144.10410790807546</v>
      </c>
      <c r="C1087" s="211">
        <v>7.0102388811757593E-2</v>
      </c>
      <c r="D1087" s="211">
        <v>0.12408369809078729</v>
      </c>
      <c r="E1087" s="211">
        <v>8.1931369886349747E-2</v>
      </c>
      <c r="F1087" s="211">
        <v>9.5022431665866269E-2</v>
      </c>
      <c r="G1087" s="211">
        <v>0.11723652117268679</v>
      </c>
      <c r="H1087" s="211">
        <v>0.11075656641997218</v>
      </c>
      <c r="I1087" s="211">
        <v>0.49098851659535803</v>
      </c>
      <c r="J1087" s="211">
        <v>0.44370294743585925</v>
      </c>
      <c r="K1087" s="211">
        <v>0.62989909919303977</v>
      </c>
      <c r="L1087" s="211">
        <v>0.28110525201624781</v>
      </c>
      <c r="M1087" s="211">
        <v>9.5352655770168132E-2</v>
      </c>
      <c r="N1087" s="211">
        <v>0.38474139426695325</v>
      </c>
      <c r="O1087" s="211">
        <v>0.75178882370614453</v>
      </c>
      <c r="P1087" s="211">
        <v>6.8178856466481669E-2</v>
      </c>
      <c r="Q1087" s="211">
        <v>7.8798105567056284E-2</v>
      </c>
      <c r="R1087" s="211">
        <v>0.41361876114216295</v>
      </c>
      <c r="S1087" s="211">
        <v>0.29742372023953562</v>
      </c>
      <c r="T1087" s="211">
        <v>0.52948746982483896</v>
      </c>
      <c r="U1087" s="211">
        <v>0.40430861061714757</v>
      </c>
      <c r="V1087" s="211">
        <v>0.13666530330196949</v>
      </c>
      <c r="W1087" s="211">
        <v>0.57965290490678478</v>
      </c>
      <c r="X1087" s="211">
        <v>0.26116659703119677</v>
      </c>
      <c r="Y1087" s="211">
        <v>0.58623445374843097</v>
      </c>
      <c r="Z1087" s="211">
        <v>0.14577200497603329</v>
      </c>
      <c r="AA1087" s="212">
        <v>0.12044412106325914</v>
      </c>
    </row>
    <row r="1088" spans="1:27" x14ac:dyDescent="0.35">
      <c r="A1088" s="210" t="s">
        <v>1764</v>
      </c>
      <c r="B1088" s="217">
        <v>141.72371872835569</v>
      </c>
      <c r="C1088" s="211">
        <v>5.0452169733644012E-2</v>
      </c>
      <c r="D1088" s="211">
        <v>0.12416148652804723</v>
      </c>
      <c r="E1088" s="211">
        <v>8.2167124923060275E-2</v>
      </c>
      <c r="F1088" s="211">
        <v>9.2441943539636084E-2</v>
      </c>
      <c r="G1088" s="211">
        <v>0.1195200470736275</v>
      </c>
      <c r="H1088" s="211">
        <v>0.11380852919590198</v>
      </c>
      <c r="I1088" s="211">
        <v>0.47905384176680282</v>
      </c>
      <c r="J1088" s="211">
        <v>0.41726619800281411</v>
      </c>
      <c r="K1088" s="211">
        <v>0.55856480928202701</v>
      </c>
      <c r="L1088" s="211">
        <v>0.28023502911546594</v>
      </c>
      <c r="M1088" s="211">
        <v>9.6633926104977189E-2</v>
      </c>
      <c r="N1088" s="211">
        <v>0.52612904577039155</v>
      </c>
      <c r="O1088" s="211">
        <v>0.71129799205511457</v>
      </c>
      <c r="P1088" s="211">
        <v>7.2055348588808535E-2</v>
      </c>
      <c r="Q1088" s="211">
        <v>7.286803651519845E-2</v>
      </c>
      <c r="R1088" s="211">
        <v>0.4222734566660365</v>
      </c>
      <c r="S1088" s="211">
        <v>0.28699749048109396</v>
      </c>
      <c r="T1088" s="211">
        <v>0.54562129874835619</v>
      </c>
      <c r="U1088" s="211">
        <v>0.43398560216244975</v>
      </c>
      <c r="V1088" s="211">
        <v>8.4229055001434239E-2</v>
      </c>
      <c r="W1088" s="211">
        <v>0.57903456323118108</v>
      </c>
      <c r="X1088" s="211">
        <v>0.29166686607583625</v>
      </c>
      <c r="Y1088" s="211">
        <v>0.71222713467745047</v>
      </c>
      <c r="Z1088" s="211">
        <v>0.13831019229301805</v>
      </c>
      <c r="AA1088" s="212">
        <v>0.12003280548158049</v>
      </c>
    </row>
    <row r="1089" spans="1:27" x14ac:dyDescent="0.35">
      <c r="A1089" s="210" t="s">
        <v>1765</v>
      </c>
      <c r="B1089" s="217">
        <v>133.32360410972299</v>
      </c>
      <c r="C1089" s="211">
        <v>6.2736567632510565E-2</v>
      </c>
      <c r="D1089" s="211">
        <v>0.12871886183311035</v>
      </c>
      <c r="E1089" s="211">
        <v>7.4831902989058979E-2</v>
      </c>
      <c r="F1089" s="211">
        <v>8.8760221708098774E-2</v>
      </c>
      <c r="G1089" s="211">
        <v>0.12113697468757703</v>
      </c>
      <c r="H1089" s="211">
        <v>0.11534058334637837</v>
      </c>
      <c r="I1089" s="211">
        <v>0.48329176927864909</v>
      </c>
      <c r="J1089" s="211">
        <v>0.44169825974267957</v>
      </c>
      <c r="K1089" s="211">
        <v>0.58622753854464982</v>
      </c>
      <c r="L1089" s="211">
        <v>0.27545532103994474</v>
      </c>
      <c r="M1089" s="211">
        <v>0.10256601371110945</v>
      </c>
      <c r="N1089" s="211">
        <v>0.42823575092586053</v>
      </c>
      <c r="O1089" s="211">
        <v>0.54208209069415425</v>
      </c>
      <c r="P1089" s="211">
        <v>7.2109678082257045E-2</v>
      </c>
      <c r="Q1089" s="211">
        <v>6.213243145137072E-2</v>
      </c>
      <c r="R1089" s="211">
        <v>0.45929735149040629</v>
      </c>
      <c r="S1089" s="211">
        <v>0.39576510213235061</v>
      </c>
      <c r="T1089" s="211">
        <v>0.55623786026282562</v>
      </c>
      <c r="U1089" s="211">
        <v>0.34555616619830665</v>
      </c>
      <c r="V1089" s="211">
        <v>0.11510131042873568</v>
      </c>
      <c r="W1089" s="211">
        <v>0.51003490238642213</v>
      </c>
      <c r="X1089" s="211">
        <v>0.32567537497394006</v>
      </c>
      <c r="Y1089" s="211">
        <v>0.65824955896111459</v>
      </c>
      <c r="Z1089" s="211">
        <v>0.14980636525157306</v>
      </c>
      <c r="AA1089" s="212">
        <v>0.12141261786787098</v>
      </c>
    </row>
    <row r="1090" spans="1:27" x14ac:dyDescent="0.35">
      <c r="A1090" s="210" t="s">
        <v>1766</v>
      </c>
      <c r="B1090" s="217">
        <v>146.69584748433743</v>
      </c>
      <c r="C1090" s="211">
        <v>5.359504175942479E-2</v>
      </c>
      <c r="D1090" s="211">
        <v>0.13260074211207051</v>
      </c>
      <c r="E1090" s="211">
        <v>7.7070268344991061E-2</v>
      </c>
      <c r="F1090" s="211">
        <v>0.11294096166773018</v>
      </c>
      <c r="G1090" s="211">
        <v>0.12287736265881909</v>
      </c>
      <c r="H1090" s="211">
        <v>0.11776978866290892</v>
      </c>
      <c r="I1090" s="211">
        <v>0.53565791129736728</v>
      </c>
      <c r="J1090" s="211">
        <v>0.39762232326243829</v>
      </c>
      <c r="K1090" s="211">
        <v>0.57076191622877903</v>
      </c>
      <c r="L1090" s="211">
        <v>0.2677043548049054</v>
      </c>
      <c r="M1090" s="211">
        <v>9.6990128660662117E-2</v>
      </c>
      <c r="N1090" s="211">
        <v>0.46287338373612463</v>
      </c>
      <c r="O1090" s="211">
        <v>0.69016651849350852</v>
      </c>
      <c r="P1090" s="211">
        <v>6.6633549818811671E-2</v>
      </c>
      <c r="Q1090" s="211">
        <v>0.11912978075409354</v>
      </c>
      <c r="R1090" s="211">
        <v>0.42834369408023149</v>
      </c>
      <c r="S1090" s="211">
        <v>0.34430916157178915</v>
      </c>
      <c r="T1090" s="211">
        <v>0.55678138077046757</v>
      </c>
      <c r="U1090" s="211">
        <v>0.39726106217007418</v>
      </c>
      <c r="V1090" s="211">
        <v>0.13235038005620259</v>
      </c>
      <c r="W1090" s="211">
        <v>0.61319221218034325</v>
      </c>
      <c r="X1090" s="211">
        <v>0.31829626479413919</v>
      </c>
      <c r="Y1090" s="211">
        <v>0.65545697280316872</v>
      </c>
      <c r="Z1090" s="211">
        <v>0.14406772869865758</v>
      </c>
      <c r="AA1090" s="212">
        <v>0.12003113535614589</v>
      </c>
    </row>
    <row r="1091" spans="1:27" x14ac:dyDescent="0.35">
      <c r="A1091" s="210" t="s">
        <v>1767</v>
      </c>
      <c r="B1091" s="217">
        <v>118.0954035729338</v>
      </c>
      <c r="C1091" s="211">
        <v>5.1606423682621243E-2</v>
      </c>
      <c r="D1091" s="211">
        <v>0.1265683064480036</v>
      </c>
      <c r="E1091" s="211">
        <v>7.5440557237565459E-2</v>
      </c>
      <c r="F1091" s="211">
        <v>0.10382098557187672</v>
      </c>
      <c r="G1091" s="211">
        <v>0.12299538215031476</v>
      </c>
      <c r="H1091" s="211">
        <v>0.10774115307547023</v>
      </c>
      <c r="I1091" s="211">
        <v>0.4757660473394304</v>
      </c>
      <c r="J1091" s="211">
        <v>0.48065883236315715</v>
      </c>
      <c r="K1091" s="211">
        <v>0.54354836328881984</v>
      </c>
      <c r="L1091" s="211">
        <v>0.27629001181157969</v>
      </c>
      <c r="M1091" s="211">
        <v>9.4864794890730769E-2</v>
      </c>
      <c r="N1091" s="211">
        <v>0.36997205670795169</v>
      </c>
      <c r="O1091" s="211">
        <v>0.71455710484457491</v>
      </c>
      <c r="P1091" s="211">
        <v>6.351201989407193E-2</v>
      </c>
      <c r="Q1091" s="211">
        <v>6.37618611467171E-2</v>
      </c>
      <c r="R1091" s="211">
        <v>0.4215383095618509</v>
      </c>
      <c r="S1091" s="211">
        <v>0.31997153276396517</v>
      </c>
      <c r="T1091" s="211">
        <v>0.62383114295696962</v>
      </c>
      <c r="U1091" s="211">
        <v>0.34436349254127174</v>
      </c>
      <c r="V1091" s="211">
        <v>0.11585740187410667</v>
      </c>
      <c r="W1091" s="211">
        <v>0.49553826063432671</v>
      </c>
      <c r="X1091" s="211">
        <v>0.27778958026977429</v>
      </c>
      <c r="Y1091" s="211">
        <v>0.65243258903957291</v>
      </c>
      <c r="Z1091" s="211">
        <v>0.14979204664407472</v>
      </c>
      <c r="AA1091" s="212">
        <v>0.12297672021280316</v>
      </c>
    </row>
    <row r="1092" spans="1:27" x14ac:dyDescent="0.35">
      <c r="A1092" s="210" t="s">
        <v>1768</v>
      </c>
      <c r="B1092" s="217">
        <v>128.21835900825738</v>
      </c>
      <c r="C1092" s="211">
        <v>5.473623355188497E-2</v>
      </c>
      <c r="D1092" s="211">
        <v>0.12730016014941234</v>
      </c>
      <c r="E1092" s="211">
        <v>8.3157202582045689E-2</v>
      </c>
      <c r="F1092" s="211">
        <v>8.8577209566478687E-2</v>
      </c>
      <c r="G1092" s="211">
        <v>0.11832131847486964</v>
      </c>
      <c r="H1092" s="211">
        <v>0.11725697928980705</v>
      </c>
      <c r="I1092" s="211">
        <v>0.47901698620043431</v>
      </c>
      <c r="J1092" s="211">
        <v>0.43372355373313126</v>
      </c>
      <c r="K1092" s="211">
        <v>0.63466356710574168</v>
      </c>
      <c r="L1092" s="211">
        <v>0.28271970424166715</v>
      </c>
      <c r="M1092" s="211">
        <v>0.10102734722747592</v>
      </c>
      <c r="N1092" s="211">
        <v>0.39845255372414612</v>
      </c>
      <c r="O1092" s="211">
        <v>0.73473235118663782</v>
      </c>
      <c r="P1092" s="211">
        <v>6.2004297253449095E-2</v>
      </c>
      <c r="Q1092" s="211">
        <v>0.10097739300256994</v>
      </c>
      <c r="R1092" s="211">
        <v>0.47519091406143676</v>
      </c>
      <c r="S1092" s="211">
        <v>0.40250784825389585</v>
      </c>
      <c r="T1092" s="211">
        <v>0.5963725647704855</v>
      </c>
      <c r="U1092" s="211">
        <v>0.32422596345480226</v>
      </c>
      <c r="V1092" s="211">
        <v>0.11735776043102042</v>
      </c>
      <c r="W1092" s="211">
        <v>0.51927867592776611</v>
      </c>
      <c r="X1092" s="211">
        <v>0.29025753205951732</v>
      </c>
      <c r="Y1092" s="211">
        <v>0.63888583994845538</v>
      </c>
      <c r="Z1092" s="211">
        <v>0.14931250189744585</v>
      </c>
      <c r="AA1092" s="212">
        <v>0.12342086449020578</v>
      </c>
    </row>
    <row r="1093" spans="1:27" x14ac:dyDescent="0.35">
      <c r="A1093" s="210" t="s">
        <v>1769</v>
      </c>
      <c r="B1093" s="217">
        <v>133.69456157698355</v>
      </c>
      <c r="C1093" s="211">
        <v>8.3530463948552625E-2</v>
      </c>
      <c r="D1093" s="211">
        <v>0.12479115020309814</v>
      </c>
      <c r="E1093" s="211">
        <v>7.4742810565863169E-2</v>
      </c>
      <c r="F1093" s="211">
        <v>9.6520340351240463E-2</v>
      </c>
      <c r="G1093" s="211">
        <v>0.12269923784201375</v>
      </c>
      <c r="H1093" s="211">
        <v>0.10776489615833405</v>
      </c>
      <c r="I1093" s="211">
        <v>0.50057352307294933</v>
      </c>
      <c r="J1093" s="211">
        <v>0.44301989143594944</v>
      </c>
      <c r="K1093" s="211">
        <v>0.57229303864310455</v>
      </c>
      <c r="L1093" s="211">
        <v>0.27293338219494068</v>
      </c>
      <c r="M1093" s="211">
        <v>8.1929127268027008E-2</v>
      </c>
      <c r="N1093" s="211">
        <v>0.41636551082474405</v>
      </c>
      <c r="O1093" s="211">
        <v>0.74078781030029672</v>
      </c>
      <c r="P1093" s="211">
        <v>6.5030768104705941E-2</v>
      </c>
      <c r="Q1093" s="211">
        <v>7.5962938671861283E-2</v>
      </c>
      <c r="R1093" s="211">
        <v>0.46981173628149114</v>
      </c>
      <c r="S1093" s="211">
        <v>0.37251727559073078</v>
      </c>
      <c r="T1093" s="211">
        <v>0.54006625379118611</v>
      </c>
      <c r="U1093" s="211">
        <v>0.53195084508410528</v>
      </c>
      <c r="V1093" s="211">
        <v>0.10959210829859407</v>
      </c>
      <c r="W1093" s="211">
        <v>0.49417500327932407</v>
      </c>
      <c r="X1093" s="211">
        <v>0.32192458741227209</v>
      </c>
      <c r="Y1093" s="211">
        <v>0.63633170066502776</v>
      </c>
      <c r="Z1093" s="211">
        <v>0.14357949828050789</v>
      </c>
      <c r="AA1093" s="212">
        <v>0.12215544511025576</v>
      </c>
    </row>
    <row r="1094" spans="1:27" x14ac:dyDescent="0.35">
      <c r="A1094" s="210" t="s">
        <v>1770</v>
      </c>
      <c r="B1094" s="217">
        <v>118.95164905836928</v>
      </c>
      <c r="C1094" s="211">
        <v>8.4187422395396616E-2</v>
      </c>
      <c r="D1094" s="211">
        <v>0.13144767320659906</v>
      </c>
      <c r="E1094" s="211">
        <v>7.6059797212459271E-2</v>
      </c>
      <c r="F1094" s="211">
        <v>0.10863117340572553</v>
      </c>
      <c r="G1094" s="211">
        <v>0.11548342196481587</v>
      </c>
      <c r="H1094" s="211">
        <v>0.11924861190127348</v>
      </c>
      <c r="I1094" s="211">
        <v>0.46480889388792573</v>
      </c>
      <c r="J1094" s="211">
        <v>0.40503929473539602</v>
      </c>
      <c r="K1094" s="211">
        <v>0.64234724938779297</v>
      </c>
      <c r="L1094" s="211">
        <v>0.27857592515231361</v>
      </c>
      <c r="M1094" s="211">
        <v>0.10199349854751849</v>
      </c>
      <c r="N1094" s="211">
        <v>0.49035744277282844</v>
      </c>
      <c r="O1094" s="211">
        <v>0.59354187676867265</v>
      </c>
      <c r="P1094" s="211">
        <v>6.8871335187421112E-2</v>
      </c>
      <c r="Q1094" s="211">
        <v>0.12653289955383096</v>
      </c>
      <c r="R1094" s="211">
        <v>0.40965837062701915</v>
      </c>
      <c r="S1094" s="211">
        <v>0.32568459703519337</v>
      </c>
      <c r="T1094" s="211">
        <v>0.48166917655450764</v>
      </c>
      <c r="U1094" s="211">
        <v>0.38646955624860446</v>
      </c>
      <c r="V1094" s="211">
        <v>6.6398581766374004E-2</v>
      </c>
      <c r="W1094" s="211">
        <v>0.52145892924239989</v>
      </c>
      <c r="X1094" s="211">
        <v>0.37286502867496935</v>
      </c>
      <c r="Y1094" s="211">
        <v>0.65947050122838635</v>
      </c>
      <c r="Z1094" s="211">
        <v>0.14245521453526933</v>
      </c>
      <c r="AA1094" s="212">
        <v>0.12369397008707179</v>
      </c>
    </row>
    <row r="1095" spans="1:27" x14ac:dyDescent="0.35">
      <c r="A1095" s="210" t="s">
        <v>1771</v>
      </c>
      <c r="B1095" s="217">
        <v>152.87340745011943</v>
      </c>
      <c r="C1095" s="211">
        <v>5.8653881598974597E-2</v>
      </c>
      <c r="D1095" s="211">
        <v>0.11698401046903192</v>
      </c>
      <c r="E1095" s="211">
        <v>7.7558833475454128E-2</v>
      </c>
      <c r="F1095" s="211">
        <v>0.10039191653462652</v>
      </c>
      <c r="G1095" s="211">
        <v>0.11837765809830506</v>
      </c>
      <c r="H1095" s="211">
        <v>0.12127212530600365</v>
      </c>
      <c r="I1095" s="211">
        <v>0.42319555445382417</v>
      </c>
      <c r="J1095" s="211">
        <v>0.44668083937098418</v>
      </c>
      <c r="K1095" s="211">
        <v>0.62912626408901329</v>
      </c>
      <c r="L1095" s="211">
        <v>0.27032912192117481</v>
      </c>
      <c r="M1095" s="211">
        <v>0.1053136661811996</v>
      </c>
      <c r="N1095" s="211">
        <v>0.46791357327966587</v>
      </c>
      <c r="O1095" s="211">
        <v>0.57638071910815825</v>
      </c>
      <c r="P1095" s="211">
        <v>6.5996902529642076E-2</v>
      </c>
      <c r="Q1095" s="211">
        <v>6.5878604406227767E-2</v>
      </c>
      <c r="R1095" s="211">
        <v>0.39005521487341099</v>
      </c>
      <c r="S1095" s="211">
        <v>0.4113966380259737</v>
      </c>
      <c r="T1095" s="211">
        <v>0.56105324072258811</v>
      </c>
      <c r="U1095" s="211">
        <v>0.49798776826256652</v>
      </c>
      <c r="V1095" s="211">
        <v>9.8489295748095104E-2</v>
      </c>
      <c r="W1095" s="211">
        <v>0.58470607435312782</v>
      </c>
      <c r="X1095" s="211">
        <v>0.35811067038768279</v>
      </c>
      <c r="Y1095" s="211">
        <v>0.63463702698214219</v>
      </c>
      <c r="Z1095" s="211">
        <v>0.14854890531059264</v>
      </c>
      <c r="AA1095" s="212">
        <v>0.11265366229926581</v>
      </c>
    </row>
    <row r="1096" spans="1:27" x14ac:dyDescent="0.35">
      <c r="A1096" s="210" t="s">
        <v>1772</v>
      </c>
      <c r="B1096" s="217">
        <v>184.49541849222891</v>
      </c>
      <c r="C1096" s="211">
        <v>6.1886811638338965E-2</v>
      </c>
      <c r="D1096" s="211">
        <v>0.12069604176028835</v>
      </c>
      <c r="E1096" s="211">
        <v>7.8611070915684478E-2</v>
      </c>
      <c r="F1096" s="211">
        <v>8.9308996911297345E-2</v>
      </c>
      <c r="G1096" s="211">
        <v>0.12344597767229409</v>
      </c>
      <c r="H1096" s="211">
        <v>0.11314109464683904</v>
      </c>
      <c r="I1096" s="211">
        <v>0.49058624942722573</v>
      </c>
      <c r="J1096" s="211">
        <v>0.43215156313176023</v>
      </c>
      <c r="K1096" s="211">
        <v>0.62343858143126929</v>
      </c>
      <c r="L1096" s="211">
        <v>0.27411262698996913</v>
      </c>
      <c r="M1096" s="211">
        <v>8.9252912755812402E-2</v>
      </c>
      <c r="N1096" s="211">
        <v>0.47508286925953658</v>
      </c>
      <c r="O1096" s="211">
        <v>0.79517148353743539</v>
      </c>
      <c r="P1096" s="211">
        <v>6.9544560095798416E-2</v>
      </c>
      <c r="Q1096" s="211">
        <v>0.11960062994155021</v>
      </c>
      <c r="R1096" s="211">
        <v>0.41883099078935415</v>
      </c>
      <c r="S1096" s="211">
        <v>0.40952727541817546</v>
      </c>
      <c r="T1096" s="211">
        <v>0.60195858302048089</v>
      </c>
      <c r="U1096" s="211">
        <v>0.52132103588889578</v>
      </c>
      <c r="V1096" s="211">
        <v>0.13674438343934897</v>
      </c>
      <c r="W1096" s="211">
        <v>0.49892195400766842</v>
      </c>
      <c r="X1096" s="211">
        <v>0.28530733502292172</v>
      </c>
      <c r="Y1096" s="211">
        <v>0.65386975673621839</v>
      </c>
      <c r="Z1096" s="211">
        <v>0.14750219605687212</v>
      </c>
      <c r="AA1096" s="212">
        <v>0.11476625545283685</v>
      </c>
    </row>
    <row r="1097" spans="1:27" x14ac:dyDescent="0.35">
      <c r="A1097" s="210" t="s">
        <v>1773</v>
      </c>
      <c r="B1097" s="217">
        <v>124.89557413235352</v>
      </c>
      <c r="C1097" s="211">
        <v>4.9615512841902465E-2</v>
      </c>
      <c r="D1097" s="211">
        <v>0.12721585866564508</v>
      </c>
      <c r="E1097" s="211">
        <v>7.7770764568498865E-2</v>
      </c>
      <c r="F1097" s="211">
        <v>0.100148318578894</v>
      </c>
      <c r="G1097" s="211">
        <v>0.1185358603030925</v>
      </c>
      <c r="H1097" s="211">
        <v>0.12502471611870103</v>
      </c>
      <c r="I1097" s="211">
        <v>0.46628955523009169</v>
      </c>
      <c r="J1097" s="211">
        <v>0.44065944088793718</v>
      </c>
      <c r="K1097" s="211">
        <v>0.61096802592859223</v>
      </c>
      <c r="L1097" s="211">
        <v>0.2693336535004125</v>
      </c>
      <c r="M1097" s="211">
        <v>0.11425658948678563</v>
      </c>
      <c r="N1097" s="211">
        <v>0.36218392811917882</v>
      </c>
      <c r="O1097" s="211">
        <v>0.59930196652045242</v>
      </c>
      <c r="P1097" s="211">
        <v>6.7973526777539289E-2</v>
      </c>
      <c r="Q1097" s="211">
        <v>6.546150341921822E-2</v>
      </c>
      <c r="R1097" s="211">
        <v>0.36304532040630877</v>
      </c>
      <c r="S1097" s="211">
        <v>0.40276813956194851</v>
      </c>
      <c r="T1097" s="211">
        <v>0.53889959989807645</v>
      </c>
      <c r="U1097" s="211">
        <v>0.38718636288769537</v>
      </c>
      <c r="V1097" s="211">
        <v>7.5118181611475113E-2</v>
      </c>
      <c r="W1097" s="211">
        <v>0.61279566564224153</v>
      </c>
      <c r="X1097" s="211">
        <v>0.35871748506248602</v>
      </c>
      <c r="Y1097" s="211">
        <v>0.51681479687594234</v>
      </c>
      <c r="Z1097" s="211">
        <v>0.14986165613576943</v>
      </c>
      <c r="AA1097" s="212">
        <v>0.11128269171793244</v>
      </c>
    </row>
    <row r="1098" spans="1:27" x14ac:dyDescent="0.35">
      <c r="A1098" s="210" t="s">
        <v>1774</v>
      </c>
      <c r="B1098" s="217">
        <v>152.76840327809899</v>
      </c>
      <c r="C1098" s="211">
        <v>6.4749314066482211E-2</v>
      </c>
      <c r="D1098" s="211">
        <v>0.12166425812724981</v>
      </c>
      <c r="E1098" s="211">
        <v>7.4388525182467746E-2</v>
      </c>
      <c r="F1098" s="211">
        <v>0.10592073952814982</v>
      </c>
      <c r="G1098" s="211">
        <v>0.11905550037073935</v>
      </c>
      <c r="H1098" s="211">
        <v>0.10482995930199303</v>
      </c>
      <c r="I1098" s="211">
        <v>0.44481026859512413</v>
      </c>
      <c r="J1098" s="211">
        <v>0.45532058904999501</v>
      </c>
      <c r="K1098" s="211">
        <v>0.59390440774622655</v>
      </c>
      <c r="L1098" s="211">
        <v>0.28364095677638163</v>
      </c>
      <c r="M1098" s="211">
        <v>0.12038851161160724</v>
      </c>
      <c r="N1098" s="211">
        <v>0.45021864011365309</v>
      </c>
      <c r="O1098" s="211">
        <v>0.73165871908734115</v>
      </c>
      <c r="P1098" s="211">
        <v>6.8063837448318745E-2</v>
      </c>
      <c r="Q1098" s="211">
        <v>0.11049187460998416</v>
      </c>
      <c r="R1098" s="211">
        <v>0.4413941898416413</v>
      </c>
      <c r="S1098" s="211">
        <v>0.30750999109505883</v>
      </c>
      <c r="T1098" s="211">
        <v>0.63028006482613141</v>
      </c>
      <c r="U1098" s="211">
        <v>0.412561321535724</v>
      </c>
      <c r="V1098" s="211">
        <v>0.1367352521639057</v>
      </c>
      <c r="W1098" s="211">
        <v>0.51983879638114561</v>
      </c>
      <c r="X1098" s="211">
        <v>0.3361464076530471</v>
      </c>
      <c r="Y1098" s="211">
        <v>0.61982675502898021</v>
      </c>
      <c r="Z1098" s="211">
        <v>0.14550445501035564</v>
      </c>
      <c r="AA1098" s="212">
        <v>0.1270013131531702</v>
      </c>
    </row>
    <row r="1099" spans="1:27" x14ac:dyDescent="0.35">
      <c r="A1099" s="210" t="s">
        <v>1775</v>
      </c>
      <c r="B1099" s="217">
        <v>114.35580315467482</v>
      </c>
      <c r="C1099" s="211">
        <v>6.5139278692709787E-2</v>
      </c>
      <c r="D1099" s="211">
        <v>0.12171532417873768</v>
      </c>
      <c r="E1099" s="211">
        <v>7.7461819693659353E-2</v>
      </c>
      <c r="F1099" s="211">
        <v>7.8703255131666983E-2</v>
      </c>
      <c r="G1099" s="211">
        <v>0.12181281520639323</v>
      </c>
      <c r="H1099" s="211">
        <v>0.12248326723700938</v>
      </c>
      <c r="I1099" s="211">
        <v>0.51058426063875784</v>
      </c>
      <c r="J1099" s="211">
        <v>0.38766447947327154</v>
      </c>
      <c r="K1099" s="211">
        <v>0.56878709209293454</v>
      </c>
      <c r="L1099" s="211">
        <v>0.27265891633355338</v>
      </c>
      <c r="M1099" s="211">
        <v>0.10189886219788637</v>
      </c>
      <c r="N1099" s="211">
        <v>0.42838322885801633</v>
      </c>
      <c r="O1099" s="211">
        <v>0.71386840178274769</v>
      </c>
      <c r="P1099" s="211">
        <v>7.2073829507128956E-2</v>
      </c>
      <c r="Q1099" s="211">
        <v>7.441543636235054E-2</v>
      </c>
      <c r="R1099" s="211">
        <v>0.38705041826755171</v>
      </c>
      <c r="S1099" s="211">
        <v>0.30290659711263984</v>
      </c>
      <c r="T1099" s="211">
        <v>0.53179738265290732</v>
      </c>
      <c r="U1099" s="211">
        <v>0.42554851361683099</v>
      </c>
      <c r="V1099" s="211">
        <v>5.1552219551722255E-2</v>
      </c>
      <c r="W1099" s="211">
        <v>0.58822841617489341</v>
      </c>
      <c r="X1099" s="211">
        <v>0.41056138693717731</v>
      </c>
      <c r="Y1099" s="211">
        <v>0.70215938961338198</v>
      </c>
      <c r="Z1099" s="211">
        <v>0.14985100706777651</v>
      </c>
      <c r="AA1099" s="212">
        <v>0.12465203773010855</v>
      </c>
    </row>
    <row r="1100" spans="1:27" x14ac:dyDescent="0.35">
      <c r="A1100" s="210" t="s">
        <v>1776</v>
      </c>
      <c r="B1100" s="217">
        <v>132.31032877699275</v>
      </c>
      <c r="C1100" s="211">
        <v>6.3773970559965656E-2</v>
      </c>
      <c r="D1100" s="211">
        <v>0.12554931743280867</v>
      </c>
      <c r="E1100" s="211">
        <v>7.9050690605170892E-2</v>
      </c>
      <c r="F1100" s="211">
        <v>7.7253259464750354E-2</v>
      </c>
      <c r="G1100" s="211">
        <v>0.11302730370461564</v>
      </c>
      <c r="H1100" s="211">
        <v>0.12282604474519195</v>
      </c>
      <c r="I1100" s="211">
        <v>0.53654280975495305</v>
      </c>
      <c r="J1100" s="211">
        <v>0.43885784160211888</v>
      </c>
      <c r="K1100" s="211">
        <v>0.5928942127404172</v>
      </c>
      <c r="L1100" s="211">
        <v>0.27042465220113349</v>
      </c>
      <c r="M1100" s="211">
        <v>8.9093762787245775E-2</v>
      </c>
      <c r="N1100" s="211">
        <v>0.45205575920923857</v>
      </c>
      <c r="O1100" s="211">
        <v>0.55772116216310985</v>
      </c>
      <c r="P1100" s="211">
        <v>7.0248038626461368E-2</v>
      </c>
      <c r="Q1100" s="211">
        <v>4.7486995064730496E-2</v>
      </c>
      <c r="R1100" s="211">
        <v>0.37375405365464093</v>
      </c>
      <c r="S1100" s="211">
        <v>0.39433226796017234</v>
      </c>
      <c r="T1100" s="211">
        <v>0.47823797499174825</v>
      </c>
      <c r="U1100" s="211">
        <v>0.33090590732325137</v>
      </c>
      <c r="V1100" s="211">
        <v>0.14390223239345759</v>
      </c>
      <c r="W1100" s="211">
        <v>0.56172922330863795</v>
      </c>
      <c r="X1100" s="211">
        <v>0.27486948503785952</v>
      </c>
      <c r="Y1100" s="211">
        <v>0.62428383118519726</v>
      </c>
      <c r="Z1100" s="211">
        <v>0.1491347462550589</v>
      </c>
      <c r="AA1100" s="212">
        <v>0.11911873419083367</v>
      </c>
    </row>
    <row r="1101" spans="1:27" x14ac:dyDescent="0.35">
      <c r="A1101" s="210" t="s">
        <v>1777</v>
      </c>
      <c r="B1101" s="217">
        <v>140.3576360602398</v>
      </c>
      <c r="C1101" s="211">
        <v>7.4074343024981698E-2</v>
      </c>
      <c r="D1101" s="211">
        <v>0.12726260456223185</v>
      </c>
      <c r="E1101" s="211">
        <v>8.2621506647881773E-2</v>
      </c>
      <c r="F1101" s="211">
        <v>9.7958627956298006E-2</v>
      </c>
      <c r="G1101" s="211">
        <v>0.11609074117268325</v>
      </c>
      <c r="H1101" s="211">
        <v>0.11384635320794025</v>
      </c>
      <c r="I1101" s="211">
        <v>0.48513600362720927</v>
      </c>
      <c r="J1101" s="211">
        <v>0.41304198846511719</v>
      </c>
      <c r="K1101" s="211">
        <v>0.584771443062578</v>
      </c>
      <c r="L1101" s="211">
        <v>0.27436282145363422</v>
      </c>
      <c r="M1101" s="211">
        <v>9.0657125585652656E-2</v>
      </c>
      <c r="N1101" s="211">
        <v>0.42959450148645745</v>
      </c>
      <c r="O1101" s="211">
        <v>0.70695670116680454</v>
      </c>
      <c r="P1101" s="211">
        <v>6.3808172198934532E-2</v>
      </c>
      <c r="Q1101" s="211">
        <v>8.3987949419537314E-2</v>
      </c>
      <c r="R1101" s="211">
        <v>0.4508891083554647</v>
      </c>
      <c r="S1101" s="211">
        <v>0.30571170466402064</v>
      </c>
      <c r="T1101" s="211">
        <v>0.60678376889728702</v>
      </c>
      <c r="U1101" s="211">
        <v>0.49939098130341997</v>
      </c>
      <c r="V1101" s="211">
        <v>7.1632669685563616E-2</v>
      </c>
      <c r="W1101" s="211">
        <v>0.59721142475772115</v>
      </c>
      <c r="X1101" s="211">
        <v>0.31277627718434653</v>
      </c>
      <c r="Y1101" s="211">
        <v>0.68038282297555452</v>
      </c>
      <c r="Z1101" s="211">
        <v>0.14202162390687134</v>
      </c>
      <c r="AA1101" s="212">
        <v>0.11104610877352816</v>
      </c>
    </row>
    <row r="1102" spans="1:27" x14ac:dyDescent="0.35">
      <c r="A1102" s="210" t="s">
        <v>1778</v>
      </c>
      <c r="B1102" s="217">
        <v>134.10509219705105</v>
      </c>
      <c r="C1102" s="211">
        <v>6.5154573326235449E-2</v>
      </c>
      <c r="D1102" s="211">
        <v>0.12521081093151062</v>
      </c>
      <c r="E1102" s="211">
        <v>7.626413362691925E-2</v>
      </c>
      <c r="F1102" s="211">
        <v>0.11048532031837462</v>
      </c>
      <c r="G1102" s="211">
        <v>0.11732077898102763</v>
      </c>
      <c r="H1102" s="211">
        <v>0.12118487593440457</v>
      </c>
      <c r="I1102" s="211">
        <v>0.47884955726144884</v>
      </c>
      <c r="J1102" s="211">
        <v>0.43476640551395979</v>
      </c>
      <c r="K1102" s="211">
        <v>0.593858431671623</v>
      </c>
      <c r="L1102" s="211">
        <v>0.26964338597869181</v>
      </c>
      <c r="M1102" s="211">
        <v>9.5256220115935014E-2</v>
      </c>
      <c r="N1102" s="211">
        <v>0.48932965223114799</v>
      </c>
      <c r="O1102" s="211">
        <v>0.67018727194426508</v>
      </c>
      <c r="P1102" s="211">
        <v>6.674266920977398E-2</v>
      </c>
      <c r="Q1102" s="211">
        <v>0.10575152319852289</v>
      </c>
      <c r="R1102" s="211">
        <v>0.39044283139264274</v>
      </c>
      <c r="S1102" s="211">
        <v>0.37035470226390199</v>
      </c>
      <c r="T1102" s="211">
        <v>0.51970611003033829</v>
      </c>
      <c r="U1102" s="211">
        <v>0.52184136360400701</v>
      </c>
      <c r="V1102" s="211">
        <v>7.1013649603714285E-2</v>
      </c>
      <c r="W1102" s="211">
        <v>0.63225050323744636</v>
      </c>
      <c r="X1102" s="211">
        <v>0.33266525053555818</v>
      </c>
      <c r="Y1102" s="211">
        <v>0.70180857980342981</v>
      </c>
      <c r="Z1102" s="211">
        <v>0.14727868950034723</v>
      </c>
      <c r="AA1102" s="212">
        <v>0.11893511417437763</v>
      </c>
    </row>
    <row r="1103" spans="1:27" x14ac:dyDescent="0.35">
      <c r="A1103" s="210" t="s">
        <v>1779</v>
      </c>
      <c r="B1103" s="217">
        <v>141.5637683211292</v>
      </c>
      <c r="C1103" s="211">
        <v>5.0461190694169822E-2</v>
      </c>
      <c r="D1103" s="211">
        <v>0.1129584948499608</v>
      </c>
      <c r="E1103" s="211">
        <v>7.5128192534267613E-2</v>
      </c>
      <c r="F1103" s="211">
        <v>9.9194108037258311E-2</v>
      </c>
      <c r="G1103" s="211">
        <v>0.12035374564720824</v>
      </c>
      <c r="H1103" s="211">
        <v>0.11586571255126238</v>
      </c>
      <c r="I1103" s="211">
        <v>0.46900678876557894</v>
      </c>
      <c r="J1103" s="211">
        <v>0.44483676252247228</v>
      </c>
      <c r="K1103" s="211">
        <v>0.63892449346587388</v>
      </c>
      <c r="L1103" s="211">
        <v>0.27127918805316897</v>
      </c>
      <c r="M1103" s="211">
        <v>9.8913779523364054E-2</v>
      </c>
      <c r="N1103" s="211">
        <v>0.56105317198618543</v>
      </c>
      <c r="O1103" s="211">
        <v>0.71139263672141562</v>
      </c>
      <c r="P1103" s="211">
        <v>6.8594946406707491E-2</v>
      </c>
      <c r="Q1103" s="211">
        <v>0.11615287878446513</v>
      </c>
      <c r="R1103" s="211">
        <v>0.4088067848742169</v>
      </c>
      <c r="S1103" s="211">
        <v>0.30535972397438116</v>
      </c>
      <c r="T1103" s="211">
        <v>0.56260634459522207</v>
      </c>
      <c r="U1103" s="211">
        <v>0.33163888155988647</v>
      </c>
      <c r="V1103" s="211">
        <v>8.7413081773227014E-2</v>
      </c>
      <c r="W1103" s="211">
        <v>0.54182857290251363</v>
      </c>
      <c r="X1103" s="211">
        <v>0.3246183935775615</v>
      </c>
      <c r="Y1103" s="211">
        <v>0.6446909072836946</v>
      </c>
      <c r="Z1103" s="211">
        <v>0.14512450980497685</v>
      </c>
      <c r="AA1103" s="212">
        <v>0.11228883438022062</v>
      </c>
    </row>
    <row r="1104" spans="1:27" x14ac:dyDescent="0.35">
      <c r="A1104" s="210" t="s">
        <v>1780</v>
      </c>
      <c r="B1104" s="217">
        <v>118.20612153249667</v>
      </c>
      <c r="C1104" s="211">
        <v>6.4434427663585425E-2</v>
      </c>
      <c r="D1104" s="211">
        <v>0.11416724737247677</v>
      </c>
      <c r="E1104" s="211">
        <v>8.7332581870052745E-2</v>
      </c>
      <c r="F1104" s="211">
        <v>0.11676868534124286</v>
      </c>
      <c r="G1104" s="211">
        <v>0.12313083426796284</v>
      </c>
      <c r="H1104" s="211">
        <v>0.12659172560279974</v>
      </c>
      <c r="I1104" s="211">
        <v>0.49962394199265203</v>
      </c>
      <c r="J1104" s="211">
        <v>0.48267639955495351</v>
      </c>
      <c r="K1104" s="211">
        <v>0.6473799408300247</v>
      </c>
      <c r="L1104" s="211">
        <v>0.2800730532331307</v>
      </c>
      <c r="M1104" s="211">
        <v>0.10504405704379646</v>
      </c>
      <c r="N1104" s="211">
        <v>0.53449143174796565</v>
      </c>
      <c r="O1104" s="211">
        <v>0.55544255413248467</v>
      </c>
      <c r="P1104" s="211">
        <v>6.4066663485522618E-2</v>
      </c>
      <c r="Q1104" s="211">
        <v>6.8698083851915726E-2</v>
      </c>
      <c r="R1104" s="211">
        <v>0.47788974056229966</v>
      </c>
      <c r="S1104" s="211">
        <v>0.26878095758524639</v>
      </c>
      <c r="T1104" s="211">
        <v>0.51654355085424053</v>
      </c>
      <c r="U1104" s="211">
        <v>0.38464957708737746</v>
      </c>
      <c r="V1104" s="211">
        <v>5.1610733977261666E-2</v>
      </c>
      <c r="W1104" s="211">
        <v>0.58652824837844042</v>
      </c>
      <c r="X1104" s="211">
        <v>0.29678635433890654</v>
      </c>
      <c r="Y1104" s="211">
        <v>0.74339577473019403</v>
      </c>
      <c r="Z1104" s="211">
        <v>0.14562170272786554</v>
      </c>
      <c r="AA1104" s="212">
        <v>0.11808953636096048</v>
      </c>
    </row>
    <row r="1105" spans="1:27" x14ac:dyDescent="0.35">
      <c r="A1105" s="210" t="s">
        <v>1781</v>
      </c>
      <c r="B1105" s="217">
        <v>118.77313567209217</v>
      </c>
      <c r="C1105" s="211">
        <v>7.9662077628478781E-2</v>
      </c>
      <c r="D1105" s="211">
        <v>0.11908943720598668</v>
      </c>
      <c r="E1105" s="211">
        <v>7.2485593905601942E-2</v>
      </c>
      <c r="F1105" s="211">
        <v>0.11681304206144752</v>
      </c>
      <c r="G1105" s="211">
        <v>0.1214727441874445</v>
      </c>
      <c r="H1105" s="211">
        <v>0.12561311370486813</v>
      </c>
      <c r="I1105" s="211">
        <v>0.46386948270148753</v>
      </c>
      <c r="J1105" s="211">
        <v>0.41742345700518724</v>
      </c>
      <c r="K1105" s="211">
        <v>0.59453076272949512</v>
      </c>
      <c r="L1105" s="211">
        <v>0.27571382601689781</v>
      </c>
      <c r="M1105" s="211">
        <v>0.11771366593134461</v>
      </c>
      <c r="N1105" s="211">
        <v>0.36467968750892799</v>
      </c>
      <c r="O1105" s="211">
        <v>0.60236600933379392</v>
      </c>
      <c r="P1105" s="211">
        <v>6.1816006785132646E-2</v>
      </c>
      <c r="Q1105" s="211">
        <v>8.2041685455377822E-2</v>
      </c>
      <c r="R1105" s="211">
        <v>0.42963051104885841</v>
      </c>
      <c r="S1105" s="211">
        <v>0.33189236613465706</v>
      </c>
      <c r="T1105" s="211">
        <v>0.54301032842152863</v>
      </c>
      <c r="U1105" s="211">
        <v>0.40450519805774887</v>
      </c>
      <c r="V1105" s="211">
        <v>8.4790920440319675E-2</v>
      </c>
      <c r="W1105" s="211">
        <v>0.56212421351880892</v>
      </c>
      <c r="X1105" s="211">
        <v>0.34203666849977543</v>
      </c>
      <c r="Y1105" s="211">
        <v>0.64805659884450562</v>
      </c>
      <c r="Z1105" s="211">
        <v>0.14723658202859907</v>
      </c>
      <c r="AA1105" s="212">
        <v>0.12171417007241647</v>
      </c>
    </row>
    <row r="1106" spans="1:27" x14ac:dyDescent="0.35">
      <c r="A1106" s="210" t="s">
        <v>1782</v>
      </c>
      <c r="B1106" s="217">
        <v>129.83169957253747</v>
      </c>
      <c r="C1106" s="211">
        <v>8.3265704558374495E-2</v>
      </c>
      <c r="D1106" s="211">
        <v>0.12102545235483023</v>
      </c>
      <c r="E1106" s="211">
        <v>8.623181781100514E-2</v>
      </c>
      <c r="F1106" s="211">
        <v>0.11268405029950371</v>
      </c>
      <c r="G1106" s="211">
        <v>0.12221156516689868</v>
      </c>
      <c r="H1106" s="211">
        <v>0.1204015040435046</v>
      </c>
      <c r="I1106" s="211">
        <v>0.52217585965363567</v>
      </c>
      <c r="J1106" s="211">
        <v>0.4679551134066639</v>
      </c>
      <c r="K1106" s="211">
        <v>0.5980324826389336</v>
      </c>
      <c r="L1106" s="211">
        <v>0.27300596531748073</v>
      </c>
      <c r="M1106" s="211">
        <v>0.11121354519170876</v>
      </c>
      <c r="N1106" s="211">
        <v>0.47402585328886676</v>
      </c>
      <c r="O1106" s="211">
        <v>0.58537182612998706</v>
      </c>
      <c r="P1106" s="211">
        <v>7.1457089096204934E-2</v>
      </c>
      <c r="Q1106" s="211">
        <v>0.10522550115848511</v>
      </c>
      <c r="R1106" s="211">
        <v>0.39161215434710328</v>
      </c>
      <c r="S1106" s="211">
        <v>0.26997248113353689</v>
      </c>
      <c r="T1106" s="211">
        <v>0.47634579708806518</v>
      </c>
      <c r="U1106" s="211">
        <v>0.34385053485217143</v>
      </c>
      <c r="V1106" s="211">
        <v>8.3618507733679431E-2</v>
      </c>
      <c r="W1106" s="211">
        <v>0.53959054661438377</v>
      </c>
      <c r="X1106" s="211">
        <v>0.37996571656392247</v>
      </c>
      <c r="Y1106" s="211">
        <v>0.70053826410589137</v>
      </c>
      <c r="Z1106" s="211">
        <v>0.14876707157291716</v>
      </c>
      <c r="AA1106" s="212">
        <v>0.12339070774629589</v>
      </c>
    </row>
    <row r="1107" spans="1:27" x14ac:dyDescent="0.35">
      <c r="A1107" s="210" t="s">
        <v>1783</v>
      </c>
      <c r="B1107" s="217">
        <v>131.08340096511168</v>
      </c>
      <c r="C1107" s="211">
        <v>5.6730237865453566E-2</v>
      </c>
      <c r="D1107" s="211">
        <v>0.12244003792913485</v>
      </c>
      <c r="E1107" s="211">
        <v>6.8758803613826525E-2</v>
      </c>
      <c r="F1107" s="211">
        <v>0.10054116664733671</v>
      </c>
      <c r="G1107" s="211">
        <v>0.1210568697900978</v>
      </c>
      <c r="H1107" s="211">
        <v>0.12471537687378273</v>
      </c>
      <c r="I1107" s="211">
        <v>0.43789655361650226</v>
      </c>
      <c r="J1107" s="211">
        <v>0.45000782393253175</v>
      </c>
      <c r="K1107" s="211">
        <v>0.64428999456046465</v>
      </c>
      <c r="L1107" s="211">
        <v>0.27707448501583348</v>
      </c>
      <c r="M1107" s="211">
        <v>8.0206743055082713E-2</v>
      </c>
      <c r="N1107" s="211">
        <v>0.48847180713379668</v>
      </c>
      <c r="O1107" s="211">
        <v>0.65753743452336277</v>
      </c>
      <c r="P1107" s="211">
        <v>6.8503194998576752E-2</v>
      </c>
      <c r="Q1107" s="211">
        <v>0.14185898755235543</v>
      </c>
      <c r="R1107" s="211">
        <v>0.45168793336509677</v>
      </c>
      <c r="S1107" s="211">
        <v>0.35907803704053298</v>
      </c>
      <c r="T1107" s="211">
        <v>0.57466731702344365</v>
      </c>
      <c r="U1107" s="211">
        <v>0.44956947666217528</v>
      </c>
      <c r="V1107" s="211">
        <v>7.1938636743898582E-2</v>
      </c>
      <c r="W1107" s="211">
        <v>0.54866656448288431</v>
      </c>
      <c r="X1107" s="211">
        <v>0.40681761317851561</v>
      </c>
      <c r="Y1107" s="211">
        <v>0.75922957511075817</v>
      </c>
      <c r="Z1107" s="211">
        <v>0.14968874090676515</v>
      </c>
      <c r="AA1107" s="212">
        <v>0.11855722671524643</v>
      </c>
    </row>
    <row r="1108" spans="1:27" x14ac:dyDescent="0.35">
      <c r="A1108" s="210" t="s">
        <v>1784</v>
      </c>
      <c r="B1108" s="217">
        <v>118.71495879715486</v>
      </c>
      <c r="C1108" s="211">
        <v>5.5208341130806124E-2</v>
      </c>
      <c r="D1108" s="211">
        <v>0.12562149409973514</v>
      </c>
      <c r="E1108" s="211">
        <v>8.0309872426187062E-2</v>
      </c>
      <c r="F1108" s="211">
        <v>0.10416966881716211</v>
      </c>
      <c r="G1108" s="211">
        <v>0.12129986273249335</v>
      </c>
      <c r="H1108" s="211">
        <v>0.1164053842636408</v>
      </c>
      <c r="I1108" s="211">
        <v>0.52230439865829448</v>
      </c>
      <c r="J1108" s="211">
        <v>0.39582414049531345</v>
      </c>
      <c r="K1108" s="211">
        <v>0.58496258848817606</v>
      </c>
      <c r="L1108" s="211">
        <v>0.28281563902072232</v>
      </c>
      <c r="M1108" s="211">
        <v>9.1835850149880729E-2</v>
      </c>
      <c r="N1108" s="211">
        <v>0.42255228664250766</v>
      </c>
      <c r="O1108" s="211">
        <v>0.6804684694954809</v>
      </c>
      <c r="P1108" s="211">
        <v>6.5657411612665376E-2</v>
      </c>
      <c r="Q1108" s="211">
        <v>7.6170964820442971E-2</v>
      </c>
      <c r="R1108" s="211">
        <v>0.45292142878734326</v>
      </c>
      <c r="S1108" s="211">
        <v>0.29676946615294908</v>
      </c>
      <c r="T1108" s="211">
        <v>0.49899748770305896</v>
      </c>
      <c r="U1108" s="211">
        <v>0.45379369182152141</v>
      </c>
      <c r="V1108" s="211">
        <v>5.8636421743732875E-2</v>
      </c>
      <c r="W1108" s="211">
        <v>0.62644491346376618</v>
      </c>
      <c r="X1108" s="211">
        <v>0.30638598505343767</v>
      </c>
      <c r="Y1108" s="211">
        <v>0.72325198416981951</v>
      </c>
      <c r="Z1108" s="211">
        <v>0.14555417324629361</v>
      </c>
      <c r="AA1108" s="212">
        <v>0.11749189081715732</v>
      </c>
    </row>
    <row r="1109" spans="1:27" x14ac:dyDescent="0.35">
      <c r="A1109" s="210" t="s">
        <v>1785</v>
      </c>
      <c r="B1109" s="217">
        <v>112.87292260012445</v>
      </c>
      <c r="C1109" s="211">
        <v>5.7103859800375571E-2</v>
      </c>
      <c r="D1109" s="211">
        <v>0.11816242591289979</v>
      </c>
      <c r="E1109" s="211">
        <v>7.9349553906319883E-2</v>
      </c>
      <c r="F1109" s="211">
        <v>9.2811861889656913E-2</v>
      </c>
      <c r="G1109" s="211">
        <v>0.12320063134812606</v>
      </c>
      <c r="H1109" s="211">
        <v>0.12207581826116606</v>
      </c>
      <c r="I1109" s="211">
        <v>0.50242047050864524</v>
      </c>
      <c r="J1109" s="211">
        <v>0.42977654684338867</v>
      </c>
      <c r="K1109" s="211">
        <v>0.58329684457894726</v>
      </c>
      <c r="L1109" s="211">
        <v>0.26922188979777278</v>
      </c>
      <c r="M1109" s="211">
        <v>0.10209574802854493</v>
      </c>
      <c r="N1109" s="211">
        <v>0.35577443471934006</v>
      </c>
      <c r="O1109" s="211">
        <v>0.72397632911011511</v>
      </c>
      <c r="P1109" s="211">
        <v>7.1546196034431728E-2</v>
      </c>
      <c r="Q1109" s="211">
        <v>6.6051264036763091E-2</v>
      </c>
      <c r="R1109" s="211">
        <v>0.46047387836278392</v>
      </c>
      <c r="S1109" s="211">
        <v>0.4002617556729865</v>
      </c>
      <c r="T1109" s="211">
        <v>0.52670316102558035</v>
      </c>
      <c r="U1109" s="211">
        <v>0.49158857276856693</v>
      </c>
      <c r="V1109" s="211">
        <v>5.2565073125544412E-2</v>
      </c>
      <c r="W1109" s="211">
        <v>0.50174907416400116</v>
      </c>
      <c r="X1109" s="211">
        <v>0.28077759042233952</v>
      </c>
      <c r="Y1109" s="211">
        <v>0.56819079730843214</v>
      </c>
      <c r="Z1109" s="211">
        <v>0.1491600311493822</v>
      </c>
      <c r="AA1109" s="212">
        <v>0.12178011201792553</v>
      </c>
    </row>
    <row r="1110" spans="1:27" x14ac:dyDescent="0.35">
      <c r="A1110" s="210" t="s">
        <v>1786</v>
      </c>
      <c r="B1110" s="217">
        <v>195.74920843339208</v>
      </c>
      <c r="C1110" s="211">
        <v>6.1098587175919185E-2</v>
      </c>
      <c r="D1110" s="211">
        <v>0.13224218827939815</v>
      </c>
      <c r="E1110" s="211">
        <v>8.5005561259832996E-2</v>
      </c>
      <c r="F1110" s="211">
        <v>0.10311340933142128</v>
      </c>
      <c r="G1110" s="211">
        <v>0.12357533480289326</v>
      </c>
      <c r="H1110" s="211">
        <v>0.12074537417943185</v>
      </c>
      <c r="I1110" s="211">
        <v>0.5161169612998342</v>
      </c>
      <c r="J1110" s="211">
        <v>0.44300610235962684</v>
      </c>
      <c r="K1110" s="211">
        <v>0.55693438046827781</v>
      </c>
      <c r="L1110" s="211">
        <v>0.26995688854606043</v>
      </c>
      <c r="M1110" s="211">
        <v>0.10612036967466869</v>
      </c>
      <c r="N1110" s="211">
        <v>0.54855133968047753</v>
      </c>
      <c r="O1110" s="211">
        <v>0.63388720066304738</v>
      </c>
      <c r="P1110" s="211">
        <v>7.0612827518461416E-2</v>
      </c>
      <c r="Q1110" s="211">
        <v>0.13084248982108476</v>
      </c>
      <c r="R1110" s="211">
        <v>0.44650858762651663</v>
      </c>
      <c r="S1110" s="211">
        <v>0.33862657377326605</v>
      </c>
      <c r="T1110" s="211">
        <v>0.51400541853875592</v>
      </c>
      <c r="U1110" s="211">
        <v>0.49780930416907127</v>
      </c>
      <c r="V1110" s="211">
        <v>0.15306851738568425</v>
      </c>
      <c r="W1110" s="211">
        <v>0.55368692663267083</v>
      </c>
      <c r="X1110" s="211">
        <v>0.30745262368971299</v>
      </c>
      <c r="Y1110" s="211">
        <v>0.64372370814426916</v>
      </c>
      <c r="Z1110" s="211">
        <v>0.14516685334396251</v>
      </c>
      <c r="AA1110" s="212">
        <v>0.11495512771720696</v>
      </c>
    </row>
    <row r="1111" spans="1:27" x14ac:dyDescent="0.35">
      <c r="A1111" s="210" t="s">
        <v>1787</v>
      </c>
      <c r="B1111" s="217">
        <v>126.69839406980851</v>
      </c>
      <c r="C1111" s="211">
        <v>6.3112098687632498E-2</v>
      </c>
      <c r="D1111" s="211">
        <v>0.12249356211612797</v>
      </c>
      <c r="E1111" s="211">
        <v>7.2565460111879615E-2</v>
      </c>
      <c r="F1111" s="211">
        <v>9.9343182654424544E-2</v>
      </c>
      <c r="G1111" s="211">
        <v>0.11947969625978655</v>
      </c>
      <c r="H1111" s="211">
        <v>0.11701286699576881</v>
      </c>
      <c r="I1111" s="211">
        <v>0.48960102185552645</v>
      </c>
      <c r="J1111" s="211">
        <v>0.4179654802867579</v>
      </c>
      <c r="K1111" s="211">
        <v>0.60960350804561791</v>
      </c>
      <c r="L1111" s="211">
        <v>0.27567623869540658</v>
      </c>
      <c r="M1111" s="211">
        <v>9.5490609673976601E-2</v>
      </c>
      <c r="N1111" s="211">
        <v>0.40518904078619322</v>
      </c>
      <c r="O1111" s="211">
        <v>0.74242654620640502</v>
      </c>
      <c r="P1111" s="211">
        <v>6.4950239351647815E-2</v>
      </c>
      <c r="Q1111" s="211">
        <v>6.4719949643851304E-2</v>
      </c>
      <c r="R1111" s="211">
        <v>0.43687855779435231</v>
      </c>
      <c r="S1111" s="211">
        <v>0.28907610090463526</v>
      </c>
      <c r="T1111" s="211">
        <v>0.54462061646237991</v>
      </c>
      <c r="U1111" s="211">
        <v>0.36678094894584418</v>
      </c>
      <c r="V1111" s="211">
        <v>7.9626753127433655E-2</v>
      </c>
      <c r="W1111" s="211">
        <v>0.52666242322862544</v>
      </c>
      <c r="X1111" s="211">
        <v>0.32102116818769333</v>
      </c>
      <c r="Y1111" s="211">
        <v>0.65298995834137652</v>
      </c>
      <c r="Z1111" s="211">
        <v>0.14855751465720804</v>
      </c>
      <c r="AA1111" s="212">
        <v>0.11075197390963148</v>
      </c>
    </row>
    <row r="1112" spans="1:27" x14ac:dyDescent="0.35">
      <c r="A1112" s="210" t="s">
        <v>1788</v>
      </c>
      <c r="B1112" s="217">
        <v>146.58374526743395</v>
      </c>
      <c r="C1112" s="211">
        <v>5.759669856594539E-2</v>
      </c>
      <c r="D1112" s="211">
        <v>0.12326997535020084</v>
      </c>
      <c r="E1112" s="211">
        <v>8.54885036958212E-2</v>
      </c>
      <c r="F1112" s="211">
        <v>8.1818433369690788E-2</v>
      </c>
      <c r="G1112" s="211">
        <v>0.12040356617717314</v>
      </c>
      <c r="H1112" s="211">
        <v>0.12072587670260482</v>
      </c>
      <c r="I1112" s="211">
        <v>0.5031780340731814</v>
      </c>
      <c r="J1112" s="211">
        <v>0.464449535202063</v>
      </c>
      <c r="K1112" s="211">
        <v>0.61371106432179057</v>
      </c>
      <c r="L1112" s="211">
        <v>0.28145023796933932</v>
      </c>
      <c r="M1112" s="211">
        <v>8.3910766051460112E-2</v>
      </c>
      <c r="N1112" s="211">
        <v>0.35725805761209883</v>
      </c>
      <c r="O1112" s="211">
        <v>0.61924277454232279</v>
      </c>
      <c r="P1112" s="211">
        <v>6.9009896955556718E-2</v>
      </c>
      <c r="Q1112" s="211">
        <v>6.3894275867461367E-2</v>
      </c>
      <c r="R1112" s="211">
        <v>0.4616990124395427</v>
      </c>
      <c r="S1112" s="211">
        <v>0.34148606218798094</v>
      </c>
      <c r="T1112" s="211">
        <v>0.49071754598995654</v>
      </c>
      <c r="U1112" s="211">
        <v>0.40246264716984542</v>
      </c>
      <c r="V1112" s="211">
        <v>0.15676891902069354</v>
      </c>
      <c r="W1112" s="211">
        <v>0.55900689737035503</v>
      </c>
      <c r="X1112" s="211">
        <v>0.26056860492405193</v>
      </c>
      <c r="Y1112" s="211">
        <v>0.68627936923150068</v>
      </c>
      <c r="Z1112" s="211">
        <v>0.14335738976739615</v>
      </c>
      <c r="AA1112" s="212">
        <v>0.12111684931748905</v>
      </c>
    </row>
    <row r="1113" spans="1:27" x14ac:dyDescent="0.35">
      <c r="A1113" s="210" t="s">
        <v>1789</v>
      </c>
      <c r="B1113" s="217">
        <v>166.08861729186756</v>
      </c>
      <c r="C1113" s="211">
        <v>6.4733094550064402E-2</v>
      </c>
      <c r="D1113" s="211">
        <v>0.11610587966810526</v>
      </c>
      <c r="E1113" s="211">
        <v>7.661786600298541E-2</v>
      </c>
      <c r="F1113" s="211">
        <v>0.11172788995612194</v>
      </c>
      <c r="G1113" s="211">
        <v>0.121395766035377</v>
      </c>
      <c r="H1113" s="211">
        <v>0.12012101344638107</v>
      </c>
      <c r="I1113" s="211">
        <v>0.44328751075630002</v>
      </c>
      <c r="J1113" s="211">
        <v>0.48792548992806595</v>
      </c>
      <c r="K1113" s="211">
        <v>0.6269889138794692</v>
      </c>
      <c r="L1113" s="211">
        <v>0.27019635128228076</v>
      </c>
      <c r="M1113" s="211">
        <v>9.6401211801355774E-2</v>
      </c>
      <c r="N1113" s="211">
        <v>0.55444901039445238</v>
      </c>
      <c r="O1113" s="211">
        <v>0.57570465700375106</v>
      </c>
      <c r="P1113" s="211">
        <v>7.0659054710085087E-2</v>
      </c>
      <c r="Q1113" s="211">
        <v>6.6584410426282034E-2</v>
      </c>
      <c r="R1113" s="211">
        <v>0.44143844359276529</v>
      </c>
      <c r="S1113" s="211">
        <v>0.32126432873651145</v>
      </c>
      <c r="T1113" s="211">
        <v>0.5422950326951268</v>
      </c>
      <c r="U1113" s="211">
        <v>0.5058442743868039</v>
      </c>
      <c r="V1113" s="211">
        <v>0.12676173824815312</v>
      </c>
      <c r="W1113" s="211">
        <v>0.55561229431662795</v>
      </c>
      <c r="X1113" s="211">
        <v>0.34817367693206991</v>
      </c>
      <c r="Y1113" s="211">
        <v>0.60309110621859185</v>
      </c>
      <c r="Z1113" s="211">
        <v>0.14987929285699927</v>
      </c>
      <c r="AA1113" s="212">
        <v>0.1160850096465877</v>
      </c>
    </row>
    <row r="1114" spans="1:27" x14ac:dyDescent="0.35">
      <c r="A1114" s="210" t="s">
        <v>1790</v>
      </c>
      <c r="B1114" s="217">
        <v>210.49266419585268</v>
      </c>
      <c r="C1114" s="211">
        <v>7.5703646112195738E-2</v>
      </c>
      <c r="D1114" s="211">
        <v>0.11637710045251186</v>
      </c>
      <c r="E1114" s="211">
        <v>8.277314619168033E-2</v>
      </c>
      <c r="F1114" s="211">
        <v>9.0502724105454374E-2</v>
      </c>
      <c r="G1114" s="211">
        <v>0.11983956746190742</v>
      </c>
      <c r="H1114" s="211">
        <v>0.12265284248667473</v>
      </c>
      <c r="I1114" s="211">
        <v>0.46502161672401404</v>
      </c>
      <c r="J1114" s="211">
        <v>0.40736841908620824</v>
      </c>
      <c r="K1114" s="211">
        <v>0.59072102726172748</v>
      </c>
      <c r="L1114" s="211">
        <v>0.26708840148248097</v>
      </c>
      <c r="M1114" s="211">
        <v>0.10930668237977277</v>
      </c>
      <c r="N1114" s="211">
        <v>0.50006836020051026</v>
      </c>
      <c r="O1114" s="211">
        <v>0.62270809271190708</v>
      </c>
      <c r="P1114" s="211">
        <v>7.0610431808755814E-2</v>
      </c>
      <c r="Q1114" s="211">
        <v>8.2954393806389928E-2</v>
      </c>
      <c r="R1114" s="211">
        <v>0.4249514958819896</v>
      </c>
      <c r="S1114" s="211">
        <v>0.27503614867756382</v>
      </c>
      <c r="T1114" s="211">
        <v>0.59143616446814962</v>
      </c>
      <c r="U1114" s="211">
        <v>0.46256731660519751</v>
      </c>
      <c r="V1114" s="211">
        <v>0.17007574049224206</v>
      </c>
      <c r="W1114" s="211">
        <v>0.54491416702249773</v>
      </c>
      <c r="X1114" s="211">
        <v>0.32278977067766923</v>
      </c>
      <c r="Y1114" s="211">
        <v>0.73858226564869833</v>
      </c>
      <c r="Z1114" s="211">
        <v>0.14613543093070017</v>
      </c>
      <c r="AA1114" s="212">
        <v>0.11555783329285756</v>
      </c>
    </row>
    <row r="1115" spans="1:27" x14ac:dyDescent="0.35">
      <c r="A1115" s="210" t="s">
        <v>1791</v>
      </c>
      <c r="B1115" s="217">
        <v>131.69169358575584</v>
      </c>
      <c r="C1115" s="211">
        <v>6.0105064244102155E-2</v>
      </c>
      <c r="D1115" s="211">
        <v>0.1270560447076666</v>
      </c>
      <c r="E1115" s="211">
        <v>7.6617091712106344E-2</v>
      </c>
      <c r="F1115" s="211">
        <v>0.10355167821012545</v>
      </c>
      <c r="G1115" s="211">
        <v>0.12102281929610913</v>
      </c>
      <c r="H1115" s="211">
        <v>0.11209251208495055</v>
      </c>
      <c r="I1115" s="211">
        <v>0.51033633240594101</v>
      </c>
      <c r="J1115" s="211">
        <v>0.44507980678800141</v>
      </c>
      <c r="K1115" s="211">
        <v>0.64335344331142197</v>
      </c>
      <c r="L1115" s="211">
        <v>0.27354289237612478</v>
      </c>
      <c r="M1115" s="211">
        <v>0.1027567215014496</v>
      </c>
      <c r="N1115" s="211">
        <v>0.38072082275568059</v>
      </c>
      <c r="O1115" s="211">
        <v>0.62723384616097522</v>
      </c>
      <c r="P1115" s="211">
        <v>6.6746785152464488E-2</v>
      </c>
      <c r="Q1115" s="211">
        <v>8.9711733849528602E-2</v>
      </c>
      <c r="R1115" s="211">
        <v>0.43646291351663091</v>
      </c>
      <c r="S1115" s="211">
        <v>0.39866082130766317</v>
      </c>
      <c r="T1115" s="211">
        <v>0.56697303588260428</v>
      </c>
      <c r="U1115" s="211">
        <v>0.43233488313542445</v>
      </c>
      <c r="V1115" s="211">
        <v>8.3430929271021179E-2</v>
      </c>
      <c r="W1115" s="211">
        <v>0.54969590067185659</v>
      </c>
      <c r="X1115" s="211">
        <v>0.41718187071025714</v>
      </c>
      <c r="Y1115" s="211">
        <v>0.64458748228961504</v>
      </c>
      <c r="Z1115" s="211">
        <v>0.14404121114612084</v>
      </c>
      <c r="AA1115" s="212">
        <v>0.11886986278061526</v>
      </c>
    </row>
    <row r="1116" spans="1:27" x14ac:dyDescent="0.35">
      <c r="A1116" s="210" t="s">
        <v>1792</v>
      </c>
      <c r="B1116" s="217">
        <v>172.22268814575065</v>
      </c>
      <c r="C1116" s="211">
        <v>6.9302801579276041E-2</v>
      </c>
      <c r="D1116" s="211">
        <v>0.13252110379195453</v>
      </c>
      <c r="E1116" s="211">
        <v>8.2837517260335447E-2</v>
      </c>
      <c r="F1116" s="211">
        <v>0.10276965556990088</v>
      </c>
      <c r="G1116" s="211">
        <v>0.11733044162737813</v>
      </c>
      <c r="H1116" s="211">
        <v>0.11823890463333588</v>
      </c>
      <c r="I1116" s="211">
        <v>0.42016959742786186</v>
      </c>
      <c r="J1116" s="211">
        <v>0.40277473926339652</v>
      </c>
      <c r="K1116" s="211">
        <v>0.53078369187329022</v>
      </c>
      <c r="L1116" s="211">
        <v>0.27471040800438495</v>
      </c>
      <c r="M1116" s="211">
        <v>9.6791106515148481E-2</v>
      </c>
      <c r="N1116" s="211">
        <v>0.55296001676650897</v>
      </c>
      <c r="O1116" s="211">
        <v>0.64138584365815321</v>
      </c>
      <c r="P1116" s="211">
        <v>6.6810066621155156E-2</v>
      </c>
      <c r="Q1116" s="211">
        <v>4.8644369431036408E-2</v>
      </c>
      <c r="R1116" s="211">
        <v>0.44372917868387757</v>
      </c>
      <c r="S1116" s="211">
        <v>0.35897835971176695</v>
      </c>
      <c r="T1116" s="211">
        <v>0.56976460192888068</v>
      </c>
      <c r="U1116" s="211">
        <v>0.54730304809694252</v>
      </c>
      <c r="V1116" s="211">
        <v>0.14915225644265909</v>
      </c>
      <c r="W1116" s="211">
        <v>0.57184624489986668</v>
      </c>
      <c r="X1116" s="211">
        <v>0.35636414791130339</v>
      </c>
      <c r="Y1116" s="211">
        <v>0.71880786316284873</v>
      </c>
      <c r="Z1116" s="211">
        <v>0.1492907060786145</v>
      </c>
      <c r="AA1116" s="212">
        <v>0.12194053426633011</v>
      </c>
    </row>
    <row r="1117" spans="1:27" x14ac:dyDescent="0.35">
      <c r="A1117" s="210" t="s">
        <v>1793</v>
      </c>
      <c r="B1117" s="217">
        <v>124.48359349204051</v>
      </c>
      <c r="C1117" s="211">
        <v>5.6499552254693899E-2</v>
      </c>
      <c r="D1117" s="211">
        <v>0.12429014696715451</v>
      </c>
      <c r="E1117" s="211">
        <v>8.3361359461136875E-2</v>
      </c>
      <c r="F1117" s="211">
        <v>0.1103107805774408</v>
      </c>
      <c r="G1117" s="211">
        <v>0.12267664917852976</v>
      </c>
      <c r="H1117" s="211">
        <v>0.11260407517353546</v>
      </c>
      <c r="I1117" s="211">
        <v>0.45582328472166156</v>
      </c>
      <c r="J1117" s="211">
        <v>0.41969204755739575</v>
      </c>
      <c r="K1117" s="211">
        <v>0.61133645697811323</v>
      </c>
      <c r="L1117" s="211">
        <v>0.28093131476882705</v>
      </c>
      <c r="M1117" s="211">
        <v>0.10744001377306578</v>
      </c>
      <c r="N1117" s="211">
        <v>0.51924476885040216</v>
      </c>
      <c r="O1117" s="211">
        <v>0.75370044331376551</v>
      </c>
      <c r="P1117" s="211">
        <v>6.878822003597479E-2</v>
      </c>
      <c r="Q1117" s="211">
        <v>0.118300379353975</v>
      </c>
      <c r="R1117" s="211">
        <v>0.42876417863263577</v>
      </c>
      <c r="S1117" s="211">
        <v>0.31173793466375288</v>
      </c>
      <c r="T1117" s="211">
        <v>0.55908965836384372</v>
      </c>
      <c r="U1117" s="211">
        <v>0.35570192322060606</v>
      </c>
      <c r="V1117" s="211">
        <v>5.4681152075130968E-2</v>
      </c>
      <c r="W1117" s="211">
        <v>0.56389833206389484</v>
      </c>
      <c r="X1117" s="211">
        <v>0.24008272872499051</v>
      </c>
      <c r="Y1117" s="211">
        <v>0.7654661552165567</v>
      </c>
      <c r="Z1117" s="211">
        <v>0.14310387846942055</v>
      </c>
      <c r="AA1117" s="212">
        <v>0.12431268058190818</v>
      </c>
    </row>
    <row r="1118" spans="1:27" x14ac:dyDescent="0.35">
      <c r="A1118" s="210" t="s">
        <v>1794</v>
      </c>
      <c r="B1118" s="217">
        <v>116.14021521868007</v>
      </c>
      <c r="C1118" s="211">
        <v>5.8486066379010271E-2</v>
      </c>
      <c r="D1118" s="211">
        <v>0.11609593323295045</v>
      </c>
      <c r="E1118" s="211">
        <v>6.8026288108151256E-2</v>
      </c>
      <c r="F1118" s="211">
        <v>0.10817297538052628</v>
      </c>
      <c r="G1118" s="211">
        <v>0.11749034104494741</v>
      </c>
      <c r="H1118" s="211">
        <v>0.12158077407930577</v>
      </c>
      <c r="I1118" s="211">
        <v>0.44486150221823417</v>
      </c>
      <c r="J1118" s="211">
        <v>0.43008523889043054</v>
      </c>
      <c r="K1118" s="211">
        <v>0.56284360317045512</v>
      </c>
      <c r="L1118" s="211">
        <v>0.28239479072048512</v>
      </c>
      <c r="M1118" s="211">
        <v>0.10220733420589566</v>
      </c>
      <c r="N1118" s="211">
        <v>0.46036650982885574</v>
      </c>
      <c r="O1118" s="211">
        <v>0.64305796620895617</v>
      </c>
      <c r="P1118" s="211">
        <v>6.9175112318506607E-2</v>
      </c>
      <c r="Q1118" s="211">
        <v>7.5325972631023072E-2</v>
      </c>
      <c r="R1118" s="211">
        <v>0.45785569078663724</v>
      </c>
      <c r="S1118" s="211">
        <v>0.32192709312810908</v>
      </c>
      <c r="T1118" s="211">
        <v>0.59332624239661003</v>
      </c>
      <c r="U1118" s="211">
        <v>0.44897251662053983</v>
      </c>
      <c r="V1118" s="211">
        <v>7.5790346155870436E-2</v>
      </c>
      <c r="W1118" s="211">
        <v>0.56296882904144563</v>
      </c>
      <c r="X1118" s="211">
        <v>0.27564314466803541</v>
      </c>
      <c r="Y1118" s="211">
        <v>0.60047039788883327</v>
      </c>
      <c r="Z1118" s="211">
        <v>0.14786291855639594</v>
      </c>
      <c r="AA1118" s="212">
        <v>0.12402512917397961</v>
      </c>
    </row>
    <row r="1119" spans="1:27" x14ac:dyDescent="0.35">
      <c r="A1119" s="210" t="s">
        <v>1795</v>
      </c>
      <c r="B1119" s="217">
        <v>115.70745970539906</v>
      </c>
      <c r="C1119" s="211">
        <v>5.2978651070995364E-2</v>
      </c>
      <c r="D1119" s="211">
        <v>0.12945475334299664</v>
      </c>
      <c r="E1119" s="211">
        <v>7.3370146013029311E-2</v>
      </c>
      <c r="F1119" s="211">
        <v>9.9504451911303193E-2</v>
      </c>
      <c r="G1119" s="211">
        <v>0.12173698289881199</v>
      </c>
      <c r="H1119" s="211">
        <v>0.12242396740962992</v>
      </c>
      <c r="I1119" s="211">
        <v>0.43036723970411378</v>
      </c>
      <c r="J1119" s="211">
        <v>0.45211009444354849</v>
      </c>
      <c r="K1119" s="211">
        <v>0.53188215334584765</v>
      </c>
      <c r="L1119" s="211">
        <v>0.27762298879712993</v>
      </c>
      <c r="M1119" s="211">
        <v>8.2530489881643534E-2</v>
      </c>
      <c r="N1119" s="211">
        <v>0.40325307166404395</v>
      </c>
      <c r="O1119" s="211">
        <v>0.73419666260123162</v>
      </c>
      <c r="P1119" s="211">
        <v>6.4282960610213449E-2</v>
      </c>
      <c r="Q1119" s="211">
        <v>7.6587568088372304E-2</v>
      </c>
      <c r="R1119" s="211">
        <v>0.3877256930270036</v>
      </c>
      <c r="S1119" s="211">
        <v>0.29929667821383726</v>
      </c>
      <c r="T1119" s="211">
        <v>0.56254825696920441</v>
      </c>
      <c r="U1119" s="211">
        <v>0.4956460588355423</v>
      </c>
      <c r="V1119" s="211">
        <v>6.509063503074064E-2</v>
      </c>
      <c r="W1119" s="211">
        <v>0.5760799253652279</v>
      </c>
      <c r="X1119" s="211">
        <v>0.37696242351043885</v>
      </c>
      <c r="Y1119" s="211">
        <v>0.71257873163994534</v>
      </c>
      <c r="Z1119" s="211">
        <v>0.14889563236347378</v>
      </c>
      <c r="AA1119" s="212">
        <v>0.11802660913825325</v>
      </c>
    </row>
    <row r="1120" spans="1:27" x14ac:dyDescent="0.35">
      <c r="A1120" s="210" t="s">
        <v>1796</v>
      </c>
      <c r="B1120" s="217">
        <v>150.80535806322342</v>
      </c>
      <c r="C1120" s="211">
        <v>5.2405743075893942E-2</v>
      </c>
      <c r="D1120" s="211">
        <v>0.11852161128432198</v>
      </c>
      <c r="E1120" s="211">
        <v>7.827879639377805E-2</v>
      </c>
      <c r="F1120" s="211">
        <v>9.9593692351162388E-2</v>
      </c>
      <c r="G1120" s="211">
        <v>0.12609626047937447</v>
      </c>
      <c r="H1120" s="211">
        <v>0.12303151217917958</v>
      </c>
      <c r="I1120" s="211">
        <v>0.49207674054341699</v>
      </c>
      <c r="J1120" s="211">
        <v>0.46954685597217938</v>
      </c>
      <c r="K1120" s="211">
        <v>0.60504584112468163</v>
      </c>
      <c r="L1120" s="211">
        <v>0.27243261429454357</v>
      </c>
      <c r="M1120" s="211">
        <v>9.1620438421900596E-2</v>
      </c>
      <c r="N1120" s="211">
        <v>0.37996604155370844</v>
      </c>
      <c r="O1120" s="211">
        <v>0.76019209662664489</v>
      </c>
      <c r="P1120" s="211">
        <v>6.9686857130407578E-2</v>
      </c>
      <c r="Q1120" s="211">
        <v>6.4632399695138981E-2</v>
      </c>
      <c r="R1120" s="211">
        <v>0.37499956026277104</v>
      </c>
      <c r="S1120" s="211">
        <v>0.33330923127157042</v>
      </c>
      <c r="T1120" s="211">
        <v>0.62849058087056964</v>
      </c>
      <c r="U1120" s="211">
        <v>0.34584311155166458</v>
      </c>
      <c r="V1120" s="211">
        <v>0.13443211007559636</v>
      </c>
      <c r="W1120" s="211">
        <v>0.52106846161218101</v>
      </c>
      <c r="X1120" s="211">
        <v>0.33382419693492171</v>
      </c>
      <c r="Y1120" s="211">
        <v>0.60960223033944405</v>
      </c>
      <c r="Z1120" s="211">
        <v>0.14823777963513948</v>
      </c>
      <c r="AA1120" s="212">
        <v>0.11202985766651725</v>
      </c>
    </row>
    <row r="1121" spans="1:27" x14ac:dyDescent="0.35">
      <c r="A1121" s="210" t="s">
        <v>1797</v>
      </c>
      <c r="B1121" s="217">
        <v>130.20892033041338</v>
      </c>
      <c r="C1121" s="211">
        <v>5.3317525311158007E-2</v>
      </c>
      <c r="D1121" s="211">
        <v>0.11825345917924406</v>
      </c>
      <c r="E1121" s="211">
        <v>7.5782663070569495E-2</v>
      </c>
      <c r="F1121" s="211">
        <v>8.4211421883328141E-2</v>
      </c>
      <c r="G1121" s="211">
        <v>0.11952606516825069</v>
      </c>
      <c r="H1121" s="211">
        <v>0.11674006958342292</v>
      </c>
      <c r="I1121" s="211">
        <v>0.51765613287994006</v>
      </c>
      <c r="J1121" s="211">
        <v>0.4307004743290459</v>
      </c>
      <c r="K1121" s="211">
        <v>0.60032597873538007</v>
      </c>
      <c r="L1121" s="211">
        <v>0.27095807005381967</v>
      </c>
      <c r="M1121" s="211">
        <v>9.6396613764864608E-2</v>
      </c>
      <c r="N1121" s="211">
        <v>0.5551529014758092</v>
      </c>
      <c r="O1121" s="211">
        <v>0.76087974149773829</v>
      </c>
      <c r="P1121" s="211">
        <v>7.1083320911406511E-2</v>
      </c>
      <c r="Q1121" s="211">
        <v>9.6234244600214944E-2</v>
      </c>
      <c r="R1121" s="211">
        <v>0.46323014585647182</v>
      </c>
      <c r="S1121" s="211">
        <v>0.27008945299799658</v>
      </c>
      <c r="T1121" s="211">
        <v>0.48224392131556321</v>
      </c>
      <c r="U1121" s="211">
        <v>0.45960477201001204</v>
      </c>
      <c r="V1121" s="211">
        <v>5.6553401625930394E-2</v>
      </c>
      <c r="W1121" s="211">
        <v>0.48344175605839035</v>
      </c>
      <c r="X1121" s="211">
        <v>0.37295112219136728</v>
      </c>
      <c r="Y1121" s="211">
        <v>0.78004139840784292</v>
      </c>
      <c r="Z1121" s="211">
        <v>0.14099409417666933</v>
      </c>
      <c r="AA1121" s="212">
        <v>0.12079556932992348</v>
      </c>
    </row>
    <row r="1122" spans="1:27" x14ac:dyDescent="0.35">
      <c r="A1122" s="210" t="s">
        <v>1798</v>
      </c>
      <c r="B1122" s="217">
        <v>142.70615753475255</v>
      </c>
      <c r="C1122" s="211">
        <v>5.097835957996303E-2</v>
      </c>
      <c r="D1122" s="211">
        <v>0.12292404622262766</v>
      </c>
      <c r="E1122" s="211">
        <v>7.945251267518709E-2</v>
      </c>
      <c r="F1122" s="211">
        <v>9.9597160457659914E-2</v>
      </c>
      <c r="G1122" s="211">
        <v>0.12695920053143697</v>
      </c>
      <c r="H1122" s="211">
        <v>0.10263693474246294</v>
      </c>
      <c r="I1122" s="211">
        <v>0.4786620527408631</v>
      </c>
      <c r="J1122" s="211">
        <v>0.4472767392021903</v>
      </c>
      <c r="K1122" s="211">
        <v>0.62973339936745765</v>
      </c>
      <c r="L1122" s="211">
        <v>0.27394141875771799</v>
      </c>
      <c r="M1122" s="211">
        <v>9.9021514599865385E-2</v>
      </c>
      <c r="N1122" s="211">
        <v>0.44442560672054343</v>
      </c>
      <c r="O1122" s="211">
        <v>0.59295223013667919</v>
      </c>
      <c r="P1122" s="211">
        <v>6.9672754394858372E-2</v>
      </c>
      <c r="Q1122" s="211">
        <v>7.2663307801267896E-2</v>
      </c>
      <c r="R1122" s="211">
        <v>0.42544364158787268</v>
      </c>
      <c r="S1122" s="211">
        <v>0.27871369179380739</v>
      </c>
      <c r="T1122" s="211">
        <v>0.51850936540260906</v>
      </c>
      <c r="U1122" s="211">
        <v>0.43833511902620559</v>
      </c>
      <c r="V1122" s="211">
        <v>0.1178973591498273</v>
      </c>
      <c r="W1122" s="211">
        <v>0.48397545895535843</v>
      </c>
      <c r="X1122" s="211">
        <v>0.25397629856345932</v>
      </c>
      <c r="Y1122" s="211">
        <v>0.59986636857687059</v>
      </c>
      <c r="Z1122" s="211">
        <v>0.14977393010668072</v>
      </c>
      <c r="AA1122" s="212">
        <v>0.11931239698210612</v>
      </c>
    </row>
    <row r="1123" spans="1:27" x14ac:dyDescent="0.35">
      <c r="A1123" s="210" t="s">
        <v>1799</v>
      </c>
      <c r="B1123" s="217">
        <v>124.76130879699932</v>
      </c>
      <c r="C1123" s="211">
        <v>5.7742909945786042E-2</v>
      </c>
      <c r="D1123" s="211">
        <v>0.12313158969727754</v>
      </c>
      <c r="E1123" s="211">
        <v>8.1678346783644912E-2</v>
      </c>
      <c r="F1123" s="211">
        <v>9.9112034549591471E-2</v>
      </c>
      <c r="G1123" s="211">
        <v>0.12323392171563449</v>
      </c>
      <c r="H1123" s="211">
        <v>0.11811662705625284</v>
      </c>
      <c r="I1123" s="211">
        <v>0.48644459020318503</v>
      </c>
      <c r="J1123" s="211">
        <v>0.42722680164180271</v>
      </c>
      <c r="K1123" s="211">
        <v>0.57106100810848448</v>
      </c>
      <c r="L1123" s="211">
        <v>0.27414988789500117</v>
      </c>
      <c r="M1123" s="211">
        <v>8.0948404333461274E-2</v>
      </c>
      <c r="N1123" s="211">
        <v>0.53719626031375511</v>
      </c>
      <c r="O1123" s="211">
        <v>0.71036422622156592</v>
      </c>
      <c r="P1123" s="211">
        <v>6.995313326475576E-2</v>
      </c>
      <c r="Q1123" s="211">
        <v>5.5173705528841571E-2</v>
      </c>
      <c r="R1123" s="211">
        <v>0.44053121898492881</v>
      </c>
      <c r="S1123" s="211">
        <v>0.37734671087000826</v>
      </c>
      <c r="T1123" s="211">
        <v>0.50519062071534659</v>
      </c>
      <c r="U1123" s="211">
        <v>0.4084302256701221</v>
      </c>
      <c r="V1123" s="211">
        <v>7.3195043553677258E-2</v>
      </c>
      <c r="W1123" s="211">
        <v>0.50880912159576364</v>
      </c>
      <c r="X1123" s="211">
        <v>0.39833682307622265</v>
      </c>
      <c r="Y1123" s="211">
        <v>0.73077721811948193</v>
      </c>
      <c r="Z1123" s="211">
        <v>0.14458790538809141</v>
      </c>
      <c r="AA1123" s="212">
        <v>0.12136017734661669</v>
      </c>
    </row>
    <row r="1124" spans="1:27" x14ac:dyDescent="0.35">
      <c r="A1124" s="210" t="s">
        <v>1800</v>
      </c>
      <c r="B1124" s="217">
        <v>150.81898502286461</v>
      </c>
      <c r="C1124" s="211">
        <v>6.0465070330122966E-2</v>
      </c>
      <c r="D1124" s="211">
        <v>0.13446565825718876</v>
      </c>
      <c r="E1124" s="211">
        <v>7.1049767609278877E-2</v>
      </c>
      <c r="F1124" s="211">
        <v>8.9419727837704785E-2</v>
      </c>
      <c r="G1124" s="211">
        <v>0.11960386205661536</v>
      </c>
      <c r="H1124" s="211">
        <v>0.12599828590845114</v>
      </c>
      <c r="I1124" s="211">
        <v>0.47657964989756813</v>
      </c>
      <c r="J1124" s="211">
        <v>0.41266361486190384</v>
      </c>
      <c r="K1124" s="211">
        <v>0.63779023955106895</v>
      </c>
      <c r="L1124" s="211">
        <v>0.27403161765666373</v>
      </c>
      <c r="M1124" s="211">
        <v>7.7771570807893792E-2</v>
      </c>
      <c r="N1124" s="211">
        <v>0.37874679706378633</v>
      </c>
      <c r="O1124" s="211">
        <v>0.61864615312601168</v>
      </c>
      <c r="P1124" s="211">
        <v>6.9818377883737306E-2</v>
      </c>
      <c r="Q1124" s="211">
        <v>6.0384598302654607E-2</v>
      </c>
      <c r="R1124" s="211">
        <v>0.45123472572189482</v>
      </c>
      <c r="S1124" s="211">
        <v>0.37270634186168822</v>
      </c>
      <c r="T1124" s="211">
        <v>0.48048757030351641</v>
      </c>
      <c r="U1124" s="211">
        <v>0.40433779755032134</v>
      </c>
      <c r="V1124" s="211">
        <v>0.16856038183959485</v>
      </c>
      <c r="W1124" s="211">
        <v>0.54957887375695225</v>
      </c>
      <c r="X1124" s="211">
        <v>0.23376874352369631</v>
      </c>
      <c r="Y1124" s="211">
        <v>0.63727668767567358</v>
      </c>
      <c r="Z1124" s="211">
        <v>0.14649624276872389</v>
      </c>
      <c r="AA1124" s="212">
        <v>0.11690138569614798</v>
      </c>
    </row>
    <row r="1125" spans="1:27" x14ac:dyDescent="0.35">
      <c r="A1125" s="210" t="s">
        <v>1801</v>
      </c>
      <c r="B1125" s="217">
        <v>141.14313146730183</v>
      </c>
      <c r="C1125" s="211">
        <v>7.4580845246520464E-2</v>
      </c>
      <c r="D1125" s="211">
        <v>0.12052529168899316</v>
      </c>
      <c r="E1125" s="211">
        <v>8.7168580275001045E-2</v>
      </c>
      <c r="F1125" s="211">
        <v>0.10563204167556842</v>
      </c>
      <c r="G1125" s="211">
        <v>0.12213653081354078</v>
      </c>
      <c r="H1125" s="211">
        <v>0.11250044500507819</v>
      </c>
      <c r="I1125" s="211">
        <v>0.50130835959394648</v>
      </c>
      <c r="J1125" s="211">
        <v>0.44142902287018893</v>
      </c>
      <c r="K1125" s="211">
        <v>0.60915397015849326</v>
      </c>
      <c r="L1125" s="211">
        <v>0.27431482491593884</v>
      </c>
      <c r="M1125" s="211">
        <v>8.6623187333568913E-2</v>
      </c>
      <c r="N1125" s="211">
        <v>0.38717149725665601</v>
      </c>
      <c r="O1125" s="211">
        <v>0.6802904911702361</v>
      </c>
      <c r="P1125" s="211">
        <v>7.1892879344845298E-2</v>
      </c>
      <c r="Q1125" s="211">
        <v>5.195604887543824E-2</v>
      </c>
      <c r="R1125" s="211">
        <v>0.40647054489245488</v>
      </c>
      <c r="S1125" s="211">
        <v>0.32411144463074859</v>
      </c>
      <c r="T1125" s="211">
        <v>0.55175563081014189</v>
      </c>
      <c r="U1125" s="211">
        <v>0.37767954110642676</v>
      </c>
      <c r="V1125" s="211">
        <v>0.11964369107488593</v>
      </c>
      <c r="W1125" s="211">
        <v>0.47561787925289167</v>
      </c>
      <c r="X1125" s="211">
        <v>0.32865225015806082</v>
      </c>
      <c r="Y1125" s="211">
        <v>0.67305906548573913</v>
      </c>
      <c r="Z1125" s="211">
        <v>0.14337211488193091</v>
      </c>
      <c r="AA1125" s="212">
        <v>0.11989063363175453</v>
      </c>
    </row>
    <row r="1126" spans="1:27" x14ac:dyDescent="0.35">
      <c r="A1126" s="210" t="s">
        <v>1802</v>
      </c>
      <c r="B1126" s="217">
        <v>132.04958442489104</v>
      </c>
      <c r="C1126" s="211">
        <v>5.8842670710789552E-2</v>
      </c>
      <c r="D1126" s="211">
        <v>0.132162610033219</v>
      </c>
      <c r="E1126" s="211">
        <v>7.7534629627340312E-2</v>
      </c>
      <c r="F1126" s="211">
        <v>7.7123709135484636E-2</v>
      </c>
      <c r="G1126" s="211">
        <v>0.11810281795253952</v>
      </c>
      <c r="H1126" s="211">
        <v>0.11668003535642373</v>
      </c>
      <c r="I1126" s="211">
        <v>0.51345142269621924</v>
      </c>
      <c r="J1126" s="211">
        <v>0.43374643674202418</v>
      </c>
      <c r="K1126" s="211">
        <v>0.639039659862359</v>
      </c>
      <c r="L1126" s="211">
        <v>0.27998702611205956</v>
      </c>
      <c r="M1126" s="211">
        <v>9.2775192391808023E-2</v>
      </c>
      <c r="N1126" s="211">
        <v>0.42890340938726851</v>
      </c>
      <c r="O1126" s="211">
        <v>0.65379859135901663</v>
      </c>
      <c r="P1126" s="211">
        <v>6.1486787486362542E-2</v>
      </c>
      <c r="Q1126" s="211">
        <v>0.11104000717670745</v>
      </c>
      <c r="R1126" s="211">
        <v>0.45178186221706812</v>
      </c>
      <c r="S1126" s="211">
        <v>0.32099493707160492</v>
      </c>
      <c r="T1126" s="211">
        <v>0.56700139648310854</v>
      </c>
      <c r="U1126" s="211">
        <v>0.36144591252500013</v>
      </c>
      <c r="V1126" s="211">
        <v>0.15005702236962243</v>
      </c>
      <c r="W1126" s="211">
        <v>0.54456538394897347</v>
      </c>
      <c r="X1126" s="211">
        <v>0.42016436211693015</v>
      </c>
      <c r="Y1126" s="211">
        <v>0.60872830966679647</v>
      </c>
      <c r="Z1126" s="211">
        <v>0.14414108135084139</v>
      </c>
      <c r="AA1126" s="212">
        <v>0.1261210836674462</v>
      </c>
    </row>
    <row r="1127" spans="1:27" x14ac:dyDescent="0.35">
      <c r="A1127" s="210" t="s">
        <v>1803</v>
      </c>
      <c r="B1127" s="217">
        <v>147.82555380204121</v>
      </c>
      <c r="C1127" s="211">
        <v>5.02084244711299E-2</v>
      </c>
      <c r="D1127" s="211">
        <v>0.11830775708517773</v>
      </c>
      <c r="E1127" s="211">
        <v>8.2062109077689377E-2</v>
      </c>
      <c r="F1127" s="211">
        <v>9.6421459500013351E-2</v>
      </c>
      <c r="G1127" s="211">
        <v>0.1218768651471441</v>
      </c>
      <c r="H1127" s="211">
        <v>0.12732785924463375</v>
      </c>
      <c r="I1127" s="211">
        <v>0.53084348880353804</v>
      </c>
      <c r="J1127" s="211">
        <v>0.47008775048982654</v>
      </c>
      <c r="K1127" s="211">
        <v>0.54422339893199878</v>
      </c>
      <c r="L1127" s="211">
        <v>0.28124109913469064</v>
      </c>
      <c r="M1127" s="211">
        <v>9.1652566936058555E-2</v>
      </c>
      <c r="N1127" s="211">
        <v>0.42076823995461421</v>
      </c>
      <c r="O1127" s="211">
        <v>0.71993555585894176</v>
      </c>
      <c r="P1127" s="211">
        <v>7.1767723739181957E-2</v>
      </c>
      <c r="Q1127" s="211">
        <v>9.213493988925589E-2</v>
      </c>
      <c r="R1127" s="211">
        <v>0.38512530838486636</v>
      </c>
      <c r="S1127" s="211">
        <v>0.30170231527036773</v>
      </c>
      <c r="T1127" s="211">
        <v>0.55689095545699796</v>
      </c>
      <c r="U1127" s="211">
        <v>0.40368880353678244</v>
      </c>
      <c r="V1127" s="211">
        <v>0.12532009798768851</v>
      </c>
      <c r="W1127" s="211">
        <v>0.58260270208248</v>
      </c>
      <c r="X1127" s="211">
        <v>0.35559569792581186</v>
      </c>
      <c r="Y1127" s="211">
        <v>0.54982496231847289</v>
      </c>
      <c r="Z1127" s="211">
        <v>0.14960082489943993</v>
      </c>
      <c r="AA1127" s="212">
        <v>0.11395046027802853</v>
      </c>
    </row>
    <row r="1128" spans="1:27" x14ac:dyDescent="0.35">
      <c r="A1128" s="210" t="s">
        <v>1804</v>
      </c>
      <c r="B1128" s="217">
        <v>127.49499410880512</v>
      </c>
      <c r="C1128" s="211">
        <v>5.5074118098042982E-2</v>
      </c>
      <c r="D1128" s="211">
        <v>0.11740630596766592</v>
      </c>
      <c r="E1128" s="211">
        <v>7.121038707272391E-2</v>
      </c>
      <c r="F1128" s="211">
        <v>0.10922832229272565</v>
      </c>
      <c r="G1128" s="211">
        <v>0.12074460349301816</v>
      </c>
      <c r="H1128" s="211">
        <v>0.12058802914732483</v>
      </c>
      <c r="I1128" s="211">
        <v>0.47481270315190505</v>
      </c>
      <c r="J1128" s="211">
        <v>0.44598610314801923</v>
      </c>
      <c r="K1128" s="211">
        <v>0.61665746445098713</v>
      </c>
      <c r="L1128" s="211">
        <v>0.27674595286449954</v>
      </c>
      <c r="M1128" s="211">
        <v>0.10448366176313834</v>
      </c>
      <c r="N1128" s="211">
        <v>0.36591081942069181</v>
      </c>
      <c r="O1128" s="211">
        <v>0.59890701418378534</v>
      </c>
      <c r="P1128" s="211">
        <v>6.6379794445638768E-2</v>
      </c>
      <c r="Q1128" s="211">
        <v>0.10926866179835575</v>
      </c>
      <c r="R1128" s="211">
        <v>0.47462000261904241</v>
      </c>
      <c r="S1128" s="211">
        <v>0.31938382252240971</v>
      </c>
      <c r="T1128" s="211">
        <v>0.57617532922871573</v>
      </c>
      <c r="U1128" s="211">
        <v>0.45977417665336662</v>
      </c>
      <c r="V1128" s="211">
        <v>7.4107381049461934E-2</v>
      </c>
      <c r="W1128" s="211">
        <v>0.58215259310457856</v>
      </c>
      <c r="X1128" s="211">
        <v>0.34131126149683527</v>
      </c>
      <c r="Y1128" s="211">
        <v>0.6851791525503278</v>
      </c>
      <c r="Z1128" s="211">
        <v>0.14529044434161953</v>
      </c>
      <c r="AA1128" s="212">
        <v>0.117860031420183</v>
      </c>
    </row>
    <row r="1129" spans="1:27" x14ac:dyDescent="0.35">
      <c r="A1129" s="210" t="s">
        <v>1805</v>
      </c>
      <c r="B1129" s="217">
        <v>157.33944972969806</v>
      </c>
      <c r="C1129" s="211">
        <v>6.395934811523922E-2</v>
      </c>
      <c r="D1129" s="211">
        <v>0.12433732551487943</v>
      </c>
      <c r="E1129" s="211">
        <v>7.5978985456313139E-2</v>
      </c>
      <c r="F1129" s="211">
        <v>0.10349571905194277</v>
      </c>
      <c r="G1129" s="211">
        <v>0.12506069530527467</v>
      </c>
      <c r="H1129" s="211">
        <v>0.11357772993245596</v>
      </c>
      <c r="I1129" s="211">
        <v>0.5057396602208275</v>
      </c>
      <c r="J1129" s="211">
        <v>0.41028686403613951</v>
      </c>
      <c r="K1129" s="211">
        <v>0.63857873839245827</v>
      </c>
      <c r="L1129" s="211">
        <v>0.26989783309705878</v>
      </c>
      <c r="M1129" s="211">
        <v>9.3600704193930157E-2</v>
      </c>
      <c r="N1129" s="211">
        <v>0.44731619281894347</v>
      </c>
      <c r="O1129" s="211">
        <v>0.71388861132514736</v>
      </c>
      <c r="P1129" s="211">
        <v>7.0265394470203718E-2</v>
      </c>
      <c r="Q1129" s="211">
        <v>5.3141299748992232E-2</v>
      </c>
      <c r="R1129" s="211">
        <v>0.43880219700152523</v>
      </c>
      <c r="S1129" s="211">
        <v>0.41383744607243361</v>
      </c>
      <c r="T1129" s="211">
        <v>0.55226677419079906</v>
      </c>
      <c r="U1129" s="211">
        <v>0.40204440517935769</v>
      </c>
      <c r="V1129" s="211">
        <v>0.14515301598076968</v>
      </c>
      <c r="W1129" s="211">
        <v>0.58263415505636218</v>
      </c>
      <c r="X1129" s="211">
        <v>0.42516763970954113</v>
      </c>
      <c r="Y1129" s="211">
        <v>0.66604866883991454</v>
      </c>
      <c r="Z1129" s="211">
        <v>0.14953825838521664</v>
      </c>
      <c r="AA1129" s="212">
        <v>0.12083393661742999</v>
      </c>
    </row>
    <row r="1130" spans="1:27" x14ac:dyDescent="0.35">
      <c r="A1130" s="210" t="s">
        <v>1806</v>
      </c>
      <c r="B1130" s="217">
        <v>144.5693218998112</v>
      </c>
      <c r="C1130" s="211">
        <v>6.1987182100743415E-2</v>
      </c>
      <c r="D1130" s="211">
        <v>0.11934182450929735</v>
      </c>
      <c r="E1130" s="211">
        <v>7.7028645895199283E-2</v>
      </c>
      <c r="F1130" s="211">
        <v>7.9875582634487574E-2</v>
      </c>
      <c r="G1130" s="211">
        <v>0.11950016456610017</v>
      </c>
      <c r="H1130" s="211">
        <v>0.12567214713837493</v>
      </c>
      <c r="I1130" s="211">
        <v>0.43622877625797568</v>
      </c>
      <c r="J1130" s="211">
        <v>0.44649049884050934</v>
      </c>
      <c r="K1130" s="211">
        <v>0.59614765547327664</v>
      </c>
      <c r="L1130" s="211">
        <v>0.26979693382713987</v>
      </c>
      <c r="M1130" s="211">
        <v>0.11421786287591004</v>
      </c>
      <c r="N1130" s="211">
        <v>0.47577038555514456</v>
      </c>
      <c r="O1130" s="211">
        <v>0.68033659295279791</v>
      </c>
      <c r="P1130" s="211">
        <v>6.6954321108571829E-2</v>
      </c>
      <c r="Q1130" s="211">
        <v>9.6472688450800426E-2</v>
      </c>
      <c r="R1130" s="211">
        <v>0.42313342611075011</v>
      </c>
      <c r="S1130" s="211">
        <v>0.35871179764678124</v>
      </c>
      <c r="T1130" s="211">
        <v>0.58493046345096977</v>
      </c>
      <c r="U1130" s="211">
        <v>0.4764323840601295</v>
      </c>
      <c r="V1130" s="211">
        <v>8.1111440858137748E-2</v>
      </c>
      <c r="W1130" s="211">
        <v>0.57421962250452285</v>
      </c>
      <c r="X1130" s="211">
        <v>0.29442499580367104</v>
      </c>
      <c r="Y1130" s="211">
        <v>0.63628650345102344</v>
      </c>
      <c r="Z1130" s="211">
        <v>0.14938716758777432</v>
      </c>
      <c r="AA1130" s="212">
        <v>0.11622142579471986</v>
      </c>
    </row>
    <row r="1131" spans="1:27" x14ac:dyDescent="0.35">
      <c r="A1131" s="210" t="s">
        <v>1807</v>
      </c>
      <c r="B1131" s="217">
        <v>161.31811452390471</v>
      </c>
      <c r="C1131" s="211">
        <v>7.3916182475627132E-2</v>
      </c>
      <c r="D1131" s="211">
        <v>0.11578134267775431</v>
      </c>
      <c r="E1131" s="211">
        <v>7.7860127476370306E-2</v>
      </c>
      <c r="F1131" s="211">
        <v>9.9527290364867405E-2</v>
      </c>
      <c r="G1131" s="211">
        <v>0.12528023748126754</v>
      </c>
      <c r="H1131" s="211">
        <v>0.12724291964986542</v>
      </c>
      <c r="I1131" s="211">
        <v>0.45340885105683659</v>
      </c>
      <c r="J1131" s="211">
        <v>0.40876447376720471</v>
      </c>
      <c r="K1131" s="211">
        <v>0.54544153992618361</v>
      </c>
      <c r="L1131" s="211">
        <v>0.27442068105007839</v>
      </c>
      <c r="M1131" s="211">
        <v>9.941241600010095E-2</v>
      </c>
      <c r="N1131" s="211">
        <v>0.44019124717342839</v>
      </c>
      <c r="O1131" s="211">
        <v>0.64262564442684167</v>
      </c>
      <c r="P1131" s="211">
        <v>7.2455262031293335E-2</v>
      </c>
      <c r="Q1131" s="211">
        <v>6.602410725423187E-2</v>
      </c>
      <c r="R1131" s="211">
        <v>0.38695677452978705</v>
      </c>
      <c r="S1131" s="211">
        <v>0.35979836059680231</v>
      </c>
      <c r="T1131" s="211">
        <v>0.49477194019343856</v>
      </c>
      <c r="U1131" s="211">
        <v>0.45753883517111293</v>
      </c>
      <c r="V1131" s="211">
        <v>0.17923321102202858</v>
      </c>
      <c r="W1131" s="211">
        <v>0.59515177779294026</v>
      </c>
      <c r="X1131" s="211">
        <v>0.24282618744601314</v>
      </c>
      <c r="Y1131" s="211">
        <v>0.57380636314720157</v>
      </c>
      <c r="Z1131" s="211">
        <v>0.14501309434880025</v>
      </c>
      <c r="AA1131" s="212">
        <v>0.120514422660964</v>
      </c>
    </row>
    <row r="1132" spans="1:27" x14ac:dyDescent="0.35">
      <c r="A1132" s="210" t="s">
        <v>1808</v>
      </c>
      <c r="B1132" s="217">
        <v>115.95523414162703</v>
      </c>
      <c r="C1132" s="211">
        <v>5.9320040644751507E-2</v>
      </c>
      <c r="D1132" s="211">
        <v>0.13148505086802958</v>
      </c>
      <c r="E1132" s="211">
        <v>7.8148054725674154E-2</v>
      </c>
      <c r="F1132" s="211">
        <v>0.10181743558065176</v>
      </c>
      <c r="G1132" s="211">
        <v>0.12047194368197077</v>
      </c>
      <c r="H1132" s="211">
        <v>0.1123156733553571</v>
      </c>
      <c r="I1132" s="211">
        <v>0.48184373381997569</v>
      </c>
      <c r="J1132" s="211">
        <v>0.47217026027173659</v>
      </c>
      <c r="K1132" s="211">
        <v>0.64593496666182648</v>
      </c>
      <c r="L1132" s="211">
        <v>0.28147282844089622</v>
      </c>
      <c r="M1132" s="211">
        <v>9.2433802906934426E-2</v>
      </c>
      <c r="N1132" s="211">
        <v>0.36278311860018347</v>
      </c>
      <c r="O1132" s="211">
        <v>0.54512864330073674</v>
      </c>
      <c r="P1132" s="211">
        <v>6.8861986133801886E-2</v>
      </c>
      <c r="Q1132" s="211">
        <v>5.5536825952483632E-2</v>
      </c>
      <c r="R1132" s="211">
        <v>0.45075984790306634</v>
      </c>
      <c r="S1132" s="211">
        <v>0.30762026478725246</v>
      </c>
      <c r="T1132" s="211">
        <v>0.57567471784312463</v>
      </c>
      <c r="U1132" s="211">
        <v>0.36410401093609107</v>
      </c>
      <c r="V1132" s="211">
        <v>6.5655732471665895E-2</v>
      </c>
      <c r="W1132" s="211">
        <v>0.58863755585959365</v>
      </c>
      <c r="X1132" s="211">
        <v>0.31584084261814716</v>
      </c>
      <c r="Y1132" s="211">
        <v>0.69822560366384645</v>
      </c>
      <c r="Z1132" s="211">
        <v>0.14574533705035708</v>
      </c>
      <c r="AA1132" s="212">
        <v>0.11802127651731738</v>
      </c>
    </row>
    <row r="1133" spans="1:27" x14ac:dyDescent="0.35">
      <c r="A1133" s="210" t="s">
        <v>1809</v>
      </c>
      <c r="B1133" s="217">
        <v>222.68293046586274</v>
      </c>
      <c r="C1133" s="211">
        <v>5.2501630799350593E-2</v>
      </c>
      <c r="D1133" s="211">
        <v>0.12886599419055816</v>
      </c>
      <c r="E1133" s="211">
        <v>7.1109882465947211E-2</v>
      </c>
      <c r="F1133" s="211">
        <v>0.11016818060089612</v>
      </c>
      <c r="G1133" s="211">
        <v>0.12062967275844393</v>
      </c>
      <c r="H1133" s="211">
        <v>0.1173367090501538</v>
      </c>
      <c r="I1133" s="211">
        <v>0.47233046528067191</v>
      </c>
      <c r="J1133" s="211">
        <v>0.47158162950759774</v>
      </c>
      <c r="K1133" s="211">
        <v>0.61575543340201766</v>
      </c>
      <c r="L1133" s="211">
        <v>0.27457461613782941</v>
      </c>
      <c r="M1133" s="211">
        <v>0.1195218856234181</v>
      </c>
      <c r="N1133" s="211">
        <v>0.48307637298317413</v>
      </c>
      <c r="O1133" s="211">
        <v>0.67455225092704352</v>
      </c>
      <c r="P1133" s="211">
        <v>7.2773727455876208E-2</v>
      </c>
      <c r="Q1133" s="211">
        <v>9.7009530029879706E-2</v>
      </c>
      <c r="R1133" s="211">
        <v>0.46834577247892706</v>
      </c>
      <c r="S1133" s="211">
        <v>0.38620247799691398</v>
      </c>
      <c r="T1133" s="211">
        <v>0.53738852325552189</v>
      </c>
      <c r="U1133" s="211">
        <v>0.45393135576704141</v>
      </c>
      <c r="V1133" s="211">
        <v>0.19084573640295099</v>
      </c>
      <c r="W1133" s="211">
        <v>0.59814853411051039</v>
      </c>
      <c r="X1133" s="211">
        <v>0.31626337151349171</v>
      </c>
      <c r="Y1133" s="211">
        <v>0.62522958435539444</v>
      </c>
      <c r="Z1133" s="211">
        <v>0.14727616851584202</v>
      </c>
      <c r="AA1133" s="212">
        <v>0.11521777405208672</v>
      </c>
    </row>
    <row r="1134" spans="1:27" x14ac:dyDescent="0.35">
      <c r="A1134" s="210" t="s">
        <v>1810</v>
      </c>
      <c r="B1134" s="217">
        <v>117.64380960206944</v>
      </c>
      <c r="C1134" s="211">
        <v>6.2933419602780538E-2</v>
      </c>
      <c r="D1134" s="211">
        <v>0.12746545802413395</v>
      </c>
      <c r="E1134" s="211">
        <v>7.4834611294664066E-2</v>
      </c>
      <c r="F1134" s="211">
        <v>9.098076524799556E-2</v>
      </c>
      <c r="G1134" s="211">
        <v>0.12032732393609934</v>
      </c>
      <c r="H1134" s="211">
        <v>0.1054394935900111</v>
      </c>
      <c r="I1134" s="211">
        <v>0.4277329761001778</v>
      </c>
      <c r="J1134" s="211">
        <v>0.47538292622958622</v>
      </c>
      <c r="K1134" s="211">
        <v>0.57718213993770007</v>
      </c>
      <c r="L1134" s="211">
        <v>0.28108286747944089</v>
      </c>
      <c r="M1134" s="211">
        <v>8.9910498534799974E-2</v>
      </c>
      <c r="N1134" s="211">
        <v>0.40173877710427836</v>
      </c>
      <c r="O1134" s="211">
        <v>0.58639414224617559</v>
      </c>
      <c r="P1134" s="211">
        <v>6.8329820156009496E-2</v>
      </c>
      <c r="Q1134" s="211">
        <v>0.14940491992979607</v>
      </c>
      <c r="R1134" s="211">
        <v>0.3965449520045996</v>
      </c>
      <c r="S1134" s="211">
        <v>0.38298620638475467</v>
      </c>
      <c r="T1134" s="211">
        <v>0.53120973126625137</v>
      </c>
      <c r="U1134" s="211">
        <v>0.46881533899437405</v>
      </c>
      <c r="V1134" s="211">
        <v>7.2567688547808512E-2</v>
      </c>
      <c r="W1134" s="211">
        <v>0.5438881369345796</v>
      </c>
      <c r="X1134" s="211">
        <v>0.27597063494544644</v>
      </c>
      <c r="Y1134" s="211">
        <v>0.63689398913734174</v>
      </c>
      <c r="Z1134" s="211">
        <v>0.14989612722972162</v>
      </c>
      <c r="AA1134" s="212">
        <v>0.12250072946906201</v>
      </c>
    </row>
    <row r="1135" spans="1:27" x14ac:dyDescent="0.35">
      <c r="A1135" s="210" t="s">
        <v>1811</v>
      </c>
      <c r="B1135" s="217">
        <v>110.97945670634113</v>
      </c>
      <c r="C1135" s="211">
        <v>4.877749435204138E-2</v>
      </c>
      <c r="D1135" s="211">
        <v>0.13114347164978776</v>
      </c>
      <c r="E1135" s="211">
        <v>8.3736280075167396E-2</v>
      </c>
      <c r="F1135" s="211">
        <v>9.4881831692463919E-2</v>
      </c>
      <c r="G1135" s="211">
        <v>0.11852621676129516</v>
      </c>
      <c r="H1135" s="211">
        <v>0.11159437543221597</v>
      </c>
      <c r="I1135" s="211">
        <v>0.49629196383053503</v>
      </c>
      <c r="J1135" s="211">
        <v>0.43354962560507426</v>
      </c>
      <c r="K1135" s="211">
        <v>0.64844040497690103</v>
      </c>
      <c r="L1135" s="211">
        <v>0.27459775338065312</v>
      </c>
      <c r="M1135" s="211">
        <v>8.5471067635668502E-2</v>
      </c>
      <c r="N1135" s="211">
        <v>0.39095585250122361</v>
      </c>
      <c r="O1135" s="211">
        <v>0.73747421665218438</v>
      </c>
      <c r="P1135" s="211">
        <v>6.4641384067744972E-2</v>
      </c>
      <c r="Q1135" s="211">
        <v>9.5610276138024891E-2</v>
      </c>
      <c r="R1135" s="211">
        <v>0.41230450054880013</v>
      </c>
      <c r="S1135" s="211">
        <v>0.41948975142249723</v>
      </c>
      <c r="T1135" s="211">
        <v>0.51710093820839154</v>
      </c>
      <c r="U1135" s="211">
        <v>0.3879865676247119</v>
      </c>
      <c r="V1135" s="211">
        <v>6.2188825933308434E-2</v>
      </c>
      <c r="W1135" s="211">
        <v>0.52667417304055719</v>
      </c>
      <c r="X1135" s="211">
        <v>0.283686188448873</v>
      </c>
      <c r="Y1135" s="211">
        <v>0.59326673749602687</v>
      </c>
      <c r="Z1135" s="211">
        <v>0.14536813369749066</v>
      </c>
      <c r="AA1135" s="212">
        <v>0.12052461261532132</v>
      </c>
    </row>
    <row r="1136" spans="1:27" x14ac:dyDescent="0.35">
      <c r="A1136" s="210" t="s">
        <v>1812</v>
      </c>
      <c r="B1136" s="217">
        <v>150.77626809085393</v>
      </c>
      <c r="C1136" s="211">
        <v>8.7508767605847429E-2</v>
      </c>
      <c r="D1136" s="211">
        <v>0.13088192841309104</v>
      </c>
      <c r="E1136" s="211">
        <v>6.880965434495924E-2</v>
      </c>
      <c r="F1136" s="211">
        <v>9.1854198757133174E-2</v>
      </c>
      <c r="G1136" s="211">
        <v>0.11913997763130728</v>
      </c>
      <c r="H1136" s="211">
        <v>0.11732358265838709</v>
      </c>
      <c r="I1136" s="211">
        <v>0.4365991727053864</v>
      </c>
      <c r="J1136" s="211">
        <v>0.43229409776184191</v>
      </c>
      <c r="K1136" s="211">
        <v>0.63905049759535637</v>
      </c>
      <c r="L1136" s="211">
        <v>0.2742119639504928</v>
      </c>
      <c r="M1136" s="211">
        <v>0.10281337395947635</v>
      </c>
      <c r="N1136" s="211">
        <v>0.34753206937153613</v>
      </c>
      <c r="O1136" s="211">
        <v>0.73731016663303428</v>
      </c>
      <c r="P1136" s="211">
        <v>7.0531121207353123E-2</v>
      </c>
      <c r="Q1136" s="211">
        <v>4.5725581008981393E-2</v>
      </c>
      <c r="R1136" s="211">
        <v>0.47358410131056544</v>
      </c>
      <c r="S1136" s="211">
        <v>0.35403896789218747</v>
      </c>
      <c r="T1136" s="211">
        <v>0.58831666583978592</v>
      </c>
      <c r="U1136" s="211">
        <v>0.41398133512755964</v>
      </c>
      <c r="V1136" s="211">
        <v>0.1415767466489308</v>
      </c>
      <c r="W1136" s="211">
        <v>0.52436821049289128</v>
      </c>
      <c r="X1136" s="211">
        <v>0.42847378717979445</v>
      </c>
      <c r="Y1136" s="211">
        <v>0.67669635125955896</v>
      </c>
      <c r="Z1136" s="211">
        <v>0.14840213352629847</v>
      </c>
      <c r="AA1136" s="212">
        <v>0.12686200956215279</v>
      </c>
    </row>
    <row r="1137" spans="1:27" x14ac:dyDescent="0.35">
      <c r="A1137" s="210" t="s">
        <v>1813</v>
      </c>
      <c r="B1137" s="217">
        <v>139.90163606520125</v>
      </c>
      <c r="C1137" s="211">
        <v>5.4527796764596209E-2</v>
      </c>
      <c r="D1137" s="211">
        <v>0.11976997333526958</v>
      </c>
      <c r="E1137" s="211">
        <v>7.4881650050463641E-2</v>
      </c>
      <c r="F1137" s="211">
        <v>8.7947923516063217E-2</v>
      </c>
      <c r="G1137" s="211">
        <v>0.11898936349433197</v>
      </c>
      <c r="H1137" s="211">
        <v>0.11501530895405432</v>
      </c>
      <c r="I1137" s="211">
        <v>0.51095438770992263</v>
      </c>
      <c r="J1137" s="211">
        <v>0.45316023496298885</v>
      </c>
      <c r="K1137" s="211">
        <v>0.62443213935999176</v>
      </c>
      <c r="L1137" s="211">
        <v>0.27685656100795231</v>
      </c>
      <c r="M1137" s="211">
        <v>8.6151506126891278E-2</v>
      </c>
      <c r="N1137" s="211">
        <v>0.36862226714529395</v>
      </c>
      <c r="O1137" s="211">
        <v>0.6111598337375177</v>
      </c>
      <c r="P1137" s="211">
        <v>7.1329278365921109E-2</v>
      </c>
      <c r="Q1137" s="211">
        <v>8.8008673074924174E-2</v>
      </c>
      <c r="R1137" s="211">
        <v>0.42312421762820873</v>
      </c>
      <c r="S1137" s="211">
        <v>0.29587176688462957</v>
      </c>
      <c r="T1137" s="211">
        <v>0.49162875859759381</v>
      </c>
      <c r="U1137" s="211">
        <v>0.39714960536359234</v>
      </c>
      <c r="V1137" s="211">
        <v>0.13034310296153784</v>
      </c>
      <c r="W1137" s="211">
        <v>0.57275557575568825</v>
      </c>
      <c r="X1137" s="211">
        <v>0.2724206179842002</v>
      </c>
      <c r="Y1137" s="211">
        <v>0.52806991145338034</v>
      </c>
      <c r="Z1137" s="211">
        <v>0.14345508807664176</v>
      </c>
      <c r="AA1137" s="212">
        <v>0.11302262792051376</v>
      </c>
    </row>
    <row r="1138" spans="1:27" x14ac:dyDescent="0.35">
      <c r="A1138" s="210" t="s">
        <v>1814</v>
      </c>
      <c r="B1138" s="217">
        <v>147.50935665675931</v>
      </c>
      <c r="C1138" s="211">
        <v>6.2157901390372902E-2</v>
      </c>
      <c r="D1138" s="211">
        <v>0.12983185903584882</v>
      </c>
      <c r="E1138" s="211">
        <v>7.6066242696287839E-2</v>
      </c>
      <c r="F1138" s="211">
        <v>0.11465585017642414</v>
      </c>
      <c r="G1138" s="211">
        <v>0.1218069497915468</v>
      </c>
      <c r="H1138" s="211">
        <v>0.11782360054102742</v>
      </c>
      <c r="I1138" s="211">
        <v>0.47640589992608356</v>
      </c>
      <c r="J1138" s="211">
        <v>0.47246105713687175</v>
      </c>
      <c r="K1138" s="211">
        <v>0.55854754246571026</v>
      </c>
      <c r="L1138" s="211">
        <v>0.27332807059386999</v>
      </c>
      <c r="M1138" s="211">
        <v>0.11533084542622618</v>
      </c>
      <c r="N1138" s="211">
        <v>0.43296326733181145</v>
      </c>
      <c r="O1138" s="211">
        <v>0.71847697944654676</v>
      </c>
      <c r="P1138" s="211">
        <v>7.0578351507946793E-2</v>
      </c>
      <c r="Q1138" s="211">
        <v>8.0573000337675005E-2</v>
      </c>
      <c r="R1138" s="211">
        <v>0.4059992633256711</v>
      </c>
      <c r="S1138" s="211">
        <v>0.32415964784738699</v>
      </c>
      <c r="T1138" s="211">
        <v>0.51775952279466309</v>
      </c>
      <c r="U1138" s="211">
        <v>0.47261592748812437</v>
      </c>
      <c r="V1138" s="211">
        <v>7.3082919019135356E-2</v>
      </c>
      <c r="W1138" s="211">
        <v>0.54795792913857733</v>
      </c>
      <c r="X1138" s="211">
        <v>0.29789614391677127</v>
      </c>
      <c r="Y1138" s="211">
        <v>0.67927809208388967</v>
      </c>
      <c r="Z1138" s="211">
        <v>0.14568368820456634</v>
      </c>
      <c r="AA1138" s="212">
        <v>0.11362260325959585</v>
      </c>
    </row>
    <row r="1139" spans="1:27" x14ac:dyDescent="0.35">
      <c r="A1139" s="210" t="s">
        <v>1815</v>
      </c>
      <c r="B1139" s="217">
        <v>146.48547147968006</v>
      </c>
      <c r="C1139" s="211">
        <v>7.0090553245774678E-2</v>
      </c>
      <c r="D1139" s="211">
        <v>0.13215840238079118</v>
      </c>
      <c r="E1139" s="211">
        <v>7.5689861622887225E-2</v>
      </c>
      <c r="F1139" s="211">
        <v>7.3113045292384007E-2</v>
      </c>
      <c r="G1139" s="211">
        <v>0.12576078169828181</v>
      </c>
      <c r="H1139" s="211">
        <v>0.12219700805233003</v>
      </c>
      <c r="I1139" s="211">
        <v>0.45252902142205403</v>
      </c>
      <c r="J1139" s="211">
        <v>0.39857795953601266</v>
      </c>
      <c r="K1139" s="211">
        <v>0.64427882074829679</v>
      </c>
      <c r="L1139" s="211">
        <v>0.26632743869524927</v>
      </c>
      <c r="M1139" s="211">
        <v>0.10609698058629338</v>
      </c>
      <c r="N1139" s="211">
        <v>0.50403746173754094</v>
      </c>
      <c r="O1139" s="211">
        <v>0.61054909813599867</v>
      </c>
      <c r="P1139" s="211">
        <v>6.9898035307977238E-2</v>
      </c>
      <c r="Q1139" s="211">
        <v>5.4640770338452965E-2</v>
      </c>
      <c r="R1139" s="211">
        <v>0.46499447932244325</v>
      </c>
      <c r="S1139" s="211">
        <v>0.31783690483440508</v>
      </c>
      <c r="T1139" s="211">
        <v>0.50456635364796987</v>
      </c>
      <c r="U1139" s="211">
        <v>0.48496826465731907</v>
      </c>
      <c r="V1139" s="211">
        <v>9.9098648831088168E-2</v>
      </c>
      <c r="W1139" s="211">
        <v>0.52178863508589413</v>
      </c>
      <c r="X1139" s="211">
        <v>0.32690627025754826</v>
      </c>
      <c r="Y1139" s="211">
        <v>0.56475843725681707</v>
      </c>
      <c r="Z1139" s="211">
        <v>0.14897688555893207</v>
      </c>
      <c r="AA1139" s="212">
        <v>0.11801278093410328</v>
      </c>
    </row>
    <row r="1140" spans="1:27" x14ac:dyDescent="0.35">
      <c r="A1140" s="210" t="s">
        <v>1816</v>
      </c>
      <c r="B1140" s="217">
        <v>150.85122050557237</v>
      </c>
      <c r="C1140" s="211">
        <v>5.5364263171720766E-2</v>
      </c>
      <c r="D1140" s="211">
        <v>0.12528689098471724</v>
      </c>
      <c r="E1140" s="211">
        <v>7.3960713521257257E-2</v>
      </c>
      <c r="F1140" s="211">
        <v>9.5566393369646521E-2</v>
      </c>
      <c r="G1140" s="211">
        <v>0.12118793267118413</v>
      </c>
      <c r="H1140" s="211">
        <v>0.12406367343886451</v>
      </c>
      <c r="I1140" s="211">
        <v>0.5081710598978656</v>
      </c>
      <c r="J1140" s="211">
        <v>0.40120218214391501</v>
      </c>
      <c r="K1140" s="211">
        <v>0.62571963591565583</v>
      </c>
      <c r="L1140" s="211">
        <v>0.2749983744455119</v>
      </c>
      <c r="M1140" s="211">
        <v>9.8647667758705732E-2</v>
      </c>
      <c r="N1140" s="211">
        <v>0.42257709325933335</v>
      </c>
      <c r="O1140" s="211">
        <v>0.70269548509501367</v>
      </c>
      <c r="P1140" s="211">
        <v>7.1677748178265444E-2</v>
      </c>
      <c r="Q1140" s="211">
        <v>5.3054468755098685E-2</v>
      </c>
      <c r="R1140" s="211">
        <v>0.38313306940508124</v>
      </c>
      <c r="S1140" s="211">
        <v>0.3207643753245174</v>
      </c>
      <c r="T1140" s="211">
        <v>0.56102944601665972</v>
      </c>
      <c r="U1140" s="211">
        <v>0.42096130468551096</v>
      </c>
      <c r="V1140" s="211">
        <v>0.10454968914412688</v>
      </c>
      <c r="W1140" s="211">
        <v>0.50550052215294539</v>
      </c>
      <c r="X1140" s="211">
        <v>0.35711880820139585</v>
      </c>
      <c r="Y1140" s="211">
        <v>0.73508199098131211</v>
      </c>
      <c r="Z1140" s="211">
        <v>0.14731377327400971</v>
      </c>
      <c r="AA1140" s="212">
        <v>0.11829013250591464</v>
      </c>
    </row>
    <row r="1141" spans="1:27" x14ac:dyDescent="0.35">
      <c r="A1141" s="210" t="s">
        <v>1817</v>
      </c>
      <c r="B1141" s="217">
        <v>140.12089275728189</v>
      </c>
      <c r="C1141" s="211">
        <v>5.569186725642012E-2</v>
      </c>
      <c r="D1141" s="211">
        <v>0.12440356758434699</v>
      </c>
      <c r="E1141" s="211">
        <v>8.590010329151368E-2</v>
      </c>
      <c r="F1141" s="211">
        <v>7.8493319911133924E-2</v>
      </c>
      <c r="G1141" s="211">
        <v>0.12365198444402344</v>
      </c>
      <c r="H1141" s="211">
        <v>0.11951890243596523</v>
      </c>
      <c r="I1141" s="211">
        <v>0.45840835335381591</v>
      </c>
      <c r="J1141" s="211">
        <v>0.41956743970137611</v>
      </c>
      <c r="K1141" s="211">
        <v>0.59873600554524731</v>
      </c>
      <c r="L1141" s="211">
        <v>0.28280782070125848</v>
      </c>
      <c r="M1141" s="211">
        <v>0.10366940591544621</v>
      </c>
      <c r="N1141" s="211">
        <v>0.40620521085671879</v>
      </c>
      <c r="O1141" s="211">
        <v>0.65193835594593641</v>
      </c>
      <c r="P1141" s="211">
        <v>7.0066189318402486E-2</v>
      </c>
      <c r="Q1141" s="211">
        <v>7.0849145636697433E-2</v>
      </c>
      <c r="R1141" s="211">
        <v>0.4563803435273151</v>
      </c>
      <c r="S1141" s="211">
        <v>0.3162594625450495</v>
      </c>
      <c r="T1141" s="211">
        <v>0.57451270591975945</v>
      </c>
      <c r="U1141" s="211">
        <v>0.39466572301809899</v>
      </c>
      <c r="V1141" s="211">
        <v>0.1051842130374743</v>
      </c>
      <c r="W1141" s="211">
        <v>0.56574243262324986</v>
      </c>
      <c r="X1141" s="211">
        <v>0.33941312202998802</v>
      </c>
      <c r="Y1141" s="211">
        <v>0.68584497797730537</v>
      </c>
      <c r="Z1141" s="211">
        <v>0.14629568564252476</v>
      </c>
      <c r="AA1141" s="212">
        <v>0.12248290924212074</v>
      </c>
    </row>
    <row r="1142" spans="1:27" x14ac:dyDescent="0.35">
      <c r="A1142" s="210" t="s">
        <v>1818</v>
      </c>
      <c r="B1142" s="217">
        <v>160.51331548824464</v>
      </c>
      <c r="C1142" s="211">
        <v>6.0720273399006833E-2</v>
      </c>
      <c r="D1142" s="211">
        <v>0.1272652652231607</v>
      </c>
      <c r="E1142" s="211">
        <v>6.9681695283918196E-2</v>
      </c>
      <c r="F1142" s="211">
        <v>8.7166745256170464E-2</v>
      </c>
      <c r="G1142" s="211">
        <v>0.12102994700401287</v>
      </c>
      <c r="H1142" s="211">
        <v>0.12247548467506451</v>
      </c>
      <c r="I1142" s="211">
        <v>0.48098216704810276</v>
      </c>
      <c r="J1142" s="211">
        <v>0.45027716187376121</v>
      </c>
      <c r="K1142" s="211">
        <v>0.54581239156264605</v>
      </c>
      <c r="L1142" s="211">
        <v>0.28028315104874307</v>
      </c>
      <c r="M1142" s="211">
        <v>0.10036432661863806</v>
      </c>
      <c r="N1142" s="211">
        <v>0.47754091324812864</v>
      </c>
      <c r="O1142" s="211">
        <v>0.677839150887946</v>
      </c>
      <c r="P1142" s="211">
        <v>7.2191596303046474E-2</v>
      </c>
      <c r="Q1142" s="211">
        <v>8.477407362041646E-2</v>
      </c>
      <c r="R1142" s="211">
        <v>0.42049139149462406</v>
      </c>
      <c r="S1142" s="211">
        <v>0.34700968516419295</v>
      </c>
      <c r="T1142" s="211">
        <v>0.54613292937582036</v>
      </c>
      <c r="U1142" s="211">
        <v>0.44912949170245414</v>
      </c>
      <c r="V1142" s="211">
        <v>0.11174418449704521</v>
      </c>
      <c r="W1142" s="211">
        <v>0.53619741197525894</v>
      </c>
      <c r="X1142" s="211">
        <v>0.2629580920863786</v>
      </c>
      <c r="Y1142" s="211">
        <v>0.66441141977504792</v>
      </c>
      <c r="Z1142" s="211">
        <v>0.13870706697331286</v>
      </c>
      <c r="AA1142" s="212">
        <v>0.11277916908911091</v>
      </c>
    </row>
    <row r="1143" spans="1:27" x14ac:dyDescent="0.35">
      <c r="A1143" s="210" t="s">
        <v>1819</v>
      </c>
      <c r="B1143" s="217">
        <v>116.51483291752369</v>
      </c>
      <c r="C1143" s="211">
        <v>6.1009575100046134E-2</v>
      </c>
      <c r="D1143" s="211">
        <v>0.12978091699897648</v>
      </c>
      <c r="E1143" s="211">
        <v>6.845723573672835E-2</v>
      </c>
      <c r="F1143" s="211">
        <v>9.8359491934198823E-2</v>
      </c>
      <c r="G1143" s="211">
        <v>0.12423050721117164</v>
      </c>
      <c r="H1143" s="211">
        <v>0.12046444490481815</v>
      </c>
      <c r="I1143" s="211">
        <v>0.45481183176176943</v>
      </c>
      <c r="J1143" s="211">
        <v>0.46033290718132924</v>
      </c>
      <c r="K1143" s="211">
        <v>0.54597287612199108</v>
      </c>
      <c r="L1143" s="211">
        <v>0.27269369727686993</v>
      </c>
      <c r="M1143" s="211">
        <v>9.8746243680878101E-2</v>
      </c>
      <c r="N1143" s="211">
        <v>0.46252595131502594</v>
      </c>
      <c r="O1143" s="211">
        <v>0.69609623183473956</v>
      </c>
      <c r="P1143" s="211">
        <v>7.1135528408755103E-2</v>
      </c>
      <c r="Q1143" s="211">
        <v>0.1015963340386523</v>
      </c>
      <c r="R1143" s="211">
        <v>0.4642815263082628</v>
      </c>
      <c r="S1143" s="211">
        <v>0.29125215382150438</v>
      </c>
      <c r="T1143" s="211">
        <v>0.52976788381943341</v>
      </c>
      <c r="U1143" s="211">
        <v>0.31170110384175603</v>
      </c>
      <c r="V1143" s="211">
        <v>7.0070171967343692E-2</v>
      </c>
      <c r="W1143" s="211">
        <v>0.56933781629319558</v>
      </c>
      <c r="X1143" s="211">
        <v>0.28372709909456034</v>
      </c>
      <c r="Y1143" s="211">
        <v>0.68877537303242098</v>
      </c>
      <c r="Z1143" s="211">
        <v>0.1492616592588896</v>
      </c>
      <c r="AA1143" s="212">
        <v>0.11964505114084922</v>
      </c>
    </row>
    <row r="1144" spans="1:27" x14ac:dyDescent="0.35">
      <c r="A1144" s="210" t="s">
        <v>1820</v>
      </c>
      <c r="B1144" s="217">
        <v>151.08230292615301</v>
      </c>
      <c r="C1144" s="211">
        <v>7.4100793636257198E-2</v>
      </c>
      <c r="D1144" s="211">
        <v>0.1293789721217716</v>
      </c>
      <c r="E1144" s="211">
        <v>8.4027651982829923E-2</v>
      </c>
      <c r="F1144" s="211">
        <v>9.6584613783156886E-2</v>
      </c>
      <c r="G1144" s="211">
        <v>0.12184524854558108</v>
      </c>
      <c r="H1144" s="211">
        <v>0.11192694432752814</v>
      </c>
      <c r="I1144" s="211">
        <v>0.41246441823678964</v>
      </c>
      <c r="J1144" s="211">
        <v>0.42309193512508758</v>
      </c>
      <c r="K1144" s="211">
        <v>0.54345550865357473</v>
      </c>
      <c r="L1144" s="211">
        <v>0.27738657516781851</v>
      </c>
      <c r="M1144" s="211">
        <v>9.6477398701648689E-2</v>
      </c>
      <c r="N1144" s="211">
        <v>0.40172668136630535</v>
      </c>
      <c r="O1144" s="211">
        <v>0.75245867165249658</v>
      </c>
      <c r="P1144" s="211">
        <v>6.8087150783466555E-2</v>
      </c>
      <c r="Q1144" s="211">
        <v>5.5658856486103428E-2</v>
      </c>
      <c r="R1144" s="211">
        <v>0.40196453545749522</v>
      </c>
      <c r="S1144" s="211">
        <v>0.37583439039354127</v>
      </c>
      <c r="T1144" s="211">
        <v>0.57469427019301056</v>
      </c>
      <c r="U1144" s="211">
        <v>0.41169021458062338</v>
      </c>
      <c r="V1144" s="211">
        <v>0.1462044525286923</v>
      </c>
      <c r="W1144" s="211">
        <v>0.52831080745469283</v>
      </c>
      <c r="X1144" s="211">
        <v>0.36172770162493334</v>
      </c>
      <c r="Y1144" s="211">
        <v>0.63228320871752564</v>
      </c>
      <c r="Z1144" s="211">
        <v>0.14971261450861634</v>
      </c>
      <c r="AA1144" s="212">
        <v>0.11883066587863124</v>
      </c>
    </row>
    <row r="1145" spans="1:27" x14ac:dyDescent="0.35">
      <c r="A1145" s="210" t="s">
        <v>1821</v>
      </c>
      <c r="B1145" s="217">
        <v>174.68786373740087</v>
      </c>
      <c r="C1145" s="211">
        <v>5.9337262396521498E-2</v>
      </c>
      <c r="D1145" s="211">
        <v>0.12991299948933871</v>
      </c>
      <c r="E1145" s="211">
        <v>7.43247474545254E-2</v>
      </c>
      <c r="F1145" s="211">
        <v>9.7625695985557731E-2</v>
      </c>
      <c r="G1145" s="211">
        <v>0.1146440141676984</v>
      </c>
      <c r="H1145" s="211">
        <v>0.11733432217405773</v>
      </c>
      <c r="I1145" s="211">
        <v>0.51445694337201242</v>
      </c>
      <c r="J1145" s="211">
        <v>0.42755676650986008</v>
      </c>
      <c r="K1145" s="211">
        <v>0.56120764958142089</v>
      </c>
      <c r="L1145" s="211">
        <v>0.2744719847587756</v>
      </c>
      <c r="M1145" s="211">
        <v>0.11556449506882403</v>
      </c>
      <c r="N1145" s="211">
        <v>0.4025149142550688</v>
      </c>
      <c r="O1145" s="211">
        <v>0.76981013606129556</v>
      </c>
      <c r="P1145" s="211">
        <v>7.2622986683760507E-2</v>
      </c>
      <c r="Q1145" s="211">
        <v>5.8249484311384186E-2</v>
      </c>
      <c r="R1145" s="211">
        <v>0.41915128129418777</v>
      </c>
      <c r="S1145" s="211">
        <v>0.29424248673594933</v>
      </c>
      <c r="T1145" s="211">
        <v>0.56521651380335913</v>
      </c>
      <c r="U1145" s="211">
        <v>0.54009397867948739</v>
      </c>
      <c r="V1145" s="211">
        <v>0.11297855201508994</v>
      </c>
      <c r="W1145" s="211">
        <v>0.60485750479152112</v>
      </c>
      <c r="X1145" s="211">
        <v>0.31917437911806312</v>
      </c>
      <c r="Y1145" s="211">
        <v>0.78265599268467867</v>
      </c>
      <c r="Z1145" s="211">
        <v>0.14324047632504908</v>
      </c>
      <c r="AA1145" s="212">
        <v>0.12381823814618488</v>
      </c>
    </row>
    <row r="1146" spans="1:27" x14ac:dyDescent="0.35">
      <c r="A1146" s="210" t="s">
        <v>1822</v>
      </c>
      <c r="B1146" s="217">
        <v>101.90428135649731</v>
      </c>
      <c r="C1146" s="211">
        <v>6.6042136346226049E-2</v>
      </c>
      <c r="D1146" s="211">
        <v>0.11845207276378886</v>
      </c>
      <c r="E1146" s="211">
        <v>7.2132383359715682E-2</v>
      </c>
      <c r="F1146" s="211">
        <v>0.11395745904297282</v>
      </c>
      <c r="G1146" s="211">
        <v>0.11443042425211337</v>
      </c>
      <c r="H1146" s="211">
        <v>0.10488573072529081</v>
      </c>
      <c r="I1146" s="211">
        <v>0.43834347828148279</v>
      </c>
      <c r="J1146" s="211">
        <v>0.46499622905351495</v>
      </c>
      <c r="K1146" s="211">
        <v>0.63513707321717094</v>
      </c>
      <c r="L1146" s="211">
        <v>0.28091319909776691</v>
      </c>
      <c r="M1146" s="211">
        <v>8.9370333768513333E-2</v>
      </c>
      <c r="N1146" s="211">
        <v>0.42954913353288993</v>
      </c>
      <c r="O1146" s="211">
        <v>0.76121040214818336</v>
      </c>
      <c r="P1146" s="211">
        <v>6.5456416086971364E-2</v>
      </c>
      <c r="Q1146" s="211">
        <v>5.9280028649377731E-2</v>
      </c>
      <c r="R1146" s="211">
        <v>0.41117683505996555</v>
      </c>
      <c r="S1146" s="211">
        <v>0.31620338166553519</v>
      </c>
      <c r="T1146" s="211">
        <v>0.53522759676128751</v>
      </c>
      <c r="U1146" s="211">
        <v>0.35056136621305567</v>
      </c>
      <c r="V1146" s="211">
        <v>5.6967421318398936E-2</v>
      </c>
      <c r="W1146" s="211">
        <v>0.53894497168647382</v>
      </c>
      <c r="X1146" s="211">
        <v>0.2909338141474479</v>
      </c>
      <c r="Y1146" s="211">
        <v>0.60125843648343069</v>
      </c>
      <c r="Z1146" s="211">
        <v>0.14666594281972187</v>
      </c>
      <c r="AA1146" s="212">
        <v>0.12246557541619549</v>
      </c>
    </row>
    <row r="1147" spans="1:27" x14ac:dyDescent="0.35">
      <c r="A1147" s="210" t="s">
        <v>1823</v>
      </c>
      <c r="B1147" s="217">
        <v>126.73983592251487</v>
      </c>
      <c r="C1147" s="211">
        <v>8.2545538606525901E-2</v>
      </c>
      <c r="D1147" s="211">
        <v>0.13075810758308684</v>
      </c>
      <c r="E1147" s="211">
        <v>7.7717347852857138E-2</v>
      </c>
      <c r="F1147" s="211">
        <v>8.0839933800684549E-2</v>
      </c>
      <c r="G1147" s="211">
        <v>0.11533191117144267</v>
      </c>
      <c r="H1147" s="211">
        <v>0.11857845419956174</v>
      </c>
      <c r="I1147" s="211">
        <v>0.50458648432538167</v>
      </c>
      <c r="J1147" s="211">
        <v>0.45433551719324539</v>
      </c>
      <c r="K1147" s="211">
        <v>0.56124828910761881</v>
      </c>
      <c r="L1147" s="211">
        <v>0.27674064789307912</v>
      </c>
      <c r="M1147" s="211">
        <v>0.10691839439612492</v>
      </c>
      <c r="N1147" s="211">
        <v>0.40279520024745519</v>
      </c>
      <c r="O1147" s="211">
        <v>0.72866357000656068</v>
      </c>
      <c r="P1147" s="211">
        <v>6.7309641935993772E-2</v>
      </c>
      <c r="Q1147" s="211">
        <v>8.0470707069558403E-2</v>
      </c>
      <c r="R1147" s="211">
        <v>0.45349958520941069</v>
      </c>
      <c r="S1147" s="211">
        <v>0.28904485410236269</v>
      </c>
      <c r="T1147" s="211">
        <v>0.48648259362421853</v>
      </c>
      <c r="U1147" s="211">
        <v>0.41290445745442217</v>
      </c>
      <c r="V1147" s="211">
        <v>5.6701219114390577E-2</v>
      </c>
      <c r="W1147" s="211">
        <v>0.54000189647362062</v>
      </c>
      <c r="X1147" s="211">
        <v>0.24667949740376802</v>
      </c>
      <c r="Y1147" s="211">
        <v>0.74929725560295735</v>
      </c>
      <c r="Z1147" s="211">
        <v>0.14407750246530276</v>
      </c>
      <c r="AA1147" s="212">
        <v>0.11377115036524435</v>
      </c>
    </row>
    <row r="1148" spans="1:27" x14ac:dyDescent="0.35">
      <c r="A1148" s="210" t="s">
        <v>1824</v>
      </c>
      <c r="B1148" s="217">
        <v>125.71617025210315</v>
      </c>
      <c r="C1148" s="211">
        <v>7.6655890945327473E-2</v>
      </c>
      <c r="D1148" s="211">
        <v>0.12143592283370103</v>
      </c>
      <c r="E1148" s="211">
        <v>7.4655164193645415E-2</v>
      </c>
      <c r="F1148" s="211">
        <v>9.8711929378909991E-2</v>
      </c>
      <c r="G1148" s="211">
        <v>0.12403722029096396</v>
      </c>
      <c r="H1148" s="211">
        <v>0.11358037176390126</v>
      </c>
      <c r="I1148" s="211">
        <v>0.41830700169265866</v>
      </c>
      <c r="J1148" s="211">
        <v>0.41528424981426304</v>
      </c>
      <c r="K1148" s="211">
        <v>0.53667159852120272</v>
      </c>
      <c r="L1148" s="211">
        <v>0.27525440423863007</v>
      </c>
      <c r="M1148" s="211">
        <v>9.5155546971604332E-2</v>
      </c>
      <c r="N1148" s="211">
        <v>0.4361952747170148</v>
      </c>
      <c r="O1148" s="211">
        <v>0.64424614365449839</v>
      </c>
      <c r="P1148" s="211">
        <v>6.7937215319280916E-2</v>
      </c>
      <c r="Q1148" s="211">
        <v>8.0087391738866961E-2</v>
      </c>
      <c r="R1148" s="211">
        <v>0.47030959686939655</v>
      </c>
      <c r="S1148" s="211">
        <v>0.2722733816825102</v>
      </c>
      <c r="T1148" s="211">
        <v>0.54766487415802256</v>
      </c>
      <c r="U1148" s="211">
        <v>0.47150122529895716</v>
      </c>
      <c r="V1148" s="211">
        <v>8.3683314345949306E-2</v>
      </c>
      <c r="W1148" s="211">
        <v>0.53801986847764627</v>
      </c>
      <c r="X1148" s="211">
        <v>0.38820523215855729</v>
      </c>
      <c r="Y1148" s="211">
        <v>0.56013454763503101</v>
      </c>
      <c r="Z1148" s="211">
        <v>0.14296441491684039</v>
      </c>
      <c r="AA1148" s="212">
        <v>0.11573976281139244</v>
      </c>
    </row>
    <row r="1149" spans="1:27" x14ac:dyDescent="0.35">
      <c r="A1149" s="210" t="s">
        <v>1825</v>
      </c>
      <c r="B1149" s="217">
        <v>161.39708690262592</v>
      </c>
      <c r="C1149" s="211">
        <v>8.3187868775445664E-2</v>
      </c>
      <c r="D1149" s="211">
        <v>0.1202466629375001</v>
      </c>
      <c r="E1149" s="211">
        <v>7.9019824975956166E-2</v>
      </c>
      <c r="F1149" s="211">
        <v>9.7273132497463E-2</v>
      </c>
      <c r="G1149" s="211">
        <v>0.1164838311708903</v>
      </c>
      <c r="H1149" s="211">
        <v>0.116736609198238</v>
      </c>
      <c r="I1149" s="211">
        <v>0.51916816146200528</v>
      </c>
      <c r="J1149" s="211">
        <v>0.42550218600982387</v>
      </c>
      <c r="K1149" s="211">
        <v>0.61905071548183543</v>
      </c>
      <c r="L1149" s="211">
        <v>0.27563597359352637</v>
      </c>
      <c r="M1149" s="211">
        <v>8.7872604315711006E-2</v>
      </c>
      <c r="N1149" s="211">
        <v>0.55159442815700388</v>
      </c>
      <c r="O1149" s="211">
        <v>0.59381723346269899</v>
      </c>
      <c r="P1149" s="211">
        <v>7.2946108252839148E-2</v>
      </c>
      <c r="Q1149" s="211">
        <v>0.12707044725499225</v>
      </c>
      <c r="R1149" s="211">
        <v>0.46096808135655942</v>
      </c>
      <c r="S1149" s="211">
        <v>0.30972077943769927</v>
      </c>
      <c r="T1149" s="211">
        <v>0.55802251587071083</v>
      </c>
      <c r="U1149" s="211">
        <v>0.46293813638801395</v>
      </c>
      <c r="V1149" s="211">
        <v>9.1086402864990562E-2</v>
      </c>
      <c r="W1149" s="211">
        <v>0.52463656177356721</v>
      </c>
      <c r="X1149" s="211">
        <v>0.25963598952577438</v>
      </c>
      <c r="Y1149" s="211">
        <v>0.66786893517881252</v>
      </c>
      <c r="Z1149" s="211">
        <v>0.14597780339498517</v>
      </c>
      <c r="AA1149" s="212">
        <v>0.11294253200047766</v>
      </c>
    </row>
    <row r="1150" spans="1:27" x14ac:dyDescent="0.35">
      <c r="A1150" s="210" t="s">
        <v>1826</v>
      </c>
      <c r="B1150" s="217">
        <v>171.82234308877597</v>
      </c>
      <c r="C1150" s="211">
        <v>5.5391289602069245E-2</v>
      </c>
      <c r="D1150" s="211">
        <v>0.12293821039045853</v>
      </c>
      <c r="E1150" s="211">
        <v>7.0340410373449472E-2</v>
      </c>
      <c r="F1150" s="211">
        <v>8.9472237085090445E-2</v>
      </c>
      <c r="G1150" s="211">
        <v>0.1240184568852119</v>
      </c>
      <c r="H1150" s="211">
        <v>0.10875913198750523</v>
      </c>
      <c r="I1150" s="211">
        <v>0.47665799335326503</v>
      </c>
      <c r="J1150" s="211">
        <v>0.45637459727809315</v>
      </c>
      <c r="K1150" s="211">
        <v>0.59847161056297626</v>
      </c>
      <c r="L1150" s="211">
        <v>0.27035292757553575</v>
      </c>
      <c r="M1150" s="211">
        <v>9.7441234329764953E-2</v>
      </c>
      <c r="N1150" s="211">
        <v>0.51451731345328755</v>
      </c>
      <c r="O1150" s="211">
        <v>0.71545012550296183</v>
      </c>
      <c r="P1150" s="211">
        <v>6.9889044997205246E-2</v>
      </c>
      <c r="Q1150" s="211">
        <v>0.14794754965445867</v>
      </c>
      <c r="R1150" s="211">
        <v>0.46147452224046975</v>
      </c>
      <c r="S1150" s="211">
        <v>0.40017803162774557</v>
      </c>
      <c r="T1150" s="211">
        <v>0.51607538616480586</v>
      </c>
      <c r="U1150" s="211">
        <v>0.45897720493961103</v>
      </c>
      <c r="V1150" s="211">
        <v>0.14972954809941166</v>
      </c>
      <c r="W1150" s="211">
        <v>0.55206385348027609</v>
      </c>
      <c r="X1150" s="211">
        <v>0.2449594508464312</v>
      </c>
      <c r="Y1150" s="211">
        <v>0.60414704012791831</v>
      </c>
      <c r="Z1150" s="211">
        <v>0.14964614178558322</v>
      </c>
      <c r="AA1150" s="212">
        <v>0.11572304126165578</v>
      </c>
    </row>
    <row r="1151" spans="1:27" x14ac:dyDescent="0.35">
      <c r="A1151" s="210" t="s">
        <v>1827</v>
      </c>
      <c r="B1151" s="217">
        <v>143.01320835342446</v>
      </c>
      <c r="C1151" s="211">
        <v>7.0532217332699682E-2</v>
      </c>
      <c r="D1151" s="211">
        <v>0.1272359779240429</v>
      </c>
      <c r="E1151" s="211">
        <v>7.6819412005236481E-2</v>
      </c>
      <c r="F1151" s="211">
        <v>9.1259547554264381E-2</v>
      </c>
      <c r="G1151" s="211">
        <v>0.1189047372799973</v>
      </c>
      <c r="H1151" s="211">
        <v>0.11722379018958645</v>
      </c>
      <c r="I1151" s="211">
        <v>0.47547562111784042</v>
      </c>
      <c r="J1151" s="211">
        <v>0.43833197550722947</v>
      </c>
      <c r="K1151" s="211">
        <v>0.6457149576193536</v>
      </c>
      <c r="L1151" s="211">
        <v>0.27072360162155473</v>
      </c>
      <c r="M1151" s="211">
        <v>8.6575744367492671E-2</v>
      </c>
      <c r="N1151" s="211">
        <v>0.47450415217499992</v>
      </c>
      <c r="O1151" s="211">
        <v>0.64167776372388241</v>
      </c>
      <c r="P1151" s="211">
        <v>6.4176784272243131E-2</v>
      </c>
      <c r="Q1151" s="211">
        <v>6.7166135742707356E-2</v>
      </c>
      <c r="R1151" s="211">
        <v>0.44880468677355345</v>
      </c>
      <c r="S1151" s="211">
        <v>0.31599863941913964</v>
      </c>
      <c r="T1151" s="211">
        <v>0.52973727684069205</v>
      </c>
      <c r="U1151" s="211">
        <v>0.4525363184033917</v>
      </c>
      <c r="V1151" s="211">
        <v>0.13972096835519043</v>
      </c>
      <c r="W1151" s="211">
        <v>0.58283835829925812</v>
      </c>
      <c r="X1151" s="211">
        <v>0.32983125008187186</v>
      </c>
      <c r="Y1151" s="211">
        <v>0.62491322670584171</v>
      </c>
      <c r="Z1151" s="211">
        <v>0.14765873842434629</v>
      </c>
      <c r="AA1151" s="212">
        <v>0.12216025911901086</v>
      </c>
    </row>
    <row r="1152" spans="1:27" x14ac:dyDescent="0.35">
      <c r="A1152" s="210" t="s">
        <v>1828</v>
      </c>
      <c r="B1152" s="217">
        <v>174.14504587588311</v>
      </c>
      <c r="C1152" s="211">
        <v>6.4137576545520908E-2</v>
      </c>
      <c r="D1152" s="211">
        <v>0.13074559572458189</v>
      </c>
      <c r="E1152" s="211">
        <v>7.7654986671960052E-2</v>
      </c>
      <c r="F1152" s="211">
        <v>9.3400892936497976E-2</v>
      </c>
      <c r="G1152" s="211">
        <v>0.11666235448616573</v>
      </c>
      <c r="H1152" s="211">
        <v>0.11888347004076773</v>
      </c>
      <c r="I1152" s="211">
        <v>0.5284003584393232</v>
      </c>
      <c r="J1152" s="211">
        <v>0.4409380426803281</v>
      </c>
      <c r="K1152" s="211">
        <v>0.58807323238209996</v>
      </c>
      <c r="L1152" s="211">
        <v>0.27070661399381091</v>
      </c>
      <c r="M1152" s="211">
        <v>0.12014890506758248</v>
      </c>
      <c r="N1152" s="211">
        <v>0.38894448611478827</v>
      </c>
      <c r="O1152" s="211">
        <v>0.73365514055047432</v>
      </c>
      <c r="P1152" s="211">
        <v>7.1264844786585443E-2</v>
      </c>
      <c r="Q1152" s="211">
        <v>5.4332069094028268E-2</v>
      </c>
      <c r="R1152" s="211">
        <v>0.47182189169812239</v>
      </c>
      <c r="S1152" s="211">
        <v>0.28032125179064427</v>
      </c>
      <c r="T1152" s="211">
        <v>0.54041773834216433</v>
      </c>
      <c r="U1152" s="211">
        <v>0.44315488214389087</v>
      </c>
      <c r="V1152" s="211">
        <v>0.13386322441615339</v>
      </c>
      <c r="W1152" s="211">
        <v>0.48464050809965781</v>
      </c>
      <c r="X1152" s="211">
        <v>0.25183966086251425</v>
      </c>
      <c r="Y1152" s="211">
        <v>0.65145701040763682</v>
      </c>
      <c r="Z1152" s="211">
        <v>0.14892106118189832</v>
      </c>
      <c r="AA1152" s="212">
        <v>0.11784489016497318</v>
      </c>
    </row>
    <row r="1153" spans="1:27" x14ac:dyDescent="0.35">
      <c r="A1153" s="210" t="s">
        <v>1829</v>
      </c>
      <c r="B1153" s="217">
        <v>144.18492180862421</v>
      </c>
      <c r="C1153" s="211">
        <v>6.5437282891210147E-2</v>
      </c>
      <c r="D1153" s="211">
        <v>0.12461096476813306</v>
      </c>
      <c r="E1153" s="211">
        <v>7.4598230455186598E-2</v>
      </c>
      <c r="F1153" s="211">
        <v>0.10018146340955979</v>
      </c>
      <c r="G1153" s="211">
        <v>0.12304581094770842</v>
      </c>
      <c r="H1153" s="211">
        <v>0.12100489683265142</v>
      </c>
      <c r="I1153" s="211">
        <v>0.5104862802858372</v>
      </c>
      <c r="J1153" s="211">
        <v>0.46379216403528972</v>
      </c>
      <c r="K1153" s="211">
        <v>0.6324982659520646</v>
      </c>
      <c r="L1153" s="211">
        <v>0.2767053061554508</v>
      </c>
      <c r="M1153" s="211">
        <v>9.898188742483989E-2</v>
      </c>
      <c r="N1153" s="211">
        <v>0.46309476123145737</v>
      </c>
      <c r="O1153" s="211">
        <v>0.65153441395723699</v>
      </c>
      <c r="P1153" s="211">
        <v>6.7444232366819956E-2</v>
      </c>
      <c r="Q1153" s="211">
        <v>5.5318307175572096E-2</v>
      </c>
      <c r="R1153" s="211">
        <v>0.47723364714740452</v>
      </c>
      <c r="S1153" s="211">
        <v>0.34650643624621857</v>
      </c>
      <c r="T1153" s="211">
        <v>0.52803877000888955</v>
      </c>
      <c r="U1153" s="211">
        <v>0.39316753312436259</v>
      </c>
      <c r="V1153" s="211">
        <v>0.12376366737109856</v>
      </c>
      <c r="W1153" s="211">
        <v>0.55517649609239739</v>
      </c>
      <c r="X1153" s="211">
        <v>0.32860326701892417</v>
      </c>
      <c r="Y1153" s="211">
        <v>0.63621363555900823</v>
      </c>
      <c r="Z1153" s="211">
        <v>0.14325588615284635</v>
      </c>
      <c r="AA1153" s="212">
        <v>0.11825930197634701</v>
      </c>
    </row>
    <row r="1154" spans="1:27" x14ac:dyDescent="0.35">
      <c r="A1154" s="210" t="s">
        <v>1830</v>
      </c>
      <c r="B1154" s="217">
        <v>177.15277601398179</v>
      </c>
      <c r="C1154" s="211">
        <v>5.664775539251872E-2</v>
      </c>
      <c r="D1154" s="211">
        <v>0.11836161705832826</v>
      </c>
      <c r="E1154" s="211">
        <v>7.9308687100490327E-2</v>
      </c>
      <c r="F1154" s="211">
        <v>0.10315193155513827</v>
      </c>
      <c r="G1154" s="211">
        <v>0.12404929649674631</v>
      </c>
      <c r="H1154" s="211">
        <v>0.11787709015635009</v>
      </c>
      <c r="I1154" s="211">
        <v>0.45250208048629253</v>
      </c>
      <c r="J1154" s="211">
        <v>0.38189137164987536</v>
      </c>
      <c r="K1154" s="211">
        <v>0.62565067962493703</v>
      </c>
      <c r="L1154" s="211">
        <v>0.27684774493726644</v>
      </c>
      <c r="M1154" s="211">
        <v>9.5402413696752814E-2</v>
      </c>
      <c r="N1154" s="211">
        <v>0.51928940059182249</v>
      </c>
      <c r="O1154" s="211">
        <v>0.72442777489352361</v>
      </c>
      <c r="P1154" s="211">
        <v>7.3899151373873803E-2</v>
      </c>
      <c r="Q1154" s="211">
        <v>6.6939487359672048E-2</v>
      </c>
      <c r="R1154" s="211">
        <v>0.44967208461314584</v>
      </c>
      <c r="S1154" s="211">
        <v>0.33306961140300956</v>
      </c>
      <c r="T1154" s="211">
        <v>0.54542674165099003</v>
      </c>
      <c r="U1154" s="211">
        <v>0.34987621002929004</v>
      </c>
      <c r="V1154" s="211">
        <v>0.18671847446138437</v>
      </c>
      <c r="W1154" s="211">
        <v>0.56839970460158618</v>
      </c>
      <c r="X1154" s="211">
        <v>0.31557774180384157</v>
      </c>
      <c r="Y1154" s="211">
        <v>0.66908441813816988</v>
      </c>
      <c r="Z1154" s="211">
        <v>0.14765640406335864</v>
      </c>
      <c r="AA1154" s="212">
        <v>0.11977882043872239</v>
      </c>
    </row>
    <row r="1155" spans="1:27" x14ac:dyDescent="0.35">
      <c r="A1155" s="210" t="s">
        <v>1831</v>
      </c>
      <c r="B1155" s="217">
        <v>146.3045712591223</v>
      </c>
      <c r="C1155" s="211">
        <v>6.0868943683660977E-2</v>
      </c>
      <c r="D1155" s="211">
        <v>0.12695146579176583</v>
      </c>
      <c r="E1155" s="211">
        <v>7.2455557306710744E-2</v>
      </c>
      <c r="F1155" s="211">
        <v>0.11184269055907015</v>
      </c>
      <c r="G1155" s="211">
        <v>0.11676345439606702</v>
      </c>
      <c r="H1155" s="211">
        <v>0.11977592044743395</v>
      </c>
      <c r="I1155" s="211">
        <v>0.44769644895243682</v>
      </c>
      <c r="J1155" s="211">
        <v>0.48370323200095799</v>
      </c>
      <c r="K1155" s="211">
        <v>0.58217027080412809</v>
      </c>
      <c r="L1155" s="211">
        <v>0.27722209833980815</v>
      </c>
      <c r="M1155" s="211">
        <v>9.1011965653772078E-2</v>
      </c>
      <c r="N1155" s="211">
        <v>0.46599775072940641</v>
      </c>
      <c r="O1155" s="211">
        <v>0.65316546987534752</v>
      </c>
      <c r="P1155" s="211">
        <v>6.8441696186273507E-2</v>
      </c>
      <c r="Q1155" s="211">
        <v>0.13652923560455837</v>
      </c>
      <c r="R1155" s="211">
        <v>0.4555867721779509</v>
      </c>
      <c r="S1155" s="211">
        <v>0.29430407414936</v>
      </c>
      <c r="T1155" s="211">
        <v>0.50576308033218964</v>
      </c>
      <c r="U1155" s="211">
        <v>0.35568961331650634</v>
      </c>
      <c r="V1155" s="211">
        <v>0.14909067122417538</v>
      </c>
      <c r="W1155" s="211">
        <v>0.47097582291245488</v>
      </c>
      <c r="X1155" s="211">
        <v>0.26956416411832129</v>
      </c>
      <c r="Y1155" s="211">
        <v>0.63948213045677482</v>
      </c>
      <c r="Z1155" s="211">
        <v>0.1380132767859901</v>
      </c>
      <c r="AA1155" s="212">
        <v>0.11618534852761371</v>
      </c>
    </row>
    <row r="1156" spans="1:27" x14ac:dyDescent="0.35">
      <c r="A1156" s="210" t="s">
        <v>1832</v>
      </c>
      <c r="B1156" s="217">
        <v>156.27650311484129</v>
      </c>
      <c r="C1156" s="211">
        <v>5.8938251315564877E-2</v>
      </c>
      <c r="D1156" s="211">
        <v>0.13337431249264739</v>
      </c>
      <c r="E1156" s="211">
        <v>8.2656145048348811E-2</v>
      </c>
      <c r="F1156" s="211">
        <v>0.10999572538634521</v>
      </c>
      <c r="G1156" s="211">
        <v>0.11901114038041101</v>
      </c>
      <c r="H1156" s="211">
        <v>0.12342241014180709</v>
      </c>
      <c r="I1156" s="211">
        <v>0.48404772171596322</v>
      </c>
      <c r="J1156" s="211">
        <v>0.46522407275675154</v>
      </c>
      <c r="K1156" s="211">
        <v>0.63491572092289539</v>
      </c>
      <c r="L1156" s="211">
        <v>0.27502237348357755</v>
      </c>
      <c r="M1156" s="211">
        <v>0.10353816626504631</v>
      </c>
      <c r="N1156" s="211">
        <v>0.51087726562582036</v>
      </c>
      <c r="O1156" s="211">
        <v>0.67863159941468787</v>
      </c>
      <c r="P1156" s="211">
        <v>6.7411995627652183E-2</v>
      </c>
      <c r="Q1156" s="211">
        <v>4.4454495030929533E-2</v>
      </c>
      <c r="R1156" s="211">
        <v>0.38226689879224884</v>
      </c>
      <c r="S1156" s="211">
        <v>0.40443404146081013</v>
      </c>
      <c r="T1156" s="211">
        <v>0.55343270417441981</v>
      </c>
      <c r="U1156" s="211">
        <v>0.40654866012423074</v>
      </c>
      <c r="V1156" s="211">
        <v>0.11000846311940758</v>
      </c>
      <c r="W1156" s="211">
        <v>0.59844861180841358</v>
      </c>
      <c r="X1156" s="211">
        <v>0.34839229614607403</v>
      </c>
      <c r="Y1156" s="211">
        <v>0.58226861934999807</v>
      </c>
      <c r="Z1156" s="211">
        <v>0.14578211128962087</v>
      </c>
      <c r="AA1156" s="212">
        <v>0.11195827575599208</v>
      </c>
    </row>
    <row r="1157" spans="1:27" x14ac:dyDescent="0.35">
      <c r="A1157" s="210" t="s">
        <v>1833</v>
      </c>
      <c r="B1157" s="217">
        <v>134.87136929929034</v>
      </c>
      <c r="C1157" s="211">
        <v>5.4144547789692042E-2</v>
      </c>
      <c r="D1157" s="211">
        <v>0.11669608083255942</v>
      </c>
      <c r="E1157" s="211">
        <v>7.57959710665769E-2</v>
      </c>
      <c r="F1157" s="211">
        <v>7.9017189518209852E-2</v>
      </c>
      <c r="G1157" s="211">
        <v>0.11993201257233846</v>
      </c>
      <c r="H1157" s="211">
        <v>0.10611286660601367</v>
      </c>
      <c r="I1157" s="211">
        <v>0.51144115421949365</v>
      </c>
      <c r="J1157" s="211">
        <v>0.44864194340410318</v>
      </c>
      <c r="K1157" s="211">
        <v>0.57337914059474215</v>
      </c>
      <c r="L1157" s="211">
        <v>0.28343108117516197</v>
      </c>
      <c r="M1157" s="211">
        <v>7.9682764448977039E-2</v>
      </c>
      <c r="N1157" s="211">
        <v>0.54530625566331781</v>
      </c>
      <c r="O1157" s="211">
        <v>0.69498742078550546</v>
      </c>
      <c r="P1157" s="211">
        <v>7.1418421710203822E-2</v>
      </c>
      <c r="Q1157" s="211">
        <v>0.11537986125288259</v>
      </c>
      <c r="R1157" s="211">
        <v>0.45813280902566306</v>
      </c>
      <c r="S1157" s="211">
        <v>0.37586848885725177</v>
      </c>
      <c r="T1157" s="211">
        <v>0.54851340828589656</v>
      </c>
      <c r="U1157" s="211">
        <v>0.44577110168335365</v>
      </c>
      <c r="V1157" s="211">
        <v>9.8441527495639752E-2</v>
      </c>
      <c r="W1157" s="211">
        <v>0.53541211425333657</v>
      </c>
      <c r="X1157" s="211">
        <v>0.32343010940993211</v>
      </c>
      <c r="Y1157" s="211">
        <v>0.61680411306442962</v>
      </c>
      <c r="Z1157" s="211">
        <v>0.14794228000128173</v>
      </c>
      <c r="AA1157" s="212">
        <v>0.12106089253374198</v>
      </c>
    </row>
    <row r="1158" spans="1:27" x14ac:dyDescent="0.35">
      <c r="A1158" s="210" t="s">
        <v>1834</v>
      </c>
      <c r="B1158" s="217">
        <v>114.86619288529148</v>
      </c>
      <c r="C1158" s="211">
        <v>4.9844932302893483E-2</v>
      </c>
      <c r="D1158" s="211">
        <v>0.12377746918913719</v>
      </c>
      <c r="E1158" s="211">
        <v>7.3129432933534064E-2</v>
      </c>
      <c r="F1158" s="211">
        <v>9.5473188988672048E-2</v>
      </c>
      <c r="G1158" s="211">
        <v>0.11832953444540131</v>
      </c>
      <c r="H1158" s="211">
        <v>0.11120635288940747</v>
      </c>
      <c r="I1158" s="211">
        <v>0.50859156287738183</v>
      </c>
      <c r="J1158" s="211">
        <v>0.48489414178259826</v>
      </c>
      <c r="K1158" s="211">
        <v>0.60199062145246485</v>
      </c>
      <c r="L1158" s="211">
        <v>0.27678158991894802</v>
      </c>
      <c r="M1158" s="211">
        <v>9.6691336502687603E-2</v>
      </c>
      <c r="N1158" s="211">
        <v>0.56174806991523396</v>
      </c>
      <c r="O1158" s="211">
        <v>0.68413220118448415</v>
      </c>
      <c r="P1158" s="211">
        <v>6.1647862745946733E-2</v>
      </c>
      <c r="Q1158" s="211">
        <v>6.1232719321996157E-2</v>
      </c>
      <c r="R1158" s="211">
        <v>0.40969979033414727</v>
      </c>
      <c r="S1158" s="211">
        <v>0.3925824458541724</v>
      </c>
      <c r="T1158" s="211">
        <v>0.52725355342298352</v>
      </c>
      <c r="U1158" s="211">
        <v>0.45299402745784195</v>
      </c>
      <c r="V1158" s="211">
        <v>7.3260473535084497E-2</v>
      </c>
      <c r="W1158" s="211">
        <v>0.57759292984292954</v>
      </c>
      <c r="X1158" s="211">
        <v>0.26937525293471132</v>
      </c>
      <c r="Y1158" s="211">
        <v>0.56392330375269084</v>
      </c>
      <c r="Z1158" s="211">
        <v>0.14952541365231597</v>
      </c>
      <c r="AA1158" s="212">
        <v>0.12129562242566691</v>
      </c>
    </row>
    <row r="1159" spans="1:27" x14ac:dyDescent="0.35">
      <c r="A1159" s="210" t="s">
        <v>1835</v>
      </c>
      <c r="B1159" s="217">
        <v>164.53603936245671</v>
      </c>
      <c r="C1159" s="211">
        <v>5.5804666622452946E-2</v>
      </c>
      <c r="D1159" s="211">
        <v>0.12595081940699177</v>
      </c>
      <c r="E1159" s="211">
        <v>7.6156439604389226E-2</v>
      </c>
      <c r="F1159" s="211">
        <v>9.6714001968210395E-2</v>
      </c>
      <c r="G1159" s="211">
        <v>0.12249059530030651</v>
      </c>
      <c r="H1159" s="211">
        <v>0.12774502761569734</v>
      </c>
      <c r="I1159" s="211">
        <v>0.51213050634170365</v>
      </c>
      <c r="J1159" s="211">
        <v>0.41654856312798966</v>
      </c>
      <c r="K1159" s="211">
        <v>0.61448702171733294</v>
      </c>
      <c r="L1159" s="211">
        <v>0.27858408385299605</v>
      </c>
      <c r="M1159" s="211">
        <v>0.10155139334979599</v>
      </c>
      <c r="N1159" s="211">
        <v>0.46152413464096315</v>
      </c>
      <c r="O1159" s="211">
        <v>0.65466622187610823</v>
      </c>
      <c r="P1159" s="211">
        <v>6.9762473279171455E-2</v>
      </c>
      <c r="Q1159" s="211">
        <v>8.0256358893693813E-2</v>
      </c>
      <c r="R1159" s="211">
        <v>0.4763723067409229</v>
      </c>
      <c r="S1159" s="211">
        <v>0.30931013809688768</v>
      </c>
      <c r="T1159" s="211">
        <v>0.55055298347371695</v>
      </c>
      <c r="U1159" s="211">
        <v>0.42420772988281524</v>
      </c>
      <c r="V1159" s="211">
        <v>0.15822964376499277</v>
      </c>
      <c r="W1159" s="211">
        <v>0.53719307647403092</v>
      </c>
      <c r="X1159" s="211">
        <v>0.30890801628464098</v>
      </c>
      <c r="Y1159" s="211">
        <v>0.6754087339421242</v>
      </c>
      <c r="Z1159" s="211">
        <v>0.14849083431728022</v>
      </c>
      <c r="AA1159" s="212">
        <v>0.12276228415737243</v>
      </c>
    </row>
    <row r="1160" spans="1:27" x14ac:dyDescent="0.35">
      <c r="A1160" s="210" t="s">
        <v>1836</v>
      </c>
      <c r="B1160" s="217">
        <v>132.62757605304444</v>
      </c>
      <c r="C1160" s="211">
        <v>5.7457732064033505E-2</v>
      </c>
      <c r="D1160" s="211">
        <v>0.12841945199595489</v>
      </c>
      <c r="E1160" s="211">
        <v>8.2456165180936791E-2</v>
      </c>
      <c r="F1160" s="211">
        <v>8.7868529541061821E-2</v>
      </c>
      <c r="G1160" s="211">
        <v>0.12030202024768996</v>
      </c>
      <c r="H1160" s="211">
        <v>0.1194793237102315</v>
      </c>
      <c r="I1160" s="211">
        <v>0.48242673129941982</v>
      </c>
      <c r="J1160" s="211">
        <v>0.41548600877327574</v>
      </c>
      <c r="K1160" s="211">
        <v>0.61057249224502719</v>
      </c>
      <c r="L1160" s="211">
        <v>0.28090346131471761</v>
      </c>
      <c r="M1160" s="211">
        <v>0.101450689486248</v>
      </c>
      <c r="N1160" s="211">
        <v>0.38673150487755492</v>
      </c>
      <c r="O1160" s="211">
        <v>0.69052187534894927</v>
      </c>
      <c r="P1160" s="211">
        <v>7.2342678990913054E-2</v>
      </c>
      <c r="Q1160" s="211">
        <v>6.6526622283100828E-2</v>
      </c>
      <c r="R1160" s="211">
        <v>0.38541508570040034</v>
      </c>
      <c r="S1160" s="211">
        <v>0.40998773688026141</v>
      </c>
      <c r="T1160" s="211">
        <v>0.56738635808509297</v>
      </c>
      <c r="U1160" s="211">
        <v>0.34977640859188419</v>
      </c>
      <c r="V1160" s="211">
        <v>8.6571523465516151E-2</v>
      </c>
      <c r="W1160" s="211">
        <v>0.52705187151516764</v>
      </c>
      <c r="X1160" s="211">
        <v>0.40252804002231168</v>
      </c>
      <c r="Y1160" s="211">
        <v>0.65756927604647331</v>
      </c>
      <c r="Z1160" s="211">
        <v>0.1477948088744592</v>
      </c>
      <c r="AA1160" s="212">
        <v>0.11893689185874226</v>
      </c>
    </row>
    <row r="1161" spans="1:27" x14ac:dyDescent="0.35">
      <c r="A1161" s="210" t="s">
        <v>1837</v>
      </c>
      <c r="B1161" s="217">
        <v>113.18198578746897</v>
      </c>
      <c r="C1161" s="211">
        <v>5.4652476446659277E-2</v>
      </c>
      <c r="D1161" s="211">
        <v>0.11614007507331062</v>
      </c>
      <c r="E1161" s="211">
        <v>6.6581250153230603E-2</v>
      </c>
      <c r="F1161" s="211">
        <v>0.11237074365107477</v>
      </c>
      <c r="G1161" s="211">
        <v>0.12117630528535153</v>
      </c>
      <c r="H1161" s="211">
        <v>0.11109801250202589</v>
      </c>
      <c r="I1161" s="211">
        <v>0.4881195069593765</v>
      </c>
      <c r="J1161" s="211">
        <v>0.41844975401006274</v>
      </c>
      <c r="K1161" s="211">
        <v>0.55218524957747539</v>
      </c>
      <c r="L1161" s="211">
        <v>0.27390730329340418</v>
      </c>
      <c r="M1161" s="211">
        <v>9.6591053605908445E-2</v>
      </c>
      <c r="N1161" s="211">
        <v>0.40654830241724804</v>
      </c>
      <c r="O1161" s="211">
        <v>0.76850144823232047</v>
      </c>
      <c r="P1161" s="211">
        <v>6.5745276349860757E-2</v>
      </c>
      <c r="Q1161" s="211">
        <v>9.3853318765240223E-2</v>
      </c>
      <c r="R1161" s="211">
        <v>0.39771968562488341</v>
      </c>
      <c r="S1161" s="211">
        <v>0.39989323215584099</v>
      </c>
      <c r="T1161" s="211">
        <v>0.56403968590092057</v>
      </c>
      <c r="U1161" s="211">
        <v>0.4646183249875433</v>
      </c>
      <c r="V1161" s="211">
        <v>7.1193350893580254E-2</v>
      </c>
      <c r="W1161" s="211">
        <v>0.62719832659451757</v>
      </c>
      <c r="X1161" s="211">
        <v>0.43271525527259808</v>
      </c>
      <c r="Y1161" s="211">
        <v>0.68482632806355703</v>
      </c>
      <c r="Z1161" s="211">
        <v>0.1495991517514087</v>
      </c>
      <c r="AA1161" s="212">
        <v>0.12573164184883934</v>
      </c>
    </row>
    <row r="1162" spans="1:27" x14ac:dyDescent="0.35">
      <c r="A1162" s="210" t="s">
        <v>1838</v>
      </c>
      <c r="B1162" s="217">
        <v>132.39545623854823</v>
      </c>
      <c r="C1162" s="211">
        <v>6.0187932136087821E-2</v>
      </c>
      <c r="D1162" s="211">
        <v>0.12469104990434979</v>
      </c>
      <c r="E1162" s="211">
        <v>8.1788105475363193E-2</v>
      </c>
      <c r="F1162" s="211">
        <v>0.10200695230456544</v>
      </c>
      <c r="G1162" s="211">
        <v>0.118880854865379</v>
      </c>
      <c r="H1162" s="211">
        <v>0.11986329128305147</v>
      </c>
      <c r="I1162" s="211">
        <v>0.46173918442344747</v>
      </c>
      <c r="J1162" s="211">
        <v>0.46375718336236893</v>
      </c>
      <c r="K1162" s="211">
        <v>0.63369271310333597</v>
      </c>
      <c r="L1162" s="211">
        <v>0.27977231493494747</v>
      </c>
      <c r="M1162" s="211">
        <v>8.9442419745243015E-2</v>
      </c>
      <c r="N1162" s="211">
        <v>0.44926962347486754</v>
      </c>
      <c r="O1162" s="211">
        <v>0.77688641852543772</v>
      </c>
      <c r="P1162" s="211">
        <v>7.0275099668710608E-2</v>
      </c>
      <c r="Q1162" s="211">
        <v>0.10795778746463067</v>
      </c>
      <c r="R1162" s="211">
        <v>0.3940803671356467</v>
      </c>
      <c r="S1162" s="211">
        <v>0.3546159546547154</v>
      </c>
      <c r="T1162" s="211">
        <v>0.52373070481942174</v>
      </c>
      <c r="U1162" s="211">
        <v>0.36084981237026958</v>
      </c>
      <c r="V1162" s="211">
        <v>7.5557901611201822E-2</v>
      </c>
      <c r="W1162" s="211">
        <v>0.52864402096685148</v>
      </c>
      <c r="X1162" s="211">
        <v>0.36479361690445022</v>
      </c>
      <c r="Y1162" s="211">
        <v>0.57031589691832973</v>
      </c>
      <c r="Z1162" s="211">
        <v>0.1461840851424614</v>
      </c>
      <c r="AA1162" s="212">
        <v>0.11400758484511049</v>
      </c>
    </row>
    <row r="1163" spans="1:27" x14ac:dyDescent="0.35">
      <c r="A1163" s="210" t="s">
        <v>1839</v>
      </c>
      <c r="B1163" s="217">
        <v>161.27118562668281</v>
      </c>
      <c r="C1163" s="211">
        <v>7.1933885061554501E-2</v>
      </c>
      <c r="D1163" s="211">
        <v>0.11526485333473262</v>
      </c>
      <c r="E1163" s="211">
        <v>7.0862961951454084E-2</v>
      </c>
      <c r="F1163" s="211">
        <v>8.5015608440843646E-2</v>
      </c>
      <c r="G1163" s="211">
        <v>0.11870301932753728</v>
      </c>
      <c r="H1163" s="211">
        <v>0.11158337400347464</v>
      </c>
      <c r="I1163" s="211">
        <v>0.40487770752715857</v>
      </c>
      <c r="J1163" s="211">
        <v>0.459095647285089</v>
      </c>
      <c r="K1163" s="211">
        <v>0.63328362379582848</v>
      </c>
      <c r="L1163" s="211">
        <v>0.27550708417744674</v>
      </c>
      <c r="M1163" s="211">
        <v>9.0538993683499075E-2</v>
      </c>
      <c r="N1163" s="211">
        <v>0.50693349912486285</v>
      </c>
      <c r="O1163" s="211">
        <v>0.74968546137159819</v>
      </c>
      <c r="P1163" s="211">
        <v>6.8983509934218701E-2</v>
      </c>
      <c r="Q1163" s="211">
        <v>8.3724162565693205E-2</v>
      </c>
      <c r="R1163" s="211">
        <v>0.45569467181570089</v>
      </c>
      <c r="S1163" s="211">
        <v>0.41549726609220561</v>
      </c>
      <c r="T1163" s="211">
        <v>0.55117894558532465</v>
      </c>
      <c r="U1163" s="211">
        <v>0.40955403476588825</v>
      </c>
      <c r="V1163" s="211">
        <v>0.12569098532234413</v>
      </c>
      <c r="W1163" s="211">
        <v>0.53969871818230619</v>
      </c>
      <c r="X1163" s="211">
        <v>0.30890233227295733</v>
      </c>
      <c r="Y1163" s="211">
        <v>0.75652596444315956</v>
      </c>
      <c r="Z1163" s="211">
        <v>0.14423809178870725</v>
      </c>
      <c r="AA1163" s="212">
        <v>0.11655190018453698</v>
      </c>
    </row>
    <row r="1164" spans="1:27" x14ac:dyDescent="0.35">
      <c r="A1164" s="210" t="s">
        <v>1840</v>
      </c>
      <c r="B1164" s="217">
        <v>136.25788831727343</v>
      </c>
      <c r="C1164" s="211">
        <v>5.649395609395335E-2</v>
      </c>
      <c r="D1164" s="211">
        <v>0.11834258454810889</v>
      </c>
      <c r="E1164" s="211">
        <v>7.5646733876472541E-2</v>
      </c>
      <c r="F1164" s="211">
        <v>8.7345267792297898E-2</v>
      </c>
      <c r="G1164" s="211">
        <v>0.12495594021748802</v>
      </c>
      <c r="H1164" s="211">
        <v>0.11611818127615041</v>
      </c>
      <c r="I1164" s="211">
        <v>0.47886740848149328</v>
      </c>
      <c r="J1164" s="211">
        <v>0.47478847637227334</v>
      </c>
      <c r="K1164" s="211">
        <v>0.6482375919862936</v>
      </c>
      <c r="L1164" s="211">
        <v>0.27157387225495894</v>
      </c>
      <c r="M1164" s="211">
        <v>9.2538101847710968E-2</v>
      </c>
      <c r="N1164" s="211">
        <v>0.43117088989358593</v>
      </c>
      <c r="O1164" s="211">
        <v>0.63973307380013467</v>
      </c>
      <c r="P1164" s="211">
        <v>6.7850413504386947E-2</v>
      </c>
      <c r="Q1164" s="211">
        <v>9.9020063255898003E-2</v>
      </c>
      <c r="R1164" s="211">
        <v>0.42303540558774505</v>
      </c>
      <c r="S1164" s="211">
        <v>0.29971140785174577</v>
      </c>
      <c r="T1164" s="211">
        <v>0.56062694536677893</v>
      </c>
      <c r="U1164" s="211">
        <v>0.43066968166565311</v>
      </c>
      <c r="V1164" s="211">
        <v>9.3213835405027479E-2</v>
      </c>
      <c r="W1164" s="211">
        <v>0.55749804772264167</v>
      </c>
      <c r="X1164" s="211">
        <v>0.36988633874125199</v>
      </c>
      <c r="Y1164" s="211">
        <v>0.67615608878260736</v>
      </c>
      <c r="Z1164" s="211">
        <v>0.14979769700840867</v>
      </c>
      <c r="AA1164" s="212">
        <v>0.11862386282916344</v>
      </c>
    </row>
    <row r="1165" spans="1:27" x14ac:dyDescent="0.35">
      <c r="A1165" s="210" t="s">
        <v>1841</v>
      </c>
      <c r="B1165" s="217">
        <v>114.02443348144377</v>
      </c>
      <c r="C1165" s="211">
        <v>5.6580319059297224E-2</v>
      </c>
      <c r="D1165" s="211">
        <v>0.11534998748798114</v>
      </c>
      <c r="E1165" s="211">
        <v>7.7703583924741304E-2</v>
      </c>
      <c r="F1165" s="211">
        <v>9.1864601433132409E-2</v>
      </c>
      <c r="G1165" s="211">
        <v>0.1260079173578994</v>
      </c>
      <c r="H1165" s="211">
        <v>0.12045227081486687</v>
      </c>
      <c r="I1165" s="211">
        <v>0.50636082093187129</v>
      </c>
      <c r="J1165" s="211">
        <v>0.40848481510275808</v>
      </c>
      <c r="K1165" s="211">
        <v>0.58594085293867415</v>
      </c>
      <c r="L1165" s="211">
        <v>0.2689106867762161</v>
      </c>
      <c r="M1165" s="211">
        <v>8.3525695382205598E-2</v>
      </c>
      <c r="N1165" s="211">
        <v>0.54562779834125785</v>
      </c>
      <c r="O1165" s="211">
        <v>0.7788075032304036</v>
      </c>
      <c r="P1165" s="211">
        <v>6.5408740209935395E-2</v>
      </c>
      <c r="Q1165" s="211">
        <v>6.4037033192715184E-2</v>
      </c>
      <c r="R1165" s="211">
        <v>0.45099332191502656</v>
      </c>
      <c r="S1165" s="211">
        <v>0.31588217232937255</v>
      </c>
      <c r="T1165" s="211">
        <v>0.55660496885394939</v>
      </c>
      <c r="U1165" s="211">
        <v>0.51419436657271189</v>
      </c>
      <c r="V1165" s="211">
        <v>6.2580731456256561E-2</v>
      </c>
      <c r="W1165" s="211">
        <v>0.52823804315689127</v>
      </c>
      <c r="X1165" s="211">
        <v>0.29917029384903487</v>
      </c>
      <c r="Y1165" s="211">
        <v>0.5671340834111992</v>
      </c>
      <c r="Z1165" s="211">
        <v>0.14949632970201171</v>
      </c>
      <c r="AA1165" s="212">
        <v>0.12571538690423634</v>
      </c>
    </row>
    <row r="1166" spans="1:27" x14ac:dyDescent="0.35">
      <c r="A1166" s="210" t="s">
        <v>1842</v>
      </c>
      <c r="B1166" s="217">
        <v>122.38962465601691</v>
      </c>
      <c r="C1166" s="211">
        <v>5.6179799471236552E-2</v>
      </c>
      <c r="D1166" s="211">
        <v>0.12179158544629583</v>
      </c>
      <c r="E1166" s="211">
        <v>7.4927360433001675E-2</v>
      </c>
      <c r="F1166" s="211">
        <v>0.1160532135555592</v>
      </c>
      <c r="G1166" s="211">
        <v>0.12169106537662565</v>
      </c>
      <c r="H1166" s="211">
        <v>0.11447876703080614</v>
      </c>
      <c r="I1166" s="211">
        <v>0.49257158678224539</v>
      </c>
      <c r="J1166" s="211">
        <v>0.44448616589988599</v>
      </c>
      <c r="K1166" s="211">
        <v>0.50506698164549735</v>
      </c>
      <c r="L1166" s="211">
        <v>0.2764006925581855</v>
      </c>
      <c r="M1166" s="211">
        <v>9.4382362218270274E-2</v>
      </c>
      <c r="N1166" s="211">
        <v>0.5267487716484599</v>
      </c>
      <c r="O1166" s="211">
        <v>0.63891302927257942</v>
      </c>
      <c r="P1166" s="211">
        <v>6.8683615234528386E-2</v>
      </c>
      <c r="Q1166" s="211">
        <v>6.4635767808932015E-2</v>
      </c>
      <c r="R1166" s="211">
        <v>0.46468145217793577</v>
      </c>
      <c r="S1166" s="211">
        <v>0.42075864426808052</v>
      </c>
      <c r="T1166" s="211">
        <v>0.63494862182651646</v>
      </c>
      <c r="U1166" s="211">
        <v>0.48352752820445011</v>
      </c>
      <c r="V1166" s="211">
        <v>7.2698480769948309E-2</v>
      </c>
      <c r="W1166" s="211">
        <v>0.53606017227120151</v>
      </c>
      <c r="X1166" s="211">
        <v>0.26783559232138954</v>
      </c>
      <c r="Y1166" s="211">
        <v>0.61656510200586523</v>
      </c>
      <c r="Z1166" s="211">
        <v>0.14927028641046819</v>
      </c>
      <c r="AA1166" s="212">
        <v>0.12186580170249504</v>
      </c>
    </row>
    <row r="1167" spans="1:27" x14ac:dyDescent="0.35">
      <c r="A1167" s="210" t="s">
        <v>1843</v>
      </c>
      <c r="B1167" s="217">
        <v>140.9112030379469</v>
      </c>
      <c r="C1167" s="211">
        <v>5.2921983479395571E-2</v>
      </c>
      <c r="D1167" s="211">
        <v>0.12547215179640217</v>
      </c>
      <c r="E1167" s="211">
        <v>7.4952661536632437E-2</v>
      </c>
      <c r="F1167" s="211">
        <v>0.10220670142035074</v>
      </c>
      <c r="G1167" s="211">
        <v>0.12190123871581023</v>
      </c>
      <c r="H1167" s="211">
        <v>0.12923817294063888</v>
      </c>
      <c r="I1167" s="211">
        <v>0.44154800701923158</v>
      </c>
      <c r="J1167" s="211">
        <v>0.44917938213835173</v>
      </c>
      <c r="K1167" s="211">
        <v>0.6248143101256266</v>
      </c>
      <c r="L1167" s="211">
        <v>0.27711275665159218</v>
      </c>
      <c r="M1167" s="211">
        <v>9.2634803063448415E-2</v>
      </c>
      <c r="N1167" s="211">
        <v>0.48501638482460085</v>
      </c>
      <c r="O1167" s="211">
        <v>0.67635656814000478</v>
      </c>
      <c r="P1167" s="211">
        <v>6.6101284339734792E-2</v>
      </c>
      <c r="Q1167" s="211">
        <v>6.97335128637048E-2</v>
      </c>
      <c r="R1167" s="211">
        <v>0.41801706818155054</v>
      </c>
      <c r="S1167" s="211">
        <v>0.30756490468485653</v>
      </c>
      <c r="T1167" s="211">
        <v>0.49026259818927298</v>
      </c>
      <c r="U1167" s="211">
        <v>0.45301815081765495</v>
      </c>
      <c r="V1167" s="211">
        <v>0.11690844697616271</v>
      </c>
      <c r="W1167" s="211">
        <v>0.5268087117088377</v>
      </c>
      <c r="X1167" s="211">
        <v>0.37270989150785722</v>
      </c>
      <c r="Y1167" s="211">
        <v>0.66284817221817094</v>
      </c>
      <c r="Z1167" s="211">
        <v>0.14890207682745796</v>
      </c>
      <c r="AA1167" s="212">
        <v>0.12019865721301981</v>
      </c>
    </row>
    <row r="1168" spans="1:27" x14ac:dyDescent="0.35">
      <c r="A1168" s="210" t="s">
        <v>1844</v>
      </c>
      <c r="B1168" s="217">
        <v>162.26474415591639</v>
      </c>
      <c r="C1168" s="211">
        <v>5.1892401517720517E-2</v>
      </c>
      <c r="D1168" s="211">
        <v>0.12242525281731466</v>
      </c>
      <c r="E1168" s="211">
        <v>8.4764117547077855E-2</v>
      </c>
      <c r="F1168" s="211">
        <v>9.0253962365946766E-2</v>
      </c>
      <c r="G1168" s="211">
        <v>0.12569675516244008</v>
      </c>
      <c r="H1168" s="211">
        <v>0.10752286056018288</v>
      </c>
      <c r="I1168" s="211">
        <v>0.44292850401341949</v>
      </c>
      <c r="J1168" s="211">
        <v>0.45879776319842369</v>
      </c>
      <c r="K1168" s="211">
        <v>0.57322016414322863</v>
      </c>
      <c r="L1168" s="211">
        <v>0.27297958872781808</v>
      </c>
      <c r="M1168" s="211">
        <v>0.11484752355676019</v>
      </c>
      <c r="N1168" s="211">
        <v>0.40341191471860682</v>
      </c>
      <c r="O1168" s="211">
        <v>0.69401586357887157</v>
      </c>
      <c r="P1168" s="211">
        <v>6.4537527247589765E-2</v>
      </c>
      <c r="Q1168" s="211">
        <v>0.12754327635856616</v>
      </c>
      <c r="R1168" s="211">
        <v>0.46375748578725273</v>
      </c>
      <c r="S1168" s="211">
        <v>0.32705405873073923</v>
      </c>
      <c r="T1168" s="211">
        <v>0.64719695932710708</v>
      </c>
      <c r="U1168" s="211">
        <v>0.36557302916697448</v>
      </c>
      <c r="V1168" s="211">
        <v>0.17178409538104092</v>
      </c>
      <c r="W1168" s="211">
        <v>0.53176449984021212</v>
      </c>
      <c r="X1168" s="211">
        <v>0.40018252754510236</v>
      </c>
      <c r="Y1168" s="211">
        <v>0.67074546393066792</v>
      </c>
      <c r="Z1168" s="211">
        <v>0.14661248477220187</v>
      </c>
      <c r="AA1168" s="212">
        <v>0.12284387696375815</v>
      </c>
    </row>
    <row r="1169" spans="1:27" x14ac:dyDescent="0.35">
      <c r="A1169" s="210" t="s">
        <v>1845</v>
      </c>
      <c r="B1169" s="217">
        <v>128.47303268401993</v>
      </c>
      <c r="C1169" s="211">
        <v>6.2448121419330753E-2</v>
      </c>
      <c r="D1169" s="211">
        <v>0.13043828350166342</v>
      </c>
      <c r="E1169" s="211">
        <v>7.3629417334957828E-2</v>
      </c>
      <c r="F1169" s="211">
        <v>9.2101199202223233E-2</v>
      </c>
      <c r="G1169" s="211">
        <v>0.12123699451839655</v>
      </c>
      <c r="H1169" s="211">
        <v>0.11462953079666424</v>
      </c>
      <c r="I1169" s="211">
        <v>0.52848853686024133</v>
      </c>
      <c r="J1169" s="211">
        <v>0.4807419571012635</v>
      </c>
      <c r="K1169" s="211">
        <v>0.53610307729582174</v>
      </c>
      <c r="L1169" s="211">
        <v>0.276039676222541</v>
      </c>
      <c r="M1169" s="211">
        <v>9.5599284061297141E-2</v>
      </c>
      <c r="N1169" s="211">
        <v>0.50999633668039279</v>
      </c>
      <c r="O1169" s="211">
        <v>0.50806642748925313</v>
      </c>
      <c r="P1169" s="211">
        <v>6.3490858779979467E-2</v>
      </c>
      <c r="Q1169" s="211">
        <v>6.6772405739836435E-2</v>
      </c>
      <c r="R1169" s="211">
        <v>0.43047928108275108</v>
      </c>
      <c r="S1169" s="211">
        <v>0.3240754660258508</v>
      </c>
      <c r="T1169" s="211">
        <v>0.50793013463833814</v>
      </c>
      <c r="U1169" s="211">
        <v>0.43249164327280087</v>
      </c>
      <c r="V1169" s="211">
        <v>9.6518116455193453E-2</v>
      </c>
      <c r="W1169" s="211">
        <v>0.57036203208223069</v>
      </c>
      <c r="X1169" s="211">
        <v>0.31712526607909408</v>
      </c>
      <c r="Y1169" s="211">
        <v>0.66844773065453367</v>
      </c>
      <c r="Z1169" s="211">
        <v>0.14944324208417484</v>
      </c>
      <c r="AA1169" s="212">
        <v>0.11391538549677072</v>
      </c>
    </row>
    <row r="1170" spans="1:27" x14ac:dyDescent="0.35">
      <c r="A1170" s="210" t="s">
        <v>1846</v>
      </c>
      <c r="B1170" s="217">
        <v>128.04157871701003</v>
      </c>
      <c r="C1170" s="211">
        <v>5.6739572909959034E-2</v>
      </c>
      <c r="D1170" s="211">
        <v>0.12838671197863133</v>
      </c>
      <c r="E1170" s="211">
        <v>7.2960122531582267E-2</v>
      </c>
      <c r="F1170" s="211">
        <v>0.10907303262625034</v>
      </c>
      <c r="G1170" s="211">
        <v>0.1251869928635003</v>
      </c>
      <c r="H1170" s="211">
        <v>0.12027889916000691</v>
      </c>
      <c r="I1170" s="211">
        <v>0.46174161568270145</v>
      </c>
      <c r="J1170" s="211">
        <v>0.42864206571371921</v>
      </c>
      <c r="K1170" s="211">
        <v>0.61288055469061464</v>
      </c>
      <c r="L1170" s="211">
        <v>0.26981438470492419</v>
      </c>
      <c r="M1170" s="211">
        <v>9.1309741869187569E-2</v>
      </c>
      <c r="N1170" s="211">
        <v>0.51370464582486319</v>
      </c>
      <c r="O1170" s="211">
        <v>0.69002889799150546</v>
      </c>
      <c r="P1170" s="211">
        <v>6.458362241056656E-2</v>
      </c>
      <c r="Q1170" s="211">
        <v>0.10664487387849683</v>
      </c>
      <c r="R1170" s="211">
        <v>0.43616778893689928</v>
      </c>
      <c r="S1170" s="211">
        <v>0.32308209595012571</v>
      </c>
      <c r="T1170" s="211">
        <v>0.49594394499110528</v>
      </c>
      <c r="U1170" s="211">
        <v>0.4559940642440059</v>
      </c>
      <c r="V1170" s="211">
        <v>8.0838335046658022E-2</v>
      </c>
      <c r="W1170" s="211">
        <v>0.62956570887968499</v>
      </c>
      <c r="X1170" s="211">
        <v>0.26022905960577519</v>
      </c>
      <c r="Y1170" s="211">
        <v>0.58364936482747032</v>
      </c>
      <c r="Z1170" s="211">
        <v>0.14968446462451304</v>
      </c>
      <c r="AA1170" s="212">
        <v>0.1151414060890498</v>
      </c>
    </row>
    <row r="1171" spans="1:27" x14ac:dyDescent="0.35">
      <c r="A1171" s="210" t="s">
        <v>1847</v>
      </c>
      <c r="B1171" s="217">
        <v>180.34178737790734</v>
      </c>
      <c r="C1171" s="211">
        <v>7.4298351813540997E-2</v>
      </c>
      <c r="D1171" s="211">
        <v>0.12199284623816919</v>
      </c>
      <c r="E1171" s="211">
        <v>7.836588249350554E-2</v>
      </c>
      <c r="F1171" s="211">
        <v>9.5790259045961029E-2</v>
      </c>
      <c r="G1171" s="211">
        <v>0.12027998936437431</v>
      </c>
      <c r="H1171" s="211">
        <v>0.12050122039198613</v>
      </c>
      <c r="I1171" s="211">
        <v>0.45571529543290801</v>
      </c>
      <c r="J1171" s="211">
        <v>0.46488966693981243</v>
      </c>
      <c r="K1171" s="211">
        <v>0.63528673365352917</v>
      </c>
      <c r="L1171" s="211">
        <v>0.27582563494479739</v>
      </c>
      <c r="M1171" s="211">
        <v>0.12362568765843913</v>
      </c>
      <c r="N1171" s="211">
        <v>0.50380936204386095</v>
      </c>
      <c r="O1171" s="211">
        <v>0.71747706911421649</v>
      </c>
      <c r="P1171" s="211">
        <v>6.9842957524658175E-2</v>
      </c>
      <c r="Q1171" s="211">
        <v>7.9938698479105605E-2</v>
      </c>
      <c r="R1171" s="211">
        <v>0.40573103597561894</v>
      </c>
      <c r="S1171" s="211">
        <v>0.29945463496100361</v>
      </c>
      <c r="T1171" s="211">
        <v>0.53703568771002885</v>
      </c>
      <c r="U1171" s="211">
        <v>0.48821795849479932</v>
      </c>
      <c r="V1171" s="211">
        <v>0.12223980976154294</v>
      </c>
      <c r="W1171" s="211">
        <v>0.53834929427776368</v>
      </c>
      <c r="X1171" s="211">
        <v>0.30142913745046424</v>
      </c>
      <c r="Y1171" s="211">
        <v>0.65804832255552714</v>
      </c>
      <c r="Z1171" s="211">
        <v>0.14931777605352706</v>
      </c>
      <c r="AA1171" s="212">
        <v>0.12055444485490262</v>
      </c>
    </row>
    <row r="1172" spans="1:27" x14ac:dyDescent="0.35">
      <c r="A1172" s="210" t="s">
        <v>1848</v>
      </c>
      <c r="B1172" s="217">
        <v>182.78579073881946</v>
      </c>
      <c r="C1172" s="211">
        <v>4.8901253404517647E-2</v>
      </c>
      <c r="D1172" s="211">
        <v>0.11765791473827222</v>
      </c>
      <c r="E1172" s="211">
        <v>7.4808660272616206E-2</v>
      </c>
      <c r="F1172" s="211">
        <v>9.2201924691110437E-2</v>
      </c>
      <c r="G1172" s="211">
        <v>0.12312982041467932</v>
      </c>
      <c r="H1172" s="211">
        <v>0.11930163976000742</v>
      </c>
      <c r="I1172" s="211">
        <v>0.49955272307745185</v>
      </c>
      <c r="J1172" s="211">
        <v>0.4478450712115325</v>
      </c>
      <c r="K1172" s="211">
        <v>0.63126739870533621</v>
      </c>
      <c r="L1172" s="211">
        <v>0.27137887799093463</v>
      </c>
      <c r="M1172" s="211">
        <v>9.1051279005718383E-2</v>
      </c>
      <c r="N1172" s="211">
        <v>0.42947999044892715</v>
      </c>
      <c r="O1172" s="211">
        <v>0.77231702748967646</v>
      </c>
      <c r="P1172" s="211">
        <v>6.9354580420105422E-2</v>
      </c>
      <c r="Q1172" s="211">
        <v>4.3983163909622591E-2</v>
      </c>
      <c r="R1172" s="211">
        <v>0.4843654922516954</v>
      </c>
      <c r="S1172" s="211">
        <v>0.34659176723094914</v>
      </c>
      <c r="T1172" s="211">
        <v>0.54033403469025643</v>
      </c>
      <c r="U1172" s="211">
        <v>0.48649089855301442</v>
      </c>
      <c r="V1172" s="211">
        <v>0.177845520185207</v>
      </c>
      <c r="W1172" s="211">
        <v>0.6063926880708802</v>
      </c>
      <c r="X1172" s="211">
        <v>0.30550565927757845</v>
      </c>
      <c r="Y1172" s="211">
        <v>0.60655818491664149</v>
      </c>
      <c r="Z1172" s="211">
        <v>0.14912688967800539</v>
      </c>
      <c r="AA1172" s="212">
        <v>0.1151514318602786</v>
      </c>
    </row>
    <row r="1173" spans="1:27" x14ac:dyDescent="0.35">
      <c r="A1173" s="210" t="s">
        <v>1849</v>
      </c>
      <c r="B1173" s="217">
        <v>165.19918723371546</v>
      </c>
      <c r="C1173" s="211">
        <v>5.6692806214590261E-2</v>
      </c>
      <c r="D1173" s="211">
        <v>0.1191025236425523</v>
      </c>
      <c r="E1173" s="211">
        <v>7.4623849751088434E-2</v>
      </c>
      <c r="F1173" s="211">
        <v>6.908541137345138E-2</v>
      </c>
      <c r="G1173" s="211">
        <v>0.11505113375237555</v>
      </c>
      <c r="H1173" s="211">
        <v>0.12648261660293664</v>
      </c>
      <c r="I1173" s="211">
        <v>0.50348905822060774</v>
      </c>
      <c r="J1173" s="211">
        <v>0.45890527143333965</v>
      </c>
      <c r="K1173" s="211">
        <v>0.598647705568357</v>
      </c>
      <c r="L1173" s="211">
        <v>0.27782055808022815</v>
      </c>
      <c r="M1173" s="211">
        <v>9.771236352267354E-2</v>
      </c>
      <c r="N1173" s="211">
        <v>0.50656746846720979</v>
      </c>
      <c r="O1173" s="211">
        <v>0.75161412758647272</v>
      </c>
      <c r="P1173" s="211">
        <v>7.169024569811E-2</v>
      </c>
      <c r="Q1173" s="211">
        <v>4.888169069509353E-2</v>
      </c>
      <c r="R1173" s="211">
        <v>0.46057892334196138</v>
      </c>
      <c r="S1173" s="211">
        <v>0.33045760564623422</v>
      </c>
      <c r="T1173" s="211">
        <v>0.61050306507058949</v>
      </c>
      <c r="U1173" s="211">
        <v>0.42032412482629911</v>
      </c>
      <c r="V1173" s="211">
        <v>0.13613439760273105</v>
      </c>
      <c r="W1173" s="211">
        <v>0.5783541657342568</v>
      </c>
      <c r="X1173" s="211">
        <v>0.31147626330952161</v>
      </c>
      <c r="Y1173" s="211">
        <v>0.64517766134640475</v>
      </c>
      <c r="Z1173" s="211">
        <v>0.14752683428305458</v>
      </c>
      <c r="AA1173" s="212">
        <v>0.11782671046782278</v>
      </c>
    </row>
    <row r="1174" spans="1:27" x14ac:dyDescent="0.35">
      <c r="A1174" s="210" t="s">
        <v>1850</v>
      </c>
      <c r="B1174" s="217">
        <v>144.15784243757446</v>
      </c>
      <c r="C1174" s="211">
        <v>8.4653383955854422E-2</v>
      </c>
      <c r="D1174" s="211">
        <v>0.12013427418587452</v>
      </c>
      <c r="E1174" s="211">
        <v>8.9793316121493355E-2</v>
      </c>
      <c r="F1174" s="211">
        <v>0.1052673660830627</v>
      </c>
      <c r="G1174" s="211">
        <v>0.12275977708224471</v>
      </c>
      <c r="H1174" s="211">
        <v>0.1178962791859845</v>
      </c>
      <c r="I1174" s="211">
        <v>0.5031108449760977</v>
      </c>
      <c r="J1174" s="211">
        <v>0.38868341856038502</v>
      </c>
      <c r="K1174" s="211">
        <v>0.59597092484281811</v>
      </c>
      <c r="L1174" s="211">
        <v>0.27600881349107476</v>
      </c>
      <c r="M1174" s="211">
        <v>9.8908087680701945E-2</v>
      </c>
      <c r="N1174" s="211">
        <v>0.57020761894583527</v>
      </c>
      <c r="O1174" s="211">
        <v>0.72509293161818278</v>
      </c>
      <c r="P1174" s="211">
        <v>7.0109852660814653E-2</v>
      </c>
      <c r="Q1174" s="211">
        <v>0.12805429492628456</v>
      </c>
      <c r="R1174" s="211">
        <v>0.46213031993248754</v>
      </c>
      <c r="S1174" s="211">
        <v>0.34087912413339749</v>
      </c>
      <c r="T1174" s="211">
        <v>0.60474644620417983</v>
      </c>
      <c r="U1174" s="211">
        <v>0.46912397549443791</v>
      </c>
      <c r="V1174" s="211">
        <v>5.0646926550995022E-2</v>
      </c>
      <c r="W1174" s="211">
        <v>0.55665725177320979</v>
      </c>
      <c r="X1174" s="211">
        <v>0.31858546973637891</v>
      </c>
      <c r="Y1174" s="211">
        <v>0.64425842646875164</v>
      </c>
      <c r="Z1174" s="211">
        <v>0.14964201164568899</v>
      </c>
      <c r="AA1174" s="212">
        <v>0.11693081300743433</v>
      </c>
    </row>
    <row r="1175" spans="1:27" x14ac:dyDescent="0.35">
      <c r="A1175" s="210" t="s">
        <v>1851</v>
      </c>
      <c r="B1175" s="217">
        <v>133.24688058349412</v>
      </c>
      <c r="C1175" s="211">
        <v>5.6043263525765524E-2</v>
      </c>
      <c r="D1175" s="211">
        <v>0.12011955925492898</v>
      </c>
      <c r="E1175" s="211">
        <v>7.8302030251701488E-2</v>
      </c>
      <c r="F1175" s="211">
        <v>9.097368156028178E-2</v>
      </c>
      <c r="G1175" s="211">
        <v>0.11627846921570736</v>
      </c>
      <c r="H1175" s="211">
        <v>0.11767282178113249</v>
      </c>
      <c r="I1175" s="211">
        <v>0.51442191089422451</v>
      </c>
      <c r="J1175" s="211">
        <v>0.43481409016668221</v>
      </c>
      <c r="K1175" s="211">
        <v>0.58044737651755463</v>
      </c>
      <c r="L1175" s="211">
        <v>0.27231179229013569</v>
      </c>
      <c r="M1175" s="211">
        <v>8.2662446507857021E-2</v>
      </c>
      <c r="N1175" s="211">
        <v>0.40796343900552945</v>
      </c>
      <c r="O1175" s="211">
        <v>0.58903351449336894</v>
      </c>
      <c r="P1175" s="211">
        <v>6.5276697115122476E-2</v>
      </c>
      <c r="Q1175" s="211">
        <v>8.61498476698105E-2</v>
      </c>
      <c r="R1175" s="211">
        <v>0.40133607573226437</v>
      </c>
      <c r="S1175" s="211">
        <v>0.36006473417165463</v>
      </c>
      <c r="T1175" s="211">
        <v>0.53052178493757829</v>
      </c>
      <c r="U1175" s="211">
        <v>0.32483652506252797</v>
      </c>
      <c r="V1175" s="211">
        <v>0.13797747556769829</v>
      </c>
      <c r="W1175" s="211">
        <v>0.60225532963083406</v>
      </c>
      <c r="X1175" s="211">
        <v>0.36604405252643774</v>
      </c>
      <c r="Y1175" s="211">
        <v>0.77693537540410917</v>
      </c>
      <c r="Z1175" s="211">
        <v>0.14791728997071824</v>
      </c>
      <c r="AA1175" s="212">
        <v>0.11756944560459065</v>
      </c>
    </row>
    <row r="1176" spans="1:27" x14ac:dyDescent="0.35">
      <c r="A1176" s="210" t="s">
        <v>1852</v>
      </c>
      <c r="B1176" s="217">
        <v>115.23252463564243</v>
      </c>
      <c r="C1176" s="211">
        <v>6.2845458049690522E-2</v>
      </c>
      <c r="D1176" s="211">
        <v>0.12708328213312758</v>
      </c>
      <c r="E1176" s="211">
        <v>7.1056044809539615E-2</v>
      </c>
      <c r="F1176" s="211">
        <v>0.10827482745846952</v>
      </c>
      <c r="G1176" s="211">
        <v>0.11724638172767896</v>
      </c>
      <c r="H1176" s="211">
        <v>0.1210848372725328</v>
      </c>
      <c r="I1176" s="211">
        <v>0.5306536741606388</v>
      </c>
      <c r="J1176" s="211">
        <v>0.45507198688597611</v>
      </c>
      <c r="K1176" s="211">
        <v>0.59139898814174463</v>
      </c>
      <c r="L1176" s="211">
        <v>0.27347553119444168</v>
      </c>
      <c r="M1176" s="211">
        <v>7.7287645436296057E-2</v>
      </c>
      <c r="N1176" s="211">
        <v>0.45632920377880504</v>
      </c>
      <c r="O1176" s="211">
        <v>0.63314724855740445</v>
      </c>
      <c r="P1176" s="211">
        <v>7.3206499996271546E-2</v>
      </c>
      <c r="Q1176" s="211">
        <v>7.4757374012082975E-2</v>
      </c>
      <c r="R1176" s="211">
        <v>0.4422998842684977</v>
      </c>
      <c r="S1176" s="211">
        <v>0.30024973235279429</v>
      </c>
      <c r="T1176" s="211">
        <v>0.51903434648717972</v>
      </c>
      <c r="U1176" s="211">
        <v>0.41745642184484144</v>
      </c>
      <c r="V1176" s="211">
        <v>7.0984452184485541E-2</v>
      </c>
      <c r="W1176" s="211">
        <v>0.62365419186050164</v>
      </c>
      <c r="X1176" s="211">
        <v>0.40107646568867417</v>
      </c>
      <c r="Y1176" s="211">
        <v>0.59273460190551597</v>
      </c>
      <c r="Z1176" s="211">
        <v>0.14944381684587621</v>
      </c>
      <c r="AA1176" s="212">
        <v>0.121816510797084</v>
      </c>
    </row>
    <row r="1177" spans="1:27" x14ac:dyDescent="0.35">
      <c r="A1177" s="210" t="s">
        <v>1853</v>
      </c>
      <c r="B1177" s="217">
        <v>141.62657684526189</v>
      </c>
      <c r="C1177" s="211">
        <v>6.6750327771004009E-2</v>
      </c>
      <c r="D1177" s="211">
        <v>0.12608310076182977</v>
      </c>
      <c r="E1177" s="211">
        <v>7.5329895209878872E-2</v>
      </c>
      <c r="F1177" s="211">
        <v>7.3606805067256864E-2</v>
      </c>
      <c r="G1177" s="211">
        <v>0.1257853272078755</v>
      </c>
      <c r="H1177" s="211">
        <v>0.1077667850153972</v>
      </c>
      <c r="I1177" s="211">
        <v>0.51708341653701562</v>
      </c>
      <c r="J1177" s="211">
        <v>0.45321743778204276</v>
      </c>
      <c r="K1177" s="211">
        <v>0.56256048231449729</v>
      </c>
      <c r="L1177" s="211">
        <v>0.27107499943167174</v>
      </c>
      <c r="M1177" s="211">
        <v>9.5072483678117187E-2</v>
      </c>
      <c r="N1177" s="211">
        <v>0.42627379449238223</v>
      </c>
      <c r="O1177" s="211">
        <v>0.70227827445049507</v>
      </c>
      <c r="P1177" s="211">
        <v>7.4391127939506071E-2</v>
      </c>
      <c r="Q1177" s="211">
        <v>0.15205284790700752</v>
      </c>
      <c r="R1177" s="211">
        <v>0.4873544173870894</v>
      </c>
      <c r="S1177" s="211">
        <v>0.35095785664083773</v>
      </c>
      <c r="T1177" s="211">
        <v>0.56118391506485366</v>
      </c>
      <c r="U1177" s="211">
        <v>0.44793626434356476</v>
      </c>
      <c r="V1177" s="211">
        <v>6.4968740950998305E-2</v>
      </c>
      <c r="W1177" s="211">
        <v>0.63242265814970566</v>
      </c>
      <c r="X1177" s="211">
        <v>0.33086879079487586</v>
      </c>
      <c r="Y1177" s="211">
        <v>0.71608411565006114</v>
      </c>
      <c r="Z1177" s="211">
        <v>0.14809619489323975</v>
      </c>
      <c r="AA1177" s="212">
        <v>0.11809677190568259</v>
      </c>
    </row>
    <row r="1178" spans="1:27" x14ac:dyDescent="0.35">
      <c r="A1178" s="210" t="s">
        <v>1854</v>
      </c>
      <c r="B1178" s="217">
        <v>132.49358310357673</v>
      </c>
      <c r="C1178" s="211">
        <v>5.6772083320140124E-2</v>
      </c>
      <c r="D1178" s="211">
        <v>0.12281041093348004</v>
      </c>
      <c r="E1178" s="211">
        <v>7.8632582641340654E-2</v>
      </c>
      <c r="F1178" s="211">
        <v>0.10107162883121149</v>
      </c>
      <c r="G1178" s="211">
        <v>0.11797241247035706</v>
      </c>
      <c r="H1178" s="211">
        <v>0.11248698643336716</v>
      </c>
      <c r="I1178" s="211">
        <v>0.45050300119810488</v>
      </c>
      <c r="J1178" s="211">
        <v>0.43812010403283358</v>
      </c>
      <c r="K1178" s="211">
        <v>0.59837880940529797</v>
      </c>
      <c r="L1178" s="211">
        <v>0.28036536373835541</v>
      </c>
      <c r="M1178" s="211">
        <v>9.8078794564961824E-2</v>
      </c>
      <c r="N1178" s="211">
        <v>0.43507070585458391</v>
      </c>
      <c r="O1178" s="211">
        <v>0.66018325924482124</v>
      </c>
      <c r="P1178" s="211">
        <v>7.1040928772104051E-2</v>
      </c>
      <c r="Q1178" s="211">
        <v>0.15425232002579206</v>
      </c>
      <c r="R1178" s="211">
        <v>0.4412779982943304</v>
      </c>
      <c r="S1178" s="211">
        <v>0.31221856308321527</v>
      </c>
      <c r="T1178" s="211">
        <v>0.60249941026510301</v>
      </c>
      <c r="U1178" s="211">
        <v>0.31159985665459589</v>
      </c>
      <c r="V1178" s="211">
        <v>0.10763858943240617</v>
      </c>
      <c r="W1178" s="211">
        <v>0.54403223729913386</v>
      </c>
      <c r="X1178" s="211">
        <v>0.28980562914399227</v>
      </c>
      <c r="Y1178" s="211">
        <v>0.59490420307899194</v>
      </c>
      <c r="Z1178" s="211">
        <v>0.14364580556180334</v>
      </c>
      <c r="AA1178" s="212">
        <v>0.11956085676958209</v>
      </c>
    </row>
    <row r="1179" spans="1:27" x14ac:dyDescent="0.35">
      <c r="A1179" s="210" t="s">
        <v>1855</v>
      </c>
      <c r="B1179" s="217">
        <v>135.80547252290708</v>
      </c>
      <c r="C1179" s="211">
        <v>8.1562519115241622E-2</v>
      </c>
      <c r="D1179" s="211">
        <v>0.11315969006425616</v>
      </c>
      <c r="E1179" s="211">
        <v>7.8101889508896266E-2</v>
      </c>
      <c r="F1179" s="211">
        <v>9.9188640739128725E-2</v>
      </c>
      <c r="G1179" s="211">
        <v>0.11721182597840335</v>
      </c>
      <c r="H1179" s="211">
        <v>0.12581858726966119</v>
      </c>
      <c r="I1179" s="211">
        <v>0.49673402173381581</v>
      </c>
      <c r="J1179" s="211">
        <v>0.42845266281739275</v>
      </c>
      <c r="K1179" s="211">
        <v>0.56177535739461293</v>
      </c>
      <c r="L1179" s="211">
        <v>0.28141508500620044</v>
      </c>
      <c r="M1179" s="211">
        <v>0.10254375901023587</v>
      </c>
      <c r="N1179" s="211">
        <v>0.41106306310348051</v>
      </c>
      <c r="O1179" s="211">
        <v>0.65011766040707952</v>
      </c>
      <c r="P1179" s="211">
        <v>7.3845709390563896E-2</v>
      </c>
      <c r="Q1179" s="211">
        <v>0.11344832599730179</v>
      </c>
      <c r="R1179" s="211">
        <v>0.41184168145287608</v>
      </c>
      <c r="S1179" s="211">
        <v>0.37857796316747272</v>
      </c>
      <c r="T1179" s="211">
        <v>0.49879434782441884</v>
      </c>
      <c r="U1179" s="211">
        <v>0.4198202791568944</v>
      </c>
      <c r="V1179" s="211">
        <v>8.1595479539109145E-2</v>
      </c>
      <c r="W1179" s="211">
        <v>0.51999932950704975</v>
      </c>
      <c r="X1179" s="211">
        <v>0.3330071444217913</v>
      </c>
      <c r="Y1179" s="211">
        <v>0.56268225522317161</v>
      </c>
      <c r="Z1179" s="211">
        <v>0.14909031913978982</v>
      </c>
      <c r="AA1179" s="212">
        <v>0.11444644491425258</v>
      </c>
    </row>
    <row r="1180" spans="1:27" x14ac:dyDescent="0.35">
      <c r="A1180" s="210" t="s">
        <v>1856</v>
      </c>
      <c r="B1180" s="217">
        <v>123.17466758688428</v>
      </c>
      <c r="C1180" s="211">
        <v>6.4068550459233431E-2</v>
      </c>
      <c r="D1180" s="211">
        <v>0.1238188473501215</v>
      </c>
      <c r="E1180" s="211">
        <v>8.6422895479016257E-2</v>
      </c>
      <c r="F1180" s="211">
        <v>8.7648150927234728E-2</v>
      </c>
      <c r="G1180" s="211">
        <v>0.12372324692914483</v>
      </c>
      <c r="H1180" s="211">
        <v>0.10973237992183647</v>
      </c>
      <c r="I1180" s="211">
        <v>0.5284559263334081</v>
      </c>
      <c r="J1180" s="211">
        <v>0.48280607594402714</v>
      </c>
      <c r="K1180" s="211">
        <v>0.61639846349848026</v>
      </c>
      <c r="L1180" s="211">
        <v>0.27043692764383503</v>
      </c>
      <c r="M1180" s="211">
        <v>9.5998267525689851E-2</v>
      </c>
      <c r="N1180" s="211">
        <v>0.46506078106357351</v>
      </c>
      <c r="O1180" s="211">
        <v>0.68974406730246407</v>
      </c>
      <c r="P1180" s="211">
        <v>6.9330071239531776E-2</v>
      </c>
      <c r="Q1180" s="211">
        <v>6.5120296829399543E-2</v>
      </c>
      <c r="R1180" s="211">
        <v>0.47062475816381072</v>
      </c>
      <c r="S1180" s="211">
        <v>0.30432611814322008</v>
      </c>
      <c r="T1180" s="211">
        <v>0.49701065848763476</v>
      </c>
      <c r="U1180" s="211">
        <v>0.36280866265045492</v>
      </c>
      <c r="V1180" s="211">
        <v>5.9597401705631631E-2</v>
      </c>
      <c r="W1180" s="211">
        <v>0.55021822459627101</v>
      </c>
      <c r="X1180" s="211">
        <v>0.32006912234504714</v>
      </c>
      <c r="Y1180" s="211">
        <v>0.69495219125640229</v>
      </c>
      <c r="Z1180" s="211">
        <v>0.14937408874322738</v>
      </c>
      <c r="AA1180" s="212">
        <v>0.11803274211786395</v>
      </c>
    </row>
    <row r="1181" spans="1:27" x14ac:dyDescent="0.35">
      <c r="A1181" s="210" t="s">
        <v>1857</v>
      </c>
      <c r="B1181" s="217">
        <v>134.79554478871543</v>
      </c>
      <c r="C1181" s="211">
        <v>5.3015979023181552E-2</v>
      </c>
      <c r="D1181" s="211">
        <v>0.12162293574261991</v>
      </c>
      <c r="E1181" s="211">
        <v>7.8636934715260079E-2</v>
      </c>
      <c r="F1181" s="211">
        <v>0.12148449236769239</v>
      </c>
      <c r="G1181" s="211">
        <v>0.11849528836204495</v>
      </c>
      <c r="H1181" s="211">
        <v>0.11830578040456134</v>
      </c>
      <c r="I1181" s="211">
        <v>0.51129092669926357</v>
      </c>
      <c r="J1181" s="211">
        <v>0.47403415554947381</v>
      </c>
      <c r="K1181" s="211">
        <v>0.56224147201518104</v>
      </c>
      <c r="L1181" s="211">
        <v>0.27151590705150125</v>
      </c>
      <c r="M1181" s="211">
        <v>0.11119859064718153</v>
      </c>
      <c r="N1181" s="211">
        <v>0.38251511438534258</v>
      </c>
      <c r="O1181" s="211">
        <v>0.7781044027373456</v>
      </c>
      <c r="P1181" s="211">
        <v>6.9997423337490955E-2</v>
      </c>
      <c r="Q1181" s="211">
        <v>6.776429900240824E-2</v>
      </c>
      <c r="R1181" s="211">
        <v>0.40790802311992674</v>
      </c>
      <c r="S1181" s="211">
        <v>0.38635496181336199</v>
      </c>
      <c r="T1181" s="211">
        <v>0.5376723181043066</v>
      </c>
      <c r="U1181" s="211">
        <v>0.41595381459387853</v>
      </c>
      <c r="V1181" s="211">
        <v>0.10462467226805239</v>
      </c>
      <c r="W1181" s="211">
        <v>0.5092766979681671</v>
      </c>
      <c r="X1181" s="211">
        <v>0.36282629101832775</v>
      </c>
      <c r="Y1181" s="211">
        <v>0.68611048058312085</v>
      </c>
      <c r="Z1181" s="211">
        <v>0.14135643422173713</v>
      </c>
      <c r="AA1181" s="212">
        <v>0.12704927246356806</v>
      </c>
    </row>
    <row r="1182" spans="1:27" x14ac:dyDescent="0.35">
      <c r="A1182" s="210" t="s">
        <v>1858</v>
      </c>
      <c r="B1182" s="217">
        <v>123.53728991725191</v>
      </c>
      <c r="C1182" s="211">
        <v>6.7550755245017705E-2</v>
      </c>
      <c r="D1182" s="211">
        <v>0.13111988238066938</v>
      </c>
      <c r="E1182" s="211">
        <v>7.29112570187221E-2</v>
      </c>
      <c r="F1182" s="211">
        <v>0.10233642985803273</v>
      </c>
      <c r="G1182" s="211">
        <v>0.12576608072878032</v>
      </c>
      <c r="H1182" s="211">
        <v>0.11694466299448136</v>
      </c>
      <c r="I1182" s="211">
        <v>0.44648452429433128</v>
      </c>
      <c r="J1182" s="211">
        <v>0.45135400432545913</v>
      </c>
      <c r="K1182" s="211">
        <v>0.55793406966211223</v>
      </c>
      <c r="L1182" s="211">
        <v>0.27169832909739894</v>
      </c>
      <c r="M1182" s="211">
        <v>0.10210119263912402</v>
      </c>
      <c r="N1182" s="211">
        <v>0.44880492733582</v>
      </c>
      <c r="O1182" s="211">
        <v>0.77528832371782408</v>
      </c>
      <c r="P1182" s="211">
        <v>7.029437123559798E-2</v>
      </c>
      <c r="Q1182" s="211">
        <v>4.9586194817565724E-2</v>
      </c>
      <c r="R1182" s="211">
        <v>0.45527766513551449</v>
      </c>
      <c r="S1182" s="211">
        <v>0.37564463547545535</v>
      </c>
      <c r="T1182" s="211">
        <v>0.53313497235189167</v>
      </c>
      <c r="U1182" s="211">
        <v>0.3735810851376743</v>
      </c>
      <c r="V1182" s="211">
        <v>7.4902458117533183E-2</v>
      </c>
      <c r="W1182" s="211">
        <v>0.54066151098834925</v>
      </c>
      <c r="X1182" s="211">
        <v>0.29077484244712215</v>
      </c>
      <c r="Y1182" s="211">
        <v>0.70569803987055668</v>
      </c>
      <c r="Z1182" s="211">
        <v>0.14782853894656039</v>
      </c>
      <c r="AA1182" s="212">
        <v>0.12170175966301114</v>
      </c>
    </row>
    <row r="1183" spans="1:27" x14ac:dyDescent="0.35">
      <c r="A1183" s="210" t="s">
        <v>1859</v>
      </c>
      <c r="B1183" s="217">
        <v>182.90647729852645</v>
      </c>
      <c r="C1183" s="211">
        <v>8.4316806135026068E-2</v>
      </c>
      <c r="D1183" s="211">
        <v>0.12834006040966411</v>
      </c>
      <c r="E1183" s="211">
        <v>7.4980005624662574E-2</v>
      </c>
      <c r="F1183" s="211">
        <v>0.10557158344388362</v>
      </c>
      <c r="G1183" s="211">
        <v>0.11865919247672077</v>
      </c>
      <c r="H1183" s="211">
        <v>0.10944266251516349</v>
      </c>
      <c r="I1183" s="211">
        <v>0.47721066528598272</v>
      </c>
      <c r="J1183" s="211">
        <v>0.42030406208738841</v>
      </c>
      <c r="K1183" s="211">
        <v>0.60927017404065342</v>
      </c>
      <c r="L1183" s="211">
        <v>0.28040733586899841</v>
      </c>
      <c r="M1183" s="211">
        <v>9.8145080511375465E-2</v>
      </c>
      <c r="N1183" s="211">
        <v>0.46047682139371338</v>
      </c>
      <c r="O1183" s="211">
        <v>0.74885390554831843</v>
      </c>
      <c r="P1183" s="211">
        <v>6.8065998386658597E-2</v>
      </c>
      <c r="Q1183" s="211">
        <v>5.5835080172577378E-2</v>
      </c>
      <c r="R1183" s="211">
        <v>0.44057946651565488</v>
      </c>
      <c r="S1183" s="211">
        <v>0.3445227031070095</v>
      </c>
      <c r="T1183" s="211">
        <v>0.57561177189860491</v>
      </c>
      <c r="U1183" s="211">
        <v>0.50278359821548257</v>
      </c>
      <c r="V1183" s="211">
        <v>0.16608815685251738</v>
      </c>
      <c r="W1183" s="211">
        <v>0.51249838352389243</v>
      </c>
      <c r="X1183" s="211">
        <v>0.34016345793597957</v>
      </c>
      <c r="Y1183" s="211">
        <v>0.67504930516274109</v>
      </c>
      <c r="Z1183" s="211">
        <v>0.14827706748596736</v>
      </c>
      <c r="AA1183" s="212">
        <v>0.11985780553221179</v>
      </c>
    </row>
    <row r="1184" spans="1:27" x14ac:dyDescent="0.35">
      <c r="A1184" s="210" t="s">
        <v>1860</v>
      </c>
      <c r="B1184" s="217">
        <v>132.3472353797705</v>
      </c>
      <c r="C1184" s="211">
        <v>7.7346866925428956E-2</v>
      </c>
      <c r="D1184" s="211">
        <v>0.12316337464062108</v>
      </c>
      <c r="E1184" s="211">
        <v>7.8615058255881096E-2</v>
      </c>
      <c r="F1184" s="211">
        <v>0.10946254392743253</v>
      </c>
      <c r="G1184" s="211">
        <v>0.11814664119311426</v>
      </c>
      <c r="H1184" s="211">
        <v>0.12133458468024777</v>
      </c>
      <c r="I1184" s="211">
        <v>0.45438789070044611</v>
      </c>
      <c r="J1184" s="211">
        <v>0.45039169699116804</v>
      </c>
      <c r="K1184" s="211">
        <v>0.60277822959182492</v>
      </c>
      <c r="L1184" s="211">
        <v>0.27213302251266308</v>
      </c>
      <c r="M1184" s="211">
        <v>9.7659956418320051E-2</v>
      </c>
      <c r="N1184" s="211">
        <v>0.4493318748727978</v>
      </c>
      <c r="O1184" s="211">
        <v>0.67019727020933006</v>
      </c>
      <c r="P1184" s="211">
        <v>6.9612632896355719E-2</v>
      </c>
      <c r="Q1184" s="211">
        <v>8.7379027756640443E-2</v>
      </c>
      <c r="R1184" s="211">
        <v>0.44690789123321523</v>
      </c>
      <c r="S1184" s="211">
        <v>0.26956244319550521</v>
      </c>
      <c r="T1184" s="211">
        <v>0.540789897788853</v>
      </c>
      <c r="U1184" s="211">
        <v>0.3892146890831446</v>
      </c>
      <c r="V1184" s="211">
        <v>9.5312491451545189E-2</v>
      </c>
      <c r="W1184" s="211">
        <v>0.5062405868928268</v>
      </c>
      <c r="X1184" s="211">
        <v>0.30472362756049232</v>
      </c>
      <c r="Y1184" s="211">
        <v>0.61974863537774738</v>
      </c>
      <c r="Z1184" s="211">
        <v>0.14400060561391145</v>
      </c>
      <c r="AA1184" s="212">
        <v>0.11936347022589451</v>
      </c>
    </row>
    <row r="1185" spans="1:27" x14ac:dyDescent="0.35">
      <c r="A1185" s="210" t="s">
        <v>1861</v>
      </c>
      <c r="B1185" s="217">
        <v>127.45779713500475</v>
      </c>
      <c r="C1185" s="211">
        <v>7.4752136869451785E-2</v>
      </c>
      <c r="D1185" s="211">
        <v>0.11745402193733477</v>
      </c>
      <c r="E1185" s="211">
        <v>7.5361196716183493E-2</v>
      </c>
      <c r="F1185" s="211">
        <v>0.10032392159100438</v>
      </c>
      <c r="G1185" s="211">
        <v>0.11544058201808777</v>
      </c>
      <c r="H1185" s="211">
        <v>0.11991699558095456</v>
      </c>
      <c r="I1185" s="211">
        <v>0.53265901517056258</v>
      </c>
      <c r="J1185" s="211">
        <v>0.44484903790804869</v>
      </c>
      <c r="K1185" s="211">
        <v>0.61217907505585756</v>
      </c>
      <c r="L1185" s="211">
        <v>0.27761920068595292</v>
      </c>
      <c r="M1185" s="211">
        <v>0.1113044603692801</v>
      </c>
      <c r="N1185" s="211">
        <v>0.49517361345948752</v>
      </c>
      <c r="O1185" s="211">
        <v>0.6395482432721753</v>
      </c>
      <c r="P1185" s="211">
        <v>6.5478283814867838E-2</v>
      </c>
      <c r="Q1185" s="211">
        <v>0.11481354905049215</v>
      </c>
      <c r="R1185" s="211">
        <v>0.38044946056259993</v>
      </c>
      <c r="S1185" s="211">
        <v>0.31061477325277398</v>
      </c>
      <c r="T1185" s="211">
        <v>0.47817177122672661</v>
      </c>
      <c r="U1185" s="211">
        <v>0.49303283300826928</v>
      </c>
      <c r="V1185" s="211">
        <v>5.3851974231675349E-2</v>
      </c>
      <c r="W1185" s="211">
        <v>0.5441490795371684</v>
      </c>
      <c r="X1185" s="211">
        <v>0.28810624833643889</v>
      </c>
      <c r="Y1185" s="211">
        <v>0.69136657236542809</v>
      </c>
      <c r="Z1185" s="211">
        <v>0.14326815661741688</v>
      </c>
      <c r="AA1185" s="212">
        <v>0.11525846148221405</v>
      </c>
    </row>
    <row r="1186" spans="1:27" x14ac:dyDescent="0.35">
      <c r="A1186" s="210" t="s">
        <v>1862</v>
      </c>
      <c r="B1186" s="217">
        <v>178.42418955186915</v>
      </c>
      <c r="C1186" s="211">
        <v>5.7162689847312584E-2</v>
      </c>
      <c r="D1186" s="211">
        <v>0.12353417529679868</v>
      </c>
      <c r="E1186" s="211">
        <v>7.307119505464732E-2</v>
      </c>
      <c r="F1186" s="211">
        <v>0.10795551610102518</v>
      </c>
      <c r="G1186" s="211">
        <v>0.12618242695807827</v>
      </c>
      <c r="H1186" s="211">
        <v>0.11839264364445251</v>
      </c>
      <c r="I1186" s="211">
        <v>0.52670887252620802</v>
      </c>
      <c r="J1186" s="211">
        <v>0.47294560554883658</v>
      </c>
      <c r="K1186" s="211">
        <v>0.57363450033585539</v>
      </c>
      <c r="L1186" s="211">
        <v>0.2694459607583472</v>
      </c>
      <c r="M1186" s="211">
        <v>0.10592671097952597</v>
      </c>
      <c r="N1186" s="211">
        <v>0.44315099667381674</v>
      </c>
      <c r="O1186" s="211">
        <v>0.61295958708335563</v>
      </c>
      <c r="P1186" s="211">
        <v>7.262434454839678E-2</v>
      </c>
      <c r="Q1186" s="211">
        <v>0.125212184933052</v>
      </c>
      <c r="R1186" s="211">
        <v>0.4866352441814491</v>
      </c>
      <c r="S1186" s="211">
        <v>0.39686490278059616</v>
      </c>
      <c r="T1186" s="211">
        <v>0.54963881103804135</v>
      </c>
      <c r="U1186" s="211">
        <v>0.44283186690639859</v>
      </c>
      <c r="V1186" s="211">
        <v>0.12200803192139514</v>
      </c>
      <c r="W1186" s="211">
        <v>0.45795262173195422</v>
      </c>
      <c r="X1186" s="211">
        <v>0.39229434394501417</v>
      </c>
      <c r="Y1186" s="211">
        <v>0.6672023077306255</v>
      </c>
      <c r="Z1186" s="211">
        <v>0.14827085859548328</v>
      </c>
      <c r="AA1186" s="212">
        <v>0.11147075245260421</v>
      </c>
    </row>
    <row r="1187" spans="1:27" x14ac:dyDescent="0.35">
      <c r="A1187" s="210" t="s">
        <v>1863</v>
      </c>
      <c r="B1187" s="217">
        <v>128.51095922791893</v>
      </c>
      <c r="C1187" s="211">
        <v>5.6910921165503836E-2</v>
      </c>
      <c r="D1187" s="211">
        <v>0.11986234808249031</v>
      </c>
      <c r="E1187" s="211">
        <v>7.3473309631348335E-2</v>
      </c>
      <c r="F1187" s="211">
        <v>0.10271063293510151</v>
      </c>
      <c r="G1187" s="211">
        <v>0.12083355729840053</v>
      </c>
      <c r="H1187" s="211">
        <v>0.11692828460186155</v>
      </c>
      <c r="I1187" s="211">
        <v>0.5162555448346523</v>
      </c>
      <c r="J1187" s="211">
        <v>0.45572722514999153</v>
      </c>
      <c r="K1187" s="211">
        <v>0.60624763672621984</v>
      </c>
      <c r="L1187" s="211">
        <v>0.26973349152823706</v>
      </c>
      <c r="M1187" s="211">
        <v>9.3207157181444011E-2</v>
      </c>
      <c r="N1187" s="211">
        <v>0.44593048901043814</v>
      </c>
      <c r="O1187" s="211">
        <v>0.68539840838081778</v>
      </c>
      <c r="P1187" s="211">
        <v>7.0760475816392221E-2</v>
      </c>
      <c r="Q1187" s="211">
        <v>8.3065675673861694E-2</v>
      </c>
      <c r="R1187" s="211">
        <v>0.37791398902601159</v>
      </c>
      <c r="S1187" s="211">
        <v>0.28581446635309776</v>
      </c>
      <c r="T1187" s="211">
        <v>0.53251261886888623</v>
      </c>
      <c r="U1187" s="211">
        <v>0.38051150378223969</v>
      </c>
      <c r="V1187" s="211">
        <v>9.920884794726767E-2</v>
      </c>
      <c r="W1187" s="211">
        <v>0.520260242366828</v>
      </c>
      <c r="X1187" s="211">
        <v>0.37578824137367556</v>
      </c>
      <c r="Y1187" s="211">
        <v>0.58011982359111725</v>
      </c>
      <c r="Z1187" s="211">
        <v>0.14704716941553556</v>
      </c>
      <c r="AA1187" s="212">
        <v>0.11835250693479886</v>
      </c>
    </row>
    <row r="1188" spans="1:27" x14ac:dyDescent="0.35">
      <c r="A1188" s="210" t="s">
        <v>1864</v>
      </c>
      <c r="B1188" s="217">
        <v>115.5686275018374</v>
      </c>
      <c r="C1188" s="211">
        <v>6.9026249591702282E-2</v>
      </c>
      <c r="D1188" s="211">
        <v>0.1293814496065048</v>
      </c>
      <c r="E1188" s="211">
        <v>7.8929283478922391E-2</v>
      </c>
      <c r="F1188" s="211">
        <v>0.10644824497582074</v>
      </c>
      <c r="G1188" s="211">
        <v>0.11593770443154609</v>
      </c>
      <c r="H1188" s="211">
        <v>0.10990784472271953</v>
      </c>
      <c r="I1188" s="211">
        <v>0.45165205386111301</v>
      </c>
      <c r="J1188" s="211">
        <v>0.48499939149560972</v>
      </c>
      <c r="K1188" s="211">
        <v>0.63042392298680006</v>
      </c>
      <c r="L1188" s="211">
        <v>0.27363588553721968</v>
      </c>
      <c r="M1188" s="211">
        <v>8.6833208146459756E-2</v>
      </c>
      <c r="N1188" s="211">
        <v>0.44547062966963274</v>
      </c>
      <c r="O1188" s="211">
        <v>0.73791153172522561</v>
      </c>
      <c r="P1188" s="211">
        <v>6.4863036583170094E-2</v>
      </c>
      <c r="Q1188" s="211">
        <v>8.8038197836936019E-2</v>
      </c>
      <c r="R1188" s="211">
        <v>0.45412806943496586</v>
      </c>
      <c r="S1188" s="211">
        <v>0.39387637228650579</v>
      </c>
      <c r="T1188" s="211">
        <v>0.61889357530516897</v>
      </c>
      <c r="U1188" s="211">
        <v>0.44535592718107242</v>
      </c>
      <c r="V1188" s="211">
        <v>5.5088676674763526E-2</v>
      </c>
      <c r="W1188" s="211">
        <v>0.51924244632500682</v>
      </c>
      <c r="X1188" s="211">
        <v>0.31338143044990363</v>
      </c>
      <c r="Y1188" s="211">
        <v>0.62979352235615005</v>
      </c>
      <c r="Z1188" s="211">
        <v>0.14674085019051039</v>
      </c>
      <c r="AA1188" s="212">
        <v>0.12316822858507433</v>
      </c>
    </row>
    <row r="1189" spans="1:27" x14ac:dyDescent="0.35">
      <c r="A1189" s="210" t="s">
        <v>1865</v>
      </c>
      <c r="B1189" s="217">
        <v>136.27893164398697</v>
      </c>
      <c r="C1189" s="211">
        <v>7.1249391844455529E-2</v>
      </c>
      <c r="D1189" s="211">
        <v>0.12075558992512575</v>
      </c>
      <c r="E1189" s="211">
        <v>8.16332487775705E-2</v>
      </c>
      <c r="F1189" s="211">
        <v>9.6652976596892121E-2</v>
      </c>
      <c r="G1189" s="211">
        <v>0.12497161264947902</v>
      </c>
      <c r="H1189" s="211">
        <v>0.11857038476840975</v>
      </c>
      <c r="I1189" s="211">
        <v>0.5243869638620009</v>
      </c>
      <c r="J1189" s="211">
        <v>0.40098997011775778</v>
      </c>
      <c r="K1189" s="211">
        <v>0.62637726727791188</v>
      </c>
      <c r="L1189" s="211">
        <v>0.2734893317908027</v>
      </c>
      <c r="M1189" s="211">
        <v>7.7186204765748348E-2</v>
      </c>
      <c r="N1189" s="211">
        <v>0.40372892834596541</v>
      </c>
      <c r="O1189" s="211">
        <v>0.66433987003284223</v>
      </c>
      <c r="P1189" s="211">
        <v>6.2683133692029769E-2</v>
      </c>
      <c r="Q1189" s="211">
        <v>0.14747695501176356</v>
      </c>
      <c r="R1189" s="211">
        <v>0.44268041579163331</v>
      </c>
      <c r="S1189" s="211">
        <v>0.31502376209108585</v>
      </c>
      <c r="T1189" s="211">
        <v>0.50016926229808123</v>
      </c>
      <c r="U1189" s="211">
        <v>0.3811254744323519</v>
      </c>
      <c r="V1189" s="211">
        <v>0.14558133801838941</v>
      </c>
      <c r="W1189" s="211">
        <v>0.52746142181402078</v>
      </c>
      <c r="X1189" s="211">
        <v>0.38935016911284798</v>
      </c>
      <c r="Y1189" s="211">
        <v>0.62854487554197669</v>
      </c>
      <c r="Z1189" s="211">
        <v>0.14895201724490797</v>
      </c>
      <c r="AA1189" s="212">
        <v>0.11740558753348797</v>
      </c>
    </row>
    <row r="1190" spans="1:27" x14ac:dyDescent="0.35">
      <c r="A1190" s="210" t="s">
        <v>1866</v>
      </c>
      <c r="B1190" s="217">
        <v>136.38671540498507</v>
      </c>
      <c r="C1190" s="211">
        <v>4.9976267488875403E-2</v>
      </c>
      <c r="D1190" s="211">
        <v>0.12066262612467246</v>
      </c>
      <c r="E1190" s="211">
        <v>8.3594410735423869E-2</v>
      </c>
      <c r="F1190" s="211">
        <v>8.7259784769032789E-2</v>
      </c>
      <c r="G1190" s="211">
        <v>0.1224848922439126</v>
      </c>
      <c r="H1190" s="211">
        <v>0.1176911022029157</v>
      </c>
      <c r="I1190" s="211">
        <v>0.53554401959142484</v>
      </c>
      <c r="J1190" s="211">
        <v>0.42025987020702094</v>
      </c>
      <c r="K1190" s="211">
        <v>0.59196159829804385</v>
      </c>
      <c r="L1190" s="211">
        <v>0.27614735819238245</v>
      </c>
      <c r="M1190" s="211">
        <v>8.0917160807157135E-2</v>
      </c>
      <c r="N1190" s="211">
        <v>0.42846228167885958</v>
      </c>
      <c r="O1190" s="211">
        <v>0.65830969654189753</v>
      </c>
      <c r="P1190" s="211">
        <v>7.1350138109773503E-2</v>
      </c>
      <c r="Q1190" s="211">
        <v>9.1710586354058488E-2</v>
      </c>
      <c r="R1190" s="211">
        <v>0.4210116781905745</v>
      </c>
      <c r="S1190" s="211">
        <v>0.36880646076224988</v>
      </c>
      <c r="T1190" s="211">
        <v>0.53050118134319357</v>
      </c>
      <c r="U1190" s="211">
        <v>0.34861790535054371</v>
      </c>
      <c r="V1190" s="211">
        <v>0.1085966333414137</v>
      </c>
      <c r="W1190" s="211">
        <v>0.49379890640811541</v>
      </c>
      <c r="X1190" s="211">
        <v>0.24829113997630986</v>
      </c>
      <c r="Y1190" s="211">
        <v>0.655187118841702</v>
      </c>
      <c r="Z1190" s="211">
        <v>0.14716405211870537</v>
      </c>
      <c r="AA1190" s="212">
        <v>0.11508093826988985</v>
      </c>
    </row>
    <row r="1191" spans="1:27" x14ac:dyDescent="0.35">
      <c r="A1191" s="210" t="s">
        <v>1867</v>
      </c>
      <c r="B1191" s="217">
        <v>126.08658173571379</v>
      </c>
      <c r="C1191" s="211">
        <v>6.1039401859651843E-2</v>
      </c>
      <c r="D1191" s="211">
        <v>0.12903935533148639</v>
      </c>
      <c r="E1191" s="211">
        <v>7.5021577188166572E-2</v>
      </c>
      <c r="F1191" s="211">
        <v>8.0167667523485267E-2</v>
      </c>
      <c r="G1191" s="211">
        <v>0.12647271741423335</v>
      </c>
      <c r="H1191" s="211">
        <v>0.11990070428456591</v>
      </c>
      <c r="I1191" s="211">
        <v>0.44173749682066393</v>
      </c>
      <c r="J1191" s="211">
        <v>0.46699471714955598</v>
      </c>
      <c r="K1191" s="211">
        <v>0.64487098332382442</v>
      </c>
      <c r="L1191" s="211">
        <v>0.2752125477838549</v>
      </c>
      <c r="M1191" s="211">
        <v>8.6053914271576312E-2</v>
      </c>
      <c r="N1191" s="211">
        <v>0.42092609841445916</v>
      </c>
      <c r="O1191" s="211">
        <v>0.63065399616620388</v>
      </c>
      <c r="P1191" s="211">
        <v>7.0854651123768653E-2</v>
      </c>
      <c r="Q1191" s="211">
        <v>6.3827214290284817E-2</v>
      </c>
      <c r="R1191" s="211">
        <v>0.47554114104934636</v>
      </c>
      <c r="S1191" s="211">
        <v>0.30750400493809293</v>
      </c>
      <c r="T1191" s="211">
        <v>0.60614048056078551</v>
      </c>
      <c r="U1191" s="211">
        <v>0.48105918609732312</v>
      </c>
      <c r="V1191" s="211">
        <v>7.8045765534184949E-2</v>
      </c>
      <c r="W1191" s="211">
        <v>0.52606648257597166</v>
      </c>
      <c r="X1191" s="211">
        <v>0.33106063300100752</v>
      </c>
      <c r="Y1191" s="211">
        <v>0.61668153430617356</v>
      </c>
      <c r="Z1191" s="211">
        <v>0.14731486735735522</v>
      </c>
      <c r="AA1191" s="212">
        <v>0.12269471582753201</v>
      </c>
    </row>
    <row r="1192" spans="1:27" x14ac:dyDescent="0.35">
      <c r="A1192" s="210" t="s">
        <v>1868</v>
      </c>
      <c r="B1192" s="217">
        <v>161.77869352565997</v>
      </c>
      <c r="C1192" s="211">
        <v>6.0859713530121519E-2</v>
      </c>
      <c r="D1192" s="211">
        <v>0.12589085958425825</v>
      </c>
      <c r="E1192" s="211">
        <v>8.4213197922726593E-2</v>
      </c>
      <c r="F1192" s="211">
        <v>8.7896136859401897E-2</v>
      </c>
      <c r="G1192" s="211">
        <v>0.12415849034367629</v>
      </c>
      <c r="H1192" s="211">
        <v>0.10967767890077949</v>
      </c>
      <c r="I1192" s="211">
        <v>0.52464255957203854</v>
      </c>
      <c r="J1192" s="211">
        <v>0.4048715905124467</v>
      </c>
      <c r="K1192" s="211">
        <v>0.62032088625972959</v>
      </c>
      <c r="L1192" s="211">
        <v>0.27163639565615122</v>
      </c>
      <c r="M1192" s="211">
        <v>8.4477912995405566E-2</v>
      </c>
      <c r="N1192" s="211">
        <v>0.39553615857180441</v>
      </c>
      <c r="O1192" s="211">
        <v>0.54660457438401522</v>
      </c>
      <c r="P1192" s="211">
        <v>6.9186194822317262E-2</v>
      </c>
      <c r="Q1192" s="211">
        <v>0.14172609587655835</v>
      </c>
      <c r="R1192" s="211">
        <v>0.46367982466932717</v>
      </c>
      <c r="S1192" s="211">
        <v>0.37292132347103868</v>
      </c>
      <c r="T1192" s="211">
        <v>0.61114306898481507</v>
      </c>
      <c r="U1192" s="211">
        <v>0.47824514379177752</v>
      </c>
      <c r="V1192" s="211">
        <v>0.16720005959372497</v>
      </c>
      <c r="W1192" s="211">
        <v>0.56572032892329294</v>
      </c>
      <c r="X1192" s="211">
        <v>0.28884716214102901</v>
      </c>
      <c r="Y1192" s="211">
        <v>0.58089286802615114</v>
      </c>
      <c r="Z1192" s="211">
        <v>0.1490149376794401</v>
      </c>
      <c r="AA1192" s="212">
        <v>0.12010411794387116</v>
      </c>
    </row>
    <row r="1193" spans="1:27" x14ac:dyDescent="0.35">
      <c r="A1193" s="210" t="s">
        <v>1869</v>
      </c>
      <c r="B1193" s="217">
        <v>154.37518648066279</v>
      </c>
      <c r="C1193" s="211">
        <v>5.2645303546820718E-2</v>
      </c>
      <c r="D1193" s="211">
        <v>0.11687479387507918</v>
      </c>
      <c r="E1193" s="211">
        <v>7.2608192477658526E-2</v>
      </c>
      <c r="F1193" s="211">
        <v>0.11705987109641317</v>
      </c>
      <c r="G1193" s="211">
        <v>0.12075616203585293</v>
      </c>
      <c r="H1193" s="211">
        <v>0.1182676698365011</v>
      </c>
      <c r="I1193" s="211">
        <v>0.45944190130260559</v>
      </c>
      <c r="J1193" s="211">
        <v>0.44425283200204063</v>
      </c>
      <c r="K1193" s="211">
        <v>0.63284220478297359</v>
      </c>
      <c r="L1193" s="211">
        <v>0.27712987679071205</v>
      </c>
      <c r="M1193" s="211">
        <v>8.058136153308279E-2</v>
      </c>
      <c r="N1193" s="211">
        <v>0.50831191528361597</v>
      </c>
      <c r="O1193" s="211">
        <v>0.6674499835211456</v>
      </c>
      <c r="P1193" s="211">
        <v>6.3819620738763808E-2</v>
      </c>
      <c r="Q1193" s="211">
        <v>0.1203344408323226</v>
      </c>
      <c r="R1193" s="211">
        <v>0.42956090702238015</v>
      </c>
      <c r="S1193" s="211">
        <v>0.35257648536952357</v>
      </c>
      <c r="T1193" s="211">
        <v>0.58285088000248897</v>
      </c>
      <c r="U1193" s="211">
        <v>0.51988936009694564</v>
      </c>
      <c r="V1193" s="211">
        <v>0.12420037196795647</v>
      </c>
      <c r="W1193" s="211">
        <v>0.57987407536949154</v>
      </c>
      <c r="X1193" s="211">
        <v>0.35725936786811308</v>
      </c>
      <c r="Y1193" s="211">
        <v>0.64966503459895397</v>
      </c>
      <c r="Z1193" s="211">
        <v>0.14485096101172623</v>
      </c>
      <c r="AA1193" s="212">
        <v>0.11479804800800585</v>
      </c>
    </row>
    <row r="1194" spans="1:27" x14ac:dyDescent="0.35">
      <c r="A1194" s="210" t="s">
        <v>1870</v>
      </c>
      <c r="B1194" s="217">
        <v>146.15920358921292</v>
      </c>
      <c r="C1194" s="211">
        <v>6.2652741849445942E-2</v>
      </c>
      <c r="D1194" s="211">
        <v>0.11557290055872406</v>
      </c>
      <c r="E1194" s="211">
        <v>8.0091659274714719E-2</v>
      </c>
      <c r="F1194" s="211">
        <v>0.10537320769044722</v>
      </c>
      <c r="G1194" s="211">
        <v>0.1263329190247961</v>
      </c>
      <c r="H1194" s="211">
        <v>0.10975307873604698</v>
      </c>
      <c r="I1194" s="211">
        <v>0.46187640144118508</v>
      </c>
      <c r="J1194" s="211">
        <v>0.45312646950342067</v>
      </c>
      <c r="K1194" s="211">
        <v>0.63661828628931683</v>
      </c>
      <c r="L1194" s="211">
        <v>0.27532235440885217</v>
      </c>
      <c r="M1194" s="211">
        <v>0.10703536114496118</v>
      </c>
      <c r="N1194" s="211">
        <v>0.36458051265832186</v>
      </c>
      <c r="O1194" s="211">
        <v>0.74277598685053003</v>
      </c>
      <c r="P1194" s="211">
        <v>6.5615841234965888E-2</v>
      </c>
      <c r="Q1194" s="211">
        <v>0.11365009223779801</v>
      </c>
      <c r="R1194" s="211">
        <v>0.4391142463541936</v>
      </c>
      <c r="S1194" s="211">
        <v>0.31136795064388012</v>
      </c>
      <c r="T1194" s="211">
        <v>0.5651801728771032</v>
      </c>
      <c r="U1194" s="211">
        <v>0.38285365023375761</v>
      </c>
      <c r="V1194" s="211">
        <v>0.14329739042200057</v>
      </c>
      <c r="W1194" s="211">
        <v>0.57731624134086768</v>
      </c>
      <c r="X1194" s="211">
        <v>0.30180938680245639</v>
      </c>
      <c r="Y1194" s="211">
        <v>0.60592236600607297</v>
      </c>
      <c r="Z1194" s="211">
        <v>0.14555649963024614</v>
      </c>
      <c r="AA1194" s="212">
        <v>0.12196091785332371</v>
      </c>
    </row>
    <row r="1195" spans="1:27" x14ac:dyDescent="0.35">
      <c r="A1195" s="210" t="s">
        <v>1871</v>
      </c>
      <c r="B1195" s="217">
        <v>156.81174415048329</v>
      </c>
      <c r="C1195" s="211">
        <v>6.7610657529490997E-2</v>
      </c>
      <c r="D1195" s="211">
        <v>0.12228862949255893</v>
      </c>
      <c r="E1195" s="211">
        <v>7.5484029486794446E-2</v>
      </c>
      <c r="F1195" s="211">
        <v>9.0533357984045618E-2</v>
      </c>
      <c r="G1195" s="211">
        <v>0.12065838599973704</v>
      </c>
      <c r="H1195" s="211">
        <v>0.12419303152220516</v>
      </c>
      <c r="I1195" s="211">
        <v>0.51114380507162849</v>
      </c>
      <c r="J1195" s="211">
        <v>0.43554739409516446</v>
      </c>
      <c r="K1195" s="211">
        <v>0.60681532147005157</v>
      </c>
      <c r="L1195" s="211">
        <v>0.27335511698154441</v>
      </c>
      <c r="M1195" s="211">
        <v>9.0952039445582375E-2</v>
      </c>
      <c r="N1195" s="211">
        <v>0.38572294947832109</v>
      </c>
      <c r="O1195" s="211">
        <v>0.76951629815239153</v>
      </c>
      <c r="P1195" s="211">
        <v>7.4465688940196145E-2</v>
      </c>
      <c r="Q1195" s="211">
        <v>0.13129380948131117</v>
      </c>
      <c r="R1195" s="211">
        <v>0.43241275379956357</v>
      </c>
      <c r="S1195" s="211">
        <v>0.31627177861005179</v>
      </c>
      <c r="T1195" s="211">
        <v>0.60754127183508821</v>
      </c>
      <c r="U1195" s="211">
        <v>0.44291894633377515</v>
      </c>
      <c r="V1195" s="211">
        <v>9.0148658048961605E-2</v>
      </c>
      <c r="W1195" s="211">
        <v>0.57578195393630061</v>
      </c>
      <c r="X1195" s="211">
        <v>0.32055392592892962</v>
      </c>
      <c r="Y1195" s="211">
        <v>0.56221479523193507</v>
      </c>
      <c r="Z1195" s="211">
        <v>0.14187931816591873</v>
      </c>
      <c r="AA1195" s="212">
        <v>0.1116374740759577</v>
      </c>
    </row>
    <row r="1196" spans="1:27" x14ac:dyDescent="0.35">
      <c r="A1196" s="210" t="s">
        <v>1872</v>
      </c>
      <c r="B1196" s="217">
        <v>118.50018181614364</v>
      </c>
      <c r="C1196" s="211">
        <v>4.7317871382536444E-2</v>
      </c>
      <c r="D1196" s="211">
        <v>0.11922253790245373</v>
      </c>
      <c r="E1196" s="211">
        <v>6.8251183108378716E-2</v>
      </c>
      <c r="F1196" s="211">
        <v>7.6268354653645384E-2</v>
      </c>
      <c r="G1196" s="211">
        <v>0.12350379526269795</v>
      </c>
      <c r="H1196" s="211">
        <v>0.12758421893479069</v>
      </c>
      <c r="I1196" s="211">
        <v>0.51938225563189055</v>
      </c>
      <c r="J1196" s="211">
        <v>0.49135420771478278</v>
      </c>
      <c r="K1196" s="211">
        <v>0.57183897309360521</v>
      </c>
      <c r="L1196" s="211">
        <v>0.27176818724776108</v>
      </c>
      <c r="M1196" s="211">
        <v>0.11420863191277368</v>
      </c>
      <c r="N1196" s="211">
        <v>0.43973621216013431</v>
      </c>
      <c r="O1196" s="211">
        <v>0.766520332361598</v>
      </c>
      <c r="P1196" s="211">
        <v>6.9137506853476222E-2</v>
      </c>
      <c r="Q1196" s="211">
        <v>4.820157595816478E-2</v>
      </c>
      <c r="R1196" s="211">
        <v>0.40117797928112114</v>
      </c>
      <c r="S1196" s="211">
        <v>0.43788322088684251</v>
      </c>
      <c r="T1196" s="211">
        <v>0.50623382841361608</v>
      </c>
      <c r="U1196" s="211">
        <v>0.46312597530935651</v>
      </c>
      <c r="V1196" s="211">
        <v>5.9822408601030386E-2</v>
      </c>
      <c r="W1196" s="211">
        <v>0.61933874432137492</v>
      </c>
      <c r="X1196" s="211">
        <v>0.39235146511897534</v>
      </c>
      <c r="Y1196" s="211">
        <v>0.63623078934177624</v>
      </c>
      <c r="Z1196" s="211">
        <v>0.14777897369332549</v>
      </c>
      <c r="AA1196" s="212">
        <v>0.12121220381498989</v>
      </c>
    </row>
    <row r="1197" spans="1:27" x14ac:dyDescent="0.35">
      <c r="A1197" s="210" t="s">
        <v>1873</v>
      </c>
      <c r="B1197" s="217">
        <v>142.08976815586456</v>
      </c>
      <c r="C1197" s="211">
        <v>7.62890202460874E-2</v>
      </c>
      <c r="D1197" s="211">
        <v>0.12690646396297467</v>
      </c>
      <c r="E1197" s="211">
        <v>7.6975676219704761E-2</v>
      </c>
      <c r="F1197" s="211">
        <v>9.6182594154776466E-2</v>
      </c>
      <c r="G1197" s="211">
        <v>0.12071698242923151</v>
      </c>
      <c r="H1197" s="211">
        <v>0.12560863625542651</v>
      </c>
      <c r="I1197" s="211">
        <v>0.49547999750686728</v>
      </c>
      <c r="J1197" s="211">
        <v>0.44523970961956028</v>
      </c>
      <c r="K1197" s="211">
        <v>0.62244458053182461</v>
      </c>
      <c r="L1197" s="211">
        <v>0.26886103561472879</v>
      </c>
      <c r="M1197" s="211">
        <v>9.5857734137634695E-2</v>
      </c>
      <c r="N1197" s="211">
        <v>0.51166537671277679</v>
      </c>
      <c r="O1197" s="211">
        <v>0.59948062857881279</v>
      </c>
      <c r="P1197" s="211">
        <v>6.389244946216846E-2</v>
      </c>
      <c r="Q1197" s="211">
        <v>0.11336853339373003</v>
      </c>
      <c r="R1197" s="211">
        <v>0.42664896089179183</v>
      </c>
      <c r="S1197" s="211">
        <v>0.29706909945938009</v>
      </c>
      <c r="T1197" s="211">
        <v>0.53733007025088664</v>
      </c>
      <c r="U1197" s="211">
        <v>0.45763653355927308</v>
      </c>
      <c r="V1197" s="211">
        <v>0.10840330116368246</v>
      </c>
      <c r="W1197" s="211">
        <v>0.57297504212861572</v>
      </c>
      <c r="X1197" s="211">
        <v>0.3678008151832417</v>
      </c>
      <c r="Y1197" s="211">
        <v>0.73448060875361576</v>
      </c>
      <c r="Z1197" s="211">
        <v>0.14426312935991084</v>
      </c>
      <c r="AA1197" s="212">
        <v>0.124149053414504</v>
      </c>
    </row>
    <row r="1198" spans="1:27" x14ac:dyDescent="0.35">
      <c r="A1198" s="210" t="s">
        <v>1874</v>
      </c>
      <c r="B1198" s="217">
        <v>126.05973591341088</v>
      </c>
      <c r="C1198" s="211">
        <v>5.7424746837493504E-2</v>
      </c>
      <c r="D1198" s="211">
        <v>0.13209891363865078</v>
      </c>
      <c r="E1198" s="211">
        <v>7.4990123644052054E-2</v>
      </c>
      <c r="F1198" s="211">
        <v>0.11752978540434361</v>
      </c>
      <c r="G1198" s="211">
        <v>0.12134110373034715</v>
      </c>
      <c r="H1198" s="211">
        <v>0.11029400386522573</v>
      </c>
      <c r="I1198" s="211">
        <v>0.41535591340089034</v>
      </c>
      <c r="J1198" s="211">
        <v>0.43252269484632433</v>
      </c>
      <c r="K1198" s="211">
        <v>0.59950545799260901</v>
      </c>
      <c r="L1198" s="211">
        <v>0.2742322895532322</v>
      </c>
      <c r="M1198" s="211">
        <v>9.3436577266215737E-2</v>
      </c>
      <c r="N1198" s="211">
        <v>0.45101009881011167</v>
      </c>
      <c r="O1198" s="211">
        <v>0.63797077403669167</v>
      </c>
      <c r="P1198" s="211">
        <v>6.7608057382718884E-2</v>
      </c>
      <c r="Q1198" s="211">
        <v>0.10137426334942136</v>
      </c>
      <c r="R1198" s="211">
        <v>0.46782111662916565</v>
      </c>
      <c r="S1198" s="211">
        <v>0.39836510803832964</v>
      </c>
      <c r="T1198" s="211">
        <v>0.54235990323038519</v>
      </c>
      <c r="U1198" s="211">
        <v>0.39548022322358789</v>
      </c>
      <c r="V1198" s="211">
        <v>8.1631175802590911E-2</v>
      </c>
      <c r="W1198" s="211">
        <v>0.55632316628368894</v>
      </c>
      <c r="X1198" s="211">
        <v>0.29224964606903137</v>
      </c>
      <c r="Y1198" s="211">
        <v>0.7563044208012123</v>
      </c>
      <c r="Z1198" s="211">
        <v>0.1484405855560918</v>
      </c>
      <c r="AA1198" s="212">
        <v>0.1222608660820428</v>
      </c>
    </row>
    <row r="1199" spans="1:27" x14ac:dyDescent="0.35">
      <c r="A1199" s="210" t="s">
        <v>1875</v>
      </c>
      <c r="B1199" s="217">
        <v>149.18185718402165</v>
      </c>
      <c r="C1199" s="211">
        <v>5.6585949238100279E-2</v>
      </c>
      <c r="D1199" s="211">
        <v>0.11896555991387771</v>
      </c>
      <c r="E1199" s="211">
        <v>7.7134609032430204E-2</v>
      </c>
      <c r="F1199" s="211">
        <v>9.8843705242290678E-2</v>
      </c>
      <c r="G1199" s="211">
        <v>0.12064194070952203</v>
      </c>
      <c r="H1199" s="211">
        <v>0.11933943714152162</v>
      </c>
      <c r="I1199" s="211">
        <v>0.49292973210657098</v>
      </c>
      <c r="J1199" s="211">
        <v>0.45688201754087765</v>
      </c>
      <c r="K1199" s="211">
        <v>0.54977987892872959</v>
      </c>
      <c r="L1199" s="211">
        <v>0.27781226025142947</v>
      </c>
      <c r="M1199" s="211">
        <v>9.5808080559842496E-2</v>
      </c>
      <c r="N1199" s="211">
        <v>0.47476970004781854</v>
      </c>
      <c r="O1199" s="211">
        <v>0.70928325572407558</v>
      </c>
      <c r="P1199" s="211">
        <v>6.9377184293365188E-2</v>
      </c>
      <c r="Q1199" s="211">
        <v>0.1132625181340136</v>
      </c>
      <c r="R1199" s="211">
        <v>0.43875477968050364</v>
      </c>
      <c r="S1199" s="211">
        <v>0.27425955916793432</v>
      </c>
      <c r="T1199" s="211">
        <v>0.49250754093808796</v>
      </c>
      <c r="U1199" s="211">
        <v>0.48775368478107933</v>
      </c>
      <c r="V1199" s="211">
        <v>8.2354359381227676E-2</v>
      </c>
      <c r="W1199" s="211">
        <v>0.60973330880826315</v>
      </c>
      <c r="X1199" s="211">
        <v>0.28099187292183014</v>
      </c>
      <c r="Y1199" s="211">
        <v>0.71801585050242367</v>
      </c>
      <c r="Z1199" s="211">
        <v>0.14899302596359426</v>
      </c>
      <c r="AA1199" s="212">
        <v>0.11239956709594361</v>
      </c>
    </row>
    <row r="1200" spans="1:27" x14ac:dyDescent="0.35">
      <c r="A1200" s="210" t="s">
        <v>1876</v>
      </c>
      <c r="B1200" s="217">
        <v>100.46156779236797</v>
      </c>
      <c r="C1200" s="211">
        <v>5.5202368246871636E-2</v>
      </c>
      <c r="D1200" s="211">
        <v>0.1306331217635712</v>
      </c>
      <c r="E1200" s="211">
        <v>6.9776069683155834E-2</v>
      </c>
      <c r="F1200" s="211">
        <v>9.6296312113288596E-2</v>
      </c>
      <c r="G1200" s="211">
        <v>0.12551675106875373</v>
      </c>
      <c r="H1200" s="211">
        <v>0.1200836183814864</v>
      </c>
      <c r="I1200" s="211">
        <v>0.5270536857740904</v>
      </c>
      <c r="J1200" s="211">
        <v>0.4685593839284698</v>
      </c>
      <c r="K1200" s="211">
        <v>0.62716341727367964</v>
      </c>
      <c r="L1200" s="211">
        <v>0.26891726679443567</v>
      </c>
      <c r="M1200" s="211">
        <v>9.9801668812687983E-2</v>
      </c>
      <c r="N1200" s="211">
        <v>0.38651667648329968</v>
      </c>
      <c r="O1200" s="211">
        <v>0.65429676336283493</v>
      </c>
      <c r="P1200" s="211">
        <v>6.8448497379901468E-2</v>
      </c>
      <c r="Q1200" s="211">
        <v>5.5902671332136805E-2</v>
      </c>
      <c r="R1200" s="211">
        <v>0.4329284306589829</v>
      </c>
      <c r="S1200" s="211">
        <v>0.31838201415782758</v>
      </c>
      <c r="T1200" s="211">
        <v>0.51595802009800695</v>
      </c>
      <c r="U1200" s="211">
        <v>0.39993547058224826</v>
      </c>
      <c r="V1200" s="211">
        <v>5.3410084033383522E-2</v>
      </c>
      <c r="W1200" s="211">
        <v>0.61599790551725475</v>
      </c>
      <c r="X1200" s="211">
        <v>0.3550198051665886</v>
      </c>
      <c r="Y1200" s="211">
        <v>0.54661776469486956</v>
      </c>
      <c r="Z1200" s="211">
        <v>0.14418488020524103</v>
      </c>
      <c r="AA1200" s="212">
        <v>0.12510016132461235</v>
      </c>
    </row>
    <row r="1201" spans="1:27" x14ac:dyDescent="0.35">
      <c r="A1201" s="210" t="s">
        <v>1877</v>
      </c>
      <c r="B1201" s="217">
        <v>117.71368344539383</v>
      </c>
      <c r="C1201" s="211">
        <v>5.3894873556517606E-2</v>
      </c>
      <c r="D1201" s="211">
        <v>0.13153264961557892</v>
      </c>
      <c r="E1201" s="211">
        <v>7.5877387085220988E-2</v>
      </c>
      <c r="F1201" s="211">
        <v>9.9161390198571633E-2</v>
      </c>
      <c r="G1201" s="211">
        <v>0.12243791112716032</v>
      </c>
      <c r="H1201" s="211">
        <v>0.11670291878532597</v>
      </c>
      <c r="I1201" s="211">
        <v>0.4869564323033857</v>
      </c>
      <c r="J1201" s="211">
        <v>0.47753339093545288</v>
      </c>
      <c r="K1201" s="211">
        <v>0.62818472994940155</v>
      </c>
      <c r="L1201" s="211">
        <v>0.27297607491142151</v>
      </c>
      <c r="M1201" s="211">
        <v>9.5020008021190899E-2</v>
      </c>
      <c r="N1201" s="211">
        <v>0.38424352344508889</v>
      </c>
      <c r="O1201" s="211">
        <v>0.65532694298486605</v>
      </c>
      <c r="P1201" s="211">
        <v>6.1778621455275504E-2</v>
      </c>
      <c r="Q1201" s="211">
        <v>0.12226208109325522</v>
      </c>
      <c r="R1201" s="211">
        <v>0.35935545822421661</v>
      </c>
      <c r="S1201" s="211">
        <v>0.3295676580328521</v>
      </c>
      <c r="T1201" s="211">
        <v>0.56043746394746707</v>
      </c>
      <c r="U1201" s="211">
        <v>0.44033337405358125</v>
      </c>
      <c r="V1201" s="211">
        <v>6.2838845514331498E-2</v>
      </c>
      <c r="W1201" s="211">
        <v>0.5456633699297907</v>
      </c>
      <c r="X1201" s="211">
        <v>0.26192225353556781</v>
      </c>
      <c r="Y1201" s="211">
        <v>0.74072281039157806</v>
      </c>
      <c r="Z1201" s="211">
        <v>0.14546613615555568</v>
      </c>
      <c r="AA1201" s="212">
        <v>0.11961545257517385</v>
      </c>
    </row>
    <row r="1202" spans="1:27" x14ac:dyDescent="0.35">
      <c r="A1202" s="210" t="s">
        <v>1878</v>
      </c>
      <c r="B1202" s="217">
        <v>107.77877334373677</v>
      </c>
      <c r="C1202" s="211">
        <v>5.4290684019522389E-2</v>
      </c>
      <c r="D1202" s="211">
        <v>0.12354526932644007</v>
      </c>
      <c r="E1202" s="211">
        <v>7.5168749913127109E-2</v>
      </c>
      <c r="F1202" s="211">
        <v>0.10936980097276193</v>
      </c>
      <c r="G1202" s="211">
        <v>0.11899764674433808</v>
      </c>
      <c r="H1202" s="211">
        <v>0.11663821226964795</v>
      </c>
      <c r="I1202" s="211">
        <v>0.51584880634293129</v>
      </c>
      <c r="J1202" s="211">
        <v>0.41399290675144435</v>
      </c>
      <c r="K1202" s="211">
        <v>0.60378761563076988</v>
      </c>
      <c r="L1202" s="211">
        <v>0.27083594586326892</v>
      </c>
      <c r="M1202" s="211">
        <v>0.10181256426820681</v>
      </c>
      <c r="N1202" s="211">
        <v>0.3887456848599008</v>
      </c>
      <c r="O1202" s="211">
        <v>0.73409631798390007</v>
      </c>
      <c r="P1202" s="211">
        <v>6.6171643597314062E-2</v>
      </c>
      <c r="Q1202" s="211">
        <v>7.1200382840760107E-2</v>
      </c>
      <c r="R1202" s="211">
        <v>0.48539591315255537</v>
      </c>
      <c r="S1202" s="211">
        <v>0.38576633232480639</v>
      </c>
      <c r="T1202" s="211">
        <v>0.53007295233770579</v>
      </c>
      <c r="U1202" s="211">
        <v>0.34426934271888948</v>
      </c>
      <c r="V1202" s="211">
        <v>5.5609641040075708E-2</v>
      </c>
      <c r="W1202" s="211">
        <v>0.50349349604737081</v>
      </c>
      <c r="X1202" s="211">
        <v>0.3069764383381629</v>
      </c>
      <c r="Y1202" s="211">
        <v>0.70048520519659607</v>
      </c>
      <c r="Z1202" s="211">
        <v>0.14545249268945507</v>
      </c>
      <c r="AA1202" s="212">
        <v>0.12160548019205002</v>
      </c>
    </row>
    <row r="1203" spans="1:27" x14ac:dyDescent="0.35">
      <c r="A1203" s="210" t="s">
        <v>1879</v>
      </c>
      <c r="B1203" s="217">
        <v>147.83091270193219</v>
      </c>
      <c r="C1203" s="211">
        <v>6.0912214996887495E-2</v>
      </c>
      <c r="D1203" s="211">
        <v>0.12363569749915113</v>
      </c>
      <c r="E1203" s="211">
        <v>8.1772591767857117E-2</v>
      </c>
      <c r="F1203" s="211">
        <v>0.10103063340000683</v>
      </c>
      <c r="G1203" s="211">
        <v>0.11764291122469911</v>
      </c>
      <c r="H1203" s="211">
        <v>0.120215838159411</v>
      </c>
      <c r="I1203" s="211">
        <v>0.44814307724661839</v>
      </c>
      <c r="J1203" s="211">
        <v>0.47340380174893537</v>
      </c>
      <c r="K1203" s="211">
        <v>0.55826139067270752</v>
      </c>
      <c r="L1203" s="211">
        <v>0.27493034743862732</v>
      </c>
      <c r="M1203" s="211">
        <v>0.10974890815694696</v>
      </c>
      <c r="N1203" s="211">
        <v>0.37288311351238385</v>
      </c>
      <c r="O1203" s="211">
        <v>0.58785607248501792</v>
      </c>
      <c r="P1203" s="211">
        <v>6.8570466844680253E-2</v>
      </c>
      <c r="Q1203" s="211">
        <v>5.5803783548564953E-2</v>
      </c>
      <c r="R1203" s="211">
        <v>0.44142265349823739</v>
      </c>
      <c r="S1203" s="211">
        <v>0.35512918762312168</v>
      </c>
      <c r="T1203" s="211">
        <v>0.60119826843675972</v>
      </c>
      <c r="U1203" s="211">
        <v>0.47800579998578741</v>
      </c>
      <c r="V1203" s="211">
        <v>0.11089678217749928</v>
      </c>
      <c r="W1203" s="211">
        <v>0.48857711392288261</v>
      </c>
      <c r="X1203" s="211">
        <v>0.30300846406677695</v>
      </c>
      <c r="Y1203" s="211">
        <v>0.72187265171074011</v>
      </c>
      <c r="Z1203" s="211">
        <v>0.14507780595315461</v>
      </c>
      <c r="AA1203" s="212">
        <v>0.12234351608760588</v>
      </c>
    </row>
    <row r="1204" spans="1:27" x14ac:dyDescent="0.35">
      <c r="A1204" s="210" t="s">
        <v>1880</v>
      </c>
      <c r="B1204" s="217">
        <v>122.87153314363995</v>
      </c>
      <c r="C1204" s="211">
        <v>6.1829843049283677E-2</v>
      </c>
      <c r="D1204" s="211">
        <v>0.12394386877691746</v>
      </c>
      <c r="E1204" s="211">
        <v>7.7899259501426454E-2</v>
      </c>
      <c r="F1204" s="211">
        <v>8.91745426979864E-2</v>
      </c>
      <c r="G1204" s="211">
        <v>0.12306873133104156</v>
      </c>
      <c r="H1204" s="211">
        <v>0.11980074693418347</v>
      </c>
      <c r="I1204" s="211">
        <v>0.46753678194766379</v>
      </c>
      <c r="J1204" s="211">
        <v>0.39174131087125497</v>
      </c>
      <c r="K1204" s="211">
        <v>0.62338607439129134</v>
      </c>
      <c r="L1204" s="211">
        <v>0.27476091660387891</v>
      </c>
      <c r="M1204" s="211">
        <v>0.10611251011349601</v>
      </c>
      <c r="N1204" s="211">
        <v>0.46014543342431691</v>
      </c>
      <c r="O1204" s="211">
        <v>0.63133787962883314</v>
      </c>
      <c r="P1204" s="211">
        <v>7.0679804990189971E-2</v>
      </c>
      <c r="Q1204" s="211">
        <v>5.78507289869504E-2</v>
      </c>
      <c r="R1204" s="211">
        <v>0.41346395452116758</v>
      </c>
      <c r="S1204" s="211">
        <v>0.31363771977890398</v>
      </c>
      <c r="T1204" s="211">
        <v>0.53190268003229468</v>
      </c>
      <c r="U1204" s="211">
        <v>0.50625312966612812</v>
      </c>
      <c r="V1204" s="211">
        <v>5.6691169517664036E-2</v>
      </c>
      <c r="W1204" s="211">
        <v>0.57688129944763611</v>
      </c>
      <c r="X1204" s="211">
        <v>0.42107639323312951</v>
      </c>
      <c r="Y1204" s="211">
        <v>0.65891069600338092</v>
      </c>
      <c r="Z1204" s="211">
        <v>0.14074906389123909</v>
      </c>
      <c r="AA1204" s="212">
        <v>0.12333489599912946</v>
      </c>
    </row>
    <row r="1205" spans="1:27" x14ac:dyDescent="0.35">
      <c r="A1205" s="210" t="s">
        <v>1881</v>
      </c>
      <c r="B1205" s="217">
        <v>156.09678499988425</v>
      </c>
      <c r="C1205" s="211">
        <v>5.7920083940407437E-2</v>
      </c>
      <c r="D1205" s="211">
        <v>0.12305795696844166</v>
      </c>
      <c r="E1205" s="211">
        <v>8.2343362287319574E-2</v>
      </c>
      <c r="F1205" s="211">
        <v>7.3884041343639115E-2</v>
      </c>
      <c r="G1205" s="211">
        <v>0.12344010959894326</v>
      </c>
      <c r="H1205" s="211">
        <v>0.10997979719771832</v>
      </c>
      <c r="I1205" s="211">
        <v>0.52195089236397119</v>
      </c>
      <c r="J1205" s="211">
        <v>0.48985569844140825</v>
      </c>
      <c r="K1205" s="211">
        <v>0.54906260932879758</v>
      </c>
      <c r="L1205" s="211">
        <v>0.27765120936572218</v>
      </c>
      <c r="M1205" s="211">
        <v>0.12206522322382332</v>
      </c>
      <c r="N1205" s="211">
        <v>0.43105211977827357</v>
      </c>
      <c r="O1205" s="211">
        <v>0.65707627474168517</v>
      </c>
      <c r="P1205" s="211">
        <v>6.4735479198323453E-2</v>
      </c>
      <c r="Q1205" s="211">
        <v>6.1302911026415302E-2</v>
      </c>
      <c r="R1205" s="211">
        <v>0.46417314241295299</v>
      </c>
      <c r="S1205" s="211">
        <v>0.37927725341014562</v>
      </c>
      <c r="T1205" s="211">
        <v>0.58484123070349581</v>
      </c>
      <c r="U1205" s="211">
        <v>0.45201020668181652</v>
      </c>
      <c r="V1205" s="211">
        <v>0.12044258056218925</v>
      </c>
      <c r="W1205" s="211">
        <v>0.60648957616797938</v>
      </c>
      <c r="X1205" s="211">
        <v>0.30894373309077644</v>
      </c>
      <c r="Y1205" s="211">
        <v>0.61090841607721913</v>
      </c>
      <c r="Z1205" s="211">
        <v>0.14766843240644889</v>
      </c>
      <c r="AA1205" s="212">
        <v>0.11613745514679238</v>
      </c>
    </row>
    <row r="1206" spans="1:27" x14ac:dyDescent="0.35">
      <c r="A1206" s="210" t="s">
        <v>1882</v>
      </c>
      <c r="B1206" s="217">
        <v>153.79180820396459</v>
      </c>
      <c r="C1206" s="211">
        <v>5.9026261170970443E-2</v>
      </c>
      <c r="D1206" s="211">
        <v>0.12364325749560881</v>
      </c>
      <c r="E1206" s="211">
        <v>7.3248502313308456E-2</v>
      </c>
      <c r="F1206" s="211">
        <v>0.10042823437430975</v>
      </c>
      <c r="G1206" s="211">
        <v>0.11910249130550869</v>
      </c>
      <c r="H1206" s="211">
        <v>0.10812851401590744</v>
      </c>
      <c r="I1206" s="211">
        <v>0.45881326426340996</v>
      </c>
      <c r="J1206" s="211">
        <v>0.44784998624018757</v>
      </c>
      <c r="K1206" s="211">
        <v>0.61958033281227698</v>
      </c>
      <c r="L1206" s="211">
        <v>0.27983852064760706</v>
      </c>
      <c r="M1206" s="211">
        <v>0.10561649362863761</v>
      </c>
      <c r="N1206" s="211">
        <v>0.43336184593513605</v>
      </c>
      <c r="O1206" s="211">
        <v>0.67237466032166959</v>
      </c>
      <c r="P1206" s="211">
        <v>6.5225489364862235E-2</v>
      </c>
      <c r="Q1206" s="211">
        <v>0.10452171602103358</v>
      </c>
      <c r="R1206" s="211">
        <v>0.4276914016024243</v>
      </c>
      <c r="S1206" s="211">
        <v>0.28720907610658641</v>
      </c>
      <c r="T1206" s="211">
        <v>0.50267937663833528</v>
      </c>
      <c r="U1206" s="211">
        <v>0.41973805886992577</v>
      </c>
      <c r="V1206" s="211">
        <v>0.17986923955733353</v>
      </c>
      <c r="W1206" s="211">
        <v>0.56746966525722065</v>
      </c>
      <c r="X1206" s="211">
        <v>0.27421722534342552</v>
      </c>
      <c r="Y1206" s="211">
        <v>0.58216520685689876</v>
      </c>
      <c r="Z1206" s="211">
        <v>0.14363386272238438</v>
      </c>
      <c r="AA1206" s="212">
        <v>0.12376935938001722</v>
      </c>
    </row>
    <row r="1207" spans="1:27" x14ac:dyDescent="0.35">
      <c r="A1207" s="210" t="s">
        <v>1883</v>
      </c>
      <c r="B1207" s="217">
        <v>139.70252189316801</v>
      </c>
      <c r="C1207" s="211">
        <v>6.6848367517191462E-2</v>
      </c>
      <c r="D1207" s="211">
        <v>0.12976088319855461</v>
      </c>
      <c r="E1207" s="211">
        <v>8.493115612808029E-2</v>
      </c>
      <c r="F1207" s="211">
        <v>0.11207085711651323</v>
      </c>
      <c r="G1207" s="211">
        <v>0.11728970401542471</v>
      </c>
      <c r="H1207" s="211">
        <v>0.11541147203103026</v>
      </c>
      <c r="I1207" s="211">
        <v>0.49333426554428905</v>
      </c>
      <c r="J1207" s="211">
        <v>0.43004703536484884</v>
      </c>
      <c r="K1207" s="211">
        <v>0.63139235415416151</v>
      </c>
      <c r="L1207" s="211">
        <v>0.27527959590500045</v>
      </c>
      <c r="M1207" s="211">
        <v>0.1092917531296289</v>
      </c>
      <c r="N1207" s="211">
        <v>0.56757636662259214</v>
      </c>
      <c r="O1207" s="211">
        <v>0.69726929805828952</v>
      </c>
      <c r="P1207" s="211">
        <v>7.1678932755917413E-2</v>
      </c>
      <c r="Q1207" s="211">
        <v>9.0772713186871162E-2</v>
      </c>
      <c r="R1207" s="211">
        <v>0.47106479048831063</v>
      </c>
      <c r="S1207" s="211">
        <v>0.35074525538328805</v>
      </c>
      <c r="T1207" s="211">
        <v>0.53367011960154176</v>
      </c>
      <c r="U1207" s="211">
        <v>0.39690967774806851</v>
      </c>
      <c r="V1207" s="211">
        <v>7.2115737581479766E-2</v>
      </c>
      <c r="W1207" s="211">
        <v>0.5217190645270644</v>
      </c>
      <c r="X1207" s="211">
        <v>0.32971485749117058</v>
      </c>
      <c r="Y1207" s="211">
        <v>0.64891111813180946</v>
      </c>
      <c r="Z1207" s="211">
        <v>0.14781169701145003</v>
      </c>
      <c r="AA1207" s="212">
        <v>0.12279407931413158</v>
      </c>
    </row>
    <row r="1208" spans="1:27" x14ac:dyDescent="0.35">
      <c r="A1208" s="210" t="s">
        <v>1884</v>
      </c>
      <c r="B1208" s="217">
        <v>178.45898089417784</v>
      </c>
      <c r="C1208" s="211">
        <v>7.4658778101433843E-2</v>
      </c>
      <c r="D1208" s="211">
        <v>0.13252806862446861</v>
      </c>
      <c r="E1208" s="211">
        <v>8.0070207897804113E-2</v>
      </c>
      <c r="F1208" s="211">
        <v>8.2157891301767441E-2</v>
      </c>
      <c r="G1208" s="211">
        <v>0.12542096556973489</v>
      </c>
      <c r="H1208" s="211">
        <v>0.12753547754809313</v>
      </c>
      <c r="I1208" s="211">
        <v>0.51491412463249897</v>
      </c>
      <c r="J1208" s="211">
        <v>0.41905027557669727</v>
      </c>
      <c r="K1208" s="211">
        <v>0.6355449079147838</v>
      </c>
      <c r="L1208" s="211">
        <v>0.27434966957692947</v>
      </c>
      <c r="M1208" s="211">
        <v>0.10255732857913941</v>
      </c>
      <c r="N1208" s="211">
        <v>0.52837578174004129</v>
      </c>
      <c r="O1208" s="211">
        <v>0.72937630235121964</v>
      </c>
      <c r="P1208" s="211">
        <v>6.8759677404180625E-2</v>
      </c>
      <c r="Q1208" s="211">
        <v>9.4504202342220789E-2</v>
      </c>
      <c r="R1208" s="211">
        <v>0.47327507779732614</v>
      </c>
      <c r="S1208" s="211">
        <v>0.29023138917680225</v>
      </c>
      <c r="T1208" s="211">
        <v>0.6073142475911304</v>
      </c>
      <c r="U1208" s="211">
        <v>0.49038103175358549</v>
      </c>
      <c r="V1208" s="211">
        <v>0.11323360877692044</v>
      </c>
      <c r="W1208" s="211">
        <v>0.51278322698780698</v>
      </c>
      <c r="X1208" s="211">
        <v>0.30332962810142078</v>
      </c>
      <c r="Y1208" s="211">
        <v>0.68297113693876688</v>
      </c>
      <c r="Z1208" s="211">
        <v>0.14976375241070081</v>
      </c>
      <c r="AA1208" s="212">
        <v>0.11651979316456801</v>
      </c>
    </row>
    <row r="1209" spans="1:27" x14ac:dyDescent="0.35">
      <c r="A1209" s="210" t="s">
        <v>1885</v>
      </c>
      <c r="B1209" s="217">
        <v>193.22836735934817</v>
      </c>
      <c r="C1209" s="211">
        <v>5.9954967479061386E-2</v>
      </c>
      <c r="D1209" s="211">
        <v>0.11736956138968448</v>
      </c>
      <c r="E1209" s="211">
        <v>8.1300286166329436E-2</v>
      </c>
      <c r="F1209" s="211">
        <v>8.1252961875855997E-2</v>
      </c>
      <c r="G1209" s="211">
        <v>0.1152632990225896</v>
      </c>
      <c r="H1209" s="211">
        <v>0.12832764881538544</v>
      </c>
      <c r="I1209" s="211">
        <v>0.46158334655111988</v>
      </c>
      <c r="J1209" s="211">
        <v>0.45183151385750531</v>
      </c>
      <c r="K1209" s="211">
        <v>0.62681821875348109</v>
      </c>
      <c r="L1209" s="211">
        <v>0.27331242594295219</v>
      </c>
      <c r="M1209" s="211">
        <v>0.11124803544095861</v>
      </c>
      <c r="N1209" s="211">
        <v>0.3606850330437808</v>
      </c>
      <c r="O1209" s="211">
        <v>0.63148376425791031</v>
      </c>
      <c r="P1209" s="211">
        <v>7.2241590814375423E-2</v>
      </c>
      <c r="Q1209" s="211">
        <v>8.2977021337991605E-2</v>
      </c>
      <c r="R1209" s="211">
        <v>0.4330917338382857</v>
      </c>
      <c r="S1209" s="211">
        <v>0.30232713453422966</v>
      </c>
      <c r="T1209" s="211">
        <v>0.57508898580440904</v>
      </c>
      <c r="U1209" s="211">
        <v>0.56079777594655089</v>
      </c>
      <c r="V1209" s="211">
        <v>0.12484482304272253</v>
      </c>
      <c r="W1209" s="211">
        <v>0.51072752613041095</v>
      </c>
      <c r="X1209" s="211">
        <v>0.25174584281086154</v>
      </c>
      <c r="Y1209" s="211">
        <v>0.68587470329428202</v>
      </c>
      <c r="Z1209" s="211">
        <v>0.14871796833965176</v>
      </c>
      <c r="AA1209" s="212">
        <v>0.11614943771720548</v>
      </c>
    </row>
    <row r="1210" spans="1:27" x14ac:dyDescent="0.35">
      <c r="A1210" s="210" t="s">
        <v>1886</v>
      </c>
      <c r="B1210" s="217">
        <v>128.56640934087733</v>
      </c>
      <c r="C1210" s="211">
        <v>6.646060838894105E-2</v>
      </c>
      <c r="D1210" s="211">
        <v>0.1206479703208799</v>
      </c>
      <c r="E1210" s="211">
        <v>8.3574763469821262E-2</v>
      </c>
      <c r="F1210" s="211">
        <v>9.8087723811049438E-2</v>
      </c>
      <c r="G1210" s="211">
        <v>0.12027834437191433</v>
      </c>
      <c r="H1210" s="211">
        <v>0.1191314232252375</v>
      </c>
      <c r="I1210" s="211">
        <v>0.52588864176336869</v>
      </c>
      <c r="J1210" s="211">
        <v>0.44392712003819523</v>
      </c>
      <c r="K1210" s="211">
        <v>0.62887755275937063</v>
      </c>
      <c r="L1210" s="211">
        <v>0.27830944124593271</v>
      </c>
      <c r="M1210" s="211">
        <v>0.11849874196570387</v>
      </c>
      <c r="N1210" s="211">
        <v>0.39842090816049125</v>
      </c>
      <c r="O1210" s="211">
        <v>0.68657308472253353</v>
      </c>
      <c r="P1210" s="211">
        <v>6.9451855108253108E-2</v>
      </c>
      <c r="Q1210" s="211">
        <v>8.812381494641898E-2</v>
      </c>
      <c r="R1210" s="211">
        <v>0.46272696298748928</v>
      </c>
      <c r="S1210" s="211">
        <v>0.29460846590566908</v>
      </c>
      <c r="T1210" s="211">
        <v>0.61351031411499102</v>
      </c>
      <c r="U1210" s="211">
        <v>0.35804746343544253</v>
      </c>
      <c r="V1210" s="211">
        <v>6.2810712725411E-2</v>
      </c>
      <c r="W1210" s="211">
        <v>0.63781325544375411</v>
      </c>
      <c r="X1210" s="211">
        <v>0.35046720227379768</v>
      </c>
      <c r="Y1210" s="211">
        <v>0.63513771950048792</v>
      </c>
      <c r="Z1210" s="211">
        <v>0.13941684465541984</v>
      </c>
      <c r="AA1210" s="212">
        <v>0.11929761220855326</v>
      </c>
    </row>
    <row r="1211" spans="1:27" x14ac:dyDescent="0.35">
      <c r="A1211" s="210" t="s">
        <v>1887</v>
      </c>
      <c r="B1211" s="217">
        <v>153.80541566462404</v>
      </c>
      <c r="C1211" s="211">
        <v>6.5487714225141144E-2</v>
      </c>
      <c r="D1211" s="211">
        <v>0.12706338520555713</v>
      </c>
      <c r="E1211" s="211">
        <v>7.6202196521566595E-2</v>
      </c>
      <c r="F1211" s="211">
        <v>0.10650781525832528</v>
      </c>
      <c r="G1211" s="211">
        <v>0.11697634815086828</v>
      </c>
      <c r="H1211" s="211">
        <v>0.12302215889065014</v>
      </c>
      <c r="I1211" s="211">
        <v>0.45098574225857457</v>
      </c>
      <c r="J1211" s="211">
        <v>0.48704832159871297</v>
      </c>
      <c r="K1211" s="211">
        <v>0.59505198868219944</v>
      </c>
      <c r="L1211" s="211">
        <v>0.28118929386465552</v>
      </c>
      <c r="M1211" s="211">
        <v>8.8900070169925863E-2</v>
      </c>
      <c r="N1211" s="211">
        <v>0.39753540370018997</v>
      </c>
      <c r="O1211" s="211">
        <v>0.73034023478785759</v>
      </c>
      <c r="P1211" s="211">
        <v>7.2324228089118883E-2</v>
      </c>
      <c r="Q1211" s="211">
        <v>5.6715976742776314E-2</v>
      </c>
      <c r="R1211" s="211">
        <v>0.48764021582599826</v>
      </c>
      <c r="S1211" s="211">
        <v>0.31266792597901344</v>
      </c>
      <c r="T1211" s="211">
        <v>0.51161877307445047</v>
      </c>
      <c r="U1211" s="211">
        <v>0.46755679200400813</v>
      </c>
      <c r="V1211" s="211">
        <v>0.10045661728594578</v>
      </c>
      <c r="W1211" s="211">
        <v>0.64211060823246668</v>
      </c>
      <c r="X1211" s="211">
        <v>0.39688578105419497</v>
      </c>
      <c r="Y1211" s="211">
        <v>0.6481346023034934</v>
      </c>
      <c r="Z1211" s="211">
        <v>0.14496620984117858</v>
      </c>
      <c r="AA1211" s="212">
        <v>0.11311631531759718</v>
      </c>
    </row>
    <row r="1212" spans="1:27" x14ac:dyDescent="0.35">
      <c r="A1212" s="210" t="s">
        <v>1888</v>
      </c>
      <c r="B1212" s="217">
        <v>139.79971664943636</v>
      </c>
      <c r="C1212" s="211">
        <v>5.1926077905039052E-2</v>
      </c>
      <c r="D1212" s="211">
        <v>0.13243289706110706</v>
      </c>
      <c r="E1212" s="211">
        <v>7.0068131525689956E-2</v>
      </c>
      <c r="F1212" s="211">
        <v>7.4566384599690713E-2</v>
      </c>
      <c r="G1212" s="211">
        <v>0.12154581661806961</v>
      </c>
      <c r="H1212" s="211">
        <v>0.11078845238133039</v>
      </c>
      <c r="I1212" s="211">
        <v>0.46976171811143486</v>
      </c>
      <c r="J1212" s="211">
        <v>0.43120175389080939</v>
      </c>
      <c r="K1212" s="211">
        <v>0.63707540688994069</v>
      </c>
      <c r="L1212" s="211">
        <v>0.27587467277623862</v>
      </c>
      <c r="M1212" s="211">
        <v>0.10331503626741811</v>
      </c>
      <c r="N1212" s="211">
        <v>0.4991018751214466</v>
      </c>
      <c r="O1212" s="211">
        <v>0.5621774081426707</v>
      </c>
      <c r="P1212" s="211">
        <v>7.0256300739249072E-2</v>
      </c>
      <c r="Q1212" s="211">
        <v>5.7098927459877477E-2</v>
      </c>
      <c r="R1212" s="211">
        <v>0.46488980568703858</v>
      </c>
      <c r="S1212" s="211">
        <v>0.29644795373228744</v>
      </c>
      <c r="T1212" s="211">
        <v>0.56201195250112523</v>
      </c>
      <c r="U1212" s="211">
        <v>0.35822906524235354</v>
      </c>
      <c r="V1212" s="211">
        <v>0.12766064864048815</v>
      </c>
      <c r="W1212" s="211">
        <v>0.55557346785572448</v>
      </c>
      <c r="X1212" s="211">
        <v>0.26504849423290661</v>
      </c>
      <c r="Y1212" s="211">
        <v>0.55010063267295439</v>
      </c>
      <c r="Z1212" s="211">
        <v>0.14853487942435284</v>
      </c>
      <c r="AA1212" s="212">
        <v>0.117268450420022</v>
      </c>
    </row>
    <row r="1213" spans="1:27" x14ac:dyDescent="0.35">
      <c r="A1213" s="210" t="s">
        <v>1889</v>
      </c>
      <c r="B1213" s="217">
        <v>125.10836429039944</v>
      </c>
      <c r="C1213" s="211">
        <v>7.608132792913623E-2</v>
      </c>
      <c r="D1213" s="211">
        <v>0.12642236645995727</v>
      </c>
      <c r="E1213" s="211">
        <v>7.5064224967838433E-2</v>
      </c>
      <c r="F1213" s="211">
        <v>9.343810262119237E-2</v>
      </c>
      <c r="G1213" s="211">
        <v>0.11743526384431623</v>
      </c>
      <c r="H1213" s="211">
        <v>0.1139681774286118</v>
      </c>
      <c r="I1213" s="211">
        <v>0.4996696103060384</v>
      </c>
      <c r="J1213" s="211">
        <v>0.45124741267186869</v>
      </c>
      <c r="K1213" s="211">
        <v>0.59446987198871315</v>
      </c>
      <c r="L1213" s="211">
        <v>0.27630109623649868</v>
      </c>
      <c r="M1213" s="211">
        <v>9.2701936187559758E-2</v>
      </c>
      <c r="N1213" s="211">
        <v>0.44779695913832362</v>
      </c>
      <c r="O1213" s="211">
        <v>0.655725710696894</v>
      </c>
      <c r="P1213" s="211">
        <v>6.9120619746169287E-2</v>
      </c>
      <c r="Q1213" s="211">
        <v>4.5380446557153065E-2</v>
      </c>
      <c r="R1213" s="211">
        <v>0.43214744863855092</v>
      </c>
      <c r="S1213" s="211">
        <v>0.32774322858490512</v>
      </c>
      <c r="T1213" s="211">
        <v>0.60655925016479584</v>
      </c>
      <c r="U1213" s="211">
        <v>0.41739678557958587</v>
      </c>
      <c r="V1213" s="211">
        <v>8.724839384055573E-2</v>
      </c>
      <c r="W1213" s="211">
        <v>0.50980575718179866</v>
      </c>
      <c r="X1213" s="211">
        <v>0.25372735576536309</v>
      </c>
      <c r="Y1213" s="211">
        <v>0.68184818888301035</v>
      </c>
      <c r="Z1213" s="211">
        <v>0.14971734298354117</v>
      </c>
      <c r="AA1213" s="212">
        <v>0.12393921399471743</v>
      </c>
    </row>
    <row r="1214" spans="1:27" x14ac:dyDescent="0.35">
      <c r="A1214" s="210" t="s">
        <v>1890</v>
      </c>
      <c r="B1214" s="217">
        <v>121.91193048915277</v>
      </c>
      <c r="C1214" s="211">
        <v>5.2165308253009267E-2</v>
      </c>
      <c r="D1214" s="211">
        <v>0.12498918131911231</v>
      </c>
      <c r="E1214" s="211">
        <v>7.956004584675179E-2</v>
      </c>
      <c r="F1214" s="211">
        <v>9.0057240195983185E-2</v>
      </c>
      <c r="G1214" s="211">
        <v>0.12399495928756862</v>
      </c>
      <c r="H1214" s="211">
        <v>0.11758704462528587</v>
      </c>
      <c r="I1214" s="211">
        <v>0.50259810066149191</v>
      </c>
      <c r="J1214" s="211">
        <v>0.46369813161263784</v>
      </c>
      <c r="K1214" s="211">
        <v>0.61222203911913342</v>
      </c>
      <c r="L1214" s="211">
        <v>0.27541485569710233</v>
      </c>
      <c r="M1214" s="211">
        <v>9.474590890208634E-2</v>
      </c>
      <c r="N1214" s="211">
        <v>0.4892264277837608</v>
      </c>
      <c r="O1214" s="211">
        <v>0.66092302691329774</v>
      </c>
      <c r="P1214" s="211">
        <v>6.4265705117122665E-2</v>
      </c>
      <c r="Q1214" s="211">
        <v>9.0994974932510797E-2</v>
      </c>
      <c r="R1214" s="211">
        <v>0.48791673884833364</v>
      </c>
      <c r="S1214" s="211">
        <v>0.43200257033289313</v>
      </c>
      <c r="T1214" s="211">
        <v>0.54611526958697931</v>
      </c>
      <c r="U1214" s="211">
        <v>0.36463566434648448</v>
      </c>
      <c r="V1214" s="211">
        <v>7.7922722798807131E-2</v>
      </c>
      <c r="W1214" s="211">
        <v>0.60746376996676177</v>
      </c>
      <c r="X1214" s="211">
        <v>0.32348169401280169</v>
      </c>
      <c r="Y1214" s="211">
        <v>0.65968760647250169</v>
      </c>
      <c r="Z1214" s="211">
        <v>0.14478748948515499</v>
      </c>
      <c r="AA1214" s="212">
        <v>0.12008866774011584</v>
      </c>
    </row>
    <row r="1215" spans="1:27" x14ac:dyDescent="0.35">
      <c r="A1215" s="210" t="s">
        <v>1891</v>
      </c>
      <c r="B1215" s="217">
        <v>153.35180656570958</v>
      </c>
      <c r="C1215" s="211">
        <v>6.4956160487611214E-2</v>
      </c>
      <c r="D1215" s="211">
        <v>0.12119351194640493</v>
      </c>
      <c r="E1215" s="211">
        <v>7.5309563051630196E-2</v>
      </c>
      <c r="F1215" s="211">
        <v>9.2865301440787404E-2</v>
      </c>
      <c r="G1215" s="211">
        <v>0.11670616825185195</v>
      </c>
      <c r="H1215" s="211">
        <v>0.11193106800229144</v>
      </c>
      <c r="I1215" s="211">
        <v>0.51227420236384158</v>
      </c>
      <c r="J1215" s="211">
        <v>0.42241710845829972</v>
      </c>
      <c r="K1215" s="211">
        <v>0.59774047161639932</v>
      </c>
      <c r="L1215" s="211">
        <v>0.27476324633928356</v>
      </c>
      <c r="M1215" s="211">
        <v>0.112985630988322</v>
      </c>
      <c r="N1215" s="211">
        <v>0.42241981193864586</v>
      </c>
      <c r="O1215" s="211">
        <v>0.68538222611708999</v>
      </c>
      <c r="P1215" s="211">
        <v>6.5735272924487012E-2</v>
      </c>
      <c r="Q1215" s="211">
        <v>5.7168443117089573E-2</v>
      </c>
      <c r="R1215" s="211">
        <v>0.44514700633024529</v>
      </c>
      <c r="S1215" s="211">
        <v>0.28971016654909676</v>
      </c>
      <c r="T1215" s="211">
        <v>0.49724182518391774</v>
      </c>
      <c r="U1215" s="211">
        <v>0.50166634574957458</v>
      </c>
      <c r="V1215" s="211">
        <v>0.13739944993993314</v>
      </c>
      <c r="W1215" s="211">
        <v>0.51656301796024962</v>
      </c>
      <c r="X1215" s="211">
        <v>0.29126683194142555</v>
      </c>
      <c r="Y1215" s="211">
        <v>0.61023964439443301</v>
      </c>
      <c r="Z1215" s="211">
        <v>0.14919970860749235</v>
      </c>
      <c r="AA1215" s="212">
        <v>0.12323945618267647</v>
      </c>
    </row>
    <row r="1216" spans="1:27" x14ac:dyDescent="0.35">
      <c r="A1216" s="210" t="s">
        <v>1892</v>
      </c>
      <c r="B1216" s="217">
        <v>114.3386456642213</v>
      </c>
      <c r="C1216" s="211">
        <v>6.4471191672044001E-2</v>
      </c>
      <c r="D1216" s="211">
        <v>0.12254348246491642</v>
      </c>
      <c r="E1216" s="211">
        <v>7.5117109677332747E-2</v>
      </c>
      <c r="F1216" s="211">
        <v>9.0667717182522603E-2</v>
      </c>
      <c r="G1216" s="211">
        <v>0.12446676649314499</v>
      </c>
      <c r="H1216" s="211">
        <v>0.10281692363704646</v>
      </c>
      <c r="I1216" s="211">
        <v>0.49083210916742415</v>
      </c>
      <c r="J1216" s="211">
        <v>0.46288840616552496</v>
      </c>
      <c r="K1216" s="211">
        <v>0.5091593604913035</v>
      </c>
      <c r="L1216" s="211">
        <v>0.27694758901577265</v>
      </c>
      <c r="M1216" s="211">
        <v>0.12187846596158733</v>
      </c>
      <c r="N1216" s="211">
        <v>0.43237907420088706</v>
      </c>
      <c r="O1216" s="211">
        <v>0.68479615287917461</v>
      </c>
      <c r="P1216" s="211">
        <v>7.0074889702015461E-2</v>
      </c>
      <c r="Q1216" s="211">
        <v>6.2605987108419331E-2</v>
      </c>
      <c r="R1216" s="211">
        <v>0.40213923151145664</v>
      </c>
      <c r="S1216" s="211">
        <v>0.32110536572285381</v>
      </c>
      <c r="T1216" s="211">
        <v>0.48767279740988717</v>
      </c>
      <c r="U1216" s="211">
        <v>0.32841616318141897</v>
      </c>
      <c r="V1216" s="211">
        <v>0.10356036153198221</v>
      </c>
      <c r="W1216" s="211">
        <v>0.60276048445241637</v>
      </c>
      <c r="X1216" s="211">
        <v>0.31417099320771591</v>
      </c>
      <c r="Y1216" s="211">
        <v>0.5431113847183543</v>
      </c>
      <c r="Z1216" s="211">
        <v>0.141826312878025</v>
      </c>
      <c r="AA1216" s="212">
        <v>0.12682679222910243</v>
      </c>
    </row>
    <row r="1217" spans="1:27" x14ac:dyDescent="0.35">
      <c r="A1217" s="210" t="s">
        <v>1893</v>
      </c>
      <c r="B1217" s="217">
        <v>123.78740850284693</v>
      </c>
      <c r="C1217" s="211">
        <v>6.7607067274862376E-2</v>
      </c>
      <c r="D1217" s="211">
        <v>0.12740915256223601</v>
      </c>
      <c r="E1217" s="211">
        <v>8.1394260850319658E-2</v>
      </c>
      <c r="F1217" s="211">
        <v>0.10155596637826871</v>
      </c>
      <c r="G1217" s="211">
        <v>0.1199977359566933</v>
      </c>
      <c r="H1217" s="211">
        <v>0.11597858241653346</v>
      </c>
      <c r="I1217" s="211">
        <v>0.45836107633174417</v>
      </c>
      <c r="J1217" s="211">
        <v>0.44846920370923671</v>
      </c>
      <c r="K1217" s="211">
        <v>0.57048726598289468</v>
      </c>
      <c r="L1217" s="211">
        <v>0.27639572725171585</v>
      </c>
      <c r="M1217" s="211">
        <v>0.10689482183115923</v>
      </c>
      <c r="N1217" s="211">
        <v>0.40300269147054563</v>
      </c>
      <c r="O1217" s="211">
        <v>0.70905186182792335</v>
      </c>
      <c r="P1217" s="211">
        <v>6.8269484009305645E-2</v>
      </c>
      <c r="Q1217" s="211">
        <v>4.7679909893913991E-2</v>
      </c>
      <c r="R1217" s="211">
        <v>0.41261921537324187</v>
      </c>
      <c r="S1217" s="211">
        <v>0.34257866892484801</v>
      </c>
      <c r="T1217" s="211">
        <v>0.55259257230740944</v>
      </c>
      <c r="U1217" s="211">
        <v>0.4600378051087865</v>
      </c>
      <c r="V1217" s="211">
        <v>5.4744490816458817E-2</v>
      </c>
      <c r="W1217" s="211">
        <v>0.55893113224771929</v>
      </c>
      <c r="X1217" s="211">
        <v>0.27296838230966952</v>
      </c>
      <c r="Y1217" s="211">
        <v>0.58533532015544942</v>
      </c>
      <c r="Z1217" s="211">
        <v>0.14787793284613582</v>
      </c>
      <c r="AA1217" s="212">
        <v>0.11352852211602728</v>
      </c>
    </row>
    <row r="1218" spans="1:27" x14ac:dyDescent="0.35">
      <c r="A1218" s="210" t="s">
        <v>1894</v>
      </c>
      <c r="B1218" s="217">
        <v>202.00008772535656</v>
      </c>
      <c r="C1218" s="211">
        <v>7.4162026138100717E-2</v>
      </c>
      <c r="D1218" s="211">
        <v>0.11465809445669407</v>
      </c>
      <c r="E1218" s="211">
        <v>7.2586688305881525E-2</v>
      </c>
      <c r="F1218" s="211">
        <v>8.7435505696847063E-2</v>
      </c>
      <c r="G1218" s="211">
        <v>0.12578123974637168</v>
      </c>
      <c r="H1218" s="211">
        <v>0.11330492982980227</v>
      </c>
      <c r="I1218" s="211">
        <v>0.48418231293965713</v>
      </c>
      <c r="J1218" s="211">
        <v>0.40572526668546727</v>
      </c>
      <c r="K1218" s="211">
        <v>0.61732260991451937</v>
      </c>
      <c r="L1218" s="211">
        <v>0.27341475333765863</v>
      </c>
      <c r="M1218" s="211">
        <v>0.10019550890315571</v>
      </c>
      <c r="N1218" s="211">
        <v>0.56338498010081728</v>
      </c>
      <c r="O1218" s="211">
        <v>0.65760370762926812</v>
      </c>
      <c r="P1218" s="211">
        <v>7.0779007102962449E-2</v>
      </c>
      <c r="Q1218" s="211">
        <v>5.7018143853410627E-2</v>
      </c>
      <c r="R1218" s="211">
        <v>0.46845360482892207</v>
      </c>
      <c r="S1218" s="211">
        <v>0.42950514290211117</v>
      </c>
      <c r="T1218" s="211">
        <v>0.54971572052592543</v>
      </c>
      <c r="U1218" s="211">
        <v>0.50842044400987008</v>
      </c>
      <c r="V1218" s="211">
        <v>0.17898492314914161</v>
      </c>
      <c r="W1218" s="211">
        <v>0.49845035127315135</v>
      </c>
      <c r="X1218" s="211">
        <v>0.38333176312980799</v>
      </c>
      <c r="Y1218" s="211">
        <v>0.68599305916168252</v>
      </c>
      <c r="Z1218" s="211">
        <v>0.1463158904533691</v>
      </c>
      <c r="AA1218" s="212">
        <v>0.11869673326617892</v>
      </c>
    </row>
    <row r="1219" spans="1:27" x14ac:dyDescent="0.35">
      <c r="A1219" s="210" t="s">
        <v>1895</v>
      </c>
      <c r="B1219" s="217">
        <v>121.35627016216152</v>
      </c>
      <c r="C1219" s="211">
        <v>7.4281941473800933E-2</v>
      </c>
      <c r="D1219" s="211">
        <v>0.12241063775534833</v>
      </c>
      <c r="E1219" s="211">
        <v>7.4837881032593548E-2</v>
      </c>
      <c r="F1219" s="211">
        <v>0.1068376935516273</v>
      </c>
      <c r="G1219" s="211">
        <v>0.11768770336121646</v>
      </c>
      <c r="H1219" s="211">
        <v>0.12290040383476851</v>
      </c>
      <c r="I1219" s="211">
        <v>0.52192881356351073</v>
      </c>
      <c r="J1219" s="211">
        <v>0.45625510388460061</v>
      </c>
      <c r="K1219" s="211">
        <v>0.59977956405504507</v>
      </c>
      <c r="L1219" s="211">
        <v>0.27304956023905685</v>
      </c>
      <c r="M1219" s="211">
        <v>8.6481743107357581E-2</v>
      </c>
      <c r="N1219" s="211">
        <v>0.48940404289962169</v>
      </c>
      <c r="O1219" s="211">
        <v>0.6869460341400927</v>
      </c>
      <c r="P1219" s="211">
        <v>6.5790337978876373E-2</v>
      </c>
      <c r="Q1219" s="211">
        <v>0.13456418421892918</v>
      </c>
      <c r="R1219" s="211">
        <v>0.4622792919939574</v>
      </c>
      <c r="S1219" s="211">
        <v>0.33306395071337347</v>
      </c>
      <c r="T1219" s="211">
        <v>0.56856304859226048</v>
      </c>
      <c r="U1219" s="211">
        <v>0.52449487749070856</v>
      </c>
      <c r="V1219" s="211">
        <v>7.3489107460942837E-2</v>
      </c>
      <c r="W1219" s="211">
        <v>0.55159498949364927</v>
      </c>
      <c r="X1219" s="211">
        <v>0.29782703795121923</v>
      </c>
      <c r="Y1219" s="211">
        <v>0.54430428143651988</v>
      </c>
      <c r="Z1219" s="211">
        <v>0.14584902447150239</v>
      </c>
      <c r="AA1219" s="212">
        <v>0.12352010123222947</v>
      </c>
    </row>
    <row r="1220" spans="1:27" x14ac:dyDescent="0.35">
      <c r="A1220" s="210" t="s">
        <v>1896</v>
      </c>
      <c r="B1220" s="217">
        <v>147.62231477028377</v>
      </c>
      <c r="C1220" s="211">
        <v>6.0294189795336392E-2</v>
      </c>
      <c r="D1220" s="211">
        <v>0.12018167075459588</v>
      </c>
      <c r="E1220" s="211">
        <v>8.0176798239859112E-2</v>
      </c>
      <c r="F1220" s="211">
        <v>8.4230616562512461E-2</v>
      </c>
      <c r="G1220" s="211">
        <v>0.1163447679363423</v>
      </c>
      <c r="H1220" s="211">
        <v>0.12100576046083727</v>
      </c>
      <c r="I1220" s="211">
        <v>0.52226585491734823</v>
      </c>
      <c r="J1220" s="211">
        <v>0.44733459229451034</v>
      </c>
      <c r="K1220" s="211">
        <v>0.62301611203852081</v>
      </c>
      <c r="L1220" s="211">
        <v>0.27439366123213083</v>
      </c>
      <c r="M1220" s="211">
        <v>9.6241632632401153E-2</v>
      </c>
      <c r="N1220" s="211">
        <v>0.50207006561352951</v>
      </c>
      <c r="O1220" s="211">
        <v>0.61190228943942948</v>
      </c>
      <c r="P1220" s="211">
        <v>7.2192670815741877E-2</v>
      </c>
      <c r="Q1220" s="211">
        <v>6.469281105913427E-2</v>
      </c>
      <c r="R1220" s="211">
        <v>0.42953026984887427</v>
      </c>
      <c r="S1220" s="211">
        <v>0.30729192074626299</v>
      </c>
      <c r="T1220" s="211">
        <v>0.5565135257653433</v>
      </c>
      <c r="U1220" s="211">
        <v>0.45230121454708994</v>
      </c>
      <c r="V1220" s="211">
        <v>8.6110541005363445E-2</v>
      </c>
      <c r="W1220" s="211">
        <v>0.52796599682078038</v>
      </c>
      <c r="X1220" s="211">
        <v>0.43143534523399135</v>
      </c>
      <c r="Y1220" s="211">
        <v>0.53521580102018984</v>
      </c>
      <c r="Z1220" s="211">
        <v>0.14176247898420788</v>
      </c>
      <c r="AA1220" s="212">
        <v>0.11171690184797552</v>
      </c>
    </row>
    <row r="1221" spans="1:27" x14ac:dyDescent="0.35">
      <c r="A1221" s="210" t="s">
        <v>1897</v>
      </c>
      <c r="B1221" s="217">
        <v>124.14866977975637</v>
      </c>
      <c r="C1221" s="211">
        <v>5.0587947721165961E-2</v>
      </c>
      <c r="D1221" s="211">
        <v>0.11622842396722965</v>
      </c>
      <c r="E1221" s="211">
        <v>8.2052463341527493E-2</v>
      </c>
      <c r="F1221" s="211">
        <v>9.6318705478637259E-2</v>
      </c>
      <c r="G1221" s="211">
        <v>0.11906052886367628</v>
      </c>
      <c r="H1221" s="211">
        <v>0.12234313037817167</v>
      </c>
      <c r="I1221" s="211">
        <v>0.41251425368968475</v>
      </c>
      <c r="J1221" s="211">
        <v>0.41208526697281961</v>
      </c>
      <c r="K1221" s="211">
        <v>0.59183780171721112</v>
      </c>
      <c r="L1221" s="211">
        <v>0.27928983854264305</v>
      </c>
      <c r="M1221" s="211">
        <v>9.0399569514401701E-2</v>
      </c>
      <c r="N1221" s="211">
        <v>0.45472649618395289</v>
      </c>
      <c r="O1221" s="211">
        <v>0.66095307726039443</v>
      </c>
      <c r="P1221" s="211">
        <v>6.9813999219516309E-2</v>
      </c>
      <c r="Q1221" s="211">
        <v>0.1293235764962416</v>
      </c>
      <c r="R1221" s="211">
        <v>0.37513220701921707</v>
      </c>
      <c r="S1221" s="211">
        <v>0.3230634879935661</v>
      </c>
      <c r="T1221" s="211">
        <v>0.56739279151796007</v>
      </c>
      <c r="U1221" s="211">
        <v>0.39257649903593766</v>
      </c>
      <c r="V1221" s="211">
        <v>7.1733739746707631E-2</v>
      </c>
      <c r="W1221" s="211">
        <v>0.56118625892780283</v>
      </c>
      <c r="X1221" s="211">
        <v>0.30364946457482567</v>
      </c>
      <c r="Y1221" s="211">
        <v>0.67573736769946435</v>
      </c>
      <c r="Z1221" s="211">
        <v>0.14606895221574456</v>
      </c>
      <c r="AA1221" s="212">
        <v>0.1192471166471538</v>
      </c>
    </row>
    <row r="1222" spans="1:27" x14ac:dyDescent="0.35">
      <c r="A1222" s="210" t="s">
        <v>1898</v>
      </c>
      <c r="B1222" s="217">
        <v>119.69451736646694</v>
      </c>
      <c r="C1222" s="211">
        <v>5.5668160159549611E-2</v>
      </c>
      <c r="D1222" s="211">
        <v>0.11886263402529765</v>
      </c>
      <c r="E1222" s="211">
        <v>7.6214490201025636E-2</v>
      </c>
      <c r="F1222" s="211">
        <v>9.614007974241047E-2</v>
      </c>
      <c r="G1222" s="211">
        <v>0.12398444137993239</v>
      </c>
      <c r="H1222" s="211">
        <v>0.11788964337434911</v>
      </c>
      <c r="I1222" s="211">
        <v>0.4922621568317036</v>
      </c>
      <c r="J1222" s="211">
        <v>0.41714165062742409</v>
      </c>
      <c r="K1222" s="211">
        <v>0.60109573489893131</v>
      </c>
      <c r="L1222" s="211">
        <v>0.27830053668179111</v>
      </c>
      <c r="M1222" s="211">
        <v>9.6897630160632769E-2</v>
      </c>
      <c r="N1222" s="211">
        <v>0.42057360024339507</v>
      </c>
      <c r="O1222" s="211">
        <v>0.72253812073216828</v>
      </c>
      <c r="P1222" s="211">
        <v>6.2049557421290771E-2</v>
      </c>
      <c r="Q1222" s="211">
        <v>6.3981496985183961E-2</v>
      </c>
      <c r="R1222" s="211">
        <v>0.41108492478927022</v>
      </c>
      <c r="S1222" s="211">
        <v>0.33144039173013079</v>
      </c>
      <c r="T1222" s="211">
        <v>0.50053752698167675</v>
      </c>
      <c r="U1222" s="211">
        <v>0.41011388250940489</v>
      </c>
      <c r="V1222" s="211">
        <v>0.10258842893528768</v>
      </c>
      <c r="W1222" s="211">
        <v>0.5278930359490881</v>
      </c>
      <c r="X1222" s="211">
        <v>0.30907614056410859</v>
      </c>
      <c r="Y1222" s="211">
        <v>0.60814690076519129</v>
      </c>
      <c r="Z1222" s="211">
        <v>0.1496470239003406</v>
      </c>
      <c r="AA1222" s="212">
        <v>0.12152554934088278</v>
      </c>
    </row>
    <row r="1223" spans="1:27" x14ac:dyDescent="0.35">
      <c r="A1223" s="210" t="s">
        <v>1899</v>
      </c>
      <c r="B1223" s="217">
        <v>166.0386179463228</v>
      </c>
      <c r="C1223" s="211">
        <v>7.8418706492730819E-2</v>
      </c>
      <c r="D1223" s="211">
        <v>0.12762735475483769</v>
      </c>
      <c r="E1223" s="211">
        <v>7.9724732636628423E-2</v>
      </c>
      <c r="F1223" s="211">
        <v>7.8429138415583272E-2</v>
      </c>
      <c r="G1223" s="211">
        <v>0.12356705652517858</v>
      </c>
      <c r="H1223" s="211">
        <v>0.11342334335038735</v>
      </c>
      <c r="I1223" s="211">
        <v>0.50139728765498925</v>
      </c>
      <c r="J1223" s="211">
        <v>0.469817730180696</v>
      </c>
      <c r="K1223" s="211">
        <v>0.62361191654515336</v>
      </c>
      <c r="L1223" s="211">
        <v>0.27224942296351712</v>
      </c>
      <c r="M1223" s="211">
        <v>0.10248255066801568</v>
      </c>
      <c r="N1223" s="211">
        <v>0.42301296297103042</v>
      </c>
      <c r="O1223" s="211">
        <v>0.74370852605883553</v>
      </c>
      <c r="P1223" s="211">
        <v>7.0007872152456865E-2</v>
      </c>
      <c r="Q1223" s="211">
        <v>0.12875342402222831</v>
      </c>
      <c r="R1223" s="211">
        <v>0.44352907872755998</v>
      </c>
      <c r="S1223" s="211">
        <v>0.35445576260608314</v>
      </c>
      <c r="T1223" s="211">
        <v>0.50190891250833936</v>
      </c>
      <c r="U1223" s="211">
        <v>0.4022544483440077</v>
      </c>
      <c r="V1223" s="211">
        <v>0.14545530135277443</v>
      </c>
      <c r="W1223" s="211">
        <v>0.56748504473078498</v>
      </c>
      <c r="X1223" s="211">
        <v>0.37620500847590133</v>
      </c>
      <c r="Y1223" s="211">
        <v>0.64295078770622649</v>
      </c>
      <c r="Z1223" s="211">
        <v>0.14516255581843038</v>
      </c>
      <c r="AA1223" s="212">
        <v>0.11960189873845324</v>
      </c>
    </row>
    <row r="1224" spans="1:27" x14ac:dyDescent="0.35">
      <c r="A1224" s="210" t="s">
        <v>1900</v>
      </c>
      <c r="B1224" s="217">
        <v>117.03026310921764</v>
      </c>
      <c r="C1224" s="211">
        <v>6.3618169806182401E-2</v>
      </c>
      <c r="D1224" s="211">
        <v>0.12539572032365121</v>
      </c>
      <c r="E1224" s="211">
        <v>6.7986154607197813E-2</v>
      </c>
      <c r="F1224" s="211">
        <v>0.11967062218520179</v>
      </c>
      <c r="G1224" s="211">
        <v>0.11672338722170474</v>
      </c>
      <c r="H1224" s="211">
        <v>0.10882468380752097</v>
      </c>
      <c r="I1224" s="211">
        <v>0.4968288606012693</v>
      </c>
      <c r="J1224" s="211">
        <v>0.46165900217539868</v>
      </c>
      <c r="K1224" s="211">
        <v>0.60237609872082465</v>
      </c>
      <c r="L1224" s="211">
        <v>0.26782911468911225</v>
      </c>
      <c r="M1224" s="211">
        <v>0.10243707120416204</v>
      </c>
      <c r="N1224" s="211">
        <v>0.35538833258153768</v>
      </c>
      <c r="O1224" s="211">
        <v>0.59181934504806788</v>
      </c>
      <c r="P1224" s="211">
        <v>6.9766643571021372E-2</v>
      </c>
      <c r="Q1224" s="211">
        <v>5.233874158528723E-2</v>
      </c>
      <c r="R1224" s="211">
        <v>0.45619566968919428</v>
      </c>
      <c r="S1224" s="211">
        <v>0.37963469902948382</v>
      </c>
      <c r="T1224" s="211">
        <v>0.57965824823036571</v>
      </c>
      <c r="U1224" s="211">
        <v>0.41554310366721592</v>
      </c>
      <c r="V1224" s="211">
        <v>7.7032325891436729E-2</v>
      </c>
      <c r="W1224" s="211">
        <v>0.56999950098550356</v>
      </c>
      <c r="X1224" s="211">
        <v>0.282916592552232</v>
      </c>
      <c r="Y1224" s="211">
        <v>0.64635910027984456</v>
      </c>
      <c r="Z1224" s="211">
        <v>0.1472059752147217</v>
      </c>
      <c r="AA1224" s="212">
        <v>0.1224992013420297</v>
      </c>
    </row>
    <row r="1225" spans="1:27" x14ac:dyDescent="0.35">
      <c r="A1225" s="210" t="s">
        <v>1901</v>
      </c>
      <c r="B1225" s="217">
        <v>120.00385308714802</v>
      </c>
      <c r="C1225" s="211">
        <v>5.8987412633307833E-2</v>
      </c>
      <c r="D1225" s="211">
        <v>0.12064474229946689</v>
      </c>
      <c r="E1225" s="211">
        <v>7.0195167836842431E-2</v>
      </c>
      <c r="F1225" s="211">
        <v>8.9759872205105007E-2</v>
      </c>
      <c r="G1225" s="211">
        <v>0.12249178342090712</v>
      </c>
      <c r="H1225" s="211">
        <v>0.11950415100678591</v>
      </c>
      <c r="I1225" s="211">
        <v>0.51118041887037935</v>
      </c>
      <c r="J1225" s="211">
        <v>0.43918188702082217</v>
      </c>
      <c r="K1225" s="211">
        <v>0.6077771529150483</v>
      </c>
      <c r="L1225" s="211">
        <v>0.26877675271080503</v>
      </c>
      <c r="M1225" s="211">
        <v>9.2404962461446583E-2</v>
      </c>
      <c r="N1225" s="211">
        <v>0.4879937011341629</v>
      </c>
      <c r="O1225" s="211">
        <v>0.73793249345786027</v>
      </c>
      <c r="P1225" s="211">
        <v>6.4096806094284683E-2</v>
      </c>
      <c r="Q1225" s="211">
        <v>5.950635807195967E-2</v>
      </c>
      <c r="R1225" s="211">
        <v>0.44893144213700115</v>
      </c>
      <c r="S1225" s="211">
        <v>0.2777886399632461</v>
      </c>
      <c r="T1225" s="211">
        <v>0.46035087932303287</v>
      </c>
      <c r="U1225" s="211">
        <v>0.47863902299727246</v>
      </c>
      <c r="V1225" s="211">
        <v>5.82839924832661E-2</v>
      </c>
      <c r="W1225" s="211">
        <v>0.59490403425098715</v>
      </c>
      <c r="X1225" s="211">
        <v>0.34943245929807654</v>
      </c>
      <c r="Y1225" s="211">
        <v>0.62855659274414932</v>
      </c>
      <c r="Z1225" s="211">
        <v>0.14771272597843518</v>
      </c>
      <c r="AA1225" s="212">
        <v>0.11161945138311906</v>
      </c>
    </row>
    <row r="1226" spans="1:27" x14ac:dyDescent="0.35">
      <c r="A1226" s="210" t="s">
        <v>1902</v>
      </c>
      <c r="B1226" s="217">
        <v>157.23270224478713</v>
      </c>
      <c r="C1226" s="211">
        <v>7.7850183430539163E-2</v>
      </c>
      <c r="D1226" s="211">
        <v>0.12098628671210783</v>
      </c>
      <c r="E1226" s="211">
        <v>7.2854504256241501E-2</v>
      </c>
      <c r="F1226" s="211">
        <v>0.10903243476215613</v>
      </c>
      <c r="G1226" s="211">
        <v>0.12095507969563797</v>
      </c>
      <c r="H1226" s="211">
        <v>0.12509743493003772</v>
      </c>
      <c r="I1226" s="211">
        <v>0.52207487529734176</v>
      </c>
      <c r="J1226" s="211">
        <v>0.41970653458070939</v>
      </c>
      <c r="K1226" s="211">
        <v>0.64329110114551147</v>
      </c>
      <c r="L1226" s="211">
        <v>0.27880215782951145</v>
      </c>
      <c r="M1226" s="211">
        <v>9.3353906052306215E-2</v>
      </c>
      <c r="N1226" s="211">
        <v>0.43541776864305493</v>
      </c>
      <c r="O1226" s="211">
        <v>0.70107672480318151</v>
      </c>
      <c r="P1226" s="211">
        <v>7.3397256609755129E-2</v>
      </c>
      <c r="Q1226" s="211">
        <v>0.14262846652833697</v>
      </c>
      <c r="R1226" s="211">
        <v>0.4448828058984956</v>
      </c>
      <c r="S1226" s="211">
        <v>0.28463461611776769</v>
      </c>
      <c r="T1226" s="211">
        <v>0.55767756691451653</v>
      </c>
      <c r="U1226" s="211">
        <v>0.49044852653327931</v>
      </c>
      <c r="V1226" s="211">
        <v>0.10621188843542062</v>
      </c>
      <c r="W1226" s="211">
        <v>0.54972813221597761</v>
      </c>
      <c r="X1226" s="211">
        <v>0.27879305520788011</v>
      </c>
      <c r="Y1226" s="211">
        <v>0.76082986546866005</v>
      </c>
      <c r="Z1226" s="211">
        <v>0.14995810464680787</v>
      </c>
      <c r="AA1226" s="212">
        <v>0.12548097127298102</v>
      </c>
    </row>
    <row r="1227" spans="1:27" x14ac:dyDescent="0.35">
      <c r="A1227" s="210" t="s">
        <v>1903</v>
      </c>
      <c r="B1227" s="217">
        <v>158.47453736793287</v>
      </c>
      <c r="C1227" s="211">
        <v>7.4859760509602719E-2</v>
      </c>
      <c r="D1227" s="211">
        <v>0.12603777752032802</v>
      </c>
      <c r="E1227" s="211">
        <v>7.2300072848560062E-2</v>
      </c>
      <c r="F1227" s="211">
        <v>7.669352888745383E-2</v>
      </c>
      <c r="G1227" s="211">
        <v>0.12282174593193711</v>
      </c>
      <c r="H1227" s="211">
        <v>0.12423648378958425</v>
      </c>
      <c r="I1227" s="211">
        <v>0.52255086702836107</v>
      </c>
      <c r="J1227" s="211">
        <v>0.44041221502833872</v>
      </c>
      <c r="K1227" s="211">
        <v>0.62685691537553667</v>
      </c>
      <c r="L1227" s="211">
        <v>0.27392086683010408</v>
      </c>
      <c r="M1227" s="211">
        <v>8.4866291112502101E-2</v>
      </c>
      <c r="N1227" s="211">
        <v>0.52937649417933663</v>
      </c>
      <c r="O1227" s="211">
        <v>0.59327265614163138</v>
      </c>
      <c r="P1227" s="211">
        <v>6.7393225143073054E-2</v>
      </c>
      <c r="Q1227" s="211">
        <v>0.11585905590987007</v>
      </c>
      <c r="R1227" s="211">
        <v>0.38543738510277425</v>
      </c>
      <c r="S1227" s="211">
        <v>0.27699238409545518</v>
      </c>
      <c r="T1227" s="211">
        <v>0.54172865385082236</v>
      </c>
      <c r="U1227" s="211">
        <v>0.52684848774060644</v>
      </c>
      <c r="V1227" s="211">
        <v>0.11429975624031898</v>
      </c>
      <c r="W1227" s="211">
        <v>0.53230161968344947</v>
      </c>
      <c r="X1227" s="211">
        <v>0.36164325075387027</v>
      </c>
      <c r="Y1227" s="211">
        <v>0.69922015152750228</v>
      </c>
      <c r="Z1227" s="211">
        <v>0.14094806774121296</v>
      </c>
      <c r="AA1227" s="212">
        <v>0.11648593961223397</v>
      </c>
    </row>
    <row r="1228" spans="1:27" x14ac:dyDescent="0.35">
      <c r="A1228" s="210" t="s">
        <v>1904</v>
      </c>
      <c r="B1228" s="217">
        <v>138.76048472050388</v>
      </c>
      <c r="C1228" s="211">
        <v>7.461088752064024E-2</v>
      </c>
      <c r="D1228" s="211">
        <v>0.1267550467027633</v>
      </c>
      <c r="E1228" s="211">
        <v>8.5032450714285682E-2</v>
      </c>
      <c r="F1228" s="211">
        <v>0.10129455535479742</v>
      </c>
      <c r="G1228" s="211">
        <v>0.12214009045744496</v>
      </c>
      <c r="H1228" s="211">
        <v>0.11628789130916441</v>
      </c>
      <c r="I1228" s="211">
        <v>0.50627759750849533</v>
      </c>
      <c r="J1228" s="211">
        <v>0.46089119561817948</v>
      </c>
      <c r="K1228" s="211">
        <v>0.6446497632755942</v>
      </c>
      <c r="L1228" s="211">
        <v>0.27945754382742882</v>
      </c>
      <c r="M1228" s="211">
        <v>8.1163079214424061E-2</v>
      </c>
      <c r="N1228" s="211">
        <v>0.56271236065859886</v>
      </c>
      <c r="O1228" s="211">
        <v>0.74684541662792958</v>
      </c>
      <c r="P1228" s="211">
        <v>6.8031095404920833E-2</v>
      </c>
      <c r="Q1228" s="211">
        <v>7.3347713309949811E-2</v>
      </c>
      <c r="R1228" s="211">
        <v>0.46213951230310013</v>
      </c>
      <c r="S1228" s="211">
        <v>0.38312751694303765</v>
      </c>
      <c r="T1228" s="211">
        <v>0.50273829222273292</v>
      </c>
      <c r="U1228" s="211">
        <v>0.40330922774507039</v>
      </c>
      <c r="V1228" s="211">
        <v>6.9243882839911258E-2</v>
      </c>
      <c r="W1228" s="211">
        <v>0.55805904673193096</v>
      </c>
      <c r="X1228" s="211">
        <v>0.41412554373522675</v>
      </c>
      <c r="Y1228" s="211">
        <v>0.70452283858665787</v>
      </c>
      <c r="Z1228" s="211">
        <v>0.14653362808759812</v>
      </c>
      <c r="AA1228" s="212">
        <v>0.11544312262441327</v>
      </c>
    </row>
    <row r="1229" spans="1:27" x14ac:dyDescent="0.35">
      <c r="A1229" s="210" t="s">
        <v>1905</v>
      </c>
      <c r="B1229" s="217">
        <v>125.16085915204744</v>
      </c>
      <c r="C1229" s="211">
        <v>8.6685237889231423E-2</v>
      </c>
      <c r="D1229" s="211">
        <v>0.12886244529258709</v>
      </c>
      <c r="E1229" s="211">
        <v>8.1222336692889682E-2</v>
      </c>
      <c r="F1229" s="211">
        <v>7.8015459885029614E-2</v>
      </c>
      <c r="G1229" s="211">
        <v>0.11838222201896219</v>
      </c>
      <c r="H1229" s="211">
        <v>0.11432622967395557</v>
      </c>
      <c r="I1229" s="211">
        <v>0.48046292521000122</v>
      </c>
      <c r="J1229" s="211">
        <v>0.45950026910309782</v>
      </c>
      <c r="K1229" s="211">
        <v>0.61449241602052262</v>
      </c>
      <c r="L1229" s="211">
        <v>0.27623699758511044</v>
      </c>
      <c r="M1229" s="211">
        <v>8.9115895855986033E-2</v>
      </c>
      <c r="N1229" s="211">
        <v>0.45949320978145441</v>
      </c>
      <c r="O1229" s="211">
        <v>0.67433211071069121</v>
      </c>
      <c r="P1229" s="211">
        <v>6.8287705791383102E-2</v>
      </c>
      <c r="Q1229" s="211">
        <v>0.10957980913173726</v>
      </c>
      <c r="R1229" s="211">
        <v>0.41799700575011756</v>
      </c>
      <c r="S1229" s="211">
        <v>0.28132046422317569</v>
      </c>
      <c r="T1229" s="211">
        <v>0.50871977264128121</v>
      </c>
      <c r="U1229" s="211">
        <v>0.51260220390869315</v>
      </c>
      <c r="V1229" s="211">
        <v>6.6784246959233184E-2</v>
      </c>
      <c r="W1229" s="211">
        <v>0.56770178161363971</v>
      </c>
      <c r="X1229" s="211">
        <v>0.31604214263823649</v>
      </c>
      <c r="Y1229" s="211">
        <v>0.54825305303083571</v>
      </c>
      <c r="Z1229" s="211">
        <v>0.14814320935563188</v>
      </c>
      <c r="AA1229" s="212">
        <v>0.11933239795309464</v>
      </c>
    </row>
    <row r="1230" spans="1:27" x14ac:dyDescent="0.35">
      <c r="A1230" s="210" t="s">
        <v>1906</v>
      </c>
      <c r="B1230" s="217">
        <v>126.95617044261374</v>
      </c>
      <c r="C1230" s="211">
        <v>6.5529726248082065E-2</v>
      </c>
      <c r="D1230" s="211">
        <v>0.1128571653315549</v>
      </c>
      <c r="E1230" s="211">
        <v>8.4847495972346407E-2</v>
      </c>
      <c r="F1230" s="211">
        <v>0.12009909961027559</v>
      </c>
      <c r="G1230" s="211">
        <v>0.11999307502422396</v>
      </c>
      <c r="H1230" s="211">
        <v>0.12466094638312245</v>
      </c>
      <c r="I1230" s="211">
        <v>0.45510750260564281</v>
      </c>
      <c r="J1230" s="211">
        <v>0.46430482176377735</v>
      </c>
      <c r="K1230" s="211">
        <v>0.62758893331377974</v>
      </c>
      <c r="L1230" s="211">
        <v>0.26936866501589851</v>
      </c>
      <c r="M1230" s="211">
        <v>0.11573716748600434</v>
      </c>
      <c r="N1230" s="211">
        <v>0.51578018885219024</v>
      </c>
      <c r="O1230" s="211">
        <v>0.6435289623901278</v>
      </c>
      <c r="P1230" s="211">
        <v>7.023178952709401E-2</v>
      </c>
      <c r="Q1230" s="211">
        <v>6.8349178573889363E-2</v>
      </c>
      <c r="R1230" s="211">
        <v>0.44502788585736819</v>
      </c>
      <c r="S1230" s="211">
        <v>0.31960684387521798</v>
      </c>
      <c r="T1230" s="211">
        <v>0.48929398236268329</v>
      </c>
      <c r="U1230" s="211">
        <v>0.38362146956711052</v>
      </c>
      <c r="V1230" s="211">
        <v>5.7431452647938724E-2</v>
      </c>
      <c r="W1230" s="211">
        <v>0.53301117619744753</v>
      </c>
      <c r="X1230" s="211">
        <v>0.29964015940863375</v>
      </c>
      <c r="Y1230" s="211">
        <v>0.75682368214408968</v>
      </c>
      <c r="Z1230" s="211">
        <v>0.14965533924002231</v>
      </c>
      <c r="AA1230" s="212">
        <v>0.12142895242541842</v>
      </c>
    </row>
    <row r="1231" spans="1:27" x14ac:dyDescent="0.35">
      <c r="A1231" s="210" t="s">
        <v>1907</v>
      </c>
      <c r="B1231" s="217">
        <v>136.63552778450864</v>
      </c>
      <c r="C1231" s="211">
        <v>5.475952658659352E-2</v>
      </c>
      <c r="D1231" s="211">
        <v>0.12415357312018153</v>
      </c>
      <c r="E1231" s="211">
        <v>8.7088796465231322E-2</v>
      </c>
      <c r="F1231" s="211">
        <v>0.10639723054338038</v>
      </c>
      <c r="G1231" s="211">
        <v>0.12129625376693566</v>
      </c>
      <c r="H1231" s="211">
        <v>0.12249698291455793</v>
      </c>
      <c r="I1231" s="211">
        <v>0.5241569395893485</v>
      </c>
      <c r="J1231" s="211">
        <v>0.45144324264432395</v>
      </c>
      <c r="K1231" s="211">
        <v>0.58966917308990963</v>
      </c>
      <c r="L1231" s="211">
        <v>0.27391413439929357</v>
      </c>
      <c r="M1231" s="211">
        <v>8.6076932526238811E-2</v>
      </c>
      <c r="N1231" s="211">
        <v>0.45130402503080369</v>
      </c>
      <c r="O1231" s="211">
        <v>0.71192955642314548</v>
      </c>
      <c r="P1231" s="211">
        <v>6.9161085329194766E-2</v>
      </c>
      <c r="Q1231" s="211">
        <v>5.4305866871147121E-2</v>
      </c>
      <c r="R1231" s="211">
        <v>0.40591956018574804</v>
      </c>
      <c r="S1231" s="211">
        <v>0.28305404786948923</v>
      </c>
      <c r="T1231" s="211">
        <v>0.5138311537496334</v>
      </c>
      <c r="U1231" s="211">
        <v>0.38915537207988138</v>
      </c>
      <c r="V1231" s="211">
        <v>8.9345502247533071E-2</v>
      </c>
      <c r="W1231" s="211">
        <v>0.59945380361092249</v>
      </c>
      <c r="X1231" s="211">
        <v>0.39474954507624932</v>
      </c>
      <c r="Y1231" s="211">
        <v>0.72829454829486207</v>
      </c>
      <c r="Z1231" s="211">
        <v>0.14887587901624252</v>
      </c>
      <c r="AA1231" s="212">
        <v>0.11644807721013734</v>
      </c>
    </row>
    <row r="1232" spans="1:27" x14ac:dyDescent="0.35">
      <c r="A1232" s="210" t="s">
        <v>1908</v>
      </c>
      <c r="B1232" s="217">
        <v>114.95484524921378</v>
      </c>
      <c r="C1232" s="211">
        <v>7.59018998838277E-2</v>
      </c>
      <c r="D1232" s="211">
        <v>0.12763840910547586</v>
      </c>
      <c r="E1232" s="211">
        <v>7.2731999084931664E-2</v>
      </c>
      <c r="F1232" s="211">
        <v>9.2556820454209446E-2</v>
      </c>
      <c r="G1232" s="211">
        <v>0.12025297371788388</v>
      </c>
      <c r="H1232" s="211">
        <v>0.1216232067873485</v>
      </c>
      <c r="I1232" s="211">
        <v>0.46029612606224618</v>
      </c>
      <c r="J1232" s="211">
        <v>0.46106928800022134</v>
      </c>
      <c r="K1232" s="211">
        <v>0.63186046194231182</v>
      </c>
      <c r="L1232" s="211">
        <v>0.27545312733275029</v>
      </c>
      <c r="M1232" s="211">
        <v>9.4436249140602488E-2</v>
      </c>
      <c r="N1232" s="211">
        <v>0.47610558216546656</v>
      </c>
      <c r="O1232" s="211">
        <v>0.58592404155304056</v>
      </c>
      <c r="P1232" s="211">
        <v>7.0326086926744621E-2</v>
      </c>
      <c r="Q1232" s="211">
        <v>4.7757816512283259E-2</v>
      </c>
      <c r="R1232" s="211">
        <v>0.49445387091144866</v>
      </c>
      <c r="S1232" s="211">
        <v>0.27894070780116637</v>
      </c>
      <c r="T1232" s="211">
        <v>0.50947045109807032</v>
      </c>
      <c r="U1232" s="211">
        <v>0.44860223971280894</v>
      </c>
      <c r="V1232" s="211">
        <v>7.7082083521394895E-2</v>
      </c>
      <c r="W1232" s="211">
        <v>0.49815100009010327</v>
      </c>
      <c r="X1232" s="211">
        <v>0.37374848688691986</v>
      </c>
      <c r="Y1232" s="211">
        <v>0.51337022306162927</v>
      </c>
      <c r="Z1232" s="211">
        <v>0.14436547503995772</v>
      </c>
      <c r="AA1232" s="212">
        <v>0.12356690870100405</v>
      </c>
    </row>
    <row r="1233" spans="1:27" x14ac:dyDescent="0.35">
      <c r="A1233" s="210" t="s">
        <v>1909</v>
      </c>
      <c r="B1233" s="217">
        <v>114.25349795794241</v>
      </c>
      <c r="C1233" s="211">
        <v>6.3605412398333644E-2</v>
      </c>
      <c r="D1233" s="211">
        <v>0.12722651147859607</v>
      </c>
      <c r="E1233" s="211">
        <v>8.266530532342943E-2</v>
      </c>
      <c r="F1233" s="211">
        <v>9.7869633550480728E-2</v>
      </c>
      <c r="G1233" s="211">
        <v>0.12298520321974089</v>
      </c>
      <c r="H1233" s="211">
        <v>0.1208057391055809</v>
      </c>
      <c r="I1233" s="211">
        <v>0.49619334199837772</v>
      </c>
      <c r="J1233" s="211">
        <v>0.49047095242135524</v>
      </c>
      <c r="K1233" s="211">
        <v>0.54499516605576692</v>
      </c>
      <c r="L1233" s="211">
        <v>0.27220758747921031</v>
      </c>
      <c r="M1233" s="211">
        <v>7.9893708171006522E-2</v>
      </c>
      <c r="N1233" s="211">
        <v>0.42387561229952153</v>
      </c>
      <c r="O1233" s="211">
        <v>0.71592691119882035</v>
      </c>
      <c r="P1233" s="211">
        <v>6.7358660124995057E-2</v>
      </c>
      <c r="Q1233" s="211">
        <v>7.0116930314895368E-2</v>
      </c>
      <c r="R1233" s="211">
        <v>0.44935575016616069</v>
      </c>
      <c r="S1233" s="211">
        <v>0.38214510039656113</v>
      </c>
      <c r="T1233" s="211">
        <v>0.49676801315477648</v>
      </c>
      <c r="U1233" s="211">
        <v>0.37809991328709436</v>
      </c>
      <c r="V1233" s="211">
        <v>6.2587087866459751E-2</v>
      </c>
      <c r="W1233" s="211">
        <v>0.52465616388129332</v>
      </c>
      <c r="X1233" s="211">
        <v>0.41504971089636911</v>
      </c>
      <c r="Y1233" s="211">
        <v>0.59620100600376635</v>
      </c>
      <c r="Z1233" s="211">
        <v>0.14860488832049187</v>
      </c>
      <c r="AA1233" s="212">
        <v>0.11520828310695055</v>
      </c>
    </row>
    <row r="1234" spans="1:27" x14ac:dyDescent="0.35">
      <c r="A1234" s="210" t="s">
        <v>1910</v>
      </c>
      <c r="B1234" s="217">
        <v>137.33704023601649</v>
      </c>
      <c r="C1234" s="211">
        <v>6.6408736918899883E-2</v>
      </c>
      <c r="D1234" s="211">
        <v>0.12135611437417709</v>
      </c>
      <c r="E1234" s="211">
        <v>7.9021918622369652E-2</v>
      </c>
      <c r="F1234" s="211">
        <v>0.10541480648717524</v>
      </c>
      <c r="G1234" s="211">
        <v>0.11669535167774145</v>
      </c>
      <c r="H1234" s="211">
        <v>0.11109241012636097</v>
      </c>
      <c r="I1234" s="211">
        <v>0.44713061902019507</v>
      </c>
      <c r="J1234" s="211">
        <v>0.43406224717162301</v>
      </c>
      <c r="K1234" s="211">
        <v>0.64395422571228123</v>
      </c>
      <c r="L1234" s="211">
        <v>0.26863644056562352</v>
      </c>
      <c r="M1234" s="211">
        <v>9.7405409796766956E-2</v>
      </c>
      <c r="N1234" s="211">
        <v>0.35066692140365613</v>
      </c>
      <c r="O1234" s="211">
        <v>0.77740663250099318</v>
      </c>
      <c r="P1234" s="211">
        <v>7.0700686711019894E-2</v>
      </c>
      <c r="Q1234" s="211">
        <v>0.12081880289173699</v>
      </c>
      <c r="R1234" s="211">
        <v>0.44147005066930123</v>
      </c>
      <c r="S1234" s="211">
        <v>0.32319864056250303</v>
      </c>
      <c r="T1234" s="211">
        <v>0.57526661333354601</v>
      </c>
      <c r="U1234" s="211">
        <v>0.36179815493917805</v>
      </c>
      <c r="V1234" s="211">
        <v>8.0421431114428676E-2</v>
      </c>
      <c r="W1234" s="211">
        <v>0.52897976853890316</v>
      </c>
      <c r="X1234" s="211">
        <v>0.39331689059081199</v>
      </c>
      <c r="Y1234" s="211">
        <v>0.74429637240288171</v>
      </c>
      <c r="Z1234" s="211">
        <v>0.14451556842638397</v>
      </c>
      <c r="AA1234" s="212">
        <v>0.11777888387413628</v>
      </c>
    </row>
    <row r="1235" spans="1:27" x14ac:dyDescent="0.35">
      <c r="A1235" s="210" t="s">
        <v>1911</v>
      </c>
      <c r="B1235" s="217">
        <v>155.50116238883501</v>
      </c>
      <c r="C1235" s="211">
        <v>8.2843964776555007E-2</v>
      </c>
      <c r="D1235" s="211">
        <v>0.12408151082573524</v>
      </c>
      <c r="E1235" s="211">
        <v>7.4106985015620616E-2</v>
      </c>
      <c r="F1235" s="211">
        <v>8.1193343052790579E-2</v>
      </c>
      <c r="G1235" s="211">
        <v>0.11605001219440045</v>
      </c>
      <c r="H1235" s="211">
        <v>0.11556240975608909</v>
      </c>
      <c r="I1235" s="211">
        <v>0.48856543486447179</v>
      </c>
      <c r="J1235" s="211">
        <v>0.45315094974757691</v>
      </c>
      <c r="K1235" s="211">
        <v>0.5710490069719395</v>
      </c>
      <c r="L1235" s="211">
        <v>0.2751754400214213</v>
      </c>
      <c r="M1235" s="211">
        <v>9.3906089842832899E-2</v>
      </c>
      <c r="N1235" s="211">
        <v>0.43861885933564304</v>
      </c>
      <c r="O1235" s="211">
        <v>0.74053908249704492</v>
      </c>
      <c r="P1235" s="211">
        <v>6.5018528348418272E-2</v>
      </c>
      <c r="Q1235" s="211">
        <v>7.9884527810563752E-2</v>
      </c>
      <c r="R1235" s="211">
        <v>0.44488549555848689</v>
      </c>
      <c r="S1235" s="211">
        <v>0.31494152058063696</v>
      </c>
      <c r="T1235" s="211">
        <v>0.60976053981566891</v>
      </c>
      <c r="U1235" s="211">
        <v>0.38717410145749587</v>
      </c>
      <c r="V1235" s="211">
        <v>0.12914635405430819</v>
      </c>
      <c r="W1235" s="211">
        <v>0.56707210627783433</v>
      </c>
      <c r="X1235" s="211">
        <v>0.38636396778994242</v>
      </c>
      <c r="Y1235" s="211">
        <v>0.72813518144583755</v>
      </c>
      <c r="Z1235" s="211">
        <v>0.14922755974167287</v>
      </c>
      <c r="AA1235" s="212">
        <v>0.11313912248223046</v>
      </c>
    </row>
    <row r="1236" spans="1:27" x14ac:dyDescent="0.35">
      <c r="A1236" s="210" t="s">
        <v>1912</v>
      </c>
      <c r="B1236" s="217">
        <v>136.58763757647179</v>
      </c>
      <c r="C1236" s="211">
        <v>4.9661554777721689E-2</v>
      </c>
      <c r="D1236" s="211">
        <v>0.12661110342900619</v>
      </c>
      <c r="E1236" s="211">
        <v>7.6073851225865033E-2</v>
      </c>
      <c r="F1236" s="211">
        <v>9.1460240617017019E-2</v>
      </c>
      <c r="G1236" s="211">
        <v>0.12641181230261214</v>
      </c>
      <c r="H1236" s="211">
        <v>0.10199394631715494</v>
      </c>
      <c r="I1236" s="211">
        <v>0.51120145564671704</v>
      </c>
      <c r="J1236" s="211">
        <v>0.45579789490688066</v>
      </c>
      <c r="K1236" s="211">
        <v>0.6497513112833565</v>
      </c>
      <c r="L1236" s="211">
        <v>0.27601160772209021</v>
      </c>
      <c r="M1236" s="211">
        <v>8.8502739177642814E-2</v>
      </c>
      <c r="N1236" s="211">
        <v>0.44650302832070193</v>
      </c>
      <c r="O1236" s="211">
        <v>0.69078925824807358</v>
      </c>
      <c r="P1236" s="211">
        <v>6.5378601714378218E-2</v>
      </c>
      <c r="Q1236" s="211">
        <v>6.8355798110906418E-2</v>
      </c>
      <c r="R1236" s="211">
        <v>0.39319090701283732</v>
      </c>
      <c r="S1236" s="211">
        <v>0.3181312135944403</v>
      </c>
      <c r="T1236" s="211">
        <v>0.53629150787916702</v>
      </c>
      <c r="U1236" s="211">
        <v>0.35457461012122371</v>
      </c>
      <c r="V1236" s="211">
        <v>0.13433917102770609</v>
      </c>
      <c r="W1236" s="211">
        <v>0.57265062335834804</v>
      </c>
      <c r="X1236" s="211">
        <v>0.27628317715319667</v>
      </c>
      <c r="Y1236" s="211">
        <v>0.71911670926948823</v>
      </c>
      <c r="Z1236" s="211">
        <v>0.14446696873102424</v>
      </c>
      <c r="AA1236" s="212">
        <v>0.12266183578614849</v>
      </c>
    </row>
    <row r="1237" spans="1:27" x14ac:dyDescent="0.35">
      <c r="A1237" s="210" t="s">
        <v>1913</v>
      </c>
      <c r="B1237" s="217">
        <v>146.18699396882619</v>
      </c>
      <c r="C1237" s="211">
        <v>8.0081359094336835E-2</v>
      </c>
      <c r="D1237" s="211">
        <v>0.12344398851083085</v>
      </c>
      <c r="E1237" s="211">
        <v>6.7178442962606291E-2</v>
      </c>
      <c r="F1237" s="211">
        <v>9.0048060333121155E-2</v>
      </c>
      <c r="G1237" s="211">
        <v>0.12091557628903724</v>
      </c>
      <c r="H1237" s="211">
        <v>0.12920484161397638</v>
      </c>
      <c r="I1237" s="211">
        <v>0.52918278036834088</v>
      </c>
      <c r="J1237" s="211">
        <v>0.45052330382500394</v>
      </c>
      <c r="K1237" s="211">
        <v>0.62935625908221771</v>
      </c>
      <c r="L1237" s="211">
        <v>0.26999758783492916</v>
      </c>
      <c r="M1237" s="211">
        <v>9.4175160547332729E-2</v>
      </c>
      <c r="N1237" s="211">
        <v>0.47341423139388633</v>
      </c>
      <c r="O1237" s="211">
        <v>0.73494564072481827</v>
      </c>
      <c r="P1237" s="211">
        <v>7.0143341018975292E-2</v>
      </c>
      <c r="Q1237" s="211">
        <v>0.12905263423462798</v>
      </c>
      <c r="R1237" s="211">
        <v>0.37943012503550566</v>
      </c>
      <c r="S1237" s="211">
        <v>0.32234230432772726</v>
      </c>
      <c r="T1237" s="211">
        <v>0.52757775991131717</v>
      </c>
      <c r="U1237" s="211">
        <v>0.4775989867356169</v>
      </c>
      <c r="V1237" s="211">
        <v>7.304636098722922E-2</v>
      </c>
      <c r="W1237" s="211">
        <v>0.58121505336812973</v>
      </c>
      <c r="X1237" s="211">
        <v>0.28922558818763533</v>
      </c>
      <c r="Y1237" s="211">
        <v>0.69401487864444777</v>
      </c>
      <c r="Z1237" s="211">
        <v>0.14977456382600043</v>
      </c>
      <c r="AA1237" s="212">
        <v>0.11347159736110385</v>
      </c>
    </row>
    <row r="1238" spans="1:27" x14ac:dyDescent="0.35">
      <c r="A1238" s="210" t="s">
        <v>1914</v>
      </c>
      <c r="B1238" s="217">
        <v>165.58006544769862</v>
      </c>
      <c r="C1238" s="211">
        <v>7.7425798621065217E-2</v>
      </c>
      <c r="D1238" s="211">
        <v>0.1237184750809542</v>
      </c>
      <c r="E1238" s="211">
        <v>8.1176600476016492E-2</v>
      </c>
      <c r="F1238" s="211">
        <v>7.4213218731370378E-2</v>
      </c>
      <c r="G1238" s="211">
        <v>0.11553654621720284</v>
      </c>
      <c r="H1238" s="211">
        <v>0.12460456281441692</v>
      </c>
      <c r="I1238" s="211">
        <v>0.41987730807212087</v>
      </c>
      <c r="J1238" s="211">
        <v>0.45999769359092757</v>
      </c>
      <c r="K1238" s="211">
        <v>0.50781148880374105</v>
      </c>
      <c r="L1238" s="211">
        <v>0.27528561549592678</v>
      </c>
      <c r="M1238" s="211">
        <v>0.11293037565097838</v>
      </c>
      <c r="N1238" s="211">
        <v>0.54285507324079318</v>
      </c>
      <c r="O1238" s="211">
        <v>0.7547226444904046</v>
      </c>
      <c r="P1238" s="211">
        <v>7.2383362062411929E-2</v>
      </c>
      <c r="Q1238" s="211">
        <v>7.862879760209808E-2</v>
      </c>
      <c r="R1238" s="211">
        <v>0.40117437936630207</v>
      </c>
      <c r="S1238" s="211">
        <v>0.31791903406984778</v>
      </c>
      <c r="T1238" s="211">
        <v>0.56373482135763098</v>
      </c>
      <c r="U1238" s="211">
        <v>0.37386080720497022</v>
      </c>
      <c r="V1238" s="211">
        <v>0.13249056062133341</v>
      </c>
      <c r="W1238" s="211">
        <v>0.5833527596438286</v>
      </c>
      <c r="X1238" s="211">
        <v>0.2878311021615293</v>
      </c>
      <c r="Y1238" s="211">
        <v>0.73592861679421961</v>
      </c>
      <c r="Z1238" s="211">
        <v>0.14791441357064777</v>
      </c>
      <c r="AA1238" s="212">
        <v>0.12028754019938454</v>
      </c>
    </row>
    <row r="1239" spans="1:27" x14ac:dyDescent="0.35">
      <c r="A1239" s="210" t="s">
        <v>1915</v>
      </c>
      <c r="B1239" s="217">
        <v>171.00076726392743</v>
      </c>
      <c r="C1239" s="211">
        <v>5.5859348934288192E-2</v>
      </c>
      <c r="D1239" s="211">
        <v>0.11451739731231882</v>
      </c>
      <c r="E1239" s="211">
        <v>7.3433094104293051E-2</v>
      </c>
      <c r="F1239" s="211">
        <v>8.7764140566641835E-2</v>
      </c>
      <c r="G1239" s="211">
        <v>0.12055627704900192</v>
      </c>
      <c r="H1239" s="211">
        <v>0.11690046997304046</v>
      </c>
      <c r="I1239" s="211">
        <v>0.51939519520897393</v>
      </c>
      <c r="J1239" s="211">
        <v>0.45352772158148374</v>
      </c>
      <c r="K1239" s="211">
        <v>0.64440839604064792</v>
      </c>
      <c r="L1239" s="211">
        <v>0.26946678540833535</v>
      </c>
      <c r="M1239" s="211">
        <v>0.11054315226501486</v>
      </c>
      <c r="N1239" s="211">
        <v>0.44835821044513879</v>
      </c>
      <c r="O1239" s="211">
        <v>0.68485225124592886</v>
      </c>
      <c r="P1239" s="211">
        <v>6.8421562512405956E-2</v>
      </c>
      <c r="Q1239" s="211">
        <v>6.0289786471899504E-2</v>
      </c>
      <c r="R1239" s="211">
        <v>0.41245447136467561</v>
      </c>
      <c r="S1239" s="211">
        <v>0.30975546270120691</v>
      </c>
      <c r="T1239" s="211">
        <v>0.57148770016158001</v>
      </c>
      <c r="U1239" s="211">
        <v>0.49298027735828787</v>
      </c>
      <c r="V1239" s="211">
        <v>0.12803558904910672</v>
      </c>
      <c r="W1239" s="211">
        <v>0.56991705936107606</v>
      </c>
      <c r="X1239" s="211">
        <v>0.3265221698840074</v>
      </c>
      <c r="Y1239" s="211">
        <v>0.70002130343930347</v>
      </c>
      <c r="Z1239" s="211">
        <v>0.14980765334648846</v>
      </c>
      <c r="AA1239" s="212">
        <v>0.12082179948372074</v>
      </c>
    </row>
    <row r="1240" spans="1:27" x14ac:dyDescent="0.35">
      <c r="A1240" s="210" t="s">
        <v>1916</v>
      </c>
      <c r="B1240" s="217">
        <v>131.04465843781284</v>
      </c>
      <c r="C1240" s="211">
        <v>5.7449387581774897E-2</v>
      </c>
      <c r="D1240" s="211">
        <v>0.12588608454494854</v>
      </c>
      <c r="E1240" s="211">
        <v>8.7200018800699761E-2</v>
      </c>
      <c r="F1240" s="211">
        <v>8.6496752284557221E-2</v>
      </c>
      <c r="G1240" s="211">
        <v>0.12456337698893612</v>
      </c>
      <c r="H1240" s="211">
        <v>0.11072826004722323</v>
      </c>
      <c r="I1240" s="211">
        <v>0.52020159724544524</v>
      </c>
      <c r="J1240" s="211">
        <v>0.39974848162457399</v>
      </c>
      <c r="K1240" s="211">
        <v>0.5869573489916432</v>
      </c>
      <c r="L1240" s="211">
        <v>0.27548854940738371</v>
      </c>
      <c r="M1240" s="211">
        <v>8.1009149516927018E-2</v>
      </c>
      <c r="N1240" s="211">
        <v>0.49851410576693528</v>
      </c>
      <c r="O1240" s="211">
        <v>0.66153278651412817</v>
      </c>
      <c r="P1240" s="211">
        <v>6.7803465432989721E-2</v>
      </c>
      <c r="Q1240" s="211">
        <v>9.186431614950645E-2</v>
      </c>
      <c r="R1240" s="211">
        <v>0.45522439812529492</v>
      </c>
      <c r="S1240" s="211">
        <v>0.34772524137592425</v>
      </c>
      <c r="T1240" s="211">
        <v>0.47685048831554677</v>
      </c>
      <c r="U1240" s="211">
        <v>0.56496238426194778</v>
      </c>
      <c r="V1240" s="211">
        <v>7.0333312461828917E-2</v>
      </c>
      <c r="W1240" s="211">
        <v>0.5456316095245729</v>
      </c>
      <c r="X1240" s="211">
        <v>0.36028441730133359</v>
      </c>
      <c r="Y1240" s="211">
        <v>0.67568416075219706</v>
      </c>
      <c r="Z1240" s="211">
        <v>0.14154454880924994</v>
      </c>
      <c r="AA1240" s="212">
        <v>0.12008648718645142</v>
      </c>
    </row>
    <row r="1241" spans="1:27" x14ac:dyDescent="0.35">
      <c r="A1241" s="210" t="s">
        <v>1917</v>
      </c>
      <c r="B1241" s="217">
        <v>132.89488127596167</v>
      </c>
      <c r="C1241" s="211">
        <v>6.6969272688499282E-2</v>
      </c>
      <c r="D1241" s="211">
        <v>0.13057121049671691</v>
      </c>
      <c r="E1241" s="211">
        <v>7.2375195901327946E-2</v>
      </c>
      <c r="F1241" s="211">
        <v>8.6248108818586924E-2</v>
      </c>
      <c r="G1241" s="211">
        <v>0.11736229113083943</v>
      </c>
      <c r="H1241" s="211">
        <v>0.11053435801486219</v>
      </c>
      <c r="I1241" s="211">
        <v>0.45556136588303131</v>
      </c>
      <c r="J1241" s="211">
        <v>0.43031706145611898</v>
      </c>
      <c r="K1241" s="211">
        <v>0.53229285809361071</v>
      </c>
      <c r="L1241" s="211">
        <v>0.27694932307262327</v>
      </c>
      <c r="M1241" s="211">
        <v>0.10484245850138009</v>
      </c>
      <c r="N1241" s="211">
        <v>0.45522953234828856</v>
      </c>
      <c r="O1241" s="211">
        <v>0.74390460644023848</v>
      </c>
      <c r="P1241" s="211">
        <v>7.1151762042013386E-2</v>
      </c>
      <c r="Q1241" s="211">
        <v>0.11003801125910255</v>
      </c>
      <c r="R1241" s="211">
        <v>0.43545744284958343</v>
      </c>
      <c r="S1241" s="211">
        <v>0.36374366419304283</v>
      </c>
      <c r="T1241" s="211">
        <v>0.57098944406260599</v>
      </c>
      <c r="U1241" s="211">
        <v>0.39170452127367655</v>
      </c>
      <c r="V1241" s="211">
        <v>8.9333514430091535E-2</v>
      </c>
      <c r="W1241" s="211">
        <v>0.59112067897489218</v>
      </c>
      <c r="X1241" s="211">
        <v>0.41012303284493384</v>
      </c>
      <c r="Y1241" s="211">
        <v>0.64420305159493141</v>
      </c>
      <c r="Z1241" s="211">
        <v>0.14259847830571543</v>
      </c>
      <c r="AA1241" s="212">
        <v>0.12156502395089296</v>
      </c>
    </row>
    <row r="1242" spans="1:27" x14ac:dyDescent="0.35">
      <c r="A1242" s="210" t="s">
        <v>1918</v>
      </c>
      <c r="B1242" s="217">
        <v>123.1670605950126</v>
      </c>
      <c r="C1242" s="211">
        <v>6.3411510179486624E-2</v>
      </c>
      <c r="D1242" s="211">
        <v>0.12101248914065538</v>
      </c>
      <c r="E1242" s="211">
        <v>7.037916231656359E-2</v>
      </c>
      <c r="F1242" s="211">
        <v>8.9551517213865228E-2</v>
      </c>
      <c r="G1242" s="211">
        <v>0.11788698238070278</v>
      </c>
      <c r="H1242" s="211">
        <v>0.11762765012873989</v>
      </c>
      <c r="I1242" s="211">
        <v>0.51902671671659373</v>
      </c>
      <c r="J1242" s="211">
        <v>0.45551509122082862</v>
      </c>
      <c r="K1242" s="211">
        <v>0.62329559347635888</v>
      </c>
      <c r="L1242" s="211">
        <v>0.26999080393634756</v>
      </c>
      <c r="M1242" s="211">
        <v>9.4308972029438803E-2</v>
      </c>
      <c r="N1242" s="211">
        <v>0.50994847780570352</v>
      </c>
      <c r="O1242" s="211">
        <v>0.71116901695428392</v>
      </c>
      <c r="P1242" s="211">
        <v>6.7412670711314418E-2</v>
      </c>
      <c r="Q1242" s="211">
        <v>7.455483102117956E-2</v>
      </c>
      <c r="R1242" s="211">
        <v>0.49162847128843157</v>
      </c>
      <c r="S1242" s="211">
        <v>0.32838511530181774</v>
      </c>
      <c r="T1242" s="211">
        <v>0.54672091460347227</v>
      </c>
      <c r="U1242" s="211">
        <v>0.45371061538870255</v>
      </c>
      <c r="V1242" s="211">
        <v>6.1614202889302389E-2</v>
      </c>
      <c r="W1242" s="211">
        <v>0.61688826514843975</v>
      </c>
      <c r="X1242" s="211">
        <v>0.31254195178807864</v>
      </c>
      <c r="Y1242" s="211">
        <v>0.71715963098088098</v>
      </c>
      <c r="Z1242" s="211">
        <v>0.14591550176720744</v>
      </c>
      <c r="AA1242" s="212">
        <v>0.12152512791503192</v>
      </c>
    </row>
    <row r="1243" spans="1:27" x14ac:dyDescent="0.35">
      <c r="A1243" s="210" t="s">
        <v>1919</v>
      </c>
      <c r="B1243" s="217">
        <v>132.7902922422951</v>
      </c>
      <c r="C1243" s="211">
        <v>6.1568019321329784E-2</v>
      </c>
      <c r="D1243" s="211">
        <v>0.12214346177651014</v>
      </c>
      <c r="E1243" s="211">
        <v>7.8854080253070891E-2</v>
      </c>
      <c r="F1243" s="211">
        <v>9.901107734117795E-2</v>
      </c>
      <c r="G1243" s="211">
        <v>0.11461949798118905</v>
      </c>
      <c r="H1243" s="211">
        <v>0.10757059379439447</v>
      </c>
      <c r="I1243" s="211">
        <v>0.52709644809767786</v>
      </c>
      <c r="J1243" s="211">
        <v>0.42665751740082924</v>
      </c>
      <c r="K1243" s="211">
        <v>0.62181332486424878</v>
      </c>
      <c r="L1243" s="211">
        <v>0.26943779606341495</v>
      </c>
      <c r="M1243" s="211">
        <v>9.2902483503673902E-2</v>
      </c>
      <c r="N1243" s="211">
        <v>0.41975197932105757</v>
      </c>
      <c r="O1243" s="211">
        <v>0.7281161748036018</v>
      </c>
      <c r="P1243" s="211">
        <v>7.2818032955825035E-2</v>
      </c>
      <c r="Q1243" s="211">
        <v>0.11232620644282018</v>
      </c>
      <c r="R1243" s="211">
        <v>0.42738859226278919</v>
      </c>
      <c r="S1243" s="211">
        <v>0.39020116374479102</v>
      </c>
      <c r="T1243" s="211">
        <v>0.60768175855233175</v>
      </c>
      <c r="U1243" s="211">
        <v>0.46381771163212937</v>
      </c>
      <c r="V1243" s="211">
        <v>5.7258381606087178E-2</v>
      </c>
      <c r="W1243" s="211">
        <v>0.61733567310563997</v>
      </c>
      <c r="X1243" s="211">
        <v>0.32325169782594149</v>
      </c>
      <c r="Y1243" s="211">
        <v>0.64736879355336563</v>
      </c>
      <c r="Z1243" s="211">
        <v>0.14806679506157125</v>
      </c>
      <c r="AA1243" s="212">
        <v>0.11895253860592829</v>
      </c>
    </row>
    <row r="1244" spans="1:27" x14ac:dyDescent="0.35">
      <c r="A1244" s="210" t="s">
        <v>1920</v>
      </c>
      <c r="B1244" s="217">
        <v>174.49878112562951</v>
      </c>
      <c r="C1244" s="211">
        <v>6.209262229561379E-2</v>
      </c>
      <c r="D1244" s="211">
        <v>0.11928130469652615</v>
      </c>
      <c r="E1244" s="211">
        <v>7.1338596335673243E-2</v>
      </c>
      <c r="F1244" s="211">
        <v>7.7113175008635459E-2</v>
      </c>
      <c r="G1244" s="211">
        <v>0.12114554865953103</v>
      </c>
      <c r="H1244" s="211">
        <v>0.10664207744059134</v>
      </c>
      <c r="I1244" s="211">
        <v>0.49732789984012371</v>
      </c>
      <c r="J1244" s="211">
        <v>0.47160813454594769</v>
      </c>
      <c r="K1244" s="211">
        <v>0.63067308766513741</v>
      </c>
      <c r="L1244" s="211">
        <v>0.28178535524806236</v>
      </c>
      <c r="M1244" s="211">
        <v>0.11154305978803153</v>
      </c>
      <c r="N1244" s="211">
        <v>0.43451081588618373</v>
      </c>
      <c r="O1244" s="211">
        <v>0.75109858025994169</v>
      </c>
      <c r="P1244" s="211">
        <v>6.5666830545657862E-2</v>
      </c>
      <c r="Q1244" s="211">
        <v>8.8113778735760331E-2</v>
      </c>
      <c r="R1244" s="211">
        <v>0.44886156018010792</v>
      </c>
      <c r="S1244" s="211">
        <v>0.27898008089953186</v>
      </c>
      <c r="T1244" s="211">
        <v>0.60301055506318213</v>
      </c>
      <c r="U1244" s="211">
        <v>0.51681989541433793</v>
      </c>
      <c r="V1244" s="211">
        <v>0.11919600480602872</v>
      </c>
      <c r="W1244" s="211">
        <v>0.53669840755272136</v>
      </c>
      <c r="X1244" s="211">
        <v>0.41008721855121599</v>
      </c>
      <c r="Y1244" s="211">
        <v>0.73453306393999207</v>
      </c>
      <c r="Z1244" s="211">
        <v>0.14539026113195888</v>
      </c>
      <c r="AA1244" s="212">
        <v>0.1187036420720133</v>
      </c>
    </row>
    <row r="1245" spans="1:27" x14ac:dyDescent="0.35">
      <c r="A1245" s="210" t="s">
        <v>1921</v>
      </c>
      <c r="B1245" s="217">
        <v>114.3291219548715</v>
      </c>
      <c r="C1245" s="211">
        <v>6.4713567934215524E-2</v>
      </c>
      <c r="D1245" s="211">
        <v>0.11811145357719902</v>
      </c>
      <c r="E1245" s="211">
        <v>8.4178888481958855E-2</v>
      </c>
      <c r="F1245" s="211">
        <v>7.9011365213086174E-2</v>
      </c>
      <c r="G1245" s="211">
        <v>0.11840964602760462</v>
      </c>
      <c r="H1245" s="211">
        <v>0.12162340099722291</v>
      </c>
      <c r="I1245" s="211">
        <v>0.48204857325798517</v>
      </c>
      <c r="J1245" s="211">
        <v>0.43534151333118409</v>
      </c>
      <c r="K1245" s="211">
        <v>0.52044330263755845</v>
      </c>
      <c r="L1245" s="211">
        <v>0.26802075698576766</v>
      </c>
      <c r="M1245" s="211">
        <v>0.10514480889110006</v>
      </c>
      <c r="N1245" s="211">
        <v>0.34300370654664258</v>
      </c>
      <c r="O1245" s="211">
        <v>0.68782220058971111</v>
      </c>
      <c r="P1245" s="211">
        <v>7.1259635564604129E-2</v>
      </c>
      <c r="Q1245" s="211">
        <v>5.4988030275411215E-2</v>
      </c>
      <c r="R1245" s="211">
        <v>0.41374527353100599</v>
      </c>
      <c r="S1245" s="211">
        <v>0.33531284524080174</v>
      </c>
      <c r="T1245" s="211">
        <v>0.55537308704759447</v>
      </c>
      <c r="U1245" s="211">
        <v>0.33585902440661702</v>
      </c>
      <c r="V1245" s="211">
        <v>5.6796537466277136E-2</v>
      </c>
      <c r="W1245" s="211">
        <v>0.55886059797039966</v>
      </c>
      <c r="X1245" s="211">
        <v>0.31430656372768406</v>
      </c>
      <c r="Y1245" s="211">
        <v>0.73083089714319716</v>
      </c>
      <c r="Z1245" s="211">
        <v>0.14587267464667586</v>
      </c>
      <c r="AA1245" s="212">
        <v>0.11763369676545737</v>
      </c>
    </row>
    <row r="1246" spans="1:27" x14ac:dyDescent="0.35">
      <c r="A1246" s="210" t="s">
        <v>1922</v>
      </c>
      <c r="B1246" s="217">
        <v>143.04287919460893</v>
      </c>
      <c r="C1246" s="211">
        <v>6.3478848419539019E-2</v>
      </c>
      <c r="D1246" s="211">
        <v>0.11822930136198624</v>
      </c>
      <c r="E1246" s="211">
        <v>7.8262984384444442E-2</v>
      </c>
      <c r="F1246" s="211">
        <v>7.7401839483741561E-2</v>
      </c>
      <c r="G1246" s="211">
        <v>0.11819690315621688</v>
      </c>
      <c r="H1246" s="211">
        <v>0.10710385605369464</v>
      </c>
      <c r="I1246" s="211">
        <v>0.51332491847248662</v>
      </c>
      <c r="J1246" s="211">
        <v>0.38852785892362901</v>
      </c>
      <c r="K1246" s="211">
        <v>0.50494728418545809</v>
      </c>
      <c r="L1246" s="211">
        <v>0.28419208951243541</v>
      </c>
      <c r="M1246" s="211">
        <v>8.6599422111641192E-2</v>
      </c>
      <c r="N1246" s="211">
        <v>0.41332144103188673</v>
      </c>
      <c r="O1246" s="211">
        <v>0.62496338756007463</v>
      </c>
      <c r="P1246" s="211">
        <v>6.7202192093820112E-2</v>
      </c>
      <c r="Q1246" s="211">
        <v>0.10571885045360524</v>
      </c>
      <c r="R1246" s="211">
        <v>0.46363373232488075</v>
      </c>
      <c r="S1246" s="211">
        <v>0.271471414914776</v>
      </c>
      <c r="T1246" s="211">
        <v>0.54897122369446183</v>
      </c>
      <c r="U1246" s="211">
        <v>0.52167028814032401</v>
      </c>
      <c r="V1246" s="211">
        <v>0.13631958236831171</v>
      </c>
      <c r="W1246" s="211">
        <v>0.52662139945232767</v>
      </c>
      <c r="X1246" s="211">
        <v>0.37211373545331505</v>
      </c>
      <c r="Y1246" s="211">
        <v>0.58608923553849046</v>
      </c>
      <c r="Z1246" s="211">
        <v>0.14650437985094281</v>
      </c>
      <c r="AA1246" s="212">
        <v>0.116655910254994</v>
      </c>
    </row>
    <row r="1247" spans="1:27" x14ac:dyDescent="0.35">
      <c r="A1247" s="210" t="s">
        <v>1923</v>
      </c>
      <c r="B1247" s="217">
        <v>144.04507187522719</v>
      </c>
      <c r="C1247" s="211">
        <v>6.8430318917694993E-2</v>
      </c>
      <c r="D1247" s="211">
        <v>0.12343259969552224</v>
      </c>
      <c r="E1247" s="211">
        <v>7.3049053158136368E-2</v>
      </c>
      <c r="F1247" s="211">
        <v>0.10790078326899545</v>
      </c>
      <c r="G1247" s="211">
        <v>0.11896516920463381</v>
      </c>
      <c r="H1247" s="211">
        <v>0.1189359065455368</v>
      </c>
      <c r="I1247" s="211">
        <v>0.49290369436913062</v>
      </c>
      <c r="J1247" s="211">
        <v>0.4422642047708466</v>
      </c>
      <c r="K1247" s="211">
        <v>0.61948224688066711</v>
      </c>
      <c r="L1247" s="211">
        <v>0.2815888340104159</v>
      </c>
      <c r="M1247" s="211">
        <v>9.2949779297379215E-2</v>
      </c>
      <c r="N1247" s="211">
        <v>0.49759445046283113</v>
      </c>
      <c r="O1247" s="211">
        <v>0.75512918253686512</v>
      </c>
      <c r="P1247" s="211">
        <v>7.3177709056540183E-2</v>
      </c>
      <c r="Q1247" s="211">
        <v>6.7210064135259359E-2</v>
      </c>
      <c r="R1247" s="211">
        <v>0.47583251118141834</v>
      </c>
      <c r="S1247" s="211">
        <v>0.28782606542473432</v>
      </c>
      <c r="T1247" s="211">
        <v>0.59091507664596232</v>
      </c>
      <c r="U1247" s="211">
        <v>0.31080003799190586</v>
      </c>
      <c r="V1247" s="211">
        <v>0.10016540627285772</v>
      </c>
      <c r="W1247" s="211">
        <v>0.5037561425466901</v>
      </c>
      <c r="X1247" s="211">
        <v>0.39129610369518197</v>
      </c>
      <c r="Y1247" s="211">
        <v>0.56928804649677389</v>
      </c>
      <c r="Z1247" s="211">
        <v>0.14452759050278616</v>
      </c>
      <c r="AA1247" s="212">
        <v>0.11272058495909094</v>
      </c>
    </row>
    <row r="1248" spans="1:27" x14ac:dyDescent="0.35">
      <c r="A1248" s="210" t="s">
        <v>1924</v>
      </c>
      <c r="B1248" s="217">
        <v>162.02106804299751</v>
      </c>
      <c r="C1248" s="211">
        <v>6.1344751758921734E-2</v>
      </c>
      <c r="D1248" s="211">
        <v>0.11992152540382374</v>
      </c>
      <c r="E1248" s="211">
        <v>8.2219987119949781E-2</v>
      </c>
      <c r="F1248" s="211">
        <v>7.696456907728344E-2</v>
      </c>
      <c r="G1248" s="211">
        <v>0.1166479786103629</v>
      </c>
      <c r="H1248" s="211">
        <v>0.10894490966531617</v>
      </c>
      <c r="I1248" s="211">
        <v>0.44274835909543053</v>
      </c>
      <c r="J1248" s="211">
        <v>0.46034587475678757</v>
      </c>
      <c r="K1248" s="211">
        <v>0.57979333027198099</v>
      </c>
      <c r="L1248" s="211">
        <v>0.2724509996810156</v>
      </c>
      <c r="M1248" s="211">
        <v>0.10693301781458926</v>
      </c>
      <c r="N1248" s="211">
        <v>0.45979219816037986</v>
      </c>
      <c r="O1248" s="211">
        <v>0.73317945652154315</v>
      </c>
      <c r="P1248" s="211">
        <v>7.2173093103658228E-2</v>
      </c>
      <c r="Q1248" s="211">
        <v>5.7229361231107334E-2</v>
      </c>
      <c r="R1248" s="211">
        <v>0.44395809736770819</v>
      </c>
      <c r="S1248" s="211">
        <v>0.28863099181476753</v>
      </c>
      <c r="T1248" s="211">
        <v>0.50154971873503473</v>
      </c>
      <c r="U1248" s="211">
        <v>0.42172422113501584</v>
      </c>
      <c r="V1248" s="211">
        <v>0.131920014830815</v>
      </c>
      <c r="W1248" s="211">
        <v>0.56184523540657583</v>
      </c>
      <c r="X1248" s="211">
        <v>0.39156988573673324</v>
      </c>
      <c r="Y1248" s="211">
        <v>0.65752942343226495</v>
      </c>
      <c r="Z1248" s="211">
        <v>0.14541118002203021</v>
      </c>
      <c r="AA1248" s="212">
        <v>0.11954874024094969</v>
      </c>
    </row>
    <row r="1249" spans="1:27" x14ac:dyDescent="0.35">
      <c r="A1249" s="210" t="s">
        <v>1925</v>
      </c>
      <c r="B1249" s="217">
        <v>106.55486320235349</v>
      </c>
      <c r="C1249" s="211">
        <v>6.5453993669003424E-2</v>
      </c>
      <c r="D1249" s="211">
        <v>0.11842946532778098</v>
      </c>
      <c r="E1249" s="211">
        <v>6.9890806636809702E-2</v>
      </c>
      <c r="F1249" s="211">
        <v>9.1181144438964468E-2</v>
      </c>
      <c r="G1249" s="211">
        <v>0.1186787766513144</v>
      </c>
      <c r="H1249" s="211">
        <v>0.1090771424648449</v>
      </c>
      <c r="I1249" s="211">
        <v>0.50110689599999125</v>
      </c>
      <c r="J1249" s="211">
        <v>0.40853351004477079</v>
      </c>
      <c r="K1249" s="211">
        <v>0.64831993702801205</v>
      </c>
      <c r="L1249" s="211">
        <v>0.2730555980119867</v>
      </c>
      <c r="M1249" s="211">
        <v>9.3254121621016969E-2</v>
      </c>
      <c r="N1249" s="211">
        <v>0.50673406297592494</v>
      </c>
      <c r="O1249" s="211">
        <v>0.76124723226588054</v>
      </c>
      <c r="P1249" s="211">
        <v>6.1790439377982946E-2</v>
      </c>
      <c r="Q1249" s="211">
        <v>5.7562087475143006E-2</v>
      </c>
      <c r="R1249" s="211">
        <v>0.43672383752585064</v>
      </c>
      <c r="S1249" s="211">
        <v>0.37591293941234266</v>
      </c>
      <c r="T1249" s="211">
        <v>0.54193005323891275</v>
      </c>
      <c r="U1249" s="211">
        <v>0.43908966081852141</v>
      </c>
      <c r="V1249" s="211">
        <v>5.9799251745355997E-2</v>
      </c>
      <c r="W1249" s="211">
        <v>0.55488938537885546</v>
      </c>
      <c r="X1249" s="211">
        <v>0.32488121980312901</v>
      </c>
      <c r="Y1249" s="211">
        <v>0.55841602174834737</v>
      </c>
      <c r="Z1249" s="211">
        <v>0.1402511275294217</v>
      </c>
      <c r="AA1249" s="212">
        <v>0.1236831271784732</v>
      </c>
    </row>
    <row r="1250" spans="1:27" x14ac:dyDescent="0.35">
      <c r="A1250" s="210" t="s">
        <v>1926</v>
      </c>
      <c r="B1250" s="217">
        <v>119.95178521338212</v>
      </c>
      <c r="C1250" s="211">
        <v>7.2912458805349287E-2</v>
      </c>
      <c r="D1250" s="211">
        <v>0.11661057585092717</v>
      </c>
      <c r="E1250" s="211">
        <v>6.865869067910732E-2</v>
      </c>
      <c r="F1250" s="211">
        <v>7.9319748637639673E-2</v>
      </c>
      <c r="G1250" s="211">
        <v>0.12035818869726046</v>
      </c>
      <c r="H1250" s="211">
        <v>0.11424018369662652</v>
      </c>
      <c r="I1250" s="211">
        <v>0.46194554750835426</v>
      </c>
      <c r="J1250" s="211">
        <v>0.47798215357813284</v>
      </c>
      <c r="K1250" s="211">
        <v>0.61366780824619371</v>
      </c>
      <c r="L1250" s="211">
        <v>0.27975561460748571</v>
      </c>
      <c r="M1250" s="211">
        <v>0.10990467023169163</v>
      </c>
      <c r="N1250" s="211">
        <v>0.37320347193847714</v>
      </c>
      <c r="O1250" s="211">
        <v>0.67117335262349553</v>
      </c>
      <c r="P1250" s="211">
        <v>6.204663707240908E-2</v>
      </c>
      <c r="Q1250" s="211">
        <v>7.8051591217812744E-2</v>
      </c>
      <c r="R1250" s="211">
        <v>0.43076054136633596</v>
      </c>
      <c r="S1250" s="211">
        <v>0.40610192216289154</v>
      </c>
      <c r="T1250" s="211">
        <v>0.50401435026319208</v>
      </c>
      <c r="U1250" s="211">
        <v>0.45727917703466625</v>
      </c>
      <c r="V1250" s="211">
        <v>7.8370761880733275E-2</v>
      </c>
      <c r="W1250" s="211">
        <v>0.47705852555768685</v>
      </c>
      <c r="X1250" s="211">
        <v>0.27188187642893108</v>
      </c>
      <c r="Y1250" s="211">
        <v>0.65262320688280961</v>
      </c>
      <c r="Z1250" s="211">
        <v>0.142352551584077</v>
      </c>
      <c r="AA1250" s="212">
        <v>0.11946218470107514</v>
      </c>
    </row>
    <row r="1251" spans="1:27" x14ac:dyDescent="0.35">
      <c r="A1251" s="210" t="s">
        <v>1927</v>
      </c>
      <c r="B1251" s="217">
        <v>113.90952031250073</v>
      </c>
      <c r="C1251" s="211">
        <v>6.1188142733928849E-2</v>
      </c>
      <c r="D1251" s="211">
        <v>0.12516180358262396</v>
      </c>
      <c r="E1251" s="211">
        <v>8.3069610776951255E-2</v>
      </c>
      <c r="F1251" s="211">
        <v>9.9337053770403569E-2</v>
      </c>
      <c r="G1251" s="211">
        <v>0.12213097885224998</v>
      </c>
      <c r="H1251" s="211">
        <v>0.11372028755136129</v>
      </c>
      <c r="I1251" s="211">
        <v>0.4881679967268317</v>
      </c>
      <c r="J1251" s="211">
        <v>0.39774589188686216</v>
      </c>
      <c r="K1251" s="211">
        <v>0.61799699694433896</v>
      </c>
      <c r="L1251" s="211">
        <v>0.27802524632246994</v>
      </c>
      <c r="M1251" s="211">
        <v>8.8160474111771664E-2</v>
      </c>
      <c r="N1251" s="211">
        <v>0.425881995910392</v>
      </c>
      <c r="O1251" s="211">
        <v>0.62542617196428807</v>
      </c>
      <c r="P1251" s="211">
        <v>6.332911612773702E-2</v>
      </c>
      <c r="Q1251" s="211">
        <v>0.110482105104526</v>
      </c>
      <c r="R1251" s="211">
        <v>0.45722296492673864</v>
      </c>
      <c r="S1251" s="211">
        <v>0.28785842427603703</v>
      </c>
      <c r="T1251" s="211">
        <v>0.55463195232142526</v>
      </c>
      <c r="U1251" s="211">
        <v>0.30772078463510449</v>
      </c>
      <c r="V1251" s="211">
        <v>9.6715588929477E-2</v>
      </c>
      <c r="W1251" s="211">
        <v>0.53891972834633384</v>
      </c>
      <c r="X1251" s="211">
        <v>0.34655615702096726</v>
      </c>
      <c r="Y1251" s="211">
        <v>0.58951436694258463</v>
      </c>
      <c r="Z1251" s="211">
        <v>0.14902745208284274</v>
      </c>
      <c r="AA1251" s="212">
        <v>0.12046733006646392</v>
      </c>
    </row>
    <row r="1252" spans="1:27" x14ac:dyDescent="0.35">
      <c r="A1252" s="210" t="s">
        <v>1928</v>
      </c>
      <c r="B1252" s="217">
        <v>160.82112168067587</v>
      </c>
      <c r="C1252" s="211">
        <v>7.2769105980307711E-2</v>
      </c>
      <c r="D1252" s="211">
        <v>0.1227601951012553</v>
      </c>
      <c r="E1252" s="211">
        <v>7.4263500252683273E-2</v>
      </c>
      <c r="F1252" s="211">
        <v>0.1013187411755041</v>
      </c>
      <c r="G1252" s="211">
        <v>0.12023382104763211</v>
      </c>
      <c r="H1252" s="211">
        <v>0.12051712191032039</v>
      </c>
      <c r="I1252" s="211">
        <v>0.50426499616045806</v>
      </c>
      <c r="J1252" s="211">
        <v>0.42004947879090848</v>
      </c>
      <c r="K1252" s="211">
        <v>0.54102571753807061</v>
      </c>
      <c r="L1252" s="211">
        <v>0.26987221854324106</v>
      </c>
      <c r="M1252" s="211">
        <v>9.8432088551884692E-2</v>
      </c>
      <c r="N1252" s="211">
        <v>0.42858643546899972</v>
      </c>
      <c r="O1252" s="211">
        <v>0.78248530934967242</v>
      </c>
      <c r="P1252" s="211">
        <v>7.4310868032810923E-2</v>
      </c>
      <c r="Q1252" s="211">
        <v>6.9940720915648166E-2</v>
      </c>
      <c r="R1252" s="211">
        <v>0.41967841780359527</v>
      </c>
      <c r="S1252" s="211">
        <v>0.33818385265544604</v>
      </c>
      <c r="T1252" s="211">
        <v>0.51301008188300712</v>
      </c>
      <c r="U1252" s="211">
        <v>0.53301438611157459</v>
      </c>
      <c r="V1252" s="211">
        <v>0.12266166143142911</v>
      </c>
      <c r="W1252" s="211">
        <v>0.50817480293538198</v>
      </c>
      <c r="X1252" s="211">
        <v>0.25980511295756809</v>
      </c>
      <c r="Y1252" s="211">
        <v>0.71576828249243851</v>
      </c>
      <c r="Z1252" s="211">
        <v>0.14620990979378656</v>
      </c>
      <c r="AA1252" s="212">
        <v>0.12404985940602495</v>
      </c>
    </row>
    <row r="1253" spans="1:27" x14ac:dyDescent="0.35">
      <c r="A1253" s="210" t="s">
        <v>1929</v>
      </c>
      <c r="B1253" s="217">
        <v>132.29982687023491</v>
      </c>
      <c r="C1253" s="211">
        <v>5.6637495730862145E-2</v>
      </c>
      <c r="D1253" s="211">
        <v>0.11957390928266938</v>
      </c>
      <c r="E1253" s="211">
        <v>7.368225629173944E-2</v>
      </c>
      <c r="F1253" s="211">
        <v>9.0287010715091653E-2</v>
      </c>
      <c r="G1253" s="211">
        <v>0.11874105345145036</v>
      </c>
      <c r="H1253" s="211">
        <v>0.12158318263272613</v>
      </c>
      <c r="I1253" s="211">
        <v>0.50841562022937792</v>
      </c>
      <c r="J1253" s="211">
        <v>0.41003076892613871</v>
      </c>
      <c r="K1253" s="211">
        <v>0.58712207223971591</v>
      </c>
      <c r="L1253" s="211">
        <v>0.27536984395832981</v>
      </c>
      <c r="M1253" s="211">
        <v>8.5718983055158765E-2</v>
      </c>
      <c r="N1253" s="211">
        <v>0.50701586257036713</v>
      </c>
      <c r="O1253" s="211">
        <v>0.70175094101160007</v>
      </c>
      <c r="P1253" s="211">
        <v>7.0581275398397078E-2</v>
      </c>
      <c r="Q1253" s="211">
        <v>9.7274087083151745E-2</v>
      </c>
      <c r="R1253" s="211">
        <v>0.475651031438172</v>
      </c>
      <c r="S1253" s="211">
        <v>0.38709820837404457</v>
      </c>
      <c r="T1253" s="211">
        <v>0.6033591314495681</v>
      </c>
      <c r="U1253" s="211">
        <v>0.3463707842190682</v>
      </c>
      <c r="V1253" s="211">
        <v>0.11170199424331001</v>
      </c>
      <c r="W1253" s="211">
        <v>0.6140181360385365</v>
      </c>
      <c r="X1253" s="211">
        <v>0.3254868089921909</v>
      </c>
      <c r="Y1253" s="211">
        <v>0.66328558630371948</v>
      </c>
      <c r="Z1253" s="211">
        <v>0.1414642207992462</v>
      </c>
      <c r="AA1253" s="212">
        <v>0.12286246417384684</v>
      </c>
    </row>
    <row r="1254" spans="1:27" x14ac:dyDescent="0.35">
      <c r="A1254" s="210" t="s">
        <v>1930</v>
      </c>
      <c r="B1254" s="217">
        <v>144.74865133383855</v>
      </c>
      <c r="C1254" s="211">
        <v>6.2123921569047794E-2</v>
      </c>
      <c r="D1254" s="211">
        <v>0.12335918137462136</v>
      </c>
      <c r="E1254" s="211">
        <v>8.3128643903668947E-2</v>
      </c>
      <c r="F1254" s="211">
        <v>9.312850698897282E-2</v>
      </c>
      <c r="G1254" s="211">
        <v>0.12200107868099928</v>
      </c>
      <c r="H1254" s="211">
        <v>0.11476921180375407</v>
      </c>
      <c r="I1254" s="211">
        <v>0.50610076566049023</v>
      </c>
      <c r="J1254" s="211">
        <v>0.44917313657457947</v>
      </c>
      <c r="K1254" s="211">
        <v>0.60371535256901587</v>
      </c>
      <c r="L1254" s="211">
        <v>0.26951057297352427</v>
      </c>
      <c r="M1254" s="211">
        <v>9.7573012984859944E-2</v>
      </c>
      <c r="N1254" s="211">
        <v>0.39242460365765952</v>
      </c>
      <c r="O1254" s="211">
        <v>0.59922320539612794</v>
      </c>
      <c r="P1254" s="211">
        <v>6.6869047630449013E-2</v>
      </c>
      <c r="Q1254" s="211">
        <v>4.9675312920220135E-2</v>
      </c>
      <c r="R1254" s="211">
        <v>0.43719891708785086</v>
      </c>
      <c r="S1254" s="211">
        <v>0.27581121000433084</v>
      </c>
      <c r="T1254" s="211">
        <v>0.52438374662556508</v>
      </c>
      <c r="U1254" s="211">
        <v>0.45986987363666321</v>
      </c>
      <c r="V1254" s="211">
        <v>0.1230936021035826</v>
      </c>
      <c r="W1254" s="211">
        <v>0.50899934225763932</v>
      </c>
      <c r="X1254" s="211">
        <v>0.3260963511894403</v>
      </c>
      <c r="Y1254" s="211">
        <v>0.6350622171990401</v>
      </c>
      <c r="Z1254" s="211">
        <v>0.14933641350598831</v>
      </c>
      <c r="AA1254" s="212">
        <v>0.11814536509832829</v>
      </c>
    </row>
    <row r="1255" spans="1:27" x14ac:dyDescent="0.35">
      <c r="A1255" s="210" t="s">
        <v>1931</v>
      </c>
      <c r="B1255" s="217">
        <v>106.72582288425288</v>
      </c>
      <c r="C1255" s="211">
        <v>6.1704929927730093E-2</v>
      </c>
      <c r="D1255" s="211">
        <v>0.12218476989390623</v>
      </c>
      <c r="E1255" s="211">
        <v>8.364282985130217E-2</v>
      </c>
      <c r="F1255" s="211">
        <v>9.5429511267564188E-2</v>
      </c>
      <c r="G1255" s="211">
        <v>0.11771207520709236</v>
      </c>
      <c r="H1255" s="211">
        <v>0.10271602991369545</v>
      </c>
      <c r="I1255" s="211">
        <v>0.49866750070202792</v>
      </c>
      <c r="J1255" s="211">
        <v>0.45301789468491127</v>
      </c>
      <c r="K1255" s="211">
        <v>0.59114309342061488</v>
      </c>
      <c r="L1255" s="211">
        <v>0.28097149041704245</v>
      </c>
      <c r="M1255" s="211">
        <v>7.9985183962899456E-2</v>
      </c>
      <c r="N1255" s="211">
        <v>0.37699905039790688</v>
      </c>
      <c r="O1255" s="211">
        <v>0.68875186351043305</v>
      </c>
      <c r="P1255" s="211">
        <v>6.4505716460438442E-2</v>
      </c>
      <c r="Q1255" s="211">
        <v>6.9261710771246432E-2</v>
      </c>
      <c r="R1255" s="211">
        <v>0.40746856812338772</v>
      </c>
      <c r="S1255" s="211">
        <v>0.32433588987329631</v>
      </c>
      <c r="T1255" s="211">
        <v>0.54509702167195984</v>
      </c>
      <c r="U1255" s="211">
        <v>0.42881118424156023</v>
      </c>
      <c r="V1255" s="211">
        <v>6.7041107592044319E-2</v>
      </c>
      <c r="W1255" s="211">
        <v>0.5554766779027932</v>
      </c>
      <c r="X1255" s="211">
        <v>0.33069947154466256</v>
      </c>
      <c r="Y1255" s="211">
        <v>0.59309943201979953</v>
      </c>
      <c r="Z1255" s="211">
        <v>0.14233249598653802</v>
      </c>
      <c r="AA1255" s="212">
        <v>0.1224598250406651</v>
      </c>
    </row>
    <row r="1256" spans="1:27" x14ac:dyDescent="0.35">
      <c r="A1256" s="210" t="s">
        <v>1932</v>
      </c>
      <c r="B1256" s="217">
        <v>118.73871107258627</v>
      </c>
      <c r="C1256" s="211">
        <v>6.4886740989828648E-2</v>
      </c>
      <c r="D1256" s="211">
        <v>0.11746078221450505</v>
      </c>
      <c r="E1256" s="211">
        <v>7.5382548333892602E-2</v>
      </c>
      <c r="F1256" s="211">
        <v>8.5335479581772622E-2</v>
      </c>
      <c r="G1256" s="211">
        <v>0.12343356478379165</v>
      </c>
      <c r="H1256" s="211">
        <v>0.11536029825486385</v>
      </c>
      <c r="I1256" s="211">
        <v>0.49593444867007247</v>
      </c>
      <c r="J1256" s="211">
        <v>0.4183922836094261</v>
      </c>
      <c r="K1256" s="211">
        <v>0.54711086889199445</v>
      </c>
      <c r="L1256" s="211">
        <v>0.27126148858859073</v>
      </c>
      <c r="M1256" s="211">
        <v>0.10190978759183764</v>
      </c>
      <c r="N1256" s="211">
        <v>0.50724100497130331</v>
      </c>
      <c r="O1256" s="211">
        <v>0.69212595495393425</v>
      </c>
      <c r="P1256" s="211">
        <v>6.6630053562628647E-2</v>
      </c>
      <c r="Q1256" s="211">
        <v>6.2561262615320232E-2</v>
      </c>
      <c r="R1256" s="211">
        <v>0.48028760650110452</v>
      </c>
      <c r="S1256" s="211">
        <v>0.30787834302095118</v>
      </c>
      <c r="T1256" s="211">
        <v>0.51015190235638674</v>
      </c>
      <c r="U1256" s="211">
        <v>0.34920139497880498</v>
      </c>
      <c r="V1256" s="211">
        <v>8.6523120775651399E-2</v>
      </c>
      <c r="W1256" s="211">
        <v>0.51317781125643802</v>
      </c>
      <c r="X1256" s="211">
        <v>0.37060624469247178</v>
      </c>
      <c r="Y1256" s="211">
        <v>0.5314354485307301</v>
      </c>
      <c r="Z1256" s="211">
        <v>0.14749224898338942</v>
      </c>
      <c r="AA1256" s="212">
        <v>0.11600062779429311</v>
      </c>
    </row>
    <row r="1257" spans="1:27" x14ac:dyDescent="0.35">
      <c r="A1257" s="210" t="s">
        <v>1933</v>
      </c>
      <c r="B1257" s="217">
        <v>186.68575181124746</v>
      </c>
      <c r="C1257" s="211">
        <v>8.9646488588907128E-2</v>
      </c>
      <c r="D1257" s="211">
        <v>0.12514711672073023</v>
      </c>
      <c r="E1257" s="211">
        <v>8.8722961548611839E-2</v>
      </c>
      <c r="F1257" s="211">
        <v>9.9747056101743059E-2</v>
      </c>
      <c r="G1257" s="211">
        <v>0.1217687141203793</v>
      </c>
      <c r="H1257" s="211">
        <v>0.11555595882533252</v>
      </c>
      <c r="I1257" s="211">
        <v>0.50186054084518361</v>
      </c>
      <c r="J1257" s="211">
        <v>0.40726254380742422</v>
      </c>
      <c r="K1257" s="211">
        <v>0.62092661435632546</v>
      </c>
      <c r="L1257" s="211">
        <v>0.27610365452333979</v>
      </c>
      <c r="M1257" s="211">
        <v>8.8826599270104806E-2</v>
      </c>
      <c r="N1257" s="211">
        <v>0.42064373762345719</v>
      </c>
      <c r="O1257" s="211">
        <v>0.78087211581705729</v>
      </c>
      <c r="P1257" s="211">
        <v>7.090988561309175E-2</v>
      </c>
      <c r="Q1257" s="211">
        <v>4.1142422923160969E-2</v>
      </c>
      <c r="R1257" s="211">
        <v>0.43785057364525654</v>
      </c>
      <c r="S1257" s="211">
        <v>0.42730836393721611</v>
      </c>
      <c r="T1257" s="211">
        <v>0.46155554141730482</v>
      </c>
      <c r="U1257" s="211">
        <v>0.3837884547528429</v>
      </c>
      <c r="V1257" s="211">
        <v>0.18640409156473142</v>
      </c>
      <c r="W1257" s="211">
        <v>0.54452084025630565</v>
      </c>
      <c r="X1257" s="211">
        <v>0.39754917601300549</v>
      </c>
      <c r="Y1257" s="211">
        <v>0.67802275889796126</v>
      </c>
      <c r="Z1257" s="211">
        <v>0.14282059022425386</v>
      </c>
      <c r="AA1257" s="212">
        <v>0.11359435875711482</v>
      </c>
    </row>
    <row r="1258" spans="1:27" x14ac:dyDescent="0.35">
      <c r="A1258" s="210" t="s">
        <v>1934</v>
      </c>
      <c r="B1258" s="217">
        <v>186.10140662842423</v>
      </c>
      <c r="C1258" s="211">
        <v>6.8955524101100799E-2</v>
      </c>
      <c r="D1258" s="211">
        <v>0.12855197257253981</v>
      </c>
      <c r="E1258" s="211">
        <v>7.9251066312577931E-2</v>
      </c>
      <c r="F1258" s="211">
        <v>0.10815147926936738</v>
      </c>
      <c r="G1258" s="211">
        <v>0.12432940892478068</v>
      </c>
      <c r="H1258" s="211">
        <v>0.1290347758131406</v>
      </c>
      <c r="I1258" s="211">
        <v>0.40851239796511396</v>
      </c>
      <c r="J1258" s="211">
        <v>0.41715668483684176</v>
      </c>
      <c r="K1258" s="211">
        <v>0.61593213342378506</v>
      </c>
      <c r="L1258" s="211">
        <v>0.27456164791621379</v>
      </c>
      <c r="M1258" s="211">
        <v>9.2485123602803226E-2</v>
      </c>
      <c r="N1258" s="211">
        <v>0.39822023820623215</v>
      </c>
      <c r="O1258" s="211">
        <v>0.53685209544825374</v>
      </c>
      <c r="P1258" s="211">
        <v>6.8296439499803588E-2</v>
      </c>
      <c r="Q1258" s="211">
        <v>0.12545960708322018</v>
      </c>
      <c r="R1258" s="211">
        <v>0.44077829916564659</v>
      </c>
      <c r="S1258" s="211">
        <v>0.3072068197091396</v>
      </c>
      <c r="T1258" s="211">
        <v>0.51318882763377682</v>
      </c>
      <c r="U1258" s="211">
        <v>0.53410749842410554</v>
      </c>
      <c r="V1258" s="211">
        <v>0.19351669374231734</v>
      </c>
      <c r="W1258" s="211">
        <v>0.57728024368942943</v>
      </c>
      <c r="X1258" s="211">
        <v>0.36906754265586927</v>
      </c>
      <c r="Y1258" s="211">
        <v>0.68795292562134547</v>
      </c>
      <c r="Z1258" s="211">
        <v>0.14052737804952686</v>
      </c>
      <c r="AA1258" s="212">
        <v>0.12301338314431143</v>
      </c>
    </row>
    <row r="1259" spans="1:27" x14ac:dyDescent="0.35">
      <c r="A1259" s="210" t="s">
        <v>1935</v>
      </c>
      <c r="B1259" s="217">
        <v>133.51221646871292</v>
      </c>
      <c r="C1259" s="211">
        <v>6.6403093360666354E-2</v>
      </c>
      <c r="D1259" s="211">
        <v>0.13018505667940142</v>
      </c>
      <c r="E1259" s="211">
        <v>8.6401901612322612E-2</v>
      </c>
      <c r="F1259" s="211">
        <v>0.11731493453340575</v>
      </c>
      <c r="G1259" s="211">
        <v>0.11942060732117492</v>
      </c>
      <c r="H1259" s="211">
        <v>0.1198573679962025</v>
      </c>
      <c r="I1259" s="211">
        <v>0.52918085407623605</v>
      </c>
      <c r="J1259" s="211">
        <v>0.41272214811374192</v>
      </c>
      <c r="K1259" s="211">
        <v>0.57894540940623929</v>
      </c>
      <c r="L1259" s="211">
        <v>0.275178339709442</v>
      </c>
      <c r="M1259" s="211">
        <v>8.8005232096200259E-2</v>
      </c>
      <c r="N1259" s="211">
        <v>0.44216194517721519</v>
      </c>
      <c r="O1259" s="211">
        <v>0.74589933443262013</v>
      </c>
      <c r="P1259" s="211">
        <v>6.6930656741158487E-2</v>
      </c>
      <c r="Q1259" s="211">
        <v>9.1296581170958999E-2</v>
      </c>
      <c r="R1259" s="211">
        <v>0.43134967857145701</v>
      </c>
      <c r="S1259" s="211">
        <v>0.31247895954409333</v>
      </c>
      <c r="T1259" s="211">
        <v>0.53957871544419933</v>
      </c>
      <c r="U1259" s="211">
        <v>0.34084813174834866</v>
      </c>
      <c r="V1259" s="211">
        <v>0.11943964137902842</v>
      </c>
      <c r="W1259" s="211">
        <v>0.50293562176889162</v>
      </c>
      <c r="X1259" s="211">
        <v>0.3594778685915489</v>
      </c>
      <c r="Y1259" s="211">
        <v>0.66918119094667039</v>
      </c>
      <c r="Z1259" s="211">
        <v>0.14869049380518554</v>
      </c>
      <c r="AA1259" s="212">
        <v>0.12167815399324523</v>
      </c>
    </row>
    <row r="1260" spans="1:27" x14ac:dyDescent="0.35">
      <c r="A1260" s="210" t="s">
        <v>1936</v>
      </c>
      <c r="B1260" s="217">
        <v>149.68901247377536</v>
      </c>
      <c r="C1260" s="211">
        <v>6.6948141418672877E-2</v>
      </c>
      <c r="D1260" s="211">
        <v>0.12671570635604434</v>
      </c>
      <c r="E1260" s="211">
        <v>7.4300668035551728E-2</v>
      </c>
      <c r="F1260" s="211">
        <v>0.10976194164410635</v>
      </c>
      <c r="G1260" s="211">
        <v>0.12168889477469864</v>
      </c>
      <c r="H1260" s="211">
        <v>0.1124979761206362</v>
      </c>
      <c r="I1260" s="211">
        <v>0.49989560500081753</v>
      </c>
      <c r="J1260" s="211">
        <v>0.44437821729605315</v>
      </c>
      <c r="K1260" s="211">
        <v>0.64113360831880084</v>
      </c>
      <c r="L1260" s="211">
        <v>0.2728922534222315</v>
      </c>
      <c r="M1260" s="211">
        <v>9.8764980827329069E-2</v>
      </c>
      <c r="N1260" s="211">
        <v>0.55709041644118196</v>
      </c>
      <c r="O1260" s="211">
        <v>0.60731196684667021</v>
      </c>
      <c r="P1260" s="211">
        <v>6.6668769276564427E-2</v>
      </c>
      <c r="Q1260" s="211">
        <v>0.14251525659264572</v>
      </c>
      <c r="R1260" s="211">
        <v>0.44837804015357308</v>
      </c>
      <c r="S1260" s="211">
        <v>0.3835844928930715</v>
      </c>
      <c r="T1260" s="211">
        <v>0.59086507693066626</v>
      </c>
      <c r="U1260" s="211">
        <v>0.43449484978404951</v>
      </c>
      <c r="V1260" s="211">
        <v>0.10677383928102936</v>
      </c>
      <c r="W1260" s="211">
        <v>0.5656672875621902</v>
      </c>
      <c r="X1260" s="211">
        <v>0.28674265904831497</v>
      </c>
      <c r="Y1260" s="211">
        <v>0.69618333536426436</v>
      </c>
      <c r="Z1260" s="211">
        <v>0.14893855021086744</v>
      </c>
      <c r="AA1260" s="212">
        <v>0.12174453419224218</v>
      </c>
    </row>
    <row r="1261" spans="1:27" x14ac:dyDescent="0.35">
      <c r="A1261" s="210" t="s">
        <v>1937</v>
      </c>
      <c r="B1261" s="217">
        <v>188.00800120278515</v>
      </c>
      <c r="C1261" s="211">
        <v>5.1299284538099447E-2</v>
      </c>
      <c r="D1261" s="211">
        <v>0.12607067678556289</v>
      </c>
      <c r="E1261" s="211">
        <v>7.6249026272668163E-2</v>
      </c>
      <c r="F1261" s="211">
        <v>9.5776099963506695E-2</v>
      </c>
      <c r="G1261" s="211">
        <v>0.12272816890720688</v>
      </c>
      <c r="H1261" s="211">
        <v>0.12574138607688815</v>
      </c>
      <c r="I1261" s="211">
        <v>0.52737868219630679</v>
      </c>
      <c r="J1261" s="211">
        <v>0.46072086281936481</v>
      </c>
      <c r="K1261" s="211">
        <v>0.61856277475634525</v>
      </c>
      <c r="L1261" s="211">
        <v>0.27577135736654834</v>
      </c>
      <c r="M1261" s="211">
        <v>0.10655850631423455</v>
      </c>
      <c r="N1261" s="211">
        <v>0.51388936973271904</v>
      </c>
      <c r="O1261" s="211">
        <v>0.70433856922030813</v>
      </c>
      <c r="P1261" s="211">
        <v>7.0532514168971092E-2</v>
      </c>
      <c r="Q1261" s="211">
        <v>0.11763431966231919</v>
      </c>
      <c r="R1261" s="211">
        <v>0.48752709601389232</v>
      </c>
      <c r="S1261" s="211">
        <v>0.3475390807471716</v>
      </c>
      <c r="T1261" s="211">
        <v>0.55745073387394972</v>
      </c>
      <c r="U1261" s="211">
        <v>0.4004918130949261</v>
      </c>
      <c r="V1261" s="211">
        <v>0.14904440357160872</v>
      </c>
      <c r="W1261" s="211">
        <v>0.58556707603809954</v>
      </c>
      <c r="X1261" s="211">
        <v>0.36850923584575296</v>
      </c>
      <c r="Y1261" s="211">
        <v>0.75805738697927671</v>
      </c>
      <c r="Z1261" s="211">
        <v>0.14783314069695783</v>
      </c>
      <c r="AA1261" s="212">
        <v>0.11796274355372219</v>
      </c>
    </row>
    <row r="1262" spans="1:27" x14ac:dyDescent="0.35">
      <c r="A1262" s="210" t="s">
        <v>1938</v>
      </c>
      <c r="B1262" s="217">
        <v>137.10122189788839</v>
      </c>
      <c r="C1262" s="211">
        <v>5.9869819137766483E-2</v>
      </c>
      <c r="D1262" s="211">
        <v>0.12760216695908744</v>
      </c>
      <c r="E1262" s="211">
        <v>7.531188264361699E-2</v>
      </c>
      <c r="F1262" s="211">
        <v>6.9106666537537734E-2</v>
      </c>
      <c r="G1262" s="211">
        <v>0.12137430824003964</v>
      </c>
      <c r="H1262" s="211">
        <v>0.12607115433832275</v>
      </c>
      <c r="I1262" s="211">
        <v>0.52594182614823259</v>
      </c>
      <c r="J1262" s="211">
        <v>0.40823911708211741</v>
      </c>
      <c r="K1262" s="211">
        <v>0.64157722676376427</v>
      </c>
      <c r="L1262" s="211">
        <v>0.27508401993865911</v>
      </c>
      <c r="M1262" s="211">
        <v>9.3702149419496367E-2</v>
      </c>
      <c r="N1262" s="211">
        <v>0.44810350367278817</v>
      </c>
      <c r="O1262" s="211">
        <v>0.5787991209364638</v>
      </c>
      <c r="P1262" s="211">
        <v>7.1193429596409508E-2</v>
      </c>
      <c r="Q1262" s="211">
        <v>5.6862075148021468E-2</v>
      </c>
      <c r="R1262" s="211">
        <v>0.41772944538859047</v>
      </c>
      <c r="S1262" s="211">
        <v>0.31157327484452069</v>
      </c>
      <c r="T1262" s="211">
        <v>0.57831051628361307</v>
      </c>
      <c r="U1262" s="211">
        <v>0.44699626812802845</v>
      </c>
      <c r="V1262" s="211">
        <v>9.1541017395570121E-2</v>
      </c>
      <c r="W1262" s="211">
        <v>0.5720173672572535</v>
      </c>
      <c r="X1262" s="211">
        <v>0.32482695791321814</v>
      </c>
      <c r="Y1262" s="211">
        <v>0.58350537208591546</v>
      </c>
      <c r="Z1262" s="211">
        <v>0.14943019325332738</v>
      </c>
      <c r="AA1262" s="212">
        <v>0.11655051502552292</v>
      </c>
    </row>
    <row r="1263" spans="1:27" x14ac:dyDescent="0.35">
      <c r="A1263" s="210" t="s">
        <v>1939</v>
      </c>
      <c r="B1263" s="217">
        <v>148.32977269712876</v>
      </c>
      <c r="C1263" s="211">
        <v>5.2993276278180311E-2</v>
      </c>
      <c r="D1263" s="211">
        <v>0.1299055661665037</v>
      </c>
      <c r="E1263" s="211">
        <v>8.0641766567017284E-2</v>
      </c>
      <c r="F1263" s="211">
        <v>8.8829019722026822E-2</v>
      </c>
      <c r="G1263" s="211">
        <v>0.11835298799922975</v>
      </c>
      <c r="H1263" s="211">
        <v>0.11282483303357634</v>
      </c>
      <c r="I1263" s="211">
        <v>0.46459606897324984</v>
      </c>
      <c r="J1263" s="211">
        <v>0.41523876860037728</v>
      </c>
      <c r="K1263" s="211">
        <v>0.58487561804673749</v>
      </c>
      <c r="L1263" s="211">
        <v>0.27704122283224036</v>
      </c>
      <c r="M1263" s="211">
        <v>0.1153956739990267</v>
      </c>
      <c r="N1263" s="211">
        <v>0.38635824906276317</v>
      </c>
      <c r="O1263" s="211">
        <v>0.57609818196752993</v>
      </c>
      <c r="P1263" s="211">
        <v>7.3761314704901132E-2</v>
      </c>
      <c r="Q1263" s="211">
        <v>8.5881034591279423E-2</v>
      </c>
      <c r="R1263" s="211">
        <v>0.44225415372778509</v>
      </c>
      <c r="S1263" s="211">
        <v>0.33426974835875023</v>
      </c>
      <c r="T1263" s="211">
        <v>0.52756287449961781</v>
      </c>
      <c r="U1263" s="211">
        <v>0.39757425864651169</v>
      </c>
      <c r="V1263" s="211">
        <v>0.12032861304227226</v>
      </c>
      <c r="W1263" s="211">
        <v>0.51773884897031064</v>
      </c>
      <c r="X1263" s="211">
        <v>0.31663675385901907</v>
      </c>
      <c r="Y1263" s="211">
        <v>0.54021748681423054</v>
      </c>
      <c r="Z1263" s="211">
        <v>0.14936285399804383</v>
      </c>
      <c r="AA1263" s="212">
        <v>0.11741789336302426</v>
      </c>
    </row>
    <row r="1264" spans="1:27" x14ac:dyDescent="0.35">
      <c r="A1264" s="210" t="s">
        <v>1940</v>
      </c>
      <c r="B1264" s="217">
        <v>139.35936886101305</v>
      </c>
      <c r="C1264" s="211">
        <v>4.9482360143843954E-2</v>
      </c>
      <c r="D1264" s="211">
        <v>0.12264629640108861</v>
      </c>
      <c r="E1264" s="211">
        <v>7.2333200861422628E-2</v>
      </c>
      <c r="F1264" s="211">
        <v>8.0136841776048851E-2</v>
      </c>
      <c r="G1264" s="211">
        <v>0.12316821181650606</v>
      </c>
      <c r="H1264" s="211">
        <v>0.11442483099317789</v>
      </c>
      <c r="I1264" s="211">
        <v>0.50793131546271575</v>
      </c>
      <c r="J1264" s="211">
        <v>0.39782249544350134</v>
      </c>
      <c r="K1264" s="211">
        <v>0.57706322679897593</v>
      </c>
      <c r="L1264" s="211">
        <v>0.27739138080952608</v>
      </c>
      <c r="M1264" s="211">
        <v>9.9000112313604935E-2</v>
      </c>
      <c r="N1264" s="211">
        <v>0.49570824795625096</v>
      </c>
      <c r="O1264" s="211">
        <v>0.69169778246721858</v>
      </c>
      <c r="P1264" s="211">
        <v>7.1728298353826728E-2</v>
      </c>
      <c r="Q1264" s="211">
        <v>7.9134206205851473E-2</v>
      </c>
      <c r="R1264" s="211">
        <v>0.38948271398927198</v>
      </c>
      <c r="S1264" s="211">
        <v>0.33733580199729418</v>
      </c>
      <c r="T1264" s="211">
        <v>0.53452566337243956</v>
      </c>
      <c r="U1264" s="211">
        <v>0.41347374278053184</v>
      </c>
      <c r="V1264" s="211">
        <v>0.10879770510205294</v>
      </c>
      <c r="W1264" s="211">
        <v>0.51951589696479028</v>
      </c>
      <c r="X1264" s="211">
        <v>0.37947107189165352</v>
      </c>
      <c r="Y1264" s="211">
        <v>0.57261144667401975</v>
      </c>
      <c r="Z1264" s="211">
        <v>0.14653558733252126</v>
      </c>
      <c r="AA1264" s="212">
        <v>0.11760632679516966</v>
      </c>
    </row>
    <row r="1265" spans="1:27" x14ac:dyDescent="0.35">
      <c r="A1265" s="210" t="s">
        <v>1941</v>
      </c>
      <c r="B1265" s="217">
        <v>141.05550087643797</v>
      </c>
      <c r="C1265" s="211">
        <v>8.5964833703474949E-2</v>
      </c>
      <c r="D1265" s="211">
        <v>0.13024113670190435</v>
      </c>
      <c r="E1265" s="211">
        <v>7.6173925459544392E-2</v>
      </c>
      <c r="F1265" s="211">
        <v>8.6895352784681815E-2</v>
      </c>
      <c r="G1265" s="211">
        <v>0.11833177622174014</v>
      </c>
      <c r="H1265" s="211">
        <v>0.11870793215894783</v>
      </c>
      <c r="I1265" s="211">
        <v>0.43652462409090925</v>
      </c>
      <c r="J1265" s="211">
        <v>0.41435187582966049</v>
      </c>
      <c r="K1265" s="211">
        <v>0.63390349909813692</v>
      </c>
      <c r="L1265" s="211">
        <v>0.28072718305213418</v>
      </c>
      <c r="M1265" s="211">
        <v>9.0143017481996823E-2</v>
      </c>
      <c r="N1265" s="211">
        <v>0.51318716799275221</v>
      </c>
      <c r="O1265" s="211">
        <v>0.746287579469322</v>
      </c>
      <c r="P1265" s="211">
        <v>6.7839627082421278E-2</v>
      </c>
      <c r="Q1265" s="211">
        <v>8.5977707277307483E-2</v>
      </c>
      <c r="R1265" s="211">
        <v>0.45567864534300173</v>
      </c>
      <c r="S1265" s="211">
        <v>0.3534682339094386</v>
      </c>
      <c r="T1265" s="211">
        <v>0.56374919024669545</v>
      </c>
      <c r="U1265" s="211">
        <v>0.39217392906624726</v>
      </c>
      <c r="V1265" s="211">
        <v>6.904524867189113E-2</v>
      </c>
      <c r="W1265" s="211">
        <v>0.60154729784523187</v>
      </c>
      <c r="X1265" s="211">
        <v>0.37983442003550288</v>
      </c>
      <c r="Y1265" s="211">
        <v>0.67521490074311474</v>
      </c>
      <c r="Z1265" s="211">
        <v>0.14983661286279082</v>
      </c>
      <c r="AA1265" s="212">
        <v>0.11169172553809462</v>
      </c>
    </row>
    <row r="1266" spans="1:27" x14ac:dyDescent="0.35">
      <c r="A1266" s="210" t="s">
        <v>1942</v>
      </c>
      <c r="B1266" s="217">
        <v>134.04814130153181</v>
      </c>
      <c r="C1266" s="211">
        <v>6.2070337164327555E-2</v>
      </c>
      <c r="D1266" s="211">
        <v>0.12309879726107997</v>
      </c>
      <c r="E1266" s="211">
        <v>7.8649922522520052E-2</v>
      </c>
      <c r="F1266" s="211">
        <v>9.6126698747832334E-2</v>
      </c>
      <c r="G1266" s="211">
        <v>0.11677787951934351</v>
      </c>
      <c r="H1266" s="211">
        <v>0.12110307323888668</v>
      </c>
      <c r="I1266" s="211">
        <v>0.50317112162515354</v>
      </c>
      <c r="J1266" s="211">
        <v>0.39906506341456571</v>
      </c>
      <c r="K1266" s="211">
        <v>0.52378731013590885</v>
      </c>
      <c r="L1266" s="211">
        <v>0.26933664093627652</v>
      </c>
      <c r="M1266" s="211">
        <v>9.7080542819913782E-2</v>
      </c>
      <c r="N1266" s="211">
        <v>0.36966489671677544</v>
      </c>
      <c r="O1266" s="211">
        <v>0.56934783641577291</v>
      </c>
      <c r="P1266" s="211">
        <v>7.0653315340237721E-2</v>
      </c>
      <c r="Q1266" s="211">
        <v>8.6044083985827038E-2</v>
      </c>
      <c r="R1266" s="211">
        <v>0.41719305495999076</v>
      </c>
      <c r="S1266" s="211">
        <v>0.26168639504468016</v>
      </c>
      <c r="T1266" s="211">
        <v>0.53070973558999701</v>
      </c>
      <c r="U1266" s="211">
        <v>0.37403314465880361</v>
      </c>
      <c r="V1266" s="211">
        <v>0.11886479017087745</v>
      </c>
      <c r="W1266" s="211">
        <v>0.5924610506476955</v>
      </c>
      <c r="X1266" s="211">
        <v>0.34596248474032398</v>
      </c>
      <c r="Y1266" s="211">
        <v>0.63568291950089817</v>
      </c>
      <c r="Z1266" s="211">
        <v>0.14613847343178471</v>
      </c>
      <c r="AA1266" s="212">
        <v>0.11591907862738839</v>
      </c>
    </row>
    <row r="1267" spans="1:27" x14ac:dyDescent="0.35">
      <c r="A1267" s="210" t="s">
        <v>1943</v>
      </c>
      <c r="B1267" s="217">
        <v>151.0051034263162</v>
      </c>
      <c r="C1267" s="211">
        <v>7.3125434881953139E-2</v>
      </c>
      <c r="D1267" s="211">
        <v>0.13005070224187171</v>
      </c>
      <c r="E1267" s="211">
        <v>7.3588648492070738E-2</v>
      </c>
      <c r="F1267" s="211">
        <v>0.10118978657740771</v>
      </c>
      <c r="G1267" s="211">
        <v>0.1189149523168776</v>
      </c>
      <c r="H1267" s="211">
        <v>0.1136455365713735</v>
      </c>
      <c r="I1267" s="211">
        <v>0.5160482786748124</v>
      </c>
      <c r="J1267" s="211">
        <v>0.44991901000020801</v>
      </c>
      <c r="K1267" s="211">
        <v>0.57784696372772471</v>
      </c>
      <c r="L1267" s="211">
        <v>0.27959985733960685</v>
      </c>
      <c r="M1267" s="211">
        <v>0.11941119386796401</v>
      </c>
      <c r="N1267" s="211">
        <v>0.5120596230137654</v>
      </c>
      <c r="O1267" s="211">
        <v>0.72039074381876445</v>
      </c>
      <c r="P1267" s="211">
        <v>6.9516057041748472E-2</v>
      </c>
      <c r="Q1267" s="211">
        <v>4.6804982932385678E-2</v>
      </c>
      <c r="R1267" s="211">
        <v>0.39625454716478586</v>
      </c>
      <c r="S1267" s="211">
        <v>0.3353660278740922</v>
      </c>
      <c r="T1267" s="211">
        <v>0.61335760571386955</v>
      </c>
      <c r="U1267" s="211">
        <v>0.46715706228975529</v>
      </c>
      <c r="V1267" s="211">
        <v>0.11932775399217707</v>
      </c>
      <c r="W1267" s="211">
        <v>0.58148221608110262</v>
      </c>
      <c r="X1267" s="211">
        <v>0.26863139531570168</v>
      </c>
      <c r="Y1267" s="211">
        <v>0.53901988356023467</v>
      </c>
      <c r="Z1267" s="211">
        <v>0.14793636280997335</v>
      </c>
      <c r="AA1267" s="212">
        <v>0.12259787161992057</v>
      </c>
    </row>
    <row r="1268" spans="1:27" x14ac:dyDescent="0.35">
      <c r="A1268" s="210" t="s">
        <v>1944</v>
      </c>
      <c r="B1268" s="217">
        <v>126.9214229385945</v>
      </c>
      <c r="C1268" s="211">
        <v>7.4834882538836495E-2</v>
      </c>
      <c r="D1268" s="211">
        <v>0.12227886291665449</v>
      </c>
      <c r="E1268" s="211">
        <v>6.7532137130191516E-2</v>
      </c>
      <c r="F1268" s="211">
        <v>0.10887920969433391</v>
      </c>
      <c r="G1268" s="211">
        <v>0.1226299298735881</v>
      </c>
      <c r="H1268" s="211">
        <v>0.11776305071257251</v>
      </c>
      <c r="I1268" s="211">
        <v>0.45733245892712776</v>
      </c>
      <c r="J1268" s="211">
        <v>0.4563853843375138</v>
      </c>
      <c r="K1268" s="211">
        <v>0.55235535477299758</v>
      </c>
      <c r="L1268" s="211">
        <v>0.27479647924473105</v>
      </c>
      <c r="M1268" s="211">
        <v>0.10363203394677256</v>
      </c>
      <c r="N1268" s="211">
        <v>0.4408617877188023</v>
      </c>
      <c r="O1268" s="211">
        <v>0.70477456120171222</v>
      </c>
      <c r="P1268" s="211">
        <v>6.6473586644807472E-2</v>
      </c>
      <c r="Q1268" s="211">
        <v>5.7603269153095743E-2</v>
      </c>
      <c r="R1268" s="211">
        <v>0.39747284347855977</v>
      </c>
      <c r="S1268" s="211">
        <v>0.30997312554976592</v>
      </c>
      <c r="T1268" s="211">
        <v>0.55460969427546958</v>
      </c>
      <c r="U1268" s="211">
        <v>0.56745326521083306</v>
      </c>
      <c r="V1268" s="211">
        <v>8.3042880386456921E-2</v>
      </c>
      <c r="W1268" s="211">
        <v>0.59887502733569931</v>
      </c>
      <c r="X1268" s="211">
        <v>0.24063067380290945</v>
      </c>
      <c r="Y1268" s="211">
        <v>0.63134232319763006</v>
      </c>
      <c r="Z1268" s="211">
        <v>0.14737914222984927</v>
      </c>
      <c r="AA1268" s="212">
        <v>0.12350883618167725</v>
      </c>
    </row>
    <row r="1269" spans="1:27" x14ac:dyDescent="0.35">
      <c r="A1269" s="210" t="s">
        <v>1945</v>
      </c>
      <c r="B1269" s="217">
        <v>135.11072239207826</v>
      </c>
      <c r="C1269" s="211">
        <v>5.29905895534473E-2</v>
      </c>
      <c r="D1269" s="211">
        <v>0.12519971231752697</v>
      </c>
      <c r="E1269" s="211">
        <v>6.8979920880143056E-2</v>
      </c>
      <c r="F1269" s="211">
        <v>0.10960322201467619</v>
      </c>
      <c r="G1269" s="211">
        <v>0.11981613509590179</v>
      </c>
      <c r="H1269" s="211">
        <v>0.10915491923291278</v>
      </c>
      <c r="I1269" s="211">
        <v>0.52515598640035355</v>
      </c>
      <c r="J1269" s="211">
        <v>0.44099728245153569</v>
      </c>
      <c r="K1269" s="211">
        <v>0.61853249925215681</v>
      </c>
      <c r="L1269" s="211">
        <v>0.27191651506660547</v>
      </c>
      <c r="M1269" s="211">
        <v>9.9960729722586628E-2</v>
      </c>
      <c r="N1269" s="211">
        <v>0.50872175422617583</v>
      </c>
      <c r="O1269" s="211">
        <v>0.62014548520441126</v>
      </c>
      <c r="P1269" s="211">
        <v>7.2320263645262492E-2</v>
      </c>
      <c r="Q1269" s="211">
        <v>0.11502056109758575</v>
      </c>
      <c r="R1269" s="211">
        <v>0.39722338404147484</v>
      </c>
      <c r="S1269" s="211">
        <v>0.32554119790834019</v>
      </c>
      <c r="T1269" s="211">
        <v>0.58898787463940572</v>
      </c>
      <c r="U1269" s="211">
        <v>0.54489515752444351</v>
      </c>
      <c r="V1269" s="211">
        <v>7.771361249099161E-2</v>
      </c>
      <c r="W1269" s="211">
        <v>0.49470255572236432</v>
      </c>
      <c r="X1269" s="211">
        <v>0.33469385999163459</v>
      </c>
      <c r="Y1269" s="211">
        <v>0.56336940153734849</v>
      </c>
      <c r="Z1269" s="211">
        <v>0.14203074270106567</v>
      </c>
      <c r="AA1269" s="212">
        <v>0.12191924430504579</v>
      </c>
    </row>
    <row r="1270" spans="1:27" x14ac:dyDescent="0.35">
      <c r="A1270" s="210" t="s">
        <v>1946</v>
      </c>
      <c r="B1270" s="217">
        <v>163.47486124206637</v>
      </c>
      <c r="C1270" s="211">
        <v>6.1786955439100455E-2</v>
      </c>
      <c r="D1270" s="211">
        <v>0.12858664941755479</v>
      </c>
      <c r="E1270" s="211">
        <v>8.001856835246593E-2</v>
      </c>
      <c r="F1270" s="211">
        <v>7.4020196682315617E-2</v>
      </c>
      <c r="G1270" s="211">
        <v>0.12087299411572776</v>
      </c>
      <c r="H1270" s="211">
        <v>0.12139664864170654</v>
      </c>
      <c r="I1270" s="211">
        <v>0.51357377277080984</v>
      </c>
      <c r="J1270" s="211">
        <v>0.3973589130263826</v>
      </c>
      <c r="K1270" s="211">
        <v>0.60484850123860812</v>
      </c>
      <c r="L1270" s="211">
        <v>0.2729935919447441</v>
      </c>
      <c r="M1270" s="211">
        <v>0.10795844535317697</v>
      </c>
      <c r="N1270" s="211">
        <v>0.51646396044526888</v>
      </c>
      <c r="O1270" s="211">
        <v>0.77569650984693217</v>
      </c>
      <c r="P1270" s="211">
        <v>7.145618320616362E-2</v>
      </c>
      <c r="Q1270" s="211">
        <v>7.6505514883508124E-2</v>
      </c>
      <c r="R1270" s="211">
        <v>0.3615675315622453</v>
      </c>
      <c r="S1270" s="211">
        <v>0.28362570384881619</v>
      </c>
      <c r="T1270" s="211">
        <v>0.54401110045668322</v>
      </c>
      <c r="U1270" s="211">
        <v>0.41501271576308763</v>
      </c>
      <c r="V1270" s="211">
        <v>0.1099907084780247</v>
      </c>
      <c r="W1270" s="211">
        <v>0.6057877591415739</v>
      </c>
      <c r="X1270" s="211">
        <v>0.32745886370470761</v>
      </c>
      <c r="Y1270" s="211">
        <v>0.72314359898883607</v>
      </c>
      <c r="Z1270" s="211">
        <v>0.1484776839689321</v>
      </c>
      <c r="AA1270" s="212">
        <v>0.11989886840729161</v>
      </c>
    </row>
    <row r="1271" spans="1:27" x14ac:dyDescent="0.35">
      <c r="A1271" s="210" t="s">
        <v>1947</v>
      </c>
      <c r="B1271" s="217">
        <v>140.23564080539211</v>
      </c>
      <c r="C1271" s="211">
        <v>6.4286038086637715E-2</v>
      </c>
      <c r="D1271" s="211">
        <v>0.12161208891422461</v>
      </c>
      <c r="E1271" s="211">
        <v>7.5541041910303433E-2</v>
      </c>
      <c r="F1271" s="211">
        <v>9.7521162715754534E-2</v>
      </c>
      <c r="G1271" s="211">
        <v>0.11791758317247017</v>
      </c>
      <c r="H1271" s="211">
        <v>0.11007889913914327</v>
      </c>
      <c r="I1271" s="211">
        <v>0.51798562323345987</v>
      </c>
      <c r="J1271" s="211">
        <v>0.47095771581476048</v>
      </c>
      <c r="K1271" s="211">
        <v>0.64987622310773951</v>
      </c>
      <c r="L1271" s="211">
        <v>0.27470939628171492</v>
      </c>
      <c r="M1271" s="211">
        <v>8.2783173293384957E-2</v>
      </c>
      <c r="N1271" s="211">
        <v>0.48463717847178867</v>
      </c>
      <c r="O1271" s="211">
        <v>0.66261785910718818</v>
      </c>
      <c r="P1271" s="211">
        <v>6.8646605119696988E-2</v>
      </c>
      <c r="Q1271" s="211">
        <v>8.924109291055643E-2</v>
      </c>
      <c r="R1271" s="211">
        <v>0.43092351364293463</v>
      </c>
      <c r="S1271" s="211">
        <v>0.39469211454321235</v>
      </c>
      <c r="T1271" s="211">
        <v>0.53633905723983855</v>
      </c>
      <c r="U1271" s="211">
        <v>0.50626260323264272</v>
      </c>
      <c r="V1271" s="211">
        <v>0.11799395012366337</v>
      </c>
      <c r="W1271" s="211">
        <v>0.48610993111111978</v>
      </c>
      <c r="X1271" s="211">
        <v>0.29923411612199136</v>
      </c>
      <c r="Y1271" s="211">
        <v>0.57519868005617769</v>
      </c>
      <c r="Z1271" s="211">
        <v>0.14337654376845277</v>
      </c>
      <c r="AA1271" s="212">
        <v>0.1227373103725362</v>
      </c>
    </row>
    <row r="1272" spans="1:27" x14ac:dyDescent="0.35">
      <c r="A1272" s="210" t="s">
        <v>1948</v>
      </c>
      <c r="B1272" s="217">
        <v>107.77807069503086</v>
      </c>
      <c r="C1272" s="211">
        <v>5.6202441483164077E-2</v>
      </c>
      <c r="D1272" s="211">
        <v>0.12808904586513506</v>
      </c>
      <c r="E1272" s="211">
        <v>6.8638051489579632E-2</v>
      </c>
      <c r="F1272" s="211">
        <v>0.11219925879946953</v>
      </c>
      <c r="G1272" s="211">
        <v>0.12300279025048345</v>
      </c>
      <c r="H1272" s="211">
        <v>0.11433950916005164</v>
      </c>
      <c r="I1272" s="211">
        <v>0.4741739635903186</v>
      </c>
      <c r="J1272" s="211">
        <v>0.41551179672478616</v>
      </c>
      <c r="K1272" s="211">
        <v>0.63473955386971048</v>
      </c>
      <c r="L1272" s="211">
        <v>0.27381345990693662</v>
      </c>
      <c r="M1272" s="211">
        <v>9.7789948649813913E-2</v>
      </c>
      <c r="N1272" s="211">
        <v>0.37077123735396755</v>
      </c>
      <c r="O1272" s="211">
        <v>0.6518962185030357</v>
      </c>
      <c r="P1272" s="211">
        <v>6.6354762183021734E-2</v>
      </c>
      <c r="Q1272" s="211">
        <v>6.0435013856867073E-2</v>
      </c>
      <c r="R1272" s="211">
        <v>0.46068572473334463</v>
      </c>
      <c r="S1272" s="211">
        <v>0.30640784276278688</v>
      </c>
      <c r="T1272" s="211">
        <v>0.53780835162058627</v>
      </c>
      <c r="U1272" s="211">
        <v>0.38469083617662941</v>
      </c>
      <c r="V1272" s="211">
        <v>5.5463328680540352E-2</v>
      </c>
      <c r="W1272" s="211">
        <v>0.5604455023990772</v>
      </c>
      <c r="X1272" s="211">
        <v>0.32620744298059984</v>
      </c>
      <c r="Y1272" s="211">
        <v>0.60471378850167579</v>
      </c>
      <c r="Z1272" s="211">
        <v>0.14763056114039111</v>
      </c>
      <c r="AA1272" s="212">
        <v>0.11583543578606892</v>
      </c>
    </row>
    <row r="1273" spans="1:27" x14ac:dyDescent="0.35">
      <c r="A1273" s="210" t="s">
        <v>1949</v>
      </c>
      <c r="B1273" s="217">
        <v>141.68053392240009</v>
      </c>
      <c r="C1273" s="211">
        <v>6.192501824429214E-2</v>
      </c>
      <c r="D1273" s="211">
        <v>0.12813967724076381</v>
      </c>
      <c r="E1273" s="211">
        <v>7.4133990596331995E-2</v>
      </c>
      <c r="F1273" s="211">
        <v>0.10066686692142915</v>
      </c>
      <c r="G1273" s="211">
        <v>0.11903147779673674</v>
      </c>
      <c r="H1273" s="211">
        <v>0.11520772676648169</v>
      </c>
      <c r="I1273" s="211">
        <v>0.52385038025459929</v>
      </c>
      <c r="J1273" s="211">
        <v>0.45110745601062585</v>
      </c>
      <c r="K1273" s="211">
        <v>0.62882493491681979</v>
      </c>
      <c r="L1273" s="211">
        <v>0.28154401700372655</v>
      </c>
      <c r="M1273" s="211">
        <v>0.10788351329437573</v>
      </c>
      <c r="N1273" s="211">
        <v>0.49720095312620499</v>
      </c>
      <c r="O1273" s="211">
        <v>0.73632817277490026</v>
      </c>
      <c r="P1273" s="211">
        <v>6.8685630153196703E-2</v>
      </c>
      <c r="Q1273" s="211">
        <v>0.10693811445682175</v>
      </c>
      <c r="R1273" s="211">
        <v>0.48717533587788547</v>
      </c>
      <c r="S1273" s="211">
        <v>0.35697017810296144</v>
      </c>
      <c r="T1273" s="211">
        <v>0.62102480506260793</v>
      </c>
      <c r="U1273" s="211">
        <v>0.35444134596258192</v>
      </c>
      <c r="V1273" s="211">
        <v>8.0476186569002406E-2</v>
      </c>
      <c r="W1273" s="211">
        <v>0.55356408475976093</v>
      </c>
      <c r="X1273" s="211">
        <v>0.31773842632477128</v>
      </c>
      <c r="Y1273" s="211">
        <v>0.6648877048086177</v>
      </c>
      <c r="Z1273" s="211">
        <v>0.14814122954868181</v>
      </c>
      <c r="AA1273" s="212">
        <v>0.11697251777325415</v>
      </c>
    </row>
    <row r="1274" spans="1:27" x14ac:dyDescent="0.35">
      <c r="A1274" s="210" t="s">
        <v>1950</v>
      </c>
      <c r="B1274" s="217">
        <v>127.8018096563177</v>
      </c>
      <c r="C1274" s="211">
        <v>7.6820666735186546E-2</v>
      </c>
      <c r="D1274" s="211">
        <v>0.11527520192801199</v>
      </c>
      <c r="E1274" s="211">
        <v>7.4782636040295836E-2</v>
      </c>
      <c r="F1274" s="211">
        <v>8.5408789588386047E-2</v>
      </c>
      <c r="G1274" s="211">
        <v>0.1226449326723785</v>
      </c>
      <c r="H1274" s="211">
        <v>0.10532164936426311</v>
      </c>
      <c r="I1274" s="211">
        <v>0.51748439385306289</v>
      </c>
      <c r="J1274" s="211">
        <v>0.42521462107426655</v>
      </c>
      <c r="K1274" s="211">
        <v>0.60820804390491567</v>
      </c>
      <c r="L1274" s="211">
        <v>0.26784054851238392</v>
      </c>
      <c r="M1274" s="211">
        <v>0.10300128885719981</v>
      </c>
      <c r="N1274" s="211">
        <v>0.42575381648225197</v>
      </c>
      <c r="O1274" s="211">
        <v>0.67096159998121585</v>
      </c>
      <c r="P1274" s="211">
        <v>6.9584913301274851E-2</v>
      </c>
      <c r="Q1274" s="211">
        <v>9.1721164705700284E-2</v>
      </c>
      <c r="R1274" s="211">
        <v>0.44433514502005539</v>
      </c>
      <c r="S1274" s="211">
        <v>0.3195031173907229</v>
      </c>
      <c r="T1274" s="211">
        <v>0.54750929903106704</v>
      </c>
      <c r="U1274" s="211">
        <v>0.45105819492977539</v>
      </c>
      <c r="V1274" s="211">
        <v>7.294565358575622E-2</v>
      </c>
      <c r="W1274" s="211">
        <v>0.61835077395601301</v>
      </c>
      <c r="X1274" s="211">
        <v>0.33919670290665188</v>
      </c>
      <c r="Y1274" s="211">
        <v>0.61589866273436344</v>
      </c>
      <c r="Z1274" s="211">
        <v>0.14365933957943872</v>
      </c>
      <c r="AA1274" s="212">
        <v>0.11973682781992068</v>
      </c>
    </row>
    <row r="1275" spans="1:27" x14ac:dyDescent="0.35">
      <c r="A1275" s="210" t="s">
        <v>1951</v>
      </c>
      <c r="B1275" s="217">
        <v>138.43373125921815</v>
      </c>
      <c r="C1275" s="211">
        <v>5.8096083127760219E-2</v>
      </c>
      <c r="D1275" s="211">
        <v>0.12319185138547364</v>
      </c>
      <c r="E1275" s="211">
        <v>8.356057615226492E-2</v>
      </c>
      <c r="F1275" s="211">
        <v>0.10398164589190347</v>
      </c>
      <c r="G1275" s="211">
        <v>0.12693641304214659</v>
      </c>
      <c r="H1275" s="211">
        <v>0.10544468196261123</v>
      </c>
      <c r="I1275" s="211">
        <v>0.50128661822831033</v>
      </c>
      <c r="J1275" s="211">
        <v>0.40988243944678859</v>
      </c>
      <c r="K1275" s="211">
        <v>0.60781878279908408</v>
      </c>
      <c r="L1275" s="211">
        <v>0.27886483347013657</v>
      </c>
      <c r="M1275" s="211">
        <v>9.8327411508840001E-2</v>
      </c>
      <c r="N1275" s="211">
        <v>0.41526037990404513</v>
      </c>
      <c r="O1275" s="211">
        <v>0.70974198541853906</v>
      </c>
      <c r="P1275" s="211">
        <v>6.1947249394625974E-2</v>
      </c>
      <c r="Q1275" s="211">
        <v>9.5315008607492369E-2</v>
      </c>
      <c r="R1275" s="211">
        <v>0.40106093122294156</v>
      </c>
      <c r="S1275" s="211">
        <v>0.33887566731451285</v>
      </c>
      <c r="T1275" s="211">
        <v>0.56046812205616203</v>
      </c>
      <c r="U1275" s="211">
        <v>0.41842839478019678</v>
      </c>
      <c r="V1275" s="211">
        <v>0.12416605192952726</v>
      </c>
      <c r="W1275" s="211">
        <v>0.5352350178386861</v>
      </c>
      <c r="X1275" s="211">
        <v>0.32626801202777717</v>
      </c>
      <c r="Y1275" s="211">
        <v>0.62176577618692075</v>
      </c>
      <c r="Z1275" s="211">
        <v>0.14242043107955024</v>
      </c>
      <c r="AA1275" s="212">
        <v>0.11975752286611349</v>
      </c>
    </row>
    <row r="1276" spans="1:27" x14ac:dyDescent="0.35">
      <c r="A1276" s="210" t="s">
        <v>1952</v>
      </c>
      <c r="B1276" s="217">
        <v>174.94807250709715</v>
      </c>
      <c r="C1276" s="211">
        <v>7.302069425062141E-2</v>
      </c>
      <c r="D1276" s="211">
        <v>0.12451495709844104</v>
      </c>
      <c r="E1276" s="211">
        <v>7.3548772190134407E-2</v>
      </c>
      <c r="F1276" s="211">
        <v>0.10026033524907414</v>
      </c>
      <c r="G1276" s="211">
        <v>0.12160447850351734</v>
      </c>
      <c r="H1276" s="211">
        <v>0.11298405307046204</v>
      </c>
      <c r="I1276" s="211">
        <v>0.52563980673286492</v>
      </c>
      <c r="J1276" s="211">
        <v>0.4021405553405909</v>
      </c>
      <c r="K1276" s="211">
        <v>0.63219158104613027</v>
      </c>
      <c r="L1276" s="211">
        <v>0.26870890428972166</v>
      </c>
      <c r="M1276" s="211">
        <v>0.1055864253676204</v>
      </c>
      <c r="N1276" s="211">
        <v>0.43325440609528104</v>
      </c>
      <c r="O1276" s="211">
        <v>0.71100106580181122</v>
      </c>
      <c r="P1276" s="211">
        <v>7.0095472035474671E-2</v>
      </c>
      <c r="Q1276" s="211">
        <v>5.9536629014647471E-2</v>
      </c>
      <c r="R1276" s="211">
        <v>0.39425281359252579</v>
      </c>
      <c r="S1276" s="211">
        <v>0.38886239132113593</v>
      </c>
      <c r="T1276" s="211">
        <v>0.56708239734276134</v>
      </c>
      <c r="U1276" s="211">
        <v>0.43627727725556431</v>
      </c>
      <c r="V1276" s="211">
        <v>0.15021358937905172</v>
      </c>
      <c r="W1276" s="211">
        <v>0.59230491080558001</v>
      </c>
      <c r="X1276" s="211">
        <v>0.39083882528708769</v>
      </c>
      <c r="Y1276" s="211">
        <v>0.69375475366796979</v>
      </c>
      <c r="Z1276" s="211">
        <v>0.143674241299134</v>
      </c>
      <c r="AA1276" s="212">
        <v>0.12020912642815407</v>
      </c>
    </row>
    <row r="1277" spans="1:27" x14ac:dyDescent="0.35">
      <c r="A1277" s="210" t="s">
        <v>1953</v>
      </c>
      <c r="B1277" s="217">
        <v>151.87007419260223</v>
      </c>
      <c r="C1277" s="211">
        <v>7.3765882779401604E-2</v>
      </c>
      <c r="D1277" s="211">
        <v>0.12256112845718878</v>
      </c>
      <c r="E1277" s="211">
        <v>7.0087090901949547E-2</v>
      </c>
      <c r="F1277" s="211">
        <v>9.8456364990838069E-2</v>
      </c>
      <c r="G1277" s="211">
        <v>0.11840158511104946</v>
      </c>
      <c r="H1277" s="211">
        <v>0.1087860969270055</v>
      </c>
      <c r="I1277" s="211">
        <v>0.45949005784805153</v>
      </c>
      <c r="J1277" s="211">
        <v>0.45800107728074141</v>
      </c>
      <c r="K1277" s="211">
        <v>0.64711951122148181</v>
      </c>
      <c r="L1277" s="211">
        <v>0.27921175985269386</v>
      </c>
      <c r="M1277" s="211">
        <v>9.8789555758703518E-2</v>
      </c>
      <c r="N1277" s="211">
        <v>0.38487302005112434</v>
      </c>
      <c r="O1277" s="211">
        <v>0.75907556377593155</v>
      </c>
      <c r="P1277" s="211">
        <v>6.783846845211397E-2</v>
      </c>
      <c r="Q1277" s="211">
        <v>9.3715347327325088E-2</v>
      </c>
      <c r="R1277" s="211">
        <v>0.42988092054929938</v>
      </c>
      <c r="S1277" s="211">
        <v>0.27537488113198272</v>
      </c>
      <c r="T1277" s="211">
        <v>0.51420669131274144</v>
      </c>
      <c r="U1277" s="211">
        <v>0.33785900165964489</v>
      </c>
      <c r="V1277" s="211">
        <v>0.15480877736159415</v>
      </c>
      <c r="W1277" s="211">
        <v>0.52105435821077228</v>
      </c>
      <c r="X1277" s="211">
        <v>0.34284071887575152</v>
      </c>
      <c r="Y1277" s="211">
        <v>0.70506831460939645</v>
      </c>
      <c r="Z1277" s="211">
        <v>0.14920662365986392</v>
      </c>
      <c r="AA1277" s="212">
        <v>0.1191105565276134</v>
      </c>
    </row>
    <row r="1278" spans="1:27" x14ac:dyDescent="0.35">
      <c r="A1278" s="210" t="s">
        <v>1954</v>
      </c>
      <c r="B1278" s="217">
        <v>127.7858694998671</v>
      </c>
      <c r="C1278" s="211">
        <v>4.9679545946298163E-2</v>
      </c>
      <c r="D1278" s="211">
        <v>0.12378488507646893</v>
      </c>
      <c r="E1278" s="211">
        <v>7.4795270677001952E-2</v>
      </c>
      <c r="F1278" s="211">
        <v>0.10017662966112964</v>
      </c>
      <c r="G1278" s="211">
        <v>0.12288202713193301</v>
      </c>
      <c r="H1278" s="211">
        <v>0.1221808627881163</v>
      </c>
      <c r="I1278" s="211">
        <v>0.51896100819192981</v>
      </c>
      <c r="J1278" s="211">
        <v>0.42168671677824088</v>
      </c>
      <c r="K1278" s="211">
        <v>0.62158392645034766</v>
      </c>
      <c r="L1278" s="211">
        <v>0.27455591773782917</v>
      </c>
      <c r="M1278" s="211">
        <v>9.8403952864721922E-2</v>
      </c>
      <c r="N1278" s="211">
        <v>0.38787621276978063</v>
      </c>
      <c r="O1278" s="211">
        <v>0.7389999391816976</v>
      </c>
      <c r="P1278" s="211">
        <v>6.3846517779198989E-2</v>
      </c>
      <c r="Q1278" s="211">
        <v>0.13558147474658364</v>
      </c>
      <c r="R1278" s="211">
        <v>0.44168174539312155</v>
      </c>
      <c r="S1278" s="211">
        <v>0.31083014737644576</v>
      </c>
      <c r="T1278" s="211">
        <v>0.54512448847592843</v>
      </c>
      <c r="U1278" s="211">
        <v>0.46230072685291401</v>
      </c>
      <c r="V1278" s="211">
        <v>7.8543670824882061E-2</v>
      </c>
      <c r="W1278" s="211">
        <v>0.62549259318171091</v>
      </c>
      <c r="X1278" s="211">
        <v>0.32912783250666477</v>
      </c>
      <c r="Y1278" s="211">
        <v>0.687912667586286</v>
      </c>
      <c r="Z1278" s="211">
        <v>0.14843959183938954</v>
      </c>
      <c r="AA1278" s="212">
        <v>0.12151160225885185</v>
      </c>
    </row>
    <row r="1279" spans="1:27" x14ac:dyDescent="0.35">
      <c r="A1279" s="210" t="s">
        <v>1955</v>
      </c>
      <c r="B1279" s="217">
        <v>157.6904232607512</v>
      </c>
      <c r="C1279" s="211">
        <v>6.134190369859284E-2</v>
      </c>
      <c r="D1279" s="211">
        <v>0.13013050173234528</v>
      </c>
      <c r="E1279" s="211">
        <v>7.8194896763432054E-2</v>
      </c>
      <c r="F1279" s="211">
        <v>0.10994745039238404</v>
      </c>
      <c r="G1279" s="211">
        <v>0.12173231326690188</v>
      </c>
      <c r="H1279" s="211">
        <v>0.11623184326985091</v>
      </c>
      <c r="I1279" s="211">
        <v>0.52712432139383902</v>
      </c>
      <c r="J1279" s="211">
        <v>0.45614550974227674</v>
      </c>
      <c r="K1279" s="211">
        <v>0.6004981022230137</v>
      </c>
      <c r="L1279" s="211">
        <v>0.27814424170862206</v>
      </c>
      <c r="M1279" s="211">
        <v>9.3689137199294684E-2</v>
      </c>
      <c r="N1279" s="211">
        <v>0.4369966500008815</v>
      </c>
      <c r="O1279" s="211">
        <v>0.78777434179911088</v>
      </c>
      <c r="P1279" s="211">
        <v>6.7655720091561511E-2</v>
      </c>
      <c r="Q1279" s="211">
        <v>7.5202653306952721E-2</v>
      </c>
      <c r="R1279" s="211">
        <v>0.45299384598552889</v>
      </c>
      <c r="S1279" s="211">
        <v>0.29389409984642234</v>
      </c>
      <c r="T1279" s="211">
        <v>0.54922024897810306</v>
      </c>
      <c r="U1279" s="211">
        <v>0.3896009458643877</v>
      </c>
      <c r="V1279" s="211">
        <v>0.11381718827307072</v>
      </c>
      <c r="W1279" s="211">
        <v>0.51207881755766138</v>
      </c>
      <c r="X1279" s="211">
        <v>0.30369708047697397</v>
      </c>
      <c r="Y1279" s="211">
        <v>0.75280494398435371</v>
      </c>
      <c r="Z1279" s="211">
        <v>0.14990393652608275</v>
      </c>
      <c r="AA1279" s="212">
        <v>0.11336507638402113</v>
      </c>
    </row>
    <row r="1280" spans="1:27" x14ac:dyDescent="0.35">
      <c r="A1280" s="210" t="s">
        <v>1956</v>
      </c>
      <c r="B1280" s="217">
        <v>116.21063108425643</v>
      </c>
      <c r="C1280" s="211">
        <v>7.5777407768257699E-2</v>
      </c>
      <c r="D1280" s="211">
        <v>0.12652138191768139</v>
      </c>
      <c r="E1280" s="211">
        <v>7.8488348629714225E-2</v>
      </c>
      <c r="F1280" s="211">
        <v>0.10229364386890835</v>
      </c>
      <c r="G1280" s="211">
        <v>0.11661346758307055</v>
      </c>
      <c r="H1280" s="211">
        <v>0.12667931440850502</v>
      </c>
      <c r="I1280" s="211">
        <v>0.50786868264525076</v>
      </c>
      <c r="J1280" s="211">
        <v>0.44857484043592205</v>
      </c>
      <c r="K1280" s="211">
        <v>0.56080412637353827</v>
      </c>
      <c r="L1280" s="211">
        <v>0.2708028342041236</v>
      </c>
      <c r="M1280" s="211">
        <v>0.10332497408827385</v>
      </c>
      <c r="N1280" s="211">
        <v>0.53802708460968574</v>
      </c>
      <c r="O1280" s="211">
        <v>0.70837082636837589</v>
      </c>
      <c r="P1280" s="211">
        <v>6.2130683092111574E-2</v>
      </c>
      <c r="Q1280" s="211">
        <v>9.0783855020591761E-2</v>
      </c>
      <c r="R1280" s="211">
        <v>0.42377557248711595</v>
      </c>
      <c r="S1280" s="211">
        <v>0.29286610710386907</v>
      </c>
      <c r="T1280" s="211">
        <v>0.5013964121748693</v>
      </c>
      <c r="U1280" s="211">
        <v>0.44261124766948001</v>
      </c>
      <c r="V1280" s="211">
        <v>6.4400545980893759E-2</v>
      </c>
      <c r="W1280" s="211">
        <v>0.57356415251732906</v>
      </c>
      <c r="X1280" s="211">
        <v>0.28390616237797101</v>
      </c>
      <c r="Y1280" s="211">
        <v>0.53756214502848831</v>
      </c>
      <c r="Z1280" s="211">
        <v>0.14736466644331983</v>
      </c>
      <c r="AA1280" s="212">
        <v>0.11868389608824149</v>
      </c>
    </row>
    <row r="1281" spans="1:27" x14ac:dyDescent="0.35">
      <c r="A1281" s="210" t="s">
        <v>1957</v>
      </c>
      <c r="B1281" s="217">
        <v>105.30831871498681</v>
      </c>
      <c r="C1281" s="211">
        <v>5.9869100989025828E-2</v>
      </c>
      <c r="D1281" s="211">
        <v>0.13079797943704197</v>
      </c>
      <c r="E1281" s="211">
        <v>7.5761146407239355E-2</v>
      </c>
      <c r="F1281" s="211">
        <v>7.2106372672037927E-2</v>
      </c>
      <c r="G1281" s="211">
        <v>0.11798635960275781</v>
      </c>
      <c r="H1281" s="211">
        <v>0.11158071741003132</v>
      </c>
      <c r="I1281" s="211">
        <v>0.47146153611996416</v>
      </c>
      <c r="J1281" s="211">
        <v>0.45886780443073905</v>
      </c>
      <c r="K1281" s="211">
        <v>0.60732785120298527</v>
      </c>
      <c r="L1281" s="211">
        <v>0.27708991374935121</v>
      </c>
      <c r="M1281" s="211">
        <v>7.5832506939003924E-2</v>
      </c>
      <c r="N1281" s="211">
        <v>0.35302557897199333</v>
      </c>
      <c r="O1281" s="211">
        <v>0.70246105412031279</v>
      </c>
      <c r="P1281" s="211">
        <v>6.4796928802262302E-2</v>
      </c>
      <c r="Q1281" s="211">
        <v>0.12486521687431673</v>
      </c>
      <c r="R1281" s="211">
        <v>0.42162441504442005</v>
      </c>
      <c r="S1281" s="211">
        <v>0.29525485477024482</v>
      </c>
      <c r="T1281" s="211">
        <v>0.57248957361416164</v>
      </c>
      <c r="U1281" s="211">
        <v>0.3362116316873493</v>
      </c>
      <c r="V1281" s="211">
        <v>6.0533114509239455E-2</v>
      </c>
      <c r="W1281" s="211">
        <v>0.54290105434711999</v>
      </c>
      <c r="X1281" s="211">
        <v>0.36885248895719713</v>
      </c>
      <c r="Y1281" s="211">
        <v>0.67606389315396731</v>
      </c>
      <c r="Z1281" s="211">
        <v>0.1483696738526929</v>
      </c>
      <c r="AA1281" s="212">
        <v>0.12032312847122058</v>
      </c>
    </row>
    <row r="1282" spans="1:27" x14ac:dyDescent="0.35">
      <c r="A1282" s="210" t="s">
        <v>1958</v>
      </c>
      <c r="B1282" s="217">
        <v>145.49393777935234</v>
      </c>
      <c r="C1282" s="211">
        <v>5.6943833266787217E-2</v>
      </c>
      <c r="D1282" s="211">
        <v>0.12082467841557305</v>
      </c>
      <c r="E1282" s="211">
        <v>7.9992964969244434E-2</v>
      </c>
      <c r="F1282" s="211">
        <v>9.7544081596122739E-2</v>
      </c>
      <c r="G1282" s="211">
        <v>0.11992288538180425</v>
      </c>
      <c r="H1282" s="211">
        <v>0.1123578768714652</v>
      </c>
      <c r="I1282" s="211">
        <v>0.52287744745349196</v>
      </c>
      <c r="J1282" s="211">
        <v>0.44587009407820177</v>
      </c>
      <c r="K1282" s="211">
        <v>0.58814172937121101</v>
      </c>
      <c r="L1282" s="211">
        <v>0.27594645999457473</v>
      </c>
      <c r="M1282" s="211">
        <v>0.11416378039777014</v>
      </c>
      <c r="N1282" s="211">
        <v>0.41192001424113706</v>
      </c>
      <c r="O1282" s="211">
        <v>0.7334522030684909</v>
      </c>
      <c r="P1282" s="211">
        <v>6.7437947330958911E-2</v>
      </c>
      <c r="Q1282" s="211">
        <v>6.935770328373643E-2</v>
      </c>
      <c r="R1282" s="211">
        <v>0.3975563169314576</v>
      </c>
      <c r="S1282" s="211">
        <v>0.3055267075557096</v>
      </c>
      <c r="T1282" s="211">
        <v>0.55813389571497196</v>
      </c>
      <c r="U1282" s="211">
        <v>0.39881469570249822</v>
      </c>
      <c r="V1282" s="211">
        <v>0.11506809978457759</v>
      </c>
      <c r="W1282" s="211">
        <v>0.56607688259115618</v>
      </c>
      <c r="X1282" s="211">
        <v>0.43758886188262264</v>
      </c>
      <c r="Y1282" s="211">
        <v>0.68835051758228982</v>
      </c>
      <c r="Z1282" s="211">
        <v>0.14988341165633043</v>
      </c>
      <c r="AA1282" s="212">
        <v>0.12246883881157013</v>
      </c>
    </row>
    <row r="1283" spans="1:27" x14ac:dyDescent="0.35">
      <c r="A1283" s="210" t="s">
        <v>1959</v>
      </c>
      <c r="B1283" s="217">
        <v>141.87527260480198</v>
      </c>
      <c r="C1283" s="211">
        <v>5.3924852175625274E-2</v>
      </c>
      <c r="D1283" s="211">
        <v>0.12334979816157847</v>
      </c>
      <c r="E1283" s="211">
        <v>7.9437446966108494E-2</v>
      </c>
      <c r="F1283" s="211">
        <v>0.11912868534938198</v>
      </c>
      <c r="G1283" s="211">
        <v>0.11411325561865542</v>
      </c>
      <c r="H1283" s="211">
        <v>0.10942500968018175</v>
      </c>
      <c r="I1283" s="211">
        <v>0.5369869572933752</v>
      </c>
      <c r="J1283" s="211">
        <v>0.43249744119205391</v>
      </c>
      <c r="K1283" s="211">
        <v>0.59147097070657229</v>
      </c>
      <c r="L1283" s="211">
        <v>0.27533640521706376</v>
      </c>
      <c r="M1283" s="211">
        <v>0.10889280721915444</v>
      </c>
      <c r="N1283" s="211">
        <v>0.4701902768367735</v>
      </c>
      <c r="O1283" s="211">
        <v>0.67745847689455696</v>
      </c>
      <c r="P1283" s="211">
        <v>6.5322215380949566E-2</v>
      </c>
      <c r="Q1283" s="211">
        <v>4.8835498131577081E-2</v>
      </c>
      <c r="R1283" s="211">
        <v>0.4835692975706688</v>
      </c>
      <c r="S1283" s="211">
        <v>0.41190982137518067</v>
      </c>
      <c r="T1283" s="211">
        <v>0.46922541678906049</v>
      </c>
      <c r="U1283" s="211">
        <v>0.37827685002057004</v>
      </c>
      <c r="V1283" s="211">
        <v>0.1062312526672816</v>
      </c>
      <c r="W1283" s="211">
        <v>0.58721000963769976</v>
      </c>
      <c r="X1283" s="211">
        <v>0.3005987944524201</v>
      </c>
      <c r="Y1283" s="211">
        <v>0.63094531658585895</v>
      </c>
      <c r="Z1283" s="211">
        <v>0.14824190613297725</v>
      </c>
      <c r="AA1283" s="212">
        <v>0.11248532028988059</v>
      </c>
    </row>
    <row r="1284" spans="1:27" x14ac:dyDescent="0.35">
      <c r="A1284" s="210" t="s">
        <v>1960</v>
      </c>
      <c r="B1284" s="217">
        <v>130.90889660711653</v>
      </c>
      <c r="C1284" s="211">
        <v>6.3891787675042444E-2</v>
      </c>
      <c r="D1284" s="211">
        <v>0.12414661216545721</v>
      </c>
      <c r="E1284" s="211">
        <v>7.9552663652649333E-2</v>
      </c>
      <c r="F1284" s="211">
        <v>9.9557843629056036E-2</v>
      </c>
      <c r="G1284" s="211">
        <v>0.1218457174544219</v>
      </c>
      <c r="H1284" s="211">
        <v>0.12662158362846726</v>
      </c>
      <c r="I1284" s="211">
        <v>0.49213864375458377</v>
      </c>
      <c r="J1284" s="211">
        <v>0.49422240733518674</v>
      </c>
      <c r="K1284" s="211">
        <v>0.58402138915756618</v>
      </c>
      <c r="L1284" s="211">
        <v>0.2732904655538978</v>
      </c>
      <c r="M1284" s="211">
        <v>0.10193322085099313</v>
      </c>
      <c r="N1284" s="211">
        <v>0.5735290216274842</v>
      </c>
      <c r="O1284" s="211">
        <v>0.70829983269867858</v>
      </c>
      <c r="P1284" s="211">
        <v>6.7811499029472991E-2</v>
      </c>
      <c r="Q1284" s="211">
        <v>0.11462502562286139</v>
      </c>
      <c r="R1284" s="211">
        <v>0.46120400452217103</v>
      </c>
      <c r="S1284" s="211">
        <v>0.3840463813243547</v>
      </c>
      <c r="T1284" s="211">
        <v>0.49365927052346736</v>
      </c>
      <c r="U1284" s="211">
        <v>0.40628969223354738</v>
      </c>
      <c r="V1284" s="211">
        <v>6.4270185530741153E-2</v>
      </c>
      <c r="W1284" s="211">
        <v>0.59166527255005474</v>
      </c>
      <c r="X1284" s="211">
        <v>0.28104524160103506</v>
      </c>
      <c r="Y1284" s="211">
        <v>0.62935247068756006</v>
      </c>
      <c r="Z1284" s="211">
        <v>0.14276318844255809</v>
      </c>
      <c r="AA1284" s="212">
        <v>0.11711381031549878</v>
      </c>
    </row>
    <row r="1285" spans="1:27" x14ac:dyDescent="0.35">
      <c r="A1285" s="210" t="s">
        <v>1961</v>
      </c>
      <c r="B1285" s="217">
        <v>139.83849149101897</v>
      </c>
      <c r="C1285" s="211">
        <v>7.6678295885610745E-2</v>
      </c>
      <c r="D1285" s="211">
        <v>0.12479792764337261</v>
      </c>
      <c r="E1285" s="211">
        <v>7.3495862774046017E-2</v>
      </c>
      <c r="F1285" s="211">
        <v>0.10403735418931181</v>
      </c>
      <c r="G1285" s="211">
        <v>0.12293896031146807</v>
      </c>
      <c r="H1285" s="211">
        <v>0.10902978618931956</v>
      </c>
      <c r="I1285" s="211">
        <v>0.48763383606241711</v>
      </c>
      <c r="J1285" s="211">
        <v>0.43824209070516706</v>
      </c>
      <c r="K1285" s="211">
        <v>0.62536713436607405</v>
      </c>
      <c r="L1285" s="211">
        <v>0.2790089106620387</v>
      </c>
      <c r="M1285" s="211">
        <v>9.7836540873039501E-2</v>
      </c>
      <c r="N1285" s="211">
        <v>0.44148858356028198</v>
      </c>
      <c r="O1285" s="211">
        <v>0.76204877609395905</v>
      </c>
      <c r="P1285" s="211">
        <v>6.2251818320008756E-2</v>
      </c>
      <c r="Q1285" s="211">
        <v>6.4730237900963855E-2</v>
      </c>
      <c r="R1285" s="211">
        <v>0.39536388818979118</v>
      </c>
      <c r="S1285" s="211">
        <v>0.40675447633642065</v>
      </c>
      <c r="T1285" s="211">
        <v>0.5267073927355872</v>
      </c>
      <c r="U1285" s="211">
        <v>0.43762444134780998</v>
      </c>
      <c r="V1285" s="211">
        <v>0.12258613607135417</v>
      </c>
      <c r="W1285" s="211">
        <v>0.49986415672289075</v>
      </c>
      <c r="X1285" s="211">
        <v>0.35259214109220638</v>
      </c>
      <c r="Y1285" s="211">
        <v>0.60628235613999926</v>
      </c>
      <c r="Z1285" s="211">
        <v>0.14387539795245088</v>
      </c>
      <c r="AA1285" s="212">
        <v>0.11800687373501857</v>
      </c>
    </row>
    <row r="1286" spans="1:27" x14ac:dyDescent="0.35">
      <c r="A1286" s="210" t="s">
        <v>1962</v>
      </c>
      <c r="B1286" s="217">
        <v>123.84545093522117</v>
      </c>
      <c r="C1286" s="211">
        <v>6.4770165014181161E-2</v>
      </c>
      <c r="D1286" s="211">
        <v>0.12271404465779877</v>
      </c>
      <c r="E1286" s="211">
        <v>8.3029784415953489E-2</v>
      </c>
      <c r="F1286" s="211">
        <v>9.8979679051330122E-2</v>
      </c>
      <c r="G1286" s="211">
        <v>0.11520921592188926</v>
      </c>
      <c r="H1286" s="211">
        <v>0.10759701683306326</v>
      </c>
      <c r="I1286" s="211">
        <v>0.48903600934592639</v>
      </c>
      <c r="J1286" s="211">
        <v>0.41898377927664299</v>
      </c>
      <c r="K1286" s="211">
        <v>0.53751532489628839</v>
      </c>
      <c r="L1286" s="211">
        <v>0.27321075517116383</v>
      </c>
      <c r="M1286" s="211">
        <v>0.11744921828880724</v>
      </c>
      <c r="N1286" s="211">
        <v>0.48523664971354818</v>
      </c>
      <c r="O1286" s="211">
        <v>0.73807392809229877</v>
      </c>
      <c r="P1286" s="211">
        <v>6.4370882575863805E-2</v>
      </c>
      <c r="Q1286" s="211">
        <v>0.10876856358680081</v>
      </c>
      <c r="R1286" s="211">
        <v>0.41979612708347258</v>
      </c>
      <c r="S1286" s="211">
        <v>0.33370701052229135</v>
      </c>
      <c r="T1286" s="211">
        <v>0.50024913786458147</v>
      </c>
      <c r="U1286" s="211">
        <v>0.40592356282470959</v>
      </c>
      <c r="V1286" s="211">
        <v>5.8589521434319891E-2</v>
      </c>
      <c r="W1286" s="211">
        <v>0.48302140948810723</v>
      </c>
      <c r="X1286" s="211">
        <v>0.27183686470274715</v>
      </c>
      <c r="Y1286" s="211">
        <v>0.66189106087547545</v>
      </c>
      <c r="Z1286" s="211">
        <v>0.14899714972718742</v>
      </c>
      <c r="AA1286" s="212">
        <v>0.11613780569951906</v>
      </c>
    </row>
    <row r="1287" spans="1:27" x14ac:dyDescent="0.35">
      <c r="A1287" s="210" t="s">
        <v>1963</v>
      </c>
      <c r="B1287" s="217">
        <v>164.38510187930095</v>
      </c>
      <c r="C1287" s="211">
        <v>5.3703823225022304E-2</v>
      </c>
      <c r="D1287" s="211">
        <v>0.1242477300974924</v>
      </c>
      <c r="E1287" s="211">
        <v>6.8556678783712854E-2</v>
      </c>
      <c r="F1287" s="211">
        <v>8.393424886984549E-2</v>
      </c>
      <c r="G1287" s="211">
        <v>0.12467474699526</v>
      </c>
      <c r="H1287" s="211">
        <v>0.11910090738334764</v>
      </c>
      <c r="I1287" s="211">
        <v>0.47808373397437215</v>
      </c>
      <c r="J1287" s="211">
        <v>0.42216757388645287</v>
      </c>
      <c r="K1287" s="211">
        <v>0.64023960595418217</v>
      </c>
      <c r="L1287" s="211">
        <v>0.27221098338989613</v>
      </c>
      <c r="M1287" s="211">
        <v>0.10110318106183544</v>
      </c>
      <c r="N1287" s="211">
        <v>0.54331522872983484</v>
      </c>
      <c r="O1287" s="211">
        <v>0.6855515502769125</v>
      </c>
      <c r="P1287" s="211">
        <v>6.4777660412987853E-2</v>
      </c>
      <c r="Q1287" s="211">
        <v>0.11984947208075772</v>
      </c>
      <c r="R1287" s="211">
        <v>0.46233961193597073</v>
      </c>
      <c r="S1287" s="211">
        <v>0.39311144241159507</v>
      </c>
      <c r="T1287" s="211">
        <v>0.56562929160797371</v>
      </c>
      <c r="U1287" s="211">
        <v>0.51759232747444017</v>
      </c>
      <c r="V1287" s="211">
        <v>0.14068962975059116</v>
      </c>
      <c r="W1287" s="211">
        <v>0.59625225094359402</v>
      </c>
      <c r="X1287" s="211">
        <v>0.31768600580568884</v>
      </c>
      <c r="Y1287" s="211">
        <v>0.62658708083082781</v>
      </c>
      <c r="Z1287" s="211">
        <v>0.1474113044089127</v>
      </c>
      <c r="AA1287" s="212">
        <v>0.12175038779977924</v>
      </c>
    </row>
    <row r="1288" spans="1:27" x14ac:dyDescent="0.35">
      <c r="A1288" s="210" t="s">
        <v>1964</v>
      </c>
      <c r="B1288" s="217">
        <v>122.9582223381659</v>
      </c>
      <c r="C1288" s="211">
        <v>8.659288780949051E-2</v>
      </c>
      <c r="D1288" s="211">
        <v>0.12109940497794862</v>
      </c>
      <c r="E1288" s="211">
        <v>7.4852528422838668E-2</v>
      </c>
      <c r="F1288" s="211">
        <v>0.10880963463443744</v>
      </c>
      <c r="G1288" s="211">
        <v>0.12016650254099857</v>
      </c>
      <c r="H1288" s="211">
        <v>0.11088208238310553</v>
      </c>
      <c r="I1288" s="211">
        <v>0.50972067255087505</v>
      </c>
      <c r="J1288" s="211">
        <v>0.4003754207509147</v>
      </c>
      <c r="K1288" s="211">
        <v>0.61081078276467859</v>
      </c>
      <c r="L1288" s="211">
        <v>0.27639102023851586</v>
      </c>
      <c r="M1288" s="211">
        <v>9.4534638544000668E-2</v>
      </c>
      <c r="N1288" s="211">
        <v>0.58574959824136663</v>
      </c>
      <c r="O1288" s="211">
        <v>0.76759867550291627</v>
      </c>
      <c r="P1288" s="211">
        <v>6.7560083517281475E-2</v>
      </c>
      <c r="Q1288" s="211">
        <v>6.5837187161893976E-2</v>
      </c>
      <c r="R1288" s="211">
        <v>0.44381360423331323</v>
      </c>
      <c r="S1288" s="211">
        <v>0.32796928457016378</v>
      </c>
      <c r="T1288" s="211">
        <v>0.54881017001714338</v>
      </c>
      <c r="U1288" s="211">
        <v>0.4244997889198045</v>
      </c>
      <c r="V1288" s="211">
        <v>6.8443169172030499E-2</v>
      </c>
      <c r="W1288" s="211">
        <v>0.53781716119493805</v>
      </c>
      <c r="X1288" s="211">
        <v>0.23192907515019107</v>
      </c>
      <c r="Y1288" s="211">
        <v>0.64492253098590102</v>
      </c>
      <c r="Z1288" s="211">
        <v>0.14361996726137607</v>
      </c>
      <c r="AA1288" s="212">
        <v>0.12449368319529359</v>
      </c>
    </row>
    <row r="1289" spans="1:27" x14ac:dyDescent="0.35">
      <c r="A1289" s="210" t="s">
        <v>1965</v>
      </c>
      <c r="B1289" s="217">
        <v>125.4040189589697</v>
      </c>
      <c r="C1289" s="211">
        <v>6.4904904051799106E-2</v>
      </c>
      <c r="D1289" s="211">
        <v>0.12800048803862418</v>
      </c>
      <c r="E1289" s="211">
        <v>7.5550597647970411E-2</v>
      </c>
      <c r="F1289" s="211">
        <v>0.10744584638000383</v>
      </c>
      <c r="G1289" s="211">
        <v>0.12317633936161188</v>
      </c>
      <c r="H1289" s="211">
        <v>0.10704419585632448</v>
      </c>
      <c r="I1289" s="211">
        <v>0.41736858000650856</v>
      </c>
      <c r="J1289" s="211">
        <v>0.48906553657121093</v>
      </c>
      <c r="K1289" s="211">
        <v>0.54892928126458784</v>
      </c>
      <c r="L1289" s="211">
        <v>0.27370413013086969</v>
      </c>
      <c r="M1289" s="211">
        <v>9.8401850340017472E-2</v>
      </c>
      <c r="N1289" s="211">
        <v>0.33512640718416276</v>
      </c>
      <c r="O1289" s="211">
        <v>0.73384574661268742</v>
      </c>
      <c r="P1289" s="211">
        <v>6.8248998348509324E-2</v>
      </c>
      <c r="Q1289" s="211">
        <v>7.3308106759281441E-2</v>
      </c>
      <c r="R1289" s="211">
        <v>0.46397870393932478</v>
      </c>
      <c r="S1289" s="211">
        <v>0.36919442015914489</v>
      </c>
      <c r="T1289" s="211">
        <v>0.53220837994401471</v>
      </c>
      <c r="U1289" s="211">
        <v>0.38941258846176308</v>
      </c>
      <c r="V1289" s="211">
        <v>0.10598412494569064</v>
      </c>
      <c r="W1289" s="211">
        <v>0.56729822575171918</v>
      </c>
      <c r="X1289" s="211">
        <v>0.27610731640343494</v>
      </c>
      <c r="Y1289" s="211">
        <v>0.75484846370749992</v>
      </c>
      <c r="Z1289" s="211">
        <v>0.14631792198356541</v>
      </c>
      <c r="AA1289" s="212">
        <v>0.12695924130548655</v>
      </c>
    </row>
    <row r="1290" spans="1:27" x14ac:dyDescent="0.35">
      <c r="A1290" s="210" t="s">
        <v>1966</v>
      </c>
      <c r="B1290" s="217">
        <v>116.52365239955044</v>
      </c>
      <c r="C1290" s="211">
        <v>6.6569151598564774E-2</v>
      </c>
      <c r="D1290" s="211">
        <v>0.12141959111054842</v>
      </c>
      <c r="E1290" s="211">
        <v>7.8541651878240956E-2</v>
      </c>
      <c r="F1290" s="211">
        <v>8.4159768494382656E-2</v>
      </c>
      <c r="G1290" s="211">
        <v>0.11255790133562896</v>
      </c>
      <c r="H1290" s="211">
        <v>0.12903960999427772</v>
      </c>
      <c r="I1290" s="211">
        <v>0.47528615163221755</v>
      </c>
      <c r="J1290" s="211">
        <v>0.46710870490491913</v>
      </c>
      <c r="K1290" s="211">
        <v>0.53552484284645896</v>
      </c>
      <c r="L1290" s="211">
        <v>0.27690506023329131</v>
      </c>
      <c r="M1290" s="211">
        <v>8.6723077152988853E-2</v>
      </c>
      <c r="N1290" s="211">
        <v>0.37035383224231905</v>
      </c>
      <c r="O1290" s="211">
        <v>0.61659589400177872</v>
      </c>
      <c r="P1290" s="211">
        <v>6.9475732572554502E-2</v>
      </c>
      <c r="Q1290" s="211">
        <v>7.3862675529459909E-2</v>
      </c>
      <c r="R1290" s="211">
        <v>0.44710958754270447</v>
      </c>
      <c r="S1290" s="211">
        <v>0.32159554058190809</v>
      </c>
      <c r="T1290" s="211">
        <v>0.5630669485615114</v>
      </c>
      <c r="U1290" s="211">
        <v>0.48054863235650069</v>
      </c>
      <c r="V1290" s="211">
        <v>6.367559237017692E-2</v>
      </c>
      <c r="W1290" s="211">
        <v>0.55276236300875936</v>
      </c>
      <c r="X1290" s="211">
        <v>0.30837108782855327</v>
      </c>
      <c r="Y1290" s="211">
        <v>0.73547996509579061</v>
      </c>
      <c r="Z1290" s="211">
        <v>0.14945305847756402</v>
      </c>
      <c r="AA1290" s="212">
        <v>0.12112182817573078</v>
      </c>
    </row>
    <row r="1291" spans="1:27" x14ac:dyDescent="0.35">
      <c r="A1291" s="210" t="s">
        <v>1967</v>
      </c>
      <c r="B1291" s="217">
        <v>157.65456762757788</v>
      </c>
      <c r="C1291" s="211">
        <v>6.7326949362161173E-2</v>
      </c>
      <c r="D1291" s="211">
        <v>0.1156032155759882</v>
      </c>
      <c r="E1291" s="211">
        <v>7.9393516795629726E-2</v>
      </c>
      <c r="F1291" s="211">
        <v>0.11045025750847616</v>
      </c>
      <c r="G1291" s="211">
        <v>0.12377645270925718</v>
      </c>
      <c r="H1291" s="211">
        <v>0.11446108344804147</v>
      </c>
      <c r="I1291" s="211">
        <v>0.49581095312174189</v>
      </c>
      <c r="J1291" s="211">
        <v>0.42306086976291035</v>
      </c>
      <c r="K1291" s="211">
        <v>0.53661452499949169</v>
      </c>
      <c r="L1291" s="211">
        <v>0.27011428290483908</v>
      </c>
      <c r="M1291" s="211">
        <v>9.4825594567051003E-2</v>
      </c>
      <c r="N1291" s="211">
        <v>0.38428966344161791</v>
      </c>
      <c r="O1291" s="211">
        <v>0.63571915670745627</v>
      </c>
      <c r="P1291" s="211">
        <v>6.6562946190622099E-2</v>
      </c>
      <c r="Q1291" s="211">
        <v>9.4812810060080702E-2</v>
      </c>
      <c r="R1291" s="211">
        <v>0.47254279536139893</v>
      </c>
      <c r="S1291" s="211">
        <v>0.29148793177508658</v>
      </c>
      <c r="T1291" s="211">
        <v>0.5824115266411336</v>
      </c>
      <c r="U1291" s="211">
        <v>0.4616907059885384</v>
      </c>
      <c r="V1291" s="211">
        <v>0.14566140579896758</v>
      </c>
      <c r="W1291" s="211">
        <v>0.5664831963203798</v>
      </c>
      <c r="X1291" s="211">
        <v>0.40403610707471438</v>
      </c>
      <c r="Y1291" s="211">
        <v>0.73360409808348415</v>
      </c>
      <c r="Z1291" s="211">
        <v>0.14939574001383177</v>
      </c>
      <c r="AA1291" s="212">
        <v>0.11837031732393265</v>
      </c>
    </row>
    <row r="1292" spans="1:27" x14ac:dyDescent="0.35">
      <c r="A1292" s="210" t="s">
        <v>1968</v>
      </c>
      <c r="B1292" s="217">
        <v>135.41858408100779</v>
      </c>
      <c r="C1292" s="211">
        <v>6.7532042740967954E-2</v>
      </c>
      <c r="D1292" s="211">
        <v>0.12212721181735856</v>
      </c>
      <c r="E1292" s="211">
        <v>8.3652513441119375E-2</v>
      </c>
      <c r="F1292" s="211">
        <v>0.11842901897969732</v>
      </c>
      <c r="G1292" s="211">
        <v>0.12467181073431316</v>
      </c>
      <c r="H1292" s="211">
        <v>0.10961877699342436</v>
      </c>
      <c r="I1292" s="211">
        <v>0.40560105339848573</v>
      </c>
      <c r="J1292" s="211">
        <v>0.40528730815709763</v>
      </c>
      <c r="K1292" s="211">
        <v>0.64462155362851792</v>
      </c>
      <c r="L1292" s="211">
        <v>0.27338293053513607</v>
      </c>
      <c r="M1292" s="211">
        <v>8.7774625754141397E-2</v>
      </c>
      <c r="N1292" s="211">
        <v>0.59581707990820865</v>
      </c>
      <c r="O1292" s="211">
        <v>0.70339268014927114</v>
      </c>
      <c r="P1292" s="211">
        <v>6.8650208331523077E-2</v>
      </c>
      <c r="Q1292" s="211">
        <v>0.11291688395839238</v>
      </c>
      <c r="R1292" s="211">
        <v>0.47558741994292314</v>
      </c>
      <c r="S1292" s="211">
        <v>0.36099325248119124</v>
      </c>
      <c r="T1292" s="211">
        <v>0.56318187312487322</v>
      </c>
      <c r="U1292" s="211">
        <v>0.33272823655620931</v>
      </c>
      <c r="V1292" s="211">
        <v>8.2755953340327815E-2</v>
      </c>
      <c r="W1292" s="211">
        <v>0.57141586306748404</v>
      </c>
      <c r="X1292" s="211">
        <v>0.29755354755481012</v>
      </c>
      <c r="Y1292" s="211">
        <v>0.64252731475648495</v>
      </c>
      <c r="Z1292" s="211">
        <v>0.14241139857284835</v>
      </c>
      <c r="AA1292" s="212">
        <v>0.11833687423229544</v>
      </c>
    </row>
    <row r="1293" spans="1:27" x14ac:dyDescent="0.35">
      <c r="A1293" s="210" t="s">
        <v>1969</v>
      </c>
      <c r="B1293" s="217">
        <v>131.25428334081738</v>
      </c>
      <c r="C1293" s="211">
        <v>6.6858644896672814E-2</v>
      </c>
      <c r="D1293" s="211">
        <v>0.12369185705929883</v>
      </c>
      <c r="E1293" s="211">
        <v>6.8512492212189455E-2</v>
      </c>
      <c r="F1293" s="211">
        <v>0.10296145592356357</v>
      </c>
      <c r="G1293" s="211">
        <v>0.12269435382607696</v>
      </c>
      <c r="H1293" s="211">
        <v>0.11642485928398345</v>
      </c>
      <c r="I1293" s="211">
        <v>0.49526731788394585</v>
      </c>
      <c r="J1293" s="211">
        <v>0.44529174899970486</v>
      </c>
      <c r="K1293" s="211">
        <v>0.54269591462272393</v>
      </c>
      <c r="L1293" s="211">
        <v>0.27952727223590362</v>
      </c>
      <c r="M1293" s="211">
        <v>0.11589876958714164</v>
      </c>
      <c r="N1293" s="211">
        <v>0.423061219318415</v>
      </c>
      <c r="O1293" s="211">
        <v>0.71336082901618958</v>
      </c>
      <c r="P1293" s="211">
        <v>6.5870120440203669E-2</v>
      </c>
      <c r="Q1293" s="211">
        <v>8.6281317986255365E-2</v>
      </c>
      <c r="R1293" s="211">
        <v>0.44043697450851227</v>
      </c>
      <c r="S1293" s="211">
        <v>0.30069757650837436</v>
      </c>
      <c r="T1293" s="211">
        <v>0.55407391716241405</v>
      </c>
      <c r="U1293" s="211">
        <v>0.42323373116238294</v>
      </c>
      <c r="V1293" s="211">
        <v>9.3600944690085869E-2</v>
      </c>
      <c r="W1293" s="211">
        <v>0.48554300368859488</v>
      </c>
      <c r="X1293" s="211">
        <v>0.32674449336944522</v>
      </c>
      <c r="Y1293" s="211">
        <v>0.66041911659378383</v>
      </c>
      <c r="Z1293" s="211">
        <v>0.14762458289381958</v>
      </c>
      <c r="AA1293" s="212">
        <v>0.11970002329083275</v>
      </c>
    </row>
    <row r="1294" spans="1:27" x14ac:dyDescent="0.35">
      <c r="A1294" s="210" t="s">
        <v>1970</v>
      </c>
      <c r="B1294" s="217">
        <v>213.14045089514175</v>
      </c>
      <c r="C1294" s="211">
        <v>6.7628814845379651E-2</v>
      </c>
      <c r="D1294" s="211">
        <v>0.12971596617501388</v>
      </c>
      <c r="E1294" s="211">
        <v>8.468152977186845E-2</v>
      </c>
      <c r="F1294" s="211">
        <v>7.5491709298974766E-2</v>
      </c>
      <c r="G1294" s="211">
        <v>0.12049455280025183</v>
      </c>
      <c r="H1294" s="211">
        <v>0.12190103122000176</v>
      </c>
      <c r="I1294" s="211">
        <v>0.49733889481618543</v>
      </c>
      <c r="J1294" s="211">
        <v>0.47320085289224462</v>
      </c>
      <c r="K1294" s="211">
        <v>0.57916719154919627</v>
      </c>
      <c r="L1294" s="211">
        <v>0.27164450899678255</v>
      </c>
      <c r="M1294" s="211">
        <v>0.11315747897462856</v>
      </c>
      <c r="N1294" s="211">
        <v>0.40963113819244285</v>
      </c>
      <c r="O1294" s="211">
        <v>0.59263565093922932</v>
      </c>
      <c r="P1294" s="211">
        <v>7.0703550187943165E-2</v>
      </c>
      <c r="Q1294" s="211">
        <v>0.11601851368684718</v>
      </c>
      <c r="R1294" s="211">
        <v>0.44938113166188631</v>
      </c>
      <c r="S1294" s="211">
        <v>0.35837041294479166</v>
      </c>
      <c r="T1294" s="211">
        <v>0.57416194372394358</v>
      </c>
      <c r="U1294" s="211">
        <v>0.4341537338289323</v>
      </c>
      <c r="V1294" s="211">
        <v>0.18479858109551067</v>
      </c>
      <c r="W1294" s="211">
        <v>0.55754163232210652</v>
      </c>
      <c r="X1294" s="211">
        <v>0.28798942486386442</v>
      </c>
      <c r="Y1294" s="211">
        <v>0.7633448372930095</v>
      </c>
      <c r="Z1294" s="211">
        <v>0.14944616126823052</v>
      </c>
      <c r="AA1294" s="212">
        <v>0.11703393154332538</v>
      </c>
    </row>
    <row r="1295" spans="1:27" x14ac:dyDescent="0.35">
      <c r="A1295" s="210" t="s">
        <v>1971</v>
      </c>
      <c r="B1295" s="217">
        <v>160.01358549659409</v>
      </c>
      <c r="C1295" s="211">
        <v>6.1068867417393383E-2</v>
      </c>
      <c r="D1295" s="211">
        <v>0.11907483234007803</v>
      </c>
      <c r="E1295" s="211">
        <v>7.5432707989349007E-2</v>
      </c>
      <c r="F1295" s="211">
        <v>0.10305553483223152</v>
      </c>
      <c r="G1295" s="211">
        <v>0.11516634126314106</v>
      </c>
      <c r="H1295" s="211">
        <v>0.11168287672707036</v>
      </c>
      <c r="I1295" s="211">
        <v>0.455842081867043</v>
      </c>
      <c r="J1295" s="211">
        <v>0.44250527158312336</v>
      </c>
      <c r="K1295" s="211">
        <v>0.63183950874538664</v>
      </c>
      <c r="L1295" s="211">
        <v>0.27241803159893924</v>
      </c>
      <c r="M1295" s="211">
        <v>0.1034153591082046</v>
      </c>
      <c r="N1295" s="211">
        <v>0.38293412892909906</v>
      </c>
      <c r="O1295" s="211">
        <v>0.72578726966285678</v>
      </c>
      <c r="P1295" s="211">
        <v>6.6704392449825942E-2</v>
      </c>
      <c r="Q1295" s="211">
        <v>0.11528050412288857</v>
      </c>
      <c r="R1295" s="211">
        <v>0.4252138386922717</v>
      </c>
      <c r="S1295" s="211">
        <v>0.34514651533319995</v>
      </c>
      <c r="T1295" s="211">
        <v>0.52462523958657392</v>
      </c>
      <c r="U1295" s="211">
        <v>0.39735959857324488</v>
      </c>
      <c r="V1295" s="211">
        <v>0.18983368312623014</v>
      </c>
      <c r="W1295" s="211">
        <v>0.57303203872764752</v>
      </c>
      <c r="X1295" s="211">
        <v>0.25207690598788396</v>
      </c>
      <c r="Y1295" s="211">
        <v>0.51468196874101846</v>
      </c>
      <c r="Z1295" s="211">
        <v>0.14674939702347914</v>
      </c>
      <c r="AA1295" s="212">
        <v>0.11684638110024423</v>
      </c>
    </row>
    <row r="1296" spans="1:27" x14ac:dyDescent="0.35">
      <c r="A1296" s="210" t="s">
        <v>1972</v>
      </c>
      <c r="B1296" s="217">
        <v>145.91968983444022</v>
      </c>
      <c r="C1296" s="211">
        <v>5.097685348471015E-2</v>
      </c>
      <c r="D1296" s="211">
        <v>0.11642759122340661</v>
      </c>
      <c r="E1296" s="211">
        <v>7.4892775302395159E-2</v>
      </c>
      <c r="F1296" s="211">
        <v>8.5621434640714381E-2</v>
      </c>
      <c r="G1296" s="211">
        <v>0.12622494634269232</v>
      </c>
      <c r="H1296" s="211">
        <v>0.1223171162415943</v>
      </c>
      <c r="I1296" s="211">
        <v>0.4386492950561004</v>
      </c>
      <c r="J1296" s="211">
        <v>0.42427897513211316</v>
      </c>
      <c r="K1296" s="211">
        <v>0.59609919435315761</v>
      </c>
      <c r="L1296" s="211">
        <v>0.27412780460296798</v>
      </c>
      <c r="M1296" s="211">
        <v>9.7651319053216487E-2</v>
      </c>
      <c r="N1296" s="211">
        <v>0.51651446844831606</v>
      </c>
      <c r="O1296" s="211">
        <v>0.73058835418207968</v>
      </c>
      <c r="P1296" s="211">
        <v>6.5183668300085956E-2</v>
      </c>
      <c r="Q1296" s="211">
        <v>0.13474473969673575</v>
      </c>
      <c r="R1296" s="211">
        <v>0.44656962322624905</v>
      </c>
      <c r="S1296" s="211">
        <v>0.33816425140270895</v>
      </c>
      <c r="T1296" s="211">
        <v>0.60633315832513968</v>
      </c>
      <c r="U1296" s="211">
        <v>0.46661320337299372</v>
      </c>
      <c r="V1296" s="211">
        <v>0.11869790105700583</v>
      </c>
      <c r="W1296" s="211">
        <v>0.52117963748845419</v>
      </c>
      <c r="X1296" s="211">
        <v>0.2403802077475353</v>
      </c>
      <c r="Y1296" s="211">
        <v>0.59409695857041533</v>
      </c>
      <c r="Z1296" s="211">
        <v>0.14895842388697664</v>
      </c>
      <c r="AA1296" s="212">
        <v>0.11963133241665268</v>
      </c>
    </row>
    <row r="1297" spans="1:27" x14ac:dyDescent="0.35">
      <c r="A1297" s="210" t="s">
        <v>1973</v>
      </c>
      <c r="B1297" s="217">
        <v>116.32409694399672</v>
      </c>
      <c r="C1297" s="211">
        <v>5.6532721524325681E-2</v>
      </c>
      <c r="D1297" s="211">
        <v>0.12472467741103256</v>
      </c>
      <c r="E1297" s="211">
        <v>6.6565727105991387E-2</v>
      </c>
      <c r="F1297" s="211">
        <v>9.6266747023560584E-2</v>
      </c>
      <c r="G1297" s="211">
        <v>0.12083821611765806</v>
      </c>
      <c r="H1297" s="211">
        <v>0.11905405047026782</v>
      </c>
      <c r="I1297" s="211">
        <v>0.52092662007954371</v>
      </c>
      <c r="J1297" s="211">
        <v>0.47205406191919513</v>
      </c>
      <c r="K1297" s="211">
        <v>0.63161706425365804</v>
      </c>
      <c r="L1297" s="211">
        <v>0.27751404864280899</v>
      </c>
      <c r="M1297" s="211">
        <v>9.7576074965737045E-2</v>
      </c>
      <c r="N1297" s="211">
        <v>0.45754944144974374</v>
      </c>
      <c r="O1297" s="211">
        <v>0.71350170144031044</v>
      </c>
      <c r="P1297" s="211">
        <v>6.3483655320383622E-2</v>
      </c>
      <c r="Q1297" s="211">
        <v>6.024402292511731E-2</v>
      </c>
      <c r="R1297" s="211">
        <v>0.42391390393177908</v>
      </c>
      <c r="S1297" s="211">
        <v>0.36815550934919772</v>
      </c>
      <c r="T1297" s="211">
        <v>0.51650319898727226</v>
      </c>
      <c r="U1297" s="211">
        <v>0.37456270957745419</v>
      </c>
      <c r="V1297" s="211">
        <v>6.7441162273272737E-2</v>
      </c>
      <c r="W1297" s="211">
        <v>0.48455872153241025</v>
      </c>
      <c r="X1297" s="211">
        <v>0.28909057687555706</v>
      </c>
      <c r="Y1297" s="211">
        <v>0.76297307754879495</v>
      </c>
      <c r="Z1297" s="211">
        <v>0.14299374985015728</v>
      </c>
      <c r="AA1297" s="212">
        <v>0.11782753981316939</v>
      </c>
    </row>
    <row r="1298" spans="1:27" x14ac:dyDescent="0.35">
      <c r="A1298" s="210" t="s">
        <v>1974</v>
      </c>
      <c r="B1298" s="217">
        <v>122.07405168755561</v>
      </c>
      <c r="C1298" s="211">
        <v>7.4488463122044449E-2</v>
      </c>
      <c r="D1298" s="211">
        <v>0.12731139370212199</v>
      </c>
      <c r="E1298" s="211">
        <v>8.0904728284381111E-2</v>
      </c>
      <c r="F1298" s="211">
        <v>8.7223531041253771E-2</v>
      </c>
      <c r="G1298" s="211">
        <v>0.12410270958349441</v>
      </c>
      <c r="H1298" s="211">
        <v>0.11240718476250502</v>
      </c>
      <c r="I1298" s="211">
        <v>0.45131681383497818</v>
      </c>
      <c r="J1298" s="211">
        <v>0.43347382244828264</v>
      </c>
      <c r="K1298" s="211">
        <v>0.6354775929704044</v>
      </c>
      <c r="L1298" s="211">
        <v>0.27487706320854033</v>
      </c>
      <c r="M1298" s="211">
        <v>0.11084710175287202</v>
      </c>
      <c r="N1298" s="211">
        <v>0.36445155186991107</v>
      </c>
      <c r="O1298" s="211">
        <v>0.61926722413502977</v>
      </c>
      <c r="P1298" s="211">
        <v>6.9024949827305393E-2</v>
      </c>
      <c r="Q1298" s="211">
        <v>9.7578952186102755E-2</v>
      </c>
      <c r="R1298" s="211">
        <v>0.45511651429909267</v>
      </c>
      <c r="S1298" s="211">
        <v>0.35965232085874016</v>
      </c>
      <c r="T1298" s="211">
        <v>0.52063059845912374</v>
      </c>
      <c r="U1298" s="211">
        <v>0.41083474240726914</v>
      </c>
      <c r="V1298" s="211">
        <v>7.1773700886079261E-2</v>
      </c>
      <c r="W1298" s="211">
        <v>0.50185961371299415</v>
      </c>
      <c r="X1298" s="211">
        <v>0.39964500518882778</v>
      </c>
      <c r="Y1298" s="211">
        <v>0.61373966370851729</v>
      </c>
      <c r="Z1298" s="211">
        <v>0.14978548019047255</v>
      </c>
      <c r="AA1298" s="212">
        <v>0.12274986019639034</v>
      </c>
    </row>
    <row r="1299" spans="1:27" x14ac:dyDescent="0.35">
      <c r="A1299" s="210" t="s">
        <v>1975</v>
      </c>
      <c r="B1299" s="217">
        <v>130.63219708663263</v>
      </c>
      <c r="C1299" s="211">
        <v>6.4532278479911248E-2</v>
      </c>
      <c r="D1299" s="211">
        <v>0.12090216347624921</v>
      </c>
      <c r="E1299" s="211">
        <v>6.9462334382869972E-2</v>
      </c>
      <c r="F1299" s="211">
        <v>0.10883238484096777</v>
      </c>
      <c r="G1299" s="211">
        <v>0.12255157541223261</v>
      </c>
      <c r="H1299" s="211">
        <v>0.11691302987648387</v>
      </c>
      <c r="I1299" s="211">
        <v>0.49254444517644824</v>
      </c>
      <c r="J1299" s="211">
        <v>0.43553988369416902</v>
      </c>
      <c r="K1299" s="211">
        <v>0.54321325239741147</v>
      </c>
      <c r="L1299" s="211">
        <v>0.28153014820410377</v>
      </c>
      <c r="M1299" s="211">
        <v>8.858031229394138E-2</v>
      </c>
      <c r="N1299" s="211">
        <v>0.3992172814981213</v>
      </c>
      <c r="O1299" s="211">
        <v>0.55347223444405791</v>
      </c>
      <c r="P1299" s="211">
        <v>6.522068380920322E-2</v>
      </c>
      <c r="Q1299" s="211">
        <v>0.11605711804043896</v>
      </c>
      <c r="R1299" s="211">
        <v>0.45307189463082398</v>
      </c>
      <c r="S1299" s="211">
        <v>0.26259843700807511</v>
      </c>
      <c r="T1299" s="211">
        <v>0.57792666026464845</v>
      </c>
      <c r="U1299" s="211">
        <v>0.45308203916722983</v>
      </c>
      <c r="V1299" s="211">
        <v>0.11771824284223729</v>
      </c>
      <c r="W1299" s="211">
        <v>0.63645909105975562</v>
      </c>
      <c r="X1299" s="211">
        <v>0.30124677003254091</v>
      </c>
      <c r="Y1299" s="211">
        <v>0.77659415927849873</v>
      </c>
      <c r="Z1299" s="211">
        <v>0.14865203417763803</v>
      </c>
      <c r="AA1299" s="212">
        <v>0.12513561492805167</v>
      </c>
    </row>
    <row r="1300" spans="1:27" x14ac:dyDescent="0.35">
      <c r="A1300" s="210" t="s">
        <v>1976</v>
      </c>
      <c r="B1300" s="217">
        <v>133.93228494944947</v>
      </c>
      <c r="C1300" s="211">
        <v>6.2911434341894223E-2</v>
      </c>
      <c r="D1300" s="211">
        <v>0.12531232521164268</v>
      </c>
      <c r="E1300" s="211">
        <v>7.7283915261289138E-2</v>
      </c>
      <c r="F1300" s="211">
        <v>0.1211696467286054</v>
      </c>
      <c r="G1300" s="211">
        <v>0.11673310831233186</v>
      </c>
      <c r="H1300" s="211">
        <v>0.12404296507291829</v>
      </c>
      <c r="I1300" s="211">
        <v>0.48476192909384924</v>
      </c>
      <c r="J1300" s="211">
        <v>0.459697146976902</v>
      </c>
      <c r="K1300" s="211">
        <v>0.54871203459788664</v>
      </c>
      <c r="L1300" s="211">
        <v>0.27362784430303422</v>
      </c>
      <c r="M1300" s="211">
        <v>0.11240350566959635</v>
      </c>
      <c r="N1300" s="211">
        <v>0.39766411942881019</v>
      </c>
      <c r="O1300" s="211">
        <v>0.69473451763249372</v>
      </c>
      <c r="P1300" s="211">
        <v>7.1611169591011214E-2</v>
      </c>
      <c r="Q1300" s="211">
        <v>0.11286717628534891</v>
      </c>
      <c r="R1300" s="211">
        <v>0.40268467846893319</v>
      </c>
      <c r="S1300" s="211">
        <v>0.32864666587525843</v>
      </c>
      <c r="T1300" s="211">
        <v>0.51731859075962283</v>
      </c>
      <c r="U1300" s="211">
        <v>0.52243345592610269</v>
      </c>
      <c r="V1300" s="211">
        <v>6.2826375225712328E-2</v>
      </c>
      <c r="W1300" s="211">
        <v>0.57199211972615904</v>
      </c>
      <c r="X1300" s="211">
        <v>0.26454613529056559</v>
      </c>
      <c r="Y1300" s="211">
        <v>0.67007064645010783</v>
      </c>
      <c r="Z1300" s="211">
        <v>0.14373720759118488</v>
      </c>
      <c r="AA1300" s="212">
        <v>0.11939316767585545</v>
      </c>
    </row>
    <row r="1301" spans="1:27" x14ac:dyDescent="0.35">
      <c r="A1301" s="210" t="s">
        <v>1977</v>
      </c>
      <c r="B1301" s="217">
        <v>156.44919050498822</v>
      </c>
      <c r="C1301" s="211">
        <v>5.6320480554654086E-2</v>
      </c>
      <c r="D1301" s="211">
        <v>0.12216202076487458</v>
      </c>
      <c r="E1301" s="211">
        <v>8.847363994379219E-2</v>
      </c>
      <c r="F1301" s="211">
        <v>9.5015999297934639E-2</v>
      </c>
      <c r="G1301" s="211">
        <v>0.1219026425393588</v>
      </c>
      <c r="H1301" s="211">
        <v>0.114075576555206</v>
      </c>
      <c r="I1301" s="211">
        <v>0.4778399099200899</v>
      </c>
      <c r="J1301" s="211">
        <v>0.47686087654218717</v>
      </c>
      <c r="K1301" s="211">
        <v>0.59636474443563636</v>
      </c>
      <c r="L1301" s="211">
        <v>0.27619690257162283</v>
      </c>
      <c r="M1301" s="211">
        <v>8.7838497363359969E-2</v>
      </c>
      <c r="N1301" s="211">
        <v>0.53841140243930896</v>
      </c>
      <c r="O1301" s="211">
        <v>0.5807852595644547</v>
      </c>
      <c r="P1301" s="211">
        <v>6.513747509768103E-2</v>
      </c>
      <c r="Q1301" s="211">
        <v>5.9117178467190681E-2</v>
      </c>
      <c r="R1301" s="211">
        <v>0.45900627199255983</v>
      </c>
      <c r="S1301" s="211">
        <v>0.34353398208195884</v>
      </c>
      <c r="T1301" s="211">
        <v>0.610354580536282</v>
      </c>
      <c r="U1301" s="211">
        <v>0.40892070014883364</v>
      </c>
      <c r="V1301" s="211">
        <v>0.15823667069123892</v>
      </c>
      <c r="W1301" s="211">
        <v>0.60612256900315387</v>
      </c>
      <c r="X1301" s="211">
        <v>0.25909507526393188</v>
      </c>
      <c r="Y1301" s="211">
        <v>0.75124291317650105</v>
      </c>
      <c r="Z1301" s="211">
        <v>0.14908464112023934</v>
      </c>
      <c r="AA1301" s="212">
        <v>0.12397643827369376</v>
      </c>
    </row>
    <row r="1302" spans="1:27" x14ac:dyDescent="0.35">
      <c r="A1302" s="210" t="s">
        <v>1978</v>
      </c>
      <c r="B1302" s="217">
        <v>145.22942342984365</v>
      </c>
      <c r="C1302" s="211">
        <v>5.4030586090007299E-2</v>
      </c>
      <c r="D1302" s="211">
        <v>0.12470323720272473</v>
      </c>
      <c r="E1302" s="211">
        <v>7.4484191808340261E-2</v>
      </c>
      <c r="F1302" s="211">
        <v>8.6241924677258566E-2</v>
      </c>
      <c r="G1302" s="211">
        <v>0.11311988783931848</v>
      </c>
      <c r="H1302" s="211">
        <v>0.11516647307955877</v>
      </c>
      <c r="I1302" s="211">
        <v>0.48765300997072286</v>
      </c>
      <c r="J1302" s="211">
        <v>0.43814568421083416</v>
      </c>
      <c r="K1302" s="211">
        <v>0.64715764604431747</v>
      </c>
      <c r="L1302" s="211">
        <v>0.28047917802379024</v>
      </c>
      <c r="M1302" s="211">
        <v>9.4189539022899338E-2</v>
      </c>
      <c r="N1302" s="211">
        <v>0.42372428883180935</v>
      </c>
      <c r="O1302" s="211">
        <v>0.6659096600772576</v>
      </c>
      <c r="P1302" s="211">
        <v>6.156953564086326E-2</v>
      </c>
      <c r="Q1302" s="211">
        <v>0.13018040798112213</v>
      </c>
      <c r="R1302" s="211">
        <v>0.37497797027330992</v>
      </c>
      <c r="S1302" s="211">
        <v>0.2804657284503343</v>
      </c>
      <c r="T1302" s="211">
        <v>0.5518480439099962</v>
      </c>
      <c r="U1302" s="211">
        <v>0.46343955144720211</v>
      </c>
      <c r="V1302" s="211">
        <v>0.1369583729819201</v>
      </c>
      <c r="W1302" s="211">
        <v>0.54056397969753067</v>
      </c>
      <c r="X1302" s="211">
        <v>0.400655202361133</v>
      </c>
      <c r="Y1302" s="211">
        <v>0.57818298783912525</v>
      </c>
      <c r="Z1302" s="211">
        <v>0.14878926696099215</v>
      </c>
      <c r="AA1302" s="212">
        <v>0.11744990502186178</v>
      </c>
    </row>
    <row r="1303" spans="1:27" x14ac:dyDescent="0.35">
      <c r="A1303" s="210" t="s">
        <v>1979</v>
      </c>
      <c r="B1303" s="217">
        <v>146.0937886963234</v>
      </c>
      <c r="C1303" s="211">
        <v>5.5808709697599046E-2</v>
      </c>
      <c r="D1303" s="211">
        <v>0.12493439444211506</v>
      </c>
      <c r="E1303" s="211">
        <v>7.370125707851613E-2</v>
      </c>
      <c r="F1303" s="211">
        <v>8.389262472990705E-2</v>
      </c>
      <c r="G1303" s="211">
        <v>0.11843192127573593</v>
      </c>
      <c r="H1303" s="211">
        <v>0.1082410263399653</v>
      </c>
      <c r="I1303" s="211">
        <v>0.52538862599508662</v>
      </c>
      <c r="J1303" s="211">
        <v>0.48307388175040927</v>
      </c>
      <c r="K1303" s="211">
        <v>0.64787536744401897</v>
      </c>
      <c r="L1303" s="211">
        <v>0.28135337973002794</v>
      </c>
      <c r="M1303" s="211">
        <v>8.2109669695924425E-2</v>
      </c>
      <c r="N1303" s="211">
        <v>0.54727873823285933</v>
      </c>
      <c r="O1303" s="211">
        <v>0.75555070676924641</v>
      </c>
      <c r="P1303" s="211">
        <v>6.7867945757849102E-2</v>
      </c>
      <c r="Q1303" s="211">
        <v>5.4881186132108239E-2</v>
      </c>
      <c r="R1303" s="211">
        <v>0.3666095872521461</v>
      </c>
      <c r="S1303" s="211">
        <v>0.32911346435232597</v>
      </c>
      <c r="T1303" s="211">
        <v>0.52640491980049087</v>
      </c>
      <c r="U1303" s="211">
        <v>0.34648115291427806</v>
      </c>
      <c r="V1303" s="211">
        <v>0.16400070204737599</v>
      </c>
      <c r="W1303" s="211">
        <v>0.54211647698814969</v>
      </c>
      <c r="X1303" s="211">
        <v>0.35745979847324977</v>
      </c>
      <c r="Y1303" s="211">
        <v>0.64099458561843536</v>
      </c>
      <c r="Z1303" s="211">
        <v>0.14853595641625128</v>
      </c>
      <c r="AA1303" s="212">
        <v>0.12081766048546258</v>
      </c>
    </row>
    <row r="1304" spans="1:27" x14ac:dyDescent="0.35">
      <c r="A1304" s="210" t="s">
        <v>1980</v>
      </c>
      <c r="B1304" s="217">
        <v>123.04811470580773</v>
      </c>
      <c r="C1304" s="211">
        <v>4.9509725010600268E-2</v>
      </c>
      <c r="D1304" s="211">
        <v>0.1244943895420966</v>
      </c>
      <c r="E1304" s="211">
        <v>7.9900620949732284E-2</v>
      </c>
      <c r="F1304" s="211">
        <v>0.10459622664487675</v>
      </c>
      <c r="G1304" s="211">
        <v>0.12407189425940542</v>
      </c>
      <c r="H1304" s="211">
        <v>0.11961581749939167</v>
      </c>
      <c r="I1304" s="211">
        <v>0.46617469728821492</v>
      </c>
      <c r="J1304" s="211">
        <v>0.42817910308034596</v>
      </c>
      <c r="K1304" s="211">
        <v>0.62313132379048564</v>
      </c>
      <c r="L1304" s="211">
        <v>0.28147536331429707</v>
      </c>
      <c r="M1304" s="211">
        <v>9.4753951654509644E-2</v>
      </c>
      <c r="N1304" s="211">
        <v>0.47474420981907473</v>
      </c>
      <c r="O1304" s="211">
        <v>0.59459281479004233</v>
      </c>
      <c r="P1304" s="211">
        <v>6.3969577817197337E-2</v>
      </c>
      <c r="Q1304" s="211">
        <v>0.13382287444926433</v>
      </c>
      <c r="R1304" s="211">
        <v>0.45583586242083501</v>
      </c>
      <c r="S1304" s="211">
        <v>0.28901805243900275</v>
      </c>
      <c r="T1304" s="211">
        <v>0.53505085307157918</v>
      </c>
      <c r="U1304" s="211">
        <v>0.40769121143683029</v>
      </c>
      <c r="V1304" s="211">
        <v>9.9666235567264963E-2</v>
      </c>
      <c r="W1304" s="211">
        <v>0.55498431341583976</v>
      </c>
      <c r="X1304" s="211">
        <v>0.32655983894384383</v>
      </c>
      <c r="Y1304" s="211">
        <v>0.59405121154800899</v>
      </c>
      <c r="Z1304" s="211">
        <v>0.14588752600572641</v>
      </c>
      <c r="AA1304" s="212">
        <v>0.12363787227242837</v>
      </c>
    </row>
    <row r="1305" spans="1:27" x14ac:dyDescent="0.35">
      <c r="A1305" s="210" t="s">
        <v>1981</v>
      </c>
      <c r="B1305" s="217">
        <v>118.14937653088137</v>
      </c>
      <c r="C1305" s="211">
        <v>5.1232478573557762E-2</v>
      </c>
      <c r="D1305" s="211">
        <v>0.1316451742724053</v>
      </c>
      <c r="E1305" s="211">
        <v>7.5919496557882771E-2</v>
      </c>
      <c r="F1305" s="211">
        <v>0.11019225717849331</v>
      </c>
      <c r="G1305" s="211">
        <v>0.12120452091637413</v>
      </c>
      <c r="H1305" s="211">
        <v>0.11792066644488243</v>
      </c>
      <c r="I1305" s="211">
        <v>0.48572902892602121</v>
      </c>
      <c r="J1305" s="211">
        <v>0.42239657077959591</v>
      </c>
      <c r="K1305" s="211">
        <v>0.58592498685350769</v>
      </c>
      <c r="L1305" s="211">
        <v>0.27820140906373864</v>
      </c>
      <c r="M1305" s="211">
        <v>8.3992523418948833E-2</v>
      </c>
      <c r="N1305" s="211">
        <v>0.42767857440483548</v>
      </c>
      <c r="O1305" s="211">
        <v>0.73541734385095925</v>
      </c>
      <c r="P1305" s="211">
        <v>6.5316696722619194E-2</v>
      </c>
      <c r="Q1305" s="211">
        <v>7.4354238390600111E-2</v>
      </c>
      <c r="R1305" s="211">
        <v>0.45749767373332439</v>
      </c>
      <c r="S1305" s="211">
        <v>0.34119544607060959</v>
      </c>
      <c r="T1305" s="211">
        <v>0.54061850122276478</v>
      </c>
      <c r="U1305" s="211">
        <v>0.45144705358294634</v>
      </c>
      <c r="V1305" s="211">
        <v>5.4796180304811593E-2</v>
      </c>
      <c r="W1305" s="211">
        <v>0.61777474632162632</v>
      </c>
      <c r="X1305" s="211">
        <v>0.31394807953554027</v>
      </c>
      <c r="Y1305" s="211">
        <v>0.77079193725289818</v>
      </c>
      <c r="Z1305" s="211">
        <v>0.14590860990047058</v>
      </c>
      <c r="AA1305" s="212">
        <v>0.11767594219208889</v>
      </c>
    </row>
    <row r="1306" spans="1:27" x14ac:dyDescent="0.35">
      <c r="A1306" s="210" t="s">
        <v>1982</v>
      </c>
      <c r="B1306" s="217">
        <v>133.00864296839848</v>
      </c>
      <c r="C1306" s="211">
        <v>8.5918793783484312E-2</v>
      </c>
      <c r="D1306" s="211">
        <v>0.12812336350432488</v>
      </c>
      <c r="E1306" s="211">
        <v>7.7236142233145927E-2</v>
      </c>
      <c r="F1306" s="211">
        <v>7.8919881882467319E-2</v>
      </c>
      <c r="G1306" s="211">
        <v>0.12426347152505482</v>
      </c>
      <c r="H1306" s="211">
        <v>0.11243834654240492</v>
      </c>
      <c r="I1306" s="211">
        <v>0.47794958019174755</v>
      </c>
      <c r="J1306" s="211">
        <v>0.48817902347880038</v>
      </c>
      <c r="K1306" s="211">
        <v>0.64085223097567023</v>
      </c>
      <c r="L1306" s="211">
        <v>0.27340126505466489</v>
      </c>
      <c r="M1306" s="211">
        <v>8.8547957283113696E-2</v>
      </c>
      <c r="N1306" s="211">
        <v>0.41901768286360563</v>
      </c>
      <c r="O1306" s="211">
        <v>0.7011146709313355</v>
      </c>
      <c r="P1306" s="211">
        <v>7.1808351289441727E-2</v>
      </c>
      <c r="Q1306" s="211">
        <v>9.235039143971617E-2</v>
      </c>
      <c r="R1306" s="211">
        <v>0.40123052509778467</v>
      </c>
      <c r="S1306" s="211">
        <v>0.36872801313452852</v>
      </c>
      <c r="T1306" s="211">
        <v>0.6107753482240228</v>
      </c>
      <c r="U1306" s="211">
        <v>0.41204305006459285</v>
      </c>
      <c r="V1306" s="211">
        <v>6.9173443133277002E-2</v>
      </c>
      <c r="W1306" s="211">
        <v>0.57885982345130249</v>
      </c>
      <c r="X1306" s="211">
        <v>0.27612012832938154</v>
      </c>
      <c r="Y1306" s="211">
        <v>0.61818827342780969</v>
      </c>
      <c r="Z1306" s="211">
        <v>0.1498372653580595</v>
      </c>
      <c r="AA1306" s="212">
        <v>0.11692740564229306</v>
      </c>
    </row>
    <row r="1307" spans="1:27" x14ac:dyDescent="0.35">
      <c r="A1307" s="210" t="s">
        <v>1983</v>
      </c>
      <c r="B1307" s="217">
        <v>175.28313919316707</v>
      </c>
      <c r="C1307" s="211">
        <v>5.1613728038127672E-2</v>
      </c>
      <c r="D1307" s="211">
        <v>0.12845040616027917</v>
      </c>
      <c r="E1307" s="211">
        <v>7.8826534039830379E-2</v>
      </c>
      <c r="F1307" s="211">
        <v>7.7219768254383592E-2</v>
      </c>
      <c r="G1307" s="211">
        <v>0.11830659511222878</v>
      </c>
      <c r="H1307" s="211">
        <v>0.11455287060194676</v>
      </c>
      <c r="I1307" s="211">
        <v>0.51682260908896982</v>
      </c>
      <c r="J1307" s="211">
        <v>0.46017497839991905</v>
      </c>
      <c r="K1307" s="211">
        <v>0.62175297302666077</v>
      </c>
      <c r="L1307" s="211">
        <v>0.2768255051600102</v>
      </c>
      <c r="M1307" s="211">
        <v>0.11800208038905256</v>
      </c>
      <c r="N1307" s="211">
        <v>0.47014140266857857</v>
      </c>
      <c r="O1307" s="211">
        <v>0.55932693598235739</v>
      </c>
      <c r="P1307" s="211">
        <v>7.0526656457996079E-2</v>
      </c>
      <c r="Q1307" s="211">
        <v>6.8984235259065815E-2</v>
      </c>
      <c r="R1307" s="211">
        <v>0.48787553509267167</v>
      </c>
      <c r="S1307" s="211">
        <v>0.39181045422837385</v>
      </c>
      <c r="T1307" s="211">
        <v>0.57110496449195658</v>
      </c>
      <c r="U1307" s="211">
        <v>0.40119050832714254</v>
      </c>
      <c r="V1307" s="211">
        <v>0.17289594244087933</v>
      </c>
      <c r="W1307" s="211">
        <v>0.52937303519471057</v>
      </c>
      <c r="X1307" s="211">
        <v>0.32981078931388325</v>
      </c>
      <c r="Y1307" s="211">
        <v>0.57830415870549845</v>
      </c>
      <c r="Z1307" s="211">
        <v>0.14627428246278723</v>
      </c>
      <c r="AA1307" s="212">
        <v>0.11970145817582782</v>
      </c>
    </row>
    <row r="1308" spans="1:27" x14ac:dyDescent="0.35">
      <c r="A1308" s="210" t="s">
        <v>1984</v>
      </c>
      <c r="B1308" s="217">
        <v>163.1739120346304</v>
      </c>
      <c r="C1308" s="211">
        <v>7.6515296266201058E-2</v>
      </c>
      <c r="D1308" s="211">
        <v>0.13409761895486583</v>
      </c>
      <c r="E1308" s="211">
        <v>6.8030196909345239E-2</v>
      </c>
      <c r="F1308" s="211">
        <v>7.7029035588992378E-2</v>
      </c>
      <c r="G1308" s="211">
        <v>0.12452855593592072</v>
      </c>
      <c r="H1308" s="211">
        <v>0.1111532518962467</v>
      </c>
      <c r="I1308" s="211">
        <v>0.48441200823396025</v>
      </c>
      <c r="J1308" s="211">
        <v>0.49209107003355501</v>
      </c>
      <c r="K1308" s="211">
        <v>0.58525906277327333</v>
      </c>
      <c r="L1308" s="211">
        <v>0.27673441397173509</v>
      </c>
      <c r="M1308" s="211">
        <v>0.11091725161401707</v>
      </c>
      <c r="N1308" s="211">
        <v>0.40957047645149958</v>
      </c>
      <c r="O1308" s="211">
        <v>0.57510791128639038</v>
      </c>
      <c r="P1308" s="211">
        <v>7.2810701661337032E-2</v>
      </c>
      <c r="Q1308" s="211">
        <v>5.4556346498956132E-2</v>
      </c>
      <c r="R1308" s="211">
        <v>0.45318964585240323</v>
      </c>
      <c r="S1308" s="211">
        <v>0.2846023550968465</v>
      </c>
      <c r="T1308" s="211">
        <v>0.56231702350657242</v>
      </c>
      <c r="U1308" s="211">
        <v>0.41678407255778649</v>
      </c>
      <c r="V1308" s="211">
        <v>0.12349716630932558</v>
      </c>
      <c r="W1308" s="211">
        <v>0.54144108828842608</v>
      </c>
      <c r="X1308" s="211">
        <v>0.29697454529574885</v>
      </c>
      <c r="Y1308" s="211">
        <v>0.78644484601771747</v>
      </c>
      <c r="Z1308" s="211">
        <v>0.14581885866817976</v>
      </c>
      <c r="AA1308" s="212">
        <v>0.12050369757131718</v>
      </c>
    </row>
    <row r="1309" spans="1:27" x14ac:dyDescent="0.35">
      <c r="A1309" s="210" t="s">
        <v>1985</v>
      </c>
      <c r="B1309" s="217">
        <v>182.18765981275649</v>
      </c>
      <c r="C1309" s="211">
        <v>5.9592381717707303E-2</v>
      </c>
      <c r="D1309" s="211">
        <v>0.12636380635184352</v>
      </c>
      <c r="E1309" s="211">
        <v>8.0662739218627891E-2</v>
      </c>
      <c r="F1309" s="211">
        <v>9.7492026263563833E-2</v>
      </c>
      <c r="G1309" s="211">
        <v>0.11537208107573621</v>
      </c>
      <c r="H1309" s="211">
        <v>0.10143654497447135</v>
      </c>
      <c r="I1309" s="211">
        <v>0.43951104446128453</v>
      </c>
      <c r="J1309" s="211">
        <v>0.43546727938254493</v>
      </c>
      <c r="K1309" s="211">
        <v>0.6266841020808509</v>
      </c>
      <c r="L1309" s="211">
        <v>0.27320651840968341</v>
      </c>
      <c r="M1309" s="211">
        <v>8.4218734934656064E-2</v>
      </c>
      <c r="N1309" s="211">
        <v>0.39519592263720926</v>
      </c>
      <c r="O1309" s="211">
        <v>0.62633139977713337</v>
      </c>
      <c r="P1309" s="211">
        <v>6.698182862116818E-2</v>
      </c>
      <c r="Q1309" s="211">
        <v>5.5060049246940398E-2</v>
      </c>
      <c r="R1309" s="211">
        <v>0.38725392035541145</v>
      </c>
      <c r="S1309" s="211">
        <v>0.40607122294931752</v>
      </c>
      <c r="T1309" s="211">
        <v>0.56260091497034703</v>
      </c>
      <c r="U1309" s="211">
        <v>0.54520955304815488</v>
      </c>
      <c r="V1309" s="211">
        <v>0.18348819044997497</v>
      </c>
      <c r="W1309" s="211">
        <v>0.54771075858188967</v>
      </c>
      <c r="X1309" s="211">
        <v>0.36895130808161325</v>
      </c>
      <c r="Y1309" s="211">
        <v>0.68192419744741584</v>
      </c>
      <c r="Z1309" s="211">
        <v>0.14734046633012951</v>
      </c>
      <c r="AA1309" s="212">
        <v>0.11919066343389832</v>
      </c>
    </row>
    <row r="1310" spans="1:27" x14ac:dyDescent="0.35">
      <c r="A1310" s="210" t="s">
        <v>1986</v>
      </c>
      <c r="B1310" s="217">
        <v>125.33015512728073</v>
      </c>
      <c r="C1310" s="211">
        <v>6.6634938546508454E-2</v>
      </c>
      <c r="D1310" s="211">
        <v>0.12712521205351568</v>
      </c>
      <c r="E1310" s="211">
        <v>8.0198666225881163E-2</v>
      </c>
      <c r="F1310" s="211">
        <v>0.10587636603469168</v>
      </c>
      <c r="G1310" s="211">
        <v>0.11604872722455808</v>
      </c>
      <c r="H1310" s="211">
        <v>0.12671137054019455</v>
      </c>
      <c r="I1310" s="211">
        <v>0.50375942222109371</v>
      </c>
      <c r="J1310" s="211">
        <v>0.46221900949224504</v>
      </c>
      <c r="K1310" s="211">
        <v>0.63515191395804593</v>
      </c>
      <c r="L1310" s="211">
        <v>0.27578757124210956</v>
      </c>
      <c r="M1310" s="211">
        <v>0.10728852761323607</v>
      </c>
      <c r="N1310" s="211">
        <v>0.42754251165111468</v>
      </c>
      <c r="O1310" s="211">
        <v>0.76853809629158154</v>
      </c>
      <c r="P1310" s="211">
        <v>6.7085480099501951E-2</v>
      </c>
      <c r="Q1310" s="211">
        <v>4.9020120946829379E-2</v>
      </c>
      <c r="R1310" s="211">
        <v>0.35546374671394326</v>
      </c>
      <c r="S1310" s="211">
        <v>0.38821970794601218</v>
      </c>
      <c r="T1310" s="211">
        <v>0.54910151624385473</v>
      </c>
      <c r="U1310" s="211">
        <v>0.40073373548553476</v>
      </c>
      <c r="V1310" s="211">
        <v>6.8619343402909788E-2</v>
      </c>
      <c r="W1310" s="211">
        <v>0.64323932402562933</v>
      </c>
      <c r="X1310" s="211">
        <v>0.2763404560142444</v>
      </c>
      <c r="Y1310" s="211">
        <v>0.64496009134576415</v>
      </c>
      <c r="Z1310" s="211">
        <v>0.14814889063569373</v>
      </c>
      <c r="AA1310" s="212">
        <v>0.12029738303887272</v>
      </c>
    </row>
    <row r="1311" spans="1:27" x14ac:dyDescent="0.35">
      <c r="A1311" s="210" t="s">
        <v>1987</v>
      </c>
      <c r="B1311" s="217">
        <v>123.72064378192151</v>
      </c>
      <c r="C1311" s="211">
        <v>7.9204582252644637E-2</v>
      </c>
      <c r="D1311" s="211">
        <v>0.12627225517325447</v>
      </c>
      <c r="E1311" s="211">
        <v>8.4296103349012635E-2</v>
      </c>
      <c r="F1311" s="211">
        <v>0.1218470990990913</v>
      </c>
      <c r="G1311" s="211">
        <v>0.11804238387074423</v>
      </c>
      <c r="H1311" s="211">
        <v>0.12196767091831962</v>
      </c>
      <c r="I1311" s="211">
        <v>0.52816800870672909</v>
      </c>
      <c r="J1311" s="211">
        <v>0.40261529736785334</v>
      </c>
      <c r="K1311" s="211">
        <v>0.54478946108663706</v>
      </c>
      <c r="L1311" s="211">
        <v>0.27272962694614117</v>
      </c>
      <c r="M1311" s="211">
        <v>9.0354512594008687E-2</v>
      </c>
      <c r="N1311" s="211">
        <v>0.38297252894517808</v>
      </c>
      <c r="O1311" s="211">
        <v>0.65135778417255696</v>
      </c>
      <c r="P1311" s="211">
        <v>6.337254543719216E-2</v>
      </c>
      <c r="Q1311" s="211">
        <v>0.10424755843151289</v>
      </c>
      <c r="R1311" s="211">
        <v>0.47512209735394317</v>
      </c>
      <c r="S1311" s="211">
        <v>0.38426272381944293</v>
      </c>
      <c r="T1311" s="211">
        <v>0.54487660327976906</v>
      </c>
      <c r="U1311" s="211">
        <v>0.36271351888817316</v>
      </c>
      <c r="V1311" s="211">
        <v>7.1976062710281508E-2</v>
      </c>
      <c r="W1311" s="211">
        <v>0.56075343132686217</v>
      </c>
      <c r="X1311" s="211">
        <v>0.37816527682694689</v>
      </c>
      <c r="Y1311" s="211">
        <v>0.75080949636702243</v>
      </c>
      <c r="Z1311" s="211">
        <v>0.13974008072673499</v>
      </c>
      <c r="AA1311" s="212">
        <v>0.11291393829532267</v>
      </c>
    </row>
    <row r="1312" spans="1:27" x14ac:dyDescent="0.35">
      <c r="A1312" s="210" t="s">
        <v>1988</v>
      </c>
      <c r="B1312" s="217">
        <v>152.4175787969329</v>
      </c>
      <c r="C1312" s="211">
        <v>5.8404462127619607E-2</v>
      </c>
      <c r="D1312" s="211">
        <v>0.12373438021561504</v>
      </c>
      <c r="E1312" s="211">
        <v>8.1512894342573458E-2</v>
      </c>
      <c r="F1312" s="211">
        <v>9.8591531383990738E-2</v>
      </c>
      <c r="G1312" s="211">
        <v>0.1243042299619979</v>
      </c>
      <c r="H1312" s="211">
        <v>0.11983687075259991</v>
      </c>
      <c r="I1312" s="211">
        <v>0.51225804708876344</v>
      </c>
      <c r="J1312" s="211">
        <v>0.4202800926359459</v>
      </c>
      <c r="K1312" s="211">
        <v>0.64902917307613972</v>
      </c>
      <c r="L1312" s="211">
        <v>0.27839326020316302</v>
      </c>
      <c r="M1312" s="211">
        <v>0.12089726176873453</v>
      </c>
      <c r="N1312" s="211">
        <v>0.42810515197729193</v>
      </c>
      <c r="O1312" s="211">
        <v>0.71952775380386891</v>
      </c>
      <c r="P1312" s="211">
        <v>6.6802449758413818E-2</v>
      </c>
      <c r="Q1312" s="211">
        <v>0.13523250696366704</v>
      </c>
      <c r="R1312" s="211">
        <v>0.39077849661025243</v>
      </c>
      <c r="S1312" s="211">
        <v>0.41028139136085279</v>
      </c>
      <c r="T1312" s="211">
        <v>0.53944823281943766</v>
      </c>
      <c r="U1312" s="211">
        <v>0.37411987932295288</v>
      </c>
      <c r="V1312" s="211">
        <v>0.11726427452066283</v>
      </c>
      <c r="W1312" s="211">
        <v>0.51879436710667359</v>
      </c>
      <c r="X1312" s="211">
        <v>0.37636667995243051</v>
      </c>
      <c r="Y1312" s="211">
        <v>0.56698471700792274</v>
      </c>
      <c r="Z1312" s="211">
        <v>0.14560482440919334</v>
      </c>
      <c r="AA1312" s="212">
        <v>0.11708210246010751</v>
      </c>
    </row>
    <row r="1313" spans="1:27" x14ac:dyDescent="0.35">
      <c r="A1313" s="210" t="s">
        <v>1989</v>
      </c>
      <c r="B1313" s="217">
        <v>124.66991208494304</v>
      </c>
      <c r="C1313" s="211">
        <v>8.3648725253839998E-2</v>
      </c>
      <c r="D1313" s="211">
        <v>0.12792296069341252</v>
      </c>
      <c r="E1313" s="211">
        <v>6.9515018066694217E-2</v>
      </c>
      <c r="F1313" s="211">
        <v>0.11226281722163352</v>
      </c>
      <c r="G1313" s="211">
        <v>0.12013419166678901</v>
      </c>
      <c r="H1313" s="211">
        <v>0.11974190752418681</v>
      </c>
      <c r="I1313" s="211">
        <v>0.46759639439901252</v>
      </c>
      <c r="J1313" s="211">
        <v>0.44720354764332954</v>
      </c>
      <c r="K1313" s="211">
        <v>0.64811852092166178</v>
      </c>
      <c r="L1313" s="211">
        <v>0.28002377166872139</v>
      </c>
      <c r="M1313" s="211">
        <v>0.11552730742798048</v>
      </c>
      <c r="N1313" s="211">
        <v>0.3534370156475653</v>
      </c>
      <c r="O1313" s="211">
        <v>0.57432976580972372</v>
      </c>
      <c r="P1313" s="211">
        <v>6.9963618599271735E-2</v>
      </c>
      <c r="Q1313" s="211">
        <v>6.4083863154600421E-2</v>
      </c>
      <c r="R1313" s="211">
        <v>0.38517120244747577</v>
      </c>
      <c r="S1313" s="211">
        <v>0.39412571943162267</v>
      </c>
      <c r="T1313" s="211">
        <v>0.53413789611074525</v>
      </c>
      <c r="U1313" s="211">
        <v>0.44704622427426965</v>
      </c>
      <c r="V1313" s="211">
        <v>7.3424292170698152E-2</v>
      </c>
      <c r="W1313" s="211">
        <v>0.54551714840184251</v>
      </c>
      <c r="X1313" s="211">
        <v>0.33405408092514594</v>
      </c>
      <c r="Y1313" s="211">
        <v>0.62331537778085322</v>
      </c>
      <c r="Z1313" s="211">
        <v>0.14966414180236587</v>
      </c>
      <c r="AA1313" s="212">
        <v>0.12212543440422585</v>
      </c>
    </row>
    <row r="1314" spans="1:27" x14ac:dyDescent="0.35">
      <c r="A1314" s="210" t="s">
        <v>1990</v>
      </c>
      <c r="B1314" s="217">
        <v>141.81853620915092</v>
      </c>
      <c r="C1314" s="211">
        <v>5.9557119749128411E-2</v>
      </c>
      <c r="D1314" s="211">
        <v>0.12025321014446158</v>
      </c>
      <c r="E1314" s="211">
        <v>7.7551409510428271E-2</v>
      </c>
      <c r="F1314" s="211">
        <v>0.10254353909363821</v>
      </c>
      <c r="G1314" s="211">
        <v>0.12460859421651412</v>
      </c>
      <c r="H1314" s="211">
        <v>0.10658712184841965</v>
      </c>
      <c r="I1314" s="211">
        <v>0.44322447298344775</v>
      </c>
      <c r="J1314" s="211">
        <v>0.4829655284970133</v>
      </c>
      <c r="K1314" s="211">
        <v>0.59884742701505389</v>
      </c>
      <c r="L1314" s="211">
        <v>0.27485437393198103</v>
      </c>
      <c r="M1314" s="211">
        <v>0.10460584356938521</v>
      </c>
      <c r="N1314" s="211">
        <v>0.34892583937186628</v>
      </c>
      <c r="O1314" s="211">
        <v>0.77330643725726667</v>
      </c>
      <c r="P1314" s="211">
        <v>6.5937407018139979E-2</v>
      </c>
      <c r="Q1314" s="211">
        <v>5.5877161824808355E-2</v>
      </c>
      <c r="R1314" s="211">
        <v>0.3570651487890219</v>
      </c>
      <c r="S1314" s="211">
        <v>0.29379996222595123</v>
      </c>
      <c r="T1314" s="211">
        <v>0.53223327553625621</v>
      </c>
      <c r="U1314" s="211">
        <v>0.47598642430028132</v>
      </c>
      <c r="V1314" s="211">
        <v>0.11105513084871063</v>
      </c>
      <c r="W1314" s="211">
        <v>0.50534000495313203</v>
      </c>
      <c r="X1314" s="211">
        <v>0.28446811911464609</v>
      </c>
      <c r="Y1314" s="211">
        <v>0.64548718783248327</v>
      </c>
      <c r="Z1314" s="211">
        <v>0.14518687466390617</v>
      </c>
      <c r="AA1314" s="212">
        <v>0.11896866114943132</v>
      </c>
    </row>
    <row r="1315" spans="1:27" x14ac:dyDescent="0.35">
      <c r="A1315" s="210" t="s">
        <v>1991</v>
      </c>
      <c r="B1315" s="217">
        <v>115.8890492325848</v>
      </c>
      <c r="C1315" s="211">
        <v>7.4286237118561305E-2</v>
      </c>
      <c r="D1315" s="211">
        <v>0.12366663870521305</v>
      </c>
      <c r="E1315" s="211">
        <v>8.0718785165464144E-2</v>
      </c>
      <c r="F1315" s="211">
        <v>0.10652606699568822</v>
      </c>
      <c r="G1315" s="211">
        <v>0.12066847016575488</v>
      </c>
      <c r="H1315" s="211">
        <v>0.12127253263893374</v>
      </c>
      <c r="I1315" s="211">
        <v>0.52439403254798433</v>
      </c>
      <c r="J1315" s="211">
        <v>0.42258386783477142</v>
      </c>
      <c r="K1315" s="211">
        <v>0.59478980380796187</v>
      </c>
      <c r="L1315" s="211">
        <v>0.28173033698846178</v>
      </c>
      <c r="M1315" s="211">
        <v>8.2560706721249072E-2</v>
      </c>
      <c r="N1315" s="211">
        <v>0.49558523882323635</v>
      </c>
      <c r="O1315" s="211">
        <v>0.64534293501178952</v>
      </c>
      <c r="P1315" s="211">
        <v>6.6771607464994331E-2</v>
      </c>
      <c r="Q1315" s="211">
        <v>8.5512178403026315E-2</v>
      </c>
      <c r="R1315" s="211">
        <v>0.38398942986310108</v>
      </c>
      <c r="S1315" s="211">
        <v>0.44465194135154462</v>
      </c>
      <c r="T1315" s="211">
        <v>0.49545558987781085</v>
      </c>
      <c r="U1315" s="211">
        <v>0.34482853821642395</v>
      </c>
      <c r="V1315" s="211">
        <v>9.1243342517368237E-2</v>
      </c>
      <c r="W1315" s="211">
        <v>0.49575530981998728</v>
      </c>
      <c r="X1315" s="211">
        <v>0.3199046558573414</v>
      </c>
      <c r="Y1315" s="211">
        <v>0.59821908051695649</v>
      </c>
      <c r="Z1315" s="211">
        <v>0.14754482760174789</v>
      </c>
      <c r="AA1315" s="212">
        <v>0.1209685092018202</v>
      </c>
    </row>
    <row r="1316" spans="1:27" x14ac:dyDescent="0.35">
      <c r="A1316" s="210" t="s">
        <v>1992</v>
      </c>
      <c r="B1316" s="217">
        <v>174.97077705896052</v>
      </c>
      <c r="C1316" s="211">
        <v>5.2431465178525587E-2</v>
      </c>
      <c r="D1316" s="211">
        <v>0.12347840593925624</v>
      </c>
      <c r="E1316" s="211">
        <v>6.8074413902893177E-2</v>
      </c>
      <c r="F1316" s="211">
        <v>0.10942423016062094</v>
      </c>
      <c r="G1316" s="211">
        <v>0.11950218072770155</v>
      </c>
      <c r="H1316" s="211">
        <v>0.10716517608646726</v>
      </c>
      <c r="I1316" s="211">
        <v>0.50167166630260407</v>
      </c>
      <c r="J1316" s="211">
        <v>0.46854435752966156</v>
      </c>
      <c r="K1316" s="211">
        <v>0.56883971963627578</v>
      </c>
      <c r="L1316" s="211">
        <v>0.27408925848017524</v>
      </c>
      <c r="M1316" s="211">
        <v>9.3521979867076568E-2</v>
      </c>
      <c r="N1316" s="211">
        <v>0.43470603287682508</v>
      </c>
      <c r="O1316" s="211">
        <v>0.65944621356734778</v>
      </c>
      <c r="P1316" s="211">
        <v>7.2388919854291148E-2</v>
      </c>
      <c r="Q1316" s="211">
        <v>6.6517967879190176E-2</v>
      </c>
      <c r="R1316" s="211">
        <v>0.45598408023416748</v>
      </c>
      <c r="S1316" s="211">
        <v>0.36922259954635839</v>
      </c>
      <c r="T1316" s="211">
        <v>0.48731962080854002</v>
      </c>
      <c r="U1316" s="211">
        <v>0.50523443433761428</v>
      </c>
      <c r="V1316" s="211">
        <v>0.14205254233049833</v>
      </c>
      <c r="W1316" s="211">
        <v>0.54625068535205323</v>
      </c>
      <c r="X1316" s="211">
        <v>0.25361132090569222</v>
      </c>
      <c r="Y1316" s="211">
        <v>0.71007572520759965</v>
      </c>
      <c r="Z1316" s="211">
        <v>0.14367383241779819</v>
      </c>
      <c r="AA1316" s="212">
        <v>0.11535230563838812</v>
      </c>
    </row>
    <row r="1317" spans="1:27" x14ac:dyDescent="0.35">
      <c r="A1317" s="210" t="s">
        <v>1993</v>
      </c>
      <c r="B1317" s="217">
        <v>193.2189564950323</v>
      </c>
      <c r="C1317" s="211">
        <v>5.3349138827475169E-2</v>
      </c>
      <c r="D1317" s="211">
        <v>0.12903450897049742</v>
      </c>
      <c r="E1317" s="211">
        <v>7.1803258686964841E-2</v>
      </c>
      <c r="F1317" s="211">
        <v>9.9013399011969844E-2</v>
      </c>
      <c r="G1317" s="211">
        <v>0.11697732919619085</v>
      </c>
      <c r="H1317" s="211">
        <v>0.12428685208491407</v>
      </c>
      <c r="I1317" s="211">
        <v>0.53160416606398597</v>
      </c>
      <c r="J1317" s="211">
        <v>0.41964496333580731</v>
      </c>
      <c r="K1317" s="211">
        <v>0.58629331566450127</v>
      </c>
      <c r="L1317" s="211">
        <v>0.27211676907605137</v>
      </c>
      <c r="M1317" s="211">
        <v>8.9715052891816291E-2</v>
      </c>
      <c r="N1317" s="211">
        <v>0.52428249375163394</v>
      </c>
      <c r="O1317" s="211">
        <v>0.74109667231118947</v>
      </c>
      <c r="P1317" s="211">
        <v>7.3452425200763713E-2</v>
      </c>
      <c r="Q1317" s="211">
        <v>6.438338834580884E-2</v>
      </c>
      <c r="R1317" s="211">
        <v>0.39292164446365896</v>
      </c>
      <c r="S1317" s="211">
        <v>0.3453698496180857</v>
      </c>
      <c r="T1317" s="211">
        <v>0.54148322110453984</v>
      </c>
      <c r="U1317" s="211">
        <v>0.48299952780959382</v>
      </c>
      <c r="V1317" s="211">
        <v>0.17380462939314692</v>
      </c>
      <c r="W1317" s="211">
        <v>0.55246508237463599</v>
      </c>
      <c r="X1317" s="211">
        <v>0.25223229025906035</v>
      </c>
      <c r="Y1317" s="211">
        <v>0.6271243216540312</v>
      </c>
      <c r="Z1317" s="211">
        <v>0.148098460821038</v>
      </c>
      <c r="AA1317" s="212">
        <v>0.11411465721459088</v>
      </c>
    </row>
    <row r="1318" spans="1:27" x14ac:dyDescent="0.35">
      <c r="A1318" s="210" t="s">
        <v>1994</v>
      </c>
      <c r="B1318" s="217">
        <v>150.30425048822823</v>
      </c>
      <c r="C1318" s="211">
        <v>5.3050440341975973E-2</v>
      </c>
      <c r="D1318" s="211">
        <v>0.1283101795749228</v>
      </c>
      <c r="E1318" s="211">
        <v>7.3807281369892286E-2</v>
      </c>
      <c r="F1318" s="211">
        <v>8.5745997604446067E-2</v>
      </c>
      <c r="G1318" s="211">
        <v>0.12141127143737193</v>
      </c>
      <c r="H1318" s="211">
        <v>0.10797056331712968</v>
      </c>
      <c r="I1318" s="211">
        <v>0.47096394141909581</v>
      </c>
      <c r="J1318" s="211">
        <v>0.45266790776367621</v>
      </c>
      <c r="K1318" s="211">
        <v>0.61211261987032506</v>
      </c>
      <c r="L1318" s="211">
        <v>0.27404322758820948</v>
      </c>
      <c r="M1318" s="211">
        <v>8.3849170568145448E-2</v>
      </c>
      <c r="N1318" s="211">
        <v>0.40745149821052923</v>
      </c>
      <c r="O1318" s="211">
        <v>0.67271687938012026</v>
      </c>
      <c r="P1318" s="211">
        <v>7.4512090652930532E-2</v>
      </c>
      <c r="Q1318" s="211">
        <v>8.5533234365222699E-2</v>
      </c>
      <c r="R1318" s="211">
        <v>0.46093650855495671</v>
      </c>
      <c r="S1318" s="211">
        <v>0.25715222571519064</v>
      </c>
      <c r="T1318" s="211">
        <v>0.58399736548337544</v>
      </c>
      <c r="U1318" s="211">
        <v>0.50961955946398096</v>
      </c>
      <c r="V1318" s="211">
        <v>8.8025926188419659E-2</v>
      </c>
      <c r="W1318" s="211">
        <v>0.57101727275021852</v>
      </c>
      <c r="X1318" s="211">
        <v>0.32727754355649519</v>
      </c>
      <c r="Y1318" s="211">
        <v>0.69223327338548257</v>
      </c>
      <c r="Z1318" s="211">
        <v>0.14879002168569516</v>
      </c>
      <c r="AA1318" s="212">
        <v>0.11700477098600548</v>
      </c>
    </row>
    <row r="1319" spans="1:27" x14ac:dyDescent="0.35">
      <c r="A1319" s="210" t="s">
        <v>1995</v>
      </c>
      <c r="B1319" s="217">
        <v>148.77641475389598</v>
      </c>
      <c r="C1319" s="211">
        <v>7.0735486013403695E-2</v>
      </c>
      <c r="D1319" s="211">
        <v>0.12182511075823173</v>
      </c>
      <c r="E1319" s="211">
        <v>7.9272171107513639E-2</v>
      </c>
      <c r="F1319" s="211">
        <v>7.4360882890539021E-2</v>
      </c>
      <c r="G1319" s="211">
        <v>0.11847375059048114</v>
      </c>
      <c r="H1319" s="211">
        <v>0.10868413402031395</v>
      </c>
      <c r="I1319" s="211">
        <v>0.52327969585842082</v>
      </c>
      <c r="J1319" s="211">
        <v>0.46830371521386577</v>
      </c>
      <c r="K1319" s="211">
        <v>0.64791986672256541</v>
      </c>
      <c r="L1319" s="211">
        <v>0.27060686801934308</v>
      </c>
      <c r="M1319" s="211">
        <v>0.10408908476838569</v>
      </c>
      <c r="N1319" s="211">
        <v>0.42929984218979544</v>
      </c>
      <c r="O1319" s="211">
        <v>0.68033229277713292</v>
      </c>
      <c r="P1319" s="211">
        <v>7.2626614701552003E-2</v>
      </c>
      <c r="Q1319" s="211">
        <v>0.11672879207660422</v>
      </c>
      <c r="R1319" s="211">
        <v>0.39771706894051906</v>
      </c>
      <c r="S1319" s="211">
        <v>0.30075289434720404</v>
      </c>
      <c r="T1319" s="211">
        <v>0.58170340220940375</v>
      </c>
      <c r="U1319" s="211">
        <v>0.48438356167126728</v>
      </c>
      <c r="V1319" s="211">
        <v>6.6910293126634601E-2</v>
      </c>
      <c r="W1319" s="211">
        <v>0.50906895834879073</v>
      </c>
      <c r="X1319" s="211">
        <v>0.3372108558538216</v>
      </c>
      <c r="Y1319" s="211">
        <v>0.63652911898376507</v>
      </c>
      <c r="Z1319" s="211">
        <v>0.14598570959482066</v>
      </c>
      <c r="AA1319" s="212">
        <v>0.1150755290453413</v>
      </c>
    </row>
    <row r="1320" spans="1:27" x14ac:dyDescent="0.35">
      <c r="A1320" s="210" t="s">
        <v>1996</v>
      </c>
      <c r="B1320" s="217">
        <v>169.1844449377073</v>
      </c>
      <c r="C1320" s="211">
        <v>5.8446042153901E-2</v>
      </c>
      <c r="D1320" s="211">
        <v>0.12831923816037791</v>
      </c>
      <c r="E1320" s="211">
        <v>7.6866304008011394E-2</v>
      </c>
      <c r="F1320" s="211">
        <v>9.3393263211419844E-2</v>
      </c>
      <c r="G1320" s="211">
        <v>0.12239589377755029</v>
      </c>
      <c r="H1320" s="211">
        <v>0.12534577535472746</v>
      </c>
      <c r="I1320" s="211">
        <v>0.53022885083616145</v>
      </c>
      <c r="J1320" s="211">
        <v>0.45311453829294723</v>
      </c>
      <c r="K1320" s="211">
        <v>0.5903129472772437</v>
      </c>
      <c r="L1320" s="211">
        <v>0.27468743218716146</v>
      </c>
      <c r="M1320" s="211">
        <v>9.9099657002151537E-2</v>
      </c>
      <c r="N1320" s="211">
        <v>0.58716819558563749</v>
      </c>
      <c r="O1320" s="211">
        <v>0.70516216548726096</v>
      </c>
      <c r="P1320" s="211">
        <v>6.9620565650921257E-2</v>
      </c>
      <c r="Q1320" s="211">
        <v>0.10013278894275658</v>
      </c>
      <c r="R1320" s="211">
        <v>0.44355638892263216</v>
      </c>
      <c r="S1320" s="211">
        <v>0.27951972282564508</v>
      </c>
      <c r="T1320" s="211">
        <v>0.59660285205017571</v>
      </c>
      <c r="U1320" s="211">
        <v>0.47717789543937361</v>
      </c>
      <c r="V1320" s="211">
        <v>0.16123116619446279</v>
      </c>
      <c r="W1320" s="211">
        <v>0.56301069356708999</v>
      </c>
      <c r="X1320" s="211">
        <v>0.27269502607469198</v>
      </c>
      <c r="Y1320" s="211">
        <v>0.54502347905020765</v>
      </c>
      <c r="Z1320" s="211">
        <v>0.14737241077554863</v>
      </c>
      <c r="AA1320" s="212">
        <v>0.12126799601357716</v>
      </c>
    </row>
    <row r="1321" spans="1:27" x14ac:dyDescent="0.35">
      <c r="A1321" s="210" t="s">
        <v>1997</v>
      </c>
      <c r="B1321" s="217">
        <v>119.42631103482756</v>
      </c>
      <c r="C1321" s="211">
        <v>5.1827517753680954E-2</v>
      </c>
      <c r="D1321" s="211">
        <v>0.12437519072578992</v>
      </c>
      <c r="E1321" s="211">
        <v>6.8162456527795498E-2</v>
      </c>
      <c r="F1321" s="211">
        <v>8.7277109187944707E-2</v>
      </c>
      <c r="G1321" s="211">
        <v>0.11818475663824983</v>
      </c>
      <c r="H1321" s="211">
        <v>0.11746312781612103</v>
      </c>
      <c r="I1321" s="211">
        <v>0.5301087262483043</v>
      </c>
      <c r="J1321" s="211">
        <v>0.40888997100319607</v>
      </c>
      <c r="K1321" s="211">
        <v>0.56400166108607352</v>
      </c>
      <c r="L1321" s="211">
        <v>0.2842836204538679</v>
      </c>
      <c r="M1321" s="211">
        <v>8.8437152392262255E-2</v>
      </c>
      <c r="N1321" s="211">
        <v>0.36096351705307717</v>
      </c>
      <c r="O1321" s="211">
        <v>0.70016525405203578</v>
      </c>
      <c r="P1321" s="211">
        <v>6.4829602051951957E-2</v>
      </c>
      <c r="Q1321" s="211">
        <v>0.10669264013894075</v>
      </c>
      <c r="R1321" s="211">
        <v>0.44742520950205522</v>
      </c>
      <c r="S1321" s="211">
        <v>0.31127739314903413</v>
      </c>
      <c r="T1321" s="211">
        <v>0.61631483180710789</v>
      </c>
      <c r="U1321" s="211">
        <v>0.47569707114546533</v>
      </c>
      <c r="V1321" s="211">
        <v>6.441161052020794E-2</v>
      </c>
      <c r="W1321" s="211">
        <v>0.50296706464767482</v>
      </c>
      <c r="X1321" s="211">
        <v>0.23118884006275536</v>
      </c>
      <c r="Y1321" s="211">
        <v>0.6903239393548668</v>
      </c>
      <c r="Z1321" s="211">
        <v>0.14990916805276702</v>
      </c>
      <c r="AA1321" s="212">
        <v>0.11407502643638788</v>
      </c>
    </row>
    <row r="1322" spans="1:27" x14ac:dyDescent="0.35">
      <c r="A1322" s="210" t="s">
        <v>1998</v>
      </c>
      <c r="B1322" s="217">
        <v>149.57746472417608</v>
      </c>
      <c r="C1322" s="211">
        <v>6.4799911831778342E-2</v>
      </c>
      <c r="D1322" s="211">
        <v>0.12857540493262321</v>
      </c>
      <c r="E1322" s="211">
        <v>7.1738195320001433E-2</v>
      </c>
      <c r="F1322" s="211">
        <v>0.11420970223779801</v>
      </c>
      <c r="G1322" s="211">
        <v>0.11444063673044609</v>
      </c>
      <c r="H1322" s="211">
        <v>0.11438269623665054</v>
      </c>
      <c r="I1322" s="211">
        <v>0.42261308209103976</v>
      </c>
      <c r="J1322" s="211">
        <v>0.43630744978279717</v>
      </c>
      <c r="K1322" s="211">
        <v>0.5159324005407806</v>
      </c>
      <c r="L1322" s="211">
        <v>0.2725628340158307</v>
      </c>
      <c r="M1322" s="211">
        <v>8.9183924184382132E-2</v>
      </c>
      <c r="N1322" s="211">
        <v>0.45024702256343052</v>
      </c>
      <c r="O1322" s="211">
        <v>0.74974725932537456</v>
      </c>
      <c r="P1322" s="211">
        <v>7.0651657692121991E-2</v>
      </c>
      <c r="Q1322" s="211">
        <v>9.8421667226291018E-2</v>
      </c>
      <c r="R1322" s="211">
        <v>0.4314170241122483</v>
      </c>
      <c r="S1322" s="211">
        <v>0.30179220921649047</v>
      </c>
      <c r="T1322" s="211">
        <v>0.5025828234208104</v>
      </c>
      <c r="U1322" s="211">
        <v>0.49992076773924876</v>
      </c>
      <c r="V1322" s="211">
        <v>0.13719738171938356</v>
      </c>
      <c r="W1322" s="211">
        <v>0.50951459149338374</v>
      </c>
      <c r="X1322" s="211">
        <v>0.42170882075702415</v>
      </c>
      <c r="Y1322" s="211">
        <v>0.63878028413044674</v>
      </c>
      <c r="Z1322" s="211">
        <v>0.1488481258873951</v>
      </c>
      <c r="AA1322" s="212">
        <v>0.12031389366743535</v>
      </c>
    </row>
    <row r="1323" spans="1:27" x14ac:dyDescent="0.35">
      <c r="A1323" s="210" t="s">
        <v>1999</v>
      </c>
      <c r="B1323" s="217">
        <v>134.5836555068442</v>
      </c>
      <c r="C1323" s="211">
        <v>4.6478135312289046E-2</v>
      </c>
      <c r="D1323" s="211">
        <v>0.12673629829330427</v>
      </c>
      <c r="E1323" s="211">
        <v>7.8906609959630891E-2</v>
      </c>
      <c r="F1323" s="211">
        <v>0.11067942740923686</v>
      </c>
      <c r="G1323" s="211">
        <v>0.12121202080480155</v>
      </c>
      <c r="H1323" s="211">
        <v>0.1183873740369745</v>
      </c>
      <c r="I1323" s="211">
        <v>0.52498582497634061</v>
      </c>
      <c r="J1323" s="211">
        <v>0.42720698612796665</v>
      </c>
      <c r="K1323" s="211">
        <v>0.57339861193687724</v>
      </c>
      <c r="L1323" s="211">
        <v>0.26654277027103185</v>
      </c>
      <c r="M1323" s="211">
        <v>9.4994844224464442E-2</v>
      </c>
      <c r="N1323" s="211">
        <v>0.41371097811248092</v>
      </c>
      <c r="O1323" s="211">
        <v>0.68872682402945851</v>
      </c>
      <c r="P1323" s="211">
        <v>6.8080138293407241E-2</v>
      </c>
      <c r="Q1323" s="211">
        <v>5.7480236068239154E-2</v>
      </c>
      <c r="R1323" s="211">
        <v>0.45665414074293909</v>
      </c>
      <c r="S1323" s="211">
        <v>0.33416959114849087</v>
      </c>
      <c r="T1323" s="211">
        <v>0.60270525883244919</v>
      </c>
      <c r="U1323" s="211">
        <v>0.44775267680157099</v>
      </c>
      <c r="V1323" s="211">
        <v>8.3671430120987253E-2</v>
      </c>
      <c r="W1323" s="211">
        <v>0.56929477994378452</v>
      </c>
      <c r="X1323" s="211">
        <v>0.24895129314306008</v>
      </c>
      <c r="Y1323" s="211">
        <v>0.69455457366547357</v>
      </c>
      <c r="Z1323" s="211">
        <v>0.14553806926052359</v>
      </c>
      <c r="AA1323" s="212">
        <v>0.11747282314023352</v>
      </c>
    </row>
    <row r="1324" spans="1:27" x14ac:dyDescent="0.35">
      <c r="A1324" s="210" t="s">
        <v>2000</v>
      </c>
      <c r="B1324" s="217">
        <v>138.36261211377055</v>
      </c>
      <c r="C1324" s="211">
        <v>5.3573070191628339E-2</v>
      </c>
      <c r="D1324" s="211">
        <v>0.13137434813345111</v>
      </c>
      <c r="E1324" s="211">
        <v>8.6508813430810655E-2</v>
      </c>
      <c r="F1324" s="211">
        <v>0.11974932167644287</v>
      </c>
      <c r="G1324" s="211">
        <v>0.12027521499111118</v>
      </c>
      <c r="H1324" s="211">
        <v>0.10449041228747614</v>
      </c>
      <c r="I1324" s="211">
        <v>0.45143837607898457</v>
      </c>
      <c r="J1324" s="211">
        <v>0.4691378130859768</v>
      </c>
      <c r="K1324" s="211">
        <v>0.54821696458676028</v>
      </c>
      <c r="L1324" s="211">
        <v>0.27425754439663208</v>
      </c>
      <c r="M1324" s="211">
        <v>0.1159437917606973</v>
      </c>
      <c r="N1324" s="211">
        <v>0.44112119814499523</v>
      </c>
      <c r="O1324" s="211">
        <v>0.67429818157221</v>
      </c>
      <c r="P1324" s="211">
        <v>7.1739029956529227E-2</v>
      </c>
      <c r="Q1324" s="211">
        <v>0.11999280768739601</v>
      </c>
      <c r="R1324" s="211">
        <v>0.44397865461157515</v>
      </c>
      <c r="S1324" s="211">
        <v>0.34254462848313361</v>
      </c>
      <c r="T1324" s="211">
        <v>0.61920339383924461</v>
      </c>
      <c r="U1324" s="211">
        <v>0.4423262954290732</v>
      </c>
      <c r="V1324" s="211">
        <v>7.0532169315200094E-2</v>
      </c>
      <c r="W1324" s="211">
        <v>0.56425569606624248</v>
      </c>
      <c r="X1324" s="211">
        <v>0.30636500083801554</v>
      </c>
      <c r="Y1324" s="211">
        <v>0.63240494090768651</v>
      </c>
      <c r="Z1324" s="211">
        <v>0.14951314327071047</v>
      </c>
      <c r="AA1324" s="212">
        <v>0.12213918392523306</v>
      </c>
    </row>
    <row r="1325" spans="1:27" x14ac:dyDescent="0.35">
      <c r="A1325" s="210" t="s">
        <v>2001</v>
      </c>
      <c r="B1325" s="217">
        <v>114.33060853655122</v>
      </c>
      <c r="C1325" s="211">
        <v>5.49156722338607E-2</v>
      </c>
      <c r="D1325" s="211">
        <v>0.11973930793973298</v>
      </c>
      <c r="E1325" s="211">
        <v>7.3097360598826225E-2</v>
      </c>
      <c r="F1325" s="211">
        <v>0.11440390311941481</v>
      </c>
      <c r="G1325" s="211">
        <v>0.12321813178009218</v>
      </c>
      <c r="H1325" s="211">
        <v>0.11679985430740644</v>
      </c>
      <c r="I1325" s="211">
        <v>0.42867463972955755</v>
      </c>
      <c r="J1325" s="211">
        <v>0.42374481843823425</v>
      </c>
      <c r="K1325" s="211">
        <v>0.57337417789376266</v>
      </c>
      <c r="L1325" s="211">
        <v>0.27612853244792274</v>
      </c>
      <c r="M1325" s="211">
        <v>0.10002795744115163</v>
      </c>
      <c r="N1325" s="211">
        <v>0.58277870458794745</v>
      </c>
      <c r="O1325" s="211">
        <v>0.66939162762271665</v>
      </c>
      <c r="P1325" s="211">
        <v>6.9997007042166368E-2</v>
      </c>
      <c r="Q1325" s="211">
        <v>5.7521345206433913E-2</v>
      </c>
      <c r="R1325" s="211">
        <v>0.43335373414315054</v>
      </c>
      <c r="S1325" s="211">
        <v>0.30898936159209589</v>
      </c>
      <c r="T1325" s="211">
        <v>0.57574418088632839</v>
      </c>
      <c r="U1325" s="211">
        <v>0.38315253590827025</v>
      </c>
      <c r="V1325" s="211">
        <v>5.8269031588118164E-2</v>
      </c>
      <c r="W1325" s="211">
        <v>0.54297072072301134</v>
      </c>
      <c r="X1325" s="211">
        <v>0.28607693346540691</v>
      </c>
      <c r="Y1325" s="211">
        <v>0.64276080381037448</v>
      </c>
      <c r="Z1325" s="211">
        <v>0.14641455143691878</v>
      </c>
      <c r="AA1325" s="212">
        <v>0.12341592599220418</v>
      </c>
    </row>
    <row r="1326" spans="1:27" x14ac:dyDescent="0.35">
      <c r="A1326" s="210" t="s">
        <v>2002</v>
      </c>
      <c r="B1326" s="217">
        <v>150.62309644540377</v>
      </c>
      <c r="C1326" s="211">
        <v>8.3155701586824796E-2</v>
      </c>
      <c r="D1326" s="211">
        <v>0.13026328082616812</v>
      </c>
      <c r="E1326" s="211">
        <v>8.348029401231237E-2</v>
      </c>
      <c r="F1326" s="211">
        <v>8.6573787823759046E-2</v>
      </c>
      <c r="G1326" s="211">
        <v>0.12628399562510342</v>
      </c>
      <c r="H1326" s="211">
        <v>0.10958088232915375</v>
      </c>
      <c r="I1326" s="211">
        <v>0.51798327948423484</v>
      </c>
      <c r="J1326" s="211">
        <v>0.4263585498403285</v>
      </c>
      <c r="K1326" s="211">
        <v>0.63177085361519159</v>
      </c>
      <c r="L1326" s="211">
        <v>0.27451236327881284</v>
      </c>
      <c r="M1326" s="211">
        <v>8.9653448562440854E-2</v>
      </c>
      <c r="N1326" s="211">
        <v>0.43245312306815642</v>
      </c>
      <c r="O1326" s="211">
        <v>0.78381543105951335</v>
      </c>
      <c r="P1326" s="211">
        <v>7.1221731314364309E-2</v>
      </c>
      <c r="Q1326" s="211">
        <v>0.10489573171431762</v>
      </c>
      <c r="R1326" s="211">
        <v>0.40626752280323841</v>
      </c>
      <c r="S1326" s="211">
        <v>0.33870703930525381</v>
      </c>
      <c r="T1326" s="211">
        <v>0.54566796442468557</v>
      </c>
      <c r="U1326" s="211">
        <v>0.41257505789624249</v>
      </c>
      <c r="V1326" s="211">
        <v>0.1088537429874742</v>
      </c>
      <c r="W1326" s="211">
        <v>0.54697035649678571</v>
      </c>
      <c r="X1326" s="211">
        <v>0.34863018742979007</v>
      </c>
      <c r="Y1326" s="211">
        <v>0.61233022302041051</v>
      </c>
      <c r="Z1326" s="211">
        <v>0.14841723733550555</v>
      </c>
      <c r="AA1326" s="212">
        <v>0.11853775317983715</v>
      </c>
    </row>
    <row r="1327" spans="1:27" x14ac:dyDescent="0.35">
      <c r="A1327" s="210" t="s">
        <v>2003</v>
      </c>
      <c r="B1327" s="217">
        <v>123.48840342392286</v>
      </c>
      <c r="C1327" s="211">
        <v>5.72247850185243E-2</v>
      </c>
      <c r="D1327" s="211">
        <v>0.12371741275348291</v>
      </c>
      <c r="E1327" s="211">
        <v>6.9408756606278765E-2</v>
      </c>
      <c r="F1327" s="211">
        <v>0.10304527647941582</v>
      </c>
      <c r="G1327" s="211">
        <v>0.11320179820300361</v>
      </c>
      <c r="H1327" s="211">
        <v>0.12001146158051773</v>
      </c>
      <c r="I1327" s="211">
        <v>0.4871436490966683</v>
      </c>
      <c r="J1327" s="211">
        <v>0.45200263151229864</v>
      </c>
      <c r="K1327" s="211">
        <v>0.64491181095019434</v>
      </c>
      <c r="L1327" s="211">
        <v>0.28088657019030927</v>
      </c>
      <c r="M1327" s="211">
        <v>9.4642716428659013E-2</v>
      </c>
      <c r="N1327" s="211">
        <v>0.53765419139836346</v>
      </c>
      <c r="O1327" s="211">
        <v>0.63660581985491871</v>
      </c>
      <c r="P1327" s="211">
        <v>6.8371614189918481E-2</v>
      </c>
      <c r="Q1327" s="211">
        <v>7.4960371512331161E-2</v>
      </c>
      <c r="R1327" s="211">
        <v>0.44454522722215534</v>
      </c>
      <c r="S1327" s="211">
        <v>0.3192624024285089</v>
      </c>
      <c r="T1327" s="211">
        <v>0.59633108320520256</v>
      </c>
      <c r="U1327" s="211">
        <v>0.41728601883634703</v>
      </c>
      <c r="V1327" s="211">
        <v>7.5051095653262942E-2</v>
      </c>
      <c r="W1327" s="211">
        <v>0.63244239857290863</v>
      </c>
      <c r="X1327" s="211">
        <v>0.27800197749512828</v>
      </c>
      <c r="Y1327" s="211">
        <v>0.64419533601096746</v>
      </c>
      <c r="Z1327" s="211">
        <v>0.14835303311030013</v>
      </c>
      <c r="AA1327" s="212">
        <v>0.12269662856432893</v>
      </c>
    </row>
    <row r="1328" spans="1:27" x14ac:dyDescent="0.35">
      <c r="A1328" s="210" t="s">
        <v>2004</v>
      </c>
      <c r="B1328" s="217">
        <v>128.45730986853309</v>
      </c>
      <c r="C1328" s="211">
        <v>7.5953479780050792E-2</v>
      </c>
      <c r="D1328" s="211">
        <v>0.12717300775145576</v>
      </c>
      <c r="E1328" s="211">
        <v>7.2453711940781151E-2</v>
      </c>
      <c r="F1328" s="211">
        <v>0.10933447862023624</v>
      </c>
      <c r="G1328" s="211">
        <v>0.11601693665817495</v>
      </c>
      <c r="H1328" s="211">
        <v>0.11478748151672161</v>
      </c>
      <c r="I1328" s="211">
        <v>0.5026458868404724</v>
      </c>
      <c r="J1328" s="211">
        <v>0.44426050748365342</v>
      </c>
      <c r="K1328" s="211">
        <v>0.57600079602263765</v>
      </c>
      <c r="L1328" s="211">
        <v>0.27794266197796724</v>
      </c>
      <c r="M1328" s="211">
        <v>8.582265499023696E-2</v>
      </c>
      <c r="N1328" s="211">
        <v>0.42125954038900071</v>
      </c>
      <c r="O1328" s="211">
        <v>0.69099359574514407</v>
      </c>
      <c r="P1328" s="211">
        <v>6.6416752686790509E-2</v>
      </c>
      <c r="Q1328" s="211">
        <v>5.3337979591707288E-2</v>
      </c>
      <c r="R1328" s="211">
        <v>0.38448449609984686</v>
      </c>
      <c r="S1328" s="211">
        <v>0.36148679585101967</v>
      </c>
      <c r="T1328" s="211">
        <v>0.50908639340529604</v>
      </c>
      <c r="U1328" s="211">
        <v>0.47214820277549668</v>
      </c>
      <c r="V1328" s="211">
        <v>0.11142855987287753</v>
      </c>
      <c r="W1328" s="211">
        <v>0.57103256199511443</v>
      </c>
      <c r="X1328" s="211">
        <v>0.28895116343045646</v>
      </c>
      <c r="Y1328" s="211">
        <v>0.66670205353255352</v>
      </c>
      <c r="Z1328" s="211">
        <v>0.14806447214440635</v>
      </c>
      <c r="AA1328" s="212">
        <v>0.12337858130989529</v>
      </c>
    </row>
    <row r="1329" spans="1:27" x14ac:dyDescent="0.35">
      <c r="A1329" s="210" t="s">
        <v>2005</v>
      </c>
      <c r="B1329" s="217">
        <v>170.02599295604597</v>
      </c>
      <c r="C1329" s="211">
        <v>6.1253687185150521E-2</v>
      </c>
      <c r="D1329" s="211">
        <v>0.12331784189480427</v>
      </c>
      <c r="E1329" s="211">
        <v>7.5183550789872225E-2</v>
      </c>
      <c r="F1329" s="211">
        <v>7.7312306999048619E-2</v>
      </c>
      <c r="G1329" s="211">
        <v>0.120784304737243</v>
      </c>
      <c r="H1329" s="211">
        <v>0.12017537396494919</v>
      </c>
      <c r="I1329" s="211">
        <v>0.48319852906056426</v>
      </c>
      <c r="J1329" s="211">
        <v>0.43340189202866286</v>
      </c>
      <c r="K1329" s="211">
        <v>0.57535732742465528</v>
      </c>
      <c r="L1329" s="211">
        <v>0.28088274014529929</v>
      </c>
      <c r="M1329" s="211">
        <v>9.2721400686547897E-2</v>
      </c>
      <c r="N1329" s="211">
        <v>0.39060976630620875</v>
      </c>
      <c r="O1329" s="211">
        <v>0.70100903955712934</v>
      </c>
      <c r="P1329" s="211">
        <v>7.357390104260525E-2</v>
      </c>
      <c r="Q1329" s="211">
        <v>7.2281425776845112E-2</v>
      </c>
      <c r="R1329" s="211">
        <v>0.465099308614217</v>
      </c>
      <c r="S1329" s="211">
        <v>0.33666446472027223</v>
      </c>
      <c r="T1329" s="211">
        <v>0.59488843871374264</v>
      </c>
      <c r="U1329" s="211">
        <v>0.52395676802807212</v>
      </c>
      <c r="V1329" s="211">
        <v>0.15912252518777645</v>
      </c>
      <c r="W1329" s="211">
        <v>0.55593496429539557</v>
      </c>
      <c r="X1329" s="211">
        <v>0.35407322378488065</v>
      </c>
      <c r="Y1329" s="211">
        <v>0.57636655056076835</v>
      </c>
      <c r="Z1329" s="211">
        <v>0.1484570087319409</v>
      </c>
      <c r="AA1329" s="212">
        <v>0.11974850819104384</v>
      </c>
    </row>
    <row r="1330" spans="1:27" x14ac:dyDescent="0.35">
      <c r="A1330" s="210" t="s">
        <v>2006</v>
      </c>
      <c r="B1330" s="217">
        <v>126.04338135714238</v>
      </c>
      <c r="C1330" s="211">
        <v>4.6688371882871255E-2</v>
      </c>
      <c r="D1330" s="211">
        <v>0.12559757833018784</v>
      </c>
      <c r="E1330" s="211">
        <v>7.4553648273423936E-2</v>
      </c>
      <c r="F1330" s="211">
        <v>9.3577527934803173E-2</v>
      </c>
      <c r="G1330" s="211">
        <v>0.12159861476598455</v>
      </c>
      <c r="H1330" s="211">
        <v>0.12065785935057552</v>
      </c>
      <c r="I1330" s="211">
        <v>0.51259486015634348</v>
      </c>
      <c r="J1330" s="211">
        <v>0.49298840876510586</v>
      </c>
      <c r="K1330" s="211">
        <v>0.63575537863020537</v>
      </c>
      <c r="L1330" s="211">
        <v>0.27837838030365836</v>
      </c>
      <c r="M1330" s="211">
        <v>0.10542312375232531</v>
      </c>
      <c r="N1330" s="211">
        <v>0.47098816260900944</v>
      </c>
      <c r="O1330" s="211">
        <v>0.63852041097728873</v>
      </c>
      <c r="P1330" s="211">
        <v>6.5127398158641089E-2</v>
      </c>
      <c r="Q1330" s="211">
        <v>6.6105005693484473E-2</v>
      </c>
      <c r="R1330" s="211">
        <v>0.41908634544576623</v>
      </c>
      <c r="S1330" s="211">
        <v>0.32582534586688622</v>
      </c>
      <c r="T1330" s="211">
        <v>0.51322767453967599</v>
      </c>
      <c r="U1330" s="211">
        <v>0.47462859906028398</v>
      </c>
      <c r="V1330" s="211">
        <v>6.1845350322154019E-2</v>
      </c>
      <c r="W1330" s="211">
        <v>0.51843502841327616</v>
      </c>
      <c r="X1330" s="211">
        <v>0.43058397777351121</v>
      </c>
      <c r="Y1330" s="211">
        <v>0.69848807885867414</v>
      </c>
      <c r="Z1330" s="211">
        <v>0.14777784241557818</v>
      </c>
      <c r="AA1330" s="212">
        <v>0.11728300316623586</v>
      </c>
    </row>
    <row r="1331" spans="1:27" x14ac:dyDescent="0.35">
      <c r="A1331" s="210" t="s">
        <v>2007</v>
      </c>
      <c r="B1331" s="217">
        <v>137.24354490368461</v>
      </c>
      <c r="C1331" s="211">
        <v>6.8901119884611284E-2</v>
      </c>
      <c r="D1331" s="211">
        <v>0.11383617419579566</v>
      </c>
      <c r="E1331" s="211">
        <v>8.3872718619073042E-2</v>
      </c>
      <c r="F1331" s="211">
        <v>0.103676459405757</v>
      </c>
      <c r="G1331" s="211">
        <v>0.12029170818053742</v>
      </c>
      <c r="H1331" s="211">
        <v>0.11061598625157308</v>
      </c>
      <c r="I1331" s="211">
        <v>0.43823033361243946</v>
      </c>
      <c r="J1331" s="211">
        <v>0.4912371961310717</v>
      </c>
      <c r="K1331" s="211">
        <v>0.64488207892282223</v>
      </c>
      <c r="L1331" s="211">
        <v>0.27320762381555164</v>
      </c>
      <c r="M1331" s="211">
        <v>8.2909398763921852E-2</v>
      </c>
      <c r="N1331" s="211">
        <v>0.46872758072492265</v>
      </c>
      <c r="O1331" s="211">
        <v>0.7714537046194625</v>
      </c>
      <c r="P1331" s="211">
        <v>6.4778785596352126E-2</v>
      </c>
      <c r="Q1331" s="211">
        <v>8.1839325694984796E-2</v>
      </c>
      <c r="R1331" s="211">
        <v>0.43686977246252306</v>
      </c>
      <c r="S1331" s="211">
        <v>0.29886983830309316</v>
      </c>
      <c r="T1331" s="211">
        <v>0.46811108893189601</v>
      </c>
      <c r="U1331" s="211">
        <v>0.41971385044613646</v>
      </c>
      <c r="V1331" s="211">
        <v>0.14210251883682545</v>
      </c>
      <c r="W1331" s="211">
        <v>0.5343804563274549</v>
      </c>
      <c r="X1331" s="211">
        <v>0.33137483549299451</v>
      </c>
      <c r="Y1331" s="211">
        <v>0.51792102668199735</v>
      </c>
      <c r="Z1331" s="211">
        <v>0.14568084904422224</v>
      </c>
      <c r="AA1331" s="212">
        <v>0.11847637097013886</v>
      </c>
    </row>
    <row r="1332" spans="1:27" x14ac:dyDescent="0.35">
      <c r="A1332" s="210" t="s">
        <v>2008</v>
      </c>
      <c r="B1332" s="217">
        <v>134.23405663842368</v>
      </c>
      <c r="C1332" s="211">
        <v>6.7173077485345178E-2</v>
      </c>
      <c r="D1332" s="211">
        <v>0.11851431274044451</v>
      </c>
      <c r="E1332" s="211">
        <v>8.673286498711949E-2</v>
      </c>
      <c r="F1332" s="211">
        <v>9.6801803247481888E-2</v>
      </c>
      <c r="G1332" s="211">
        <v>0.12240162254242205</v>
      </c>
      <c r="H1332" s="211">
        <v>0.1062593912644087</v>
      </c>
      <c r="I1332" s="211">
        <v>0.4959525768914822</v>
      </c>
      <c r="J1332" s="211">
        <v>0.47882079632774271</v>
      </c>
      <c r="K1332" s="211">
        <v>0.60065711999279947</v>
      </c>
      <c r="L1332" s="211">
        <v>0.27736972865181425</v>
      </c>
      <c r="M1332" s="211">
        <v>7.9197515701980581E-2</v>
      </c>
      <c r="N1332" s="211">
        <v>0.45038541732799997</v>
      </c>
      <c r="O1332" s="211">
        <v>0.71285758756576034</v>
      </c>
      <c r="P1332" s="211">
        <v>6.9470779783033246E-2</v>
      </c>
      <c r="Q1332" s="211">
        <v>0.11244098287090143</v>
      </c>
      <c r="R1332" s="211">
        <v>0.42975658052102284</v>
      </c>
      <c r="S1332" s="211">
        <v>0.32217399359798904</v>
      </c>
      <c r="T1332" s="211">
        <v>0.59153594462581138</v>
      </c>
      <c r="U1332" s="211">
        <v>0.43921240835023601</v>
      </c>
      <c r="V1332" s="211">
        <v>7.3508969877391001E-2</v>
      </c>
      <c r="W1332" s="211">
        <v>0.56202602997345141</v>
      </c>
      <c r="X1332" s="211">
        <v>0.26836531257427704</v>
      </c>
      <c r="Y1332" s="211">
        <v>0.64132855733765348</v>
      </c>
      <c r="Z1332" s="211">
        <v>0.14801635134447352</v>
      </c>
      <c r="AA1332" s="212">
        <v>0.11691655914734707</v>
      </c>
    </row>
    <row r="1333" spans="1:27" x14ac:dyDescent="0.35">
      <c r="A1333" s="210" t="s">
        <v>2009</v>
      </c>
      <c r="B1333" s="217">
        <v>139.93743836462667</v>
      </c>
      <c r="C1333" s="211">
        <v>5.6215098396724984E-2</v>
      </c>
      <c r="D1333" s="211">
        <v>0.13159664664303636</v>
      </c>
      <c r="E1333" s="211">
        <v>7.5806826042093711E-2</v>
      </c>
      <c r="F1333" s="211">
        <v>9.6497382078806981E-2</v>
      </c>
      <c r="G1333" s="211">
        <v>0.11940650149058402</v>
      </c>
      <c r="H1333" s="211">
        <v>0.10656044362607944</v>
      </c>
      <c r="I1333" s="211">
        <v>0.50426583141498837</v>
      </c>
      <c r="J1333" s="211">
        <v>0.43067827475567971</v>
      </c>
      <c r="K1333" s="211">
        <v>0.57607070912580438</v>
      </c>
      <c r="L1333" s="211">
        <v>0.27937407434903505</v>
      </c>
      <c r="M1333" s="211">
        <v>8.5732343571179231E-2</v>
      </c>
      <c r="N1333" s="211">
        <v>0.34990848373921363</v>
      </c>
      <c r="O1333" s="211">
        <v>0.71889845030735211</v>
      </c>
      <c r="P1333" s="211">
        <v>6.9032108850290583E-2</v>
      </c>
      <c r="Q1333" s="211">
        <v>0.12219491440859465</v>
      </c>
      <c r="R1333" s="211">
        <v>0.4039049086053299</v>
      </c>
      <c r="S1333" s="211">
        <v>0.3876063510059044</v>
      </c>
      <c r="T1333" s="211">
        <v>0.56340918984123289</v>
      </c>
      <c r="U1333" s="211">
        <v>0.45448304154385982</v>
      </c>
      <c r="V1333" s="211">
        <v>0.11294547636835332</v>
      </c>
      <c r="W1333" s="211">
        <v>0.53456290953065011</v>
      </c>
      <c r="X1333" s="211">
        <v>0.32528897687985014</v>
      </c>
      <c r="Y1333" s="211">
        <v>0.58194343400677906</v>
      </c>
      <c r="Z1333" s="211">
        <v>0.14944773766157862</v>
      </c>
      <c r="AA1333" s="212">
        <v>0.11566244771276786</v>
      </c>
    </row>
    <row r="1334" spans="1:27" x14ac:dyDescent="0.35">
      <c r="A1334" s="210" t="s">
        <v>2010</v>
      </c>
      <c r="B1334" s="217">
        <v>143.85749024729395</v>
      </c>
      <c r="C1334" s="211">
        <v>5.1948024061700411E-2</v>
      </c>
      <c r="D1334" s="211">
        <v>0.13168100515976053</v>
      </c>
      <c r="E1334" s="211">
        <v>7.2121394054394064E-2</v>
      </c>
      <c r="F1334" s="211">
        <v>0.11367288310526333</v>
      </c>
      <c r="G1334" s="211">
        <v>0.12128338960796026</v>
      </c>
      <c r="H1334" s="211">
        <v>0.11849706530248232</v>
      </c>
      <c r="I1334" s="211">
        <v>0.50527868446195756</v>
      </c>
      <c r="J1334" s="211">
        <v>0.45410155754092568</v>
      </c>
      <c r="K1334" s="211">
        <v>0.58658713279136121</v>
      </c>
      <c r="L1334" s="211">
        <v>0.27721271376065343</v>
      </c>
      <c r="M1334" s="211">
        <v>0.10351349147833006</v>
      </c>
      <c r="N1334" s="211">
        <v>0.41129116895438567</v>
      </c>
      <c r="O1334" s="211">
        <v>0.6147271321073039</v>
      </c>
      <c r="P1334" s="211">
        <v>7.2165942182865622E-2</v>
      </c>
      <c r="Q1334" s="211">
        <v>9.4722958194388293E-2</v>
      </c>
      <c r="R1334" s="211">
        <v>0.46476756668047653</v>
      </c>
      <c r="S1334" s="211">
        <v>0.41239004861180889</v>
      </c>
      <c r="T1334" s="211">
        <v>0.5236659191449673</v>
      </c>
      <c r="U1334" s="211">
        <v>0.32853530706625983</v>
      </c>
      <c r="V1334" s="211">
        <v>0.14201927732602343</v>
      </c>
      <c r="W1334" s="211">
        <v>0.54572926918670217</v>
      </c>
      <c r="X1334" s="211">
        <v>0.34521615699678204</v>
      </c>
      <c r="Y1334" s="211">
        <v>0.70440663245723933</v>
      </c>
      <c r="Z1334" s="211">
        <v>0.14556140002179652</v>
      </c>
      <c r="AA1334" s="212">
        <v>0.12330885468469197</v>
      </c>
    </row>
    <row r="1335" spans="1:27" x14ac:dyDescent="0.35">
      <c r="A1335" s="210" t="s">
        <v>2011</v>
      </c>
      <c r="B1335" s="217">
        <v>149.50531083647513</v>
      </c>
      <c r="C1335" s="211">
        <v>6.1022428837254727E-2</v>
      </c>
      <c r="D1335" s="211">
        <v>0.1276680836631976</v>
      </c>
      <c r="E1335" s="211">
        <v>8.4496557241700687E-2</v>
      </c>
      <c r="F1335" s="211">
        <v>9.497330113855279E-2</v>
      </c>
      <c r="G1335" s="211">
        <v>0.12063054694337164</v>
      </c>
      <c r="H1335" s="211">
        <v>0.11773375849056156</v>
      </c>
      <c r="I1335" s="211">
        <v>0.48440842959351582</v>
      </c>
      <c r="J1335" s="211">
        <v>0.45314413021958477</v>
      </c>
      <c r="K1335" s="211">
        <v>0.56737389955756257</v>
      </c>
      <c r="L1335" s="211">
        <v>0.2693850714562489</v>
      </c>
      <c r="M1335" s="211">
        <v>9.215532495906037E-2</v>
      </c>
      <c r="N1335" s="211">
        <v>0.42541440130151131</v>
      </c>
      <c r="O1335" s="211">
        <v>0.60172759987577196</v>
      </c>
      <c r="P1335" s="211">
        <v>6.8769290560042828E-2</v>
      </c>
      <c r="Q1335" s="211">
        <v>5.6769189300518483E-2</v>
      </c>
      <c r="R1335" s="211">
        <v>0.42287973139868851</v>
      </c>
      <c r="S1335" s="211">
        <v>0.31614636192553647</v>
      </c>
      <c r="T1335" s="211">
        <v>0.58127571966314906</v>
      </c>
      <c r="U1335" s="211">
        <v>0.38497812378626145</v>
      </c>
      <c r="V1335" s="211">
        <v>0.16868224745110669</v>
      </c>
      <c r="W1335" s="211">
        <v>0.59463137004682021</v>
      </c>
      <c r="X1335" s="211">
        <v>0.24296478296743482</v>
      </c>
      <c r="Y1335" s="211">
        <v>0.6789510571375641</v>
      </c>
      <c r="Z1335" s="211">
        <v>0.14949048700201328</v>
      </c>
      <c r="AA1335" s="212">
        <v>0.12337352674092583</v>
      </c>
    </row>
    <row r="1336" spans="1:27" x14ac:dyDescent="0.35">
      <c r="A1336" s="210" t="s">
        <v>2012</v>
      </c>
      <c r="B1336" s="217">
        <v>120.7888298667479</v>
      </c>
      <c r="C1336" s="211">
        <v>6.0967771955331991E-2</v>
      </c>
      <c r="D1336" s="211">
        <v>0.12026480431549284</v>
      </c>
      <c r="E1336" s="211">
        <v>7.5944199622508313E-2</v>
      </c>
      <c r="F1336" s="211">
        <v>8.7811133539596256E-2</v>
      </c>
      <c r="G1336" s="211">
        <v>0.11502416363784747</v>
      </c>
      <c r="H1336" s="211">
        <v>0.11693973471148436</v>
      </c>
      <c r="I1336" s="211">
        <v>0.4845636028692063</v>
      </c>
      <c r="J1336" s="211">
        <v>0.45874702593487399</v>
      </c>
      <c r="K1336" s="211">
        <v>0.64305988928534197</v>
      </c>
      <c r="L1336" s="211">
        <v>0.27741454749144778</v>
      </c>
      <c r="M1336" s="211">
        <v>0.11627524247273024</v>
      </c>
      <c r="N1336" s="211">
        <v>0.47630212492522495</v>
      </c>
      <c r="O1336" s="211">
        <v>0.68741827231701003</v>
      </c>
      <c r="P1336" s="211">
        <v>6.0907800190602927E-2</v>
      </c>
      <c r="Q1336" s="211">
        <v>4.0303834654456749E-2</v>
      </c>
      <c r="R1336" s="211">
        <v>0.45788203539683098</v>
      </c>
      <c r="S1336" s="211">
        <v>0.36487219587729591</v>
      </c>
      <c r="T1336" s="211">
        <v>0.50999949669997469</v>
      </c>
      <c r="U1336" s="211">
        <v>0.40504004379982272</v>
      </c>
      <c r="V1336" s="211">
        <v>8.0171063660997036E-2</v>
      </c>
      <c r="W1336" s="211">
        <v>0.53592896813004753</v>
      </c>
      <c r="X1336" s="211">
        <v>0.3108372655081309</v>
      </c>
      <c r="Y1336" s="211">
        <v>0.58387731343524041</v>
      </c>
      <c r="Z1336" s="211">
        <v>0.14905931134533812</v>
      </c>
      <c r="AA1336" s="212">
        <v>0.11971107499447081</v>
      </c>
    </row>
    <row r="1337" spans="1:27" x14ac:dyDescent="0.35">
      <c r="A1337" s="210" t="s">
        <v>2013</v>
      </c>
      <c r="B1337" s="217">
        <v>113.24446589889939</v>
      </c>
      <c r="C1337" s="211">
        <v>5.5017779699937853E-2</v>
      </c>
      <c r="D1337" s="211">
        <v>0.13055563454315486</v>
      </c>
      <c r="E1337" s="211">
        <v>7.8247892832400801E-2</v>
      </c>
      <c r="F1337" s="211">
        <v>8.4659507216866686E-2</v>
      </c>
      <c r="G1337" s="211">
        <v>0.12502840498274873</v>
      </c>
      <c r="H1337" s="211">
        <v>0.12017329243235872</v>
      </c>
      <c r="I1337" s="211">
        <v>0.46784770910096884</v>
      </c>
      <c r="J1337" s="211">
        <v>0.4061475698672205</v>
      </c>
      <c r="K1337" s="211">
        <v>0.61024584569556084</v>
      </c>
      <c r="L1337" s="211">
        <v>0.26964987846382388</v>
      </c>
      <c r="M1337" s="211">
        <v>7.9209589175143078E-2</v>
      </c>
      <c r="N1337" s="211">
        <v>0.48334860095601379</v>
      </c>
      <c r="O1337" s="211">
        <v>0.61274648447218283</v>
      </c>
      <c r="P1337" s="211">
        <v>6.3045248372160453E-2</v>
      </c>
      <c r="Q1337" s="211">
        <v>4.7327587699379663E-2</v>
      </c>
      <c r="R1337" s="211">
        <v>0.44913336710176599</v>
      </c>
      <c r="S1337" s="211">
        <v>0.37522133138583297</v>
      </c>
      <c r="T1337" s="211">
        <v>0.46341102593193073</v>
      </c>
      <c r="U1337" s="211">
        <v>0.40903748273569651</v>
      </c>
      <c r="V1337" s="211">
        <v>8.687037474374644E-2</v>
      </c>
      <c r="W1337" s="211">
        <v>0.54742947020789212</v>
      </c>
      <c r="X1337" s="211">
        <v>0.3128348049863201</v>
      </c>
      <c r="Y1337" s="211">
        <v>0.70886997650738537</v>
      </c>
      <c r="Z1337" s="211">
        <v>0.14528495263333041</v>
      </c>
      <c r="AA1337" s="212">
        <v>0.12336578147556149</v>
      </c>
    </row>
    <row r="1338" spans="1:27" x14ac:dyDescent="0.35">
      <c r="A1338" s="210" t="s">
        <v>2014</v>
      </c>
      <c r="B1338" s="217">
        <v>140.58480852045406</v>
      </c>
      <c r="C1338" s="211">
        <v>5.6095692642421341E-2</v>
      </c>
      <c r="D1338" s="211">
        <v>0.13169057867586986</v>
      </c>
      <c r="E1338" s="211">
        <v>8.1437544688153729E-2</v>
      </c>
      <c r="F1338" s="211">
        <v>9.7048249773143552E-2</v>
      </c>
      <c r="G1338" s="211">
        <v>0.12246146107883936</v>
      </c>
      <c r="H1338" s="211">
        <v>0.12281419375212763</v>
      </c>
      <c r="I1338" s="211">
        <v>0.47222271371713403</v>
      </c>
      <c r="J1338" s="211">
        <v>0.45370373165764599</v>
      </c>
      <c r="K1338" s="211">
        <v>0.58117294735466296</v>
      </c>
      <c r="L1338" s="211">
        <v>0.276487438221383</v>
      </c>
      <c r="M1338" s="211">
        <v>8.9203263598232899E-2</v>
      </c>
      <c r="N1338" s="211">
        <v>0.45254083546848511</v>
      </c>
      <c r="O1338" s="211">
        <v>0.67674655752218316</v>
      </c>
      <c r="P1338" s="211">
        <v>6.809591058210987E-2</v>
      </c>
      <c r="Q1338" s="211">
        <v>8.7145223697221066E-2</v>
      </c>
      <c r="R1338" s="211">
        <v>0.44678851734924607</v>
      </c>
      <c r="S1338" s="211">
        <v>0.3180743359493382</v>
      </c>
      <c r="T1338" s="211">
        <v>0.5689314103687324</v>
      </c>
      <c r="U1338" s="211">
        <v>0.45696531873276575</v>
      </c>
      <c r="V1338" s="211">
        <v>0.10591926298114539</v>
      </c>
      <c r="W1338" s="211">
        <v>0.54896519032149438</v>
      </c>
      <c r="X1338" s="211">
        <v>0.31940401357112957</v>
      </c>
      <c r="Y1338" s="211">
        <v>0.67861785757455617</v>
      </c>
      <c r="Z1338" s="211">
        <v>0.14853672789765671</v>
      </c>
      <c r="AA1338" s="212">
        <v>0.12151679461715482</v>
      </c>
    </row>
    <row r="1339" spans="1:27" x14ac:dyDescent="0.35">
      <c r="A1339" s="210" t="s">
        <v>2015</v>
      </c>
      <c r="B1339" s="217">
        <v>165.20179101727882</v>
      </c>
      <c r="C1339" s="211">
        <v>5.8226713989140318E-2</v>
      </c>
      <c r="D1339" s="211">
        <v>0.12869520984954258</v>
      </c>
      <c r="E1339" s="211">
        <v>8.2458007398172037E-2</v>
      </c>
      <c r="F1339" s="211">
        <v>9.6832695363806051E-2</v>
      </c>
      <c r="G1339" s="211">
        <v>0.12021778320477416</v>
      </c>
      <c r="H1339" s="211">
        <v>0.12117724929928823</v>
      </c>
      <c r="I1339" s="211">
        <v>0.41627443152397037</v>
      </c>
      <c r="J1339" s="211">
        <v>0.44018630008955684</v>
      </c>
      <c r="K1339" s="211">
        <v>0.63919197758348023</v>
      </c>
      <c r="L1339" s="211">
        <v>0.2712875492300576</v>
      </c>
      <c r="M1339" s="211">
        <v>8.2309397354841135E-2</v>
      </c>
      <c r="N1339" s="211">
        <v>0.41038187422718136</v>
      </c>
      <c r="O1339" s="211">
        <v>0.69740368778830186</v>
      </c>
      <c r="P1339" s="211">
        <v>6.570699712339502E-2</v>
      </c>
      <c r="Q1339" s="211">
        <v>8.1898228568791656E-2</v>
      </c>
      <c r="R1339" s="211">
        <v>0.47805693363637553</v>
      </c>
      <c r="S1339" s="211">
        <v>0.31361537979363041</v>
      </c>
      <c r="T1339" s="211">
        <v>0.59858096512436632</v>
      </c>
      <c r="U1339" s="211">
        <v>0.48116343216600199</v>
      </c>
      <c r="V1339" s="211">
        <v>0.15793629705078438</v>
      </c>
      <c r="W1339" s="211">
        <v>0.52353553601579228</v>
      </c>
      <c r="X1339" s="211">
        <v>0.36026395838325814</v>
      </c>
      <c r="Y1339" s="211">
        <v>0.63406006213624533</v>
      </c>
      <c r="Z1339" s="211">
        <v>0.14736345390865918</v>
      </c>
      <c r="AA1339" s="212">
        <v>0.11694360963142462</v>
      </c>
    </row>
    <row r="1340" spans="1:27" x14ac:dyDescent="0.35">
      <c r="A1340" s="210" t="s">
        <v>2016</v>
      </c>
      <c r="B1340" s="217">
        <v>122.88851115194583</v>
      </c>
      <c r="C1340" s="211">
        <v>7.1900744070232558E-2</v>
      </c>
      <c r="D1340" s="211">
        <v>0.1271607351139406</v>
      </c>
      <c r="E1340" s="211">
        <v>7.2227391984354308E-2</v>
      </c>
      <c r="F1340" s="211">
        <v>7.1156896999109626E-2</v>
      </c>
      <c r="G1340" s="211">
        <v>0.12340385973708994</v>
      </c>
      <c r="H1340" s="211">
        <v>0.12492136433496616</v>
      </c>
      <c r="I1340" s="211">
        <v>0.49546561401725353</v>
      </c>
      <c r="J1340" s="211">
        <v>0.46698544443514572</v>
      </c>
      <c r="K1340" s="211">
        <v>0.62280715722375279</v>
      </c>
      <c r="L1340" s="211">
        <v>0.28113696850640935</v>
      </c>
      <c r="M1340" s="211">
        <v>9.1572055194881638E-2</v>
      </c>
      <c r="N1340" s="211">
        <v>0.50212690294308493</v>
      </c>
      <c r="O1340" s="211">
        <v>0.6605275203913239</v>
      </c>
      <c r="P1340" s="211">
        <v>7.2077199866919336E-2</v>
      </c>
      <c r="Q1340" s="211">
        <v>9.3656442401667289E-2</v>
      </c>
      <c r="R1340" s="211">
        <v>0.41152159950728801</v>
      </c>
      <c r="S1340" s="211">
        <v>0.29459810181837803</v>
      </c>
      <c r="T1340" s="211">
        <v>0.47834217964239389</v>
      </c>
      <c r="U1340" s="211">
        <v>0.37965674861256032</v>
      </c>
      <c r="V1340" s="211">
        <v>6.8993344614839303E-2</v>
      </c>
      <c r="W1340" s="211">
        <v>0.52809853674887419</v>
      </c>
      <c r="X1340" s="211">
        <v>0.25516926020975428</v>
      </c>
      <c r="Y1340" s="211">
        <v>0.707841395042899</v>
      </c>
      <c r="Z1340" s="211">
        <v>0.14430112480215301</v>
      </c>
      <c r="AA1340" s="212">
        <v>0.12072423653591281</v>
      </c>
    </row>
    <row r="1341" spans="1:27" x14ac:dyDescent="0.35">
      <c r="A1341" s="210" t="s">
        <v>2017</v>
      </c>
      <c r="B1341" s="217">
        <v>153.39622828416717</v>
      </c>
      <c r="C1341" s="211">
        <v>5.5870147050285174E-2</v>
      </c>
      <c r="D1341" s="211">
        <v>0.13078041211339858</v>
      </c>
      <c r="E1341" s="211">
        <v>7.9964673371385311E-2</v>
      </c>
      <c r="F1341" s="211">
        <v>0.11000551472445581</v>
      </c>
      <c r="G1341" s="211">
        <v>0.12109607210553977</v>
      </c>
      <c r="H1341" s="211">
        <v>0.1156451020182318</v>
      </c>
      <c r="I1341" s="211">
        <v>0.51648208340067159</v>
      </c>
      <c r="J1341" s="211">
        <v>0.40383078790493426</v>
      </c>
      <c r="K1341" s="211">
        <v>0.61203317127009893</v>
      </c>
      <c r="L1341" s="211">
        <v>0.27942939690586649</v>
      </c>
      <c r="M1341" s="211">
        <v>8.5933233125630393E-2</v>
      </c>
      <c r="N1341" s="211">
        <v>0.52981247468119697</v>
      </c>
      <c r="O1341" s="211">
        <v>0.62345369080948176</v>
      </c>
      <c r="P1341" s="211">
        <v>6.8703603542243072E-2</v>
      </c>
      <c r="Q1341" s="211">
        <v>6.1567389599917394E-2</v>
      </c>
      <c r="R1341" s="211">
        <v>0.41789459741433227</v>
      </c>
      <c r="S1341" s="211">
        <v>0.28379240008351919</v>
      </c>
      <c r="T1341" s="211">
        <v>0.49505495913206604</v>
      </c>
      <c r="U1341" s="211">
        <v>0.43750054436196678</v>
      </c>
      <c r="V1341" s="211">
        <v>0.13150224999768556</v>
      </c>
      <c r="W1341" s="211">
        <v>0.49737935548332812</v>
      </c>
      <c r="X1341" s="211">
        <v>0.33296142265696826</v>
      </c>
      <c r="Y1341" s="211">
        <v>0.63827698065148775</v>
      </c>
      <c r="Z1341" s="211">
        <v>0.14833778297401368</v>
      </c>
      <c r="AA1341" s="212">
        <v>0.11516426069096677</v>
      </c>
    </row>
    <row r="1342" spans="1:27" x14ac:dyDescent="0.35">
      <c r="A1342" s="210" t="s">
        <v>2018</v>
      </c>
      <c r="B1342" s="217">
        <v>137.87419656321683</v>
      </c>
      <c r="C1342" s="211">
        <v>7.3801721123469971E-2</v>
      </c>
      <c r="D1342" s="211">
        <v>0.12201933601958641</v>
      </c>
      <c r="E1342" s="211">
        <v>8.6097401527866241E-2</v>
      </c>
      <c r="F1342" s="211">
        <v>0.10772824361088383</v>
      </c>
      <c r="G1342" s="211">
        <v>0.12428060092507877</v>
      </c>
      <c r="H1342" s="211">
        <v>0.11030865199263255</v>
      </c>
      <c r="I1342" s="211">
        <v>0.5320741659305015</v>
      </c>
      <c r="J1342" s="211">
        <v>0.44845297342360818</v>
      </c>
      <c r="K1342" s="211">
        <v>0.63405094414388252</v>
      </c>
      <c r="L1342" s="211">
        <v>0.27178949046062778</v>
      </c>
      <c r="M1342" s="211">
        <v>9.8435643083650798E-2</v>
      </c>
      <c r="N1342" s="211">
        <v>0.39924604434495775</v>
      </c>
      <c r="O1342" s="211">
        <v>0.70184216780895814</v>
      </c>
      <c r="P1342" s="211">
        <v>7.2769643154857205E-2</v>
      </c>
      <c r="Q1342" s="211">
        <v>0.10562451804517388</v>
      </c>
      <c r="R1342" s="211">
        <v>0.41051049596686978</v>
      </c>
      <c r="S1342" s="211">
        <v>0.35572574758892173</v>
      </c>
      <c r="T1342" s="211">
        <v>0.54476267892152064</v>
      </c>
      <c r="U1342" s="211">
        <v>0.41003542542590699</v>
      </c>
      <c r="V1342" s="211">
        <v>7.5982308587305245E-2</v>
      </c>
      <c r="W1342" s="211">
        <v>0.54152465642199166</v>
      </c>
      <c r="X1342" s="211">
        <v>0.41021917839637517</v>
      </c>
      <c r="Y1342" s="211">
        <v>0.64862904844788272</v>
      </c>
      <c r="Z1342" s="211">
        <v>0.14689429168049939</v>
      </c>
      <c r="AA1342" s="212">
        <v>0.11979412071982513</v>
      </c>
    </row>
    <row r="1343" spans="1:27" x14ac:dyDescent="0.35">
      <c r="A1343" s="210" t="s">
        <v>2019</v>
      </c>
      <c r="B1343" s="217">
        <v>123.86841035458893</v>
      </c>
      <c r="C1343" s="211">
        <v>6.3244858893803699E-2</v>
      </c>
      <c r="D1343" s="211">
        <v>0.1214278716180188</v>
      </c>
      <c r="E1343" s="211">
        <v>7.1498746318522641E-2</v>
      </c>
      <c r="F1343" s="211">
        <v>8.9857313918658047E-2</v>
      </c>
      <c r="G1343" s="211">
        <v>0.12189875495585455</v>
      </c>
      <c r="H1343" s="211">
        <v>0.12741401606277392</v>
      </c>
      <c r="I1343" s="211">
        <v>0.48331314109886309</v>
      </c>
      <c r="J1343" s="211">
        <v>0.44108072787991398</v>
      </c>
      <c r="K1343" s="211">
        <v>0.63720742962319854</v>
      </c>
      <c r="L1343" s="211">
        <v>0.27484840530769095</v>
      </c>
      <c r="M1343" s="211">
        <v>9.7130578714401436E-2</v>
      </c>
      <c r="N1343" s="211">
        <v>0.41559821151652304</v>
      </c>
      <c r="O1343" s="211">
        <v>0.76706750701734094</v>
      </c>
      <c r="P1343" s="211">
        <v>6.729304056367974E-2</v>
      </c>
      <c r="Q1343" s="211">
        <v>5.1240373599814093E-2</v>
      </c>
      <c r="R1343" s="211">
        <v>0.43316253220012774</v>
      </c>
      <c r="S1343" s="211">
        <v>0.28636706963542058</v>
      </c>
      <c r="T1343" s="211">
        <v>0.5907199853776165</v>
      </c>
      <c r="U1343" s="211">
        <v>0.53638652467014591</v>
      </c>
      <c r="V1343" s="211">
        <v>5.39568399111411E-2</v>
      </c>
      <c r="W1343" s="211">
        <v>0.56031232098100592</v>
      </c>
      <c r="X1343" s="211">
        <v>0.3584351299748344</v>
      </c>
      <c r="Y1343" s="211">
        <v>0.72354080468273907</v>
      </c>
      <c r="Z1343" s="211">
        <v>0.14828700603126388</v>
      </c>
      <c r="AA1343" s="212">
        <v>0.12074201296297514</v>
      </c>
    </row>
    <row r="1344" spans="1:27" x14ac:dyDescent="0.35">
      <c r="A1344" s="210" t="s">
        <v>2020</v>
      </c>
      <c r="B1344" s="217">
        <v>131.36397048039225</v>
      </c>
      <c r="C1344" s="211">
        <v>5.5020530687981503E-2</v>
      </c>
      <c r="D1344" s="211">
        <v>0.1272381352319622</v>
      </c>
      <c r="E1344" s="211">
        <v>7.5841326887099728E-2</v>
      </c>
      <c r="F1344" s="211">
        <v>0.11339868377560337</v>
      </c>
      <c r="G1344" s="211">
        <v>0.11894574395796674</v>
      </c>
      <c r="H1344" s="211">
        <v>0.11324394588557379</v>
      </c>
      <c r="I1344" s="211">
        <v>0.5092543348867985</v>
      </c>
      <c r="J1344" s="211">
        <v>0.45304824191590998</v>
      </c>
      <c r="K1344" s="211">
        <v>0.54509786941608218</v>
      </c>
      <c r="L1344" s="211">
        <v>0.26842921203052417</v>
      </c>
      <c r="M1344" s="211">
        <v>9.599591768079746E-2</v>
      </c>
      <c r="N1344" s="211">
        <v>0.44000533323132385</v>
      </c>
      <c r="O1344" s="211">
        <v>0.67903125056350755</v>
      </c>
      <c r="P1344" s="211">
        <v>7.0958029644968557E-2</v>
      </c>
      <c r="Q1344" s="211">
        <v>6.2341551064259385E-2</v>
      </c>
      <c r="R1344" s="211">
        <v>0.46020333729523177</v>
      </c>
      <c r="S1344" s="211">
        <v>0.32489142375750429</v>
      </c>
      <c r="T1344" s="211">
        <v>0.55607284450419758</v>
      </c>
      <c r="U1344" s="211">
        <v>0.43883861406972235</v>
      </c>
      <c r="V1344" s="211">
        <v>7.33793360647014E-2</v>
      </c>
      <c r="W1344" s="211">
        <v>0.56132653969069601</v>
      </c>
      <c r="X1344" s="211">
        <v>0.27648642796988393</v>
      </c>
      <c r="Y1344" s="211">
        <v>0.56937138594033554</v>
      </c>
      <c r="Z1344" s="211">
        <v>0.14870325152977321</v>
      </c>
      <c r="AA1344" s="212">
        <v>0.11273314241258184</v>
      </c>
    </row>
    <row r="1345" spans="1:27" x14ac:dyDescent="0.35">
      <c r="A1345" s="210" t="s">
        <v>2021</v>
      </c>
      <c r="B1345" s="217">
        <v>143.60208490166957</v>
      </c>
      <c r="C1345" s="211">
        <v>6.9039956753157605E-2</v>
      </c>
      <c r="D1345" s="211">
        <v>0.12024779097104639</v>
      </c>
      <c r="E1345" s="211">
        <v>7.0903047970222982E-2</v>
      </c>
      <c r="F1345" s="211">
        <v>7.7086363498355653E-2</v>
      </c>
      <c r="G1345" s="211">
        <v>0.12162188097105822</v>
      </c>
      <c r="H1345" s="211">
        <v>0.11993672103677525</v>
      </c>
      <c r="I1345" s="211">
        <v>0.51500174615935879</v>
      </c>
      <c r="J1345" s="211">
        <v>0.44515189157904728</v>
      </c>
      <c r="K1345" s="211">
        <v>0.55044418375144821</v>
      </c>
      <c r="L1345" s="211">
        <v>0.2747642365437688</v>
      </c>
      <c r="M1345" s="211">
        <v>8.6806185754674942E-2</v>
      </c>
      <c r="N1345" s="211">
        <v>0.43366818815735775</v>
      </c>
      <c r="O1345" s="211">
        <v>0.66908584422528783</v>
      </c>
      <c r="P1345" s="211">
        <v>6.399765225808067E-2</v>
      </c>
      <c r="Q1345" s="211">
        <v>9.3989734173935718E-2</v>
      </c>
      <c r="R1345" s="211">
        <v>0.45173129075667878</v>
      </c>
      <c r="S1345" s="211">
        <v>0.26218754003628958</v>
      </c>
      <c r="T1345" s="211">
        <v>0.50396645117835304</v>
      </c>
      <c r="U1345" s="211">
        <v>0.47179793723428159</v>
      </c>
      <c r="V1345" s="211">
        <v>0.14690841447587002</v>
      </c>
      <c r="W1345" s="211">
        <v>0.53122780646427614</v>
      </c>
      <c r="X1345" s="211">
        <v>0.34361744097596059</v>
      </c>
      <c r="Y1345" s="211">
        <v>0.62634637136839655</v>
      </c>
      <c r="Z1345" s="211">
        <v>0.14983367667083805</v>
      </c>
      <c r="AA1345" s="212">
        <v>0.11634908626449356</v>
      </c>
    </row>
    <row r="1346" spans="1:27" x14ac:dyDescent="0.35">
      <c r="A1346" s="210" t="s">
        <v>2022</v>
      </c>
      <c r="B1346" s="217">
        <v>124.28926647242739</v>
      </c>
      <c r="C1346" s="211">
        <v>4.7895681929307231E-2</v>
      </c>
      <c r="D1346" s="211">
        <v>0.12822311975940787</v>
      </c>
      <c r="E1346" s="211">
        <v>6.9422490907028594E-2</v>
      </c>
      <c r="F1346" s="211">
        <v>9.4864059200712253E-2</v>
      </c>
      <c r="G1346" s="211">
        <v>0.11973650321812791</v>
      </c>
      <c r="H1346" s="211">
        <v>0.11782435398907359</v>
      </c>
      <c r="I1346" s="211">
        <v>0.44644021323230498</v>
      </c>
      <c r="J1346" s="211">
        <v>0.48876431974657997</v>
      </c>
      <c r="K1346" s="211">
        <v>0.60510874728730324</v>
      </c>
      <c r="L1346" s="211">
        <v>0.26746110622273195</v>
      </c>
      <c r="M1346" s="211">
        <v>9.8197885011078317E-2</v>
      </c>
      <c r="N1346" s="211">
        <v>0.52667361512341582</v>
      </c>
      <c r="O1346" s="211">
        <v>0.79244280788848076</v>
      </c>
      <c r="P1346" s="211">
        <v>7.1983458639204037E-2</v>
      </c>
      <c r="Q1346" s="211">
        <v>4.7535363383979574E-2</v>
      </c>
      <c r="R1346" s="211">
        <v>0.39606187244517821</v>
      </c>
      <c r="S1346" s="211">
        <v>0.31946054124424805</v>
      </c>
      <c r="T1346" s="211">
        <v>0.58455415285510581</v>
      </c>
      <c r="U1346" s="211">
        <v>0.39221552767045209</v>
      </c>
      <c r="V1346" s="211">
        <v>6.8837906739400212E-2</v>
      </c>
      <c r="W1346" s="211">
        <v>0.58116871184121577</v>
      </c>
      <c r="X1346" s="211">
        <v>0.28975460937085895</v>
      </c>
      <c r="Y1346" s="211">
        <v>0.62371819094745962</v>
      </c>
      <c r="Z1346" s="211">
        <v>0.14066022141509468</v>
      </c>
      <c r="AA1346" s="212">
        <v>0.12167442699197101</v>
      </c>
    </row>
    <row r="1347" spans="1:27" x14ac:dyDescent="0.35">
      <c r="A1347" s="210" t="s">
        <v>2023</v>
      </c>
      <c r="B1347" s="217">
        <v>116.59897858446524</v>
      </c>
      <c r="C1347" s="211">
        <v>5.0473114621438005E-2</v>
      </c>
      <c r="D1347" s="211">
        <v>0.11846487841712849</v>
      </c>
      <c r="E1347" s="211">
        <v>7.8533146884342833E-2</v>
      </c>
      <c r="F1347" s="211">
        <v>0.10150506795914456</v>
      </c>
      <c r="G1347" s="211">
        <v>0.11903418726793698</v>
      </c>
      <c r="H1347" s="211">
        <v>0.11750222369560838</v>
      </c>
      <c r="I1347" s="211">
        <v>0.50224138023397913</v>
      </c>
      <c r="J1347" s="211">
        <v>0.45023081914844576</v>
      </c>
      <c r="K1347" s="211">
        <v>0.62064199801353159</v>
      </c>
      <c r="L1347" s="211">
        <v>0.27311642521360346</v>
      </c>
      <c r="M1347" s="211">
        <v>7.6244161329815346E-2</v>
      </c>
      <c r="N1347" s="211">
        <v>0.46208409800497163</v>
      </c>
      <c r="O1347" s="211">
        <v>0.5604781895332378</v>
      </c>
      <c r="P1347" s="211">
        <v>7.3198141820970716E-2</v>
      </c>
      <c r="Q1347" s="211">
        <v>0.13884376378098914</v>
      </c>
      <c r="R1347" s="211">
        <v>0.41697455677512918</v>
      </c>
      <c r="S1347" s="211">
        <v>0.2752576643676472</v>
      </c>
      <c r="T1347" s="211">
        <v>0.63752433332333347</v>
      </c>
      <c r="U1347" s="211">
        <v>0.34513685291716983</v>
      </c>
      <c r="V1347" s="211">
        <v>7.414195555205344E-2</v>
      </c>
      <c r="W1347" s="211">
        <v>0.51458507342279103</v>
      </c>
      <c r="X1347" s="211">
        <v>0.39056549730118301</v>
      </c>
      <c r="Y1347" s="211">
        <v>0.58944222751898667</v>
      </c>
      <c r="Z1347" s="211">
        <v>0.14376003967466477</v>
      </c>
      <c r="AA1347" s="212">
        <v>0.12203365421291279</v>
      </c>
    </row>
    <row r="1348" spans="1:27" x14ac:dyDescent="0.35">
      <c r="A1348" s="210" t="s">
        <v>2024</v>
      </c>
      <c r="B1348" s="217">
        <v>116.82659526503075</v>
      </c>
      <c r="C1348" s="211">
        <v>5.2766836762194298E-2</v>
      </c>
      <c r="D1348" s="211">
        <v>0.12799182422624003</v>
      </c>
      <c r="E1348" s="211">
        <v>8.0756330768962478E-2</v>
      </c>
      <c r="F1348" s="211">
        <v>0.10669043597060658</v>
      </c>
      <c r="G1348" s="211">
        <v>0.11572945411026955</v>
      </c>
      <c r="H1348" s="211">
        <v>0.11310257515412174</v>
      </c>
      <c r="I1348" s="211">
        <v>0.51700320559402568</v>
      </c>
      <c r="J1348" s="211">
        <v>0.41252939322423549</v>
      </c>
      <c r="K1348" s="211">
        <v>0.58092553587416218</v>
      </c>
      <c r="L1348" s="211">
        <v>0.27120228115896677</v>
      </c>
      <c r="M1348" s="211">
        <v>0.10503724817327767</v>
      </c>
      <c r="N1348" s="211">
        <v>0.44743643598863725</v>
      </c>
      <c r="O1348" s="211">
        <v>0.51868847210925872</v>
      </c>
      <c r="P1348" s="211">
        <v>6.886848032049156E-2</v>
      </c>
      <c r="Q1348" s="211">
        <v>8.1871570695608395E-2</v>
      </c>
      <c r="R1348" s="211">
        <v>0.46618337117253533</v>
      </c>
      <c r="S1348" s="211">
        <v>0.25903127444245627</v>
      </c>
      <c r="T1348" s="211">
        <v>0.51972882357908634</v>
      </c>
      <c r="U1348" s="211">
        <v>0.35839787640385778</v>
      </c>
      <c r="V1348" s="211">
        <v>8.2194837788428385E-2</v>
      </c>
      <c r="W1348" s="211">
        <v>0.51722626389653992</v>
      </c>
      <c r="X1348" s="211">
        <v>0.3151557422436792</v>
      </c>
      <c r="Y1348" s="211">
        <v>0.60487497545939739</v>
      </c>
      <c r="Z1348" s="211">
        <v>0.14533749857293782</v>
      </c>
      <c r="AA1348" s="212">
        <v>0.12102526410636248</v>
      </c>
    </row>
    <row r="1349" spans="1:27" x14ac:dyDescent="0.35">
      <c r="A1349" s="210" t="s">
        <v>2025</v>
      </c>
      <c r="B1349" s="217">
        <v>133.8799422730105</v>
      </c>
      <c r="C1349" s="211">
        <v>6.6682503052871725E-2</v>
      </c>
      <c r="D1349" s="211">
        <v>0.12363166521991299</v>
      </c>
      <c r="E1349" s="211">
        <v>7.416276293884419E-2</v>
      </c>
      <c r="F1349" s="211">
        <v>9.2180824155210589E-2</v>
      </c>
      <c r="G1349" s="211">
        <v>0.12069097977628077</v>
      </c>
      <c r="H1349" s="211">
        <v>0.12298047871592512</v>
      </c>
      <c r="I1349" s="211">
        <v>0.52376166309533423</v>
      </c>
      <c r="J1349" s="211">
        <v>0.45412515687637095</v>
      </c>
      <c r="K1349" s="211">
        <v>0.60071843539241854</v>
      </c>
      <c r="L1349" s="211">
        <v>0.27363327615469885</v>
      </c>
      <c r="M1349" s="211">
        <v>0.11433505330556631</v>
      </c>
      <c r="N1349" s="211">
        <v>0.45037173659842522</v>
      </c>
      <c r="O1349" s="211">
        <v>0.62360695074773587</v>
      </c>
      <c r="P1349" s="211">
        <v>7.3232018541069879E-2</v>
      </c>
      <c r="Q1349" s="211">
        <v>5.2593190450479749E-2</v>
      </c>
      <c r="R1349" s="211">
        <v>0.41958544168131262</v>
      </c>
      <c r="S1349" s="211">
        <v>0.25810171384802127</v>
      </c>
      <c r="T1349" s="211">
        <v>0.58095234315029087</v>
      </c>
      <c r="U1349" s="211">
        <v>0.35304280839207836</v>
      </c>
      <c r="V1349" s="211">
        <v>8.7495522675043194E-2</v>
      </c>
      <c r="W1349" s="211">
        <v>0.51719944743611201</v>
      </c>
      <c r="X1349" s="211">
        <v>0.32016362964581935</v>
      </c>
      <c r="Y1349" s="211">
        <v>0.67610250100699942</v>
      </c>
      <c r="Z1349" s="211">
        <v>0.1496309955137059</v>
      </c>
      <c r="AA1349" s="212">
        <v>0.12107706874660576</v>
      </c>
    </row>
    <row r="1350" spans="1:27" x14ac:dyDescent="0.35">
      <c r="A1350" s="210" t="s">
        <v>2026</v>
      </c>
      <c r="B1350" s="217">
        <v>158.81560264705129</v>
      </c>
      <c r="C1350" s="211">
        <v>5.643808524569903E-2</v>
      </c>
      <c r="D1350" s="211">
        <v>0.12934957051958695</v>
      </c>
      <c r="E1350" s="211">
        <v>8.4635732629527005E-2</v>
      </c>
      <c r="F1350" s="211">
        <v>8.0269226142424932E-2</v>
      </c>
      <c r="G1350" s="211">
        <v>0.12067564777741595</v>
      </c>
      <c r="H1350" s="211">
        <v>0.12485288635360052</v>
      </c>
      <c r="I1350" s="211">
        <v>0.52266519888029883</v>
      </c>
      <c r="J1350" s="211">
        <v>0.46042529301084423</v>
      </c>
      <c r="K1350" s="211">
        <v>0.5372971792915</v>
      </c>
      <c r="L1350" s="211">
        <v>0.27283706609255193</v>
      </c>
      <c r="M1350" s="211">
        <v>0.1087089688958577</v>
      </c>
      <c r="N1350" s="211">
        <v>0.53741572051958753</v>
      </c>
      <c r="O1350" s="211">
        <v>0.69312201535870321</v>
      </c>
      <c r="P1350" s="211">
        <v>6.7716897731250961E-2</v>
      </c>
      <c r="Q1350" s="211">
        <v>0.15428450607807045</v>
      </c>
      <c r="R1350" s="211">
        <v>0.45141347849572294</v>
      </c>
      <c r="S1350" s="211">
        <v>0.26505560907893233</v>
      </c>
      <c r="T1350" s="211">
        <v>0.57262903809752075</v>
      </c>
      <c r="U1350" s="211">
        <v>0.41355815027682019</v>
      </c>
      <c r="V1350" s="211">
        <v>0.10435918875250758</v>
      </c>
      <c r="W1350" s="211">
        <v>0.56474255158740183</v>
      </c>
      <c r="X1350" s="211">
        <v>0.34534818566556097</v>
      </c>
      <c r="Y1350" s="211">
        <v>0.60849943014233931</v>
      </c>
      <c r="Z1350" s="211">
        <v>0.14594397836587039</v>
      </c>
      <c r="AA1350" s="212">
        <v>0.11409953015650211</v>
      </c>
    </row>
    <row r="1351" spans="1:27" x14ac:dyDescent="0.35">
      <c r="A1351" s="210" t="s">
        <v>2027</v>
      </c>
      <c r="B1351" s="217">
        <v>134.07910510215223</v>
      </c>
      <c r="C1351" s="211">
        <v>7.6013828045044349E-2</v>
      </c>
      <c r="D1351" s="211">
        <v>0.12595985750056782</v>
      </c>
      <c r="E1351" s="211">
        <v>8.3291768182474385E-2</v>
      </c>
      <c r="F1351" s="211">
        <v>7.4782368467289445E-2</v>
      </c>
      <c r="G1351" s="211">
        <v>0.1144028435326075</v>
      </c>
      <c r="H1351" s="211">
        <v>0.10908824902275301</v>
      </c>
      <c r="I1351" s="211">
        <v>0.45505428498273731</v>
      </c>
      <c r="J1351" s="211">
        <v>0.484638919267743</v>
      </c>
      <c r="K1351" s="211">
        <v>0.52776407134036396</v>
      </c>
      <c r="L1351" s="211">
        <v>0.27292213795069015</v>
      </c>
      <c r="M1351" s="211">
        <v>9.7763797715999898E-2</v>
      </c>
      <c r="N1351" s="211">
        <v>0.43183474344893152</v>
      </c>
      <c r="O1351" s="211">
        <v>0.69477216869095382</v>
      </c>
      <c r="P1351" s="211">
        <v>6.8277185721320688E-2</v>
      </c>
      <c r="Q1351" s="211">
        <v>9.7965300511437731E-2</v>
      </c>
      <c r="R1351" s="211">
        <v>0.43373066723464171</v>
      </c>
      <c r="S1351" s="211">
        <v>0.32816364701659217</v>
      </c>
      <c r="T1351" s="211">
        <v>0.57337288810634024</v>
      </c>
      <c r="U1351" s="211">
        <v>0.51004530695309225</v>
      </c>
      <c r="V1351" s="211">
        <v>6.441937522866803E-2</v>
      </c>
      <c r="W1351" s="211">
        <v>0.50252095635293526</v>
      </c>
      <c r="X1351" s="211">
        <v>0.24883295705485003</v>
      </c>
      <c r="Y1351" s="211">
        <v>0.7848673315029393</v>
      </c>
      <c r="Z1351" s="211">
        <v>0.14547939067440582</v>
      </c>
      <c r="AA1351" s="212">
        <v>0.11928658659748193</v>
      </c>
    </row>
    <row r="1352" spans="1:27" x14ac:dyDescent="0.35">
      <c r="A1352" s="210" t="s">
        <v>2028</v>
      </c>
      <c r="B1352" s="217">
        <v>154.01084102934098</v>
      </c>
      <c r="C1352" s="211">
        <v>6.1440751384968954E-2</v>
      </c>
      <c r="D1352" s="211">
        <v>0.13041819595550025</v>
      </c>
      <c r="E1352" s="211">
        <v>7.5900002057313676E-2</v>
      </c>
      <c r="F1352" s="211">
        <v>8.9573312807416441E-2</v>
      </c>
      <c r="G1352" s="211">
        <v>0.11494153437583918</v>
      </c>
      <c r="H1352" s="211">
        <v>0.12281081540970537</v>
      </c>
      <c r="I1352" s="211">
        <v>0.45498747118679089</v>
      </c>
      <c r="J1352" s="211">
        <v>0.4351940555610182</v>
      </c>
      <c r="K1352" s="211">
        <v>0.64669166657235433</v>
      </c>
      <c r="L1352" s="211">
        <v>0.2735124052766682</v>
      </c>
      <c r="M1352" s="211">
        <v>0.10595316906854813</v>
      </c>
      <c r="N1352" s="211">
        <v>0.38533765990914148</v>
      </c>
      <c r="O1352" s="211">
        <v>0.75503591852165997</v>
      </c>
      <c r="P1352" s="211">
        <v>6.7982693506046757E-2</v>
      </c>
      <c r="Q1352" s="211">
        <v>6.6754854423584406E-2</v>
      </c>
      <c r="R1352" s="211">
        <v>0.37849610773653625</v>
      </c>
      <c r="S1352" s="211">
        <v>0.42387173836123887</v>
      </c>
      <c r="T1352" s="211">
        <v>0.49885022500961546</v>
      </c>
      <c r="U1352" s="211">
        <v>0.51597882741281653</v>
      </c>
      <c r="V1352" s="211">
        <v>0.11829884002306996</v>
      </c>
      <c r="W1352" s="211">
        <v>0.57679915306246865</v>
      </c>
      <c r="X1352" s="211">
        <v>0.29999347995100717</v>
      </c>
      <c r="Y1352" s="211">
        <v>0.58817103731719655</v>
      </c>
      <c r="Z1352" s="211">
        <v>0.14704499311003458</v>
      </c>
      <c r="AA1352" s="212">
        <v>0.12012273335784412</v>
      </c>
    </row>
    <row r="1353" spans="1:27" x14ac:dyDescent="0.35">
      <c r="A1353" s="210" t="s">
        <v>2029</v>
      </c>
      <c r="B1353" s="217">
        <v>137.38798420283135</v>
      </c>
      <c r="C1353" s="211">
        <v>7.1628711548812785E-2</v>
      </c>
      <c r="D1353" s="211">
        <v>0.12253181030940313</v>
      </c>
      <c r="E1353" s="211">
        <v>8.0443910704908736E-2</v>
      </c>
      <c r="F1353" s="211">
        <v>0.10669653341419733</v>
      </c>
      <c r="G1353" s="211">
        <v>0.12453235325984838</v>
      </c>
      <c r="H1353" s="211">
        <v>0.10778301270652457</v>
      </c>
      <c r="I1353" s="211">
        <v>0.47029234436559297</v>
      </c>
      <c r="J1353" s="211">
        <v>0.44973607208324895</v>
      </c>
      <c r="K1353" s="211">
        <v>0.63829470870624139</v>
      </c>
      <c r="L1353" s="211">
        <v>0.27016538312569821</v>
      </c>
      <c r="M1353" s="211">
        <v>0.12030296591657795</v>
      </c>
      <c r="N1353" s="211">
        <v>0.38483257886397587</v>
      </c>
      <c r="O1353" s="211">
        <v>0.55961111155353427</v>
      </c>
      <c r="P1353" s="211">
        <v>6.7871081276773132E-2</v>
      </c>
      <c r="Q1353" s="211">
        <v>7.584513926870165E-2</v>
      </c>
      <c r="R1353" s="211">
        <v>0.43191209101253497</v>
      </c>
      <c r="S1353" s="211">
        <v>0.3060707294068743</v>
      </c>
      <c r="T1353" s="211">
        <v>0.46632583668186778</v>
      </c>
      <c r="U1353" s="211">
        <v>0.38836827900306753</v>
      </c>
      <c r="V1353" s="211">
        <v>8.8323074822880265E-2</v>
      </c>
      <c r="W1353" s="211">
        <v>0.56242456374763528</v>
      </c>
      <c r="X1353" s="211">
        <v>0.34603830405376201</v>
      </c>
      <c r="Y1353" s="211">
        <v>0.60399013200833784</v>
      </c>
      <c r="Z1353" s="211">
        <v>0.13947209936470406</v>
      </c>
      <c r="AA1353" s="212">
        <v>0.11379297368994318</v>
      </c>
    </row>
    <row r="1354" spans="1:27" x14ac:dyDescent="0.35">
      <c r="A1354" s="210" t="s">
        <v>2030</v>
      </c>
      <c r="B1354" s="217">
        <v>174.83994175264533</v>
      </c>
      <c r="C1354" s="211">
        <v>7.1588394215080842E-2</v>
      </c>
      <c r="D1354" s="211">
        <v>0.13238060740813173</v>
      </c>
      <c r="E1354" s="211">
        <v>7.7447296003851876E-2</v>
      </c>
      <c r="F1354" s="211">
        <v>9.2017184287668516E-2</v>
      </c>
      <c r="G1354" s="211">
        <v>0.12222549712010894</v>
      </c>
      <c r="H1354" s="211">
        <v>0.1208767425398741</v>
      </c>
      <c r="I1354" s="211">
        <v>0.53105863030198319</v>
      </c>
      <c r="J1354" s="211">
        <v>0.47368132523213025</v>
      </c>
      <c r="K1354" s="211">
        <v>0.61185940984067122</v>
      </c>
      <c r="L1354" s="211">
        <v>0.26694357091675835</v>
      </c>
      <c r="M1354" s="211">
        <v>0.10373787251345179</v>
      </c>
      <c r="N1354" s="211">
        <v>0.46053706588030829</v>
      </c>
      <c r="O1354" s="211">
        <v>0.67187758709722334</v>
      </c>
      <c r="P1354" s="211">
        <v>7.2561057211778704E-2</v>
      </c>
      <c r="Q1354" s="211">
        <v>7.7371306271184034E-2</v>
      </c>
      <c r="R1354" s="211">
        <v>0.40684608539098305</v>
      </c>
      <c r="S1354" s="211">
        <v>0.30744805505337286</v>
      </c>
      <c r="T1354" s="211">
        <v>0.56223904069603969</v>
      </c>
      <c r="U1354" s="211">
        <v>0.49882455008568105</v>
      </c>
      <c r="V1354" s="211">
        <v>0.16374961673755198</v>
      </c>
      <c r="W1354" s="211">
        <v>0.52233464290862863</v>
      </c>
      <c r="X1354" s="211">
        <v>0.34827515916731094</v>
      </c>
      <c r="Y1354" s="211">
        <v>0.51719295313678793</v>
      </c>
      <c r="Z1354" s="211">
        <v>0.14913771382984903</v>
      </c>
      <c r="AA1354" s="212">
        <v>0.12006115762766098</v>
      </c>
    </row>
    <row r="1355" spans="1:27" x14ac:dyDescent="0.35">
      <c r="A1355" s="210" t="s">
        <v>2031</v>
      </c>
      <c r="B1355" s="217">
        <v>139.20913400540823</v>
      </c>
      <c r="C1355" s="211">
        <v>5.4112417575157661E-2</v>
      </c>
      <c r="D1355" s="211">
        <v>0.12785352966879365</v>
      </c>
      <c r="E1355" s="211">
        <v>7.7710471964196823E-2</v>
      </c>
      <c r="F1355" s="211">
        <v>8.2264277110849326E-2</v>
      </c>
      <c r="G1355" s="211">
        <v>0.1228697651757258</v>
      </c>
      <c r="H1355" s="211">
        <v>0.1257976908255406</v>
      </c>
      <c r="I1355" s="211">
        <v>0.44358214191454237</v>
      </c>
      <c r="J1355" s="211">
        <v>0.47193576291116396</v>
      </c>
      <c r="K1355" s="211">
        <v>0.58735345767973901</v>
      </c>
      <c r="L1355" s="211">
        <v>0.28188304333291547</v>
      </c>
      <c r="M1355" s="211">
        <v>0.10451164709512281</v>
      </c>
      <c r="N1355" s="211">
        <v>0.46179013073901753</v>
      </c>
      <c r="O1355" s="211">
        <v>0.69834859861437126</v>
      </c>
      <c r="P1355" s="211">
        <v>6.9343041238460384E-2</v>
      </c>
      <c r="Q1355" s="211">
        <v>9.9800281163003129E-2</v>
      </c>
      <c r="R1355" s="211">
        <v>0.42646038520649421</v>
      </c>
      <c r="S1355" s="211">
        <v>0.29099140292602332</v>
      </c>
      <c r="T1355" s="211">
        <v>0.56650430641996385</v>
      </c>
      <c r="U1355" s="211">
        <v>0.47798966919402519</v>
      </c>
      <c r="V1355" s="211">
        <v>6.3348526448252535E-2</v>
      </c>
      <c r="W1355" s="211">
        <v>0.6033324366551972</v>
      </c>
      <c r="X1355" s="211">
        <v>0.32237195140668773</v>
      </c>
      <c r="Y1355" s="211">
        <v>0.73884544698555732</v>
      </c>
      <c r="Z1355" s="211">
        <v>0.14882289125903078</v>
      </c>
      <c r="AA1355" s="212">
        <v>0.11703016188560501</v>
      </c>
    </row>
    <row r="1356" spans="1:27" x14ac:dyDescent="0.35">
      <c r="A1356" s="210" t="s">
        <v>2032</v>
      </c>
      <c r="B1356" s="217">
        <v>182.522132675384</v>
      </c>
      <c r="C1356" s="211">
        <v>6.189918302477615E-2</v>
      </c>
      <c r="D1356" s="211">
        <v>0.13174055358958026</v>
      </c>
      <c r="E1356" s="211">
        <v>7.1201583219558398E-2</v>
      </c>
      <c r="F1356" s="211">
        <v>9.0665660229325665E-2</v>
      </c>
      <c r="G1356" s="211">
        <v>0.12158999962926947</v>
      </c>
      <c r="H1356" s="211">
        <v>0.117840877302928</v>
      </c>
      <c r="I1356" s="211">
        <v>0.50994744565453032</v>
      </c>
      <c r="J1356" s="211">
        <v>0.45532168917184418</v>
      </c>
      <c r="K1356" s="211">
        <v>0.61902363612500555</v>
      </c>
      <c r="L1356" s="211">
        <v>0.27592500805058445</v>
      </c>
      <c r="M1356" s="211">
        <v>0.10687313036351992</v>
      </c>
      <c r="N1356" s="211">
        <v>0.51865758413752072</v>
      </c>
      <c r="O1356" s="211">
        <v>0.62407109340692202</v>
      </c>
      <c r="P1356" s="211">
        <v>7.0600770534736082E-2</v>
      </c>
      <c r="Q1356" s="211">
        <v>4.6985754447240666E-2</v>
      </c>
      <c r="R1356" s="211">
        <v>0.37627272987284666</v>
      </c>
      <c r="S1356" s="211">
        <v>0.29331967702010459</v>
      </c>
      <c r="T1356" s="211">
        <v>0.59771627049392606</v>
      </c>
      <c r="U1356" s="211">
        <v>0.45461814878218043</v>
      </c>
      <c r="V1356" s="211">
        <v>0.13524939487092597</v>
      </c>
      <c r="W1356" s="211">
        <v>0.53744597708016095</v>
      </c>
      <c r="X1356" s="211">
        <v>0.32618290053771221</v>
      </c>
      <c r="Y1356" s="211">
        <v>0.64530857998834878</v>
      </c>
      <c r="Z1356" s="211">
        <v>0.14951687267610633</v>
      </c>
      <c r="AA1356" s="212">
        <v>0.11234892552287158</v>
      </c>
    </row>
    <row r="1357" spans="1:27" x14ac:dyDescent="0.35">
      <c r="A1357" s="210" t="s">
        <v>2033</v>
      </c>
      <c r="B1357" s="217">
        <v>173.17176776935221</v>
      </c>
      <c r="C1357" s="211">
        <v>6.3170655171001927E-2</v>
      </c>
      <c r="D1357" s="211">
        <v>0.12467477196690624</v>
      </c>
      <c r="E1357" s="211">
        <v>7.3036749518138391E-2</v>
      </c>
      <c r="F1357" s="211">
        <v>8.3883451273518456E-2</v>
      </c>
      <c r="G1357" s="211">
        <v>0.12001919771032708</v>
      </c>
      <c r="H1357" s="211">
        <v>0.11345394075361953</v>
      </c>
      <c r="I1357" s="211">
        <v>0.44359369659144726</v>
      </c>
      <c r="J1357" s="211">
        <v>0.44269848474525608</v>
      </c>
      <c r="K1357" s="211">
        <v>0.60661769753833239</v>
      </c>
      <c r="L1357" s="211">
        <v>0.2676108258096947</v>
      </c>
      <c r="M1357" s="211">
        <v>8.5520940737488518E-2</v>
      </c>
      <c r="N1357" s="211">
        <v>0.55639156251344812</v>
      </c>
      <c r="O1357" s="211">
        <v>0.74904661317396604</v>
      </c>
      <c r="P1357" s="211">
        <v>6.5089191346819925E-2</v>
      </c>
      <c r="Q1357" s="211">
        <v>5.6519157231252573E-2</v>
      </c>
      <c r="R1357" s="211">
        <v>0.47776315320066814</v>
      </c>
      <c r="S1357" s="211">
        <v>0.30254184618353908</v>
      </c>
      <c r="T1357" s="211">
        <v>0.46980475561523682</v>
      </c>
      <c r="U1357" s="211">
        <v>0.53992447872845373</v>
      </c>
      <c r="V1357" s="211">
        <v>0.17951820069013627</v>
      </c>
      <c r="W1357" s="211">
        <v>0.53472746742585509</v>
      </c>
      <c r="X1357" s="211">
        <v>0.29649216608344797</v>
      </c>
      <c r="Y1357" s="211">
        <v>0.65773455577834472</v>
      </c>
      <c r="Z1357" s="211">
        <v>0.1482205482020218</v>
      </c>
      <c r="AA1357" s="212">
        <v>0.1205477361447916</v>
      </c>
    </row>
    <row r="1358" spans="1:27" x14ac:dyDescent="0.35">
      <c r="A1358" s="210" t="s">
        <v>2034</v>
      </c>
      <c r="B1358" s="217">
        <v>172.68729442696966</v>
      </c>
      <c r="C1358" s="211">
        <v>5.4222682637972357E-2</v>
      </c>
      <c r="D1358" s="211">
        <v>0.12735273048357118</v>
      </c>
      <c r="E1358" s="211">
        <v>7.4767672872966637E-2</v>
      </c>
      <c r="F1358" s="211">
        <v>0.10378219751255346</v>
      </c>
      <c r="G1358" s="211">
        <v>0.11760063068446928</v>
      </c>
      <c r="H1358" s="211">
        <v>0.11576830860744319</v>
      </c>
      <c r="I1358" s="211">
        <v>0.49113361649046883</v>
      </c>
      <c r="J1358" s="211">
        <v>0.44605303015114606</v>
      </c>
      <c r="K1358" s="211">
        <v>0.54106866534040476</v>
      </c>
      <c r="L1358" s="211">
        <v>0.27610869385509651</v>
      </c>
      <c r="M1358" s="211">
        <v>9.6936294097892728E-2</v>
      </c>
      <c r="N1358" s="211">
        <v>0.54599896760848676</v>
      </c>
      <c r="O1358" s="211">
        <v>0.74239715645578341</v>
      </c>
      <c r="P1358" s="211">
        <v>7.0034945863626047E-2</v>
      </c>
      <c r="Q1358" s="211">
        <v>0.13856821954917725</v>
      </c>
      <c r="R1358" s="211">
        <v>0.43143258518214311</v>
      </c>
      <c r="S1358" s="211">
        <v>0.30718338448812488</v>
      </c>
      <c r="T1358" s="211">
        <v>0.56033104112606058</v>
      </c>
      <c r="U1358" s="211">
        <v>0.51765456740976767</v>
      </c>
      <c r="V1358" s="211">
        <v>0.12671184833136007</v>
      </c>
      <c r="W1358" s="211">
        <v>0.52720906417607671</v>
      </c>
      <c r="X1358" s="211">
        <v>0.26551741036472681</v>
      </c>
      <c r="Y1358" s="211">
        <v>0.76194320629263301</v>
      </c>
      <c r="Z1358" s="211">
        <v>0.14896472197557437</v>
      </c>
      <c r="AA1358" s="212">
        <v>0.12063142724682178</v>
      </c>
    </row>
    <row r="1359" spans="1:27" x14ac:dyDescent="0.35">
      <c r="A1359" s="210" t="s">
        <v>2035</v>
      </c>
      <c r="B1359" s="217">
        <v>134.46514215416818</v>
      </c>
      <c r="C1359" s="211">
        <v>5.2897133317754162E-2</v>
      </c>
      <c r="D1359" s="211">
        <v>0.11449263878433956</v>
      </c>
      <c r="E1359" s="211">
        <v>7.7207729661933455E-2</v>
      </c>
      <c r="F1359" s="211">
        <v>0.10469812416703241</v>
      </c>
      <c r="G1359" s="211">
        <v>0.12209877562415854</v>
      </c>
      <c r="H1359" s="211">
        <v>0.122964974201716</v>
      </c>
      <c r="I1359" s="211">
        <v>0.52334692578423037</v>
      </c>
      <c r="J1359" s="211">
        <v>0.48025083453724804</v>
      </c>
      <c r="K1359" s="211">
        <v>0.54804894339512578</v>
      </c>
      <c r="L1359" s="211">
        <v>0.27205353217398587</v>
      </c>
      <c r="M1359" s="211">
        <v>8.7536136363851491E-2</v>
      </c>
      <c r="N1359" s="211">
        <v>0.4827624184374163</v>
      </c>
      <c r="O1359" s="211">
        <v>0.73280049976634798</v>
      </c>
      <c r="P1359" s="211">
        <v>6.8597065558148457E-2</v>
      </c>
      <c r="Q1359" s="211">
        <v>7.9308196127890696E-2</v>
      </c>
      <c r="R1359" s="211">
        <v>0.40260509885858159</v>
      </c>
      <c r="S1359" s="211">
        <v>0.28532740380348204</v>
      </c>
      <c r="T1359" s="211">
        <v>0.55184347779426701</v>
      </c>
      <c r="U1359" s="211">
        <v>0.35525350054949856</v>
      </c>
      <c r="V1359" s="211">
        <v>0.13964346485068302</v>
      </c>
      <c r="W1359" s="211">
        <v>0.48882553094624354</v>
      </c>
      <c r="X1359" s="211">
        <v>0.2943654900387363</v>
      </c>
      <c r="Y1359" s="211">
        <v>0.59379730116662532</v>
      </c>
      <c r="Z1359" s="211">
        <v>0.14737054010996514</v>
      </c>
      <c r="AA1359" s="212">
        <v>0.11877863298918734</v>
      </c>
    </row>
    <row r="1360" spans="1:27" x14ac:dyDescent="0.35">
      <c r="A1360" s="210" t="s">
        <v>2036</v>
      </c>
      <c r="B1360" s="217">
        <v>174.39016558791033</v>
      </c>
      <c r="C1360" s="211">
        <v>6.6527998561452847E-2</v>
      </c>
      <c r="D1360" s="211">
        <v>0.12655554024897803</v>
      </c>
      <c r="E1360" s="211">
        <v>6.9840855665120702E-2</v>
      </c>
      <c r="F1360" s="211">
        <v>8.740030334947646E-2</v>
      </c>
      <c r="G1360" s="211">
        <v>0.1241897810440718</v>
      </c>
      <c r="H1360" s="211">
        <v>0.10628404406108574</v>
      </c>
      <c r="I1360" s="211">
        <v>0.50295279200895848</v>
      </c>
      <c r="J1360" s="211">
        <v>0.40444878182688426</v>
      </c>
      <c r="K1360" s="211">
        <v>0.64985972437354778</v>
      </c>
      <c r="L1360" s="211">
        <v>0.27816309562444685</v>
      </c>
      <c r="M1360" s="211">
        <v>0.10395967574544851</v>
      </c>
      <c r="N1360" s="211">
        <v>0.52515330552907191</v>
      </c>
      <c r="O1360" s="211">
        <v>0.7744423782491352</v>
      </c>
      <c r="P1360" s="211">
        <v>6.6153985257090347E-2</v>
      </c>
      <c r="Q1360" s="211">
        <v>0.13575810543196168</v>
      </c>
      <c r="R1360" s="211">
        <v>0.36276246444946159</v>
      </c>
      <c r="S1360" s="211">
        <v>0.38035903419140704</v>
      </c>
      <c r="T1360" s="211">
        <v>0.58638770459494871</v>
      </c>
      <c r="U1360" s="211">
        <v>0.49314340139550789</v>
      </c>
      <c r="V1360" s="211">
        <v>0.12617878170046787</v>
      </c>
      <c r="W1360" s="211">
        <v>0.47964993277840212</v>
      </c>
      <c r="X1360" s="211">
        <v>0.29989952277509008</v>
      </c>
      <c r="Y1360" s="211">
        <v>0.72756844339742077</v>
      </c>
      <c r="Z1360" s="211">
        <v>0.14309858006963475</v>
      </c>
      <c r="AA1360" s="212">
        <v>0.11996763869344017</v>
      </c>
    </row>
    <row r="1361" spans="1:27" x14ac:dyDescent="0.35">
      <c r="A1361" s="210" t="s">
        <v>2037</v>
      </c>
      <c r="B1361" s="217">
        <v>143.49713965774706</v>
      </c>
      <c r="C1361" s="211">
        <v>7.3508744219446753E-2</v>
      </c>
      <c r="D1361" s="211">
        <v>0.1164136683172933</v>
      </c>
      <c r="E1361" s="211">
        <v>7.9548651722463753E-2</v>
      </c>
      <c r="F1361" s="211">
        <v>9.8612447776188633E-2</v>
      </c>
      <c r="G1361" s="211">
        <v>0.12558841015057792</v>
      </c>
      <c r="H1361" s="211">
        <v>0.1018169730058447</v>
      </c>
      <c r="I1361" s="211">
        <v>0.47024841601838341</v>
      </c>
      <c r="J1361" s="211">
        <v>0.41329565277697483</v>
      </c>
      <c r="K1361" s="211">
        <v>0.55193777513425568</v>
      </c>
      <c r="L1361" s="211">
        <v>0.26725509461896524</v>
      </c>
      <c r="M1361" s="211">
        <v>0.11755892158797955</v>
      </c>
      <c r="N1361" s="211">
        <v>0.42160701436539083</v>
      </c>
      <c r="O1361" s="211">
        <v>0.70023822664898905</v>
      </c>
      <c r="P1361" s="211">
        <v>7.4120024585433403E-2</v>
      </c>
      <c r="Q1361" s="211">
        <v>9.8969452069674543E-2</v>
      </c>
      <c r="R1361" s="211">
        <v>0.45763041249758252</v>
      </c>
      <c r="S1361" s="211">
        <v>0.34441980534767447</v>
      </c>
      <c r="T1361" s="211">
        <v>0.57958001386750857</v>
      </c>
      <c r="U1361" s="211">
        <v>0.33168792477154818</v>
      </c>
      <c r="V1361" s="211">
        <v>0.10841275220630261</v>
      </c>
      <c r="W1361" s="211">
        <v>0.51814486238273727</v>
      </c>
      <c r="X1361" s="211">
        <v>0.29542273459715818</v>
      </c>
      <c r="Y1361" s="211">
        <v>0.67484752450707641</v>
      </c>
      <c r="Z1361" s="211">
        <v>0.14563879267179958</v>
      </c>
      <c r="AA1361" s="212">
        <v>0.12180573274836816</v>
      </c>
    </row>
    <row r="1362" spans="1:27" x14ac:dyDescent="0.35">
      <c r="A1362" s="210" t="s">
        <v>2038</v>
      </c>
      <c r="B1362" s="217">
        <v>172.6600365272744</v>
      </c>
      <c r="C1362" s="211">
        <v>5.7903362954021077E-2</v>
      </c>
      <c r="D1362" s="211">
        <v>0.12393419901234293</v>
      </c>
      <c r="E1362" s="211">
        <v>7.4807001866828704E-2</v>
      </c>
      <c r="F1362" s="211">
        <v>0.10100109309039979</v>
      </c>
      <c r="G1362" s="211">
        <v>0.12461517680067434</v>
      </c>
      <c r="H1362" s="211">
        <v>0.11453493348543933</v>
      </c>
      <c r="I1362" s="211">
        <v>0.49206996892114263</v>
      </c>
      <c r="J1362" s="211">
        <v>0.43199407850244292</v>
      </c>
      <c r="K1362" s="211">
        <v>0.60799533935672734</v>
      </c>
      <c r="L1362" s="211">
        <v>0.27777423178336719</v>
      </c>
      <c r="M1362" s="211">
        <v>9.8394339954515908E-2</v>
      </c>
      <c r="N1362" s="211">
        <v>0.42233364969813247</v>
      </c>
      <c r="O1362" s="211">
        <v>0.61521272533883553</v>
      </c>
      <c r="P1362" s="211">
        <v>7.1860640268543274E-2</v>
      </c>
      <c r="Q1362" s="211">
        <v>8.1563515745383688E-2</v>
      </c>
      <c r="R1362" s="211">
        <v>0.43415645975694739</v>
      </c>
      <c r="S1362" s="211">
        <v>0.291160283547232</v>
      </c>
      <c r="T1362" s="211">
        <v>0.55627872207825058</v>
      </c>
      <c r="U1362" s="211">
        <v>0.38391511796609262</v>
      </c>
      <c r="V1362" s="211">
        <v>0.16687990431364585</v>
      </c>
      <c r="W1362" s="211">
        <v>0.58366487037167092</v>
      </c>
      <c r="X1362" s="211">
        <v>0.24885307209836754</v>
      </c>
      <c r="Y1362" s="211">
        <v>0.7151323578597194</v>
      </c>
      <c r="Z1362" s="211">
        <v>0.14704452882101848</v>
      </c>
      <c r="AA1362" s="212">
        <v>0.11757632969218562</v>
      </c>
    </row>
    <row r="1363" spans="1:27" x14ac:dyDescent="0.35">
      <c r="A1363" s="210" t="s">
        <v>2039</v>
      </c>
      <c r="B1363" s="217">
        <v>142.7696778149236</v>
      </c>
      <c r="C1363" s="211">
        <v>8.086161491068794E-2</v>
      </c>
      <c r="D1363" s="211">
        <v>0.12088982580153482</v>
      </c>
      <c r="E1363" s="211">
        <v>6.7126411396868244E-2</v>
      </c>
      <c r="F1363" s="211">
        <v>0.10714173679547837</v>
      </c>
      <c r="G1363" s="211">
        <v>0.11708337841218974</v>
      </c>
      <c r="H1363" s="211">
        <v>0.11380221348762028</v>
      </c>
      <c r="I1363" s="211">
        <v>0.46665121590279668</v>
      </c>
      <c r="J1363" s="211">
        <v>0.40434117510854367</v>
      </c>
      <c r="K1363" s="211">
        <v>0.6154191558649611</v>
      </c>
      <c r="L1363" s="211">
        <v>0.27679222122766406</v>
      </c>
      <c r="M1363" s="211">
        <v>9.6566609553979096E-2</v>
      </c>
      <c r="N1363" s="211">
        <v>0.41125318404807998</v>
      </c>
      <c r="O1363" s="211">
        <v>0.72429063009447914</v>
      </c>
      <c r="P1363" s="211">
        <v>6.2167041165103056E-2</v>
      </c>
      <c r="Q1363" s="211">
        <v>8.5435968791341924E-2</v>
      </c>
      <c r="R1363" s="211">
        <v>0.39864225607173537</v>
      </c>
      <c r="S1363" s="211">
        <v>0.31036931281342428</v>
      </c>
      <c r="T1363" s="211">
        <v>0.56772681410777448</v>
      </c>
      <c r="U1363" s="211">
        <v>0.43386508886602027</v>
      </c>
      <c r="V1363" s="211">
        <v>0.10918745865686158</v>
      </c>
      <c r="W1363" s="211">
        <v>0.51616857447841413</v>
      </c>
      <c r="X1363" s="211">
        <v>0.38755314908766664</v>
      </c>
      <c r="Y1363" s="211">
        <v>0.65346871323086164</v>
      </c>
      <c r="Z1363" s="211">
        <v>0.1444922866701418</v>
      </c>
      <c r="AA1363" s="212">
        <v>0.11088437578508295</v>
      </c>
    </row>
    <row r="1364" spans="1:27" x14ac:dyDescent="0.35">
      <c r="A1364" s="210" t="s">
        <v>2040</v>
      </c>
      <c r="B1364" s="217">
        <v>120.63064190569685</v>
      </c>
      <c r="C1364" s="211">
        <v>7.0616504352345094E-2</v>
      </c>
      <c r="D1364" s="211">
        <v>0.12094936294248895</v>
      </c>
      <c r="E1364" s="211">
        <v>6.5572628104373115E-2</v>
      </c>
      <c r="F1364" s="211">
        <v>8.3867806288790869E-2</v>
      </c>
      <c r="G1364" s="211">
        <v>0.12105212284580492</v>
      </c>
      <c r="H1364" s="211">
        <v>0.11436502494103007</v>
      </c>
      <c r="I1364" s="211">
        <v>0.51594882226568917</v>
      </c>
      <c r="J1364" s="211">
        <v>0.46144805824430168</v>
      </c>
      <c r="K1364" s="211">
        <v>0.50699535297528242</v>
      </c>
      <c r="L1364" s="211">
        <v>0.27594021783858896</v>
      </c>
      <c r="M1364" s="211">
        <v>8.435071960474777E-2</v>
      </c>
      <c r="N1364" s="211">
        <v>0.47673126851639175</v>
      </c>
      <c r="O1364" s="211">
        <v>0.74637145270039618</v>
      </c>
      <c r="P1364" s="211">
        <v>6.9474121623854634E-2</v>
      </c>
      <c r="Q1364" s="211">
        <v>6.1184710796322136E-2</v>
      </c>
      <c r="R1364" s="211">
        <v>0.46373272338854471</v>
      </c>
      <c r="S1364" s="211">
        <v>0.28983580397803221</v>
      </c>
      <c r="T1364" s="211">
        <v>0.56665176090045166</v>
      </c>
      <c r="U1364" s="211">
        <v>0.31127608212574948</v>
      </c>
      <c r="V1364" s="211">
        <v>9.7602357182460367E-2</v>
      </c>
      <c r="W1364" s="211">
        <v>0.60765975391610005</v>
      </c>
      <c r="X1364" s="211">
        <v>0.3708345135657119</v>
      </c>
      <c r="Y1364" s="211">
        <v>0.74547959017848697</v>
      </c>
      <c r="Z1364" s="211">
        <v>0.14554188858974337</v>
      </c>
      <c r="AA1364" s="212">
        <v>0.11868453402907539</v>
      </c>
    </row>
    <row r="1365" spans="1:27" x14ac:dyDescent="0.35">
      <c r="A1365" s="210" t="s">
        <v>2041</v>
      </c>
      <c r="B1365" s="217">
        <v>169.94263710516014</v>
      </c>
      <c r="C1365" s="211">
        <v>5.7051478743216595E-2</v>
      </c>
      <c r="D1365" s="211">
        <v>0.13037972211934198</v>
      </c>
      <c r="E1365" s="211">
        <v>7.4450051398428363E-2</v>
      </c>
      <c r="F1365" s="211">
        <v>7.4411421280039775E-2</v>
      </c>
      <c r="G1365" s="211">
        <v>0.12353644961390058</v>
      </c>
      <c r="H1365" s="211">
        <v>0.11342830404985565</v>
      </c>
      <c r="I1365" s="211">
        <v>0.4534361527719562</v>
      </c>
      <c r="J1365" s="211">
        <v>0.47035161988308105</v>
      </c>
      <c r="K1365" s="211">
        <v>0.62206291009605719</v>
      </c>
      <c r="L1365" s="211">
        <v>0.27431587105743832</v>
      </c>
      <c r="M1365" s="211">
        <v>9.5659165143082328E-2</v>
      </c>
      <c r="N1365" s="211">
        <v>0.52682070718588803</v>
      </c>
      <c r="O1365" s="211">
        <v>0.61655429697149411</v>
      </c>
      <c r="P1365" s="211">
        <v>6.1839800506694437E-2</v>
      </c>
      <c r="Q1365" s="211">
        <v>0.1296234616386272</v>
      </c>
      <c r="R1365" s="211">
        <v>0.42211562519815105</v>
      </c>
      <c r="S1365" s="211">
        <v>0.38466861029115895</v>
      </c>
      <c r="T1365" s="211">
        <v>0.50897105799590869</v>
      </c>
      <c r="U1365" s="211">
        <v>0.54035586468361563</v>
      </c>
      <c r="V1365" s="211">
        <v>0.16659227465676651</v>
      </c>
      <c r="W1365" s="211">
        <v>0.56898732239614769</v>
      </c>
      <c r="X1365" s="211">
        <v>0.41624945165830057</v>
      </c>
      <c r="Y1365" s="211">
        <v>0.64668793759874132</v>
      </c>
      <c r="Z1365" s="211">
        <v>0.14891488046265844</v>
      </c>
      <c r="AA1365" s="212">
        <v>0.12216701319651499</v>
      </c>
    </row>
    <row r="1366" spans="1:27" x14ac:dyDescent="0.35">
      <c r="A1366" s="210" t="s">
        <v>2042</v>
      </c>
      <c r="B1366" s="217">
        <v>118.73381151771744</v>
      </c>
      <c r="C1366" s="211">
        <v>8.3078601959353154E-2</v>
      </c>
      <c r="D1366" s="211">
        <v>0.11635525500993336</v>
      </c>
      <c r="E1366" s="211">
        <v>7.6105885855843672E-2</v>
      </c>
      <c r="F1366" s="211">
        <v>0.12033576120670834</v>
      </c>
      <c r="G1366" s="211">
        <v>0.11982939274249035</v>
      </c>
      <c r="H1366" s="211">
        <v>0.11794464394026899</v>
      </c>
      <c r="I1366" s="211">
        <v>0.46202552906325473</v>
      </c>
      <c r="J1366" s="211">
        <v>0.40451998805201211</v>
      </c>
      <c r="K1366" s="211">
        <v>0.57020273338203453</v>
      </c>
      <c r="L1366" s="211">
        <v>0.27392514466943796</v>
      </c>
      <c r="M1366" s="211">
        <v>9.6466941316057458E-2</v>
      </c>
      <c r="N1366" s="211">
        <v>0.52719890819937476</v>
      </c>
      <c r="O1366" s="211">
        <v>0.74394132452249795</v>
      </c>
      <c r="P1366" s="211">
        <v>7.1439918895800023E-2</v>
      </c>
      <c r="Q1366" s="211">
        <v>6.5109725987572808E-2</v>
      </c>
      <c r="R1366" s="211">
        <v>0.40581068350443433</v>
      </c>
      <c r="S1366" s="211">
        <v>0.40238641331009112</v>
      </c>
      <c r="T1366" s="211">
        <v>0.46586410517721166</v>
      </c>
      <c r="U1366" s="211">
        <v>0.4854591552695372</v>
      </c>
      <c r="V1366" s="211">
        <v>6.8762081096808564E-2</v>
      </c>
      <c r="W1366" s="211">
        <v>0.52779622852283037</v>
      </c>
      <c r="X1366" s="211">
        <v>0.30201704912915839</v>
      </c>
      <c r="Y1366" s="211">
        <v>0.55298208307014385</v>
      </c>
      <c r="Z1366" s="211">
        <v>0.14793820158830201</v>
      </c>
      <c r="AA1366" s="212">
        <v>0.12424771628466544</v>
      </c>
    </row>
    <row r="1367" spans="1:27" x14ac:dyDescent="0.35">
      <c r="A1367" s="210" t="s">
        <v>2043</v>
      </c>
      <c r="B1367" s="217">
        <v>136.61251955749412</v>
      </c>
      <c r="C1367" s="211">
        <v>6.2138303304731149E-2</v>
      </c>
      <c r="D1367" s="211">
        <v>0.12191835748293352</v>
      </c>
      <c r="E1367" s="211">
        <v>7.2571931334327225E-2</v>
      </c>
      <c r="F1367" s="211">
        <v>9.9961264689817947E-2</v>
      </c>
      <c r="G1367" s="211">
        <v>0.11988786363535911</v>
      </c>
      <c r="H1367" s="211">
        <v>0.11437886601397428</v>
      </c>
      <c r="I1367" s="211">
        <v>0.47011213464477841</v>
      </c>
      <c r="J1367" s="211">
        <v>0.43995223539773731</v>
      </c>
      <c r="K1367" s="211">
        <v>0.64865026969502981</v>
      </c>
      <c r="L1367" s="211">
        <v>0.26931155571955989</v>
      </c>
      <c r="M1367" s="211">
        <v>9.2546348530724631E-2</v>
      </c>
      <c r="N1367" s="211">
        <v>0.40992987964712485</v>
      </c>
      <c r="O1367" s="211">
        <v>0.73418613319724102</v>
      </c>
      <c r="P1367" s="211">
        <v>7.1547677644256721E-2</v>
      </c>
      <c r="Q1367" s="211">
        <v>5.7410936875562424E-2</v>
      </c>
      <c r="R1367" s="211">
        <v>0.46014113299334075</v>
      </c>
      <c r="S1367" s="211">
        <v>0.31093024218205895</v>
      </c>
      <c r="T1367" s="211">
        <v>0.50995606100600721</v>
      </c>
      <c r="U1367" s="211">
        <v>0.37393403575164696</v>
      </c>
      <c r="V1367" s="211">
        <v>9.4770356812387171E-2</v>
      </c>
      <c r="W1367" s="211">
        <v>0.52941946758722991</v>
      </c>
      <c r="X1367" s="211">
        <v>0.36372236689526194</v>
      </c>
      <c r="Y1367" s="211">
        <v>0.7087823625620937</v>
      </c>
      <c r="Z1367" s="211">
        <v>0.14845878709629953</v>
      </c>
      <c r="AA1367" s="212">
        <v>0.11804628998691097</v>
      </c>
    </row>
    <row r="1368" spans="1:27" x14ac:dyDescent="0.35">
      <c r="A1368" s="210" t="s">
        <v>2044</v>
      </c>
      <c r="B1368" s="217">
        <v>166.25478001819391</v>
      </c>
      <c r="C1368" s="211">
        <v>6.2719665107967157E-2</v>
      </c>
      <c r="D1368" s="211">
        <v>0.1198922626481512</v>
      </c>
      <c r="E1368" s="211">
        <v>7.9669914071837766E-2</v>
      </c>
      <c r="F1368" s="211">
        <v>7.0116915287532777E-2</v>
      </c>
      <c r="G1368" s="211">
        <v>0.11781936261961894</v>
      </c>
      <c r="H1368" s="211">
        <v>0.12121069888092367</v>
      </c>
      <c r="I1368" s="211">
        <v>0.50391812591653218</v>
      </c>
      <c r="J1368" s="211">
        <v>0.39912182423873643</v>
      </c>
      <c r="K1368" s="211">
        <v>0.61513127211391327</v>
      </c>
      <c r="L1368" s="211">
        <v>0.27580468036938693</v>
      </c>
      <c r="M1368" s="211">
        <v>8.389914590682708E-2</v>
      </c>
      <c r="N1368" s="211">
        <v>0.52617698471791929</v>
      </c>
      <c r="O1368" s="211">
        <v>0.69659253880712879</v>
      </c>
      <c r="P1368" s="211">
        <v>7.2180987225237525E-2</v>
      </c>
      <c r="Q1368" s="211">
        <v>8.7508426345101517E-2</v>
      </c>
      <c r="R1368" s="211">
        <v>0.45370277258660768</v>
      </c>
      <c r="S1368" s="211">
        <v>0.39615015850871804</v>
      </c>
      <c r="T1368" s="211">
        <v>0.51700799683925147</v>
      </c>
      <c r="U1368" s="211">
        <v>0.47324302537595841</v>
      </c>
      <c r="V1368" s="211">
        <v>0.11548009493991447</v>
      </c>
      <c r="W1368" s="211">
        <v>0.62612587157635136</v>
      </c>
      <c r="X1368" s="211">
        <v>0.30501517903497233</v>
      </c>
      <c r="Y1368" s="211">
        <v>0.71600476524603052</v>
      </c>
      <c r="Z1368" s="211">
        <v>0.14724973757712018</v>
      </c>
      <c r="AA1368" s="212">
        <v>0.11638419310010842</v>
      </c>
    </row>
    <row r="1369" spans="1:27" x14ac:dyDescent="0.35">
      <c r="A1369" s="210" t="s">
        <v>2045</v>
      </c>
      <c r="B1369" s="217">
        <v>136.63643426834884</v>
      </c>
      <c r="C1369" s="211">
        <v>6.0403628089451614E-2</v>
      </c>
      <c r="D1369" s="211">
        <v>0.12049370877945616</v>
      </c>
      <c r="E1369" s="211">
        <v>7.858419173104067E-2</v>
      </c>
      <c r="F1369" s="211">
        <v>6.7759436693739461E-2</v>
      </c>
      <c r="G1369" s="211">
        <v>0.12147403980465819</v>
      </c>
      <c r="H1369" s="211">
        <v>0.10607913858343312</v>
      </c>
      <c r="I1369" s="211">
        <v>0.50511024226098722</v>
      </c>
      <c r="J1369" s="211">
        <v>0.4423226818016846</v>
      </c>
      <c r="K1369" s="211">
        <v>0.60852655305903569</v>
      </c>
      <c r="L1369" s="211">
        <v>0.27814045226850354</v>
      </c>
      <c r="M1369" s="211">
        <v>0.11258976689396372</v>
      </c>
      <c r="N1369" s="211">
        <v>0.37304219379900266</v>
      </c>
      <c r="O1369" s="211">
        <v>0.76061231556754505</v>
      </c>
      <c r="P1369" s="211">
        <v>6.7501758769020939E-2</v>
      </c>
      <c r="Q1369" s="211">
        <v>6.2880644064947908E-2</v>
      </c>
      <c r="R1369" s="211">
        <v>0.3949052445475148</v>
      </c>
      <c r="S1369" s="211">
        <v>0.39099288543338567</v>
      </c>
      <c r="T1369" s="211">
        <v>0.50468547459548019</v>
      </c>
      <c r="U1369" s="211">
        <v>0.40063340577194961</v>
      </c>
      <c r="V1369" s="211">
        <v>0.10061091414256863</v>
      </c>
      <c r="W1369" s="211">
        <v>0.53518328206685906</v>
      </c>
      <c r="X1369" s="211">
        <v>0.26118543712408521</v>
      </c>
      <c r="Y1369" s="211">
        <v>0.68444897289457529</v>
      </c>
      <c r="Z1369" s="211">
        <v>0.14624790070968874</v>
      </c>
      <c r="AA1369" s="212">
        <v>0.12130643029329669</v>
      </c>
    </row>
    <row r="1370" spans="1:27" x14ac:dyDescent="0.35">
      <c r="A1370" s="210" t="s">
        <v>2046</v>
      </c>
      <c r="B1370" s="217">
        <v>121.31513881134566</v>
      </c>
      <c r="C1370" s="211">
        <v>5.4257331669942788E-2</v>
      </c>
      <c r="D1370" s="211">
        <v>0.11600449231976979</v>
      </c>
      <c r="E1370" s="211">
        <v>7.524270513635567E-2</v>
      </c>
      <c r="F1370" s="211">
        <v>8.4462209717525827E-2</v>
      </c>
      <c r="G1370" s="211">
        <v>0.12081199045985119</v>
      </c>
      <c r="H1370" s="211">
        <v>0.12736587975876526</v>
      </c>
      <c r="I1370" s="211">
        <v>0.52654548255497602</v>
      </c>
      <c r="J1370" s="211">
        <v>0.42484652772795406</v>
      </c>
      <c r="K1370" s="211">
        <v>0.59705803210627184</v>
      </c>
      <c r="L1370" s="211">
        <v>0.28020369195272671</v>
      </c>
      <c r="M1370" s="211">
        <v>8.8372140477795263E-2</v>
      </c>
      <c r="N1370" s="211">
        <v>0.42376327027693428</v>
      </c>
      <c r="O1370" s="211">
        <v>0.66596158272278083</v>
      </c>
      <c r="P1370" s="211">
        <v>6.616359879961646E-2</v>
      </c>
      <c r="Q1370" s="211">
        <v>6.8276331002003962E-2</v>
      </c>
      <c r="R1370" s="211">
        <v>0.43765749298367346</v>
      </c>
      <c r="S1370" s="211">
        <v>0.28677926497482731</v>
      </c>
      <c r="T1370" s="211">
        <v>0.55518956630901195</v>
      </c>
      <c r="U1370" s="211">
        <v>0.39885381867739195</v>
      </c>
      <c r="V1370" s="211">
        <v>7.9465160762461393E-2</v>
      </c>
      <c r="W1370" s="211">
        <v>0.56411950671139</v>
      </c>
      <c r="X1370" s="211">
        <v>0.35415921279898943</v>
      </c>
      <c r="Y1370" s="211">
        <v>0.74664976539838979</v>
      </c>
      <c r="Z1370" s="211">
        <v>0.14554021306242684</v>
      </c>
      <c r="AA1370" s="212">
        <v>0.11906318123573167</v>
      </c>
    </row>
    <row r="1371" spans="1:27" x14ac:dyDescent="0.35">
      <c r="A1371" s="210" t="s">
        <v>2047</v>
      </c>
      <c r="B1371" s="217">
        <v>131.24183878231668</v>
      </c>
      <c r="C1371" s="211">
        <v>6.1579162548261415E-2</v>
      </c>
      <c r="D1371" s="211">
        <v>0.12981829028326053</v>
      </c>
      <c r="E1371" s="211">
        <v>7.1276631359338927E-2</v>
      </c>
      <c r="F1371" s="211">
        <v>8.4395367477505812E-2</v>
      </c>
      <c r="G1371" s="211">
        <v>0.12448557854170858</v>
      </c>
      <c r="H1371" s="211">
        <v>0.12248429171170019</v>
      </c>
      <c r="I1371" s="211">
        <v>0.44923465438962051</v>
      </c>
      <c r="J1371" s="211">
        <v>0.44741524878424066</v>
      </c>
      <c r="K1371" s="211">
        <v>0.60787596136905442</v>
      </c>
      <c r="L1371" s="211">
        <v>0.27521025480643602</v>
      </c>
      <c r="M1371" s="211">
        <v>7.8927538157479563E-2</v>
      </c>
      <c r="N1371" s="211">
        <v>0.55548310772332699</v>
      </c>
      <c r="O1371" s="211">
        <v>0.56165865879841825</v>
      </c>
      <c r="P1371" s="211">
        <v>6.9731973808333056E-2</v>
      </c>
      <c r="Q1371" s="211">
        <v>4.99570695005985E-2</v>
      </c>
      <c r="R1371" s="211">
        <v>0.46481190993713606</v>
      </c>
      <c r="S1371" s="211">
        <v>0.38420465679692895</v>
      </c>
      <c r="T1371" s="211">
        <v>0.55863990837902611</v>
      </c>
      <c r="U1371" s="211">
        <v>0.3755740584370405</v>
      </c>
      <c r="V1371" s="211">
        <v>8.9815348638308395E-2</v>
      </c>
      <c r="W1371" s="211">
        <v>0.58514231467395805</v>
      </c>
      <c r="X1371" s="211">
        <v>0.37428923786793783</v>
      </c>
      <c r="Y1371" s="211">
        <v>0.65588004075559003</v>
      </c>
      <c r="Z1371" s="211">
        <v>0.1496475940212614</v>
      </c>
      <c r="AA1371" s="212">
        <v>0.11368258906583591</v>
      </c>
    </row>
    <row r="1372" spans="1:27" x14ac:dyDescent="0.35">
      <c r="A1372" s="210" t="s">
        <v>2048</v>
      </c>
      <c r="B1372" s="217">
        <v>163.08500534731263</v>
      </c>
      <c r="C1372" s="211">
        <v>5.2980420889292619E-2</v>
      </c>
      <c r="D1372" s="211">
        <v>0.12885984075908652</v>
      </c>
      <c r="E1372" s="211">
        <v>7.4225809104208063E-2</v>
      </c>
      <c r="F1372" s="211">
        <v>0.10167466285346347</v>
      </c>
      <c r="G1372" s="211">
        <v>0.11516382564867877</v>
      </c>
      <c r="H1372" s="211">
        <v>0.1155400026835494</v>
      </c>
      <c r="I1372" s="211">
        <v>0.49656926088999248</v>
      </c>
      <c r="J1372" s="211">
        <v>0.44178131023972494</v>
      </c>
      <c r="K1372" s="211">
        <v>0.61786359686831516</v>
      </c>
      <c r="L1372" s="211">
        <v>0.27458799242861015</v>
      </c>
      <c r="M1372" s="211">
        <v>0.10879734134243145</v>
      </c>
      <c r="N1372" s="211">
        <v>0.47975074016999619</v>
      </c>
      <c r="O1372" s="211">
        <v>0.73511362344399522</v>
      </c>
      <c r="P1372" s="211">
        <v>6.7215732876278467E-2</v>
      </c>
      <c r="Q1372" s="211">
        <v>5.0777531871065318E-2</v>
      </c>
      <c r="R1372" s="211">
        <v>0.42226502017517753</v>
      </c>
      <c r="S1372" s="211">
        <v>0.34550708635725258</v>
      </c>
      <c r="T1372" s="211">
        <v>0.5497845144797221</v>
      </c>
      <c r="U1372" s="211">
        <v>0.48471698615461911</v>
      </c>
      <c r="V1372" s="211">
        <v>0.14093861917499945</v>
      </c>
      <c r="W1372" s="211">
        <v>0.55213811633977461</v>
      </c>
      <c r="X1372" s="211">
        <v>0.29015217632367873</v>
      </c>
      <c r="Y1372" s="211">
        <v>0.62821977087028524</v>
      </c>
      <c r="Z1372" s="211">
        <v>0.14649054582622456</v>
      </c>
      <c r="AA1372" s="212">
        <v>0.12239841386301824</v>
      </c>
    </row>
    <row r="1373" spans="1:27" x14ac:dyDescent="0.35">
      <c r="A1373" s="210" t="s">
        <v>2049</v>
      </c>
      <c r="B1373" s="217">
        <v>132.66578707976265</v>
      </c>
      <c r="C1373" s="211">
        <v>5.3678345353117302E-2</v>
      </c>
      <c r="D1373" s="211">
        <v>0.12078410694581226</v>
      </c>
      <c r="E1373" s="211">
        <v>8.0234310675230125E-2</v>
      </c>
      <c r="F1373" s="211">
        <v>7.5574255416054364E-2</v>
      </c>
      <c r="G1373" s="211">
        <v>0.11643381481843418</v>
      </c>
      <c r="H1373" s="211">
        <v>0.11007013974522362</v>
      </c>
      <c r="I1373" s="211">
        <v>0.47456397184376869</v>
      </c>
      <c r="J1373" s="211">
        <v>0.45017191522096406</v>
      </c>
      <c r="K1373" s="211">
        <v>0.63252428798132931</v>
      </c>
      <c r="L1373" s="211">
        <v>0.2789799492192433</v>
      </c>
      <c r="M1373" s="211">
        <v>9.0419176653207201E-2</v>
      </c>
      <c r="N1373" s="211">
        <v>0.58409480118782697</v>
      </c>
      <c r="O1373" s="211">
        <v>0.74933549227540985</v>
      </c>
      <c r="P1373" s="211">
        <v>7.1751420853877743E-2</v>
      </c>
      <c r="Q1373" s="211">
        <v>7.3452602935884542E-2</v>
      </c>
      <c r="R1373" s="211">
        <v>0.42040766676703639</v>
      </c>
      <c r="S1373" s="211">
        <v>0.27714457861183783</v>
      </c>
      <c r="T1373" s="211">
        <v>0.53564438797941372</v>
      </c>
      <c r="U1373" s="211">
        <v>0.43082782845559109</v>
      </c>
      <c r="V1373" s="211">
        <v>5.6847943277748919E-2</v>
      </c>
      <c r="W1373" s="211">
        <v>0.63040807486294659</v>
      </c>
      <c r="X1373" s="211">
        <v>0.28475912525347907</v>
      </c>
      <c r="Y1373" s="211">
        <v>0.59010870251082381</v>
      </c>
      <c r="Z1373" s="211">
        <v>0.14725118202996948</v>
      </c>
      <c r="AA1373" s="212">
        <v>0.11648478717955454</v>
      </c>
    </row>
    <row r="1374" spans="1:27" x14ac:dyDescent="0.35">
      <c r="A1374" s="210" t="s">
        <v>2050</v>
      </c>
      <c r="B1374" s="217">
        <v>161.57151757434576</v>
      </c>
      <c r="C1374" s="211">
        <v>8.0414746846821261E-2</v>
      </c>
      <c r="D1374" s="211">
        <v>0.13036549752677601</v>
      </c>
      <c r="E1374" s="211">
        <v>8.1959978560757166E-2</v>
      </c>
      <c r="F1374" s="211">
        <v>7.9081034489493968E-2</v>
      </c>
      <c r="G1374" s="211">
        <v>0.12249727524870715</v>
      </c>
      <c r="H1374" s="211">
        <v>0.10853597520921356</v>
      </c>
      <c r="I1374" s="211">
        <v>0.51453364765946152</v>
      </c>
      <c r="J1374" s="211">
        <v>0.42461001460104397</v>
      </c>
      <c r="K1374" s="211">
        <v>0.63963441969793089</v>
      </c>
      <c r="L1374" s="211">
        <v>0.28074541279871162</v>
      </c>
      <c r="M1374" s="211">
        <v>0.10028912570054854</v>
      </c>
      <c r="N1374" s="211">
        <v>0.52695690822746644</v>
      </c>
      <c r="O1374" s="211">
        <v>0.73111833938091642</v>
      </c>
      <c r="P1374" s="211">
        <v>6.633203328513386E-2</v>
      </c>
      <c r="Q1374" s="211">
        <v>0.11603505348948145</v>
      </c>
      <c r="R1374" s="211">
        <v>0.44940435176597737</v>
      </c>
      <c r="S1374" s="211">
        <v>0.29728673392878846</v>
      </c>
      <c r="T1374" s="211">
        <v>0.52588667152633273</v>
      </c>
      <c r="U1374" s="211">
        <v>0.42504573672878176</v>
      </c>
      <c r="V1374" s="211">
        <v>0.16325880546882032</v>
      </c>
      <c r="W1374" s="211">
        <v>0.60078690397702306</v>
      </c>
      <c r="X1374" s="211">
        <v>0.23436946433432884</v>
      </c>
      <c r="Y1374" s="211">
        <v>0.5739311073391643</v>
      </c>
      <c r="Z1374" s="211">
        <v>0.14096274418711308</v>
      </c>
      <c r="AA1374" s="212">
        <v>0.12350118362850555</v>
      </c>
    </row>
    <row r="1375" spans="1:27" x14ac:dyDescent="0.35">
      <c r="A1375" s="210" t="s">
        <v>2051</v>
      </c>
      <c r="B1375" s="217">
        <v>144.94024339598749</v>
      </c>
      <c r="C1375" s="211">
        <v>6.7570054169078644E-2</v>
      </c>
      <c r="D1375" s="211">
        <v>0.11645409048754501</v>
      </c>
      <c r="E1375" s="211">
        <v>7.8395073989581843E-2</v>
      </c>
      <c r="F1375" s="211">
        <v>0.10398785693478796</v>
      </c>
      <c r="G1375" s="211">
        <v>0.11818919976444645</v>
      </c>
      <c r="H1375" s="211">
        <v>0.12291854911868176</v>
      </c>
      <c r="I1375" s="211">
        <v>0.52245475091546933</v>
      </c>
      <c r="J1375" s="211">
        <v>0.41024835194240195</v>
      </c>
      <c r="K1375" s="211">
        <v>0.64268350324118495</v>
      </c>
      <c r="L1375" s="211">
        <v>0.27892138390809307</v>
      </c>
      <c r="M1375" s="211">
        <v>0.10039063525940228</v>
      </c>
      <c r="N1375" s="211">
        <v>0.45945968099548617</v>
      </c>
      <c r="O1375" s="211">
        <v>0.72469322200553332</v>
      </c>
      <c r="P1375" s="211">
        <v>7.0990750073903819E-2</v>
      </c>
      <c r="Q1375" s="211">
        <v>6.8943924725857045E-2</v>
      </c>
      <c r="R1375" s="211">
        <v>0.43748998786353394</v>
      </c>
      <c r="S1375" s="211">
        <v>0.38365625539258652</v>
      </c>
      <c r="T1375" s="211">
        <v>0.55163467627597185</v>
      </c>
      <c r="U1375" s="211">
        <v>0.41955653613322663</v>
      </c>
      <c r="V1375" s="211">
        <v>7.3325821133923219E-2</v>
      </c>
      <c r="W1375" s="211">
        <v>0.53611474643516888</v>
      </c>
      <c r="X1375" s="211">
        <v>0.38567438675387766</v>
      </c>
      <c r="Y1375" s="211">
        <v>0.63725220575678843</v>
      </c>
      <c r="Z1375" s="211">
        <v>0.14474613814049742</v>
      </c>
      <c r="AA1375" s="212">
        <v>0.11255842613091158</v>
      </c>
    </row>
    <row r="1376" spans="1:27" x14ac:dyDescent="0.35">
      <c r="A1376" s="210" t="s">
        <v>2052</v>
      </c>
      <c r="B1376" s="217">
        <v>118.51775533725851</v>
      </c>
      <c r="C1376" s="211">
        <v>6.8873947312989334E-2</v>
      </c>
      <c r="D1376" s="211">
        <v>0.12726896461228232</v>
      </c>
      <c r="E1376" s="211">
        <v>7.4550296666204663E-2</v>
      </c>
      <c r="F1376" s="211">
        <v>8.2548193118023611E-2</v>
      </c>
      <c r="G1376" s="211">
        <v>0.11974798961564544</v>
      </c>
      <c r="H1376" s="211">
        <v>0.12425367294260659</v>
      </c>
      <c r="I1376" s="211">
        <v>0.50885468325849825</v>
      </c>
      <c r="J1376" s="211">
        <v>0.44944362056734222</v>
      </c>
      <c r="K1376" s="211">
        <v>0.61607112807849918</v>
      </c>
      <c r="L1376" s="211">
        <v>0.2743979510578991</v>
      </c>
      <c r="M1376" s="211">
        <v>0.11244575708483058</v>
      </c>
      <c r="N1376" s="211">
        <v>0.41574932450081736</v>
      </c>
      <c r="O1376" s="211">
        <v>0.67853958875114673</v>
      </c>
      <c r="P1376" s="211">
        <v>6.3616748427590533E-2</v>
      </c>
      <c r="Q1376" s="211">
        <v>9.0516863317898461E-2</v>
      </c>
      <c r="R1376" s="211">
        <v>0.42296025017597733</v>
      </c>
      <c r="S1376" s="211">
        <v>0.39599580695878478</v>
      </c>
      <c r="T1376" s="211">
        <v>0.46658542218283205</v>
      </c>
      <c r="U1376" s="211">
        <v>0.3961449365890371</v>
      </c>
      <c r="V1376" s="211">
        <v>5.737959559255601E-2</v>
      </c>
      <c r="W1376" s="211">
        <v>0.561489904919106</v>
      </c>
      <c r="X1376" s="211">
        <v>0.27854387123272778</v>
      </c>
      <c r="Y1376" s="211">
        <v>0.70187225983124002</v>
      </c>
      <c r="Z1376" s="211">
        <v>0.14821458830333345</v>
      </c>
      <c r="AA1376" s="212">
        <v>0.11588359145081774</v>
      </c>
    </row>
    <row r="1377" spans="1:27" x14ac:dyDescent="0.35">
      <c r="A1377" s="210" t="s">
        <v>2053</v>
      </c>
      <c r="B1377" s="217">
        <v>149.36498211103805</v>
      </c>
      <c r="C1377" s="211">
        <v>7.4906113844450811E-2</v>
      </c>
      <c r="D1377" s="211">
        <v>0.11957547392510266</v>
      </c>
      <c r="E1377" s="211">
        <v>7.5228752940079482E-2</v>
      </c>
      <c r="F1377" s="211">
        <v>7.8175575678844089E-2</v>
      </c>
      <c r="G1377" s="211">
        <v>0.12495795737418816</v>
      </c>
      <c r="H1377" s="211">
        <v>0.11446449764310118</v>
      </c>
      <c r="I1377" s="211">
        <v>0.52082831173545718</v>
      </c>
      <c r="J1377" s="211">
        <v>0.44597520114017875</v>
      </c>
      <c r="K1377" s="211">
        <v>0.63181306056283559</v>
      </c>
      <c r="L1377" s="211">
        <v>0.2668525572391236</v>
      </c>
      <c r="M1377" s="211">
        <v>9.9606712715869725E-2</v>
      </c>
      <c r="N1377" s="211">
        <v>0.53373984575198608</v>
      </c>
      <c r="O1377" s="211">
        <v>0.59336333040730949</v>
      </c>
      <c r="P1377" s="211">
        <v>6.9501490972257371E-2</v>
      </c>
      <c r="Q1377" s="211">
        <v>7.8941385276036627E-2</v>
      </c>
      <c r="R1377" s="211">
        <v>0.47798167361610799</v>
      </c>
      <c r="S1377" s="211">
        <v>0.31279215014162776</v>
      </c>
      <c r="T1377" s="211">
        <v>0.56701431860651819</v>
      </c>
      <c r="U1377" s="211">
        <v>0.42623172560317912</v>
      </c>
      <c r="V1377" s="211">
        <v>0.10460495830926715</v>
      </c>
      <c r="W1377" s="211">
        <v>0.56743624945390891</v>
      </c>
      <c r="X1377" s="211">
        <v>0.25772917614872587</v>
      </c>
      <c r="Y1377" s="211">
        <v>0.66100589215248062</v>
      </c>
      <c r="Z1377" s="211">
        <v>0.14991927410711525</v>
      </c>
      <c r="AA1377" s="212">
        <v>0.11783858315489266</v>
      </c>
    </row>
    <row r="1378" spans="1:27" x14ac:dyDescent="0.35">
      <c r="A1378" s="210" t="s">
        <v>2054</v>
      </c>
      <c r="B1378" s="217">
        <v>132.76910204671725</v>
      </c>
      <c r="C1378" s="211">
        <v>5.1484838243205593E-2</v>
      </c>
      <c r="D1378" s="211">
        <v>0.12742578563555373</v>
      </c>
      <c r="E1378" s="211">
        <v>7.6923864280433796E-2</v>
      </c>
      <c r="F1378" s="211">
        <v>9.4022095964471211E-2</v>
      </c>
      <c r="G1378" s="211">
        <v>0.12000895490190053</v>
      </c>
      <c r="H1378" s="211">
        <v>0.12599364459360282</v>
      </c>
      <c r="I1378" s="211">
        <v>0.46983693954116557</v>
      </c>
      <c r="J1378" s="211">
        <v>0.46369294900246116</v>
      </c>
      <c r="K1378" s="211">
        <v>0.62712874354090431</v>
      </c>
      <c r="L1378" s="211">
        <v>0.27628526177417262</v>
      </c>
      <c r="M1378" s="211">
        <v>9.7433939608358333E-2</v>
      </c>
      <c r="N1378" s="211">
        <v>0.47675153078905586</v>
      </c>
      <c r="O1378" s="211">
        <v>0.57953021414132455</v>
      </c>
      <c r="P1378" s="211">
        <v>6.8226554347319363E-2</v>
      </c>
      <c r="Q1378" s="211">
        <v>0.10083296960805253</v>
      </c>
      <c r="R1378" s="211">
        <v>0.43392555473226707</v>
      </c>
      <c r="S1378" s="211">
        <v>0.34335488735483993</v>
      </c>
      <c r="T1378" s="211">
        <v>0.56981373367445554</v>
      </c>
      <c r="U1378" s="211">
        <v>0.40451319313808387</v>
      </c>
      <c r="V1378" s="211">
        <v>9.8245976940383492E-2</v>
      </c>
      <c r="W1378" s="211">
        <v>0.53658249703880934</v>
      </c>
      <c r="X1378" s="211">
        <v>0.31656057360475276</v>
      </c>
      <c r="Y1378" s="211">
        <v>0.63916937695409071</v>
      </c>
      <c r="Z1378" s="211">
        <v>0.14217065032039342</v>
      </c>
      <c r="AA1378" s="212">
        <v>0.12126591097082481</v>
      </c>
    </row>
    <row r="1379" spans="1:27" x14ac:dyDescent="0.35">
      <c r="A1379" s="210" t="s">
        <v>2055</v>
      </c>
      <c r="B1379" s="217">
        <v>192.86832657252421</v>
      </c>
      <c r="C1379" s="211">
        <v>6.4231863057514244E-2</v>
      </c>
      <c r="D1379" s="211">
        <v>0.12390181419384515</v>
      </c>
      <c r="E1379" s="211">
        <v>6.8117892168224309E-2</v>
      </c>
      <c r="F1379" s="211">
        <v>0.12362731072931266</v>
      </c>
      <c r="G1379" s="211">
        <v>0.11427659437778698</v>
      </c>
      <c r="H1379" s="211">
        <v>0.12105080105083785</v>
      </c>
      <c r="I1379" s="211">
        <v>0.50701116532772772</v>
      </c>
      <c r="J1379" s="211">
        <v>0.44606159347681779</v>
      </c>
      <c r="K1379" s="211">
        <v>0.61347369765071291</v>
      </c>
      <c r="L1379" s="211">
        <v>0.27411697506487986</v>
      </c>
      <c r="M1379" s="211">
        <v>0.10625370750189012</v>
      </c>
      <c r="N1379" s="211">
        <v>0.40254622194669121</v>
      </c>
      <c r="O1379" s="211">
        <v>0.67545378766765052</v>
      </c>
      <c r="P1379" s="211">
        <v>7.3365361301827248E-2</v>
      </c>
      <c r="Q1379" s="211">
        <v>0.14418201431577662</v>
      </c>
      <c r="R1379" s="211">
        <v>0.47448808525904557</v>
      </c>
      <c r="S1379" s="211">
        <v>0.39358307883336591</v>
      </c>
      <c r="T1379" s="211">
        <v>0.54002473499517911</v>
      </c>
      <c r="U1379" s="211">
        <v>0.44706424047737658</v>
      </c>
      <c r="V1379" s="211">
        <v>0.1659895934580603</v>
      </c>
      <c r="W1379" s="211">
        <v>0.58837504280502673</v>
      </c>
      <c r="X1379" s="211">
        <v>0.40529694489123258</v>
      </c>
      <c r="Y1379" s="211">
        <v>0.6899164591678959</v>
      </c>
      <c r="Z1379" s="211">
        <v>0.14678429541810339</v>
      </c>
      <c r="AA1379" s="212">
        <v>0.11911445339662219</v>
      </c>
    </row>
    <row r="1380" spans="1:27" x14ac:dyDescent="0.35">
      <c r="A1380" s="210" t="s">
        <v>2056</v>
      </c>
      <c r="B1380" s="217">
        <v>188.55903520598883</v>
      </c>
      <c r="C1380" s="211">
        <v>7.0934590497709546E-2</v>
      </c>
      <c r="D1380" s="211">
        <v>0.12031723416015891</v>
      </c>
      <c r="E1380" s="211">
        <v>8.7778609616448192E-2</v>
      </c>
      <c r="F1380" s="211">
        <v>0.11195357841127748</v>
      </c>
      <c r="G1380" s="211">
        <v>0.12128305272700743</v>
      </c>
      <c r="H1380" s="211">
        <v>0.11574549209326221</v>
      </c>
      <c r="I1380" s="211">
        <v>0.49504021017905731</v>
      </c>
      <c r="J1380" s="211">
        <v>0.44427853539506634</v>
      </c>
      <c r="K1380" s="211">
        <v>0.6166748237906825</v>
      </c>
      <c r="L1380" s="211">
        <v>0.27828589922824842</v>
      </c>
      <c r="M1380" s="211">
        <v>0.11821146156904382</v>
      </c>
      <c r="N1380" s="211">
        <v>0.54624851519658379</v>
      </c>
      <c r="O1380" s="211">
        <v>0.65647129481788324</v>
      </c>
      <c r="P1380" s="211">
        <v>6.7951803811091144E-2</v>
      </c>
      <c r="Q1380" s="211">
        <v>0.15148345965811183</v>
      </c>
      <c r="R1380" s="211">
        <v>0.47648831195224461</v>
      </c>
      <c r="S1380" s="211">
        <v>0.35946742120861158</v>
      </c>
      <c r="T1380" s="211">
        <v>0.53582986162054458</v>
      </c>
      <c r="U1380" s="211">
        <v>0.50021107319823521</v>
      </c>
      <c r="V1380" s="211">
        <v>0.10269342461750301</v>
      </c>
      <c r="W1380" s="211">
        <v>0.6334234400034896</v>
      </c>
      <c r="X1380" s="211">
        <v>0.27744106772494898</v>
      </c>
      <c r="Y1380" s="211">
        <v>0.68520711654729383</v>
      </c>
      <c r="Z1380" s="211">
        <v>0.14824351445112843</v>
      </c>
      <c r="AA1380" s="212">
        <v>0.11328318455416711</v>
      </c>
    </row>
    <row r="1381" spans="1:27" x14ac:dyDescent="0.35">
      <c r="A1381" s="210" t="s">
        <v>2057</v>
      </c>
      <c r="B1381" s="217">
        <v>139.36010718332872</v>
      </c>
      <c r="C1381" s="211">
        <v>7.2067450874647263E-2</v>
      </c>
      <c r="D1381" s="211">
        <v>0.11719429566019743</v>
      </c>
      <c r="E1381" s="211">
        <v>8.3448402577325873E-2</v>
      </c>
      <c r="F1381" s="211">
        <v>9.7808027384022916E-2</v>
      </c>
      <c r="G1381" s="211">
        <v>0.11969452056626756</v>
      </c>
      <c r="H1381" s="211">
        <v>0.12113303275091995</v>
      </c>
      <c r="I1381" s="211">
        <v>0.53070289641114754</v>
      </c>
      <c r="J1381" s="211">
        <v>0.45852372382234297</v>
      </c>
      <c r="K1381" s="211">
        <v>0.55343586445320669</v>
      </c>
      <c r="L1381" s="211">
        <v>0.28028785988737243</v>
      </c>
      <c r="M1381" s="211">
        <v>9.4081005373392687E-2</v>
      </c>
      <c r="N1381" s="211">
        <v>0.44056167972022098</v>
      </c>
      <c r="O1381" s="211">
        <v>0.58732939487640878</v>
      </c>
      <c r="P1381" s="211">
        <v>6.3211850017959315E-2</v>
      </c>
      <c r="Q1381" s="211">
        <v>0.11516068946057725</v>
      </c>
      <c r="R1381" s="211">
        <v>0.47019107976016578</v>
      </c>
      <c r="S1381" s="211">
        <v>0.35758333875169795</v>
      </c>
      <c r="T1381" s="211">
        <v>0.53809120513009967</v>
      </c>
      <c r="U1381" s="211">
        <v>0.42017051989445581</v>
      </c>
      <c r="V1381" s="211">
        <v>0.16020080604339099</v>
      </c>
      <c r="W1381" s="211">
        <v>0.53160946733355119</v>
      </c>
      <c r="X1381" s="211">
        <v>0.32389532158183643</v>
      </c>
      <c r="Y1381" s="211">
        <v>0.5848124524307956</v>
      </c>
      <c r="Z1381" s="211">
        <v>0.14716822786901398</v>
      </c>
      <c r="AA1381" s="212">
        <v>0.12173167201970325</v>
      </c>
    </row>
    <row r="1382" spans="1:27" x14ac:dyDescent="0.35">
      <c r="A1382" s="210" t="s">
        <v>2058</v>
      </c>
      <c r="B1382" s="217">
        <v>127.09341846582579</v>
      </c>
      <c r="C1382" s="211">
        <v>6.2812247060621135E-2</v>
      </c>
      <c r="D1382" s="211">
        <v>0.13025021916830076</v>
      </c>
      <c r="E1382" s="211">
        <v>7.6046872240634847E-2</v>
      </c>
      <c r="F1382" s="211">
        <v>8.5548176496335532E-2</v>
      </c>
      <c r="G1382" s="211">
        <v>0.11819300328065112</v>
      </c>
      <c r="H1382" s="211">
        <v>0.11694621248875997</v>
      </c>
      <c r="I1382" s="211">
        <v>0.47383774293926728</v>
      </c>
      <c r="J1382" s="211">
        <v>0.42420562212732243</v>
      </c>
      <c r="K1382" s="211">
        <v>0.63486175861582672</v>
      </c>
      <c r="L1382" s="211">
        <v>0.27774410525039461</v>
      </c>
      <c r="M1382" s="211">
        <v>0.11794381233813181</v>
      </c>
      <c r="N1382" s="211">
        <v>0.39833057452589765</v>
      </c>
      <c r="O1382" s="211">
        <v>0.73645172622494248</v>
      </c>
      <c r="P1382" s="211">
        <v>6.1954305647839603E-2</v>
      </c>
      <c r="Q1382" s="211">
        <v>0.10342240411039393</v>
      </c>
      <c r="R1382" s="211">
        <v>0.47103596029890427</v>
      </c>
      <c r="S1382" s="211">
        <v>0.34386736635178294</v>
      </c>
      <c r="T1382" s="211">
        <v>0.60319821971811183</v>
      </c>
      <c r="U1382" s="211">
        <v>0.38562850038127916</v>
      </c>
      <c r="V1382" s="211">
        <v>8.200803650607541E-2</v>
      </c>
      <c r="W1382" s="211">
        <v>0.59103621207527779</v>
      </c>
      <c r="X1382" s="211">
        <v>0.38789863014097226</v>
      </c>
      <c r="Y1382" s="211">
        <v>0.55494912109455563</v>
      </c>
      <c r="Z1382" s="211">
        <v>0.14560594336198293</v>
      </c>
      <c r="AA1382" s="212">
        <v>0.11820263529382102</v>
      </c>
    </row>
    <row r="1383" spans="1:27" x14ac:dyDescent="0.35">
      <c r="A1383" s="210" t="s">
        <v>2059</v>
      </c>
      <c r="B1383" s="217">
        <v>153.50000288495522</v>
      </c>
      <c r="C1383" s="211">
        <v>5.5460495731046687E-2</v>
      </c>
      <c r="D1383" s="211">
        <v>0.12608902795400817</v>
      </c>
      <c r="E1383" s="211">
        <v>7.5407869758662233E-2</v>
      </c>
      <c r="F1383" s="211">
        <v>7.5120565831955519E-2</v>
      </c>
      <c r="G1383" s="211">
        <v>0.12141058252071014</v>
      </c>
      <c r="H1383" s="211">
        <v>0.1100207834851306</v>
      </c>
      <c r="I1383" s="211">
        <v>0.45774115372945839</v>
      </c>
      <c r="J1383" s="211">
        <v>0.42697265191532024</v>
      </c>
      <c r="K1383" s="211">
        <v>0.63344894992211831</v>
      </c>
      <c r="L1383" s="211">
        <v>0.27249584202974553</v>
      </c>
      <c r="M1383" s="211">
        <v>0.11203627264783526</v>
      </c>
      <c r="N1383" s="211">
        <v>0.40404066207192574</v>
      </c>
      <c r="O1383" s="211">
        <v>0.57087241286394008</v>
      </c>
      <c r="P1383" s="211">
        <v>7.3596872737307542E-2</v>
      </c>
      <c r="Q1383" s="211">
        <v>0.12198642005892034</v>
      </c>
      <c r="R1383" s="211">
        <v>0.447294945603539</v>
      </c>
      <c r="S1383" s="211">
        <v>0.29277327762136141</v>
      </c>
      <c r="T1383" s="211">
        <v>0.60757139195141741</v>
      </c>
      <c r="U1383" s="211">
        <v>0.37998235719950851</v>
      </c>
      <c r="V1383" s="211">
        <v>0.10786012577105469</v>
      </c>
      <c r="W1383" s="211">
        <v>0.47640001454310638</v>
      </c>
      <c r="X1383" s="211">
        <v>0.37100051354750146</v>
      </c>
      <c r="Y1383" s="211">
        <v>0.6577457217528565</v>
      </c>
      <c r="Z1383" s="211">
        <v>0.14634209638590104</v>
      </c>
      <c r="AA1383" s="212">
        <v>0.11832925376397337</v>
      </c>
    </row>
    <row r="1384" spans="1:27" x14ac:dyDescent="0.35">
      <c r="A1384" s="210" t="s">
        <v>2060</v>
      </c>
      <c r="B1384" s="217">
        <v>126.29952016891538</v>
      </c>
      <c r="C1384" s="211">
        <v>5.7821197765835546E-2</v>
      </c>
      <c r="D1384" s="211">
        <v>0.1216604528622698</v>
      </c>
      <c r="E1384" s="211">
        <v>8.1402072265146563E-2</v>
      </c>
      <c r="F1384" s="211">
        <v>9.0280286684132321E-2</v>
      </c>
      <c r="G1384" s="211">
        <v>0.12414831579172242</v>
      </c>
      <c r="H1384" s="211">
        <v>0.12163204639760612</v>
      </c>
      <c r="I1384" s="211">
        <v>0.51062689312376197</v>
      </c>
      <c r="J1384" s="211">
        <v>0.42393606558145008</v>
      </c>
      <c r="K1384" s="211">
        <v>0.60425632571013477</v>
      </c>
      <c r="L1384" s="211">
        <v>0.27104455229487623</v>
      </c>
      <c r="M1384" s="211">
        <v>9.8372972974246742E-2</v>
      </c>
      <c r="N1384" s="211">
        <v>0.4397771986247842</v>
      </c>
      <c r="O1384" s="211">
        <v>0.77604303370438976</v>
      </c>
      <c r="P1384" s="211">
        <v>6.7366680517936969E-2</v>
      </c>
      <c r="Q1384" s="211">
        <v>0.11307772343702827</v>
      </c>
      <c r="R1384" s="211">
        <v>0.45884097305214833</v>
      </c>
      <c r="S1384" s="211">
        <v>0.29969025306277686</v>
      </c>
      <c r="T1384" s="211">
        <v>0.60551377639899306</v>
      </c>
      <c r="U1384" s="211">
        <v>0.34055141127615046</v>
      </c>
      <c r="V1384" s="211">
        <v>8.5821548475245105E-2</v>
      </c>
      <c r="W1384" s="211">
        <v>0.58504154925254193</v>
      </c>
      <c r="X1384" s="211">
        <v>0.41835131700476258</v>
      </c>
      <c r="Y1384" s="211">
        <v>0.70323540689928998</v>
      </c>
      <c r="Z1384" s="211">
        <v>0.13682309402659612</v>
      </c>
      <c r="AA1384" s="212">
        <v>0.12615233354130309</v>
      </c>
    </row>
    <row r="1385" spans="1:27" x14ac:dyDescent="0.35">
      <c r="A1385" s="210" t="s">
        <v>2061</v>
      </c>
      <c r="B1385" s="217">
        <v>134.92306704728333</v>
      </c>
      <c r="C1385" s="211">
        <v>5.3142729596191228E-2</v>
      </c>
      <c r="D1385" s="211">
        <v>0.12308470527240188</v>
      </c>
      <c r="E1385" s="211">
        <v>7.2947294667658702E-2</v>
      </c>
      <c r="F1385" s="211">
        <v>9.3400448990459711E-2</v>
      </c>
      <c r="G1385" s="211">
        <v>0.11956087675050914</v>
      </c>
      <c r="H1385" s="211">
        <v>0.10280260083576002</v>
      </c>
      <c r="I1385" s="211">
        <v>0.52687959651230742</v>
      </c>
      <c r="J1385" s="211">
        <v>0.48327809548661915</v>
      </c>
      <c r="K1385" s="211">
        <v>0.62619396239014369</v>
      </c>
      <c r="L1385" s="211">
        <v>0.26754914144104303</v>
      </c>
      <c r="M1385" s="211">
        <v>0.11253219825412816</v>
      </c>
      <c r="N1385" s="211">
        <v>0.41694224008971881</v>
      </c>
      <c r="O1385" s="211">
        <v>0.75863472009816979</v>
      </c>
      <c r="P1385" s="211">
        <v>6.5557082251952975E-2</v>
      </c>
      <c r="Q1385" s="211">
        <v>0.11157349112836518</v>
      </c>
      <c r="R1385" s="211">
        <v>0.4314571422780446</v>
      </c>
      <c r="S1385" s="211">
        <v>0.36441595621487599</v>
      </c>
      <c r="T1385" s="211">
        <v>0.51317568466467023</v>
      </c>
      <c r="U1385" s="211">
        <v>0.45087748566601954</v>
      </c>
      <c r="V1385" s="211">
        <v>7.1564975867534547E-2</v>
      </c>
      <c r="W1385" s="211">
        <v>0.60521712694073804</v>
      </c>
      <c r="X1385" s="211">
        <v>0.30519828250816394</v>
      </c>
      <c r="Y1385" s="211">
        <v>0.6795936244129096</v>
      </c>
      <c r="Z1385" s="211">
        <v>0.14771777290032495</v>
      </c>
      <c r="AA1385" s="212">
        <v>0.11767814444441957</v>
      </c>
    </row>
    <row r="1386" spans="1:27" x14ac:dyDescent="0.35">
      <c r="A1386" s="210" t="s">
        <v>2062</v>
      </c>
      <c r="B1386" s="217">
        <v>142.52182331750618</v>
      </c>
      <c r="C1386" s="211">
        <v>4.9393968347177221E-2</v>
      </c>
      <c r="D1386" s="211">
        <v>0.12081807743043305</v>
      </c>
      <c r="E1386" s="211">
        <v>6.8870510643294261E-2</v>
      </c>
      <c r="F1386" s="211">
        <v>9.353019353065728E-2</v>
      </c>
      <c r="G1386" s="211">
        <v>0.11560236331811757</v>
      </c>
      <c r="H1386" s="211">
        <v>0.11958866400883691</v>
      </c>
      <c r="I1386" s="211">
        <v>0.49379133432834921</v>
      </c>
      <c r="J1386" s="211">
        <v>0.45853331030050831</v>
      </c>
      <c r="K1386" s="211">
        <v>0.62117772397042303</v>
      </c>
      <c r="L1386" s="211">
        <v>0.27869970497650504</v>
      </c>
      <c r="M1386" s="211">
        <v>0.1121443665640327</v>
      </c>
      <c r="N1386" s="211">
        <v>0.36287427768692904</v>
      </c>
      <c r="O1386" s="211">
        <v>0.74655267056399754</v>
      </c>
      <c r="P1386" s="211">
        <v>7.1074546985700829E-2</v>
      </c>
      <c r="Q1386" s="211">
        <v>5.7978818877697541E-2</v>
      </c>
      <c r="R1386" s="211">
        <v>0.36546538399410983</v>
      </c>
      <c r="S1386" s="211">
        <v>0.28364598979274658</v>
      </c>
      <c r="T1386" s="211">
        <v>0.55593618001604383</v>
      </c>
      <c r="U1386" s="211">
        <v>0.5595988609637369</v>
      </c>
      <c r="V1386" s="211">
        <v>7.2645394937236957E-2</v>
      </c>
      <c r="W1386" s="211">
        <v>0.62726672408451911</v>
      </c>
      <c r="X1386" s="211">
        <v>0.29238717437378148</v>
      </c>
      <c r="Y1386" s="211">
        <v>0.73250026904552079</v>
      </c>
      <c r="Z1386" s="211">
        <v>0.1457125651089986</v>
      </c>
      <c r="AA1386" s="212">
        <v>0.12146835844920094</v>
      </c>
    </row>
    <row r="1387" spans="1:27" x14ac:dyDescent="0.35">
      <c r="A1387" s="210" t="s">
        <v>2063</v>
      </c>
      <c r="B1387" s="217">
        <v>136.63631345924784</v>
      </c>
      <c r="C1387" s="211">
        <v>5.6112046981630838E-2</v>
      </c>
      <c r="D1387" s="211">
        <v>0.12750958149652697</v>
      </c>
      <c r="E1387" s="211">
        <v>7.7486854328242746E-2</v>
      </c>
      <c r="F1387" s="211">
        <v>0.10170805625340877</v>
      </c>
      <c r="G1387" s="211">
        <v>0.11478914506983769</v>
      </c>
      <c r="H1387" s="211">
        <v>0.12596233804219845</v>
      </c>
      <c r="I1387" s="211">
        <v>0.41883137016318606</v>
      </c>
      <c r="J1387" s="211">
        <v>0.40084708639998917</v>
      </c>
      <c r="K1387" s="211">
        <v>0.58693128912866854</v>
      </c>
      <c r="L1387" s="211">
        <v>0.27570333060089458</v>
      </c>
      <c r="M1387" s="211">
        <v>0.10935928571346298</v>
      </c>
      <c r="N1387" s="211">
        <v>0.51374475299127031</v>
      </c>
      <c r="O1387" s="211">
        <v>0.71703607139937919</v>
      </c>
      <c r="P1387" s="211">
        <v>6.8292518217646245E-2</v>
      </c>
      <c r="Q1387" s="211">
        <v>0.10822437328964166</v>
      </c>
      <c r="R1387" s="211">
        <v>0.43745635381021647</v>
      </c>
      <c r="S1387" s="211">
        <v>0.29233285449218482</v>
      </c>
      <c r="T1387" s="211">
        <v>0.5687700818185053</v>
      </c>
      <c r="U1387" s="211">
        <v>0.48279841658280565</v>
      </c>
      <c r="V1387" s="211">
        <v>8.9847592092686154E-2</v>
      </c>
      <c r="W1387" s="211">
        <v>0.52990790381766384</v>
      </c>
      <c r="X1387" s="211">
        <v>0.32008649357316599</v>
      </c>
      <c r="Y1387" s="211">
        <v>0.57065325169254455</v>
      </c>
      <c r="Z1387" s="211">
        <v>0.14996233964960803</v>
      </c>
      <c r="AA1387" s="212">
        <v>0.12338120094037597</v>
      </c>
    </row>
    <row r="1388" spans="1:27" x14ac:dyDescent="0.35">
      <c r="A1388" s="210" t="s">
        <v>2064</v>
      </c>
      <c r="B1388" s="217">
        <v>126.25275309581963</v>
      </c>
      <c r="C1388" s="211">
        <v>5.900067476586654E-2</v>
      </c>
      <c r="D1388" s="211">
        <v>0.12107991073559365</v>
      </c>
      <c r="E1388" s="211">
        <v>7.8875321073388238E-2</v>
      </c>
      <c r="F1388" s="211">
        <v>0.10003857662317624</v>
      </c>
      <c r="G1388" s="211">
        <v>0.11566349801453719</v>
      </c>
      <c r="H1388" s="211">
        <v>0.11008230733341073</v>
      </c>
      <c r="I1388" s="211">
        <v>0.47427433451687473</v>
      </c>
      <c r="J1388" s="211">
        <v>0.46281218442054728</v>
      </c>
      <c r="K1388" s="211">
        <v>0.54863226364742745</v>
      </c>
      <c r="L1388" s="211">
        <v>0.27535495319021047</v>
      </c>
      <c r="M1388" s="211">
        <v>0.11289135223125103</v>
      </c>
      <c r="N1388" s="211">
        <v>0.49328415285528021</v>
      </c>
      <c r="O1388" s="211">
        <v>0.72338573961717234</v>
      </c>
      <c r="P1388" s="211">
        <v>6.3734489618569312E-2</v>
      </c>
      <c r="Q1388" s="211">
        <v>6.8683632981965434E-2</v>
      </c>
      <c r="R1388" s="211">
        <v>0.46318269316875943</v>
      </c>
      <c r="S1388" s="211">
        <v>0.29854644789427992</v>
      </c>
      <c r="T1388" s="211">
        <v>0.55203549561949794</v>
      </c>
      <c r="U1388" s="211">
        <v>0.48467081078640051</v>
      </c>
      <c r="V1388" s="211">
        <v>7.8166642206313863E-2</v>
      </c>
      <c r="W1388" s="211">
        <v>0.5463544360980972</v>
      </c>
      <c r="X1388" s="211">
        <v>0.24604896927405429</v>
      </c>
      <c r="Y1388" s="211">
        <v>0.65598267955089606</v>
      </c>
      <c r="Z1388" s="211">
        <v>0.14823176979547203</v>
      </c>
      <c r="AA1388" s="212">
        <v>0.1252259588357657</v>
      </c>
    </row>
    <row r="1389" spans="1:27" x14ac:dyDescent="0.35">
      <c r="A1389" s="210" t="s">
        <v>2065</v>
      </c>
      <c r="B1389" s="217">
        <v>153.6131791860067</v>
      </c>
      <c r="C1389" s="211">
        <v>6.5595312869082392E-2</v>
      </c>
      <c r="D1389" s="211">
        <v>0.12305599683253335</v>
      </c>
      <c r="E1389" s="211">
        <v>8.0927684749129217E-2</v>
      </c>
      <c r="F1389" s="211">
        <v>9.9346773057640475E-2</v>
      </c>
      <c r="G1389" s="211">
        <v>0.12533555215178879</v>
      </c>
      <c r="H1389" s="211">
        <v>0.12128563654816253</v>
      </c>
      <c r="I1389" s="211">
        <v>0.50764561229615568</v>
      </c>
      <c r="J1389" s="211">
        <v>0.46910224193306993</v>
      </c>
      <c r="K1389" s="211">
        <v>0.58902161230894468</v>
      </c>
      <c r="L1389" s="211">
        <v>0.27578259120867421</v>
      </c>
      <c r="M1389" s="211">
        <v>0.10153724281108792</v>
      </c>
      <c r="N1389" s="211">
        <v>0.38163320877633478</v>
      </c>
      <c r="O1389" s="211">
        <v>0.59042060541192665</v>
      </c>
      <c r="P1389" s="211">
        <v>7.4166506356035874E-2</v>
      </c>
      <c r="Q1389" s="211">
        <v>6.051085762687107E-2</v>
      </c>
      <c r="R1389" s="211">
        <v>0.45382429771090727</v>
      </c>
      <c r="S1389" s="211">
        <v>0.31694423675247357</v>
      </c>
      <c r="T1389" s="211">
        <v>0.53967158569152696</v>
      </c>
      <c r="U1389" s="211">
        <v>0.48434800934792921</v>
      </c>
      <c r="V1389" s="211">
        <v>0.11608488745539919</v>
      </c>
      <c r="W1389" s="211">
        <v>0.55223137862841032</v>
      </c>
      <c r="X1389" s="211">
        <v>0.30511309133074288</v>
      </c>
      <c r="Y1389" s="211">
        <v>0.60675701628884626</v>
      </c>
      <c r="Z1389" s="211">
        <v>0.14466846344032366</v>
      </c>
      <c r="AA1389" s="212">
        <v>0.11929177814077628</v>
      </c>
    </row>
    <row r="1390" spans="1:27" x14ac:dyDescent="0.35">
      <c r="A1390" s="210" t="s">
        <v>2066</v>
      </c>
      <c r="B1390" s="217">
        <v>144.57965604863037</v>
      </c>
      <c r="C1390" s="211">
        <v>6.962049627523452E-2</v>
      </c>
      <c r="D1390" s="211">
        <v>0.11602699776515203</v>
      </c>
      <c r="E1390" s="211">
        <v>8.3942606271226516E-2</v>
      </c>
      <c r="F1390" s="211">
        <v>8.3298947769695597E-2</v>
      </c>
      <c r="G1390" s="211">
        <v>0.12068946774145349</v>
      </c>
      <c r="H1390" s="211">
        <v>0.12606734798442629</v>
      </c>
      <c r="I1390" s="211">
        <v>0.46513890554708948</v>
      </c>
      <c r="J1390" s="211">
        <v>0.4429952662117933</v>
      </c>
      <c r="K1390" s="211">
        <v>0.53980083699216186</v>
      </c>
      <c r="L1390" s="211">
        <v>0.27826386559101574</v>
      </c>
      <c r="M1390" s="211">
        <v>8.0361844364579021E-2</v>
      </c>
      <c r="N1390" s="211">
        <v>0.53613421823665397</v>
      </c>
      <c r="O1390" s="211">
        <v>0.60980465746236701</v>
      </c>
      <c r="P1390" s="211">
        <v>6.8162629632651711E-2</v>
      </c>
      <c r="Q1390" s="211">
        <v>7.2735448036837194E-2</v>
      </c>
      <c r="R1390" s="211">
        <v>0.43236073106423845</v>
      </c>
      <c r="S1390" s="211">
        <v>0.31892883297832608</v>
      </c>
      <c r="T1390" s="211">
        <v>0.4838778831661662</v>
      </c>
      <c r="U1390" s="211">
        <v>0.41042796834724304</v>
      </c>
      <c r="V1390" s="211">
        <v>0.16477124229370724</v>
      </c>
      <c r="W1390" s="211">
        <v>0.52276004195494918</v>
      </c>
      <c r="X1390" s="211">
        <v>0.28112409396817606</v>
      </c>
      <c r="Y1390" s="211">
        <v>0.60084359974878621</v>
      </c>
      <c r="Z1390" s="211">
        <v>0.14628938363000255</v>
      </c>
      <c r="AA1390" s="212">
        <v>0.11756260185922597</v>
      </c>
    </row>
    <row r="1391" spans="1:27" x14ac:dyDescent="0.35">
      <c r="A1391" s="210" t="s">
        <v>2067</v>
      </c>
      <c r="B1391" s="217">
        <v>154.86249829199213</v>
      </c>
      <c r="C1391" s="211">
        <v>5.645201656860422E-2</v>
      </c>
      <c r="D1391" s="211">
        <v>0.13176824568891668</v>
      </c>
      <c r="E1391" s="211">
        <v>7.5760477406538435E-2</v>
      </c>
      <c r="F1391" s="211">
        <v>9.9341262994362092E-2</v>
      </c>
      <c r="G1391" s="211">
        <v>0.11951217269340569</v>
      </c>
      <c r="H1391" s="211">
        <v>0.12266894249275262</v>
      </c>
      <c r="I1391" s="211">
        <v>0.46973903481982121</v>
      </c>
      <c r="J1391" s="211">
        <v>0.41658013238890046</v>
      </c>
      <c r="K1391" s="211">
        <v>0.56679361187367328</v>
      </c>
      <c r="L1391" s="211">
        <v>0.27986149284869272</v>
      </c>
      <c r="M1391" s="211">
        <v>9.9374369532617621E-2</v>
      </c>
      <c r="N1391" s="211">
        <v>0.36971662199030997</v>
      </c>
      <c r="O1391" s="211">
        <v>0.73202037061725933</v>
      </c>
      <c r="P1391" s="211">
        <v>6.980237472234202E-2</v>
      </c>
      <c r="Q1391" s="211">
        <v>0.10157764893433791</v>
      </c>
      <c r="R1391" s="211">
        <v>0.44394816898063894</v>
      </c>
      <c r="S1391" s="211">
        <v>0.32052351226014331</v>
      </c>
      <c r="T1391" s="211">
        <v>0.55763326363916643</v>
      </c>
      <c r="U1391" s="211">
        <v>0.42978353306403821</v>
      </c>
      <c r="V1391" s="211">
        <v>0.16248616096007185</v>
      </c>
      <c r="W1391" s="211">
        <v>0.53037299198080567</v>
      </c>
      <c r="X1391" s="211">
        <v>0.39438172918218184</v>
      </c>
      <c r="Y1391" s="211">
        <v>0.5688766356714664</v>
      </c>
      <c r="Z1391" s="211">
        <v>0.14859028114242143</v>
      </c>
      <c r="AA1391" s="212">
        <v>0.11959058405197108</v>
      </c>
    </row>
    <row r="1392" spans="1:27" x14ac:dyDescent="0.35">
      <c r="A1392" s="210" t="s">
        <v>2068</v>
      </c>
      <c r="B1392" s="217">
        <v>108.34903843704051</v>
      </c>
      <c r="C1392" s="211">
        <v>5.8378479351317347E-2</v>
      </c>
      <c r="D1392" s="211">
        <v>0.12532527518954617</v>
      </c>
      <c r="E1392" s="211">
        <v>7.8616300006204287E-2</v>
      </c>
      <c r="F1392" s="211">
        <v>8.7430473848068929E-2</v>
      </c>
      <c r="G1392" s="211">
        <v>0.12381067210832078</v>
      </c>
      <c r="H1392" s="211">
        <v>0.10573882548700408</v>
      </c>
      <c r="I1392" s="211">
        <v>0.498197327080525</v>
      </c>
      <c r="J1392" s="211">
        <v>0.45833645987154886</v>
      </c>
      <c r="K1392" s="211">
        <v>0.62567749508369674</v>
      </c>
      <c r="L1392" s="211">
        <v>0.27584256805387747</v>
      </c>
      <c r="M1392" s="211">
        <v>9.2416310101639823E-2</v>
      </c>
      <c r="N1392" s="211">
        <v>0.47621188622132565</v>
      </c>
      <c r="O1392" s="211">
        <v>0.60356687781287433</v>
      </c>
      <c r="P1392" s="211">
        <v>6.3774333334650338E-2</v>
      </c>
      <c r="Q1392" s="211">
        <v>5.6314749252823149E-2</v>
      </c>
      <c r="R1392" s="211">
        <v>0.39556157199350911</v>
      </c>
      <c r="S1392" s="211">
        <v>0.31811538365125042</v>
      </c>
      <c r="T1392" s="211">
        <v>0.55419956168831674</v>
      </c>
      <c r="U1392" s="211">
        <v>0.44779765546313288</v>
      </c>
      <c r="V1392" s="211">
        <v>5.4382918752791658E-2</v>
      </c>
      <c r="W1392" s="211">
        <v>0.53585870186236628</v>
      </c>
      <c r="X1392" s="211">
        <v>0.28020902992795005</v>
      </c>
      <c r="Y1392" s="211">
        <v>0.61083482740319039</v>
      </c>
      <c r="Z1392" s="211">
        <v>0.14010832967261261</v>
      </c>
      <c r="AA1392" s="212">
        <v>0.12050894292731744</v>
      </c>
    </row>
    <row r="1393" spans="1:27" x14ac:dyDescent="0.35">
      <c r="A1393" s="210" t="s">
        <v>2069</v>
      </c>
      <c r="B1393" s="217">
        <v>169.86135655016304</v>
      </c>
      <c r="C1393" s="211">
        <v>7.1287978809894306E-2</v>
      </c>
      <c r="D1393" s="211">
        <v>0.11866123757486344</v>
      </c>
      <c r="E1393" s="211">
        <v>8.6177329747417999E-2</v>
      </c>
      <c r="F1393" s="211">
        <v>8.4866116926976973E-2</v>
      </c>
      <c r="G1393" s="211">
        <v>0.11590323744624488</v>
      </c>
      <c r="H1393" s="211">
        <v>0.12137416115250159</v>
      </c>
      <c r="I1393" s="211">
        <v>0.49244148367686857</v>
      </c>
      <c r="J1393" s="211">
        <v>0.41648151800534072</v>
      </c>
      <c r="K1393" s="211">
        <v>0.56670527116716796</v>
      </c>
      <c r="L1393" s="211">
        <v>0.26805474052632416</v>
      </c>
      <c r="M1393" s="211">
        <v>0.11434166637061785</v>
      </c>
      <c r="N1393" s="211">
        <v>0.55085470621551269</v>
      </c>
      <c r="O1393" s="211">
        <v>0.66969041863632461</v>
      </c>
      <c r="P1393" s="211">
        <v>6.8697915891045291E-2</v>
      </c>
      <c r="Q1393" s="211">
        <v>7.4630871535615748E-2</v>
      </c>
      <c r="R1393" s="211">
        <v>0.42219428638089163</v>
      </c>
      <c r="S1393" s="211">
        <v>0.31486151864737399</v>
      </c>
      <c r="T1393" s="211">
        <v>0.54665473259627873</v>
      </c>
      <c r="U1393" s="211">
        <v>0.48801437976866507</v>
      </c>
      <c r="V1393" s="211">
        <v>0.10540916048055339</v>
      </c>
      <c r="W1393" s="211">
        <v>0.47133501257621702</v>
      </c>
      <c r="X1393" s="211">
        <v>0.37637655513147733</v>
      </c>
      <c r="Y1393" s="211">
        <v>0.66936922314851899</v>
      </c>
      <c r="Z1393" s="211">
        <v>0.14953425378372073</v>
      </c>
      <c r="AA1393" s="212">
        <v>0.1154609019983322</v>
      </c>
    </row>
    <row r="1394" spans="1:27" x14ac:dyDescent="0.35">
      <c r="A1394" s="210" t="s">
        <v>2070</v>
      </c>
      <c r="B1394" s="217">
        <v>156.47529648847552</v>
      </c>
      <c r="C1394" s="211">
        <v>5.1761027921662706E-2</v>
      </c>
      <c r="D1394" s="211">
        <v>0.12897209467766932</v>
      </c>
      <c r="E1394" s="211">
        <v>6.6647000452012106E-2</v>
      </c>
      <c r="F1394" s="211">
        <v>0.10896940659742664</v>
      </c>
      <c r="G1394" s="211">
        <v>0.12141513351996662</v>
      </c>
      <c r="H1394" s="211">
        <v>0.11147092370086842</v>
      </c>
      <c r="I1394" s="211">
        <v>0.49478615778738499</v>
      </c>
      <c r="J1394" s="211">
        <v>0.43384610807562846</v>
      </c>
      <c r="K1394" s="211">
        <v>0.5950630732511224</v>
      </c>
      <c r="L1394" s="211">
        <v>0.27694481388090963</v>
      </c>
      <c r="M1394" s="211">
        <v>9.6915426201764437E-2</v>
      </c>
      <c r="N1394" s="211">
        <v>0.43928772842634001</v>
      </c>
      <c r="O1394" s="211">
        <v>0.74465078411695906</v>
      </c>
      <c r="P1394" s="211">
        <v>7.0192961868558307E-2</v>
      </c>
      <c r="Q1394" s="211">
        <v>7.3813043007843249E-2</v>
      </c>
      <c r="R1394" s="211">
        <v>0.42385246395151971</v>
      </c>
      <c r="S1394" s="211">
        <v>0.35583602060836567</v>
      </c>
      <c r="T1394" s="211">
        <v>0.57860674177227411</v>
      </c>
      <c r="U1394" s="211">
        <v>0.42849483516104336</v>
      </c>
      <c r="V1394" s="211">
        <v>0.14569922144076924</v>
      </c>
      <c r="W1394" s="211">
        <v>0.54690271420469116</v>
      </c>
      <c r="X1394" s="211">
        <v>0.31797267204396895</v>
      </c>
      <c r="Y1394" s="211">
        <v>0.64595366955793809</v>
      </c>
      <c r="Z1394" s="211">
        <v>0.1479256504001433</v>
      </c>
      <c r="AA1394" s="212">
        <v>0.11947713534711982</v>
      </c>
    </row>
    <row r="1395" spans="1:27" x14ac:dyDescent="0.35">
      <c r="A1395" s="210" t="s">
        <v>2071</v>
      </c>
      <c r="B1395" s="217">
        <v>165.12381837156403</v>
      </c>
      <c r="C1395" s="211">
        <v>6.7928424835008674E-2</v>
      </c>
      <c r="D1395" s="211">
        <v>0.12198279334586144</v>
      </c>
      <c r="E1395" s="211">
        <v>7.2434093321963558E-2</v>
      </c>
      <c r="F1395" s="211">
        <v>0.10001503096789613</v>
      </c>
      <c r="G1395" s="211">
        <v>0.12566955226467844</v>
      </c>
      <c r="H1395" s="211">
        <v>0.11609067487001815</v>
      </c>
      <c r="I1395" s="211">
        <v>0.51179701722138948</v>
      </c>
      <c r="J1395" s="211">
        <v>0.47831553747773964</v>
      </c>
      <c r="K1395" s="211">
        <v>0.60475130767458374</v>
      </c>
      <c r="L1395" s="211">
        <v>0.27210096298441061</v>
      </c>
      <c r="M1395" s="211">
        <v>0.10483954154954778</v>
      </c>
      <c r="N1395" s="211">
        <v>0.5163694513556667</v>
      </c>
      <c r="O1395" s="211">
        <v>0.63112508956446101</v>
      </c>
      <c r="P1395" s="211">
        <v>6.4654765958166216E-2</v>
      </c>
      <c r="Q1395" s="211">
        <v>7.2622428605356379E-2</v>
      </c>
      <c r="R1395" s="211">
        <v>0.42767745058236073</v>
      </c>
      <c r="S1395" s="211">
        <v>0.41209625975087788</v>
      </c>
      <c r="T1395" s="211">
        <v>0.60505967420006379</v>
      </c>
      <c r="U1395" s="211">
        <v>0.5368083673992512</v>
      </c>
      <c r="V1395" s="211">
        <v>0.14023140967954101</v>
      </c>
      <c r="W1395" s="211">
        <v>0.58789930754531627</v>
      </c>
      <c r="X1395" s="211">
        <v>0.27962917473817189</v>
      </c>
      <c r="Y1395" s="211">
        <v>0.65077056216305629</v>
      </c>
      <c r="Z1395" s="211">
        <v>0.14930230815252912</v>
      </c>
      <c r="AA1395" s="212">
        <v>0.12255459329568395</v>
      </c>
    </row>
    <row r="1396" spans="1:27" x14ac:dyDescent="0.35">
      <c r="A1396" s="210" t="s">
        <v>2072</v>
      </c>
      <c r="B1396" s="217">
        <v>121.46135594618821</v>
      </c>
      <c r="C1396" s="211">
        <v>5.4721157148478083E-2</v>
      </c>
      <c r="D1396" s="211">
        <v>0.11619180457602327</v>
      </c>
      <c r="E1396" s="211">
        <v>8.0558810893383237E-2</v>
      </c>
      <c r="F1396" s="211">
        <v>0.11204541689181668</v>
      </c>
      <c r="G1396" s="211">
        <v>0.12175030620349632</v>
      </c>
      <c r="H1396" s="211">
        <v>0.11826620890356015</v>
      </c>
      <c r="I1396" s="211">
        <v>0.4861189020354329</v>
      </c>
      <c r="J1396" s="211">
        <v>0.41230903860221135</v>
      </c>
      <c r="K1396" s="211">
        <v>0.64658764442149907</v>
      </c>
      <c r="L1396" s="211">
        <v>0.27737198154140469</v>
      </c>
      <c r="M1396" s="211">
        <v>9.8001857673093815E-2</v>
      </c>
      <c r="N1396" s="211">
        <v>0.40066208206484749</v>
      </c>
      <c r="O1396" s="211">
        <v>0.70998702597098873</v>
      </c>
      <c r="P1396" s="211">
        <v>6.4057754810074433E-2</v>
      </c>
      <c r="Q1396" s="211">
        <v>5.4752516866296758E-2</v>
      </c>
      <c r="R1396" s="211">
        <v>0.41598270154931283</v>
      </c>
      <c r="S1396" s="211">
        <v>0.33941662298323688</v>
      </c>
      <c r="T1396" s="211">
        <v>0.55238788806181471</v>
      </c>
      <c r="U1396" s="211">
        <v>0.52695203150648817</v>
      </c>
      <c r="V1396" s="211">
        <v>7.5723772874571035E-2</v>
      </c>
      <c r="W1396" s="211">
        <v>0.53588434737024104</v>
      </c>
      <c r="X1396" s="211">
        <v>0.41381566049310908</v>
      </c>
      <c r="Y1396" s="211">
        <v>0.52975577755174741</v>
      </c>
      <c r="Z1396" s="211">
        <v>0.14988209757513965</v>
      </c>
      <c r="AA1396" s="212">
        <v>0.12000586019634601</v>
      </c>
    </row>
    <row r="1397" spans="1:27" x14ac:dyDescent="0.35">
      <c r="A1397" s="210" t="s">
        <v>2073</v>
      </c>
      <c r="B1397" s="217">
        <v>146.9974269554321</v>
      </c>
      <c r="C1397" s="211">
        <v>6.500605308272675E-2</v>
      </c>
      <c r="D1397" s="211">
        <v>0.11920478540715153</v>
      </c>
      <c r="E1397" s="211">
        <v>7.1069323888460753E-2</v>
      </c>
      <c r="F1397" s="211">
        <v>9.9420558045437438E-2</v>
      </c>
      <c r="G1397" s="211">
        <v>0.1224386702050148</v>
      </c>
      <c r="H1397" s="211">
        <v>0.11171017863884637</v>
      </c>
      <c r="I1397" s="211">
        <v>0.51209693390698019</v>
      </c>
      <c r="J1397" s="211">
        <v>0.43785477290361585</v>
      </c>
      <c r="K1397" s="211">
        <v>0.64221733714552753</v>
      </c>
      <c r="L1397" s="211">
        <v>0.28029268084818976</v>
      </c>
      <c r="M1397" s="211">
        <v>0.10352234191261944</v>
      </c>
      <c r="N1397" s="211">
        <v>0.39691892587463162</v>
      </c>
      <c r="O1397" s="211">
        <v>0.56843093419273638</v>
      </c>
      <c r="P1397" s="211">
        <v>7.200611534214299E-2</v>
      </c>
      <c r="Q1397" s="211">
        <v>4.8009520867504082E-2</v>
      </c>
      <c r="R1397" s="211">
        <v>0.48632422375203099</v>
      </c>
      <c r="S1397" s="211">
        <v>0.33600130508998982</v>
      </c>
      <c r="T1397" s="211">
        <v>0.53982523986551956</v>
      </c>
      <c r="U1397" s="211">
        <v>0.46219344367273685</v>
      </c>
      <c r="V1397" s="211">
        <v>9.500300850738716E-2</v>
      </c>
      <c r="W1397" s="211">
        <v>0.5926011420959032</v>
      </c>
      <c r="X1397" s="211">
        <v>0.27403208754599717</v>
      </c>
      <c r="Y1397" s="211">
        <v>0.74137684475103538</v>
      </c>
      <c r="Z1397" s="211">
        <v>0.14431162547116216</v>
      </c>
      <c r="AA1397" s="212">
        <v>0.12021614127736482</v>
      </c>
    </row>
    <row r="1398" spans="1:27" x14ac:dyDescent="0.35">
      <c r="A1398" s="210" t="s">
        <v>2074</v>
      </c>
      <c r="B1398" s="217">
        <v>137.64357499335071</v>
      </c>
      <c r="C1398" s="211">
        <v>5.0297783391257997E-2</v>
      </c>
      <c r="D1398" s="211">
        <v>0.12892086275628814</v>
      </c>
      <c r="E1398" s="211">
        <v>7.305455571450907E-2</v>
      </c>
      <c r="F1398" s="211">
        <v>0.10004606858971579</v>
      </c>
      <c r="G1398" s="211">
        <v>0.11917094388723533</v>
      </c>
      <c r="H1398" s="211">
        <v>0.11429191445395966</v>
      </c>
      <c r="I1398" s="211">
        <v>0.48135107608518934</v>
      </c>
      <c r="J1398" s="211">
        <v>0.44769854986761481</v>
      </c>
      <c r="K1398" s="211">
        <v>0.59229062474142691</v>
      </c>
      <c r="L1398" s="211">
        <v>0.27279607105820869</v>
      </c>
      <c r="M1398" s="211">
        <v>8.9179962776236063E-2</v>
      </c>
      <c r="N1398" s="211">
        <v>0.51173359570094201</v>
      </c>
      <c r="O1398" s="211">
        <v>0.54427903586264392</v>
      </c>
      <c r="P1398" s="211">
        <v>6.2679547630321811E-2</v>
      </c>
      <c r="Q1398" s="211">
        <v>0.10687970287598358</v>
      </c>
      <c r="R1398" s="211">
        <v>0.37187050634184904</v>
      </c>
      <c r="S1398" s="211">
        <v>0.34285995390364687</v>
      </c>
      <c r="T1398" s="211">
        <v>0.49979079436022583</v>
      </c>
      <c r="U1398" s="211">
        <v>0.51645217480914607</v>
      </c>
      <c r="V1398" s="211">
        <v>0.13592160448850105</v>
      </c>
      <c r="W1398" s="211">
        <v>0.57625147093629314</v>
      </c>
      <c r="X1398" s="211">
        <v>0.3576536440429306</v>
      </c>
      <c r="Y1398" s="211">
        <v>0.54639460320578981</v>
      </c>
      <c r="Z1398" s="211">
        <v>0.14438283357843185</v>
      </c>
      <c r="AA1398" s="212">
        <v>0.11880186751385552</v>
      </c>
    </row>
    <row r="1399" spans="1:27" x14ac:dyDescent="0.35">
      <c r="A1399" s="210" t="s">
        <v>2075</v>
      </c>
      <c r="B1399" s="217">
        <v>156.29939298163376</v>
      </c>
      <c r="C1399" s="211">
        <v>6.1799443473544977E-2</v>
      </c>
      <c r="D1399" s="211">
        <v>0.12632728877776553</v>
      </c>
      <c r="E1399" s="211">
        <v>7.8097835093052334E-2</v>
      </c>
      <c r="F1399" s="211">
        <v>8.8711510343161007E-2</v>
      </c>
      <c r="G1399" s="211">
        <v>0.12075827012713244</v>
      </c>
      <c r="H1399" s="211">
        <v>0.1175528018879228</v>
      </c>
      <c r="I1399" s="211">
        <v>0.47818932704521422</v>
      </c>
      <c r="J1399" s="211">
        <v>0.45380434555473087</v>
      </c>
      <c r="K1399" s="211">
        <v>0.6068942744360013</v>
      </c>
      <c r="L1399" s="211">
        <v>0.28128261725486969</v>
      </c>
      <c r="M1399" s="211">
        <v>9.5262391734122986E-2</v>
      </c>
      <c r="N1399" s="211">
        <v>0.54145430943335893</v>
      </c>
      <c r="O1399" s="211">
        <v>0.76442348903041035</v>
      </c>
      <c r="P1399" s="211">
        <v>7.1544345196902837E-2</v>
      </c>
      <c r="Q1399" s="211">
        <v>0.10940208632531867</v>
      </c>
      <c r="R1399" s="211">
        <v>0.41490669673182112</v>
      </c>
      <c r="S1399" s="211">
        <v>0.36293091092428709</v>
      </c>
      <c r="T1399" s="211">
        <v>0.54029092735163464</v>
      </c>
      <c r="U1399" s="211">
        <v>0.36923056594791359</v>
      </c>
      <c r="V1399" s="211">
        <v>0.10825106850972406</v>
      </c>
      <c r="W1399" s="211">
        <v>0.53403974117889264</v>
      </c>
      <c r="X1399" s="211">
        <v>0.41135192367627993</v>
      </c>
      <c r="Y1399" s="211">
        <v>0.59823755720085581</v>
      </c>
      <c r="Z1399" s="211">
        <v>0.14996189620312561</v>
      </c>
      <c r="AA1399" s="212">
        <v>0.11367949204244197</v>
      </c>
    </row>
    <row r="1400" spans="1:27" x14ac:dyDescent="0.35">
      <c r="A1400" s="210" t="s">
        <v>2076</v>
      </c>
      <c r="B1400" s="217">
        <v>145.59621645828665</v>
      </c>
      <c r="C1400" s="211">
        <v>5.3252236856732311E-2</v>
      </c>
      <c r="D1400" s="211">
        <v>0.1256210169986513</v>
      </c>
      <c r="E1400" s="211">
        <v>7.1041145164013997E-2</v>
      </c>
      <c r="F1400" s="211">
        <v>8.5507016407130015E-2</v>
      </c>
      <c r="G1400" s="211">
        <v>0.12458242710935408</v>
      </c>
      <c r="H1400" s="211">
        <v>0.1249584330185689</v>
      </c>
      <c r="I1400" s="211">
        <v>0.51470842787944326</v>
      </c>
      <c r="J1400" s="211">
        <v>0.47494373545217294</v>
      </c>
      <c r="K1400" s="211">
        <v>0.59293157877189806</v>
      </c>
      <c r="L1400" s="211">
        <v>0.26847010726861281</v>
      </c>
      <c r="M1400" s="211">
        <v>0.11065582236551402</v>
      </c>
      <c r="N1400" s="211">
        <v>0.44725442950503236</v>
      </c>
      <c r="O1400" s="211">
        <v>0.71821567124126862</v>
      </c>
      <c r="P1400" s="211">
        <v>7.1744732684123638E-2</v>
      </c>
      <c r="Q1400" s="211">
        <v>5.4902133959788227E-2</v>
      </c>
      <c r="R1400" s="211">
        <v>0.36347212084505037</v>
      </c>
      <c r="S1400" s="211">
        <v>0.30425267545898238</v>
      </c>
      <c r="T1400" s="211">
        <v>0.5698044972125188</v>
      </c>
      <c r="U1400" s="211">
        <v>0.50418146796144991</v>
      </c>
      <c r="V1400" s="211">
        <v>7.9395820144471899E-2</v>
      </c>
      <c r="W1400" s="211">
        <v>0.54349834603968417</v>
      </c>
      <c r="X1400" s="211">
        <v>0.43315080178101872</v>
      </c>
      <c r="Y1400" s="211">
        <v>0.68879498508946235</v>
      </c>
      <c r="Z1400" s="211">
        <v>0.14374488848072753</v>
      </c>
      <c r="AA1400" s="212">
        <v>0.11935984896311475</v>
      </c>
    </row>
    <row r="1401" spans="1:27" x14ac:dyDescent="0.35">
      <c r="A1401" s="210" t="s">
        <v>2077</v>
      </c>
      <c r="B1401" s="217">
        <v>132.49937811517145</v>
      </c>
      <c r="C1401" s="211">
        <v>5.557637184171299E-2</v>
      </c>
      <c r="D1401" s="211">
        <v>0.12296530443220019</v>
      </c>
      <c r="E1401" s="211">
        <v>7.7325956541645452E-2</v>
      </c>
      <c r="F1401" s="211">
        <v>0.10083838124776001</v>
      </c>
      <c r="G1401" s="211">
        <v>0.12520546050210632</v>
      </c>
      <c r="H1401" s="211">
        <v>0.11341570327779414</v>
      </c>
      <c r="I1401" s="211">
        <v>0.40466334785996078</v>
      </c>
      <c r="J1401" s="211">
        <v>0.44095144253575291</v>
      </c>
      <c r="K1401" s="211">
        <v>0.61494283255914706</v>
      </c>
      <c r="L1401" s="211">
        <v>0.27546738041480973</v>
      </c>
      <c r="M1401" s="211">
        <v>9.7327440611201466E-2</v>
      </c>
      <c r="N1401" s="211">
        <v>0.44941714592043602</v>
      </c>
      <c r="O1401" s="211">
        <v>0.63729813509512534</v>
      </c>
      <c r="P1401" s="211">
        <v>6.5129550601598488E-2</v>
      </c>
      <c r="Q1401" s="211">
        <v>0.10191439085202712</v>
      </c>
      <c r="R1401" s="211">
        <v>0.3993293548943308</v>
      </c>
      <c r="S1401" s="211">
        <v>0.31193526706250385</v>
      </c>
      <c r="T1401" s="211">
        <v>0.51766940943618145</v>
      </c>
      <c r="U1401" s="211">
        <v>0.40738456651136118</v>
      </c>
      <c r="V1401" s="211">
        <v>0.10829958514899887</v>
      </c>
      <c r="W1401" s="211">
        <v>0.58739556632413215</v>
      </c>
      <c r="X1401" s="211">
        <v>0.33232979127450396</v>
      </c>
      <c r="Y1401" s="211">
        <v>0.66374942227581202</v>
      </c>
      <c r="Z1401" s="211">
        <v>0.14711422252098494</v>
      </c>
      <c r="AA1401" s="212">
        <v>0.1205305361578575</v>
      </c>
    </row>
    <row r="1402" spans="1:27" x14ac:dyDescent="0.35">
      <c r="A1402" s="210" t="s">
        <v>2078</v>
      </c>
      <c r="B1402" s="217">
        <v>142.6244253972188</v>
      </c>
      <c r="C1402" s="211">
        <v>7.1825846303934487E-2</v>
      </c>
      <c r="D1402" s="211">
        <v>0.12652540920010158</v>
      </c>
      <c r="E1402" s="211">
        <v>8.6338564027158476E-2</v>
      </c>
      <c r="F1402" s="211">
        <v>9.3527333719804734E-2</v>
      </c>
      <c r="G1402" s="211">
        <v>0.12292590779126719</v>
      </c>
      <c r="H1402" s="211">
        <v>0.11050252196162508</v>
      </c>
      <c r="I1402" s="211">
        <v>0.44288028753154451</v>
      </c>
      <c r="J1402" s="211">
        <v>0.4899624126626832</v>
      </c>
      <c r="K1402" s="211">
        <v>0.62327109367434042</v>
      </c>
      <c r="L1402" s="211">
        <v>0.27422466887199565</v>
      </c>
      <c r="M1402" s="211">
        <v>9.281271623370449E-2</v>
      </c>
      <c r="N1402" s="211">
        <v>0.38777649629365135</v>
      </c>
      <c r="O1402" s="211">
        <v>0.67543362211778546</v>
      </c>
      <c r="P1402" s="211">
        <v>7.1735470650750602E-2</v>
      </c>
      <c r="Q1402" s="211">
        <v>8.3642939136410341E-2</v>
      </c>
      <c r="R1402" s="211">
        <v>0.47480809687273101</v>
      </c>
      <c r="S1402" s="211">
        <v>0.28864893755706922</v>
      </c>
      <c r="T1402" s="211">
        <v>0.53938496041472084</v>
      </c>
      <c r="U1402" s="211">
        <v>0.52032299779597491</v>
      </c>
      <c r="V1402" s="211">
        <v>6.9308139532175822E-2</v>
      </c>
      <c r="W1402" s="211">
        <v>0.59821020085625043</v>
      </c>
      <c r="X1402" s="211">
        <v>0.31937413094346312</v>
      </c>
      <c r="Y1402" s="211">
        <v>0.56227975013535703</v>
      </c>
      <c r="Z1402" s="211">
        <v>0.14837958447079255</v>
      </c>
      <c r="AA1402" s="212">
        <v>0.11306971996687069</v>
      </c>
    </row>
    <row r="1403" spans="1:27" x14ac:dyDescent="0.35">
      <c r="A1403" s="210" t="s">
        <v>2079</v>
      </c>
      <c r="B1403" s="217">
        <v>142.07825185784375</v>
      </c>
      <c r="C1403" s="211">
        <v>7.0536388841944783E-2</v>
      </c>
      <c r="D1403" s="211">
        <v>0.11776985977485742</v>
      </c>
      <c r="E1403" s="211">
        <v>7.4999171706714593E-2</v>
      </c>
      <c r="F1403" s="211">
        <v>0.10225236823768898</v>
      </c>
      <c r="G1403" s="211">
        <v>0.1205664401967088</v>
      </c>
      <c r="H1403" s="211">
        <v>0.11329760722526959</v>
      </c>
      <c r="I1403" s="211">
        <v>0.47220307697906932</v>
      </c>
      <c r="J1403" s="211">
        <v>0.43397975285830759</v>
      </c>
      <c r="K1403" s="211">
        <v>0.64831613336117278</v>
      </c>
      <c r="L1403" s="211">
        <v>0.28099809889079796</v>
      </c>
      <c r="M1403" s="211">
        <v>0.11410856773687915</v>
      </c>
      <c r="N1403" s="211">
        <v>0.39956801238797141</v>
      </c>
      <c r="O1403" s="211">
        <v>0.5822914023546597</v>
      </c>
      <c r="P1403" s="211">
        <v>6.4170534550642824E-2</v>
      </c>
      <c r="Q1403" s="211">
        <v>6.4822052813217332E-2</v>
      </c>
      <c r="R1403" s="211">
        <v>0.40121770042776939</v>
      </c>
      <c r="S1403" s="211">
        <v>0.33690849120393002</v>
      </c>
      <c r="T1403" s="211">
        <v>0.55366656256730196</v>
      </c>
      <c r="U1403" s="211">
        <v>0.40982293351837817</v>
      </c>
      <c r="V1403" s="211">
        <v>0.12889353754712823</v>
      </c>
      <c r="W1403" s="211">
        <v>0.60149630989088498</v>
      </c>
      <c r="X1403" s="211">
        <v>0.36624995287702278</v>
      </c>
      <c r="Y1403" s="211">
        <v>0.63884490985163489</v>
      </c>
      <c r="Z1403" s="211">
        <v>0.14716071754606017</v>
      </c>
      <c r="AA1403" s="212">
        <v>0.12324190664123637</v>
      </c>
    </row>
    <row r="1404" spans="1:27" x14ac:dyDescent="0.35">
      <c r="A1404" s="210" t="s">
        <v>2080</v>
      </c>
      <c r="B1404" s="217">
        <v>124.63289374010975</v>
      </c>
      <c r="C1404" s="211">
        <v>7.5173815590783219E-2</v>
      </c>
      <c r="D1404" s="211">
        <v>0.12358021355601845</v>
      </c>
      <c r="E1404" s="211">
        <v>7.486996820660663E-2</v>
      </c>
      <c r="F1404" s="211">
        <v>8.4361947666130518E-2</v>
      </c>
      <c r="G1404" s="211">
        <v>0.1174357445095249</v>
      </c>
      <c r="H1404" s="211">
        <v>0.12357296128707139</v>
      </c>
      <c r="I1404" s="211">
        <v>0.40927961531310753</v>
      </c>
      <c r="J1404" s="211">
        <v>0.45180065581080536</v>
      </c>
      <c r="K1404" s="211">
        <v>0.62981222516101742</v>
      </c>
      <c r="L1404" s="211">
        <v>0.27255087645334491</v>
      </c>
      <c r="M1404" s="211">
        <v>7.720231484087435E-2</v>
      </c>
      <c r="N1404" s="211">
        <v>0.4468102816851558</v>
      </c>
      <c r="O1404" s="211">
        <v>0.61321307337478903</v>
      </c>
      <c r="P1404" s="211">
        <v>6.2629612261589168E-2</v>
      </c>
      <c r="Q1404" s="211">
        <v>0.13051998338381532</v>
      </c>
      <c r="R1404" s="211">
        <v>0.45619039043475818</v>
      </c>
      <c r="S1404" s="211">
        <v>0.36204932682419227</v>
      </c>
      <c r="T1404" s="211">
        <v>0.53487664303757787</v>
      </c>
      <c r="U1404" s="211">
        <v>0.47731056759204832</v>
      </c>
      <c r="V1404" s="211">
        <v>8.9496533652785842E-2</v>
      </c>
      <c r="W1404" s="211">
        <v>0.49980062035548795</v>
      </c>
      <c r="X1404" s="211">
        <v>0.27135340968749677</v>
      </c>
      <c r="Y1404" s="211">
        <v>0.61398340485656833</v>
      </c>
      <c r="Z1404" s="211">
        <v>0.13938396437285769</v>
      </c>
      <c r="AA1404" s="212">
        <v>0.11602819434193842</v>
      </c>
    </row>
    <row r="1405" spans="1:27" x14ac:dyDescent="0.35">
      <c r="A1405" s="210" t="s">
        <v>2081</v>
      </c>
      <c r="B1405" s="217">
        <v>123.09301241288762</v>
      </c>
      <c r="C1405" s="211">
        <v>7.9686836938523992E-2</v>
      </c>
      <c r="D1405" s="211">
        <v>0.12559514716384659</v>
      </c>
      <c r="E1405" s="211">
        <v>7.5846180881213116E-2</v>
      </c>
      <c r="F1405" s="211">
        <v>0.11349719122216129</v>
      </c>
      <c r="G1405" s="211">
        <v>0.11996593433920036</v>
      </c>
      <c r="H1405" s="211">
        <v>0.12325537579516584</v>
      </c>
      <c r="I1405" s="211">
        <v>0.51800127093067561</v>
      </c>
      <c r="J1405" s="211">
        <v>0.44014918390618946</v>
      </c>
      <c r="K1405" s="211">
        <v>0.55132658365816023</v>
      </c>
      <c r="L1405" s="211">
        <v>0.27104004200838322</v>
      </c>
      <c r="M1405" s="211">
        <v>8.5663726901643769E-2</v>
      </c>
      <c r="N1405" s="211">
        <v>0.47923275151460848</v>
      </c>
      <c r="O1405" s="211">
        <v>0.7480672334019004</v>
      </c>
      <c r="P1405" s="211">
        <v>7.3236063348076641E-2</v>
      </c>
      <c r="Q1405" s="211">
        <v>9.481169908251505E-2</v>
      </c>
      <c r="R1405" s="211">
        <v>0.45718761153524146</v>
      </c>
      <c r="S1405" s="211">
        <v>0.40423968531466065</v>
      </c>
      <c r="T1405" s="211">
        <v>0.54827696974419393</v>
      </c>
      <c r="U1405" s="211">
        <v>0.46461278859472366</v>
      </c>
      <c r="V1405" s="211">
        <v>5.3893975113560567E-2</v>
      </c>
      <c r="W1405" s="211">
        <v>0.59093023270510137</v>
      </c>
      <c r="X1405" s="211">
        <v>0.25324530253306649</v>
      </c>
      <c r="Y1405" s="211">
        <v>0.58308059934672229</v>
      </c>
      <c r="Z1405" s="211">
        <v>0.13990016250666346</v>
      </c>
      <c r="AA1405" s="212">
        <v>0.11950595216482093</v>
      </c>
    </row>
    <row r="1406" spans="1:27" x14ac:dyDescent="0.35">
      <c r="A1406" s="210" t="s">
        <v>2082</v>
      </c>
      <c r="B1406" s="217">
        <v>114.17661913840429</v>
      </c>
      <c r="C1406" s="211">
        <v>8.0243416304968104E-2</v>
      </c>
      <c r="D1406" s="211">
        <v>0.12562802103957829</v>
      </c>
      <c r="E1406" s="211">
        <v>7.367093295360605E-2</v>
      </c>
      <c r="F1406" s="211">
        <v>9.6626436416842806E-2</v>
      </c>
      <c r="G1406" s="211">
        <v>0.12047044231114216</v>
      </c>
      <c r="H1406" s="211">
        <v>0.11727430759345722</v>
      </c>
      <c r="I1406" s="211">
        <v>0.51430053983882273</v>
      </c>
      <c r="J1406" s="211">
        <v>0.48771688860638934</v>
      </c>
      <c r="K1406" s="211">
        <v>0.56858885014902838</v>
      </c>
      <c r="L1406" s="211">
        <v>0.28201745867748207</v>
      </c>
      <c r="M1406" s="211">
        <v>9.4979491999284932E-2</v>
      </c>
      <c r="N1406" s="211">
        <v>0.34669941696788092</v>
      </c>
      <c r="O1406" s="211">
        <v>0.73857027755089488</v>
      </c>
      <c r="P1406" s="211">
        <v>6.9755044277702918E-2</v>
      </c>
      <c r="Q1406" s="211">
        <v>6.6663656205239577E-2</v>
      </c>
      <c r="R1406" s="211">
        <v>0.48000902749436947</v>
      </c>
      <c r="S1406" s="211">
        <v>0.34235119558981691</v>
      </c>
      <c r="T1406" s="211">
        <v>0.57244463434937953</v>
      </c>
      <c r="U1406" s="211">
        <v>0.36174020023929981</v>
      </c>
      <c r="V1406" s="211">
        <v>6.0290917259515159E-2</v>
      </c>
      <c r="W1406" s="211">
        <v>0.51512104522781521</v>
      </c>
      <c r="X1406" s="211">
        <v>0.23156753237713246</v>
      </c>
      <c r="Y1406" s="211">
        <v>0.63745199721338186</v>
      </c>
      <c r="Z1406" s="211">
        <v>0.14194949209263868</v>
      </c>
      <c r="AA1406" s="212">
        <v>0.11695205215428728</v>
      </c>
    </row>
    <row r="1407" spans="1:27" x14ac:dyDescent="0.35">
      <c r="A1407" s="210" t="s">
        <v>2083</v>
      </c>
      <c r="B1407" s="217">
        <v>129.18304995211602</v>
      </c>
      <c r="C1407" s="211">
        <v>7.9137995983012563E-2</v>
      </c>
      <c r="D1407" s="211">
        <v>0.12408926458432246</v>
      </c>
      <c r="E1407" s="211">
        <v>7.7888036700872479E-2</v>
      </c>
      <c r="F1407" s="211">
        <v>0.10149436543723445</v>
      </c>
      <c r="G1407" s="211">
        <v>0.11810089488457413</v>
      </c>
      <c r="H1407" s="211">
        <v>0.11809297952466349</v>
      </c>
      <c r="I1407" s="211">
        <v>0.43267670178275469</v>
      </c>
      <c r="J1407" s="211">
        <v>0.41123977958216534</v>
      </c>
      <c r="K1407" s="211">
        <v>0.63590675464246837</v>
      </c>
      <c r="L1407" s="211">
        <v>0.27442232689458118</v>
      </c>
      <c r="M1407" s="211">
        <v>0.10260567600199819</v>
      </c>
      <c r="N1407" s="211">
        <v>0.45102943140598395</v>
      </c>
      <c r="O1407" s="211">
        <v>0.5197479053561499</v>
      </c>
      <c r="P1407" s="211">
        <v>6.7875487796417305E-2</v>
      </c>
      <c r="Q1407" s="211">
        <v>0.10672428520819639</v>
      </c>
      <c r="R1407" s="211">
        <v>0.3828975506372625</v>
      </c>
      <c r="S1407" s="211">
        <v>0.33571898440404568</v>
      </c>
      <c r="T1407" s="211">
        <v>0.57072693412483522</v>
      </c>
      <c r="U1407" s="211">
        <v>0.36423762081934646</v>
      </c>
      <c r="V1407" s="211">
        <v>0.12521173571773878</v>
      </c>
      <c r="W1407" s="211">
        <v>0.55004265555866738</v>
      </c>
      <c r="X1407" s="211">
        <v>0.38680932695814696</v>
      </c>
      <c r="Y1407" s="211">
        <v>0.60075014477455402</v>
      </c>
      <c r="Z1407" s="211">
        <v>0.14912723183967277</v>
      </c>
      <c r="AA1407" s="212">
        <v>0.1268409249347727</v>
      </c>
    </row>
    <row r="1408" spans="1:27" x14ac:dyDescent="0.35">
      <c r="A1408" s="210" t="s">
        <v>2084</v>
      </c>
      <c r="B1408" s="217">
        <v>137.64765724320264</v>
      </c>
      <c r="C1408" s="211">
        <v>7.7402051249708545E-2</v>
      </c>
      <c r="D1408" s="211">
        <v>0.11984123842315147</v>
      </c>
      <c r="E1408" s="211">
        <v>7.6768943837329559E-2</v>
      </c>
      <c r="F1408" s="211">
        <v>9.3814887596055524E-2</v>
      </c>
      <c r="G1408" s="211">
        <v>0.12014138974893172</v>
      </c>
      <c r="H1408" s="211">
        <v>0.11365781944836717</v>
      </c>
      <c r="I1408" s="211">
        <v>0.52195887975067434</v>
      </c>
      <c r="J1408" s="211">
        <v>0.44553361203847475</v>
      </c>
      <c r="K1408" s="211">
        <v>0.62382534537670664</v>
      </c>
      <c r="L1408" s="211">
        <v>0.27378808684427175</v>
      </c>
      <c r="M1408" s="211">
        <v>0.10853718135481294</v>
      </c>
      <c r="N1408" s="211">
        <v>0.50742923163165077</v>
      </c>
      <c r="O1408" s="211">
        <v>0.66520213510649617</v>
      </c>
      <c r="P1408" s="211">
        <v>7.2391259622056781E-2</v>
      </c>
      <c r="Q1408" s="211">
        <v>0.11362448978862065</v>
      </c>
      <c r="R1408" s="211">
        <v>0.4896696106708423</v>
      </c>
      <c r="S1408" s="211">
        <v>0.27103925239622478</v>
      </c>
      <c r="T1408" s="211">
        <v>0.51445133421536915</v>
      </c>
      <c r="U1408" s="211">
        <v>0.39241507947198745</v>
      </c>
      <c r="V1408" s="211">
        <v>7.274189582216653E-2</v>
      </c>
      <c r="W1408" s="211">
        <v>0.50571266906264356</v>
      </c>
      <c r="X1408" s="211">
        <v>0.31477775512024286</v>
      </c>
      <c r="Y1408" s="211">
        <v>0.7509017902516526</v>
      </c>
      <c r="Z1408" s="211">
        <v>0.14980742333511365</v>
      </c>
      <c r="AA1408" s="212">
        <v>0.12221737141380594</v>
      </c>
    </row>
    <row r="1409" spans="1:27" x14ac:dyDescent="0.35">
      <c r="A1409" s="210" t="s">
        <v>2085</v>
      </c>
      <c r="B1409" s="217">
        <v>122.41488538453962</v>
      </c>
      <c r="C1409" s="211">
        <v>6.9666468852561128E-2</v>
      </c>
      <c r="D1409" s="211">
        <v>0.11705040857643129</v>
      </c>
      <c r="E1409" s="211">
        <v>7.7257189584656175E-2</v>
      </c>
      <c r="F1409" s="211">
        <v>0.10954604192450218</v>
      </c>
      <c r="G1409" s="211">
        <v>0.1263110214652757</v>
      </c>
      <c r="H1409" s="211">
        <v>0.11622723727815969</v>
      </c>
      <c r="I1409" s="211">
        <v>0.47380772105599323</v>
      </c>
      <c r="J1409" s="211">
        <v>0.4473600735954546</v>
      </c>
      <c r="K1409" s="211">
        <v>0.55074036104588497</v>
      </c>
      <c r="L1409" s="211">
        <v>0.28172735931635418</v>
      </c>
      <c r="M1409" s="211">
        <v>8.4992794440324565E-2</v>
      </c>
      <c r="N1409" s="211">
        <v>0.35434223636600293</v>
      </c>
      <c r="O1409" s="211">
        <v>0.78518011910804564</v>
      </c>
      <c r="P1409" s="211">
        <v>7.268425868254727E-2</v>
      </c>
      <c r="Q1409" s="211">
        <v>0.10046977077425261</v>
      </c>
      <c r="R1409" s="211">
        <v>0.40727633071638342</v>
      </c>
      <c r="S1409" s="211">
        <v>0.29060137947872672</v>
      </c>
      <c r="T1409" s="211">
        <v>0.53309798979440692</v>
      </c>
      <c r="U1409" s="211">
        <v>0.35108544618098958</v>
      </c>
      <c r="V1409" s="211">
        <v>8.0850012253252598E-2</v>
      </c>
      <c r="W1409" s="211">
        <v>0.56271138730082249</v>
      </c>
      <c r="X1409" s="211">
        <v>0.41016366380796665</v>
      </c>
      <c r="Y1409" s="211">
        <v>0.53459828805519327</v>
      </c>
      <c r="Z1409" s="211">
        <v>0.14514690529993443</v>
      </c>
      <c r="AA1409" s="212">
        <v>0.11418700465094596</v>
      </c>
    </row>
    <row r="1410" spans="1:27" x14ac:dyDescent="0.35">
      <c r="A1410" s="210" t="s">
        <v>2086</v>
      </c>
      <c r="B1410" s="217">
        <v>150.05011961972571</v>
      </c>
      <c r="C1410" s="211">
        <v>8.0910860219527703E-2</v>
      </c>
      <c r="D1410" s="211">
        <v>0.11783636730625086</v>
      </c>
      <c r="E1410" s="211">
        <v>6.9987602121446002E-2</v>
      </c>
      <c r="F1410" s="211">
        <v>0.10109235825901845</v>
      </c>
      <c r="G1410" s="211">
        <v>0.12489169269403408</v>
      </c>
      <c r="H1410" s="211">
        <v>0.11406101990082196</v>
      </c>
      <c r="I1410" s="211">
        <v>0.50334672439838357</v>
      </c>
      <c r="J1410" s="211">
        <v>0.42492455699152593</v>
      </c>
      <c r="K1410" s="211">
        <v>0.63008613019247095</v>
      </c>
      <c r="L1410" s="211">
        <v>0.27488734903994938</v>
      </c>
      <c r="M1410" s="211">
        <v>0.10255199533574684</v>
      </c>
      <c r="N1410" s="211">
        <v>0.51748998551840875</v>
      </c>
      <c r="O1410" s="211">
        <v>0.73953476767011617</v>
      </c>
      <c r="P1410" s="211">
        <v>7.1537852653973097E-2</v>
      </c>
      <c r="Q1410" s="211">
        <v>0.12223703989285625</v>
      </c>
      <c r="R1410" s="211">
        <v>0.43243206013631169</v>
      </c>
      <c r="S1410" s="211">
        <v>0.29456386140661273</v>
      </c>
      <c r="T1410" s="211">
        <v>0.54809556118467406</v>
      </c>
      <c r="U1410" s="211">
        <v>0.46811141853686034</v>
      </c>
      <c r="V1410" s="211">
        <v>0.10290784319060255</v>
      </c>
      <c r="W1410" s="211">
        <v>0.5634858753926667</v>
      </c>
      <c r="X1410" s="211">
        <v>0.30760025128233681</v>
      </c>
      <c r="Y1410" s="211">
        <v>0.63524547148351151</v>
      </c>
      <c r="Z1410" s="211">
        <v>0.14060755323342539</v>
      </c>
      <c r="AA1410" s="212">
        <v>0.12271266921732349</v>
      </c>
    </row>
    <row r="1411" spans="1:27" x14ac:dyDescent="0.35">
      <c r="A1411" s="210" t="s">
        <v>2087</v>
      </c>
      <c r="B1411" s="217">
        <v>109.20810027049801</v>
      </c>
      <c r="C1411" s="211">
        <v>5.2660646854528009E-2</v>
      </c>
      <c r="D1411" s="211">
        <v>0.12052896291825335</v>
      </c>
      <c r="E1411" s="211">
        <v>7.7826666660782168E-2</v>
      </c>
      <c r="F1411" s="211">
        <v>9.6200732338758727E-2</v>
      </c>
      <c r="G1411" s="211">
        <v>0.11724155919499465</v>
      </c>
      <c r="H1411" s="211">
        <v>0.11684997441182078</v>
      </c>
      <c r="I1411" s="211">
        <v>0.52368113741577504</v>
      </c>
      <c r="J1411" s="211">
        <v>0.44110812736526794</v>
      </c>
      <c r="K1411" s="211">
        <v>0.57698388962502734</v>
      </c>
      <c r="L1411" s="211">
        <v>0.27832942100242042</v>
      </c>
      <c r="M1411" s="211">
        <v>0.11181766110229359</v>
      </c>
      <c r="N1411" s="211">
        <v>0.38289685808401031</v>
      </c>
      <c r="O1411" s="211">
        <v>0.54680429172854939</v>
      </c>
      <c r="P1411" s="211">
        <v>6.5307581267763121E-2</v>
      </c>
      <c r="Q1411" s="211">
        <v>4.8184214099877304E-2</v>
      </c>
      <c r="R1411" s="211">
        <v>0.37564766440538577</v>
      </c>
      <c r="S1411" s="211">
        <v>0.38098496352857958</v>
      </c>
      <c r="T1411" s="211">
        <v>0.58887501842020162</v>
      </c>
      <c r="U1411" s="211">
        <v>0.3867453659909531</v>
      </c>
      <c r="V1411" s="211">
        <v>6.0660759624957122E-2</v>
      </c>
      <c r="W1411" s="211">
        <v>0.61002561207701844</v>
      </c>
      <c r="X1411" s="211">
        <v>0.3527620643815389</v>
      </c>
      <c r="Y1411" s="211">
        <v>0.64767415990559796</v>
      </c>
      <c r="Z1411" s="211">
        <v>0.14816909670182726</v>
      </c>
      <c r="AA1411" s="212">
        <v>0.11912578932752424</v>
      </c>
    </row>
    <row r="1412" spans="1:27" x14ac:dyDescent="0.35">
      <c r="A1412" s="210" t="s">
        <v>2088</v>
      </c>
      <c r="B1412" s="217">
        <v>137.4542755956096</v>
      </c>
      <c r="C1412" s="211">
        <v>6.1823742165035056E-2</v>
      </c>
      <c r="D1412" s="211">
        <v>0.1152869520718079</v>
      </c>
      <c r="E1412" s="211">
        <v>7.2793741661924885E-2</v>
      </c>
      <c r="F1412" s="211">
        <v>0.11018719646031697</v>
      </c>
      <c r="G1412" s="211">
        <v>0.11752065818062829</v>
      </c>
      <c r="H1412" s="211">
        <v>0.11955243070991313</v>
      </c>
      <c r="I1412" s="211">
        <v>0.52335380017139943</v>
      </c>
      <c r="J1412" s="211">
        <v>0.42232036979926241</v>
      </c>
      <c r="K1412" s="211">
        <v>0.56337482121516858</v>
      </c>
      <c r="L1412" s="211">
        <v>0.28341725115079131</v>
      </c>
      <c r="M1412" s="211">
        <v>0.10482959558787275</v>
      </c>
      <c r="N1412" s="211">
        <v>0.5106433302058192</v>
      </c>
      <c r="O1412" s="211">
        <v>0.7652845041827866</v>
      </c>
      <c r="P1412" s="211">
        <v>7.0249092153772813E-2</v>
      </c>
      <c r="Q1412" s="211">
        <v>8.3704070337871653E-2</v>
      </c>
      <c r="R1412" s="211">
        <v>0.37301162944673666</v>
      </c>
      <c r="S1412" s="211">
        <v>0.41531863815360359</v>
      </c>
      <c r="T1412" s="211">
        <v>0.58816660072644933</v>
      </c>
      <c r="U1412" s="211">
        <v>0.44203762659607115</v>
      </c>
      <c r="V1412" s="211">
        <v>8.0818721323250603E-2</v>
      </c>
      <c r="W1412" s="211">
        <v>0.58265486835853286</v>
      </c>
      <c r="X1412" s="211">
        <v>0.27881083843787963</v>
      </c>
      <c r="Y1412" s="211">
        <v>0.64407493282868233</v>
      </c>
      <c r="Z1412" s="211">
        <v>0.14852304171202563</v>
      </c>
      <c r="AA1412" s="212">
        <v>0.11899063313509875</v>
      </c>
    </row>
    <row r="1413" spans="1:27" x14ac:dyDescent="0.35">
      <c r="A1413" s="210" t="s">
        <v>2089</v>
      </c>
      <c r="B1413" s="217">
        <v>156.53154203631044</v>
      </c>
      <c r="C1413" s="211">
        <v>6.0540900085703508E-2</v>
      </c>
      <c r="D1413" s="211">
        <v>0.11731479257149895</v>
      </c>
      <c r="E1413" s="211">
        <v>7.6969015743947308E-2</v>
      </c>
      <c r="F1413" s="211">
        <v>9.8070815348541993E-2</v>
      </c>
      <c r="G1413" s="211">
        <v>0.11878782345348347</v>
      </c>
      <c r="H1413" s="211">
        <v>0.11827324626592936</v>
      </c>
      <c r="I1413" s="211">
        <v>0.49594486448177677</v>
      </c>
      <c r="J1413" s="211">
        <v>0.45997311276754566</v>
      </c>
      <c r="K1413" s="211">
        <v>0.61137993385072231</v>
      </c>
      <c r="L1413" s="211">
        <v>0.26871120069144216</v>
      </c>
      <c r="M1413" s="211">
        <v>0.1053569253606297</v>
      </c>
      <c r="N1413" s="211">
        <v>0.52541157808915306</v>
      </c>
      <c r="O1413" s="211">
        <v>0.75809272949005468</v>
      </c>
      <c r="P1413" s="211">
        <v>6.7248179260838953E-2</v>
      </c>
      <c r="Q1413" s="211">
        <v>0.12633828285931897</v>
      </c>
      <c r="R1413" s="211">
        <v>0.46048242620899588</v>
      </c>
      <c r="S1413" s="211">
        <v>0.36756841597818196</v>
      </c>
      <c r="T1413" s="211">
        <v>0.57758786793180095</v>
      </c>
      <c r="U1413" s="211">
        <v>0.37713501082730755</v>
      </c>
      <c r="V1413" s="211">
        <v>0.11857570667183338</v>
      </c>
      <c r="W1413" s="211">
        <v>0.59325567599810991</v>
      </c>
      <c r="X1413" s="211">
        <v>0.37441458648891779</v>
      </c>
      <c r="Y1413" s="211">
        <v>0.72968610233062614</v>
      </c>
      <c r="Z1413" s="211">
        <v>0.14898484589958236</v>
      </c>
      <c r="AA1413" s="212">
        <v>0.12069449856901422</v>
      </c>
    </row>
    <row r="1414" spans="1:27" x14ac:dyDescent="0.35">
      <c r="A1414" s="210" t="s">
        <v>2090</v>
      </c>
      <c r="B1414" s="217">
        <v>155.20754761355249</v>
      </c>
      <c r="C1414" s="211">
        <v>5.2706265828274028E-2</v>
      </c>
      <c r="D1414" s="211">
        <v>0.12771981017901571</v>
      </c>
      <c r="E1414" s="211">
        <v>6.7224476779521494E-2</v>
      </c>
      <c r="F1414" s="211">
        <v>9.6603432965487832E-2</v>
      </c>
      <c r="G1414" s="211">
        <v>0.12130500632505932</v>
      </c>
      <c r="H1414" s="211">
        <v>0.11197842163458208</v>
      </c>
      <c r="I1414" s="211">
        <v>0.50953167219946627</v>
      </c>
      <c r="J1414" s="211">
        <v>0.46940290104356969</v>
      </c>
      <c r="K1414" s="211">
        <v>0.6067723182795367</v>
      </c>
      <c r="L1414" s="211">
        <v>0.27759223466481892</v>
      </c>
      <c r="M1414" s="211">
        <v>0.1048070022747665</v>
      </c>
      <c r="N1414" s="211">
        <v>0.45762944207321288</v>
      </c>
      <c r="O1414" s="211">
        <v>0.71165374113506696</v>
      </c>
      <c r="P1414" s="211">
        <v>7.0576397014334907E-2</v>
      </c>
      <c r="Q1414" s="211">
        <v>5.0616028610647651E-2</v>
      </c>
      <c r="R1414" s="211">
        <v>0.45053261024361052</v>
      </c>
      <c r="S1414" s="211">
        <v>0.4057922601535997</v>
      </c>
      <c r="T1414" s="211">
        <v>0.62416584839464562</v>
      </c>
      <c r="U1414" s="211">
        <v>0.4459242708226841</v>
      </c>
      <c r="V1414" s="211">
        <v>0.12604940851786534</v>
      </c>
      <c r="W1414" s="211">
        <v>0.6068386396741452</v>
      </c>
      <c r="X1414" s="211">
        <v>0.32817918559380055</v>
      </c>
      <c r="Y1414" s="211">
        <v>0.57424711385657679</v>
      </c>
      <c r="Z1414" s="211">
        <v>0.14805950294040529</v>
      </c>
      <c r="AA1414" s="212">
        <v>0.11749518268968528</v>
      </c>
    </row>
    <row r="1415" spans="1:27" x14ac:dyDescent="0.35">
      <c r="A1415" s="210" t="s">
        <v>2091</v>
      </c>
      <c r="B1415" s="217">
        <v>143.11251594940816</v>
      </c>
      <c r="C1415" s="211">
        <v>8.1440385851109146E-2</v>
      </c>
      <c r="D1415" s="211">
        <v>0.12434361105672459</v>
      </c>
      <c r="E1415" s="211">
        <v>7.7668044795046326E-2</v>
      </c>
      <c r="F1415" s="211">
        <v>8.8396080987060754E-2</v>
      </c>
      <c r="G1415" s="211">
        <v>0.1236891542013072</v>
      </c>
      <c r="H1415" s="211">
        <v>0.11731719900621869</v>
      </c>
      <c r="I1415" s="211">
        <v>0.52171665524647526</v>
      </c>
      <c r="J1415" s="211">
        <v>0.47759682453686897</v>
      </c>
      <c r="K1415" s="211">
        <v>0.63903796202168694</v>
      </c>
      <c r="L1415" s="211">
        <v>0.28060454546599328</v>
      </c>
      <c r="M1415" s="211">
        <v>8.172473136837094E-2</v>
      </c>
      <c r="N1415" s="211">
        <v>0.4491031650728784</v>
      </c>
      <c r="O1415" s="211">
        <v>0.73757674673514484</v>
      </c>
      <c r="P1415" s="211">
        <v>6.5967152058272943E-2</v>
      </c>
      <c r="Q1415" s="211">
        <v>7.0838946448402718E-2</v>
      </c>
      <c r="R1415" s="211">
        <v>0.44915787868691714</v>
      </c>
      <c r="S1415" s="211">
        <v>0.37256390269634715</v>
      </c>
      <c r="T1415" s="211">
        <v>0.62805478732223452</v>
      </c>
      <c r="U1415" s="211">
        <v>0.44446280605974353</v>
      </c>
      <c r="V1415" s="211">
        <v>0.14285548296923603</v>
      </c>
      <c r="W1415" s="211">
        <v>0.57396678815173607</v>
      </c>
      <c r="X1415" s="211">
        <v>0.36384104622642466</v>
      </c>
      <c r="Y1415" s="211">
        <v>0.56860352738487374</v>
      </c>
      <c r="Z1415" s="211">
        <v>0.14217352221284016</v>
      </c>
      <c r="AA1415" s="212">
        <v>0.12348668748633268</v>
      </c>
    </row>
    <row r="1416" spans="1:27" x14ac:dyDescent="0.35">
      <c r="A1416" s="210" t="s">
        <v>2092</v>
      </c>
      <c r="B1416" s="217">
        <v>103.3972231948936</v>
      </c>
      <c r="C1416" s="211">
        <v>4.7799130408973656E-2</v>
      </c>
      <c r="D1416" s="211">
        <v>0.12878570002630188</v>
      </c>
      <c r="E1416" s="211">
        <v>7.7465318308304817E-2</v>
      </c>
      <c r="F1416" s="211">
        <v>8.5058091400040295E-2</v>
      </c>
      <c r="G1416" s="211">
        <v>0.11914849084439964</v>
      </c>
      <c r="H1416" s="211">
        <v>0.11457621602997968</v>
      </c>
      <c r="I1416" s="211">
        <v>0.43717389122457317</v>
      </c>
      <c r="J1416" s="211">
        <v>0.42469604234512581</v>
      </c>
      <c r="K1416" s="211">
        <v>0.64600052527353491</v>
      </c>
      <c r="L1416" s="211">
        <v>0.28216166196647158</v>
      </c>
      <c r="M1416" s="211">
        <v>9.6213288406010636E-2</v>
      </c>
      <c r="N1416" s="211">
        <v>0.39414203751144627</v>
      </c>
      <c r="O1416" s="211">
        <v>0.5579303500797812</v>
      </c>
      <c r="P1416" s="211">
        <v>6.6186333600435313E-2</v>
      </c>
      <c r="Q1416" s="211">
        <v>6.2485259832193801E-2</v>
      </c>
      <c r="R1416" s="211">
        <v>0.41268820381247723</v>
      </c>
      <c r="S1416" s="211">
        <v>0.37258785600199534</v>
      </c>
      <c r="T1416" s="211">
        <v>0.62488200048630749</v>
      </c>
      <c r="U1416" s="211">
        <v>0.32537748558525537</v>
      </c>
      <c r="V1416" s="211">
        <v>5.6414939717620599E-2</v>
      </c>
      <c r="W1416" s="211">
        <v>0.54149288310461485</v>
      </c>
      <c r="X1416" s="211">
        <v>0.31780723874676403</v>
      </c>
      <c r="Y1416" s="211">
        <v>0.66164345353214671</v>
      </c>
      <c r="Z1416" s="211">
        <v>0.14791156752447474</v>
      </c>
      <c r="AA1416" s="212">
        <v>0.12204387825337426</v>
      </c>
    </row>
    <row r="1417" spans="1:27" x14ac:dyDescent="0.35">
      <c r="A1417" s="210" t="s">
        <v>2093</v>
      </c>
      <c r="B1417" s="217">
        <v>162.80178305366798</v>
      </c>
      <c r="C1417" s="211">
        <v>4.9207314129852166E-2</v>
      </c>
      <c r="D1417" s="211">
        <v>0.12523672237502542</v>
      </c>
      <c r="E1417" s="211">
        <v>7.2976745700896059E-2</v>
      </c>
      <c r="F1417" s="211">
        <v>9.6732822153468082E-2</v>
      </c>
      <c r="G1417" s="211">
        <v>0.1206860565092077</v>
      </c>
      <c r="H1417" s="211">
        <v>0.12171180042577145</v>
      </c>
      <c r="I1417" s="211">
        <v>0.47532886318141609</v>
      </c>
      <c r="J1417" s="211">
        <v>0.41090199569287511</v>
      </c>
      <c r="K1417" s="211">
        <v>0.64266787337882492</v>
      </c>
      <c r="L1417" s="211">
        <v>0.27749022099185566</v>
      </c>
      <c r="M1417" s="211">
        <v>9.9940912555913114E-2</v>
      </c>
      <c r="N1417" s="211">
        <v>0.42564834358724957</v>
      </c>
      <c r="O1417" s="211">
        <v>0.75276804221146076</v>
      </c>
      <c r="P1417" s="211">
        <v>6.758283448312416E-2</v>
      </c>
      <c r="Q1417" s="211">
        <v>8.1924120852096355E-2</v>
      </c>
      <c r="R1417" s="211">
        <v>0.44778379788631684</v>
      </c>
      <c r="S1417" s="211">
        <v>0.29555165451050136</v>
      </c>
      <c r="T1417" s="211">
        <v>0.60032801315034656</v>
      </c>
      <c r="U1417" s="211">
        <v>0.4014864154630442</v>
      </c>
      <c r="V1417" s="211">
        <v>0.1463523860050335</v>
      </c>
      <c r="W1417" s="211">
        <v>0.6286722908602298</v>
      </c>
      <c r="X1417" s="211">
        <v>0.3663599140265198</v>
      </c>
      <c r="Y1417" s="211">
        <v>0.59037822917203431</v>
      </c>
      <c r="Z1417" s="211">
        <v>0.14951575320983845</v>
      </c>
      <c r="AA1417" s="212">
        <v>0.11405224494057192</v>
      </c>
    </row>
    <row r="1418" spans="1:27" x14ac:dyDescent="0.35">
      <c r="A1418" s="210" t="s">
        <v>2094</v>
      </c>
      <c r="B1418" s="217">
        <v>149.53013296720465</v>
      </c>
      <c r="C1418" s="211">
        <v>5.9546155553335423E-2</v>
      </c>
      <c r="D1418" s="211">
        <v>0.13102635638104457</v>
      </c>
      <c r="E1418" s="211">
        <v>8.3904139982143813E-2</v>
      </c>
      <c r="F1418" s="211">
        <v>0.11598677105466014</v>
      </c>
      <c r="G1418" s="211">
        <v>0.1232792087438771</v>
      </c>
      <c r="H1418" s="211">
        <v>0.11566323652538479</v>
      </c>
      <c r="I1418" s="211">
        <v>0.50554063140172045</v>
      </c>
      <c r="J1418" s="211">
        <v>0.43734456634430741</v>
      </c>
      <c r="K1418" s="211">
        <v>0.61567406039608319</v>
      </c>
      <c r="L1418" s="211">
        <v>0.26812849551369444</v>
      </c>
      <c r="M1418" s="211">
        <v>0.10263330492114488</v>
      </c>
      <c r="N1418" s="211">
        <v>0.40653053880534684</v>
      </c>
      <c r="O1418" s="211">
        <v>0.56442565040890103</v>
      </c>
      <c r="P1418" s="211">
        <v>7.0763883073292913E-2</v>
      </c>
      <c r="Q1418" s="211">
        <v>0.11724983617342999</v>
      </c>
      <c r="R1418" s="211">
        <v>0.45129334959713063</v>
      </c>
      <c r="S1418" s="211">
        <v>0.36814997597328158</v>
      </c>
      <c r="T1418" s="211">
        <v>0.60326330165693032</v>
      </c>
      <c r="U1418" s="211">
        <v>0.36087800339478626</v>
      </c>
      <c r="V1418" s="211">
        <v>0.10804007721598784</v>
      </c>
      <c r="W1418" s="211">
        <v>0.51059714095812048</v>
      </c>
      <c r="X1418" s="211">
        <v>0.37531243186142982</v>
      </c>
      <c r="Y1418" s="211">
        <v>0.69292252273337829</v>
      </c>
      <c r="Z1418" s="211">
        <v>0.14841419279957796</v>
      </c>
      <c r="AA1418" s="212">
        <v>0.11734725224764804</v>
      </c>
    </row>
    <row r="1419" spans="1:27" x14ac:dyDescent="0.35">
      <c r="A1419" s="210" t="s">
        <v>2095</v>
      </c>
      <c r="B1419" s="217">
        <v>143.15404936928471</v>
      </c>
      <c r="C1419" s="211">
        <v>6.7791733459183878E-2</v>
      </c>
      <c r="D1419" s="211">
        <v>0.11979671519295587</v>
      </c>
      <c r="E1419" s="211">
        <v>7.4821342189075268E-2</v>
      </c>
      <c r="F1419" s="211">
        <v>0.10589541914551565</v>
      </c>
      <c r="G1419" s="211">
        <v>0.11576287485386656</v>
      </c>
      <c r="H1419" s="211">
        <v>0.1116663657935857</v>
      </c>
      <c r="I1419" s="211">
        <v>0.48740843776420495</v>
      </c>
      <c r="J1419" s="211">
        <v>0.43195067118072328</v>
      </c>
      <c r="K1419" s="211">
        <v>0.51637396025363702</v>
      </c>
      <c r="L1419" s="211">
        <v>0.28139754749229656</v>
      </c>
      <c r="M1419" s="211">
        <v>8.5566897535946027E-2</v>
      </c>
      <c r="N1419" s="211">
        <v>0.4637632077014362</v>
      </c>
      <c r="O1419" s="211">
        <v>0.73457930316159925</v>
      </c>
      <c r="P1419" s="211">
        <v>6.983379005759105E-2</v>
      </c>
      <c r="Q1419" s="211">
        <v>0.12834525742698713</v>
      </c>
      <c r="R1419" s="211">
        <v>0.42656248477562131</v>
      </c>
      <c r="S1419" s="211">
        <v>0.27038286752529023</v>
      </c>
      <c r="T1419" s="211">
        <v>0.58200168039734013</v>
      </c>
      <c r="U1419" s="211">
        <v>0.50037408342227829</v>
      </c>
      <c r="V1419" s="211">
        <v>0.10023830497488588</v>
      </c>
      <c r="W1419" s="211">
        <v>0.57978477332318368</v>
      </c>
      <c r="X1419" s="211">
        <v>0.26668848430772901</v>
      </c>
      <c r="Y1419" s="211">
        <v>0.67022558836965906</v>
      </c>
      <c r="Z1419" s="211">
        <v>0.14759974764560357</v>
      </c>
      <c r="AA1419" s="212">
        <v>0.11778412719823902</v>
      </c>
    </row>
    <row r="1420" spans="1:27" x14ac:dyDescent="0.35">
      <c r="A1420" s="210" t="s">
        <v>2096</v>
      </c>
      <c r="B1420" s="217">
        <v>159.53419713726367</v>
      </c>
      <c r="C1420" s="211">
        <v>7.5652088879113191E-2</v>
      </c>
      <c r="D1420" s="211">
        <v>0.12211687982330345</v>
      </c>
      <c r="E1420" s="211">
        <v>8.5341714355222059E-2</v>
      </c>
      <c r="F1420" s="211">
        <v>7.9489497906560513E-2</v>
      </c>
      <c r="G1420" s="211">
        <v>0.11984794465902064</v>
      </c>
      <c r="H1420" s="211">
        <v>0.12262004583715931</v>
      </c>
      <c r="I1420" s="211">
        <v>0.43747470047566417</v>
      </c>
      <c r="J1420" s="211">
        <v>0.47727683046676922</v>
      </c>
      <c r="K1420" s="211">
        <v>0.51199320832769601</v>
      </c>
      <c r="L1420" s="211">
        <v>0.2791314986242886</v>
      </c>
      <c r="M1420" s="211">
        <v>9.4995983744257315E-2</v>
      </c>
      <c r="N1420" s="211">
        <v>0.55459163963027003</v>
      </c>
      <c r="O1420" s="211">
        <v>0.73673803595081033</v>
      </c>
      <c r="P1420" s="211">
        <v>7.2714674301407642E-2</v>
      </c>
      <c r="Q1420" s="211">
        <v>8.1008806609934744E-2</v>
      </c>
      <c r="R1420" s="211">
        <v>0.42066437346832658</v>
      </c>
      <c r="S1420" s="211">
        <v>0.29471619319256281</v>
      </c>
      <c r="T1420" s="211">
        <v>0.550910508952966</v>
      </c>
      <c r="U1420" s="211">
        <v>0.33301009345184812</v>
      </c>
      <c r="V1420" s="211">
        <v>0.1428864595627318</v>
      </c>
      <c r="W1420" s="211">
        <v>0.50239157021680669</v>
      </c>
      <c r="X1420" s="211">
        <v>0.26528668924204818</v>
      </c>
      <c r="Y1420" s="211">
        <v>0.69115363853465039</v>
      </c>
      <c r="Z1420" s="211">
        <v>0.14991646891946184</v>
      </c>
      <c r="AA1420" s="212">
        <v>0.11707273401729751</v>
      </c>
    </row>
    <row r="1421" spans="1:27" x14ac:dyDescent="0.35">
      <c r="A1421" s="210" t="s">
        <v>2097</v>
      </c>
      <c r="B1421" s="217">
        <v>133.15889317067143</v>
      </c>
      <c r="C1421" s="211">
        <v>4.5596049647022074E-2</v>
      </c>
      <c r="D1421" s="211">
        <v>0.12337611112421612</v>
      </c>
      <c r="E1421" s="211">
        <v>7.480950649589567E-2</v>
      </c>
      <c r="F1421" s="211">
        <v>0.11496421183792899</v>
      </c>
      <c r="G1421" s="211">
        <v>0.12407851902171864</v>
      </c>
      <c r="H1421" s="211">
        <v>0.11471982130197612</v>
      </c>
      <c r="I1421" s="211">
        <v>0.42312183210101911</v>
      </c>
      <c r="J1421" s="211">
        <v>0.40706248684996993</v>
      </c>
      <c r="K1421" s="211">
        <v>0.64326762140209648</v>
      </c>
      <c r="L1421" s="211">
        <v>0.27422967911206286</v>
      </c>
      <c r="M1421" s="211">
        <v>0.10517730548462735</v>
      </c>
      <c r="N1421" s="211">
        <v>0.39195199684398918</v>
      </c>
      <c r="O1421" s="211">
        <v>0.68667771176025505</v>
      </c>
      <c r="P1421" s="211">
        <v>6.7044358739677026E-2</v>
      </c>
      <c r="Q1421" s="211">
        <v>6.857607158532425E-2</v>
      </c>
      <c r="R1421" s="211">
        <v>0.46870667793959664</v>
      </c>
      <c r="S1421" s="211">
        <v>0.25302363106154629</v>
      </c>
      <c r="T1421" s="211">
        <v>0.63287387878056756</v>
      </c>
      <c r="U1421" s="211">
        <v>0.3972378344802554</v>
      </c>
      <c r="V1421" s="211">
        <v>0.10351182990411155</v>
      </c>
      <c r="W1421" s="211">
        <v>0.5307858865574463</v>
      </c>
      <c r="X1421" s="211">
        <v>0.4262587462454504</v>
      </c>
      <c r="Y1421" s="211">
        <v>0.54997796414930278</v>
      </c>
      <c r="Z1421" s="211">
        <v>0.14726164702678535</v>
      </c>
      <c r="AA1421" s="212">
        <v>0.11765435433329077</v>
      </c>
    </row>
    <row r="1422" spans="1:27" x14ac:dyDescent="0.35">
      <c r="A1422" s="210" t="s">
        <v>2098</v>
      </c>
      <c r="B1422" s="217">
        <v>153.84789228852071</v>
      </c>
      <c r="C1422" s="211">
        <v>7.1424691479653302E-2</v>
      </c>
      <c r="D1422" s="211">
        <v>0.12639343729920821</v>
      </c>
      <c r="E1422" s="211">
        <v>6.9336501355304767E-2</v>
      </c>
      <c r="F1422" s="211">
        <v>0.11761976591139149</v>
      </c>
      <c r="G1422" s="211">
        <v>0.12285273768364065</v>
      </c>
      <c r="H1422" s="211">
        <v>0.12132653061901277</v>
      </c>
      <c r="I1422" s="211">
        <v>0.52077848391187442</v>
      </c>
      <c r="J1422" s="211">
        <v>0.46133674709971084</v>
      </c>
      <c r="K1422" s="211">
        <v>0.60705447562797521</v>
      </c>
      <c r="L1422" s="211">
        <v>0.28203418899147481</v>
      </c>
      <c r="M1422" s="211">
        <v>9.1713966445685385E-2</v>
      </c>
      <c r="N1422" s="211">
        <v>0.51354653595904243</v>
      </c>
      <c r="O1422" s="211">
        <v>0.51772561040263931</v>
      </c>
      <c r="P1422" s="211">
        <v>6.7045681378640976E-2</v>
      </c>
      <c r="Q1422" s="211">
        <v>0.14544249082130287</v>
      </c>
      <c r="R1422" s="211">
        <v>0.47076997061390802</v>
      </c>
      <c r="S1422" s="211">
        <v>0.28948735779840051</v>
      </c>
      <c r="T1422" s="211">
        <v>0.57498167222760288</v>
      </c>
      <c r="U1422" s="211">
        <v>0.38272793129304578</v>
      </c>
      <c r="V1422" s="211">
        <v>0.13189258710869345</v>
      </c>
      <c r="W1422" s="211">
        <v>0.53429983124866431</v>
      </c>
      <c r="X1422" s="211">
        <v>0.35874347904445358</v>
      </c>
      <c r="Y1422" s="211">
        <v>0.67156813925740211</v>
      </c>
      <c r="Z1422" s="211">
        <v>0.14490267337133159</v>
      </c>
      <c r="AA1422" s="212">
        <v>0.11306080224847596</v>
      </c>
    </row>
    <row r="1423" spans="1:27" x14ac:dyDescent="0.35">
      <c r="A1423" s="210" t="s">
        <v>2099</v>
      </c>
      <c r="B1423" s="217">
        <v>131.8427891993619</v>
      </c>
      <c r="C1423" s="211">
        <v>7.1911903064340726E-2</v>
      </c>
      <c r="D1423" s="211">
        <v>0.11745508038827712</v>
      </c>
      <c r="E1423" s="211">
        <v>8.0424701550120298E-2</v>
      </c>
      <c r="F1423" s="211">
        <v>9.2818287918580489E-2</v>
      </c>
      <c r="G1423" s="211">
        <v>0.12397092587891727</v>
      </c>
      <c r="H1423" s="211">
        <v>0.11737809923228931</v>
      </c>
      <c r="I1423" s="211">
        <v>0.51943302842202999</v>
      </c>
      <c r="J1423" s="211">
        <v>0.43241137839111538</v>
      </c>
      <c r="K1423" s="211">
        <v>0.55386727522938073</v>
      </c>
      <c r="L1423" s="211">
        <v>0.26702752494104093</v>
      </c>
      <c r="M1423" s="211">
        <v>8.868882043858084E-2</v>
      </c>
      <c r="N1423" s="211">
        <v>0.44676055415868554</v>
      </c>
      <c r="O1423" s="211">
        <v>0.72495480048092931</v>
      </c>
      <c r="P1423" s="211">
        <v>7.4570650929203772E-2</v>
      </c>
      <c r="Q1423" s="211">
        <v>5.6144801689611695E-2</v>
      </c>
      <c r="R1423" s="211">
        <v>0.35911062206721278</v>
      </c>
      <c r="S1423" s="211">
        <v>0.36537751427027532</v>
      </c>
      <c r="T1423" s="211">
        <v>0.61122165934657824</v>
      </c>
      <c r="U1423" s="211">
        <v>0.35626322799779564</v>
      </c>
      <c r="V1423" s="211">
        <v>8.471740473858444E-2</v>
      </c>
      <c r="W1423" s="211">
        <v>0.57929539012949194</v>
      </c>
      <c r="X1423" s="211">
        <v>0.4033851208267773</v>
      </c>
      <c r="Y1423" s="211">
        <v>0.59959848440660501</v>
      </c>
      <c r="Z1423" s="211">
        <v>0.14762276914925293</v>
      </c>
      <c r="AA1423" s="212">
        <v>0.11795435371526623</v>
      </c>
    </row>
    <row r="1424" spans="1:27" x14ac:dyDescent="0.35">
      <c r="A1424" s="210" t="s">
        <v>2100</v>
      </c>
      <c r="B1424" s="217">
        <v>99.898057631351477</v>
      </c>
      <c r="C1424" s="211">
        <v>6.5935575858262346E-2</v>
      </c>
      <c r="D1424" s="211">
        <v>0.12717496915005952</v>
      </c>
      <c r="E1424" s="211">
        <v>6.7072558398013127E-2</v>
      </c>
      <c r="F1424" s="211">
        <v>7.3404429051880993E-2</v>
      </c>
      <c r="G1424" s="211">
        <v>0.1153431214118619</v>
      </c>
      <c r="H1424" s="211">
        <v>0.12344968291353341</v>
      </c>
      <c r="I1424" s="211">
        <v>0.50216808165065607</v>
      </c>
      <c r="J1424" s="211">
        <v>0.45975677414514871</v>
      </c>
      <c r="K1424" s="211">
        <v>0.60957124153411191</v>
      </c>
      <c r="L1424" s="211">
        <v>0.27181195843173289</v>
      </c>
      <c r="M1424" s="211">
        <v>0.10755534203630118</v>
      </c>
      <c r="N1424" s="211">
        <v>0.39475762720459051</v>
      </c>
      <c r="O1424" s="211">
        <v>0.6404116846764788</v>
      </c>
      <c r="P1424" s="211">
        <v>6.6770319798109365E-2</v>
      </c>
      <c r="Q1424" s="211">
        <v>7.7934956147680201E-2</v>
      </c>
      <c r="R1424" s="211">
        <v>0.3975864173679351</v>
      </c>
      <c r="S1424" s="211">
        <v>0.26488892593727037</v>
      </c>
      <c r="T1424" s="211">
        <v>0.56136656135281426</v>
      </c>
      <c r="U1424" s="211">
        <v>0.31741196615667255</v>
      </c>
      <c r="V1424" s="211">
        <v>6.3113165000980964E-2</v>
      </c>
      <c r="W1424" s="211">
        <v>0.47620562949091361</v>
      </c>
      <c r="X1424" s="211">
        <v>0.32644433774543152</v>
      </c>
      <c r="Y1424" s="211">
        <v>0.55926391718241364</v>
      </c>
      <c r="Z1424" s="211">
        <v>0.13790969429778968</v>
      </c>
      <c r="AA1424" s="212">
        <v>0.12364082432549857</v>
      </c>
    </row>
    <row r="1425" spans="1:27" x14ac:dyDescent="0.35">
      <c r="A1425" s="210" t="s">
        <v>2101</v>
      </c>
      <c r="B1425" s="217">
        <v>154.86846427788063</v>
      </c>
      <c r="C1425" s="211">
        <v>5.1573322349153114E-2</v>
      </c>
      <c r="D1425" s="211">
        <v>0.11543197218069032</v>
      </c>
      <c r="E1425" s="211">
        <v>7.488481226143158E-2</v>
      </c>
      <c r="F1425" s="211">
        <v>0.11616749881618012</v>
      </c>
      <c r="G1425" s="211">
        <v>0.11484280892824242</v>
      </c>
      <c r="H1425" s="211">
        <v>0.12565786089302483</v>
      </c>
      <c r="I1425" s="211">
        <v>0.51720945913890126</v>
      </c>
      <c r="J1425" s="211">
        <v>0.46982465031371601</v>
      </c>
      <c r="K1425" s="211">
        <v>0.63374649908937386</v>
      </c>
      <c r="L1425" s="211">
        <v>0.2811170461566781</v>
      </c>
      <c r="M1425" s="211">
        <v>9.2691175057833419E-2</v>
      </c>
      <c r="N1425" s="211">
        <v>0.54949968556288031</v>
      </c>
      <c r="O1425" s="211">
        <v>0.54253069357633099</v>
      </c>
      <c r="P1425" s="211">
        <v>7.0351815433067344E-2</v>
      </c>
      <c r="Q1425" s="211">
        <v>8.562263343582549E-2</v>
      </c>
      <c r="R1425" s="211">
        <v>0.45792744880609576</v>
      </c>
      <c r="S1425" s="211">
        <v>0.28109498739003047</v>
      </c>
      <c r="T1425" s="211">
        <v>0.5501046444600437</v>
      </c>
      <c r="U1425" s="211">
        <v>0.44667894065981195</v>
      </c>
      <c r="V1425" s="211">
        <v>0.13804801957003637</v>
      </c>
      <c r="W1425" s="211">
        <v>0.51117584419558226</v>
      </c>
      <c r="X1425" s="211">
        <v>0.37068566100999012</v>
      </c>
      <c r="Y1425" s="211">
        <v>0.68871331806121161</v>
      </c>
      <c r="Z1425" s="211">
        <v>0.14936949440299699</v>
      </c>
      <c r="AA1425" s="212">
        <v>0.12308815314296438</v>
      </c>
    </row>
    <row r="1426" spans="1:27" x14ac:dyDescent="0.35">
      <c r="A1426" s="210" t="s">
        <v>2102</v>
      </c>
      <c r="B1426" s="217">
        <v>124.54907276955353</v>
      </c>
      <c r="C1426" s="211">
        <v>8.1263493409801477E-2</v>
      </c>
      <c r="D1426" s="211">
        <v>0.12357557227870425</v>
      </c>
      <c r="E1426" s="211">
        <v>8.3990636098857693E-2</v>
      </c>
      <c r="F1426" s="211">
        <v>8.8498515225331892E-2</v>
      </c>
      <c r="G1426" s="211">
        <v>0.12719861572687616</v>
      </c>
      <c r="H1426" s="211">
        <v>0.11578532456695298</v>
      </c>
      <c r="I1426" s="211">
        <v>0.52151145896351392</v>
      </c>
      <c r="J1426" s="211">
        <v>0.40106273887505606</v>
      </c>
      <c r="K1426" s="211">
        <v>0.6111146858929416</v>
      </c>
      <c r="L1426" s="211">
        <v>0.27248466412709499</v>
      </c>
      <c r="M1426" s="211">
        <v>0.11175488172907092</v>
      </c>
      <c r="N1426" s="211">
        <v>0.49910931833058358</v>
      </c>
      <c r="O1426" s="211">
        <v>0.54813440310192041</v>
      </c>
      <c r="P1426" s="211">
        <v>7.1513650102509527E-2</v>
      </c>
      <c r="Q1426" s="211">
        <v>7.6766836854453097E-2</v>
      </c>
      <c r="R1426" s="211">
        <v>0.41041812342580042</v>
      </c>
      <c r="S1426" s="211">
        <v>0.31004750910830819</v>
      </c>
      <c r="T1426" s="211">
        <v>0.52779833671925713</v>
      </c>
      <c r="U1426" s="211">
        <v>0.38561861777241824</v>
      </c>
      <c r="V1426" s="211">
        <v>6.1941201661767281E-2</v>
      </c>
      <c r="W1426" s="211">
        <v>0.53108738150893564</v>
      </c>
      <c r="X1426" s="211">
        <v>0.39621948705245191</v>
      </c>
      <c r="Y1426" s="211">
        <v>0.62373155231226329</v>
      </c>
      <c r="Z1426" s="211">
        <v>0.14869630594107724</v>
      </c>
      <c r="AA1426" s="212">
        <v>0.12004391084064402</v>
      </c>
    </row>
    <row r="1427" spans="1:27" x14ac:dyDescent="0.35">
      <c r="A1427" s="210" t="s">
        <v>2103</v>
      </c>
      <c r="B1427" s="217">
        <v>167.66139718664667</v>
      </c>
      <c r="C1427" s="211">
        <v>8.0963402709615884E-2</v>
      </c>
      <c r="D1427" s="211">
        <v>0.1135631464614492</v>
      </c>
      <c r="E1427" s="211">
        <v>7.6993508505719621E-2</v>
      </c>
      <c r="F1427" s="211">
        <v>8.629840689596982E-2</v>
      </c>
      <c r="G1427" s="211">
        <v>0.11707632490019938</v>
      </c>
      <c r="H1427" s="211">
        <v>0.11815025180887975</v>
      </c>
      <c r="I1427" s="211">
        <v>0.46694579958221638</v>
      </c>
      <c r="J1427" s="211">
        <v>0.43026831377263941</v>
      </c>
      <c r="K1427" s="211">
        <v>0.62154196745795465</v>
      </c>
      <c r="L1427" s="211">
        <v>0.27300382201141138</v>
      </c>
      <c r="M1427" s="211">
        <v>8.4927663783519652E-2</v>
      </c>
      <c r="N1427" s="211">
        <v>0.44043769394848725</v>
      </c>
      <c r="O1427" s="211">
        <v>0.7473219909357065</v>
      </c>
      <c r="P1427" s="211">
        <v>7.0412768385242283E-2</v>
      </c>
      <c r="Q1427" s="211">
        <v>0.10022664073051842</v>
      </c>
      <c r="R1427" s="211">
        <v>0.46606053192055841</v>
      </c>
      <c r="S1427" s="211">
        <v>0.31579361861219563</v>
      </c>
      <c r="T1427" s="211">
        <v>0.61582745446140752</v>
      </c>
      <c r="U1427" s="211">
        <v>0.49570060637498592</v>
      </c>
      <c r="V1427" s="211">
        <v>0.14253168915647602</v>
      </c>
      <c r="W1427" s="211">
        <v>0.55998764615286056</v>
      </c>
      <c r="X1427" s="211">
        <v>0.27764601568024982</v>
      </c>
      <c r="Y1427" s="211">
        <v>0.67290788961783277</v>
      </c>
      <c r="Z1427" s="211">
        <v>0.14302863262679444</v>
      </c>
      <c r="AA1427" s="212">
        <v>0.12034359123350279</v>
      </c>
    </row>
    <row r="1428" spans="1:27" x14ac:dyDescent="0.35">
      <c r="A1428" s="210" t="s">
        <v>2104</v>
      </c>
      <c r="B1428" s="217">
        <v>165.48717562086063</v>
      </c>
      <c r="C1428" s="211">
        <v>7.514997444744044E-2</v>
      </c>
      <c r="D1428" s="211">
        <v>0.12288741595662572</v>
      </c>
      <c r="E1428" s="211">
        <v>8.779669443010632E-2</v>
      </c>
      <c r="F1428" s="211">
        <v>0.10571119019291196</v>
      </c>
      <c r="G1428" s="211">
        <v>0.12599330054208857</v>
      </c>
      <c r="H1428" s="211">
        <v>0.11489313331922768</v>
      </c>
      <c r="I1428" s="211">
        <v>0.5333971912866361</v>
      </c>
      <c r="J1428" s="211">
        <v>0.4598358012658692</v>
      </c>
      <c r="K1428" s="211">
        <v>0.64913324270423245</v>
      </c>
      <c r="L1428" s="211">
        <v>0.27496326413800298</v>
      </c>
      <c r="M1428" s="211">
        <v>0.10019975337464875</v>
      </c>
      <c r="N1428" s="211">
        <v>0.49446254160704894</v>
      </c>
      <c r="O1428" s="211">
        <v>0.57091855563738148</v>
      </c>
      <c r="P1428" s="211">
        <v>7.2275072358250342E-2</v>
      </c>
      <c r="Q1428" s="211">
        <v>9.1764262136959346E-2</v>
      </c>
      <c r="R1428" s="211">
        <v>0.4495228229976107</v>
      </c>
      <c r="S1428" s="211">
        <v>0.28406810119339271</v>
      </c>
      <c r="T1428" s="211">
        <v>0.55750470384373996</v>
      </c>
      <c r="U1428" s="211">
        <v>0.30695287785035424</v>
      </c>
      <c r="V1428" s="211">
        <v>0.12731951094322991</v>
      </c>
      <c r="W1428" s="211">
        <v>0.60699713219053342</v>
      </c>
      <c r="X1428" s="211">
        <v>0.36975445403453766</v>
      </c>
      <c r="Y1428" s="211">
        <v>0.72294585458330873</v>
      </c>
      <c r="Z1428" s="211">
        <v>0.14298138217398873</v>
      </c>
      <c r="AA1428" s="212">
        <v>0.11464030099888636</v>
      </c>
    </row>
    <row r="1429" spans="1:27" x14ac:dyDescent="0.35">
      <c r="A1429" s="210" t="s">
        <v>2105</v>
      </c>
      <c r="B1429" s="217">
        <v>164.75589221092355</v>
      </c>
      <c r="C1429" s="211">
        <v>5.4981643732482044E-2</v>
      </c>
      <c r="D1429" s="211">
        <v>0.12285839616943212</v>
      </c>
      <c r="E1429" s="211">
        <v>7.2408477891899678E-2</v>
      </c>
      <c r="F1429" s="211">
        <v>8.987610121949173E-2</v>
      </c>
      <c r="G1429" s="211">
        <v>0.11797665285148197</v>
      </c>
      <c r="H1429" s="211">
        <v>0.11865413927656615</v>
      </c>
      <c r="I1429" s="211">
        <v>0.51411420601163182</v>
      </c>
      <c r="J1429" s="211">
        <v>0.45717710778138032</v>
      </c>
      <c r="K1429" s="211">
        <v>0.58723093451238539</v>
      </c>
      <c r="L1429" s="211">
        <v>0.27829155935883609</v>
      </c>
      <c r="M1429" s="211">
        <v>9.3659778081249062E-2</v>
      </c>
      <c r="N1429" s="211">
        <v>0.50011436380551244</v>
      </c>
      <c r="O1429" s="211">
        <v>0.56639287475523292</v>
      </c>
      <c r="P1429" s="211">
        <v>6.6857502332226454E-2</v>
      </c>
      <c r="Q1429" s="211">
        <v>8.5645525619973212E-2</v>
      </c>
      <c r="R1429" s="211">
        <v>0.41314060675677189</v>
      </c>
      <c r="S1429" s="211">
        <v>0.32167066385328918</v>
      </c>
      <c r="T1429" s="211">
        <v>0.58198337801505673</v>
      </c>
      <c r="U1429" s="211">
        <v>0.40713317338946364</v>
      </c>
      <c r="V1429" s="211">
        <v>0.18661882145754385</v>
      </c>
      <c r="W1429" s="211">
        <v>0.52067992620732839</v>
      </c>
      <c r="X1429" s="211">
        <v>0.40771215275454858</v>
      </c>
      <c r="Y1429" s="211">
        <v>0.67905736995572474</v>
      </c>
      <c r="Z1429" s="211">
        <v>0.14699790875392488</v>
      </c>
      <c r="AA1429" s="212">
        <v>0.11878894766547424</v>
      </c>
    </row>
    <row r="1430" spans="1:27" x14ac:dyDescent="0.35">
      <c r="A1430" s="210" t="s">
        <v>2106</v>
      </c>
      <c r="B1430" s="217">
        <v>118.26596671723652</v>
      </c>
      <c r="C1430" s="211">
        <v>6.9526044491091718E-2</v>
      </c>
      <c r="D1430" s="211">
        <v>0.1220629554911084</v>
      </c>
      <c r="E1430" s="211">
        <v>7.6359189831074703E-2</v>
      </c>
      <c r="F1430" s="211">
        <v>0.11653988671760149</v>
      </c>
      <c r="G1430" s="211">
        <v>0.11387094017350495</v>
      </c>
      <c r="H1430" s="211">
        <v>0.11373990715805278</v>
      </c>
      <c r="I1430" s="211">
        <v>0.52398316444033866</v>
      </c>
      <c r="J1430" s="211">
        <v>0.44954915764836162</v>
      </c>
      <c r="K1430" s="211">
        <v>0.61736643716757611</v>
      </c>
      <c r="L1430" s="211">
        <v>0.27419148914003832</v>
      </c>
      <c r="M1430" s="211">
        <v>9.1810148335237415E-2</v>
      </c>
      <c r="N1430" s="211">
        <v>0.48510354798781763</v>
      </c>
      <c r="O1430" s="211">
        <v>0.71513980207747296</v>
      </c>
      <c r="P1430" s="211">
        <v>7.12762338889842E-2</v>
      </c>
      <c r="Q1430" s="211">
        <v>5.0289767189738335E-2</v>
      </c>
      <c r="R1430" s="211">
        <v>0.42780029182537976</v>
      </c>
      <c r="S1430" s="211">
        <v>0.28348653770895371</v>
      </c>
      <c r="T1430" s="211">
        <v>0.55564289703022596</v>
      </c>
      <c r="U1430" s="211">
        <v>0.37192347829628364</v>
      </c>
      <c r="V1430" s="211">
        <v>6.6242703257464092E-2</v>
      </c>
      <c r="W1430" s="211">
        <v>0.58995832847219709</v>
      </c>
      <c r="X1430" s="211">
        <v>0.36892003205208357</v>
      </c>
      <c r="Y1430" s="211">
        <v>0.6014182669416519</v>
      </c>
      <c r="Z1430" s="211">
        <v>0.14607068324887029</v>
      </c>
      <c r="AA1430" s="212">
        <v>0.12161982235460851</v>
      </c>
    </row>
    <row r="1431" spans="1:27" x14ac:dyDescent="0.35">
      <c r="A1431" s="210" t="s">
        <v>2107</v>
      </c>
      <c r="B1431" s="217">
        <v>152.31245994545807</v>
      </c>
      <c r="C1431" s="211">
        <v>5.6544703799229865E-2</v>
      </c>
      <c r="D1431" s="211">
        <v>0.12265000471233727</v>
      </c>
      <c r="E1431" s="211">
        <v>8.5908818274417181E-2</v>
      </c>
      <c r="F1431" s="211">
        <v>0.11374939167952236</v>
      </c>
      <c r="G1431" s="211">
        <v>0.12117416569237098</v>
      </c>
      <c r="H1431" s="211">
        <v>0.11376436160236919</v>
      </c>
      <c r="I1431" s="211">
        <v>0.507734861772283</v>
      </c>
      <c r="J1431" s="211">
        <v>0.46173374454535426</v>
      </c>
      <c r="K1431" s="211">
        <v>0.58705499308414799</v>
      </c>
      <c r="L1431" s="211">
        <v>0.27808199010728035</v>
      </c>
      <c r="M1431" s="211">
        <v>9.4033684318607952E-2</v>
      </c>
      <c r="N1431" s="211">
        <v>0.45975229729841283</v>
      </c>
      <c r="O1431" s="211">
        <v>0.72723864647726333</v>
      </c>
      <c r="P1431" s="211">
        <v>7.3339672618499829E-2</v>
      </c>
      <c r="Q1431" s="211">
        <v>0.1211966772314165</v>
      </c>
      <c r="R1431" s="211">
        <v>0.44247007266114724</v>
      </c>
      <c r="S1431" s="211">
        <v>0.31887471276275647</v>
      </c>
      <c r="T1431" s="211">
        <v>0.54731066304611131</v>
      </c>
      <c r="U1431" s="211">
        <v>0.41644454080182214</v>
      </c>
      <c r="V1431" s="211">
        <v>0.11878545196234971</v>
      </c>
      <c r="W1431" s="211">
        <v>0.51196022843414002</v>
      </c>
      <c r="X1431" s="211">
        <v>0.2606467651629909</v>
      </c>
      <c r="Y1431" s="211">
        <v>0.63664141468754021</v>
      </c>
      <c r="Z1431" s="211">
        <v>0.14540777512858188</v>
      </c>
      <c r="AA1431" s="212">
        <v>0.12185230218283337</v>
      </c>
    </row>
    <row r="1432" spans="1:27" x14ac:dyDescent="0.35">
      <c r="A1432" s="210" t="s">
        <v>2108</v>
      </c>
      <c r="B1432" s="217">
        <v>173.60187288513268</v>
      </c>
      <c r="C1432" s="211">
        <v>4.9285074398894312E-2</v>
      </c>
      <c r="D1432" s="211">
        <v>0.13332860693136678</v>
      </c>
      <c r="E1432" s="211">
        <v>7.6233198260132209E-2</v>
      </c>
      <c r="F1432" s="211">
        <v>8.9747193872720607E-2</v>
      </c>
      <c r="G1432" s="211">
        <v>0.11822020894202666</v>
      </c>
      <c r="H1432" s="211">
        <v>0.11233140168870887</v>
      </c>
      <c r="I1432" s="211">
        <v>0.49942409279511896</v>
      </c>
      <c r="J1432" s="211">
        <v>0.44858662303988284</v>
      </c>
      <c r="K1432" s="211">
        <v>0.56817764792694692</v>
      </c>
      <c r="L1432" s="211">
        <v>0.26635724784682485</v>
      </c>
      <c r="M1432" s="211">
        <v>9.5287844605441013E-2</v>
      </c>
      <c r="N1432" s="211">
        <v>0.34538622736944746</v>
      </c>
      <c r="O1432" s="211">
        <v>0.74224566889359334</v>
      </c>
      <c r="P1432" s="211">
        <v>6.7209852982424614E-2</v>
      </c>
      <c r="Q1432" s="211">
        <v>0.12656098631240692</v>
      </c>
      <c r="R1432" s="211">
        <v>0.43753480032577713</v>
      </c>
      <c r="S1432" s="211">
        <v>0.29251037911252736</v>
      </c>
      <c r="T1432" s="211">
        <v>0.50967611178837524</v>
      </c>
      <c r="U1432" s="211">
        <v>0.45906593793136075</v>
      </c>
      <c r="V1432" s="211">
        <v>0.17238376978172978</v>
      </c>
      <c r="W1432" s="211">
        <v>0.49243890329414919</v>
      </c>
      <c r="X1432" s="211">
        <v>0.29683628203599965</v>
      </c>
      <c r="Y1432" s="211">
        <v>0.68446911178720926</v>
      </c>
      <c r="Z1432" s="211">
        <v>0.14798246639116083</v>
      </c>
      <c r="AA1432" s="212">
        <v>0.11597977590319329</v>
      </c>
    </row>
    <row r="1433" spans="1:27" x14ac:dyDescent="0.35">
      <c r="A1433" s="210" t="s">
        <v>2109</v>
      </c>
      <c r="B1433" s="217">
        <v>129.61194659903686</v>
      </c>
      <c r="C1433" s="211">
        <v>5.8504341204385302E-2</v>
      </c>
      <c r="D1433" s="211">
        <v>0.12063229758656503</v>
      </c>
      <c r="E1433" s="211">
        <v>7.5194661187874351E-2</v>
      </c>
      <c r="F1433" s="211">
        <v>9.2206354162489138E-2</v>
      </c>
      <c r="G1433" s="211">
        <v>0.12268277646959629</v>
      </c>
      <c r="H1433" s="211">
        <v>0.12541428871087856</v>
      </c>
      <c r="I1433" s="211">
        <v>0.51452078770227261</v>
      </c>
      <c r="J1433" s="211">
        <v>0.42141884559226894</v>
      </c>
      <c r="K1433" s="211">
        <v>0.58346972538171682</v>
      </c>
      <c r="L1433" s="211">
        <v>0.27445118260868456</v>
      </c>
      <c r="M1433" s="211">
        <v>9.1600072023090923E-2</v>
      </c>
      <c r="N1433" s="211">
        <v>0.38087791621076794</v>
      </c>
      <c r="O1433" s="211">
        <v>0.75377775427165516</v>
      </c>
      <c r="P1433" s="211">
        <v>6.6287858532037475E-2</v>
      </c>
      <c r="Q1433" s="211">
        <v>9.1839574236489918E-2</v>
      </c>
      <c r="R1433" s="211">
        <v>0.40337467570384045</v>
      </c>
      <c r="S1433" s="211">
        <v>0.34001421217389394</v>
      </c>
      <c r="T1433" s="211">
        <v>0.48633806260935869</v>
      </c>
      <c r="U1433" s="211">
        <v>0.43114379036375772</v>
      </c>
      <c r="V1433" s="211">
        <v>0.11068988078967107</v>
      </c>
      <c r="W1433" s="211">
        <v>0.54407844372603986</v>
      </c>
      <c r="X1433" s="211">
        <v>0.29164112713837476</v>
      </c>
      <c r="Y1433" s="211">
        <v>0.62641130785968757</v>
      </c>
      <c r="Z1433" s="211">
        <v>0.14989100990054449</v>
      </c>
      <c r="AA1433" s="212">
        <v>0.11940942918784592</v>
      </c>
    </row>
    <row r="1434" spans="1:27" x14ac:dyDescent="0.35">
      <c r="A1434" s="210" t="s">
        <v>2110</v>
      </c>
      <c r="B1434" s="217">
        <v>140.21041040399768</v>
      </c>
      <c r="C1434" s="211">
        <v>5.9973762695969116E-2</v>
      </c>
      <c r="D1434" s="211">
        <v>0.11882177756471916</v>
      </c>
      <c r="E1434" s="211">
        <v>7.8260678232992709E-2</v>
      </c>
      <c r="F1434" s="211">
        <v>7.7946265316879579E-2</v>
      </c>
      <c r="G1434" s="211">
        <v>0.12527585560724505</v>
      </c>
      <c r="H1434" s="211">
        <v>0.12589353496885344</v>
      </c>
      <c r="I1434" s="211">
        <v>0.51313650142243772</v>
      </c>
      <c r="J1434" s="211">
        <v>0.43577828350229592</v>
      </c>
      <c r="K1434" s="211">
        <v>0.609759364496128</v>
      </c>
      <c r="L1434" s="211">
        <v>0.26889085622869641</v>
      </c>
      <c r="M1434" s="211">
        <v>0.11203003365423851</v>
      </c>
      <c r="N1434" s="211">
        <v>0.49621458010360892</v>
      </c>
      <c r="O1434" s="211">
        <v>0.64253841742814222</v>
      </c>
      <c r="P1434" s="211">
        <v>6.3814649515145247E-2</v>
      </c>
      <c r="Q1434" s="211">
        <v>6.3448530810450446E-2</v>
      </c>
      <c r="R1434" s="211">
        <v>0.4136482236151191</v>
      </c>
      <c r="S1434" s="211">
        <v>0.40744274985603085</v>
      </c>
      <c r="T1434" s="211">
        <v>0.54518147807718331</v>
      </c>
      <c r="U1434" s="211">
        <v>0.40403533490480392</v>
      </c>
      <c r="V1434" s="211">
        <v>0.12714262299698328</v>
      </c>
      <c r="W1434" s="211">
        <v>0.62470823349247973</v>
      </c>
      <c r="X1434" s="211">
        <v>0.29217726084642703</v>
      </c>
      <c r="Y1434" s="211">
        <v>0.54908295525916462</v>
      </c>
      <c r="Z1434" s="211">
        <v>0.14941357416849077</v>
      </c>
      <c r="AA1434" s="212">
        <v>0.11904303160397683</v>
      </c>
    </row>
    <row r="1435" spans="1:27" x14ac:dyDescent="0.35">
      <c r="A1435" s="210" t="s">
        <v>2111</v>
      </c>
      <c r="B1435" s="217">
        <v>147.21853199671796</v>
      </c>
      <c r="C1435" s="211">
        <v>5.9405341184087732E-2</v>
      </c>
      <c r="D1435" s="211">
        <v>0.13049494949808366</v>
      </c>
      <c r="E1435" s="211">
        <v>7.35440229105013E-2</v>
      </c>
      <c r="F1435" s="211">
        <v>7.7435741531863084E-2</v>
      </c>
      <c r="G1435" s="211">
        <v>0.11995942192575201</v>
      </c>
      <c r="H1435" s="211">
        <v>0.11902504140504389</v>
      </c>
      <c r="I1435" s="211">
        <v>0.48613575053481317</v>
      </c>
      <c r="J1435" s="211">
        <v>0.42924363044646507</v>
      </c>
      <c r="K1435" s="211">
        <v>0.57802024820784048</v>
      </c>
      <c r="L1435" s="211">
        <v>0.28113822838450248</v>
      </c>
      <c r="M1435" s="211">
        <v>9.335758502604799E-2</v>
      </c>
      <c r="N1435" s="211">
        <v>0.55519395767989477</v>
      </c>
      <c r="O1435" s="211">
        <v>0.60644045523728884</v>
      </c>
      <c r="P1435" s="211">
        <v>6.9521899083798383E-2</v>
      </c>
      <c r="Q1435" s="211">
        <v>0.14140103841860333</v>
      </c>
      <c r="R1435" s="211">
        <v>0.40907699365119815</v>
      </c>
      <c r="S1435" s="211">
        <v>0.32838747928567708</v>
      </c>
      <c r="T1435" s="211">
        <v>0.60360689389619704</v>
      </c>
      <c r="U1435" s="211">
        <v>0.45323159446077133</v>
      </c>
      <c r="V1435" s="211">
        <v>0.10169007575838793</v>
      </c>
      <c r="W1435" s="211">
        <v>0.57326822225707064</v>
      </c>
      <c r="X1435" s="211">
        <v>0.37536984803478968</v>
      </c>
      <c r="Y1435" s="211">
        <v>0.66704933404307243</v>
      </c>
      <c r="Z1435" s="211">
        <v>0.14655470976137241</v>
      </c>
      <c r="AA1435" s="212">
        <v>0.11936511073305843</v>
      </c>
    </row>
    <row r="1436" spans="1:27" x14ac:dyDescent="0.35">
      <c r="A1436" s="210" t="s">
        <v>2112</v>
      </c>
      <c r="B1436" s="217">
        <v>136.70741726029385</v>
      </c>
      <c r="C1436" s="211">
        <v>5.411067812790854E-2</v>
      </c>
      <c r="D1436" s="211">
        <v>0.12303551378878423</v>
      </c>
      <c r="E1436" s="211">
        <v>7.4378191833918583E-2</v>
      </c>
      <c r="F1436" s="211">
        <v>0.10006328088430973</v>
      </c>
      <c r="G1436" s="211">
        <v>0.12287160505992607</v>
      </c>
      <c r="H1436" s="211">
        <v>0.11081493871574</v>
      </c>
      <c r="I1436" s="211">
        <v>0.49746170119442967</v>
      </c>
      <c r="J1436" s="211">
        <v>0.40967524564716451</v>
      </c>
      <c r="K1436" s="211">
        <v>0.63729965744373074</v>
      </c>
      <c r="L1436" s="211">
        <v>0.26857895704800833</v>
      </c>
      <c r="M1436" s="211">
        <v>8.9463399265254817E-2</v>
      </c>
      <c r="N1436" s="211">
        <v>0.52905534273840116</v>
      </c>
      <c r="O1436" s="211">
        <v>0.57779811425142258</v>
      </c>
      <c r="P1436" s="211">
        <v>7.0174604676312216E-2</v>
      </c>
      <c r="Q1436" s="211">
        <v>0.13619253316811614</v>
      </c>
      <c r="R1436" s="211">
        <v>0.44732034062796017</v>
      </c>
      <c r="S1436" s="211">
        <v>0.36569170660354816</v>
      </c>
      <c r="T1436" s="211">
        <v>0.61174908089764191</v>
      </c>
      <c r="U1436" s="211">
        <v>0.42167929929610903</v>
      </c>
      <c r="V1436" s="211">
        <v>8.8659424900990227E-2</v>
      </c>
      <c r="W1436" s="211">
        <v>0.54938225162822918</v>
      </c>
      <c r="X1436" s="211">
        <v>0.2676909864254004</v>
      </c>
      <c r="Y1436" s="211">
        <v>0.58163871457127103</v>
      </c>
      <c r="Z1436" s="211">
        <v>0.14811647223970295</v>
      </c>
      <c r="AA1436" s="212">
        <v>0.11706324549812114</v>
      </c>
    </row>
    <row r="1437" spans="1:27" x14ac:dyDescent="0.35">
      <c r="A1437" s="210" t="s">
        <v>2113</v>
      </c>
      <c r="B1437" s="217">
        <v>149.76328250476772</v>
      </c>
      <c r="C1437" s="211">
        <v>6.6461845361411864E-2</v>
      </c>
      <c r="D1437" s="211">
        <v>0.1279108909581704</v>
      </c>
      <c r="E1437" s="211">
        <v>6.7470379449475135E-2</v>
      </c>
      <c r="F1437" s="211">
        <v>6.7100933719221628E-2</v>
      </c>
      <c r="G1437" s="211">
        <v>0.11951873188812925</v>
      </c>
      <c r="H1437" s="211">
        <v>0.11394357971669572</v>
      </c>
      <c r="I1437" s="211">
        <v>0.42354920156996578</v>
      </c>
      <c r="J1437" s="211">
        <v>0.41786700516142777</v>
      </c>
      <c r="K1437" s="211">
        <v>0.56090591812897517</v>
      </c>
      <c r="L1437" s="211">
        <v>0.27289959683620996</v>
      </c>
      <c r="M1437" s="211">
        <v>0.10518562514062652</v>
      </c>
      <c r="N1437" s="211">
        <v>0.53576953390362336</v>
      </c>
      <c r="O1437" s="211">
        <v>0.64527333926308483</v>
      </c>
      <c r="P1437" s="211">
        <v>6.9989135237880168E-2</v>
      </c>
      <c r="Q1437" s="211">
        <v>0.1163710366228019</v>
      </c>
      <c r="R1437" s="211">
        <v>0.45235486166486594</v>
      </c>
      <c r="S1437" s="211">
        <v>0.29441465933951128</v>
      </c>
      <c r="T1437" s="211">
        <v>0.45509939597440008</v>
      </c>
      <c r="U1437" s="211">
        <v>0.37471643303449431</v>
      </c>
      <c r="V1437" s="211">
        <v>0.12155384294537835</v>
      </c>
      <c r="W1437" s="211">
        <v>0.61200384922260131</v>
      </c>
      <c r="X1437" s="211">
        <v>0.3064637806069091</v>
      </c>
      <c r="Y1437" s="211">
        <v>0.5882123487505353</v>
      </c>
      <c r="Z1437" s="211">
        <v>0.14937242417557944</v>
      </c>
      <c r="AA1437" s="212">
        <v>0.11157981082920805</v>
      </c>
    </row>
    <row r="1438" spans="1:27" x14ac:dyDescent="0.35">
      <c r="A1438" s="210" t="s">
        <v>2114</v>
      </c>
      <c r="B1438" s="217">
        <v>145.44199022705405</v>
      </c>
      <c r="C1438" s="211">
        <v>4.8265300624950686E-2</v>
      </c>
      <c r="D1438" s="211">
        <v>0.12404466922113089</v>
      </c>
      <c r="E1438" s="211">
        <v>7.592446178255087E-2</v>
      </c>
      <c r="F1438" s="211">
        <v>9.6956140382960049E-2</v>
      </c>
      <c r="G1438" s="211">
        <v>0.12235978825618604</v>
      </c>
      <c r="H1438" s="211">
        <v>0.11359464737193965</v>
      </c>
      <c r="I1438" s="211">
        <v>0.50964893538407696</v>
      </c>
      <c r="J1438" s="211">
        <v>0.43641875516956408</v>
      </c>
      <c r="K1438" s="211">
        <v>0.56999537292452507</v>
      </c>
      <c r="L1438" s="211">
        <v>0.27672799011946325</v>
      </c>
      <c r="M1438" s="211">
        <v>9.7729965521783924E-2</v>
      </c>
      <c r="N1438" s="211">
        <v>0.48942102374564606</v>
      </c>
      <c r="O1438" s="211">
        <v>0.6030780241992999</v>
      </c>
      <c r="P1438" s="211">
        <v>6.5135682375080689E-2</v>
      </c>
      <c r="Q1438" s="211">
        <v>8.8212716768580807E-2</v>
      </c>
      <c r="R1438" s="211">
        <v>0.4493345265855111</v>
      </c>
      <c r="S1438" s="211">
        <v>0.38383606331383846</v>
      </c>
      <c r="T1438" s="211">
        <v>0.53898055181762483</v>
      </c>
      <c r="U1438" s="211">
        <v>0.43626820294248936</v>
      </c>
      <c r="V1438" s="211">
        <v>0.1268415327650444</v>
      </c>
      <c r="W1438" s="211">
        <v>0.60222066266603524</v>
      </c>
      <c r="X1438" s="211">
        <v>0.34743469290589685</v>
      </c>
      <c r="Y1438" s="211">
        <v>0.73736490624994444</v>
      </c>
      <c r="Z1438" s="211">
        <v>0.14613707910055918</v>
      </c>
      <c r="AA1438" s="212">
        <v>0.12180862148610076</v>
      </c>
    </row>
    <row r="1439" spans="1:27" x14ac:dyDescent="0.35">
      <c r="A1439" s="210" t="s">
        <v>2115</v>
      </c>
      <c r="B1439" s="217">
        <v>125.3369495869491</v>
      </c>
      <c r="C1439" s="211">
        <v>5.4455695307875064E-2</v>
      </c>
      <c r="D1439" s="211">
        <v>0.11664048099489009</v>
      </c>
      <c r="E1439" s="211">
        <v>7.7163862532556124E-2</v>
      </c>
      <c r="F1439" s="211">
        <v>9.6462429618819526E-2</v>
      </c>
      <c r="G1439" s="211">
        <v>0.11855487110758761</v>
      </c>
      <c r="H1439" s="211">
        <v>0.11113861446601155</v>
      </c>
      <c r="I1439" s="211">
        <v>0.50830471348605477</v>
      </c>
      <c r="J1439" s="211">
        <v>0.4580720750838061</v>
      </c>
      <c r="K1439" s="211">
        <v>0.63700549931169514</v>
      </c>
      <c r="L1439" s="211">
        <v>0.26809740059776566</v>
      </c>
      <c r="M1439" s="211">
        <v>0.10171226943262481</v>
      </c>
      <c r="N1439" s="211">
        <v>0.40469503612572333</v>
      </c>
      <c r="O1439" s="211">
        <v>0.77299838941469101</v>
      </c>
      <c r="P1439" s="211">
        <v>6.3086947486885564E-2</v>
      </c>
      <c r="Q1439" s="211">
        <v>7.6943331924906141E-2</v>
      </c>
      <c r="R1439" s="211">
        <v>0.48407700327410302</v>
      </c>
      <c r="S1439" s="211">
        <v>0.33041030430953983</v>
      </c>
      <c r="T1439" s="211">
        <v>0.59866947652628333</v>
      </c>
      <c r="U1439" s="211">
        <v>0.45677998505864659</v>
      </c>
      <c r="V1439" s="211">
        <v>7.9959697322557352E-2</v>
      </c>
      <c r="W1439" s="211">
        <v>0.55816673159181229</v>
      </c>
      <c r="X1439" s="211">
        <v>0.28608929953813295</v>
      </c>
      <c r="Y1439" s="211">
        <v>0.64460519083060741</v>
      </c>
      <c r="Z1439" s="211">
        <v>0.14586428805012455</v>
      </c>
      <c r="AA1439" s="212">
        <v>0.1236452798696762</v>
      </c>
    </row>
    <row r="1440" spans="1:27" x14ac:dyDescent="0.35">
      <c r="A1440" s="210" t="s">
        <v>2116</v>
      </c>
      <c r="B1440" s="217">
        <v>112.917311068201</v>
      </c>
      <c r="C1440" s="211">
        <v>6.8037156496673676E-2</v>
      </c>
      <c r="D1440" s="211">
        <v>0.1163067572538999</v>
      </c>
      <c r="E1440" s="211">
        <v>7.8722741258728329E-2</v>
      </c>
      <c r="F1440" s="211">
        <v>9.8516043732759351E-2</v>
      </c>
      <c r="G1440" s="211">
        <v>0.11489717156983643</v>
      </c>
      <c r="H1440" s="211">
        <v>0.11229316791201974</v>
      </c>
      <c r="I1440" s="211">
        <v>0.48414925341423043</v>
      </c>
      <c r="J1440" s="211">
        <v>0.43842902159801644</v>
      </c>
      <c r="K1440" s="211">
        <v>0.5391165358572757</v>
      </c>
      <c r="L1440" s="211">
        <v>0.27288482179313123</v>
      </c>
      <c r="M1440" s="211">
        <v>8.9914407370654148E-2</v>
      </c>
      <c r="N1440" s="211">
        <v>0.41187102349409044</v>
      </c>
      <c r="O1440" s="211">
        <v>0.57739298098030545</v>
      </c>
      <c r="P1440" s="211">
        <v>6.4986781245024564E-2</v>
      </c>
      <c r="Q1440" s="211">
        <v>0.10775580606234425</v>
      </c>
      <c r="R1440" s="211">
        <v>0.43992907031309553</v>
      </c>
      <c r="S1440" s="211">
        <v>0.37695989229491145</v>
      </c>
      <c r="T1440" s="211">
        <v>0.48566558739504095</v>
      </c>
      <c r="U1440" s="211">
        <v>0.3602959287989928</v>
      </c>
      <c r="V1440" s="211">
        <v>9.4805587760278115E-2</v>
      </c>
      <c r="W1440" s="211">
        <v>0.56861699868939508</v>
      </c>
      <c r="X1440" s="211">
        <v>0.29863516649870359</v>
      </c>
      <c r="Y1440" s="211">
        <v>0.62099111731101087</v>
      </c>
      <c r="Z1440" s="211">
        <v>0.14390945952619028</v>
      </c>
      <c r="AA1440" s="212">
        <v>0.11884724202323256</v>
      </c>
    </row>
    <row r="1441" spans="1:27" x14ac:dyDescent="0.35">
      <c r="A1441" s="210" t="s">
        <v>2117</v>
      </c>
      <c r="B1441" s="217">
        <v>134.72638992131385</v>
      </c>
      <c r="C1441" s="211">
        <v>6.5392365811550029E-2</v>
      </c>
      <c r="D1441" s="211">
        <v>0.12070168163845142</v>
      </c>
      <c r="E1441" s="211">
        <v>8.3331447246553697E-2</v>
      </c>
      <c r="F1441" s="211">
        <v>9.9894181616485639E-2</v>
      </c>
      <c r="G1441" s="211">
        <v>0.12661274904220426</v>
      </c>
      <c r="H1441" s="211">
        <v>0.11822718127494081</v>
      </c>
      <c r="I1441" s="211">
        <v>0.51164088576158739</v>
      </c>
      <c r="J1441" s="211">
        <v>0.46047716603737149</v>
      </c>
      <c r="K1441" s="211">
        <v>0.64545013252070271</v>
      </c>
      <c r="L1441" s="211">
        <v>0.26824414407584868</v>
      </c>
      <c r="M1441" s="211">
        <v>9.7472605151185512E-2</v>
      </c>
      <c r="N1441" s="211">
        <v>0.43547897879238845</v>
      </c>
      <c r="O1441" s="211">
        <v>0.69592669175973421</v>
      </c>
      <c r="P1441" s="211">
        <v>6.8898663127330922E-2</v>
      </c>
      <c r="Q1441" s="211">
        <v>0.15703146558193645</v>
      </c>
      <c r="R1441" s="211">
        <v>0.44961739931645517</v>
      </c>
      <c r="S1441" s="211">
        <v>0.38130239158178336</v>
      </c>
      <c r="T1441" s="211">
        <v>0.59432719058951011</v>
      </c>
      <c r="U1441" s="211">
        <v>0.44723921390050947</v>
      </c>
      <c r="V1441" s="211">
        <v>7.8310181986977437E-2</v>
      </c>
      <c r="W1441" s="211">
        <v>0.52339017031882518</v>
      </c>
      <c r="X1441" s="211">
        <v>0.27608113076274704</v>
      </c>
      <c r="Y1441" s="211">
        <v>0.693983995696971</v>
      </c>
      <c r="Z1441" s="211">
        <v>0.14869804755261104</v>
      </c>
      <c r="AA1441" s="212">
        <v>0.12659154913821988</v>
      </c>
    </row>
    <row r="1442" spans="1:27" x14ac:dyDescent="0.35">
      <c r="A1442" s="210" t="s">
        <v>2118</v>
      </c>
      <c r="B1442" s="217">
        <v>123.90807622482394</v>
      </c>
      <c r="C1442" s="211">
        <v>5.7781118439985353E-2</v>
      </c>
      <c r="D1442" s="211">
        <v>0.12245701983487979</v>
      </c>
      <c r="E1442" s="211">
        <v>7.8066494340791132E-2</v>
      </c>
      <c r="F1442" s="211">
        <v>0.1014739947091149</v>
      </c>
      <c r="G1442" s="211">
        <v>0.11944097148463502</v>
      </c>
      <c r="H1442" s="211">
        <v>0.11894082989363405</v>
      </c>
      <c r="I1442" s="211">
        <v>0.45374815205782631</v>
      </c>
      <c r="J1442" s="211">
        <v>0.42950672770403303</v>
      </c>
      <c r="K1442" s="211">
        <v>0.64818157315080949</v>
      </c>
      <c r="L1442" s="211">
        <v>0.27429695427168393</v>
      </c>
      <c r="M1442" s="211">
        <v>9.9317263338478914E-2</v>
      </c>
      <c r="N1442" s="211">
        <v>0.40988783866927447</v>
      </c>
      <c r="O1442" s="211">
        <v>0.77210795151077771</v>
      </c>
      <c r="P1442" s="211">
        <v>6.8180250086225511E-2</v>
      </c>
      <c r="Q1442" s="211">
        <v>7.6136105655240677E-2</v>
      </c>
      <c r="R1442" s="211">
        <v>0.38087109422787641</v>
      </c>
      <c r="S1442" s="211">
        <v>0.40076721131335491</v>
      </c>
      <c r="T1442" s="211">
        <v>0.51888750476836898</v>
      </c>
      <c r="U1442" s="211">
        <v>0.3367764174406031</v>
      </c>
      <c r="V1442" s="211">
        <v>8.2661960416371597E-2</v>
      </c>
      <c r="W1442" s="211">
        <v>0.54604921884238644</v>
      </c>
      <c r="X1442" s="211">
        <v>0.4027167688040395</v>
      </c>
      <c r="Y1442" s="211">
        <v>0.72541846758547002</v>
      </c>
      <c r="Z1442" s="211">
        <v>0.14301589034579476</v>
      </c>
      <c r="AA1442" s="212">
        <v>0.12245196615354112</v>
      </c>
    </row>
    <row r="1443" spans="1:27" x14ac:dyDescent="0.35">
      <c r="A1443" s="210" t="s">
        <v>2119</v>
      </c>
      <c r="B1443" s="217">
        <v>163.36420841024341</v>
      </c>
      <c r="C1443" s="211">
        <v>5.2995880730111425E-2</v>
      </c>
      <c r="D1443" s="211">
        <v>0.12687419108029652</v>
      </c>
      <c r="E1443" s="211">
        <v>8.4620066489261112E-2</v>
      </c>
      <c r="F1443" s="211">
        <v>9.9300142292601409E-2</v>
      </c>
      <c r="G1443" s="211">
        <v>0.12144995578192547</v>
      </c>
      <c r="H1443" s="211">
        <v>0.11873548492309362</v>
      </c>
      <c r="I1443" s="211">
        <v>0.47535775997456048</v>
      </c>
      <c r="J1443" s="211">
        <v>0.45505069505865214</v>
      </c>
      <c r="K1443" s="211">
        <v>0.59602425810863791</v>
      </c>
      <c r="L1443" s="211">
        <v>0.27700113107034041</v>
      </c>
      <c r="M1443" s="211">
        <v>9.1529524692393366E-2</v>
      </c>
      <c r="N1443" s="211">
        <v>0.51519189599103921</v>
      </c>
      <c r="O1443" s="211">
        <v>0.57731625070945791</v>
      </c>
      <c r="P1443" s="211">
        <v>7.1659654927785352E-2</v>
      </c>
      <c r="Q1443" s="211">
        <v>0.13022343847732204</v>
      </c>
      <c r="R1443" s="211">
        <v>0.43751037054227987</v>
      </c>
      <c r="S1443" s="211">
        <v>0.33877923501924834</v>
      </c>
      <c r="T1443" s="211">
        <v>0.56461318037985708</v>
      </c>
      <c r="U1443" s="211">
        <v>0.46139274687440296</v>
      </c>
      <c r="V1443" s="211">
        <v>0.12946003131982481</v>
      </c>
      <c r="W1443" s="211">
        <v>0.56442089041563492</v>
      </c>
      <c r="X1443" s="211">
        <v>0.34583077947224539</v>
      </c>
      <c r="Y1443" s="211">
        <v>0.53981299490587831</v>
      </c>
      <c r="Z1443" s="211">
        <v>0.14585806052541064</v>
      </c>
      <c r="AA1443" s="212">
        <v>0.11434178916517211</v>
      </c>
    </row>
    <row r="1444" spans="1:27" x14ac:dyDescent="0.35">
      <c r="A1444" s="210" t="s">
        <v>2120</v>
      </c>
      <c r="B1444" s="217">
        <v>140.86478523244131</v>
      </c>
      <c r="C1444" s="211">
        <v>4.9970605513541148E-2</v>
      </c>
      <c r="D1444" s="211">
        <v>0.12312254106940432</v>
      </c>
      <c r="E1444" s="211">
        <v>7.3548377216329758E-2</v>
      </c>
      <c r="F1444" s="211">
        <v>0.11557351898390369</v>
      </c>
      <c r="G1444" s="211">
        <v>0.11928388450641601</v>
      </c>
      <c r="H1444" s="211">
        <v>0.11677928306748746</v>
      </c>
      <c r="I1444" s="211">
        <v>0.51009578424206847</v>
      </c>
      <c r="J1444" s="211">
        <v>0.47931747998686219</v>
      </c>
      <c r="K1444" s="211">
        <v>0.59094748249013529</v>
      </c>
      <c r="L1444" s="211">
        <v>0.28033338454433609</v>
      </c>
      <c r="M1444" s="211">
        <v>9.3320470034998548E-2</v>
      </c>
      <c r="N1444" s="211">
        <v>0.40647161448841174</v>
      </c>
      <c r="O1444" s="211">
        <v>0.78844684295896761</v>
      </c>
      <c r="P1444" s="211">
        <v>6.6832344725637011E-2</v>
      </c>
      <c r="Q1444" s="211">
        <v>6.2337335550906106E-2</v>
      </c>
      <c r="R1444" s="211">
        <v>0.42885433680224549</v>
      </c>
      <c r="S1444" s="211">
        <v>0.31419763374082382</v>
      </c>
      <c r="T1444" s="211">
        <v>0.55288355506545905</v>
      </c>
      <c r="U1444" s="211">
        <v>0.38918568765895545</v>
      </c>
      <c r="V1444" s="211">
        <v>0.12168718494828407</v>
      </c>
      <c r="W1444" s="211">
        <v>0.60609294281040649</v>
      </c>
      <c r="X1444" s="211">
        <v>0.28932301574076769</v>
      </c>
      <c r="Y1444" s="211">
        <v>0.66994695942911775</v>
      </c>
      <c r="Z1444" s="211">
        <v>0.14680010959512999</v>
      </c>
      <c r="AA1444" s="212">
        <v>0.11695348686633865</v>
      </c>
    </row>
    <row r="1445" spans="1:27" x14ac:dyDescent="0.35">
      <c r="A1445" s="210" t="s">
        <v>2121</v>
      </c>
      <c r="B1445" s="217">
        <v>133.24330176539036</v>
      </c>
      <c r="C1445" s="211">
        <v>7.1970197395372221E-2</v>
      </c>
      <c r="D1445" s="211">
        <v>0.12826038342691296</v>
      </c>
      <c r="E1445" s="211">
        <v>7.6170776245082561E-2</v>
      </c>
      <c r="F1445" s="211">
        <v>9.2538715029014215E-2</v>
      </c>
      <c r="G1445" s="211">
        <v>0.12230220890886802</v>
      </c>
      <c r="H1445" s="211">
        <v>0.10661195594814192</v>
      </c>
      <c r="I1445" s="211">
        <v>0.47560122516047776</v>
      </c>
      <c r="J1445" s="211">
        <v>0.39419001644226193</v>
      </c>
      <c r="K1445" s="211">
        <v>0.63585883406031762</v>
      </c>
      <c r="L1445" s="211">
        <v>0.28256139419524634</v>
      </c>
      <c r="M1445" s="211">
        <v>8.6894099991644477E-2</v>
      </c>
      <c r="N1445" s="211">
        <v>0.50592560174455636</v>
      </c>
      <c r="O1445" s="211">
        <v>0.72963173787495239</v>
      </c>
      <c r="P1445" s="211">
        <v>6.8377961121359479E-2</v>
      </c>
      <c r="Q1445" s="211">
        <v>6.7775703958614389E-2</v>
      </c>
      <c r="R1445" s="211">
        <v>0.46876013841232322</v>
      </c>
      <c r="S1445" s="211">
        <v>0.30369035471944061</v>
      </c>
      <c r="T1445" s="211">
        <v>0.51288546544564484</v>
      </c>
      <c r="U1445" s="211">
        <v>0.37160871245511568</v>
      </c>
      <c r="V1445" s="211">
        <v>7.0677039125565444E-2</v>
      </c>
      <c r="W1445" s="211">
        <v>0.48105168514375246</v>
      </c>
      <c r="X1445" s="211">
        <v>0.29879074746022916</v>
      </c>
      <c r="Y1445" s="211">
        <v>0.77649050372512551</v>
      </c>
      <c r="Z1445" s="211">
        <v>0.14954335773569227</v>
      </c>
      <c r="AA1445" s="212">
        <v>0.11437325939776993</v>
      </c>
    </row>
    <row r="1446" spans="1:27" x14ac:dyDescent="0.35">
      <c r="A1446" s="210" t="s">
        <v>2122</v>
      </c>
      <c r="B1446" s="217">
        <v>142.34616410415734</v>
      </c>
      <c r="C1446" s="211">
        <v>7.141458213518212E-2</v>
      </c>
      <c r="D1446" s="211">
        <v>0.12719283771489082</v>
      </c>
      <c r="E1446" s="211">
        <v>7.3388306034927173E-2</v>
      </c>
      <c r="F1446" s="211">
        <v>7.498649900689526E-2</v>
      </c>
      <c r="G1446" s="211">
        <v>0.11934962996677129</v>
      </c>
      <c r="H1446" s="211">
        <v>0.11663948666536166</v>
      </c>
      <c r="I1446" s="211">
        <v>0.48571891172462955</v>
      </c>
      <c r="J1446" s="211">
        <v>0.46002083891265216</v>
      </c>
      <c r="K1446" s="211">
        <v>0.63011002515788539</v>
      </c>
      <c r="L1446" s="211">
        <v>0.28240859966930931</v>
      </c>
      <c r="M1446" s="211">
        <v>9.320191369937425E-2</v>
      </c>
      <c r="N1446" s="211">
        <v>0.45163027941405309</v>
      </c>
      <c r="O1446" s="211">
        <v>0.66743150504107362</v>
      </c>
      <c r="P1446" s="211">
        <v>6.8254382913576855E-2</v>
      </c>
      <c r="Q1446" s="211">
        <v>0.14996127129761003</v>
      </c>
      <c r="R1446" s="211">
        <v>0.45540996979394521</v>
      </c>
      <c r="S1446" s="211">
        <v>0.42561520175273088</v>
      </c>
      <c r="T1446" s="211">
        <v>0.4549301983934243</v>
      </c>
      <c r="U1446" s="211">
        <v>0.43355423779525004</v>
      </c>
      <c r="V1446" s="211">
        <v>0.12544319975084123</v>
      </c>
      <c r="W1446" s="211">
        <v>0.53805141329306383</v>
      </c>
      <c r="X1446" s="211">
        <v>0.26942334632250631</v>
      </c>
      <c r="Y1446" s="211">
        <v>0.56348517169216938</v>
      </c>
      <c r="Z1446" s="211">
        <v>0.14844389455452991</v>
      </c>
      <c r="AA1446" s="212">
        <v>0.11932484853667756</v>
      </c>
    </row>
    <row r="1447" spans="1:27" x14ac:dyDescent="0.35">
      <c r="A1447" s="210" t="s">
        <v>2123</v>
      </c>
      <c r="B1447" s="217">
        <v>121.60694616561827</v>
      </c>
      <c r="C1447" s="211">
        <v>5.5522698662106011E-2</v>
      </c>
      <c r="D1447" s="211">
        <v>0.11832355302727535</v>
      </c>
      <c r="E1447" s="211">
        <v>8.295821946845694E-2</v>
      </c>
      <c r="F1447" s="211">
        <v>9.1459838754085532E-2</v>
      </c>
      <c r="G1447" s="211">
        <v>0.12396135819245405</v>
      </c>
      <c r="H1447" s="211">
        <v>0.12062773255715598</v>
      </c>
      <c r="I1447" s="211">
        <v>0.47557626539424136</v>
      </c>
      <c r="J1447" s="211">
        <v>0.48701362893411171</v>
      </c>
      <c r="K1447" s="211">
        <v>0.56907742428997432</v>
      </c>
      <c r="L1447" s="211">
        <v>0.27271654186649169</v>
      </c>
      <c r="M1447" s="211">
        <v>0.10850800779090347</v>
      </c>
      <c r="N1447" s="211">
        <v>0.3971160059824842</v>
      </c>
      <c r="O1447" s="211">
        <v>0.56153754082603169</v>
      </c>
      <c r="P1447" s="211">
        <v>6.3519311260561304E-2</v>
      </c>
      <c r="Q1447" s="211">
        <v>9.6995708253748841E-2</v>
      </c>
      <c r="R1447" s="211">
        <v>0.40167600565202694</v>
      </c>
      <c r="S1447" s="211">
        <v>0.29323658118379897</v>
      </c>
      <c r="T1447" s="211">
        <v>0.61602178875718583</v>
      </c>
      <c r="U1447" s="211">
        <v>0.35561470674725798</v>
      </c>
      <c r="V1447" s="211">
        <v>8.9776855376370604E-2</v>
      </c>
      <c r="W1447" s="211">
        <v>0.51090090687662182</v>
      </c>
      <c r="X1447" s="211">
        <v>0.31161849011027754</v>
      </c>
      <c r="Y1447" s="211">
        <v>0.68827776018003861</v>
      </c>
      <c r="Z1447" s="211">
        <v>0.1457741807116002</v>
      </c>
      <c r="AA1447" s="212">
        <v>0.11993522983939195</v>
      </c>
    </row>
    <row r="1448" spans="1:27" x14ac:dyDescent="0.35">
      <c r="A1448" s="210" t="s">
        <v>2124</v>
      </c>
      <c r="B1448" s="217">
        <v>161.0741447192562</v>
      </c>
      <c r="C1448" s="211">
        <v>6.975487645730491E-2</v>
      </c>
      <c r="D1448" s="211">
        <v>0.12170568105325894</v>
      </c>
      <c r="E1448" s="211">
        <v>7.4682180852418623E-2</v>
      </c>
      <c r="F1448" s="211">
        <v>9.5849409497508919E-2</v>
      </c>
      <c r="G1448" s="211">
        <v>0.12450187714590505</v>
      </c>
      <c r="H1448" s="211">
        <v>0.12211237338537413</v>
      </c>
      <c r="I1448" s="211">
        <v>0.50158371910150978</v>
      </c>
      <c r="J1448" s="211">
        <v>0.42595527749918571</v>
      </c>
      <c r="K1448" s="211">
        <v>0.62037412028306627</v>
      </c>
      <c r="L1448" s="211">
        <v>0.27486752630025596</v>
      </c>
      <c r="M1448" s="211">
        <v>0.10214005007673603</v>
      </c>
      <c r="N1448" s="211">
        <v>0.48967759749570328</v>
      </c>
      <c r="O1448" s="211">
        <v>0.70892321427766158</v>
      </c>
      <c r="P1448" s="211">
        <v>7.2428358696797535E-2</v>
      </c>
      <c r="Q1448" s="211">
        <v>4.374478698726534E-2</v>
      </c>
      <c r="R1448" s="211">
        <v>0.37315269100565196</v>
      </c>
      <c r="S1448" s="211">
        <v>0.37300493155869979</v>
      </c>
      <c r="T1448" s="211">
        <v>0.58146792763243216</v>
      </c>
      <c r="U1448" s="211">
        <v>0.41214167282397157</v>
      </c>
      <c r="V1448" s="211">
        <v>9.6018332514441682E-2</v>
      </c>
      <c r="W1448" s="211">
        <v>0.52730370148766059</v>
      </c>
      <c r="X1448" s="211">
        <v>0.33056261927506453</v>
      </c>
      <c r="Y1448" s="211">
        <v>0.69714596127439943</v>
      </c>
      <c r="Z1448" s="211">
        <v>0.14303452283874676</v>
      </c>
      <c r="AA1448" s="212">
        <v>0.1129805345524077</v>
      </c>
    </row>
    <row r="1449" spans="1:27" x14ac:dyDescent="0.35">
      <c r="A1449" s="210" t="s">
        <v>2125</v>
      </c>
      <c r="B1449" s="217">
        <v>148.61215619917752</v>
      </c>
      <c r="C1449" s="211">
        <v>7.5193218221558222E-2</v>
      </c>
      <c r="D1449" s="211">
        <v>0.12158372414440717</v>
      </c>
      <c r="E1449" s="211">
        <v>7.9173386037025659E-2</v>
      </c>
      <c r="F1449" s="211">
        <v>0.10966271964735598</v>
      </c>
      <c r="G1449" s="211">
        <v>0.12370886610336476</v>
      </c>
      <c r="H1449" s="211">
        <v>0.12049476142216782</v>
      </c>
      <c r="I1449" s="211">
        <v>0.51813196442539966</v>
      </c>
      <c r="J1449" s="211">
        <v>0.45280177458240012</v>
      </c>
      <c r="K1449" s="211">
        <v>0.52673506984273222</v>
      </c>
      <c r="L1449" s="211">
        <v>0.27656482908953245</v>
      </c>
      <c r="M1449" s="211">
        <v>9.8830385431302348E-2</v>
      </c>
      <c r="N1449" s="211">
        <v>0.49006483146599961</v>
      </c>
      <c r="O1449" s="211">
        <v>0.70239946882912874</v>
      </c>
      <c r="P1449" s="211">
        <v>7.0450995975562022E-2</v>
      </c>
      <c r="Q1449" s="211">
        <v>6.0395434320784397E-2</v>
      </c>
      <c r="R1449" s="211">
        <v>0.44086437213787139</v>
      </c>
      <c r="S1449" s="211">
        <v>0.37774912909364228</v>
      </c>
      <c r="T1449" s="211">
        <v>0.49398357633080037</v>
      </c>
      <c r="U1449" s="211">
        <v>0.5120463069293727</v>
      </c>
      <c r="V1449" s="211">
        <v>0.14168364149405904</v>
      </c>
      <c r="W1449" s="211">
        <v>0.55337991251668639</v>
      </c>
      <c r="X1449" s="211">
        <v>0.32586516159840173</v>
      </c>
      <c r="Y1449" s="211">
        <v>0.54965485950853654</v>
      </c>
      <c r="Z1449" s="211">
        <v>0.14873384971277975</v>
      </c>
      <c r="AA1449" s="212">
        <v>0.12277850025258473</v>
      </c>
    </row>
    <row r="1450" spans="1:27" x14ac:dyDescent="0.35">
      <c r="A1450" s="210" t="s">
        <v>2126</v>
      </c>
      <c r="B1450" s="217">
        <v>133.40627059448789</v>
      </c>
      <c r="C1450" s="211">
        <v>5.074909818694652E-2</v>
      </c>
      <c r="D1450" s="211">
        <v>0.1212383777809144</v>
      </c>
      <c r="E1450" s="211">
        <v>6.8559874000845844E-2</v>
      </c>
      <c r="F1450" s="211">
        <v>9.9404255131170044E-2</v>
      </c>
      <c r="G1450" s="211">
        <v>0.12453940291912689</v>
      </c>
      <c r="H1450" s="211">
        <v>0.11531876203338134</v>
      </c>
      <c r="I1450" s="211">
        <v>0.46856522374901172</v>
      </c>
      <c r="J1450" s="211">
        <v>0.49417412063155197</v>
      </c>
      <c r="K1450" s="211">
        <v>0.57661957304211831</v>
      </c>
      <c r="L1450" s="211">
        <v>0.26618713975569258</v>
      </c>
      <c r="M1450" s="211">
        <v>0.11688112467239808</v>
      </c>
      <c r="N1450" s="211">
        <v>0.46384163908525311</v>
      </c>
      <c r="O1450" s="211">
        <v>0.63353467730608581</v>
      </c>
      <c r="P1450" s="211">
        <v>7.2615077431198702E-2</v>
      </c>
      <c r="Q1450" s="211">
        <v>0.10042909066559425</v>
      </c>
      <c r="R1450" s="211">
        <v>0.46609461176624878</v>
      </c>
      <c r="S1450" s="211">
        <v>0.38266098666102238</v>
      </c>
      <c r="T1450" s="211">
        <v>0.58845655928540963</v>
      </c>
      <c r="U1450" s="211">
        <v>0.42160434456171875</v>
      </c>
      <c r="V1450" s="211">
        <v>6.531708083724691E-2</v>
      </c>
      <c r="W1450" s="211">
        <v>0.53445999434125524</v>
      </c>
      <c r="X1450" s="211">
        <v>0.38682686001900346</v>
      </c>
      <c r="Y1450" s="211">
        <v>0.62235568416509468</v>
      </c>
      <c r="Z1450" s="211">
        <v>0.14535928891262995</v>
      </c>
      <c r="AA1450" s="212">
        <v>0.11674079954409144</v>
      </c>
    </row>
    <row r="1451" spans="1:27" x14ac:dyDescent="0.35">
      <c r="A1451" s="210" t="s">
        <v>2127</v>
      </c>
      <c r="B1451" s="217">
        <v>133.78365905302368</v>
      </c>
      <c r="C1451" s="211">
        <v>5.5312457209809644E-2</v>
      </c>
      <c r="D1451" s="211">
        <v>0.12461018675886738</v>
      </c>
      <c r="E1451" s="211">
        <v>7.813786466569636E-2</v>
      </c>
      <c r="F1451" s="211">
        <v>9.680493381801096E-2</v>
      </c>
      <c r="G1451" s="211">
        <v>0.11852306945386018</v>
      </c>
      <c r="H1451" s="211">
        <v>0.11675695747408135</v>
      </c>
      <c r="I1451" s="211">
        <v>0.47292524109319156</v>
      </c>
      <c r="J1451" s="211">
        <v>0.47723719099177686</v>
      </c>
      <c r="K1451" s="211">
        <v>0.56369525822788491</v>
      </c>
      <c r="L1451" s="211">
        <v>0.28343156697891736</v>
      </c>
      <c r="M1451" s="211">
        <v>9.0372069200183563E-2</v>
      </c>
      <c r="N1451" s="211">
        <v>0.48001421284529733</v>
      </c>
      <c r="O1451" s="211">
        <v>0.69742535288610852</v>
      </c>
      <c r="P1451" s="211">
        <v>7.022712233574098E-2</v>
      </c>
      <c r="Q1451" s="211">
        <v>8.5858458310279231E-2</v>
      </c>
      <c r="R1451" s="211">
        <v>0.37947199015294658</v>
      </c>
      <c r="S1451" s="211">
        <v>0.41790790560611257</v>
      </c>
      <c r="T1451" s="211">
        <v>0.52793647872581972</v>
      </c>
      <c r="U1451" s="211">
        <v>0.51247662770831659</v>
      </c>
      <c r="V1451" s="211">
        <v>9.3582564697609741E-2</v>
      </c>
      <c r="W1451" s="211">
        <v>0.54058432569427717</v>
      </c>
      <c r="X1451" s="211">
        <v>0.30070506826023652</v>
      </c>
      <c r="Y1451" s="211">
        <v>0.54249051960323613</v>
      </c>
      <c r="Z1451" s="211">
        <v>0.14619033686847471</v>
      </c>
      <c r="AA1451" s="212">
        <v>0.11930529569949903</v>
      </c>
    </row>
    <row r="1452" spans="1:27" x14ac:dyDescent="0.35">
      <c r="A1452" s="210" t="s">
        <v>2128</v>
      </c>
      <c r="B1452" s="217">
        <v>121.00109798871152</v>
      </c>
      <c r="C1452" s="211">
        <v>5.4488874560754949E-2</v>
      </c>
      <c r="D1452" s="211">
        <v>0.12701470108416313</v>
      </c>
      <c r="E1452" s="211">
        <v>7.5157616304505556E-2</v>
      </c>
      <c r="F1452" s="211">
        <v>0.11995364508151173</v>
      </c>
      <c r="G1452" s="211">
        <v>0.12021622037856911</v>
      </c>
      <c r="H1452" s="211">
        <v>0.11920651451114415</v>
      </c>
      <c r="I1452" s="211">
        <v>0.50914067500405435</v>
      </c>
      <c r="J1452" s="211">
        <v>0.45475821125676347</v>
      </c>
      <c r="K1452" s="211">
        <v>0.54145190622284856</v>
      </c>
      <c r="L1452" s="211">
        <v>0.27273710016741759</v>
      </c>
      <c r="M1452" s="211">
        <v>9.8923711804114883E-2</v>
      </c>
      <c r="N1452" s="211">
        <v>0.38130023435838745</v>
      </c>
      <c r="O1452" s="211">
        <v>0.66534089932104079</v>
      </c>
      <c r="P1452" s="211">
        <v>6.9912631889011062E-2</v>
      </c>
      <c r="Q1452" s="211">
        <v>0.10811850900693198</v>
      </c>
      <c r="R1452" s="211">
        <v>0.42860680580664046</v>
      </c>
      <c r="S1452" s="211">
        <v>0.29986891605726984</v>
      </c>
      <c r="T1452" s="211">
        <v>0.46525208733077983</v>
      </c>
      <c r="U1452" s="211">
        <v>0.44412155858070956</v>
      </c>
      <c r="V1452" s="211">
        <v>7.752888758571394E-2</v>
      </c>
      <c r="W1452" s="211">
        <v>0.63326062439569009</v>
      </c>
      <c r="X1452" s="211">
        <v>0.26891076302209127</v>
      </c>
      <c r="Y1452" s="211">
        <v>0.61293708239477551</v>
      </c>
      <c r="Z1452" s="211">
        <v>0.14550715482286808</v>
      </c>
      <c r="AA1452" s="212">
        <v>0.1198728730308041</v>
      </c>
    </row>
    <row r="1453" spans="1:27" x14ac:dyDescent="0.35">
      <c r="A1453" s="210" t="s">
        <v>2129</v>
      </c>
      <c r="B1453" s="217">
        <v>167.31274757309922</v>
      </c>
      <c r="C1453" s="211">
        <v>6.2556805680093669E-2</v>
      </c>
      <c r="D1453" s="211">
        <v>0.12055893703638082</v>
      </c>
      <c r="E1453" s="211">
        <v>7.9373751423666192E-2</v>
      </c>
      <c r="F1453" s="211">
        <v>0.11615136800894275</v>
      </c>
      <c r="G1453" s="211">
        <v>0.12244767846300716</v>
      </c>
      <c r="H1453" s="211">
        <v>0.11754478142299568</v>
      </c>
      <c r="I1453" s="211">
        <v>0.43609793629966226</v>
      </c>
      <c r="J1453" s="211">
        <v>0.44087695113386688</v>
      </c>
      <c r="K1453" s="211">
        <v>0.59115928357985803</v>
      </c>
      <c r="L1453" s="211">
        <v>0.27525585748184367</v>
      </c>
      <c r="M1453" s="211">
        <v>0.12290174174722066</v>
      </c>
      <c r="N1453" s="211">
        <v>0.44355951948403843</v>
      </c>
      <c r="O1453" s="211">
        <v>0.71082808548058884</v>
      </c>
      <c r="P1453" s="211">
        <v>7.1579868454823545E-2</v>
      </c>
      <c r="Q1453" s="211">
        <v>8.7017543674824699E-2</v>
      </c>
      <c r="R1453" s="211">
        <v>0.4789705316913343</v>
      </c>
      <c r="S1453" s="211">
        <v>0.39838916495798704</v>
      </c>
      <c r="T1453" s="211">
        <v>0.56334990627025971</v>
      </c>
      <c r="U1453" s="211">
        <v>0.47322842511555585</v>
      </c>
      <c r="V1453" s="211">
        <v>0.10384690940450696</v>
      </c>
      <c r="W1453" s="211">
        <v>0.51405798978867434</v>
      </c>
      <c r="X1453" s="211">
        <v>0.28840378970573954</v>
      </c>
      <c r="Y1453" s="211">
        <v>0.57997356410537648</v>
      </c>
      <c r="Z1453" s="211">
        <v>0.14655980498118121</v>
      </c>
      <c r="AA1453" s="212">
        <v>0.11502610882774462</v>
      </c>
    </row>
    <row r="1454" spans="1:27" x14ac:dyDescent="0.35">
      <c r="A1454" s="210" t="s">
        <v>2130</v>
      </c>
      <c r="B1454" s="217">
        <v>130.81901265443764</v>
      </c>
      <c r="C1454" s="211">
        <v>6.416803339685391E-2</v>
      </c>
      <c r="D1454" s="211">
        <v>0.1122342971026556</v>
      </c>
      <c r="E1454" s="211">
        <v>7.7087254113563444E-2</v>
      </c>
      <c r="F1454" s="211">
        <v>9.9955014530827932E-2</v>
      </c>
      <c r="G1454" s="211">
        <v>0.12207455055229413</v>
      </c>
      <c r="H1454" s="211">
        <v>0.11599718476878454</v>
      </c>
      <c r="I1454" s="211">
        <v>0.43624715541323988</v>
      </c>
      <c r="J1454" s="211">
        <v>0.43388237288942633</v>
      </c>
      <c r="K1454" s="211">
        <v>0.5677699995501716</v>
      </c>
      <c r="L1454" s="211">
        <v>0.27277278713558817</v>
      </c>
      <c r="M1454" s="211">
        <v>9.0668502826972586E-2</v>
      </c>
      <c r="N1454" s="211">
        <v>0.53169713221451986</v>
      </c>
      <c r="O1454" s="211">
        <v>0.69298737744087813</v>
      </c>
      <c r="P1454" s="211">
        <v>6.417405783067677E-2</v>
      </c>
      <c r="Q1454" s="211">
        <v>6.2708991759749574E-2</v>
      </c>
      <c r="R1454" s="211">
        <v>0.42000826068528208</v>
      </c>
      <c r="S1454" s="211">
        <v>0.30324054944653955</v>
      </c>
      <c r="T1454" s="211">
        <v>0.52002195170187648</v>
      </c>
      <c r="U1454" s="211">
        <v>0.49722947830279929</v>
      </c>
      <c r="V1454" s="211">
        <v>0.1133022976319961</v>
      </c>
      <c r="W1454" s="211">
        <v>0.57187094381535009</v>
      </c>
      <c r="X1454" s="211">
        <v>0.30486034485842856</v>
      </c>
      <c r="Y1454" s="211">
        <v>0.56875041503199386</v>
      </c>
      <c r="Z1454" s="211">
        <v>0.13990876822806733</v>
      </c>
      <c r="AA1454" s="212">
        <v>0.1210428837882478</v>
      </c>
    </row>
    <row r="1455" spans="1:27" x14ac:dyDescent="0.35">
      <c r="A1455" s="210" t="s">
        <v>2131</v>
      </c>
      <c r="B1455" s="217">
        <v>158.9646303637509</v>
      </c>
      <c r="C1455" s="211">
        <v>6.7272630707442341E-2</v>
      </c>
      <c r="D1455" s="211">
        <v>0.12165651291809954</v>
      </c>
      <c r="E1455" s="211">
        <v>7.5571934894931483E-2</v>
      </c>
      <c r="F1455" s="211">
        <v>7.2054430326432675E-2</v>
      </c>
      <c r="G1455" s="211">
        <v>0.11816633640693691</v>
      </c>
      <c r="H1455" s="211">
        <v>0.11156353048778153</v>
      </c>
      <c r="I1455" s="211">
        <v>0.52605979014016235</v>
      </c>
      <c r="J1455" s="211">
        <v>0.47960159450160134</v>
      </c>
      <c r="K1455" s="211">
        <v>0.63894808418555593</v>
      </c>
      <c r="L1455" s="211">
        <v>0.27680362638634176</v>
      </c>
      <c r="M1455" s="211">
        <v>8.2163875964170005E-2</v>
      </c>
      <c r="N1455" s="211">
        <v>0.42918113127263857</v>
      </c>
      <c r="O1455" s="211">
        <v>0.74600514226511749</v>
      </c>
      <c r="P1455" s="211">
        <v>6.9498706769995353E-2</v>
      </c>
      <c r="Q1455" s="211">
        <v>8.2247641367045696E-2</v>
      </c>
      <c r="R1455" s="211">
        <v>0.4244625574781698</v>
      </c>
      <c r="S1455" s="211">
        <v>0.42450243269173216</v>
      </c>
      <c r="T1455" s="211">
        <v>0.51853219205914114</v>
      </c>
      <c r="U1455" s="211">
        <v>0.50783798479772801</v>
      </c>
      <c r="V1455" s="211">
        <v>0.1446122491914151</v>
      </c>
      <c r="W1455" s="211">
        <v>0.60290618756256331</v>
      </c>
      <c r="X1455" s="211">
        <v>0.25825736451824549</v>
      </c>
      <c r="Y1455" s="211">
        <v>0.59885099636640171</v>
      </c>
      <c r="Z1455" s="211">
        <v>0.14938090331812204</v>
      </c>
      <c r="AA1455" s="212">
        <v>0.11930276003875526</v>
      </c>
    </row>
    <row r="1456" spans="1:27" x14ac:dyDescent="0.35">
      <c r="A1456" s="210" t="s">
        <v>2132</v>
      </c>
      <c r="B1456" s="217">
        <v>138.08238174479487</v>
      </c>
      <c r="C1456" s="211">
        <v>6.0419907403146608E-2</v>
      </c>
      <c r="D1456" s="211">
        <v>0.12212852905333041</v>
      </c>
      <c r="E1456" s="211">
        <v>8.0917516336564216E-2</v>
      </c>
      <c r="F1456" s="211">
        <v>0.11856701727436834</v>
      </c>
      <c r="G1456" s="211">
        <v>0.12056703436794951</v>
      </c>
      <c r="H1456" s="211">
        <v>0.12094170826103531</v>
      </c>
      <c r="I1456" s="211">
        <v>0.46564351362084644</v>
      </c>
      <c r="J1456" s="211">
        <v>0.42958436862149285</v>
      </c>
      <c r="K1456" s="211">
        <v>0.53274833523159526</v>
      </c>
      <c r="L1456" s="211">
        <v>0.27109784489116301</v>
      </c>
      <c r="M1456" s="211">
        <v>9.0965036154124698E-2</v>
      </c>
      <c r="N1456" s="211">
        <v>0.494676949789424</v>
      </c>
      <c r="O1456" s="211">
        <v>0.76967312627913087</v>
      </c>
      <c r="P1456" s="211">
        <v>6.9773794826557559E-2</v>
      </c>
      <c r="Q1456" s="211">
        <v>6.4950724528104353E-2</v>
      </c>
      <c r="R1456" s="211">
        <v>0.3728970672251159</v>
      </c>
      <c r="S1456" s="211">
        <v>0.37837010812145327</v>
      </c>
      <c r="T1456" s="211">
        <v>0.4815343583192177</v>
      </c>
      <c r="U1456" s="211">
        <v>0.4030100084198649</v>
      </c>
      <c r="V1456" s="211">
        <v>9.2531395656063678E-2</v>
      </c>
      <c r="W1456" s="211">
        <v>0.58727467263363298</v>
      </c>
      <c r="X1456" s="211">
        <v>0.28911636555510339</v>
      </c>
      <c r="Y1456" s="211">
        <v>0.7083493438819074</v>
      </c>
      <c r="Z1456" s="211">
        <v>0.14631940761482543</v>
      </c>
      <c r="AA1456" s="212">
        <v>0.11554017812796212</v>
      </c>
    </row>
    <row r="1457" spans="1:27" x14ac:dyDescent="0.35">
      <c r="A1457" s="210" t="s">
        <v>2133</v>
      </c>
      <c r="B1457" s="217">
        <v>122.8148790498217</v>
      </c>
      <c r="C1457" s="211">
        <v>6.4044945555222749E-2</v>
      </c>
      <c r="D1457" s="211">
        <v>0.13099387969392051</v>
      </c>
      <c r="E1457" s="211">
        <v>7.1686902686980192E-2</v>
      </c>
      <c r="F1457" s="211">
        <v>0.10242059401611088</v>
      </c>
      <c r="G1457" s="211">
        <v>0.11711323862638291</v>
      </c>
      <c r="H1457" s="211">
        <v>0.12065330796735396</v>
      </c>
      <c r="I1457" s="211">
        <v>0.46626248715925167</v>
      </c>
      <c r="J1457" s="211">
        <v>0.45160796981245338</v>
      </c>
      <c r="K1457" s="211">
        <v>0.54574872645242767</v>
      </c>
      <c r="L1457" s="211">
        <v>0.27684531458248773</v>
      </c>
      <c r="M1457" s="211">
        <v>9.1353171803193162E-2</v>
      </c>
      <c r="N1457" s="211">
        <v>0.46277940804736084</v>
      </c>
      <c r="O1457" s="211">
        <v>0.68064012348738911</v>
      </c>
      <c r="P1457" s="211">
        <v>7.0898448201625316E-2</v>
      </c>
      <c r="Q1457" s="211">
        <v>5.1212828366157537E-2</v>
      </c>
      <c r="R1457" s="211">
        <v>0.48105757451546954</v>
      </c>
      <c r="S1457" s="211">
        <v>0.32021855622364959</v>
      </c>
      <c r="T1457" s="211">
        <v>0.51054057149005672</v>
      </c>
      <c r="U1457" s="211">
        <v>0.39922275644209471</v>
      </c>
      <c r="V1457" s="211">
        <v>6.1722675605264982E-2</v>
      </c>
      <c r="W1457" s="211">
        <v>0.53299353469659672</v>
      </c>
      <c r="X1457" s="211">
        <v>0.29631978770399769</v>
      </c>
      <c r="Y1457" s="211">
        <v>0.60028103399237143</v>
      </c>
      <c r="Z1457" s="211">
        <v>0.14944473240829947</v>
      </c>
      <c r="AA1457" s="212">
        <v>0.11171225715227272</v>
      </c>
    </row>
    <row r="1458" spans="1:27" x14ac:dyDescent="0.35">
      <c r="A1458" s="210" t="s">
        <v>2134</v>
      </c>
      <c r="B1458" s="217">
        <v>128.80026364007256</v>
      </c>
      <c r="C1458" s="211">
        <v>6.9604187383931551E-2</v>
      </c>
      <c r="D1458" s="211">
        <v>0.11871634843892004</v>
      </c>
      <c r="E1458" s="211">
        <v>8.7801733745595509E-2</v>
      </c>
      <c r="F1458" s="211">
        <v>9.9249823339713744E-2</v>
      </c>
      <c r="G1458" s="211">
        <v>0.12481763619451947</v>
      </c>
      <c r="H1458" s="211">
        <v>0.12956613070571182</v>
      </c>
      <c r="I1458" s="211">
        <v>0.49059609613060823</v>
      </c>
      <c r="J1458" s="211">
        <v>0.43064814740988788</v>
      </c>
      <c r="K1458" s="211">
        <v>0.64667393160411157</v>
      </c>
      <c r="L1458" s="211">
        <v>0.27843679308870134</v>
      </c>
      <c r="M1458" s="211">
        <v>9.2930453380609387E-2</v>
      </c>
      <c r="N1458" s="211">
        <v>0.3849038053022909</v>
      </c>
      <c r="O1458" s="211">
        <v>0.7468341242657528</v>
      </c>
      <c r="P1458" s="211">
        <v>6.4544751541317835E-2</v>
      </c>
      <c r="Q1458" s="211">
        <v>9.374305263239556E-2</v>
      </c>
      <c r="R1458" s="211">
        <v>0.44567292999511543</v>
      </c>
      <c r="S1458" s="211">
        <v>0.38708102398348676</v>
      </c>
      <c r="T1458" s="211">
        <v>0.54709028244729108</v>
      </c>
      <c r="U1458" s="211">
        <v>0.34156059472442957</v>
      </c>
      <c r="V1458" s="211">
        <v>0.10659215820517393</v>
      </c>
      <c r="W1458" s="211">
        <v>0.56043348697455164</v>
      </c>
      <c r="X1458" s="211">
        <v>0.28101327025167128</v>
      </c>
      <c r="Y1458" s="211">
        <v>0.66593222294789989</v>
      </c>
      <c r="Z1458" s="211">
        <v>0.14948364852012852</v>
      </c>
      <c r="AA1458" s="212">
        <v>0.12187296576094456</v>
      </c>
    </row>
    <row r="1459" spans="1:27" x14ac:dyDescent="0.35">
      <c r="A1459" s="210" t="s">
        <v>2135</v>
      </c>
      <c r="B1459" s="217">
        <v>144.14474321676553</v>
      </c>
      <c r="C1459" s="211">
        <v>5.2004770989284563E-2</v>
      </c>
      <c r="D1459" s="211">
        <v>0.12340527253769618</v>
      </c>
      <c r="E1459" s="211">
        <v>7.1287418328983887E-2</v>
      </c>
      <c r="F1459" s="211">
        <v>9.5990888756661535E-2</v>
      </c>
      <c r="G1459" s="211">
        <v>0.1221640443815748</v>
      </c>
      <c r="H1459" s="211">
        <v>0.11716361155454873</v>
      </c>
      <c r="I1459" s="211">
        <v>0.46977967556459632</v>
      </c>
      <c r="J1459" s="211">
        <v>0.42330804771228914</v>
      </c>
      <c r="K1459" s="211">
        <v>0.64174567623337864</v>
      </c>
      <c r="L1459" s="211">
        <v>0.26790037300565722</v>
      </c>
      <c r="M1459" s="211">
        <v>9.8806952438956097E-2</v>
      </c>
      <c r="N1459" s="211">
        <v>0.48162159460798543</v>
      </c>
      <c r="O1459" s="211">
        <v>0.73163330741083576</v>
      </c>
      <c r="P1459" s="211">
        <v>6.725733533354819E-2</v>
      </c>
      <c r="Q1459" s="211">
        <v>0.15807831558114677</v>
      </c>
      <c r="R1459" s="211">
        <v>0.41916011063917513</v>
      </c>
      <c r="S1459" s="211">
        <v>0.38152390491334603</v>
      </c>
      <c r="T1459" s="211">
        <v>0.60168410536652883</v>
      </c>
      <c r="U1459" s="211">
        <v>0.44753779270620742</v>
      </c>
      <c r="V1459" s="211">
        <v>9.6331148819921469E-2</v>
      </c>
      <c r="W1459" s="211">
        <v>0.5494875189030709</v>
      </c>
      <c r="X1459" s="211">
        <v>0.40783031458238694</v>
      </c>
      <c r="Y1459" s="211">
        <v>0.64022185457316094</v>
      </c>
      <c r="Z1459" s="211">
        <v>0.14999295504597723</v>
      </c>
      <c r="AA1459" s="212">
        <v>0.11998466719325632</v>
      </c>
    </row>
    <row r="1460" spans="1:27" x14ac:dyDescent="0.35">
      <c r="A1460" s="210" t="s">
        <v>2136</v>
      </c>
      <c r="B1460" s="217">
        <v>187.69134827826468</v>
      </c>
      <c r="C1460" s="211">
        <v>5.5372755631709812E-2</v>
      </c>
      <c r="D1460" s="211">
        <v>0.12134107139460515</v>
      </c>
      <c r="E1460" s="211">
        <v>7.2217313961588772E-2</v>
      </c>
      <c r="F1460" s="211">
        <v>8.5776237587324874E-2</v>
      </c>
      <c r="G1460" s="211">
        <v>0.12298256421808038</v>
      </c>
      <c r="H1460" s="211">
        <v>0.11866882605250811</v>
      </c>
      <c r="I1460" s="211">
        <v>0.51964845681151073</v>
      </c>
      <c r="J1460" s="211">
        <v>0.4552410257348265</v>
      </c>
      <c r="K1460" s="211">
        <v>0.64880249301898862</v>
      </c>
      <c r="L1460" s="211">
        <v>0.26883804053182103</v>
      </c>
      <c r="M1460" s="211">
        <v>0.1015102048736021</v>
      </c>
      <c r="N1460" s="211">
        <v>0.51480776789016591</v>
      </c>
      <c r="O1460" s="211">
        <v>0.69243656703931578</v>
      </c>
      <c r="P1460" s="211">
        <v>7.1922550788882544E-2</v>
      </c>
      <c r="Q1460" s="211">
        <v>8.6987854411765098E-2</v>
      </c>
      <c r="R1460" s="211">
        <v>0.36356945290477227</v>
      </c>
      <c r="S1460" s="211">
        <v>0.28416116134694003</v>
      </c>
      <c r="T1460" s="211">
        <v>0.60045518553301147</v>
      </c>
      <c r="U1460" s="211">
        <v>0.52502596569438853</v>
      </c>
      <c r="V1460" s="211">
        <v>0.13952859815580915</v>
      </c>
      <c r="W1460" s="211">
        <v>0.59293968523045804</v>
      </c>
      <c r="X1460" s="211">
        <v>0.31243477946184495</v>
      </c>
      <c r="Y1460" s="211">
        <v>0.68947235155919806</v>
      </c>
      <c r="Z1460" s="211">
        <v>0.14841958689458951</v>
      </c>
      <c r="AA1460" s="212">
        <v>0.1208853768467683</v>
      </c>
    </row>
    <row r="1461" spans="1:27" x14ac:dyDescent="0.35">
      <c r="A1461" s="210" t="s">
        <v>2137</v>
      </c>
      <c r="B1461" s="217">
        <v>125.21857411833145</v>
      </c>
      <c r="C1461" s="211">
        <v>5.8032460101518309E-2</v>
      </c>
      <c r="D1461" s="211">
        <v>0.12123466724381771</v>
      </c>
      <c r="E1461" s="211">
        <v>8.5456128652993874E-2</v>
      </c>
      <c r="F1461" s="211">
        <v>9.4723276558047215E-2</v>
      </c>
      <c r="G1461" s="211">
        <v>0.12107127741970487</v>
      </c>
      <c r="H1461" s="211">
        <v>0.11325904077972</v>
      </c>
      <c r="I1461" s="211">
        <v>0.47739478601738056</v>
      </c>
      <c r="J1461" s="211">
        <v>0.46523640791825421</v>
      </c>
      <c r="K1461" s="211">
        <v>0.60843593652485584</v>
      </c>
      <c r="L1461" s="211">
        <v>0.27574736845433123</v>
      </c>
      <c r="M1461" s="211">
        <v>0.10948695816627589</v>
      </c>
      <c r="N1461" s="211">
        <v>0.46634473118528963</v>
      </c>
      <c r="O1461" s="211">
        <v>0.77890780041818974</v>
      </c>
      <c r="P1461" s="211">
        <v>6.8047672353239705E-2</v>
      </c>
      <c r="Q1461" s="211">
        <v>5.891881430876636E-2</v>
      </c>
      <c r="R1461" s="211">
        <v>0.43639053648807452</v>
      </c>
      <c r="S1461" s="211">
        <v>0.36519023508013909</v>
      </c>
      <c r="T1461" s="211">
        <v>0.58861588449680458</v>
      </c>
      <c r="U1461" s="211">
        <v>0.37043407936042172</v>
      </c>
      <c r="V1461" s="211">
        <v>5.6322365348187409E-2</v>
      </c>
      <c r="W1461" s="211">
        <v>0.58408303859115862</v>
      </c>
      <c r="X1461" s="211">
        <v>0.25683236339038329</v>
      </c>
      <c r="Y1461" s="211">
        <v>0.76359843952605999</v>
      </c>
      <c r="Z1461" s="211">
        <v>0.1495068770039738</v>
      </c>
      <c r="AA1461" s="212">
        <v>0.12357914759714983</v>
      </c>
    </row>
    <row r="1462" spans="1:27" x14ac:dyDescent="0.35">
      <c r="A1462" s="210" t="s">
        <v>2138</v>
      </c>
      <c r="B1462" s="217">
        <v>134.55821776854356</v>
      </c>
      <c r="C1462" s="211">
        <v>6.8950382964202486E-2</v>
      </c>
      <c r="D1462" s="211">
        <v>0.13181979835613639</v>
      </c>
      <c r="E1462" s="211">
        <v>7.200466538054956E-2</v>
      </c>
      <c r="F1462" s="211">
        <v>7.9634340578132887E-2</v>
      </c>
      <c r="G1462" s="211">
        <v>0.12219225145584955</v>
      </c>
      <c r="H1462" s="211">
        <v>0.11445135241924849</v>
      </c>
      <c r="I1462" s="211">
        <v>0.50307450482426508</v>
      </c>
      <c r="J1462" s="211">
        <v>0.47636175672909459</v>
      </c>
      <c r="K1462" s="211">
        <v>0.63287235987193657</v>
      </c>
      <c r="L1462" s="211">
        <v>0.28044839466822014</v>
      </c>
      <c r="M1462" s="211">
        <v>9.9345147198011408E-2</v>
      </c>
      <c r="N1462" s="211">
        <v>0.42149141120925859</v>
      </c>
      <c r="O1462" s="211">
        <v>0.66768488388904079</v>
      </c>
      <c r="P1462" s="211">
        <v>6.5606052879275623E-2</v>
      </c>
      <c r="Q1462" s="211">
        <v>0.1058462624846617</v>
      </c>
      <c r="R1462" s="211">
        <v>0.45093232581475889</v>
      </c>
      <c r="S1462" s="211">
        <v>0.32811365316864155</v>
      </c>
      <c r="T1462" s="211">
        <v>0.53330546034402981</v>
      </c>
      <c r="U1462" s="211">
        <v>0.49128959230566366</v>
      </c>
      <c r="V1462" s="211">
        <v>8.1028409526458664E-2</v>
      </c>
      <c r="W1462" s="211">
        <v>0.61302722734183379</v>
      </c>
      <c r="X1462" s="211">
        <v>0.32491541714078709</v>
      </c>
      <c r="Y1462" s="211">
        <v>0.59343391451773064</v>
      </c>
      <c r="Z1462" s="211">
        <v>0.14914796349707407</v>
      </c>
      <c r="AA1462" s="212">
        <v>0.11649170790820734</v>
      </c>
    </row>
    <row r="1463" spans="1:27" x14ac:dyDescent="0.35">
      <c r="A1463" s="210" t="s">
        <v>2139</v>
      </c>
      <c r="B1463" s="217">
        <v>134.69008782483553</v>
      </c>
      <c r="C1463" s="211">
        <v>6.8678175631416552E-2</v>
      </c>
      <c r="D1463" s="211">
        <v>0.12556248734846384</v>
      </c>
      <c r="E1463" s="211">
        <v>7.9038573122258954E-2</v>
      </c>
      <c r="F1463" s="211">
        <v>0.10635827846037188</v>
      </c>
      <c r="G1463" s="211">
        <v>0.1218513974333581</v>
      </c>
      <c r="H1463" s="211">
        <v>0.12681422516210497</v>
      </c>
      <c r="I1463" s="211">
        <v>0.50718185710757735</v>
      </c>
      <c r="J1463" s="211">
        <v>0.41872593021598564</v>
      </c>
      <c r="K1463" s="211">
        <v>0.64186519641278927</v>
      </c>
      <c r="L1463" s="211">
        <v>0.27477019579361067</v>
      </c>
      <c r="M1463" s="211">
        <v>8.5283487725770366E-2</v>
      </c>
      <c r="N1463" s="211">
        <v>0.49695304240031773</v>
      </c>
      <c r="O1463" s="211">
        <v>0.73909978012553801</v>
      </c>
      <c r="P1463" s="211">
        <v>7.0076167353620378E-2</v>
      </c>
      <c r="Q1463" s="211">
        <v>0.11180961100567333</v>
      </c>
      <c r="R1463" s="211">
        <v>0.40953904948749065</v>
      </c>
      <c r="S1463" s="211">
        <v>0.28396455474980348</v>
      </c>
      <c r="T1463" s="211">
        <v>0.59779141215184517</v>
      </c>
      <c r="U1463" s="211">
        <v>0.49037267811267904</v>
      </c>
      <c r="V1463" s="211">
        <v>6.2872949809613082E-2</v>
      </c>
      <c r="W1463" s="211">
        <v>0.52740066294476096</v>
      </c>
      <c r="X1463" s="211">
        <v>0.38275089202669688</v>
      </c>
      <c r="Y1463" s="211">
        <v>0.64394616375542268</v>
      </c>
      <c r="Z1463" s="211">
        <v>0.14890901434083678</v>
      </c>
      <c r="AA1463" s="212">
        <v>0.11933840499227012</v>
      </c>
    </row>
    <row r="1464" spans="1:27" x14ac:dyDescent="0.35">
      <c r="A1464" s="210" t="s">
        <v>2140</v>
      </c>
      <c r="B1464" s="217">
        <v>128.78475702401184</v>
      </c>
      <c r="C1464" s="211">
        <v>7.7136617378445044E-2</v>
      </c>
      <c r="D1464" s="211">
        <v>0.12111289952292661</v>
      </c>
      <c r="E1464" s="211">
        <v>7.1580755591652986E-2</v>
      </c>
      <c r="F1464" s="211">
        <v>0.10272774451733968</v>
      </c>
      <c r="G1464" s="211">
        <v>0.1205909749302144</v>
      </c>
      <c r="H1464" s="211">
        <v>0.11306191188675592</v>
      </c>
      <c r="I1464" s="211">
        <v>0.51726231614781504</v>
      </c>
      <c r="J1464" s="211">
        <v>0.46308184095166771</v>
      </c>
      <c r="K1464" s="211">
        <v>0.63391324128192927</v>
      </c>
      <c r="L1464" s="211">
        <v>0.27584397780970416</v>
      </c>
      <c r="M1464" s="211">
        <v>8.9212571727063233E-2</v>
      </c>
      <c r="N1464" s="211">
        <v>0.42008552697012264</v>
      </c>
      <c r="O1464" s="211">
        <v>0.5961007154138851</v>
      </c>
      <c r="P1464" s="211">
        <v>6.9117576014047985E-2</v>
      </c>
      <c r="Q1464" s="211">
        <v>4.8698402562008046E-2</v>
      </c>
      <c r="R1464" s="211">
        <v>0.43894601595026733</v>
      </c>
      <c r="S1464" s="211">
        <v>0.29806433249226627</v>
      </c>
      <c r="T1464" s="211">
        <v>0.55676422447929019</v>
      </c>
      <c r="U1464" s="211">
        <v>0.42560048729229649</v>
      </c>
      <c r="V1464" s="211">
        <v>9.9874454005178304E-2</v>
      </c>
      <c r="W1464" s="211">
        <v>0.62111204795700992</v>
      </c>
      <c r="X1464" s="211">
        <v>0.39351900893743902</v>
      </c>
      <c r="Y1464" s="211">
        <v>0.63108533968058278</v>
      </c>
      <c r="Z1464" s="211">
        <v>0.1448553404566339</v>
      </c>
      <c r="AA1464" s="212">
        <v>0.12048695099186678</v>
      </c>
    </row>
    <row r="1465" spans="1:27" x14ac:dyDescent="0.35">
      <c r="A1465" s="210" t="s">
        <v>2141</v>
      </c>
      <c r="B1465" s="217">
        <v>152.13040477464162</v>
      </c>
      <c r="C1465" s="211">
        <v>6.5966310888122326E-2</v>
      </c>
      <c r="D1465" s="211">
        <v>0.12973362330594129</v>
      </c>
      <c r="E1465" s="211">
        <v>7.4914772401913465E-2</v>
      </c>
      <c r="F1465" s="211">
        <v>0.10082529760226826</v>
      </c>
      <c r="G1465" s="211">
        <v>0.11815673967883948</v>
      </c>
      <c r="H1465" s="211">
        <v>0.11850272262392264</v>
      </c>
      <c r="I1465" s="211">
        <v>0.47388928425116378</v>
      </c>
      <c r="J1465" s="211">
        <v>0.4857952767026058</v>
      </c>
      <c r="K1465" s="211">
        <v>0.63959212903854612</v>
      </c>
      <c r="L1465" s="211">
        <v>0.26748501290499721</v>
      </c>
      <c r="M1465" s="211">
        <v>0.10000132665762751</v>
      </c>
      <c r="N1465" s="211">
        <v>0.42565566125840981</v>
      </c>
      <c r="O1465" s="211">
        <v>0.707018078594014</v>
      </c>
      <c r="P1465" s="211">
        <v>6.5252581675359717E-2</v>
      </c>
      <c r="Q1465" s="211">
        <v>8.2202399682554994E-2</v>
      </c>
      <c r="R1465" s="211">
        <v>0.4457578020567467</v>
      </c>
      <c r="S1465" s="211">
        <v>0.31002190853786959</v>
      </c>
      <c r="T1465" s="211">
        <v>0.55052566943683301</v>
      </c>
      <c r="U1465" s="211">
        <v>0.40087090989814211</v>
      </c>
      <c r="V1465" s="211">
        <v>0.16241023472456392</v>
      </c>
      <c r="W1465" s="211">
        <v>0.60510745938916199</v>
      </c>
      <c r="X1465" s="211">
        <v>0.31118620426460347</v>
      </c>
      <c r="Y1465" s="211">
        <v>0.66803406857176639</v>
      </c>
      <c r="Z1465" s="211">
        <v>0.14469592830527042</v>
      </c>
      <c r="AA1465" s="212">
        <v>0.1267047901177927</v>
      </c>
    </row>
    <row r="1466" spans="1:27" x14ac:dyDescent="0.35">
      <c r="A1466" s="210" t="s">
        <v>2142</v>
      </c>
      <c r="B1466" s="217">
        <v>160.60959604737425</v>
      </c>
      <c r="C1466" s="211">
        <v>7.3742439769064125E-2</v>
      </c>
      <c r="D1466" s="211">
        <v>0.12277546296422294</v>
      </c>
      <c r="E1466" s="211">
        <v>8.0842634247974179E-2</v>
      </c>
      <c r="F1466" s="211">
        <v>9.1418070628925707E-2</v>
      </c>
      <c r="G1466" s="211">
        <v>0.11938132673772833</v>
      </c>
      <c r="H1466" s="211">
        <v>0.11590763144968538</v>
      </c>
      <c r="I1466" s="211">
        <v>0.49470225509839294</v>
      </c>
      <c r="J1466" s="211">
        <v>0.44127861446529931</v>
      </c>
      <c r="K1466" s="211">
        <v>0.59606315459973191</v>
      </c>
      <c r="L1466" s="211">
        <v>0.27210652335265234</v>
      </c>
      <c r="M1466" s="211">
        <v>0.10731024843150513</v>
      </c>
      <c r="N1466" s="211">
        <v>0.44084013189679627</v>
      </c>
      <c r="O1466" s="211">
        <v>0.74848621669800064</v>
      </c>
      <c r="P1466" s="211">
        <v>6.7121083415256355E-2</v>
      </c>
      <c r="Q1466" s="211">
        <v>0.1083429478694564</v>
      </c>
      <c r="R1466" s="211">
        <v>0.38276795035550942</v>
      </c>
      <c r="S1466" s="211">
        <v>0.28452663283614227</v>
      </c>
      <c r="T1466" s="211">
        <v>0.50528324664225965</v>
      </c>
      <c r="U1466" s="211">
        <v>0.51627676201635664</v>
      </c>
      <c r="V1466" s="211">
        <v>0.12318701271529729</v>
      </c>
      <c r="W1466" s="211">
        <v>0.49359296435772632</v>
      </c>
      <c r="X1466" s="211">
        <v>0.41141226204586612</v>
      </c>
      <c r="Y1466" s="211">
        <v>0.66711155599969352</v>
      </c>
      <c r="Z1466" s="211">
        <v>0.14771709042957723</v>
      </c>
      <c r="AA1466" s="212">
        <v>0.12270177613875441</v>
      </c>
    </row>
    <row r="1467" spans="1:27" x14ac:dyDescent="0.35">
      <c r="A1467" s="210" t="s">
        <v>2143</v>
      </c>
      <c r="B1467" s="217">
        <v>117.07172384116903</v>
      </c>
      <c r="C1467" s="211">
        <v>7.7315715478609034E-2</v>
      </c>
      <c r="D1467" s="211">
        <v>0.12251535432176026</v>
      </c>
      <c r="E1467" s="211">
        <v>7.6474850613455353E-2</v>
      </c>
      <c r="F1467" s="211">
        <v>9.8264342749959849E-2</v>
      </c>
      <c r="G1467" s="211">
        <v>0.12322794377321339</v>
      </c>
      <c r="H1467" s="211">
        <v>0.11245593401566878</v>
      </c>
      <c r="I1467" s="211">
        <v>0.52184856539461477</v>
      </c>
      <c r="J1467" s="211">
        <v>0.47336077857650599</v>
      </c>
      <c r="K1467" s="211">
        <v>0.52121597404025233</v>
      </c>
      <c r="L1467" s="211">
        <v>0.27641330882458948</v>
      </c>
      <c r="M1467" s="211">
        <v>7.6724041831590997E-2</v>
      </c>
      <c r="N1467" s="211">
        <v>0.53806886485760463</v>
      </c>
      <c r="O1467" s="211">
        <v>0.6525352822058792</v>
      </c>
      <c r="P1467" s="211">
        <v>7.0767520261357575E-2</v>
      </c>
      <c r="Q1467" s="211">
        <v>5.871345157505807E-2</v>
      </c>
      <c r="R1467" s="211">
        <v>0.38592188028844876</v>
      </c>
      <c r="S1467" s="211">
        <v>0.38986524660114596</v>
      </c>
      <c r="T1467" s="211">
        <v>0.50512970544529057</v>
      </c>
      <c r="U1467" s="211">
        <v>0.39023505844254269</v>
      </c>
      <c r="V1467" s="211">
        <v>5.9788972883260266E-2</v>
      </c>
      <c r="W1467" s="211">
        <v>0.51732802435933101</v>
      </c>
      <c r="X1467" s="211">
        <v>0.33793279589053227</v>
      </c>
      <c r="Y1467" s="211">
        <v>0.67084376226948317</v>
      </c>
      <c r="Z1467" s="211">
        <v>0.14852016941002133</v>
      </c>
      <c r="AA1467" s="212">
        <v>0.11599801572141016</v>
      </c>
    </row>
    <row r="1468" spans="1:27" x14ac:dyDescent="0.35">
      <c r="A1468" s="210" t="s">
        <v>2144</v>
      </c>
      <c r="B1468" s="217">
        <v>153.00541239149192</v>
      </c>
      <c r="C1468" s="211">
        <v>5.5127233462043262E-2</v>
      </c>
      <c r="D1468" s="211">
        <v>0.12617791496562339</v>
      </c>
      <c r="E1468" s="211">
        <v>8.3366577036403572E-2</v>
      </c>
      <c r="F1468" s="211">
        <v>7.6543395840669937E-2</v>
      </c>
      <c r="G1468" s="211">
        <v>0.11666513598260433</v>
      </c>
      <c r="H1468" s="211">
        <v>0.12708538703920286</v>
      </c>
      <c r="I1468" s="211">
        <v>0.52631962466135096</v>
      </c>
      <c r="J1468" s="211">
        <v>0.418270546691483</v>
      </c>
      <c r="K1468" s="211">
        <v>0.53159650663208824</v>
      </c>
      <c r="L1468" s="211">
        <v>0.27436730651367192</v>
      </c>
      <c r="M1468" s="211">
        <v>9.7662096623135991E-2</v>
      </c>
      <c r="N1468" s="211">
        <v>0.50141778687312843</v>
      </c>
      <c r="O1468" s="211">
        <v>0.75839342964508127</v>
      </c>
      <c r="P1468" s="211">
        <v>7.3525768684165813E-2</v>
      </c>
      <c r="Q1468" s="211">
        <v>5.2249550821419882E-2</v>
      </c>
      <c r="R1468" s="211">
        <v>0.46392523451286244</v>
      </c>
      <c r="S1468" s="211">
        <v>0.28291100571378691</v>
      </c>
      <c r="T1468" s="211">
        <v>0.60432444852716616</v>
      </c>
      <c r="U1468" s="211">
        <v>0.51830837332809387</v>
      </c>
      <c r="V1468" s="211">
        <v>8.3162317946332567E-2</v>
      </c>
      <c r="W1468" s="211">
        <v>0.58112629753177036</v>
      </c>
      <c r="X1468" s="211">
        <v>0.37202834673254492</v>
      </c>
      <c r="Y1468" s="211">
        <v>0.60114507972651121</v>
      </c>
      <c r="Z1468" s="211">
        <v>0.14160683601661617</v>
      </c>
      <c r="AA1468" s="212">
        <v>0.11698004415426086</v>
      </c>
    </row>
    <row r="1469" spans="1:27" x14ac:dyDescent="0.35">
      <c r="A1469" s="210" t="s">
        <v>2145</v>
      </c>
      <c r="B1469" s="217">
        <v>160.97074067427499</v>
      </c>
      <c r="C1469" s="211">
        <v>5.4615878195121509E-2</v>
      </c>
      <c r="D1469" s="211">
        <v>0.1254213029768429</v>
      </c>
      <c r="E1469" s="211">
        <v>7.5620721742020378E-2</v>
      </c>
      <c r="F1469" s="211">
        <v>9.7994098423179715E-2</v>
      </c>
      <c r="G1469" s="211">
        <v>0.11915552605770259</v>
      </c>
      <c r="H1469" s="211">
        <v>0.11786783519942265</v>
      </c>
      <c r="I1469" s="211">
        <v>0.48964967411849064</v>
      </c>
      <c r="J1469" s="211">
        <v>0.46332955656712937</v>
      </c>
      <c r="K1469" s="211">
        <v>0.60062533501869597</v>
      </c>
      <c r="L1469" s="211">
        <v>0.28130313403514517</v>
      </c>
      <c r="M1469" s="211">
        <v>9.5373798994038E-2</v>
      </c>
      <c r="N1469" s="211">
        <v>0.3945923461958758</v>
      </c>
      <c r="O1469" s="211">
        <v>0.55966042174458397</v>
      </c>
      <c r="P1469" s="211">
        <v>6.3999920723885245E-2</v>
      </c>
      <c r="Q1469" s="211">
        <v>9.6871742932170962E-2</v>
      </c>
      <c r="R1469" s="211">
        <v>0.45251485057821017</v>
      </c>
      <c r="S1469" s="211">
        <v>0.35088532672220973</v>
      </c>
      <c r="T1469" s="211">
        <v>0.53025643654650279</v>
      </c>
      <c r="U1469" s="211">
        <v>0.41479201382473196</v>
      </c>
      <c r="V1469" s="211">
        <v>0.16997533058492292</v>
      </c>
      <c r="W1469" s="211">
        <v>0.54367564986579198</v>
      </c>
      <c r="X1469" s="211">
        <v>0.30218796881280863</v>
      </c>
      <c r="Y1469" s="211">
        <v>0.61231334606676635</v>
      </c>
      <c r="Z1469" s="211">
        <v>0.14863365562911451</v>
      </c>
      <c r="AA1469" s="212">
        <v>0.11111097580364661</v>
      </c>
    </row>
    <row r="1470" spans="1:27" x14ac:dyDescent="0.35">
      <c r="A1470" s="210" t="s">
        <v>2146</v>
      </c>
      <c r="B1470" s="217">
        <v>123.01772066677719</v>
      </c>
      <c r="C1470" s="211">
        <v>6.4245360106638338E-2</v>
      </c>
      <c r="D1470" s="211">
        <v>0.12199645125839201</v>
      </c>
      <c r="E1470" s="211">
        <v>7.8985266342653501E-2</v>
      </c>
      <c r="F1470" s="211">
        <v>0.10165744666872822</v>
      </c>
      <c r="G1470" s="211">
        <v>0.11572216740668817</v>
      </c>
      <c r="H1470" s="211">
        <v>0.10886924202149824</v>
      </c>
      <c r="I1470" s="211">
        <v>0.4476238982073053</v>
      </c>
      <c r="J1470" s="211">
        <v>0.47412247351697817</v>
      </c>
      <c r="K1470" s="211">
        <v>0.55539903952820857</v>
      </c>
      <c r="L1470" s="211">
        <v>0.27634207195146465</v>
      </c>
      <c r="M1470" s="211">
        <v>0.11021734731975637</v>
      </c>
      <c r="N1470" s="211">
        <v>0.43601666737705685</v>
      </c>
      <c r="O1470" s="211">
        <v>0.68603196603159444</v>
      </c>
      <c r="P1470" s="211">
        <v>7.0852441550167344E-2</v>
      </c>
      <c r="Q1470" s="211">
        <v>0.13343717979059766</v>
      </c>
      <c r="R1470" s="211">
        <v>0.44444962586971454</v>
      </c>
      <c r="S1470" s="211">
        <v>0.32877459789860025</v>
      </c>
      <c r="T1470" s="211">
        <v>0.52764278051340141</v>
      </c>
      <c r="U1470" s="211">
        <v>0.40491085047721709</v>
      </c>
      <c r="V1470" s="211">
        <v>6.1548625522371975E-2</v>
      </c>
      <c r="W1470" s="211">
        <v>0.53482020670039476</v>
      </c>
      <c r="X1470" s="211">
        <v>0.29117533480329738</v>
      </c>
      <c r="Y1470" s="211">
        <v>0.59563993001204274</v>
      </c>
      <c r="Z1470" s="211">
        <v>0.14771611620495856</v>
      </c>
      <c r="AA1470" s="212">
        <v>0.11916467101148193</v>
      </c>
    </row>
    <row r="1471" spans="1:27" x14ac:dyDescent="0.35">
      <c r="A1471" s="210" t="s">
        <v>2147</v>
      </c>
      <c r="B1471" s="217">
        <v>112.60928407747701</v>
      </c>
      <c r="C1471" s="211">
        <v>5.378825104852776E-2</v>
      </c>
      <c r="D1471" s="211">
        <v>0.11800833205151672</v>
      </c>
      <c r="E1471" s="211">
        <v>8.5260753300130068E-2</v>
      </c>
      <c r="F1471" s="211">
        <v>9.5749280590831334E-2</v>
      </c>
      <c r="G1471" s="211">
        <v>0.12322523471943884</v>
      </c>
      <c r="H1471" s="211">
        <v>0.12091008083706704</v>
      </c>
      <c r="I1471" s="211">
        <v>0.41357099541948306</v>
      </c>
      <c r="J1471" s="211">
        <v>0.44458446735339235</v>
      </c>
      <c r="K1471" s="211">
        <v>0.59431829326664354</v>
      </c>
      <c r="L1471" s="211">
        <v>0.26557308576719962</v>
      </c>
      <c r="M1471" s="211">
        <v>8.701002468975233E-2</v>
      </c>
      <c r="N1471" s="211">
        <v>0.49107379654599637</v>
      </c>
      <c r="O1471" s="211">
        <v>0.74700752003802395</v>
      </c>
      <c r="P1471" s="211">
        <v>6.5849898039445257E-2</v>
      </c>
      <c r="Q1471" s="211">
        <v>7.9794404105444625E-2</v>
      </c>
      <c r="R1471" s="211">
        <v>0.45696575413261858</v>
      </c>
      <c r="S1471" s="211">
        <v>0.32710120759201505</v>
      </c>
      <c r="T1471" s="211">
        <v>0.52351999079849276</v>
      </c>
      <c r="U1471" s="211">
        <v>0.33998414051071058</v>
      </c>
      <c r="V1471" s="211">
        <v>7.7826503100069722E-2</v>
      </c>
      <c r="W1471" s="211">
        <v>0.54331869120829568</v>
      </c>
      <c r="X1471" s="211">
        <v>0.37070667049730816</v>
      </c>
      <c r="Y1471" s="211">
        <v>0.5887835552825661</v>
      </c>
      <c r="Z1471" s="211">
        <v>0.14996885104675542</v>
      </c>
      <c r="AA1471" s="212">
        <v>0.12444430967129065</v>
      </c>
    </row>
    <row r="1472" spans="1:27" x14ac:dyDescent="0.35">
      <c r="A1472" s="210" t="s">
        <v>2148</v>
      </c>
      <c r="B1472" s="217">
        <v>166.2940235013439</v>
      </c>
      <c r="C1472" s="211">
        <v>4.7014463634428363E-2</v>
      </c>
      <c r="D1472" s="211">
        <v>0.12118302433416545</v>
      </c>
      <c r="E1472" s="211">
        <v>7.774390819052171E-2</v>
      </c>
      <c r="F1472" s="211">
        <v>9.7512819712909288E-2</v>
      </c>
      <c r="G1472" s="211">
        <v>0.11979839084655255</v>
      </c>
      <c r="H1472" s="211">
        <v>0.11615744253571497</v>
      </c>
      <c r="I1472" s="211">
        <v>0.42466902346107616</v>
      </c>
      <c r="J1472" s="211">
        <v>0.45662914678323602</v>
      </c>
      <c r="K1472" s="211">
        <v>0.5494001981289004</v>
      </c>
      <c r="L1472" s="211">
        <v>0.27404900975454211</v>
      </c>
      <c r="M1472" s="211">
        <v>0.10615466637785669</v>
      </c>
      <c r="N1472" s="211">
        <v>0.40459754101790024</v>
      </c>
      <c r="O1472" s="211">
        <v>0.5564821789704113</v>
      </c>
      <c r="P1472" s="211">
        <v>6.7423805794056074E-2</v>
      </c>
      <c r="Q1472" s="211">
        <v>8.1142405953548644E-2</v>
      </c>
      <c r="R1472" s="211">
        <v>0.48325227154625344</v>
      </c>
      <c r="S1472" s="211">
        <v>0.31125148644554002</v>
      </c>
      <c r="T1472" s="211">
        <v>0.55741206237567298</v>
      </c>
      <c r="U1472" s="211">
        <v>0.45178032743951435</v>
      </c>
      <c r="V1472" s="211">
        <v>0.15709451532082103</v>
      </c>
      <c r="W1472" s="211">
        <v>0.55836609496802703</v>
      </c>
      <c r="X1472" s="211">
        <v>0.26869791988318709</v>
      </c>
      <c r="Y1472" s="211">
        <v>0.67486016769443691</v>
      </c>
      <c r="Z1472" s="211">
        <v>0.14314746831846523</v>
      </c>
      <c r="AA1472" s="212">
        <v>0.11592091141289092</v>
      </c>
    </row>
    <row r="1473" spans="1:27" x14ac:dyDescent="0.35">
      <c r="A1473" s="210" t="s">
        <v>2149</v>
      </c>
      <c r="B1473" s="217">
        <v>131.91399881136854</v>
      </c>
      <c r="C1473" s="211">
        <v>6.4360966148992907E-2</v>
      </c>
      <c r="D1473" s="211">
        <v>0.11696136544655082</v>
      </c>
      <c r="E1473" s="211">
        <v>7.1604191016022278E-2</v>
      </c>
      <c r="F1473" s="211">
        <v>8.7298886214637009E-2</v>
      </c>
      <c r="G1473" s="211">
        <v>0.12092794922737618</v>
      </c>
      <c r="H1473" s="211">
        <v>0.11752489678474588</v>
      </c>
      <c r="I1473" s="211">
        <v>0.47359640779499479</v>
      </c>
      <c r="J1473" s="211">
        <v>0.41880812394303718</v>
      </c>
      <c r="K1473" s="211">
        <v>0.64835158341792187</v>
      </c>
      <c r="L1473" s="211">
        <v>0.2725635485418138</v>
      </c>
      <c r="M1473" s="211">
        <v>0.10298684245541904</v>
      </c>
      <c r="N1473" s="211">
        <v>0.42127122809924195</v>
      </c>
      <c r="O1473" s="211">
        <v>0.65991363731784747</v>
      </c>
      <c r="P1473" s="211">
        <v>7.0427614753894155E-2</v>
      </c>
      <c r="Q1473" s="211">
        <v>8.1852653693680014E-2</v>
      </c>
      <c r="R1473" s="211">
        <v>0.43555292435967008</v>
      </c>
      <c r="S1473" s="211">
        <v>0.31511293202694068</v>
      </c>
      <c r="T1473" s="211">
        <v>0.54425096524790939</v>
      </c>
      <c r="U1473" s="211">
        <v>0.38479450361391665</v>
      </c>
      <c r="V1473" s="211">
        <v>0.11720493190100861</v>
      </c>
      <c r="W1473" s="211">
        <v>0.48244295840285589</v>
      </c>
      <c r="X1473" s="211">
        <v>0.25416073696809743</v>
      </c>
      <c r="Y1473" s="211">
        <v>0.57390182033474868</v>
      </c>
      <c r="Z1473" s="211">
        <v>0.14866287686249072</v>
      </c>
      <c r="AA1473" s="212">
        <v>0.12322972267126937</v>
      </c>
    </row>
    <row r="1474" spans="1:27" x14ac:dyDescent="0.35">
      <c r="A1474" s="210" t="s">
        <v>2150</v>
      </c>
      <c r="B1474" s="217">
        <v>174.71804114876321</v>
      </c>
      <c r="C1474" s="211">
        <v>4.6167851574126693E-2</v>
      </c>
      <c r="D1474" s="211">
        <v>0.13149019242516788</v>
      </c>
      <c r="E1474" s="211">
        <v>7.7003291610357308E-2</v>
      </c>
      <c r="F1474" s="211">
        <v>9.6104093228027487E-2</v>
      </c>
      <c r="G1474" s="211">
        <v>0.12422699487615964</v>
      </c>
      <c r="H1474" s="211">
        <v>0.11336849419844319</v>
      </c>
      <c r="I1474" s="211">
        <v>0.53259761486647184</v>
      </c>
      <c r="J1474" s="211">
        <v>0.45472272972987815</v>
      </c>
      <c r="K1474" s="211">
        <v>0.5156417506253328</v>
      </c>
      <c r="L1474" s="211">
        <v>0.26986849284004438</v>
      </c>
      <c r="M1474" s="211">
        <v>0.11782211873399841</v>
      </c>
      <c r="N1474" s="211">
        <v>0.48268067368479495</v>
      </c>
      <c r="O1474" s="211">
        <v>0.65351838145943197</v>
      </c>
      <c r="P1474" s="211">
        <v>6.4033732816749428E-2</v>
      </c>
      <c r="Q1474" s="211">
        <v>8.9471869444365193E-2</v>
      </c>
      <c r="R1474" s="211">
        <v>0.41779446449265034</v>
      </c>
      <c r="S1474" s="211">
        <v>0.32303177365877372</v>
      </c>
      <c r="T1474" s="211">
        <v>0.54225847047288622</v>
      </c>
      <c r="U1474" s="211">
        <v>0.56238750981989516</v>
      </c>
      <c r="V1474" s="211">
        <v>0.14763732486177333</v>
      </c>
      <c r="W1474" s="211">
        <v>0.54103740743253537</v>
      </c>
      <c r="X1474" s="211">
        <v>0.38741089975052012</v>
      </c>
      <c r="Y1474" s="211">
        <v>0.58071942173433311</v>
      </c>
      <c r="Z1474" s="211">
        <v>0.14610918920801483</v>
      </c>
      <c r="AA1474" s="212">
        <v>0.11458725393833158</v>
      </c>
    </row>
    <row r="1475" spans="1:27" x14ac:dyDescent="0.35">
      <c r="A1475" s="210" t="s">
        <v>2151</v>
      </c>
      <c r="B1475" s="217">
        <v>152.28452058180062</v>
      </c>
      <c r="C1475" s="211">
        <v>5.6657361899542062E-2</v>
      </c>
      <c r="D1475" s="211">
        <v>0.12231436797435555</v>
      </c>
      <c r="E1475" s="211">
        <v>7.4496897933248263E-2</v>
      </c>
      <c r="F1475" s="211">
        <v>0.11012080978593926</v>
      </c>
      <c r="G1475" s="211">
        <v>0.12238747253312829</v>
      </c>
      <c r="H1475" s="211">
        <v>0.11098666383915665</v>
      </c>
      <c r="I1475" s="211">
        <v>0.49177884156184359</v>
      </c>
      <c r="J1475" s="211">
        <v>0.47309285668088957</v>
      </c>
      <c r="K1475" s="211">
        <v>0.53598184063234988</v>
      </c>
      <c r="L1475" s="211">
        <v>0.27029285783754819</v>
      </c>
      <c r="M1475" s="211">
        <v>0.10022171551435881</v>
      </c>
      <c r="N1475" s="211">
        <v>0.41782833716746726</v>
      </c>
      <c r="O1475" s="211">
        <v>0.74509242457557789</v>
      </c>
      <c r="P1475" s="211">
        <v>6.8774221923064288E-2</v>
      </c>
      <c r="Q1475" s="211">
        <v>0.10248013229418715</v>
      </c>
      <c r="R1475" s="211">
        <v>0.38156280544281534</v>
      </c>
      <c r="S1475" s="211">
        <v>0.3796452030541374</v>
      </c>
      <c r="T1475" s="211">
        <v>0.52452304098670532</v>
      </c>
      <c r="U1475" s="211">
        <v>0.31587219695242635</v>
      </c>
      <c r="V1475" s="211">
        <v>0.16261855296394212</v>
      </c>
      <c r="W1475" s="211">
        <v>0.53328388485609401</v>
      </c>
      <c r="X1475" s="211">
        <v>0.30234952902105811</v>
      </c>
      <c r="Y1475" s="211">
        <v>0.64646240757386209</v>
      </c>
      <c r="Z1475" s="211">
        <v>0.14572223103927878</v>
      </c>
      <c r="AA1475" s="212">
        <v>0.1130846585738166</v>
      </c>
    </row>
    <row r="1476" spans="1:27" x14ac:dyDescent="0.35">
      <c r="A1476" s="210" t="s">
        <v>2152</v>
      </c>
      <c r="B1476" s="217">
        <v>110.90509703279221</v>
      </c>
      <c r="C1476" s="211">
        <v>7.5140194181134795E-2</v>
      </c>
      <c r="D1476" s="211">
        <v>0.11774433493523789</v>
      </c>
      <c r="E1476" s="211">
        <v>8.0437559354719843E-2</v>
      </c>
      <c r="F1476" s="211">
        <v>0.1115807550941548</v>
      </c>
      <c r="G1476" s="211">
        <v>0.11869925526973425</v>
      </c>
      <c r="H1476" s="211">
        <v>0.10684183055455303</v>
      </c>
      <c r="I1476" s="211">
        <v>0.51159406942979224</v>
      </c>
      <c r="J1476" s="211">
        <v>0.46285099110155015</v>
      </c>
      <c r="K1476" s="211">
        <v>0.56714189683404281</v>
      </c>
      <c r="L1476" s="211">
        <v>0.27498064438220676</v>
      </c>
      <c r="M1476" s="211">
        <v>9.0583723464767438E-2</v>
      </c>
      <c r="N1476" s="211">
        <v>0.40766972660068207</v>
      </c>
      <c r="O1476" s="211">
        <v>0.719509734099673</v>
      </c>
      <c r="P1476" s="211">
        <v>6.2895675141253923E-2</v>
      </c>
      <c r="Q1476" s="211">
        <v>4.9314915276758693E-2</v>
      </c>
      <c r="R1476" s="211">
        <v>0.47442878792143706</v>
      </c>
      <c r="S1476" s="211">
        <v>0.30644063064882232</v>
      </c>
      <c r="T1476" s="211">
        <v>0.57703739529915743</v>
      </c>
      <c r="U1476" s="211">
        <v>0.3430898949811092</v>
      </c>
      <c r="V1476" s="211">
        <v>7.4234457653405472E-2</v>
      </c>
      <c r="W1476" s="211">
        <v>0.49876027227452219</v>
      </c>
      <c r="X1476" s="211">
        <v>0.39606356742797799</v>
      </c>
      <c r="Y1476" s="211">
        <v>0.70073452706331196</v>
      </c>
      <c r="Z1476" s="211">
        <v>0.14897811511533565</v>
      </c>
      <c r="AA1476" s="212">
        <v>0.12178654406180087</v>
      </c>
    </row>
    <row r="1477" spans="1:27" x14ac:dyDescent="0.35">
      <c r="A1477" s="210" t="s">
        <v>2153</v>
      </c>
      <c r="B1477" s="217">
        <v>131.10608032177385</v>
      </c>
      <c r="C1477" s="211">
        <v>5.4926763110713754E-2</v>
      </c>
      <c r="D1477" s="211">
        <v>0.11718193726697847</v>
      </c>
      <c r="E1477" s="211">
        <v>7.637573301114535E-2</v>
      </c>
      <c r="F1477" s="211">
        <v>0.10853196107373964</v>
      </c>
      <c r="G1477" s="211">
        <v>0.12276490666117182</v>
      </c>
      <c r="H1477" s="211">
        <v>0.114883013830425</v>
      </c>
      <c r="I1477" s="211">
        <v>0.44098680822494857</v>
      </c>
      <c r="J1477" s="211">
        <v>0.47712079788803491</v>
      </c>
      <c r="K1477" s="211">
        <v>0.62085543401812981</v>
      </c>
      <c r="L1477" s="211">
        <v>0.27535591589643976</v>
      </c>
      <c r="M1477" s="211">
        <v>0.10607284370417681</v>
      </c>
      <c r="N1477" s="211">
        <v>0.41043556565109318</v>
      </c>
      <c r="O1477" s="211">
        <v>0.75083343236665445</v>
      </c>
      <c r="P1477" s="211">
        <v>6.3904013896667944E-2</v>
      </c>
      <c r="Q1477" s="211">
        <v>0.14844056273615155</v>
      </c>
      <c r="R1477" s="211">
        <v>0.44953933207393204</v>
      </c>
      <c r="S1477" s="211">
        <v>0.40647581966835367</v>
      </c>
      <c r="T1477" s="211">
        <v>0.53876413315494731</v>
      </c>
      <c r="U1477" s="211">
        <v>0.37329440538072034</v>
      </c>
      <c r="V1477" s="211">
        <v>9.8952832797010004E-2</v>
      </c>
      <c r="W1477" s="211">
        <v>0.5340950471049557</v>
      </c>
      <c r="X1477" s="211">
        <v>0.34269907084646095</v>
      </c>
      <c r="Y1477" s="211">
        <v>0.58966722657136794</v>
      </c>
      <c r="Z1477" s="211">
        <v>0.14735798221405375</v>
      </c>
      <c r="AA1477" s="212">
        <v>0.11736240643255708</v>
      </c>
    </row>
    <row r="1478" spans="1:27" x14ac:dyDescent="0.35">
      <c r="A1478" s="210" t="s">
        <v>2154</v>
      </c>
      <c r="B1478" s="217">
        <v>121.01130225194945</v>
      </c>
      <c r="C1478" s="211">
        <v>4.7233092791816471E-2</v>
      </c>
      <c r="D1478" s="211">
        <v>0.12995287283424944</v>
      </c>
      <c r="E1478" s="211">
        <v>7.0501612329232535E-2</v>
      </c>
      <c r="F1478" s="211">
        <v>0.12096653360269875</v>
      </c>
      <c r="G1478" s="211">
        <v>0.12395532619475466</v>
      </c>
      <c r="H1478" s="211">
        <v>0.10644894471949309</v>
      </c>
      <c r="I1478" s="211">
        <v>0.45209495120737481</v>
      </c>
      <c r="J1478" s="211">
        <v>0.44832055617782052</v>
      </c>
      <c r="K1478" s="211">
        <v>0.57545771890068964</v>
      </c>
      <c r="L1478" s="211">
        <v>0.2723337316944659</v>
      </c>
      <c r="M1478" s="211">
        <v>9.4638020869156403E-2</v>
      </c>
      <c r="N1478" s="211">
        <v>0.44842140576681644</v>
      </c>
      <c r="O1478" s="211">
        <v>0.7665729248018418</v>
      </c>
      <c r="P1478" s="211">
        <v>6.6093785543793693E-2</v>
      </c>
      <c r="Q1478" s="211">
        <v>0.13159656611375684</v>
      </c>
      <c r="R1478" s="211">
        <v>0.47874499851088725</v>
      </c>
      <c r="S1478" s="211">
        <v>0.29801103689773073</v>
      </c>
      <c r="T1478" s="211">
        <v>0.55436134277827642</v>
      </c>
      <c r="U1478" s="211">
        <v>0.49728643879937484</v>
      </c>
      <c r="V1478" s="211">
        <v>5.4138449520672968E-2</v>
      </c>
      <c r="W1478" s="211">
        <v>0.60543220016562804</v>
      </c>
      <c r="X1478" s="211">
        <v>0.24433092407148321</v>
      </c>
      <c r="Y1478" s="211">
        <v>0.63783490637746887</v>
      </c>
      <c r="Z1478" s="211">
        <v>0.1468650825310647</v>
      </c>
      <c r="AA1478" s="212">
        <v>0.1176844900177044</v>
      </c>
    </row>
    <row r="1479" spans="1:27" x14ac:dyDescent="0.35">
      <c r="A1479" s="210" t="s">
        <v>2155</v>
      </c>
      <c r="B1479" s="217">
        <v>148.05996414425425</v>
      </c>
      <c r="C1479" s="211">
        <v>5.5308161438763256E-2</v>
      </c>
      <c r="D1479" s="211">
        <v>0.12152410876514327</v>
      </c>
      <c r="E1479" s="211">
        <v>6.7617529242440966E-2</v>
      </c>
      <c r="F1479" s="211">
        <v>0.11179100383326326</v>
      </c>
      <c r="G1479" s="211">
        <v>0.12331439297211341</v>
      </c>
      <c r="H1479" s="211">
        <v>0.12191314367057056</v>
      </c>
      <c r="I1479" s="211">
        <v>0.50465157640808178</v>
      </c>
      <c r="J1479" s="211">
        <v>0.47028735092639323</v>
      </c>
      <c r="K1479" s="211">
        <v>0.61901727054163913</v>
      </c>
      <c r="L1479" s="211">
        <v>0.26972624989628291</v>
      </c>
      <c r="M1479" s="211">
        <v>9.2995055645433533E-2</v>
      </c>
      <c r="N1479" s="211">
        <v>0.3957481966436005</v>
      </c>
      <c r="O1479" s="211">
        <v>0.70221632120995425</v>
      </c>
      <c r="P1479" s="211">
        <v>6.2849704612388715E-2</v>
      </c>
      <c r="Q1479" s="211">
        <v>5.2446627147468158E-2</v>
      </c>
      <c r="R1479" s="211">
        <v>0.4183191195924193</v>
      </c>
      <c r="S1479" s="211">
        <v>0.27523376929415744</v>
      </c>
      <c r="T1479" s="211">
        <v>0.57601938519811258</v>
      </c>
      <c r="U1479" s="211">
        <v>0.56390632814837249</v>
      </c>
      <c r="V1479" s="211">
        <v>0.13658230330086477</v>
      </c>
      <c r="W1479" s="211">
        <v>0.62933896694458225</v>
      </c>
      <c r="X1479" s="211">
        <v>0.38983740654299437</v>
      </c>
      <c r="Y1479" s="211">
        <v>0.67984088929876385</v>
      </c>
      <c r="Z1479" s="211">
        <v>0.14854321439505508</v>
      </c>
      <c r="AA1479" s="212">
        <v>0.12645220128574092</v>
      </c>
    </row>
    <row r="1480" spans="1:27" x14ac:dyDescent="0.35">
      <c r="A1480" s="210" t="s">
        <v>2156</v>
      </c>
      <c r="B1480" s="217">
        <v>134.91432829167633</v>
      </c>
      <c r="C1480" s="211">
        <v>5.6115739398330686E-2</v>
      </c>
      <c r="D1480" s="211">
        <v>0.12692447586349836</v>
      </c>
      <c r="E1480" s="211">
        <v>8.0523392095083704E-2</v>
      </c>
      <c r="F1480" s="211">
        <v>7.4603915419405115E-2</v>
      </c>
      <c r="G1480" s="211">
        <v>0.11655769961792968</v>
      </c>
      <c r="H1480" s="211">
        <v>0.12361371780596372</v>
      </c>
      <c r="I1480" s="211">
        <v>0.50814291181901738</v>
      </c>
      <c r="J1480" s="211">
        <v>0.4250706117022669</v>
      </c>
      <c r="K1480" s="211">
        <v>0.64643276503101654</v>
      </c>
      <c r="L1480" s="211">
        <v>0.27232533576426582</v>
      </c>
      <c r="M1480" s="211">
        <v>0.11496287452930813</v>
      </c>
      <c r="N1480" s="211">
        <v>0.4249860769243875</v>
      </c>
      <c r="O1480" s="211">
        <v>0.74055025329633439</v>
      </c>
      <c r="P1480" s="211">
        <v>7.2215722667138132E-2</v>
      </c>
      <c r="Q1480" s="211">
        <v>7.6353994030211619E-2</v>
      </c>
      <c r="R1480" s="211">
        <v>0.49269494673217135</v>
      </c>
      <c r="S1480" s="211">
        <v>0.27957409832228775</v>
      </c>
      <c r="T1480" s="211">
        <v>0.60187280921230046</v>
      </c>
      <c r="U1480" s="211">
        <v>0.36345264624099716</v>
      </c>
      <c r="V1480" s="211">
        <v>6.4293915376666566E-2</v>
      </c>
      <c r="W1480" s="211">
        <v>0.58348007766243259</v>
      </c>
      <c r="X1480" s="211">
        <v>0.37259647324768091</v>
      </c>
      <c r="Y1480" s="211">
        <v>0.75298184577801275</v>
      </c>
      <c r="Z1480" s="211">
        <v>0.14847540004617185</v>
      </c>
      <c r="AA1480" s="212">
        <v>0.12307205743332561</v>
      </c>
    </row>
    <row r="1481" spans="1:27" x14ac:dyDescent="0.35">
      <c r="A1481" s="210" t="s">
        <v>2157</v>
      </c>
      <c r="B1481" s="217">
        <v>152.9282848610878</v>
      </c>
      <c r="C1481" s="211">
        <v>5.258092089549201E-2</v>
      </c>
      <c r="D1481" s="211">
        <v>0.11996880411637517</v>
      </c>
      <c r="E1481" s="211">
        <v>8.8339114607761601E-2</v>
      </c>
      <c r="F1481" s="211">
        <v>0.10727379626463862</v>
      </c>
      <c r="G1481" s="211">
        <v>0.12508667717492558</v>
      </c>
      <c r="H1481" s="211">
        <v>0.12056217159236388</v>
      </c>
      <c r="I1481" s="211">
        <v>0.48878103594767813</v>
      </c>
      <c r="J1481" s="211">
        <v>0.45816804284841439</v>
      </c>
      <c r="K1481" s="211">
        <v>0.63674223310260736</v>
      </c>
      <c r="L1481" s="211">
        <v>0.26769438479603319</v>
      </c>
      <c r="M1481" s="211">
        <v>0.10261123882684509</v>
      </c>
      <c r="N1481" s="211">
        <v>0.49971698081408678</v>
      </c>
      <c r="O1481" s="211">
        <v>0.69437150582988882</v>
      </c>
      <c r="P1481" s="211">
        <v>7.0268444867101695E-2</v>
      </c>
      <c r="Q1481" s="211">
        <v>7.6083405779736005E-2</v>
      </c>
      <c r="R1481" s="211">
        <v>0.38843139401118165</v>
      </c>
      <c r="S1481" s="211">
        <v>0.30748645969929966</v>
      </c>
      <c r="T1481" s="211">
        <v>0.53013060404516987</v>
      </c>
      <c r="U1481" s="211">
        <v>0.5405399919571523</v>
      </c>
      <c r="V1481" s="211">
        <v>0.10547870310420428</v>
      </c>
      <c r="W1481" s="211">
        <v>0.47860480139137362</v>
      </c>
      <c r="X1481" s="211">
        <v>0.27667777153289869</v>
      </c>
      <c r="Y1481" s="211">
        <v>0.62542230703969337</v>
      </c>
      <c r="Z1481" s="211">
        <v>0.14692252672626679</v>
      </c>
      <c r="AA1481" s="212">
        <v>0.12627245887868524</v>
      </c>
    </row>
    <row r="1482" spans="1:27" x14ac:dyDescent="0.35">
      <c r="A1482" s="210" t="s">
        <v>2158</v>
      </c>
      <c r="B1482" s="217">
        <v>137.79467057102471</v>
      </c>
      <c r="C1482" s="211">
        <v>4.8725388870315516E-2</v>
      </c>
      <c r="D1482" s="211">
        <v>0.12623030564656701</v>
      </c>
      <c r="E1482" s="211">
        <v>7.5539346682012037E-2</v>
      </c>
      <c r="F1482" s="211">
        <v>9.9433130978321155E-2</v>
      </c>
      <c r="G1482" s="211">
        <v>0.12157988693037813</v>
      </c>
      <c r="H1482" s="211">
        <v>0.10859153259059581</v>
      </c>
      <c r="I1482" s="211">
        <v>0.48043379290340776</v>
      </c>
      <c r="J1482" s="211">
        <v>0.44960256296553402</v>
      </c>
      <c r="K1482" s="211">
        <v>0.60407775506300099</v>
      </c>
      <c r="L1482" s="211">
        <v>0.27284462971730589</v>
      </c>
      <c r="M1482" s="211">
        <v>8.6230721523251702E-2</v>
      </c>
      <c r="N1482" s="211">
        <v>0.39345365644085395</v>
      </c>
      <c r="O1482" s="211">
        <v>0.68228857943101617</v>
      </c>
      <c r="P1482" s="211">
        <v>6.8903506138591197E-2</v>
      </c>
      <c r="Q1482" s="211">
        <v>0.13542471966277364</v>
      </c>
      <c r="R1482" s="211">
        <v>0.44015523017067743</v>
      </c>
      <c r="S1482" s="211">
        <v>0.3334119989410172</v>
      </c>
      <c r="T1482" s="211">
        <v>0.5138269493038059</v>
      </c>
      <c r="U1482" s="211">
        <v>0.52537976676935505</v>
      </c>
      <c r="V1482" s="211">
        <v>9.1851480882634187E-2</v>
      </c>
      <c r="W1482" s="211">
        <v>0.60109418194189668</v>
      </c>
      <c r="X1482" s="211">
        <v>0.30196047268185999</v>
      </c>
      <c r="Y1482" s="211">
        <v>0.64778246624426528</v>
      </c>
      <c r="Z1482" s="211">
        <v>0.14403200110059225</v>
      </c>
      <c r="AA1482" s="212">
        <v>0.11957626837055516</v>
      </c>
    </row>
    <row r="1483" spans="1:27" x14ac:dyDescent="0.35">
      <c r="A1483" s="210" t="s">
        <v>2159</v>
      </c>
      <c r="B1483" s="217">
        <v>130.66197952857451</v>
      </c>
      <c r="C1483" s="211">
        <v>7.4629091964704353E-2</v>
      </c>
      <c r="D1483" s="211">
        <v>0.11457365319532241</v>
      </c>
      <c r="E1483" s="211">
        <v>8.5576961255862324E-2</v>
      </c>
      <c r="F1483" s="211">
        <v>0.10617556368948169</v>
      </c>
      <c r="G1483" s="211">
        <v>0.11804169570394407</v>
      </c>
      <c r="H1483" s="211">
        <v>0.11409692122590247</v>
      </c>
      <c r="I1483" s="211">
        <v>0.44362165605899928</v>
      </c>
      <c r="J1483" s="211">
        <v>0.43215916402583476</v>
      </c>
      <c r="K1483" s="211">
        <v>0.62409878538152208</v>
      </c>
      <c r="L1483" s="211">
        <v>0.27332041682489855</v>
      </c>
      <c r="M1483" s="211">
        <v>0.10238403252962097</v>
      </c>
      <c r="N1483" s="211">
        <v>0.37180523589554482</v>
      </c>
      <c r="O1483" s="211">
        <v>0.66291145945224828</v>
      </c>
      <c r="P1483" s="211">
        <v>6.9346155341036414E-2</v>
      </c>
      <c r="Q1483" s="211">
        <v>0.11668396102835397</v>
      </c>
      <c r="R1483" s="211">
        <v>0.3983091645527882</v>
      </c>
      <c r="S1483" s="211">
        <v>0.32357217254416465</v>
      </c>
      <c r="T1483" s="211">
        <v>0.59402692167372217</v>
      </c>
      <c r="U1483" s="211">
        <v>0.36534836856155334</v>
      </c>
      <c r="V1483" s="211">
        <v>8.4001629586696824E-2</v>
      </c>
      <c r="W1483" s="211">
        <v>0.57029106465532542</v>
      </c>
      <c r="X1483" s="211">
        <v>0.35813622406048506</v>
      </c>
      <c r="Y1483" s="211">
        <v>0.69498277856032487</v>
      </c>
      <c r="Z1483" s="211">
        <v>0.14469841479558981</v>
      </c>
      <c r="AA1483" s="212">
        <v>0.12103571977568855</v>
      </c>
    </row>
    <row r="1484" spans="1:27" x14ac:dyDescent="0.35">
      <c r="A1484" s="210" t="s">
        <v>2160</v>
      </c>
      <c r="B1484" s="217">
        <v>126.97922128488975</v>
      </c>
      <c r="C1484" s="211">
        <v>5.8571007788431162E-2</v>
      </c>
      <c r="D1484" s="211">
        <v>0.12765322020353065</v>
      </c>
      <c r="E1484" s="211">
        <v>7.5083521266300066E-2</v>
      </c>
      <c r="F1484" s="211">
        <v>0.10137097961193152</v>
      </c>
      <c r="G1484" s="211">
        <v>0.11481654613004551</v>
      </c>
      <c r="H1484" s="211">
        <v>0.11631890402289355</v>
      </c>
      <c r="I1484" s="211">
        <v>0.50601103729192154</v>
      </c>
      <c r="J1484" s="211">
        <v>0.46139236682787738</v>
      </c>
      <c r="K1484" s="211">
        <v>0.53359391748873741</v>
      </c>
      <c r="L1484" s="211">
        <v>0.27972960739997588</v>
      </c>
      <c r="M1484" s="211">
        <v>0.10653025729455859</v>
      </c>
      <c r="N1484" s="211">
        <v>0.38453038530420003</v>
      </c>
      <c r="O1484" s="211">
        <v>0.71073162996191186</v>
      </c>
      <c r="P1484" s="211">
        <v>6.9526861422100572E-2</v>
      </c>
      <c r="Q1484" s="211">
        <v>4.7763652687767513E-2</v>
      </c>
      <c r="R1484" s="211">
        <v>0.41520329439935677</v>
      </c>
      <c r="S1484" s="211">
        <v>0.36882888321012042</v>
      </c>
      <c r="T1484" s="211">
        <v>0.51620798427586589</v>
      </c>
      <c r="U1484" s="211">
        <v>0.43419703016328737</v>
      </c>
      <c r="V1484" s="211">
        <v>8.6210529345800785E-2</v>
      </c>
      <c r="W1484" s="211">
        <v>0.53173324226098384</v>
      </c>
      <c r="X1484" s="211">
        <v>0.36244145344798762</v>
      </c>
      <c r="Y1484" s="211">
        <v>0.62560961566235496</v>
      </c>
      <c r="Z1484" s="211">
        <v>0.14847184906449859</v>
      </c>
      <c r="AA1484" s="212">
        <v>0.1186749844123626</v>
      </c>
    </row>
    <row r="1485" spans="1:27" x14ac:dyDescent="0.35">
      <c r="A1485" s="210" t="s">
        <v>2161</v>
      </c>
      <c r="B1485" s="217">
        <v>150.3967253365648</v>
      </c>
      <c r="C1485" s="211">
        <v>6.0955776447270994E-2</v>
      </c>
      <c r="D1485" s="211">
        <v>0.12927943131732822</v>
      </c>
      <c r="E1485" s="211">
        <v>7.1021919487639126E-2</v>
      </c>
      <c r="F1485" s="211">
        <v>0.10195203839623057</v>
      </c>
      <c r="G1485" s="211">
        <v>0.11566570667813661</v>
      </c>
      <c r="H1485" s="211">
        <v>0.11891960816771963</v>
      </c>
      <c r="I1485" s="211">
        <v>0.44054003966134325</v>
      </c>
      <c r="J1485" s="211">
        <v>0.47097550056538923</v>
      </c>
      <c r="K1485" s="211">
        <v>0.5968465300209127</v>
      </c>
      <c r="L1485" s="211">
        <v>0.28346824246568786</v>
      </c>
      <c r="M1485" s="211">
        <v>0.11387209738458685</v>
      </c>
      <c r="N1485" s="211">
        <v>0.45264752612099146</v>
      </c>
      <c r="O1485" s="211">
        <v>0.66813869356238376</v>
      </c>
      <c r="P1485" s="211">
        <v>6.6947960461066922E-2</v>
      </c>
      <c r="Q1485" s="211">
        <v>0.11900384611608812</v>
      </c>
      <c r="R1485" s="211">
        <v>0.42400863956307044</v>
      </c>
      <c r="S1485" s="211">
        <v>0.36790357073747243</v>
      </c>
      <c r="T1485" s="211">
        <v>0.50987389488355883</v>
      </c>
      <c r="U1485" s="211">
        <v>0.46378833359592098</v>
      </c>
      <c r="V1485" s="211">
        <v>0.12435217761097551</v>
      </c>
      <c r="W1485" s="211">
        <v>0.53807432727587434</v>
      </c>
      <c r="X1485" s="211">
        <v>0.32099211013562146</v>
      </c>
      <c r="Y1485" s="211">
        <v>0.64018045825084657</v>
      </c>
      <c r="Z1485" s="211">
        <v>0.14885354921765656</v>
      </c>
      <c r="AA1485" s="212">
        <v>0.12362410854379885</v>
      </c>
    </row>
    <row r="1486" spans="1:27" x14ac:dyDescent="0.35">
      <c r="A1486" s="210" t="s">
        <v>2162</v>
      </c>
      <c r="B1486" s="217">
        <v>133.6285517032897</v>
      </c>
      <c r="C1486" s="211">
        <v>7.6867258055656945E-2</v>
      </c>
      <c r="D1486" s="211">
        <v>0.12819826769930451</v>
      </c>
      <c r="E1486" s="211">
        <v>8.0783109491805186E-2</v>
      </c>
      <c r="F1486" s="211">
        <v>0.10384904822286802</v>
      </c>
      <c r="G1486" s="211">
        <v>0.1184932310692732</v>
      </c>
      <c r="H1486" s="211">
        <v>0.12220062080627798</v>
      </c>
      <c r="I1486" s="211">
        <v>0.48155057769080994</v>
      </c>
      <c r="J1486" s="211">
        <v>0.4661581134913757</v>
      </c>
      <c r="K1486" s="211">
        <v>0.64354841771096227</v>
      </c>
      <c r="L1486" s="211">
        <v>0.27291963625572124</v>
      </c>
      <c r="M1486" s="211">
        <v>7.9584699203024717E-2</v>
      </c>
      <c r="N1486" s="211">
        <v>0.54644644560767475</v>
      </c>
      <c r="O1486" s="211">
        <v>0.7129011670359604</v>
      </c>
      <c r="P1486" s="211">
        <v>7.0457813545731648E-2</v>
      </c>
      <c r="Q1486" s="211">
        <v>7.9409526425118782E-2</v>
      </c>
      <c r="R1486" s="211">
        <v>0.44839877411638263</v>
      </c>
      <c r="S1486" s="211">
        <v>0.28447580668076999</v>
      </c>
      <c r="T1486" s="211">
        <v>0.53721865321513018</v>
      </c>
      <c r="U1486" s="211">
        <v>0.44292819250136906</v>
      </c>
      <c r="V1486" s="211">
        <v>9.2576801098051914E-2</v>
      </c>
      <c r="W1486" s="211">
        <v>0.54270707293838438</v>
      </c>
      <c r="X1486" s="211">
        <v>0.32212229365914558</v>
      </c>
      <c r="Y1486" s="211">
        <v>0.58129494200161802</v>
      </c>
      <c r="Z1486" s="211">
        <v>0.14816133374020402</v>
      </c>
      <c r="AA1486" s="212">
        <v>0.12306644873386134</v>
      </c>
    </row>
    <row r="1487" spans="1:27" x14ac:dyDescent="0.35">
      <c r="A1487" s="210" t="s">
        <v>2163</v>
      </c>
      <c r="B1487" s="217">
        <v>135.93873379367085</v>
      </c>
      <c r="C1487" s="211">
        <v>5.7151849632857882E-2</v>
      </c>
      <c r="D1487" s="211">
        <v>0.12268889149471721</v>
      </c>
      <c r="E1487" s="211">
        <v>7.1612685186178457E-2</v>
      </c>
      <c r="F1487" s="211">
        <v>9.1843510729064853E-2</v>
      </c>
      <c r="G1487" s="211">
        <v>0.11466162915094698</v>
      </c>
      <c r="H1487" s="211">
        <v>0.12352169482191801</v>
      </c>
      <c r="I1487" s="211">
        <v>0.48784194403591807</v>
      </c>
      <c r="J1487" s="211">
        <v>0.48004851550808397</v>
      </c>
      <c r="K1487" s="211">
        <v>0.57923396844670516</v>
      </c>
      <c r="L1487" s="211">
        <v>0.27364989408705714</v>
      </c>
      <c r="M1487" s="211">
        <v>9.969101325567449E-2</v>
      </c>
      <c r="N1487" s="211">
        <v>0.47392025122540893</v>
      </c>
      <c r="O1487" s="211">
        <v>0.61861416664975488</v>
      </c>
      <c r="P1487" s="211">
        <v>7.193986379966788E-2</v>
      </c>
      <c r="Q1487" s="211">
        <v>0.15767689925533585</v>
      </c>
      <c r="R1487" s="211">
        <v>0.48833371304640572</v>
      </c>
      <c r="S1487" s="211">
        <v>0.42752936516843149</v>
      </c>
      <c r="T1487" s="211">
        <v>0.53542963808227351</v>
      </c>
      <c r="U1487" s="211">
        <v>0.40018733691537395</v>
      </c>
      <c r="V1487" s="211">
        <v>9.6791084683976958E-2</v>
      </c>
      <c r="W1487" s="211">
        <v>0.55740860481828503</v>
      </c>
      <c r="X1487" s="211">
        <v>0.36693928921087776</v>
      </c>
      <c r="Y1487" s="211">
        <v>0.67134663281702878</v>
      </c>
      <c r="Z1487" s="211">
        <v>0.14647117990306879</v>
      </c>
      <c r="AA1487" s="212">
        <v>0.12342840818074165</v>
      </c>
    </row>
    <row r="1488" spans="1:27" x14ac:dyDescent="0.35">
      <c r="A1488" s="210" t="s">
        <v>2164</v>
      </c>
      <c r="B1488" s="217">
        <v>153.63483670932723</v>
      </c>
      <c r="C1488" s="211">
        <v>7.8424638129586666E-2</v>
      </c>
      <c r="D1488" s="211">
        <v>0.11752699164747571</v>
      </c>
      <c r="E1488" s="211">
        <v>7.6884997930422583E-2</v>
      </c>
      <c r="F1488" s="211">
        <v>9.9753792258973836E-2</v>
      </c>
      <c r="G1488" s="211">
        <v>0.12036883919046702</v>
      </c>
      <c r="H1488" s="211">
        <v>0.1232077553884042</v>
      </c>
      <c r="I1488" s="211">
        <v>0.45230913029110981</v>
      </c>
      <c r="J1488" s="211">
        <v>0.46992198743286706</v>
      </c>
      <c r="K1488" s="211">
        <v>0.63647714686732138</v>
      </c>
      <c r="L1488" s="211">
        <v>0.27815969086776382</v>
      </c>
      <c r="M1488" s="211">
        <v>8.3610467731827898E-2</v>
      </c>
      <c r="N1488" s="211">
        <v>0.41098345906576433</v>
      </c>
      <c r="O1488" s="211">
        <v>0.62352119680530493</v>
      </c>
      <c r="P1488" s="211">
        <v>6.7323855724915699E-2</v>
      </c>
      <c r="Q1488" s="211">
        <v>7.0407411951435725E-2</v>
      </c>
      <c r="R1488" s="211">
        <v>0.39352795047522576</v>
      </c>
      <c r="S1488" s="211">
        <v>0.41692965842704971</v>
      </c>
      <c r="T1488" s="211">
        <v>0.49117934053689422</v>
      </c>
      <c r="U1488" s="211">
        <v>0.5142304822027105</v>
      </c>
      <c r="V1488" s="211">
        <v>0.15407975295091081</v>
      </c>
      <c r="W1488" s="211">
        <v>0.51541476317705937</v>
      </c>
      <c r="X1488" s="211">
        <v>0.31316127248576731</v>
      </c>
      <c r="Y1488" s="211">
        <v>0.65889085771762934</v>
      </c>
      <c r="Z1488" s="211">
        <v>0.1417225719848135</v>
      </c>
      <c r="AA1488" s="212">
        <v>0.12330264498931642</v>
      </c>
    </row>
    <row r="1489" spans="1:27" x14ac:dyDescent="0.35">
      <c r="A1489" s="210" t="s">
        <v>2165</v>
      </c>
      <c r="B1489" s="217">
        <v>135.6549292416293</v>
      </c>
      <c r="C1489" s="211">
        <v>6.2658309236439724E-2</v>
      </c>
      <c r="D1489" s="211">
        <v>0.12432828885483434</v>
      </c>
      <c r="E1489" s="211">
        <v>7.6601801192996352E-2</v>
      </c>
      <c r="F1489" s="211">
        <v>8.8175859149025926E-2</v>
      </c>
      <c r="G1489" s="211">
        <v>0.12148229321414641</v>
      </c>
      <c r="H1489" s="211">
        <v>0.12676264483947977</v>
      </c>
      <c r="I1489" s="211">
        <v>0.4998233439746585</v>
      </c>
      <c r="J1489" s="211">
        <v>0.41811122742597229</v>
      </c>
      <c r="K1489" s="211">
        <v>0.57004473597352501</v>
      </c>
      <c r="L1489" s="211">
        <v>0.2790251424461519</v>
      </c>
      <c r="M1489" s="211">
        <v>0.10763273044216015</v>
      </c>
      <c r="N1489" s="211">
        <v>0.46346311228781578</v>
      </c>
      <c r="O1489" s="211">
        <v>0.6905674915937432</v>
      </c>
      <c r="P1489" s="211">
        <v>6.5096580884082003E-2</v>
      </c>
      <c r="Q1489" s="211">
        <v>7.059383551555283E-2</v>
      </c>
      <c r="R1489" s="211">
        <v>0.40505985001593081</v>
      </c>
      <c r="S1489" s="211">
        <v>0.35596549603049588</v>
      </c>
      <c r="T1489" s="211">
        <v>0.55845775455683089</v>
      </c>
      <c r="U1489" s="211">
        <v>0.50283230899402986</v>
      </c>
      <c r="V1489" s="211">
        <v>8.1936918539177728E-2</v>
      </c>
      <c r="W1489" s="211">
        <v>0.58625963838818673</v>
      </c>
      <c r="X1489" s="211">
        <v>0.35029617153135229</v>
      </c>
      <c r="Y1489" s="211">
        <v>0.73890365395902591</v>
      </c>
      <c r="Z1489" s="211">
        <v>0.14929226470453499</v>
      </c>
      <c r="AA1489" s="212">
        <v>0.12296333615071571</v>
      </c>
    </row>
    <row r="1490" spans="1:27" x14ac:dyDescent="0.35">
      <c r="A1490" s="210" t="s">
        <v>2166</v>
      </c>
      <c r="B1490" s="217">
        <v>124.2079394414536</v>
      </c>
      <c r="C1490" s="211">
        <v>5.2564452554292158E-2</v>
      </c>
      <c r="D1490" s="211">
        <v>0.13003420947645455</v>
      </c>
      <c r="E1490" s="211">
        <v>6.5516938610347297E-2</v>
      </c>
      <c r="F1490" s="211">
        <v>9.9005872554583624E-2</v>
      </c>
      <c r="G1490" s="211">
        <v>0.12088554922505507</v>
      </c>
      <c r="H1490" s="211">
        <v>0.11121084711349222</v>
      </c>
      <c r="I1490" s="211">
        <v>0.53668197585834532</v>
      </c>
      <c r="J1490" s="211">
        <v>0.47898084271132657</v>
      </c>
      <c r="K1490" s="211">
        <v>0.63715564844984962</v>
      </c>
      <c r="L1490" s="211">
        <v>0.27242615131056414</v>
      </c>
      <c r="M1490" s="211">
        <v>9.9200550200670382E-2</v>
      </c>
      <c r="N1490" s="211">
        <v>0.49368832549173525</v>
      </c>
      <c r="O1490" s="211">
        <v>0.75899361116768538</v>
      </c>
      <c r="P1490" s="211">
        <v>6.9732883009664945E-2</v>
      </c>
      <c r="Q1490" s="211">
        <v>0.15374926161726937</v>
      </c>
      <c r="R1490" s="211">
        <v>0.35577782660184132</v>
      </c>
      <c r="S1490" s="211">
        <v>0.35270898920307808</v>
      </c>
      <c r="T1490" s="211">
        <v>0.59097943747703741</v>
      </c>
      <c r="U1490" s="211">
        <v>0.4115664842199005</v>
      </c>
      <c r="V1490" s="211">
        <v>7.4005764994240497E-2</v>
      </c>
      <c r="W1490" s="211">
        <v>0.55712329972539743</v>
      </c>
      <c r="X1490" s="211">
        <v>0.28805221596284875</v>
      </c>
      <c r="Y1490" s="211">
        <v>0.54201468812170828</v>
      </c>
      <c r="Z1490" s="211">
        <v>0.14863249308192542</v>
      </c>
      <c r="AA1490" s="212">
        <v>0.12305423995268067</v>
      </c>
    </row>
    <row r="1491" spans="1:27" x14ac:dyDescent="0.35">
      <c r="A1491" s="210" t="s">
        <v>2167</v>
      </c>
      <c r="B1491" s="217">
        <v>172.6253522967109</v>
      </c>
      <c r="C1491" s="211">
        <v>4.740522969739995E-2</v>
      </c>
      <c r="D1491" s="211">
        <v>0.12529004737018506</v>
      </c>
      <c r="E1491" s="211">
        <v>7.3860328560609201E-2</v>
      </c>
      <c r="F1491" s="211">
        <v>0.10063960021481248</v>
      </c>
      <c r="G1491" s="211">
        <v>0.12454736519575925</v>
      </c>
      <c r="H1491" s="211">
        <v>0.11623620681617519</v>
      </c>
      <c r="I1491" s="211">
        <v>0.46507731787938333</v>
      </c>
      <c r="J1491" s="211">
        <v>0.45448315737279221</v>
      </c>
      <c r="K1491" s="211">
        <v>0.64903607846496136</v>
      </c>
      <c r="L1491" s="211">
        <v>0.27436684834472003</v>
      </c>
      <c r="M1491" s="211">
        <v>0.1126179085352433</v>
      </c>
      <c r="N1491" s="211">
        <v>0.56816661281779635</v>
      </c>
      <c r="O1491" s="211">
        <v>0.76040304176069839</v>
      </c>
      <c r="P1491" s="211">
        <v>7.1016477283337667E-2</v>
      </c>
      <c r="Q1491" s="211">
        <v>0.1212595976082769</v>
      </c>
      <c r="R1491" s="211">
        <v>0.42876767964446311</v>
      </c>
      <c r="S1491" s="211">
        <v>0.35294320929730438</v>
      </c>
      <c r="T1491" s="211">
        <v>0.56326329811561238</v>
      </c>
      <c r="U1491" s="211">
        <v>0.4971960265541045</v>
      </c>
      <c r="V1491" s="211">
        <v>0.14549654334411111</v>
      </c>
      <c r="W1491" s="211">
        <v>0.54611994796447416</v>
      </c>
      <c r="X1491" s="211">
        <v>0.30611870610548392</v>
      </c>
      <c r="Y1491" s="211">
        <v>0.57082273183528676</v>
      </c>
      <c r="Z1491" s="211">
        <v>0.149376328790015</v>
      </c>
      <c r="AA1491" s="212">
        <v>0.12712651563689273</v>
      </c>
    </row>
    <row r="1492" spans="1:27" x14ac:dyDescent="0.35">
      <c r="A1492" s="210" t="s">
        <v>2168</v>
      </c>
      <c r="B1492" s="217">
        <v>138.2803368608491</v>
      </c>
      <c r="C1492" s="211">
        <v>6.0656143915550492E-2</v>
      </c>
      <c r="D1492" s="211">
        <v>0.12917128439220876</v>
      </c>
      <c r="E1492" s="211">
        <v>7.2475453583489391E-2</v>
      </c>
      <c r="F1492" s="211">
        <v>9.1769672722789311E-2</v>
      </c>
      <c r="G1492" s="211">
        <v>0.12403938896742243</v>
      </c>
      <c r="H1492" s="211">
        <v>0.10308186910496957</v>
      </c>
      <c r="I1492" s="211">
        <v>0.52677878836012648</v>
      </c>
      <c r="J1492" s="211">
        <v>0.46223419618223205</v>
      </c>
      <c r="K1492" s="211">
        <v>0.55543376564061608</v>
      </c>
      <c r="L1492" s="211">
        <v>0.27269589805639011</v>
      </c>
      <c r="M1492" s="211">
        <v>9.4492442089773906E-2</v>
      </c>
      <c r="N1492" s="211">
        <v>0.42130681843104667</v>
      </c>
      <c r="O1492" s="211">
        <v>0.72757577138485163</v>
      </c>
      <c r="P1492" s="211">
        <v>6.8730936006185545E-2</v>
      </c>
      <c r="Q1492" s="211">
        <v>0.1117224577435979</v>
      </c>
      <c r="R1492" s="211">
        <v>0.45324810741722432</v>
      </c>
      <c r="S1492" s="211">
        <v>0.27918847506369948</v>
      </c>
      <c r="T1492" s="211">
        <v>0.55462501011899401</v>
      </c>
      <c r="U1492" s="211">
        <v>0.41225478548267447</v>
      </c>
      <c r="V1492" s="211">
        <v>0.11555054279233741</v>
      </c>
      <c r="W1492" s="211">
        <v>0.58584315878333426</v>
      </c>
      <c r="X1492" s="211">
        <v>0.25448242345007088</v>
      </c>
      <c r="Y1492" s="211">
        <v>0.6466236001467609</v>
      </c>
      <c r="Z1492" s="211">
        <v>0.14243040043276689</v>
      </c>
      <c r="AA1492" s="212">
        <v>0.12039869808076993</v>
      </c>
    </row>
    <row r="1493" spans="1:27" x14ac:dyDescent="0.35">
      <c r="A1493" s="210" t="s">
        <v>2169</v>
      </c>
      <c r="B1493" s="217">
        <v>171.19177270923069</v>
      </c>
      <c r="C1493" s="211">
        <v>5.7444951991430751E-2</v>
      </c>
      <c r="D1493" s="211">
        <v>0.1280341832692187</v>
      </c>
      <c r="E1493" s="211">
        <v>7.6584064512155228E-2</v>
      </c>
      <c r="F1493" s="211">
        <v>0.10854026592889973</v>
      </c>
      <c r="G1493" s="211">
        <v>0.11988499471003651</v>
      </c>
      <c r="H1493" s="211">
        <v>0.1138324892766119</v>
      </c>
      <c r="I1493" s="211">
        <v>0.52590933510232829</v>
      </c>
      <c r="J1493" s="211">
        <v>0.45777081538836795</v>
      </c>
      <c r="K1493" s="211">
        <v>0.63954808260347584</v>
      </c>
      <c r="L1493" s="211">
        <v>0.27052659905938037</v>
      </c>
      <c r="M1493" s="211">
        <v>9.0848792661145011E-2</v>
      </c>
      <c r="N1493" s="211">
        <v>0.36804826587974121</v>
      </c>
      <c r="O1493" s="211">
        <v>0.7345160070700123</v>
      </c>
      <c r="P1493" s="211">
        <v>6.5319131125224597E-2</v>
      </c>
      <c r="Q1493" s="211">
        <v>6.4611409734305056E-2</v>
      </c>
      <c r="R1493" s="211">
        <v>0.43853604509947364</v>
      </c>
      <c r="S1493" s="211">
        <v>0.32118809881622457</v>
      </c>
      <c r="T1493" s="211">
        <v>0.57571171803056198</v>
      </c>
      <c r="U1493" s="211">
        <v>0.53962430081293378</v>
      </c>
      <c r="V1493" s="211">
        <v>0.11766580695614831</v>
      </c>
      <c r="W1493" s="211">
        <v>0.54895053905150248</v>
      </c>
      <c r="X1493" s="211">
        <v>0.38068473625608357</v>
      </c>
      <c r="Y1493" s="211">
        <v>0.74396691114383895</v>
      </c>
      <c r="Z1493" s="211">
        <v>0.14310126550741353</v>
      </c>
      <c r="AA1493" s="212">
        <v>0.11335441033735813</v>
      </c>
    </row>
    <row r="1494" spans="1:27" x14ac:dyDescent="0.35">
      <c r="A1494" s="210" t="s">
        <v>2170</v>
      </c>
      <c r="B1494" s="217">
        <v>114.89936499923434</v>
      </c>
      <c r="C1494" s="211">
        <v>5.3145001397681274E-2</v>
      </c>
      <c r="D1494" s="211">
        <v>0.12582985491735807</v>
      </c>
      <c r="E1494" s="211">
        <v>8.057398206245947E-2</v>
      </c>
      <c r="F1494" s="211">
        <v>8.5983577513969192E-2</v>
      </c>
      <c r="G1494" s="211">
        <v>0.11717029564429102</v>
      </c>
      <c r="H1494" s="211">
        <v>0.10981951353685854</v>
      </c>
      <c r="I1494" s="211">
        <v>0.4826041169177232</v>
      </c>
      <c r="J1494" s="211">
        <v>0.4631432901386498</v>
      </c>
      <c r="K1494" s="211">
        <v>0.60786025881990269</v>
      </c>
      <c r="L1494" s="211">
        <v>0.27887936424502197</v>
      </c>
      <c r="M1494" s="211">
        <v>9.1655792532540484E-2</v>
      </c>
      <c r="N1494" s="211">
        <v>0.53274531474432296</v>
      </c>
      <c r="O1494" s="211">
        <v>0.65404836559362112</v>
      </c>
      <c r="P1494" s="211">
        <v>6.0426945416503841E-2</v>
      </c>
      <c r="Q1494" s="211">
        <v>9.5227172729534834E-2</v>
      </c>
      <c r="R1494" s="211">
        <v>0.47151609088960067</v>
      </c>
      <c r="S1494" s="211">
        <v>0.255770209917213</v>
      </c>
      <c r="T1494" s="211">
        <v>0.62523337604198326</v>
      </c>
      <c r="U1494" s="211">
        <v>0.4206406682665968</v>
      </c>
      <c r="V1494" s="211">
        <v>6.0797463893219328E-2</v>
      </c>
      <c r="W1494" s="211">
        <v>0.60916872747540318</v>
      </c>
      <c r="X1494" s="211">
        <v>0.31350350323618925</v>
      </c>
      <c r="Y1494" s="211">
        <v>0.59629236895196747</v>
      </c>
      <c r="Z1494" s="211">
        <v>0.14704118382785636</v>
      </c>
      <c r="AA1494" s="212">
        <v>0.12147558255135585</v>
      </c>
    </row>
    <row r="1495" spans="1:27" x14ac:dyDescent="0.35">
      <c r="A1495" s="210" t="s">
        <v>2171</v>
      </c>
      <c r="B1495" s="217">
        <v>141.94826626566709</v>
      </c>
      <c r="C1495" s="211">
        <v>6.922810203269919E-2</v>
      </c>
      <c r="D1495" s="211">
        <v>0.12278838226711694</v>
      </c>
      <c r="E1495" s="211">
        <v>7.4790504061132246E-2</v>
      </c>
      <c r="F1495" s="211">
        <v>0.10686882892538457</v>
      </c>
      <c r="G1495" s="211">
        <v>0.12490423026795822</v>
      </c>
      <c r="H1495" s="211">
        <v>0.1198473806588389</v>
      </c>
      <c r="I1495" s="211">
        <v>0.51422140818493389</v>
      </c>
      <c r="J1495" s="211">
        <v>0.40454943633340029</v>
      </c>
      <c r="K1495" s="211">
        <v>0.59309119185580772</v>
      </c>
      <c r="L1495" s="211">
        <v>0.28042590779820609</v>
      </c>
      <c r="M1495" s="211">
        <v>0.10266744311567783</v>
      </c>
      <c r="N1495" s="211">
        <v>0.43804031479738009</v>
      </c>
      <c r="O1495" s="211">
        <v>0.62603837354859959</v>
      </c>
      <c r="P1495" s="211">
        <v>7.1883306288716184E-2</v>
      </c>
      <c r="Q1495" s="211">
        <v>0.12798430968556643</v>
      </c>
      <c r="R1495" s="211">
        <v>0.38672708858368343</v>
      </c>
      <c r="S1495" s="211">
        <v>0.32904130646018215</v>
      </c>
      <c r="T1495" s="211">
        <v>0.54908405836196961</v>
      </c>
      <c r="U1495" s="211">
        <v>0.3487430262225899</v>
      </c>
      <c r="V1495" s="211">
        <v>0.14178619213682508</v>
      </c>
      <c r="W1495" s="211">
        <v>0.54039773234867428</v>
      </c>
      <c r="X1495" s="211">
        <v>0.26735327312369422</v>
      </c>
      <c r="Y1495" s="211">
        <v>0.6211741261051672</v>
      </c>
      <c r="Z1495" s="211">
        <v>0.14881704874278681</v>
      </c>
      <c r="AA1495" s="212">
        <v>0.12325043954933095</v>
      </c>
    </row>
    <row r="1496" spans="1:27" x14ac:dyDescent="0.35">
      <c r="A1496" s="210" t="s">
        <v>2172</v>
      </c>
      <c r="B1496" s="217">
        <v>189.71610173719122</v>
      </c>
      <c r="C1496" s="211">
        <v>5.9656319054535271E-2</v>
      </c>
      <c r="D1496" s="211">
        <v>0.12745298548913134</v>
      </c>
      <c r="E1496" s="211">
        <v>7.3281325003051526E-2</v>
      </c>
      <c r="F1496" s="211">
        <v>8.4796098023796382E-2</v>
      </c>
      <c r="G1496" s="211">
        <v>0.12366365990754666</v>
      </c>
      <c r="H1496" s="211">
        <v>0.11288403319456362</v>
      </c>
      <c r="I1496" s="211">
        <v>0.49820974897951964</v>
      </c>
      <c r="J1496" s="211">
        <v>0.43016979901057995</v>
      </c>
      <c r="K1496" s="211">
        <v>0.60615725725779157</v>
      </c>
      <c r="L1496" s="211">
        <v>0.27386044415882449</v>
      </c>
      <c r="M1496" s="211">
        <v>0.11738416233232268</v>
      </c>
      <c r="N1496" s="211">
        <v>0.3791669922638955</v>
      </c>
      <c r="O1496" s="211">
        <v>0.66451897719189756</v>
      </c>
      <c r="P1496" s="211">
        <v>6.9787712776497146E-2</v>
      </c>
      <c r="Q1496" s="211">
        <v>5.8508523738768095E-2</v>
      </c>
      <c r="R1496" s="211">
        <v>0.47963283745223528</v>
      </c>
      <c r="S1496" s="211">
        <v>0.40565423828635699</v>
      </c>
      <c r="T1496" s="211">
        <v>0.59760898275854568</v>
      </c>
      <c r="U1496" s="211">
        <v>0.50758344726540183</v>
      </c>
      <c r="V1496" s="211">
        <v>0.15688756928277367</v>
      </c>
      <c r="W1496" s="211">
        <v>0.54905285807863391</v>
      </c>
      <c r="X1496" s="211">
        <v>0.32984456115978522</v>
      </c>
      <c r="Y1496" s="211">
        <v>0.55599470132546469</v>
      </c>
      <c r="Z1496" s="211">
        <v>0.14615338596217026</v>
      </c>
      <c r="AA1496" s="212">
        <v>0.1139224753017561</v>
      </c>
    </row>
    <row r="1497" spans="1:27" x14ac:dyDescent="0.35">
      <c r="A1497" s="210" t="s">
        <v>2173</v>
      </c>
      <c r="B1497" s="217">
        <v>134.11156720868428</v>
      </c>
      <c r="C1497" s="211">
        <v>6.5340643335040902E-2</v>
      </c>
      <c r="D1497" s="211">
        <v>0.12313304865477376</v>
      </c>
      <c r="E1497" s="211">
        <v>7.8676717769810361E-2</v>
      </c>
      <c r="F1497" s="211">
        <v>0.1072557037922488</v>
      </c>
      <c r="G1497" s="211">
        <v>0.12554428292600542</v>
      </c>
      <c r="H1497" s="211">
        <v>0.10660425371864761</v>
      </c>
      <c r="I1497" s="211">
        <v>0.52076280123900753</v>
      </c>
      <c r="J1497" s="211">
        <v>0.46206915590949466</v>
      </c>
      <c r="K1497" s="211">
        <v>0.5347532204065647</v>
      </c>
      <c r="L1497" s="211">
        <v>0.27950001734585106</v>
      </c>
      <c r="M1497" s="211">
        <v>9.3968947213148163E-2</v>
      </c>
      <c r="N1497" s="211">
        <v>0.41780582357170959</v>
      </c>
      <c r="O1497" s="211">
        <v>0.5875879272383755</v>
      </c>
      <c r="P1497" s="211">
        <v>6.6377966865408797E-2</v>
      </c>
      <c r="Q1497" s="211">
        <v>0.12828840335748912</v>
      </c>
      <c r="R1497" s="211">
        <v>0.4403253746036262</v>
      </c>
      <c r="S1497" s="211">
        <v>0.4342025096644096</v>
      </c>
      <c r="T1497" s="211">
        <v>0.50410009242626364</v>
      </c>
      <c r="U1497" s="211">
        <v>0.33892130714115404</v>
      </c>
      <c r="V1497" s="211">
        <v>0.14836987425227374</v>
      </c>
      <c r="W1497" s="211">
        <v>0.52540361089375898</v>
      </c>
      <c r="X1497" s="211">
        <v>0.29696019002373386</v>
      </c>
      <c r="Y1497" s="211">
        <v>0.70638465055206112</v>
      </c>
      <c r="Z1497" s="211">
        <v>0.14794286589657479</v>
      </c>
      <c r="AA1497" s="212">
        <v>0.12200542205829569</v>
      </c>
    </row>
    <row r="1498" spans="1:27" x14ac:dyDescent="0.35">
      <c r="A1498" s="210" t="s">
        <v>2174</v>
      </c>
      <c r="B1498" s="217">
        <v>162.48908181953021</v>
      </c>
      <c r="C1498" s="211">
        <v>6.0197894089899381E-2</v>
      </c>
      <c r="D1498" s="211">
        <v>0.11972408920675827</v>
      </c>
      <c r="E1498" s="211">
        <v>7.1843564236501276E-2</v>
      </c>
      <c r="F1498" s="211">
        <v>0.1221265710649171</v>
      </c>
      <c r="G1498" s="211">
        <v>0.11635917562749468</v>
      </c>
      <c r="H1498" s="211">
        <v>0.11799371373698704</v>
      </c>
      <c r="I1498" s="211">
        <v>0.45121258366222283</v>
      </c>
      <c r="J1498" s="211">
        <v>0.3839533258431983</v>
      </c>
      <c r="K1498" s="211">
        <v>0.6304903965005535</v>
      </c>
      <c r="L1498" s="211">
        <v>0.28138347216891751</v>
      </c>
      <c r="M1498" s="211">
        <v>0.10742063649445663</v>
      </c>
      <c r="N1498" s="211">
        <v>0.46598270888233995</v>
      </c>
      <c r="O1498" s="211">
        <v>0.65377338759291059</v>
      </c>
      <c r="P1498" s="211">
        <v>6.5246955510574467E-2</v>
      </c>
      <c r="Q1498" s="211">
        <v>0.12499649741419788</v>
      </c>
      <c r="R1498" s="211">
        <v>0.43984642141744995</v>
      </c>
      <c r="S1498" s="211">
        <v>0.35077635121652406</v>
      </c>
      <c r="T1498" s="211">
        <v>0.60158766792978935</v>
      </c>
      <c r="U1498" s="211">
        <v>0.40362181629514543</v>
      </c>
      <c r="V1498" s="211">
        <v>0.13751395756692072</v>
      </c>
      <c r="W1498" s="211">
        <v>0.51571762800250787</v>
      </c>
      <c r="X1498" s="211">
        <v>0.3523996840574245</v>
      </c>
      <c r="Y1498" s="211">
        <v>0.69304612226865481</v>
      </c>
      <c r="Z1498" s="211">
        <v>0.14568174473691303</v>
      </c>
      <c r="AA1498" s="212">
        <v>0.11641834875910495</v>
      </c>
    </row>
    <row r="1499" spans="1:27" x14ac:dyDescent="0.35">
      <c r="A1499" s="210" t="s">
        <v>2175</v>
      </c>
      <c r="B1499" s="217">
        <v>125.08025767297673</v>
      </c>
      <c r="C1499" s="211">
        <v>7.2456897304812112E-2</v>
      </c>
      <c r="D1499" s="211">
        <v>0.12560407060393619</v>
      </c>
      <c r="E1499" s="211">
        <v>8.2282865748870268E-2</v>
      </c>
      <c r="F1499" s="211">
        <v>0.10639946638463896</v>
      </c>
      <c r="G1499" s="211">
        <v>0.11924186009541803</v>
      </c>
      <c r="H1499" s="211">
        <v>0.11112794588055637</v>
      </c>
      <c r="I1499" s="211">
        <v>0.48158006378435825</v>
      </c>
      <c r="J1499" s="211">
        <v>0.44260740317128794</v>
      </c>
      <c r="K1499" s="211">
        <v>0.56373836915720277</v>
      </c>
      <c r="L1499" s="211">
        <v>0.27467847578369131</v>
      </c>
      <c r="M1499" s="211">
        <v>0.1012945833418659</v>
      </c>
      <c r="N1499" s="211">
        <v>0.39113222565671801</v>
      </c>
      <c r="O1499" s="211">
        <v>0.64198811192497318</v>
      </c>
      <c r="P1499" s="211">
        <v>6.6021384076230025E-2</v>
      </c>
      <c r="Q1499" s="211">
        <v>7.4460518198025794E-2</v>
      </c>
      <c r="R1499" s="211">
        <v>0.39789250176649071</v>
      </c>
      <c r="S1499" s="211">
        <v>0.34980315503065873</v>
      </c>
      <c r="T1499" s="211">
        <v>0.56750113989695583</v>
      </c>
      <c r="U1499" s="211">
        <v>0.43443532688366948</v>
      </c>
      <c r="V1499" s="211">
        <v>7.9270537325695473E-2</v>
      </c>
      <c r="W1499" s="211">
        <v>0.60302488276055155</v>
      </c>
      <c r="X1499" s="211">
        <v>0.3094128750314048</v>
      </c>
      <c r="Y1499" s="211">
        <v>0.62107629619045612</v>
      </c>
      <c r="Z1499" s="211">
        <v>0.1495799052795149</v>
      </c>
      <c r="AA1499" s="212">
        <v>0.11763936548725268</v>
      </c>
    </row>
    <row r="1500" spans="1:27" x14ac:dyDescent="0.35">
      <c r="A1500" s="210" t="s">
        <v>2176</v>
      </c>
      <c r="B1500" s="217">
        <v>164.00940727671875</v>
      </c>
      <c r="C1500" s="211">
        <v>6.6031900149105816E-2</v>
      </c>
      <c r="D1500" s="211">
        <v>0.12619301283690781</v>
      </c>
      <c r="E1500" s="211">
        <v>7.5653909093191196E-2</v>
      </c>
      <c r="F1500" s="211">
        <v>0.12245297072607325</v>
      </c>
      <c r="G1500" s="211">
        <v>0.11655173850715693</v>
      </c>
      <c r="H1500" s="211">
        <v>0.12446799260756661</v>
      </c>
      <c r="I1500" s="211">
        <v>0.42908580827877013</v>
      </c>
      <c r="J1500" s="211">
        <v>0.39163862882843725</v>
      </c>
      <c r="K1500" s="211">
        <v>0.64129329084457898</v>
      </c>
      <c r="L1500" s="211">
        <v>0.28339086054318213</v>
      </c>
      <c r="M1500" s="211">
        <v>9.1546031648971252E-2</v>
      </c>
      <c r="N1500" s="211">
        <v>0.39450776569939927</v>
      </c>
      <c r="O1500" s="211">
        <v>0.72995751977553047</v>
      </c>
      <c r="P1500" s="211">
        <v>6.5200526205000095E-2</v>
      </c>
      <c r="Q1500" s="211">
        <v>8.3801218347061363E-2</v>
      </c>
      <c r="R1500" s="211">
        <v>0.49492769424334154</v>
      </c>
      <c r="S1500" s="211">
        <v>0.27853726939211848</v>
      </c>
      <c r="T1500" s="211">
        <v>0.53003756807624658</v>
      </c>
      <c r="U1500" s="211">
        <v>0.50903000538624299</v>
      </c>
      <c r="V1500" s="211">
        <v>0.14522964807408015</v>
      </c>
      <c r="W1500" s="211">
        <v>0.53584098573959504</v>
      </c>
      <c r="X1500" s="211">
        <v>0.32822114783397399</v>
      </c>
      <c r="Y1500" s="211">
        <v>0.65281774387208591</v>
      </c>
      <c r="Z1500" s="211">
        <v>0.1480919051271995</v>
      </c>
      <c r="AA1500" s="212">
        <v>0.11753257892403876</v>
      </c>
    </row>
    <row r="1501" spans="1:27" x14ac:dyDescent="0.35">
      <c r="A1501" s="210" t="s">
        <v>2177</v>
      </c>
      <c r="B1501" s="217">
        <v>149.45271791851619</v>
      </c>
      <c r="C1501" s="211">
        <v>6.4205356595755159E-2</v>
      </c>
      <c r="D1501" s="211">
        <v>0.12330821374837229</v>
      </c>
      <c r="E1501" s="211">
        <v>7.9100928827599615E-2</v>
      </c>
      <c r="F1501" s="211">
        <v>9.8534782068119109E-2</v>
      </c>
      <c r="G1501" s="211">
        <v>0.12177449391242806</v>
      </c>
      <c r="H1501" s="211">
        <v>0.10675542325677431</v>
      </c>
      <c r="I1501" s="211">
        <v>0.48133806962850112</v>
      </c>
      <c r="J1501" s="211">
        <v>0.44556978964217409</v>
      </c>
      <c r="K1501" s="211">
        <v>0.54004558204298936</v>
      </c>
      <c r="L1501" s="211">
        <v>0.2706587624428568</v>
      </c>
      <c r="M1501" s="211">
        <v>0.10181828040923412</v>
      </c>
      <c r="N1501" s="211">
        <v>0.42871270103860459</v>
      </c>
      <c r="O1501" s="211">
        <v>0.76639032264819462</v>
      </c>
      <c r="P1501" s="211">
        <v>6.8553691390001892E-2</v>
      </c>
      <c r="Q1501" s="211">
        <v>0.11875738205584344</v>
      </c>
      <c r="R1501" s="211">
        <v>0.45471491404519498</v>
      </c>
      <c r="S1501" s="211">
        <v>0.30181431918303442</v>
      </c>
      <c r="T1501" s="211">
        <v>0.59706432151698585</v>
      </c>
      <c r="U1501" s="211">
        <v>0.45554049331270663</v>
      </c>
      <c r="V1501" s="211">
        <v>0.10123180914426345</v>
      </c>
      <c r="W1501" s="211">
        <v>0.54688810292758083</v>
      </c>
      <c r="X1501" s="211">
        <v>0.37421970621313688</v>
      </c>
      <c r="Y1501" s="211">
        <v>0.63945162461687521</v>
      </c>
      <c r="Z1501" s="211">
        <v>0.14982047333698389</v>
      </c>
      <c r="AA1501" s="212">
        <v>0.11653315632833944</v>
      </c>
    </row>
    <row r="1502" spans="1:27" x14ac:dyDescent="0.35">
      <c r="A1502" s="210" t="s">
        <v>2178</v>
      </c>
      <c r="B1502" s="217">
        <v>155.40393328602988</v>
      </c>
      <c r="C1502" s="211">
        <v>6.2111814625737893E-2</v>
      </c>
      <c r="D1502" s="211">
        <v>0.12400030466034186</v>
      </c>
      <c r="E1502" s="211">
        <v>7.8815933743944605E-2</v>
      </c>
      <c r="F1502" s="211">
        <v>7.6370806858703066E-2</v>
      </c>
      <c r="G1502" s="211">
        <v>0.12379171884178224</v>
      </c>
      <c r="H1502" s="211">
        <v>0.11491816642057201</v>
      </c>
      <c r="I1502" s="211">
        <v>0.50631622227719331</v>
      </c>
      <c r="J1502" s="211">
        <v>0.40134717436859402</v>
      </c>
      <c r="K1502" s="211">
        <v>0.5942176349004622</v>
      </c>
      <c r="L1502" s="211">
        <v>0.27422370396847873</v>
      </c>
      <c r="M1502" s="211">
        <v>9.4467687384803656E-2</v>
      </c>
      <c r="N1502" s="211">
        <v>0.37847016168948583</v>
      </c>
      <c r="O1502" s="211">
        <v>0.73993394141144675</v>
      </c>
      <c r="P1502" s="211">
        <v>6.9804020422682189E-2</v>
      </c>
      <c r="Q1502" s="211">
        <v>6.4254503341586583E-2</v>
      </c>
      <c r="R1502" s="211">
        <v>0.45493996165282169</v>
      </c>
      <c r="S1502" s="211">
        <v>0.30565632019816608</v>
      </c>
      <c r="T1502" s="211">
        <v>0.5014657958234775</v>
      </c>
      <c r="U1502" s="211">
        <v>0.48889604072655768</v>
      </c>
      <c r="V1502" s="211">
        <v>0.14735952214779174</v>
      </c>
      <c r="W1502" s="211">
        <v>0.55480414405650214</v>
      </c>
      <c r="X1502" s="211">
        <v>0.30777016422289005</v>
      </c>
      <c r="Y1502" s="211">
        <v>0.56574538760418847</v>
      </c>
      <c r="Z1502" s="211">
        <v>0.14917176034497348</v>
      </c>
      <c r="AA1502" s="212">
        <v>0.11848354465132509</v>
      </c>
    </row>
    <row r="1503" spans="1:27" x14ac:dyDescent="0.35">
      <c r="A1503" s="210" t="s">
        <v>2179</v>
      </c>
      <c r="B1503" s="217">
        <v>146.07857168798989</v>
      </c>
      <c r="C1503" s="211">
        <v>6.5947348405048622E-2</v>
      </c>
      <c r="D1503" s="211">
        <v>0.11784016764815378</v>
      </c>
      <c r="E1503" s="211">
        <v>6.682430352583893E-2</v>
      </c>
      <c r="F1503" s="211">
        <v>9.9567686252583304E-2</v>
      </c>
      <c r="G1503" s="211">
        <v>0.11415764504636071</v>
      </c>
      <c r="H1503" s="211">
        <v>0.12217387732001136</v>
      </c>
      <c r="I1503" s="211">
        <v>0.48912541994546965</v>
      </c>
      <c r="J1503" s="211">
        <v>0.47133090336954342</v>
      </c>
      <c r="K1503" s="211">
        <v>0.59654693141950466</v>
      </c>
      <c r="L1503" s="211">
        <v>0.27298501017384819</v>
      </c>
      <c r="M1503" s="211">
        <v>0.10641075411664977</v>
      </c>
      <c r="N1503" s="211">
        <v>0.42374141892178452</v>
      </c>
      <c r="O1503" s="211">
        <v>0.77922969779944451</v>
      </c>
      <c r="P1503" s="211">
        <v>6.182243779246932E-2</v>
      </c>
      <c r="Q1503" s="211">
        <v>7.0913308032403588E-2</v>
      </c>
      <c r="R1503" s="211">
        <v>0.49205137533263071</v>
      </c>
      <c r="S1503" s="211">
        <v>0.27723850923205057</v>
      </c>
      <c r="T1503" s="211">
        <v>0.57807313528239135</v>
      </c>
      <c r="U1503" s="211">
        <v>0.41417236764569898</v>
      </c>
      <c r="V1503" s="211">
        <v>0.13421079313024542</v>
      </c>
      <c r="W1503" s="211">
        <v>0.49241013154283625</v>
      </c>
      <c r="X1503" s="211">
        <v>0.34542410929869027</v>
      </c>
      <c r="Y1503" s="211">
        <v>0.65916714168025559</v>
      </c>
      <c r="Z1503" s="211">
        <v>0.14107886314376322</v>
      </c>
      <c r="AA1503" s="212">
        <v>0.11757152803089783</v>
      </c>
    </row>
    <row r="1504" spans="1:27" x14ac:dyDescent="0.35">
      <c r="A1504" s="210" t="s">
        <v>2180</v>
      </c>
      <c r="B1504" s="217">
        <v>121.59366587730332</v>
      </c>
      <c r="C1504" s="211">
        <v>7.3361744087361874E-2</v>
      </c>
      <c r="D1504" s="211">
        <v>0.12183877022120725</v>
      </c>
      <c r="E1504" s="211">
        <v>7.1281663108231239E-2</v>
      </c>
      <c r="F1504" s="211">
        <v>6.9645722341688587E-2</v>
      </c>
      <c r="G1504" s="211">
        <v>0.12337161828477823</v>
      </c>
      <c r="H1504" s="211">
        <v>0.12213941475652389</v>
      </c>
      <c r="I1504" s="211">
        <v>0.42464574066831562</v>
      </c>
      <c r="J1504" s="211">
        <v>0.48486546965709348</v>
      </c>
      <c r="K1504" s="211">
        <v>0.55480791423772968</v>
      </c>
      <c r="L1504" s="211">
        <v>0.27260008548270054</v>
      </c>
      <c r="M1504" s="211">
        <v>9.1159370242749727E-2</v>
      </c>
      <c r="N1504" s="211">
        <v>0.38461125523136669</v>
      </c>
      <c r="O1504" s="211">
        <v>0.56697605235005544</v>
      </c>
      <c r="P1504" s="211">
        <v>6.8574412784288982E-2</v>
      </c>
      <c r="Q1504" s="211">
        <v>9.8961336525662524E-2</v>
      </c>
      <c r="R1504" s="211">
        <v>0.45124729314469914</v>
      </c>
      <c r="S1504" s="211">
        <v>0.3808781760499772</v>
      </c>
      <c r="T1504" s="211">
        <v>0.57037217463475021</v>
      </c>
      <c r="U1504" s="211">
        <v>0.32593815571677975</v>
      </c>
      <c r="V1504" s="211">
        <v>0.11790360913017843</v>
      </c>
      <c r="W1504" s="211">
        <v>0.5649798915952492</v>
      </c>
      <c r="X1504" s="211">
        <v>0.344197067514942</v>
      </c>
      <c r="Y1504" s="211">
        <v>0.71054899321468923</v>
      </c>
      <c r="Z1504" s="211">
        <v>0.14102420329225232</v>
      </c>
      <c r="AA1504" s="212">
        <v>0.12295178693025066</v>
      </c>
    </row>
    <row r="1505" spans="1:27" x14ac:dyDescent="0.35">
      <c r="A1505" s="210" t="s">
        <v>2181</v>
      </c>
      <c r="B1505" s="217">
        <v>119.04627691684536</v>
      </c>
      <c r="C1505" s="211">
        <v>5.739960550766228E-2</v>
      </c>
      <c r="D1505" s="211">
        <v>0.12873138478864521</v>
      </c>
      <c r="E1505" s="211">
        <v>8.2699937207269245E-2</v>
      </c>
      <c r="F1505" s="211">
        <v>0.11509630633958409</v>
      </c>
      <c r="G1505" s="211">
        <v>0.11477430315908183</v>
      </c>
      <c r="H1505" s="211">
        <v>0.1193345267226224</v>
      </c>
      <c r="I1505" s="211">
        <v>0.48786502877495569</v>
      </c>
      <c r="J1505" s="211">
        <v>0.41128164494520858</v>
      </c>
      <c r="K1505" s="211">
        <v>0.60542681137231735</v>
      </c>
      <c r="L1505" s="211">
        <v>0.27515053461104461</v>
      </c>
      <c r="M1505" s="211">
        <v>0.10435130819636332</v>
      </c>
      <c r="N1505" s="211">
        <v>0.50113324926662239</v>
      </c>
      <c r="O1505" s="211">
        <v>0.61062957380898497</v>
      </c>
      <c r="P1505" s="211">
        <v>6.8492822651506788E-2</v>
      </c>
      <c r="Q1505" s="211">
        <v>9.9735975872138116E-2</v>
      </c>
      <c r="R1505" s="211">
        <v>0.43249379652454534</v>
      </c>
      <c r="S1505" s="211">
        <v>0.34307435556504029</v>
      </c>
      <c r="T1505" s="211">
        <v>0.54372976335006329</v>
      </c>
      <c r="U1505" s="211">
        <v>0.37047918769510313</v>
      </c>
      <c r="V1505" s="211">
        <v>7.1648061294054349E-2</v>
      </c>
      <c r="W1505" s="211">
        <v>0.53136217704117961</v>
      </c>
      <c r="X1505" s="211">
        <v>0.28595407923602167</v>
      </c>
      <c r="Y1505" s="211">
        <v>0.62232737518170322</v>
      </c>
      <c r="Z1505" s="211">
        <v>0.14762784333311957</v>
      </c>
      <c r="AA1505" s="212">
        <v>0.12459666048590036</v>
      </c>
    </row>
    <row r="1506" spans="1:27" x14ac:dyDescent="0.35">
      <c r="A1506" s="210" t="s">
        <v>2182</v>
      </c>
      <c r="B1506" s="217">
        <v>152.43299276593186</v>
      </c>
      <c r="C1506" s="211">
        <v>6.0755369507694945E-2</v>
      </c>
      <c r="D1506" s="211">
        <v>0.12772461971524793</v>
      </c>
      <c r="E1506" s="211">
        <v>7.393008195170564E-2</v>
      </c>
      <c r="F1506" s="211">
        <v>0.10875279550066635</v>
      </c>
      <c r="G1506" s="211">
        <v>0.12163569173923298</v>
      </c>
      <c r="H1506" s="211">
        <v>0.11848394970997968</v>
      </c>
      <c r="I1506" s="211">
        <v>0.46091237223021336</v>
      </c>
      <c r="J1506" s="211">
        <v>0.41147288150565464</v>
      </c>
      <c r="K1506" s="211">
        <v>0.62606201334580447</v>
      </c>
      <c r="L1506" s="211">
        <v>0.28354988679037846</v>
      </c>
      <c r="M1506" s="211">
        <v>0.11802054854284232</v>
      </c>
      <c r="N1506" s="211">
        <v>0.3940978906804965</v>
      </c>
      <c r="O1506" s="211">
        <v>0.70370023988552355</v>
      </c>
      <c r="P1506" s="211">
        <v>7.0064524480109469E-2</v>
      </c>
      <c r="Q1506" s="211">
        <v>4.8913644190384423E-2</v>
      </c>
      <c r="R1506" s="211">
        <v>0.4105390885485915</v>
      </c>
      <c r="S1506" s="211">
        <v>0.32384462366473449</v>
      </c>
      <c r="T1506" s="211">
        <v>0.59447997688853704</v>
      </c>
      <c r="U1506" s="211">
        <v>0.34318548365128687</v>
      </c>
      <c r="V1506" s="211">
        <v>0.12188714433680131</v>
      </c>
      <c r="W1506" s="211">
        <v>0.52085762939839886</v>
      </c>
      <c r="X1506" s="211">
        <v>0.29518879071018805</v>
      </c>
      <c r="Y1506" s="211">
        <v>0.65886620925269201</v>
      </c>
      <c r="Z1506" s="211">
        <v>0.14823731692446115</v>
      </c>
      <c r="AA1506" s="212">
        <v>0.11678631197978985</v>
      </c>
    </row>
    <row r="1507" spans="1:27" x14ac:dyDescent="0.35">
      <c r="A1507" s="210" t="s">
        <v>2183</v>
      </c>
      <c r="B1507" s="217">
        <v>158.15622573926311</v>
      </c>
      <c r="C1507" s="211">
        <v>6.1490306019334487E-2</v>
      </c>
      <c r="D1507" s="211">
        <v>0.12427973670489129</v>
      </c>
      <c r="E1507" s="211">
        <v>6.7969810402777248E-2</v>
      </c>
      <c r="F1507" s="211">
        <v>7.191054676754742E-2</v>
      </c>
      <c r="G1507" s="211">
        <v>0.11836770465388463</v>
      </c>
      <c r="H1507" s="211">
        <v>0.10745388175041078</v>
      </c>
      <c r="I1507" s="211">
        <v>0.50356774470700516</v>
      </c>
      <c r="J1507" s="211">
        <v>0.40985857007730175</v>
      </c>
      <c r="K1507" s="211">
        <v>0.63346080924401937</v>
      </c>
      <c r="L1507" s="211">
        <v>0.27094025527874632</v>
      </c>
      <c r="M1507" s="211">
        <v>8.5155881273038594E-2</v>
      </c>
      <c r="N1507" s="211">
        <v>0.41789139827118255</v>
      </c>
      <c r="O1507" s="211">
        <v>0.7466336695671425</v>
      </c>
      <c r="P1507" s="211">
        <v>7.1316560179048208E-2</v>
      </c>
      <c r="Q1507" s="211">
        <v>7.9107416471821415E-2</v>
      </c>
      <c r="R1507" s="211">
        <v>0.44462563520413922</v>
      </c>
      <c r="S1507" s="211">
        <v>0.3479567959128636</v>
      </c>
      <c r="T1507" s="211">
        <v>0.54003614339441053</v>
      </c>
      <c r="U1507" s="211">
        <v>0.47822050669879201</v>
      </c>
      <c r="V1507" s="211">
        <v>0.12225261800249478</v>
      </c>
      <c r="W1507" s="211">
        <v>0.61847007611575844</v>
      </c>
      <c r="X1507" s="211">
        <v>0.31498045234387534</v>
      </c>
      <c r="Y1507" s="211">
        <v>0.58304212975062686</v>
      </c>
      <c r="Z1507" s="211">
        <v>0.14958891682592185</v>
      </c>
      <c r="AA1507" s="212">
        <v>0.11283350754014451</v>
      </c>
    </row>
    <row r="1508" spans="1:27" x14ac:dyDescent="0.35">
      <c r="A1508" s="210" t="s">
        <v>2184</v>
      </c>
      <c r="B1508" s="217">
        <v>119.34975981556315</v>
      </c>
      <c r="C1508" s="211">
        <v>8.2127160366559648E-2</v>
      </c>
      <c r="D1508" s="211">
        <v>0.12645155794133744</v>
      </c>
      <c r="E1508" s="211">
        <v>7.1835226757537451E-2</v>
      </c>
      <c r="F1508" s="211">
        <v>9.9637982231336852E-2</v>
      </c>
      <c r="G1508" s="211">
        <v>0.11564909565713079</v>
      </c>
      <c r="H1508" s="211">
        <v>0.11436739291457132</v>
      </c>
      <c r="I1508" s="211">
        <v>0.44926106474558075</v>
      </c>
      <c r="J1508" s="211">
        <v>0.39311601422775749</v>
      </c>
      <c r="K1508" s="211">
        <v>0.59389230373080459</v>
      </c>
      <c r="L1508" s="211">
        <v>0.27153250379013866</v>
      </c>
      <c r="M1508" s="211">
        <v>9.7092443101126524E-2</v>
      </c>
      <c r="N1508" s="211">
        <v>0.37607067201004402</v>
      </c>
      <c r="O1508" s="211">
        <v>0.70189720537321165</v>
      </c>
      <c r="P1508" s="211">
        <v>6.8756657790670389E-2</v>
      </c>
      <c r="Q1508" s="211">
        <v>0.14063506640300322</v>
      </c>
      <c r="R1508" s="211">
        <v>0.45710477038378877</v>
      </c>
      <c r="S1508" s="211">
        <v>0.32660308814139799</v>
      </c>
      <c r="T1508" s="211">
        <v>0.54346950312864817</v>
      </c>
      <c r="U1508" s="211">
        <v>0.37183057036109207</v>
      </c>
      <c r="V1508" s="211">
        <v>8.768917655421346E-2</v>
      </c>
      <c r="W1508" s="211">
        <v>0.5342277099443018</v>
      </c>
      <c r="X1508" s="211">
        <v>0.27140181004504355</v>
      </c>
      <c r="Y1508" s="211">
        <v>0.64601926318772729</v>
      </c>
      <c r="Z1508" s="211">
        <v>0.14366880801851084</v>
      </c>
      <c r="AA1508" s="212">
        <v>0.12427428554461745</v>
      </c>
    </row>
    <row r="1509" spans="1:27" x14ac:dyDescent="0.35">
      <c r="A1509" s="210" t="s">
        <v>2185</v>
      </c>
      <c r="B1509" s="217">
        <v>167.70440789078935</v>
      </c>
      <c r="C1509" s="211">
        <v>5.6675281465177016E-2</v>
      </c>
      <c r="D1509" s="211">
        <v>0.12333401493012559</v>
      </c>
      <c r="E1509" s="211">
        <v>7.8409601637687537E-2</v>
      </c>
      <c r="F1509" s="211">
        <v>9.979021893974005E-2</v>
      </c>
      <c r="G1509" s="211">
        <v>0.12441970054237129</v>
      </c>
      <c r="H1509" s="211">
        <v>0.1062330589007741</v>
      </c>
      <c r="I1509" s="211">
        <v>0.50797808611656126</v>
      </c>
      <c r="J1509" s="211">
        <v>0.45954131137887227</v>
      </c>
      <c r="K1509" s="211">
        <v>0.60796397274391079</v>
      </c>
      <c r="L1509" s="211">
        <v>0.26995206419629997</v>
      </c>
      <c r="M1509" s="211">
        <v>0.10447245296871623</v>
      </c>
      <c r="N1509" s="211">
        <v>0.4149477328413097</v>
      </c>
      <c r="O1509" s="211">
        <v>0.64935026657996531</v>
      </c>
      <c r="P1509" s="211">
        <v>6.6815897968787077E-2</v>
      </c>
      <c r="Q1509" s="211">
        <v>7.5046715967248295E-2</v>
      </c>
      <c r="R1509" s="211">
        <v>0.47238543452804477</v>
      </c>
      <c r="S1509" s="211">
        <v>0.28654976296585438</v>
      </c>
      <c r="T1509" s="211">
        <v>0.55189361518971158</v>
      </c>
      <c r="U1509" s="211">
        <v>0.43646510646566739</v>
      </c>
      <c r="V1509" s="211">
        <v>0.16576423598992701</v>
      </c>
      <c r="W1509" s="211">
        <v>0.55228872647897564</v>
      </c>
      <c r="X1509" s="211">
        <v>0.26805886082092978</v>
      </c>
      <c r="Y1509" s="211">
        <v>0.52836697836147628</v>
      </c>
      <c r="Z1509" s="211">
        <v>0.14926468481654373</v>
      </c>
      <c r="AA1509" s="212">
        <v>0.1120918821232363</v>
      </c>
    </row>
    <row r="1510" spans="1:27" x14ac:dyDescent="0.35">
      <c r="A1510" s="210" t="s">
        <v>2186</v>
      </c>
      <c r="B1510" s="217">
        <v>197.62837041558458</v>
      </c>
      <c r="C1510" s="211">
        <v>7.6743522614324891E-2</v>
      </c>
      <c r="D1510" s="211">
        <v>0.12706974475784358</v>
      </c>
      <c r="E1510" s="211">
        <v>7.3181034916190824E-2</v>
      </c>
      <c r="F1510" s="211">
        <v>8.8171730809037979E-2</v>
      </c>
      <c r="G1510" s="211">
        <v>0.12423478996394831</v>
      </c>
      <c r="H1510" s="211">
        <v>0.10691915983572513</v>
      </c>
      <c r="I1510" s="211">
        <v>0.52173015858168292</v>
      </c>
      <c r="J1510" s="211">
        <v>0.4392377103423919</v>
      </c>
      <c r="K1510" s="211">
        <v>0.62397785801039096</v>
      </c>
      <c r="L1510" s="211">
        <v>0.28077636974907888</v>
      </c>
      <c r="M1510" s="211">
        <v>0.11660153383463084</v>
      </c>
      <c r="N1510" s="211">
        <v>0.45418351770456494</v>
      </c>
      <c r="O1510" s="211">
        <v>0.6089272854179808</v>
      </c>
      <c r="P1510" s="211">
        <v>6.9568636484024102E-2</v>
      </c>
      <c r="Q1510" s="211">
        <v>6.1660754379483276E-2</v>
      </c>
      <c r="R1510" s="211">
        <v>0.4536933798406807</v>
      </c>
      <c r="S1510" s="211">
        <v>0.33984737141463883</v>
      </c>
      <c r="T1510" s="211">
        <v>0.59690213956758031</v>
      </c>
      <c r="U1510" s="211">
        <v>0.47444021267030173</v>
      </c>
      <c r="V1510" s="211">
        <v>0.15972373924570946</v>
      </c>
      <c r="W1510" s="211">
        <v>0.52849780313848516</v>
      </c>
      <c r="X1510" s="211">
        <v>0.2765292126476081</v>
      </c>
      <c r="Y1510" s="211">
        <v>0.68358637543079925</v>
      </c>
      <c r="Z1510" s="211">
        <v>0.14886198096945696</v>
      </c>
      <c r="AA1510" s="212">
        <v>0.11743950659669966</v>
      </c>
    </row>
    <row r="1511" spans="1:27" x14ac:dyDescent="0.35">
      <c r="A1511" s="210" t="s">
        <v>2187</v>
      </c>
      <c r="B1511" s="217">
        <v>129.56333333435285</v>
      </c>
      <c r="C1511" s="211">
        <v>7.108419829313431E-2</v>
      </c>
      <c r="D1511" s="211">
        <v>0.12926983815434637</v>
      </c>
      <c r="E1511" s="211">
        <v>7.533242108223645E-2</v>
      </c>
      <c r="F1511" s="211">
        <v>8.7203472443342672E-2</v>
      </c>
      <c r="G1511" s="211">
        <v>0.11944680228916971</v>
      </c>
      <c r="H1511" s="211">
        <v>0.11685419338894194</v>
      </c>
      <c r="I1511" s="211">
        <v>0.49144963519773444</v>
      </c>
      <c r="J1511" s="211">
        <v>0.46848040520189749</v>
      </c>
      <c r="K1511" s="211">
        <v>0.55127045837470423</v>
      </c>
      <c r="L1511" s="211">
        <v>0.27667147906052425</v>
      </c>
      <c r="M1511" s="211">
        <v>0.10007945432583465</v>
      </c>
      <c r="N1511" s="211">
        <v>0.50428088673205651</v>
      </c>
      <c r="O1511" s="211">
        <v>0.75982148962530316</v>
      </c>
      <c r="P1511" s="211">
        <v>7.0277918422674043E-2</v>
      </c>
      <c r="Q1511" s="211">
        <v>8.0041515296299354E-2</v>
      </c>
      <c r="R1511" s="211">
        <v>0.44285103871384474</v>
      </c>
      <c r="S1511" s="211">
        <v>0.39007477023689618</v>
      </c>
      <c r="T1511" s="211">
        <v>0.48645093509268156</v>
      </c>
      <c r="U1511" s="211">
        <v>0.48505082346972972</v>
      </c>
      <c r="V1511" s="211">
        <v>6.365036926517606E-2</v>
      </c>
      <c r="W1511" s="211">
        <v>0.49860106841417029</v>
      </c>
      <c r="X1511" s="211">
        <v>0.31375666048212814</v>
      </c>
      <c r="Y1511" s="211">
        <v>0.62738031487134116</v>
      </c>
      <c r="Z1511" s="211">
        <v>0.14837276048676604</v>
      </c>
      <c r="AA1511" s="212">
        <v>0.11815430790966246</v>
      </c>
    </row>
    <row r="1512" spans="1:27" x14ac:dyDescent="0.35">
      <c r="A1512" s="210" t="s">
        <v>2188</v>
      </c>
      <c r="B1512" s="217">
        <v>120.5123129230368</v>
      </c>
      <c r="C1512" s="211">
        <v>5.1411421150857638E-2</v>
      </c>
      <c r="D1512" s="211">
        <v>0.11683688691973206</v>
      </c>
      <c r="E1512" s="211">
        <v>7.693840268472428E-2</v>
      </c>
      <c r="F1512" s="211">
        <v>7.862654079956008E-2</v>
      </c>
      <c r="G1512" s="211">
        <v>0.12188810814459369</v>
      </c>
      <c r="H1512" s="211">
        <v>0.11102705144179761</v>
      </c>
      <c r="I1512" s="211">
        <v>0.47619212617362217</v>
      </c>
      <c r="J1512" s="211">
        <v>0.40436558775129861</v>
      </c>
      <c r="K1512" s="211">
        <v>0.56093866440364204</v>
      </c>
      <c r="L1512" s="211">
        <v>0.26961171427530611</v>
      </c>
      <c r="M1512" s="211">
        <v>9.7898079317692829E-2</v>
      </c>
      <c r="N1512" s="211">
        <v>0.50355038649524952</v>
      </c>
      <c r="O1512" s="211">
        <v>0.61222967810411666</v>
      </c>
      <c r="P1512" s="211">
        <v>6.7263720326582968E-2</v>
      </c>
      <c r="Q1512" s="211">
        <v>4.6338318993878705E-2</v>
      </c>
      <c r="R1512" s="211">
        <v>0.46129998574730274</v>
      </c>
      <c r="S1512" s="211">
        <v>0.34185735147947627</v>
      </c>
      <c r="T1512" s="211">
        <v>0.57270672988562799</v>
      </c>
      <c r="U1512" s="211">
        <v>0.35384438058692375</v>
      </c>
      <c r="V1512" s="211">
        <v>8.5034215827135856E-2</v>
      </c>
      <c r="W1512" s="211">
        <v>0.57762089708453213</v>
      </c>
      <c r="X1512" s="211">
        <v>0.43558622686919429</v>
      </c>
      <c r="Y1512" s="211">
        <v>0.55156300882638376</v>
      </c>
      <c r="Z1512" s="211">
        <v>0.14716994741825645</v>
      </c>
      <c r="AA1512" s="212">
        <v>0.11488502975918875</v>
      </c>
    </row>
    <row r="1513" spans="1:27" x14ac:dyDescent="0.35">
      <c r="A1513" s="210" t="s">
        <v>2189</v>
      </c>
      <c r="B1513" s="217">
        <v>153.63718596369915</v>
      </c>
      <c r="C1513" s="211">
        <v>7.1334305524447916E-2</v>
      </c>
      <c r="D1513" s="211">
        <v>0.12777779196287195</v>
      </c>
      <c r="E1513" s="211">
        <v>8.00849364531971E-2</v>
      </c>
      <c r="F1513" s="211">
        <v>8.0303634216195102E-2</v>
      </c>
      <c r="G1513" s="211">
        <v>0.12099405515198929</v>
      </c>
      <c r="H1513" s="211">
        <v>0.10729114153831701</v>
      </c>
      <c r="I1513" s="211">
        <v>0.46985626403511377</v>
      </c>
      <c r="J1513" s="211">
        <v>0.44688663220025115</v>
      </c>
      <c r="K1513" s="211">
        <v>0.58272179491013942</v>
      </c>
      <c r="L1513" s="211">
        <v>0.27121482003116748</v>
      </c>
      <c r="M1513" s="211">
        <v>0.11603417287178078</v>
      </c>
      <c r="N1513" s="211">
        <v>0.46794758028595757</v>
      </c>
      <c r="O1513" s="211">
        <v>0.74084419490728715</v>
      </c>
      <c r="P1513" s="211">
        <v>6.4679102376574468E-2</v>
      </c>
      <c r="Q1513" s="211">
        <v>7.3942089738349814E-2</v>
      </c>
      <c r="R1513" s="211">
        <v>0.42949069781204557</v>
      </c>
      <c r="S1513" s="211">
        <v>0.42052153221902078</v>
      </c>
      <c r="T1513" s="211">
        <v>0.51748808346543707</v>
      </c>
      <c r="U1513" s="211">
        <v>0.50950515972115373</v>
      </c>
      <c r="V1513" s="211">
        <v>0.1138487998768313</v>
      </c>
      <c r="W1513" s="211">
        <v>0.54162545174208054</v>
      </c>
      <c r="X1513" s="211">
        <v>0.2685713254971473</v>
      </c>
      <c r="Y1513" s="211">
        <v>0.6061619387493874</v>
      </c>
      <c r="Z1513" s="211">
        <v>0.14994732854934212</v>
      </c>
      <c r="AA1513" s="212">
        <v>0.12050755246398377</v>
      </c>
    </row>
    <row r="1514" spans="1:27" x14ac:dyDescent="0.35">
      <c r="A1514" s="210" t="s">
        <v>2190</v>
      </c>
      <c r="B1514" s="217">
        <v>158.21076814898422</v>
      </c>
      <c r="C1514" s="211">
        <v>7.1997586446737857E-2</v>
      </c>
      <c r="D1514" s="211">
        <v>0.12137192226477164</v>
      </c>
      <c r="E1514" s="211">
        <v>7.0644154782780924E-2</v>
      </c>
      <c r="F1514" s="211">
        <v>0.10141551530751032</v>
      </c>
      <c r="G1514" s="211">
        <v>0.11945133951272492</v>
      </c>
      <c r="H1514" s="211">
        <v>0.11612694683997814</v>
      </c>
      <c r="I1514" s="211">
        <v>0.49554762625960269</v>
      </c>
      <c r="J1514" s="211">
        <v>0.40993732103712222</v>
      </c>
      <c r="K1514" s="211">
        <v>0.59946522208477937</v>
      </c>
      <c r="L1514" s="211">
        <v>0.27391341242131234</v>
      </c>
      <c r="M1514" s="211">
        <v>9.9581579914687038E-2</v>
      </c>
      <c r="N1514" s="211">
        <v>0.46706790652862235</v>
      </c>
      <c r="O1514" s="211">
        <v>0.65296468238250138</v>
      </c>
      <c r="P1514" s="211">
        <v>6.7363876542662293E-2</v>
      </c>
      <c r="Q1514" s="211">
        <v>8.5185381509987002E-2</v>
      </c>
      <c r="R1514" s="211">
        <v>0.46201334201103106</v>
      </c>
      <c r="S1514" s="211">
        <v>0.33336210125505228</v>
      </c>
      <c r="T1514" s="211">
        <v>0.57466013654179904</v>
      </c>
      <c r="U1514" s="211">
        <v>0.4799844692736957</v>
      </c>
      <c r="V1514" s="211">
        <v>0.14687957835878787</v>
      </c>
      <c r="W1514" s="211">
        <v>0.5419975629126994</v>
      </c>
      <c r="X1514" s="211">
        <v>0.36738416241608129</v>
      </c>
      <c r="Y1514" s="211">
        <v>0.64681845172767038</v>
      </c>
      <c r="Z1514" s="211">
        <v>0.14715654296129962</v>
      </c>
      <c r="AA1514" s="212">
        <v>0.12221818832088897</v>
      </c>
    </row>
    <row r="1515" spans="1:27" x14ac:dyDescent="0.35">
      <c r="A1515" s="210" t="s">
        <v>2191</v>
      </c>
      <c r="B1515" s="217">
        <v>136.05764976637232</v>
      </c>
      <c r="C1515" s="211">
        <v>6.6739078887898887E-2</v>
      </c>
      <c r="D1515" s="211">
        <v>0.13083582128935134</v>
      </c>
      <c r="E1515" s="211">
        <v>7.6574555743517611E-2</v>
      </c>
      <c r="F1515" s="211">
        <v>0.10480642988833186</v>
      </c>
      <c r="G1515" s="211">
        <v>0.11640768910789989</v>
      </c>
      <c r="H1515" s="211">
        <v>0.11584416748129557</v>
      </c>
      <c r="I1515" s="211">
        <v>0.5073912878687189</v>
      </c>
      <c r="J1515" s="211">
        <v>0.4771532107366025</v>
      </c>
      <c r="K1515" s="211">
        <v>0.59897604428965656</v>
      </c>
      <c r="L1515" s="211">
        <v>0.27729804805574532</v>
      </c>
      <c r="M1515" s="211">
        <v>8.417486827968107E-2</v>
      </c>
      <c r="N1515" s="211">
        <v>0.48645525022768915</v>
      </c>
      <c r="O1515" s="211">
        <v>0.59301103632405905</v>
      </c>
      <c r="P1515" s="211">
        <v>7.1027725783281634E-2</v>
      </c>
      <c r="Q1515" s="211">
        <v>5.8127570444693383E-2</v>
      </c>
      <c r="R1515" s="211">
        <v>0.39041319448902151</v>
      </c>
      <c r="S1515" s="211">
        <v>0.31513157373948186</v>
      </c>
      <c r="T1515" s="211">
        <v>0.55172832974728248</v>
      </c>
      <c r="U1515" s="211">
        <v>0.43112913698324029</v>
      </c>
      <c r="V1515" s="211">
        <v>0.10871253894070644</v>
      </c>
      <c r="W1515" s="211">
        <v>0.57719242778215274</v>
      </c>
      <c r="X1515" s="211">
        <v>0.33183851638788225</v>
      </c>
      <c r="Y1515" s="211">
        <v>0.68602421657696644</v>
      </c>
      <c r="Z1515" s="211">
        <v>0.14503928223770082</v>
      </c>
      <c r="AA1515" s="212">
        <v>0.12258060663477849</v>
      </c>
    </row>
    <row r="1516" spans="1:27" x14ac:dyDescent="0.35">
      <c r="A1516" s="210" t="s">
        <v>2192</v>
      </c>
      <c r="B1516" s="217">
        <v>128.64093939544617</v>
      </c>
      <c r="C1516" s="211">
        <v>7.7170972901058149E-2</v>
      </c>
      <c r="D1516" s="211">
        <v>0.12056959443587111</v>
      </c>
      <c r="E1516" s="211">
        <v>7.6511344172357956E-2</v>
      </c>
      <c r="F1516" s="211">
        <v>9.764691279027371E-2</v>
      </c>
      <c r="G1516" s="211">
        <v>0.11762154955088666</v>
      </c>
      <c r="H1516" s="211">
        <v>0.12112856742861144</v>
      </c>
      <c r="I1516" s="211">
        <v>0.4930437043143851</v>
      </c>
      <c r="J1516" s="211">
        <v>0.48371696298841432</v>
      </c>
      <c r="K1516" s="211">
        <v>0.64296233538289305</v>
      </c>
      <c r="L1516" s="211">
        <v>0.28122744164085417</v>
      </c>
      <c r="M1516" s="211">
        <v>9.7863031088634506E-2</v>
      </c>
      <c r="N1516" s="211">
        <v>0.40946208492913511</v>
      </c>
      <c r="O1516" s="211">
        <v>0.74829673164346122</v>
      </c>
      <c r="P1516" s="211">
        <v>6.5613042899753088E-2</v>
      </c>
      <c r="Q1516" s="211">
        <v>0.10538607039660024</v>
      </c>
      <c r="R1516" s="211">
        <v>0.43668483276221748</v>
      </c>
      <c r="S1516" s="211">
        <v>0.32289465821845831</v>
      </c>
      <c r="T1516" s="211">
        <v>0.62349857228253447</v>
      </c>
      <c r="U1516" s="211">
        <v>0.45030663120796333</v>
      </c>
      <c r="V1516" s="211">
        <v>7.1712247691245762E-2</v>
      </c>
      <c r="W1516" s="211">
        <v>0.56156537168187426</v>
      </c>
      <c r="X1516" s="211">
        <v>0.3059114984654856</v>
      </c>
      <c r="Y1516" s="211">
        <v>0.64033167704463723</v>
      </c>
      <c r="Z1516" s="211">
        <v>0.14466324059066779</v>
      </c>
      <c r="AA1516" s="212">
        <v>0.12043529219696489</v>
      </c>
    </row>
    <row r="1517" spans="1:27" x14ac:dyDescent="0.35">
      <c r="A1517" s="210" t="s">
        <v>2193</v>
      </c>
      <c r="B1517" s="217">
        <v>109.57500991405007</v>
      </c>
      <c r="C1517" s="211">
        <v>4.81182544875065E-2</v>
      </c>
      <c r="D1517" s="211">
        <v>0.12210846489614857</v>
      </c>
      <c r="E1517" s="211">
        <v>7.81033899644617E-2</v>
      </c>
      <c r="F1517" s="211">
        <v>0.11455393119216668</v>
      </c>
      <c r="G1517" s="211">
        <v>0.12236601717286191</v>
      </c>
      <c r="H1517" s="211">
        <v>0.12749981290499984</v>
      </c>
      <c r="I1517" s="211">
        <v>0.53763708438103464</v>
      </c>
      <c r="J1517" s="211">
        <v>0.44229726723288448</v>
      </c>
      <c r="K1517" s="211">
        <v>0.57025048362136499</v>
      </c>
      <c r="L1517" s="211">
        <v>0.27115089040104567</v>
      </c>
      <c r="M1517" s="211">
        <v>8.176192725160969E-2</v>
      </c>
      <c r="N1517" s="211">
        <v>0.49603857386767047</v>
      </c>
      <c r="O1517" s="211">
        <v>0.7431137693311296</v>
      </c>
      <c r="P1517" s="211">
        <v>6.7842462157887126E-2</v>
      </c>
      <c r="Q1517" s="211">
        <v>9.0836317195277599E-2</v>
      </c>
      <c r="R1517" s="211">
        <v>0.42527388165966945</v>
      </c>
      <c r="S1517" s="211">
        <v>0.36791658036032043</v>
      </c>
      <c r="T1517" s="211">
        <v>0.55174447820680095</v>
      </c>
      <c r="U1517" s="211">
        <v>0.40696611511241287</v>
      </c>
      <c r="V1517" s="211">
        <v>5.4563777969005786E-2</v>
      </c>
      <c r="W1517" s="211">
        <v>0.54363519214036371</v>
      </c>
      <c r="X1517" s="211">
        <v>0.33174934117275057</v>
      </c>
      <c r="Y1517" s="211">
        <v>0.61087935463795273</v>
      </c>
      <c r="Z1517" s="211">
        <v>0.14857781873253662</v>
      </c>
      <c r="AA1517" s="212">
        <v>0.12401302739600341</v>
      </c>
    </row>
    <row r="1518" spans="1:27" x14ac:dyDescent="0.35">
      <c r="A1518" s="210" t="s">
        <v>2194</v>
      </c>
      <c r="B1518" s="217">
        <v>132.38704956639165</v>
      </c>
      <c r="C1518" s="211">
        <v>5.6234699226027682E-2</v>
      </c>
      <c r="D1518" s="211">
        <v>0.12193967741515656</v>
      </c>
      <c r="E1518" s="211">
        <v>7.5844305380542043E-2</v>
      </c>
      <c r="F1518" s="211">
        <v>9.7893433129894375E-2</v>
      </c>
      <c r="G1518" s="211">
        <v>0.12361978526643609</v>
      </c>
      <c r="H1518" s="211">
        <v>0.11392000368881473</v>
      </c>
      <c r="I1518" s="211">
        <v>0.51631965377579081</v>
      </c>
      <c r="J1518" s="211">
        <v>0.46817350527299773</v>
      </c>
      <c r="K1518" s="211">
        <v>0.64920532220331062</v>
      </c>
      <c r="L1518" s="211">
        <v>0.2738833546501766</v>
      </c>
      <c r="M1518" s="211">
        <v>0.10216137582205076</v>
      </c>
      <c r="N1518" s="211">
        <v>0.36349648901097315</v>
      </c>
      <c r="O1518" s="211">
        <v>0.55037684446937718</v>
      </c>
      <c r="P1518" s="211">
        <v>6.8562651177125677E-2</v>
      </c>
      <c r="Q1518" s="211">
        <v>5.9606909450290207E-2</v>
      </c>
      <c r="R1518" s="211">
        <v>0.4327039112983298</v>
      </c>
      <c r="S1518" s="211">
        <v>0.39849052492721598</v>
      </c>
      <c r="T1518" s="211">
        <v>0.50563553004229378</v>
      </c>
      <c r="U1518" s="211">
        <v>0.53321676619583114</v>
      </c>
      <c r="V1518" s="211">
        <v>7.5011087007319247E-2</v>
      </c>
      <c r="W1518" s="211">
        <v>0.58044000391332706</v>
      </c>
      <c r="X1518" s="211">
        <v>0.32238391574494968</v>
      </c>
      <c r="Y1518" s="211">
        <v>0.57836205205696645</v>
      </c>
      <c r="Z1518" s="211">
        <v>0.14196934366920227</v>
      </c>
      <c r="AA1518" s="212">
        <v>0.11477380922070939</v>
      </c>
    </row>
    <row r="1519" spans="1:27" x14ac:dyDescent="0.35">
      <c r="A1519" s="210" t="s">
        <v>2195</v>
      </c>
      <c r="B1519" s="217">
        <v>128.769108743598</v>
      </c>
      <c r="C1519" s="211">
        <v>7.5754329284517224E-2</v>
      </c>
      <c r="D1519" s="211">
        <v>0.12346599504277823</v>
      </c>
      <c r="E1519" s="211">
        <v>7.3264860172733121E-2</v>
      </c>
      <c r="F1519" s="211">
        <v>0.10184626858809362</v>
      </c>
      <c r="G1519" s="211">
        <v>0.12306102695499967</v>
      </c>
      <c r="H1519" s="211">
        <v>0.12485660914649511</v>
      </c>
      <c r="I1519" s="211">
        <v>0.47861690338002139</v>
      </c>
      <c r="J1519" s="211">
        <v>0.45244010429681208</v>
      </c>
      <c r="K1519" s="211">
        <v>0.61041146245966815</v>
      </c>
      <c r="L1519" s="211">
        <v>0.27965615160051155</v>
      </c>
      <c r="M1519" s="211">
        <v>0.10272815840057245</v>
      </c>
      <c r="N1519" s="211">
        <v>0.39181016968712407</v>
      </c>
      <c r="O1519" s="211">
        <v>0.75672299511555785</v>
      </c>
      <c r="P1519" s="211">
        <v>7.0599120003079094E-2</v>
      </c>
      <c r="Q1519" s="211">
        <v>4.6670750378300659E-2</v>
      </c>
      <c r="R1519" s="211">
        <v>0.41584823522574993</v>
      </c>
      <c r="S1519" s="211">
        <v>0.39016510810980043</v>
      </c>
      <c r="T1519" s="211">
        <v>0.5718737869834617</v>
      </c>
      <c r="U1519" s="211">
        <v>0.38481460706373194</v>
      </c>
      <c r="V1519" s="211">
        <v>8.1933283900727655E-2</v>
      </c>
      <c r="W1519" s="211">
        <v>0.53426520610631156</v>
      </c>
      <c r="X1519" s="211">
        <v>0.31878714834536992</v>
      </c>
      <c r="Y1519" s="211">
        <v>0.64373461754776495</v>
      </c>
      <c r="Z1519" s="211">
        <v>0.14978221580749163</v>
      </c>
      <c r="AA1519" s="212">
        <v>0.11917996759856282</v>
      </c>
    </row>
    <row r="1520" spans="1:27" x14ac:dyDescent="0.35">
      <c r="A1520" s="210" t="s">
        <v>2196</v>
      </c>
      <c r="B1520" s="217">
        <v>112.45830226228394</v>
      </c>
      <c r="C1520" s="211">
        <v>5.0197801762216478E-2</v>
      </c>
      <c r="D1520" s="211">
        <v>0.11555304487954154</v>
      </c>
      <c r="E1520" s="211">
        <v>7.0363825147627776E-2</v>
      </c>
      <c r="F1520" s="211">
        <v>9.9713029611163989E-2</v>
      </c>
      <c r="G1520" s="211">
        <v>0.11962181795624427</v>
      </c>
      <c r="H1520" s="211">
        <v>0.12977135377043647</v>
      </c>
      <c r="I1520" s="211">
        <v>0.4323412871367891</v>
      </c>
      <c r="J1520" s="211">
        <v>0.43565019139710459</v>
      </c>
      <c r="K1520" s="211">
        <v>0.62738004752702192</v>
      </c>
      <c r="L1520" s="211">
        <v>0.27768432875143045</v>
      </c>
      <c r="M1520" s="211">
        <v>9.5926879072305099E-2</v>
      </c>
      <c r="N1520" s="211">
        <v>0.41729442125904992</v>
      </c>
      <c r="O1520" s="211">
        <v>0.74920738838821577</v>
      </c>
      <c r="P1520" s="211">
        <v>7.4141392661972436E-2</v>
      </c>
      <c r="Q1520" s="211">
        <v>7.6263418443116737E-2</v>
      </c>
      <c r="R1520" s="211">
        <v>0.44304860446164701</v>
      </c>
      <c r="S1520" s="211">
        <v>0.26094264165033421</v>
      </c>
      <c r="T1520" s="211">
        <v>0.49961012479564132</v>
      </c>
      <c r="U1520" s="211">
        <v>0.30479952699471619</v>
      </c>
      <c r="V1520" s="211">
        <v>7.0285839739783446E-2</v>
      </c>
      <c r="W1520" s="211">
        <v>0.53340286113031976</v>
      </c>
      <c r="X1520" s="211">
        <v>0.31597138773401734</v>
      </c>
      <c r="Y1520" s="211">
        <v>0.62889280607754072</v>
      </c>
      <c r="Z1520" s="211">
        <v>0.14806920719088951</v>
      </c>
      <c r="AA1520" s="212">
        <v>0.1211286979892424</v>
      </c>
    </row>
    <row r="1521" spans="1:27" x14ac:dyDescent="0.35">
      <c r="A1521" s="210" t="s">
        <v>2197</v>
      </c>
      <c r="B1521" s="217">
        <v>167.21907849421498</v>
      </c>
      <c r="C1521" s="211">
        <v>6.9700198805483768E-2</v>
      </c>
      <c r="D1521" s="211">
        <v>0.12295105160754453</v>
      </c>
      <c r="E1521" s="211">
        <v>7.2929305263057451E-2</v>
      </c>
      <c r="F1521" s="211">
        <v>0.10414943315736083</v>
      </c>
      <c r="G1521" s="211">
        <v>0.1223709297804213</v>
      </c>
      <c r="H1521" s="211">
        <v>0.12850059369708086</v>
      </c>
      <c r="I1521" s="211">
        <v>0.48088963461267659</v>
      </c>
      <c r="J1521" s="211">
        <v>0.41395012027301187</v>
      </c>
      <c r="K1521" s="211">
        <v>0.63757298931194306</v>
      </c>
      <c r="L1521" s="211">
        <v>0.27568642020451611</v>
      </c>
      <c r="M1521" s="211">
        <v>9.7813349664855387E-2</v>
      </c>
      <c r="N1521" s="211">
        <v>0.44415852697756569</v>
      </c>
      <c r="O1521" s="211">
        <v>0.66988749962839589</v>
      </c>
      <c r="P1521" s="211">
        <v>7.0448241992163152E-2</v>
      </c>
      <c r="Q1521" s="211">
        <v>0.11932529664044197</v>
      </c>
      <c r="R1521" s="211">
        <v>0.48943126419005301</v>
      </c>
      <c r="S1521" s="211">
        <v>0.41648065875697643</v>
      </c>
      <c r="T1521" s="211">
        <v>0.55630469317394726</v>
      </c>
      <c r="U1521" s="211">
        <v>0.44599164252180173</v>
      </c>
      <c r="V1521" s="211">
        <v>0.13955724037460265</v>
      </c>
      <c r="W1521" s="211">
        <v>0.60697907360000047</v>
      </c>
      <c r="X1521" s="211">
        <v>0.31415891467058654</v>
      </c>
      <c r="Y1521" s="211">
        <v>0.74987339461289726</v>
      </c>
      <c r="Z1521" s="211">
        <v>0.14414763855367518</v>
      </c>
      <c r="AA1521" s="212">
        <v>0.12405906866265111</v>
      </c>
    </row>
    <row r="1522" spans="1:27" x14ac:dyDescent="0.35">
      <c r="A1522" s="210" t="s">
        <v>2198</v>
      </c>
      <c r="B1522" s="217">
        <v>136.73077674113168</v>
      </c>
      <c r="C1522" s="211">
        <v>8.8895193591396651E-2</v>
      </c>
      <c r="D1522" s="211">
        <v>0.129029050854744</v>
      </c>
      <c r="E1522" s="211">
        <v>7.9185442026675559E-2</v>
      </c>
      <c r="F1522" s="211">
        <v>0.10211224394562046</v>
      </c>
      <c r="G1522" s="211">
        <v>0.11796437389607944</v>
      </c>
      <c r="H1522" s="211">
        <v>0.12230055733430856</v>
      </c>
      <c r="I1522" s="211">
        <v>0.45325362792622259</v>
      </c>
      <c r="J1522" s="211">
        <v>0.45758136936912785</v>
      </c>
      <c r="K1522" s="211">
        <v>0.61378442779423348</v>
      </c>
      <c r="L1522" s="211">
        <v>0.27789612477519576</v>
      </c>
      <c r="M1522" s="211">
        <v>0.12047876587113013</v>
      </c>
      <c r="N1522" s="211">
        <v>0.40953633333497097</v>
      </c>
      <c r="O1522" s="211">
        <v>0.66081914819192034</v>
      </c>
      <c r="P1522" s="211">
        <v>6.675912720612015E-2</v>
      </c>
      <c r="Q1522" s="211">
        <v>7.8410117201325791E-2</v>
      </c>
      <c r="R1522" s="211">
        <v>0.42684769058914912</v>
      </c>
      <c r="S1522" s="211">
        <v>0.32544032239458359</v>
      </c>
      <c r="T1522" s="211">
        <v>0.52605604303952636</v>
      </c>
      <c r="U1522" s="211">
        <v>0.41384376191054295</v>
      </c>
      <c r="V1522" s="211">
        <v>8.6021828584773169E-2</v>
      </c>
      <c r="W1522" s="211">
        <v>0.52086533211924257</v>
      </c>
      <c r="X1522" s="211">
        <v>0.34279044069029768</v>
      </c>
      <c r="Y1522" s="211">
        <v>0.67221256319935574</v>
      </c>
      <c r="Z1522" s="211">
        <v>0.1487347410303918</v>
      </c>
      <c r="AA1522" s="212">
        <v>0.12125079521881346</v>
      </c>
    </row>
    <row r="1523" spans="1:27" x14ac:dyDescent="0.35">
      <c r="A1523" s="210" t="s">
        <v>2199</v>
      </c>
      <c r="B1523" s="217">
        <v>137.31200037784467</v>
      </c>
      <c r="C1523" s="211">
        <v>5.4174630807025122E-2</v>
      </c>
      <c r="D1523" s="211">
        <v>0.12736814274957881</v>
      </c>
      <c r="E1523" s="211">
        <v>7.4509614201577534E-2</v>
      </c>
      <c r="F1523" s="211">
        <v>9.3120159448574102E-2</v>
      </c>
      <c r="G1523" s="211">
        <v>0.11582363098520779</v>
      </c>
      <c r="H1523" s="211">
        <v>0.12605173015605328</v>
      </c>
      <c r="I1523" s="211">
        <v>0.52827376893408051</v>
      </c>
      <c r="J1523" s="211">
        <v>0.44222218084589876</v>
      </c>
      <c r="K1523" s="211">
        <v>0.57618350584361622</v>
      </c>
      <c r="L1523" s="211">
        <v>0.28241776028629112</v>
      </c>
      <c r="M1523" s="211">
        <v>9.31716003464481E-2</v>
      </c>
      <c r="N1523" s="211">
        <v>0.35061634760823224</v>
      </c>
      <c r="O1523" s="211">
        <v>0.58572235893291613</v>
      </c>
      <c r="P1523" s="211">
        <v>6.9281889426988874E-2</v>
      </c>
      <c r="Q1523" s="211">
        <v>4.6915243270101506E-2</v>
      </c>
      <c r="R1523" s="211">
        <v>0.45776504811175461</v>
      </c>
      <c r="S1523" s="211">
        <v>0.29308747927186146</v>
      </c>
      <c r="T1523" s="211">
        <v>0.53085433865537035</v>
      </c>
      <c r="U1523" s="211">
        <v>0.44281392662039115</v>
      </c>
      <c r="V1523" s="211">
        <v>0.12774900574044523</v>
      </c>
      <c r="W1523" s="211">
        <v>0.54952806604341409</v>
      </c>
      <c r="X1523" s="211">
        <v>0.26373658906571379</v>
      </c>
      <c r="Y1523" s="211">
        <v>0.5996716244796686</v>
      </c>
      <c r="Z1523" s="211">
        <v>0.14913746454297533</v>
      </c>
      <c r="AA1523" s="212">
        <v>0.11732379406712704</v>
      </c>
    </row>
    <row r="1524" spans="1:27" x14ac:dyDescent="0.35">
      <c r="A1524" s="210" t="s">
        <v>2200</v>
      </c>
      <c r="B1524" s="217">
        <v>144.54859181167174</v>
      </c>
      <c r="C1524" s="211">
        <v>7.6325190392112871E-2</v>
      </c>
      <c r="D1524" s="211">
        <v>0.12122478872114366</v>
      </c>
      <c r="E1524" s="211">
        <v>7.664369701552716E-2</v>
      </c>
      <c r="F1524" s="211">
        <v>0.10186460658947573</v>
      </c>
      <c r="G1524" s="211">
        <v>0.12343471664767083</v>
      </c>
      <c r="H1524" s="211">
        <v>0.11720596073920891</v>
      </c>
      <c r="I1524" s="211">
        <v>0.47556627815398939</v>
      </c>
      <c r="J1524" s="211">
        <v>0.44703809190080579</v>
      </c>
      <c r="K1524" s="211">
        <v>0.61489719032672119</v>
      </c>
      <c r="L1524" s="211">
        <v>0.27758125483310236</v>
      </c>
      <c r="M1524" s="211">
        <v>0.10927786697074723</v>
      </c>
      <c r="N1524" s="211">
        <v>0.39065054772714808</v>
      </c>
      <c r="O1524" s="211">
        <v>0.75413172758686753</v>
      </c>
      <c r="P1524" s="211">
        <v>6.8231457000686363E-2</v>
      </c>
      <c r="Q1524" s="211">
        <v>8.6259885239645645E-2</v>
      </c>
      <c r="R1524" s="211">
        <v>0.46383043760214743</v>
      </c>
      <c r="S1524" s="211">
        <v>0.28505339361725868</v>
      </c>
      <c r="T1524" s="211">
        <v>0.4901544910525843</v>
      </c>
      <c r="U1524" s="211">
        <v>0.38275221797748726</v>
      </c>
      <c r="V1524" s="211">
        <v>0.13368936082700106</v>
      </c>
      <c r="W1524" s="211">
        <v>0.47660909630042875</v>
      </c>
      <c r="X1524" s="211">
        <v>0.36984506573711962</v>
      </c>
      <c r="Y1524" s="211">
        <v>0.66150982270614278</v>
      </c>
      <c r="Z1524" s="211">
        <v>0.14858456613782067</v>
      </c>
      <c r="AA1524" s="212">
        <v>0.12435150326241817</v>
      </c>
    </row>
    <row r="1525" spans="1:27" x14ac:dyDescent="0.35">
      <c r="A1525" s="210" t="s">
        <v>2201</v>
      </c>
      <c r="B1525" s="217">
        <v>115.87810028388522</v>
      </c>
      <c r="C1525" s="211">
        <v>5.4122050517654459E-2</v>
      </c>
      <c r="D1525" s="211">
        <v>0.11940848836674797</v>
      </c>
      <c r="E1525" s="211">
        <v>7.6375136141007327E-2</v>
      </c>
      <c r="F1525" s="211">
        <v>0.11426349445663565</v>
      </c>
      <c r="G1525" s="211">
        <v>0.12307110261015286</v>
      </c>
      <c r="H1525" s="211">
        <v>0.12144754301997979</v>
      </c>
      <c r="I1525" s="211">
        <v>0.45564836580119306</v>
      </c>
      <c r="J1525" s="211">
        <v>0.45188519840224878</v>
      </c>
      <c r="K1525" s="211">
        <v>0.58233720789144505</v>
      </c>
      <c r="L1525" s="211">
        <v>0.28246173389650864</v>
      </c>
      <c r="M1525" s="211">
        <v>9.3076482546142619E-2</v>
      </c>
      <c r="N1525" s="211">
        <v>0.35724248218582028</v>
      </c>
      <c r="O1525" s="211">
        <v>0.61541545527045016</v>
      </c>
      <c r="P1525" s="211">
        <v>6.5078370433924587E-2</v>
      </c>
      <c r="Q1525" s="211">
        <v>7.5801945546476526E-2</v>
      </c>
      <c r="R1525" s="211">
        <v>0.39170488364754835</v>
      </c>
      <c r="S1525" s="211">
        <v>0.3548499677315482</v>
      </c>
      <c r="T1525" s="211">
        <v>0.4839020960463396</v>
      </c>
      <c r="U1525" s="211">
        <v>0.45324651938488869</v>
      </c>
      <c r="V1525" s="211">
        <v>8.8424876204824324E-2</v>
      </c>
      <c r="W1525" s="211">
        <v>0.55882485461552023</v>
      </c>
      <c r="X1525" s="211">
        <v>0.35151789239583103</v>
      </c>
      <c r="Y1525" s="211">
        <v>0.56691541351193142</v>
      </c>
      <c r="Z1525" s="211">
        <v>0.14781042949093773</v>
      </c>
      <c r="AA1525" s="212">
        <v>0.11724759194558509</v>
      </c>
    </row>
    <row r="1526" spans="1:27" x14ac:dyDescent="0.35">
      <c r="A1526" s="210" t="s">
        <v>2202</v>
      </c>
      <c r="B1526" s="217">
        <v>136.02608381704161</v>
      </c>
      <c r="C1526" s="211">
        <v>6.0015523185654993E-2</v>
      </c>
      <c r="D1526" s="211">
        <v>0.120857462395904</v>
      </c>
      <c r="E1526" s="211">
        <v>8.3806789250366012E-2</v>
      </c>
      <c r="F1526" s="211">
        <v>9.863065088462275E-2</v>
      </c>
      <c r="G1526" s="211">
        <v>0.11803447211828103</v>
      </c>
      <c r="H1526" s="211">
        <v>0.11902027316235085</v>
      </c>
      <c r="I1526" s="211">
        <v>0.51166718209291684</v>
      </c>
      <c r="J1526" s="211">
        <v>0.44931498294348016</v>
      </c>
      <c r="K1526" s="211">
        <v>0.58650860303052632</v>
      </c>
      <c r="L1526" s="211">
        <v>0.27717468169435144</v>
      </c>
      <c r="M1526" s="211">
        <v>0.1069588930312578</v>
      </c>
      <c r="N1526" s="211">
        <v>0.51235001545477199</v>
      </c>
      <c r="O1526" s="211">
        <v>0.70282148465928151</v>
      </c>
      <c r="P1526" s="211">
        <v>6.3072628054163832E-2</v>
      </c>
      <c r="Q1526" s="211">
        <v>0.15214328620959303</v>
      </c>
      <c r="R1526" s="211">
        <v>0.43995250828897575</v>
      </c>
      <c r="S1526" s="211">
        <v>0.35359941645865151</v>
      </c>
      <c r="T1526" s="211">
        <v>0.60471316860739976</v>
      </c>
      <c r="U1526" s="211">
        <v>0.35051245082394755</v>
      </c>
      <c r="V1526" s="211">
        <v>6.4765095936434008E-2</v>
      </c>
      <c r="W1526" s="211">
        <v>0.55963864451634837</v>
      </c>
      <c r="X1526" s="211">
        <v>0.34940498128452918</v>
      </c>
      <c r="Y1526" s="211">
        <v>0.695343727703016</v>
      </c>
      <c r="Z1526" s="211">
        <v>0.14240467511192212</v>
      </c>
      <c r="AA1526" s="212">
        <v>0.11247422576582619</v>
      </c>
    </row>
    <row r="1527" spans="1:27" x14ac:dyDescent="0.35">
      <c r="A1527" s="210" t="s">
        <v>2203</v>
      </c>
      <c r="B1527" s="217">
        <v>108.63205005836623</v>
      </c>
      <c r="C1527" s="211">
        <v>4.8308989470970592E-2</v>
      </c>
      <c r="D1527" s="211">
        <v>0.12080531414221465</v>
      </c>
      <c r="E1527" s="211">
        <v>7.5629384523695498E-2</v>
      </c>
      <c r="F1527" s="211">
        <v>9.9793502457435471E-2</v>
      </c>
      <c r="G1527" s="211">
        <v>0.12223035057589046</v>
      </c>
      <c r="H1527" s="211">
        <v>0.10724116541421919</v>
      </c>
      <c r="I1527" s="211">
        <v>0.47976638664242738</v>
      </c>
      <c r="J1527" s="211">
        <v>0.43729874433565857</v>
      </c>
      <c r="K1527" s="211">
        <v>0.54661514360327135</v>
      </c>
      <c r="L1527" s="211">
        <v>0.27620625939094029</v>
      </c>
      <c r="M1527" s="211">
        <v>9.3187323863249183E-2</v>
      </c>
      <c r="N1527" s="211">
        <v>0.4760866875502901</v>
      </c>
      <c r="O1527" s="211">
        <v>0.73362854659108689</v>
      </c>
      <c r="P1527" s="211">
        <v>6.4671881499278147E-2</v>
      </c>
      <c r="Q1527" s="211">
        <v>7.5979896421711934E-2</v>
      </c>
      <c r="R1527" s="211">
        <v>0.39564268274032555</v>
      </c>
      <c r="S1527" s="211">
        <v>0.30036249640952317</v>
      </c>
      <c r="T1527" s="211">
        <v>0.59182949302084209</v>
      </c>
      <c r="U1527" s="211">
        <v>0.36778117868625448</v>
      </c>
      <c r="V1527" s="211">
        <v>6.2618085973677351E-2</v>
      </c>
      <c r="W1527" s="211">
        <v>0.50605788667842555</v>
      </c>
      <c r="X1527" s="211">
        <v>0.29448483600441899</v>
      </c>
      <c r="Y1527" s="211">
        <v>0.61670683127947823</v>
      </c>
      <c r="Z1527" s="211">
        <v>0.1447968332107514</v>
      </c>
      <c r="AA1527" s="212">
        <v>0.12078704529227854</v>
      </c>
    </row>
    <row r="1528" spans="1:27" x14ac:dyDescent="0.35">
      <c r="A1528" s="210" t="s">
        <v>2204</v>
      </c>
      <c r="B1528" s="217">
        <v>125.91738910289011</v>
      </c>
      <c r="C1528" s="211">
        <v>7.1278818427888246E-2</v>
      </c>
      <c r="D1528" s="211">
        <v>0.12021851175335478</v>
      </c>
      <c r="E1528" s="211">
        <v>7.109422419446268E-2</v>
      </c>
      <c r="F1528" s="211">
        <v>8.2743041420233282E-2</v>
      </c>
      <c r="G1528" s="211">
        <v>0.11878503261790421</v>
      </c>
      <c r="H1528" s="211">
        <v>0.11106861132812779</v>
      </c>
      <c r="I1528" s="211">
        <v>0.45576834348927481</v>
      </c>
      <c r="J1528" s="211">
        <v>0.4456279958532765</v>
      </c>
      <c r="K1528" s="211">
        <v>0.58004646822998851</v>
      </c>
      <c r="L1528" s="211">
        <v>0.27845504891970246</v>
      </c>
      <c r="M1528" s="211">
        <v>0.10910102155919194</v>
      </c>
      <c r="N1528" s="211">
        <v>0.39431172655880237</v>
      </c>
      <c r="O1528" s="211">
        <v>0.68848056697477189</v>
      </c>
      <c r="P1528" s="211">
        <v>6.8040088531286042E-2</v>
      </c>
      <c r="Q1528" s="211">
        <v>0.11483545056382624</v>
      </c>
      <c r="R1528" s="211">
        <v>0.46147342878987302</v>
      </c>
      <c r="S1528" s="211">
        <v>0.2838564629043811</v>
      </c>
      <c r="T1528" s="211">
        <v>0.53342183991144132</v>
      </c>
      <c r="U1528" s="211">
        <v>0.41379430431898223</v>
      </c>
      <c r="V1528" s="211">
        <v>7.5322370120387186E-2</v>
      </c>
      <c r="W1528" s="211">
        <v>0.48186337584507344</v>
      </c>
      <c r="X1528" s="211">
        <v>0.2770009270441372</v>
      </c>
      <c r="Y1528" s="211">
        <v>0.65519407685236875</v>
      </c>
      <c r="Z1528" s="211">
        <v>0.14293904755428194</v>
      </c>
      <c r="AA1528" s="212">
        <v>0.11765311154322193</v>
      </c>
    </row>
    <row r="1529" spans="1:27" x14ac:dyDescent="0.35">
      <c r="A1529" s="210" t="s">
        <v>2205</v>
      </c>
      <c r="B1529" s="217">
        <v>131.50334440605369</v>
      </c>
      <c r="C1529" s="211">
        <v>8.4820398639708194E-2</v>
      </c>
      <c r="D1529" s="211">
        <v>0.1261329217969307</v>
      </c>
      <c r="E1529" s="211">
        <v>8.5904171962539383E-2</v>
      </c>
      <c r="F1529" s="211">
        <v>0.10982891349919602</v>
      </c>
      <c r="G1529" s="211">
        <v>0.11566993960486535</v>
      </c>
      <c r="H1529" s="211">
        <v>0.1034286466870851</v>
      </c>
      <c r="I1529" s="211">
        <v>0.45268398075549032</v>
      </c>
      <c r="J1529" s="211">
        <v>0.43111145687155017</v>
      </c>
      <c r="K1529" s="211">
        <v>0.62720722811042584</v>
      </c>
      <c r="L1529" s="211">
        <v>0.27025376250317962</v>
      </c>
      <c r="M1529" s="211">
        <v>0.10170689026848705</v>
      </c>
      <c r="N1529" s="211">
        <v>0.35208243165318043</v>
      </c>
      <c r="O1529" s="211">
        <v>0.68674968240099055</v>
      </c>
      <c r="P1529" s="211">
        <v>6.5688709500190012E-2</v>
      </c>
      <c r="Q1529" s="211">
        <v>0.12706419405334585</v>
      </c>
      <c r="R1529" s="211">
        <v>0.44428925022260568</v>
      </c>
      <c r="S1529" s="211">
        <v>0.3389687269365117</v>
      </c>
      <c r="T1529" s="211">
        <v>0.56798446080392906</v>
      </c>
      <c r="U1529" s="211">
        <v>0.35977998510359988</v>
      </c>
      <c r="V1529" s="211">
        <v>0.12037203686054075</v>
      </c>
      <c r="W1529" s="211">
        <v>0.52282420697759702</v>
      </c>
      <c r="X1529" s="211">
        <v>0.30947733847998971</v>
      </c>
      <c r="Y1529" s="211">
        <v>0.64232138057180421</v>
      </c>
      <c r="Z1529" s="211">
        <v>0.1489058975707909</v>
      </c>
      <c r="AA1529" s="212">
        <v>0.1267755484552559</v>
      </c>
    </row>
    <row r="1530" spans="1:27" x14ac:dyDescent="0.35">
      <c r="A1530" s="210" t="s">
        <v>2206</v>
      </c>
      <c r="B1530" s="217">
        <v>120.19941619107091</v>
      </c>
      <c r="C1530" s="211">
        <v>6.1892899056727048E-2</v>
      </c>
      <c r="D1530" s="211">
        <v>0.12120640161791338</v>
      </c>
      <c r="E1530" s="211">
        <v>7.8787440874464473E-2</v>
      </c>
      <c r="F1530" s="211">
        <v>0.10665960928233972</v>
      </c>
      <c r="G1530" s="211">
        <v>0.12018537539055503</v>
      </c>
      <c r="H1530" s="211">
        <v>0.10300240546313914</v>
      </c>
      <c r="I1530" s="211">
        <v>0.436202583460089</v>
      </c>
      <c r="J1530" s="211">
        <v>0.47591242987062454</v>
      </c>
      <c r="K1530" s="211">
        <v>0.63759811890462692</v>
      </c>
      <c r="L1530" s="211">
        <v>0.27672138024670967</v>
      </c>
      <c r="M1530" s="211">
        <v>9.4940276116450048E-2</v>
      </c>
      <c r="N1530" s="211">
        <v>0.40345173372744836</v>
      </c>
      <c r="O1530" s="211">
        <v>0.7101823468483216</v>
      </c>
      <c r="P1530" s="211">
        <v>6.9262108320955348E-2</v>
      </c>
      <c r="Q1530" s="211">
        <v>0.10282774350064749</v>
      </c>
      <c r="R1530" s="211">
        <v>0.3810512735747737</v>
      </c>
      <c r="S1530" s="211">
        <v>0.35864148592566436</v>
      </c>
      <c r="T1530" s="211">
        <v>0.49957533818288563</v>
      </c>
      <c r="U1530" s="211">
        <v>0.35411021915510044</v>
      </c>
      <c r="V1530" s="211">
        <v>5.2698057651519047E-2</v>
      </c>
      <c r="W1530" s="211">
        <v>0.60152230099238579</v>
      </c>
      <c r="X1530" s="211">
        <v>0.32058990887466576</v>
      </c>
      <c r="Y1530" s="211">
        <v>0.69593004111823231</v>
      </c>
      <c r="Z1530" s="211">
        <v>0.14652330682294923</v>
      </c>
      <c r="AA1530" s="212">
        <v>0.11382174649085121</v>
      </c>
    </row>
    <row r="1531" spans="1:27" x14ac:dyDescent="0.35">
      <c r="A1531" s="210" t="s">
        <v>2207</v>
      </c>
      <c r="B1531" s="217">
        <v>125.69621221522817</v>
      </c>
      <c r="C1531" s="211">
        <v>5.7553061595864645E-2</v>
      </c>
      <c r="D1531" s="211">
        <v>0.12518609517019927</v>
      </c>
      <c r="E1531" s="211">
        <v>7.0401930686485426E-2</v>
      </c>
      <c r="F1531" s="211">
        <v>0.11308417369186891</v>
      </c>
      <c r="G1531" s="211">
        <v>0.12354449039211866</v>
      </c>
      <c r="H1531" s="211">
        <v>0.11159235214296583</v>
      </c>
      <c r="I1531" s="211">
        <v>0.49782567455084437</v>
      </c>
      <c r="J1531" s="211">
        <v>0.45934740232673055</v>
      </c>
      <c r="K1531" s="211">
        <v>0.60529024149807809</v>
      </c>
      <c r="L1531" s="211">
        <v>0.27834845856711404</v>
      </c>
      <c r="M1531" s="211">
        <v>8.9899133362380743E-2</v>
      </c>
      <c r="N1531" s="211">
        <v>0.40442279892854982</v>
      </c>
      <c r="O1531" s="211">
        <v>0.71828676162139582</v>
      </c>
      <c r="P1531" s="211">
        <v>6.844433092074402E-2</v>
      </c>
      <c r="Q1531" s="211">
        <v>5.565224625045892E-2</v>
      </c>
      <c r="R1531" s="211">
        <v>0.46124540923345242</v>
      </c>
      <c r="S1531" s="211">
        <v>0.4090409568826987</v>
      </c>
      <c r="T1531" s="211">
        <v>0.48341185206459397</v>
      </c>
      <c r="U1531" s="211">
        <v>0.39962784483822639</v>
      </c>
      <c r="V1531" s="211">
        <v>0.10974415960360615</v>
      </c>
      <c r="W1531" s="211">
        <v>0.52074052298605622</v>
      </c>
      <c r="X1531" s="211">
        <v>0.34347632625132857</v>
      </c>
      <c r="Y1531" s="211">
        <v>0.62942527955259153</v>
      </c>
      <c r="Z1531" s="211">
        <v>0.14659902485552581</v>
      </c>
      <c r="AA1531" s="212">
        <v>0.12149278889517814</v>
      </c>
    </row>
    <row r="1532" spans="1:27" x14ac:dyDescent="0.35">
      <c r="A1532" s="210" t="s">
        <v>2208</v>
      </c>
      <c r="B1532" s="217">
        <v>169.59170176409754</v>
      </c>
      <c r="C1532" s="211">
        <v>6.1808307062234571E-2</v>
      </c>
      <c r="D1532" s="211">
        <v>0.12593090883191232</v>
      </c>
      <c r="E1532" s="211">
        <v>8.5279878984703378E-2</v>
      </c>
      <c r="F1532" s="211">
        <v>9.3818252960190765E-2</v>
      </c>
      <c r="G1532" s="211">
        <v>0.11875497237954311</v>
      </c>
      <c r="H1532" s="211">
        <v>0.12058764017742477</v>
      </c>
      <c r="I1532" s="211">
        <v>0.50090864882066433</v>
      </c>
      <c r="J1532" s="211">
        <v>0.45008558830181467</v>
      </c>
      <c r="K1532" s="211">
        <v>0.63748937566675823</v>
      </c>
      <c r="L1532" s="211">
        <v>0.27783446088916935</v>
      </c>
      <c r="M1532" s="211">
        <v>9.5405369489621056E-2</v>
      </c>
      <c r="N1532" s="211">
        <v>0.51429144149546469</v>
      </c>
      <c r="O1532" s="211">
        <v>0.77219891832029885</v>
      </c>
      <c r="P1532" s="211">
        <v>6.8360370207769111E-2</v>
      </c>
      <c r="Q1532" s="211">
        <v>5.9017081243745856E-2</v>
      </c>
      <c r="R1532" s="211">
        <v>0.46141608370111947</v>
      </c>
      <c r="S1532" s="211">
        <v>0.42422750600234643</v>
      </c>
      <c r="T1532" s="211">
        <v>0.6198652282245094</v>
      </c>
      <c r="U1532" s="211">
        <v>0.39199151008227517</v>
      </c>
      <c r="V1532" s="211">
        <v>0.12329776519086443</v>
      </c>
      <c r="W1532" s="211">
        <v>0.59900041602130383</v>
      </c>
      <c r="X1532" s="211">
        <v>0.34095785639765513</v>
      </c>
      <c r="Y1532" s="211">
        <v>0.61993839559547925</v>
      </c>
      <c r="Z1532" s="211">
        <v>0.14245725589325964</v>
      </c>
      <c r="AA1532" s="212">
        <v>0.11318505917220818</v>
      </c>
    </row>
    <row r="1533" spans="1:27" x14ac:dyDescent="0.35">
      <c r="A1533" s="210" t="s">
        <v>2209</v>
      </c>
      <c r="B1533" s="217">
        <v>158.02038492627455</v>
      </c>
      <c r="C1533" s="211">
        <v>5.8525575850504566E-2</v>
      </c>
      <c r="D1533" s="211">
        <v>0.12451420955004246</v>
      </c>
      <c r="E1533" s="211">
        <v>7.991939660247481E-2</v>
      </c>
      <c r="F1533" s="211">
        <v>0.11110086935929599</v>
      </c>
      <c r="G1533" s="211">
        <v>0.12015477426166027</v>
      </c>
      <c r="H1533" s="211">
        <v>0.11173902403741015</v>
      </c>
      <c r="I1533" s="211">
        <v>0.49681765788409216</v>
      </c>
      <c r="J1533" s="211">
        <v>0.47035427824175552</v>
      </c>
      <c r="K1533" s="211">
        <v>0.64574496669649595</v>
      </c>
      <c r="L1533" s="211">
        <v>0.27468091932911826</v>
      </c>
      <c r="M1533" s="211">
        <v>0.11323194929496393</v>
      </c>
      <c r="N1533" s="211">
        <v>0.37680657397367195</v>
      </c>
      <c r="O1533" s="211">
        <v>0.55033691316372713</v>
      </c>
      <c r="P1533" s="211">
        <v>6.8696582223957636E-2</v>
      </c>
      <c r="Q1533" s="211">
        <v>0.13984265517809413</v>
      </c>
      <c r="R1533" s="211">
        <v>0.49020005629507507</v>
      </c>
      <c r="S1533" s="211">
        <v>0.33803220165072145</v>
      </c>
      <c r="T1533" s="211">
        <v>0.53282361424156843</v>
      </c>
      <c r="U1533" s="211">
        <v>0.41051710236946382</v>
      </c>
      <c r="V1533" s="211">
        <v>0.12947628584793522</v>
      </c>
      <c r="W1533" s="211">
        <v>0.61630847229230101</v>
      </c>
      <c r="X1533" s="211">
        <v>0.2739841246998681</v>
      </c>
      <c r="Y1533" s="211">
        <v>0.66247474050227073</v>
      </c>
      <c r="Z1533" s="211">
        <v>0.14962856028091856</v>
      </c>
      <c r="AA1533" s="212">
        <v>0.12162972924013581</v>
      </c>
    </row>
    <row r="1534" spans="1:27" x14ac:dyDescent="0.35">
      <c r="A1534" s="210" t="s">
        <v>2210</v>
      </c>
      <c r="B1534" s="217">
        <v>136.14989442579156</v>
      </c>
      <c r="C1534" s="211">
        <v>7.2995393045230866E-2</v>
      </c>
      <c r="D1534" s="211">
        <v>0.12278687577252644</v>
      </c>
      <c r="E1534" s="211">
        <v>7.9928932873939512E-2</v>
      </c>
      <c r="F1534" s="211">
        <v>9.5620244685166209E-2</v>
      </c>
      <c r="G1534" s="211">
        <v>0.12320527933609081</v>
      </c>
      <c r="H1534" s="211">
        <v>0.10555728858561833</v>
      </c>
      <c r="I1534" s="211">
        <v>0.47713266776460361</v>
      </c>
      <c r="J1534" s="211">
        <v>0.47691073480860707</v>
      </c>
      <c r="K1534" s="211">
        <v>0.57107490805355687</v>
      </c>
      <c r="L1534" s="211">
        <v>0.27420069902706584</v>
      </c>
      <c r="M1534" s="211">
        <v>0.11842545992622873</v>
      </c>
      <c r="N1534" s="211">
        <v>0.39321914953589598</v>
      </c>
      <c r="O1534" s="211">
        <v>0.63225810409239969</v>
      </c>
      <c r="P1534" s="211">
        <v>6.8533202009616337E-2</v>
      </c>
      <c r="Q1534" s="211">
        <v>0.10026751489180942</v>
      </c>
      <c r="R1534" s="211">
        <v>0.423065976295461</v>
      </c>
      <c r="S1534" s="211">
        <v>0.39930043398531784</v>
      </c>
      <c r="T1534" s="211">
        <v>0.57629635459287853</v>
      </c>
      <c r="U1534" s="211">
        <v>0.52945781232506717</v>
      </c>
      <c r="V1534" s="211">
        <v>6.1078532929420726E-2</v>
      </c>
      <c r="W1534" s="211">
        <v>0.5578736635389635</v>
      </c>
      <c r="X1534" s="211">
        <v>0.37250060852397054</v>
      </c>
      <c r="Y1534" s="211">
        <v>0.69884307366714982</v>
      </c>
      <c r="Z1534" s="211">
        <v>0.14345252862924282</v>
      </c>
      <c r="AA1534" s="212">
        <v>0.11947595988798448</v>
      </c>
    </row>
    <row r="1535" spans="1:27" x14ac:dyDescent="0.35">
      <c r="A1535" s="210" t="s">
        <v>2211</v>
      </c>
      <c r="B1535" s="217">
        <v>118.47593233319139</v>
      </c>
      <c r="C1535" s="211">
        <v>5.396949377901987E-2</v>
      </c>
      <c r="D1535" s="211">
        <v>0.1139960227042655</v>
      </c>
      <c r="E1535" s="211">
        <v>8.0721897657807892E-2</v>
      </c>
      <c r="F1535" s="211">
        <v>8.4897814553548057E-2</v>
      </c>
      <c r="G1535" s="211">
        <v>0.11986512567886973</v>
      </c>
      <c r="H1535" s="211">
        <v>0.1186147129610278</v>
      </c>
      <c r="I1535" s="211">
        <v>0.47308829786015599</v>
      </c>
      <c r="J1535" s="211">
        <v>0.48910582324114998</v>
      </c>
      <c r="K1535" s="211">
        <v>0.62966808453861534</v>
      </c>
      <c r="L1535" s="211">
        <v>0.26716756769489519</v>
      </c>
      <c r="M1535" s="211">
        <v>9.7389450035800323E-2</v>
      </c>
      <c r="N1535" s="211">
        <v>0.46419532522215079</v>
      </c>
      <c r="O1535" s="211">
        <v>0.75108083025458539</v>
      </c>
      <c r="P1535" s="211">
        <v>7.2310996198602484E-2</v>
      </c>
      <c r="Q1535" s="211">
        <v>0.10211583913635608</v>
      </c>
      <c r="R1535" s="211">
        <v>0.41022951866695762</v>
      </c>
      <c r="S1535" s="211">
        <v>0.30819382306699772</v>
      </c>
      <c r="T1535" s="211">
        <v>0.48729725215287056</v>
      </c>
      <c r="U1535" s="211">
        <v>0.41084706556361111</v>
      </c>
      <c r="V1535" s="211">
        <v>5.7362981869113011E-2</v>
      </c>
      <c r="W1535" s="211">
        <v>0.59045936099446483</v>
      </c>
      <c r="X1535" s="211">
        <v>0.31002746338517384</v>
      </c>
      <c r="Y1535" s="211">
        <v>0.54749299580656308</v>
      </c>
      <c r="Z1535" s="211">
        <v>0.14509485870150043</v>
      </c>
      <c r="AA1535" s="212">
        <v>0.12093786744475198</v>
      </c>
    </row>
    <row r="1536" spans="1:27" x14ac:dyDescent="0.35">
      <c r="A1536" s="210" t="s">
        <v>2212</v>
      </c>
      <c r="B1536" s="217">
        <v>129.55981368473687</v>
      </c>
      <c r="C1536" s="211">
        <v>5.4514329741577709E-2</v>
      </c>
      <c r="D1536" s="211">
        <v>0.1296503631685289</v>
      </c>
      <c r="E1536" s="211">
        <v>8.1151210314490019E-2</v>
      </c>
      <c r="F1536" s="211">
        <v>9.9599995781412987E-2</v>
      </c>
      <c r="G1536" s="211">
        <v>0.11253480673039201</v>
      </c>
      <c r="H1536" s="211">
        <v>0.11660667787813062</v>
      </c>
      <c r="I1536" s="211">
        <v>0.49220428042463571</v>
      </c>
      <c r="J1536" s="211">
        <v>0.493073078754037</v>
      </c>
      <c r="K1536" s="211">
        <v>0.60701598102208365</v>
      </c>
      <c r="L1536" s="211">
        <v>0.27721091122670571</v>
      </c>
      <c r="M1536" s="211">
        <v>7.9089148897091621E-2</v>
      </c>
      <c r="N1536" s="211">
        <v>0.42713771366887654</v>
      </c>
      <c r="O1536" s="211">
        <v>0.75306050415439107</v>
      </c>
      <c r="P1536" s="211">
        <v>6.6995893742401905E-2</v>
      </c>
      <c r="Q1536" s="211">
        <v>0.12178407848969425</v>
      </c>
      <c r="R1536" s="211">
        <v>0.44562243978396282</v>
      </c>
      <c r="S1536" s="211">
        <v>0.29799581957463456</v>
      </c>
      <c r="T1536" s="211">
        <v>0.57395988733161518</v>
      </c>
      <c r="U1536" s="211">
        <v>0.41955014325129608</v>
      </c>
      <c r="V1536" s="211">
        <v>9.3837388771252875E-2</v>
      </c>
      <c r="W1536" s="211">
        <v>0.5061188905346572</v>
      </c>
      <c r="X1536" s="211">
        <v>0.31255416755213755</v>
      </c>
      <c r="Y1536" s="211">
        <v>0.52239834766720783</v>
      </c>
      <c r="Z1536" s="211">
        <v>0.14691037102976282</v>
      </c>
      <c r="AA1536" s="212">
        <v>0.11654722262517826</v>
      </c>
    </row>
    <row r="1537" spans="1:27" x14ac:dyDescent="0.35">
      <c r="A1537" s="210" t="s">
        <v>2213</v>
      </c>
      <c r="B1537" s="217">
        <v>134.69945935204439</v>
      </c>
      <c r="C1537" s="211">
        <v>7.4436006951080935E-2</v>
      </c>
      <c r="D1537" s="211">
        <v>0.12481560830902759</v>
      </c>
      <c r="E1537" s="211">
        <v>7.3688441705539509E-2</v>
      </c>
      <c r="F1537" s="211">
        <v>0.12192315961066848</v>
      </c>
      <c r="G1537" s="211">
        <v>0.1188913945286533</v>
      </c>
      <c r="H1537" s="211">
        <v>0.10504719263814322</v>
      </c>
      <c r="I1537" s="211">
        <v>0.51151964315320986</v>
      </c>
      <c r="J1537" s="211">
        <v>0.41483103190048887</v>
      </c>
      <c r="K1537" s="211">
        <v>0.63941172609630759</v>
      </c>
      <c r="L1537" s="211">
        <v>0.27890417024476666</v>
      </c>
      <c r="M1537" s="211">
        <v>0.10023061565642165</v>
      </c>
      <c r="N1537" s="211">
        <v>0.40315007919526946</v>
      </c>
      <c r="O1537" s="211">
        <v>0.79327686814888032</v>
      </c>
      <c r="P1537" s="211">
        <v>6.8315657226501084E-2</v>
      </c>
      <c r="Q1537" s="211">
        <v>6.9953673504517061E-2</v>
      </c>
      <c r="R1537" s="211">
        <v>0.43408564862089433</v>
      </c>
      <c r="S1537" s="211">
        <v>0.26826595629667527</v>
      </c>
      <c r="T1537" s="211">
        <v>0.56803856161270438</v>
      </c>
      <c r="U1537" s="211">
        <v>0.41884628260405404</v>
      </c>
      <c r="V1537" s="211">
        <v>9.7960019758462219E-2</v>
      </c>
      <c r="W1537" s="211">
        <v>0.55407575692401911</v>
      </c>
      <c r="X1537" s="211">
        <v>0.32177191277008943</v>
      </c>
      <c r="Y1537" s="211">
        <v>0.66250289381186733</v>
      </c>
      <c r="Z1537" s="211">
        <v>0.14776586224208296</v>
      </c>
      <c r="AA1537" s="212">
        <v>0.12379132954637179</v>
      </c>
    </row>
    <row r="1538" spans="1:27" x14ac:dyDescent="0.35">
      <c r="A1538" s="210" t="s">
        <v>2214</v>
      </c>
      <c r="B1538" s="217">
        <v>130.91825286935148</v>
      </c>
      <c r="C1538" s="211">
        <v>4.6497088046448511E-2</v>
      </c>
      <c r="D1538" s="211">
        <v>0.12837125001299163</v>
      </c>
      <c r="E1538" s="211">
        <v>8.2179736337116727E-2</v>
      </c>
      <c r="F1538" s="211">
        <v>0.10474310606379558</v>
      </c>
      <c r="G1538" s="211">
        <v>0.12043774682874839</v>
      </c>
      <c r="H1538" s="211">
        <v>0.10903623029253277</v>
      </c>
      <c r="I1538" s="211">
        <v>0.53508238511018336</v>
      </c>
      <c r="J1538" s="211">
        <v>0.43214228282684886</v>
      </c>
      <c r="K1538" s="211">
        <v>0.61247598212328702</v>
      </c>
      <c r="L1538" s="211">
        <v>0.28173431202718602</v>
      </c>
      <c r="M1538" s="211">
        <v>9.5421418482181025E-2</v>
      </c>
      <c r="N1538" s="211">
        <v>0.46327951331973732</v>
      </c>
      <c r="O1538" s="211">
        <v>0.74259373315920152</v>
      </c>
      <c r="P1538" s="211">
        <v>6.4763094874247459E-2</v>
      </c>
      <c r="Q1538" s="211">
        <v>4.3871949342153785E-2</v>
      </c>
      <c r="R1538" s="211">
        <v>0.45488493810693553</v>
      </c>
      <c r="S1538" s="211">
        <v>0.29443305494612959</v>
      </c>
      <c r="T1538" s="211">
        <v>0.61835060956966947</v>
      </c>
      <c r="U1538" s="211">
        <v>0.41536055160263774</v>
      </c>
      <c r="V1538" s="211">
        <v>0.10730467645241483</v>
      </c>
      <c r="W1538" s="211">
        <v>0.51054810277673235</v>
      </c>
      <c r="X1538" s="211">
        <v>0.33502271767708325</v>
      </c>
      <c r="Y1538" s="211">
        <v>0.60359697676445079</v>
      </c>
      <c r="Z1538" s="211">
        <v>0.14214798853789593</v>
      </c>
      <c r="AA1538" s="212">
        <v>0.12471640093003786</v>
      </c>
    </row>
    <row r="1539" spans="1:27" x14ac:dyDescent="0.35">
      <c r="A1539" s="210" t="s">
        <v>2215</v>
      </c>
      <c r="B1539" s="217">
        <v>163.17308193828879</v>
      </c>
      <c r="C1539" s="211">
        <v>5.4979201605040273E-2</v>
      </c>
      <c r="D1539" s="211">
        <v>0.12425104264226484</v>
      </c>
      <c r="E1539" s="211">
        <v>7.8444072366321102E-2</v>
      </c>
      <c r="F1539" s="211">
        <v>0.11348369905203665</v>
      </c>
      <c r="G1539" s="211">
        <v>0.11763031106924318</v>
      </c>
      <c r="H1539" s="211">
        <v>0.11953996020792768</v>
      </c>
      <c r="I1539" s="211">
        <v>0.44564609272195571</v>
      </c>
      <c r="J1539" s="211">
        <v>0.48209620352141713</v>
      </c>
      <c r="K1539" s="211">
        <v>0.60007680159273125</v>
      </c>
      <c r="L1539" s="211">
        <v>0.27559199368269538</v>
      </c>
      <c r="M1539" s="211">
        <v>9.7302158329782285E-2</v>
      </c>
      <c r="N1539" s="211">
        <v>0.38247255802968966</v>
      </c>
      <c r="O1539" s="211">
        <v>0.68156697363255847</v>
      </c>
      <c r="P1539" s="211">
        <v>6.9054133601847117E-2</v>
      </c>
      <c r="Q1539" s="211">
        <v>9.9106391672360308E-2</v>
      </c>
      <c r="R1539" s="211">
        <v>0.43518832844731409</v>
      </c>
      <c r="S1539" s="211">
        <v>0.30527046875546271</v>
      </c>
      <c r="T1539" s="211">
        <v>0.64161076287859498</v>
      </c>
      <c r="U1539" s="211">
        <v>0.41216990085100025</v>
      </c>
      <c r="V1539" s="211">
        <v>0.150428942745469</v>
      </c>
      <c r="W1539" s="211">
        <v>0.55705082456593957</v>
      </c>
      <c r="X1539" s="211">
        <v>0.3131531283780592</v>
      </c>
      <c r="Y1539" s="211">
        <v>0.74874745171270607</v>
      </c>
      <c r="Z1539" s="211">
        <v>0.1491588154143399</v>
      </c>
      <c r="AA1539" s="212">
        <v>0.12206567011346765</v>
      </c>
    </row>
    <row r="1540" spans="1:27" x14ac:dyDescent="0.35">
      <c r="A1540" s="210" t="s">
        <v>2216</v>
      </c>
      <c r="B1540" s="217">
        <v>112.0760689151663</v>
      </c>
      <c r="C1540" s="211">
        <v>6.7645566672765375E-2</v>
      </c>
      <c r="D1540" s="211">
        <v>0.119640930744995</v>
      </c>
      <c r="E1540" s="211">
        <v>6.8306988454426606E-2</v>
      </c>
      <c r="F1540" s="211">
        <v>9.4155938613582263E-2</v>
      </c>
      <c r="G1540" s="211">
        <v>0.12067741878075423</v>
      </c>
      <c r="H1540" s="211">
        <v>0.11845237152244287</v>
      </c>
      <c r="I1540" s="211">
        <v>0.52004735003620173</v>
      </c>
      <c r="J1540" s="211">
        <v>0.48514750709064536</v>
      </c>
      <c r="K1540" s="211">
        <v>0.59272660438846303</v>
      </c>
      <c r="L1540" s="211">
        <v>0.27657630241098802</v>
      </c>
      <c r="M1540" s="211">
        <v>9.8465011764649557E-2</v>
      </c>
      <c r="N1540" s="211">
        <v>0.3958516360308677</v>
      </c>
      <c r="O1540" s="211">
        <v>0.70875052946829842</v>
      </c>
      <c r="P1540" s="211">
        <v>6.8877472692589703E-2</v>
      </c>
      <c r="Q1540" s="211">
        <v>9.8558582324771882E-2</v>
      </c>
      <c r="R1540" s="211">
        <v>0.41419685780570542</v>
      </c>
      <c r="S1540" s="211">
        <v>0.39846859453695965</v>
      </c>
      <c r="T1540" s="211">
        <v>0.52942886993889127</v>
      </c>
      <c r="U1540" s="211">
        <v>0.36578401916719933</v>
      </c>
      <c r="V1540" s="211">
        <v>5.9018069534995471E-2</v>
      </c>
      <c r="W1540" s="211">
        <v>0.5083867317742814</v>
      </c>
      <c r="X1540" s="211">
        <v>0.29054656875764873</v>
      </c>
      <c r="Y1540" s="211">
        <v>0.64771108847245584</v>
      </c>
      <c r="Z1540" s="211">
        <v>0.14517974327895219</v>
      </c>
      <c r="AA1540" s="212">
        <v>0.11814216082958395</v>
      </c>
    </row>
    <row r="1541" spans="1:27" x14ac:dyDescent="0.35">
      <c r="A1541" s="210" t="s">
        <v>2217</v>
      </c>
      <c r="B1541" s="217">
        <v>117.79571910795352</v>
      </c>
      <c r="C1541" s="211">
        <v>7.4849392731207373E-2</v>
      </c>
      <c r="D1541" s="211">
        <v>0.12110233611908322</v>
      </c>
      <c r="E1541" s="211">
        <v>8.1963599393815229E-2</v>
      </c>
      <c r="F1541" s="211">
        <v>0.10498610116225172</v>
      </c>
      <c r="G1541" s="211">
        <v>0.12199723473684111</v>
      </c>
      <c r="H1541" s="211">
        <v>0.12556203184114162</v>
      </c>
      <c r="I1541" s="211">
        <v>0.4990377210638689</v>
      </c>
      <c r="J1541" s="211">
        <v>0.4588186915285043</v>
      </c>
      <c r="K1541" s="211">
        <v>0.57754733185599549</v>
      </c>
      <c r="L1541" s="211">
        <v>0.2726046515897893</v>
      </c>
      <c r="M1541" s="211">
        <v>9.1033020851265356E-2</v>
      </c>
      <c r="N1541" s="211">
        <v>0.49398538459391367</v>
      </c>
      <c r="O1541" s="211">
        <v>0.65653845511069286</v>
      </c>
      <c r="P1541" s="211">
        <v>6.3728664702937005E-2</v>
      </c>
      <c r="Q1541" s="211">
        <v>7.9062506758236922E-2</v>
      </c>
      <c r="R1541" s="211">
        <v>0.44618915364858203</v>
      </c>
      <c r="S1541" s="211">
        <v>0.29846030228720438</v>
      </c>
      <c r="T1541" s="211">
        <v>0.52663163555988679</v>
      </c>
      <c r="U1541" s="211">
        <v>0.37152005565638335</v>
      </c>
      <c r="V1541" s="211">
        <v>8.5051089767020221E-2</v>
      </c>
      <c r="W1541" s="211">
        <v>0.50514005827037223</v>
      </c>
      <c r="X1541" s="211">
        <v>0.23708135307108572</v>
      </c>
      <c r="Y1541" s="211">
        <v>0.65820886974221648</v>
      </c>
      <c r="Z1541" s="211">
        <v>0.14819685716948242</v>
      </c>
      <c r="AA1541" s="212">
        <v>0.12143460590709552</v>
      </c>
    </row>
    <row r="1542" spans="1:27" x14ac:dyDescent="0.35">
      <c r="A1542" s="210" t="s">
        <v>2218</v>
      </c>
      <c r="B1542" s="217">
        <v>125.60152882828255</v>
      </c>
      <c r="C1542" s="211">
        <v>8.4966836006787089E-2</v>
      </c>
      <c r="D1542" s="211">
        <v>0.1281183147619068</v>
      </c>
      <c r="E1542" s="211">
        <v>7.6465916403251524E-2</v>
      </c>
      <c r="F1542" s="211">
        <v>0.10048756401387469</v>
      </c>
      <c r="G1542" s="211">
        <v>0.11729204657003831</v>
      </c>
      <c r="H1542" s="211">
        <v>0.12204294289292673</v>
      </c>
      <c r="I1542" s="211">
        <v>0.52271878154505991</v>
      </c>
      <c r="J1542" s="211">
        <v>0.43547040139884519</v>
      </c>
      <c r="K1542" s="211">
        <v>0.57818194468866002</v>
      </c>
      <c r="L1542" s="211">
        <v>0.28030954924275586</v>
      </c>
      <c r="M1542" s="211">
        <v>0.1099445141317219</v>
      </c>
      <c r="N1542" s="211">
        <v>0.38986433957436256</v>
      </c>
      <c r="O1542" s="211">
        <v>0.64734122409410566</v>
      </c>
      <c r="P1542" s="211">
        <v>7.4798181044932341E-2</v>
      </c>
      <c r="Q1542" s="211">
        <v>4.842245270942399E-2</v>
      </c>
      <c r="R1542" s="211">
        <v>0.41049681284402523</v>
      </c>
      <c r="S1542" s="211">
        <v>0.33722831309736367</v>
      </c>
      <c r="T1542" s="211">
        <v>0.53443189008731384</v>
      </c>
      <c r="U1542" s="211">
        <v>0.39942766748379216</v>
      </c>
      <c r="V1542" s="211">
        <v>8.7798978098583086E-2</v>
      </c>
      <c r="W1542" s="211">
        <v>0.56628113789719459</v>
      </c>
      <c r="X1542" s="211">
        <v>0.37767771352875673</v>
      </c>
      <c r="Y1542" s="211">
        <v>0.62145428479815512</v>
      </c>
      <c r="Z1542" s="211">
        <v>0.14524778945492192</v>
      </c>
      <c r="AA1542" s="212">
        <v>0.12721435936836858</v>
      </c>
    </row>
    <row r="1543" spans="1:27" x14ac:dyDescent="0.35">
      <c r="A1543" s="210" t="s">
        <v>2219</v>
      </c>
      <c r="B1543" s="217">
        <v>142.86202363798304</v>
      </c>
      <c r="C1543" s="211">
        <v>6.7942864144970999E-2</v>
      </c>
      <c r="D1543" s="211">
        <v>0.13171725837884851</v>
      </c>
      <c r="E1543" s="211">
        <v>7.4384008427248807E-2</v>
      </c>
      <c r="F1543" s="211">
        <v>0.10522675598872104</v>
      </c>
      <c r="G1543" s="211">
        <v>0.11940629866328048</v>
      </c>
      <c r="H1543" s="211">
        <v>0.11209695271530869</v>
      </c>
      <c r="I1543" s="211">
        <v>0.45995793896607345</v>
      </c>
      <c r="J1543" s="211">
        <v>0.4768849525185791</v>
      </c>
      <c r="K1543" s="211">
        <v>0.63500533840202422</v>
      </c>
      <c r="L1543" s="211">
        <v>0.27723625542077635</v>
      </c>
      <c r="M1543" s="211">
        <v>8.079698767452799E-2</v>
      </c>
      <c r="N1543" s="211">
        <v>0.47613706144780371</v>
      </c>
      <c r="O1543" s="211">
        <v>0.5863285895523983</v>
      </c>
      <c r="P1543" s="211">
        <v>6.1986270843905053E-2</v>
      </c>
      <c r="Q1543" s="211">
        <v>8.8999187429847457E-2</v>
      </c>
      <c r="R1543" s="211">
        <v>0.41757803053143505</v>
      </c>
      <c r="S1543" s="211">
        <v>0.32669502893807117</v>
      </c>
      <c r="T1543" s="211">
        <v>0.51605112086368032</v>
      </c>
      <c r="U1543" s="211">
        <v>0.47995224754544075</v>
      </c>
      <c r="V1543" s="211">
        <v>0.12609992456538754</v>
      </c>
      <c r="W1543" s="211">
        <v>0.60461120752981601</v>
      </c>
      <c r="X1543" s="211">
        <v>0.38463691745907258</v>
      </c>
      <c r="Y1543" s="211">
        <v>0.64960621763958026</v>
      </c>
      <c r="Z1543" s="211">
        <v>0.14318677611798483</v>
      </c>
      <c r="AA1543" s="212">
        <v>0.11626211267203787</v>
      </c>
    </row>
    <row r="1544" spans="1:27" x14ac:dyDescent="0.35">
      <c r="A1544" s="210" t="s">
        <v>2220</v>
      </c>
      <c r="B1544" s="217">
        <v>149.34284265369593</v>
      </c>
      <c r="C1544" s="211">
        <v>6.4163902192710204E-2</v>
      </c>
      <c r="D1544" s="211">
        <v>0.12035104436377903</v>
      </c>
      <c r="E1544" s="211">
        <v>7.4786412237782693E-2</v>
      </c>
      <c r="F1544" s="211">
        <v>0.11469480451840276</v>
      </c>
      <c r="G1544" s="211">
        <v>0.12214979134373077</v>
      </c>
      <c r="H1544" s="211">
        <v>0.11270042190829753</v>
      </c>
      <c r="I1544" s="211">
        <v>0.50551018253370616</v>
      </c>
      <c r="J1544" s="211">
        <v>0.44830186514874154</v>
      </c>
      <c r="K1544" s="211">
        <v>0.63224340822490743</v>
      </c>
      <c r="L1544" s="211">
        <v>0.27360376856866436</v>
      </c>
      <c r="M1544" s="211">
        <v>9.9839851270452085E-2</v>
      </c>
      <c r="N1544" s="211">
        <v>0.45280849701726511</v>
      </c>
      <c r="O1544" s="211">
        <v>0.69230598012450795</v>
      </c>
      <c r="P1544" s="211">
        <v>7.330163612349988E-2</v>
      </c>
      <c r="Q1544" s="211">
        <v>0.11704244767910643</v>
      </c>
      <c r="R1544" s="211">
        <v>0.43361210951896645</v>
      </c>
      <c r="S1544" s="211">
        <v>0.33042125880600282</v>
      </c>
      <c r="T1544" s="211">
        <v>0.56013157624615817</v>
      </c>
      <c r="U1544" s="211">
        <v>0.45666930993859611</v>
      </c>
      <c r="V1544" s="211">
        <v>9.2186027547327187E-2</v>
      </c>
      <c r="W1544" s="211">
        <v>0.50606950512881388</v>
      </c>
      <c r="X1544" s="211">
        <v>0.27719981085316592</v>
      </c>
      <c r="Y1544" s="211">
        <v>0.65492596976119621</v>
      </c>
      <c r="Z1544" s="211">
        <v>0.14357306259396979</v>
      </c>
      <c r="AA1544" s="212">
        <v>0.11971401517776691</v>
      </c>
    </row>
    <row r="1545" spans="1:27" x14ac:dyDescent="0.35">
      <c r="A1545" s="210" t="s">
        <v>2221</v>
      </c>
      <c r="B1545" s="217">
        <v>128.99544263423331</v>
      </c>
      <c r="C1545" s="211">
        <v>6.9426713947011789E-2</v>
      </c>
      <c r="D1545" s="211">
        <v>0.11293489450746191</v>
      </c>
      <c r="E1545" s="211">
        <v>8.6122559979824986E-2</v>
      </c>
      <c r="F1545" s="211">
        <v>8.2062577096352923E-2</v>
      </c>
      <c r="G1545" s="211">
        <v>0.12111426917824081</v>
      </c>
      <c r="H1545" s="211">
        <v>0.11384002158391869</v>
      </c>
      <c r="I1545" s="211">
        <v>0.49876552581179395</v>
      </c>
      <c r="J1545" s="211">
        <v>0.42663547686502246</v>
      </c>
      <c r="K1545" s="211">
        <v>0.62527307686025879</v>
      </c>
      <c r="L1545" s="211">
        <v>0.27379954182544364</v>
      </c>
      <c r="M1545" s="211">
        <v>9.9297189562454979E-2</v>
      </c>
      <c r="N1545" s="211">
        <v>0.37498411878966459</v>
      </c>
      <c r="O1545" s="211">
        <v>0.74266607829593168</v>
      </c>
      <c r="P1545" s="211">
        <v>6.7335437718820279E-2</v>
      </c>
      <c r="Q1545" s="211">
        <v>0.12232131715806215</v>
      </c>
      <c r="R1545" s="211">
        <v>0.44465114507196662</v>
      </c>
      <c r="S1545" s="211">
        <v>0.34645747974238045</v>
      </c>
      <c r="T1545" s="211">
        <v>0.60763295297498487</v>
      </c>
      <c r="U1545" s="211">
        <v>0.42359952343383483</v>
      </c>
      <c r="V1545" s="211">
        <v>6.9117829837881395E-2</v>
      </c>
      <c r="W1545" s="211">
        <v>0.60441472261576623</v>
      </c>
      <c r="X1545" s="211">
        <v>0.35851025005505849</v>
      </c>
      <c r="Y1545" s="211">
        <v>0.58423278697750125</v>
      </c>
      <c r="Z1545" s="211">
        <v>0.1384753979910251</v>
      </c>
      <c r="AA1545" s="212">
        <v>0.11745846307593753</v>
      </c>
    </row>
    <row r="1546" spans="1:27" x14ac:dyDescent="0.35">
      <c r="A1546" s="210" t="s">
        <v>2222</v>
      </c>
      <c r="B1546" s="217">
        <v>158.0651218670663</v>
      </c>
      <c r="C1546" s="211">
        <v>6.914549455293334E-2</v>
      </c>
      <c r="D1546" s="211">
        <v>0.13214160344534501</v>
      </c>
      <c r="E1546" s="211">
        <v>7.5898453171457228E-2</v>
      </c>
      <c r="F1546" s="211">
        <v>8.943121232857304E-2</v>
      </c>
      <c r="G1546" s="211">
        <v>0.11975067217934647</v>
      </c>
      <c r="H1546" s="211">
        <v>0.11966823201028133</v>
      </c>
      <c r="I1546" s="211">
        <v>0.42087946836994833</v>
      </c>
      <c r="J1546" s="211">
        <v>0.44499245970690643</v>
      </c>
      <c r="K1546" s="211">
        <v>0.63078733611252291</v>
      </c>
      <c r="L1546" s="211">
        <v>0.27298828263263591</v>
      </c>
      <c r="M1546" s="211">
        <v>8.3346692114151577E-2</v>
      </c>
      <c r="N1546" s="211">
        <v>0.50645956945767523</v>
      </c>
      <c r="O1546" s="211">
        <v>0.55941899002759388</v>
      </c>
      <c r="P1546" s="211">
        <v>6.9230172852700944E-2</v>
      </c>
      <c r="Q1546" s="211">
        <v>7.8869545567453792E-2</v>
      </c>
      <c r="R1546" s="211">
        <v>0.42487875315679097</v>
      </c>
      <c r="S1546" s="211">
        <v>0.35027577170004359</v>
      </c>
      <c r="T1546" s="211">
        <v>0.56789638613989346</v>
      </c>
      <c r="U1546" s="211">
        <v>0.40297210560545571</v>
      </c>
      <c r="V1546" s="211">
        <v>0.15643032005481261</v>
      </c>
      <c r="W1546" s="211">
        <v>0.49366696447751834</v>
      </c>
      <c r="X1546" s="211">
        <v>0.30359156919456354</v>
      </c>
      <c r="Y1546" s="211">
        <v>0.74707314808422309</v>
      </c>
      <c r="Z1546" s="211">
        <v>0.14040536046476129</v>
      </c>
      <c r="AA1546" s="212">
        <v>0.12120687112876878</v>
      </c>
    </row>
    <row r="1547" spans="1:27" x14ac:dyDescent="0.35">
      <c r="A1547" s="210" t="s">
        <v>2223</v>
      </c>
      <c r="B1547" s="217">
        <v>171.87371080095139</v>
      </c>
      <c r="C1547" s="211">
        <v>6.902213562361606E-2</v>
      </c>
      <c r="D1547" s="211">
        <v>0.12538104976575262</v>
      </c>
      <c r="E1547" s="211">
        <v>8.271596903625153E-2</v>
      </c>
      <c r="F1547" s="211">
        <v>0.11177787197918528</v>
      </c>
      <c r="G1547" s="211">
        <v>0.12571142035552504</v>
      </c>
      <c r="H1547" s="211">
        <v>0.12276189502177168</v>
      </c>
      <c r="I1547" s="211">
        <v>0.50161615404685078</v>
      </c>
      <c r="J1547" s="211">
        <v>0.48796811048915334</v>
      </c>
      <c r="K1547" s="211">
        <v>0.55173155528595941</v>
      </c>
      <c r="L1547" s="211">
        <v>0.27439949545715708</v>
      </c>
      <c r="M1547" s="211">
        <v>0.10667706692202827</v>
      </c>
      <c r="N1547" s="211">
        <v>0.37968963660061605</v>
      </c>
      <c r="O1547" s="211">
        <v>0.65968704167048298</v>
      </c>
      <c r="P1547" s="211">
        <v>7.1672392245186844E-2</v>
      </c>
      <c r="Q1547" s="211">
        <v>7.3461875058366405E-2</v>
      </c>
      <c r="R1547" s="211">
        <v>0.43645012584827364</v>
      </c>
      <c r="S1547" s="211">
        <v>0.40099236233761026</v>
      </c>
      <c r="T1547" s="211">
        <v>0.5579654247293121</v>
      </c>
      <c r="U1547" s="211">
        <v>0.38820266402633863</v>
      </c>
      <c r="V1547" s="211">
        <v>0.14024801024202341</v>
      </c>
      <c r="W1547" s="211">
        <v>0.55324801950146074</v>
      </c>
      <c r="X1547" s="211">
        <v>0.35272430054606613</v>
      </c>
      <c r="Y1547" s="211">
        <v>0.73758758951822867</v>
      </c>
      <c r="Z1547" s="211">
        <v>0.14779351039282235</v>
      </c>
      <c r="AA1547" s="212">
        <v>0.11524013190350159</v>
      </c>
    </row>
    <row r="1548" spans="1:27" x14ac:dyDescent="0.35">
      <c r="A1548" s="210" t="s">
        <v>2224</v>
      </c>
      <c r="B1548" s="217">
        <v>150.50967605418614</v>
      </c>
      <c r="C1548" s="211">
        <v>5.9785860953097056E-2</v>
      </c>
      <c r="D1548" s="211">
        <v>0.12960793819474109</v>
      </c>
      <c r="E1548" s="211">
        <v>7.6136830309131737E-2</v>
      </c>
      <c r="F1548" s="211">
        <v>0.11292597277420457</v>
      </c>
      <c r="G1548" s="211">
        <v>0.11864038805585836</v>
      </c>
      <c r="H1548" s="211">
        <v>0.1176395751023198</v>
      </c>
      <c r="I1548" s="211">
        <v>0.45745417232766156</v>
      </c>
      <c r="J1548" s="211">
        <v>0.44654736112825644</v>
      </c>
      <c r="K1548" s="211">
        <v>0.5273034427920742</v>
      </c>
      <c r="L1548" s="211">
        <v>0.26733670340915167</v>
      </c>
      <c r="M1548" s="211">
        <v>8.9129296519144766E-2</v>
      </c>
      <c r="N1548" s="211">
        <v>0.42147214566928881</v>
      </c>
      <c r="O1548" s="211">
        <v>0.6973510400873898</v>
      </c>
      <c r="P1548" s="211">
        <v>6.7968584120981668E-2</v>
      </c>
      <c r="Q1548" s="211">
        <v>7.6031323635944559E-2</v>
      </c>
      <c r="R1548" s="211">
        <v>0.43023473989863209</v>
      </c>
      <c r="S1548" s="211">
        <v>0.29841251610878822</v>
      </c>
      <c r="T1548" s="211">
        <v>0.50878112927988051</v>
      </c>
      <c r="U1548" s="211">
        <v>0.47016996359043428</v>
      </c>
      <c r="V1548" s="211">
        <v>0.16634980414127626</v>
      </c>
      <c r="W1548" s="211">
        <v>0.53223146225213402</v>
      </c>
      <c r="X1548" s="211">
        <v>0.37340362634767627</v>
      </c>
      <c r="Y1548" s="211">
        <v>0.61889484842257347</v>
      </c>
      <c r="Z1548" s="211">
        <v>0.14819469485436987</v>
      </c>
      <c r="AA1548" s="212">
        <v>0.12036572796260425</v>
      </c>
    </row>
    <row r="1549" spans="1:27" x14ac:dyDescent="0.35">
      <c r="A1549" s="210" t="s">
        <v>2225</v>
      </c>
      <c r="B1549" s="217">
        <v>166.66656521905773</v>
      </c>
      <c r="C1549" s="211">
        <v>7.7966399129902303E-2</v>
      </c>
      <c r="D1549" s="211">
        <v>0.12393061330904127</v>
      </c>
      <c r="E1549" s="211">
        <v>7.3816407508259241E-2</v>
      </c>
      <c r="F1549" s="211">
        <v>0.11472829489868297</v>
      </c>
      <c r="G1549" s="211">
        <v>0.12122670660590068</v>
      </c>
      <c r="H1549" s="211">
        <v>0.11961537552905416</v>
      </c>
      <c r="I1549" s="211">
        <v>0.42470352921396076</v>
      </c>
      <c r="J1549" s="211">
        <v>0.42636942590869259</v>
      </c>
      <c r="K1549" s="211">
        <v>0.64803164320078999</v>
      </c>
      <c r="L1549" s="211">
        <v>0.27615425302893715</v>
      </c>
      <c r="M1549" s="211">
        <v>0.12412150550171755</v>
      </c>
      <c r="N1549" s="211">
        <v>0.39172920478372303</v>
      </c>
      <c r="O1549" s="211">
        <v>0.58375271975501386</v>
      </c>
      <c r="P1549" s="211">
        <v>6.4640579832052153E-2</v>
      </c>
      <c r="Q1549" s="211">
        <v>8.437584446170017E-2</v>
      </c>
      <c r="R1549" s="211">
        <v>0.48158427177746443</v>
      </c>
      <c r="S1549" s="211">
        <v>0.38759204042634926</v>
      </c>
      <c r="T1549" s="211">
        <v>0.51324210773643897</v>
      </c>
      <c r="U1549" s="211">
        <v>0.39203910782410706</v>
      </c>
      <c r="V1549" s="211">
        <v>0.14639941362663689</v>
      </c>
      <c r="W1549" s="211">
        <v>0.57440580209739911</v>
      </c>
      <c r="X1549" s="211">
        <v>0.33127005627895545</v>
      </c>
      <c r="Y1549" s="211">
        <v>0.7001837589876444</v>
      </c>
      <c r="Z1549" s="211">
        <v>0.14546282532459581</v>
      </c>
      <c r="AA1549" s="212">
        <v>0.11973544376994383</v>
      </c>
    </row>
    <row r="1550" spans="1:27" x14ac:dyDescent="0.35">
      <c r="A1550" s="210" t="s">
        <v>2226</v>
      </c>
      <c r="B1550" s="217">
        <v>130.13472574270611</v>
      </c>
      <c r="C1550" s="211">
        <v>5.9983223466417532E-2</v>
      </c>
      <c r="D1550" s="211">
        <v>0.11381317396363214</v>
      </c>
      <c r="E1550" s="211">
        <v>7.2107108601568173E-2</v>
      </c>
      <c r="F1550" s="211">
        <v>0.11202166724552159</v>
      </c>
      <c r="G1550" s="211">
        <v>0.12520081660149041</v>
      </c>
      <c r="H1550" s="211">
        <v>0.12473379314282193</v>
      </c>
      <c r="I1550" s="211">
        <v>0.51359514138914686</v>
      </c>
      <c r="J1550" s="211">
        <v>0.41566462957215156</v>
      </c>
      <c r="K1550" s="211">
        <v>0.62974051823470933</v>
      </c>
      <c r="L1550" s="211">
        <v>0.27988311205015526</v>
      </c>
      <c r="M1550" s="211">
        <v>0.10506877885702898</v>
      </c>
      <c r="N1550" s="211">
        <v>0.47006471278060069</v>
      </c>
      <c r="O1550" s="211">
        <v>0.70852200531037823</v>
      </c>
      <c r="P1550" s="211">
        <v>6.3091007001441934E-2</v>
      </c>
      <c r="Q1550" s="211">
        <v>5.6058391025880408E-2</v>
      </c>
      <c r="R1550" s="211">
        <v>0.44355334695647836</v>
      </c>
      <c r="S1550" s="211">
        <v>0.38773624175199312</v>
      </c>
      <c r="T1550" s="211">
        <v>0.52674427051607997</v>
      </c>
      <c r="U1550" s="211">
        <v>0.47855977708658476</v>
      </c>
      <c r="V1550" s="211">
        <v>9.1802842665480652E-2</v>
      </c>
      <c r="W1550" s="211">
        <v>0.54723156481978674</v>
      </c>
      <c r="X1550" s="211">
        <v>0.34609847477180322</v>
      </c>
      <c r="Y1550" s="211">
        <v>0.57295136140658365</v>
      </c>
      <c r="Z1550" s="211">
        <v>0.14879033324616106</v>
      </c>
      <c r="AA1550" s="212">
        <v>0.11802397858116741</v>
      </c>
    </row>
    <row r="1551" spans="1:27" x14ac:dyDescent="0.35">
      <c r="A1551" s="210" t="s">
        <v>2227</v>
      </c>
      <c r="B1551" s="217">
        <v>133.52369605725937</v>
      </c>
      <c r="C1551" s="211">
        <v>7.9618461419731432E-2</v>
      </c>
      <c r="D1551" s="211">
        <v>0.12431962497926333</v>
      </c>
      <c r="E1551" s="211">
        <v>6.844016565614873E-2</v>
      </c>
      <c r="F1551" s="211">
        <v>0.1104047877325674</v>
      </c>
      <c r="G1551" s="211">
        <v>0.12310798815933698</v>
      </c>
      <c r="H1551" s="211">
        <v>0.12275680462377046</v>
      </c>
      <c r="I1551" s="211">
        <v>0.52837377171526134</v>
      </c>
      <c r="J1551" s="211">
        <v>0.44639418939377118</v>
      </c>
      <c r="K1551" s="211">
        <v>0.64463674101948498</v>
      </c>
      <c r="L1551" s="211">
        <v>0.27422872500554518</v>
      </c>
      <c r="M1551" s="211">
        <v>0.10510430260655103</v>
      </c>
      <c r="N1551" s="211">
        <v>0.3860185873335199</v>
      </c>
      <c r="O1551" s="211">
        <v>0.74711164712203915</v>
      </c>
      <c r="P1551" s="211">
        <v>7.2024036254582438E-2</v>
      </c>
      <c r="Q1551" s="211">
        <v>5.6882655937612422E-2</v>
      </c>
      <c r="R1551" s="211">
        <v>0.37692331593690237</v>
      </c>
      <c r="S1551" s="211">
        <v>0.32492982746400079</v>
      </c>
      <c r="T1551" s="211">
        <v>0.56554007719349442</v>
      </c>
      <c r="U1551" s="211">
        <v>0.40250339172981597</v>
      </c>
      <c r="V1551" s="211">
        <v>0.10491111689709683</v>
      </c>
      <c r="W1551" s="211">
        <v>0.54238701532634281</v>
      </c>
      <c r="X1551" s="211">
        <v>0.31132094378203246</v>
      </c>
      <c r="Y1551" s="211">
        <v>0.60245491543172025</v>
      </c>
      <c r="Z1551" s="211">
        <v>0.14566842342806349</v>
      </c>
      <c r="AA1551" s="212">
        <v>0.12434331309904409</v>
      </c>
    </row>
    <row r="1552" spans="1:27" x14ac:dyDescent="0.35">
      <c r="A1552" s="210" t="s">
        <v>2228</v>
      </c>
      <c r="B1552" s="217">
        <v>154.05040455079808</v>
      </c>
      <c r="C1552" s="211">
        <v>7.0544174371982363E-2</v>
      </c>
      <c r="D1552" s="211">
        <v>0.12668611666222807</v>
      </c>
      <c r="E1552" s="211">
        <v>7.1968341095680025E-2</v>
      </c>
      <c r="F1552" s="211">
        <v>7.7588354773831553E-2</v>
      </c>
      <c r="G1552" s="211">
        <v>0.12016557384729648</v>
      </c>
      <c r="H1552" s="211">
        <v>0.12023505373586668</v>
      </c>
      <c r="I1552" s="211">
        <v>0.46818262503783648</v>
      </c>
      <c r="J1552" s="211">
        <v>0.45192704559193847</v>
      </c>
      <c r="K1552" s="211">
        <v>0.58555760467726592</v>
      </c>
      <c r="L1552" s="211">
        <v>0.27586436469750963</v>
      </c>
      <c r="M1552" s="211">
        <v>9.0346802689801636E-2</v>
      </c>
      <c r="N1552" s="211">
        <v>0.5130806215975825</v>
      </c>
      <c r="O1552" s="211">
        <v>0.73552597066555636</v>
      </c>
      <c r="P1552" s="211">
        <v>6.808165595572184E-2</v>
      </c>
      <c r="Q1552" s="211">
        <v>5.0651234043874171E-2</v>
      </c>
      <c r="R1552" s="211">
        <v>0.47574930767376966</v>
      </c>
      <c r="S1552" s="211">
        <v>0.37152790402422309</v>
      </c>
      <c r="T1552" s="211">
        <v>0.58111545928500274</v>
      </c>
      <c r="U1552" s="211">
        <v>0.42163539296195796</v>
      </c>
      <c r="V1552" s="211">
        <v>0.15196926122078391</v>
      </c>
      <c r="W1552" s="211">
        <v>0.5044397040769234</v>
      </c>
      <c r="X1552" s="211">
        <v>0.34145472190831733</v>
      </c>
      <c r="Y1552" s="211">
        <v>0.55768453927433148</v>
      </c>
      <c r="Z1552" s="211">
        <v>0.14637784757363645</v>
      </c>
      <c r="AA1552" s="212">
        <v>0.1156964618851862</v>
      </c>
    </row>
    <row r="1553" spans="1:27" x14ac:dyDescent="0.35">
      <c r="A1553" s="210" t="s">
        <v>2229</v>
      </c>
      <c r="B1553" s="217">
        <v>140.52441448117438</v>
      </c>
      <c r="C1553" s="211">
        <v>5.9671648642150868E-2</v>
      </c>
      <c r="D1553" s="211">
        <v>0.12755873753623534</v>
      </c>
      <c r="E1553" s="211">
        <v>6.8737826605438174E-2</v>
      </c>
      <c r="F1553" s="211">
        <v>7.2537996533113949E-2</v>
      </c>
      <c r="G1553" s="211">
        <v>0.11876126243334949</v>
      </c>
      <c r="H1553" s="211">
        <v>0.10378851937468611</v>
      </c>
      <c r="I1553" s="211">
        <v>0.47071886335693164</v>
      </c>
      <c r="J1553" s="211">
        <v>0.44582974946278442</v>
      </c>
      <c r="K1553" s="211">
        <v>0.55245960873493027</v>
      </c>
      <c r="L1553" s="211">
        <v>0.27753627035221556</v>
      </c>
      <c r="M1553" s="211">
        <v>8.0877871977076229E-2</v>
      </c>
      <c r="N1553" s="211">
        <v>0.40084353428221653</v>
      </c>
      <c r="O1553" s="211">
        <v>0.65545076244442446</v>
      </c>
      <c r="P1553" s="211">
        <v>7.1624612126747297E-2</v>
      </c>
      <c r="Q1553" s="211">
        <v>0.14297993132317524</v>
      </c>
      <c r="R1553" s="211">
        <v>0.4038398479247215</v>
      </c>
      <c r="S1553" s="211">
        <v>0.30064464734640395</v>
      </c>
      <c r="T1553" s="211">
        <v>0.57172307470221406</v>
      </c>
      <c r="U1553" s="211">
        <v>0.41111588808591215</v>
      </c>
      <c r="V1553" s="211">
        <v>0.11178921770901891</v>
      </c>
      <c r="W1553" s="211">
        <v>0.47672614603617491</v>
      </c>
      <c r="X1553" s="211">
        <v>0.31891291701531815</v>
      </c>
      <c r="Y1553" s="211">
        <v>0.57036145849312025</v>
      </c>
      <c r="Z1553" s="211">
        <v>0.14940631086226774</v>
      </c>
      <c r="AA1553" s="212">
        <v>0.11130269607860464</v>
      </c>
    </row>
    <row r="1554" spans="1:27" x14ac:dyDescent="0.35">
      <c r="A1554" s="210" t="s">
        <v>2230</v>
      </c>
      <c r="B1554" s="217">
        <v>164.83837917010186</v>
      </c>
      <c r="C1554" s="211">
        <v>6.2083213611546506E-2</v>
      </c>
      <c r="D1554" s="211">
        <v>0.12743175534551382</v>
      </c>
      <c r="E1554" s="211">
        <v>7.627805861123868E-2</v>
      </c>
      <c r="F1554" s="211">
        <v>9.7104154331892845E-2</v>
      </c>
      <c r="G1554" s="211">
        <v>0.11704010133839687</v>
      </c>
      <c r="H1554" s="211">
        <v>0.12358709265990482</v>
      </c>
      <c r="I1554" s="211">
        <v>0.51597886149373806</v>
      </c>
      <c r="J1554" s="211">
        <v>0.42764787987091157</v>
      </c>
      <c r="K1554" s="211">
        <v>0.62354885905991786</v>
      </c>
      <c r="L1554" s="211">
        <v>0.28373237696436632</v>
      </c>
      <c r="M1554" s="211">
        <v>9.8173291564609369E-2</v>
      </c>
      <c r="N1554" s="211">
        <v>0.34766690473199818</v>
      </c>
      <c r="O1554" s="211">
        <v>0.63296217443630698</v>
      </c>
      <c r="P1554" s="211">
        <v>6.8241954821813222E-2</v>
      </c>
      <c r="Q1554" s="211">
        <v>4.4746859660601754E-2</v>
      </c>
      <c r="R1554" s="211">
        <v>0.48826253532193548</v>
      </c>
      <c r="S1554" s="211">
        <v>0.41863600301317655</v>
      </c>
      <c r="T1554" s="211">
        <v>0.488947329910423</v>
      </c>
      <c r="U1554" s="211">
        <v>0.4375479041227171</v>
      </c>
      <c r="V1554" s="211">
        <v>0.16337764914282832</v>
      </c>
      <c r="W1554" s="211">
        <v>0.54587620680087701</v>
      </c>
      <c r="X1554" s="211">
        <v>0.3987496502434148</v>
      </c>
      <c r="Y1554" s="211">
        <v>0.64031208042456567</v>
      </c>
      <c r="Z1554" s="211">
        <v>0.14687009640524951</v>
      </c>
      <c r="AA1554" s="212">
        <v>0.11658955422536045</v>
      </c>
    </row>
    <row r="1555" spans="1:27" x14ac:dyDescent="0.35">
      <c r="A1555" s="210" t="s">
        <v>2231</v>
      </c>
      <c r="B1555" s="217">
        <v>177.14016187343333</v>
      </c>
      <c r="C1555" s="211">
        <v>5.1235698936162831E-2</v>
      </c>
      <c r="D1555" s="211">
        <v>0.12496274147070337</v>
      </c>
      <c r="E1555" s="211">
        <v>8.2229156577927565E-2</v>
      </c>
      <c r="F1555" s="211">
        <v>8.555650349190419E-2</v>
      </c>
      <c r="G1555" s="211">
        <v>0.12064137437533178</v>
      </c>
      <c r="H1555" s="211">
        <v>0.12635550774066776</v>
      </c>
      <c r="I1555" s="211">
        <v>0.50909338327084463</v>
      </c>
      <c r="J1555" s="211">
        <v>0.4287988194671738</v>
      </c>
      <c r="K1555" s="211">
        <v>0.62964248008760126</v>
      </c>
      <c r="L1555" s="211">
        <v>0.26858329466234904</v>
      </c>
      <c r="M1555" s="211">
        <v>0.11638767030618061</v>
      </c>
      <c r="N1555" s="211">
        <v>0.50351904655996271</v>
      </c>
      <c r="O1555" s="211">
        <v>0.75623561602901679</v>
      </c>
      <c r="P1555" s="211">
        <v>7.0261171970530334E-2</v>
      </c>
      <c r="Q1555" s="211">
        <v>0.13592541066922176</v>
      </c>
      <c r="R1555" s="211">
        <v>0.4202275958792937</v>
      </c>
      <c r="S1555" s="211">
        <v>0.4080029684582952</v>
      </c>
      <c r="T1555" s="211">
        <v>0.59048068106738838</v>
      </c>
      <c r="U1555" s="211">
        <v>0.41950722850382577</v>
      </c>
      <c r="V1555" s="211">
        <v>0.13949235378656746</v>
      </c>
      <c r="W1555" s="211">
        <v>0.51450365019817845</v>
      </c>
      <c r="X1555" s="211">
        <v>0.29172051866508858</v>
      </c>
      <c r="Y1555" s="211">
        <v>0.61132373790713423</v>
      </c>
      <c r="Z1555" s="211">
        <v>0.14714480083961803</v>
      </c>
      <c r="AA1555" s="212">
        <v>0.12082072818645249</v>
      </c>
    </row>
    <row r="1556" spans="1:27" x14ac:dyDescent="0.35">
      <c r="A1556" s="210" t="s">
        <v>2232</v>
      </c>
      <c r="B1556" s="217">
        <v>160.21739399232044</v>
      </c>
      <c r="C1556" s="211">
        <v>7.181173351807002E-2</v>
      </c>
      <c r="D1556" s="211">
        <v>0.12553352098789566</v>
      </c>
      <c r="E1556" s="211">
        <v>7.7372813156294268E-2</v>
      </c>
      <c r="F1556" s="211">
        <v>0.11355648551844269</v>
      </c>
      <c r="G1556" s="211">
        <v>0.12173569172441866</v>
      </c>
      <c r="H1556" s="211">
        <v>0.12147328736724168</v>
      </c>
      <c r="I1556" s="211">
        <v>0.47867276316152352</v>
      </c>
      <c r="J1556" s="211">
        <v>0.4725222798987051</v>
      </c>
      <c r="K1556" s="211">
        <v>0.64254369970664782</v>
      </c>
      <c r="L1556" s="211">
        <v>0.27539966371857288</v>
      </c>
      <c r="M1556" s="211">
        <v>9.1781273197335728E-2</v>
      </c>
      <c r="N1556" s="211">
        <v>0.475226297721557</v>
      </c>
      <c r="O1556" s="211">
        <v>0.78238249726053766</v>
      </c>
      <c r="P1556" s="211">
        <v>7.2480274071960768E-2</v>
      </c>
      <c r="Q1556" s="211">
        <v>9.2610629610741985E-2</v>
      </c>
      <c r="R1556" s="211">
        <v>0.41120644935331546</v>
      </c>
      <c r="S1556" s="211">
        <v>0.30769186593146447</v>
      </c>
      <c r="T1556" s="211">
        <v>0.59890948677519151</v>
      </c>
      <c r="U1556" s="211">
        <v>0.43100013843035867</v>
      </c>
      <c r="V1556" s="211">
        <v>8.4535620353820992E-2</v>
      </c>
      <c r="W1556" s="211">
        <v>0.62264452251892088</v>
      </c>
      <c r="X1556" s="211">
        <v>0.28605362127592898</v>
      </c>
      <c r="Y1556" s="211">
        <v>0.70168450034723728</v>
      </c>
      <c r="Z1556" s="211">
        <v>0.14494161208842518</v>
      </c>
      <c r="AA1556" s="212">
        <v>0.11418118263570955</v>
      </c>
    </row>
    <row r="1557" spans="1:27" x14ac:dyDescent="0.35">
      <c r="A1557" s="210" t="s">
        <v>2233</v>
      </c>
      <c r="B1557" s="217">
        <v>117.50216909867352</v>
      </c>
      <c r="C1557" s="211">
        <v>7.975514731981008E-2</v>
      </c>
      <c r="D1557" s="211">
        <v>0.12156697933256584</v>
      </c>
      <c r="E1557" s="211">
        <v>6.8726604147011205E-2</v>
      </c>
      <c r="F1557" s="211">
        <v>8.6951417404795631E-2</v>
      </c>
      <c r="G1557" s="211">
        <v>0.11506552979524333</v>
      </c>
      <c r="H1557" s="211">
        <v>0.12115999997965242</v>
      </c>
      <c r="I1557" s="211">
        <v>0.51635651459443432</v>
      </c>
      <c r="J1557" s="211">
        <v>0.46431987860285368</v>
      </c>
      <c r="K1557" s="211">
        <v>0.6313983783366105</v>
      </c>
      <c r="L1557" s="211">
        <v>0.2790994638219062</v>
      </c>
      <c r="M1557" s="211">
        <v>0.10893416411222202</v>
      </c>
      <c r="N1557" s="211">
        <v>0.36122396551104735</v>
      </c>
      <c r="O1557" s="211">
        <v>0.56774866893963394</v>
      </c>
      <c r="P1557" s="211">
        <v>6.8041655416312838E-2</v>
      </c>
      <c r="Q1557" s="211">
        <v>0.10782437958493651</v>
      </c>
      <c r="R1557" s="211">
        <v>0.36612160151217849</v>
      </c>
      <c r="S1557" s="211">
        <v>0.38439622441167198</v>
      </c>
      <c r="T1557" s="211">
        <v>0.48605680244171218</v>
      </c>
      <c r="U1557" s="211">
        <v>0.37036970422118254</v>
      </c>
      <c r="V1557" s="211">
        <v>6.8608467248259281E-2</v>
      </c>
      <c r="W1557" s="211">
        <v>0.61886328752170283</v>
      </c>
      <c r="X1557" s="211">
        <v>0.24574095930181061</v>
      </c>
      <c r="Y1557" s="211">
        <v>0.71093172598518084</v>
      </c>
      <c r="Z1557" s="211">
        <v>0.14933558189987109</v>
      </c>
      <c r="AA1557" s="212">
        <v>0.11981328324647968</v>
      </c>
    </row>
    <row r="1558" spans="1:27" x14ac:dyDescent="0.35">
      <c r="A1558" s="210" t="s">
        <v>2234</v>
      </c>
      <c r="B1558" s="217">
        <v>163.5635925713072</v>
      </c>
      <c r="C1558" s="211">
        <v>5.3538745298828586E-2</v>
      </c>
      <c r="D1558" s="211">
        <v>0.1252373904385852</v>
      </c>
      <c r="E1558" s="211">
        <v>7.7721641478778358E-2</v>
      </c>
      <c r="F1558" s="211">
        <v>8.4814533019140464E-2</v>
      </c>
      <c r="G1558" s="211">
        <v>0.11970730343193679</v>
      </c>
      <c r="H1558" s="211">
        <v>0.11721454345554773</v>
      </c>
      <c r="I1558" s="211">
        <v>0.47889755361830877</v>
      </c>
      <c r="J1558" s="211">
        <v>0.44781825088471416</v>
      </c>
      <c r="K1558" s="211">
        <v>0.63023405474061978</v>
      </c>
      <c r="L1558" s="211">
        <v>0.2774643239074856</v>
      </c>
      <c r="M1558" s="211">
        <v>0.10405418323051525</v>
      </c>
      <c r="N1558" s="211">
        <v>0.49772475754896711</v>
      </c>
      <c r="O1558" s="211">
        <v>0.72181358536474427</v>
      </c>
      <c r="P1558" s="211">
        <v>6.8119037860872367E-2</v>
      </c>
      <c r="Q1558" s="211">
        <v>6.4754984929878495E-2</v>
      </c>
      <c r="R1558" s="211">
        <v>0.43551448274083693</v>
      </c>
      <c r="S1558" s="211">
        <v>0.31035027359791578</v>
      </c>
      <c r="T1558" s="211">
        <v>0.53237062594617868</v>
      </c>
      <c r="U1558" s="211">
        <v>0.49239176316305561</v>
      </c>
      <c r="V1558" s="211">
        <v>0.10676695587414158</v>
      </c>
      <c r="W1558" s="211">
        <v>0.54562713079487846</v>
      </c>
      <c r="X1558" s="211">
        <v>0.2851936834985791</v>
      </c>
      <c r="Y1558" s="211">
        <v>0.64553864043158005</v>
      </c>
      <c r="Z1558" s="211">
        <v>0.14429678201512658</v>
      </c>
      <c r="AA1558" s="212">
        <v>0.11461160334630079</v>
      </c>
    </row>
    <row r="1559" spans="1:27" x14ac:dyDescent="0.35">
      <c r="A1559" s="210" t="s">
        <v>2235</v>
      </c>
      <c r="B1559" s="217">
        <v>140.33922007336565</v>
      </c>
      <c r="C1559" s="211">
        <v>7.2860779281586935E-2</v>
      </c>
      <c r="D1559" s="211">
        <v>0.12261596557903975</v>
      </c>
      <c r="E1559" s="211">
        <v>7.1746563187958204E-2</v>
      </c>
      <c r="F1559" s="211">
        <v>9.2900045108454038E-2</v>
      </c>
      <c r="G1559" s="211">
        <v>0.12551454543023546</v>
      </c>
      <c r="H1559" s="211">
        <v>0.10615734100835898</v>
      </c>
      <c r="I1559" s="211">
        <v>0.52475165294144244</v>
      </c>
      <c r="J1559" s="211">
        <v>0.40388997348177791</v>
      </c>
      <c r="K1559" s="211">
        <v>0.59107342712782884</v>
      </c>
      <c r="L1559" s="211">
        <v>0.27501576779707398</v>
      </c>
      <c r="M1559" s="211">
        <v>0.10779951647936897</v>
      </c>
      <c r="N1559" s="211">
        <v>0.43665298560569493</v>
      </c>
      <c r="O1559" s="211">
        <v>0.6587724160209304</v>
      </c>
      <c r="P1559" s="211">
        <v>7.0016382164293442E-2</v>
      </c>
      <c r="Q1559" s="211">
        <v>9.3120877056723408E-2</v>
      </c>
      <c r="R1559" s="211">
        <v>0.45937283057171452</v>
      </c>
      <c r="S1559" s="211">
        <v>0.36732866585725854</v>
      </c>
      <c r="T1559" s="211">
        <v>0.51520749510705943</v>
      </c>
      <c r="U1559" s="211">
        <v>0.41091218219804837</v>
      </c>
      <c r="V1559" s="211">
        <v>9.8482656026802423E-2</v>
      </c>
      <c r="W1559" s="211">
        <v>0.57322758037126065</v>
      </c>
      <c r="X1559" s="211">
        <v>0.28730156411473834</v>
      </c>
      <c r="Y1559" s="211">
        <v>0.71378940259131984</v>
      </c>
      <c r="Z1559" s="211">
        <v>0.14769541957962948</v>
      </c>
      <c r="AA1559" s="212">
        <v>0.12115833741143256</v>
      </c>
    </row>
    <row r="1560" spans="1:27" x14ac:dyDescent="0.35">
      <c r="A1560" s="210" t="s">
        <v>2236</v>
      </c>
      <c r="B1560" s="217">
        <v>146.0139757440275</v>
      </c>
      <c r="C1560" s="211">
        <v>6.2226901853087983E-2</v>
      </c>
      <c r="D1560" s="211">
        <v>0.12329182922542246</v>
      </c>
      <c r="E1560" s="211">
        <v>8.8111372792572196E-2</v>
      </c>
      <c r="F1560" s="211">
        <v>0.12348688771248761</v>
      </c>
      <c r="G1560" s="211">
        <v>0.1188095095503628</v>
      </c>
      <c r="H1560" s="211">
        <v>0.11461648259647315</v>
      </c>
      <c r="I1560" s="211">
        <v>0.45522493401371117</v>
      </c>
      <c r="J1560" s="211">
        <v>0.45828196125444132</v>
      </c>
      <c r="K1560" s="211">
        <v>0.63403827223066433</v>
      </c>
      <c r="L1560" s="211">
        <v>0.28405965669090749</v>
      </c>
      <c r="M1560" s="211">
        <v>9.9742670523892379E-2</v>
      </c>
      <c r="N1560" s="211">
        <v>0.5092578853603652</v>
      </c>
      <c r="O1560" s="211">
        <v>0.57844007885582738</v>
      </c>
      <c r="P1560" s="211">
        <v>6.9780731071672583E-2</v>
      </c>
      <c r="Q1560" s="211">
        <v>5.4420247275822953E-2</v>
      </c>
      <c r="R1560" s="211">
        <v>0.39421659686577903</v>
      </c>
      <c r="S1560" s="211">
        <v>0.29085473182111327</v>
      </c>
      <c r="T1560" s="211">
        <v>0.51976014042355478</v>
      </c>
      <c r="U1560" s="211">
        <v>0.38614404431106414</v>
      </c>
      <c r="V1560" s="211">
        <v>0.11754114569611256</v>
      </c>
      <c r="W1560" s="211">
        <v>0.53098303686050885</v>
      </c>
      <c r="X1560" s="211">
        <v>0.34409875106861648</v>
      </c>
      <c r="Y1560" s="211">
        <v>0.7059598756650195</v>
      </c>
      <c r="Z1560" s="211">
        <v>0.14425379383837325</v>
      </c>
      <c r="AA1560" s="212">
        <v>0.12230833973825257</v>
      </c>
    </row>
    <row r="1561" spans="1:27" x14ac:dyDescent="0.35">
      <c r="A1561" s="210" t="s">
        <v>2237</v>
      </c>
      <c r="B1561" s="217">
        <v>128.21109696498704</v>
      </c>
      <c r="C1561" s="211">
        <v>8.57028425718276E-2</v>
      </c>
      <c r="D1561" s="211">
        <v>0.12748122987564695</v>
      </c>
      <c r="E1561" s="211">
        <v>7.3226184696115831E-2</v>
      </c>
      <c r="F1561" s="211">
        <v>7.7577480158618345E-2</v>
      </c>
      <c r="G1561" s="211">
        <v>0.12521686692361139</v>
      </c>
      <c r="H1561" s="211">
        <v>0.11122349602389905</v>
      </c>
      <c r="I1561" s="211">
        <v>0.51434293097631534</v>
      </c>
      <c r="J1561" s="211">
        <v>0.46532405059020621</v>
      </c>
      <c r="K1561" s="211">
        <v>0.60376501847000563</v>
      </c>
      <c r="L1561" s="211">
        <v>0.26929941949761943</v>
      </c>
      <c r="M1561" s="211">
        <v>0.10987441853905418</v>
      </c>
      <c r="N1561" s="211">
        <v>0.41964567893997484</v>
      </c>
      <c r="O1561" s="211">
        <v>0.64745470726698784</v>
      </c>
      <c r="P1561" s="211">
        <v>7.0475737525914392E-2</v>
      </c>
      <c r="Q1561" s="211">
        <v>6.4963436455453646E-2</v>
      </c>
      <c r="R1561" s="211">
        <v>0.43025729625735959</v>
      </c>
      <c r="S1561" s="211">
        <v>0.29500562599387736</v>
      </c>
      <c r="T1561" s="211">
        <v>0.51404379458216032</v>
      </c>
      <c r="U1561" s="211">
        <v>0.42505544880339952</v>
      </c>
      <c r="V1561" s="211">
        <v>8.6158908200698048E-2</v>
      </c>
      <c r="W1561" s="211">
        <v>0.49077943881918085</v>
      </c>
      <c r="X1561" s="211">
        <v>0.31327263400283589</v>
      </c>
      <c r="Y1561" s="211">
        <v>0.66508678855278669</v>
      </c>
      <c r="Z1561" s="211">
        <v>0.13890827678015469</v>
      </c>
      <c r="AA1561" s="212">
        <v>0.12549284341695541</v>
      </c>
    </row>
    <row r="1562" spans="1:27" x14ac:dyDescent="0.35">
      <c r="A1562" s="210" t="s">
        <v>2238</v>
      </c>
      <c r="B1562" s="217">
        <v>124.0592637131116</v>
      </c>
      <c r="C1562" s="211">
        <v>7.8492660024087391E-2</v>
      </c>
      <c r="D1562" s="211">
        <v>0.12272798801040666</v>
      </c>
      <c r="E1562" s="211">
        <v>6.9958136083750622E-2</v>
      </c>
      <c r="F1562" s="211">
        <v>0.11087190573953296</v>
      </c>
      <c r="G1562" s="211">
        <v>0.12080318619868007</v>
      </c>
      <c r="H1562" s="211">
        <v>0.1151224318025349</v>
      </c>
      <c r="I1562" s="211">
        <v>0.48959050025468059</v>
      </c>
      <c r="J1562" s="211">
        <v>0.49569531628195879</v>
      </c>
      <c r="K1562" s="211">
        <v>0.59869530038482721</v>
      </c>
      <c r="L1562" s="211">
        <v>0.27613608348474239</v>
      </c>
      <c r="M1562" s="211">
        <v>9.6112660491063664E-2</v>
      </c>
      <c r="N1562" s="211">
        <v>0.37281030137557525</v>
      </c>
      <c r="O1562" s="211">
        <v>0.67145247276566067</v>
      </c>
      <c r="P1562" s="211">
        <v>7.2169558765261627E-2</v>
      </c>
      <c r="Q1562" s="211">
        <v>0.11542702005379304</v>
      </c>
      <c r="R1562" s="211">
        <v>0.42802474296894799</v>
      </c>
      <c r="S1562" s="211">
        <v>0.29903477198603678</v>
      </c>
      <c r="T1562" s="211">
        <v>0.55213667637353403</v>
      </c>
      <c r="U1562" s="211">
        <v>0.41626521479223833</v>
      </c>
      <c r="V1562" s="211">
        <v>8.1972902903643771E-2</v>
      </c>
      <c r="W1562" s="211">
        <v>0.53345712748563123</v>
      </c>
      <c r="X1562" s="211">
        <v>0.26834744145776435</v>
      </c>
      <c r="Y1562" s="211">
        <v>0.67480241627164861</v>
      </c>
      <c r="Z1562" s="211">
        <v>0.14274363328030223</v>
      </c>
      <c r="AA1562" s="212">
        <v>0.12447565699492731</v>
      </c>
    </row>
    <row r="1563" spans="1:27" x14ac:dyDescent="0.35">
      <c r="A1563" s="210" t="s">
        <v>2239</v>
      </c>
      <c r="B1563" s="217">
        <v>157.57740116663143</v>
      </c>
      <c r="C1563" s="211">
        <v>7.1183836334064762E-2</v>
      </c>
      <c r="D1563" s="211">
        <v>0.12752333720773179</v>
      </c>
      <c r="E1563" s="211">
        <v>8.0388757354138418E-2</v>
      </c>
      <c r="F1563" s="211">
        <v>0.10499788738501684</v>
      </c>
      <c r="G1563" s="211">
        <v>0.12560878810392903</v>
      </c>
      <c r="H1563" s="211">
        <v>0.11974619518103866</v>
      </c>
      <c r="I1563" s="211">
        <v>0.47206002985814222</v>
      </c>
      <c r="J1563" s="211">
        <v>0.44090462434016153</v>
      </c>
      <c r="K1563" s="211">
        <v>0.60721386645671194</v>
      </c>
      <c r="L1563" s="211">
        <v>0.27517234487031195</v>
      </c>
      <c r="M1563" s="211">
        <v>8.4689047534281817E-2</v>
      </c>
      <c r="N1563" s="211">
        <v>0.49154460378711151</v>
      </c>
      <c r="O1563" s="211">
        <v>0.75961753607360594</v>
      </c>
      <c r="P1563" s="211">
        <v>7.0916326638963995E-2</v>
      </c>
      <c r="Q1563" s="211">
        <v>0.106190012194848</v>
      </c>
      <c r="R1563" s="211">
        <v>0.40178853086293564</v>
      </c>
      <c r="S1563" s="211">
        <v>0.42507422310265597</v>
      </c>
      <c r="T1563" s="211">
        <v>0.54977538581182361</v>
      </c>
      <c r="U1563" s="211">
        <v>0.37484461475550823</v>
      </c>
      <c r="V1563" s="211">
        <v>0.14191126145529756</v>
      </c>
      <c r="W1563" s="211">
        <v>0.54409080172233992</v>
      </c>
      <c r="X1563" s="211">
        <v>0.3319252032360146</v>
      </c>
      <c r="Y1563" s="211">
        <v>0.62920504200768534</v>
      </c>
      <c r="Z1563" s="211">
        <v>0.14944272308137388</v>
      </c>
      <c r="AA1563" s="212">
        <v>0.1172337727529062</v>
      </c>
    </row>
    <row r="1564" spans="1:27" x14ac:dyDescent="0.35">
      <c r="A1564" s="210" t="s">
        <v>2240</v>
      </c>
      <c r="B1564" s="217">
        <v>121.90087449171297</v>
      </c>
      <c r="C1564" s="211">
        <v>4.9755790806982877E-2</v>
      </c>
      <c r="D1564" s="211">
        <v>0.12493597948534824</v>
      </c>
      <c r="E1564" s="211">
        <v>7.6252291917200149E-2</v>
      </c>
      <c r="F1564" s="211">
        <v>8.9532616587188668E-2</v>
      </c>
      <c r="G1564" s="211">
        <v>0.11978520072364494</v>
      </c>
      <c r="H1564" s="211">
        <v>0.10760770415814561</v>
      </c>
      <c r="I1564" s="211">
        <v>0.49850466622185846</v>
      </c>
      <c r="J1564" s="211">
        <v>0.47202745302817017</v>
      </c>
      <c r="K1564" s="211">
        <v>0.60961856088829025</v>
      </c>
      <c r="L1564" s="211">
        <v>0.27151956554415579</v>
      </c>
      <c r="M1564" s="211">
        <v>9.2251911911959084E-2</v>
      </c>
      <c r="N1564" s="211">
        <v>0.41655484801549258</v>
      </c>
      <c r="O1564" s="211">
        <v>0.52773088838618087</v>
      </c>
      <c r="P1564" s="211">
        <v>6.8547764514012566E-2</v>
      </c>
      <c r="Q1564" s="211">
        <v>8.8326977603134099E-2</v>
      </c>
      <c r="R1564" s="211">
        <v>0.45208410577811942</v>
      </c>
      <c r="S1564" s="211">
        <v>0.29899173233543314</v>
      </c>
      <c r="T1564" s="211">
        <v>0.58326489870358822</v>
      </c>
      <c r="U1564" s="211">
        <v>0.43580121704382191</v>
      </c>
      <c r="V1564" s="211">
        <v>6.1368722516587482E-2</v>
      </c>
      <c r="W1564" s="211">
        <v>0.50494225869328002</v>
      </c>
      <c r="X1564" s="211">
        <v>0.36067769304822023</v>
      </c>
      <c r="Y1564" s="211">
        <v>0.63590254564680848</v>
      </c>
      <c r="Z1564" s="211">
        <v>0.14771674287230124</v>
      </c>
      <c r="AA1564" s="212">
        <v>0.11346584857284052</v>
      </c>
    </row>
    <row r="1565" spans="1:27" x14ac:dyDescent="0.35">
      <c r="A1565" s="210" t="s">
        <v>2241</v>
      </c>
      <c r="B1565" s="217">
        <v>120.99246119497832</v>
      </c>
      <c r="C1565" s="211">
        <v>6.0901078380663741E-2</v>
      </c>
      <c r="D1565" s="211">
        <v>0.1308759724859726</v>
      </c>
      <c r="E1565" s="211">
        <v>6.9386333795117661E-2</v>
      </c>
      <c r="F1565" s="211">
        <v>0.10150176704906856</v>
      </c>
      <c r="G1565" s="211">
        <v>0.1150483058941645</v>
      </c>
      <c r="H1565" s="211">
        <v>0.11710963926189127</v>
      </c>
      <c r="I1565" s="211">
        <v>0.48696939773529413</v>
      </c>
      <c r="J1565" s="211">
        <v>0.44612414591783212</v>
      </c>
      <c r="K1565" s="211">
        <v>0.56854395462063512</v>
      </c>
      <c r="L1565" s="211">
        <v>0.26994949305779226</v>
      </c>
      <c r="M1565" s="211">
        <v>0.11852348901170029</v>
      </c>
      <c r="N1565" s="211">
        <v>0.38836546129305238</v>
      </c>
      <c r="O1565" s="211">
        <v>0.6983657094612048</v>
      </c>
      <c r="P1565" s="211">
        <v>6.74008450037238E-2</v>
      </c>
      <c r="Q1565" s="211">
        <v>5.574987867886376E-2</v>
      </c>
      <c r="R1565" s="211">
        <v>0.44673532347155481</v>
      </c>
      <c r="S1565" s="211">
        <v>0.37559904157261836</v>
      </c>
      <c r="T1565" s="211">
        <v>0.64172537708747801</v>
      </c>
      <c r="U1565" s="211">
        <v>0.42106988280531027</v>
      </c>
      <c r="V1565" s="211">
        <v>5.8363880598187701E-2</v>
      </c>
      <c r="W1565" s="211">
        <v>0.50795773415531742</v>
      </c>
      <c r="X1565" s="211">
        <v>0.43791802154607468</v>
      </c>
      <c r="Y1565" s="211">
        <v>0.63207514197968906</v>
      </c>
      <c r="Z1565" s="211">
        <v>0.14550275654986239</v>
      </c>
      <c r="AA1565" s="212">
        <v>0.11760788858131978</v>
      </c>
    </row>
    <row r="1566" spans="1:27" x14ac:dyDescent="0.35">
      <c r="A1566" s="210" t="s">
        <v>2242</v>
      </c>
      <c r="B1566" s="217">
        <v>159.8311341442284</v>
      </c>
      <c r="C1566" s="211">
        <v>8.5221131351391768E-2</v>
      </c>
      <c r="D1566" s="211">
        <v>0.12327455290684541</v>
      </c>
      <c r="E1566" s="211">
        <v>8.2543460511901479E-2</v>
      </c>
      <c r="F1566" s="211">
        <v>8.5683750903426753E-2</v>
      </c>
      <c r="G1566" s="211">
        <v>0.1257406084703942</v>
      </c>
      <c r="H1566" s="211">
        <v>0.10477760217995172</v>
      </c>
      <c r="I1566" s="211">
        <v>0.47082477395459182</v>
      </c>
      <c r="J1566" s="211">
        <v>0.4733466056586807</v>
      </c>
      <c r="K1566" s="211">
        <v>0.55490660873689557</v>
      </c>
      <c r="L1566" s="211">
        <v>0.28152644051637071</v>
      </c>
      <c r="M1566" s="211">
        <v>9.7079552726771906E-2</v>
      </c>
      <c r="N1566" s="211">
        <v>0.52686753710973433</v>
      </c>
      <c r="O1566" s="211">
        <v>0.75648394647702977</v>
      </c>
      <c r="P1566" s="211">
        <v>6.9938845130922703E-2</v>
      </c>
      <c r="Q1566" s="211">
        <v>9.4612548992860465E-2</v>
      </c>
      <c r="R1566" s="211">
        <v>0.49228214275213816</v>
      </c>
      <c r="S1566" s="211">
        <v>0.29426617866980981</v>
      </c>
      <c r="T1566" s="211">
        <v>0.60630555317582469</v>
      </c>
      <c r="U1566" s="211">
        <v>0.346543171768111</v>
      </c>
      <c r="V1566" s="211">
        <v>0.11162018421342462</v>
      </c>
      <c r="W1566" s="211">
        <v>0.52634373726611727</v>
      </c>
      <c r="X1566" s="211">
        <v>0.4040785412652374</v>
      </c>
      <c r="Y1566" s="211">
        <v>0.70902116821751038</v>
      </c>
      <c r="Z1566" s="211">
        <v>0.14215155483821984</v>
      </c>
      <c r="AA1566" s="212">
        <v>0.11466845284718215</v>
      </c>
    </row>
    <row r="1567" spans="1:27" x14ac:dyDescent="0.35">
      <c r="A1567" s="210" t="s">
        <v>2243</v>
      </c>
      <c r="B1567" s="217">
        <v>130.43864601999482</v>
      </c>
      <c r="C1567" s="211">
        <v>6.6240774837560093E-2</v>
      </c>
      <c r="D1567" s="211">
        <v>0.12555716403869036</v>
      </c>
      <c r="E1567" s="211">
        <v>7.7462240764565565E-2</v>
      </c>
      <c r="F1567" s="211">
        <v>8.8390264374528266E-2</v>
      </c>
      <c r="G1567" s="211">
        <v>0.12013288283981546</v>
      </c>
      <c r="H1567" s="211">
        <v>0.1196509165456537</v>
      </c>
      <c r="I1567" s="211">
        <v>0.52448085788391452</v>
      </c>
      <c r="J1567" s="211">
        <v>0.45260803608100719</v>
      </c>
      <c r="K1567" s="211">
        <v>0.61484780817171081</v>
      </c>
      <c r="L1567" s="211">
        <v>0.27333010410368003</v>
      </c>
      <c r="M1567" s="211">
        <v>8.1327070090234446E-2</v>
      </c>
      <c r="N1567" s="211">
        <v>0.44082334870711193</v>
      </c>
      <c r="O1567" s="211">
        <v>0.74941829853108399</v>
      </c>
      <c r="P1567" s="211">
        <v>7.1271078967501664E-2</v>
      </c>
      <c r="Q1567" s="211">
        <v>6.9724772884467254E-2</v>
      </c>
      <c r="R1567" s="211">
        <v>0.44171126741822198</v>
      </c>
      <c r="S1567" s="211">
        <v>0.2928896934243812</v>
      </c>
      <c r="T1567" s="211">
        <v>0.53626793678797646</v>
      </c>
      <c r="U1567" s="211">
        <v>0.47626093125672914</v>
      </c>
      <c r="V1567" s="211">
        <v>7.7480546172246992E-2</v>
      </c>
      <c r="W1567" s="211">
        <v>0.56845166807723424</v>
      </c>
      <c r="X1567" s="211">
        <v>0.30077916527659254</v>
      </c>
      <c r="Y1567" s="211">
        <v>0.66956584293542765</v>
      </c>
      <c r="Z1567" s="211">
        <v>0.14913168138963723</v>
      </c>
      <c r="AA1567" s="212">
        <v>0.12142332529843765</v>
      </c>
    </row>
    <row r="1568" spans="1:27" x14ac:dyDescent="0.35">
      <c r="A1568" s="210" t="s">
        <v>2244</v>
      </c>
      <c r="B1568" s="217">
        <v>139.95967483315061</v>
      </c>
      <c r="C1568" s="211">
        <v>7.1100072859812874E-2</v>
      </c>
      <c r="D1568" s="211">
        <v>0.11509239863619916</v>
      </c>
      <c r="E1568" s="211">
        <v>7.6785753361572312E-2</v>
      </c>
      <c r="F1568" s="211">
        <v>0.10735474814223296</v>
      </c>
      <c r="G1568" s="211">
        <v>0.12335758843201194</v>
      </c>
      <c r="H1568" s="211">
        <v>0.10624547124258263</v>
      </c>
      <c r="I1568" s="211">
        <v>0.47240321857558498</v>
      </c>
      <c r="J1568" s="211">
        <v>0.41042130025028573</v>
      </c>
      <c r="K1568" s="211">
        <v>0.62097567895046879</v>
      </c>
      <c r="L1568" s="211">
        <v>0.27327411910603228</v>
      </c>
      <c r="M1568" s="211">
        <v>0.10805132646859084</v>
      </c>
      <c r="N1568" s="211">
        <v>0.35022816500005155</v>
      </c>
      <c r="O1568" s="211">
        <v>0.75308238424693796</v>
      </c>
      <c r="P1568" s="211">
        <v>6.3882483982009228E-2</v>
      </c>
      <c r="Q1568" s="211">
        <v>8.1956583135537303E-2</v>
      </c>
      <c r="R1568" s="211">
        <v>0.39594268503602903</v>
      </c>
      <c r="S1568" s="211">
        <v>0.27752522575087091</v>
      </c>
      <c r="T1568" s="211">
        <v>0.49323238160004185</v>
      </c>
      <c r="U1568" s="211">
        <v>0.46611161845463944</v>
      </c>
      <c r="V1568" s="211">
        <v>0.10949941661351713</v>
      </c>
      <c r="W1568" s="211">
        <v>0.54837799088723849</v>
      </c>
      <c r="X1568" s="211">
        <v>0.34905362769916393</v>
      </c>
      <c r="Y1568" s="211">
        <v>0.64343960335582839</v>
      </c>
      <c r="Z1568" s="211">
        <v>0.14523450900626825</v>
      </c>
      <c r="AA1568" s="212">
        <v>0.11940276586335977</v>
      </c>
    </row>
    <row r="1569" spans="1:27" x14ac:dyDescent="0.35">
      <c r="A1569" s="210" t="s">
        <v>2245</v>
      </c>
      <c r="B1569" s="217">
        <v>149.01906884581567</v>
      </c>
      <c r="C1569" s="211">
        <v>5.246181046008655E-2</v>
      </c>
      <c r="D1569" s="211">
        <v>0.12972004488928585</v>
      </c>
      <c r="E1569" s="211">
        <v>7.5292887054867794E-2</v>
      </c>
      <c r="F1569" s="211">
        <v>0.10641769124260286</v>
      </c>
      <c r="G1569" s="211">
        <v>0.11457406454128759</v>
      </c>
      <c r="H1569" s="211">
        <v>0.12160375901240915</v>
      </c>
      <c r="I1569" s="211">
        <v>0.52184485983432605</v>
      </c>
      <c r="J1569" s="211">
        <v>0.44440332461159993</v>
      </c>
      <c r="K1569" s="211">
        <v>0.58067436203584322</v>
      </c>
      <c r="L1569" s="211">
        <v>0.27504487820589935</v>
      </c>
      <c r="M1569" s="211">
        <v>0.11347159307217382</v>
      </c>
      <c r="N1569" s="211">
        <v>0.42659481475971606</v>
      </c>
      <c r="O1569" s="211">
        <v>0.65639257635851567</v>
      </c>
      <c r="P1569" s="211">
        <v>6.5181305998282646E-2</v>
      </c>
      <c r="Q1569" s="211">
        <v>4.6028273523051041E-2</v>
      </c>
      <c r="R1569" s="211">
        <v>0.44865004666330766</v>
      </c>
      <c r="S1569" s="211">
        <v>0.38380869686924329</v>
      </c>
      <c r="T1569" s="211">
        <v>0.54219619905647476</v>
      </c>
      <c r="U1569" s="211">
        <v>0.41362322020752429</v>
      </c>
      <c r="V1569" s="211">
        <v>0.13247070637208905</v>
      </c>
      <c r="W1569" s="211">
        <v>0.5816741777747555</v>
      </c>
      <c r="X1569" s="211">
        <v>0.37410381361335598</v>
      </c>
      <c r="Y1569" s="211">
        <v>0.70157661364471446</v>
      </c>
      <c r="Z1569" s="211">
        <v>0.14981255245494385</v>
      </c>
      <c r="AA1569" s="212">
        <v>0.12230551253270171</v>
      </c>
    </row>
    <row r="1570" spans="1:27" x14ac:dyDescent="0.35">
      <c r="A1570" s="210" t="s">
        <v>2246</v>
      </c>
      <c r="B1570" s="217">
        <v>137.28126581034218</v>
      </c>
      <c r="C1570" s="211">
        <v>7.6690380995860508E-2</v>
      </c>
      <c r="D1570" s="211">
        <v>0.13035135320610353</v>
      </c>
      <c r="E1570" s="211">
        <v>7.1474231682917652E-2</v>
      </c>
      <c r="F1570" s="211">
        <v>8.7918074864746176E-2</v>
      </c>
      <c r="G1570" s="211">
        <v>0.11452869384057499</v>
      </c>
      <c r="H1570" s="211">
        <v>0.10833030271578439</v>
      </c>
      <c r="I1570" s="211">
        <v>0.43351379640140453</v>
      </c>
      <c r="J1570" s="211">
        <v>0.41735891136655834</v>
      </c>
      <c r="K1570" s="211">
        <v>0.56226039607537348</v>
      </c>
      <c r="L1570" s="211">
        <v>0.27836044081922567</v>
      </c>
      <c r="M1570" s="211">
        <v>9.8014451643992861E-2</v>
      </c>
      <c r="N1570" s="211">
        <v>0.4960972147096474</v>
      </c>
      <c r="O1570" s="211">
        <v>0.76639455866541895</v>
      </c>
      <c r="P1570" s="211">
        <v>6.989316154305085E-2</v>
      </c>
      <c r="Q1570" s="211">
        <v>9.5649284847830501E-2</v>
      </c>
      <c r="R1570" s="211">
        <v>0.45310903920357348</v>
      </c>
      <c r="S1570" s="211">
        <v>0.28546704921483873</v>
      </c>
      <c r="T1570" s="211">
        <v>0.6064948181076687</v>
      </c>
      <c r="U1570" s="211">
        <v>0.48429127721509024</v>
      </c>
      <c r="V1570" s="211">
        <v>6.0567420846891373E-2</v>
      </c>
      <c r="W1570" s="211">
        <v>0.54677424505909744</v>
      </c>
      <c r="X1570" s="211">
        <v>0.34180987437449384</v>
      </c>
      <c r="Y1570" s="211">
        <v>0.67418213009689443</v>
      </c>
      <c r="Z1570" s="211">
        <v>0.147463043069894</v>
      </c>
      <c r="AA1570" s="212">
        <v>0.11537450400950838</v>
      </c>
    </row>
    <row r="1571" spans="1:27" x14ac:dyDescent="0.35">
      <c r="A1571" s="210" t="s">
        <v>2247</v>
      </c>
      <c r="B1571" s="217">
        <v>137.52283453029324</v>
      </c>
      <c r="C1571" s="211">
        <v>6.169192427357717E-2</v>
      </c>
      <c r="D1571" s="211">
        <v>0.12200232334143317</v>
      </c>
      <c r="E1571" s="211">
        <v>8.185819145990969E-2</v>
      </c>
      <c r="F1571" s="211">
        <v>0.10054754764737532</v>
      </c>
      <c r="G1571" s="211">
        <v>0.12259479979640775</v>
      </c>
      <c r="H1571" s="211">
        <v>0.11692345316634263</v>
      </c>
      <c r="I1571" s="211">
        <v>0.44636048053259914</v>
      </c>
      <c r="J1571" s="211">
        <v>0.44505918091615732</v>
      </c>
      <c r="K1571" s="211">
        <v>0.56508193831057851</v>
      </c>
      <c r="L1571" s="211">
        <v>0.27597184698301258</v>
      </c>
      <c r="M1571" s="211">
        <v>8.626801960006035E-2</v>
      </c>
      <c r="N1571" s="211">
        <v>0.41999986779999632</v>
      </c>
      <c r="O1571" s="211">
        <v>0.68111867733992448</v>
      </c>
      <c r="P1571" s="211">
        <v>6.9204919679099516E-2</v>
      </c>
      <c r="Q1571" s="211">
        <v>0.11967430450196345</v>
      </c>
      <c r="R1571" s="211">
        <v>0.42425521402893795</v>
      </c>
      <c r="S1571" s="211">
        <v>0.32765593310445068</v>
      </c>
      <c r="T1571" s="211">
        <v>0.52382443866546646</v>
      </c>
      <c r="U1571" s="211">
        <v>0.37439048036975253</v>
      </c>
      <c r="V1571" s="211">
        <v>0.11241116579560399</v>
      </c>
      <c r="W1571" s="211">
        <v>0.5224888494646911</v>
      </c>
      <c r="X1571" s="211">
        <v>0.2423472386787193</v>
      </c>
      <c r="Y1571" s="211">
        <v>0.64354577928051804</v>
      </c>
      <c r="Z1571" s="211">
        <v>0.1483430784144194</v>
      </c>
      <c r="AA1571" s="212">
        <v>0.1149945355228759</v>
      </c>
    </row>
    <row r="1572" spans="1:27" x14ac:dyDescent="0.35">
      <c r="A1572" s="210" t="s">
        <v>2248</v>
      </c>
      <c r="B1572" s="217">
        <v>112.11493156176542</v>
      </c>
      <c r="C1572" s="211">
        <v>6.3293863023297273E-2</v>
      </c>
      <c r="D1572" s="211">
        <v>0.12835201304504584</v>
      </c>
      <c r="E1572" s="211">
        <v>7.378711889373793E-2</v>
      </c>
      <c r="F1572" s="211">
        <v>0.11926275760155719</v>
      </c>
      <c r="G1572" s="211">
        <v>0.1221840731436359</v>
      </c>
      <c r="H1572" s="211">
        <v>0.11561454346833736</v>
      </c>
      <c r="I1572" s="211">
        <v>0.51928994238054504</v>
      </c>
      <c r="J1572" s="211">
        <v>0.46286368123007926</v>
      </c>
      <c r="K1572" s="211">
        <v>0.52860000415959174</v>
      </c>
      <c r="L1572" s="211">
        <v>0.28242259150482424</v>
      </c>
      <c r="M1572" s="211">
        <v>0.10572214406255787</v>
      </c>
      <c r="N1572" s="211">
        <v>0.42066426575913951</v>
      </c>
      <c r="O1572" s="211">
        <v>0.63783571376584125</v>
      </c>
      <c r="P1572" s="211">
        <v>7.0886318653938185E-2</v>
      </c>
      <c r="Q1572" s="211">
        <v>7.8211096823787754E-2</v>
      </c>
      <c r="R1572" s="211">
        <v>0.43349373426600873</v>
      </c>
      <c r="S1572" s="211">
        <v>0.30235174251774122</v>
      </c>
      <c r="T1572" s="211">
        <v>0.56747431823384686</v>
      </c>
      <c r="U1572" s="211">
        <v>0.39223224969292636</v>
      </c>
      <c r="V1572" s="211">
        <v>6.4807513405475831E-2</v>
      </c>
      <c r="W1572" s="211">
        <v>0.57053942195835528</v>
      </c>
      <c r="X1572" s="211">
        <v>0.23771693893842469</v>
      </c>
      <c r="Y1572" s="211">
        <v>0.58163224888615761</v>
      </c>
      <c r="Z1572" s="211">
        <v>0.14696898310653961</v>
      </c>
      <c r="AA1572" s="212">
        <v>0.1225069558328525</v>
      </c>
    </row>
    <row r="1573" spans="1:27" x14ac:dyDescent="0.35">
      <c r="A1573" s="210" t="s">
        <v>2249</v>
      </c>
      <c r="B1573" s="217">
        <v>158.3708910752234</v>
      </c>
      <c r="C1573" s="211">
        <v>8.5081649810656412E-2</v>
      </c>
      <c r="D1573" s="211">
        <v>0.1245058694639944</v>
      </c>
      <c r="E1573" s="211">
        <v>8.7589126223622971E-2</v>
      </c>
      <c r="F1573" s="211">
        <v>0.10740211166682706</v>
      </c>
      <c r="G1573" s="211">
        <v>0.12098507211776328</v>
      </c>
      <c r="H1573" s="211">
        <v>0.12174616847103878</v>
      </c>
      <c r="I1573" s="211">
        <v>0.47706328398596021</v>
      </c>
      <c r="J1573" s="211">
        <v>0.4779129004716226</v>
      </c>
      <c r="K1573" s="211">
        <v>0.61786097634705117</v>
      </c>
      <c r="L1573" s="211">
        <v>0.26897365474304091</v>
      </c>
      <c r="M1573" s="211">
        <v>9.5095690184699919E-2</v>
      </c>
      <c r="N1573" s="211">
        <v>0.53482706033967842</v>
      </c>
      <c r="O1573" s="211">
        <v>0.73620311939960037</v>
      </c>
      <c r="P1573" s="211">
        <v>6.5509087365184349E-2</v>
      </c>
      <c r="Q1573" s="211">
        <v>0.13483221470855911</v>
      </c>
      <c r="R1573" s="211">
        <v>0.37703806970551124</v>
      </c>
      <c r="S1573" s="211">
        <v>0.30009178275883364</v>
      </c>
      <c r="T1573" s="211">
        <v>0.57292802026027867</v>
      </c>
      <c r="U1573" s="211">
        <v>0.49280926753629128</v>
      </c>
      <c r="V1573" s="211">
        <v>0.1062918698215479</v>
      </c>
      <c r="W1573" s="211">
        <v>0.55262095840549286</v>
      </c>
      <c r="X1573" s="211">
        <v>0.38591928064139241</v>
      </c>
      <c r="Y1573" s="211">
        <v>0.65489000561390898</v>
      </c>
      <c r="Z1573" s="211">
        <v>0.14072988776136855</v>
      </c>
      <c r="AA1573" s="212">
        <v>0.12048526892154218</v>
      </c>
    </row>
    <row r="1574" spans="1:27" x14ac:dyDescent="0.35">
      <c r="A1574" s="210" t="s">
        <v>2250</v>
      </c>
      <c r="B1574" s="217">
        <v>122.61765978805998</v>
      </c>
      <c r="C1574" s="211">
        <v>7.6630519569583305E-2</v>
      </c>
      <c r="D1574" s="211">
        <v>0.12599400784732342</v>
      </c>
      <c r="E1574" s="211">
        <v>8.5078049803998412E-2</v>
      </c>
      <c r="F1574" s="211">
        <v>0.10769551571503536</v>
      </c>
      <c r="G1574" s="211">
        <v>0.11908975110440849</v>
      </c>
      <c r="H1574" s="211">
        <v>0.11941630359875284</v>
      </c>
      <c r="I1574" s="211">
        <v>0.52380511488232417</v>
      </c>
      <c r="J1574" s="211">
        <v>0.43613414053078015</v>
      </c>
      <c r="K1574" s="211">
        <v>0.5425450836385497</v>
      </c>
      <c r="L1574" s="211">
        <v>0.27485290032670773</v>
      </c>
      <c r="M1574" s="211">
        <v>9.4250628089077526E-2</v>
      </c>
      <c r="N1574" s="211">
        <v>0.39946778166681618</v>
      </c>
      <c r="O1574" s="211">
        <v>0.77369089562685356</v>
      </c>
      <c r="P1574" s="211">
        <v>6.782549502308273E-2</v>
      </c>
      <c r="Q1574" s="211">
        <v>8.9824701279194299E-2</v>
      </c>
      <c r="R1574" s="211">
        <v>0.45237787006068342</v>
      </c>
      <c r="S1574" s="211">
        <v>0.32330381937346919</v>
      </c>
      <c r="T1574" s="211">
        <v>0.47827959940081588</v>
      </c>
      <c r="U1574" s="211">
        <v>0.45852891381380495</v>
      </c>
      <c r="V1574" s="211">
        <v>5.938345157266614E-2</v>
      </c>
      <c r="W1574" s="211">
        <v>0.51395774637563796</v>
      </c>
      <c r="X1574" s="211">
        <v>0.34173100800100253</v>
      </c>
      <c r="Y1574" s="211">
        <v>0.71560876271651952</v>
      </c>
      <c r="Z1574" s="211">
        <v>0.1468144197613819</v>
      </c>
      <c r="AA1574" s="212">
        <v>0.11899704528597833</v>
      </c>
    </row>
    <row r="1575" spans="1:27" x14ac:dyDescent="0.35">
      <c r="A1575" s="210" t="s">
        <v>2251</v>
      </c>
      <c r="B1575" s="217">
        <v>141.74948303120428</v>
      </c>
      <c r="C1575" s="211">
        <v>5.3375320191374476E-2</v>
      </c>
      <c r="D1575" s="211">
        <v>0.12423124092392039</v>
      </c>
      <c r="E1575" s="211">
        <v>7.3300052980329419E-2</v>
      </c>
      <c r="F1575" s="211">
        <v>8.3099089214657557E-2</v>
      </c>
      <c r="G1575" s="211">
        <v>0.12078215021844159</v>
      </c>
      <c r="H1575" s="211">
        <v>0.11545587986999863</v>
      </c>
      <c r="I1575" s="211">
        <v>0.41617516228204149</v>
      </c>
      <c r="J1575" s="211">
        <v>0.43445291000661157</v>
      </c>
      <c r="K1575" s="211">
        <v>0.6287953290712287</v>
      </c>
      <c r="L1575" s="211">
        <v>0.27287472981650268</v>
      </c>
      <c r="M1575" s="211">
        <v>9.333385940489132E-2</v>
      </c>
      <c r="N1575" s="211">
        <v>0.4183083751066497</v>
      </c>
      <c r="O1575" s="211">
        <v>0.64471196321285529</v>
      </c>
      <c r="P1575" s="211">
        <v>6.5208371786885502E-2</v>
      </c>
      <c r="Q1575" s="211">
        <v>5.7347873327395868E-2</v>
      </c>
      <c r="R1575" s="211">
        <v>0.45504262515407101</v>
      </c>
      <c r="S1575" s="211">
        <v>0.31570931443028627</v>
      </c>
      <c r="T1575" s="211">
        <v>0.60310516800572167</v>
      </c>
      <c r="U1575" s="211">
        <v>0.45546875669797127</v>
      </c>
      <c r="V1575" s="211">
        <v>0.11714908227622846</v>
      </c>
      <c r="W1575" s="211">
        <v>0.56565122941581814</v>
      </c>
      <c r="X1575" s="211">
        <v>0.39064199891496465</v>
      </c>
      <c r="Y1575" s="211">
        <v>0.57160081268395069</v>
      </c>
      <c r="Z1575" s="211">
        <v>0.14338983467753427</v>
      </c>
      <c r="AA1575" s="212">
        <v>0.11409117531915675</v>
      </c>
    </row>
    <row r="1576" spans="1:27" x14ac:dyDescent="0.35">
      <c r="A1576" s="210" t="s">
        <v>2252</v>
      </c>
      <c r="B1576" s="217">
        <v>135.84634143691076</v>
      </c>
      <c r="C1576" s="211">
        <v>4.5412812954701946E-2</v>
      </c>
      <c r="D1576" s="211">
        <v>0.12602382915850144</v>
      </c>
      <c r="E1576" s="211">
        <v>7.8701980312247455E-2</v>
      </c>
      <c r="F1576" s="211">
        <v>8.5887240803360243E-2</v>
      </c>
      <c r="G1576" s="211">
        <v>0.12079001330274149</v>
      </c>
      <c r="H1576" s="211">
        <v>0.12020479905441515</v>
      </c>
      <c r="I1576" s="211">
        <v>0.46478357248992896</v>
      </c>
      <c r="J1576" s="211">
        <v>0.4217280650217512</v>
      </c>
      <c r="K1576" s="211">
        <v>0.62215994971361688</v>
      </c>
      <c r="L1576" s="211">
        <v>0.26935523750342993</v>
      </c>
      <c r="M1576" s="211">
        <v>0.10144462276895347</v>
      </c>
      <c r="N1576" s="211">
        <v>0.39290331948636498</v>
      </c>
      <c r="O1576" s="211">
        <v>0.73641090503999462</v>
      </c>
      <c r="P1576" s="211">
        <v>6.369672748267792E-2</v>
      </c>
      <c r="Q1576" s="211">
        <v>0.15024096588226124</v>
      </c>
      <c r="R1576" s="211">
        <v>0.43894247615552817</v>
      </c>
      <c r="S1576" s="211">
        <v>0.34913394989610746</v>
      </c>
      <c r="T1576" s="211">
        <v>0.59881310450366265</v>
      </c>
      <c r="U1576" s="211">
        <v>0.47083906135953441</v>
      </c>
      <c r="V1576" s="211">
        <v>7.1668447707793959E-2</v>
      </c>
      <c r="W1576" s="211">
        <v>0.47666206734997507</v>
      </c>
      <c r="X1576" s="211">
        <v>0.40748677295278724</v>
      </c>
      <c r="Y1576" s="211">
        <v>0.76205364884079774</v>
      </c>
      <c r="Z1576" s="211">
        <v>0.14975953259015171</v>
      </c>
      <c r="AA1576" s="212">
        <v>0.11854062641822012</v>
      </c>
    </row>
    <row r="1577" spans="1:27" x14ac:dyDescent="0.35">
      <c r="A1577" s="210" t="s">
        <v>2253</v>
      </c>
      <c r="B1577" s="217">
        <v>113.90320690562098</v>
      </c>
      <c r="C1577" s="211">
        <v>5.1951754641368315E-2</v>
      </c>
      <c r="D1577" s="211">
        <v>0.13234996511128319</v>
      </c>
      <c r="E1577" s="211">
        <v>8.0805368448706297E-2</v>
      </c>
      <c r="F1577" s="211">
        <v>9.4379808979097757E-2</v>
      </c>
      <c r="G1577" s="211">
        <v>0.1211195457621546</v>
      </c>
      <c r="H1577" s="211">
        <v>0.12256280021466742</v>
      </c>
      <c r="I1577" s="211">
        <v>0.4790746689077614</v>
      </c>
      <c r="J1577" s="211">
        <v>0.43638807746675251</v>
      </c>
      <c r="K1577" s="211">
        <v>0.57126388703404918</v>
      </c>
      <c r="L1577" s="211">
        <v>0.27951553794763812</v>
      </c>
      <c r="M1577" s="211">
        <v>8.6166260620194821E-2</v>
      </c>
      <c r="N1577" s="211">
        <v>0.49968676978804499</v>
      </c>
      <c r="O1577" s="211">
        <v>0.581683186274077</v>
      </c>
      <c r="P1577" s="211">
        <v>6.4372366391461378E-2</v>
      </c>
      <c r="Q1577" s="211">
        <v>8.0217179302782923E-2</v>
      </c>
      <c r="R1577" s="211">
        <v>0.44054787457242561</v>
      </c>
      <c r="S1577" s="211">
        <v>0.30701472119351675</v>
      </c>
      <c r="T1577" s="211">
        <v>0.53683734397418137</v>
      </c>
      <c r="U1577" s="211">
        <v>0.40875861490359727</v>
      </c>
      <c r="V1577" s="211">
        <v>6.5874500265593466E-2</v>
      </c>
      <c r="W1577" s="211">
        <v>0.61892118417148079</v>
      </c>
      <c r="X1577" s="211">
        <v>0.33837202694730129</v>
      </c>
      <c r="Y1577" s="211">
        <v>0.63503590336772986</v>
      </c>
      <c r="Z1577" s="211">
        <v>0.14940563318998065</v>
      </c>
      <c r="AA1577" s="212">
        <v>0.11849615818702464</v>
      </c>
    </row>
    <row r="1578" spans="1:27" x14ac:dyDescent="0.35">
      <c r="A1578" s="210" t="s">
        <v>2254</v>
      </c>
      <c r="B1578" s="217">
        <v>144.31463040252177</v>
      </c>
      <c r="C1578" s="211">
        <v>8.3585688106709716E-2</v>
      </c>
      <c r="D1578" s="211">
        <v>0.11682634148704565</v>
      </c>
      <c r="E1578" s="211">
        <v>8.5662594739924616E-2</v>
      </c>
      <c r="F1578" s="211">
        <v>0.10151659461754282</v>
      </c>
      <c r="G1578" s="211">
        <v>0.11844873339988268</v>
      </c>
      <c r="H1578" s="211">
        <v>0.12658197422415829</v>
      </c>
      <c r="I1578" s="211">
        <v>0.45372454128406248</v>
      </c>
      <c r="J1578" s="211">
        <v>0.44204752016011284</v>
      </c>
      <c r="K1578" s="211">
        <v>0.62025923132739968</v>
      </c>
      <c r="L1578" s="211">
        <v>0.27436853330152117</v>
      </c>
      <c r="M1578" s="211">
        <v>0.10683903397792448</v>
      </c>
      <c r="N1578" s="211">
        <v>0.45393015286162874</v>
      </c>
      <c r="O1578" s="211">
        <v>0.730335832756</v>
      </c>
      <c r="P1578" s="211">
        <v>7.3862898773541616E-2</v>
      </c>
      <c r="Q1578" s="211">
        <v>6.8419613009191527E-2</v>
      </c>
      <c r="R1578" s="211">
        <v>0.41710543174184267</v>
      </c>
      <c r="S1578" s="211">
        <v>0.40822739877477532</v>
      </c>
      <c r="T1578" s="211">
        <v>0.57421799416516139</v>
      </c>
      <c r="U1578" s="211">
        <v>0.51993098416641592</v>
      </c>
      <c r="V1578" s="211">
        <v>7.1836020715823401E-2</v>
      </c>
      <c r="W1578" s="211">
        <v>0.49594947885977286</v>
      </c>
      <c r="X1578" s="211">
        <v>0.39318136720159791</v>
      </c>
      <c r="Y1578" s="211">
        <v>0.65009842248785332</v>
      </c>
      <c r="Z1578" s="211">
        <v>0.14582637422455366</v>
      </c>
      <c r="AA1578" s="212">
        <v>0.12458597096137788</v>
      </c>
    </row>
    <row r="1579" spans="1:27" x14ac:dyDescent="0.35">
      <c r="A1579" s="210" t="s">
        <v>2255</v>
      </c>
      <c r="B1579" s="217">
        <v>152.26918959803632</v>
      </c>
      <c r="C1579" s="211">
        <v>5.5829707515748124E-2</v>
      </c>
      <c r="D1579" s="211">
        <v>0.13060103787229929</v>
      </c>
      <c r="E1579" s="211">
        <v>7.314288522883515E-2</v>
      </c>
      <c r="F1579" s="211">
        <v>7.2291860831960486E-2</v>
      </c>
      <c r="G1579" s="211">
        <v>0.12482393713693253</v>
      </c>
      <c r="H1579" s="211">
        <v>0.10937384293675151</v>
      </c>
      <c r="I1579" s="211">
        <v>0.43908147833132566</v>
      </c>
      <c r="J1579" s="211">
        <v>0.46019732333781671</v>
      </c>
      <c r="K1579" s="211">
        <v>0.58644132216663247</v>
      </c>
      <c r="L1579" s="211">
        <v>0.27478212019053433</v>
      </c>
      <c r="M1579" s="211">
        <v>8.8651874571645251E-2</v>
      </c>
      <c r="N1579" s="211">
        <v>0.44760058390081187</v>
      </c>
      <c r="O1579" s="211">
        <v>0.77424828663718526</v>
      </c>
      <c r="P1579" s="211">
        <v>7.1237831740405627E-2</v>
      </c>
      <c r="Q1579" s="211">
        <v>0.10551882252317624</v>
      </c>
      <c r="R1579" s="211">
        <v>0.46144659947998656</v>
      </c>
      <c r="S1579" s="211">
        <v>0.43876489071218228</v>
      </c>
      <c r="T1579" s="211">
        <v>0.56178853741932444</v>
      </c>
      <c r="U1579" s="211">
        <v>0.45796433722990099</v>
      </c>
      <c r="V1579" s="211">
        <v>0.11167766041958183</v>
      </c>
      <c r="W1579" s="211">
        <v>0.59734233511879997</v>
      </c>
      <c r="X1579" s="211">
        <v>0.2712996427769529</v>
      </c>
      <c r="Y1579" s="211">
        <v>0.65277602460810868</v>
      </c>
      <c r="Z1579" s="211">
        <v>0.14895652314569202</v>
      </c>
      <c r="AA1579" s="212">
        <v>0.11813196426427842</v>
      </c>
    </row>
    <row r="1580" spans="1:27" x14ac:dyDescent="0.35">
      <c r="A1580" s="210" t="s">
        <v>2256</v>
      </c>
      <c r="B1580" s="217">
        <v>145.2987944873162</v>
      </c>
      <c r="C1580" s="211">
        <v>8.3228884892801336E-2</v>
      </c>
      <c r="D1580" s="211">
        <v>0.12198451057224149</v>
      </c>
      <c r="E1580" s="211">
        <v>8.035728420400895E-2</v>
      </c>
      <c r="F1580" s="211">
        <v>9.8454242125534525E-2</v>
      </c>
      <c r="G1580" s="211">
        <v>0.11273761077582421</v>
      </c>
      <c r="H1580" s="211">
        <v>0.11988496510797247</v>
      </c>
      <c r="I1580" s="211">
        <v>0.48994637611101088</v>
      </c>
      <c r="J1580" s="211">
        <v>0.48381924849356867</v>
      </c>
      <c r="K1580" s="211">
        <v>0.62530648110289488</v>
      </c>
      <c r="L1580" s="211">
        <v>0.27428321628333929</v>
      </c>
      <c r="M1580" s="211">
        <v>0.10022211414734185</v>
      </c>
      <c r="N1580" s="211">
        <v>0.42420481454862935</v>
      </c>
      <c r="O1580" s="211">
        <v>0.52954780857628858</v>
      </c>
      <c r="P1580" s="211">
        <v>6.8987376339195799E-2</v>
      </c>
      <c r="Q1580" s="211">
        <v>0.1093266988507211</v>
      </c>
      <c r="R1580" s="211">
        <v>0.42167727507605174</v>
      </c>
      <c r="S1580" s="211">
        <v>0.31763031039641398</v>
      </c>
      <c r="T1580" s="211">
        <v>0.58217110782881942</v>
      </c>
      <c r="U1580" s="211">
        <v>0.40908873980955679</v>
      </c>
      <c r="V1580" s="211">
        <v>0.10992898693932576</v>
      </c>
      <c r="W1580" s="211">
        <v>0.49117376421799441</v>
      </c>
      <c r="X1580" s="211">
        <v>0.30524526188410755</v>
      </c>
      <c r="Y1580" s="211">
        <v>0.67830977929834779</v>
      </c>
      <c r="Z1580" s="211">
        <v>0.14605576971276157</v>
      </c>
      <c r="AA1580" s="212">
        <v>0.11890417983610596</v>
      </c>
    </row>
    <row r="1581" spans="1:27" x14ac:dyDescent="0.35">
      <c r="A1581" s="210" t="s">
        <v>2257</v>
      </c>
      <c r="B1581" s="217">
        <v>117.72827548777606</v>
      </c>
      <c r="C1581" s="211">
        <v>6.9033346878802762E-2</v>
      </c>
      <c r="D1581" s="211">
        <v>0.11485734247286548</v>
      </c>
      <c r="E1581" s="211">
        <v>7.1732669761279233E-2</v>
      </c>
      <c r="F1581" s="211">
        <v>0.11623737409606286</v>
      </c>
      <c r="G1581" s="211">
        <v>0.1216454110170684</v>
      </c>
      <c r="H1581" s="211">
        <v>0.12647548017657678</v>
      </c>
      <c r="I1581" s="211">
        <v>0.52002809788342452</v>
      </c>
      <c r="J1581" s="211">
        <v>0.41052560195790866</v>
      </c>
      <c r="K1581" s="211">
        <v>0.55764784749372587</v>
      </c>
      <c r="L1581" s="211">
        <v>0.26760252312315819</v>
      </c>
      <c r="M1581" s="211">
        <v>9.6371527684810929E-2</v>
      </c>
      <c r="N1581" s="211">
        <v>0.41049192164369119</v>
      </c>
      <c r="O1581" s="211">
        <v>0.57333258606784854</v>
      </c>
      <c r="P1581" s="211">
        <v>6.2187379412052185E-2</v>
      </c>
      <c r="Q1581" s="211">
        <v>8.9922156895702557E-2</v>
      </c>
      <c r="R1581" s="211">
        <v>0.45977678809295569</v>
      </c>
      <c r="S1581" s="211">
        <v>0.33354985622025468</v>
      </c>
      <c r="T1581" s="211">
        <v>0.550788542276474</v>
      </c>
      <c r="U1581" s="211">
        <v>0.31346878151830049</v>
      </c>
      <c r="V1581" s="211">
        <v>0.12244451543019362</v>
      </c>
      <c r="W1581" s="211">
        <v>0.49622355256587158</v>
      </c>
      <c r="X1581" s="211">
        <v>0.38168910156960517</v>
      </c>
      <c r="Y1581" s="211">
        <v>0.68496493496851607</v>
      </c>
      <c r="Z1581" s="211">
        <v>0.14859939431089592</v>
      </c>
      <c r="AA1581" s="212">
        <v>0.11983111732663747</v>
      </c>
    </row>
    <row r="1582" spans="1:27" x14ac:dyDescent="0.35">
      <c r="A1582" s="210" t="s">
        <v>2258</v>
      </c>
      <c r="B1582" s="217">
        <v>129.70431331680331</v>
      </c>
      <c r="C1582" s="211">
        <v>5.8829648053292077E-2</v>
      </c>
      <c r="D1582" s="211">
        <v>0.12658757973716397</v>
      </c>
      <c r="E1582" s="211">
        <v>8.0963237703108773E-2</v>
      </c>
      <c r="F1582" s="211">
        <v>0.10743946719227496</v>
      </c>
      <c r="G1582" s="211">
        <v>0.11750662205306789</v>
      </c>
      <c r="H1582" s="211">
        <v>0.1203768863895818</v>
      </c>
      <c r="I1582" s="211">
        <v>0.50474279857196003</v>
      </c>
      <c r="J1582" s="211">
        <v>0.41957134915383598</v>
      </c>
      <c r="K1582" s="211">
        <v>0.59578899229223981</v>
      </c>
      <c r="L1582" s="211">
        <v>0.26600574703635044</v>
      </c>
      <c r="M1582" s="211">
        <v>8.4066633541955954E-2</v>
      </c>
      <c r="N1582" s="211">
        <v>0.43987284294178636</v>
      </c>
      <c r="O1582" s="211">
        <v>0.71564678974873064</v>
      </c>
      <c r="P1582" s="211">
        <v>7.1004441351277106E-2</v>
      </c>
      <c r="Q1582" s="211">
        <v>5.1479465730811261E-2</v>
      </c>
      <c r="R1582" s="211">
        <v>0.48674735074933495</v>
      </c>
      <c r="S1582" s="211">
        <v>0.28582026820323275</v>
      </c>
      <c r="T1582" s="211">
        <v>0.50333505677457546</v>
      </c>
      <c r="U1582" s="211">
        <v>0.39635002222809529</v>
      </c>
      <c r="V1582" s="211">
        <v>0.12699574778724437</v>
      </c>
      <c r="W1582" s="211">
        <v>0.56396064439685523</v>
      </c>
      <c r="X1582" s="211">
        <v>0.33216751036609449</v>
      </c>
      <c r="Y1582" s="211">
        <v>0.55353766721763131</v>
      </c>
      <c r="Z1582" s="211">
        <v>0.14541828459115844</v>
      </c>
      <c r="AA1582" s="212">
        <v>0.12361764289843315</v>
      </c>
    </row>
    <row r="1583" spans="1:27" x14ac:dyDescent="0.35">
      <c r="A1583" s="210" t="s">
        <v>2259</v>
      </c>
      <c r="B1583" s="217">
        <v>132.72701676500552</v>
      </c>
      <c r="C1583" s="211">
        <v>6.1394866375041074E-2</v>
      </c>
      <c r="D1583" s="211">
        <v>0.1203736210553786</v>
      </c>
      <c r="E1583" s="211">
        <v>6.5984803553400626E-2</v>
      </c>
      <c r="F1583" s="211">
        <v>0.10248603745007848</v>
      </c>
      <c r="G1583" s="211">
        <v>0.12270022571105332</v>
      </c>
      <c r="H1583" s="211">
        <v>0.11788793511528638</v>
      </c>
      <c r="I1583" s="211">
        <v>0.51623797742384103</v>
      </c>
      <c r="J1583" s="211">
        <v>0.47616754474350764</v>
      </c>
      <c r="K1583" s="211">
        <v>0.63952695617748356</v>
      </c>
      <c r="L1583" s="211">
        <v>0.2776139720561242</v>
      </c>
      <c r="M1583" s="211">
        <v>0.11790838401500697</v>
      </c>
      <c r="N1583" s="211">
        <v>0.46779713945509221</v>
      </c>
      <c r="O1583" s="211">
        <v>0.69112689554412066</v>
      </c>
      <c r="P1583" s="211">
        <v>6.5457836079298864E-2</v>
      </c>
      <c r="Q1583" s="211">
        <v>5.3121406943794011E-2</v>
      </c>
      <c r="R1583" s="211">
        <v>0.44121365735623153</v>
      </c>
      <c r="S1583" s="211">
        <v>0.28988036384554206</v>
      </c>
      <c r="T1583" s="211">
        <v>0.58412960015020488</v>
      </c>
      <c r="U1583" s="211">
        <v>0.39593793973023955</v>
      </c>
      <c r="V1583" s="211">
        <v>7.539219150114905E-2</v>
      </c>
      <c r="W1583" s="211">
        <v>0.5909547143642192</v>
      </c>
      <c r="X1583" s="211">
        <v>0.33645708002180169</v>
      </c>
      <c r="Y1583" s="211">
        <v>0.75366425230471679</v>
      </c>
      <c r="Z1583" s="211">
        <v>0.14686065624343586</v>
      </c>
      <c r="AA1583" s="212">
        <v>0.11899881877458246</v>
      </c>
    </row>
    <row r="1584" spans="1:27" x14ac:dyDescent="0.35">
      <c r="A1584" s="210" t="s">
        <v>2260</v>
      </c>
      <c r="B1584" s="217">
        <v>130.56160986620847</v>
      </c>
      <c r="C1584" s="211">
        <v>6.556065310040711E-2</v>
      </c>
      <c r="D1584" s="211">
        <v>0.12712860895042172</v>
      </c>
      <c r="E1584" s="211">
        <v>6.9610750155794293E-2</v>
      </c>
      <c r="F1584" s="211">
        <v>9.5484811944890474E-2</v>
      </c>
      <c r="G1584" s="211">
        <v>0.12236240003121665</v>
      </c>
      <c r="H1584" s="211">
        <v>0.11254949991481383</v>
      </c>
      <c r="I1584" s="211">
        <v>0.47975046679683758</v>
      </c>
      <c r="J1584" s="211">
        <v>0.46526997414887294</v>
      </c>
      <c r="K1584" s="211">
        <v>0.56671541593122998</v>
      </c>
      <c r="L1584" s="211">
        <v>0.26807569444874241</v>
      </c>
      <c r="M1584" s="211">
        <v>8.6463844800655332E-2</v>
      </c>
      <c r="N1584" s="211">
        <v>0.41134998732266781</v>
      </c>
      <c r="O1584" s="211">
        <v>0.78689105719717745</v>
      </c>
      <c r="P1584" s="211">
        <v>6.9740470497519774E-2</v>
      </c>
      <c r="Q1584" s="211">
        <v>0.13621622516232579</v>
      </c>
      <c r="R1584" s="211">
        <v>0.44002554582764464</v>
      </c>
      <c r="S1584" s="211">
        <v>0.37490603314917126</v>
      </c>
      <c r="T1584" s="211">
        <v>0.52206701429616087</v>
      </c>
      <c r="U1584" s="211">
        <v>0.41943959145495535</v>
      </c>
      <c r="V1584" s="211">
        <v>9.8762442331517555E-2</v>
      </c>
      <c r="W1584" s="211">
        <v>0.50106987378545786</v>
      </c>
      <c r="X1584" s="211">
        <v>0.26252520104946581</v>
      </c>
      <c r="Y1584" s="211">
        <v>0.52349707898891573</v>
      </c>
      <c r="Z1584" s="211">
        <v>0.14790874205810539</v>
      </c>
      <c r="AA1584" s="212">
        <v>0.11514170887729938</v>
      </c>
    </row>
    <row r="1585" spans="1:27" x14ac:dyDescent="0.35">
      <c r="A1585" s="210" t="s">
        <v>2261</v>
      </c>
      <c r="B1585" s="217">
        <v>155.55025529985292</v>
      </c>
      <c r="C1585" s="211">
        <v>7.0774000209972723E-2</v>
      </c>
      <c r="D1585" s="211">
        <v>0.11946431329661644</v>
      </c>
      <c r="E1585" s="211">
        <v>7.4708853310502241E-2</v>
      </c>
      <c r="F1585" s="211">
        <v>0.10808537255224895</v>
      </c>
      <c r="G1585" s="211">
        <v>0.11857342309869275</v>
      </c>
      <c r="H1585" s="211">
        <v>0.12706312538255674</v>
      </c>
      <c r="I1585" s="211">
        <v>0.41027413561602366</v>
      </c>
      <c r="J1585" s="211">
        <v>0.46579883300731412</v>
      </c>
      <c r="K1585" s="211">
        <v>0.6433909239329092</v>
      </c>
      <c r="L1585" s="211">
        <v>0.27608085783697012</v>
      </c>
      <c r="M1585" s="211">
        <v>0.10302678241040686</v>
      </c>
      <c r="N1585" s="211">
        <v>0.34607376740410534</v>
      </c>
      <c r="O1585" s="211">
        <v>0.72518353381901479</v>
      </c>
      <c r="P1585" s="211">
        <v>6.9409564038143606E-2</v>
      </c>
      <c r="Q1585" s="211">
        <v>6.2916501362783511E-2</v>
      </c>
      <c r="R1585" s="211">
        <v>0.45146844118302176</v>
      </c>
      <c r="S1585" s="211">
        <v>0.34057727745090755</v>
      </c>
      <c r="T1585" s="211">
        <v>0.52812296595111519</v>
      </c>
      <c r="U1585" s="211">
        <v>0.50608653131344383</v>
      </c>
      <c r="V1585" s="211">
        <v>0.1107556273016459</v>
      </c>
      <c r="W1585" s="211">
        <v>0.60594001298685707</v>
      </c>
      <c r="X1585" s="211">
        <v>0.30390742384179248</v>
      </c>
      <c r="Y1585" s="211">
        <v>0.6977279405315332</v>
      </c>
      <c r="Z1585" s="211">
        <v>0.14572200636786997</v>
      </c>
      <c r="AA1585" s="212">
        <v>0.12091535228882296</v>
      </c>
    </row>
    <row r="1586" spans="1:27" x14ac:dyDescent="0.35">
      <c r="A1586" s="210" t="s">
        <v>2262</v>
      </c>
      <c r="B1586" s="217">
        <v>177.32443431121811</v>
      </c>
      <c r="C1586" s="211">
        <v>6.4064890213967829E-2</v>
      </c>
      <c r="D1586" s="211">
        <v>0.13008085077967843</v>
      </c>
      <c r="E1586" s="211">
        <v>7.7813538543690358E-2</v>
      </c>
      <c r="F1586" s="211">
        <v>0.10020065449782105</v>
      </c>
      <c r="G1586" s="211">
        <v>0.11518625162816702</v>
      </c>
      <c r="H1586" s="211">
        <v>0.11891082139584487</v>
      </c>
      <c r="I1586" s="211">
        <v>0.45830029563033131</v>
      </c>
      <c r="J1586" s="211">
        <v>0.41925059956112026</v>
      </c>
      <c r="K1586" s="211">
        <v>0.63086781019749072</v>
      </c>
      <c r="L1586" s="211">
        <v>0.27822149542375924</v>
      </c>
      <c r="M1586" s="211">
        <v>0.1209965735848737</v>
      </c>
      <c r="N1586" s="211">
        <v>0.49424284404408636</v>
      </c>
      <c r="O1586" s="211">
        <v>0.60060605677362588</v>
      </c>
      <c r="P1586" s="211">
        <v>7.330606268297328E-2</v>
      </c>
      <c r="Q1586" s="211">
        <v>7.1550044582020578E-2</v>
      </c>
      <c r="R1586" s="211">
        <v>0.44971210789642968</v>
      </c>
      <c r="S1586" s="211">
        <v>0.32473057677572353</v>
      </c>
      <c r="T1586" s="211">
        <v>0.46444380347580155</v>
      </c>
      <c r="U1586" s="211">
        <v>0.33294613481705632</v>
      </c>
      <c r="V1586" s="211">
        <v>0.17620035546079754</v>
      </c>
      <c r="W1586" s="211">
        <v>0.55931457314630839</v>
      </c>
      <c r="X1586" s="211">
        <v>0.33170302345085023</v>
      </c>
      <c r="Y1586" s="211">
        <v>0.75551486155513636</v>
      </c>
      <c r="Z1586" s="211">
        <v>0.14524197533462704</v>
      </c>
      <c r="AA1586" s="212">
        <v>0.12576522173021193</v>
      </c>
    </row>
    <row r="1587" spans="1:27" x14ac:dyDescent="0.35">
      <c r="A1587" s="210" t="s">
        <v>2263</v>
      </c>
      <c r="B1587" s="217">
        <v>118.12566010651497</v>
      </c>
      <c r="C1587" s="211">
        <v>8.1167200931426889E-2</v>
      </c>
      <c r="D1587" s="211">
        <v>0.12775870402784928</v>
      </c>
      <c r="E1587" s="211">
        <v>7.1614783578375946E-2</v>
      </c>
      <c r="F1587" s="211">
        <v>9.5551376416291911E-2</v>
      </c>
      <c r="G1587" s="211">
        <v>0.1177222923706252</v>
      </c>
      <c r="H1587" s="211">
        <v>0.11525253486399084</v>
      </c>
      <c r="I1587" s="211">
        <v>0.4598708579996304</v>
      </c>
      <c r="J1587" s="211">
        <v>0.44388541903715617</v>
      </c>
      <c r="K1587" s="211">
        <v>0.60256772187204688</v>
      </c>
      <c r="L1587" s="211">
        <v>0.27142789855187877</v>
      </c>
      <c r="M1587" s="211">
        <v>8.6428695931833943E-2</v>
      </c>
      <c r="N1587" s="211">
        <v>0.3574098102633998</v>
      </c>
      <c r="O1587" s="211">
        <v>0.70919317999819986</v>
      </c>
      <c r="P1587" s="211">
        <v>6.2781941210499376E-2</v>
      </c>
      <c r="Q1587" s="211">
        <v>5.8397333127106668E-2</v>
      </c>
      <c r="R1587" s="211">
        <v>0.43719743837602187</v>
      </c>
      <c r="S1587" s="211">
        <v>0.318311258480305</v>
      </c>
      <c r="T1587" s="211">
        <v>0.53996948610817619</v>
      </c>
      <c r="U1587" s="211">
        <v>0.42608927015975584</v>
      </c>
      <c r="V1587" s="211">
        <v>8.85172923202793E-2</v>
      </c>
      <c r="W1587" s="211">
        <v>0.56929175569417556</v>
      </c>
      <c r="X1587" s="211">
        <v>0.35178599873588084</v>
      </c>
      <c r="Y1587" s="211">
        <v>0.71572702948326683</v>
      </c>
      <c r="Z1587" s="211">
        <v>0.14908163439972572</v>
      </c>
      <c r="AA1587" s="212">
        <v>0.12159787505581819</v>
      </c>
    </row>
    <row r="1588" spans="1:27" x14ac:dyDescent="0.35">
      <c r="A1588" s="210" t="s">
        <v>2264</v>
      </c>
      <c r="B1588" s="217">
        <v>117.76078556572914</v>
      </c>
      <c r="C1588" s="211">
        <v>6.4195170847370364E-2</v>
      </c>
      <c r="D1588" s="211">
        <v>0.12270663547162039</v>
      </c>
      <c r="E1588" s="211">
        <v>7.7927816934558164E-2</v>
      </c>
      <c r="F1588" s="211">
        <v>8.0436621679449649E-2</v>
      </c>
      <c r="G1588" s="211">
        <v>0.1167473670556408</v>
      </c>
      <c r="H1588" s="211">
        <v>0.11058376690363837</v>
      </c>
      <c r="I1588" s="211">
        <v>0.5274223267628545</v>
      </c>
      <c r="J1588" s="211">
        <v>0.44364896575412988</v>
      </c>
      <c r="K1588" s="211">
        <v>0.59681250005300823</v>
      </c>
      <c r="L1588" s="211">
        <v>0.27462031136378534</v>
      </c>
      <c r="M1588" s="211">
        <v>0.10996984717231195</v>
      </c>
      <c r="N1588" s="211">
        <v>0.55962918266945061</v>
      </c>
      <c r="O1588" s="211">
        <v>0.60995337502967484</v>
      </c>
      <c r="P1588" s="211">
        <v>6.7234230009407259E-2</v>
      </c>
      <c r="Q1588" s="211">
        <v>5.4155366108686404E-2</v>
      </c>
      <c r="R1588" s="211">
        <v>0.40145090961011409</v>
      </c>
      <c r="S1588" s="211">
        <v>0.33242679558406252</v>
      </c>
      <c r="T1588" s="211">
        <v>0.4710410927216403</v>
      </c>
      <c r="U1588" s="211">
        <v>0.40342516445553905</v>
      </c>
      <c r="V1588" s="211">
        <v>5.1097725337973895E-2</v>
      </c>
      <c r="W1588" s="211">
        <v>0.56448657441869488</v>
      </c>
      <c r="X1588" s="211">
        <v>0.29506199867753369</v>
      </c>
      <c r="Y1588" s="211">
        <v>0.62273165129513186</v>
      </c>
      <c r="Z1588" s="211">
        <v>0.14252689854773698</v>
      </c>
      <c r="AA1588" s="212">
        <v>0.11483320480697161</v>
      </c>
    </row>
    <row r="1589" spans="1:27" x14ac:dyDescent="0.35">
      <c r="A1589" s="210" t="s">
        <v>2265</v>
      </c>
      <c r="B1589" s="217">
        <v>142.93619597750327</v>
      </c>
      <c r="C1589" s="211">
        <v>5.6134271193764344E-2</v>
      </c>
      <c r="D1589" s="211">
        <v>0.12409554576081877</v>
      </c>
      <c r="E1589" s="211">
        <v>7.5500782620119014E-2</v>
      </c>
      <c r="F1589" s="211">
        <v>8.5812997336658481E-2</v>
      </c>
      <c r="G1589" s="211">
        <v>0.12189513128439719</v>
      </c>
      <c r="H1589" s="211">
        <v>0.12269931235956864</v>
      </c>
      <c r="I1589" s="211">
        <v>0.50991162119199618</v>
      </c>
      <c r="J1589" s="211">
        <v>0.41069755885797754</v>
      </c>
      <c r="K1589" s="211">
        <v>0.59615753770397506</v>
      </c>
      <c r="L1589" s="211">
        <v>0.27175540331754672</v>
      </c>
      <c r="M1589" s="211">
        <v>0.10162932523596514</v>
      </c>
      <c r="N1589" s="211">
        <v>0.39464283687263751</v>
      </c>
      <c r="O1589" s="211">
        <v>0.56602774250575871</v>
      </c>
      <c r="P1589" s="211">
        <v>6.9769118095976065E-2</v>
      </c>
      <c r="Q1589" s="211">
        <v>8.2445767904090195E-2</v>
      </c>
      <c r="R1589" s="211">
        <v>0.3991958865590205</v>
      </c>
      <c r="S1589" s="211">
        <v>0.3637181834134649</v>
      </c>
      <c r="T1589" s="211">
        <v>0.5121321693855434</v>
      </c>
      <c r="U1589" s="211">
        <v>0.48689514147849566</v>
      </c>
      <c r="V1589" s="211">
        <v>0.10197968786231429</v>
      </c>
      <c r="W1589" s="211">
        <v>0.53336034381745268</v>
      </c>
      <c r="X1589" s="211">
        <v>0.25444403139727501</v>
      </c>
      <c r="Y1589" s="211">
        <v>0.65671235077488965</v>
      </c>
      <c r="Z1589" s="211">
        <v>0.14984896038177045</v>
      </c>
      <c r="AA1589" s="212">
        <v>0.11807807611025513</v>
      </c>
    </row>
    <row r="1590" spans="1:27" x14ac:dyDescent="0.35">
      <c r="A1590" s="210" t="s">
        <v>2266</v>
      </c>
      <c r="B1590" s="217">
        <v>118.81007401526448</v>
      </c>
      <c r="C1590" s="211">
        <v>6.1964954711654932E-2</v>
      </c>
      <c r="D1590" s="211">
        <v>0.13180008106026425</v>
      </c>
      <c r="E1590" s="211">
        <v>7.1391162075153294E-2</v>
      </c>
      <c r="F1590" s="211">
        <v>9.0946627140107789E-2</v>
      </c>
      <c r="G1590" s="211">
        <v>0.11839979364369099</v>
      </c>
      <c r="H1590" s="211">
        <v>0.11684586580957976</v>
      </c>
      <c r="I1590" s="211">
        <v>0.50677813117868098</v>
      </c>
      <c r="J1590" s="211">
        <v>0.40543948563302379</v>
      </c>
      <c r="K1590" s="211">
        <v>0.5573325739069912</v>
      </c>
      <c r="L1590" s="211">
        <v>0.27431191707407365</v>
      </c>
      <c r="M1590" s="211">
        <v>9.8234327018068335E-2</v>
      </c>
      <c r="N1590" s="211">
        <v>0.35782697523614032</v>
      </c>
      <c r="O1590" s="211">
        <v>0.71553488365574902</v>
      </c>
      <c r="P1590" s="211">
        <v>6.2064268656319206E-2</v>
      </c>
      <c r="Q1590" s="211">
        <v>6.9040443952965255E-2</v>
      </c>
      <c r="R1590" s="211">
        <v>0.4344730717160914</v>
      </c>
      <c r="S1590" s="211">
        <v>0.34548192565719521</v>
      </c>
      <c r="T1590" s="211">
        <v>0.51145352575303393</v>
      </c>
      <c r="U1590" s="211">
        <v>0.4878504009416948</v>
      </c>
      <c r="V1590" s="211">
        <v>7.2830736906292382E-2</v>
      </c>
      <c r="W1590" s="211">
        <v>0.61349134638530178</v>
      </c>
      <c r="X1590" s="211">
        <v>0.31028681015708859</v>
      </c>
      <c r="Y1590" s="211">
        <v>0.66359658281663114</v>
      </c>
      <c r="Z1590" s="211">
        <v>0.14462407634579783</v>
      </c>
      <c r="AA1590" s="212">
        <v>0.11657196227125283</v>
      </c>
    </row>
    <row r="1591" spans="1:27" x14ac:dyDescent="0.35">
      <c r="A1591" s="210" t="s">
        <v>2267</v>
      </c>
      <c r="B1591" s="217">
        <v>152.57469628708736</v>
      </c>
      <c r="C1591" s="211">
        <v>4.7168075676931834E-2</v>
      </c>
      <c r="D1591" s="211">
        <v>0.12179301096440533</v>
      </c>
      <c r="E1591" s="211">
        <v>8.5157062576551396E-2</v>
      </c>
      <c r="F1591" s="211">
        <v>9.9483044080363042E-2</v>
      </c>
      <c r="G1591" s="211">
        <v>0.12405543756085501</v>
      </c>
      <c r="H1591" s="211">
        <v>0.11893425954483845</v>
      </c>
      <c r="I1591" s="211">
        <v>0.49730923494535662</v>
      </c>
      <c r="J1591" s="211">
        <v>0.44909590367410612</v>
      </c>
      <c r="K1591" s="211">
        <v>0.63764299032091554</v>
      </c>
      <c r="L1591" s="211">
        <v>0.27627002706087944</v>
      </c>
      <c r="M1591" s="211">
        <v>9.7291485068405181E-2</v>
      </c>
      <c r="N1591" s="211">
        <v>0.36203430955287341</v>
      </c>
      <c r="O1591" s="211">
        <v>0.67219504025055232</v>
      </c>
      <c r="P1591" s="211">
        <v>6.2258523284405592E-2</v>
      </c>
      <c r="Q1591" s="211">
        <v>5.9465401162621626E-2</v>
      </c>
      <c r="R1591" s="211">
        <v>0.43571878360564675</v>
      </c>
      <c r="S1591" s="211">
        <v>0.31696284370761058</v>
      </c>
      <c r="T1591" s="211">
        <v>0.59316521330506589</v>
      </c>
      <c r="U1591" s="211">
        <v>0.50330281029591228</v>
      </c>
      <c r="V1591" s="211">
        <v>0.13377596520243726</v>
      </c>
      <c r="W1591" s="211">
        <v>0.53357321001752744</v>
      </c>
      <c r="X1591" s="211">
        <v>0.32119481411317924</v>
      </c>
      <c r="Y1591" s="211">
        <v>0.55396047797311809</v>
      </c>
      <c r="Z1591" s="211">
        <v>0.14924654010391269</v>
      </c>
      <c r="AA1591" s="212">
        <v>0.11389151068145016</v>
      </c>
    </row>
    <row r="1592" spans="1:27" x14ac:dyDescent="0.35">
      <c r="A1592" s="210" t="s">
        <v>2268</v>
      </c>
      <c r="B1592" s="217">
        <v>170.44899111029943</v>
      </c>
      <c r="C1592" s="211">
        <v>7.0571636615038083E-2</v>
      </c>
      <c r="D1592" s="211">
        <v>0.13319829652117376</v>
      </c>
      <c r="E1592" s="211">
        <v>6.6956287274885617E-2</v>
      </c>
      <c r="F1592" s="211">
        <v>0.10472480655855779</v>
      </c>
      <c r="G1592" s="211">
        <v>0.12457716525129113</v>
      </c>
      <c r="H1592" s="211">
        <v>0.11779158237199469</v>
      </c>
      <c r="I1592" s="211">
        <v>0.46320460962874038</v>
      </c>
      <c r="J1592" s="211">
        <v>0.46730698618651656</v>
      </c>
      <c r="K1592" s="211">
        <v>0.55873046452313224</v>
      </c>
      <c r="L1592" s="211">
        <v>0.26810606664628789</v>
      </c>
      <c r="M1592" s="211">
        <v>0.10673721929141616</v>
      </c>
      <c r="N1592" s="211">
        <v>0.35721322289971347</v>
      </c>
      <c r="O1592" s="211">
        <v>0.67708581186374195</v>
      </c>
      <c r="P1592" s="211">
        <v>7.0116943744916504E-2</v>
      </c>
      <c r="Q1592" s="211">
        <v>6.3865687708107535E-2</v>
      </c>
      <c r="R1592" s="211">
        <v>0.47618653102258385</v>
      </c>
      <c r="S1592" s="211">
        <v>0.34157642118099901</v>
      </c>
      <c r="T1592" s="211">
        <v>0.57980973537824898</v>
      </c>
      <c r="U1592" s="211">
        <v>0.54256859209880093</v>
      </c>
      <c r="V1592" s="211">
        <v>0.13364235604108987</v>
      </c>
      <c r="W1592" s="211">
        <v>0.62685265014219549</v>
      </c>
      <c r="X1592" s="211">
        <v>0.31788436872167142</v>
      </c>
      <c r="Y1592" s="211">
        <v>0.6357107755139324</v>
      </c>
      <c r="Z1592" s="211">
        <v>0.1458535966891768</v>
      </c>
      <c r="AA1592" s="212">
        <v>0.11673305662691547</v>
      </c>
    </row>
    <row r="1593" spans="1:27" x14ac:dyDescent="0.35">
      <c r="A1593" s="210" t="s">
        <v>2269</v>
      </c>
      <c r="B1593" s="217">
        <v>133.19507750824991</v>
      </c>
      <c r="C1593" s="211">
        <v>5.3216841082358857E-2</v>
      </c>
      <c r="D1593" s="211">
        <v>0.12889706290799122</v>
      </c>
      <c r="E1593" s="211">
        <v>7.816783269070357E-2</v>
      </c>
      <c r="F1593" s="211">
        <v>8.9998005389689661E-2</v>
      </c>
      <c r="G1593" s="211">
        <v>0.11795987712881022</v>
      </c>
      <c r="H1593" s="211">
        <v>0.11347064697478713</v>
      </c>
      <c r="I1593" s="211">
        <v>0.50173989433409016</v>
      </c>
      <c r="J1593" s="211">
        <v>0.43848507261899511</v>
      </c>
      <c r="K1593" s="211">
        <v>0.59623457478445108</v>
      </c>
      <c r="L1593" s="211">
        <v>0.27462285440790435</v>
      </c>
      <c r="M1593" s="211">
        <v>8.8814493487925833E-2</v>
      </c>
      <c r="N1593" s="211">
        <v>0.38441940040650358</v>
      </c>
      <c r="O1593" s="211">
        <v>0.70792454485173506</v>
      </c>
      <c r="P1593" s="211">
        <v>7.2504961201779392E-2</v>
      </c>
      <c r="Q1593" s="211">
        <v>6.0177502372766825E-2</v>
      </c>
      <c r="R1593" s="211">
        <v>0.44302214071837032</v>
      </c>
      <c r="S1593" s="211">
        <v>0.36173689255126285</v>
      </c>
      <c r="T1593" s="211">
        <v>0.52912429347410905</v>
      </c>
      <c r="U1593" s="211">
        <v>0.40925203082299755</v>
      </c>
      <c r="V1593" s="211">
        <v>7.667735115178434E-2</v>
      </c>
      <c r="W1593" s="211">
        <v>0.5163553052171731</v>
      </c>
      <c r="X1593" s="211">
        <v>0.27171349179062404</v>
      </c>
      <c r="Y1593" s="211">
        <v>0.66172588951339173</v>
      </c>
      <c r="Z1593" s="211">
        <v>0.14810917260077439</v>
      </c>
      <c r="AA1593" s="212">
        <v>0.11443176574024407</v>
      </c>
    </row>
    <row r="1594" spans="1:27" x14ac:dyDescent="0.35">
      <c r="A1594" s="210" t="s">
        <v>2270</v>
      </c>
      <c r="B1594" s="217">
        <v>124.2410754653863</v>
      </c>
      <c r="C1594" s="211">
        <v>5.5874313083103651E-2</v>
      </c>
      <c r="D1594" s="211">
        <v>0.13386166859134457</v>
      </c>
      <c r="E1594" s="211">
        <v>7.0035774934192302E-2</v>
      </c>
      <c r="F1594" s="211">
        <v>0.10237712118045764</v>
      </c>
      <c r="G1594" s="211">
        <v>0.12340285611939321</v>
      </c>
      <c r="H1594" s="211">
        <v>0.11163784317151196</v>
      </c>
      <c r="I1594" s="211">
        <v>0.45591533076598689</v>
      </c>
      <c r="J1594" s="211">
        <v>0.46936296242672615</v>
      </c>
      <c r="K1594" s="211">
        <v>0.53692420194345869</v>
      </c>
      <c r="L1594" s="211">
        <v>0.27534742969321074</v>
      </c>
      <c r="M1594" s="211">
        <v>0.10698629449340551</v>
      </c>
      <c r="N1594" s="211">
        <v>0.40581452522458972</v>
      </c>
      <c r="O1594" s="211">
        <v>0.77373117998960672</v>
      </c>
      <c r="P1594" s="211">
        <v>6.8746126063112298E-2</v>
      </c>
      <c r="Q1594" s="211">
        <v>9.4030614089806688E-2</v>
      </c>
      <c r="R1594" s="211">
        <v>0.47745293980922127</v>
      </c>
      <c r="S1594" s="211">
        <v>0.34892455727819971</v>
      </c>
      <c r="T1594" s="211">
        <v>0.52098220256841454</v>
      </c>
      <c r="U1594" s="211">
        <v>0.40767334362346885</v>
      </c>
      <c r="V1594" s="211">
        <v>6.5682942240586184E-2</v>
      </c>
      <c r="W1594" s="211">
        <v>0.63303888095346406</v>
      </c>
      <c r="X1594" s="211">
        <v>0.29244131308260257</v>
      </c>
      <c r="Y1594" s="211">
        <v>0.6238835620916785</v>
      </c>
      <c r="Z1594" s="211">
        <v>0.14992548806423237</v>
      </c>
      <c r="AA1594" s="212">
        <v>0.11585368018835744</v>
      </c>
    </row>
    <row r="1595" spans="1:27" x14ac:dyDescent="0.35">
      <c r="A1595" s="210" t="s">
        <v>2271</v>
      </c>
      <c r="B1595" s="217">
        <v>177.88897559092536</v>
      </c>
      <c r="C1595" s="211">
        <v>5.6247135147754083E-2</v>
      </c>
      <c r="D1595" s="211">
        <v>0.12454197509424304</v>
      </c>
      <c r="E1595" s="211">
        <v>7.0289856335916251E-2</v>
      </c>
      <c r="F1595" s="211">
        <v>9.9065919524399082E-2</v>
      </c>
      <c r="G1595" s="211">
        <v>0.11846026480513122</v>
      </c>
      <c r="H1595" s="211">
        <v>0.11926035679682273</v>
      </c>
      <c r="I1595" s="211">
        <v>0.50329113316823992</v>
      </c>
      <c r="J1595" s="211">
        <v>0.47867407697522596</v>
      </c>
      <c r="K1595" s="211">
        <v>0.60499279942539397</v>
      </c>
      <c r="L1595" s="211">
        <v>0.27357021365540146</v>
      </c>
      <c r="M1595" s="211">
        <v>0.10416184534482262</v>
      </c>
      <c r="N1595" s="211">
        <v>0.56061260801075075</v>
      </c>
      <c r="O1595" s="211">
        <v>0.72153429371215905</v>
      </c>
      <c r="P1595" s="211">
        <v>6.7414101734281445E-2</v>
      </c>
      <c r="Q1595" s="211">
        <v>5.4809119296374262E-2</v>
      </c>
      <c r="R1595" s="211">
        <v>0.44286298937687918</v>
      </c>
      <c r="S1595" s="211">
        <v>0.40919482352928066</v>
      </c>
      <c r="T1595" s="211">
        <v>0.49801288625072448</v>
      </c>
      <c r="U1595" s="211">
        <v>0.50744256247679376</v>
      </c>
      <c r="V1595" s="211">
        <v>0.14718844710822002</v>
      </c>
      <c r="W1595" s="211">
        <v>0.5430208420995879</v>
      </c>
      <c r="X1595" s="211">
        <v>0.29105274540084514</v>
      </c>
      <c r="Y1595" s="211">
        <v>0.63687234304169071</v>
      </c>
      <c r="Z1595" s="211">
        <v>0.14867150054992748</v>
      </c>
      <c r="AA1595" s="212">
        <v>0.11587772031033625</v>
      </c>
    </row>
    <row r="1596" spans="1:27" x14ac:dyDescent="0.35">
      <c r="A1596" s="210" t="s">
        <v>2272</v>
      </c>
      <c r="B1596" s="217">
        <v>163.76057597421649</v>
      </c>
      <c r="C1596" s="211">
        <v>4.7851297879269644E-2</v>
      </c>
      <c r="D1596" s="211">
        <v>0.12210034690696411</v>
      </c>
      <c r="E1596" s="211">
        <v>7.2362627447032729E-2</v>
      </c>
      <c r="F1596" s="211">
        <v>0.11747174116887804</v>
      </c>
      <c r="G1596" s="211">
        <v>0.12155707519722102</v>
      </c>
      <c r="H1596" s="211">
        <v>0.11490998621255819</v>
      </c>
      <c r="I1596" s="211">
        <v>0.41308880656961638</v>
      </c>
      <c r="J1596" s="211">
        <v>0.43257773088977053</v>
      </c>
      <c r="K1596" s="211">
        <v>0.59809452862558399</v>
      </c>
      <c r="L1596" s="211">
        <v>0.27393066803469079</v>
      </c>
      <c r="M1596" s="211">
        <v>0.10748504224773767</v>
      </c>
      <c r="N1596" s="211">
        <v>0.42824998074688148</v>
      </c>
      <c r="O1596" s="211">
        <v>0.66178448280276569</v>
      </c>
      <c r="P1596" s="211">
        <v>6.7628146419678847E-2</v>
      </c>
      <c r="Q1596" s="211">
        <v>0.10713166558917477</v>
      </c>
      <c r="R1596" s="211">
        <v>0.48921703919180903</v>
      </c>
      <c r="S1596" s="211">
        <v>0.36239636341369635</v>
      </c>
      <c r="T1596" s="211">
        <v>0.51840005096194308</v>
      </c>
      <c r="U1596" s="211">
        <v>0.53835499861105018</v>
      </c>
      <c r="V1596" s="211">
        <v>0.14047841248272627</v>
      </c>
      <c r="W1596" s="211">
        <v>0.59051632569189672</v>
      </c>
      <c r="X1596" s="211">
        <v>0.3210442178252142</v>
      </c>
      <c r="Y1596" s="211">
        <v>0.58585484510447206</v>
      </c>
      <c r="Z1596" s="211">
        <v>0.14950959952318366</v>
      </c>
      <c r="AA1596" s="212">
        <v>0.11961171851604556</v>
      </c>
    </row>
    <row r="1597" spans="1:27" x14ac:dyDescent="0.35">
      <c r="A1597" s="210" t="s">
        <v>2273</v>
      </c>
      <c r="B1597" s="217">
        <v>124.48678603340493</v>
      </c>
      <c r="C1597" s="211">
        <v>4.8699697154628178E-2</v>
      </c>
      <c r="D1597" s="211">
        <v>0.12431551838663692</v>
      </c>
      <c r="E1597" s="211">
        <v>7.7253642898686539E-2</v>
      </c>
      <c r="F1597" s="211">
        <v>8.0292294137809209E-2</v>
      </c>
      <c r="G1597" s="211">
        <v>0.12562036058932186</v>
      </c>
      <c r="H1597" s="211">
        <v>0.12032601267317242</v>
      </c>
      <c r="I1597" s="211">
        <v>0.50757209333763376</v>
      </c>
      <c r="J1597" s="211">
        <v>0.39592082670050693</v>
      </c>
      <c r="K1597" s="211">
        <v>0.57629104549084098</v>
      </c>
      <c r="L1597" s="211">
        <v>0.27659949725496524</v>
      </c>
      <c r="M1597" s="211">
        <v>8.349783986358085E-2</v>
      </c>
      <c r="N1597" s="211">
        <v>0.36377205136784002</v>
      </c>
      <c r="O1597" s="211">
        <v>0.74923973456989268</v>
      </c>
      <c r="P1597" s="211">
        <v>6.9575046116078176E-2</v>
      </c>
      <c r="Q1597" s="211">
        <v>0.14017337885226025</v>
      </c>
      <c r="R1597" s="211">
        <v>0.48797425046005161</v>
      </c>
      <c r="S1597" s="211">
        <v>0.28891496231419733</v>
      </c>
      <c r="T1597" s="211">
        <v>0.53529785996094914</v>
      </c>
      <c r="U1597" s="211">
        <v>0.45572708695442821</v>
      </c>
      <c r="V1597" s="211">
        <v>6.0142066928306231E-2</v>
      </c>
      <c r="W1597" s="211">
        <v>0.64198080389252321</v>
      </c>
      <c r="X1597" s="211">
        <v>0.33073583501829218</v>
      </c>
      <c r="Y1597" s="211">
        <v>0.65457525393684057</v>
      </c>
      <c r="Z1597" s="211">
        <v>0.14997545613011648</v>
      </c>
      <c r="AA1597" s="212">
        <v>0.11542690384168883</v>
      </c>
    </row>
    <row r="1598" spans="1:27" x14ac:dyDescent="0.35">
      <c r="A1598" s="210" t="s">
        <v>2274</v>
      </c>
      <c r="B1598" s="217">
        <v>131.47959454820025</v>
      </c>
      <c r="C1598" s="211">
        <v>5.5728385198303344E-2</v>
      </c>
      <c r="D1598" s="211">
        <v>0.12022333805493082</v>
      </c>
      <c r="E1598" s="211">
        <v>8.0252065336347517E-2</v>
      </c>
      <c r="F1598" s="211">
        <v>9.7578459401619105E-2</v>
      </c>
      <c r="G1598" s="211">
        <v>0.12516435976284321</v>
      </c>
      <c r="H1598" s="211">
        <v>0.11218877832835174</v>
      </c>
      <c r="I1598" s="211">
        <v>0.48914205203661276</v>
      </c>
      <c r="J1598" s="211">
        <v>0.45064373814347863</v>
      </c>
      <c r="K1598" s="211">
        <v>0.53696405801334623</v>
      </c>
      <c r="L1598" s="211">
        <v>0.27068338185785823</v>
      </c>
      <c r="M1598" s="211">
        <v>9.1813915651918071E-2</v>
      </c>
      <c r="N1598" s="211">
        <v>0.361608464934215</v>
      </c>
      <c r="O1598" s="211">
        <v>0.7488963580778154</v>
      </c>
      <c r="P1598" s="211">
        <v>6.4283125084644288E-2</v>
      </c>
      <c r="Q1598" s="211">
        <v>9.4531259311653903E-2</v>
      </c>
      <c r="R1598" s="211">
        <v>0.45592587991587202</v>
      </c>
      <c r="S1598" s="211">
        <v>0.33214236788181084</v>
      </c>
      <c r="T1598" s="211">
        <v>0.61709834966385912</v>
      </c>
      <c r="U1598" s="211">
        <v>0.43615451122404891</v>
      </c>
      <c r="V1598" s="211">
        <v>0.11568069907954082</v>
      </c>
      <c r="W1598" s="211">
        <v>0.4942352793281114</v>
      </c>
      <c r="X1598" s="211">
        <v>0.25519506732121422</v>
      </c>
      <c r="Y1598" s="211">
        <v>0.60321470064861948</v>
      </c>
      <c r="Z1598" s="211">
        <v>0.14863131315755376</v>
      </c>
      <c r="AA1598" s="212">
        <v>0.11819927437169378</v>
      </c>
    </row>
    <row r="1599" spans="1:27" x14ac:dyDescent="0.35">
      <c r="A1599" s="210" t="s">
        <v>2275</v>
      </c>
      <c r="B1599" s="217">
        <v>106.5542003913356</v>
      </c>
      <c r="C1599" s="211">
        <v>7.3367348259549992E-2</v>
      </c>
      <c r="D1599" s="211">
        <v>0.13094917191896552</v>
      </c>
      <c r="E1599" s="211">
        <v>8.0570784641920107E-2</v>
      </c>
      <c r="F1599" s="211">
        <v>0.10295206620759566</v>
      </c>
      <c r="G1599" s="211">
        <v>0.1188847147166444</v>
      </c>
      <c r="H1599" s="211">
        <v>0.10711848960203461</v>
      </c>
      <c r="I1599" s="211">
        <v>0.41270187116250528</v>
      </c>
      <c r="J1599" s="211">
        <v>0.38650397473367953</v>
      </c>
      <c r="K1599" s="211">
        <v>0.5468875772313565</v>
      </c>
      <c r="L1599" s="211">
        <v>0.26740027303067027</v>
      </c>
      <c r="M1599" s="211">
        <v>9.6592825505337987E-2</v>
      </c>
      <c r="N1599" s="211">
        <v>0.47274065160514789</v>
      </c>
      <c r="O1599" s="211">
        <v>0.516913916624821</v>
      </c>
      <c r="P1599" s="211">
        <v>6.1197459270543528E-2</v>
      </c>
      <c r="Q1599" s="211">
        <v>5.054777922979703E-2</v>
      </c>
      <c r="R1599" s="211">
        <v>0.40720901210020144</v>
      </c>
      <c r="S1599" s="211">
        <v>0.38888621298572107</v>
      </c>
      <c r="T1599" s="211">
        <v>0.53115420244745404</v>
      </c>
      <c r="U1599" s="211">
        <v>0.42998420776528129</v>
      </c>
      <c r="V1599" s="211">
        <v>7.8017807795994362E-2</v>
      </c>
      <c r="W1599" s="211">
        <v>0.5723823716144909</v>
      </c>
      <c r="X1599" s="211">
        <v>0.27736516564158009</v>
      </c>
      <c r="Y1599" s="211">
        <v>0.59588263539612463</v>
      </c>
      <c r="Z1599" s="211">
        <v>0.14534570929569113</v>
      </c>
      <c r="AA1599" s="212">
        <v>0.12384228468426196</v>
      </c>
    </row>
    <row r="1600" spans="1:27" x14ac:dyDescent="0.35">
      <c r="A1600" s="210" t="s">
        <v>2276</v>
      </c>
      <c r="B1600" s="217">
        <v>138.83327335870047</v>
      </c>
      <c r="C1600" s="211">
        <v>5.6413769831426493E-2</v>
      </c>
      <c r="D1600" s="211">
        <v>0.12546558924572623</v>
      </c>
      <c r="E1600" s="211">
        <v>7.1618485264854828E-2</v>
      </c>
      <c r="F1600" s="211">
        <v>8.4144938221719451E-2</v>
      </c>
      <c r="G1600" s="211">
        <v>0.12090242533850228</v>
      </c>
      <c r="H1600" s="211">
        <v>0.11681607052775544</v>
      </c>
      <c r="I1600" s="211">
        <v>0.41208112944993658</v>
      </c>
      <c r="J1600" s="211">
        <v>0.44971216352394749</v>
      </c>
      <c r="K1600" s="211">
        <v>0.60387999504077639</v>
      </c>
      <c r="L1600" s="211">
        <v>0.26899925442014455</v>
      </c>
      <c r="M1600" s="211">
        <v>9.3510463015142459E-2</v>
      </c>
      <c r="N1600" s="211">
        <v>0.54997619986184987</v>
      </c>
      <c r="O1600" s="211">
        <v>0.77030886752733396</v>
      </c>
      <c r="P1600" s="211">
        <v>6.1106501965676178E-2</v>
      </c>
      <c r="Q1600" s="211">
        <v>0.10825675705728792</v>
      </c>
      <c r="R1600" s="211">
        <v>0.47122308740235413</v>
      </c>
      <c r="S1600" s="211">
        <v>0.29793398384170122</v>
      </c>
      <c r="T1600" s="211">
        <v>0.63684345550755206</v>
      </c>
      <c r="U1600" s="211">
        <v>0.31758894698941054</v>
      </c>
      <c r="V1600" s="211">
        <v>0.13030826359922076</v>
      </c>
      <c r="W1600" s="211">
        <v>0.62745571758598129</v>
      </c>
      <c r="X1600" s="211">
        <v>0.31481154195008076</v>
      </c>
      <c r="Y1600" s="211">
        <v>0.65040554893503866</v>
      </c>
      <c r="Z1600" s="211">
        <v>0.14690793084527454</v>
      </c>
      <c r="AA1600" s="212">
        <v>0.11657800506970276</v>
      </c>
    </row>
    <row r="1601" spans="1:27" x14ac:dyDescent="0.35">
      <c r="A1601" s="210" t="s">
        <v>2277</v>
      </c>
      <c r="B1601" s="217">
        <v>149.8486190906589</v>
      </c>
      <c r="C1601" s="211">
        <v>6.0376941119877896E-2</v>
      </c>
      <c r="D1601" s="211">
        <v>0.12457010137668612</v>
      </c>
      <c r="E1601" s="211">
        <v>8.1915720663871108E-2</v>
      </c>
      <c r="F1601" s="211">
        <v>0.10338318029617596</v>
      </c>
      <c r="G1601" s="211">
        <v>0.12068135151090215</v>
      </c>
      <c r="H1601" s="211">
        <v>0.12682472021720911</v>
      </c>
      <c r="I1601" s="211">
        <v>0.51339104937240931</v>
      </c>
      <c r="J1601" s="211">
        <v>0.45755232377475097</v>
      </c>
      <c r="K1601" s="211">
        <v>0.63367782978591958</v>
      </c>
      <c r="L1601" s="211">
        <v>0.27859893019606685</v>
      </c>
      <c r="M1601" s="211">
        <v>9.8734556083553859E-2</v>
      </c>
      <c r="N1601" s="211">
        <v>0.41375313879031</v>
      </c>
      <c r="O1601" s="211">
        <v>0.76135146887202199</v>
      </c>
      <c r="P1601" s="211">
        <v>6.4882042186677744E-2</v>
      </c>
      <c r="Q1601" s="211">
        <v>6.1573787882663017E-2</v>
      </c>
      <c r="R1601" s="211">
        <v>0.46261428660122916</v>
      </c>
      <c r="S1601" s="211">
        <v>0.27051158689240112</v>
      </c>
      <c r="T1601" s="211">
        <v>0.54706020328189053</v>
      </c>
      <c r="U1601" s="211">
        <v>0.53596501060397761</v>
      </c>
      <c r="V1601" s="211">
        <v>8.2664616208901268E-2</v>
      </c>
      <c r="W1601" s="211">
        <v>0.50875852654851994</v>
      </c>
      <c r="X1601" s="211">
        <v>0.35713993961910934</v>
      </c>
      <c r="Y1601" s="211">
        <v>0.65705872430934731</v>
      </c>
      <c r="Z1601" s="211">
        <v>0.14457777473715752</v>
      </c>
      <c r="AA1601" s="212">
        <v>0.11281186432639471</v>
      </c>
    </row>
    <row r="1602" spans="1:27" x14ac:dyDescent="0.35">
      <c r="A1602" s="210" t="s">
        <v>2278</v>
      </c>
      <c r="B1602" s="217">
        <v>143.60948272981364</v>
      </c>
      <c r="C1602" s="211">
        <v>5.9664340924110049E-2</v>
      </c>
      <c r="D1602" s="211">
        <v>0.12862086013386512</v>
      </c>
      <c r="E1602" s="211">
        <v>7.8402150524308031E-2</v>
      </c>
      <c r="F1602" s="211">
        <v>9.5102003937210938E-2</v>
      </c>
      <c r="G1602" s="211">
        <v>0.11991873396061761</v>
      </c>
      <c r="H1602" s="211">
        <v>0.11682612077350564</v>
      </c>
      <c r="I1602" s="211">
        <v>0.51150176931037972</v>
      </c>
      <c r="J1602" s="211">
        <v>0.4537634802422732</v>
      </c>
      <c r="K1602" s="211">
        <v>0.62573522705111595</v>
      </c>
      <c r="L1602" s="211">
        <v>0.2789701134443156</v>
      </c>
      <c r="M1602" s="211">
        <v>9.0988860398717203E-2</v>
      </c>
      <c r="N1602" s="211">
        <v>0.35118864469393735</v>
      </c>
      <c r="O1602" s="211">
        <v>0.68944988148973896</v>
      </c>
      <c r="P1602" s="211">
        <v>6.9856392396033015E-2</v>
      </c>
      <c r="Q1602" s="211">
        <v>0.14088377778595595</v>
      </c>
      <c r="R1602" s="211">
        <v>0.43907659423034767</v>
      </c>
      <c r="S1602" s="211">
        <v>0.26668186178398462</v>
      </c>
      <c r="T1602" s="211">
        <v>0.5546417371547625</v>
      </c>
      <c r="U1602" s="211">
        <v>0.49346883944880227</v>
      </c>
      <c r="V1602" s="211">
        <v>0.1156509064633251</v>
      </c>
      <c r="W1602" s="211">
        <v>0.49960650295451065</v>
      </c>
      <c r="X1602" s="211">
        <v>0.26696001241486039</v>
      </c>
      <c r="Y1602" s="211">
        <v>0.62097001493456405</v>
      </c>
      <c r="Z1602" s="211">
        <v>0.14717347878472128</v>
      </c>
      <c r="AA1602" s="212">
        <v>0.12353395180857085</v>
      </c>
    </row>
    <row r="1603" spans="1:27" x14ac:dyDescent="0.35">
      <c r="A1603" s="210" t="s">
        <v>2279</v>
      </c>
      <c r="B1603" s="217">
        <v>173.64635180378082</v>
      </c>
      <c r="C1603" s="211">
        <v>6.0661783239033977E-2</v>
      </c>
      <c r="D1603" s="211">
        <v>0.12796349669561738</v>
      </c>
      <c r="E1603" s="211">
        <v>7.1354605048269043E-2</v>
      </c>
      <c r="F1603" s="211">
        <v>8.9424346157976439E-2</v>
      </c>
      <c r="G1603" s="211">
        <v>0.12095617526154911</v>
      </c>
      <c r="H1603" s="211">
        <v>0.11131646044988096</v>
      </c>
      <c r="I1603" s="211">
        <v>0.4661376832950711</v>
      </c>
      <c r="J1603" s="211">
        <v>0.47689352992035355</v>
      </c>
      <c r="K1603" s="211">
        <v>0.52346646997055557</v>
      </c>
      <c r="L1603" s="211">
        <v>0.27543210659013251</v>
      </c>
      <c r="M1603" s="211">
        <v>0.10711129900689391</v>
      </c>
      <c r="N1603" s="211">
        <v>0.38444957720576356</v>
      </c>
      <c r="O1603" s="211">
        <v>0.65861080243174708</v>
      </c>
      <c r="P1603" s="211">
        <v>7.3680287093154773E-2</v>
      </c>
      <c r="Q1603" s="211">
        <v>7.2099170520825401E-2</v>
      </c>
      <c r="R1603" s="211">
        <v>0.41820198263935215</v>
      </c>
      <c r="S1603" s="211">
        <v>0.43738558516602799</v>
      </c>
      <c r="T1603" s="211">
        <v>0.5928862290709721</v>
      </c>
      <c r="U1603" s="211">
        <v>0.48606319206034326</v>
      </c>
      <c r="V1603" s="211">
        <v>0.14778947890234026</v>
      </c>
      <c r="W1603" s="211">
        <v>0.59364115187090694</v>
      </c>
      <c r="X1603" s="211">
        <v>0.28027539928933271</v>
      </c>
      <c r="Y1603" s="211">
        <v>0.54839231506118047</v>
      </c>
      <c r="Z1603" s="211">
        <v>0.14183899482326653</v>
      </c>
      <c r="AA1603" s="212">
        <v>0.11307550521065726</v>
      </c>
    </row>
    <row r="1604" spans="1:27" x14ac:dyDescent="0.35">
      <c r="A1604" s="210" t="s">
        <v>2280</v>
      </c>
      <c r="B1604" s="217">
        <v>128.78522796317949</v>
      </c>
      <c r="C1604" s="211">
        <v>5.9578358101093395E-2</v>
      </c>
      <c r="D1604" s="211">
        <v>0.12754294709609706</v>
      </c>
      <c r="E1604" s="211">
        <v>6.9303538619816391E-2</v>
      </c>
      <c r="F1604" s="211">
        <v>7.8466141816005933E-2</v>
      </c>
      <c r="G1604" s="211">
        <v>0.12119369004859573</v>
      </c>
      <c r="H1604" s="211">
        <v>0.11803279275665023</v>
      </c>
      <c r="I1604" s="211">
        <v>0.52793698068399697</v>
      </c>
      <c r="J1604" s="211">
        <v>0.45578130723855931</v>
      </c>
      <c r="K1604" s="211">
        <v>0.60804194874181305</v>
      </c>
      <c r="L1604" s="211">
        <v>0.27281137904172886</v>
      </c>
      <c r="M1604" s="211">
        <v>9.1152006830151552E-2</v>
      </c>
      <c r="N1604" s="211">
        <v>0.56548116176038798</v>
      </c>
      <c r="O1604" s="211">
        <v>0.7718715870354903</v>
      </c>
      <c r="P1604" s="211">
        <v>6.6218154812877517E-2</v>
      </c>
      <c r="Q1604" s="211">
        <v>5.4103268464950227E-2</v>
      </c>
      <c r="R1604" s="211">
        <v>0.40509825311223951</v>
      </c>
      <c r="S1604" s="211">
        <v>0.33116138920407401</v>
      </c>
      <c r="T1604" s="211">
        <v>0.49470577513432712</v>
      </c>
      <c r="U1604" s="211">
        <v>0.47305802725928059</v>
      </c>
      <c r="V1604" s="211">
        <v>8.2328304819869941E-2</v>
      </c>
      <c r="W1604" s="211">
        <v>0.57590821854577523</v>
      </c>
      <c r="X1604" s="211">
        <v>0.29576369857528295</v>
      </c>
      <c r="Y1604" s="211">
        <v>0.61633042907701829</v>
      </c>
      <c r="Z1604" s="211">
        <v>0.1481593705840038</v>
      </c>
      <c r="AA1604" s="212">
        <v>0.11857927107057288</v>
      </c>
    </row>
    <row r="1605" spans="1:27" x14ac:dyDescent="0.35">
      <c r="A1605" s="210" t="s">
        <v>2281</v>
      </c>
      <c r="B1605" s="217">
        <v>109.00565317428051</v>
      </c>
      <c r="C1605" s="211">
        <v>6.2358226686667136E-2</v>
      </c>
      <c r="D1605" s="211">
        <v>0.12208519774575481</v>
      </c>
      <c r="E1605" s="211">
        <v>6.9553446818948095E-2</v>
      </c>
      <c r="F1605" s="211">
        <v>9.9809719915335909E-2</v>
      </c>
      <c r="G1605" s="211">
        <v>0.12164928389120472</v>
      </c>
      <c r="H1605" s="211">
        <v>0.11631764032872322</v>
      </c>
      <c r="I1605" s="211">
        <v>0.41049008919228908</v>
      </c>
      <c r="J1605" s="211">
        <v>0.45399873312905636</v>
      </c>
      <c r="K1605" s="211">
        <v>0.60627943028866027</v>
      </c>
      <c r="L1605" s="211">
        <v>0.27316683667619013</v>
      </c>
      <c r="M1605" s="211">
        <v>9.071713277916936E-2</v>
      </c>
      <c r="N1605" s="211">
        <v>0.35015643768394661</v>
      </c>
      <c r="O1605" s="211">
        <v>0.62945969781293676</v>
      </c>
      <c r="P1605" s="211">
        <v>6.8833539072676295E-2</v>
      </c>
      <c r="Q1605" s="211">
        <v>5.3744341252346575E-2</v>
      </c>
      <c r="R1605" s="211">
        <v>0.44333811199798623</v>
      </c>
      <c r="S1605" s="211">
        <v>0.3231174979766227</v>
      </c>
      <c r="T1605" s="211">
        <v>0.45926927772705373</v>
      </c>
      <c r="U1605" s="211">
        <v>0.35882591481440201</v>
      </c>
      <c r="V1605" s="211">
        <v>7.0617422716748812E-2</v>
      </c>
      <c r="W1605" s="211">
        <v>0.5440668379259872</v>
      </c>
      <c r="X1605" s="211">
        <v>0.34253554227677374</v>
      </c>
      <c r="Y1605" s="211">
        <v>0.70465724109109418</v>
      </c>
      <c r="Z1605" s="211">
        <v>0.14736243003739022</v>
      </c>
      <c r="AA1605" s="212">
        <v>0.11839659419104663</v>
      </c>
    </row>
    <row r="1606" spans="1:27" x14ac:dyDescent="0.35">
      <c r="A1606" s="210" t="s">
        <v>2282</v>
      </c>
      <c r="B1606" s="217">
        <v>165.22483888285814</v>
      </c>
      <c r="C1606" s="211">
        <v>6.0321996993654037E-2</v>
      </c>
      <c r="D1606" s="211">
        <v>0.12614073629966471</v>
      </c>
      <c r="E1606" s="211">
        <v>7.0804579198966766E-2</v>
      </c>
      <c r="F1606" s="211">
        <v>7.9375523059519129E-2</v>
      </c>
      <c r="G1606" s="211">
        <v>0.1211679213760173</v>
      </c>
      <c r="H1606" s="211">
        <v>0.11378724809567187</v>
      </c>
      <c r="I1606" s="211">
        <v>0.51719960738930015</v>
      </c>
      <c r="J1606" s="211">
        <v>0.44232959802996796</v>
      </c>
      <c r="K1606" s="211">
        <v>0.56028855257105536</v>
      </c>
      <c r="L1606" s="211">
        <v>0.27640146964825302</v>
      </c>
      <c r="M1606" s="211">
        <v>0.12105324484939674</v>
      </c>
      <c r="N1606" s="211">
        <v>0.42141959910429083</v>
      </c>
      <c r="O1606" s="211">
        <v>0.70172021265291584</v>
      </c>
      <c r="P1606" s="211">
        <v>7.1018401300746548E-2</v>
      </c>
      <c r="Q1606" s="211">
        <v>6.5180440256384392E-2</v>
      </c>
      <c r="R1606" s="211">
        <v>0.44090132004846444</v>
      </c>
      <c r="S1606" s="211">
        <v>0.3700033765795</v>
      </c>
      <c r="T1606" s="211">
        <v>0.57181098848518808</v>
      </c>
      <c r="U1606" s="211">
        <v>0.4391332865200116</v>
      </c>
      <c r="V1606" s="211">
        <v>0.12226427436339495</v>
      </c>
      <c r="W1606" s="211">
        <v>0.49446435039402636</v>
      </c>
      <c r="X1606" s="211">
        <v>0.28996737080893692</v>
      </c>
      <c r="Y1606" s="211">
        <v>0.6877358049893163</v>
      </c>
      <c r="Z1606" s="211">
        <v>0.14937349138913247</v>
      </c>
      <c r="AA1606" s="212">
        <v>0.11842093094353526</v>
      </c>
    </row>
    <row r="1607" spans="1:27" x14ac:dyDescent="0.35">
      <c r="A1607" s="210" t="s">
        <v>2283</v>
      </c>
      <c r="B1607" s="217">
        <v>169.36582150841446</v>
      </c>
      <c r="C1607" s="211">
        <v>5.9175712013218182E-2</v>
      </c>
      <c r="D1607" s="211">
        <v>0.12215176893991625</v>
      </c>
      <c r="E1607" s="211">
        <v>7.6042594131236596E-2</v>
      </c>
      <c r="F1607" s="211">
        <v>7.4174375000555792E-2</v>
      </c>
      <c r="G1607" s="211">
        <v>0.12290616846086889</v>
      </c>
      <c r="H1607" s="211">
        <v>0.11972056173582465</v>
      </c>
      <c r="I1607" s="211">
        <v>0.47432105138979197</v>
      </c>
      <c r="J1607" s="211">
        <v>0.47363727433219266</v>
      </c>
      <c r="K1607" s="211">
        <v>0.64560049248886175</v>
      </c>
      <c r="L1607" s="211">
        <v>0.28197721141674509</v>
      </c>
      <c r="M1607" s="211">
        <v>8.7976390973232482E-2</v>
      </c>
      <c r="N1607" s="211">
        <v>0.5644075903671476</v>
      </c>
      <c r="O1607" s="211">
        <v>0.73006161179721285</v>
      </c>
      <c r="P1607" s="211">
        <v>6.9838308503999705E-2</v>
      </c>
      <c r="Q1607" s="211">
        <v>9.6729570241938484E-2</v>
      </c>
      <c r="R1607" s="211">
        <v>0.42282611378445556</v>
      </c>
      <c r="S1607" s="211">
        <v>0.33265179641665077</v>
      </c>
      <c r="T1607" s="211">
        <v>0.52294992712554</v>
      </c>
      <c r="U1607" s="211">
        <v>0.42330393348469081</v>
      </c>
      <c r="V1607" s="211">
        <v>0.14314789394328858</v>
      </c>
      <c r="W1607" s="211">
        <v>0.50012386097471218</v>
      </c>
      <c r="X1607" s="211">
        <v>0.25605094777855364</v>
      </c>
      <c r="Y1607" s="211">
        <v>0.77089998330219578</v>
      </c>
      <c r="Z1607" s="211">
        <v>0.14348246854675925</v>
      </c>
      <c r="AA1607" s="212">
        <v>0.12084011535695934</v>
      </c>
    </row>
    <row r="1608" spans="1:27" x14ac:dyDescent="0.35">
      <c r="A1608" s="210" t="s">
        <v>2284</v>
      </c>
      <c r="B1608" s="217">
        <v>153.80893076092823</v>
      </c>
      <c r="C1608" s="211">
        <v>5.8586864098090538E-2</v>
      </c>
      <c r="D1608" s="211">
        <v>0.12555330136422321</v>
      </c>
      <c r="E1608" s="211">
        <v>8.2004051365797401E-2</v>
      </c>
      <c r="F1608" s="211">
        <v>0.10209072229923813</v>
      </c>
      <c r="G1608" s="211">
        <v>0.12187994757707435</v>
      </c>
      <c r="H1608" s="211">
        <v>0.11259619318714795</v>
      </c>
      <c r="I1608" s="211">
        <v>0.49937660597017608</v>
      </c>
      <c r="J1608" s="211">
        <v>0.4395201591026745</v>
      </c>
      <c r="K1608" s="211">
        <v>0.61812863191438361</v>
      </c>
      <c r="L1608" s="211">
        <v>0.27625440463234008</v>
      </c>
      <c r="M1608" s="211">
        <v>0.11663465414227871</v>
      </c>
      <c r="N1608" s="211">
        <v>0.47318628994976897</v>
      </c>
      <c r="O1608" s="211">
        <v>0.70915618970385497</v>
      </c>
      <c r="P1608" s="211">
        <v>6.2992608506307071E-2</v>
      </c>
      <c r="Q1608" s="211">
        <v>0.10994141342342173</v>
      </c>
      <c r="R1608" s="211">
        <v>0.43477792671167698</v>
      </c>
      <c r="S1608" s="211">
        <v>0.3515559718345676</v>
      </c>
      <c r="T1608" s="211">
        <v>0.61623278713785357</v>
      </c>
      <c r="U1608" s="211">
        <v>0.47480751221895562</v>
      </c>
      <c r="V1608" s="211">
        <v>9.4835332030621541E-2</v>
      </c>
      <c r="W1608" s="211">
        <v>0.54673391194973553</v>
      </c>
      <c r="X1608" s="211">
        <v>0.37101090167981748</v>
      </c>
      <c r="Y1608" s="211">
        <v>0.58530909193392477</v>
      </c>
      <c r="Z1608" s="211">
        <v>0.14877869829360288</v>
      </c>
      <c r="AA1608" s="212">
        <v>0.11463215115307057</v>
      </c>
    </row>
    <row r="1609" spans="1:27" x14ac:dyDescent="0.35">
      <c r="A1609" s="210" t="s">
        <v>2285</v>
      </c>
      <c r="B1609" s="217">
        <v>150.86190478434207</v>
      </c>
      <c r="C1609" s="211">
        <v>5.6080166352610122E-2</v>
      </c>
      <c r="D1609" s="211">
        <v>0.12989845311585863</v>
      </c>
      <c r="E1609" s="211">
        <v>7.1182226144938285E-2</v>
      </c>
      <c r="F1609" s="211">
        <v>0.1147479321810507</v>
      </c>
      <c r="G1609" s="211">
        <v>0.11824660713470696</v>
      </c>
      <c r="H1609" s="211">
        <v>0.11958397903688964</v>
      </c>
      <c r="I1609" s="211">
        <v>0.51553504089465851</v>
      </c>
      <c r="J1609" s="211">
        <v>0.47194983118687539</v>
      </c>
      <c r="K1609" s="211">
        <v>0.64479504251562969</v>
      </c>
      <c r="L1609" s="211">
        <v>0.28099243324601259</v>
      </c>
      <c r="M1609" s="211">
        <v>8.7532756681845028E-2</v>
      </c>
      <c r="N1609" s="211">
        <v>0.37954591676842475</v>
      </c>
      <c r="O1609" s="211">
        <v>0.5754516688368041</v>
      </c>
      <c r="P1609" s="211">
        <v>6.479358973702562E-2</v>
      </c>
      <c r="Q1609" s="211">
        <v>7.141185635518961E-2</v>
      </c>
      <c r="R1609" s="211">
        <v>0.41725839005689047</v>
      </c>
      <c r="S1609" s="211">
        <v>0.30389295234186903</v>
      </c>
      <c r="T1609" s="211">
        <v>0.6028155961580286</v>
      </c>
      <c r="U1609" s="211">
        <v>0.46520164304737638</v>
      </c>
      <c r="V1609" s="211">
        <v>0.16062051529519344</v>
      </c>
      <c r="W1609" s="211">
        <v>0.60894632113955949</v>
      </c>
      <c r="X1609" s="211">
        <v>0.32667747968154393</v>
      </c>
      <c r="Y1609" s="211">
        <v>0.60917410100061853</v>
      </c>
      <c r="Z1609" s="211">
        <v>0.14806147648570625</v>
      </c>
      <c r="AA1609" s="212">
        <v>0.11933488065792026</v>
      </c>
    </row>
    <row r="1610" spans="1:27" x14ac:dyDescent="0.35">
      <c r="A1610" s="210" t="s">
        <v>2286</v>
      </c>
      <c r="B1610" s="217">
        <v>149.84292602957731</v>
      </c>
      <c r="C1610" s="211">
        <v>5.701186393196634E-2</v>
      </c>
      <c r="D1610" s="211">
        <v>0.11878503887938779</v>
      </c>
      <c r="E1610" s="211">
        <v>8.8797295745184607E-2</v>
      </c>
      <c r="F1610" s="211">
        <v>0.11275476889555394</v>
      </c>
      <c r="G1610" s="211">
        <v>0.11347714805132915</v>
      </c>
      <c r="H1610" s="211">
        <v>0.10439981425884387</v>
      </c>
      <c r="I1610" s="211">
        <v>0.49316400093265894</v>
      </c>
      <c r="J1610" s="211">
        <v>0.45146796927593186</v>
      </c>
      <c r="K1610" s="211">
        <v>0.57720575017304054</v>
      </c>
      <c r="L1610" s="211">
        <v>0.26866796994530684</v>
      </c>
      <c r="M1610" s="211">
        <v>9.9795860169396344E-2</v>
      </c>
      <c r="N1610" s="211">
        <v>0.47950738193583353</v>
      </c>
      <c r="O1610" s="211">
        <v>0.59792793609826544</v>
      </c>
      <c r="P1610" s="211">
        <v>7.0336989747090128E-2</v>
      </c>
      <c r="Q1610" s="211">
        <v>5.6661660037902642E-2</v>
      </c>
      <c r="R1610" s="211">
        <v>0.43063182467089645</v>
      </c>
      <c r="S1610" s="211">
        <v>0.29294736212892886</v>
      </c>
      <c r="T1610" s="211">
        <v>0.53919855625813073</v>
      </c>
      <c r="U1610" s="211">
        <v>0.38592677533728004</v>
      </c>
      <c r="V1610" s="211">
        <v>9.3866350032234938E-2</v>
      </c>
      <c r="W1610" s="211">
        <v>0.63006008831733984</v>
      </c>
      <c r="X1610" s="211">
        <v>0.25055861660197276</v>
      </c>
      <c r="Y1610" s="211">
        <v>0.76583635313529641</v>
      </c>
      <c r="Z1610" s="211">
        <v>0.1496254700555934</v>
      </c>
      <c r="AA1610" s="212">
        <v>0.11418424725246415</v>
      </c>
    </row>
    <row r="1611" spans="1:27" x14ac:dyDescent="0.35">
      <c r="A1611" s="210" t="s">
        <v>2287</v>
      </c>
      <c r="B1611" s="217">
        <v>123.96625683498068</v>
      </c>
      <c r="C1611" s="211">
        <v>5.0560875714205228E-2</v>
      </c>
      <c r="D1611" s="211">
        <v>0.12061443508965503</v>
      </c>
      <c r="E1611" s="211">
        <v>8.1653127771044123E-2</v>
      </c>
      <c r="F1611" s="211">
        <v>9.8250898408405812E-2</v>
      </c>
      <c r="G1611" s="211">
        <v>0.11660994128600664</v>
      </c>
      <c r="H1611" s="211">
        <v>0.10864358215861956</v>
      </c>
      <c r="I1611" s="211">
        <v>0.47735471937674834</v>
      </c>
      <c r="J1611" s="211">
        <v>0.46480239523412747</v>
      </c>
      <c r="K1611" s="211">
        <v>0.53844907529036967</v>
      </c>
      <c r="L1611" s="211">
        <v>0.27342668200557912</v>
      </c>
      <c r="M1611" s="211">
        <v>0.10783670798730866</v>
      </c>
      <c r="N1611" s="211">
        <v>0.43050162987980078</v>
      </c>
      <c r="O1611" s="211">
        <v>0.70954793338571842</v>
      </c>
      <c r="P1611" s="211">
        <v>6.9758869078912586E-2</v>
      </c>
      <c r="Q1611" s="211">
        <v>8.3999650073952437E-2</v>
      </c>
      <c r="R1611" s="211">
        <v>0.44249126832126046</v>
      </c>
      <c r="S1611" s="211">
        <v>0.29535349525562188</v>
      </c>
      <c r="T1611" s="211">
        <v>0.58254905463867224</v>
      </c>
      <c r="U1611" s="211">
        <v>0.40101865563940314</v>
      </c>
      <c r="V1611" s="211">
        <v>5.9582802820291852E-2</v>
      </c>
      <c r="W1611" s="211">
        <v>0.58527280987452368</v>
      </c>
      <c r="X1611" s="211">
        <v>0.34729944185109918</v>
      </c>
      <c r="Y1611" s="211">
        <v>0.62070811418305305</v>
      </c>
      <c r="Z1611" s="211">
        <v>0.14451077401136359</v>
      </c>
      <c r="AA1611" s="212">
        <v>0.11709819297462423</v>
      </c>
    </row>
    <row r="1612" spans="1:27" x14ac:dyDescent="0.35">
      <c r="A1612" s="210" t="s">
        <v>2288</v>
      </c>
      <c r="B1612" s="217">
        <v>140.1726185208127</v>
      </c>
      <c r="C1612" s="211">
        <v>6.4837743301055975E-2</v>
      </c>
      <c r="D1612" s="211">
        <v>0.12700556179546402</v>
      </c>
      <c r="E1612" s="211">
        <v>7.1709155330408253E-2</v>
      </c>
      <c r="F1612" s="211">
        <v>7.2587003072946285E-2</v>
      </c>
      <c r="G1612" s="211">
        <v>0.11779165145972499</v>
      </c>
      <c r="H1612" s="211">
        <v>0.10243771897897175</v>
      </c>
      <c r="I1612" s="211">
        <v>0.47474598465306928</v>
      </c>
      <c r="J1612" s="211">
        <v>0.41513061868248541</v>
      </c>
      <c r="K1612" s="211">
        <v>0.60247162587636505</v>
      </c>
      <c r="L1612" s="211">
        <v>0.27611168266207742</v>
      </c>
      <c r="M1612" s="211">
        <v>8.7023496344655976E-2</v>
      </c>
      <c r="N1612" s="211">
        <v>0.41113851752874819</v>
      </c>
      <c r="O1612" s="211">
        <v>0.77956734824710494</v>
      </c>
      <c r="P1612" s="211">
        <v>7.1919130638028794E-2</v>
      </c>
      <c r="Q1612" s="211">
        <v>8.9088088862569054E-2</v>
      </c>
      <c r="R1612" s="211">
        <v>0.43444771806850746</v>
      </c>
      <c r="S1612" s="211">
        <v>0.31614957217212181</v>
      </c>
      <c r="T1612" s="211">
        <v>0.57497745820108359</v>
      </c>
      <c r="U1612" s="211">
        <v>0.46389740311026739</v>
      </c>
      <c r="V1612" s="211">
        <v>0.13404053909408337</v>
      </c>
      <c r="W1612" s="211">
        <v>0.54999789615195904</v>
      </c>
      <c r="X1612" s="211">
        <v>0.35195725560623659</v>
      </c>
      <c r="Y1612" s="211">
        <v>0.50670734142748897</v>
      </c>
      <c r="Z1612" s="211">
        <v>0.14328257207552186</v>
      </c>
      <c r="AA1612" s="212">
        <v>0.12221495790985942</v>
      </c>
    </row>
    <row r="1613" spans="1:27" x14ac:dyDescent="0.35">
      <c r="A1613" s="210" t="s">
        <v>2289</v>
      </c>
      <c r="B1613" s="217">
        <v>122.0155264761263</v>
      </c>
      <c r="C1613" s="211">
        <v>6.9968830336106347E-2</v>
      </c>
      <c r="D1613" s="211">
        <v>0.12225133857650065</v>
      </c>
      <c r="E1613" s="211">
        <v>7.109163259655818E-2</v>
      </c>
      <c r="F1613" s="211">
        <v>7.4883860785683987E-2</v>
      </c>
      <c r="G1613" s="211">
        <v>0.11811535847084999</v>
      </c>
      <c r="H1613" s="211">
        <v>0.10863752106778803</v>
      </c>
      <c r="I1613" s="211">
        <v>0.47752308987251996</v>
      </c>
      <c r="J1613" s="211">
        <v>0.4652559955469926</v>
      </c>
      <c r="K1613" s="211">
        <v>0.60231406316861702</v>
      </c>
      <c r="L1613" s="211">
        <v>0.27302646922904306</v>
      </c>
      <c r="M1613" s="211">
        <v>9.8023836577551038E-2</v>
      </c>
      <c r="N1613" s="211">
        <v>0.51042591884733457</v>
      </c>
      <c r="O1613" s="211">
        <v>0.74052538829454784</v>
      </c>
      <c r="P1613" s="211">
        <v>7.095942440095325E-2</v>
      </c>
      <c r="Q1613" s="211">
        <v>8.7880646359952158E-2</v>
      </c>
      <c r="R1613" s="211">
        <v>0.39949994239144299</v>
      </c>
      <c r="S1613" s="211">
        <v>0.36022439990522581</v>
      </c>
      <c r="T1613" s="211">
        <v>0.55072841735453326</v>
      </c>
      <c r="U1613" s="211">
        <v>0.37862062519173978</v>
      </c>
      <c r="V1613" s="211">
        <v>7.5060559596207305E-2</v>
      </c>
      <c r="W1613" s="211">
        <v>0.55803191247842043</v>
      </c>
      <c r="X1613" s="211">
        <v>0.27659889958347145</v>
      </c>
      <c r="Y1613" s="211">
        <v>0.64762457440872434</v>
      </c>
      <c r="Z1613" s="211">
        <v>0.14850628470001401</v>
      </c>
      <c r="AA1613" s="212">
        <v>0.12440509936837876</v>
      </c>
    </row>
    <row r="1614" spans="1:27" x14ac:dyDescent="0.35">
      <c r="A1614" s="210" t="s">
        <v>2290</v>
      </c>
      <c r="B1614" s="217">
        <v>133.29706374800989</v>
      </c>
      <c r="C1614" s="211">
        <v>4.7469421755545679E-2</v>
      </c>
      <c r="D1614" s="211">
        <v>0.12492773671355246</v>
      </c>
      <c r="E1614" s="211">
        <v>7.5096182725258934E-2</v>
      </c>
      <c r="F1614" s="211">
        <v>9.4353557194161553E-2</v>
      </c>
      <c r="G1614" s="211">
        <v>0.11683650671021203</v>
      </c>
      <c r="H1614" s="211">
        <v>0.12402061148689751</v>
      </c>
      <c r="I1614" s="211">
        <v>0.5165152562296218</v>
      </c>
      <c r="J1614" s="211">
        <v>0.45683024081089596</v>
      </c>
      <c r="K1614" s="211">
        <v>0.60375178259869566</v>
      </c>
      <c r="L1614" s="211">
        <v>0.27022156540673997</v>
      </c>
      <c r="M1614" s="211">
        <v>9.0621682409281534E-2</v>
      </c>
      <c r="N1614" s="211">
        <v>0.42465291905275648</v>
      </c>
      <c r="O1614" s="211">
        <v>0.68356329451744779</v>
      </c>
      <c r="P1614" s="211">
        <v>6.9221625846717205E-2</v>
      </c>
      <c r="Q1614" s="211">
        <v>7.4672244300295607E-2</v>
      </c>
      <c r="R1614" s="211">
        <v>0.43621966168052423</v>
      </c>
      <c r="S1614" s="211">
        <v>0.33232883969231902</v>
      </c>
      <c r="T1614" s="211">
        <v>0.55357417180092561</v>
      </c>
      <c r="U1614" s="211">
        <v>0.33580711329311097</v>
      </c>
      <c r="V1614" s="211">
        <v>0.11792286142970718</v>
      </c>
      <c r="W1614" s="211">
        <v>0.55093020096775458</v>
      </c>
      <c r="X1614" s="211">
        <v>0.38220211678088101</v>
      </c>
      <c r="Y1614" s="211">
        <v>0.62676857448176582</v>
      </c>
      <c r="Z1614" s="211">
        <v>0.14332086956248835</v>
      </c>
      <c r="AA1614" s="212">
        <v>0.1170213919296733</v>
      </c>
    </row>
    <row r="1615" spans="1:27" x14ac:dyDescent="0.35">
      <c r="A1615" s="210" t="s">
        <v>2291</v>
      </c>
      <c r="B1615" s="217">
        <v>112.94512023288796</v>
      </c>
      <c r="C1615" s="211">
        <v>8.3410133594883626E-2</v>
      </c>
      <c r="D1615" s="211">
        <v>0.12324360683653746</v>
      </c>
      <c r="E1615" s="211">
        <v>7.8844742504788373E-2</v>
      </c>
      <c r="F1615" s="211">
        <v>0.10035684177338809</v>
      </c>
      <c r="G1615" s="211">
        <v>0.11665225100191619</v>
      </c>
      <c r="H1615" s="211">
        <v>0.1143281905864484</v>
      </c>
      <c r="I1615" s="211">
        <v>0.47496614875059573</v>
      </c>
      <c r="J1615" s="211">
        <v>0.45458196854771482</v>
      </c>
      <c r="K1615" s="211">
        <v>0.63161300110426932</v>
      </c>
      <c r="L1615" s="211">
        <v>0.28227806499400793</v>
      </c>
      <c r="M1615" s="211">
        <v>0.10649734715024722</v>
      </c>
      <c r="N1615" s="211">
        <v>0.36757200077545615</v>
      </c>
      <c r="O1615" s="211">
        <v>0.66461289403854451</v>
      </c>
      <c r="P1615" s="211">
        <v>6.5893439409708487E-2</v>
      </c>
      <c r="Q1615" s="211">
        <v>0.13318085973027194</v>
      </c>
      <c r="R1615" s="211">
        <v>0.40367407425332891</v>
      </c>
      <c r="S1615" s="211">
        <v>0.29757815003157367</v>
      </c>
      <c r="T1615" s="211">
        <v>0.47601141331101182</v>
      </c>
      <c r="U1615" s="211">
        <v>0.3887076478853948</v>
      </c>
      <c r="V1615" s="211">
        <v>5.5116993370952216E-2</v>
      </c>
      <c r="W1615" s="211">
        <v>0.49528841960601755</v>
      </c>
      <c r="X1615" s="211">
        <v>0.31387533977610754</v>
      </c>
      <c r="Y1615" s="211">
        <v>0.62093722448099031</v>
      </c>
      <c r="Z1615" s="211">
        <v>0.1463097522348846</v>
      </c>
      <c r="AA1615" s="212">
        <v>0.11764492433948343</v>
      </c>
    </row>
    <row r="1616" spans="1:27" x14ac:dyDescent="0.35">
      <c r="A1616" s="210" t="s">
        <v>2292</v>
      </c>
      <c r="B1616" s="217">
        <v>107.25555362869508</v>
      </c>
      <c r="C1616" s="211">
        <v>5.1823814634067475E-2</v>
      </c>
      <c r="D1616" s="211">
        <v>0.12541599140985055</v>
      </c>
      <c r="E1616" s="211">
        <v>7.7149764575473803E-2</v>
      </c>
      <c r="F1616" s="211">
        <v>0.11400514164373246</v>
      </c>
      <c r="G1616" s="211">
        <v>0.1144222568682836</v>
      </c>
      <c r="H1616" s="211">
        <v>0.12219192485567779</v>
      </c>
      <c r="I1616" s="211">
        <v>0.52300205162397273</v>
      </c>
      <c r="J1616" s="211">
        <v>0.44738709760511552</v>
      </c>
      <c r="K1616" s="211">
        <v>0.58127875039936794</v>
      </c>
      <c r="L1616" s="211">
        <v>0.28386003247266356</v>
      </c>
      <c r="M1616" s="211">
        <v>8.8512491425395426E-2</v>
      </c>
      <c r="N1616" s="211">
        <v>0.48462186043877564</v>
      </c>
      <c r="O1616" s="211">
        <v>0.70944460321406411</v>
      </c>
      <c r="P1616" s="211">
        <v>6.9806517155633838E-2</v>
      </c>
      <c r="Q1616" s="211">
        <v>9.1934042570872884E-2</v>
      </c>
      <c r="R1616" s="211">
        <v>0.44993282759521364</v>
      </c>
      <c r="S1616" s="211">
        <v>0.39941818797476297</v>
      </c>
      <c r="T1616" s="211">
        <v>0.56190066769268987</v>
      </c>
      <c r="U1616" s="211">
        <v>0.39908368542944517</v>
      </c>
      <c r="V1616" s="211">
        <v>5.730713961967776E-2</v>
      </c>
      <c r="W1616" s="211">
        <v>0.53097104105305271</v>
      </c>
      <c r="X1616" s="211">
        <v>0.25463375797544052</v>
      </c>
      <c r="Y1616" s="211">
        <v>0.5246578378821708</v>
      </c>
      <c r="Z1616" s="211">
        <v>0.1498376898918741</v>
      </c>
      <c r="AA1616" s="212">
        <v>0.12681952962427792</v>
      </c>
    </row>
    <row r="1617" spans="1:27" x14ac:dyDescent="0.35">
      <c r="A1617" s="210" t="s">
        <v>2293</v>
      </c>
      <c r="B1617" s="217">
        <v>121.77657007305682</v>
      </c>
      <c r="C1617" s="211">
        <v>7.4916797785952324E-2</v>
      </c>
      <c r="D1617" s="211">
        <v>0.12163283613834153</v>
      </c>
      <c r="E1617" s="211">
        <v>6.9046968745734419E-2</v>
      </c>
      <c r="F1617" s="211">
        <v>9.2545777774228621E-2</v>
      </c>
      <c r="G1617" s="211">
        <v>0.12212759781860323</v>
      </c>
      <c r="H1617" s="211">
        <v>0.12033770527002202</v>
      </c>
      <c r="I1617" s="211">
        <v>0.52816017545627858</v>
      </c>
      <c r="J1617" s="211">
        <v>0.39845799569017099</v>
      </c>
      <c r="K1617" s="211">
        <v>0.64449114054354018</v>
      </c>
      <c r="L1617" s="211">
        <v>0.2807735244062447</v>
      </c>
      <c r="M1617" s="211">
        <v>8.996122222007244E-2</v>
      </c>
      <c r="N1617" s="211">
        <v>0.47963497123792115</v>
      </c>
      <c r="O1617" s="211">
        <v>0.74205397456639188</v>
      </c>
      <c r="P1617" s="211">
        <v>6.8531180104098338E-2</v>
      </c>
      <c r="Q1617" s="211">
        <v>0.10916414906680671</v>
      </c>
      <c r="R1617" s="211">
        <v>0.40346738726189324</v>
      </c>
      <c r="S1617" s="211">
        <v>0.40561630424917056</v>
      </c>
      <c r="T1617" s="211">
        <v>0.55383925410575363</v>
      </c>
      <c r="U1617" s="211">
        <v>0.44946917087835231</v>
      </c>
      <c r="V1617" s="211">
        <v>7.1494923301816865E-2</v>
      </c>
      <c r="W1617" s="211">
        <v>0.54646355179967121</v>
      </c>
      <c r="X1617" s="211">
        <v>0.38726770180671666</v>
      </c>
      <c r="Y1617" s="211">
        <v>0.60906901875535846</v>
      </c>
      <c r="Z1617" s="211">
        <v>0.14620704599939446</v>
      </c>
      <c r="AA1617" s="212">
        <v>0.12315481036011366</v>
      </c>
    </row>
    <row r="1618" spans="1:27" x14ac:dyDescent="0.35">
      <c r="A1618" s="210" t="s">
        <v>2294</v>
      </c>
      <c r="B1618" s="217">
        <v>114.39343678254795</v>
      </c>
      <c r="C1618" s="211">
        <v>5.5623166729692461E-2</v>
      </c>
      <c r="D1618" s="211">
        <v>0.13135176834989351</v>
      </c>
      <c r="E1618" s="211">
        <v>7.2057567719069446E-2</v>
      </c>
      <c r="F1618" s="211">
        <v>7.7772185773268415E-2</v>
      </c>
      <c r="G1618" s="211">
        <v>0.11985056339092119</v>
      </c>
      <c r="H1618" s="211">
        <v>0.11279003397355987</v>
      </c>
      <c r="I1618" s="211">
        <v>0.4842754705630139</v>
      </c>
      <c r="J1618" s="211">
        <v>0.45868873187727993</v>
      </c>
      <c r="K1618" s="211">
        <v>0.55110314053793474</v>
      </c>
      <c r="L1618" s="211">
        <v>0.27200656974124282</v>
      </c>
      <c r="M1618" s="211">
        <v>9.3699134371913614E-2</v>
      </c>
      <c r="N1618" s="211">
        <v>0.36447067054902482</v>
      </c>
      <c r="O1618" s="211">
        <v>0.69031957512207209</v>
      </c>
      <c r="P1618" s="211">
        <v>6.9257941284658994E-2</v>
      </c>
      <c r="Q1618" s="211">
        <v>5.6079699390392979E-2</v>
      </c>
      <c r="R1618" s="211">
        <v>0.38957945150153833</v>
      </c>
      <c r="S1618" s="211">
        <v>0.32938749653905219</v>
      </c>
      <c r="T1618" s="211">
        <v>0.58479301626410218</v>
      </c>
      <c r="U1618" s="211">
        <v>0.46339951525041267</v>
      </c>
      <c r="V1618" s="211">
        <v>6.2083951262232262E-2</v>
      </c>
      <c r="W1618" s="211">
        <v>0.59802933914823209</v>
      </c>
      <c r="X1618" s="211">
        <v>0.38996324587913106</v>
      </c>
      <c r="Y1618" s="211">
        <v>0.76596300193822142</v>
      </c>
      <c r="Z1618" s="211">
        <v>0.14630152973465543</v>
      </c>
      <c r="AA1618" s="212">
        <v>0.12488398420598905</v>
      </c>
    </row>
    <row r="1619" spans="1:27" x14ac:dyDescent="0.35">
      <c r="A1619" s="210" t="s">
        <v>2295</v>
      </c>
      <c r="B1619" s="217">
        <v>202.64815540429967</v>
      </c>
      <c r="C1619" s="211">
        <v>5.6409640209585339E-2</v>
      </c>
      <c r="D1619" s="211">
        <v>0.12389460231355923</v>
      </c>
      <c r="E1619" s="211">
        <v>8.0787477278245479E-2</v>
      </c>
      <c r="F1619" s="211">
        <v>8.4957550578904667E-2</v>
      </c>
      <c r="G1619" s="211">
        <v>0.12579894199759187</v>
      </c>
      <c r="H1619" s="211">
        <v>0.11295679832591078</v>
      </c>
      <c r="I1619" s="211">
        <v>0.46402696404434529</v>
      </c>
      <c r="J1619" s="211">
        <v>0.40471249260992365</v>
      </c>
      <c r="K1619" s="211">
        <v>0.61322039783100479</v>
      </c>
      <c r="L1619" s="211">
        <v>0.27448109464993881</v>
      </c>
      <c r="M1619" s="211">
        <v>0.1149379513667626</v>
      </c>
      <c r="N1619" s="211">
        <v>0.40001751157385934</v>
      </c>
      <c r="O1619" s="211">
        <v>0.71149239468272096</v>
      </c>
      <c r="P1619" s="211">
        <v>7.2514043509557383E-2</v>
      </c>
      <c r="Q1619" s="211">
        <v>7.4330568122711285E-2</v>
      </c>
      <c r="R1619" s="211">
        <v>0.39560067077269156</v>
      </c>
      <c r="S1619" s="211">
        <v>0.27290417250523313</v>
      </c>
      <c r="T1619" s="211">
        <v>0.50839843835231213</v>
      </c>
      <c r="U1619" s="211">
        <v>0.56723160617390045</v>
      </c>
      <c r="V1619" s="211">
        <v>0.1596459916993655</v>
      </c>
      <c r="W1619" s="211">
        <v>0.57064956696804126</v>
      </c>
      <c r="X1619" s="211">
        <v>0.33569013950901666</v>
      </c>
      <c r="Y1619" s="211">
        <v>0.59124576708467147</v>
      </c>
      <c r="Z1619" s="211">
        <v>0.14865256881224226</v>
      </c>
      <c r="AA1619" s="212">
        <v>0.11794366140086643</v>
      </c>
    </row>
    <row r="1620" spans="1:27" x14ac:dyDescent="0.35">
      <c r="A1620" s="210" t="s">
        <v>2296</v>
      </c>
      <c r="B1620" s="217">
        <v>138.66206820836319</v>
      </c>
      <c r="C1620" s="211">
        <v>6.9759097828301947E-2</v>
      </c>
      <c r="D1620" s="211">
        <v>0.12359249215160154</v>
      </c>
      <c r="E1620" s="211">
        <v>8.767278391353249E-2</v>
      </c>
      <c r="F1620" s="211">
        <v>8.9808257976599054E-2</v>
      </c>
      <c r="G1620" s="211">
        <v>0.12228777972784023</v>
      </c>
      <c r="H1620" s="211">
        <v>0.11646260220577122</v>
      </c>
      <c r="I1620" s="211">
        <v>0.43831875948550303</v>
      </c>
      <c r="J1620" s="211">
        <v>0.4745953072795594</v>
      </c>
      <c r="K1620" s="211">
        <v>0.58573870678335205</v>
      </c>
      <c r="L1620" s="211">
        <v>0.26776879813140581</v>
      </c>
      <c r="M1620" s="211">
        <v>9.8318281614742487E-2</v>
      </c>
      <c r="N1620" s="211">
        <v>0.58220972421017936</v>
      </c>
      <c r="O1620" s="211">
        <v>0.69699965555101717</v>
      </c>
      <c r="P1620" s="211">
        <v>7.0257584359303682E-2</v>
      </c>
      <c r="Q1620" s="211">
        <v>7.0921679419661446E-2</v>
      </c>
      <c r="R1620" s="211">
        <v>0.37886303338524263</v>
      </c>
      <c r="S1620" s="211">
        <v>0.30981318286542658</v>
      </c>
      <c r="T1620" s="211">
        <v>0.59987994682262669</v>
      </c>
      <c r="U1620" s="211">
        <v>0.36378186308455551</v>
      </c>
      <c r="V1620" s="211">
        <v>9.7665798327457046E-2</v>
      </c>
      <c r="W1620" s="211">
        <v>0.53539728652638519</v>
      </c>
      <c r="X1620" s="211">
        <v>0.32683988748154957</v>
      </c>
      <c r="Y1620" s="211">
        <v>0.63515104272583844</v>
      </c>
      <c r="Z1620" s="211">
        <v>0.14252277530942034</v>
      </c>
      <c r="AA1620" s="212">
        <v>0.12430250259064086</v>
      </c>
    </row>
    <row r="1621" spans="1:27" x14ac:dyDescent="0.35">
      <c r="A1621" s="210" t="s">
        <v>2297</v>
      </c>
      <c r="B1621" s="217">
        <v>99.250194923630872</v>
      </c>
      <c r="C1621" s="211">
        <v>6.1947994775201298E-2</v>
      </c>
      <c r="D1621" s="211">
        <v>0.12228232333636983</v>
      </c>
      <c r="E1621" s="211">
        <v>7.6761626299258368E-2</v>
      </c>
      <c r="F1621" s="211">
        <v>8.4024792634401324E-2</v>
      </c>
      <c r="G1621" s="211">
        <v>0.11857963868019215</v>
      </c>
      <c r="H1621" s="211">
        <v>0.11932590283458616</v>
      </c>
      <c r="I1621" s="211">
        <v>0.47881414609653328</v>
      </c>
      <c r="J1621" s="211">
        <v>0.4118530163981754</v>
      </c>
      <c r="K1621" s="211">
        <v>0.62488570697750156</v>
      </c>
      <c r="L1621" s="211">
        <v>0.2752574956670748</v>
      </c>
      <c r="M1621" s="211">
        <v>9.9135831368449764E-2</v>
      </c>
      <c r="N1621" s="211">
        <v>0.34403492196001334</v>
      </c>
      <c r="O1621" s="211">
        <v>0.58092623364894436</v>
      </c>
      <c r="P1621" s="211">
        <v>6.5464142411281318E-2</v>
      </c>
      <c r="Q1621" s="211">
        <v>0.13689890500102225</v>
      </c>
      <c r="R1621" s="211">
        <v>0.41448244512965821</v>
      </c>
      <c r="S1621" s="211">
        <v>0.31159491023649821</v>
      </c>
      <c r="T1621" s="211">
        <v>0.55622770576618652</v>
      </c>
      <c r="U1621" s="211">
        <v>0.34171592943438678</v>
      </c>
      <c r="V1621" s="211">
        <v>5.2930569387297968E-2</v>
      </c>
      <c r="W1621" s="211">
        <v>0.51957447295039294</v>
      </c>
      <c r="X1621" s="211">
        <v>0.25272646334587356</v>
      </c>
      <c r="Y1621" s="211">
        <v>0.65052552378279693</v>
      </c>
      <c r="Z1621" s="211">
        <v>0.1483748087390184</v>
      </c>
      <c r="AA1621" s="212">
        <v>0.12433508636202113</v>
      </c>
    </row>
    <row r="1622" spans="1:27" x14ac:dyDescent="0.35">
      <c r="A1622" s="210" t="s">
        <v>2298</v>
      </c>
      <c r="B1622" s="217">
        <v>148.25624693520513</v>
      </c>
      <c r="C1622" s="211">
        <v>4.8088886509168025E-2</v>
      </c>
      <c r="D1622" s="211">
        <v>0.13017070666985714</v>
      </c>
      <c r="E1622" s="211">
        <v>8.0697737332198524E-2</v>
      </c>
      <c r="F1622" s="211">
        <v>0.11649263923162205</v>
      </c>
      <c r="G1622" s="211">
        <v>0.12383909779490389</v>
      </c>
      <c r="H1622" s="211">
        <v>0.10486244729447766</v>
      </c>
      <c r="I1622" s="211">
        <v>0.51177147848998661</v>
      </c>
      <c r="J1622" s="211">
        <v>0.40552265766569412</v>
      </c>
      <c r="K1622" s="211">
        <v>0.64425914548191088</v>
      </c>
      <c r="L1622" s="211">
        <v>0.27654376784662643</v>
      </c>
      <c r="M1622" s="211">
        <v>9.6974167779498244E-2</v>
      </c>
      <c r="N1622" s="211">
        <v>0.38528194891506351</v>
      </c>
      <c r="O1622" s="211">
        <v>0.68071655510275375</v>
      </c>
      <c r="P1622" s="211">
        <v>7.3558376655655969E-2</v>
      </c>
      <c r="Q1622" s="211">
        <v>5.4049721791090022E-2</v>
      </c>
      <c r="R1622" s="211">
        <v>0.4648845817376287</v>
      </c>
      <c r="S1622" s="211">
        <v>0.34874736485365732</v>
      </c>
      <c r="T1622" s="211">
        <v>0.58184319949242713</v>
      </c>
      <c r="U1622" s="211">
        <v>0.36596745189710844</v>
      </c>
      <c r="V1622" s="211">
        <v>9.2827976297747805E-2</v>
      </c>
      <c r="W1622" s="211">
        <v>0.49481774838650366</v>
      </c>
      <c r="X1622" s="211">
        <v>0.27572191254670575</v>
      </c>
      <c r="Y1622" s="211">
        <v>0.68559664224722994</v>
      </c>
      <c r="Z1622" s="211">
        <v>0.1457042635678974</v>
      </c>
      <c r="AA1622" s="212">
        <v>0.11451334827223734</v>
      </c>
    </row>
    <row r="1623" spans="1:27" x14ac:dyDescent="0.35">
      <c r="A1623" s="210" t="s">
        <v>2299</v>
      </c>
      <c r="B1623" s="217">
        <v>135.42667562988953</v>
      </c>
      <c r="C1623" s="211">
        <v>7.3395808056064799E-2</v>
      </c>
      <c r="D1623" s="211">
        <v>0.12307035999828604</v>
      </c>
      <c r="E1623" s="211">
        <v>8.3578518211603253E-2</v>
      </c>
      <c r="F1623" s="211">
        <v>0.10222701682861597</v>
      </c>
      <c r="G1623" s="211">
        <v>0.12179775376974272</v>
      </c>
      <c r="H1623" s="211">
        <v>0.11406571165073374</v>
      </c>
      <c r="I1623" s="211">
        <v>0.52787478936474308</v>
      </c>
      <c r="J1623" s="211">
        <v>0.42513875184637928</v>
      </c>
      <c r="K1623" s="211">
        <v>0.60827996356210079</v>
      </c>
      <c r="L1623" s="211">
        <v>0.27022360272889534</v>
      </c>
      <c r="M1623" s="211">
        <v>8.2421714330805446E-2</v>
      </c>
      <c r="N1623" s="211">
        <v>0.51371918865553456</v>
      </c>
      <c r="O1623" s="211">
        <v>0.58125926245454018</v>
      </c>
      <c r="P1623" s="211">
        <v>6.4185671425920965E-2</v>
      </c>
      <c r="Q1623" s="211">
        <v>6.0643667070886711E-2</v>
      </c>
      <c r="R1623" s="211">
        <v>0.42342260503652746</v>
      </c>
      <c r="S1623" s="211">
        <v>0.31287772792665636</v>
      </c>
      <c r="T1623" s="211">
        <v>0.57182769694920021</v>
      </c>
      <c r="U1623" s="211">
        <v>0.54624159145992135</v>
      </c>
      <c r="V1623" s="211">
        <v>8.1717183625671846E-2</v>
      </c>
      <c r="W1623" s="211">
        <v>0.5569922913577493</v>
      </c>
      <c r="X1623" s="211">
        <v>0.33770475420746282</v>
      </c>
      <c r="Y1623" s="211">
        <v>0.7278405323712509</v>
      </c>
      <c r="Z1623" s="211">
        <v>0.148201557070196</v>
      </c>
      <c r="AA1623" s="212">
        <v>0.11949022946502477</v>
      </c>
    </row>
    <row r="1624" spans="1:27" x14ac:dyDescent="0.35">
      <c r="A1624" s="210" t="s">
        <v>2300</v>
      </c>
      <c r="B1624" s="217">
        <v>139.77474279931064</v>
      </c>
      <c r="C1624" s="211">
        <v>5.1979295155113577E-2</v>
      </c>
      <c r="D1624" s="211">
        <v>0.13098154110912796</v>
      </c>
      <c r="E1624" s="211">
        <v>8.4334804768863944E-2</v>
      </c>
      <c r="F1624" s="211">
        <v>9.6270984192537087E-2</v>
      </c>
      <c r="G1624" s="211">
        <v>0.1193359802472722</v>
      </c>
      <c r="H1624" s="211">
        <v>0.1268862856433309</v>
      </c>
      <c r="I1624" s="211">
        <v>0.46516284867615532</v>
      </c>
      <c r="J1624" s="211">
        <v>0.45680083603141608</v>
      </c>
      <c r="K1624" s="211">
        <v>0.56569594129468659</v>
      </c>
      <c r="L1624" s="211">
        <v>0.27495127347884279</v>
      </c>
      <c r="M1624" s="211">
        <v>0.10242351778349271</v>
      </c>
      <c r="N1624" s="211">
        <v>0.45003624017388877</v>
      </c>
      <c r="O1624" s="211">
        <v>0.73523122268763719</v>
      </c>
      <c r="P1624" s="211">
        <v>7.2020162094141055E-2</v>
      </c>
      <c r="Q1624" s="211">
        <v>7.5813298103526577E-2</v>
      </c>
      <c r="R1624" s="211">
        <v>0.46100077268841905</v>
      </c>
      <c r="S1624" s="211">
        <v>0.31189798366295707</v>
      </c>
      <c r="T1624" s="211">
        <v>0.54327809284802808</v>
      </c>
      <c r="U1624" s="211">
        <v>0.41851475475944411</v>
      </c>
      <c r="V1624" s="211">
        <v>0.12081889725749223</v>
      </c>
      <c r="W1624" s="211">
        <v>0.57224701085200314</v>
      </c>
      <c r="X1624" s="211">
        <v>0.29219348666842193</v>
      </c>
      <c r="Y1624" s="211">
        <v>0.53731794075333372</v>
      </c>
      <c r="Z1624" s="211">
        <v>0.14751450359110729</v>
      </c>
      <c r="AA1624" s="212">
        <v>0.12436468229722705</v>
      </c>
    </row>
    <row r="1625" spans="1:27" x14ac:dyDescent="0.35">
      <c r="A1625" s="210" t="s">
        <v>2301</v>
      </c>
      <c r="B1625" s="217">
        <v>115.84108503688549</v>
      </c>
      <c r="C1625" s="211">
        <v>7.4720153628559299E-2</v>
      </c>
      <c r="D1625" s="211">
        <v>0.1264283227396629</v>
      </c>
      <c r="E1625" s="211">
        <v>7.6730530685411885E-2</v>
      </c>
      <c r="F1625" s="211">
        <v>7.3693369129044076E-2</v>
      </c>
      <c r="G1625" s="211">
        <v>0.12384012726033029</v>
      </c>
      <c r="H1625" s="211">
        <v>0.11542298489359097</v>
      </c>
      <c r="I1625" s="211">
        <v>0.47185715799899236</v>
      </c>
      <c r="J1625" s="211">
        <v>0.43852821946181458</v>
      </c>
      <c r="K1625" s="211">
        <v>0.55600923834759963</v>
      </c>
      <c r="L1625" s="211">
        <v>0.27481429786937378</v>
      </c>
      <c r="M1625" s="211">
        <v>0.10803214524922061</v>
      </c>
      <c r="N1625" s="211">
        <v>0.47670216127167442</v>
      </c>
      <c r="O1625" s="211">
        <v>0.66552013330353044</v>
      </c>
      <c r="P1625" s="211">
        <v>6.328769535060251E-2</v>
      </c>
      <c r="Q1625" s="211">
        <v>6.8622892754445858E-2</v>
      </c>
      <c r="R1625" s="211">
        <v>0.46178311315086501</v>
      </c>
      <c r="S1625" s="211">
        <v>0.35124271305296595</v>
      </c>
      <c r="T1625" s="211">
        <v>0.57605122577453427</v>
      </c>
      <c r="U1625" s="211">
        <v>0.4380925074479689</v>
      </c>
      <c r="V1625" s="211">
        <v>6.1125978265705622E-2</v>
      </c>
      <c r="W1625" s="211">
        <v>0.51999497313055321</v>
      </c>
      <c r="X1625" s="211">
        <v>0.33796015112601563</v>
      </c>
      <c r="Y1625" s="211">
        <v>0.5552157425004679</v>
      </c>
      <c r="Z1625" s="211">
        <v>0.14659106714360559</v>
      </c>
      <c r="AA1625" s="212">
        <v>0.11781170205759392</v>
      </c>
    </row>
    <row r="1626" spans="1:27" x14ac:dyDescent="0.35">
      <c r="A1626" s="210" t="s">
        <v>2302</v>
      </c>
      <c r="B1626" s="217">
        <v>139.96416497659965</v>
      </c>
      <c r="C1626" s="211">
        <v>6.3943626637893547E-2</v>
      </c>
      <c r="D1626" s="211">
        <v>0.12773122706846604</v>
      </c>
      <c r="E1626" s="211">
        <v>6.9931834034073548E-2</v>
      </c>
      <c r="F1626" s="211">
        <v>9.1696265041563529E-2</v>
      </c>
      <c r="G1626" s="211">
        <v>0.11276359658376899</v>
      </c>
      <c r="H1626" s="211">
        <v>0.12338952493036667</v>
      </c>
      <c r="I1626" s="211">
        <v>0.51409248802591612</v>
      </c>
      <c r="J1626" s="211">
        <v>0.42426848918583493</v>
      </c>
      <c r="K1626" s="211">
        <v>0.59338133686689887</v>
      </c>
      <c r="L1626" s="211">
        <v>0.27616862018046417</v>
      </c>
      <c r="M1626" s="211">
        <v>0.10811999464875338</v>
      </c>
      <c r="N1626" s="211">
        <v>0.55048466335302026</v>
      </c>
      <c r="O1626" s="211">
        <v>0.52737122479665366</v>
      </c>
      <c r="P1626" s="211">
        <v>6.2555205618063742E-2</v>
      </c>
      <c r="Q1626" s="211">
        <v>0.14548984449280161</v>
      </c>
      <c r="R1626" s="211">
        <v>0.46856549556138816</v>
      </c>
      <c r="S1626" s="211">
        <v>0.3017097730929143</v>
      </c>
      <c r="T1626" s="211">
        <v>0.52586995855548335</v>
      </c>
      <c r="U1626" s="211">
        <v>0.44587076241708423</v>
      </c>
      <c r="V1626" s="211">
        <v>0.14300159584269215</v>
      </c>
      <c r="W1626" s="211">
        <v>0.47879873984101251</v>
      </c>
      <c r="X1626" s="211">
        <v>0.33781615292132222</v>
      </c>
      <c r="Y1626" s="211">
        <v>0.5396194789183556</v>
      </c>
      <c r="Z1626" s="211">
        <v>0.14679790739936799</v>
      </c>
      <c r="AA1626" s="212">
        <v>0.12211918377497102</v>
      </c>
    </row>
    <row r="1627" spans="1:27" x14ac:dyDescent="0.35">
      <c r="A1627" s="210" t="s">
        <v>2303</v>
      </c>
      <c r="B1627" s="217">
        <v>213.92836372391136</v>
      </c>
      <c r="C1627" s="211">
        <v>6.0872313505171152E-2</v>
      </c>
      <c r="D1627" s="211">
        <v>0.12122891462334785</v>
      </c>
      <c r="E1627" s="211">
        <v>8.1462022483408142E-2</v>
      </c>
      <c r="F1627" s="211">
        <v>7.2558085529266708E-2</v>
      </c>
      <c r="G1627" s="211">
        <v>0.12211338281862069</v>
      </c>
      <c r="H1627" s="211">
        <v>0.11519869633678262</v>
      </c>
      <c r="I1627" s="211">
        <v>0.49109736719165537</v>
      </c>
      <c r="J1627" s="211">
        <v>0.41876266477616092</v>
      </c>
      <c r="K1627" s="211">
        <v>0.64278826062553318</v>
      </c>
      <c r="L1627" s="211">
        <v>0.27654652602096763</v>
      </c>
      <c r="M1627" s="211">
        <v>0.10592194548846941</v>
      </c>
      <c r="N1627" s="211">
        <v>0.3905504470790091</v>
      </c>
      <c r="O1627" s="211">
        <v>0.60391015976600193</v>
      </c>
      <c r="P1627" s="211">
        <v>6.590567934051951E-2</v>
      </c>
      <c r="Q1627" s="211">
        <v>6.7585231667483245E-2</v>
      </c>
      <c r="R1627" s="211">
        <v>0.49778946203940161</v>
      </c>
      <c r="S1627" s="211">
        <v>0.3392457609292206</v>
      </c>
      <c r="T1627" s="211">
        <v>0.60772017855210336</v>
      </c>
      <c r="U1627" s="211">
        <v>0.5402294473033894</v>
      </c>
      <c r="V1627" s="211">
        <v>0.1778977987410178</v>
      </c>
      <c r="W1627" s="211">
        <v>0.52572095645795058</v>
      </c>
      <c r="X1627" s="211">
        <v>0.30291354393604802</v>
      </c>
      <c r="Y1627" s="211">
        <v>0.74114098724511168</v>
      </c>
      <c r="Z1627" s="211">
        <v>0.14486526750250486</v>
      </c>
      <c r="AA1627" s="212">
        <v>0.11708541713360213</v>
      </c>
    </row>
    <row r="1628" spans="1:27" x14ac:dyDescent="0.35">
      <c r="A1628" s="210" t="s">
        <v>2304</v>
      </c>
      <c r="B1628" s="217">
        <v>169.9685317700993</v>
      </c>
      <c r="C1628" s="211">
        <v>5.9675779764256115E-2</v>
      </c>
      <c r="D1628" s="211">
        <v>0.12318038949358233</v>
      </c>
      <c r="E1628" s="211">
        <v>8.6752766905543316E-2</v>
      </c>
      <c r="F1628" s="211">
        <v>7.7724262383988718E-2</v>
      </c>
      <c r="G1628" s="211">
        <v>0.12200490688085064</v>
      </c>
      <c r="H1628" s="211">
        <v>0.11784708989190014</v>
      </c>
      <c r="I1628" s="211">
        <v>0.49540841556823917</v>
      </c>
      <c r="J1628" s="211">
        <v>0.44307058401442106</v>
      </c>
      <c r="K1628" s="211">
        <v>0.63772776601663095</v>
      </c>
      <c r="L1628" s="211">
        <v>0.27509732868747383</v>
      </c>
      <c r="M1628" s="211">
        <v>9.5370607979252883E-2</v>
      </c>
      <c r="N1628" s="211">
        <v>0.53759159610419438</v>
      </c>
      <c r="O1628" s="211">
        <v>0.72784965079775255</v>
      </c>
      <c r="P1628" s="211">
        <v>7.2692911806024815E-2</v>
      </c>
      <c r="Q1628" s="211">
        <v>0.11123489576120751</v>
      </c>
      <c r="R1628" s="211">
        <v>0.44591498250553352</v>
      </c>
      <c r="S1628" s="211">
        <v>0.31182997060619955</v>
      </c>
      <c r="T1628" s="211">
        <v>0.61905818352497621</v>
      </c>
      <c r="U1628" s="211">
        <v>0.39746565960187213</v>
      </c>
      <c r="V1628" s="211">
        <v>0.13518294567259009</v>
      </c>
      <c r="W1628" s="211">
        <v>0.56073098926913001</v>
      </c>
      <c r="X1628" s="211">
        <v>0.29400564995594264</v>
      </c>
      <c r="Y1628" s="211">
        <v>0.60492480725438835</v>
      </c>
      <c r="Z1628" s="211">
        <v>0.14882072083808809</v>
      </c>
      <c r="AA1628" s="212">
        <v>0.12007981611725224</v>
      </c>
    </row>
    <row r="1629" spans="1:27" x14ac:dyDescent="0.35">
      <c r="A1629" s="210" t="s">
        <v>2305</v>
      </c>
      <c r="B1629" s="217">
        <v>123.02513110927497</v>
      </c>
      <c r="C1629" s="211">
        <v>4.8824452059820327E-2</v>
      </c>
      <c r="D1629" s="211">
        <v>0.13328396188685643</v>
      </c>
      <c r="E1629" s="211">
        <v>7.5002434082444377E-2</v>
      </c>
      <c r="F1629" s="211">
        <v>0.110758305625834</v>
      </c>
      <c r="G1629" s="211">
        <v>0.12173743288593689</v>
      </c>
      <c r="H1629" s="211">
        <v>0.10266159703965684</v>
      </c>
      <c r="I1629" s="211">
        <v>0.4287348342179671</v>
      </c>
      <c r="J1629" s="211">
        <v>0.45776126908830428</v>
      </c>
      <c r="K1629" s="211">
        <v>0.5254336897134112</v>
      </c>
      <c r="L1629" s="211">
        <v>0.27364782432974871</v>
      </c>
      <c r="M1629" s="211">
        <v>0.11625638487663889</v>
      </c>
      <c r="N1629" s="211">
        <v>0.44163130797700689</v>
      </c>
      <c r="O1629" s="211">
        <v>0.76325764474753255</v>
      </c>
      <c r="P1629" s="211">
        <v>6.6310978334981924E-2</v>
      </c>
      <c r="Q1629" s="211">
        <v>0.13603410591189022</v>
      </c>
      <c r="R1629" s="211">
        <v>0.36027125977781171</v>
      </c>
      <c r="S1629" s="211">
        <v>0.26883871636202444</v>
      </c>
      <c r="T1629" s="211">
        <v>0.58852065989635216</v>
      </c>
      <c r="U1629" s="211">
        <v>0.50660641313583532</v>
      </c>
      <c r="V1629" s="211">
        <v>7.560735357329243E-2</v>
      </c>
      <c r="W1629" s="211">
        <v>0.53150688284101466</v>
      </c>
      <c r="X1629" s="211">
        <v>0.37921209465499872</v>
      </c>
      <c r="Y1629" s="211">
        <v>0.56021286574317519</v>
      </c>
      <c r="Z1629" s="211">
        <v>0.14787329941604255</v>
      </c>
      <c r="AA1629" s="212">
        <v>0.12680440048527319</v>
      </c>
    </row>
    <row r="1630" spans="1:27" x14ac:dyDescent="0.35">
      <c r="A1630" s="210" t="s">
        <v>2306</v>
      </c>
      <c r="B1630" s="217">
        <v>144.99080419003502</v>
      </c>
      <c r="C1630" s="211">
        <v>4.9551267885506435E-2</v>
      </c>
      <c r="D1630" s="211">
        <v>0.12574948190246932</v>
      </c>
      <c r="E1630" s="211">
        <v>8.078825545693899E-2</v>
      </c>
      <c r="F1630" s="211">
        <v>9.6772811360469252E-2</v>
      </c>
      <c r="G1630" s="211">
        <v>0.11617693138331363</v>
      </c>
      <c r="H1630" s="211">
        <v>0.10560858291392729</v>
      </c>
      <c r="I1630" s="211">
        <v>0.46492950703844516</v>
      </c>
      <c r="J1630" s="211">
        <v>0.44278657309904967</v>
      </c>
      <c r="K1630" s="211">
        <v>0.51434063184302858</v>
      </c>
      <c r="L1630" s="211">
        <v>0.27102530392373886</v>
      </c>
      <c r="M1630" s="211">
        <v>9.800933451814331E-2</v>
      </c>
      <c r="N1630" s="211">
        <v>0.43569277168717513</v>
      </c>
      <c r="O1630" s="211">
        <v>0.57357960835838961</v>
      </c>
      <c r="P1630" s="211">
        <v>6.6480262540153878E-2</v>
      </c>
      <c r="Q1630" s="211">
        <v>8.1413075846734226E-2</v>
      </c>
      <c r="R1630" s="211">
        <v>0.40805466433840243</v>
      </c>
      <c r="S1630" s="211">
        <v>0.2767051258465868</v>
      </c>
      <c r="T1630" s="211">
        <v>0.50664527938427972</v>
      </c>
      <c r="U1630" s="211">
        <v>0.40409444711132292</v>
      </c>
      <c r="V1630" s="211">
        <v>0.13537892980920699</v>
      </c>
      <c r="W1630" s="211">
        <v>0.59855807990415133</v>
      </c>
      <c r="X1630" s="211">
        <v>0.38200950678406198</v>
      </c>
      <c r="Y1630" s="211">
        <v>0.70559228492735215</v>
      </c>
      <c r="Z1630" s="211">
        <v>0.14992358139629938</v>
      </c>
      <c r="AA1630" s="212">
        <v>0.11544807291960445</v>
      </c>
    </row>
    <row r="1631" spans="1:27" x14ac:dyDescent="0.35">
      <c r="A1631" s="210" t="s">
        <v>2307</v>
      </c>
      <c r="B1631" s="217">
        <v>148.55109442211912</v>
      </c>
      <c r="C1631" s="211">
        <v>7.5221739426917567E-2</v>
      </c>
      <c r="D1631" s="211">
        <v>0.12915178618489012</v>
      </c>
      <c r="E1631" s="211">
        <v>7.4436996366192332E-2</v>
      </c>
      <c r="F1631" s="211">
        <v>0.11831944068896612</v>
      </c>
      <c r="G1631" s="211">
        <v>0.11436479749228086</v>
      </c>
      <c r="H1631" s="211">
        <v>0.12718100333199045</v>
      </c>
      <c r="I1631" s="211">
        <v>0.51802093378013447</v>
      </c>
      <c r="J1631" s="211">
        <v>0.39930345519927807</v>
      </c>
      <c r="K1631" s="211">
        <v>0.59925206061846237</v>
      </c>
      <c r="L1631" s="211">
        <v>0.2780056182167</v>
      </c>
      <c r="M1631" s="211">
        <v>0.10454973477381882</v>
      </c>
      <c r="N1631" s="211">
        <v>0.47756148064491355</v>
      </c>
      <c r="O1631" s="211">
        <v>0.70895880870927552</v>
      </c>
      <c r="P1631" s="211">
        <v>7.2177758534329867E-2</v>
      </c>
      <c r="Q1631" s="211">
        <v>0.11471376576302111</v>
      </c>
      <c r="R1631" s="211">
        <v>0.43664801280632459</v>
      </c>
      <c r="S1631" s="211">
        <v>0.28301265131755204</v>
      </c>
      <c r="T1631" s="211">
        <v>0.52557010947735572</v>
      </c>
      <c r="U1631" s="211">
        <v>0.44981008717723703</v>
      </c>
      <c r="V1631" s="211">
        <v>9.3365852827747814E-2</v>
      </c>
      <c r="W1631" s="211">
        <v>0.53339089367913639</v>
      </c>
      <c r="X1631" s="211">
        <v>0.27272155199317366</v>
      </c>
      <c r="Y1631" s="211">
        <v>0.66061402014969439</v>
      </c>
      <c r="Z1631" s="211">
        <v>0.14286338348507829</v>
      </c>
      <c r="AA1631" s="212">
        <v>0.1198344759120908</v>
      </c>
    </row>
    <row r="1632" spans="1:27" x14ac:dyDescent="0.35">
      <c r="A1632" s="210" t="s">
        <v>2308</v>
      </c>
      <c r="B1632" s="217">
        <v>138.76278294496905</v>
      </c>
      <c r="C1632" s="211">
        <v>6.7343984830664394E-2</v>
      </c>
      <c r="D1632" s="211">
        <v>0.12396572423825945</v>
      </c>
      <c r="E1632" s="211">
        <v>7.6271351130054788E-2</v>
      </c>
      <c r="F1632" s="211">
        <v>0.11148112951389533</v>
      </c>
      <c r="G1632" s="211">
        <v>0.11628469699309979</v>
      </c>
      <c r="H1632" s="211">
        <v>0.12125805569865704</v>
      </c>
      <c r="I1632" s="211">
        <v>0.50905390792503247</v>
      </c>
      <c r="J1632" s="211">
        <v>0.46111637132492989</v>
      </c>
      <c r="K1632" s="211">
        <v>0.54743869281282809</v>
      </c>
      <c r="L1632" s="211">
        <v>0.27733373882187468</v>
      </c>
      <c r="M1632" s="211">
        <v>9.5766669160597284E-2</v>
      </c>
      <c r="N1632" s="211">
        <v>0.50980500131491091</v>
      </c>
      <c r="O1632" s="211">
        <v>0.73827251606706135</v>
      </c>
      <c r="P1632" s="211">
        <v>6.9757354290229404E-2</v>
      </c>
      <c r="Q1632" s="211">
        <v>0.12784089498510809</v>
      </c>
      <c r="R1632" s="211">
        <v>0.40702027404555197</v>
      </c>
      <c r="S1632" s="211">
        <v>0.27234972979608979</v>
      </c>
      <c r="T1632" s="211">
        <v>0.59032836315352621</v>
      </c>
      <c r="U1632" s="211">
        <v>0.46962552914693712</v>
      </c>
      <c r="V1632" s="211">
        <v>0.10515142820455896</v>
      </c>
      <c r="W1632" s="211">
        <v>0.49597257655334337</v>
      </c>
      <c r="X1632" s="211">
        <v>0.40021935300149952</v>
      </c>
      <c r="Y1632" s="211">
        <v>0.55679009881328767</v>
      </c>
      <c r="Z1632" s="211">
        <v>0.14821069427085465</v>
      </c>
      <c r="AA1632" s="212">
        <v>0.12254152032238788</v>
      </c>
    </row>
    <row r="1633" spans="1:27" x14ac:dyDescent="0.35">
      <c r="A1633" s="210" t="s">
        <v>2309</v>
      </c>
      <c r="B1633" s="217">
        <v>151.41172348833547</v>
      </c>
      <c r="C1633" s="211">
        <v>6.1226152321929128E-2</v>
      </c>
      <c r="D1633" s="211">
        <v>0.12867132180660587</v>
      </c>
      <c r="E1633" s="211">
        <v>7.8468791478889646E-2</v>
      </c>
      <c r="F1633" s="211">
        <v>9.7638603310581454E-2</v>
      </c>
      <c r="G1633" s="211">
        <v>0.12017319041825228</v>
      </c>
      <c r="H1633" s="211">
        <v>0.1093283602439549</v>
      </c>
      <c r="I1633" s="211">
        <v>0.51279232993757518</v>
      </c>
      <c r="J1633" s="211">
        <v>0.4506840205168246</v>
      </c>
      <c r="K1633" s="211">
        <v>0.64788440040357187</v>
      </c>
      <c r="L1633" s="211">
        <v>0.27420126160481495</v>
      </c>
      <c r="M1633" s="211">
        <v>9.9821046038208683E-2</v>
      </c>
      <c r="N1633" s="211">
        <v>0.45448876622692846</v>
      </c>
      <c r="O1633" s="211">
        <v>0.55011906537047095</v>
      </c>
      <c r="P1633" s="211">
        <v>7.2333037527427688E-2</v>
      </c>
      <c r="Q1633" s="211">
        <v>0.11964207435098148</v>
      </c>
      <c r="R1633" s="211">
        <v>0.42333981538945781</v>
      </c>
      <c r="S1633" s="211">
        <v>0.37834483238347005</v>
      </c>
      <c r="T1633" s="211">
        <v>0.63444837829733769</v>
      </c>
      <c r="U1633" s="211">
        <v>0.55760876979437535</v>
      </c>
      <c r="V1633" s="211">
        <v>8.8002049942461635E-2</v>
      </c>
      <c r="W1633" s="211">
        <v>0.50378374105223289</v>
      </c>
      <c r="X1633" s="211">
        <v>0.29318148173710867</v>
      </c>
      <c r="Y1633" s="211">
        <v>0.62627808433539089</v>
      </c>
      <c r="Z1633" s="211">
        <v>0.14962325244537425</v>
      </c>
      <c r="AA1633" s="212">
        <v>0.12214447289281341</v>
      </c>
    </row>
    <row r="1634" spans="1:27" x14ac:dyDescent="0.35">
      <c r="A1634" s="210" t="s">
        <v>2310</v>
      </c>
      <c r="B1634" s="217">
        <v>116.56295464531074</v>
      </c>
      <c r="C1634" s="211">
        <v>6.2341847846905676E-2</v>
      </c>
      <c r="D1634" s="211">
        <v>0.12258054119779865</v>
      </c>
      <c r="E1634" s="211">
        <v>7.3382710459090256E-2</v>
      </c>
      <c r="F1634" s="211">
        <v>9.475082773180965E-2</v>
      </c>
      <c r="G1634" s="211">
        <v>0.12072970306855939</v>
      </c>
      <c r="H1634" s="211">
        <v>0.10562587109934783</v>
      </c>
      <c r="I1634" s="211">
        <v>0.49892159596789876</v>
      </c>
      <c r="J1634" s="211">
        <v>0.43054979139206673</v>
      </c>
      <c r="K1634" s="211">
        <v>0.59833454815609544</v>
      </c>
      <c r="L1634" s="211">
        <v>0.28300487960371784</v>
      </c>
      <c r="M1634" s="211">
        <v>8.5681515572112579E-2</v>
      </c>
      <c r="N1634" s="211">
        <v>0.46988625961114583</v>
      </c>
      <c r="O1634" s="211">
        <v>0.62036101149931633</v>
      </c>
      <c r="P1634" s="211">
        <v>6.8366506897607648E-2</v>
      </c>
      <c r="Q1634" s="211">
        <v>5.1857333929942934E-2</v>
      </c>
      <c r="R1634" s="211">
        <v>0.47606579245870806</v>
      </c>
      <c r="S1634" s="211">
        <v>0.31064942394381218</v>
      </c>
      <c r="T1634" s="211">
        <v>0.62441196318899828</v>
      </c>
      <c r="U1634" s="211">
        <v>0.44058056279972757</v>
      </c>
      <c r="V1634" s="211">
        <v>5.0587288173140441E-2</v>
      </c>
      <c r="W1634" s="211">
        <v>0.52149442151329417</v>
      </c>
      <c r="X1634" s="211">
        <v>0.31450044573773317</v>
      </c>
      <c r="Y1634" s="211">
        <v>0.76577722327524667</v>
      </c>
      <c r="Z1634" s="211">
        <v>0.1491913076793244</v>
      </c>
      <c r="AA1634" s="212">
        <v>0.11859378023833675</v>
      </c>
    </row>
    <row r="1635" spans="1:27" x14ac:dyDescent="0.35">
      <c r="A1635" s="210" t="s">
        <v>2311</v>
      </c>
      <c r="B1635" s="217">
        <v>120.92653084017813</v>
      </c>
      <c r="C1635" s="211">
        <v>8.0207573727968232E-2</v>
      </c>
      <c r="D1635" s="211">
        <v>0.12563577606534201</v>
      </c>
      <c r="E1635" s="211">
        <v>7.9632535274829885E-2</v>
      </c>
      <c r="F1635" s="211">
        <v>9.4983817684191202E-2</v>
      </c>
      <c r="G1635" s="211">
        <v>0.11901956162265162</v>
      </c>
      <c r="H1635" s="211">
        <v>0.11835459287365768</v>
      </c>
      <c r="I1635" s="211">
        <v>0.51602557863746168</v>
      </c>
      <c r="J1635" s="211">
        <v>0.40860198571387402</v>
      </c>
      <c r="K1635" s="211">
        <v>0.53406335000923733</v>
      </c>
      <c r="L1635" s="211">
        <v>0.28049938605172708</v>
      </c>
      <c r="M1635" s="211">
        <v>0.10719857847549268</v>
      </c>
      <c r="N1635" s="211">
        <v>0.46898631479220121</v>
      </c>
      <c r="O1635" s="211">
        <v>0.63089540299438662</v>
      </c>
      <c r="P1635" s="211">
        <v>7.283522011692066E-2</v>
      </c>
      <c r="Q1635" s="211">
        <v>5.2202111183005079E-2</v>
      </c>
      <c r="R1635" s="211">
        <v>0.45427486305332859</v>
      </c>
      <c r="S1635" s="211">
        <v>0.34918505656654447</v>
      </c>
      <c r="T1635" s="211">
        <v>0.52450345566448586</v>
      </c>
      <c r="U1635" s="211">
        <v>0.3785337332088779</v>
      </c>
      <c r="V1635" s="211">
        <v>5.3803678085996058E-2</v>
      </c>
      <c r="W1635" s="211">
        <v>0.62356683045239403</v>
      </c>
      <c r="X1635" s="211">
        <v>0.35987296134452706</v>
      </c>
      <c r="Y1635" s="211">
        <v>0.66641093850184596</v>
      </c>
      <c r="Z1635" s="211">
        <v>0.14607895008831151</v>
      </c>
      <c r="AA1635" s="212">
        <v>0.11821002316356426</v>
      </c>
    </row>
    <row r="1636" spans="1:27" x14ac:dyDescent="0.35">
      <c r="A1636" s="210" t="s">
        <v>2312</v>
      </c>
      <c r="B1636" s="217">
        <v>152.34359049918294</v>
      </c>
      <c r="C1636" s="211">
        <v>6.0676474875220821E-2</v>
      </c>
      <c r="D1636" s="211">
        <v>0.12600363448004309</v>
      </c>
      <c r="E1636" s="211">
        <v>7.3328866137099408E-2</v>
      </c>
      <c r="F1636" s="211">
        <v>8.407226549414562E-2</v>
      </c>
      <c r="G1636" s="211">
        <v>0.11629289332670953</v>
      </c>
      <c r="H1636" s="211">
        <v>0.11371289759529034</v>
      </c>
      <c r="I1636" s="211">
        <v>0.4927621526203011</v>
      </c>
      <c r="J1636" s="211">
        <v>0.44047551111132949</v>
      </c>
      <c r="K1636" s="211">
        <v>0.55852804609257634</v>
      </c>
      <c r="L1636" s="211">
        <v>0.27395982997758545</v>
      </c>
      <c r="M1636" s="211">
        <v>0.11333724892572931</v>
      </c>
      <c r="N1636" s="211">
        <v>0.40154309895253804</v>
      </c>
      <c r="O1636" s="211">
        <v>0.61496827864960768</v>
      </c>
      <c r="P1636" s="211">
        <v>6.793078399918237E-2</v>
      </c>
      <c r="Q1636" s="211">
        <v>8.7854870410888589E-2</v>
      </c>
      <c r="R1636" s="211">
        <v>0.4870750959240599</v>
      </c>
      <c r="S1636" s="211">
        <v>0.29145507841224361</v>
      </c>
      <c r="T1636" s="211">
        <v>0.63068180250257977</v>
      </c>
      <c r="U1636" s="211">
        <v>0.4337675192422995</v>
      </c>
      <c r="V1636" s="211">
        <v>0.13712641988516355</v>
      </c>
      <c r="W1636" s="211">
        <v>0.51604367261561757</v>
      </c>
      <c r="X1636" s="211">
        <v>0.29463309452529934</v>
      </c>
      <c r="Y1636" s="211">
        <v>0.73175778036222605</v>
      </c>
      <c r="Z1636" s="211">
        <v>0.14859399758686637</v>
      </c>
      <c r="AA1636" s="212">
        <v>0.12693489918243162</v>
      </c>
    </row>
    <row r="1637" spans="1:27" x14ac:dyDescent="0.35">
      <c r="A1637" s="210" t="s">
        <v>2313</v>
      </c>
      <c r="B1637" s="217">
        <v>120.037584868197</v>
      </c>
      <c r="C1637" s="211">
        <v>7.3493902663150451E-2</v>
      </c>
      <c r="D1637" s="211">
        <v>0.12786486895223828</v>
      </c>
      <c r="E1637" s="211">
        <v>7.3711592403864601E-2</v>
      </c>
      <c r="F1637" s="211">
        <v>8.768783835995772E-2</v>
      </c>
      <c r="G1637" s="211">
        <v>0.12471281002105601</v>
      </c>
      <c r="H1637" s="211">
        <v>0.11810843755814122</v>
      </c>
      <c r="I1637" s="211">
        <v>0.40377291090562345</v>
      </c>
      <c r="J1637" s="211">
        <v>0.42019075403532252</v>
      </c>
      <c r="K1637" s="211">
        <v>0.59546813127657605</v>
      </c>
      <c r="L1637" s="211">
        <v>0.28198844408073059</v>
      </c>
      <c r="M1637" s="211">
        <v>9.7512947997435373E-2</v>
      </c>
      <c r="N1637" s="211">
        <v>0.47444570874176117</v>
      </c>
      <c r="O1637" s="211">
        <v>0.70609821759187819</v>
      </c>
      <c r="P1637" s="211">
        <v>6.7653997678776848E-2</v>
      </c>
      <c r="Q1637" s="211">
        <v>5.75407016825389E-2</v>
      </c>
      <c r="R1637" s="211">
        <v>0.41070962423613644</v>
      </c>
      <c r="S1637" s="211">
        <v>0.4036463768457999</v>
      </c>
      <c r="T1637" s="211">
        <v>0.56131925149858963</v>
      </c>
      <c r="U1637" s="211">
        <v>0.44236245477947533</v>
      </c>
      <c r="V1637" s="211">
        <v>6.2124926366766975E-2</v>
      </c>
      <c r="W1637" s="211">
        <v>0.55537785496454972</v>
      </c>
      <c r="X1637" s="211">
        <v>0.37405358832804492</v>
      </c>
      <c r="Y1637" s="211">
        <v>0.7324825487799228</v>
      </c>
      <c r="Z1637" s="211">
        <v>0.14466189216045344</v>
      </c>
      <c r="AA1637" s="212">
        <v>0.12360391951096898</v>
      </c>
    </row>
    <row r="1638" spans="1:27" x14ac:dyDescent="0.35">
      <c r="A1638" s="210" t="s">
        <v>2314</v>
      </c>
      <c r="B1638" s="217">
        <v>124.48534448364347</v>
      </c>
      <c r="C1638" s="211">
        <v>5.3073012441402626E-2</v>
      </c>
      <c r="D1638" s="211">
        <v>0.12603100175199949</v>
      </c>
      <c r="E1638" s="211">
        <v>7.2517599938842756E-2</v>
      </c>
      <c r="F1638" s="211">
        <v>7.57779796598953E-2</v>
      </c>
      <c r="G1638" s="211">
        <v>0.12529264271871948</v>
      </c>
      <c r="H1638" s="211">
        <v>0.12454523099953559</v>
      </c>
      <c r="I1638" s="211">
        <v>0.42372534002081796</v>
      </c>
      <c r="J1638" s="211">
        <v>0.44970386769621329</v>
      </c>
      <c r="K1638" s="211">
        <v>0.64967323902751206</v>
      </c>
      <c r="L1638" s="211">
        <v>0.26976209847666427</v>
      </c>
      <c r="M1638" s="211">
        <v>0.10500749558965761</v>
      </c>
      <c r="N1638" s="211">
        <v>0.49819639819256167</v>
      </c>
      <c r="O1638" s="211">
        <v>0.71399519378058796</v>
      </c>
      <c r="P1638" s="211">
        <v>6.3548648548195572E-2</v>
      </c>
      <c r="Q1638" s="211">
        <v>0.1157544790532419</v>
      </c>
      <c r="R1638" s="211">
        <v>0.3756883385592063</v>
      </c>
      <c r="S1638" s="211">
        <v>0.32795002161191233</v>
      </c>
      <c r="T1638" s="211">
        <v>0.53785871914626349</v>
      </c>
      <c r="U1638" s="211">
        <v>0.35791407795486208</v>
      </c>
      <c r="V1638" s="211">
        <v>8.5514002972940498E-2</v>
      </c>
      <c r="W1638" s="211">
        <v>0.58730980062637306</v>
      </c>
      <c r="X1638" s="211">
        <v>0.38569590587983182</v>
      </c>
      <c r="Y1638" s="211">
        <v>0.67532763253569184</v>
      </c>
      <c r="Z1638" s="211">
        <v>0.13735557594501954</v>
      </c>
      <c r="AA1638" s="212">
        <v>0.12213330434627236</v>
      </c>
    </row>
    <row r="1639" spans="1:27" x14ac:dyDescent="0.35">
      <c r="A1639" s="210" t="s">
        <v>2315</v>
      </c>
      <c r="B1639" s="217">
        <v>103.83646490169231</v>
      </c>
      <c r="C1639" s="211">
        <v>6.589755146370864E-2</v>
      </c>
      <c r="D1639" s="211">
        <v>0.1319999165067951</v>
      </c>
      <c r="E1639" s="211">
        <v>8.2154520280608559E-2</v>
      </c>
      <c r="F1639" s="211">
        <v>9.9208538248684211E-2</v>
      </c>
      <c r="G1639" s="211">
        <v>0.11850391370584756</v>
      </c>
      <c r="H1639" s="211">
        <v>0.1243738124992991</v>
      </c>
      <c r="I1639" s="211">
        <v>0.46999322100334762</v>
      </c>
      <c r="J1639" s="211">
        <v>0.45298745215295905</v>
      </c>
      <c r="K1639" s="211">
        <v>0.58112134803475513</v>
      </c>
      <c r="L1639" s="211">
        <v>0.27917210409694598</v>
      </c>
      <c r="M1639" s="211">
        <v>7.9157253037958883E-2</v>
      </c>
      <c r="N1639" s="211">
        <v>0.35868985478130277</v>
      </c>
      <c r="O1639" s="211">
        <v>0.72897263890223973</v>
      </c>
      <c r="P1639" s="211">
        <v>6.6456317821215277E-2</v>
      </c>
      <c r="Q1639" s="211">
        <v>5.6809553552214162E-2</v>
      </c>
      <c r="R1639" s="211">
        <v>0.40457262523479975</v>
      </c>
      <c r="S1639" s="211">
        <v>0.28469103416068242</v>
      </c>
      <c r="T1639" s="211">
        <v>0.52453671932885837</v>
      </c>
      <c r="U1639" s="211">
        <v>0.35617531782872369</v>
      </c>
      <c r="V1639" s="211">
        <v>6.4891614605174397E-2</v>
      </c>
      <c r="W1639" s="211">
        <v>0.57405059106593936</v>
      </c>
      <c r="X1639" s="211">
        <v>0.32414498715449847</v>
      </c>
      <c r="Y1639" s="211">
        <v>0.6591475121079019</v>
      </c>
      <c r="Z1639" s="211">
        <v>0.14626151692396319</v>
      </c>
      <c r="AA1639" s="212">
        <v>0.12357019456644527</v>
      </c>
    </row>
    <row r="1640" spans="1:27" x14ac:dyDescent="0.35">
      <c r="A1640" s="210" t="s">
        <v>2316</v>
      </c>
      <c r="B1640" s="217">
        <v>150.32330988844518</v>
      </c>
      <c r="C1640" s="211">
        <v>6.0194152234350914E-2</v>
      </c>
      <c r="D1640" s="211">
        <v>0.1193435816072206</v>
      </c>
      <c r="E1640" s="211">
        <v>7.5169775385889814E-2</v>
      </c>
      <c r="F1640" s="211">
        <v>0.10454193145142433</v>
      </c>
      <c r="G1640" s="211">
        <v>0.11764083294393164</v>
      </c>
      <c r="H1640" s="211">
        <v>0.11639881745465855</v>
      </c>
      <c r="I1640" s="211">
        <v>0.45543403212632783</v>
      </c>
      <c r="J1640" s="211">
        <v>0.45841579691727502</v>
      </c>
      <c r="K1640" s="211">
        <v>0.64070891594818835</v>
      </c>
      <c r="L1640" s="211">
        <v>0.27163880310306993</v>
      </c>
      <c r="M1640" s="211">
        <v>0.10793715197911163</v>
      </c>
      <c r="N1640" s="211">
        <v>0.37381234195571339</v>
      </c>
      <c r="O1640" s="211">
        <v>0.68981234082016452</v>
      </c>
      <c r="P1640" s="211">
        <v>7.402320931816754E-2</v>
      </c>
      <c r="Q1640" s="211">
        <v>6.5664525775875657E-2</v>
      </c>
      <c r="R1640" s="211">
        <v>0.44244306944510159</v>
      </c>
      <c r="S1640" s="211">
        <v>0.30197996512952407</v>
      </c>
      <c r="T1640" s="211">
        <v>0.53431069279388221</v>
      </c>
      <c r="U1640" s="211">
        <v>0.47226003468402844</v>
      </c>
      <c r="V1640" s="211">
        <v>8.3188934946942711E-2</v>
      </c>
      <c r="W1640" s="211">
        <v>0.52127703861415398</v>
      </c>
      <c r="X1640" s="211">
        <v>0.34179534813993917</v>
      </c>
      <c r="Y1640" s="211">
        <v>0.65569148315910408</v>
      </c>
      <c r="Z1640" s="211">
        <v>0.14915597574222872</v>
      </c>
      <c r="AA1640" s="212">
        <v>0.11658744419169549</v>
      </c>
    </row>
    <row r="1641" spans="1:27" x14ac:dyDescent="0.35">
      <c r="A1641" s="210" t="s">
        <v>2317</v>
      </c>
      <c r="B1641" s="217">
        <v>150.29318816625266</v>
      </c>
      <c r="C1641" s="211">
        <v>6.1773739773256391E-2</v>
      </c>
      <c r="D1641" s="211">
        <v>0.1181161466816389</v>
      </c>
      <c r="E1641" s="211">
        <v>7.1393380533428447E-2</v>
      </c>
      <c r="F1641" s="211">
        <v>0.10883554356861447</v>
      </c>
      <c r="G1641" s="211">
        <v>0.12251285314557973</v>
      </c>
      <c r="H1641" s="211">
        <v>0.10362999576418877</v>
      </c>
      <c r="I1641" s="211">
        <v>0.50505167340497648</v>
      </c>
      <c r="J1641" s="211">
        <v>0.41823572081744548</v>
      </c>
      <c r="K1641" s="211">
        <v>0.54222917046709962</v>
      </c>
      <c r="L1641" s="211">
        <v>0.27770439119416424</v>
      </c>
      <c r="M1641" s="211">
        <v>0.10137277077761685</v>
      </c>
      <c r="N1641" s="211">
        <v>0.44794040023414428</v>
      </c>
      <c r="O1641" s="211">
        <v>0.73846812071214818</v>
      </c>
      <c r="P1641" s="211">
        <v>6.5453403321198561E-2</v>
      </c>
      <c r="Q1641" s="211">
        <v>5.8062049725515028E-2</v>
      </c>
      <c r="R1641" s="211">
        <v>0.46314534357169973</v>
      </c>
      <c r="S1641" s="211">
        <v>0.26196329513655664</v>
      </c>
      <c r="T1641" s="211">
        <v>0.53248606838110835</v>
      </c>
      <c r="U1641" s="211">
        <v>0.52883016737472444</v>
      </c>
      <c r="V1641" s="211">
        <v>0.13633885091200632</v>
      </c>
      <c r="W1641" s="211">
        <v>0.62517631158637121</v>
      </c>
      <c r="X1641" s="211">
        <v>0.3810484534587063</v>
      </c>
      <c r="Y1641" s="211">
        <v>0.60298519718759991</v>
      </c>
      <c r="Z1641" s="211">
        <v>0.14143631025265851</v>
      </c>
      <c r="AA1641" s="212">
        <v>0.11920696848907282</v>
      </c>
    </row>
    <row r="1642" spans="1:27" x14ac:dyDescent="0.35">
      <c r="A1642" s="210" t="s">
        <v>2318</v>
      </c>
      <c r="B1642" s="217">
        <v>182.48383837417163</v>
      </c>
      <c r="C1642" s="211">
        <v>7.5037339525778596E-2</v>
      </c>
      <c r="D1642" s="211">
        <v>0.12157618039901939</v>
      </c>
      <c r="E1642" s="211">
        <v>7.2371970375856104E-2</v>
      </c>
      <c r="F1642" s="211">
        <v>0.10231526033508345</v>
      </c>
      <c r="G1642" s="211">
        <v>0.12287953078697375</v>
      </c>
      <c r="H1642" s="211">
        <v>0.12093255535425722</v>
      </c>
      <c r="I1642" s="211">
        <v>0.49456235633832601</v>
      </c>
      <c r="J1642" s="211">
        <v>0.46462381944470788</v>
      </c>
      <c r="K1642" s="211">
        <v>0.61030455961559327</v>
      </c>
      <c r="L1642" s="211">
        <v>0.27731709288964412</v>
      </c>
      <c r="M1642" s="211">
        <v>9.9362475607855036E-2</v>
      </c>
      <c r="N1642" s="211">
        <v>0.44452830932988086</v>
      </c>
      <c r="O1642" s="211">
        <v>0.65293165627578331</v>
      </c>
      <c r="P1642" s="211">
        <v>7.281744133960634E-2</v>
      </c>
      <c r="Q1642" s="211">
        <v>6.469725953254199E-2</v>
      </c>
      <c r="R1642" s="211">
        <v>0.46582819420426713</v>
      </c>
      <c r="S1642" s="211">
        <v>0.27368960391744124</v>
      </c>
      <c r="T1642" s="211">
        <v>0.50793240182538435</v>
      </c>
      <c r="U1642" s="211">
        <v>0.51552628661722832</v>
      </c>
      <c r="V1642" s="211">
        <v>0.17777076202454162</v>
      </c>
      <c r="W1642" s="211">
        <v>0.59012990277647781</v>
      </c>
      <c r="X1642" s="211">
        <v>0.37732275471683374</v>
      </c>
      <c r="Y1642" s="211">
        <v>0.59453093755133535</v>
      </c>
      <c r="Z1642" s="211">
        <v>0.14690775599660688</v>
      </c>
      <c r="AA1642" s="212">
        <v>0.12086591237642473</v>
      </c>
    </row>
    <row r="1643" spans="1:27" x14ac:dyDescent="0.35">
      <c r="A1643" s="210" t="s">
        <v>2319</v>
      </c>
      <c r="B1643" s="217">
        <v>124.18720796101161</v>
      </c>
      <c r="C1643" s="211">
        <v>7.2171177083898211E-2</v>
      </c>
      <c r="D1643" s="211">
        <v>0.12031290765593405</v>
      </c>
      <c r="E1643" s="211">
        <v>7.9175642746309186E-2</v>
      </c>
      <c r="F1643" s="211">
        <v>8.2381529447254881E-2</v>
      </c>
      <c r="G1643" s="211">
        <v>0.12208586020489653</v>
      </c>
      <c r="H1643" s="211">
        <v>0.11917652962457828</v>
      </c>
      <c r="I1643" s="211">
        <v>0.44599356444730098</v>
      </c>
      <c r="J1643" s="211">
        <v>0.40498153178005164</v>
      </c>
      <c r="K1643" s="211">
        <v>0.6299959134975921</v>
      </c>
      <c r="L1643" s="211">
        <v>0.27429784141908403</v>
      </c>
      <c r="M1643" s="211">
        <v>9.8690767854763259E-2</v>
      </c>
      <c r="N1643" s="211">
        <v>0.39608103210427315</v>
      </c>
      <c r="O1643" s="211">
        <v>0.57972025822887585</v>
      </c>
      <c r="P1643" s="211">
        <v>7.4008564322395887E-2</v>
      </c>
      <c r="Q1643" s="211">
        <v>5.8344112153349198E-2</v>
      </c>
      <c r="R1643" s="211">
        <v>0.43501715315851719</v>
      </c>
      <c r="S1643" s="211">
        <v>0.35181530040043418</v>
      </c>
      <c r="T1643" s="211">
        <v>0.49564109337906881</v>
      </c>
      <c r="U1643" s="211">
        <v>0.39482737877274282</v>
      </c>
      <c r="V1643" s="211">
        <v>7.438517515143836E-2</v>
      </c>
      <c r="W1643" s="211">
        <v>0.57554687329012777</v>
      </c>
      <c r="X1643" s="211">
        <v>0.32500879187511061</v>
      </c>
      <c r="Y1643" s="211">
        <v>0.72598332444523561</v>
      </c>
      <c r="Z1643" s="211">
        <v>0.14755950896960232</v>
      </c>
      <c r="AA1643" s="212">
        <v>0.12328642324793862</v>
      </c>
    </row>
    <row r="1644" spans="1:27" x14ac:dyDescent="0.35">
      <c r="A1644" s="210" t="s">
        <v>2320</v>
      </c>
      <c r="B1644" s="217">
        <v>125.8362650068332</v>
      </c>
      <c r="C1644" s="211">
        <v>6.3951302856737904E-2</v>
      </c>
      <c r="D1644" s="211">
        <v>0.12694285545778697</v>
      </c>
      <c r="E1644" s="211">
        <v>8.0825387520770731E-2</v>
      </c>
      <c r="F1644" s="211">
        <v>7.6293811993184413E-2</v>
      </c>
      <c r="G1644" s="211">
        <v>0.11657679185961006</v>
      </c>
      <c r="H1644" s="211">
        <v>0.11839805637650755</v>
      </c>
      <c r="I1644" s="211">
        <v>0.47360852777850782</v>
      </c>
      <c r="J1644" s="211">
        <v>0.45725930789070918</v>
      </c>
      <c r="K1644" s="211">
        <v>0.60485269563968391</v>
      </c>
      <c r="L1644" s="211">
        <v>0.27616461401216097</v>
      </c>
      <c r="M1644" s="211">
        <v>9.7490601602882518E-2</v>
      </c>
      <c r="N1644" s="211">
        <v>0.40113183481918624</v>
      </c>
      <c r="O1644" s="211">
        <v>0.60872220644246944</v>
      </c>
      <c r="P1644" s="211">
        <v>7.0676651642188421E-2</v>
      </c>
      <c r="Q1644" s="211">
        <v>5.7863691682540588E-2</v>
      </c>
      <c r="R1644" s="211">
        <v>0.36967646791517006</v>
      </c>
      <c r="S1644" s="211">
        <v>0.34690963722429258</v>
      </c>
      <c r="T1644" s="211">
        <v>0.49670227006811585</v>
      </c>
      <c r="U1644" s="211">
        <v>0.43687036054766371</v>
      </c>
      <c r="V1644" s="211">
        <v>7.8566592690995002E-2</v>
      </c>
      <c r="W1644" s="211">
        <v>0.55805506362145374</v>
      </c>
      <c r="X1644" s="211">
        <v>0.3758164609937007</v>
      </c>
      <c r="Y1644" s="211">
        <v>0.6289737428793738</v>
      </c>
      <c r="Z1644" s="211">
        <v>0.14454994610380528</v>
      </c>
      <c r="AA1644" s="212">
        <v>0.11895467382838236</v>
      </c>
    </row>
    <row r="1645" spans="1:27" x14ac:dyDescent="0.35">
      <c r="A1645" s="210" t="s">
        <v>2321</v>
      </c>
      <c r="B1645" s="217">
        <v>175.3952694534151</v>
      </c>
      <c r="C1645" s="211">
        <v>5.977739479043067E-2</v>
      </c>
      <c r="D1645" s="211">
        <v>0.12763456549713523</v>
      </c>
      <c r="E1645" s="211">
        <v>8.5729826579426974E-2</v>
      </c>
      <c r="F1645" s="211">
        <v>0.11959228501855255</v>
      </c>
      <c r="G1645" s="211">
        <v>0.12552623114018244</v>
      </c>
      <c r="H1645" s="211">
        <v>0.12016767351008566</v>
      </c>
      <c r="I1645" s="211">
        <v>0.49910773405826758</v>
      </c>
      <c r="J1645" s="211">
        <v>0.46834609202470384</v>
      </c>
      <c r="K1645" s="211">
        <v>0.60793481654743953</v>
      </c>
      <c r="L1645" s="211">
        <v>0.27837657743268068</v>
      </c>
      <c r="M1645" s="211">
        <v>9.2645634291931664E-2</v>
      </c>
      <c r="N1645" s="211">
        <v>0.48683165127366812</v>
      </c>
      <c r="O1645" s="211">
        <v>0.74185793036705483</v>
      </c>
      <c r="P1645" s="211">
        <v>6.8624249354840294E-2</v>
      </c>
      <c r="Q1645" s="211">
        <v>6.0536917243173421E-2</v>
      </c>
      <c r="R1645" s="211">
        <v>0.44226920202126302</v>
      </c>
      <c r="S1645" s="211">
        <v>0.40696118953777266</v>
      </c>
      <c r="T1645" s="211">
        <v>0.52443168679193952</v>
      </c>
      <c r="U1645" s="211">
        <v>0.46434960972381772</v>
      </c>
      <c r="V1645" s="211">
        <v>0.18789280145592671</v>
      </c>
      <c r="W1645" s="211">
        <v>0.53949141338563933</v>
      </c>
      <c r="X1645" s="211">
        <v>0.31614751764067683</v>
      </c>
      <c r="Y1645" s="211">
        <v>0.64349384257094777</v>
      </c>
      <c r="Z1645" s="211">
        <v>0.14993921597963364</v>
      </c>
      <c r="AA1645" s="212">
        <v>0.12388480217120981</v>
      </c>
    </row>
    <row r="1646" spans="1:27" x14ac:dyDescent="0.35">
      <c r="A1646" s="210" t="s">
        <v>2322</v>
      </c>
      <c r="B1646" s="217">
        <v>180.3993083751011</v>
      </c>
      <c r="C1646" s="211">
        <v>6.816369533549084E-2</v>
      </c>
      <c r="D1646" s="211">
        <v>0.11596828019973858</v>
      </c>
      <c r="E1646" s="211">
        <v>7.8742800141967842E-2</v>
      </c>
      <c r="F1646" s="211">
        <v>9.258581960112601E-2</v>
      </c>
      <c r="G1646" s="211">
        <v>0.11920921229880578</v>
      </c>
      <c r="H1646" s="211">
        <v>0.1266362734758617</v>
      </c>
      <c r="I1646" s="211">
        <v>0.53671890618588369</v>
      </c>
      <c r="J1646" s="211">
        <v>0.42015379110452949</v>
      </c>
      <c r="K1646" s="211">
        <v>0.5958372831829426</v>
      </c>
      <c r="L1646" s="211">
        <v>0.26962497712209993</v>
      </c>
      <c r="M1646" s="211">
        <v>0.11319416473283254</v>
      </c>
      <c r="N1646" s="211">
        <v>0.46855513054154052</v>
      </c>
      <c r="O1646" s="211">
        <v>0.55871177015080853</v>
      </c>
      <c r="P1646" s="211">
        <v>7.215856903754625E-2</v>
      </c>
      <c r="Q1646" s="211">
        <v>4.4479705847908307E-2</v>
      </c>
      <c r="R1646" s="211">
        <v>0.39879293562651524</v>
      </c>
      <c r="S1646" s="211">
        <v>0.34859097102857239</v>
      </c>
      <c r="T1646" s="211">
        <v>0.58223661122939396</v>
      </c>
      <c r="U1646" s="211">
        <v>0.49979706067222346</v>
      </c>
      <c r="V1646" s="211">
        <v>0.15200478567120229</v>
      </c>
      <c r="W1646" s="211">
        <v>0.50092500540500684</v>
      </c>
      <c r="X1646" s="211">
        <v>0.35628282473926204</v>
      </c>
      <c r="Y1646" s="211">
        <v>0.72602933537517633</v>
      </c>
      <c r="Z1646" s="211">
        <v>0.14499794577685726</v>
      </c>
      <c r="AA1646" s="212">
        <v>0.12635243434519572</v>
      </c>
    </row>
    <row r="1647" spans="1:27" x14ac:dyDescent="0.35">
      <c r="A1647" s="210" t="s">
        <v>2323</v>
      </c>
      <c r="B1647" s="217">
        <v>113.28005985524005</v>
      </c>
      <c r="C1647" s="211">
        <v>5.2778854304341781E-2</v>
      </c>
      <c r="D1647" s="211">
        <v>0.12851065675682569</v>
      </c>
      <c r="E1647" s="211">
        <v>8.2274442227839889E-2</v>
      </c>
      <c r="F1647" s="211">
        <v>0.11827954615431976</v>
      </c>
      <c r="G1647" s="211">
        <v>0.1210651660883585</v>
      </c>
      <c r="H1647" s="211">
        <v>0.11291249058452853</v>
      </c>
      <c r="I1647" s="211">
        <v>0.43815342940823165</v>
      </c>
      <c r="J1647" s="211">
        <v>0.39939593236661314</v>
      </c>
      <c r="K1647" s="211">
        <v>0.6100596614528051</v>
      </c>
      <c r="L1647" s="211">
        <v>0.27274747449314646</v>
      </c>
      <c r="M1647" s="211">
        <v>9.8715009524204061E-2</v>
      </c>
      <c r="N1647" s="211">
        <v>0.40381547816995567</v>
      </c>
      <c r="O1647" s="211">
        <v>0.59627439489588774</v>
      </c>
      <c r="P1647" s="211">
        <v>7.0699280956908472E-2</v>
      </c>
      <c r="Q1647" s="211">
        <v>4.9666019569201525E-2</v>
      </c>
      <c r="R1647" s="211">
        <v>0.39632123231685212</v>
      </c>
      <c r="S1647" s="211">
        <v>0.36536369134509755</v>
      </c>
      <c r="T1647" s="211">
        <v>0.49108023383150212</v>
      </c>
      <c r="U1647" s="211">
        <v>0.41149724429871171</v>
      </c>
      <c r="V1647" s="211">
        <v>6.6384080248056726E-2</v>
      </c>
      <c r="W1647" s="211">
        <v>0.54189090264218986</v>
      </c>
      <c r="X1647" s="211">
        <v>0.32906813982503458</v>
      </c>
      <c r="Y1647" s="211">
        <v>0.58143634989171022</v>
      </c>
      <c r="Z1647" s="211">
        <v>0.14718726517234232</v>
      </c>
      <c r="AA1647" s="212">
        <v>0.12070164302903873</v>
      </c>
    </row>
    <row r="1648" spans="1:27" x14ac:dyDescent="0.35">
      <c r="A1648" s="210" t="s">
        <v>2324</v>
      </c>
      <c r="B1648" s="217">
        <v>162.48963236014825</v>
      </c>
      <c r="C1648" s="211">
        <v>5.7639385183599325E-2</v>
      </c>
      <c r="D1648" s="211">
        <v>0.12275495283780632</v>
      </c>
      <c r="E1648" s="211">
        <v>8.3245556376593602E-2</v>
      </c>
      <c r="F1648" s="211">
        <v>0.10585042566303378</v>
      </c>
      <c r="G1648" s="211">
        <v>0.12434054271271471</v>
      </c>
      <c r="H1648" s="211">
        <v>0.12721115111689932</v>
      </c>
      <c r="I1648" s="211">
        <v>0.48865819154785373</v>
      </c>
      <c r="J1648" s="211">
        <v>0.46502038411934615</v>
      </c>
      <c r="K1648" s="211">
        <v>0.63173249792353792</v>
      </c>
      <c r="L1648" s="211">
        <v>0.28021950949382113</v>
      </c>
      <c r="M1648" s="211">
        <v>8.9403842980781467E-2</v>
      </c>
      <c r="N1648" s="211">
        <v>0.379562393770081</v>
      </c>
      <c r="O1648" s="211">
        <v>0.56503152761628372</v>
      </c>
      <c r="P1648" s="211">
        <v>7.0798284233672862E-2</v>
      </c>
      <c r="Q1648" s="211">
        <v>0.14266088619274345</v>
      </c>
      <c r="R1648" s="211">
        <v>0.39899973514389131</v>
      </c>
      <c r="S1648" s="211">
        <v>0.39291702584264721</v>
      </c>
      <c r="T1648" s="211">
        <v>0.51648934842399974</v>
      </c>
      <c r="U1648" s="211">
        <v>0.43320733542544854</v>
      </c>
      <c r="V1648" s="211">
        <v>0.15133356435788817</v>
      </c>
      <c r="W1648" s="211">
        <v>0.53713620886513136</v>
      </c>
      <c r="X1648" s="211">
        <v>0.32759526082191459</v>
      </c>
      <c r="Y1648" s="211">
        <v>0.62708329017278208</v>
      </c>
      <c r="Z1648" s="211">
        <v>0.14935649856774183</v>
      </c>
      <c r="AA1648" s="212">
        <v>0.11695807317009986</v>
      </c>
    </row>
    <row r="1649" spans="1:27" x14ac:dyDescent="0.35">
      <c r="A1649" s="210" t="s">
        <v>2325</v>
      </c>
      <c r="B1649" s="217">
        <v>127.59066560838716</v>
      </c>
      <c r="C1649" s="211">
        <v>5.5952468667659669E-2</v>
      </c>
      <c r="D1649" s="211">
        <v>0.1262387903982593</v>
      </c>
      <c r="E1649" s="211">
        <v>7.7399405314099806E-2</v>
      </c>
      <c r="F1649" s="211">
        <v>8.8209409327266008E-2</v>
      </c>
      <c r="G1649" s="211">
        <v>0.11682875213547442</v>
      </c>
      <c r="H1649" s="211">
        <v>0.11105560671284272</v>
      </c>
      <c r="I1649" s="211">
        <v>0.48709949260086721</v>
      </c>
      <c r="J1649" s="211">
        <v>0.47683298976120614</v>
      </c>
      <c r="K1649" s="211">
        <v>0.57358002352508086</v>
      </c>
      <c r="L1649" s="211">
        <v>0.27793900125406895</v>
      </c>
      <c r="M1649" s="211">
        <v>9.7647749123083549E-2</v>
      </c>
      <c r="N1649" s="211">
        <v>0.51350758989829182</v>
      </c>
      <c r="O1649" s="211">
        <v>0.67243553980489923</v>
      </c>
      <c r="P1649" s="211">
        <v>7.3255493702424804E-2</v>
      </c>
      <c r="Q1649" s="211">
        <v>7.6742206281843056E-2</v>
      </c>
      <c r="R1649" s="211">
        <v>0.47555786545288331</v>
      </c>
      <c r="S1649" s="211">
        <v>0.3804179122815336</v>
      </c>
      <c r="T1649" s="211">
        <v>0.47050020682650029</v>
      </c>
      <c r="U1649" s="211">
        <v>0.41672178084606948</v>
      </c>
      <c r="V1649" s="211">
        <v>7.2225774238155044E-2</v>
      </c>
      <c r="W1649" s="211">
        <v>0.6115069541062883</v>
      </c>
      <c r="X1649" s="211">
        <v>0.2898895337789803</v>
      </c>
      <c r="Y1649" s="211">
        <v>0.65164749668085831</v>
      </c>
      <c r="Z1649" s="211">
        <v>0.14374952990463405</v>
      </c>
      <c r="AA1649" s="212">
        <v>0.12158481934342512</v>
      </c>
    </row>
    <row r="1650" spans="1:27" x14ac:dyDescent="0.35">
      <c r="A1650" s="210" t="s">
        <v>2326</v>
      </c>
      <c r="B1650" s="217">
        <v>134.2139057538611</v>
      </c>
      <c r="C1650" s="211">
        <v>5.6879108340228232E-2</v>
      </c>
      <c r="D1650" s="211">
        <v>0.12645874017375944</v>
      </c>
      <c r="E1650" s="211">
        <v>8.5690902965092616E-2</v>
      </c>
      <c r="F1650" s="211">
        <v>9.6044922124530863E-2</v>
      </c>
      <c r="G1650" s="211">
        <v>0.12662039897989644</v>
      </c>
      <c r="H1650" s="211">
        <v>0.11474713276454301</v>
      </c>
      <c r="I1650" s="211">
        <v>0.44610775002381348</v>
      </c>
      <c r="J1650" s="211">
        <v>0.47119470305503902</v>
      </c>
      <c r="K1650" s="211">
        <v>0.6089170840595165</v>
      </c>
      <c r="L1650" s="211">
        <v>0.27187046819567756</v>
      </c>
      <c r="M1650" s="211">
        <v>0.10626992484879459</v>
      </c>
      <c r="N1650" s="211">
        <v>0.41297803426875673</v>
      </c>
      <c r="O1650" s="211">
        <v>0.63399628008532738</v>
      </c>
      <c r="P1650" s="211">
        <v>6.396726569030084E-2</v>
      </c>
      <c r="Q1650" s="211">
        <v>0.1453532631596986</v>
      </c>
      <c r="R1650" s="211">
        <v>0.40067624929060797</v>
      </c>
      <c r="S1650" s="211">
        <v>0.27401613912517975</v>
      </c>
      <c r="T1650" s="211">
        <v>0.61917635719605857</v>
      </c>
      <c r="U1650" s="211">
        <v>0.44954217725781165</v>
      </c>
      <c r="V1650" s="211">
        <v>9.083382468831637E-2</v>
      </c>
      <c r="W1650" s="211">
        <v>0.5093233976293996</v>
      </c>
      <c r="X1650" s="211">
        <v>0.31782432133487487</v>
      </c>
      <c r="Y1650" s="211">
        <v>0.59859691095847534</v>
      </c>
      <c r="Z1650" s="211">
        <v>0.14864564982309753</v>
      </c>
      <c r="AA1650" s="212">
        <v>0.12055610350074798</v>
      </c>
    </row>
    <row r="1651" spans="1:27" x14ac:dyDescent="0.35">
      <c r="A1651" s="210" t="s">
        <v>2327</v>
      </c>
      <c r="B1651" s="217">
        <v>143.59228088066388</v>
      </c>
      <c r="C1651" s="211">
        <v>6.8185081456327762E-2</v>
      </c>
      <c r="D1651" s="211">
        <v>0.13015369391960094</v>
      </c>
      <c r="E1651" s="211">
        <v>8.1008281100106647E-2</v>
      </c>
      <c r="F1651" s="211">
        <v>8.5262658979130101E-2</v>
      </c>
      <c r="G1651" s="211">
        <v>0.12158321338584765</v>
      </c>
      <c r="H1651" s="211">
        <v>0.11608928876828994</v>
      </c>
      <c r="I1651" s="211">
        <v>0.49866031792084375</v>
      </c>
      <c r="J1651" s="211">
        <v>0.4502550694875152</v>
      </c>
      <c r="K1651" s="211">
        <v>0.63987792686621436</v>
      </c>
      <c r="L1651" s="211">
        <v>0.27011689936151978</v>
      </c>
      <c r="M1651" s="211">
        <v>0.10473417985847695</v>
      </c>
      <c r="N1651" s="211">
        <v>0.45735405940261287</v>
      </c>
      <c r="O1651" s="211">
        <v>0.75740159960735853</v>
      </c>
      <c r="P1651" s="211">
        <v>7.1886533705247904E-2</v>
      </c>
      <c r="Q1651" s="211">
        <v>8.7826760968324549E-2</v>
      </c>
      <c r="R1651" s="211">
        <v>0.45756178582199764</v>
      </c>
      <c r="S1651" s="211">
        <v>0.34273695441441665</v>
      </c>
      <c r="T1651" s="211">
        <v>0.56115020429564633</v>
      </c>
      <c r="U1651" s="211">
        <v>0.42219162885904904</v>
      </c>
      <c r="V1651" s="211">
        <v>9.437312877128233E-2</v>
      </c>
      <c r="W1651" s="211">
        <v>0.53907264856353232</v>
      </c>
      <c r="X1651" s="211">
        <v>0.30967913729985608</v>
      </c>
      <c r="Y1651" s="211">
        <v>0.66191582943658112</v>
      </c>
      <c r="Z1651" s="211">
        <v>0.14883281729395803</v>
      </c>
      <c r="AA1651" s="212">
        <v>0.12647805001257834</v>
      </c>
    </row>
    <row r="1652" spans="1:27" x14ac:dyDescent="0.35">
      <c r="A1652" s="210" t="s">
        <v>2328</v>
      </c>
      <c r="B1652" s="217">
        <v>125.11299516858706</v>
      </c>
      <c r="C1652" s="211">
        <v>5.3988751726373532E-2</v>
      </c>
      <c r="D1652" s="211">
        <v>0.12345282464208986</v>
      </c>
      <c r="E1652" s="211">
        <v>8.343765966695528E-2</v>
      </c>
      <c r="F1652" s="211">
        <v>8.1051802350261076E-2</v>
      </c>
      <c r="G1652" s="211">
        <v>0.1142045246907057</v>
      </c>
      <c r="H1652" s="211">
        <v>0.11927081109744868</v>
      </c>
      <c r="I1652" s="211">
        <v>0.48426108249534061</v>
      </c>
      <c r="J1652" s="211">
        <v>0.42652817622830297</v>
      </c>
      <c r="K1652" s="211">
        <v>0.63473199462224383</v>
      </c>
      <c r="L1652" s="211">
        <v>0.27151292794453408</v>
      </c>
      <c r="M1652" s="211">
        <v>0.10105210165082611</v>
      </c>
      <c r="N1652" s="211">
        <v>0.40055018370121698</v>
      </c>
      <c r="O1652" s="211">
        <v>0.56585738378795869</v>
      </c>
      <c r="P1652" s="211">
        <v>7.0122510170257585E-2</v>
      </c>
      <c r="Q1652" s="211">
        <v>0.1051964101619827</v>
      </c>
      <c r="R1652" s="211">
        <v>0.47633475682631615</v>
      </c>
      <c r="S1652" s="211">
        <v>0.28145465929152996</v>
      </c>
      <c r="T1652" s="211">
        <v>0.54956654214168532</v>
      </c>
      <c r="U1652" s="211">
        <v>0.40797226571872713</v>
      </c>
      <c r="V1652" s="211">
        <v>6.7744875365234908E-2</v>
      </c>
      <c r="W1652" s="211">
        <v>0.50144708870282717</v>
      </c>
      <c r="X1652" s="211">
        <v>0.24613924766965078</v>
      </c>
      <c r="Y1652" s="211">
        <v>0.74145763982320501</v>
      </c>
      <c r="Z1652" s="211">
        <v>0.14908112017607228</v>
      </c>
      <c r="AA1652" s="212">
        <v>0.12192075153380651</v>
      </c>
    </row>
    <row r="1653" spans="1:27" x14ac:dyDescent="0.35">
      <c r="A1653" s="210" t="s">
        <v>2329</v>
      </c>
      <c r="B1653" s="217">
        <v>140.5975595969276</v>
      </c>
      <c r="C1653" s="211">
        <v>8.1548118800306227E-2</v>
      </c>
      <c r="D1653" s="211">
        <v>0.12803567357013043</v>
      </c>
      <c r="E1653" s="211">
        <v>8.0819051967983169E-2</v>
      </c>
      <c r="F1653" s="211">
        <v>0.11872241424905375</v>
      </c>
      <c r="G1653" s="211">
        <v>0.11833722496681345</v>
      </c>
      <c r="H1653" s="211">
        <v>0.12772144736486596</v>
      </c>
      <c r="I1653" s="211">
        <v>0.42558662840935091</v>
      </c>
      <c r="J1653" s="211">
        <v>0.46621816313059322</v>
      </c>
      <c r="K1653" s="211">
        <v>0.60343400790328516</v>
      </c>
      <c r="L1653" s="211">
        <v>0.27504026652625407</v>
      </c>
      <c r="M1653" s="211">
        <v>0.11081009057620748</v>
      </c>
      <c r="N1653" s="211">
        <v>0.44963200327493924</v>
      </c>
      <c r="O1653" s="211">
        <v>0.59770833721799055</v>
      </c>
      <c r="P1653" s="211">
        <v>6.8695800753536915E-2</v>
      </c>
      <c r="Q1653" s="211">
        <v>7.0276825643329821E-2</v>
      </c>
      <c r="R1653" s="211">
        <v>0.40433816946273654</v>
      </c>
      <c r="S1653" s="211">
        <v>0.39151837146818819</v>
      </c>
      <c r="T1653" s="211">
        <v>0.53576323627227662</v>
      </c>
      <c r="U1653" s="211">
        <v>0.50266109940840853</v>
      </c>
      <c r="V1653" s="211">
        <v>6.4850599758717209E-2</v>
      </c>
      <c r="W1653" s="211">
        <v>0.52819508913008095</v>
      </c>
      <c r="X1653" s="211">
        <v>0.32716852632817706</v>
      </c>
      <c r="Y1653" s="211">
        <v>0.76826409821500241</v>
      </c>
      <c r="Z1653" s="211">
        <v>0.14848266154438153</v>
      </c>
      <c r="AA1653" s="212">
        <v>0.11813761639120002</v>
      </c>
    </row>
    <row r="1654" spans="1:27" x14ac:dyDescent="0.35">
      <c r="A1654" s="210" t="s">
        <v>2330</v>
      </c>
      <c r="B1654" s="217">
        <v>119.96811566130009</v>
      </c>
      <c r="C1654" s="211">
        <v>7.1462343734454412E-2</v>
      </c>
      <c r="D1654" s="211">
        <v>0.12774104923450641</v>
      </c>
      <c r="E1654" s="211">
        <v>7.743858333255392E-2</v>
      </c>
      <c r="F1654" s="211">
        <v>8.4098236609376986E-2</v>
      </c>
      <c r="G1654" s="211">
        <v>0.12057161647653289</v>
      </c>
      <c r="H1654" s="211">
        <v>0.12009014752284491</v>
      </c>
      <c r="I1654" s="211">
        <v>0.50173424484194662</v>
      </c>
      <c r="J1654" s="211">
        <v>0.43496302709365264</v>
      </c>
      <c r="K1654" s="211">
        <v>0.59663027517177736</v>
      </c>
      <c r="L1654" s="211">
        <v>0.27754996896733647</v>
      </c>
      <c r="M1654" s="211">
        <v>8.60882517643487E-2</v>
      </c>
      <c r="N1654" s="211">
        <v>0.47935608261257423</v>
      </c>
      <c r="O1654" s="211">
        <v>0.65886129690540163</v>
      </c>
      <c r="P1654" s="211">
        <v>6.5839687282585893E-2</v>
      </c>
      <c r="Q1654" s="211">
        <v>0.11663648334660784</v>
      </c>
      <c r="R1654" s="211">
        <v>0.43947532636664849</v>
      </c>
      <c r="S1654" s="211">
        <v>0.35914242258121093</v>
      </c>
      <c r="T1654" s="211">
        <v>0.55308544355226508</v>
      </c>
      <c r="U1654" s="211">
        <v>0.43133993674580096</v>
      </c>
      <c r="V1654" s="211">
        <v>7.9509808826319042E-2</v>
      </c>
      <c r="W1654" s="211">
        <v>0.60633169040315116</v>
      </c>
      <c r="X1654" s="211">
        <v>0.28984074185813535</v>
      </c>
      <c r="Y1654" s="211">
        <v>0.5403990738217449</v>
      </c>
      <c r="Z1654" s="211">
        <v>0.14935919439735995</v>
      </c>
      <c r="AA1654" s="212">
        <v>0.12040865570400049</v>
      </c>
    </row>
    <row r="1655" spans="1:27" x14ac:dyDescent="0.35">
      <c r="A1655" s="210" t="s">
        <v>2331</v>
      </c>
      <c r="B1655" s="217">
        <v>128.14109607902716</v>
      </c>
      <c r="C1655" s="211">
        <v>5.1797014774522636E-2</v>
      </c>
      <c r="D1655" s="211">
        <v>0.13052846775268831</v>
      </c>
      <c r="E1655" s="211">
        <v>6.9789957560829674E-2</v>
      </c>
      <c r="F1655" s="211">
        <v>0.10958801015661787</v>
      </c>
      <c r="G1655" s="211">
        <v>0.12104452107754583</v>
      </c>
      <c r="H1655" s="211">
        <v>0.12184085794127412</v>
      </c>
      <c r="I1655" s="211">
        <v>0.49536802194275387</v>
      </c>
      <c r="J1655" s="211">
        <v>0.47561397881121881</v>
      </c>
      <c r="K1655" s="211">
        <v>0.52626525140491687</v>
      </c>
      <c r="L1655" s="211">
        <v>0.27986424812680705</v>
      </c>
      <c r="M1655" s="211">
        <v>0.10678300493296844</v>
      </c>
      <c r="N1655" s="211">
        <v>0.54337933449415377</v>
      </c>
      <c r="O1655" s="211">
        <v>0.70805143959070682</v>
      </c>
      <c r="P1655" s="211">
        <v>7.3162655323590092E-2</v>
      </c>
      <c r="Q1655" s="211">
        <v>9.2505591197777973E-2</v>
      </c>
      <c r="R1655" s="211">
        <v>0.42280579709986421</v>
      </c>
      <c r="S1655" s="211">
        <v>0.32816931832346369</v>
      </c>
      <c r="T1655" s="211">
        <v>0.51992094134050648</v>
      </c>
      <c r="U1655" s="211">
        <v>0.41565765270991017</v>
      </c>
      <c r="V1655" s="211">
        <v>9.8805027188698658E-2</v>
      </c>
      <c r="W1655" s="211">
        <v>0.59502323082637831</v>
      </c>
      <c r="X1655" s="211">
        <v>0.32485780107510065</v>
      </c>
      <c r="Y1655" s="211">
        <v>0.54257140299792928</v>
      </c>
      <c r="Z1655" s="211">
        <v>0.14368579373883883</v>
      </c>
      <c r="AA1655" s="212">
        <v>0.12547671388728643</v>
      </c>
    </row>
    <row r="1656" spans="1:27" x14ac:dyDescent="0.35">
      <c r="A1656" s="210" t="s">
        <v>2332</v>
      </c>
      <c r="B1656" s="217">
        <v>142.85169083026233</v>
      </c>
      <c r="C1656" s="211">
        <v>4.8632556135081946E-2</v>
      </c>
      <c r="D1656" s="211">
        <v>0.12287733803958582</v>
      </c>
      <c r="E1656" s="211">
        <v>6.8197242379222589E-2</v>
      </c>
      <c r="F1656" s="211">
        <v>0.10865304781729866</v>
      </c>
      <c r="G1656" s="211">
        <v>0.11488577779912118</v>
      </c>
      <c r="H1656" s="211">
        <v>0.12189951606438867</v>
      </c>
      <c r="I1656" s="211">
        <v>0.48795528933075799</v>
      </c>
      <c r="J1656" s="211">
        <v>0.45990476840183458</v>
      </c>
      <c r="K1656" s="211">
        <v>0.60459828754780975</v>
      </c>
      <c r="L1656" s="211">
        <v>0.27831159284490026</v>
      </c>
      <c r="M1656" s="211">
        <v>0.10344860558318558</v>
      </c>
      <c r="N1656" s="211">
        <v>0.45944619472226544</v>
      </c>
      <c r="O1656" s="211">
        <v>0.70253373840495204</v>
      </c>
      <c r="P1656" s="211">
        <v>7.1345285474038789E-2</v>
      </c>
      <c r="Q1656" s="211">
        <v>0.10665558498207234</v>
      </c>
      <c r="R1656" s="211">
        <v>0.45008863508460378</v>
      </c>
      <c r="S1656" s="211">
        <v>0.25275432845754908</v>
      </c>
      <c r="T1656" s="211">
        <v>0.63408792069589015</v>
      </c>
      <c r="U1656" s="211">
        <v>0.38699546034770449</v>
      </c>
      <c r="V1656" s="211">
        <v>9.2091656021848503E-2</v>
      </c>
      <c r="W1656" s="211">
        <v>0.58322049759997074</v>
      </c>
      <c r="X1656" s="211">
        <v>0.344038843204925</v>
      </c>
      <c r="Y1656" s="211">
        <v>0.6545948961841761</v>
      </c>
      <c r="Z1656" s="211">
        <v>0.14606765319674708</v>
      </c>
      <c r="AA1656" s="212">
        <v>0.11685045515455679</v>
      </c>
    </row>
    <row r="1657" spans="1:27" x14ac:dyDescent="0.35">
      <c r="A1657" s="210" t="s">
        <v>2333</v>
      </c>
      <c r="B1657" s="217">
        <v>134.67726182709126</v>
      </c>
      <c r="C1657" s="211">
        <v>8.5014545903130359E-2</v>
      </c>
      <c r="D1657" s="211">
        <v>0.11785398439235131</v>
      </c>
      <c r="E1657" s="211">
        <v>7.3746073824552047E-2</v>
      </c>
      <c r="F1657" s="211">
        <v>9.2876040038690336E-2</v>
      </c>
      <c r="G1657" s="211">
        <v>0.1150400104122301</v>
      </c>
      <c r="H1657" s="211">
        <v>0.11893879709832762</v>
      </c>
      <c r="I1657" s="211">
        <v>0.47962764001636227</v>
      </c>
      <c r="J1657" s="211">
        <v>0.46237638593330888</v>
      </c>
      <c r="K1657" s="211">
        <v>0.62100411278647394</v>
      </c>
      <c r="L1657" s="211">
        <v>0.27640688724554341</v>
      </c>
      <c r="M1657" s="211">
        <v>9.8507378269758611E-2</v>
      </c>
      <c r="N1657" s="211">
        <v>0.47971749547167464</v>
      </c>
      <c r="O1657" s="211">
        <v>0.55162631907739446</v>
      </c>
      <c r="P1657" s="211">
        <v>6.7394596490601352E-2</v>
      </c>
      <c r="Q1657" s="211">
        <v>0.10836391183327619</v>
      </c>
      <c r="R1657" s="211">
        <v>0.45802190108674024</v>
      </c>
      <c r="S1657" s="211">
        <v>0.31359045587752099</v>
      </c>
      <c r="T1657" s="211">
        <v>0.58600683299227008</v>
      </c>
      <c r="U1657" s="211">
        <v>0.38821517410100881</v>
      </c>
      <c r="V1657" s="211">
        <v>9.5301671163250334E-2</v>
      </c>
      <c r="W1657" s="211">
        <v>0.58768411029308443</v>
      </c>
      <c r="X1657" s="211">
        <v>0.33771253205315166</v>
      </c>
      <c r="Y1657" s="211">
        <v>0.62787402417538463</v>
      </c>
      <c r="Z1657" s="211">
        <v>0.14554579116894775</v>
      </c>
      <c r="AA1657" s="212">
        <v>0.11637177672272105</v>
      </c>
    </row>
    <row r="1658" spans="1:27" x14ac:dyDescent="0.35">
      <c r="A1658" s="210" t="s">
        <v>2334</v>
      </c>
      <c r="B1658" s="217">
        <v>168.58832094213452</v>
      </c>
      <c r="C1658" s="211">
        <v>5.636268109814583E-2</v>
      </c>
      <c r="D1658" s="211">
        <v>0.12731074622756045</v>
      </c>
      <c r="E1658" s="211">
        <v>8.1342649415871993E-2</v>
      </c>
      <c r="F1658" s="211">
        <v>9.0466503072407362E-2</v>
      </c>
      <c r="G1658" s="211">
        <v>0.12097222021279688</v>
      </c>
      <c r="H1658" s="211">
        <v>0.1094647762555678</v>
      </c>
      <c r="I1658" s="211">
        <v>0.4823233757710037</v>
      </c>
      <c r="J1658" s="211">
        <v>0.45931438914869699</v>
      </c>
      <c r="K1658" s="211">
        <v>0.6444920658500557</v>
      </c>
      <c r="L1658" s="211">
        <v>0.27383016721413389</v>
      </c>
      <c r="M1658" s="211">
        <v>8.7949666226713713E-2</v>
      </c>
      <c r="N1658" s="211">
        <v>0.42927547228298835</v>
      </c>
      <c r="O1658" s="211">
        <v>0.70566287406995443</v>
      </c>
      <c r="P1658" s="211">
        <v>6.6182007041405644E-2</v>
      </c>
      <c r="Q1658" s="211">
        <v>0.12248434881983511</v>
      </c>
      <c r="R1658" s="211">
        <v>0.41503529281391338</v>
      </c>
      <c r="S1658" s="211">
        <v>0.32884942241428572</v>
      </c>
      <c r="T1658" s="211">
        <v>0.56901482606305365</v>
      </c>
      <c r="U1658" s="211">
        <v>0.44989836352194912</v>
      </c>
      <c r="V1658" s="211">
        <v>0.1397643162876448</v>
      </c>
      <c r="W1658" s="211">
        <v>0.58508585793323431</v>
      </c>
      <c r="X1658" s="211">
        <v>0.36513200303130577</v>
      </c>
      <c r="Y1658" s="211">
        <v>0.70971334548613974</v>
      </c>
      <c r="Z1658" s="211">
        <v>0.14847342780890105</v>
      </c>
      <c r="AA1658" s="212">
        <v>0.11639344818284121</v>
      </c>
    </row>
    <row r="1659" spans="1:27" x14ac:dyDescent="0.35">
      <c r="A1659" s="210" t="s">
        <v>2335</v>
      </c>
      <c r="B1659" s="217">
        <v>128.49866845165479</v>
      </c>
      <c r="C1659" s="211">
        <v>6.2697791114298254E-2</v>
      </c>
      <c r="D1659" s="211">
        <v>0.12786833276648368</v>
      </c>
      <c r="E1659" s="211">
        <v>8.3345451454406555E-2</v>
      </c>
      <c r="F1659" s="211">
        <v>0.10544753706733286</v>
      </c>
      <c r="G1659" s="211">
        <v>0.12205204646263193</v>
      </c>
      <c r="H1659" s="211">
        <v>0.11871631691034752</v>
      </c>
      <c r="I1659" s="211">
        <v>0.49099476798369901</v>
      </c>
      <c r="J1659" s="211">
        <v>0.39042489467967217</v>
      </c>
      <c r="K1659" s="211">
        <v>0.61971873231017027</v>
      </c>
      <c r="L1659" s="211">
        <v>0.27729574035193405</v>
      </c>
      <c r="M1659" s="211">
        <v>7.7779147537156507E-2</v>
      </c>
      <c r="N1659" s="211">
        <v>0.51648321002689768</v>
      </c>
      <c r="O1659" s="211">
        <v>0.76669306180461594</v>
      </c>
      <c r="P1659" s="211">
        <v>7.2207640396414599E-2</v>
      </c>
      <c r="Q1659" s="211">
        <v>8.1784381550976365E-2</v>
      </c>
      <c r="R1659" s="211">
        <v>0.48435773897906792</v>
      </c>
      <c r="S1659" s="211">
        <v>0.27955650438762653</v>
      </c>
      <c r="T1659" s="211">
        <v>0.59281403818908895</v>
      </c>
      <c r="U1659" s="211">
        <v>0.41751501328761209</v>
      </c>
      <c r="V1659" s="211">
        <v>5.42276605738869E-2</v>
      </c>
      <c r="W1659" s="211">
        <v>0.55857143814379473</v>
      </c>
      <c r="X1659" s="211">
        <v>0.27862123771236658</v>
      </c>
      <c r="Y1659" s="211">
        <v>0.61734945999148705</v>
      </c>
      <c r="Z1659" s="211">
        <v>0.14665062289535843</v>
      </c>
      <c r="AA1659" s="212">
        <v>0.11924078785471508</v>
      </c>
    </row>
    <row r="1660" spans="1:27" x14ac:dyDescent="0.35">
      <c r="A1660" s="210" t="s">
        <v>2336</v>
      </c>
      <c r="B1660" s="217">
        <v>143.83031980294294</v>
      </c>
      <c r="C1660" s="211">
        <v>6.500855322620383E-2</v>
      </c>
      <c r="D1660" s="211">
        <v>0.12201303342373776</v>
      </c>
      <c r="E1660" s="211">
        <v>7.0318624136224861E-2</v>
      </c>
      <c r="F1660" s="211">
        <v>0.100139833908516</v>
      </c>
      <c r="G1660" s="211">
        <v>0.12402171535571042</v>
      </c>
      <c r="H1660" s="211">
        <v>0.11089357164457229</v>
      </c>
      <c r="I1660" s="211">
        <v>0.49415192915990946</v>
      </c>
      <c r="J1660" s="211">
        <v>0.44633194385325958</v>
      </c>
      <c r="K1660" s="211">
        <v>0.54162214635483497</v>
      </c>
      <c r="L1660" s="211">
        <v>0.27530186420400526</v>
      </c>
      <c r="M1660" s="211">
        <v>0.10842569220484129</v>
      </c>
      <c r="N1660" s="211">
        <v>0.57434687312881094</v>
      </c>
      <c r="O1660" s="211">
        <v>0.72641157185071514</v>
      </c>
      <c r="P1660" s="211">
        <v>7.0024982431489954E-2</v>
      </c>
      <c r="Q1660" s="211">
        <v>0.12207119038929849</v>
      </c>
      <c r="R1660" s="211">
        <v>0.38263789546719695</v>
      </c>
      <c r="S1660" s="211">
        <v>0.3911464156351242</v>
      </c>
      <c r="T1660" s="211">
        <v>0.52421684327206008</v>
      </c>
      <c r="U1660" s="211">
        <v>0.4869781997098071</v>
      </c>
      <c r="V1660" s="211">
        <v>8.5218181529427242E-2</v>
      </c>
      <c r="W1660" s="211">
        <v>0.54912233124980636</v>
      </c>
      <c r="X1660" s="211">
        <v>0.29864420075406756</v>
      </c>
      <c r="Y1660" s="211">
        <v>0.66933880628292675</v>
      </c>
      <c r="Z1660" s="211">
        <v>0.14949677138930167</v>
      </c>
      <c r="AA1660" s="212">
        <v>0.11998980059545075</v>
      </c>
    </row>
    <row r="1661" spans="1:27" x14ac:dyDescent="0.35">
      <c r="A1661" s="210" t="s">
        <v>2337</v>
      </c>
      <c r="B1661" s="217">
        <v>170.9058586764605</v>
      </c>
      <c r="C1661" s="211">
        <v>5.4961034257221E-2</v>
      </c>
      <c r="D1661" s="211">
        <v>0.11614777809771167</v>
      </c>
      <c r="E1661" s="211">
        <v>7.5835026795100638E-2</v>
      </c>
      <c r="F1661" s="211">
        <v>0.1005532275934904</v>
      </c>
      <c r="G1661" s="211">
        <v>0.1153199642301318</v>
      </c>
      <c r="H1661" s="211">
        <v>0.12087960795217993</v>
      </c>
      <c r="I1661" s="211">
        <v>0.53338086222593373</v>
      </c>
      <c r="J1661" s="211">
        <v>0.46018966905782166</v>
      </c>
      <c r="K1661" s="211">
        <v>0.54401116833954866</v>
      </c>
      <c r="L1661" s="211">
        <v>0.27439491414927275</v>
      </c>
      <c r="M1661" s="211">
        <v>9.5026170170009583E-2</v>
      </c>
      <c r="N1661" s="211">
        <v>0.55437556788039466</v>
      </c>
      <c r="O1661" s="211">
        <v>0.75973701763376122</v>
      </c>
      <c r="P1661" s="211">
        <v>7.0638287466480723E-2</v>
      </c>
      <c r="Q1661" s="211">
        <v>5.7381351594475591E-2</v>
      </c>
      <c r="R1661" s="211">
        <v>0.4273168817406367</v>
      </c>
      <c r="S1661" s="211">
        <v>0.30723699393505854</v>
      </c>
      <c r="T1661" s="211">
        <v>0.5484006344569855</v>
      </c>
      <c r="U1661" s="211">
        <v>0.44098512806157986</v>
      </c>
      <c r="V1661" s="211">
        <v>0.18652418865189468</v>
      </c>
      <c r="W1661" s="211">
        <v>0.57044450994274265</v>
      </c>
      <c r="X1661" s="211">
        <v>0.3481986636440485</v>
      </c>
      <c r="Y1661" s="211">
        <v>0.69323107384170224</v>
      </c>
      <c r="Z1661" s="211">
        <v>0.14399934840871811</v>
      </c>
      <c r="AA1661" s="212">
        <v>0.12445514873602831</v>
      </c>
    </row>
    <row r="1662" spans="1:27" x14ac:dyDescent="0.35">
      <c r="A1662" s="210" t="s">
        <v>2338</v>
      </c>
      <c r="B1662" s="217">
        <v>141.11646474610097</v>
      </c>
      <c r="C1662" s="211">
        <v>6.9787085524353504E-2</v>
      </c>
      <c r="D1662" s="211">
        <v>0.1311238213983118</v>
      </c>
      <c r="E1662" s="211">
        <v>7.3583865166727352E-2</v>
      </c>
      <c r="F1662" s="211">
        <v>0.11471448769219536</v>
      </c>
      <c r="G1662" s="211">
        <v>0.11508876422543947</v>
      </c>
      <c r="H1662" s="211">
        <v>0.10747635701622935</v>
      </c>
      <c r="I1662" s="211">
        <v>0.49701719519348714</v>
      </c>
      <c r="J1662" s="211">
        <v>0.41200469178907334</v>
      </c>
      <c r="K1662" s="211">
        <v>0.56784841015930554</v>
      </c>
      <c r="L1662" s="211">
        <v>0.28002647046350937</v>
      </c>
      <c r="M1662" s="211">
        <v>9.5396211315619067E-2</v>
      </c>
      <c r="N1662" s="211">
        <v>0.39700422816827163</v>
      </c>
      <c r="O1662" s="211">
        <v>0.70466467750017026</v>
      </c>
      <c r="P1662" s="211">
        <v>7.2331805194392848E-2</v>
      </c>
      <c r="Q1662" s="211">
        <v>0.14129450268981658</v>
      </c>
      <c r="R1662" s="211">
        <v>0.43761590533876749</v>
      </c>
      <c r="S1662" s="211">
        <v>0.36255823989385716</v>
      </c>
      <c r="T1662" s="211">
        <v>0.56156105842904225</v>
      </c>
      <c r="U1662" s="211">
        <v>0.43162123122368767</v>
      </c>
      <c r="V1662" s="211">
        <v>0.10856417849890587</v>
      </c>
      <c r="W1662" s="211">
        <v>0.5931942990282778</v>
      </c>
      <c r="X1662" s="211">
        <v>0.23483362743053063</v>
      </c>
      <c r="Y1662" s="211">
        <v>0.6747033436923684</v>
      </c>
      <c r="Z1662" s="211">
        <v>0.14741919607522963</v>
      </c>
      <c r="AA1662" s="212">
        <v>0.12397149263923672</v>
      </c>
    </row>
    <row r="1663" spans="1:27" x14ac:dyDescent="0.35">
      <c r="A1663" s="210" t="s">
        <v>2339</v>
      </c>
      <c r="B1663" s="217">
        <v>158.63558904053968</v>
      </c>
      <c r="C1663" s="211">
        <v>5.804557896683997E-2</v>
      </c>
      <c r="D1663" s="211">
        <v>0.12332878443370923</v>
      </c>
      <c r="E1663" s="211">
        <v>7.6719086213783982E-2</v>
      </c>
      <c r="F1663" s="211">
        <v>0.10469007072870466</v>
      </c>
      <c r="G1663" s="211">
        <v>0.12206981160172209</v>
      </c>
      <c r="H1663" s="211">
        <v>0.11543708429310873</v>
      </c>
      <c r="I1663" s="211">
        <v>0.49371161522026841</v>
      </c>
      <c r="J1663" s="211">
        <v>0.44718048211237621</v>
      </c>
      <c r="K1663" s="211">
        <v>0.641174376559975</v>
      </c>
      <c r="L1663" s="211">
        <v>0.27563478298665045</v>
      </c>
      <c r="M1663" s="211">
        <v>8.5311474088258968E-2</v>
      </c>
      <c r="N1663" s="211">
        <v>0.54361026447963279</v>
      </c>
      <c r="O1663" s="211">
        <v>0.76280733842471671</v>
      </c>
      <c r="P1663" s="211">
        <v>6.7818999429807458E-2</v>
      </c>
      <c r="Q1663" s="211">
        <v>7.937384607362688E-2</v>
      </c>
      <c r="R1663" s="211">
        <v>0.43935984731331201</v>
      </c>
      <c r="S1663" s="211">
        <v>0.28068477571914507</v>
      </c>
      <c r="T1663" s="211">
        <v>0.5243215935005705</v>
      </c>
      <c r="U1663" s="211">
        <v>0.35018081691097264</v>
      </c>
      <c r="V1663" s="211">
        <v>0.16196229912198717</v>
      </c>
      <c r="W1663" s="211">
        <v>0.62996569155336757</v>
      </c>
      <c r="X1663" s="211">
        <v>0.26422051097141014</v>
      </c>
      <c r="Y1663" s="211">
        <v>0.67496196539188169</v>
      </c>
      <c r="Z1663" s="211">
        <v>0.14944025136494746</v>
      </c>
      <c r="AA1663" s="212">
        <v>0.11749911260589993</v>
      </c>
    </row>
    <row r="1664" spans="1:27" x14ac:dyDescent="0.35">
      <c r="A1664" s="210" t="s">
        <v>2340</v>
      </c>
      <c r="B1664" s="217">
        <v>131.41613702376537</v>
      </c>
      <c r="C1664" s="211">
        <v>6.2134875714412285E-2</v>
      </c>
      <c r="D1664" s="211">
        <v>0.12272594145317756</v>
      </c>
      <c r="E1664" s="211">
        <v>7.7371860495076633E-2</v>
      </c>
      <c r="F1664" s="211">
        <v>8.9025445429586028E-2</v>
      </c>
      <c r="G1664" s="211">
        <v>0.12537648341722304</v>
      </c>
      <c r="H1664" s="211">
        <v>0.11518981588248044</v>
      </c>
      <c r="I1664" s="211">
        <v>0.49938989471309869</v>
      </c>
      <c r="J1664" s="211">
        <v>0.44198311452376199</v>
      </c>
      <c r="K1664" s="211">
        <v>0.6309000265720367</v>
      </c>
      <c r="L1664" s="211">
        <v>0.26910786643462903</v>
      </c>
      <c r="M1664" s="211">
        <v>9.6123316314015078E-2</v>
      </c>
      <c r="N1664" s="211">
        <v>0.39867806975329689</v>
      </c>
      <c r="O1664" s="211">
        <v>0.60773007804841117</v>
      </c>
      <c r="P1664" s="211">
        <v>7.0147583948614922E-2</v>
      </c>
      <c r="Q1664" s="211">
        <v>9.5636481705595355E-2</v>
      </c>
      <c r="R1664" s="211">
        <v>0.45152234068926983</v>
      </c>
      <c r="S1664" s="211">
        <v>0.30654204271804519</v>
      </c>
      <c r="T1664" s="211">
        <v>0.51873007761210321</v>
      </c>
      <c r="U1664" s="211">
        <v>0.42356985170185835</v>
      </c>
      <c r="V1664" s="211">
        <v>8.6201256313607963E-2</v>
      </c>
      <c r="W1664" s="211">
        <v>0.52020560873546362</v>
      </c>
      <c r="X1664" s="211">
        <v>0.38213883254254877</v>
      </c>
      <c r="Y1664" s="211">
        <v>0.6224582472432576</v>
      </c>
      <c r="Z1664" s="211">
        <v>0.14489625454398566</v>
      </c>
      <c r="AA1664" s="212">
        <v>0.11782283363907638</v>
      </c>
    </row>
    <row r="1665" spans="1:27" x14ac:dyDescent="0.35">
      <c r="A1665" s="210" t="s">
        <v>2341</v>
      </c>
      <c r="B1665" s="217">
        <v>124.03538676730543</v>
      </c>
      <c r="C1665" s="211">
        <v>7.5535452022746197E-2</v>
      </c>
      <c r="D1665" s="211">
        <v>0.11934991908939571</v>
      </c>
      <c r="E1665" s="211">
        <v>8.0220235046014873E-2</v>
      </c>
      <c r="F1665" s="211">
        <v>0.10265664887632944</v>
      </c>
      <c r="G1665" s="211">
        <v>0.12315042872624297</v>
      </c>
      <c r="H1665" s="211">
        <v>0.11998210394655734</v>
      </c>
      <c r="I1665" s="211">
        <v>0.4968364961544916</v>
      </c>
      <c r="J1665" s="211">
        <v>0.48960186256071003</v>
      </c>
      <c r="K1665" s="211">
        <v>0.63891106878762816</v>
      </c>
      <c r="L1665" s="211">
        <v>0.27520495740049294</v>
      </c>
      <c r="M1665" s="211">
        <v>0.11205178285695194</v>
      </c>
      <c r="N1665" s="211">
        <v>0.37229057242324742</v>
      </c>
      <c r="O1665" s="211">
        <v>0.66609468739285937</v>
      </c>
      <c r="P1665" s="211">
        <v>6.9919686771028514E-2</v>
      </c>
      <c r="Q1665" s="211">
        <v>5.4524286344453762E-2</v>
      </c>
      <c r="R1665" s="211">
        <v>0.44525457246959127</v>
      </c>
      <c r="S1665" s="211">
        <v>0.30940090412958077</v>
      </c>
      <c r="T1665" s="211">
        <v>0.55710039216084728</v>
      </c>
      <c r="U1665" s="211">
        <v>0.54989172885113213</v>
      </c>
      <c r="V1665" s="211">
        <v>5.1518879186354734E-2</v>
      </c>
      <c r="W1665" s="211">
        <v>0.55875717102040467</v>
      </c>
      <c r="X1665" s="211">
        <v>0.32646186333337923</v>
      </c>
      <c r="Y1665" s="211">
        <v>0.57429193457194994</v>
      </c>
      <c r="Z1665" s="211">
        <v>0.14897224047968588</v>
      </c>
      <c r="AA1665" s="212">
        <v>0.11924978103317914</v>
      </c>
    </row>
    <row r="1666" spans="1:27" x14ac:dyDescent="0.35">
      <c r="A1666" s="210" t="s">
        <v>2342</v>
      </c>
      <c r="B1666" s="217">
        <v>155.03228953787598</v>
      </c>
      <c r="C1666" s="211">
        <v>5.1290912366208398E-2</v>
      </c>
      <c r="D1666" s="211">
        <v>0.12171225324817908</v>
      </c>
      <c r="E1666" s="211">
        <v>7.6033463733638965E-2</v>
      </c>
      <c r="F1666" s="211">
        <v>8.8345281490344318E-2</v>
      </c>
      <c r="G1666" s="211">
        <v>0.12118912727361303</v>
      </c>
      <c r="H1666" s="211">
        <v>0.12503337479272028</v>
      </c>
      <c r="I1666" s="211">
        <v>0.44106911874946869</v>
      </c>
      <c r="J1666" s="211">
        <v>0.41010235761914043</v>
      </c>
      <c r="K1666" s="211">
        <v>0.60471779363601108</v>
      </c>
      <c r="L1666" s="211">
        <v>0.27190812920819551</v>
      </c>
      <c r="M1666" s="211">
        <v>8.1948919972846632E-2</v>
      </c>
      <c r="N1666" s="211">
        <v>0.37192439800812327</v>
      </c>
      <c r="O1666" s="211">
        <v>0.59730550250927195</v>
      </c>
      <c r="P1666" s="211">
        <v>7.0331437054863194E-2</v>
      </c>
      <c r="Q1666" s="211">
        <v>0.10031370016132711</v>
      </c>
      <c r="R1666" s="211">
        <v>0.43705779389441379</v>
      </c>
      <c r="S1666" s="211">
        <v>0.31274392522507477</v>
      </c>
      <c r="T1666" s="211">
        <v>0.58339551112054444</v>
      </c>
      <c r="U1666" s="211">
        <v>0.48339682730354028</v>
      </c>
      <c r="V1666" s="211">
        <v>0.14571854099745479</v>
      </c>
      <c r="W1666" s="211">
        <v>0.52492901093780742</v>
      </c>
      <c r="X1666" s="211">
        <v>0.29593573645780502</v>
      </c>
      <c r="Y1666" s="211">
        <v>0.61644880644347133</v>
      </c>
      <c r="Z1666" s="211">
        <v>0.14434864321223029</v>
      </c>
      <c r="AA1666" s="212">
        <v>0.11636603458773971</v>
      </c>
    </row>
    <row r="1667" spans="1:27" x14ac:dyDescent="0.35">
      <c r="A1667" s="210" t="s">
        <v>2343</v>
      </c>
      <c r="B1667" s="217">
        <v>160.92662328009752</v>
      </c>
      <c r="C1667" s="211">
        <v>6.2113771423521577E-2</v>
      </c>
      <c r="D1667" s="211">
        <v>0.13046722662161298</v>
      </c>
      <c r="E1667" s="211">
        <v>7.1226460060820479E-2</v>
      </c>
      <c r="F1667" s="211">
        <v>0.10097197593217129</v>
      </c>
      <c r="G1667" s="211">
        <v>0.11680084369033233</v>
      </c>
      <c r="H1667" s="211">
        <v>0.11247772322287886</v>
      </c>
      <c r="I1667" s="211">
        <v>0.42892698038691479</v>
      </c>
      <c r="J1667" s="211">
        <v>0.46113719669949915</v>
      </c>
      <c r="K1667" s="211">
        <v>0.58364082175745691</v>
      </c>
      <c r="L1667" s="211">
        <v>0.2753530497560161</v>
      </c>
      <c r="M1667" s="211">
        <v>9.8912525757018366E-2</v>
      </c>
      <c r="N1667" s="211">
        <v>0.53064633989800969</v>
      </c>
      <c r="O1667" s="211">
        <v>0.74095255611006661</v>
      </c>
      <c r="P1667" s="211">
        <v>7.4323151858501579E-2</v>
      </c>
      <c r="Q1667" s="211">
        <v>6.5990826258095006E-2</v>
      </c>
      <c r="R1667" s="211">
        <v>0.42374829705476941</v>
      </c>
      <c r="S1667" s="211">
        <v>0.2842115853297944</v>
      </c>
      <c r="T1667" s="211">
        <v>0.55661422736529331</v>
      </c>
      <c r="U1667" s="211">
        <v>0.39219681636059978</v>
      </c>
      <c r="V1667" s="211">
        <v>0.16174931392828426</v>
      </c>
      <c r="W1667" s="211">
        <v>0.60991591714442173</v>
      </c>
      <c r="X1667" s="211">
        <v>0.30721586377548471</v>
      </c>
      <c r="Y1667" s="211">
        <v>0.53908888265049726</v>
      </c>
      <c r="Z1667" s="211">
        <v>0.14712897632124011</v>
      </c>
      <c r="AA1667" s="212">
        <v>0.11918360408623595</v>
      </c>
    </row>
    <row r="1668" spans="1:27" x14ac:dyDescent="0.35">
      <c r="A1668" s="210" t="s">
        <v>2344</v>
      </c>
      <c r="B1668" s="217">
        <v>108.44410251618478</v>
      </c>
      <c r="C1668" s="211">
        <v>6.0517489324751234E-2</v>
      </c>
      <c r="D1668" s="211">
        <v>0.12131028566338534</v>
      </c>
      <c r="E1668" s="211">
        <v>7.7916568721802068E-2</v>
      </c>
      <c r="F1668" s="211">
        <v>7.3674826714200919E-2</v>
      </c>
      <c r="G1668" s="211">
        <v>0.12097510220739059</v>
      </c>
      <c r="H1668" s="211">
        <v>0.11551254891627084</v>
      </c>
      <c r="I1668" s="211">
        <v>0.47491784642552032</v>
      </c>
      <c r="J1668" s="211">
        <v>0.44389615020869078</v>
      </c>
      <c r="K1668" s="211">
        <v>0.63169687618019033</v>
      </c>
      <c r="L1668" s="211">
        <v>0.27769753063181429</v>
      </c>
      <c r="M1668" s="211">
        <v>9.6226156409768976E-2</v>
      </c>
      <c r="N1668" s="211">
        <v>0.44659517567377915</v>
      </c>
      <c r="O1668" s="211">
        <v>0.64981786619180359</v>
      </c>
      <c r="P1668" s="211">
        <v>6.3953697711707461E-2</v>
      </c>
      <c r="Q1668" s="211">
        <v>5.8089857946267656E-2</v>
      </c>
      <c r="R1668" s="211">
        <v>0.37749107174579388</v>
      </c>
      <c r="S1668" s="211">
        <v>0.29565457587018079</v>
      </c>
      <c r="T1668" s="211">
        <v>0.49703649944285933</v>
      </c>
      <c r="U1668" s="211">
        <v>0.38001021076185704</v>
      </c>
      <c r="V1668" s="211">
        <v>7.1827295017184711E-2</v>
      </c>
      <c r="W1668" s="211">
        <v>0.53973778049305654</v>
      </c>
      <c r="X1668" s="211">
        <v>0.27473890116178767</v>
      </c>
      <c r="Y1668" s="211">
        <v>0.66032607335166293</v>
      </c>
      <c r="Z1668" s="211">
        <v>0.14669495698248688</v>
      </c>
      <c r="AA1668" s="212">
        <v>0.12438586434636788</v>
      </c>
    </row>
    <row r="1669" spans="1:27" x14ac:dyDescent="0.35">
      <c r="A1669" s="210" t="s">
        <v>2345</v>
      </c>
      <c r="B1669" s="217">
        <v>153.18585471216093</v>
      </c>
      <c r="C1669" s="211">
        <v>8.1885759914604561E-2</v>
      </c>
      <c r="D1669" s="211">
        <v>0.12480190344156199</v>
      </c>
      <c r="E1669" s="211">
        <v>7.791042814218245E-2</v>
      </c>
      <c r="F1669" s="211">
        <v>6.8163387928467989E-2</v>
      </c>
      <c r="G1669" s="211">
        <v>0.12534019840257221</v>
      </c>
      <c r="H1669" s="211">
        <v>0.11988305491038326</v>
      </c>
      <c r="I1669" s="211">
        <v>0.44765395995022578</v>
      </c>
      <c r="J1669" s="211">
        <v>0.42073857007065929</v>
      </c>
      <c r="K1669" s="211">
        <v>0.64037828931951069</v>
      </c>
      <c r="L1669" s="211">
        <v>0.27655938186350859</v>
      </c>
      <c r="M1669" s="211">
        <v>9.7798098125068511E-2</v>
      </c>
      <c r="N1669" s="211">
        <v>0.54689426786602824</v>
      </c>
      <c r="O1669" s="211">
        <v>0.71279762889579401</v>
      </c>
      <c r="P1669" s="211">
        <v>7.3765990044437971E-2</v>
      </c>
      <c r="Q1669" s="211">
        <v>5.1609052487665841E-2</v>
      </c>
      <c r="R1669" s="211">
        <v>0.44279558823367665</v>
      </c>
      <c r="S1669" s="211">
        <v>0.39159699507754242</v>
      </c>
      <c r="T1669" s="211">
        <v>0.53666263965494354</v>
      </c>
      <c r="U1669" s="211">
        <v>0.44826095448593389</v>
      </c>
      <c r="V1669" s="211">
        <v>9.2329218377274203E-2</v>
      </c>
      <c r="W1669" s="211">
        <v>0.52332787873119946</v>
      </c>
      <c r="X1669" s="211">
        <v>0.34001821125747822</v>
      </c>
      <c r="Y1669" s="211">
        <v>0.59217569685542726</v>
      </c>
      <c r="Z1669" s="211">
        <v>0.14505065880892851</v>
      </c>
      <c r="AA1669" s="212">
        <v>0.11734074298525486</v>
      </c>
    </row>
    <row r="1670" spans="1:27" x14ac:dyDescent="0.35">
      <c r="A1670" s="210" t="s">
        <v>2346</v>
      </c>
      <c r="B1670" s="217">
        <v>134.93693694810813</v>
      </c>
      <c r="C1670" s="211">
        <v>7.4120709962504319E-2</v>
      </c>
      <c r="D1670" s="211">
        <v>0.12594182813310345</v>
      </c>
      <c r="E1670" s="211">
        <v>8.4421347482447534E-2</v>
      </c>
      <c r="F1670" s="211">
        <v>0.10366503951466768</v>
      </c>
      <c r="G1670" s="211">
        <v>0.12518014641858305</v>
      </c>
      <c r="H1670" s="211">
        <v>0.12014523319255942</v>
      </c>
      <c r="I1670" s="211">
        <v>0.49728480343718046</v>
      </c>
      <c r="J1670" s="211">
        <v>0.43462162156846729</v>
      </c>
      <c r="K1670" s="211">
        <v>0.57947282379965848</v>
      </c>
      <c r="L1670" s="211">
        <v>0.28027073228304</v>
      </c>
      <c r="M1670" s="211">
        <v>0.10697862964350095</v>
      </c>
      <c r="N1670" s="211">
        <v>0.56497245922937922</v>
      </c>
      <c r="O1670" s="211">
        <v>0.76058597406939477</v>
      </c>
      <c r="P1670" s="211">
        <v>7.133996209416206E-2</v>
      </c>
      <c r="Q1670" s="211">
        <v>7.0269702916951837E-2</v>
      </c>
      <c r="R1670" s="211">
        <v>0.45907265458664526</v>
      </c>
      <c r="S1670" s="211">
        <v>0.30368107581726955</v>
      </c>
      <c r="T1670" s="211">
        <v>0.46466932445003595</v>
      </c>
      <c r="U1670" s="211">
        <v>0.34759690917144043</v>
      </c>
      <c r="V1670" s="211">
        <v>0.11033330294575028</v>
      </c>
      <c r="W1670" s="211">
        <v>0.57780299847167427</v>
      </c>
      <c r="X1670" s="211">
        <v>0.2797740074144035</v>
      </c>
      <c r="Y1670" s="211">
        <v>0.54441721987797576</v>
      </c>
      <c r="Z1670" s="211">
        <v>0.14210618771177214</v>
      </c>
      <c r="AA1670" s="212">
        <v>0.12362826568662821</v>
      </c>
    </row>
    <row r="1671" spans="1:27" x14ac:dyDescent="0.35">
      <c r="A1671" s="210" t="s">
        <v>2347</v>
      </c>
      <c r="B1671" s="217">
        <v>128.62332508847405</v>
      </c>
      <c r="C1671" s="211">
        <v>7.5151762213470488E-2</v>
      </c>
      <c r="D1671" s="211">
        <v>0.12126480271520648</v>
      </c>
      <c r="E1671" s="211">
        <v>7.2800845327974373E-2</v>
      </c>
      <c r="F1671" s="211">
        <v>9.8978258900087879E-2</v>
      </c>
      <c r="G1671" s="211">
        <v>0.12141931620648658</v>
      </c>
      <c r="H1671" s="211">
        <v>0.11940976853311758</v>
      </c>
      <c r="I1671" s="211">
        <v>0.47910972742077573</v>
      </c>
      <c r="J1671" s="211">
        <v>0.45094102914956891</v>
      </c>
      <c r="K1671" s="211">
        <v>0.62943167649817455</v>
      </c>
      <c r="L1671" s="211">
        <v>0.27683223671635121</v>
      </c>
      <c r="M1671" s="211">
        <v>8.8380891559988226E-2</v>
      </c>
      <c r="N1671" s="211">
        <v>0.39987317672382516</v>
      </c>
      <c r="O1671" s="211">
        <v>0.70558955577323124</v>
      </c>
      <c r="P1671" s="211">
        <v>6.5946901189401178E-2</v>
      </c>
      <c r="Q1671" s="211">
        <v>0.10469047675944382</v>
      </c>
      <c r="R1671" s="211">
        <v>0.42165570516096529</v>
      </c>
      <c r="S1671" s="211">
        <v>0.29813692906700873</v>
      </c>
      <c r="T1671" s="211">
        <v>0.52713054192869413</v>
      </c>
      <c r="U1671" s="211">
        <v>0.41034987141945051</v>
      </c>
      <c r="V1671" s="211">
        <v>7.8125662798847112E-2</v>
      </c>
      <c r="W1671" s="211">
        <v>0.53146105356486628</v>
      </c>
      <c r="X1671" s="211">
        <v>0.41117516354694805</v>
      </c>
      <c r="Y1671" s="211">
        <v>0.69807942098525089</v>
      </c>
      <c r="Z1671" s="211">
        <v>0.14778369710477093</v>
      </c>
      <c r="AA1671" s="212">
        <v>0.11439267153132507</v>
      </c>
    </row>
    <row r="1672" spans="1:27" x14ac:dyDescent="0.35">
      <c r="A1672" s="210" t="s">
        <v>2348</v>
      </c>
      <c r="B1672" s="217">
        <v>132.07769461434427</v>
      </c>
      <c r="C1672" s="211">
        <v>7.4174188532537322E-2</v>
      </c>
      <c r="D1672" s="211">
        <v>0.12678469155626132</v>
      </c>
      <c r="E1672" s="211">
        <v>7.1846059359780626E-2</v>
      </c>
      <c r="F1672" s="211">
        <v>9.9649335984337867E-2</v>
      </c>
      <c r="G1672" s="211">
        <v>0.1157865509651671</v>
      </c>
      <c r="H1672" s="211">
        <v>0.11873912545007405</v>
      </c>
      <c r="I1672" s="211">
        <v>0.52804288952888223</v>
      </c>
      <c r="J1672" s="211">
        <v>0.44383557065612311</v>
      </c>
      <c r="K1672" s="211">
        <v>0.64953741593803582</v>
      </c>
      <c r="L1672" s="211">
        <v>0.27055177559706489</v>
      </c>
      <c r="M1672" s="211">
        <v>0.10346164338191938</v>
      </c>
      <c r="N1672" s="211">
        <v>0.44251276926700411</v>
      </c>
      <c r="O1672" s="211">
        <v>0.67385600736205453</v>
      </c>
      <c r="P1672" s="211">
        <v>7.0557858084846992E-2</v>
      </c>
      <c r="Q1672" s="211">
        <v>7.0943401550126475E-2</v>
      </c>
      <c r="R1672" s="211">
        <v>0.45609664789025695</v>
      </c>
      <c r="S1672" s="211">
        <v>0.34750741251187228</v>
      </c>
      <c r="T1672" s="211">
        <v>0.60093164137500632</v>
      </c>
      <c r="U1672" s="211">
        <v>0.49090652549528491</v>
      </c>
      <c r="V1672" s="211">
        <v>7.6007162290653671E-2</v>
      </c>
      <c r="W1672" s="211">
        <v>0.52844775532493171</v>
      </c>
      <c r="X1672" s="211">
        <v>0.30944233936509791</v>
      </c>
      <c r="Y1672" s="211">
        <v>0.63919690608144319</v>
      </c>
      <c r="Z1672" s="211">
        <v>0.14650666915307758</v>
      </c>
      <c r="AA1672" s="212">
        <v>0.12549853522476423</v>
      </c>
    </row>
    <row r="1673" spans="1:27" x14ac:dyDescent="0.35">
      <c r="A1673" s="210" t="s">
        <v>2349</v>
      </c>
      <c r="B1673" s="217">
        <v>141.07898894723851</v>
      </c>
      <c r="C1673" s="211">
        <v>6.2018997874563345E-2</v>
      </c>
      <c r="D1673" s="211">
        <v>0.11692887303136439</v>
      </c>
      <c r="E1673" s="211">
        <v>7.426877021537541E-2</v>
      </c>
      <c r="F1673" s="211">
        <v>8.6659846139070684E-2</v>
      </c>
      <c r="G1673" s="211">
        <v>0.12496819818134551</v>
      </c>
      <c r="H1673" s="211">
        <v>0.10672633419988856</v>
      </c>
      <c r="I1673" s="211">
        <v>0.44141134467862464</v>
      </c>
      <c r="J1673" s="211">
        <v>0.43521449014866309</v>
      </c>
      <c r="K1673" s="211">
        <v>0.55342742853408822</v>
      </c>
      <c r="L1673" s="211">
        <v>0.26808379584782394</v>
      </c>
      <c r="M1673" s="211">
        <v>9.6930968234639023E-2</v>
      </c>
      <c r="N1673" s="211">
        <v>0.40117052247058393</v>
      </c>
      <c r="O1673" s="211">
        <v>0.73708955846041846</v>
      </c>
      <c r="P1673" s="211">
        <v>7.0262295779980583E-2</v>
      </c>
      <c r="Q1673" s="211">
        <v>6.5032558142929117E-2</v>
      </c>
      <c r="R1673" s="211">
        <v>0.44306386732778452</v>
      </c>
      <c r="S1673" s="211">
        <v>0.34897643384359905</v>
      </c>
      <c r="T1673" s="211">
        <v>0.51088888341181871</v>
      </c>
      <c r="U1673" s="211">
        <v>0.3516208722678098</v>
      </c>
      <c r="V1673" s="211">
        <v>0.12911449372133199</v>
      </c>
      <c r="W1673" s="211">
        <v>0.53479687121148289</v>
      </c>
      <c r="X1673" s="211">
        <v>0.31580154271318461</v>
      </c>
      <c r="Y1673" s="211">
        <v>0.68139267888801824</v>
      </c>
      <c r="Z1673" s="211">
        <v>0.14971079621607553</v>
      </c>
      <c r="AA1673" s="212">
        <v>0.11641105909027634</v>
      </c>
    </row>
    <row r="1674" spans="1:27" x14ac:dyDescent="0.35">
      <c r="A1674" s="210" t="s">
        <v>2350</v>
      </c>
      <c r="B1674" s="217">
        <v>120.17499560242879</v>
      </c>
      <c r="C1674" s="211">
        <v>5.0067893545718056E-2</v>
      </c>
      <c r="D1674" s="211">
        <v>0.12512402688472676</v>
      </c>
      <c r="E1674" s="211">
        <v>7.5374815601206707E-2</v>
      </c>
      <c r="F1674" s="211">
        <v>0.1057468717194576</v>
      </c>
      <c r="G1674" s="211">
        <v>0.12125198271174077</v>
      </c>
      <c r="H1674" s="211">
        <v>0.11821946764230751</v>
      </c>
      <c r="I1674" s="211">
        <v>0.48190774610400794</v>
      </c>
      <c r="J1674" s="211">
        <v>0.43400397168479138</v>
      </c>
      <c r="K1674" s="211">
        <v>0.58202281246822496</v>
      </c>
      <c r="L1674" s="211">
        <v>0.2671554628583962</v>
      </c>
      <c r="M1674" s="211">
        <v>0.11984055972201242</v>
      </c>
      <c r="N1674" s="211">
        <v>0.50103792178800366</v>
      </c>
      <c r="O1674" s="211">
        <v>0.66700553099959736</v>
      </c>
      <c r="P1674" s="211">
        <v>6.834373917975077E-2</v>
      </c>
      <c r="Q1674" s="211">
        <v>5.8589281580143315E-2</v>
      </c>
      <c r="R1674" s="211">
        <v>0.46789446509368871</v>
      </c>
      <c r="S1674" s="211">
        <v>0.35026938397156698</v>
      </c>
      <c r="T1674" s="211">
        <v>0.52476502779247358</v>
      </c>
      <c r="U1674" s="211">
        <v>0.45915346906503018</v>
      </c>
      <c r="V1674" s="211">
        <v>5.9868690015853154E-2</v>
      </c>
      <c r="W1674" s="211">
        <v>0.62234347779320465</v>
      </c>
      <c r="X1674" s="211">
        <v>0.27218152486229674</v>
      </c>
      <c r="Y1674" s="211">
        <v>0.58751555935095601</v>
      </c>
      <c r="Z1674" s="211">
        <v>0.14830427888735631</v>
      </c>
      <c r="AA1674" s="212">
        <v>0.12257263312952474</v>
      </c>
    </row>
    <row r="1675" spans="1:27" x14ac:dyDescent="0.35">
      <c r="A1675" s="210" t="s">
        <v>2351</v>
      </c>
      <c r="B1675" s="217">
        <v>144.38080488522223</v>
      </c>
      <c r="C1675" s="211">
        <v>6.9924651982892716E-2</v>
      </c>
      <c r="D1675" s="211">
        <v>0.1230718472222868</v>
      </c>
      <c r="E1675" s="211">
        <v>6.9846487176161015E-2</v>
      </c>
      <c r="F1675" s="211">
        <v>0.11532464219285395</v>
      </c>
      <c r="G1675" s="211">
        <v>0.12439834251028997</v>
      </c>
      <c r="H1675" s="211">
        <v>0.12010717449952883</v>
      </c>
      <c r="I1675" s="211">
        <v>0.52784045231053733</v>
      </c>
      <c r="J1675" s="211">
        <v>0.44664564274849738</v>
      </c>
      <c r="K1675" s="211">
        <v>0.52087709446724995</v>
      </c>
      <c r="L1675" s="211">
        <v>0.27283295400794338</v>
      </c>
      <c r="M1675" s="211">
        <v>0.10232154540930101</v>
      </c>
      <c r="N1675" s="211">
        <v>0.37303145107578961</v>
      </c>
      <c r="O1675" s="211">
        <v>0.69750501099594608</v>
      </c>
      <c r="P1675" s="211">
        <v>6.9612126464685398E-2</v>
      </c>
      <c r="Q1675" s="211">
        <v>5.5126144680757383E-2</v>
      </c>
      <c r="R1675" s="211">
        <v>0.44221008757161862</v>
      </c>
      <c r="S1675" s="211">
        <v>0.42973713512409584</v>
      </c>
      <c r="T1675" s="211">
        <v>0.57722656921962578</v>
      </c>
      <c r="U1675" s="211">
        <v>0.37262368308615729</v>
      </c>
      <c r="V1675" s="211">
        <v>0.15924027839046759</v>
      </c>
      <c r="W1675" s="211">
        <v>0.5454677060033396</v>
      </c>
      <c r="X1675" s="211">
        <v>0.29981343677147715</v>
      </c>
      <c r="Y1675" s="211">
        <v>0.75199355880252816</v>
      </c>
      <c r="Z1675" s="211">
        <v>0.14855638692084971</v>
      </c>
      <c r="AA1675" s="212">
        <v>0.12574618554837641</v>
      </c>
    </row>
    <row r="1676" spans="1:27" x14ac:dyDescent="0.35">
      <c r="A1676" s="210" t="s">
        <v>2352</v>
      </c>
      <c r="B1676" s="217">
        <v>158.34329086335109</v>
      </c>
      <c r="C1676" s="211">
        <v>6.9405870076514761E-2</v>
      </c>
      <c r="D1676" s="211">
        <v>0.1286426859764819</v>
      </c>
      <c r="E1676" s="211">
        <v>7.9755062999733048E-2</v>
      </c>
      <c r="F1676" s="211">
        <v>8.5010911671798084E-2</v>
      </c>
      <c r="G1676" s="211">
        <v>0.1206526872954585</v>
      </c>
      <c r="H1676" s="211">
        <v>0.11285131936263623</v>
      </c>
      <c r="I1676" s="211">
        <v>0.50441896072999293</v>
      </c>
      <c r="J1676" s="211">
        <v>0.45656652641645878</v>
      </c>
      <c r="K1676" s="211">
        <v>0.63534365494681255</v>
      </c>
      <c r="L1676" s="211">
        <v>0.28177432315271261</v>
      </c>
      <c r="M1676" s="211">
        <v>9.9004264751706053E-2</v>
      </c>
      <c r="N1676" s="211">
        <v>0.52816659746041472</v>
      </c>
      <c r="O1676" s="211">
        <v>0.71722812780405931</v>
      </c>
      <c r="P1676" s="211">
        <v>6.5634779133696128E-2</v>
      </c>
      <c r="Q1676" s="211">
        <v>4.8468758466671154E-2</v>
      </c>
      <c r="R1676" s="211">
        <v>0.38307709439563531</v>
      </c>
      <c r="S1676" s="211">
        <v>0.33289603760328135</v>
      </c>
      <c r="T1676" s="211">
        <v>0.50515513291048197</v>
      </c>
      <c r="U1676" s="211">
        <v>0.55177908328445047</v>
      </c>
      <c r="V1676" s="211">
        <v>8.7630142976564379E-2</v>
      </c>
      <c r="W1676" s="211">
        <v>0.55501311786210128</v>
      </c>
      <c r="X1676" s="211">
        <v>0.30620673121865211</v>
      </c>
      <c r="Y1676" s="211">
        <v>0.7113325922406164</v>
      </c>
      <c r="Z1676" s="211">
        <v>0.14786150584447938</v>
      </c>
      <c r="AA1676" s="212">
        <v>0.11444483032936136</v>
      </c>
    </row>
    <row r="1677" spans="1:27" x14ac:dyDescent="0.35">
      <c r="A1677" s="210" t="s">
        <v>2353</v>
      </c>
      <c r="B1677" s="217">
        <v>151.74296231631581</v>
      </c>
      <c r="C1677" s="211">
        <v>5.9162984547885981E-2</v>
      </c>
      <c r="D1677" s="211">
        <v>0.13205502406564046</v>
      </c>
      <c r="E1677" s="211">
        <v>8.6250136801393956E-2</v>
      </c>
      <c r="F1677" s="211">
        <v>9.234490358161429E-2</v>
      </c>
      <c r="G1677" s="211">
        <v>0.12095338145604848</v>
      </c>
      <c r="H1677" s="211">
        <v>0.11809621249099095</v>
      </c>
      <c r="I1677" s="211">
        <v>0.47685631163071907</v>
      </c>
      <c r="J1677" s="211">
        <v>0.45601817701110681</v>
      </c>
      <c r="K1677" s="211">
        <v>0.61882777075139372</v>
      </c>
      <c r="L1677" s="211">
        <v>0.28437991488457576</v>
      </c>
      <c r="M1677" s="211">
        <v>0.10624926586882107</v>
      </c>
      <c r="N1677" s="211">
        <v>0.51623524872889082</v>
      </c>
      <c r="O1677" s="211">
        <v>0.69090168032413968</v>
      </c>
      <c r="P1677" s="211">
        <v>6.8189039830389889E-2</v>
      </c>
      <c r="Q1677" s="211">
        <v>0.13569648344042176</v>
      </c>
      <c r="R1677" s="211">
        <v>0.45940013107041705</v>
      </c>
      <c r="S1677" s="211">
        <v>0.32144890457665953</v>
      </c>
      <c r="T1677" s="211">
        <v>0.51822089622685152</v>
      </c>
      <c r="U1677" s="211">
        <v>0.40492336146052293</v>
      </c>
      <c r="V1677" s="211">
        <v>0.11063052302532064</v>
      </c>
      <c r="W1677" s="211">
        <v>0.59232861502207068</v>
      </c>
      <c r="X1677" s="211">
        <v>0.31390557670429375</v>
      </c>
      <c r="Y1677" s="211">
        <v>0.65481215145611837</v>
      </c>
      <c r="Z1677" s="211">
        <v>0.14397017940299683</v>
      </c>
      <c r="AA1677" s="212">
        <v>0.1225500051191323</v>
      </c>
    </row>
    <row r="1678" spans="1:27" x14ac:dyDescent="0.35">
      <c r="A1678" s="210" t="s">
        <v>2354</v>
      </c>
      <c r="B1678" s="217">
        <v>155.70832099946358</v>
      </c>
      <c r="C1678" s="211">
        <v>6.0917073926839781E-2</v>
      </c>
      <c r="D1678" s="211">
        <v>0.13129040688949151</v>
      </c>
      <c r="E1678" s="211">
        <v>7.4624520868466299E-2</v>
      </c>
      <c r="F1678" s="211">
        <v>8.0778815568870857E-2</v>
      </c>
      <c r="G1678" s="211">
        <v>0.122072700608576</v>
      </c>
      <c r="H1678" s="211">
        <v>0.11705143246514281</v>
      </c>
      <c r="I1678" s="211">
        <v>0.47941843348940183</v>
      </c>
      <c r="J1678" s="211">
        <v>0.4111376832501199</v>
      </c>
      <c r="K1678" s="211">
        <v>0.60588347103950624</v>
      </c>
      <c r="L1678" s="211">
        <v>0.27575030615706192</v>
      </c>
      <c r="M1678" s="211">
        <v>0.10363615203256281</v>
      </c>
      <c r="N1678" s="211">
        <v>0.56182922617361075</v>
      </c>
      <c r="O1678" s="211">
        <v>0.75828805130268107</v>
      </c>
      <c r="P1678" s="211">
        <v>6.5989775346222107E-2</v>
      </c>
      <c r="Q1678" s="211">
        <v>0.16034713571514242</v>
      </c>
      <c r="R1678" s="211">
        <v>0.37389625526208581</v>
      </c>
      <c r="S1678" s="211">
        <v>0.35942875762967319</v>
      </c>
      <c r="T1678" s="211">
        <v>0.54197112857073204</v>
      </c>
      <c r="U1678" s="211">
        <v>0.31924420266130404</v>
      </c>
      <c r="V1678" s="211">
        <v>0.15903016826846811</v>
      </c>
      <c r="W1678" s="211">
        <v>0.53245530921958462</v>
      </c>
      <c r="X1678" s="211">
        <v>0.37034815520532866</v>
      </c>
      <c r="Y1678" s="211">
        <v>0.64763826312090911</v>
      </c>
      <c r="Z1678" s="211">
        <v>0.14881529208443078</v>
      </c>
      <c r="AA1678" s="212">
        <v>0.11928949001053704</v>
      </c>
    </row>
    <row r="1679" spans="1:27" x14ac:dyDescent="0.35">
      <c r="A1679" s="210" t="s">
        <v>2355</v>
      </c>
      <c r="B1679" s="217">
        <v>126.81870634636195</v>
      </c>
      <c r="C1679" s="211">
        <v>6.3266427263967709E-2</v>
      </c>
      <c r="D1679" s="211">
        <v>0.1226435942086849</v>
      </c>
      <c r="E1679" s="211">
        <v>7.7469878487141902E-2</v>
      </c>
      <c r="F1679" s="211">
        <v>0.10069953482864294</v>
      </c>
      <c r="G1679" s="211">
        <v>0.12087889911189702</v>
      </c>
      <c r="H1679" s="211">
        <v>0.10798040470246364</v>
      </c>
      <c r="I1679" s="211">
        <v>0.53749927747430937</v>
      </c>
      <c r="J1679" s="211">
        <v>0.48245067684552295</v>
      </c>
      <c r="K1679" s="211">
        <v>0.62955875575758524</v>
      </c>
      <c r="L1679" s="211">
        <v>0.27914532115380658</v>
      </c>
      <c r="M1679" s="211">
        <v>0.10972624112954767</v>
      </c>
      <c r="N1679" s="211">
        <v>0.35490478161350186</v>
      </c>
      <c r="O1679" s="211">
        <v>0.77926280415659832</v>
      </c>
      <c r="P1679" s="211">
        <v>6.4163196300702427E-2</v>
      </c>
      <c r="Q1679" s="211">
        <v>0.13024655607516275</v>
      </c>
      <c r="R1679" s="211">
        <v>0.45236983902067296</v>
      </c>
      <c r="S1679" s="211">
        <v>0.35218614624266809</v>
      </c>
      <c r="T1679" s="211">
        <v>0.57724232496405348</v>
      </c>
      <c r="U1679" s="211">
        <v>0.43854670126808226</v>
      </c>
      <c r="V1679" s="211">
        <v>9.3191018549047711E-2</v>
      </c>
      <c r="W1679" s="211">
        <v>0.55485468029248108</v>
      </c>
      <c r="X1679" s="211">
        <v>0.30175568087481525</v>
      </c>
      <c r="Y1679" s="211">
        <v>0.57833626145966877</v>
      </c>
      <c r="Z1679" s="211">
        <v>0.14298477108643429</v>
      </c>
      <c r="AA1679" s="212">
        <v>0.12717025632832518</v>
      </c>
    </row>
    <row r="1680" spans="1:27" x14ac:dyDescent="0.35">
      <c r="A1680" s="210" t="s">
        <v>2356</v>
      </c>
      <c r="B1680" s="217">
        <v>148.46022951093735</v>
      </c>
      <c r="C1680" s="211">
        <v>5.7227461478314728E-2</v>
      </c>
      <c r="D1680" s="211">
        <v>0.13119720114630351</v>
      </c>
      <c r="E1680" s="211">
        <v>7.5860699500551701E-2</v>
      </c>
      <c r="F1680" s="211">
        <v>9.8671026672445594E-2</v>
      </c>
      <c r="G1680" s="211">
        <v>0.11754725943077654</v>
      </c>
      <c r="H1680" s="211">
        <v>0.12282824908020712</v>
      </c>
      <c r="I1680" s="211">
        <v>0.53539004389195988</v>
      </c>
      <c r="J1680" s="211">
        <v>0.45101916671288622</v>
      </c>
      <c r="K1680" s="211">
        <v>0.64846180326259617</v>
      </c>
      <c r="L1680" s="211">
        <v>0.28090036117746375</v>
      </c>
      <c r="M1680" s="211">
        <v>9.0944744856947701E-2</v>
      </c>
      <c r="N1680" s="211">
        <v>0.50641742790050293</v>
      </c>
      <c r="O1680" s="211">
        <v>0.75457421444491057</v>
      </c>
      <c r="P1680" s="211">
        <v>7.0120165234414333E-2</v>
      </c>
      <c r="Q1680" s="211">
        <v>0.1027438066154546</v>
      </c>
      <c r="R1680" s="211">
        <v>0.37668733858424541</v>
      </c>
      <c r="S1680" s="211">
        <v>0.39326509987456415</v>
      </c>
      <c r="T1680" s="211">
        <v>0.56161340256386494</v>
      </c>
      <c r="U1680" s="211">
        <v>0.38911552139486766</v>
      </c>
      <c r="V1680" s="211">
        <v>0.12221656718526527</v>
      </c>
      <c r="W1680" s="211">
        <v>0.51013686660325441</v>
      </c>
      <c r="X1680" s="211">
        <v>0.26581320368774908</v>
      </c>
      <c r="Y1680" s="211">
        <v>0.60645775673452473</v>
      </c>
      <c r="Z1680" s="211">
        <v>0.14549809878701619</v>
      </c>
      <c r="AA1680" s="212">
        <v>0.11986571334647007</v>
      </c>
    </row>
    <row r="1681" spans="1:27" x14ac:dyDescent="0.35">
      <c r="A1681" s="210" t="s">
        <v>2357</v>
      </c>
      <c r="B1681" s="217">
        <v>127.93066382246026</v>
      </c>
      <c r="C1681" s="211">
        <v>6.0455874010127385E-2</v>
      </c>
      <c r="D1681" s="211">
        <v>0.12104499232478677</v>
      </c>
      <c r="E1681" s="211">
        <v>7.867912977643951E-2</v>
      </c>
      <c r="F1681" s="211">
        <v>0.11390885619433019</v>
      </c>
      <c r="G1681" s="211">
        <v>0.12539392225620552</v>
      </c>
      <c r="H1681" s="211">
        <v>0.11956302332724875</v>
      </c>
      <c r="I1681" s="211">
        <v>0.45985517318913954</v>
      </c>
      <c r="J1681" s="211">
        <v>0.46907615758870996</v>
      </c>
      <c r="K1681" s="211">
        <v>0.64588450704898637</v>
      </c>
      <c r="L1681" s="211">
        <v>0.27780852918975291</v>
      </c>
      <c r="M1681" s="211">
        <v>9.31282896143069E-2</v>
      </c>
      <c r="N1681" s="211">
        <v>0.41808792025063723</v>
      </c>
      <c r="O1681" s="211">
        <v>0.73268059522521622</v>
      </c>
      <c r="P1681" s="211">
        <v>6.5421062380010858E-2</v>
      </c>
      <c r="Q1681" s="211">
        <v>0.16409232952785513</v>
      </c>
      <c r="R1681" s="211">
        <v>0.45448123625714004</v>
      </c>
      <c r="S1681" s="211">
        <v>0.40663646394426806</v>
      </c>
      <c r="T1681" s="211">
        <v>0.55229130242616564</v>
      </c>
      <c r="U1681" s="211">
        <v>0.38594166760246751</v>
      </c>
      <c r="V1681" s="211">
        <v>0.1007321849678835</v>
      </c>
      <c r="W1681" s="211">
        <v>0.54102393093023182</v>
      </c>
      <c r="X1681" s="211">
        <v>0.37857173805300703</v>
      </c>
      <c r="Y1681" s="211">
        <v>0.53547683633790433</v>
      </c>
      <c r="Z1681" s="211">
        <v>0.14015609913873961</v>
      </c>
      <c r="AA1681" s="212">
        <v>0.12037694803463096</v>
      </c>
    </row>
    <row r="1682" spans="1:27" x14ac:dyDescent="0.35">
      <c r="A1682" s="210" t="s">
        <v>2358</v>
      </c>
      <c r="B1682" s="217">
        <v>152.51615183989978</v>
      </c>
      <c r="C1682" s="211">
        <v>5.8234364371709917E-2</v>
      </c>
      <c r="D1682" s="211">
        <v>0.12879635976774237</v>
      </c>
      <c r="E1682" s="211">
        <v>7.7264167373831336E-2</v>
      </c>
      <c r="F1682" s="211">
        <v>9.8072706895650619E-2</v>
      </c>
      <c r="G1682" s="211">
        <v>0.11706615162941519</v>
      </c>
      <c r="H1682" s="211">
        <v>0.1227678811105683</v>
      </c>
      <c r="I1682" s="211">
        <v>0.46878318155297727</v>
      </c>
      <c r="J1682" s="211">
        <v>0.47366593298042858</v>
      </c>
      <c r="K1682" s="211">
        <v>0.56342316930752334</v>
      </c>
      <c r="L1682" s="211">
        <v>0.28109882333003872</v>
      </c>
      <c r="M1682" s="211">
        <v>9.4893955999312163E-2</v>
      </c>
      <c r="N1682" s="211">
        <v>0.43670331856628042</v>
      </c>
      <c r="O1682" s="211">
        <v>0.67127185619666918</v>
      </c>
      <c r="P1682" s="211">
        <v>6.9446038205089058E-2</v>
      </c>
      <c r="Q1682" s="211">
        <v>6.4086614517509605E-2</v>
      </c>
      <c r="R1682" s="211">
        <v>0.42596715173652067</v>
      </c>
      <c r="S1682" s="211">
        <v>0.27224619660692123</v>
      </c>
      <c r="T1682" s="211">
        <v>0.59937880279085765</v>
      </c>
      <c r="U1682" s="211">
        <v>0.45365022067603578</v>
      </c>
      <c r="V1682" s="211">
        <v>0.12664458781808316</v>
      </c>
      <c r="W1682" s="211">
        <v>0.63193098493324584</v>
      </c>
      <c r="X1682" s="211">
        <v>0.33063065723069091</v>
      </c>
      <c r="Y1682" s="211">
        <v>0.55467024927029318</v>
      </c>
      <c r="Z1682" s="211">
        <v>0.1430630023724668</v>
      </c>
      <c r="AA1682" s="212">
        <v>0.11355690192643486</v>
      </c>
    </row>
    <row r="1683" spans="1:27" x14ac:dyDescent="0.35">
      <c r="A1683" s="210" t="s">
        <v>2359</v>
      </c>
      <c r="B1683" s="217">
        <v>128.034148672334</v>
      </c>
      <c r="C1683" s="211">
        <v>6.0436365354587289E-2</v>
      </c>
      <c r="D1683" s="211">
        <v>0.11803457114890675</v>
      </c>
      <c r="E1683" s="211">
        <v>7.9758534781888712E-2</v>
      </c>
      <c r="F1683" s="211">
        <v>9.4743437709181644E-2</v>
      </c>
      <c r="G1683" s="211">
        <v>0.11991491263604566</v>
      </c>
      <c r="H1683" s="211">
        <v>0.11752941329656387</v>
      </c>
      <c r="I1683" s="211">
        <v>0.49072684184275439</v>
      </c>
      <c r="J1683" s="211">
        <v>0.46343527109338589</v>
      </c>
      <c r="K1683" s="211">
        <v>0.54565612905178063</v>
      </c>
      <c r="L1683" s="211">
        <v>0.27089575285161527</v>
      </c>
      <c r="M1683" s="211">
        <v>8.0383216626558548E-2</v>
      </c>
      <c r="N1683" s="211">
        <v>0.44653903147558932</v>
      </c>
      <c r="O1683" s="211">
        <v>0.61672936473241013</v>
      </c>
      <c r="P1683" s="211">
        <v>6.8146434958265514E-2</v>
      </c>
      <c r="Q1683" s="211">
        <v>6.1647929760921816E-2</v>
      </c>
      <c r="R1683" s="211">
        <v>0.41668897058882087</v>
      </c>
      <c r="S1683" s="211">
        <v>0.33992655319839421</v>
      </c>
      <c r="T1683" s="211">
        <v>0.58587437228579753</v>
      </c>
      <c r="U1683" s="211">
        <v>0.42706623404579602</v>
      </c>
      <c r="V1683" s="211">
        <v>0.12250832988263236</v>
      </c>
      <c r="W1683" s="211">
        <v>0.55569609183093238</v>
      </c>
      <c r="X1683" s="211">
        <v>0.29630469522432357</v>
      </c>
      <c r="Y1683" s="211">
        <v>0.62947614435204624</v>
      </c>
      <c r="Z1683" s="211">
        <v>0.14703219053751612</v>
      </c>
      <c r="AA1683" s="212">
        <v>0.12233709598108267</v>
      </c>
    </row>
    <row r="1684" spans="1:27" x14ac:dyDescent="0.35">
      <c r="A1684" s="210" t="s">
        <v>2360</v>
      </c>
      <c r="B1684" s="217">
        <v>144.90843951160619</v>
      </c>
      <c r="C1684" s="211">
        <v>5.9481731803875899E-2</v>
      </c>
      <c r="D1684" s="211">
        <v>0.1207626167382358</v>
      </c>
      <c r="E1684" s="211">
        <v>7.5491249981726988E-2</v>
      </c>
      <c r="F1684" s="211">
        <v>9.461108264049585E-2</v>
      </c>
      <c r="G1684" s="211">
        <v>0.12232504336788728</v>
      </c>
      <c r="H1684" s="211">
        <v>0.12182919381876017</v>
      </c>
      <c r="I1684" s="211">
        <v>0.51550595819350764</v>
      </c>
      <c r="J1684" s="211">
        <v>0.48044461818884171</v>
      </c>
      <c r="K1684" s="211">
        <v>0.61357086831387664</v>
      </c>
      <c r="L1684" s="211">
        <v>0.2738396236769613</v>
      </c>
      <c r="M1684" s="211">
        <v>0.10384284880122506</v>
      </c>
      <c r="N1684" s="211">
        <v>0.49502343014242328</v>
      </c>
      <c r="O1684" s="211">
        <v>0.60455490859949335</v>
      </c>
      <c r="P1684" s="211">
        <v>7.0785441449388295E-2</v>
      </c>
      <c r="Q1684" s="211">
        <v>8.9967888934481724E-2</v>
      </c>
      <c r="R1684" s="211">
        <v>0.39312981456722068</v>
      </c>
      <c r="S1684" s="211">
        <v>0.4086856613853414</v>
      </c>
      <c r="T1684" s="211">
        <v>0.55837610441957841</v>
      </c>
      <c r="U1684" s="211">
        <v>0.39863907164741913</v>
      </c>
      <c r="V1684" s="211">
        <v>0.11254706644401691</v>
      </c>
      <c r="W1684" s="211">
        <v>0.55848133783918164</v>
      </c>
      <c r="X1684" s="211">
        <v>0.34378594684064667</v>
      </c>
      <c r="Y1684" s="211">
        <v>0.60834514318163491</v>
      </c>
      <c r="Z1684" s="211">
        <v>0.14467708660563883</v>
      </c>
      <c r="AA1684" s="212">
        <v>0.11912906797662504</v>
      </c>
    </row>
    <row r="1685" spans="1:27" x14ac:dyDescent="0.35">
      <c r="A1685" s="210" t="s">
        <v>2361</v>
      </c>
      <c r="B1685" s="217">
        <v>120.58639230976972</v>
      </c>
      <c r="C1685" s="211">
        <v>5.4643174278503882E-2</v>
      </c>
      <c r="D1685" s="211">
        <v>0.12678017670861633</v>
      </c>
      <c r="E1685" s="211">
        <v>7.2670636809043954E-2</v>
      </c>
      <c r="F1685" s="211">
        <v>9.035351195216243E-2</v>
      </c>
      <c r="G1685" s="211">
        <v>0.1241259382707335</v>
      </c>
      <c r="H1685" s="211">
        <v>0.11422453541555139</v>
      </c>
      <c r="I1685" s="211">
        <v>0.51929816062415013</v>
      </c>
      <c r="J1685" s="211">
        <v>0.42364118753699448</v>
      </c>
      <c r="K1685" s="211">
        <v>0.63137831586325421</v>
      </c>
      <c r="L1685" s="211">
        <v>0.28235172558905397</v>
      </c>
      <c r="M1685" s="211">
        <v>8.7808822646669921E-2</v>
      </c>
      <c r="N1685" s="211">
        <v>0.40522588901261269</v>
      </c>
      <c r="O1685" s="211">
        <v>0.64807868832761928</v>
      </c>
      <c r="P1685" s="211">
        <v>6.5928197944307834E-2</v>
      </c>
      <c r="Q1685" s="211">
        <v>6.7365857754491679E-2</v>
      </c>
      <c r="R1685" s="211">
        <v>0.43892206773900966</v>
      </c>
      <c r="S1685" s="211">
        <v>0.30759027352983598</v>
      </c>
      <c r="T1685" s="211">
        <v>0.57761965402774762</v>
      </c>
      <c r="U1685" s="211">
        <v>0.36805601606399585</v>
      </c>
      <c r="V1685" s="211">
        <v>9.0402017561147685E-2</v>
      </c>
      <c r="W1685" s="211">
        <v>0.5603549785308406</v>
      </c>
      <c r="X1685" s="211">
        <v>0.3268233416731523</v>
      </c>
      <c r="Y1685" s="211">
        <v>0.76402324431849333</v>
      </c>
      <c r="Z1685" s="211">
        <v>0.14701793222898857</v>
      </c>
      <c r="AA1685" s="212">
        <v>0.12317450846460248</v>
      </c>
    </row>
    <row r="1686" spans="1:27" x14ac:dyDescent="0.35">
      <c r="A1686" s="210" t="s">
        <v>2362</v>
      </c>
      <c r="B1686" s="217">
        <v>162.44708773792806</v>
      </c>
      <c r="C1686" s="211">
        <v>4.9696795783370322E-2</v>
      </c>
      <c r="D1686" s="211">
        <v>0.12637233403834328</v>
      </c>
      <c r="E1686" s="211">
        <v>8.0554735317296247E-2</v>
      </c>
      <c r="F1686" s="211">
        <v>8.8401882663659032E-2</v>
      </c>
      <c r="G1686" s="211">
        <v>0.11891504700975905</v>
      </c>
      <c r="H1686" s="211">
        <v>0.11254624287279956</v>
      </c>
      <c r="I1686" s="211">
        <v>0.52648521728471043</v>
      </c>
      <c r="J1686" s="211">
        <v>0.44819893700911528</v>
      </c>
      <c r="K1686" s="211">
        <v>0.56140713928548902</v>
      </c>
      <c r="L1686" s="211">
        <v>0.28142033019529017</v>
      </c>
      <c r="M1686" s="211">
        <v>9.3797754440289982E-2</v>
      </c>
      <c r="N1686" s="211">
        <v>0.4701286187308007</v>
      </c>
      <c r="O1686" s="211">
        <v>0.73000320008723074</v>
      </c>
      <c r="P1686" s="211">
        <v>7.1578933438337558E-2</v>
      </c>
      <c r="Q1686" s="211">
        <v>7.7311612785371769E-2</v>
      </c>
      <c r="R1686" s="211">
        <v>0.42924330486128498</v>
      </c>
      <c r="S1686" s="211">
        <v>0.3222752074352791</v>
      </c>
      <c r="T1686" s="211">
        <v>0.47947709329030941</v>
      </c>
      <c r="U1686" s="211">
        <v>0.47629093210376955</v>
      </c>
      <c r="V1686" s="211">
        <v>0.13864848932687471</v>
      </c>
      <c r="W1686" s="211">
        <v>0.56665146768536556</v>
      </c>
      <c r="X1686" s="211">
        <v>0.33152448045185762</v>
      </c>
      <c r="Y1686" s="211">
        <v>0.58563248223394093</v>
      </c>
      <c r="Z1686" s="211">
        <v>0.14363777818730941</v>
      </c>
      <c r="AA1686" s="212">
        <v>0.11567964668775337</v>
      </c>
    </row>
    <row r="1687" spans="1:27" x14ac:dyDescent="0.35">
      <c r="A1687" s="210" t="s">
        <v>2363</v>
      </c>
      <c r="B1687" s="217">
        <v>123.27882866997027</v>
      </c>
      <c r="C1687" s="211">
        <v>6.1936961389210496E-2</v>
      </c>
      <c r="D1687" s="211">
        <v>0.11461143782211566</v>
      </c>
      <c r="E1687" s="211">
        <v>8.3664262026920871E-2</v>
      </c>
      <c r="F1687" s="211">
        <v>0.11808424271170985</v>
      </c>
      <c r="G1687" s="211">
        <v>0.12447464605143869</v>
      </c>
      <c r="H1687" s="211">
        <v>0.11650653905416439</v>
      </c>
      <c r="I1687" s="211">
        <v>0.49514006411265837</v>
      </c>
      <c r="J1687" s="211">
        <v>0.47907205972915867</v>
      </c>
      <c r="K1687" s="211">
        <v>0.60708850146353066</v>
      </c>
      <c r="L1687" s="211">
        <v>0.27818540967275113</v>
      </c>
      <c r="M1687" s="211">
        <v>0.11163847796940174</v>
      </c>
      <c r="N1687" s="211">
        <v>0.4125673790587665</v>
      </c>
      <c r="O1687" s="211">
        <v>0.69211292198374219</v>
      </c>
      <c r="P1687" s="211">
        <v>6.9179603181289004E-2</v>
      </c>
      <c r="Q1687" s="211">
        <v>0.10016331521688032</v>
      </c>
      <c r="R1687" s="211">
        <v>0.45996659792812866</v>
      </c>
      <c r="S1687" s="211">
        <v>0.27417441013179594</v>
      </c>
      <c r="T1687" s="211">
        <v>0.49310241054840587</v>
      </c>
      <c r="U1687" s="211">
        <v>0.33659757384359257</v>
      </c>
      <c r="V1687" s="211">
        <v>8.7096573753762854E-2</v>
      </c>
      <c r="W1687" s="211">
        <v>0.46604067589698095</v>
      </c>
      <c r="X1687" s="211">
        <v>0.35091039301500215</v>
      </c>
      <c r="Y1687" s="211">
        <v>0.68615153330019041</v>
      </c>
      <c r="Z1687" s="211">
        <v>0.14768251616690101</v>
      </c>
      <c r="AA1687" s="212">
        <v>0.12521126519623438</v>
      </c>
    </row>
    <row r="1688" spans="1:27" x14ac:dyDescent="0.35">
      <c r="A1688" s="210" t="s">
        <v>2364</v>
      </c>
      <c r="B1688" s="217">
        <v>112.84118729656694</v>
      </c>
      <c r="C1688" s="211">
        <v>7.2637474848722544E-2</v>
      </c>
      <c r="D1688" s="211">
        <v>0.12949307465072135</v>
      </c>
      <c r="E1688" s="211">
        <v>6.7565263967802713E-2</v>
      </c>
      <c r="F1688" s="211">
        <v>9.8646819670916194E-2</v>
      </c>
      <c r="G1688" s="211">
        <v>0.11865493000127403</v>
      </c>
      <c r="H1688" s="211">
        <v>0.1094961435763295</v>
      </c>
      <c r="I1688" s="211">
        <v>0.45195279638015168</v>
      </c>
      <c r="J1688" s="211">
        <v>0.43273754002704601</v>
      </c>
      <c r="K1688" s="211">
        <v>0.54243920869045081</v>
      </c>
      <c r="L1688" s="211">
        <v>0.27770955321879476</v>
      </c>
      <c r="M1688" s="211">
        <v>0.10239180360779049</v>
      </c>
      <c r="N1688" s="211">
        <v>0.44827066502830243</v>
      </c>
      <c r="O1688" s="211">
        <v>0.7746435219229324</v>
      </c>
      <c r="P1688" s="211">
        <v>6.2639785785461921E-2</v>
      </c>
      <c r="Q1688" s="211">
        <v>7.0111096042594662E-2</v>
      </c>
      <c r="R1688" s="211">
        <v>0.47003228456736895</v>
      </c>
      <c r="S1688" s="211">
        <v>0.27877160379899946</v>
      </c>
      <c r="T1688" s="211">
        <v>0.52297940230638928</v>
      </c>
      <c r="U1688" s="211">
        <v>0.42273133005817781</v>
      </c>
      <c r="V1688" s="211">
        <v>6.8080405147999817E-2</v>
      </c>
      <c r="W1688" s="211">
        <v>0.48632033059488156</v>
      </c>
      <c r="X1688" s="211">
        <v>0.41581908522690592</v>
      </c>
      <c r="Y1688" s="211">
        <v>0.57798148807502936</v>
      </c>
      <c r="Z1688" s="211">
        <v>0.14989506074380554</v>
      </c>
      <c r="AA1688" s="212">
        <v>0.11698549795275534</v>
      </c>
    </row>
    <row r="1689" spans="1:27" x14ac:dyDescent="0.35">
      <c r="A1689" s="210" t="s">
        <v>2365</v>
      </c>
      <c r="B1689" s="217">
        <v>151.78559727253165</v>
      </c>
      <c r="C1689" s="211">
        <v>5.9445031819587525E-2</v>
      </c>
      <c r="D1689" s="211">
        <v>0.12013675663714905</v>
      </c>
      <c r="E1689" s="211">
        <v>8.5612583584647572E-2</v>
      </c>
      <c r="F1689" s="211">
        <v>9.2967482350542557E-2</v>
      </c>
      <c r="G1689" s="211">
        <v>0.12269244536876833</v>
      </c>
      <c r="H1689" s="211">
        <v>0.11859650532343924</v>
      </c>
      <c r="I1689" s="211">
        <v>0.50159128483691817</v>
      </c>
      <c r="J1689" s="211">
        <v>0.41073965045060429</v>
      </c>
      <c r="K1689" s="211">
        <v>0.64850124434054979</v>
      </c>
      <c r="L1689" s="211">
        <v>0.27038395499778822</v>
      </c>
      <c r="M1689" s="211">
        <v>0.10199652184822849</v>
      </c>
      <c r="N1689" s="211">
        <v>0.45926603399192134</v>
      </c>
      <c r="O1689" s="211">
        <v>0.77381405646650714</v>
      </c>
      <c r="P1689" s="211">
        <v>6.7534134706641213E-2</v>
      </c>
      <c r="Q1689" s="211">
        <v>4.8285400156101277E-2</v>
      </c>
      <c r="R1689" s="211">
        <v>0.39355017986825325</v>
      </c>
      <c r="S1689" s="211">
        <v>0.36228857774792617</v>
      </c>
      <c r="T1689" s="211">
        <v>0.59014202645333758</v>
      </c>
      <c r="U1689" s="211">
        <v>0.45073666205241519</v>
      </c>
      <c r="V1689" s="211">
        <v>0.10067040383540779</v>
      </c>
      <c r="W1689" s="211">
        <v>0.55803976896283658</v>
      </c>
      <c r="X1689" s="211">
        <v>0.34356899403624963</v>
      </c>
      <c r="Y1689" s="211">
        <v>0.70334243560830845</v>
      </c>
      <c r="Z1689" s="211">
        <v>0.14919567929665289</v>
      </c>
      <c r="AA1689" s="212">
        <v>0.12206386142503954</v>
      </c>
    </row>
    <row r="1690" spans="1:27" x14ac:dyDescent="0.35">
      <c r="A1690" s="210" t="s">
        <v>2366</v>
      </c>
      <c r="B1690" s="217">
        <v>156.25413402231959</v>
      </c>
      <c r="C1690" s="211">
        <v>5.9605342091468318E-2</v>
      </c>
      <c r="D1690" s="211">
        <v>0.12461925227526598</v>
      </c>
      <c r="E1690" s="211">
        <v>8.6922553976248207E-2</v>
      </c>
      <c r="F1690" s="211">
        <v>8.4367864234388495E-2</v>
      </c>
      <c r="G1690" s="211">
        <v>0.12688470488279255</v>
      </c>
      <c r="H1690" s="211">
        <v>0.11929058165681197</v>
      </c>
      <c r="I1690" s="211">
        <v>0.4541340988714932</v>
      </c>
      <c r="J1690" s="211">
        <v>0.46320224649712166</v>
      </c>
      <c r="K1690" s="211">
        <v>0.63574151302079196</v>
      </c>
      <c r="L1690" s="211">
        <v>0.28303209169536286</v>
      </c>
      <c r="M1690" s="211">
        <v>0.10791808270181691</v>
      </c>
      <c r="N1690" s="211">
        <v>0.40156995669348616</v>
      </c>
      <c r="O1690" s="211">
        <v>0.74158375139766808</v>
      </c>
      <c r="P1690" s="211">
        <v>7.0639779002685824E-2</v>
      </c>
      <c r="Q1690" s="211">
        <v>0.15483380299861924</v>
      </c>
      <c r="R1690" s="211">
        <v>0.42669733224232737</v>
      </c>
      <c r="S1690" s="211">
        <v>0.33171299250829378</v>
      </c>
      <c r="T1690" s="211">
        <v>0.52061569153608656</v>
      </c>
      <c r="U1690" s="211">
        <v>0.45722455191769185</v>
      </c>
      <c r="V1690" s="211">
        <v>9.4683397249832921E-2</v>
      </c>
      <c r="W1690" s="211">
        <v>0.61621036904569126</v>
      </c>
      <c r="X1690" s="211">
        <v>0.40850628499616431</v>
      </c>
      <c r="Y1690" s="211">
        <v>0.54463938758373609</v>
      </c>
      <c r="Z1690" s="211">
        <v>0.14369353370764748</v>
      </c>
      <c r="AA1690" s="212">
        <v>0.11511082037272846</v>
      </c>
    </row>
    <row r="1691" spans="1:27" x14ac:dyDescent="0.35">
      <c r="A1691" s="210" t="s">
        <v>2367</v>
      </c>
      <c r="B1691" s="217">
        <v>137.26476210103158</v>
      </c>
      <c r="C1691" s="211">
        <v>6.2263599172902688E-2</v>
      </c>
      <c r="D1691" s="211">
        <v>0.1345360476092953</v>
      </c>
      <c r="E1691" s="211">
        <v>7.8481231117661407E-2</v>
      </c>
      <c r="F1691" s="211">
        <v>0.12060765493785136</v>
      </c>
      <c r="G1691" s="211">
        <v>0.12057784748233039</v>
      </c>
      <c r="H1691" s="211">
        <v>0.11809778569892371</v>
      </c>
      <c r="I1691" s="211">
        <v>0.50886616792695616</v>
      </c>
      <c r="J1691" s="211">
        <v>0.46759602223208852</v>
      </c>
      <c r="K1691" s="211">
        <v>0.63528021841975812</v>
      </c>
      <c r="L1691" s="211">
        <v>0.27909085788925364</v>
      </c>
      <c r="M1691" s="211">
        <v>9.8753489231594382E-2</v>
      </c>
      <c r="N1691" s="211">
        <v>0.42459114475567283</v>
      </c>
      <c r="O1691" s="211">
        <v>0.74241662592155822</v>
      </c>
      <c r="P1691" s="211">
        <v>7.0486695945572164E-2</v>
      </c>
      <c r="Q1691" s="211">
        <v>0.10241492239398317</v>
      </c>
      <c r="R1691" s="211">
        <v>0.43371171427153471</v>
      </c>
      <c r="S1691" s="211">
        <v>0.3961729884485522</v>
      </c>
      <c r="T1691" s="211">
        <v>0.55994009588545623</v>
      </c>
      <c r="U1691" s="211">
        <v>0.39848556820224912</v>
      </c>
      <c r="V1691" s="211">
        <v>0.10079951402427489</v>
      </c>
      <c r="W1691" s="211">
        <v>0.60188029365851081</v>
      </c>
      <c r="X1691" s="211">
        <v>0.35392837408860783</v>
      </c>
      <c r="Y1691" s="211">
        <v>0.54850185026716769</v>
      </c>
      <c r="Z1691" s="211">
        <v>0.1486186226805849</v>
      </c>
      <c r="AA1691" s="212">
        <v>0.12165154314155209</v>
      </c>
    </row>
    <row r="1692" spans="1:27" x14ac:dyDescent="0.35">
      <c r="A1692" s="210" t="s">
        <v>2368</v>
      </c>
      <c r="B1692" s="217">
        <v>150.45120734619917</v>
      </c>
      <c r="C1692" s="211">
        <v>5.7701534208007901E-2</v>
      </c>
      <c r="D1692" s="211">
        <v>0.12835724155781461</v>
      </c>
      <c r="E1692" s="211">
        <v>7.2696187100704426E-2</v>
      </c>
      <c r="F1692" s="211">
        <v>0.12209767863973883</v>
      </c>
      <c r="G1692" s="211">
        <v>0.12627976936693747</v>
      </c>
      <c r="H1692" s="211">
        <v>0.12128679803429568</v>
      </c>
      <c r="I1692" s="211">
        <v>0.46659968011961062</v>
      </c>
      <c r="J1692" s="211">
        <v>0.45350960238246812</v>
      </c>
      <c r="K1692" s="211">
        <v>0.61385229463348501</v>
      </c>
      <c r="L1692" s="211">
        <v>0.27820888067621075</v>
      </c>
      <c r="M1692" s="211">
        <v>9.6882537765978494E-2</v>
      </c>
      <c r="N1692" s="211">
        <v>0.34354636257118737</v>
      </c>
      <c r="O1692" s="211">
        <v>0.73196028649570632</v>
      </c>
      <c r="P1692" s="211">
        <v>6.7874476334606706E-2</v>
      </c>
      <c r="Q1692" s="211">
        <v>0.10661449845019123</v>
      </c>
      <c r="R1692" s="211">
        <v>0.41497189005807344</v>
      </c>
      <c r="S1692" s="211">
        <v>0.30288483792577914</v>
      </c>
      <c r="T1692" s="211">
        <v>0.54408583664644206</v>
      </c>
      <c r="U1692" s="211">
        <v>0.38040728034543692</v>
      </c>
      <c r="V1692" s="211">
        <v>0.15419301860125442</v>
      </c>
      <c r="W1692" s="211">
        <v>0.58582844291252578</v>
      </c>
      <c r="X1692" s="211">
        <v>0.37368332986854391</v>
      </c>
      <c r="Y1692" s="211">
        <v>0.63519517528675973</v>
      </c>
      <c r="Z1692" s="211">
        <v>0.14644575913270749</v>
      </c>
      <c r="AA1692" s="212">
        <v>0.11838635592527187</v>
      </c>
    </row>
    <row r="1693" spans="1:27" x14ac:dyDescent="0.35">
      <c r="A1693" s="210" t="s">
        <v>2369</v>
      </c>
      <c r="B1693" s="217">
        <v>161.05073753958541</v>
      </c>
      <c r="C1693" s="211">
        <v>5.7150255346352576E-2</v>
      </c>
      <c r="D1693" s="211">
        <v>0.12923928719528235</v>
      </c>
      <c r="E1693" s="211">
        <v>8.1698765498219542E-2</v>
      </c>
      <c r="F1693" s="211">
        <v>0.11314991567640488</v>
      </c>
      <c r="G1693" s="211">
        <v>0.12128561981172278</v>
      </c>
      <c r="H1693" s="211">
        <v>0.12233228990463123</v>
      </c>
      <c r="I1693" s="211">
        <v>0.47942679380227871</v>
      </c>
      <c r="J1693" s="211">
        <v>0.46667482002822003</v>
      </c>
      <c r="K1693" s="211">
        <v>0.62731572629044552</v>
      </c>
      <c r="L1693" s="211">
        <v>0.27905226667511235</v>
      </c>
      <c r="M1693" s="211">
        <v>0.10604990103746986</v>
      </c>
      <c r="N1693" s="211">
        <v>0.37574273112370854</v>
      </c>
      <c r="O1693" s="211">
        <v>0.55590625631284307</v>
      </c>
      <c r="P1693" s="211">
        <v>6.8783419535875107E-2</v>
      </c>
      <c r="Q1693" s="211">
        <v>8.5454359226946275E-2</v>
      </c>
      <c r="R1693" s="211">
        <v>0.41788697325365032</v>
      </c>
      <c r="S1693" s="211">
        <v>0.35488178644111107</v>
      </c>
      <c r="T1693" s="211">
        <v>0.58570947112613103</v>
      </c>
      <c r="U1693" s="211">
        <v>0.52028340629089442</v>
      </c>
      <c r="V1693" s="211">
        <v>0.1255410308886086</v>
      </c>
      <c r="W1693" s="211">
        <v>0.55040769423687053</v>
      </c>
      <c r="X1693" s="211">
        <v>0.33118340709743072</v>
      </c>
      <c r="Y1693" s="211">
        <v>0.65374744317705424</v>
      </c>
      <c r="Z1693" s="211">
        <v>0.14731053032119079</v>
      </c>
      <c r="AA1693" s="212">
        <v>0.12234883026801079</v>
      </c>
    </row>
    <row r="1694" spans="1:27" x14ac:dyDescent="0.35">
      <c r="A1694" s="210" t="s">
        <v>2370</v>
      </c>
      <c r="B1694" s="217">
        <v>123.50492217439194</v>
      </c>
      <c r="C1694" s="211">
        <v>8.2370786152407158E-2</v>
      </c>
      <c r="D1694" s="211">
        <v>0.12513114288295707</v>
      </c>
      <c r="E1694" s="211">
        <v>8.1764126664652145E-2</v>
      </c>
      <c r="F1694" s="211">
        <v>0.10596692498573172</v>
      </c>
      <c r="G1694" s="211">
        <v>0.12205592793446272</v>
      </c>
      <c r="H1694" s="211">
        <v>0.12277171731861387</v>
      </c>
      <c r="I1694" s="211">
        <v>0.45977992148805524</v>
      </c>
      <c r="J1694" s="211">
        <v>0.46437241189878181</v>
      </c>
      <c r="K1694" s="211">
        <v>0.61069366161652394</v>
      </c>
      <c r="L1694" s="211">
        <v>0.2745825379256851</v>
      </c>
      <c r="M1694" s="211">
        <v>0.11296069513582838</v>
      </c>
      <c r="N1694" s="211">
        <v>0.40888862534813858</v>
      </c>
      <c r="O1694" s="211">
        <v>0.76045413413622009</v>
      </c>
      <c r="P1694" s="211">
        <v>6.6371777115030825E-2</v>
      </c>
      <c r="Q1694" s="211">
        <v>4.9721632793108858E-2</v>
      </c>
      <c r="R1694" s="211">
        <v>0.41111692624198981</v>
      </c>
      <c r="S1694" s="211">
        <v>0.29951194553447308</v>
      </c>
      <c r="T1694" s="211">
        <v>0.49582946022964353</v>
      </c>
      <c r="U1694" s="211">
        <v>0.4175284076729614</v>
      </c>
      <c r="V1694" s="211">
        <v>7.2273241131883631E-2</v>
      </c>
      <c r="W1694" s="211">
        <v>0.5182972264171084</v>
      </c>
      <c r="X1694" s="211">
        <v>0.33045324915848923</v>
      </c>
      <c r="Y1694" s="211">
        <v>0.62003529249173295</v>
      </c>
      <c r="Z1694" s="211">
        <v>0.14913209399253943</v>
      </c>
      <c r="AA1694" s="212">
        <v>0.12114025855789444</v>
      </c>
    </row>
    <row r="1695" spans="1:27" x14ac:dyDescent="0.35">
      <c r="A1695" s="210" t="s">
        <v>2371</v>
      </c>
      <c r="B1695" s="217">
        <v>140.41476687957473</v>
      </c>
      <c r="C1695" s="211">
        <v>7.3106404438375211E-2</v>
      </c>
      <c r="D1695" s="211">
        <v>0.12956081204873102</v>
      </c>
      <c r="E1695" s="211">
        <v>8.2099805058785086E-2</v>
      </c>
      <c r="F1695" s="211">
        <v>0.10888972668182258</v>
      </c>
      <c r="G1695" s="211">
        <v>0.1246730837079844</v>
      </c>
      <c r="H1695" s="211">
        <v>0.11875730157384723</v>
      </c>
      <c r="I1695" s="211">
        <v>0.5097412080691418</v>
      </c>
      <c r="J1695" s="211">
        <v>0.43784559109065135</v>
      </c>
      <c r="K1695" s="211">
        <v>0.57597795178728084</v>
      </c>
      <c r="L1695" s="211">
        <v>0.27875232389925908</v>
      </c>
      <c r="M1695" s="211">
        <v>9.2553837313976123E-2</v>
      </c>
      <c r="N1695" s="211">
        <v>0.42089332219291897</v>
      </c>
      <c r="O1695" s="211">
        <v>0.58556524784343111</v>
      </c>
      <c r="P1695" s="211">
        <v>6.9287121063237103E-2</v>
      </c>
      <c r="Q1695" s="211">
        <v>7.4371433935416231E-2</v>
      </c>
      <c r="R1695" s="211">
        <v>0.45816185616561328</v>
      </c>
      <c r="S1695" s="211">
        <v>0.38115823151557648</v>
      </c>
      <c r="T1695" s="211">
        <v>0.53390313059548933</v>
      </c>
      <c r="U1695" s="211">
        <v>0.51491473482632211</v>
      </c>
      <c r="V1695" s="211">
        <v>8.4641646573103926E-2</v>
      </c>
      <c r="W1695" s="211">
        <v>0.57484071868636488</v>
      </c>
      <c r="X1695" s="211">
        <v>0.33229520644205685</v>
      </c>
      <c r="Y1695" s="211">
        <v>0.57494754360477252</v>
      </c>
      <c r="Z1695" s="211">
        <v>0.14463016376579454</v>
      </c>
      <c r="AA1695" s="212">
        <v>0.11297680945760766</v>
      </c>
    </row>
    <row r="1696" spans="1:27" x14ac:dyDescent="0.35">
      <c r="A1696" s="210" t="s">
        <v>2372</v>
      </c>
      <c r="B1696" s="217">
        <v>132.67687596612041</v>
      </c>
      <c r="C1696" s="211">
        <v>5.0700106709734613E-2</v>
      </c>
      <c r="D1696" s="211">
        <v>0.11942233272343387</v>
      </c>
      <c r="E1696" s="211">
        <v>7.2116940262076157E-2</v>
      </c>
      <c r="F1696" s="211">
        <v>9.742876876938944E-2</v>
      </c>
      <c r="G1696" s="211">
        <v>0.11436668389342536</v>
      </c>
      <c r="H1696" s="211">
        <v>0.12014109685035744</v>
      </c>
      <c r="I1696" s="211">
        <v>0.47588889204786783</v>
      </c>
      <c r="J1696" s="211">
        <v>0.40136535564305614</v>
      </c>
      <c r="K1696" s="211">
        <v>0.55577809368214404</v>
      </c>
      <c r="L1696" s="211">
        <v>0.27271257192678022</v>
      </c>
      <c r="M1696" s="211">
        <v>0.11275699181381975</v>
      </c>
      <c r="N1696" s="211">
        <v>0.52457412430349792</v>
      </c>
      <c r="O1696" s="211">
        <v>0.7392189076586545</v>
      </c>
      <c r="P1696" s="211">
        <v>7.1815143794858802E-2</v>
      </c>
      <c r="Q1696" s="211">
        <v>9.3276112257092203E-2</v>
      </c>
      <c r="R1696" s="211">
        <v>0.41611374984576927</v>
      </c>
      <c r="S1696" s="211">
        <v>0.28358480728030655</v>
      </c>
      <c r="T1696" s="211">
        <v>0.51768030094237827</v>
      </c>
      <c r="U1696" s="211">
        <v>0.46000835308788318</v>
      </c>
      <c r="V1696" s="211">
        <v>5.6463164767876828E-2</v>
      </c>
      <c r="W1696" s="211">
        <v>0.53420499919790687</v>
      </c>
      <c r="X1696" s="211">
        <v>0.41539650076572548</v>
      </c>
      <c r="Y1696" s="211">
        <v>0.61715007969709679</v>
      </c>
      <c r="Z1696" s="211">
        <v>0.14603058735848504</v>
      </c>
      <c r="AA1696" s="212">
        <v>0.11467904570096157</v>
      </c>
    </row>
    <row r="1697" spans="1:27" x14ac:dyDescent="0.35">
      <c r="A1697" s="210" t="s">
        <v>2373</v>
      </c>
      <c r="B1697" s="217">
        <v>150.11103649643138</v>
      </c>
      <c r="C1697" s="211">
        <v>5.6099302700081927E-2</v>
      </c>
      <c r="D1697" s="211">
        <v>0.12418905235120163</v>
      </c>
      <c r="E1697" s="211">
        <v>7.8818460647440261E-2</v>
      </c>
      <c r="F1697" s="211">
        <v>0.11281740129265362</v>
      </c>
      <c r="G1697" s="211">
        <v>0.12483901966662725</v>
      </c>
      <c r="H1697" s="211">
        <v>0.10419593940828285</v>
      </c>
      <c r="I1697" s="211">
        <v>0.50077231988367887</v>
      </c>
      <c r="J1697" s="211">
        <v>0.45082017852117373</v>
      </c>
      <c r="K1697" s="211">
        <v>0.62385710246465287</v>
      </c>
      <c r="L1697" s="211">
        <v>0.27860085086709396</v>
      </c>
      <c r="M1697" s="211">
        <v>8.8881724097062118E-2</v>
      </c>
      <c r="N1697" s="211">
        <v>0.4752459494886731</v>
      </c>
      <c r="O1697" s="211">
        <v>0.56463670915038877</v>
      </c>
      <c r="P1697" s="211">
        <v>6.8261023120640918E-2</v>
      </c>
      <c r="Q1697" s="211">
        <v>5.5239133998342613E-2</v>
      </c>
      <c r="R1697" s="211">
        <v>0.43854207994461719</v>
      </c>
      <c r="S1697" s="211">
        <v>0.30455456916437851</v>
      </c>
      <c r="T1697" s="211">
        <v>0.58576411959619201</v>
      </c>
      <c r="U1697" s="211">
        <v>0.44750036055944653</v>
      </c>
      <c r="V1697" s="211">
        <v>0.14695803574616426</v>
      </c>
      <c r="W1697" s="211">
        <v>0.59453236337798832</v>
      </c>
      <c r="X1697" s="211">
        <v>0.38277535444932465</v>
      </c>
      <c r="Y1697" s="211">
        <v>0.71059830594484952</v>
      </c>
      <c r="Z1697" s="211">
        <v>0.14471207623032889</v>
      </c>
      <c r="AA1697" s="212">
        <v>0.12645885114039213</v>
      </c>
    </row>
    <row r="1698" spans="1:27" x14ac:dyDescent="0.35">
      <c r="A1698" s="210" t="s">
        <v>2374</v>
      </c>
      <c r="B1698" s="217">
        <v>127.85940802638945</v>
      </c>
      <c r="C1698" s="211">
        <v>5.9075593046066813E-2</v>
      </c>
      <c r="D1698" s="211">
        <v>0.11977161380371255</v>
      </c>
      <c r="E1698" s="211">
        <v>7.5142481277206158E-2</v>
      </c>
      <c r="F1698" s="211">
        <v>0.10721215969177923</v>
      </c>
      <c r="G1698" s="211">
        <v>0.12081658689077104</v>
      </c>
      <c r="H1698" s="211">
        <v>0.10570369450285519</v>
      </c>
      <c r="I1698" s="211">
        <v>0.46947074132350108</v>
      </c>
      <c r="J1698" s="211">
        <v>0.41112663780340064</v>
      </c>
      <c r="K1698" s="211">
        <v>0.61792289672526313</v>
      </c>
      <c r="L1698" s="211">
        <v>0.28120221904654535</v>
      </c>
      <c r="M1698" s="211">
        <v>9.2119816765465254E-2</v>
      </c>
      <c r="N1698" s="211">
        <v>0.42885695457084555</v>
      </c>
      <c r="O1698" s="211">
        <v>0.71177792786023542</v>
      </c>
      <c r="P1698" s="211">
        <v>7.0970937063308925E-2</v>
      </c>
      <c r="Q1698" s="211">
        <v>7.0626803092534204E-2</v>
      </c>
      <c r="R1698" s="211">
        <v>0.3829632287234091</v>
      </c>
      <c r="S1698" s="211">
        <v>0.35745728348255351</v>
      </c>
      <c r="T1698" s="211">
        <v>0.59749198132065306</v>
      </c>
      <c r="U1698" s="211">
        <v>0.31277097649088403</v>
      </c>
      <c r="V1698" s="211">
        <v>0.14379152802477346</v>
      </c>
      <c r="W1698" s="211">
        <v>0.49701628384291119</v>
      </c>
      <c r="X1698" s="211">
        <v>0.3279894225266744</v>
      </c>
      <c r="Y1698" s="211">
        <v>0.59855369781551626</v>
      </c>
      <c r="Z1698" s="211">
        <v>0.14609332325217772</v>
      </c>
      <c r="AA1698" s="212">
        <v>0.12663591974194185</v>
      </c>
    </row>
    <row r="1699" spans="1:27" x14ac:dyDescent="0.35">
      <c r="A1699" s="210" t="s">
        <v>2375</v>
      </c>
      <c r="B1699" s="217">
        <v>109.27193647080729</v>
      </c>
      <c r="C1699" s="211">
        <v>5.8231420877631085E-2</v>
      </c>
      <c r="D1699" s="211">
        <v>0.12072269814477181</v>
      </c>
      <c r="E1699" s="211">
        <v>7.1874281421644273E-2</v>
      </c>
      <c r="F1699" s="211">
        <v>0.10133506976939302</v>
      </c>
      <c r="G1699" s="211">
        <v>0.1166546443289037</v>
      </c>
      <c r="H1699" s="211">
        <v>0.12507887365700551</v>
      </c>
      <c r="I1699" s="211">
        <v>0.47099526566722683</v>
      </c>
      <c r="J1699" s="211">
        <v>0.44456813227609648</v>
      </c>
      <c r="K1699" s="211">
        <v>0.52693899406923572</v>
      </c>
      <c r="L1699" s="211">
        <v>0.27100729393812151</v>
      </c>
      <c r="M1699" s="211">
        <v>8.9507518870684352E-2</v>
      </c>
      <c r="N1699" s="211">
        <v>0.42168849082387455</v>
      </c>
      <c r="O1699" s="211">
        <v>0.62134356047192174</v>
      </c>
      <c r="P1699" s="211">
        <v>6.8705207658074599E-2</v>
      </c>
      <c r="Q1699" s="211">
        <v>4.6086362574014106E-2</v>
      </c>
      <c r="R1699" s="211">
        <v>0.41524025701431178</v>
      </c>
      <c r="S1699" s="211">
        <v>0.28756019615041761</v>
      </c>
      <c r="T1699" s="211">
        <v>0.56771788780853338</v>
      </c>
      <c r="U1699" s="211">
        <v>0.47328409716055281</v>
      </c>
      <c r="V1699" s="211">
        <v>5.4514547120880663E-2</v>
      </c>
      <c r="W1699" s="211">
        <v>0.5683295060153527</v>
      </c>
      <c r="X1699" s="211">
        <v>0.26641555013010271</v>
      </c>
      <c r="Y1699" s="211">
        <v>0.63315134210651403</v>
      </c>
      <c r="Z1699" s="211">
        <v>0.14489193074813353</v>
      </c>
      <c r="AA1699" s="212">
        <v>0.11693324340588394</v>
      </c>
    </row>
    <row r="1700" spans="1:27" x14ac:dyDescent="0.35">
      <c r="A1700" s="210" t="s">
        <v>2376</v>
      </c>
      <c r="B1700" s="217">
        <v>141.09456063942255</v>
      </c>
      <c r="C1700" s="211">
        <v>5.9627785646153751E-2</v>
      </c>
      <c r="D1700" s="211">
        <v>0.11786823755464675</v>
      </c>
      <c r="E1700" s="211">
        <v>6.9932784067566894E-2</v>
      </c>
      <c r="F1700" s="211">
        <v>0.10060856586077122</v>
      </c>
      <c r="G1700" s="211">
        <v>0.11381064245791506</v>
      </c>
      <c r="H1700" s="211">
        <v>0.10860998970393773</v>
      </c>
      <c r="I1700" s="211">
        <v>0.49870765989876575</v>
      </c>
      <c r="J1700" s="211">
        <v>0.44879423930280582</v>
      </c>
      <c r="K1700" s="211">
        <v>0.61544797035887577</v>
      </c>
      <c r="L1700" s="211">
        <v>0.28185092353603475</v>
      </c>
      <c r="M1700" s="211">
        <v>0.10207061281180274</v>
      </c>
      <c r="N1700" s="211">
        <v>0.42602919754120439</v>
      </c>
      <c r="O1700" s="211">
        <v>0.77401987776630665</v>
      </c>
      <c r="P1700" s="211">
        <v>6.915031920638344E-2</v>
      </c>
      <c r="Q1700" s="211">
        <v>5.2026235793328615E-2</v>
      </c>
      <c r="R1700" s="211">
        <v>0.44480234153996234</v>
      </c>
      <c r="S1700" s="211">
        <v>0.36509150532667956</v>
      </c>
      <c r="T1700" s="211">
        <v>0.49852683806768666</v>
      </c>
      <c r="U1700" s="211">
        <v>0.41630914310042155</v>
      </c>
      <c r="V1700" s="211">
        <v>0.11486900194690991</v>
      </c>
      <c r="W1700" s="211">
        <v>0.55632538670778375</v>
      </c>
      <c r="X1700" s="211">
        <v>0.26102509076583164</v>
      </c>
      <c r="Y1700" s="211">
        <v>0.7787707707717233</v>
      </c>
      <c r="Z1700" s="211">
        <v>0.14920514143070257</v>
      </c>
      <c r="AA1700" s="212">
        <v>0.12662567898064281</v>
      </c>
    </row>
    <row r="1701" spans="1:27" x14ac:dyDescent="0.35">
      <c r="A1701" s="210" t="s">
        <v>2377</v>
      </c>
      <c r="B1701" s="217">
        <v>155.64246729456602</v>
      </c>
      <c r="C1701" s="211">
        <v>6.9148038152417879E-2</v>
      </c>
      <c r="D1701" s="211">
        <v>0.12769809757876938</v>
      </c>
      <c r="E1701" s="211">
        <v>7.5221953356133492E-2</v>
      </c>
      <c r="F1701" s="211">
        <v>9.3779891885179531E-2</v>
      </c>
      <c r="G1701" s="211">
        <v>0.12645338311202756</v>
      </c>
      <c r="H1701" s="211">
        <v>0.12239891167700294</v>
      </c>
      <c r="I1701" s="211">
        <v>0.48962165404040497</v>
      </c>
      <c r="J1701" s="211">
        <v>0.414716056234335</v>
      </c>
      <c r="K1701" s="211">
        <v>0.62971824141560528</v>
      </c>
      <c r="L1701" s="211">
        <v>0.27348772959622369</v>
      </c>
      <c r="M1701" s="211">
        <v>9.3267154203608205E-2</v>
      </c>
      <c r="N1701" s="211">
        <v>0.4720668919797022</v>
      </c>
      <c r="O1701" s="211">
        <v>0.68362299630039436</v>
      </c>
      <c r="P1701" s="211">
        <v>7.1543251592170384E-2</v>
      </c>
      <c r="Q1701" s="211">
        <v>5.0216663584097668E-2</v>
      </c>
      <c r="R1701" s="211">
        <v>0.43813507356501535</v>
      </c>
      <c r="S1701" s="211">
        <v>0.30400622466139693</v>
      </c>
      <c r="T1701" s="211">
        <v>0.49438290201811547</v>
      </c>
      <c r="U1701" s="211">
        <v>0.46056889369749954</v>
      </c>
      <c r="V1701" s="211">
        <v>8.8308995025146261E-2</v>
      </c>
      <c r="W1701" s="211">
        <v>0.58230337440668478</v>
      </c>
      <c r="X1701" s="211">
        <v>0.34665759719945616</v>
      </c>
      <c r="Y1701" s="211">
        <v>0.68324367319610779</v>
      </c>
      <c r="Z1701" s="211">
        <v>0.14793201351125751</v>
      </c>
      <c r="AA1701" s="212">
        <v>0.11141895078346682</v>
      </c>
    </row>
    <row r="1702" spans="1:27" x14ac:dyDescent="0.35">
      <c r="A1702" s="210" t="s">
        <v>2378</v>
      </c>
      <c r="B1702" s="217">
        <v>161.27083261855935</v>
      </c>
      <c r="C1702" s="211">
        <v>6.8465338257791886E-2</v>
      </c>
      <c r="D1702" s="211">
        <v>0.12918507363587289</v>
      </c>
      <c r="E1702" s="211">
        <v>8.3731963837134979E-2</v>
      </c>
      <c r="F1702" s="211">
        <v>8.3358872026128544E-2</v>
      </c>
      <c r="G1702" s="211">
        <v>0.12404578802997311</v>
      </c>
      <c r="H1702" s="211">
        <v>0.1202067455402438</v>
      </c>
      <c r="I1702" s="211">
        <v>0.46183000310660599</v>
      </c>
      <c r="J1702" s="211">
        <v>0.44893372714404323</v>
      </c>
      <c r="K1702" s="211">
        <v>0.6398650676249511</v>
      </c>
      <c r="L1702" s="211">
        <v>0.27767076685114556</v>
      </c>
      <c r="M1702" s="211">
        <v>0.11166987758348651</v>
      </c>
      <c r="N1702" s="211">
        <v>0.4281279895289648</v>
      </c>
      <c r="O1702" s="211">
        <v>0.64121153957742349</v>
      </c>
      <c r="P1702" s="211">
        <v>6.8789360799627219E-2</v>
      </c>
      <c r="Q1702" s="211">
        <v>5.2478069145215772E-2</v>
      </c>
      <c r="R1702" s="211">
        <v>0.36912332112441504</v>
      </c>
      <c r="S1702" s="211">
        <v>0.26339330532198552</v>
      </c>
      <c r="T1702" s="211">
        <v>0.52914546707842702</v>
      </c>
      <c r="U1702" s="211">
        <v>0.40834297727571489</v>
      </c>
      <c r="V1702" s="211">
        <v>0.14531260980686955</v>
      </c>
      <c r="W1702" s="211">
        <v>0.51902827789460537</v>
      </c>
      <c r="X1702" s="211">
        <v>0.32098086696102057</v>
      </c>
      <c r="Y1702" s="211">
        <v>0.6492360307319035</v>
      </c>
      <c r="Z1702" s="211">
        <v>0.13905891454963823</v>
      </c>
      <c r="AA1702" s="212">
        <v>0.12168137245667808</v>
      </c>
    </row>
    <row r="1703" spans="1:27" x14ac:dyDescent="0.35">
      <c r="A1703" s="210" t="s">
        <v>2379</v>
      </c>
      <c r="B1703" s="217">
        <v>125.59436217695409</v>
      </c>
      <c r="C1703" s="211">
        <v>5.3720682067286855E-2</v>
      </c>
      <c r="D1703" s="211">
        <v>0.11531146049427252</v>
      </c>
      <c r="E1703" s="211">
        <v>7.7844897777181357E-2</v>
      </c>
      <c r="F1703" s="211">
        <v>7.9663367586958106E-2</v>
      </c>
      <c r="G1703" s="211">
        <v>0.11998808923722115</v>
      </c>
      <c r="H1703" s="211">
        <v>0.12023349567621452</v>
      </c>
      <c r="I1703" s="211">
        <v>0.51309902891060688</v>
      </c>
      <c r="J1703" s="211">
        <v>0.41204405094204921</v>
      </c>
      <c r="K1703" s="211">
        <v>0.55892910880446345</v>
      </c>
      <c r="L1703" s="211">
        <v>0.28079535091081903</v>
      </c>
      <c r="M1703" s="211">
        <v>0.10079009816096351</v>
      </c>
      <c r="N1703" s="211">
        <v>0.47555393829520748</v>
      </c>
      <c r="O1703" s="211">
        <v>0.67603544375820857</v>
      </c>
      <c r="P1703" s="211">
        <v>7.0932122135655917E-2</v>
      </c>
      <c r="Q1703" s="211">
        <v>0.10182604786055556</v>
      </c>
      <c r="R1703" s="211">
        <v>0.3988441665883416</v>
      </c>
      <c r="S1703" s="211">
        <v>0.3567725322626209</v>
      </c>
      <c r="T1703" s="211">
        <v>0.51778231813071096</v>
      </c>
      <c r="U1703" s="211">
        <v>0.40364032040146447</v>
      </c>
      <c r="V1703" s="211">
        <v>5.383733138879989E-2</v>
      </c>
      <c r="W1703" s="211">
        <v>0.51322743109503466</v>
      </c>
      <c r="X1703" s="211">
        <v>0.29376264128245871</v>
      </c>
      <c r="Y1703" s="211">
        <v>0.6507488816439756</v>
      </c>
      <c r="Z1703" s="211">
        <v>0.13792403388567048</v>
      </c>
      <c r="AA1703" s="212">
        <v>0.11261670184810303</v>
      </c>
    </row>
    <row r="1704" spans="1:27" x14ac:dyDescent="0.35">
      <c r="A1704" s="210" t="s">
        <v>2380</v>
      </c>
      <c r="B1704" s="217">
        <v>163.80250524676364</v>
      </c>
      <c r="C1704" s="211">
        <v>8.0139631692090971E-2</v>
      </c>
      <c r="D1704" s="211">
        <v>0.12099523423530682</v>
      </c>
      <c r="E1704" s="211">
        <v>7.282199203915965E-2</v>
      </c>
      <c r="F1704" s="211">
        <v>9.4959332500861818E-2</v>
      </c>
      <c r="G1704" s="211">
        <v>0.12131233694439683</v>
      </c>
      <c r="H1704" s="211">
        <v>0.11140557035725224</v>
      </c>
      <c r="I1704" s="211">
        <v>0.4268002827985089</v>
      </c>
      <c r="J1704" s="211">
        <v>0.4395642628628022</v>
      </c>
      <c r="K1704" s="211">
        <v>0.62101075214068391</v>
      </c>
      <c r="L1704" s="211">
        <v>0.27828389874851889</v>
      </c>
      <c r="M1704" s="211">
        <v>0.11608899086988089</v>
      </c>
      <c r="N1704" s="211">
        <v>0.46973737333121857</v>
      </c>
      <c r="O1704" s="211">
        <v>0.66557410794573257</v>
      </c>
      <c r="P1704" s="211">
        <v>6.3778088657253318E-2</v>
      </c>
      <c r="Q1704" s="211">
        <v>0.10953720339764471</v>
      </c>
      <c r="R1704" s="211">
        <v>0.47713018464155493</v>
      </c>
      <c r="S1704" s="211">
        <v>0.29282526231945766</v>
      </c>
      <c r="T1704" s="211">
        <v>0.53793998768506679</v>
      </c>
      <c r="U1704" s="211">
        <v>0.49782390013745842</v>
      </c>
      <c r="V1704" s="211">
        <v>0.11185942484548164</v>
      </c>
      <c r="W1704" s="211">
        <v>0.54748853945667142</v>
      </c>
      <c r="X1704" s="211">
        <v>0.33088114650859923</v>
      </c>
      <c r="Y1704" s="211">
        <v>0.69818653229106431</v>
      </c>
      <c r="Z1704" s="211">
        <v>0.14432403033436636</v>
      </c>
      <c r="AA1704" s="212">
        <v>0.1173543263450488</v>
      </c>
    </row>
    <row r="1705" spans="1:27" x14ac:dyDescent="0.35">
      <c r="A1705" s="210" t="s">
        <v>2381</v>
      </c>
      <c r="B1705" s="217">
        <v>141.36727096176605</v>
      </c>
      <c r="C1705" s="211">
        <v>6.6263237404939682E-2</v>
      </c>
      <c r="D1705" s="211">
        <v>0.12854027654997399</v>
      </c>
      <c r="E1705" s="211">
        <v>8.1933072162854226E-2</v>
      </c>
      <c r="F1705" s="211">
        <v>0.10077205901574213</v>
      </c>
      <c r="G1705" s="211">
        <v>0.11991679640346888</v>
      </c>
      <c r="H1705" s="211">
        <v>0.12402487691963462</v>
      </c>
      <c r="I1705" s="211">
        <v>0.42510766342271827</v>
      </c>
      <c r="J1705" s="211">
        <v>0.42056316103718944</v>
      </c>
      <c r="K1705" s="211">
        <v>0.56643791596675364</v>
      </c>
      <c r="L1705" s="211">
        <v>0.27870651399616997</v>
      </c>
      <c r="M1705" s="211">
        <v>9.9871861392861555E-2</v>
      </c>
      <c r="N1705" s="211">
        <v>0.55411934768145998</v>
      </c>
      <c r="O1705" s="211">
        <v>0.7246750914240141</v>
      </c>
      <c r="P1705" s="211">
        <v>7.1697667049332836E-2</v>
      </c>
      <c r="Q1705" s="211">
        <v>9.4848318545213431E-2</v>
      </c>
      <c r="R1705" s="211">
        <v>0.44642595517581868</v>
      </c>
      <c r="S1705" s="211">
        <v>0.28284142700719295</v>
      </c>
      <c r="T1705" s="211">
        <v>0.56760491628870713</v>
      </c>
      <c r="U1705" s="211">
        <v>0.4042320067646798</v>
      </c>
      <c r="V1705" s="211">
        <v>8.9935920186613602E-2</v>
      </c>
      <c r="W1705" s="211">
        <v>0.54021732842295644</v>
      </c>
      <c r="X1705" s="211">
        <v>0.30408922478006351</v>
      </c>
      <c r="Y1705" s="211">
        <v>0.57894207498240458</v>
      </c>
      <c r="Z1705" s="211">
        <v>0.14459175629186516</v>
      </c>
      <c r="AA1705" s="212">
        <v>0.11925924547291269</v>
      </c>
    </row>
    <row r="1706" spans="1:27" x14ac:dyDescent="0.35">
      <c r="A1706" s="210" t="s">
        <v>2382</v>
      </c>
      <c r="B1706" s="217">
        <v>138.7280575541985</v>
      </c>
      <c r="C1706" s="211">
        <v>6.9391518424363363E-2</v>
      </c>
      <c r="D1706" s="211">
        <v>0.11894820502882776</v>
      </c>
      <c r="E1706" s="211">
        <v>7.8849558308653894E-2</v>
      </c>
      <c r="F1706" s="211">
        <v>7.6091291005359149E-2</v>
      </c>
      <c r="G1706" s="211">
        <v>0.12294088851264173</v>
      </c>
      <c r="H1706" s="211">
        <v>0.10319453131709615</v>
      </c>
      <c r="I1706" s="211">
        <v>0.52242519455888936</v>
      </c>
      <c r="J1706" s="211">
        <v>0.44358299774664384</v>
      </c>
      <c r="K1706" s="211">
        <v>0.63820052365099966</v>
      </c>
      <c r="L1706" s="211">
        <v>0.27671517239664267</v>
      </c>
      <c r="M1706" s="211">
        <v>9.7921689974193329E-2</v>
      </c>
      <c r="N1706" s="211">
        <v>0.4749225708993231</v>
      </c>
      <c r="O1706" s="211">
        <v>0.62151015279747945</v>
      </c>
      <c r="P1706" s="211">
        <v>6.6672695487132436E-2</v>
      </c>
      <c r="Q1706" s="211">
        <v>4.5183331986431395E-2</v>
      </c>
      <c r="R1706" s="211">
        <v>0.41244709433747972</v>
      </c>
      <c r="S1706" s="211">
        <v>0.28497436742031523</v>
      </c>
      <c r="T1706" s="211">
        <v>0.51072430293656901</v>
      </c>
      <c r="U1706" s="211">
        <v>0.42488221693198236</v>
      </c>
      <c r="V1706" s="211">
        <v>0.12430406418811708</v>
      </c>
      <c r="W1706" s="211">
        <v>0.53319976889896259</v>
      </c>
      <c r="X1706" s="211">
        <v>0.34074787397360429</v>
      </c>
      <c r="Y1706" s="211">
        <v>0.57205514586830863</v>
      </c>
      <c r="Z1706" s="211">
        <v>0.14967171966650397</v>
      </c>
      <c r="AA1706" s="212">
        <v>0.11913419173174909</v>
      </c>
    </row>
    <row r="1707" spans="1:27" x14ac:dyDescent="0.35">
      <c r="A1707" s="210" t="s">
        <v>2383</v>
      </c>
      <c r="B1707" s="217">
        <v>164.89280429121163</v>
      </c>
      <c r="C1707" s="211">
        <v>6.2174072352180115E-2</v>
      </c>
      <c r="D1707" s="211">
        <v>0.13087021375093472</v>
      </c>
      <c r="E1707" s="211">
        <v>7.7749504532977909E-2</v>
      </c>
      <c r="F1707" s="211">
        <v>9.3361111100398089E-2</v>
      </c>
      <c r="G1707" s="211">
        <v>0.11689640737633389</v>
      </c>
      <c r="H1707" s="211">
        <v>0.11857643149949064</v>
      </c>
      <c r="I1707" s="211">
        <v>0.48770992173938554</v>
      </c>
      <c r="J1707" s="211">
        <v>0.41919040818428283</v>
      </c>
      <c r="K1707" s="211">
        <v>0.52290885603723702</v>
      </c>
      <c r="L1707" s="211">
        <v>0.26839785814078121</v>
      </c>
      <c r="M1707" s="211">
        <v>0.10605208747281564</v>
      </c>
      <c r="N1707" s="211">
        <v>0.39567109293488606</v>
      </c>
      <c r="O1707" s="211">
        <v>0.74470862456246434</v>
      </c>
      <c r="P1707" s="211">
        <v>6.8091584421443377E-2</v>
      </c>
      <c r="Q1707" s="211">
        <v>6.8429311513316604E-2</v>
      </c>
      <c r="R1707" s="211">
        <v>0.47911315332846144</v>
      </c>
      <c r="S1707" s="211">
        <v>0.43812493692815119</v>
      </c>
      <c r="T1707" s="211">
        <v>0.53824143977859829</v>
      </c>
      <c r="U1707" s="211">
        <v>0.44050590864622841</v>
      </c>
      <c r="V1707" s="211">
        <v>0.11549955260406071</v>
      </c>
      <c r="W1707" s="211">
        <v>0.59371602493081366</v>
      </c>
      <c r="X1707" s="211">
        <v>0.36699703116759641</v>
      </c>
      <c r="Y1707" s="211">
        <v>0.76310421509754822</v>
      </c>
      <c r="Z1707" s="211">
        <v>0.14966548751709138</v>
      </c>
      <c r="AA1707" s="212">
        <v>0.11275749310111656</v>
      </c>
    </row>
    <row r="1708" spans="1:27" x14ac:dyDescent="0.35">
      <c r="A1708" s="210" t="s">
        <v>2384</v>
      </c>
      <c r="B1708" s="217">
        <v>138.63861833888419</v>
      </c>
      <c r="C1708" s="211">
        <v>5.4557316906698364E-2</v>
      </c>
      <c r="D1708" s="211">
        <v>0.12045717484619332</v>
      </c>
      <c r="E1708" s="211">
        <v>8.7246823630082487E-2</v>
      </c>
      <c r="F1708" s="211">
        <v>0.11732265437188528</v>
      </c>
      <c r="G1708" s="211">
        <v>0.12247321224058055</v>
      </c>
      <c r="H1708" s="211">
        <v>0.12200189185609525</v>
      </c>
      <c r="I1708" s="211">
        <v>0.50412535484701515</v>
      </c>
      <c r="J1708" s="211">
        <v>0.44531405778817018</v>
      </c>
      <c r="K1708" s="211">
        <v>0.61097070910956364</v>
      </c>
      <c r="L1708" s="211">
        <v>0.27819938498657371</v>
      </c>
      <c r="M1708" s="211">
        <v>9.4739649453329966E-2</v>
      </c>
      <c r="N1708" s="211">
        <v>0.35430815776672736</v>
      </c>
      <c r="O1708" s="211">
        <v>0.76238274086381996</v>
      </c>
      <c r="P1708" s="211">
        <v>7.2270956496782737E-2</v>
      </c>
      <c r="Q1708" s="211">
        <v>0.13435197811796279</v>
      </c>
      <c r="R1708" s="211">
        <v>0.38610643397720557</v>
      </c>
      <c r="S1708" s="211">
        <v>0.33175880592364854</v>
      </c>
      <c r="T1708" s="211">
        <v>0.54938317427233563</v>
      </c>
      <c r="U1708" s="211">
        <v>0.47640356445899229</v>
      </c>
      <c r="V1708" s="211">
        <v>7.2495519898516769E-2</v>
      </c>
      <c r="W1708" s="211">
        <v>0.51615252559748992</v>
      </c>
      <c r="X1708" s="211">
        <v>0.41613457769454865</v>
      </c>
      <c r="Y1708" s="211">
        <v>0.65603730499920054</v>
      </c>
      <c r="Z1708" s="211">
        <v>0.13502261190429829</v>
      </c>
      <c r="AA1708" s="212">
        <v>0.11889303915058072</v>
      </c>
    </row>
    <row r="1709" spans="1:27" x14ac:dyDescent="0.35">
      <c r="A1709" s="210" t="s">
        <v>2385</v>
      </c>
      <c r="B1709" s="217">
        <v>108.91751662112092</v>
      </c>
      <c r="C1709" s="211">
        <v>6.5969376820138939E-2</v>
      </c>
      <c r="D1709" s="211">
        <v>0.11731952654933717</v>
      </c>
      <c r="E1709" s="211">
        <v>7.3897354833866863E-2</v>
      </c>
      <c r="F1709" s="211">
        <v>0.10251111172092461</v>
      </c>
      <c r="G1709" s="211">
        <v>0.12230348792326197</v>
      </c>
      <c r="H1709" s="211">
        <v>0.12169282122086778</v>
      </c>
      <c r="I1709" s="211">
        <v>0.50656407804411974</v>
      </c>
      <c r="J1709" s="211">
        <v>0.4237983849153853</v>
      </c>
      <c r="K1709" s="211">
        <v>0.58764363911330775</v>
      </c>
      <c r="L1709" s="211">
        <v>0.27467056897943481</v>
      </c>
      <c r="M1709" s="211">
        <v>9.2903136585083368E-2</v>
      </c>
      <c r="N1709" s="211">
        <v>0.41668192440157015</v>
      </c>
      <c r="O1709" s="211">
        <v>0.66690757797759315</v>
      </c>
      <c r="P1709" s="211">
        <v>6.5318709518342483E-2</v>
      </c>
      <c r="Q1709" s="211">
        <v>5.1603775253352122E-2</v>
      </c>
      <c r="R1709" s="211">
        <v>0.42801337695498026</v>
      </c>
      <c r="S1709" s="211">
        <v>0.28965362845537485</v>
      </c>
      <c r="T1709" s="211">
        <v>0.53222225799609202</v>
      </c>
      <c r="U1709" s="211">
        <v>0.36532582400746405</v>
      </c>
      <c r="V1709" s="211">
        <v>0.10377698482000455</v>
      </c>
      <c r="W1709" s="211">
        <v>0.49563355642706042</v>
      </c>
      <c r="X1709" s="211">
        <v>0.43033302090397457</v>
      </c>
      <c r="Y1709" s="211">
        <v>0.553657044338562</v>
      </c>
      <c r="Z1709" s="211">
        <v>0.14578540353019526</v>
      </c>
      <c r="AA1709" s="212">
        <v>0.12643125814433109</v>
      </c>
    </row>
    <row r="1710" spans="1:27" x14ac:dyDescent="0.35">
      <c r="A1710" s="210" t="s">
        <v>2386</v>
      </c>
      <c r="B1710" s="217">
        <v>157.55020561646495</v>
      </c>
      <c r="C1710" s="211">
        <v>5.1386273663144126E-2</v>
      </c>
      <c r="D1710" s="211">
        <v>0.12273071745473824</v>
      </c>
      <c r="E1710" s="211">
        <v>7.0324412129016661E-2</v>
      </c>
      <c r="F1710" s="211">
        <v>7.3065727863148772E-2</v>
      </c>
      <c r="G1710" s="211">
        <v>0.12190312427074378</v>
      </c>
      <c r="H1710" s="211">
        <v>0.10829000182465774</v>
      </c>
      <c r="I1710" s="211">
        <v>0.48027593424763887</v>
      </c>
      <c r="J1710" s="211">
        <v>0.44107445920809008</v>
      </c>
      <c r="K1710" s="211">
        <v>0.61847264646537048</v>
      </c>
      <c r="L1710" s="211">
        <v>0.27577608731409381</v>
      </c>
      <c r="M1710" s="211">
        <v>0.10051681763930115</v>
      </c>
      <c r="N1710" s="211">
        <v>0.5197895241480075</v>
      </c>
      <c r="O1710" s="211">
        <v>0.69730209535206344</v>
      </c>
      <c r="P1710" s="211">
        <v>7.1765428385934901E-2</v>
      </c>
      <c r="Q1710" s="211">
        <v>5.2661002920117023E-2</v>
      </c>
      <c r="R1710" s="211">
        <v>0.44177582533323639</v>
      </c>
      <c r="S1710" s="211">
        <v>0.31328292944734537</v>
      </c>
      <c r="T1710" s="211">
        <v>0.58360658364792894</v>
      </c>
      <c r="U1710" s="211">
        <v>0.47847970638186127</v>
      </c>
      <c r="V1710" s="211">
        <v>0.10370442923755917</v>
      </c>
      <c r="W1710" s="211">
        <v>0.53723196584060529</v>
      </c>
      <c r="X1710" s="211">
        <v>0.32105505296784104</v>
      </c>
      <c r="Y1710" s="211">
        <v>0.60428659540904994</v>
      </c>
      <c r="Z1710" s="211">
        <v>0.14676464724336344</v>
      </c>
      <c r="AA1710" s="212">
        <v>0.11501780234117037</v>
      </c>
    </row>
    <row r="1711" spans="1:27" x14ac:dyDescent="0.35">
      <c r="A1711" s="210" t="s">
        <v>2387</v>
      </c>
      <c r="B1711" s="217">
        <v>129.78360818162761</v>
      </c>
      <c r="C1711" s="211">
        <v>8.2339682023523306E-2</v>
      </c>
      <c r="D1711" s="211">
        <v>0.12287586851031097</v>
      </c>
      <c r="E1711" s="211">
        <v>7.9868293831208928E-2</v>
      </c>
      <c r="F1711" s="211">
        <v>9.5209723218028092E-2</v>
      </c>
      <c r="G1711" s="211">
        <v>0.1253595602488074</v>
      </c>
      <c r="H1711" s="211">
        <v>0.12474347650300355</v>
      </c>
      <c r="I1711" s="211">
        <v>0.47014396929480878</v>
      </c>
      <c r="J1711" s="211">
        <v>0.43339128985051084</v>
      </c>
      <c r="K1711" s="211">
        <v>0.54763530853700937</v>
      </c>
      <c r="L1711" s="211">
        <v>0.27475111266235924</v>
      </c>
      <c r="M1711" s="211">
        <v>8.9398264835183247E-2</v>
      </c>
      <c r="N1711" s="211">
        <v>0.42411829388176098</v>
      </c>
      <c r="O1711" s="211">
        <v>0.75196973581282855</v>
      </c>
      <c r="P1711" s="211">
        <v>6.4416327211858831E-2</v>
      </c>
      <c r="Q1711" s="211">
        <v>5.8969512090305751E-2</v>
      </c>
      <c r="R1711" s="211">
        <v>0.40753392703263391</v>
      </c>
      <c r="S1711" s="211">
        <v>0.30787289752542646</v>
      </c>
      <c r="T1711" s="211">
        <v>0.56936976116212579</v>
      </c>
      <c r="U1711" s="211">
        <v>0.38453902789161398</v>
      </c>
      <c r="V1711" s="211">
        <v>0.14830250126547601</v>
      </c>
      <c r="W1711" s="211">
        <v>0.53000476496743754</v>
      </c>
      <c r="X1711" s="211">
        <v>0.40106510681971058</v>
      </c>
      <c r="Y1711" s="211">
        <v>0.58625479582555517</v>
      </c>
      <c r="Z1711" s="211">
        <v>0.14676207983311465</v>
      </c>
      <c r="AA1711" s="212">
        <v>0.12425106784793133</v>
      </c>
    </row>
    <row r="1712" spans="1:27" x14ac:dyDescent="0.35">
      <c r="A1712" s="210" t="s">
        <v>2388</v>
      </c>
      <c r="B1712" s="217">
        <v>122.42105011047735</v>
      </c>
      <c r="C1712" s="211">
        <v>5.904087748881956E-2</v>
      </c>
      <c r="D1712" s="211">
        <v>0.12597168453799606</v>
      </c>
      <c r="E1712" s="211">
        <v>8.068502263999025E-2</v>
      </c>
      <c r="F1712" s="211">
        <v>0.10813409212345954</v>
      </c>
      <c r="G1712" s="211">
        <v>0.11658430885667533</v>
      </c>
      <c r="H1712" s="211">
        <v>0.1168220461190039</v>
      </c>
      <c r="I1712" s="211">
        <v>0.41293572450955096</v>
      </c>
      <c r="J1712" s="211">
        <v>0.40499181131713285</v>
      </c>
      <c r="K1712" s="211">
        <v>0.63121028867396256</v>
      </c>
      <c r="L1712" s="211">
        <v>0.27389916670892922</v>
      </c>
      <c r="M1712" s="211">
        <v>0.11071155350338596</v>
      </c>
      <c r="N1712" s="211">
        <v>0.47696181418813605</v>
      </c>
      <c r="O1712" s="211">
        <v>0.68524536322664542</v>
      </c>
      <c r="P1712" s="211">
        <v>6.1593650538849021E-2</v>
      </c>
      <c r="Q1712" s="211">
        <v>0.12751370966794029</v>
      </c>
      <c r="R1712" s="211">
        <v>0.48604365473818234</v>
      </c>
      <c r="S1712" s="211">
        <v>0.30066407887344143</v>
      </c>
      <c r="T1712" s="211">
        <v>0.61127041012049976</v>
      </c>
      <c r="U1712" s="211">
        <v>0.39748182867659176</v>
      </c>
      <c r="V1712" s="211">
        <v>6.6540173365314592E-2</v>
      </c>
      <c r="W1712" s="211">
        <v>0.49159928797923541</v>
      </c>
      <c r="X1712" s="211">
        <v>0.2678975216955054</v>
      </c>
      <c r="Y1712" s="211">
        <v>0.73243359145367659</v>
      </c>
      <c r="Z1712" s="211">
        <v>0.14797712780924421</v>
      </c>
      <c r="AA1712" s="212">
        <v>0.12558965985076184</v>
      </c>
    </row>
    <row r="1713" spans="1:27" x14ac:dyDescent="0.35">
      <c r="A1713" s="210" t="s">
        <v>2389</v>
      </c>
      <c r="B1713" s="217">
        <v>151.58550450326265</v>
      </c>
      <c r="C1713" s="211">
        <v>5.9433021587437379E-2</v>
      </c>
      <c r="D1713" s="211">
        <v>0.12269697249261487</v>
      </c>
      <c r="E1713" s="211">
        <v>7.124853060642912E-2</v>
      </c>
      <c r="F1713" s="211">
        <v>0.10745021342136338</v>
      </c>
      <c r="G1713" s="211">
        <v>0.12113093941829031</v>
      </c>
      <c r="H1713" s="211">
        <v>0.12136330402190604</v>
      </c>
      <c r="I1713" s="211">
        <v>0.47844050704031488</v>
      </c>
      <c r="J1713" s="211">
        <v>0.46452926336326361</v>
      </c>
      <c r="K1713" s="211">
        <v>0.61237755642735614</v>
      </c>
      <c r="L1713" s="211">
        <v>0.27312703636841368</v>
      </c>
      <c r="M1713" s="211">
        <v>0.10428493425610288</v>
      </c>
      <c r="N1713" s="211">
        <v>0.46191550725199992</v>
      </c>
      <c r="O1713" s="211">
        <v>0.68293378377274117</v>
      </c>
      <c r="P1713" s="211">
        <v>7.1711053641720104E-2</v>
      </c>
      <c r="Q1713" s="211">
        <v>0.11011076011234588</v>
      </c>
      <c r="R1713" s="211">
        <v>0.4248995669019463</v>
      </c>
      <c r="S1713" s="211">
        <v>0.27681643117586519</v>
      </c>
      <c r="T1713" s="211">
        <v>0.52214235110637397</v>
      </c>
      <c r="U1713" s="211">
        <v>0.40623313081433637</v>
      </c>
      <c r="V1713" s="211">
        <v>0.10990755968657234</v>
      </c>
      <c r="W1713" s="211">
        <v>0.54644625717639983</v>
      </c>
      <c r="X1713" s="211">
        <v>0.41037681942973753</v>
      </c>
      <c r="Y1713" s="211">
        <v>0.71873017637739467</v>
      </c>
      <c r="Z1713" s="211">
        <v>0.14446348930899239</v>
      </c>
      <c r="AA1713" s="212">
        <v>0.12030566110703397</v>
      </c>
    </row>
    <row r="1714" spans="1:27" x14ac:dyDescent="0.35">
      <c r="A1714" s="210" t="s">
        <v>2390</v>
      </c>
      <c r="B1714" s="217">
        <v>112.60677033703882</v>
      </c>
      <c r="C1714" s="211">
        <v>6.6127591313070264E-2</v>
      </c>
      <c r="D1714" s="211">
        <v>0.12471897273441065</v>
      </c>
      <c r="E1714" s="211">
        <v>8.2574906666778317E-2</v>
      </c>
      <c r="F1714" s="211">
        <v>0.10071769944089962</v>
      </c>
      <c r="G1714" s="211">
        <v>0.12204287756543104</v>
      </c>
      <c r="H1714" s="211">
        <v>0.11454263618398555</v>
      </c>
      <c r="I1714" s="211">
        <v>0.43792144941996847</v>
      </c>
      <c r="J1714" s="211">
        <v>0.40742607842756468</v>
      </c>
      <c r="K1714" s="211">
        <v>0.62687571126884778</v>
      </c>
      <c r="L1714" s="211">
        <v>0.27526193502390861</v>
      </c>
      <c r="M1714" s="211">
        <v>9.2550236374348324E-2</v>
      </c>
      <c r="N1714" s="211">
        <v>0.42270240262071379</v>
      </c>
      <c r="O1714" s="211">
        <v>0.72049976028591622</v>
      </c>
      <c r="P1714" s="211">
        <v>6.5973580316580807E-2</v>
      </c>
      <c r="Q1714" s="211">
        <v>5.60044591354322E-2</v>
      </c>
      <c r="R1714" s="211">
        <v>0.43097832274779663</v>
      </c>
      <c r="S1714" s="211">
        <v>0.36089130200403646</v>
      </c>
      <c r="T1714" s="211">
        <v>0.55906590515124643</v>
      </c>
      <c r="U1714" s="211">
        <v>0.40820177537064473</v>
      </c>
      <c r="V1714" s="211">
        <v>5.7228203797864169E-2</v>
      </c>
      <c r="W1714" s="211">
        <v>0.60982657688846453</v>
      </c>
      <c r="X1714" s="211">
        <v>0.27261120380386089</v>
      </c>
      <c r="Y1714" s="211">
        <v>0.65511094062969044</v>
      </c>
      <c r="Z1714" s="211">
        <v>0.14933517707926877</v>
      </c>
      <c r="AA1714" s="212">
        <v>0.12268268800924208</v>
      </c>
    </row>
    <row r="1715" spans="1:27" x14ac:dyDescent="0.35">
      <c r="A1715" s="210" t="s">
        <v>2391</v>
      </c>
      <c r="B1715" s="217">
        <v>126.1917566310683</v>
      </c>
      <c r="C1715" s="211">
        <v>6.6129203132688691E-2</v>
      </c>
      <c r="D1715" s="211">
        <v>0.119607991889477</v>
      </c>
      <c r="E1715" s="211">
        <v>7.8764331347171618E-2</v>
      </c>
      <c r="F1715" s="211">
        <v>0.1067706347768166</v>
      </c>
      <c r="G1715" s="211">
        <v>0.11622255545836313</v>
      </c>
      <c r="H1715" s="211">
        <v>0.12203295499096009</v>
      </c>
      <c r="I1715" s="211">
        <v>0.52655771048880651</v>
      </c>
      <c r="J1715" s="211">
        <v>0.46198435631686413</v>
      </c>
      <c r="K1715" s="211">
        <v>0.53155030113381363</v>
      </c>
      <c r="L1715" s="211">
        <v>0.27574969992937115</v>
      </c>
      <c r="M1715" s="211">
        <v>0.10296046256206579</v>
      </c>
      <c r="N1715" s="211">
        <v>0.38607063684988596</v>
      </c>
      <c r="O1715" s="211">
        <v>0.7776324099807681</v>
      </c>
      <c r="P1715" s="211">
        <v>6.8628260983537775E-2</v>
      </c>
      <c r="Q1715" s="211">
        <v>0.13103517807936935</v>
      </c>
      <c r="R1715" s="211">
        <v>0.44907952258642775</v>
      </c>
      <c r="S1715" s="211">
        <v>0.30735476602273426</v>
      </c>
      <c r="T1715" s="211">
        <v>0.50911751714044229</v>
      </c>
      <c r="U1715" s="211">
        <v>0.38334303398491937</v>
      </c>
      <c r="V1715" s="211">
        <v>0.10357032418799023</v>
      </c>
      <c r="W1715" s="211">
        <v>0.54041993380107545</v>
      </c>
      <c r="X1715" s="211">
        <v>0.31295780553806907</v>
      </c>
      <c r="Y1715" s="211">
        <v>0.54654976599738703</v>
      </c>
      <c r="Z1715" s="211">
        <v>0.14719357320878823</v>
      </c>
      <c r="AA1715" s="212">
        <v>0.12059455587360308</v>
      </c>
    </row>
    <row r="1716" spans="1:27" x14ac:dyDescent="0.35">
      <c r="A1716" s="210" t="s">
        <v>2392</v>
      </c>
      <c r="B1716" s="217">
        <v>130.14266716621856</v>
      </c>
      <c r="C1716" s="211">
        <v>5.9395955870592321E-2</v>
      </c>
      <c r="D1716" s="211">
        <v>0.13101243079666608</v>
      </c>
      <c r="E1716" s="211">
        <v>8.6883808338839644E-2</v>
      </c>
      <c r="F1716" s="211">
        <v>7.0450205940864652E-2</v>
      </c>
      <c r="G1716" s="211">
        <v>0.12683985689155622</v>
      </c>
      <c r="H1716" s="211">
        <v>0.10919668318104378</v>
      </c>
      <c r="I1716" s="211">
        <v>0.52870737166406478</v>
      </c>
      <c r="J1716" s="211">
        <v>0.40981287172554315</v>
      </c>
      <c r="K1716" s="211">
        <v>0.57033960336522227</v>
      </c>
      <c r="L1716" s="211">
        <v>0.2813607403887779</v>
      </c>
      <c r="M1716" s="211">
        <v>0.10479833258059955</v>
      </c>
      <c r="N1716" s="211">
        <v>0.3983884656667942</v>
      </c>
      <c r="O1716" s="211">
        <v>0.7494609177599586</v>
      </c>
      <c r="P1716" s="211">
        <v>7.1258588016886004E-2</v>
      </c>
      <c r="Q1716" s="211">
        <v>0.11981544507331243</v>
      </c>
      <c r="R1716" s="211">
        <v>0.45331393901311057</v>
      </c>
      <c r="S1716" s="211">
        <v>0.41722790512709762</v>
      </c>
      <c r="T1716" s="211">
        <v>0.6142203988035243</v>
      </c>
      <c r="U1716" s="211">
        <v>0.38317579470812596</v>
      </c>
      <c r="V1716" s="211">
        <v>5.2596752000451864E-2</v>
      </c>
      <c r="W1716" s="211">
        <v>0.48986521141762629</v>
      </c>
      <c r="X1716" s="211">
        <v>0.30241918140225388</v>
      </c>
      <c r="Y1716" s="211">
        <v>0.56689566439429562</v>
      </c>
      <c r="Z1716" s="211">
        <v>0.1470309463846162</v>
      </c>
      <c r="AA1716" s="212">
        <v>0.11524492646520819</v>
      </c>
    </row>
    <row r="1717" spans="1:27" x14ac:dyDescent="0.35">
      <c r="A1717" s="210" t="s">
        <v>2393</v>
      </c>
      <c r="B1717" s="217">
        <v>152.71950482156421</v>
      </c>
      <c r="C1717" s="211">
        <v>6.4866741469356282E-2</v>
      </c>
      <c r="D1717" s="211">
        <v>0.13085230835462924</v>
      </c>
      <c r="E1717" s="211">
        <v>7.0075630296928162E-2</v>
      </c>
      <c r="F1717" s="211">
        <v>8.638765355271559E-2</v>
      </c>
      <c r="G1717" s="211">
        <v>0.11952678848154041</v>
      </c>
      <c r="H1717" s="211">
        <v>0.11504943158756598</v>
      </c>
      <c r="I1717" s="211">
        <v>0.46385046649530448</v>
      </c>
      <c r="J1717" s="211">
        <v>0.43216621200227118</v>
      </c>
      <c r="K1717" s="211">
        <v>0.6440501119321288</v>
      </c>
      <c r="L1717" s="211">
        <v>0.27608323350848202</v>
      </c>
      <c r="M1717" s="211">
        <v>9.9698450075867737E-2</v>
      </c>
      <c r="N1717" s="211">
        <v>0.46254710850743974</v>
      </c>
      <c r="O1717" s="211">
        <v>0.61291590432178822</v>
      </c>
      <c r="P1717" s="211">
        <v>6.7704888388713344E-2</v>
      </c>
      <c r="Q1717" s="211">
        <v>8.4129770159002124E-2</v>
      </c>
      <c r="R1717" s="211">
        <v>0.41955937148663447</v>
      </c>
      <c r="S1717" s="211">
        <v>0.31907709492379904</v>
      </c>
      <c r="T1717" s="211">
        <v>0.60611787047734977</v>
      </c>
      <c r="U1717" s="211">
        <v>0.51487879281392079</v>
      </c>
      <c r="V1717" s="211">
        <v>0.10914202567454886</v>
      </c>
      <c r="W1717" s="211">
        <v>0.48414651620696508</v>
      </c>
      <c r="X1717" s="211">
        <v>0.39064602295477424</v>
      </c>
      <c r="Y1717" s="211">
        <v>0.6739484993728676</v>
      </c>
      <c r="Z1717" s="211">
        <v>0.14762760769412736</v>
      </c>
      <c r="AA1717" s="212">
        <v>0.12115498620385737</v>
      </c>
    </row>
    <row r="1718" spans="1:27" x14ac:dyDescent="0.35">
      <c r="A1718" s="210" t="s">
        <v>2394</v>
      </c>
      <c r="B1718" s="217">
        <v>151.22569906415751</v>
      </c>
      <c r="C1718" s="211">
        <v>6.9292717143405499E-2</v>
      </c>
      <c r="D1718" s="211">
        <v>0.11715243521858537</v>
      </c>
      <c r="E1718" s="211">
        <v>7.3912857763758916E-2</v>
      </c>
      <c r="F1718" s="211">
        <v>0.10682794110634611</v>
      </c>
      <c r="G1718" s="211">
        <v>0.12356769024757414</v>
      </c>
      <c r="H1718" s="211">
        <v>0.12078794649647509</v>
      </c>
      <c r="I1718" s="211">
        <v>0.51896863734657617</v>
      </c>
      <c r="J1718" s="211">
        <v>0.45092030110674003</v>
      </c>
      <c r="K1718" s="211">
        <v>0.64871675682165564</v>
      </c>
      <c r="L1718" s="211">
        <v>0.27833132460969701</v>
      </c>
      <c r="M1718" s="211">
        <v>0.10431780261725751</v>
      </c>
      <c r="N1718" s="211">
        <v>0.46262828834884362</v>
      </c>
      <c r="O1718" s="211">
        <v>0.79316759631914691</v>
      </c>
      <c r="P1718" s="211">
        <v>6.6943327584636128E-2</v>
      </c>
      <c r="Q1718" s="211">
        <v>9.3958270447610778E-2</v>
      </c>
      <c r="R1718" s="211">
        <v>0.44567915142643355</v>
      </c>
      <c r="S1718" s="211">
        <v>0.3183752802057031</v>
      </c>
      <c r="T1718" s="211">
        <v>0.55691128031939785</v>
      </c>
      <c r="U1718" s="211">
        <v>0.39959023672482591</v>
      </c>
      <c r="V1718" s="211">
        <v>0.12192135637782667</v>
      </c>
      <c r="W1718" s="211">
        <v>0.50610884997058903</v>
      </c>
      <c r="X1718" s="211">
        <v>0.31844156419271297</v>
      </c>
      <c r="Y1718" s="211">
        <v>0.67492303762589823</v>
      </c>
      <c r="Z1718" s="211">
        <v>0.14523698431732501</v>
      </c>
      <c r="AA1718" s="212">
        <v>0.12110347933913307</v>
      </c>
    </row>
    <row r="1719" spans="1:27" x14ac:dyDescent="0.35">
      <c r="A1719" s="210" t="s">
        <v>2395</v>
      </c>
      <c r="B1719" s="217">
        <v>132.42071583912315</v>
      </c>
      <c r="C1719" s="211">
        <v>7.6254759874794548E-2</v>
      </c>
      <c r="D1719" s="211">
        <v>0.12972958079496641</v>
      </c>
      <c r="E1719" s="211">
        <v>7.3900785245272063E-2</v>
      </c>
      <c r="F1719" s="211">
        <v>9.8816887633048023E-2</v>
      </c>
      <c r="G1719" s="211">
        <v>0.12424349675783734</v>
      </c>
      <c r="H1719" s="211">
        <v>0.11023334973076213</v>
      </c>
      <c r="I1719" s="211">
        <v>0.47788132159621921</v>
      </c>
      <c r="J1719" s="211">
        <v>0.43887981295168377</v>
      </c>
      <c r="K1719" s="211">
        <v>0.62064709767707082</v>
      </c>
      <c r="L1719" s="211">
        <v>0.2771684553996252</v>
      </c>
      <c r="M1719" s="211">
        <v>7.8504995904471533E-2</v>
      </c>
      <c r="N1719" s="211">
        <v>0.47017048240464732</v>
      </c>
      <c r="O1719" s="211">
        <v>0.63139094645447524</v>
      </c>
      <c r="P1719" s="211">
        <v>6.5620498340888234E-2</v>
      </c>
      <c r="Q1719" s="211">
        <v>5.3782964774821668E-2</v>
      </c>
      <c r="R1719" s="211">
        <v>0.40091691705194765</v>
      </c>
      <c r="S1719" s="211">
        <v>0.27616388811118681</v>
      </c>
      <c r="T1719" s="211">
        <v>0.59508400318434662</v>
      </c>
      <c r="U1719" s="211">
        <v>0.41190953827662136</v>
      </c>
      <c r="V1719" s="211">
        <v>0.11586499460289482</v>
      </c>
      <c r="W1719" s="211">
        <v>0.57747114123891508</v>
      </c>
      <c r="X1719" s="211">
        <v>0.38697607011464585</v>
      </c>
      <c r="Y1719" s="211">
        <v>0.56852534992406778</v>
      </c>
      <c r="Z1719" s="211">
        <v>0.14965384621473779</v>
      </c>
      <c r="AA1719" s="212">
        <v>0.11479121377369456</v>
      </c>
    </row>
    <row r="1720" spans="1:27" x14ac:dyDescent="0.35">
      <c r="A1720" s="210" t="s">
        <v>2396</v>
      </c>
      <c r="B1720" s="217">
        <v>113.93385253078831</v>
      </c>
      <c r="C1720" s="211">
        <v>6.2703405905522827E-2</v>
      </c>
      <c r="D1720" s="211">
        <v>0.11603220924026318</v>
      </c>
      <c r="E1720" s="211">
        <v>7.8349973320904764E-2</v>
      </c>
      <c r="F1720" s="211">
        <v>8.9115605231112727E-2</v>
      </c>
      <c r="G1720" s="211">
        <v>0.12351398784742219</v>
      </c>
      <c r="H1720" s="211">
        <v>0.12457714443935849</v>
      </c>
      <c r="I1720" s="211">
        <v>0.50404653930718979</v>
      </c>
      <c r="J1720" s="211">
        <v>0.45690779441049323</v>
      </c>
      <c r="K1720" s="211">
        <v>0.58005888645246717</v>
      </c>
      <c r="L1720" s="211">
        <v>0.27225236493240812</v>
      </c>
      <c r="M1720" s="211">
        <v>9.9011789195180486E-2</v>
      </c>
      <c r="N1720" s="211">
        <v>0.48879650847336431</v>
      </c>
      <c r="O1720" s="211">
        <v>0.62959401829707673</v>
      </c>
      <c r="P1720" s="211">
        <v>6.6919491238377801E-2</v>
      </c>
      <c r="Q1720" s="211">
        <v>4.4984060078519079E-2</v>
      </c>
      <c r="R1720" s="211">
        <v>0.44451955197137039</v>
      </c>
      <c r="S1720" s="211">
        <v>0.30510303828467666</v>
      </c>
      <c r="T1720" s="211">
        <v>0.51122364310716728</v>
      </c>
      <c r="U1720" s="211">
        <v>0.40476190433979609</v>
      </c>
      <c r="V1720" s="211">
        <v>6.9739612001436913E-2</v>
      </c>
      <c r="W1720" s="211">
        <v>0.58781795486907318</v>
      </c>
      <c r="X1720" s="211">
        <v>0.33196346735829435</v>
      </c>
      <c r="Y1720" s="211">
        <v>0.62301938563138592</v>
      </c>
      <c r="Z1720" s="211">
        <v>0.14719627764783635</v>
      </c>
      <c r="AA1720" s="212">
        <v>0.12122221312383501</v>
      </c>
    </row>
    <row r="1721" spans="1:27" x14ac:dyDescent="0.35">
      <c r="A1721" s="210" t="s">
        <v>2397</v>
      </c>
      <c r="B1721" s="217">
        <v>134.04623390349789</v>
      </c>
      <c r="C1721" s="211">
        <v>4.9059321381037205E-2</v>
      </c>
      <c r="D1721" s="211">
        <v>0.12084774175642191</v>
      </c>
      <c r="E1721" s="211">
        <v>7.5058049660491635E-2</v>
      </c>
      <c r="F1721" s="211">
        <v>0.11679228930482274</v>
      </c>
      <c r="G1721" s="211">
        <v>0.1215400563126796</v>
      </c>
      <c r="H1721" s="211">
        <v>0.12175866717448389</v>
      </c>
      <c r="I1721" s="211">
        <v>0.501094857508251</v>
      </c>
      <c r="J1721" s="211">
        <v>0.44934170721815081</v>
      </c>
      <c r="K1721" s="211">
        <v>0.64309158592532079</v>
      </c>
      <c r="L1721" s="211">
        <v>0.27090915056977449</v>
      </c>
      <c r="M1721" s="211">
        <v>0.10906900429021275</v>
      </c>
      <c r="N1721" s="211">
        <v>0.43414827089356545</v>
      </c>
      <c r="O1721" s="211">
        <v>0.75041128189880846</v>
      </c>
      <c r="P1721" s="211">
        <v>7.1399029836147307E-2</v>
      </c>
      <c r="Q1721" s="211">
        <v>9.1377258312476575E-2</v>
      </c>
      <c r="R1721" s="211">
        <v>0.49305289722274764</v>
      </c>
      <c r="S1721" s="211">
        <v>0.25414718273597986</v>
      </c>
      <c r="T1721" s="211">
        <v>0.48901590627475622</v>
      </c>
      <c r="U1721" s="211">
        <v>0.4241617512744712</v>
      </c>
      <c r="V1721" s="211">
        <v>7.5963204498822656E-2</v>
      </c>
      <c r="W1721" s="211">
        <v>0.57658783420026349</v>
      </c>
      <c r="X1721" s="211">
        <v>0.2362152492834709</v>
      </c>
      <c r="Y1721" s="211">
        <v>0.55356109098772532</v>
      </c>
      <c r="Z1721" s="211">
        <v>0.14964164187635257</v>
      </c>
      <c r="AA1721" s="212">
        <v>0.1166830455422268</v>
      </c>
    </row>
    <row r="1722" spans="1:27" x14ac:dyDescent="0.35">
      <c r="A1722" s="210" t="s">
        <v>2398</v>
      </c>
      <c r="B1722" s="217">
        <v>149.07345080342358</v>
      </c>
      <c r="C1722" s="211">
        <v>7.1178975822785595E-2</v>
      </c>
      <c r="D1722" s="211">
        <v>0.13193905997106067</v>
      </c>
      <c r="E1722" s="211">
        <v>7.6382273403277953E-2</v>
      </c>
      <c r="F1722" s="211">
        <v>0.10141926877486641</v>
      </c>
      <c r="G1722" s="211">
        <v>0.12315736135515241</v>
      </c>
      <c r="H1722" s="211">
        <v>0.12088456839186576</v>
      </c>
      <c r="I1722" s="211">
        <v>0.48075337555158365</v>
      </c>
      <c r="J1722" s="211">
        <v>0.46052522080114366</v>
      </c>
      <c r="K1722" s="211">
        <v>0.62968643125931245</v>
      </c>
      <c r="L1722" s="211">
        <v>0.27582855706033516</v>
      </c>
      <c r="M1722" s="211">
        <v>7.7549042929463866E-2</v>
      </c>
      <c r="N1722" s="211">
        <v>0.36869725850027696</v>
      </c>
      <c r="O1722" s="211">
        <v>0.72461772394025237</v>
      </c>
      <c r="P1722" s="211">
        <v>7.0538238596402791E-2</v>
      </c>
      <c r="Q1722" s="211">
        <v>8.5087129182488966E-2</v>
      </c>
      <c r="R1722" s="211">
        <v>0.36517550163555024</v>
      </c>
      <c r="S1722" s="211">
        <v>0.35931629664181547</v>
      </c>
      <c r="T1722" s="211">
        <v>0.48739671619522823</v>
      </c>
      <c r="U1722" s="211">
        <v>0.53376417173888802</v>
      </c>
      <c r="V1722" s="211">
        <v>0.12641086571807925</v>
      </c>
      <c r="W1722" s="211">
        <v>0.50152269342764089</v>
      </c>
      <c r="X1722" s="211">
        <v>0.39017317870950968</v>
      </c>
      <c r="Y1722" s="211">
        <v>0.69930278864729223</v>
      </c>
      <c r="Z1722" s="211">
        <v>0.14655133839989823</v>
      </c>
      <c r="AA1722" s="212">
        <v>0.12419243446903545</v>
      </c>
    </row>
    <row r="1723" spans="1:27" x14ac:dyDescent="0.35">
      <c r="A1723" s="210" t="s">
        <v>2399</v>
      </c>
      <c r="B1723" s="217">
        <v>121.404541989831</v>
      </c>
      <c r="C1723" s="211">
        <v>6.2154121245492251E-2</v>
      </c>
      <c r="D1723" s="211">
        <v>0.12407279810358622</v>
      </c>
      <c r="E1723" s="211">
        <v>7.8229770167799112E-2</v>
      </c>
      <c r="F1723" s="211">
        <v>8.8848681479322747E-2</v>
      </c>
      <c r="G1723" s="211">
        <v>0.12196381705360257</v>
      </c>
      <c r="H1723" s="211">
        <v>0.11884805393460009</v>
      </c>
      <c r="I1723" s="211">
        <v>0.49231295976495931</v>
      </c>
      <c r="J1723" s="211">
        <v>0.43916152375362005</v>
      </c>
      <c r="K1723" s="211">
        <v>0.62378223494145857</v>
      </c>
      <c r="L1723" s="211">
        <v>0.27613358337940636</v>
      </c>
      <c r="M1723" s="211">
        <v>9.7739602923639965E-2</v>
      </c>
      <c r="N1723" s="211">
        <v>0.45753699155896954</v>
      </c>
      <c r="O1723" s="211">
        <v>0.68677637682355541</v>
      </c>
      <c r="P1723" s="211">
        <v>6.9855928229337033E-2</v>
      </c>
      <c r="Q1723" s="211">
        <v>8.035948059392653E-2</v>
      </c>
      <c r="R1723" s="211">
        <v>0.44891383258280326</v>
      </c>
      <c r="S1723" s="211">
        <v>0.30792711273437678</v>
      </c>
      <c r="T1723" s="211">
        <v>0.60911352320292822</v>
      </c>
      <c r="U1723" s="211">
        <v>0.40488133242532326</v>
      </c>
      <c r="V1723" s="211">
        <v>7.0907432153798078E-2</v>
      </c>
      <c r="W1723" s="211">
        <v>0.54163966007760611</v>
      </c>
      <c r="X1723" s="211">
        <v>0.26188641718534322</v>
      </c>
      <c r="Y1723" s="211">
        <v>0.66289163872786605</v>
      </c>
      <c r="Z1723" s="211">
        <v>0.1429918683242124</v>
      </c>
      <c r="AA1723" s="212">
        <v>0.12665784911718381</v>
      </c>
    </row>
    <row r="1724" spans="1:27" x14ac:dyDescent="0.35">
      <c r="A1724" s="210" t="s">
        <v>2400</v>
      </c>
      <c r="B1724" s="217">
        <v>143.39515043945261</v>
      </c>
      <c r="C1724" s="211">
        <v>5.7031354969648118E-2</v>
      </c>
      <c r="D1724" s="211">
        <v>0.12924350151156214</v>
      </c>
      <c r="E1724" s="211">
        <v>7.40794680387548E-2</v>
      </c>
      <c r="F1724" s="211">
        <v>0.1077667146603036</v>
      </c>
      <c r="G1724" s="211">
        <v>0.11950366155403654</v>
      </c>
      <c r="H1724" s="211">
        <v>0.10617657626451527</v>
      </c>
      <c r="I1724" s="211">
        <v>0.46700484512712453</v>
      </c>
      <c r="J1724" s="211">
        <v>0.44512605865165505</v>
      </c>
      <c r="K1724" s="211">
        <v>0.58169061269410205</v>
      </c>
      <c r="L1724" s="211">
        <v>0.27803810475682672</v>
      </c>
      <c r="M1724" s="211">
        <v>8.581792905509314E-2</v>
      </c>
      <c r="N1724" s="211">
        <v>0.4078353643644877</v>
      </c>
      <c r="O1724" s="211">
        <v>0.56157103840606404</v>
      </c>
      <c r="P1724" s="211">
        <v>7.2638165022624199E-2</v>
      </c>
      <c r="Q1724" s="211">
        <v>5.1536147970917878E-2</v>
      </c>
      <c r="R1724" s="211">
        <v>0.38866856871426886</v>
      </c>
      <c r="S1724" s="211">
        <v>0.31266105779661751</v>
      </c>
      <c r="T1724" s="211">
        <v>0.56143851970065162</v>
      </c>
      <c r="U1724" s="211">
        <v>0.35286349191345773</v>
      </c>
      <c r="V1724" s="211">
        <v>0.16403782379185336</v>
      </c>
      <c r="W1724" s="211">
        <v>0.58901740728734175</v>
      </c>
      <c r="X1724" s="211">
        <v>0.2955583245885875</v>
      </c>
      <c r="Y1724" s="211">
        <v>0.76537480326136242</v>
      </c>
      <c r="Z1724" s="211">
        <v>0.14641346820559453</v>
      </c>
      <c r="AA1724" s="212">
        <v>0.12518566038872911</v>
      </c>
    </row>
    <row r="1725" spans="1:27" x14ac:dyDescent="0.35">
      <c r="A1725" s="210" t="s">
        <v>2401</v>
      </c>
      <c r="B1725" s="217">
        <v>172.05061587981353</v>
      </c>
      <c r="C1725" s="211">
        <v>7.9295826630842073E-2</v>
      </c>
      <c r="D1725" s="211">
        <v>0.13372014192067189</v>
      </c>
      <c r="E1725" s="211">
        <v>7.5928258755246586E-2</v>
      </c>
      <c r="F1725" s="211">
        <v>0.11372399952056139</v>
      </c>
      <c r="G1725" s="211">
        <v>0.11861758742010838</v>
      </c>
      <c r="H1725" s="211">
        <v>0.11862951626069396</v>
      </c>
      <c r="I1725" s="211">
        <v>0.52378167745892457</v>
      </c>
      <c r="J1725" s="211">
        <v>0.43890040408230824</v>
      </c>
      <c r="K1725" s="211">
        <v>0.61898204126412637</v>
      </c>
      <c r="L1725" s="211">
        <v>0.27397718179493319</v>
      </c>
      <c r="M1725" s="211">
        <v>9.4391881129273297E-2</v>
      </c>
      <c r="N1725" s="211">
        <v>0.47684873595285737</v>
      </c>
      <c r="O1725" s="211">
        <v>0.75737306813136662</v>
      </c>
      <c r="P1725" s="211">
        <v>7.3323592570261928E-2</v>
      </c>
      <c r="Q1725" s="211">
        <v>6.8104012759721208E-2</v>
      </c>
      <c r="R1725" s="211">
        <v>0.452437378077442</v>
      </c>
      <c r="S1725" s="211">
        <v>0.32127276535795557</v>
      </c>
      <c r="T1725" s="211">
        <v>0.58719085023661832</v>
      </c>
      <c r="U1725" s="211">
        <v>0.37062692921815366</v>
      </c>
      <c r="V1725" s="211">
        <v>0.13114293304536484</v>
      </c>
      <c r="W1725" s="211">
        <v>0.53229641406192885</v>
      </c>
      <c r="X1725" s="211">
        <v>0.31053068746098239</v>
      </c>
      <c r="Y1725" s="211">
        <v>0.58885934455395605</v>
      </c>
      <c r="Z1725" s="211">
        <v>0.145905963182731</v>
      </c>
      <c r="AA1725" s="212">
        <v>0.11150760877400173</v>
      </c>
    </row>
    <row r="1726" spans="1:27" x14ac:dyDescent="0.35">
      <c r="A1726" s="210" t="s">
        <v>2402</v>
      </c>
      <c r="B1726" s="217">
        <v>141.00952690455807</v>
      </c>
      <c r="C1726" s="211">
        <v>6.9965114955151897E-2</v>
      </c>
      <c r="D1726" s="211">
        <v>0.12672497630772356</v>
      </c>
      <c r="E1726" s="211">
        <v>7.208227874204122E-2</v>
      </c>
      <c r="F1726" s="211">
        <v>9.9686041249085672E-2</v>
      </c>
      <c r="G1726" s="211">
        <v>0.11260324493882298</v>
      </c>
      <c r="H1726" s="211">
        <v>0.10713488803559261</v>
      </c>
      <c r="I1726" s="211">
        <v>0.48099264309395323</v>
      </c>
      <c r="J1726" s="211">
        <v>0.45728013186983191</v>
      </c>
      <c r="K1726" s="211">
        <v>0.62553054576659395</v>
      </c>
      <c r="L1726" s="211">
        <v>0.27916074799953217</v>
      </c>
      <c r="M1726" s="211">
        <v>0.10389837855236653</v>
      </c>
      <c r="N1726" s="211">
        <v>0.53477141494771152</v>
      </c>
      <c r="O1726" s="211">
        <v>0.60104283613499276</v>
      </c>
      <c r="P1726" s="211">
        <v>6.784980420716101E-2</v>
      </c>
      <c r="Q1726" s="211">
        <v>7.9539125218523771E-2</v>
      </c>
      <c r="R1726" s="211">
        <v>0.38012042835404186</v>
      </c>
      <c r="S1726" s="211">
        <v>0.34583791962289601</v>
      </c>
      <c r="T1726" s="211">
        <v>0.55779420342953046</v>
      </c>
      <c r="U1726" s="211">
        <v>0.46238136604426683</v>
      </c>
      <c r="V1726" s="211">
        <v>0.10613386130320615</v>
      </c>
      <c r="W1726" s="211">
        <v>0.51702501581355609</v>
      </c>
      <c r="X1726" s="211">
        <v>0.38858744687022029</v>
      </c>
      <c r="Y1726" s="211">
        <v>0.65565608020285859</v>
      </c>
      <c r="Z1726" s="211">
        <v>0.14641707952333241</v>
      </c>
      <c r="AA1726" s="212">
        <v>0.12469758700898473</v>
      </c>
    </row>
    <row r="1727" spans="1:27" x14ac:dyDescent="0.35">
      <c r="A1727" s="210" t="s">
        <v>2403</v>
      </c>
      <c r="B1727" s="217">
        <v>153.25538234079329</v>
      </c>
      <c r="C1727" s="211">
        <v>5.8756503754399253E-2</v>
      </c>
      <c r="D1727" s="211">
        <v>0.12016604185777063</v>
      </c>
      <c r="E1727" s="211">
        <v>8.3912812408944368E-2</v>
      </c>
      <c r="F1727" s="211">
        <v>0.11690396746692638</v>
      </c>
      <c r="G1727" s="211">
        <v>0.12116939099135336</v>
      </c>
      <c r="H1727" s="211">
        <v>0.12202219747950498</v>
      </c>
      <c r="I1727" s="211">
        <v>0.48957732805884452</v>
      </c>
      <c r="J1727" s="211">
        <v>0.44201605099497066</v>
      </c>
      <c r="K1727" s="211">
        <v>0.64925734139565516</v>
      </c>
      <c r="L1727" s="211">
        <v>0.27195860983795084</v>
      </c>
      <c r="M1727" s="211">
        <v>0.11045300329530364</v>
      </c>
      <c r="N1727" s="211">
        <v>0.39359454435791863</v>
      </c>
      <c r="O1727" s="211">
        <v>0.65781867177976827</v>
      </c>
      <c r="P1727" s="211">
        <v>6.8003243208269004E-2</v>
      </c>
      <c r="Q1727" s="211">
        <v>0.12498156071171787</v>
      </c>
      <c r="R1727" s="211">
        <v>0.46807944269126023</v>
      </c>
      <c r="S1727" s="211">
        <v>0.27308240573287251</v>
      </c>
      <c r="T1727" s="211">
        <v>0.52976154464433534</v>
      </c>
      <c r="U1727" s="211">
        <v>0.3868584059791621</v>
      </c>
      <c r="V1727" s="211">
        <v>0.13060746433993986</v>
      </c>
      <c r="W1727" s="211">
        <v>0.5068478193274546</v>
      </c>
      <c r="X1727" s="211">
        <v>0.34992287222118251</v>
      </c>
      <c r="Y1727" s="211">
        <v>0.70812040762523032</v>
      </c>
      <c r="Z1727" s="211">
        <v>0.14717137969556113</v>
      </c>
      <c r="AA1727" s="212">
        <v>0.12465357457845853</v>
      </c>
    </row>
    <row r="1728" spans="1:27" x14ac:dyDescent="0.35">
      <c r="A1728" s="210" t="s">
        <v>2404</v>
      </c>
      <c r="B1728" s="217">
        <v>141.86135120240613</v>
      </c>
      <c r="C1728" s="211">
        <v>8.0528062945361925E-2</v>
      </c>
      <c r="D1728" s="211">
        <v>0.12302357014022178</v>
      </c>
      <c r="E1728" s="211">
        <v>7.7992514219723863E-2</v>
      </c>
      <c r="F1728" s="211">
        <v>9.8190925780915261E-2</v>
      </c>
      <c r="G1728" s="211">
        <v>0.11741742022980264</v>
      </c>
      <c r="H1728" s="211">
        <v>0.12261265941413117</v>
      </c>
      <c r="I1728" s="211">
        <v>0.52514777260976775</v>
      </c>
      <c r="J1728" s="211">
        <v>0.43310167627649721</v>
      </c>
      <c r="K1728" s="211">
        <v>0.62701367008293696</v>
      </c>
      <c r="L1728" s="211">
        <v>0.27236998869964907</v>
      </c>
      <c r="M1728" s="211">
        <v>0.10221796284556089</v>
      </c>
      <c r="N1728" s="211">
        <v>0.35587960582392308</v>
      </c>
      <c r="O1728" s="211">
        <v>0.56036795166637254</v>
      </c>
      <c r="P1728" s="211">
        <v>6.7024135222834832E-2</v>
      </c>
      <c r="Q1728" s="211">
        <v>6.0381800519155607E-2</v>
      </c>
      <c r="R1728" s="211">
        <v>0.45643679854215474</v>
      </c>
      <c r="S1728" s="211">
        <v>0.28023145378182057</v>
      </c>
      <c r="T1728" s="211">
        <v>0.57339730687324986</v>
      </c>
      <c r="U1728" s="211">
        <v>0.37819174373472098</v>
      </c>
      <c r="V1728" s="211">
        <v>0.11509729339434388</v>
      </c>
      <c r="W1728" s="211">
        <v>0.54130056565538909</v>
      </c>
      <c r="X1728" s="211">
        <v>0.4036933946095731</v>
      </c>
      <c r="Y1728" s="211">
        <v>0.61857480201089909</v>
      </c>
      <c r="Z1728" s="211">
        <v>0.14705948651909151</v>
      </c>
      <c r="AA1728" s="212">
        <v>0.11321635708660076</v>
      </c>
    </row>
    <row r="1729" spans="1:27" x14ac:dyDescent="0.35">
      <c r="A1729" s="210" t="s">
        <v>2405</v>
      </c>
      <c r="B1729" s="217">
        <v>113.60112582740071</v>
      </c>
      <c r="C1729" s="211">
        <v>6.0772122264846531E-2</v>
      </c>
      <c r="D1729" s="211">
        <v>0.12674327320182097</v>
      </c>
      <c r="E1729" s="211">
        <v>7.9165612053926138E-2</v>
      </c>
      <c r="F1729" s="211">
        <v>0.10267356046546827</v>
      </c>
      <c r="G1729" s="211">
        <v>0.12013967002084228</v>
      </c>
      <c r="H1729" s="211">
        <v>0.12082589146363401</v>
      </c>
      <c r="I1729" s="211">
        <v>0.46442943892521837</v>
      </c>
      <c r="J1729" s="211">
        <v>0.41199633679599718</v>
      </c>
      <c r="K1729" s="211">
        <v>0.63996904540709254</v>
      </c>
      <c r="L1729" s="211">
        <v>0.27608377995172934</v>
      </c>
      <c r="M1729" s="211">
        <v>8.6606786872130762E-2</v>
      </c>
      <c r="N1729" s="211">
        <v>0.476716145951258</v>
      </c>
      <c r="O1729" s="211">
        <v>0.56742746068631456</v>
      </c>
      <c r="P1729" s="211">
        <v>7.2143892626394993E-2</v>
      </c>
      <c r="Q1729" s="211">
        <v>9.5188916176691438E-2</v>
      </c>
      <c r="R1729" s="211">
        <v>0.37809658529442886</v>
      </c>
      <c r="S1729" s="211">
        <v>0.43106876403022093</v>
      </c>
      <c r="T1729" s="211">
        <v>0.4878930735937595</v>
      </c>
      <c r="U1729" s="211">
        <v>0.41585793713898056</v>
      </c>
      <c r="V1729" s="211">
        <v>7.6463950852370802E-2</v>
      </c>
      <c r="W1729" s="211">
        <v>0.54372818700550141</v>
      </c>
      <c r="X1729" s="211">
        <v>0.33482295214024105</v>
      </c>
      <c r="Y1729" s="211">
        <v>0.5949423221671255</v>
      </c>
      <c r="Z1729" s="211">
        <v>0.14151869427463412</v>
      </c>
      <c r="AA1729" s="212">
        <v>0.12790958725199914</v>
      </c>
    </row>
    <row r="1730" spans="1:27" x14ac:dyDescent="0.35">
      <c r="A1730" s="210" t="s">
        <v>2406</v>
      </c>
      <c r="B1730" s="217">
        <v>112.13862855216895</v>
      </c>
      <c r="C1730" s="211">
        <v>5.1477869840485808E-2</v>
      </c>
      <c r="D1730" s="211">
        <v>0.11609243744073219</v>
      </c>
      <c r="E1730" s="211">
        <v>8.1539057940253054E-2</v>
      </c>
      <c r="F1730" s="211">
        <v>9.8998161407429092E-2</v>
      </c>
      <c r="G1730" s="211">
        <v>0.11712009183358554</v>
      </c>
      <c r="H1730" s="211">
        <v>0.11940543188351185</v>
      </c>
      <c r="I1730" s="211">
        <v>0.51228179135546892</v>
      </c>
      <c r="J1730" s="211">
        <v>0.44982970600655081</v>
      </c>
      <c r="K1730" s="211">
        <v>0.61501351750851718</v>
      </c>
      <c r="L1730" s="211">
        <v>0.27739944296310354</v>
      </c>
      <c r="M1730" s="211">
        <v>9.6960653789212689E-2</v>
      </c>
      <c r="N1730" s="211">
        <v>0.38271554272973862</v>
      </c>
      <c r="O1730" s="211">
        <v>0.62004067795710183</v>
      </c>
      <c r="P1730" s="211">
        <v>6.595491697447757E-2</v>
      </c>
      <c r="Q1730" s="211">
        <v>8.5265474194070601E-2</v>
      </c>
      <c r="R1730" s="211">
        <v>0.41951333120795031</v>
      </c>
      <c r="S1730" s="211">
        <v>0.33608795040869138</v>
      </c>
      <c r="T1730" s="211">
        <v>0.59245569310975232</v>
      </c>
      <c r="U1730" s="211">
        <v>0.3272625883881935</v>
      </c>
      <c r="V1730" s="211">
        <v>7.6643714405249766E-2</v>
      </c>
      <c r="W1730" s="211">
        <v>0.57666411347619984</v>
      </c>
      <c r="X1730" s="211">
        <v>0.34417968755670236</v>
      </c>
      <c r="Y1730" s="211">
        <v>0.62396346983049178</v>
      </c>
      <c r="Z1730" s="211">
        <v>0.14981896252022109</v>
      </c>
      <c r="AA1730" s="212">
        <v>0.12036162646236916</v>
      </c>
    </row>
    <row r="1731" spans="1:27" x14ac:dyDescent="0.35">
      <c r="A1731" s="210" t="s">
        <v>2407</v>
      </c>
      <c r="B1731" s="217">
        <v>131.84779620266059</v>
      </c>
      <c r="C1731" s="211">
        <v>6.1179558667131276E-2</v>
      </c>
      <c r="D1731" s="211">
        <v>0.11854020075771289</v>
      </c>
      <c r="E1731" s="211">
        <v>7.1334311562415473E-2</v>
      </c>
      <c r="F1731" s="211">
        <v>9.4941600089308326E-2</v>
      </c>
      <c r="G1731" s="211">
        <v>0.11709165367966791</v>
      </c>
      <c r="H1731" s="211">
        <v>0.1179994441845346</v>
      </c>
      <c r="I1731" s="211">
        <v>0.49636544222348422</v>
      </c>
      <c r="J1731" s="211">
        <v>0.42715955354915092</v>
      </c>
      <c r="K1731" s="211">
        <v>0.56561261856649614</v>
      </c>
      <c r="L1731" s="211">
        <v>0.27427271665244912</v>
      </c>
      <c r="M1731" s="211">
        <v>8.7697576739735231E-2</v>
      </c>
      <c r="N1731" s="211">
        <v>0.38710768928450984</v>
      </c>
      <c r="O1731" s="211">
        <v>0.74504879921515466</v>
      </c>
      <c r="P1731" s="211">
        <v>7.0362985428431016E-2</v>
      </c>
      <c r="Q1731" s="211">
        <v>0.13443953391246666</v>
      </c>
      <c r="R1731" s="211">
        <v>0.41292857767802604</v>
      </c>
      <c r="S1731" s="211">
        <v>0.39676367429760995</v>
      </c>
      <c r="T1731" s="211">
        <v>0.59083509506396659</v>
      </c>
      <c r="U1731" s="211">
        <v>0.38950770981480076</v>
      </c>
      <c r="V1731" s="211">
        <v>8.9233882314629837E-2</v>
      </c>
      <c r="W1731" s="211">
        <v>0.53310570884650521</v>
      </c>
      <c r="X1731" s="211">
        <v>0.32147142765140957</v>
      </c>
      <c r="Y1731" s="211">
        <v>0.63601477024338304</v>
      </c>
      <c r="Z1731" s="211">
        <v>0.14895750999666055</v>
      </c>
      <c r="AA1731" s="212">
        <v>0.11504021977751586</v>
      </c>
    </row>
    <row r="1732" spans="1:27" x14ac:dyDescent="0.35">
      <c r="A1732" s="210" t="s">
        <v>2408</v>
      </c>
      <c r="B1732" s="217">
        <v>132.29663762752187</v>
      </c>
      <c r="C1732" s="211">
        <v>5.0941862956580541E-2</v>
      </c>
      <c r="D1732" s="211">
        <v>0.12940631121691321</v>
      </c>
      <c r="E1732" s="211">
        <v>7.7472059883380115E-2</v>
      </c>
      <c r="F1732" s="211">
        <v>9.6863402664543713E-2</v>
      </c>
      <c r="G1732" s="211">
        <v>0.1173390869449544</v>
      </c>
      <c r="H1732" s="211">
        <v>0.11479070299220945</v>
      </c>
      <c r="I1732" s="211">
        <v>0.49817747150965169</v>
      </c>
      <c r="J1732" s="211">
        <v>0.47568403732988879</v>
      </c>
      <c r="K1732" s="211">
        <v>0.58826207279229481</v>
      </c>
      <c r="L1732" s="211">
        <v>0.2753885605990089</v>
      </c>
      <c r="M1732" s="211">
        <v>8.7407958349623713E-2</v>
      </c>
      <c r="N1732" s="211">
        <v>0.41520389562712512</v>
      </c>
      <c r="O1732" s="211">
        <v>0.66510739463860014</v>
      </c>
      <c r="P1732" s="211">
        <v>7.2748542492587304E-2</v>
      </c>
      <c r="Q1732" s="211">
        <v>8.471684729280192E-2</v>
      </c>
      <c r="R1732" s="211">
        <v>0.46380990929951182</v>
      </c>
      <c r="S1732" s="211">
        <v>0.33519689321570945</v>
      </c>
      <c r="T1732" s="211">
        <v>0.50149357983737308</v>
      </c>
      <c r="U1732" s="211">
        <v>0.42027553066460155</v>
      </c>
      <c r="V1732" s="211">
        <v>7.4795122805374648E-2</v>
      </c>
      <c r="W1732" s="211">
        <v>0.5041415565961016</v>
      </c>
      <c r="X1732" s="211">
        <v>0.32505681117238827</v>
      </c>
      <c r="Y1732" s="211">
        <v>0.64205423730202837</v>
      </c>
      <c r="Z1732" s="211">
        <v>0.14412875972304792</v>
      </c>
      <c r="AA1732" s="212">
        <v>0.11464459633059429</v>
      </c>
    </row>
    <row r="1733" spans="1:27" x14ac:dyDescent="0.35">
      <c r="A1733" s="210" t="s">
        <v>2409</v>
      </c>
      <c r="B1733" s="217">
        <v>119.13753223031348</v>
      </c>
      <c r="C1733" s="211">
        <v>6.8015260544419531E-2</v>
      </c>
      <c r="D1733" s="211">
        <v>0.11981911174117063</v>
      </c>
      <c r="E1733" s="211">
        <v>8.3425709489698227E-2</v>
      </c>
      <c r="F1733" s="211">
        <v>9.4570715084491552E-2</v>
      </c>
      <c r="G1733" s="211">
        <v>0.12337486906371131</v>
      </c>
      <c r="H1733" s="211">
        <v>0.12132457698368894</v>
      </c>
      <c r="I1733" s="211">
        <v>0.49495996985228818</v>
      </c>
      <c r="J1733" s="211">
        <v>0.4267781418318492</v>
      </c>
      <c r="K1733" s="211">
        <v>0.63810734812564629</v>
      </c>
      <c r="L1733" s="211">
        <v>0.27116926503260141</v>
      </c>
      <c r="M1733" s="211">
        <v>9.1598183796967658E-2</v>
      </c>
      <c r="N1733" s="211">
        <v>0.40333088646966975</v>
      </c>
      <c r="O1733" s="211">
        <v>0.67955831337399653</v>
      </c>
      <c r="P1733" s="211">
        <v>6.2774085847073599E-2</v>
      </c>
      <c r="Q1733" s="211">
        <v>0.14379099977791579</v>
      </c>
      <c r="R1733" s="211">
        <v>0.39348421710906628</v>
      </c>
      <c r="S1733" s="211">
        <v>0.35820971071119323</v>
      </c>
      <c r="T1733" s="211">
        <v>0.60217875007808874</v>
      </c>
      <c r="U1733" s="211">
        <v>0.39431837946224535</v>
      </c>
      <c r="V1733" s="211">
        <v>6.3190621503431854E-2</v>
      </c>
      <c r="W1733" s="211">
        <v>0.54012910712759099</v>
      </c>
      <c r="X1733" s="211">
        <v>0.29699256267015134</v>
      </c>
      <c r="Y1733" s="211">
        <v>0.57329508397033779</v>
      </c>
      <c r="Z1733" s="211">
        <v>0.14164975749773734</v>
      </c>
      <c r="AA1733" s="212">
        <v>0.11462570673197206</v>
      </c>
    </row>
    <row r="1734" spans="1:27" x14ac:dyDescent="0.35">
      <c r="A1734" s="210" t="s">
        <v>2410</v>
      </c>
      <c r="B1734" s="217">
        <v>110.8722733717856</v>
      </c>
      <c r="C1734" s="211">
        <v>4.7705909031349955E-2</v>
      </c>
      <c r="D1734" s="211">
        <v>0.12008244030329561</v>
      </c>
      <c r="E1734" s="211">
        <v>7.753361777178959E-2</v>
      </c>
      <c r="F1734" s="211">
        <v>9.4403412324509231E-2</v>
      </c>
      <c r="G1734" s="211">
        <v>0.1193072907692683</v>
      </c>
      <c r="H1734" s="211">
        <v>0.113489034585569</v>
      </c>
      <c r="I1734" s="211">
        <v>0.50215827788551737</v>
      </c>
      <c r="J1734" s="211">
        <v>0.48659718583146599</v>
      </c>
      <c r="K1734" s="211">
        <v>0.61558080126198411</v>
      </c>
      <c r="L1734" s="211">
        <v>0.27384388855283814</v>
      </c>
      <c r="M1734" s="211">
        <v>8.4398148326071259E-2</v>
      </c>
      <c r="N1734" s="211">
        <v>0.41548787542655935</v>
      </c>
      <c r="O1734" s="211">
        <v>0.71657487222020622</v>
      </c>
      <c r="P1734" s="211">
        <v>6.6810781390223381E-2</v>
      </c>
      <c r="Q1734" s="211">
        <v>0.10907730477168559</v>
      </c>
      <c r="R1734" s="211">
        <v>0.43547032455212298</v>
      </c>
      <c r="S1734" s="211">
        <v>0.34828567526077975</v>
      </c>
      <c r="T1734" s="211">
        <v>0.5139579502337549</v>
      </c>
      <c r="U1734" s="211">
        <v>0.38863729546093118</v>
      </c>
      <c r="V1734" s="211">
        <v>5.4888357807521375E-2</v>
      </c>
      <c r="W1734" s="211">
        <v>0.50539615972984819</v>
      </c>
      <c r="X1734" s="211">
        <v>0.34999524928207898</v>
      </c>
      <c r="Y1734" s="211">
        <v>0.67637298734315998</v>
      </c>
      <c r="Z1734" s="211">
        <v>0.14879499760436171</v>
      </c>
      <c r="AA1734" s="212">
        <v>0.11918161343760472</v>
      </c>
    </row>
    <row r="1735" spans="1:27" x14ac:dyDescent="0.35">
      <c r="A1735" s="210" t="s">
        <v>2411</v>
      </c>
      <c r="B1735" s="217">
        <v>136.47900651483442</v>
      </c>
      <c r="C1735" s="211">
        <v>6.8456691451741616E-2</v>
      </c>
      <c r="D1735" s="211">
        <v>0.11391910431366632</v>
      </c>
      <c r="E1735" s="211">
        <v>7.6308396614421486E-2</v>
      </c>
      <c r="F1735" s="211">
        <v>9.5138427650570997E-2</v>
      </c>
      <c r="G1735" s="211">
        <v>0.11885777919863165</v>
      </c>
      <c r="H1735" s="211">
        <v>0.12907425763674607</v>
      </c>
      <c r="I1735" s="211">
        <v>0.4979849473974256</v>
      </c>
      <c r="J1735" s="211">
        <v>0.48058000289107383</v>
      </c>
      <c r="K1735" s="211">
        <v>0.62462580713028171</v>
      </c>
      <c r="L1735" s="211">
        <v>0.27704835901709379</v>
      </c>
      <c r="M1735" s="211">
        <v>0.10528396914046756</v>
      </c>
      <c r="N1735" s="211">
        <v>0.41021939629890025</v>
      </c>
      <c r="O1735" s="211">
        <v>0.73629082974487803</v>
      </c>
      <c r="P1735" s="211">
        <v>7.3337502651981953E-2</v>
      </c>
      <c r="Q1735" s="211">
        <v>4.973879544999505E-2</v>
      </c>
      <c r="R1735" s="211">
        <v>0.40085827299392984</v>
      </c>
      <c r="S1735" s="211">
        <v>0.3155007050394435</v>
      </c>
      <c r="T1735" s="211">
        <v>0.55959101569394354</v>
      </c>
      <c r="U1735" s="211">
        <v>0.37921151255211266</v>
      </c>
      <c r="V1735" s="211">
        <v>9.7898025964856084E-2</v>
      </c>
      <c r="W1735" s="211">
        <v>0.45412362427622427</v>
      </c>
      <c r="X1735" s="211">
        <v>0.25134748361374121</v>
      </c>
      <c r="Y1735" s="211">
        <v>0.66685088774877166</v>
      </c>
      <c r="Z1735" s="211">
        <v>0.13782008904081625</v>
      </c>
      <c r="AA1735" s="212">
        <v>0.12257700196418646</v>
      </c>
    </row>
    <row r="1736" spans="1:27" x14ac:dyDescent="0.35">
      <c r="A1736" s="210" t="s">
        <v>2412</v>
      </c>
      <c r="B1736" s="217">
        <v>115.92867898017658</v>
      </c>
      <c r="C1736" s="211">
        <v>5.8907919245523674E-2</v>
      </c>
      <c r="D1736" s="211">
        <v>0.12562721003089214</v>
      </c>
      <c r="E1736" s="211">
        <v>7.9414587617975554E-2</v>
      </c>
      <c r="F1736" s="211">
        <v>0.11344219078595073</v>
      </c>
      <c r="G1736" s="211">
        <v>0.12185056457855024</v>
      </c>
      <c r="H1736" s="211">
        <v>0.1173638086389916</v>
      </c>
      <c r="I1736" s="211">
        <v>0.48643105945856341</v>
      </c>
      <c r="J1736" s="211">
        <v>0.44581082090440549</v>
      </c>
      <c r="K1736" s="211">
        <v>0.59984852392812671</v>
      </c>
      <c r="L1736" s="211">
        <v>0.26835397248030035</v>
      </c>
      <c r="M1736" s="211">
        <v>9.8643540797653723E-2</v>
      </c>
      <c r="N1736" s="211">
        <v>0.45108785546380148</v>
      </c>
      <c r="O1736" s="211">
        <v>0.52590128309072115</v>
      </c>
      <c r="P1736" s="211">
        <v>6.3506729056121411E-2</v>
      </c>
      <c r="Q1736" s="211">
        <v>0.12890204285628187</v>
      </c>
      <c r="R1736" s="211">
        <v>0.40910103828973321</v>
      </c>
      <c r="S1736" s="211">
        <v>0.34374800884882872</v>
      </c>
      <c r="T1736" s="211">
        <v>0.57177938423573105</v>
      </c>
      <c r="U1736" s="211">
        <v>0.38725331933575902</v>
      </c>
      <c r="V1736" s="211">
        <v>9.6558787646521066E-2</v>
      </c>
      <c r="W1736" s="211">
        <v>0.55511259148974545</v>
      </c>
      <c r="X1736" s="211">
        <v>0.27372232819274944</v>
      </c>
      <c r="Y1736" s="211">
        <v>0.54605812479519322</v>
      </c>
      <c r="Z1736" s="211">
        <v>0.14948643585951138</v>
      </c>
      <c r="AA1736" s="212">
        <v>0.12343550246859232</v>
      </c>
    </row>
    <row r="1737" spans="1:27" x14ac:dyDescent="0.35">
      <c r="A1737" s="210" t="s">
        <v>2413</v>
      </c>
      <c r="B1737" s="217">
        <v>123.18856185622396</v>
      </c>
      <c r="C1737" s="211">
        <v>6.6703522296714807E-2</v>
      </c>
      <c r="D1737" s="211">
        <v>0.12425201198973787</v>
      </c>
      <c r="E1737" s="211">
        <v>7.043305847277076E-2</v>
      </c>
      <c r="F1737" s="211">
        <v>7.2393193123439364E-2</v>
      </c>
      <c r="G1737" s="211">
        <v>0.119371420732962</v>
      </c>
      <c r="H1737" s="211">
        <v>0.12290478611938221</v>
      </c>
      <c r="I1737" s="211">
        <v>0.46476860610111126</v>
      </c>
      <c r="J1737" s="211">
        <v>0.45429487513604733</v>
      </c>
      <c r="K1737" s="211">
        <v>0.64565051361352854</v>
      </c>
      <c r="L1737" s="211">
        <v>0.27111067301416741</v>
      </c>
      <c r="M1737" s="211">
        <v>8.4566672132114981E-2</v>
      </c>
      <c r="N1737" s="211">
        <v>0.43211835176410873</v>
      </c>
      <c r="O1737" s="211">
        <v>0.65681030530139661</v>
      </c>
      <c r="P1737" s="211">
        <v>7.1965338568641651E-2</v>
      </c>
      <c r="Q1737" s="211">
        <v>0.13670197171020179</v>
      </c>
      <c r="R1737" s="211">
        <v>0.3907059408848339</v>
      </c>
      <c r="S1737" s="211">
        <v>0.38715912441021988</v>
      </c>
      <c r="T1737" s="211">
        <v>0.50589934109335211</v>
      </c>
      <c r="U1737" s="211">
        <v>0.50030358386956675</v>
      </c>
      <c r="V1737" s="211">
        <v>6.2844896069678913E-2</v>
      </c>
      <c r="W1737" s="211">
        <v>0.52278163372938113</v>
      </c>
      <c r="X1737" s="211">
        <v>0.38424846879014291</v>
      </c>
      <c r="Y1737" s="211">
        <v>0.68151224345322903</v>
      </c>
      <c r="Z1737" s="211">
        <v>0.1476647120790176</v>
      </c>
      <c r="AA1737" s="212">
        <v>0.12288417545025898</v>
      </c>
    </row>
    <row r="1738" spans="1:27" x14ac:dyDescent="0.35">
      <c r="A1738" s="210" t="s">
        <v>2414</v>
      </c>
      <c r="B1738" s="217">
        <v>156.37365297376863</v>
      </c>
      <c r="C1738" s="211">
        <v>5.0211367209832734E-2</v>
      </c>
      <c r="D1738" s="211">
        <v>0.11496311813254206</v>
      </c>
      <c r="E1738" s="211">
        <v>7.7297431116738924E-2</v>
      </c>
      <c r="F1738" s="211">
        <v>0.10549285139223845</v>
      </c>
      <c r="G1738" s="211">
        <v>0.11756833113912195</v>
      </c>
      <c r="H1738" s="211">
        <v>0.11364205129094559</v>
      </c>
      <c r="I1738" s="211">
        <v>0.45336020323650578</v>
      </c>
      <c r="J1738" s="211">
        <v>0.41016970745148035</v>
      </c>
      <c r="K1738" s="211">
        <v>0.5928564030853376</v>
      </c>
      <c r="L1738" s="211">
        <v>0.28311076308900512</v>
      </c>
      <c r="M1738" s="211">
        <v>9.976625611305083E-2</v>
      </c>
      <c r="N1738" s="211">
        <v>0.51355139092930602</v>
      </c>
      <c r="O1738" s="211">
        <v>0.61581064323733459</v>
      </c>
      <c r="P1738" s="211">
        <v>6.3789720029960695E-2</v>
      </c>
      <c r="Q1738" s="211">
        <v>6.9636423032792452E-2</v>
      </c>
      <c r="R1738" s="211">
        <v>0.45924115981753355</v>
      </c>
      <c r="S1738" s="211">
        <v>0.41955489359582798</v>
      </c>
      <c r="T1738" s="211">
        <v>0.52142361724941122</v>
      </c>
      <c r="U1738" s="211">
        <v>0.54775413174659127</v>
      </c>
      <c r="V1738" s="211">
        <v>0.12912048335354159</v>
      </c>
      <c r="W1738" s="211">
        <v>0.54472966290094693</v>
      </c>
      <c r="X1738" s="211">
        <v>0.31914668439395977</v>
      </c>
      <c r="Y1738" s="211">
        <v>0.75208006174894448</v>
      </c>
      <c r="Z1738" s="211">
        <v>0.14889222850375777</v>
      </c>
      <c r="AA1738" s="212">
        <v>0.12537702136656631</v>
      </c>
    </row>
    <row r="1739" spans="1:27" x14ac:dyDescent="0.35">
      <c r="A1739" s="210" t="s">
        <v>2415</v>
      </c>
      <c r="B1739" s="217">
        <v>126.0890084249255</v>
      </c>
      <c r="C1739" s="211">
        <v>6.7142542472349839E-2</v>
      </c>
      <c r="D1739" s="211">
        <v>0.12652350476845242</v>
      </c>
      <c r="E1739" s="211">
        <v>7.0758447384728654E-2</v>
      </c>
      <c r="F1739" s="211">
        <v>0.10809696926437412</v>
      </c>
      <c r="G1739" s="211">
        <v>0.12149738216354056</v>
      </c>
      <c r="H1739" s="211">
        <v>0.10908014694832081</v>
      </c>
      <c r="I1739" s="211">
        <v>0.46415300901241369</v>
      </c>
      <c r="J1739" s="211">
        <v>0.42336042041130495</v>
      </c>
      <c r="K1739" s="211">
        <v>0.52452296475485161</v>
      </c>
      <c r="L1739" s="211">
        <v>0.26731742163236327</v>
      </c>
      <c r="M1739" s="211">
        <v>0.10626005626104364</v>
      </c>
      <c r="N1739" s="211">
        <v>0.42723807290106752</v>
      </c>
      <c r="O1739" s="211">
        <v>0.77812921298354687</v>
      </c>
      <c r="P1739" s="211">
        <v>6.4693548309292942E-2</v>
      </c>
      <c r="Q1739" s="211">
        <v>8.38342685039319E-2</v>
      </c>
      <c r="R1739" s="211">
        <v>0.44739666924597898</v>
      </c>
      <c r="S1739" s="211">
        <v>0.28565871398355624</v>
      </c>
      <c r="T1739" s="211">
        <v>0.56761896405037315</v>
      </c>
      <c r="U1739" s="211">
        <v>0.47107002668310261</v>
      </c>
      <c r="V1739" s="211">
        <v>8.7589340896841422E-2</v>
      </c>
      <c r="W1739" s="211">
        <v>0.62884494238721289</v>
      </c>
      <c r="X1739" s="211">
        <v>0.31558749313849449</v>
      </c>
      <c r="Y1739" s="211">
        <v>0.59209777553370757</v>
      </c>
      <c r="Z1739" s="211">
        <v>0.14766465541419582</v>
      </c>
      <c r="AA1739" s="212">
        <v>0.11987715971709188</v>
      </c>
    </row>
    <row r="1740" spans="1:27" x14ac:dyDescent="0.35">
      <c r="A1740" s="210" t="s">
        <v>2416</v>
      </c>
      <c r="B1740" s="217">
        <v>149.04627834361665</v>
      </c>
      <c r="C1740" s="211">
        <v>5.3845178359613527E-2</v>
      </c>
      <c r="D1740" s="211">
        <v>0.12520233312364248</v>
      </c>
      <c r="E1740" s="211">
        <v>8.3163534292329616E-2</v>
      </c>
      <c r="F1740" s="211">
        <v>9.1448325169267347E-2</v>
      </c>
      <c r="G1740" s="211">
        <v>0.11350575554109654</v>
      </c>
      <c r="H1740" s="211">
        <v>0.11659058640445936</v>
      </c>
      <c r="I1740" s="211">
        <v>0.47980438179408347</v>
      </c>
      <c r="J1740" s="211">
        <v>0.44384688783380699</v>
      </c>
      <c r="K1740" s="211">
        <v>0.57782803073867983</v>
      </c>
      <c r="L1740" s="211">
        <v>0.27450580901016436</v>
      </c>
      <c r="M1740" s="211">
        <v>8.9791133787091235E-2</v>
      </c>
      <c r="N1740" s="211">
        <v>0.40994794156092718</v>
      </c>
      <c r="O1740" s="211">
        <v>0.78489043433747518</v>
      </c>
      <c r="P1740" s="211">
        <v>7.3144864729561554E-2</v>
      </c>
      <c r="Q1740" s="211">
        <v>7.8022169044956943E-2</v>
      </c>
      <c r="R1740" s="211">
        <v>0.48321159972784566</v>
      </c>
      <c r="S1740" s="211">
        <v>0.40792467258513943</v>
      </c>
      <c r="T1740" s="211">
        <v>0.60425604376404762</v>
      </c>
      <c r="U1740" s="211">
        <v>0.40560427294949425</v>
      </c>
      <c r="V1740" s="211">
        <v>9.9784798329173002E-2</v>
      </c>
      <c r="W1740" s="211">
        <v>0.56938532563365096</v>
      </c>
      <c r="X1740" s="211">
        <v>0.27722309967847508</v>
      </c>
      <c r="Y1740" s="211">
        <v>0.70113494732727255</v>
      </c>
      <c r="Z1740" s="211">
        <v>0.1492798101587359</v>
      </c>
      <c r="AA1740" s="212">
        <v>0.11902574493191291</v>
      </c>
    </row>
    <row r="1741" spans="1:27" x14ac:dyDescent="0.35">
      <c r="A1741" s="210" t="s">
        <v>2417</v>
      </c>
      <c r="B1741" s="217">
        <v>127.27893312570237</v>
      </c>
      <c r="C1741" s="211">
        <v>6.085719636279445E-2</v>
      </c>
      <c r="D1741" s="211">
        <v>0.11694490749403087</v>
      </c>
      <c r="E1741" s="211">
        <v>7.473993980461853E-2</v>
      </c>
      <c r="F1741" s="211">
        <v>8.1633249795264609E-2</v>
      </c>
      <c r="G1741" s="211">
        <v>0.11781383517482755</v>
      </c>
      <c r="H1741" s="211">
        <v>0.11503734081550848</v>
      </c>
      <c r="I1741" s="211">
        <v>0.50028038978434919</v>
      </c>
      <c r="J1741" s="211">
        <v>0.45699784375889002</v>
      </c>
      <c r="K1741" s="211">
        <v>0.59971256666020589</v>
      </c>
      <c r="L1741" s="211">
        <v>0.2795894109883032</v>
      </c>
      <c r="M1741" s="211">
        <v>8.441722027728471E-2</v>
      </c>
      <c r="N1741" s="211">
        <v>0.42922027293541298</v>
      </c>
      <c r="O1741" s="211">
        <v>0.73118582183565461</v>
      </c>
      <c r="P1741" s="211">
        <v>6.937503076604043E-2</v>
      </c>
      <c r="Q1741" s="211">
        <v>4.9395837976226271E-2</v>
      </c>
      <c r="R1741" s="211">
        <v>0.42580161091931046</v>
      </c>
      <c r="S1741" s="211">
        <v>0.30887985587654132</v>
      </c>
      <c r="T1741" s="211">
        <v>0.57518104226384137</v>
      </c>
      <c r="U1741" s="211">
        <v>0.34265821385671325</v>
      </c>
      <c r="V1741" s="211">
        <v>9.2484402345735753E-2</v>
      </c>
      <c r="W1741" s="211">
        <v>0.53129994731098162</v>
      </c>
      <c r="X1741" s="211">
        <v>0.3267975275016623</v>
      </c>
      <c r="Y1741" s="211">
        <v>0.67066705520749503</v>
      </c>
      <c r="Z1741" s="211">
        <v>0.14843695367749599</v>
      </c>
      <c r="AA1741" s="212">
        <v>0.11546384053711041</v>
      </c>
    </row>
    <row r="1742" spans="1:27" x14ac:dyDescent="0.35">
      <c r="A1742" s="210" t="s">
        <v>2418</v>
      </c>
      <c r="B1742" s="217">
        <v>123.32019444008502</v>
      </c>
      <c r="C1742" s="211">
        <v>7.1526840304416472E-2</v>
      </c>
      <c r="D1742" s="211">
        <v>0.11175116680554437</v>
      </c>
      <c r="E1742" s="211">
        <v>8.0601458161547318E-2</v>
      </c>
      <c r="F1742" s="211">
        <v>0.10713306921678659</v>
      </c>
      <c r="G1742" s="211">
        <v>0.11358188853589717</v>
      </c>
      <c r="H1742" s="211">
        <v>0.12352542972279076</v>
      </c>
      <c r="I1742" s="211">
        <v>0.51051068574583391</v>
      </c>
      <c r="J1742" s="211">
        <v>0.4887399091948596</v>
      </c>
      <c r="K1742" s="211">
        <v>0.55869994210829221</v>
      </c>
      <c r="L1742" s="211">
        <v>0.26887402056914639</v>
      </c>
      <c r="M1742" s="211">
        <v>8.9445251742194753E-2</v>
      </c>
      <c r="N1742" s="211">
        <v>0.55399713895459013</v>
      </c>
      <c r="O1742" s="211">
        <v>0.68427587051039096</v>
      </c>
      <c r="P1742" s="211">
        <v>7.1147397278229885E-2</v>
      </c>
      <c r="Q1742" s="211">
        <v>0.11937408901302433</v>
      </c>
      <c r="R1742" s="211">
        <v>0.40004876865041361</v>
      </c>
      <c r="S1742" s="211">
        <v>0.29306915284200535</v>
      </c>
      <c r="T1742" s="211">
        <v>0.50887016890214865</v>
      </c>
      <c r="U1742" s="211">
        <v>0.44415568393414179</v>
      </c>
      <c r="V1742" s="211">
        <v>7.7148857779409871E-2</v>
      </c>
      <c r="W1742" s="211">
        <v>0.58907500650840894</v>
      </c>
      <c r="X1742" s="211">
        <v>0.28268114734197736</v>
      </c>
      <c r="Y1742" s="211">
        <v>0.52188250261658642</v>
      </c>
      <c r="Z1742" s="211">
        <v>0.1491216637725804</v>
      </c>
      <c r="AA1742" s="212">
        <v>0.12207880964201932</v>
      </c>
    </row>
    <row r="1743" spans="1:27" x14ac:dyDescent="0.35">
      <c r="A1743" s="210" t="s">
        <v>2419</v>
      </c>
      <c r="B1743" s="217">
        <v>140.57852847790815</v>
      </c>
      <c r="C1743" s="211">
        <v>5.0303006773229769E-2</v>
      </c>
      <c r="D1743" s="211">
        <v>0.12514331954013513</v>
      </c>
      <c r="E1743" s="211">
        <v>8.0945845297579061E-2</v>
      </c>
      <c r="F1743" s="211">
        <v>9.5493598003808397E-2</v>
      </c>
      <c r="G1743" s="211">
        <v>0.12318173793662868</v>
      </c>
      <c r="H1743" s="211">
        <v>0.11864699584473404</v>
      </c>
      <c r="I1743" s="211">
        <v>0.4664127102927258</v>
      </c>
      <c r="J1743" s="211">
        <v>0.45825177781043047</v>
      </c>
      <c r="K1743" s="211">
        <v>0.64254972809791289</v>
      </c>
      <c r="L1743" s="211">
        <v>0.27035748794173059</v>
      </c>
      <c r="M1743" s="211">
        <v>9.8695165062266887E-2</v>
      </c>
      <c r="N1743" s="211">
        <v>0.55059503062888238</v>
      </c>
      <c r="O1743" s="211">
        <v>0.70633806152778866</v>
      </c>
      <c r="P1743" s="211">
        <v>7.1189258686815055E-2</v>
      </c>
      <c r="Q1743" s="211">
        <v>9.9223410429048087E-2</v>
      </c>
      <c r="R1743" s="211">
        <v>0.47279405394074808</v>
      </c>
      <c r="S1743" s="211">
        <v>0.30248834997038199</v>
      </c>
      <c r="T1743" s="211">
        <v>0.53064503450948886</v>
      </c>
      <c r="U1743" s="211">
        <v>0.37148381400798514</v>
      </c>
      <c r="V1743" s="211">
        <v>6.4811330114745769E-2</v>
      </c>
      <c r="W1743" s="211">
        <v>0.53922281506506531</v>
      </c>
      <c r="X1743" s="211">
        <v>0.37469973908871307</v>
      </c>
      <c r="Y1743" s="211">
        <v>0.64075690101652416</v>
      </c>
      <c r="Z1743" s="211">
        <v>0.14672976896787837</v>
      </c>
      <c r="AA1743" s="212">
        <v>0.11371050243122409</v>
      </c>
    </row>
    <row r="1744" spans="1:27" x14ac:dyDescent="0.35">
      <c r="A1744" s="210" t="s">
        <v>2420</v>
      </c>
      <c r="B1744" s="217">
        <v>157.23901734109288</v>
      </c>
      <c r="C1744" s="211">
        <v>5.9372182437930535E-2</v>
      </c>
      <c r="D1744" s="211">
        <v>0.12306830257873014</v>
      </c>
      <c r="E1744" s="211">
        <v>7.3232047175049234E-2</v>
      </c>
      <c r="F1744" s="211">
        <v>0.10697848535960849</v>
      </c>
      <c r="G1744" s="211">
        <v>0.11659199799584936</v>
      </c>
      <c r="H1744" s="211">
        <v>0.11141792427224641</v>
      </c>
      <c r="I1744" s="211">
        <v>0.52160705560274356</v>
      </c>
      <c r="J1744" s="211">
        <v>0.4646004845127476</v>
      </c>
      <c r="K1744" s="211">
        <v>0.6348287191172941</v>
      </c>
      <c r="L1744" s="211">
        <v>0.27856475261641345</v>
      </c>
      <c r="M1744" s="211">
        <v>9.8541401717983229E-2</v>
      </c>
      <c r="N1744" s="211">
        <v>0.45315883306964377</v>
      </c>
      <c r="O1744" s="211">
        <v>0.74466653326499199</v>
      </c>
      <c r="P1744" s="211">
        <v>6.4538599061653518E-2</v>
      </c>
      <c r="Q1744" s="211">
        <v>5.8261784930845162E-2</v>
      </c>
      <c r="R1744" s="211">
        <v>0.44339609690661452</v>
      </c>
      <c r="S1744" s="211">
        <v>0.35125460531130626</v>
      </c>
      <c r="T1744" s="211">
        <v>0.58466787926581953</v>
      </c>
      <c r="U1744" s="211">
        <v>0.38797041548761263</v>
      </c>
      <c r="V1744" s="211">
        <v>0.12586829215594902</v>
      </c>
      <c r="W1744" s="211">
        <v>0.59671437733492039</v>
      </c>
      <c r="X1744" s="211">
        <v>0.32686990890617529</v>
      </c>
      <c r="Y1744" s="211">
        <v>0.70973209216001432</v>
      </c>
      <c r="Z1744" s="211">
        <v>0.14640563987275496</v>
      </c>
      <c r="AA1744" s="212">
        <v>0.11317095402596282</v>
      </c>
    </row>
    <row r="1745" spans="1:27" x14ac:dyDescent="0.35">
      <c r="A1745" s="210" t="s">
        <v>2421</v>
      </c>
      <c r="B1745" s="217">
        <v>158.21839720633318</v>
      </c>
      <c r="C1745" s="211">
        <v>6.1690684599769986E-2</v>
      </c>
      <c r="D1745" s="211">
        <v>0.11813048237215575</v>
      </c>
      <c r="E1745" s="211">
        <v>8.5356270382214633E-2</v>
      </c>
      <c r="F1745" s="211">
        <v>0.10619600750430841</v>
      </c>
      <c r="G1745" s="211">
        <v>0.12104799875473619</v>
      </c>
      <c r="H1745" s="211">
        <v>0.12114956977539298</v>
      </c>
      <c r="I1745" s="211">
        <v>0.50092699516306727</v>
      </c>
      <c r="J1745" s="211">
        <v>0.38948164657748097</v>
      </c>
      <c r="K1745" s="211">
        <v>0.60016195709884335</v>
      </c>
      <c r="L1745" s="211">
        <v>0.27304508686511658</v>
      </c>
      <c r="M1745" s="211">
        <v>0.12177658889742449</v>
      </c>
      <c r="N1745" s="211">
        <v>0.48341416657095471</v>
      </c>
      <c r="O1745" s="211">
        <v>0.71515491271449239</v>
      </c>
      <c r="P1745" s="211">
        <v>7.0287099886491858E-2</v>
      </c>
      <c r="Q1745" s="211">
        <v>0.11280996759002207</v>
      </c>
      <c r="R1745" s="211">
        <v>0.42085446115352837</v>
      </c>
      <c r="S1745" s="211">
        <v>0.30001456735987531</v>
      </c>
      <c r="T1745" s="211">
        <v>0.54415446781681343</v>
      </c>
      <c r="U1745" s="211">
        <v>0.51225642614999245</v>
      </c>
      <c r="V1745" s="211">
        <v>8.0735206919143154E-2</v>
      </c>
      <c r="W1745" s="211">
        <v>0.57930565168165216</v>
      </c>
      <c r="X1745" s="211">
        <v>0.33585941789642404</v>
      </c>
      <c r="Y1745" s="211">
        <v>0.61164404359305014</v>
      </c>
      <c r="Z1745" s="211">
        <v>0.14271433588240487</v>
      </c>
      <c r="AA1745" s="212">
        <v>0.11730227928767312</v>
      </c>
    </row>
    <row r="1746" spans="1:27" x14ac:dyDescent="0.35">
      <c r="A1746" s="210" t="s">
        <v>2422</v>
      </c>
      <c r="B1746" s="217">
        <v>154.62875389043552</v>
      </c>
      <c r="C1746" s="211">
        <v>6.479095708155902E-2</v>
      </c>
      <c r="D1746" s="211">
        <v>0.12177408138532905</v>
      </c>
      <c r="E1746" s="211">
        <v>7.6690682294248927E-2</v>
      </c>
      <c r="F1746" s="211">
        <v>7.9064643314719463E-2</v>
      </c>
      <c r="G1746" s="211">
        <v>0.11578275563872774</v>
      </c>
      <c r="H1746" s="211">
        <v>0.11483252094392465</v>
      </c>
      <c r="I1746" s="211">
        <v>0.49634841131385526</v>
      </c>
      <c r="J1746" s="211">
        <v>0.42766679861806561</v>
      </c>
      <c r="K1746" s="211">
        <v>0.60483449085558094</v>
      </c>
      <c r="L1746" s="211">
        <v>0.27883694530718273</v>
      </c>
      <c r="M1746" s="211">
        <v>9.562887950190932E-2</v>
      </c>
      <c r="N1746" s="211">
        <v>0.46241848928300466</v>
      </c>
      <c r="O1746" s="211">
        <v>0.72826988728325581</v>
      </c>
      <c r="P1746" s="211">
        <v>6.4099724773010611E-2</v>
      </c>
      <c r="Q1746" s="211">
        <v>0.1547821977024845</v>
      </c>
      <c r="R1746" s="211">
        <v>0.41522893374545927</v>
      </c>
      <c r="S1746" s="211">
        <v>0.37141235111033183</v>
      </c>
      <c r="T1746" s="211">
        <v>0.57881384863604302</v>
      </c>
      <c r="U1746" s="211">
        <v>0.45255338012100199</v>
      </c>
      <c r="V1746" s="211">
        <v>0.12367344225077662</v>
      </c>
      <c r="W1746" s="211">
        <v>0.59595224687308634</v>
      </c>
      <c r="X1746" s="211">
        <v>0.27807798455789995</v>
      </c>
      <c r="Y1746" s="211">
        <v>0.62455745540665486</v>
      </c>
      <c r="Z1746" s="211">
        <v>0.14715763819504971</v>
      </c>
      <c r="AA1746" s="212">
        <v>0.11538624339340958</v>
      </c>
    </row>
    <row r="1747" spans="1:27" x14ac:dyDescent="0.35">
      <c r="A1747" s="210" t="s">
        <v>2423</v>
      </c>
      <c r="B1747" s="217">
        <v>149.83444947889279</v>
      </c>
      <c r="C1747" s="211">
        <v>7.2687834834168186E-2</v>
      </c>
      <c r="D1747" s="211">
        <v>0.1289080735487052</v>
      </c>
      <c r="E1747" s="211">
        <v>7.7473988226831575E-2</v>
      </c>
      <c r="F1747" s="211">
        <v>0.10100927139661364</v>
      </c>
      <c r="G1747" s="211">
        <v>0.12107411031167704</v>
      </c>
      <c r="H1747" s="211">
        <v>0.11565679313264365</v>
      </c>
      <c r="I1747" s="211">
        <v>0.50837322856498801</v>
      </c>
      <c r="J1747" s="211">
        <v>0.44866442524487832</v>
      </c>
      <c r="K1747" s="211">
        <v>0.53849921369558895</v>
      </c>
      <c r="L1747" s="211">
        <v>0.27756124599010606</v>
      </c>
      <c r="M1747" s="211">
        <v>0.10211797693828717</v>
      </c>
      <c r="N1747" s="211">
        <v>0.5009624248540997</v>
      </c>
      <c r="O1747" s="211">
        <v>0.72769813596884569</v>
      </c>
      <c r="P1747" s="211">
        <v>6.5188196634405962E-2</v>
      </c>
      <c r="Q1747" s="211">
        <v>0.13892142726221121</v>
      </c>
      <c r="R1747" s="211">
        <v>0.44675938939810944</v>
      </c>
      <c r="S1747" s="211">
        <v>0.29825262076636433</v>
      </c>
      <c r="T1747" s="211">
        <v>0.4569259465189941</v>
      </c>
      <c r="U1747" s="211">
        <v>0.44424828883779832</v>
      </c>
      <c r="V1747" s="211">
        <v>0.14774183525118972</v>
      </c>
      <c r="W1747" s="211">
        <v>0.55503035603916417</v>
      </c>
      <c r="X1747" s="211">
        <v>0.34370445225320478</v>
      </c>
      <c r="Y1747" s="211">
        <v>0.60015566891341177</v>
      </c>
      <c r="Z1747" s="211">
        <v>0.14886463016531629</v>
      </c>
      <c r="AA1747" s="212">
        <v>0.12078223074644398</v>
      </c>
    </row>
    <row r="1748" spans="1:27" x14ac:dyDescent="0.35">
      <c r="A1748" s="210" t="s">
        <v>2424</v>
      </c>
      <c r="B1748" s="217">
        <v>128.6932499051041</v>
      </c>
      <c r="C1748" s="211">
        <v>6.422513450901296E-2</v>
      </c>
      <c r="D1748" s="211">
        <v>0.12671135504908823</v>
      </c>
      <c r="E1748" s="211">
        <v>7.6753031559897683E-2</v>
      </c>
      <c r="F1748" s="211">
        <v>0.11833082293140773</v>
      </c>
      <c r="G1748" s="211">
        <v>0.11405746942597191</v>
      </c>
      <c r="H1748" s="211">
        <v>0.11215804372606175</v>
      </c>
      <c r="I1748" s="211">
        <v>0.51761961737678586</v>
      </c>
      <c r="J1748" s="211">
        <v>0.48467059278395386</v>
      </c>
      <c r="K1748" s="211">
        <v>0.63783361852451126</v>
      </c>
      <c r="L1748" s="211">
        <v>0.27724783753918569</v>
      </c>
      <c r="M1748" s="211">
        <v>9.6080469954709452E-2</v>
      </c>
      <c r="N1748" s="211">
        <v>0.37334429165723493</v>
      </c>
      <c r="O1748" s="211">
        <v>0.69917592779783433</v>
      </c>
      <c r="P1748" s="211">
        <v>6.9007020226274793E-2</v>
      </c>
      <c r="Q1748" s="211">
        <v>5.9011014441051099E-2</v>
      </c>
      <c r="R1748" s="211">
        <v>0.46496367851031839</v>
      </c>
      <c r="S1748" s="211">
        <v>0.32662998894421658</v>
      </c>
      <c r="T1748" s="211">
        <v>0.53550957996710047</v>
      </c>
      <c r="U1748" s="211">
        <v>0.38533695353566866</v>
      </c>
      <c r="V1748" s="211">
        <v>8.9308149209183479E-2</v>
      </c>
      <c r="W1748" s="211">
        <v>0.49152335885185461</v>
      </c>
      <c r="X1748" s="211">
        <v>0.28803022922748017</v>
      </c>
      <c r="Y1748" s="211">
        <v>0.77337079794960206</v>
      </c>
      <c r="Z1748" s="211">
        <v>0.14961654125347434</v>
      </c>
      <c r="AA1748" s="212">
        <v>0.12414341432012328</v>
      </c>
    </row>
    <row r="1749" spans="1:27" x14ac:dyDescent="0.35">
      <c r="A1749" s="210" t="s">
        <v>2425</v>
      </c>
      <c r="B1749" s="217">
        <v>181.56841068331084</v>
      </c>
      <c r="C1749" s="211">
        <v>6.612513156984072E-2</v>
      </c>
      <c r="D1749" s="211">
        <v>0.12127641829095559</v>
      </c>
      <c r="E1749" s="211">
        <v>7.2851460574728383E-2</v>
      </c>
      <c r="F1749" s="211">
        <v>9.7526481290016426E-2</v>
      </c>
      <c r="G1749" s="211">
        <v>0.12166319992723558</v>
      </c>
      <c r="H1749" s="211">
        <v>0.11364742223496137</v>
      </c>
      <c r="I1749" s="211">
        <v>0.47883110981303045</v>
      </c>
      <c r="J1749" s="211">
        <v>0.42231262626254418</v>
      </c>
      <c r="K1749" s="211">
        <v>0.56606206370891066</v>
      </c>
      <c r="L1749" s="211">
        <v>0.27760825732975175</v>
      </c>
      <c r="M1749" s="211">
        <v>0.11919160379301194</v>
      </c>
      <c r="N1749" s="211">
        <v>0.46888204394956057</v>
      </c>
      <c r="O1749" s="211">
        <v>0.71988747696903455</v>
      </c>
      <c r="P1749" s="211">
        <v>6.8714328367188673E-2</v>
      </c>
      <c r="Q1749" s="211">
        <v>0.15229307688047908</v>
      </c>
      <c r="R1749" s="211">
        <v>0.43675104464048814</v>
      </c>
      <c r="S1749" s="211">
        <v>0.36416763311967848</v>
      </c>
      <c r="T1749" s="211">
        <v>0.53838668137500445</v>
      </c>
      <c r="U1749" s="211">
        <v>0.41938229402829597</v>
      </c>
      <c r="V1749" s="211">
        <v>0.13928502095494577</v>
      </c>
      <c r="W1749" s="211">
        <v>0.56500560395505561</v>
      </c>
      <c r="X1749" s="211">
        <v>0.38525319386420609</v>
      </c>
      <c r="Y1749" s="211">
        <v>0.67812825198785098</v>
      </c>
      <c r="Z1749" s="211">
        <v>0.14972314768041795</v>
      </c>
      <c r="AA1749" s="212">
        <v>0.11389923177942053</v>
      </c>
    </row>
    <row r="1750" spans="1:27" x14ac:dyDescent="0.35">
      <c r="A1750" s="210" t="s">
        <v>2426</v>
      </c>
      <c r="B1750" s="217">
        <v>125.23119136757158</v>
      </c>
      <c r="C1750" s="211">
        <v>5.5257772619034452E-2</v>
      </c>
      <c r="D1750" s="211">
        <v>0.12752453988485901</v>
      </c>
      <c r="E1750" s="211">
        <v>6.8921867697473965E-2</v>
      </c>
      <c r="F1750" s="211">
        <v>0.11198818498806989</v>
      </c>
      <c r="G1750" s="211">
        <v>0.11753645163535222</v>
      </c>
      <c r="H1750" s="211">
        <v>0.12242690956732667</v>
      </c>
      <c r="I1750" s="211">
        <v>0.51281265070079185</v>
      </c>
      <c r="J1750" s="211">
        <v>0.47439927891294215</v>
      </c>
      <c r="K1750" s="211">
        <v>0.64867117215435788</v>
      </c>
      <c r="L1750" s="211">
        <v>0.28212671320905347</v>
      </c>
      <c r="M1750" s="211">
        <v>8.3022719392407782E-2</v>
      </c>
      <c r="N1750" s="211">
        <v>0.41490046030393057</v>
      </c>
      <c r="O1750" s="211">
        <v>0.74106298834667861</v>
      </c>
      <c r="P1750" s="211">
        <v>6.843952234218359E-2</v>
      </c>
      <c r="Q1750" s="211">
        <v>0.14791703449452037</v>
      </c>
      <c r="R1750" s="211">
        <v>0.4566339590722438</v>
      </c>
      <c r="S1750" s="211">
        <v>0.41020970632711551</v>
      </c>
      <c r="T1750" s="211">
        <v>0.55249334063012956</v>
      </c>
      <c r="U1750" s="211">
        <v>0.40697824292636342</v>
      </c>
      <c r="V1750" s="211">
        <v>6.1459290129801031E-2</v>
      </c>
      <c r="W1750" s="211">
        <v>0.59942612393830519</v>
      </c>
      <c r="X1750" s="211">
        <v>0.32126824807018406</v>
      </c>
      <c r="Y1750" s="211">
        <v>0.56803825795665941</v>
      </c>
      <c r="Z1750" s="211">
        <v>0.14662558600989778</v>
      </c>
      <c r="AA1750" s="212">
        <v>0.11315879248247576</v>
      </c>
    </row>
    <row r="1751" spans="1:27" x14ac:dyDescent="0.35">
      <c r="A1751" s="210" t="s">
        <v>2427</v>
      </c>
      <c r="B1751" s="217">
        <v>127.3325633171979</v>
      </c>
      <c r="C1751" s="211">
        <v>5.4692242390144835E-2</v>
      </c>
      <c r="D1751" s="211">
        <v>0.12233968294460493</v>
      </c>
      <c r="E1751" s="211">
        <v>6.9529670193710064E-2</v>
      </c>
      <c r="F1751" s="211">
        <v>8.7305053358112616E-2</v>
      </c>
      <c r="G1751" s="211">
        <v>0.11465479150000808</v>
      </c>
      <c r="H1751" s="211">
        <v>0.113971118081145</v>
      </c>
      <c r="I1751" s="211">
        <v>0.43781579668539405</v>
      </c>
      <c r="J1751" s="211">
        <v>0.45685589444474456</v>
      </c>
      <c r="K1751" s="211">
        <v>0.64581953049135687</v>
      </c>
      <c r="L1751" s="211">
        <v>0.27063946777495684</v>
      </c>
      <c r="M1751" s="211">
        <v>9.6422105828601015E-2</v>
      </c>
      <c r="N1751" s="211">
        <v>0.40009992673163525</v>
      </c>
      <c r="O1751" s="211">
        <v>0.67753056873136264</v>
      </c>
      <c r="P1751" s="211">
        <v>6.7261105777616362E-2</v>
      </c>
      <c r="Q1751" s="211">
        <v>5.3807735812107238E-2</v>
      </c>
      <c r="R1751" s="211">
        <v>0.46019546272289341</v>
      </c>
      <c r="S1751" s="211">
        <v>0.29485181319538645</v>
      </c>
      <c r="T1751" s="211">
        <v>0.56784817360088857</v>
      </c>
      <c r="U1751" s="211">
        <v>0.39779389593354547</v>
      </c>
      <c r="V1751" s="211">
        <v>0.10208587132526452</v>
      </c>
      <c r="W1751" s="211">
        <v>0.55610046499652088</v>
      </c>
      <c r="X1751" s="211">
        <v>0.3293617231927774</v>
      </c>
      <c r="Y1751" s="211">
        <v>0.56039041264954315</v>
      </c>
      <c r="Z1751" s="211">
        <v>0.14371275905570849</v>
      </c>
      <c r="AA1751" s="212">
        <v>0.11690440906834466</v>
      </c>
    </row>
    <row r="1752" spans="1:27" x14ac:dyDescent="0.35">
      <c r="A1752" s="210" t="s">
        <v>2428</v>
      </c>
      <c r="B1752" s="217">
        <v>151.63190987851979</v>
      </c>
      <c r="C1752" s="211">
        <v>7.7970937526515904E-2</v>
      </c>
      <c r="D1752" s="211">
        <v>0.12297880977922032</v>
      </c>
      <c r="E1752" s="211">
        <v>7.1119605695086865E-2</v>
      </c>
      <c r="F1752" s="211">
        <v>9.8020399299935612E-2</v>
      </c>
      <c r="G1752" s="211">
        <v>0.11690561938717954</v>
      </c>
      <c r="H1752" s="211">
        <v>0.10559009414398175</v>
      </c>
      <c r="I1752" s="211">
        <v>0.46114318212664562</v>
      </c>
      <c r="J1752" s="211">
        <v>0.44797666537823483</v>
      </c>
      <c r="K1752" s="211">
        <v>0.6498842298568529</v>
      </c>
      <c r="L1752" s="211">
        <v>0.26646548896697936</v>
      </c>
      <c r="M1752" s="211">
        <v>0.10404904441013059</v>
      </c>
      <c r="N1752" s="211">
        <v>0.55783751520258784</v>
      </c>
      <c r="O1752" s="211">
        <v>0.66707937262527772</v>
      </c>
      <c r="P1752" s="211">
        <v>6.9121619222823241E-2</v>
      </c>
      <c r="Q1752" s="211">
        <v>0.13504303079546306</v>
      </c>
      <c r="R1752" s="211">
        <v>0.42178201966741935</v>
      </c>
      <c r="S1752" s="211">
        <v>0.34369531653982471</v>
      </c>
      <c r="T1752" s="211">
        <v>0.53411050091095291</v>
      </c>
      <c r="U1752" s="211">
        <v>0.45034471909042789</v>
      </c>
      <c r="V1752" s="211">
        <v>9.4437097382109911E-2</v>
      </c>
      <c r="W1752" s="211">
        <v>0.53536285342451462</v>
      </c>
      <c r="X1752" s="211">
        <v>0.40673734065579209</v>
      </c>
      <c r="Y1752" s="211">
        <v>0.58618209490950157</v>
      </c>
      <c r="Z1752" s="211">
        <v>0.14749274675827859</v>
      </c>
      <c r="AA1752" s="212">
        <v>0.11553732622085501</v>
      </c>
    </row>
    <row r="1753" spans="1:27" x14ac:dyDescent="0.35">
      <c r="A1753" s="210" t="s">
        <v>2429</v>
      </c>
      <c r="B1753" s="217">
        <v>130.22134516183928</v>
      </c>
      <c r="C1753" s="211">
        <v>5.4626030156190837E-2</v>
      </c>
      <c r="D1753" s="211">
        <v>0.12120216567117768</v>
      </c>
      <c r="E1753" s="211">
        <v>7.4039204564336936E-2</v>
      </c>
      <c r="F1753" s="211">
        <v>8.4036236365490069E-2</v>
      </c>
      <c r="G1753" s="211">
        <v>0.1140454829507964</v>
      </c>
      <c r="H1753" s="211">
        <v>0.10718736919826163</v>
      </c>
      <c r="I1753" s="211">
        <v>0.49068812698975639</v>
      </c>
      <c r="J1753" s="211">
        <v>0.4523147237751779</v>
      </c>
      <c r="K1753" s="211">
        <v>0.64477379295759263</v>
      </c>
      <c r="L1753" s="211">
        <v>0.27430593921129037</v>
      </c>
      <c r="M1753" s="211">
        <v>9.336680483985374E-2</v>
      </c>
      <c r="N1753" s="211">
        <v>0.40582872317659169</v>
      </c>
      <c r="O1753" s="211">
        <v>0.74074079731334819</v>
      </c>
      <c r="P1753" s="211">
        <v>6.7409375961554788E-2</v>
      </c>
      <c r="Q1753" s="211">
        <v>5.9050957200404278E-2</v>
      </c>
      <c r="R1753" s="211">
        <v>0.46287070716611889</v>
      </c>
      <c r="S1753" s="211">
        <v>0.32556712238866437</v>
      </c>
      <c r="T1753" s="211">
        <v>0.58502265690377853</v>
      </c>
      <c r="U1753" s="211">
        <v>0.4617637535381609</v>
      </c>
      <c r="V1753" s="211">
        <v>5.9247084757626411E-2</v>
      </c>
      <c r="W1753" s="211">
        <v>0.58438055776765896</v>
      </c>
      <c r="X1753" s="211">
        <v>0.26704176351158238</v>
      </c>
      <c r="Y1753" s="211">
        <v>0.71382730812002315</v>
      </c>
      <c r="Z1753" s="211">
        <v>0.14237536490718977</v>
      </c>
      <c r="AA1753" s="212">
        <v>0.11366190667461766</v>
      </c>
    </row>
    <row r="1754" spans="1:27" x14ac:dyDescent="0.35">
      <c r="A1754" s="210" t="s">
        <v>2430</v>
      </c>
      <c r="B1754" s="217">
        <v>120.76580811112072</v>
      </c>
      <c r="C1754" s="211">
        <v>8.014546215193559E-2</v>
      </c>
      <c r="D1754" s="211">
        <v>0.13219533244298173</v>
      </c>
      <c r="E1754" s="211">
        <v>7.2864091981726817E-2</v>
      </c>
      <c r="F1754" s="211">
        <v>7.9517924656753863E-2</v>
      </c>
      <c r="G1754" s="211">
        <v>0.11427904036123743</v>
      </c>
      <c r="H1754" s="211">
        <v>0.11636838190424585</v>
      </c>
      <c r="I1754" s="211">
        <v>0.46873426056120793</v>
      </c>
      <c r="J1754" s="211">
        <v>0.45846912458797678</v>
      </c>
      <c r="K1754" s="211">
        <v>0.57262445917949834</v>
      </c>
      <c r="L1754" s="211">
        <v>0.27503033084668416</v>
      </c>
      <c r="M1754" s="211">
        <v>7.8400963516177521E-2</v>
      </c>
      <c r="N1754" s="211">
        <v>0.36631894653688241</v>
      </c>
      <c r="O1754" s="211">
        <v>0.68246253953251979</v>
      </c>
      <c r="P1754" s="211">
        <v>7.1643540264912153E-2</v>
      </c>
      <c r="Q1754" s="211">
        <v>0.10748611603413029</v>
      </c>
      <c r="R1754" s="211">
        <v>0.46002899557223231</v>
      </c>
      <c r="S1754" s="211">
        <v>0.40228239752911765</v>
      </c>
      <c r="T1754" s="211">
        <v>0.46614746939522239</v>
      </c>
      <c r="U1754" s="211">
        <v>0.44650249935215869</v>
      </c>
      <c r="V1754" s="211">
        <v>7.3888298183076573E-2</v>
      </c>
      <c r="W1754" s="211">
        <v>0.58656387387430431</v>
      </c>
      <c r="X1754" s="211">
        <v>0.4185476891135142</v>
      </c>
      <c r="Y1754" s="211">
        <v>0.57051397345336319</v>
      </c>
      <c r="Z1754" s="211">
        <v>0.14705346601341662</v>
      </c>
      <c r="AA1754" s="212">
        <v>0.11738587095914449</v>
      </c>
    </row>
    <row r="1755" spans="1:27" x14ac:dyDescent="0.35">
      <c r="A1755" s="210" t="s">
        <v>2431</v>
      </c>
      <c r="B1755" s="217">
        <v>150.6342243424495</v>
      </c>
      <c r="C1755" s="211">
        <v>7.139847763891756E-2</v>
      </c>
      <c r="D1755" s="211">
        <v>0.11569324411210387</v>
      </c>
      <c r="E1755" s="211">
        <v>8.5473674776183228E-2</v>
      </c>
      <c r="F1755" s="211">
        <v>8.2695621659286803E-2</v>
      </c>
      <c r="G1755" s="211">
        <v>0.12196509359049765</v>
      </c>
      <c r="H1755" s="211">
        <v>0.12355446115010867</v>
      </c>
      <c r="I1755" s="211">
        <v>0.48478970452406023</v>
      </c>
      <c r="J1755" s="211">
        <v>0.41348784840547659</v>
      </c>
      <c r="K1755" s="211">
        <v>0.5946050980949501</v>
      </c>
      <c r="L1755" s="211">
        <v>0.28461151543431706</v>
      </c>
      <c r="M1755" s="211">
        <v>9.3921952454169177E-2</v>
      </c>
      <c r="N1755" s="211">
        <v>0.39312067530260331</v>
      </c>
      <c r="O1755" s="211">
        <v>0.66644552418486369</v>
      </c>
      <c r="P1755" s="211">
        <v>6.6594309459263049E-2</v>
      </c>
      <c r="Q1755" s="211">
        <v>9.1121572821931354E-2</v>
      </c>
      <c r="R1755" s="211">
        <v>0.48861518392673287</v>
      </c>
      <c r="S1755" s="211">
        <v>0.31488384425377786</v>
      </c>
      <c r="T1755" s="211">
        <v>0.47409039572373424</v>
      </c>
      <c r="U1755" s="211">
        <v>0.45803833992800846</v>
      </c>
      <c r="V1755" s="211">
        <v>0.16548414631642816</v>
      </c>
      <c r="W1755" s="211">
        <v>0.55131182329049544</v>
      </c>
      <c r="X1755" s="211">
        <v>0.37000754915728995</v>
      </c>
      <c r="Y1755" s="211">
        <v>0.57916317143564677</v>
      </c>
      <c r="Z1755" s="211">
        <v>0.14450205280434453</v>
      </c>
      <c r="AA1755" s="212">
        <v>0.12135064891299971</v>
      </c>
    </row>
    <row r="1756" spans="1:27" x14ac:dyDescent="0.35">
      <c r="A1756" s="210" t="s">
        <v>2432</v>
      </c>
      <c r="B1756" s="217">
        <v>141.87404350578331</v>
      </c>
      <c r="C1756" s="211">
        <v>6.8254251794050841E-2</v>
      </c>
      <c r="D1756" s="211">
        <v>0.11939622004456417</v>
      </c>
      <c r="E1756" s="211">
        <v>8.3765945360945532E-2</v>
      </c>
      <c r="F1756" s="211">
        <v>9.2908944001949961E-2</v>
      </c>
      <c r="G1756" s="211">
        <v>0.1145359311960209</v>
      </c>
      <c r="H1756" s="211">
        <v>0.10912103247635163</v>
      </c>
      <c r="I1756" s="211">
        <v>0.51617397754191263</v>
      </c>
      <c r="J1756" s="211">
        <v>0.45453822244477476</v>
      </c>
      <c r="K1756" s="211">
        <v>0.6044330654657234</v>
      </c>
      <c r="L1756" s="211">
        <v>0.27545841249482955</v>
      </c>
      <c r="M1756" s="211">
        <v>9.8803641545164592E-2</v>
      </c>
      <c r="N1756" s="211">
        <v>0.45356944681059497</v>
      </c>
      <c r="O1756" s="211">
        <v>0.76226367198942957</v>
      </c>
      <c r="P1756" s="211">
        <v>6.3229603341988544E-2</v>
      </c>
      <c r="Q1756" s="211">
        <v>5.445245193996294E-2</v>
      </c>
      <c r="R1756" s="211">
        <v>0.45866481908364953</v>
      </c>
      <c r="S1756" s="211">
        <v>0.31211480823045951</v>
      </c>
      <c r="T1756" s="211">
        <v>0.54454481007557554</v>
      </c>
      <c r="U1756" s="211">
        <v>0.32661264450399385</v>
      </c>
      <c r="V1756" s="211">
        <v>0.14785243408634596</v>
      </c>
      <c r="W1756" s="211">
        <v>0.52746916468493754</v>
      </c>
      <c r="X1756" s="211">
        <v>0.36442550721047673</v>
      </c>
      <c r="Y1756" s="211">
        <v>0.66432532586347093</v>
      </c>
      <c r="Z1756" s="211">
        <v>0.14852983370551784</v>
      </c>
      <c r="AA1756" s="212">
        <v>0.11987029360311849</v>
      </c>
    </row>
    <row r="1757" spans="1:27" x14ac:dyDescent="0.35">
      <c r="A1757" s="210" t="s">
        <v>2433</v>
      </c>
      <c r="B1757" s="217">
        <v>115.05974990210916</v>
      </c>
      <c r="C1757" s="211">
        <v>6.3371608730593013E-2</v>
      </c>
      <c r="D1757" s="211">
        <v>0.12330703718129024</v>
      </c>
      <c r="E1757" s="211">
        <v>7.786853912867725E-2</v>
      </c>
      <c r="F1757" s="211">
        <v>9.3861148755622265E-2</v>
      </c>
      <c r="G1757" s="211">
        <v>0.11870128258595941</v>
      </c>
      <c r="H1757" s="211">
        <v>0.12350069867065437</v>
      </c>
      <c r="I1757" s="211">
        <v>0.53472704377295854</v>
      </c>
      <c r="J1757" s="211">
        <v>0.45543234198654114</v>
      </c>
      <c r="K1757" s="211">
        <v>0.58159718539707039</v>
      </c>
      <c r="L1757" s="211">
        <v>0.27880134764741943</v>
      </c>
      <c r="M1757" s="211">
        <v>8.0143142339277884E-2</v>
      </c>
      <c r="N1757" s="211">
        <v>0.42691090105038293</v>
      </c>
      <c r="O1757" s="211">
        <v>0.70672318125796063</v>
      </c>
      <c r="P1757" s="211">
        <v>6.6054872498253231E-2</v>
      </c>
      <c r="Q1757" s="211">
        <v>5.0796200216036022E-2</v>
      </c>
      <c r="R1757" s="211">
        <v>0.43009704928658105</v>
      </c>
      <c r="S1757" s="211">
        <v>0.33179004091120057</v>
      </c>
      <c r="T1757" s="211">
        <v>0.54511217421738734</v>
      </c>
      <c r="U1757" s="211">
        <v>0.39935349979441948</v>
      </c>
      <c r="V1757" s="211">
        <v>7.0101326346347054E-2</v>
      </c>
      <c r="W1757" s="211">
        <v>0.54119300802840076</v>
      </c>
      <c r="X1757" s="211">
        <v>0.29666318142714465</v>
      </c>
      <c r="Y1757" s="211">
        <v>0.56057152980700398</v>
      </c>
      <c r="Z1757" s="211">
        <v>0.14774287118147167</v>
      </c>
      <c r="AA1757" s="212">
        <v>0.11387357196705761</v>
      </c>
    </row>
    <row r="1758" spans="1:27" x14ac:dyDescent="0.35">
      <c r="A1758" s="210" t="s">
        <v>2434</v>
      </c>
      <c r="B1758" s="217">
        <v>129.76769665615052</v>
      </c>
      <c r="C1758" s="211">
        <v>6.8541387524914385E-2</v>
      </c>
      <c r="D1758" s="211">
        <v>0.11954520151439894</v>
      </c>
      <c r="E1758" s="211">
        <v>7.4702872690076305E-2</v>
      </c>
      <c r="F1758" s="211">
        <v>0.1179553557588138</v>
      </c>
      <c r="G1758" s="211">
        <v>0.11806453624103368</v>
      </c>
      <c r="H1758" s="211">
        <v>0.10846766137254643</v>
      </c>
      <c r="I1758" s="211">
        <v>0.52156521242902232</v>
      </c>
      <c r="J1758" s="211">
        <v>0.45048626820936549</v>
      </c>
      <c r="K1758" s="211">
        <v>0.58093402666391425</v>
      </c>
      <c r="L1758" s="211">
        <v>0.27613514570894898</v>
      </c>
      <c r="M1758" s="211">
        <v>8.6275986315548045E-2</v>
      </c>
      <c r="N1758" s="211">
        <v>0.34055798875860177</v>
      </c>
      <c r="O1758" s="211">
        <v>0.73492595438002084</v>
      </c>
      <c r="P1758" s="211">
        <v>6.8381344378659642E-2</v>
      </c>
      <c r="Q1758" s="211">
        <v>0.10152006757737427</v>
      </c>
      <c r="R1758" s="211">
        <v>0.46503153006950099</v>
      </c>
      <c r="S1758" s="211">
        <v>0.32982488944146626</v>
      </c>
      <c r="T1758" s="211">
        <v>0.59898609450387208</v>
      </c>
      <c r="U1758" s="211">
        <v>0.41222369054410213</v>
      </c>
      <c r="V1758" s="211">
        <v>0.11948325999434939</v>
      </c>
      <c r="W1758" s="211">
        <v>0.53293144997654895</v>
      </c>
      <c r="X1758" s="211">
        <v>0.41080079826249849</v>
      </c>
      <c r="Y1758" s="211">
        <v>0.58808933531185514</v>
      </c>
      <c r="Z1758" s="211">
        <v>0.14999460079370674</v>
      </c>
      <c r="AA1758" s="212">
        <v>0.12127627607615901</v>
      </c>
    </row>
    <row r="1759" spans="1:27" x14ac:dyDescent="0.35">
      <c r="A1759" s="210" t="s">
        <v>2435</v>
      </c>
      <c r="B1759" s="217">
        <v>121.93393871158931</v>
      </c>
      <c r="C1759" s="211">
        <v>6.3022041012739449E-2</v>
      </c>
      <c r="D1759" s="211">
        <v>0.11824143500676643</v>
      </c>
      <c r="E1759" s="211">
        <v>7.2870133208572135E-2</v>
      </c>
      <c r="F1759" s="211">
        <v>9.9847777351884603E-2</v>
      </c>
      <c r="G1759" s="211">
        <v>0.12278537940146307</v>
      </c>
      <c r="H1759" s="211">
        <v>0.12508571675219354</v>
      </c>
      <c r="I1759" s="211">
        <v>0.51182730735894844</v>
      </c>
      <c r="J1759" s="211">
        <v>0.40169433420756662</v>
      </c>
      <c r="K1759" s="211">
        <v>0.64790790372512097</v>
      </c>
      <c r="L1759" s="211">
        <v>0.28037951920135179</v>
      </c>
      <c r="M1759" s="211">
        <v>9.459031526493164E-2</v>
      </c>
      <c r="N1759" s="211">
        <v>0.36601398630664922</v>
      </c>
      <c r="O1759" s="211">
        <v>0.75596650638207386</v>
      </c>
      <c r="P1759" s="211">
        <v>7.2897814629103788E-2</v>
      </c>
      <c r="Q1759" s="211">
        <v>7.1045295010453022E-2</v>
      </c>
      <c r="R1759" s="211">
        <v>0.44053862581567105</v>
      </c>
      <c r="S1759" s="211">
        <v>0.27771860993179603</v>
      </c>
      <c r="T1759" s="211">
        <v>0.52616338049189293</v>
      </c>
      <c r="U1759" s="211">
        <v>0.46797034879730814</v>
      </c>
      <c r="V1759" s="211">
        <v>5.5769817111325837E-2</v>
      </c>
      <c r="W1759" s="211">
        <v>0.58486935191997569</v>
      </c>
      <c r="X1759" s="211">
        <v>0.36355744294217468</v>
      </c>
      <c r="Y1759" s="211">
        <v>0.69004922104439803</v>
      </c>
      <c r="Z1759" s="211">
        <v>0.14786121402673322</v>
      </c>
      <c r="AA1759" s="212">
        <v>0.12065692964956493</v>
      </c>
    </row>
    <row r="1760" spans="1:27" x14ac:dyDescent="0.35">
      <c r="A1760" s="210" t="s">
        <v>2436</v>
      </c>
      <c r="B1760" s="217">
        <v>154.52414257961189</v>
      </c>
      <c r="C1760" s="211">
        <v>5.7025758364174235E-2</v>
      </c>
      <c r="D1760" s="211">
        <v>0.12438853873477877</v>
      </c>
      <c r="E1760" s="211">
        <v>7.2995869956128306E-2</v>
      </c>
      <c r="F1760" s="211">
        <v>9.4487829836133269E-2</v>
      </c>
      <c r="G1760" s="211">
        <v>0.12230862330284133</v>
      </c>
      <c r="H1760" s="211">
        <v>0.11714601220848497</v>
      </c>
      <c r="I1760" s="211">
        <v>0.495690128507488</v>
      </c>
      <c r="J1760" s="211">
        <v>0.476250614289632</v>
      </c>
      <c r="K1760" s="211">
        <v>0.61173581766662788</v>
      </c>
      <c r="L1760" s="211">
        <v>0.27330692848661725</v>
      </c>
      <c r="M1760" s="211">
        <v>9.9441338005768723E-2</v>
      </c>
      <c r="N1760" s="211">
        <v>0.45917272881859167</v>
      </c>
      <c r="O1760" s="211">
        <v>0.68791091353363287</v>
      </c>
      <c r="P1760" s="211">
        <v>7.2597650517820106E-2</v>
      </c>
      <c r="Q1760" s="211">
        <v>9.6489454192815835E-2</v>
      </c>
      <c r="R1760" s="211">
        <v>0.43480231120163104</v>
      </c>
      <c r="S1760" s="211">
        <v>0.30890001978797677</v>
      </c>
      <c r="T1760" s="211">
        <v>0.54505116080663596</v>
      </c>
      <c r="U1760" s="211">
        <v>0.34382130907615566</v>
      </c>
      <c r="V1760" s="211">
        <v>0.13814101225158068</v>
      </c>
      <c r="W1760" s="211">
        <v>0.54306809448877691</v>
      </c>
      <c r="X1760" s="211">
        <v>0.28793453927491508</v>
      </c>
      <c r="Y1760" s="211">
        <v>0.67513148187074512</v>
      </c>
      <c r="Z1760" s="211">
        <v>0.14960142667547557</v>
      </c>
      <c r="AA1760" s="212">
        <v>0.11866930270613983</v>
      </c>
    </row>
    <row r="1761" spans="1:27" x14ac:dyDescent="0.35">
      <c r="A1761" s="210" t="s">
        <v>2437</v>
      </c>
      <c r="B1761" s="217">
        <v>119.69566715272246</v>
      </c>
      <c r="C1761" s="211">
        <v>6.411696694530411E-2</v>
      </c>
      <c r="D1761" s="211">
        <v>0.12173219974659102</v>
      </c>
      <c r="E1761" s="211">
        <v>6.8367693415054775E-2</v>
      </c>
      <c r="F1761" s="211">
        <v>0.11165886637668038</v>
      </c>
      <c r="G1761" s="211">
        <v>0.12252892846745519</v>
      </c>
      <c r="H1761" s="211">
        <v>0.12093922317734679</v>
      </c>
      <c r="I1761" s="211">
        <v>0.46726458957393457</v>
      </c>
      <c r="J1761" s="211">
        <v>0.44162676480701346</v>
      </c>
      <c r="K1761" s="211">
        <v>0.63067058194335446</v>
      </c>
      <c r="L1761" s="211">
        <v>0.27364104403725581</v>
      </c>
      <c r="M1761" s="211">
        <v>9.016488521845975E-2</v>
      </c>
      <c r="N1761" s="211">
        <v>0.39781774839772233</v>
      </c>
      <c r="O1761" s="211">
        <v>0.76622757209422454</v>
      </c>
      <c r="P1761" s="211">
        <v>6.5437522246778887E-2</v>
      </c>
      <c r="Q1761" s="211">
        <v>7.7889465963821014E-2</v>
      </c>
      <c r="R1761" s="211">
        <v>0.42082419155519935</v>
      </c>
      <c r="S1761" s="211">
        <v>0.26153586263772738</v>
      </c>
      <c r="T1761" s="211">
        <v>0.53633187948250061</v>
      </c>
      <c r="U1761" s="211">
        <v>0.35952697508631404</v>
      </c>
      <c r="V1761" s="211">
        <v>0.10475990158468897</v>
      </c>
      <c r="W1761" s="211">
        <v>0.56930873644775071</v>
      </c>
      <c r="X1761" s="211">
        <v>0.34631719256792376</v>
      </c>
      <c r="Y1761" s="211">
        <v>0.62500802914103759</v>
      </c>
      <c r="Z1761" s="211">
        <v>0.14633271444059526</v>
      </c>
      <c r="AA1761" s="212">
        <v>0.12121705742505741</v>
      </c>
    </row>
    <row r="1762" spans="1:27" x14ac:dyDescent="0.35">
      <c r="A1762" s="210" t="s">
        <v>2438</v>
      </c>
      <c r="B1762" s="217">
        <v>159.71823337965463</v>
      </c>
      <c r="C1762" s="211">
        <v>7.2428658201948562E-2</v>
      </c>
      <c r="D1762" s="211">
        <v>0.12354396765915618</v>
      </c>
      <c r="E1762" s="211">
        <v>7.7514709932273301E-2</v>
      </c>
      <c r="F1762" s="211">
        <v>9.6912174331409973E-2</v>
      </c>
      <c r="G1762" s="211">
        <v>0.11947783030542504</v>
      </c>
      <c r="H1762" s="211">
        <v>0.11398690143341625</v>
      </c>
      <c r="I1762" s="211">
        <v>0.50340772448964777</v>
      </c>
      <c r="J1762" s="211">
        <v>0.4437373802041254</v>
      </c>
      <c r="K1762" s="211">
        <v>0.61564226161717284</v>
      </c>
      <c r="L1762" s="211">
        <v>0.27999173181359177</v>
      </c>
      <c r="M1762" s="211">
        <v>0.11172501610698031</v>
      </c>
      <c r="N1762" s="211">
        <v>0.4075125061163235</v>
      </c>
      <c r="O1762" s="211">
        <v>0.59395723503037512</v>
      </c>
      <c r="P1762" s="211">
        <v>6.700079292955656E-2</v>
      </c>
      <c r="Q1762" s="211">
        <v>8.5004998389816913E-2</v>
      </c>
      <c r="R1762" s="211">
        <v>0.39123533756546802</v>
      </c>
      <c r="S1762" s="211">
        <v>0.30791649862549619</v>
      </c>
      <c r="T1762" s="211">
        <v>0.57945521802470468</v>
      </c>
      <c r="U1762" s="211">
        <v>0.45145172815716961</v>
      </c>
      <c r="V1762" s="211">
        <v>0.14107203990792216</v>
      </c>
      <c r="W1762" s="211">
        <v>0.53002601275304206</v>
      </c>
      <c r="X1762" s="211">
        <v>0.34152515452704579</v>
      </c>
      <c r="Y1762" s="211">
        <v>0.58453293289826946</v>
      </c>
      <c r="Z1762" s="211">
        <v>0.14948558544902743</v>
      </c>
      <c r="AA1762" s="212">
        <v>0.11759075625613911</v>
      </c>
    </row>
    <row r="1763" spans="1:27" x14ac:dyDescent="0.35">
      <c r="A1763" s="210" t="s">
        <v>2439</v>
      </c>
      <c r="B1763" s="217">
        <v>117.21473826104467</v>
      </c>
      <c r="C1763" s="211">
        <v>5.8339746588603164E-2</v>
      </c>
      <c r="D1763" s="211">
        <v>0.12662109940994898</v>
      </c>
      <c r="E1763" s="211">
        <v>7.6440165834139984E-2</v>
      </c>
      <c r="F1763" s="211">
        <v>8.001221318526254E-2</v>
      </c>
      <c r="G1763" s="211">
        <v>0.12357809124227592</v>
      </c>
      <c r="H1763" s="211">
        <v>0.11802210581447814</v>
      </c>
      <c r="I1763" s="211">
        <v>0.44087996788410666</v>
      </c>
      <c r="J1763" s="211">
        <v>0.46079592742821063</v>
      </c>
      <c r="K1763" s="211">
        <v>0.51936942212911696</v>
      </c>
      <c r="L1763" s="211">
        <v>0.27370211493271152</v>
      </c>
      <c r="M1763" s="211">
        <v>0.10051266782479724</v>
      </c>
      <c r="N1763" s="211">
        <v>0.42217779580689518</v>
      </c>
      <c r="O1763" s="211">
        <v>0.74776685001430154</v>
      </c>
      <c r="P1763" s="211">
        <v>6.8827056638232076E-2</v>
      </c>
      <c r="Q1763" s="211">
        <v>6.5019194262179059E-2</v>
      </c>
      <c r="R1763" s="211">
        <v>0.46102239886438812</v>
      </c>
      <c r="S1763" s="211">
        <v>0.29601728094656532</v>
      </c>
      <c r="T1763" s="211">
        <v>0.51023541123037319</v>
      </c>
      <c r="U1763" s="211">
        <v>0.43946292600404357</v>
      </c>
      <c r="V1763" s="211">
        <v>8.8732528402006267E-2</v>
      </c>
      <c r="W1763" s="211">
        <v>0.55246128288966778</v>
      </c>
      <c r="X1763" s="211">
        <v>0.36567734399710189</v>
      </c>
      <c r="Y1763" s="211">
        <v>0.60532677792416156</v>
      </c>
      <c r="Z1763" s="211">
        <v>0.14593161851731551</v>
      </c>
      <c r="AA1763" s="212">
        <v>0.12738525195921621</v>
      </c>
    </row>
    <row r="1764" spans="1:27" x14ac:dyDescent="0.35">
      <c r="A1764" s="210" t="s">
        <v>2440</v>
      </c>
      <c r="B1764" s="217">
        <v>147.57577962904202</v>
      </c>
      <c r="C1764" s="211">
        <v>5.3787129132418815E-2</v>
      </c>
      <c r="D1764" s="211">
        <v>0.1206069757647769</v>
      </c>
      <c r="E1764" s="211">
        <v>7.9081610719407419E-2</v>
      </c>
      <c r="F1764" s="211">
        <v>0.10374228231912955</v>
      </c>
      <c r="G1764" s="211">
        <v>0.11975430580028565</v>
      </c>
      <c r="H1764" s="211">
        <v>0.12182301774746086</v>
      </c>
      <c r="I1764" s="211">
        <v>0.41979524078292507</v>
      </c>
      <c r="J1764" s="211">
        <v>0.41298712545934047</v>
      </c>
      <c r="K1764" s="211">
        <v>0.55719389428663857</v>
      </c>
      <c r="L1764" s="211">
        <v>0.27633414248271815</v>
      </c>
      <c r="M1764" s="211">
        <v>8.6771622441122742E-2</v>
      </c>
      <c r="N1764" s="211">
        <v>0.4132799790809587</v>
      </c>
      <c r="O1764" s="211">
        <v>0.75429695153297249</v>
      </c>
      <c r="P1764" s="211">
        <v>6.7379361657885134E-2</v>
      </c>
      <c r="Q1764" s="211">
        <v>5.7552264885648047E-2</v>
      </c>
      <c r="R1764" s="211">
        <v>0.43561198644592564</v>
      </c>
      <c r="S1764" s="211">
        <v>0.383696229896548</v>
      </c>
      <c r="T1764" s="211">
        <v>0.53502420740573764</v>
      </c>
      <c r="U1764" s="211">
        <v>0.42616995812604047</v>
      </c>
      <c r="V1764" s="211">
        <v>0.15725827477079576</v>
      </c>
      <c r="W1764" s="211">
        <v>0.62928154197214137</v>
      </c>
      <c r="X1764" s="211">
        <v>0.40454679754932693</v>
      </c>
      <c r="Y1764" s="211">
        <v>0.62750260641970446</v>
      </c>
      <c r="Z1764" s="211">
        <v>0.14718638524023675</v>
      </c>
      <c r="AA1764" s="212">
        <v>0.11864950297752004</v>
      </c>
    </row>
    <row r="1765" spans="1:27" x14ac:dyDescent="0.35">
      <c r="A1765" s="210" t="s">
        <v>2441</v>
      </c>
      <c r="B1765" s="217">
        <v>175.4392311006431</v>
      </c>
      <c r="C1765" s="211">
        <v>7.1749564723599474E-2</v>
      </c>
      <c r="D1765" s="211">
        <v>0.12698058374441337</v>
      </c>
      <c r="E1765" s="211">
        <v>7.457417309273838E-2</v>
      </c>
      <c r="F1765" s="211">
        <v>9.449670011355632E-2</v>
      </c>
      <c r="G1765" s="211">
        <v>0.12610783718312027</v>
      </c>
      <c r="H1765" s="211">
        <v>0.11320683828829754</v>
      </c>
      <c r="I1765" s="211">
        <v>0.50447467609254892</v>
      </c>
      <c r="J1765" s="211">
        <v>0.45804709785443631</v>
      </c>
      <c r="K1765" s="211">
        <v>0.6239022053490626</v>
      </c>
      <c r="L1765" s="211">
        <v>0.27602192896194694</v>
      </c>
      <c r="M1765" s="211">
        <v>9.3351434825875129E-2</v>
      </c>
      <c r="N1765" s="211">
        <v>0.3802857793276696</v>
      </c>
      <c r="O1765" s="211">
        <v>0.60514460645090518</v>
      </c>
      <c r="P1765" s="211">
        <v>6.7667733925458898E-2</v>
      </c>
      <c r="Q1765" s="211">
        <v>8.0140574993759067E-2</v>
      </c>
      <c r="R1765" s="211">
        <v>0.36401467243994429</v>
      </c>
      <c r="S1765" s="211">
        <v>0.30947533912697478</v>
      </c>
      <c r="T1765" s="211">
        <v>0.61732186841876047</v>
      </c>
      <c r="U1765" s="211">
        <v>0.37685767101101714</v>
      </c>
      <c r="V1765" s="211">
        <v>0.17304939120111157</v>
      </c>
      <c r="W1765" s="211">
        <v>0.59690861607490198</v>
      </c>
      <c r="X1765" s="211">
        <v>0.27257693188619309</v>
      </c>
      <c r="Y1765" s="211">
        <v>0.74460022555146543</v>
      </c>
      <c r="Z1765" s="211">
        <v>0.14729549695119909</v>
      </c>
      <c r="AA1765" s="212">
        <v>0.11344257298558115</v>
      </c>
    </row>
    <row r="1766" spans="1:27" x14ac:dyDescent="0.35">
      <c r="A1766" s="210" t="s">
        <v>2442</v>
      </c>
      <c r="B1766" s="217">
        <v>139.14837987228915</v>
      </c>
      <c r="C1766" s="211">
        <v>7.3768242275857446E-2</v>
      </c>
      <c r="D1766" s="211">
        <v>0.1228466405053532</v>
      </c>
      <c r="E1766" s="211">
        <v>7.7565543664931152E-2</v>
      </c>
      <c r="F1766" s="211">
        <v>9.1314473330056919E-2</v>
      </c>
      <c r="G1766" s="211">
        <v>0.11657066087033793</v>
      </c>
      <c r="H1766" s="211">
        <v>0.11020277717058571</v>
      </c>
      <c r="I1766" s="211">
        <v>0.49062737800470835</v>
      </c>
      <c r="J1766" s="211">
        <v>0.42674937582352995</v>
      </c>
      <c r="K1766" s="211">
        <v>0.62972522906163431</v>
      </c>
      <c r="L1766" s="211">
        <v>0.27806504544232147</v>
      </c>
      <c r="M1766" s="211">
        <v>0.10107875100226812</v>
      </c>
      <c r="N1766" s="211">
        <v>0.38321677210940958</v>
      </c>
      <c r="O1766" s="211">
        <v>0.7447975949522001</v>
      </c>
      <c r="P1766" s="211">
        <v>7.0063986917289933E-2</v>
      </c>
      <c r="Q1766" s="211">
        <v>5.9307950042693583E-2</v>
      </c>
      <c r="R1766" s="211">
        <v>0.40533152689080171</v>
      </c>
      <c r="S1766" s="211">
        <v>0.29889688227207456</v>
      </c>
      <c r="T1766" s="211">
        <v>0.62569655379137956</v>
      </c>
      <c r="U1766" s="211">
        <v>0.44175460784535581</v>
      </c>
      <c r="V1766" s="211">
        <v>9.4891784592524259E-2</v>
      </c>
      <c r="W1766" s="211">
        <v>0.50140067122073062</v>
      </c>
      <c r="X1766" s="211">
        <v>0.25081572926287998</v>
      </c>
      <c r="Y1766" s="211">
        <v>0.74817308272583571</v>
      </c>
      <c r="Z1766" s="211">
        <v>0.1475607124244413</v>
      </c>
      <c r="AA1766" s="212">
        <v>0.12657314729188038</v>
      </c>
    </row>
    <row r="1767" spans="1:27" x14ac:dyDescent="0.35">
      <c r="A1767" s="210" t="s">
        <v>2443</v>
      </c>
      <c r="B1767" s="217">
        <v>128.97361173264272</v>
      </c>
      <c r="C1767" s="211">
        <v>6.2777574776307132E-2</v>
      </c>
      <c r="D1767" s="211">
        <v>0.13309844344301777</v>
      </c>
      <c r="E1767" s="211">
        <v>7.7313392647186577E-2</v>
      </c>
      <c r="F1767" s="211">
        <v>9.6709938810594837E-2</v>
      </c>
      <c r="G1767" s="211">
        <v>0.11910408590252622</v>
      </c>
      <c r="H1767" s="211">
        <v>0.12073100785719901</v>
      </c>
      <c r="I1767" s="211">
        <v>0.47495338927572817</v>
      </c>
      <c r="J1767" s="211">
        <v>0.47214051681869151</v>
      </c>
      <c r="K1767" s="211">
        <v>0.63221055508986812</v>
      </c>
      <c r="L1767" s="211">
        <v>0.27375604366286715</v>
      </c>
      <c r="M1767" s="211">
        <v>0.11887222191423505</v>
      </c>
      <c r="N1767" s="211">
        <v>0.39765609277867581</v>
      </c>
      <c r="O1767" s="211">
        <v>0.64244070763577499</v>
      </c>
      <c r="P1767" s="211">
        <v>6.2543178077230754E-2</v>
      </c>
      <c r="Q1767" s="211">
        <v>7.9787198569446577E-2</v>
      </c>
      <c r="R1767" s="211">
        <v>0.43511158179454029</v>
      </c>
      <c r="S1767" s="211">
        <v>0.31083591429420243</v>
      </c>
      <c r="T1767" s="211">
        <v>0.5391674186953912</v>
      </c>
      <c r="U1767" s="211">
        <v>0.45888752421918533</v>
      </c>
      <c r="V1767" s="211">
        <v>5.7638330820956235E-2</v>
      </c>
      <c r="W1767" s="211">
        <v>0.52801739850729057</v>
      </c>
      <c r="X1767" s="211">
        <v>0.35859244320639838</v>
      </c>
      <c r="Y1767" s="211">
        <v>0.68924947570699235</v>
      </c>
      <c r="Z1767" s="211">
        <v>0.14664453164390898</v>
      </c>
      <c r="AA1767" s="212">
        <v>0.11369950997362996</v>
      </c>
    </row>
    <row r="1768" spans="1:27" x14ac:dyDescent="0.35">
      <c r="A1768" s="210" t="s">
        <v>2444</v>
      </c>
      <c r="B1768" s="217">
        <v>149.21280930797766</v>
      </c>
      <c r="C1768" s="211">
        <v>6.8855402948016869E-2</v>
      </c>
      <c r="D1768" s="211">
        <v>0.12639195515507665</v>
      </c>
      <c r="E1768" s="211">
        <v>8.0681041690893573E-2</v>
      </c>
      <c r="F1768" s="211">
        <v>9.5497758610648464E-2</v>
      </c>
      <c r="G1768" s="211">
        <v>0.1196587753440886</v>
      </c>
      <c r="H1768" s="211">
        <v>0.11956675066649153</v>
      </c>
      <c r="I1768" s="211">
        <v>0.48240246164302442</v>
      </c>
      <c r="J1768" s="211">
        <v>0.45706798799122228</v>
      </c>
      <c r="K1768" s="211">
        <v>0.61852205775083224</v>
      </c>
      <c r="L1768" s="211">
        <v>0.26951824405608049</v>
      </c>
      <c r="M1768" s="211">
        <v>8.2611627669338814E-2</v>
      </c>
      <c r="N1768" s="211">
        <v>0.49676080499043523</v>
      </c>
      <c r="O1768" s="211">
        <v>0.510443007988859</v>
      </c>
      <c r="P1768" s="211">
        <v>7.3790090855728824E-2</v>
      </c>
      <c r="Q1768" s="211">
        <v>5.2997219717393476E-2</v>
      </c>
      <c r="R1768" s="211">
        <v>0.48809359447464762</v>
      </c>
      <c r="S1768" s="211">
        <v>0.33784505684764682</v>
      </c>
      <c r="T1768" s="211">
        <v>0.54776029448725749</v>
      </c>
      <c r="U1768" s="211">
        <v>0.44796369780083833</v>
      </c>
      <c r="V1768" s="211">
        <v>0.13907265011013503</v>
      </c>
      <c r="W1768" s="211">
        <v>0.533182002052909</v>
      </c>
      <c r="X1768" s="211">
        <v>0.27793911230272073</v>
      </c>
      <c r="Y1768" s="211">
        <v>0.66263246284818</v>
      </c>
      <c r="Z1768" s="211">
        <v>0.14708438668589072</v>
      </c>
      <c r="AA1768" s="212">
        <v>0.12456123295630077</v>
      </c>
    </row>
    <row r="1769" spans="1:27" x14ac:dyDescent="0.35">
      <c r="A1769" s="210" t="s">
        <v>2445</v>
      </c>
      <c r="B1769" s="217">
        <v>145.82843779854235</v>
      </c>
      <c r="C1769" s="211">
        <v>5.2123364870963591E-2</v>
      </c>
      <c r="D1769" s="211">
        <v>0.12391372262730106</v>
      </c>
      <c r="E1769" s="211">
        <v>7.2909281472116658E-2</v>
      </c>
      <c r="F1769" s="211">
        <v>0.10284770659296789</v>
      </c>
      <c r="G1769" s="211">
        <v>0.11691328143949939</v>
      </c>
      <c r="H1769" s="211">
        <v>0.12550894145409758</v>
      </c>
      <c r="I1769" s="211">
        <v>0.49375826822008628</v>
      </c>
      <c r="J1769" s="211">
        <v>0.45047594242004979</v>
      </c>
      <c r="K1769" s="211">
        <v>0.58870661359513698</v>
      </c>
      <c r="L1769" s="211">
        <v>0.27676776946491244</v>
      </c>
      <c r="M1769" s="211">
        <v>8.1863153065672545E-2</v>
      </c>
      <c r="N1769" s="211">
        <v>0.38481363597864965</v>
      </c>
      <c r="O1769" s="211">
        <v>0.73284249573887583</v>
      </c>
      <c r="P1769" s="211">
        <v>6.1364087190144828E-2</v>
      </c>
      <c r="Q1769" s="211">
        <v>8.2059846512814658E-2</v>
      </c>
      <c r="R1769" s="211">
        <v>0.42158881339302529</v>
      </c>
      <c r="S1769" s="211">
        <v>0.32466933409311705</v>
      </c>
      <c r="T1769" s="211">
        <v>0.57622816419647682</v>
      </c>
      <c r="U1769" s="211">
        <v>0.54715358491520882</v>
      </c>
      <c r="V1769" s="211">
        <v>0.14819476772922083</v>
      </c>
      <c r="W1769" s="211">
        <v>0.55600226839434885</v>
      </c>
      <c r="X1769" s="211">
        <v>0.36459464325704266</v>
      </c>
      <c r="Y1769" s="211">
        <v>0.56571807625200121</v>
      </c>
      <c r="Z1769" s="211">
        <v>0.14247727819838274</v>
      </c>
      <c r="AA1769" s="212">
        <v>0.11597724916811759</v>
      </c>
    </row>
    <row r="1770" spans="1:27" x14ac:dyDescent="0.35">
      <c r="A1770" s="210" t="s">
        <v>2446</v>
      </c>
      <c r="B1770" s="217">
        <v>102.44296629531819</v>
      </c>
      <c r="C1770" s="211">
        <v>7.8878455848498355E-2</v>
      </c>
      <c r="D1770" s="211">
        <v>0.12761647616303581</v>
      </c>
      <c r="E1770" s="211">
        <v>7.6407081303426216E-2</v>
      </c>
      <c r="F1770" s="211">
        <v>9.3154046185592337E-2</v>
      </c>
      <c r="G1770" s="211">
        <v>0.1225365318841328</v>
      </c>
      <c r="H1770" s="211">
        <v>0.12139195802396453</v>
      </c>
      <c r="I1770" s="211">
        <v>0.51585236673639145</v>
      </c>
      <c r="J1770" s="211">
        <v>0.45941744681559793</v>
      </c>
      <c r="K1770" s="211">
        <v>0.64698312929518442</v>
      </c>
      <c r="L1770" s="211">
        <v>0.2748610009907802</v>
      </c>
      <c r="M1770" s="211">
        <v>7.86556247437004E-2</v>
      </c>
      <c r="N1770" s="211">
        <v>0.34589038651483917</v>
      </c>
      <c r="O1770" s="211">
        <v>0.50461049409952408</v>
      </c>
      <c r="P1770" s="211">
        <v>6.4328384518892556E-2</v>
      </c>
      <c r="Q1770" s="211">
        <v>6.1671227893107111E-2</v>
      </c>
      <c r="R1770" s="211">
        <v>0.46665031156886988</v>
      </c>
      <c r="S1770" s="211">
        <v>0.29876296081082487</v>
      </c>
      <c r="T1770" s="211">
        <v>0.54042286213687796</v>
      </c>
      <c r="U1770" s="211">
        <v>0.40360927213793063</v>
      </c>
      <c r="V1770" s="211">
        <v>6.0550654787175168E-2</v>
      </c>
      <c r="W1770" s="211">
        <v>0.54593224880068969</v>
      </c>
      <c r="X1770" s="211">
        <v>0.25028007829606386</v>
      </c>
      <c r="Y1770" s="211">
        <v>0.63383922142752125</v>
      </c>
      <c r="Z1770" s="211">
        <v>0.14579711715365107</v>
      </c>
      <c r="AA1770" s="212">
        <v>0.11856671129018621</v>
      </c>
    </row>
    <row r="1771" spans="1:27" x14ac:dyDescent="0.35">
      <c r="A1771" s="210" t="s">
        <v>2447</v>
      </c>
      <c r="B1771" s="217">
        <v>129.2961060369197</v>
      </c>
      <c r="C1771" s="211">
        <v>6.6896977221593087E-2</v>
      </c>
      <c r="D1771" s="211">
        <v>0.12741959195791747</v>
      </c>
      <c r="E1771" s="211">
        <v>7.8813292469049293E-2</v>
      </c>
      <c r="F1771" s="211">
        <v>8.9134463110799061E-2</v>
      </c>
      <c r="G1771" s="211">
        <v>0.11648197199654928</v>
      </c>
      <c r="H1771" s="211">
        <v>0.11317705713231074</v>
      </c>
      <c r="I1771" s="211">
        <v>0.47817811053238957</v>
      </c>
      <c r="J1771" s="211">
        <v>0.4522406480712895</v>
      </c>
      <c r="K1771" s="211">
        <v>0.58559408132052648</v>
      </c>
      <c r="L1771" s="211">
        <v>0.27894629365604529</v>
      </c>
      <c r="M1771" s="211">
        <v>8.6313758847873553E-2</v>
      </c>
      <c r="N1771" s="211">
        <v>0.55501329871115423</v>
      </c>
      <c r="O1771" s="211">
        <v>0.61230839798529946</v>
      </c>
      <c r="P1771" s="211">
        <v>6.6003497308228187E-2</v>
      </c>
      <c r="Q1771" s="211">
        <v>0.10304271196721793</v>
      </c>
      <c r="R1771" s="211">
        <v>0.45202600548199706</v>
      </c>
      <c r="S1771" s="211">
        <v>0.32817999155986466</v>
      </c>
      <c r="T1771" s="211">
        <v>0.5832161733941339</v>
      </c>
      <c r="U1771" s="211">
        <v>0.46556200520446139</v>
      </c>
      <c r="V1771" s="211">
        <v>7.6208980812032798E-2</v>
      </c>
      <c r="W1771" s="211">
        <v>0.54393637465155753</v>
      </c>
      <c r="X1771" s="211">
        <v>0.31307174985217034</v>
      </c>
      <c r="Y1771" s="211">
        <v>0.57639432188974526</v>
      </c>
      <c r="Z1771" s="211">
        <v>0.1484535323914237</v>
      </c>
      <c r="AA1771" s="212">
        <v>0.11628372711331926</v>
      </c>
    </row>
    <row r="1772" spans="1:27" x14ac:dyDescent="0.35">
      <c r="A1772" s="210" t="s">
        <v>2448</v>
      </c>
      <c r="B1772" s="217">
        <v>135.57607055591211</v>
      </c>
      <c r="C1772" s="211">
        <v>5.3618326933011454E-2</v>
      </c>
      <c r="D1772" s="211">
        <v>0.1244417439516363</v>
      </c>
      <c r="E1772" s="211">
        <v>7.7169011449786898E-2</v>
      </c>
      <c r="F1772" s="211">
        <v>0.10101474388539265</v>
      </c>
      <c r="G1772" s="211">
        <v>0.1170046505706358</v>
      </c>
      <c r="H1772" s="211">
        <v>0.10335429067745217</v>
      </c>
      <c r="I1772" s="211">
        <v>0.45490360319629009</v>
      </c>
      <c r="J1772" s="211">
        <v>0.47321351008515039</v>
      </c>
      <c r="K1772" s="211">
        <v>0.60629388996471467</v>
      </c>
      <c r="L1772" s="211">
        <v>0.27286157296266289</v>
      </c>
      <c r="M1772" s="211">
        <v>8.0848023437022354E-2</v>
      </c>
      <c r="N1772" s="211">
        <v>0.54089585515195071</v>
      </c>
      <c r="O1772" s="211">
        <v>0.76405394863306719</v>
      </c>
      <c r="P1772" s="211">
        <v>6.8850961379137474E-2</v>
      </c>
      <c r="Q1772" s="211">
        <v>0.11854088520146702</v>
      </c>
      <c r="R1772" s="211">
        <v>0.41481095247819277</v>
      </c>
      <c r="S1772" s="211">
        <v>0.39959024079303512</v>
      </c>
      <c r="T1772" s="211">
        <v>0.58940611359570816</v>
      </c>
      <c r="U1772" s="211">
        <v>0.43095393870737364</v>
      </c>
      <c r="V1772" s="211">
        <v>6.5159681150401938E-2</v>
      </c>
      <c r="W1772" s="211">
        <v>0.54630291640769491</v>
      </c>
      <c r="X1772" s="211">
        <v>0.40569108858526554</v>
      </c>
      <c r="Y1772" s="211">
        <v>0.64883293726763547</v>
      </c>
      <c r="Z1772" s="211">
        <v>0.14780172795941884</v>
      </c>
      <c r="AA1772" s="212">
        <v>0.11526041188166126</v>
      </c>
    </row>
    <row r="1773" spans="1:27" x14ac:dyDescent="0.35">
      <c r="A1773" s="210" t="s">
        <v>2449</v>
      </c>
      <c r="B1773" s="217">
        <v>183.75865787978054</v>
      </c>
      <c r="C1773" s="211">
        <v>7.3875652470245357E-2</v>
      </c>
      <c r="D1773" s="211">
        <v>0.12871685955428291</v>
      </c>
      <c r="E1773" s="211">
        <v>7.7827832234744987E-2</v>
      </c>
      <c r="F1773" s="211">
        <v>0.101932637346835</v>
      </c>
      <c r="G1773" s="211">
        <v>0.12335646493779516</v>
      </c>
      <c r="H1773" s="211">
        <v>0.1210549927903847</v>
      </c>
      <c r="I1773" s="211">
        <v>0.49768611724566536</v>
      </c>
      <c r="J1773" s="211">
        <v>0.46107018274393374</v>
      </c>
      <c r="K1773" s="211">
        <v>0.61128726421269519</v>
      </c>
      <c r="L1773" s="211">
        <v>0.28321511788167425</v>
      </c>
      <c r="M1773" s="211">
        <v>0.12096020586105388</v>
      </c>
      <c r="N1773" s="211">
        <v>0.49292956696928786</v>
      </c>
      <c r="O1773" s="211">
        <v>0.61314303115049751</v>
      </c>
      <c r="P1773" s="211">
        <v>6.5108316081824338E-2</v>
      </c>
      <c r="Q1773" s="211">
        <v>0.10129535073671618</v>
      </c>
      <c r="R1773" s="211">
        <v>0.45697058289001302</v>
      </c>
      <c r="S1773" s="211">
        <v>0.26924704572587083</v>
      </c>
      <c r="T1773" s="211">
        <v>0.56453725889631501</v>
      </c>
      <c r="U1773" s="211">
        <v>0.40129078987255168</v>
      </c>
      <c r="V1773" s="211">
        <v>0.16763505334479961</v>
      </c>
      <c r="W1773" s="211">
        <v>0.56219548055703572</v>
      </c>
      <c r="X1773" s="211">
        <v>0.24635187328712285</v>
      </c>
      <c r="Y1773" s="211">
        <v>0.69769067265902962</v>
      </c>
      <c r="Z1773" s="211">
        <v>0.14652047122508799</v>
      </c>
      <c r="AA1773" s="212">
        <v>0.11830730802423965</v>
      </c>
    </row>
    <row r="1774" spans="1:27" x14ac:dyDescent="0.35">
      <c r="A1774" s="210" t="s">
        <v>2450</v>
      </c>
      <c r="B1774" s="217">
        <v>117.00383628656748</v>
      </c>
      <c r="C1774" s="211">
        <v>6.616960803627564E-2</v>
      </c>
      <c r="D1774" s="211">
        <v>0.1223792575626951</v>
      </c>
      <c r="E1774" s="211">
        <v>7.7295494711766527E-2</v>
      </c>
      <c r="F1774" s="211">
        <v>9.481913975893598E-2</v>
      </c>
      <c r="G1774" s="211">
        <v>0.11469836679945193</v>
      </c>
      <c r="H1774" s="211">
        <v>0.12044343712054986</v>
      </c>
      <c r="I1774" s="211">
        <v>0.47581797053947567</v>
      </c>
      <c r="J1774" s="211">
        <v>0.47299498714403437</v>
      </c>
      <c r="K1774" s="211">
        <v>0.5620134676618227</v>
      </c>
      <c r="L1774" s="211">
        <v>0.27771636879499956</v>
      </c>
      <c r="M1774" s="211">
        <v>8.8988055977403599E-2</v>
      </c>
      <c r="N1774" s="211">
        <v>0.44247988287675943</v>
      </c>
      <c r="O1774" s="211">
        <v>0.63063681769682378</v>
      </c>
      <c r="P1774" s="211">
        <v>6.5959416231603396E-2</v>
      </c>
      <c r="Q1774" s="211">
        <v>8.7001524614870165E-2</v>
      </c>
      <c r="R1774" s="211">
        <v>0.48979708210868</v>
      </c>
      <c r="S1774" s="211">
        <v>0.27121381955345386</v>
      </c>
      <c r="T1774" s="211">
        <v>0.57144007512894812</v>
      </c>
      <c r="U1774" s="211">
        <v>0.41723451349515639</v>
      </c>
      <c r="V1774" s="211">
        <v>7.7403235620208385E-2</v>
      </c>
      <c r="W1774" s="211">
        <v>0.5702669693629201</v>
      </c>
      <c r="X1774" s="211">
        <v>0.34208916681223983</v>
      </c>
      <c r="Y1774" s="211">
        <v>0.60910514407661487</v>
      </c>
      <c r="Z1774" s="211">
        <v>0.14717952003023857</v>
      </c>
      <c r="AA1774" s="212">
        <v>0.119999826939603</v>
      </c>
    </row>
    <row r="1775" spans="1:27" x14ac:dyDescent="0.35">
      <c r="A1775" s="210" t="s">
        <v>2451</v>
      </c>
      <c r="B1775" s="217">
        <v>143.8267820768539</v>
      </c>
      <c r="C1775" s="211">
        <v>5.5149188356861022E-2</v>
      </c>
      <c r="D1775" s="211">
        <v>0.1197408977295909</v>
      </c>
      <c r="E1775" s="211">
        <v>7.141793443234859E-2</v>
      </c>
      <c r="F1775" s="211">
        <v>0.10228009974345582</v>
      </c>
      <c r="G1775" s="211">
        <v>0.12285333989852346</v>
      </c>
      <c r="H1775" s="211">
        <v>0.12464125942450079</v>
      </c>
      <c r="I1775" s="211">
        <v>0.51644054094779801</v>
      </c>
      <c r="J1775" s="211">
        <v>0.48898922822891155</v>
      </c>
      <c r="K1775" s="211">
        <v>0.63122516536980977</v>
      </c>
      <c r="L1775" s="211">
        <v>0.27587601264043438</v>
      </c>
      <c r="M1775" s="211">
        <v>9.7644113228198104E-2</v>
      </c>
      <c r="N1775" s="211">
        <v>0.43172102894933295</v>
      </c>
      <c r="O1775" s="211">
        <v>0.55666123424318781</v>
      </c>
      <c r="P1775" s="211">
        <v>7.2346184339215774E-2</v>
      </c>
      <c r="Q1775" s="211">
        <v>5.4626956993873876E-2</v>
      </c>
      <c r="R1775" s="211">
        <v>0.39901891015940427</v>
      </c>
      <c r="S1775" s="211">
        <v>0.3139674995584007</v>
      </c>
      <c r="T1775" s="211">
        <v>0.57468188951713672</v>
      </c>
      <c r="U1775" s="211">
        <v>0.53282507696314896</v>
      </c>
      <c r="V1775" s="211">
        <v>0.10148582670551404</v>
      </c>
      <c r="W1775" s="211">
        <v>0.60566702446942944</v>
      </c>
      <c r="X1775" s="211">
        <v>0.30950590950299717</v>
      </c>
      <c r="Y1775" s="211">
        <v>0.69905516390389444</v>
      </c>
      <c r="Z1775" s="211">
        <v>0.14868977360291571</v>
      </c>
      <c r="AA1775" s="212">
        <v>0.12628173622386044</v>
      </c>
    </row>
    <row r="1776" spans="1:27" x14ac:dyDescent="0.35">
      <c r="A1776" s="210" t="s">
        <v>2452</v>
      </c>
      <c r="B1776" s="217">
        <v>139.31167946006823</v>
      </c>
      <c r="C1776" s="211">
        <v>7.0115121026952762E-2</v>
      </c>
      <c r="D1776" s="211">
        <v>0.12374108552254308</v>
      </c>
      <c r="E1776" s="211">
        <v>7.626721606508674E-2</v>
      </c>
      <c r="F1776" s="211">
        <v>0.11053161201763465</v>
      </c>
      <c r="G1776" s="211">
        <v>0.12408400618033359</v>
      </c>
      <c r="H1776" s="211">
        <v>0.11340346038722285</v>
      </c>
      <c r="I1776" s="211">
        <v>0.51234463918794171</v>
      </c>
      <c r="J1776" s="211">
        <v>0.42535886661393901</v>
      </c>
      <c r="K1776" s="211">
        <v>0.64050250273893228</v>
      </c>
      <c r="L1776" s="211">
        <v>0.27895605872505141</v>
      </c>
      <c r="M1776" s="211">
        <v>0.10751035523821052</v>
      </c>
      <c r="N1776" s="211">
        <v>0.46019887158613765</v>
      </c>
      <c r="O1776" s="211">
        <v>0.68440862831219218</v>
      </c>
      <c r="P1776" s="211">
        <v>6.7873056577349836E-2</v>
      </c>
      <c r="Q1776" s="211">
        <v>6.304944676768319E-2</v>
      </c>
      <c r="R1776" s="211">
        <v>0.42726321813318618</v>
      </c>
      <c r="S1776" s="211">
        <v>0.29421638677743123</v>
      </c>
      <c r="T1776" s="211">
        <v>0.51058793907606537</v>
      </c>
      <c r="U1776" s="211">
        <v>0.37141678769919911</v>
      </c>
      <c r="V1776" s="211">
        <v>8.751828268048209E-2</v>
      </c>
      <c r="W1776" s="211">
        <v>0.61280904292118399</v>
      </c>
      <c r="X1776" s="211">
        <v>0.39514584324664997</v>
      </c>
      <c r="Y1776" s="211">
        <v>0.63542447968515092</v>
      </c>
      <c r="Z1776" s="211">
        <v>0.14710528052599256</v>
      </c>
      <c r="AA1776" s="212">
        <v>0.11347516678455051</v>
      </c>
    </row>
    <row r="1777" spans="1:27" x14ac:dyDescent="0.35">
      <c r="A1777" s="210" t="s">
        <v>2453</v>
      </c>
      <c r="B1777" s="217">
        <v>149.2073954615887</v>
      </c>
      <c r="C1777" s="211">
        <v>5.5865974829686325E-2</v>
      </c>
      <c r="D1777" s="211">
        <v>0.13330915954049791</v>
      </c>
      <c r="E1777" s="211">
        <v>7.7644897679387398E-2</v>
      </c>
      <c r="F1777" s="211">
        <v>7.5062079178598806E-2</v>
      </c>
      <c r="G1777" s="211">
        <v>0.1214762566813827</v>
      </c>
      <c r="H1777" s="211">
        <v>0.11246045773683463</v>
      </c>
      <c r="I1777" s="211">
        <v>0.50373180513417315</v>
      </c>
      <c r="J1777" s="211">
        <v>0.45433031313302213</v>
      </c>
      <c r="K1777" s="211">
        <v>0.63973206456521736</v>
      </c>
      <c r="L1777" s="211">
        <v>0.28182740340998891</v>
      </c>
      <c r="M1777" s="211">
        <v>0.11232680701903863</v>
      </c>
      <c r="N1777" s="211">
        <v>0.46691355142347102</v>
      </c>
      <c r="O1777" s="211">
        <v>0.73517626854031082</v>
      </c>
      <c r="P1777" s="211">
        <v>6.6439143730301548E-2</v>
      </c>
      <c r="Q1777" s="211">
        <v>0.10495171589759378</v>
      </c>
      <c r="R1777" s="211">
        <v>0.47773311562728837</v>
      </c>
      <c r="S1777" s="211">
        <v>0.27622960068552388</v>
      </c>
      <c r="T1777" s="211">
        <v>0.58687347418858093</v>
      </c>
      <c r="U1777" s="211">
        <v>0.39428379308040101</v>
      </c>
      <c r="V1777" s="211">
        <v>8.4570956843183068E-2</v>
      </c>
      <c r="W1777" s="211">
        <v>0.6399814515579223</v>
      </c>
      <c r="X1777" s="211">
        <v>0.3703146957146195</v>
      </c>
      <c r="Y1777" s="211">
        <v>0.68765941973660372</v>
      </c>
      <c r="Z1777" s="211">
        <v>0.14586696764553167</v>
      </c>
      <c r="AA1777" s="212">
        <v>0.11626061317662184</v>
      </c>
    </row>
    <row r="1778" spans="1:27" x14ac:dyDescent="0.35">
      <c r="A1778" s="210" t="s">
        <v>2454</v>
      </c>
      <c r="B1778" s="217">
        <v>133.95671623847781</v>
      </c>
      <c r="C1778" s="211">
        <v>6.1621176617709092E-2</v>
      </c>
      <c r="D1778" s="211">
        <v>0.12349573344221297</v>
      </c>
      <c r="E1778" s="211">
        <v>7.5123761021076915E-2</v>
      </c>
      <c r="F1778" s="211">
        <v>9.2240401802272609E-2</v>
      </c>
      <c r="G1778" s="211">
        <v>0.12061591516675958</v>
      </c>
      <c r="H1778" s="211">
        <v>0.12786990199205217</v>
      </c>
      <c r="I1778" s="211">
        <v>0.4869817361883681</v>
      </c>
      <c r="J1778" s="211">
        <v>0.43132349955403315</v>
      </c>
      <c r="K1778" s="211">
        <v>0.63516503219402798</v>
      </c>
      <c r="L1778" s="211">
        <v>0.27463568461086674</v>
      </c>
      <c r="M1778" s="211">
        <v>9.1676063241282996E-2</v>
      </c>
      <c r="N1778" s="211">
        <v>0.59441382724666958</v>
      </c>
      <c r="O1778" s="211">
        <v>0.74782728688000777</v>
      </c>
      <c r="P1778" s="211">
        <v>6.7845775622531052E-2</v>
      </c>
      <c r="Q1778" s="211">
        <v>6.2239114343792271E-2</v>
      </c>
      <c r="R1778" s="211">
        <v>0.44702768658297432</v>
      </c>
      <c r="S1778" s="211">
        <v>0.3098235088517044</v>
      </c>
      <c r="T1778" s="211">
        <v>0.56339407091207017</v>
      </c>
      <c r="U1778" s="211">
        <v>0.39352379645138402</v>
      </c>
      <c r="V1778" s="211">
        <v>9.4493419899874156E-2</v>
      </c>
      <c r="W1778" s="211">
        <v>0.5906504300405262</v>
      </c>
      <c r="X1778" s="211">
        <v>0.29686893393479075</v>
      </c>
      <c r="Y1778" s="211">
        <v>0.69760695688856067</v>
      </c>
      <c r="Z1778" s="211">
        <v>0.14904117753282142</v>
      </c>
      <c r="AA1778" s="212">
        <v>0.12522263786713919</v>
      </c>
    </row>
    <row r="1779" spans="1:27" x14ac:dyDescent="0.35">
      <c r="A1779" s="210" t="s">
        <v>2455</v>
      </c>
      <c r="B1779" s="217">
        <v>134.29181159904738</v>
      </c>
      <c r="C1779" s="211">
        <v>5.1050144057673719E-2</v>
      </c>
      <c r="D1779" s="211">
        <v>0.12648757280438078</v>
      </c>
      <c r="E1779" s="211">
        <v>8.2590546576161897E-2</v>
      </c>
      <c r="F1779" s="211">
        <v>0.10159478457045268</v>
      </c>
      <c r="G1779" s="211">
        <v>0.1154485476139632</v>
      </c>
      <c r="H1779" s="211">
        <v>0.12913637456844124</v>
      </c>
      <c r="I1779" s="211">
        <v>0.50233300895494315</v>
      </c>
      <c r="J1779" s="211">
        <v>0.48766462510491804</v>
      </c>
      <c r="K1779" s="211">
        <v>0.62888789468622164</v>
      </c>
      <c r="L1779" s="211">
        <v>0.26957925098036523</v>
      </c>
      <c r="M1779" s="211">
        <v>9.3611883968311979E-2</v>
      </c>
      <c r="N1779" s="211">
        <v>0.41117407715094778</v>
      </c>
      <c r="O1779" s="211">
        <v>0.65734154760377095</v>
      </c>
      <c r="P1779" s="211">
        <v>6.906616585493458E-2</v>
      </c>
      <c r="Q1779" s="211">
        <v>0.10636448743845593</v>
      </c>
      <c r="R1779" s="211">
        <v>0.4267290475808353</v>
      </c>
      <c r="S1779" s="211">
        <v>0.39152652451548486</v>
      </c>
      <c r="T1779" s="211">
        <v>0.48370175377165653</v>
      </c>
      <c r="U1779" s="211">
        <v>0.37620102654190785</v>
      </c>
      <c r="V1779" s="211">
        <v>8.9877179532878118E-2</v>
      </c>
      <c r="W1779" s="211">
        <v>0.59041252083946749</v>
      </c>
      <c r="X1779" s="211">
        <v>0.39324375509974585</v>
      </c>
      <c r="Y1779" s="211">
        <v>0.72819399508859695</v>
      </c>
      <c r="Z1779" s="211">
        <v>0.14779604714176151</v>
      </c>
      <c r="AA1779" s="212">
        <v>0.11942691633077082</v>
      </c>
    </row>
    <row r="1780" spans="1:27" x14ac:dyDescent="0.35">
      <c r="A1780" s="210" t="s">
        <v>2456</v>
      </c>
      <c r="B1780" s="217">
        <v>130.00301608343281</v>
      </c>
      <c r="C1780" s="211">
        <v>6.081286973958893E-2</v>
      </c>
      <c r="D1780" s="211">
        <v>0.11516015221098362</v>
      </c>
      <c r="E1780" s="211">
        <v>7.5146425511180906E-2</v>
      </c>
      <c r="F1780" s="211">
        <v>9.9477490162345361E-2</v>
      </c>
      <c r="G1780" s="211">
        <v>0.11873817293404941</v>
      </c>
      <c r="H1780" s="211">
        <v>0.12213168404184833</v>
      </c>
      <c r="I1780" s="211">
        <v>0.4455572802375386</v>
      </c>
      <c r="J1780" s="211">
        <v>0.47562449928189127</v>
      </c>
      <c r="K1780" s="211">
        <v>0.59480204139457993</v>
      </c>
      <c r="L1780" s="211">
        <v>0.28054946837972783</v>
      </c>
      <c r="M1780" s="211">
        <v>7.9926617121875779E-2</v>
      </c>
      <c r="N1780" s="211">
        <v>0.36037116345834186</v>
      </c>
      <c r="O1780" s="211">
        <v>0.59576741735881311</v>
      </c>
      <c r="P1780" s="211">
        <v>6.8435178193913343E-2</v>
      </c>
      <c r="Q1780" s="211">
        <v>9.1872816264014237E-2</v>
      </c>
      <c r="R1780" s="211">
        <v>0.4576637476999012</v>
      </c>
      <c r="S1780" s="211">
        <v>0.29670054171099003</v>
      </c>
      <c r="T1780" s="211">
        <v>0.54419930156414897</v>
      </c>
      <c r="U1780" s="211">
        <v>0.43176623451261376</v>
      </c>
      <c r="V1780" s="211">
        <v>0.12361807876326102</v>
      </c>
      <c r="W1780" s="211">
        <v>0.5091420930178282</v>
      </c>
      <c r="X1780" s="211">
        <v>0.4279485821551533</v>
      </c>
      <c r="Y1780" s="211">
        <v>0.63704719856561243</v>
      </c>
      <c r="Z1780" s="211">
        <v>0.14385212609294301</v>
      </c>
      <c r="AA1780" s="212">
        <v>0.11995597255322471</v>
      </c>
    </row>
    <row r="1781" spans="1:27" x14ac:dyDescent="0.35">
      <c r="A1781" s="210" t="s">
        <v>2457</v>
      </c>
      <c r="B1781" s="217">
        <v>160.57584134089186</v>
      </c>
      <c r="C1781" s="211">
        <v>6.5856194448738636E-2</v>
      </c>
      <c r="D1781" s="211">
        <v>0.12610714853271737</v>
      </c>
      <c r="E1781" s="211">
        <v>8.1872335989401732E-2</v>
      </c>
      <c r="F1781" s="211">
        <v>9.6669653075224238E-2</v>
      </c>
      <c r="G1781" s="211">
        <v>0.11977900221846656</v>
      </c>
      <c r="H1781" s="211">
        <v>0.11320027755954</v>
      </c>
      <c r="I1781" s="211">
        <v>0.47054525032945799</v>
      </c>
      <c r="J1781" s="211">
        <v>0.43504852424207413</v>
      </c>
      <c r="K1781" s="211">
        <v>0.64281578482620161</v>
      </c>
      <c r="L1781" s="211">
        <v>0.27771900498417762</v>
      </c>
      <c r="M1781" s="211">
        <v>0.10516261713242706</v>
      </c>
      <c r="N1781" s="211">
        <v>0.43890577304461076</v>
      </c>
      <c r="O1781" s="211">
        <v>0.74559619451917714</v>
      </c>
      <c r="P1781" s="211">
        <v>6.937171127521212E-2</v>
      </c>
      <c r="Q1781" s="211">
        <v>0.14569250271595371</v>
      </c>
      <c r="R1781" s="211">
        <v>0.40460202674183643</v>
      </c>
      <c r="S1781" s="211">
        <v>0.3810937779448989</v>
      </c>
      <c r="T1781" s="211">
        <v>0.57994365409629933</v>
      </c>
      <c r="U1781" s="211">
        <v>0.41896811537240908</v>
      </c>
      <c r="V1781" s="211">
        <v>8.6061027286968614E-2</v>
      </c>
      <c r="W1781" s="211">
        <v>0.54060000082919568</v>
      </c>
      <c r="X1781" s="211">
        <v>0.32678665137757912</v>
      </c>
      <c r="Y1781" s="211">
        <v>0.72593919554491848</v>
      </c>
      <c r="Z1781" s="211">
        <v>0.14378067942773726</v>
      </c>
      <c r="AA1781" s="212">
        <v>0.11448985740339458</v>
      </c>
    </row>
    <row r="1782" spans="1:27" x14ac:dyDescent="0.35">
      <c r="A1782" s="210" t="s">
        <v>2458</v>
      </c>
      <c r="B1782" s="217">
        <v>165.03620267909216</v>
      </c>
      <c r="C1782" s="211">
        <v>4.7454893632244977E-2</v>
      </c>
      <c r="D1782" s="211">
        <v>0.13069737947665708</v>
      </c>
      <c r="E1782" s="211">
        <v>7.6585516876398446E-2</v>
      </c>
      <c r="F1782" s="211">
        <v>9.6042940249958131E-2</v>
      </c>
      <c r="G1782" s="211">
        <v>0.12163758390537135</v>
      </c>
      <c r="H1782" s="211">
        <v>0.11915081232771794</v>
      </c>
      <c r="I1782" s="211">
        <v>0.51639373591637217</v>
      </c>
      <c r="J1782" s="211">
        <v>0.43416227047436301</v>
      </c>
      <c r="K1782" s="211">
        <v>0.58653742158745192</v>
      </c>
      <c r="L1782" s="211">
        <v>0.27663018328377337</v>
      </c>
      <c r="M1782" s="211">
        <v>9.6479089386312056E-2</v>
      </c>
      <c r="N1782" s="211">
        <v>0.50960272391344663</v>
      </c>
      <c r="O1782" s="211">
        <v>0.62113977388377073</v>
      </c>
      <c r="P1782" s="211">
        <v>6.6045595236505841E-2</v>
      </c>
      <c r="Q1782" s="211">
        <v>5.5542744461980542E-2</v>
      </c>
      <c r="R1782" s="211">
        <v>0.4432343890124989</v>
      </c>
      <c r="S1782" s="211">
        <v>0.330598808311236</v>
      </c>
      <c r="T1782" s="211">
        <v>0.55902041308070483</v>
      </c>
      <c r="U1782" s="211">
        <v>0.48877379032925594</v>
      </c>
      <c r="V1782" s="211">
        <v>0.12395827459262129</v>
      </c>
      <c r="W1782" s="211">
        <v>0.51142848471136504</v>
      </c>
      <c r="X1782" s="211">
        <v>0.27211346836460776</v>
      </c>
      <c r="Y1782" s="211">
        <v>0.76720366293729836</v>
      </c>
      <c r="Z1782" s="211">
        <v>0.14895533337323544</v>
      </c>
      <c r="AA1782" s="212">
        <v>0.11608809671970186</v>
      </c>
    </row>
    <row r="1783" spans="1:27" x14ac:dyDescent="0.35">
      <c r="A1783" s="210" t="s">
        <v>2459</v>
      </c>
      <c r="B1783" s="217">
        <v>141.10350624224566</v>
      </c>
      <c r="C1783" s="211">
        <v>5.8746214644596E-2</v>
      </c>
      <c r="D1783" s="211">
        <v>0.12636677636070212</v>
      </c>
      <c r="E1783" s="211">
        <v>7.0430601198916656E-2</v>
      </c>
      <c r="F1783" s="211">
        <v>0.11215055977257311</v>
      </c>
      <c r="G1783" s="211">
        <v>0.12369289738082918</v>
      </c>
      <c r="H1783" s="211">
        <v>0.10950470010370805</v>
      </c>
      <c r="I1783" s="211">
        <v>0.53240209239085134</v>
      </c>
      <c r="J1783" s="211">
        <v>0.44008459612658712</v>
      </c>
      <c r="K1783" s="211">
        <v>0.6243574558592131</v>
      </c>
      <c r="L1783" s="211">
        <v>0.27973407932704591</v>
      </c>
      <c r="M1783" s="211">
        <v>0.10012842545820824</v>
      </c>
      <c r="N1783" s="211">
        <v>0.36622073028722091</v>
      </c>
      <c r="O1783" s="211">
        <v>0.76562686532908386</v>
      </c>
      <c r="P1783" s="211">
        <v>7.1564794092214029E-2</v>
      </c>
      <c r="Q1783" s="211">
        <v>0.10243863079262858</v>
      </c>
      <c r="R1783" s="211">
        <v>0.44024707195570573</v>
      </c>
      <c r="S1783" s="211">
        <v>0.36259382298556819</v>
      </c>
      <c r="T1783" s="211">
        <v>0.53744358573405793</v>
      </c>
      <c r="U1783" s="211">
        <v>0.45098020022499508</v>
      </c>
      <c r="V1783" s="211">
        <v>8.3929974034205032E-2</v>
      </c>
      <c r="W1783" s="211">
        <v>0.56779870724081105</v>
      </c>
      <c r="X1783" s="211">
        <v>0.40173732368220255</v>
      </c>
      <c r="Y1783" s="211">
        <v>0.7876016245766283</v>
      </c>
      <c r="Z1783" s="211">
        <v>0.14198796761256857</v>
      </c>
      <c r="AA1783" s="212">
        <v>0.12313692676655796</v>
      </c>
    </row>
    <row r="1784" spans="1:27" x14ac:dyDescent="0.35">
      <c r="A1784" s="210" t="s">
        <v>2460</v>
      </c>
      <c r="B1784" s="217">
        <v>136.92212442772268</v>
      </c>
      <c r="C1784" s="211">
        <v>6.1201199105252596E-2</v>
      </c>
      <c r="D1784" s="211">
        <v>0.12623546874516897</v>
      </c>
      <c r="E1784" s="211">
        <v>8.2025762479171913E-2</v>
      </c>
      <c r="F1784" s="211">
        <v>8.7374331700185215E-2</v>
      </c>
      <c r="G1784" s="211">
        <v>0.11979780430642488</v>
      </c>
      <c r="H1784" s="211">
        <v>0.10708490342445862</v>
      </c>
      <c r="I1784" s="211">
        <v>0.52832520192282628</v>
      </c>
      <c r="J1784" s="211">
        <v>0.46299710552607354</v>
      </c>
      <c r="K1784" s="211">
        <v>0.5911918116783329</v>
      </c>
      <c r="L1784" s="211">
        <v>0.27500318222928749</v>
      </c>
      <c r="M1784" s="211">
        <v>0.10736955088048221</v>
      </c>
      <c r="N1784" s="211">
        <v>0.45198275605966676</v>
      </c>
      <c r="O1784" s="211">
        <v>0.66622364343909612</v>
      </c>
      <c r="P1784" s="211">
        <v>6.7059768816394583E-2</v>
      </c>
      <c r="Q1784" s="211">
        <v>5.0327474591890034E-2</v>
      </c>
      <c r="R1784" s="211">
        <v>0.42785759828982539</v>
      </c>
      <c r="S1784" s="211">
        <v>0.29823329308265467</v>
      </c>
      <c r="T1784" s="211">
        <v>0.52555069146844269</v>
      </c>
      <c r="U1784" s="211">
        <v>0.40515383170709823</v>
      </c>
      <c r="V1784" s="211">
        <v>9.7579503619788607E-2</v>
      </c>
      <c r="W1784" s="211">
        <v>0.60365128426442227</v>
      </c>
      <c r="X1784" s="211">
        <v>0.29028329231494304</v>
      </c>
      <c r="Y1784" s="211">
        <v>0.62761754162784855</v>
      </c>
      <c r="Z1784" s="211">
        <v>0.14902029896509572</v>
      </c>
      <c r="AA1784" s="212">
        <v>0.11760401040582445</v>
      </c>
    </row>
    <row r="1785" spans="1:27" x14ac:dyDescent="0.35">
      <c r="A1785" s="210" t="s">
        <v>2461</v>
      </c>
      <c r="B1785" s="217">
        <v>170.83861013491941</v>
      </c>
      <c r="C1785" s="211">
        <v>6.7241857486558712E-2</v>
      </c>
      <c r="D1785" s="211">
        <v>0.12457756900379599</v>
      </c>
      <c r="E1785" s="211">
        <v>8.7013601655681852E-2</v>
      </c>
      <c r="F1785" s="211">
        <v>0.11222082537399561</v>
      </c>
      <c r="G1785" s="211">
        <v>0.12561049711180494</v>
      </c>
      <c r="H1785" s="211">
        <v>0.11634426202300474</v>
      </c>
      <c r="I1785" s="211">
        <v>0.50196562654451959</v>
      </c>
      <c r="J1785" s="211">
        <v>0.44960968736169804</v>
      </c>
      <c r="K1785" s="211">
        <v>0.5905843741069583</v>
      </c>
      <c r="L1785" s="211">
        <v>0.27337716121366179</v>
      </c>
      <c r="M1785" s="211">
        <v>8.2383933424861069E-2</v>
      </c>
      <c r="N1785" s="211">
        <v>0.47315007542935661</v>
      </c>
      <c r="O1785" s="211">
        <v>0.75582392159025413</v>
      </c>
      <c r="P1785" s="211">
        <v>7.1581846177638117E-2</v>
      </c>
      <c r="Q1785" s="211">
        <v>4.7842837845442715E-2</v>
      </c>
      <c r="R1785" s="211">
        <v>0.45998008514455246</v>
      </c>
      <c r="S1785" s="211">
        <v>0.32692928122444637</v>
      </c>
      <c r="T1785" s="211">
        <v>0.61550147075523121</v>
      </c>
      <c r="U1785" s="211">
        <v>0.43956412224059499</v>
      </c>
      <c r="V1785" s="211">
        <v>0.10662292968940854</v>
      </c>
      <c r="W1785" s="211">
        <v>0.58183838616150518</v>
      </c>
      <c r="X1785" s="211">
        <v>0.29302121555859256</v>
      </c>
      <c r="Y1785" s="211">
        <v>0.73585965764527583</v>
      </c>
      <c r="Z1785" s="211">
        <v>0.1468782443582114</v>
      </c>
      <c r="AA1785" s="212">
        <v>0.11243776129299148</v>
      </c>
    </row>
    <row r="1786" spans="1:27" x14ac:dyDescent="0.35">
      <c r="A1786" s="210" t="s">
        <v>2462</v>
      </c>
      <c r="B1786" s="217">
        <v>122.3234338179918</v>
      </c>
      <c r="C1786" s="211">
        <v>6.9116546166960571E-2</v>
      </c>
      <c r="D1786" s="211">
        <v>0.1269541214133135</v>
      </c>
      <c r="E1786" s="211">
        <v>7.0638845839596315E-2</v>
      </c>
      <c r="F1786" s="211">
        <v>0.10371038779785365</v>
      </c>
      <c r="G1786" s="211">
        <v>0.1181554613163682</v>
      </c>
      <c r="H1786" s="211">
        <v>0.11051025319239459</v>
      </c>
      <c r="I1786" s="211">
        <v>0.50989404910492475</v>
      </c>
      <c r="J1786" s="211">
        <v>0.48474156537170093</v>
      </c>
      <c r="K1786" s="211">
        <v>0.6003660763963814</v>
      </c>
      <c r="L1786" s="211">
        <v>0.27255554140109006</v>
      </c>
      <c r="M1786" s="211">
        <v>9.0797416114060142E-2</v>
      </c>
      <c r="N1786" s="211">
        <v>0.43076161461733636</v>
      </c>
      <c r="O1786" s="211">
        <v>0.68163806221857393</v>
      </c>
      <c r="P1786" s="211">
        <v>6.5629218854986252E-2</v>
      </c>
      <c r="Q1786" s="211">
        <v>9.3463146728163457E-2</v>
      </c>
      <c r="R1786" s="211">
        <v>0.45582259256652174</v>
      </c>
      <c r="S1786" s="211">
        <v>0.275584520763065</v>
      </c>
      <c r="T1786" s="211">
        <v>0.56854196323159512</v>
      </c>
      <c r="U1786" s="211">
        <v>0.53694787273738964</v>
      </c>
      <c r="V1786" s="211">
        <v>7.7322623083922168E-2</v>
      </c>
      <c r="W1786" s="211">
        <v>0.62046514565472233</v>
      </c>
      <c r="X1786" s="211">
        <v>0.25859295505125041</v>
      </c>
      <c r="Y1786" s="211">
        <v>0.52126144211540038</v>
      </c>
      <c r="Z1786" s="211">
        <v>0.14965813118230836</v>
      </c>
      <c r="AA1786" s="212">
        <v>0.11927459487338878</v>
      </c>
    </row>
    <row r="1787" spans="1:27" x14ac:dyDescent="0.35">
      <c r="A1787" s="210" t="s">
        <v>2463</v>
      </c>
      <c r="B1787" s="217">
        <v>135.65997288761227</v>
      </c>
      <c r="C1787" s="211">
        <v>6.0787207888127331E-2</v>
      </c>
      <c r="D1787" s="211">
        <v>0.12284186489008429</v>
      </c>
      <c r="E1787" s="211">
        <v>8.1921958851035773E-2</v>
      </c>
      <c r="F1787" s="211">
        <v>7.104094547972753E-2</v>
      </c>
      <c r="G1787" s="211">
        <v>0.11874500800670018</v>
      </c>
      <c r="H1787" s="211">
        <v>0.11919675544309719</v>
      </c>
      <c r="I1787" s="211">
        <v>0.52308631478592149</v>
      </c>
      <c r="J1787" s="211">
        <v>0.47086167935472389</v>
      </c>
      <c r="K1787" s="211">
        <v>0.57741318104174455</v>
      </c>
      <c r="L1787" s="211">
        <v>0.27743964342987987</v>
      </c>
      <c r="M1787" s="211">
        <v>9.2971569322268993E-2</v>
      </c>
      <c r="N1787" s="211">
        <v>0.4188144429471502</v>
      </c>
      <c r="O1787" s="211">
        <v>0.61999465925514308</v>
      </c>
      <c r="P1787" s="211">
        <v>7.3621496745613219E-2</v>
      </c>
      <c r="Q1787" s="211">
        <v>9.3921118646810381E-2</v>
      </c>
      <c r="R1787" s="211">
        <v>0.41669929437434894</v>
      </c>
      <c r="S1787" s="211">
        <v>0.28763374248054513</v>
      </c>
      <c r="T1787" s="211">
        <v>0.48484135816480711</v>
      </c>
      <c r="U1787" s="211">
        <v>0.35794675130120135</v>
      </c>
      <c r="V1787" s="211">
        <v>9.215199123067358E-2</v>
      </c>
      <c r="W1787" s="211">
        <v>0.62260137267689863</v>
      </c>
      <c r="X1787" s="211">
        <v>0.3453869076118492</v>
      </c>
      <c r="Y1787" s="211">
        <v>0.63002045702667875</v>
      </c>
      <c r="Z1787" s="211">
        <v>0.14835753634300886</v>
      </c>
      <c r="AA1787" s="212">
        <v>0.11522834388785665</v>
      </c>
    </row>
    <row r="1788" spans="1:27" x14ac:dyDescent="0.35">
      <c r="A1788" s="210" t="s">
        <v>2464</v>
      </c>
      <c r="B1788" s="217">
        <v>130.7275256426972</v>
      </c>
      <c r="C1788" s="211">
        <v>5.7658053793733975E-2</v>
      </c>
      <c r="D1788" s="211">
        <v>0.12617474921027272</v>
      </c>
      <c r="E1788" s="211">
        <v>7.6060148694705176E-2</v>
      </c>
      <c r="F1788" s="211">
        <v>0.10302219867233803</v>
      </c>
      <c r="G1788" s="211">
        <v>0.12361689385507962</v>
      </c>
      <c r="H1788" s="211">
        <v>0.11122159315177418</v>
      </c>
      <c r="I1788" s="211">
        <v>0.44871108839263535</v>
      </c>
      <c r="J1788" s="211">
        <v>0.39047594130643937</v>
      </c>
      <c r="K1788" s="211">
        <v>0.60050646590466139</v>
      </c>
      <c r="L1788" s="211">
        <v>0.27345470417123557</v>
      </c>
      <c r="M1788" s="211">
        <v>9.6463570443168195E-2</v>
      </c>
      <c r="N1788" s="211">
        <v>0.43469340306080884</v>
      </c>
      <c r="O1788" s="211">
        <v>0.63234289378652542</v>
      </c>
      <c r="P1788" s="211">
        <v>6.8210417626742237E-2</v>
      </c>
      <c r="Q1788" s="211">
        <v>0.10225784838064735</v>
      </c>
      <c r="R1788" s="211">
        <v>0.44772511361011935</v>
      </c>
      <c r="S1788" s="211">
        <v>0.32908494900691587</v>
      </c>
      <c r="T1788" s="211">
        <v>0.54638355453706267</v>
      </c>
      <c r="U1788" s="211">
        <v>0.43285969498739635</v>
      </c>
      <c r="V1788" s="211">
        <v>8.9040002275370636E-2</v>
      </c>
      <c r="W1788" s="211">
        <v>0.51500883816182152</v>
      </c>
      <c r="X1788" s="211">
        <v>0.3015480023178102</v>
      </c>
      <c r="Y1788" s="211">
        <v>0.70197479035046395</v>
      </c>
      <c r="Z1788" s="211">
        <v>0.14622865986750963</v>
      </c>
      <c r="AA1788" s="212">
        <v>0.12149055415422137</v>
      </c>
    </row>
    <row r="1789" spans="1:27" x14ac:dyDescent="0.35">
      <c r="A1789" s="210" t="s">
        <v>2465</v>
      </c>
      <c r="B1789" s="217">
        <v>124.89475175799214</v>
      </c>
      <c r="C1789" s="211">
        <v>5.0535616598611589E-2</v>
      </c>
      <c r="D1789" s="211">
        <v>0.12835169843915917</v>
      </c>
      <c r="E1789" s="211">
        <v>7.5405596629539329E-2</v>
      </c>
      <c r="F1789" s="211">
        <v>8.8267906383622918E-2</v>
      </c>
      <c r="G1789" s="211">
        <v>0.12487811625634958</v>
      </c>
      <c r="H1789" s="211">
        <v>0.1240859520954548</v>
      </c>
      <c r="I1789" s="211">
        <v>0.51198069503554677</v>
      </c>
      <c r="J1789" s="211">
        <v>0.44776097370176315</v>
      </c>
      <c r="K1789" s="211">
        <v>0.54771778406602367</v>
      </c>
      <c r="L1789" s="211">
        <v>0.27670407166282041</v>
      </c>
      <c r="M1789" s="211">
        <v>0.10285415584261186</v>
      </c>
      <c r="N1789" s="211">
        <v>0.39874970257709097</v>
      </c>
      <c r="O1789" s="211">
        <v>0.73780754302412555</v>
      </c>
      <c r="P1789" s="211">
        <v>6.2669736593953598E-2</v>
      </c>
      <c r="Q1789" s="211">
        <v>4.8061028362215097E-2</v>
      </c>
      <c r="R1789" s="211">
        <v>0.46852293700732861</v>
      </c>
      <c r="S1789" s="211">
        <v>0.28669494424465164</v>
      </c>
      <c r="T1789" s="211">
        <v>0.53302268660918783</v>
      </c>
      <c r="U1789" s="211">
        <v>0.43462322411547682</v>
      </c>
      <c r="V1789" s="211">
        <v>7.3454444297868765E-2</v>
      </c>
      <c r="W1789" s="211">
        <v>0.53996248767995603</v>
      </c>
      <c r="X1789" s="211">
        <v>0.25655511333010256</v>
      </c>
      <c r="Y1789" s="211">
        <v>0.67645838860499774</v>
      </c>
      <c r="Z1789" s="211">
        <v>0.14816878171890108</v>
      </c>
      <c r="AA1789" s="212">
        <v>0.11214575959048298</v>
      </c>
    </row>
    <row r="1790" spans="1:27" x14ac:dyDescent="0.35">
      <c r="A1790" s="210" t="s">
        <v>2466</v>
      </c>
      <c r="B1790" s="217">
        <v>146.26053748408259</v>
      </c>
      <c r="C1790" s="211">
        <v>5.4201614530363283E-2</v>
      </c>
      <c r="D1790" s="211">
        <v>0.11893569830968148</v>
      </c>
      <c r="E1790" s="211">
        <v>8.4383217089773643E-2</v>
      </c>
      <c r="F1790" s="211">
        <v>0.12093712144763996</v>
      </c>
      <c r="G1790" s="211">
        <v>0.12109119665727297</v>
      </c>
      <c r="H1790" s="211">
        <v>0.10996056943526944</v>
      </c>
      <c r="I1790" s="211">
        <v>0.51029308281486441</v>
      </c>
      <c r="J1790" s="211">
        <v>0.4888926647021008</v>
      </c>
      <c r="K1790" s="211">
        <v>0.6198056780120117</v>
      </c>
      <c r="L1790" s="211">
        <v>0.27352928350253075</v>
      </c>
      <c r="M1790" s="211">
        <v>0.1040758247757886</v>
      </c>
      <c r="N1790" s="211">
        <v>0.40284870770328651</v>
      </c>
      <c r="O1790" s="211">
        <v>0.6246252162682342</v>
      </c>
      <c r="P1790" s="211">
        <v>7.2665821986486953E-2</v>
      </c>
      <c r="Q1790" s="211">
        <v>0.10395846565303514</v>
      </c>
      <c r="R1790" s="211">
        <v>0.3794477867514755</v>
      </c>
      <c r="S1790" s="211">
        <v>0.40154531001461075</v>
      </c>
      <c r="T1790" s="211">
        <v>0.55498759119471508</v>
      </c>
      <c r="U1790" s="211">
        <v>0.48298097906373805</v>
      </c>
      <c r="V1790" s="211">
        <v>7.4837214347376502E-2</v>
      </c>
      <c r="W1790" s="211">
        <v>0.4990722367735701</v>
      </c>
      <c r="X1790" s="211">
        <v>0.33380298805335934</v>
      </c>
      <c r="Y1790" s="211">
        <v>0.67634580718899018</v>
      </c>
      <c r="Z1790" s="211">
        <v>0.14665594474677712</v>
      </c>
      <c r="AA1790" s="212">
        <v>0.11713207325969827</v>
      </c>
    </row>
    <row r="1791" spans="1:27" x14ac:dyDescent="0.35">
      <c r="A1791" s="210" t="s">
        <v>2467</v>
      </c>
      <c r="B1791" s="217">
        <v>149.78157295310265</v>
      </c>
      <c r="C1791" s="211">
        <v>5.3672601888652458E-2</v>
      </c>
      <c r="D1791" s="211">
        <v>0.12160866370537386</v>
      </c>
      <c r="E1791" s="211">
        <v>7.7912147701817175E-2</v>
      </c>
      <c r="F1791" s="211">
        <v>0.10748358629375759</v>
      </c>
      <c r="G1791" s="211">
        <v>0.11872141231747188</v>
      </c>
      <c r="H1791" s="211">
        <v>0.11889990091437068</v>
      </c>
      <c r="I1791" s="211">
        <v>0.50766460380824907</v>
      </c>
      <c r="J1791" s="211">
        <v>0.49559215181656169</v>
      </c>
      <c r="K1791" s="211">
        <v>0.62688999677532942</v>
      </c>
      <c r="L1791" s="211">
        <v>0.26726002145926131</v>
      </c>
      <c r="M1791" s="211">
        <v>8.4407520391366272E-2</v>
      </c>
      <c r="N1791" s="211">
        <v>0.36962976869872333</v>
      </c>
      <c r="O1791" s="211">
        <v>0.6406418161143812</v>
      </c>
      <c r="P1791" s="211">
        <v>6.9972523105591211E-2</v>
      </c>
      <c r="Q1791" s="211">
        <v>0.13636137452544547</v>
      </c>
      <c r="R1791" s="211">
        <v>0.42004474532375702</v>
      </c>
      <c r="S1791" s="211">
        <v>0.28280781072521322</v>
      </c>
      <c r="T1791" s="211">
        <v>0.50973283542227366</v>
      </c>
      <c r="U1791" s="211">
        <v>0.49297229577756835</v>
      </c>
      <c r="V1791" s="211">
        <v>0.11438794503233467</v>
      </c>
      <c r="W1791" s="211">
        <v>0.56488111690366516</v>
      </c>
      <c r="X1791" s="211">
        <v>0.34717439922734367</v>
      </c>
      <c r="Y1791" s="211">
        <v>0.72936228001541326</v>
      </c>
      <c r="Z1791" s="211">
        <v>0.14060993712550551</v>
      </c>
      <c r="AA1791" s="212">
        <v>0.1213861804428001</v>
      </c>
    </row>
    <row r="1792" spans="1:27" x14ac:dyDescent="0.35">
      <c r="A1792" s="210" t="s">
        <v>2468</v>
      </c>
      <c r="B1792" s="217">
        <v>152.0143947642016</v>
      </c>
      <c r="C1792" s="211">
        <v>5.4826708280072342E-2</v>
      </c>
      <c r="D1792" s="211">
        <v>0.12572305290982852</v>
      </c>
      <c r="E1792" s="211">
        <v>8.029542123598403E-2</v>
      </c>
      <c r="F1792" s="211">
        <v>8.5153070256684338E-2</v>
      </c>
      <c r="G1792" s="211">
        <v>0.12033316666863504</v>
      </c>
      <c r="H1792" s="211">
        <v>0.1172042549208247</v>
      </c>
      <c r="I1792" s="211">
        <v>0.4899944858770251</v>
      </c>
      <c r="J1792" s="211">
        <v>0.47098162994110981</v>
      </c>
      <c r="K1792" s="211">
        <v>0.57890694952971677</v>
      </c>
      <c r="L1792" s="211">
        <v>0.2774895182159946</v>
      </c>
      <c r="M1792" s="211">
        <v>0.12150551623383332</v>
      </c>
      <c r="N1792" s="211">
        <v>0.55735877361077035</v>
      </c>
      <c r="O1792" s="211">
        <v>0.77617713054856396</v>
      </c>
      <c r="P1792" s="211">
        <v>6.7123960497477028E-2</v>
      </c>
      <c r="Q1792" s="211">
        <v>8.6514370353426823E-2</v>
      </c>
      <c r="R1792" s="211">
        <v>0.45814443275870209</v>
      </c>
      <c r="S1792" s="211">
        <v>0.33166863948965541</v>
      </c>
      <c r="T1792" s="211">
        <v>0.53406077912209171</v>
      </c>
      <c r="U1792" s="211">
        <v>0.5324427611862198</v>
      </c>
      <c r="V1792" s="211">
        <v>0.10204059912279165</v>
      </c>
      <c r="W1792" s="211">
        <v>0.54661585524544709</v>
      </c>
      <c r="X1792" s="211">
        <v>0.32564163086934339</v>
      </c>
      <c r="Y1792" s="211">
        <v>0.58510164291776923</v>
      </c>
      <c r="Z1792" s="211">
        <v>0.1477948751781194</v>
      </c>
      <c r="AA1792" s="212">
        <v>0.1263715661415569</v>
      </c>
    </row>
    <row r="1793" spans="1:27" x14ac:dyDescent="0.35">
      <c r="A1793" s="210" t="s">
        <v>2469</v>
      </c>
      <c r="B1793" s="217">
        <v>116.038795752448</v>
      </c>
      <c r="C1793" s="211">
        <v>4.7960201326887449E-2</v>
      </c>
      <c r="D1793" s="211">
        <v>0.1318391195451227</v>
      </c>
      <c r="E1793" s="211">
        <v>7.2814854459282125E-2</v>
      </c>
      <c r="F1793" s="211">
        <v>0.10712079651606363</v>
      </c>
      <c r="G1793" s="211">
        <v>0.1203364037879241</v>
      </c>
      <c r="H1793" s="211">
        <v>0.10652692448498796</v>
      </c>
      <c r="I1793" s="211">
        <v>0.4927443331852373</v>
      </c>
      <c r="J1793" s="211">
        <v>0.43262005057778047</v>
      </c>
      <c r="K1793" s="211">
        <v>0.54926609610014521</v>
      </c>
      <c r="L1793" s="211">
        <v>0.27741246361221755</v>
      </c>
      <c r="M1793" s="211">
        <v>9.5549488169605026E-2</v>
      </c>
      <c r="N1793" s="211">
        <v>0.42879607823686927</v>
      </c>
      <c r="O1793" s="211">
        <v>0.69368212799579387</v>
      </c>
      <c r="P1793" s="211">
        <v>7.1334343546351278E-2</v>
      </c>
      <c r="Q1793" s="211">
        <v>9.9861116255249974E-2</v>
      </c>
      <c r="R1793" s="211">
        <v>0.39269617569485332</v>
      </c>
      <c r="S1793" s="211">
        <v>0.2975994496370013</v>
      </c>
      <c r="T1793" s="211">
        <v>0.51130116071454634</v>
      </c>
      <c r="U1793" s="211">
        <v>0.31557876544134589</v>
      </c>
      <c r="V1793" s="211">
        <v>7.3001672927959643E-2</v>
      </c>
      <c r="W1793" s="211">
        <v>0.54214531768331109</v>
      </c>
      <c r="X1793" s="211">
        <v>0.34621686062288537</v>
      </c>
      <c r="Y1793" s="211">
        <v>0.67146351271244364</v>
      </c>
      <c r="Z1793" s="211">
        <v>0.14661067458372892</v>
      </c>
      <c r="AA1793" s="212">
        <v>0.11891413431466763</v>
      </c>
    </row>
    <row r="1794" spans="1:27" x14ac:dyDescent="0.35">
      <c r="A1794" s="210" t="s">
        <v>2470</v>
      </c>
      <c r="B1794" s="217">
        <v>118.79898264387228</v>
      </c>
      <c r="C1794" s="211">
        <v>5.2810163028330484E-2</v>
      </c>
      <c r="D1794" s="211">
        <v>0.12681890018203026</v>
      </c>
      <c r="E1794" s="211">
        <v>8.0820675619895144E-2</v>
      </c>
      <c r="F1794" s="211">
        <v>8.6901767867349891E-2</v>
      </c>
      <c r="G1794" s="211">
        <v>0.11531586329885674</v>
      </c>
      <c r="H1794" s="211">
        <v>0.11939279716090904</v>
      </c>
      <c r="I1794" s="211">
        <v>0.52749125702075139</v>
      </c>
      <c r="J1794" s="211">
        <v>0.47238080121783677</v>
      </c>
      <c r="K1794" s="211">
        <v>0.57059764107401012</v>
      </c>
      <c r="L1794" s="211">
        <v>0.28133278881815799</v>
      </c>
      <c r="M1794" s="211">
        <v>0.11710081839989721</v>
      </c>
      <c r="N1794" s="211">
        <v>0.38160013604996268</v>
      </c>
      <c r="O1794" s="211">
        <v>0.63135219736432002</v>
      </c>
      <c r="P1794" s="211">
        <v>6.4492973653663493E-2</v>
      </c>
      <c r="Q1794" s="211">
        <v>0.12042089167738959</v>
      </c>
      <c r="R1794" s="211">
        <v>0.42568925375499306</v>
      </c>
      <c r="S1794" s="211">
        <v>0.3251287424653358</v>
      </c>
      <c r="T1794" s="211">
        <v>0.51870816690965715</v>
      </c>
      <c r="U1794" s="211">
        <v>0.3914536771592998</v>
      </c>
      <c r="V1794" s="211">
        <v>5.1646362817309166E-2</v>
      </c>
      <c r="W1794" s="211">
        <v>0.58311241326158481</v>
      </c>
      <c r="X1794" s="211">
        <v>0.33926221493712894</v>
      </c>
      <c r="Y1794" s="211">
        <v>0.69997805963761528</v>
      </c>
      <c r="Z1794" s="211">
        <v>0.14394397666025227</v>
      </c>
      <c r="AA1794" s="212">
        <v>0.11520236939624952</v>
      </c>
    </row>
    <row r="1795" spans="1:27" x14ac:dyDescent="0.35">
      <c r="A1795" s="210" t="s">
        <v>2471</v>
      </c>
      <c r="B1795" s="217">
        <v>138.17138073216512</v>
      </c>
      <c r="C1795" s="211">
        <v>5.9185544486700693E-2</v>
      </c>
      <c r="D1795" s="211">
        <v>0.12740841392636901</v>
      </c>
      <c r="E1795" s="211">
        <v>7.3660326575991183E-2</v>
      </c>
      <c r="F1795" s="211">
        <v>9.5355844541200885E-2</v>
      </c>
      <c r="G1795" s="211">
        <v>0.11893043991804876</v>
      </c>
      <c r="H1795" s="211">
        <v>0.12642808663230723</v>
      </c>
      <c r="I1795" s="211">
        <v>0.49890441866761859</v>
      </c>
      <c r="J1795" s="211">
        <v>0.4674266378167754</v>
      </c>
      <c r="K1795" s="211">
        <v>0.59322697913131828</v>
      </c>
      <c r="L1795" s="211">
        <v>0.27757341355988097</v>
      </c>
      <c r="M1795" s="211">
        <v>9.35387819175688E-2</v>
      </c>
      <c r="N1795" s="211">
        <v>0.40360775328198034</v>
      </c>
      <c r="O1795" s="211">
        <v>0.62372523551351111</v>
      </c>
      <c r="P1795" s="211">
        <v>6.9123358138711385E-2</v>
      </c>
      <c r="Q1795" s="211">
        <v>9.0503093461808931E-2</v>
      </c>
      <c r="R1795" s="211">
        <v>0.44404196871830837</v>
      </c>
      <c r="S1795" s="211">
        <v>0.27561882515097824</v>
      </c>
      <c r="T1795" s="211">
        <v>0.55428450979355293</v>
      </c>
      <c r="U1795" s="211">
        <v>0.44928012752910423</v>
      </c>
      <c r="V1795" s="211">
        <v>0.107786051689144</v>
      </c>
      <c r="W1795" s="211">
        <v>0.5083272319167621</v>
      </c>
      <c r="X1795" s="211">
        <v>0.37482440275646911</v>
      </c>
      <c r="Y1795" s="211">
        <v>0.58153065993940023</v>
      </c>
      <c r="Z1795" s="211">
        <v>0.14918082478583342</v>
      </c>
      <c r="AA1795" s="212">
        <v>0.11621255678463856</v>
      </c>
    </row>
    <row r="1796" spans="1:27" x14ac:dyDescent="0.35">
      <c r="A1796" s="210" t="s">
        <v>2472</v>
      </c>
      <c r="B1796" s="217">
        <v>150.7888632851475</v>
      </c>
      <c r="C1796" s="211">
        <v>8.457266769866105E-2</v>
      </c>
      <c r="D1796" s="211">
        <v>0.13142272236520217</v>
      </c>
      <c r="E1796" s="211">
        <v>7.9542103598286715E-2</v>
      </c>
      <c r="F1796" s="211">
        <v>0.10153978433396227</v>
      </c>
      <c r="G1796" s="211">
        <v>0.12715260166820375</v>
      </c>
      <c r="H1796" s="211">
        <v>0.12479280267748059</v>
      </c>
      <c r="I1796" s="211">
        <v>0.46468916840307345</v>
      </c>
      <c r="J1796" s="211">
        <v>0.41536491292367056</v>
      </c>
      <c r="K1796" s="211">
        <v>0.51034896530020979</v>
      </c>
      <c r="L1796" s="211">
        <v>0.2759640961873473</v>
      </c>
      <c r="M1796" s="211">
        <v>0.11376665396460872</v>
      </c>
      <c r="N1796" s="211">
        <v>0.54701348345165612</v>
      </c>
      <c r="O1796" s="211">
        <v>0.71730006152269477</v>
      </c>
      <c r="P1796" s="211">
        <v>7.1279762991879964E-2</v>
      </c>
      <c r="Q1796" s="211">
        <v>6.9203536257360448E-2</v>
      </c>
      <c r="R1796" s="211">
        <v>0.35700475298296525</v>
      </c>
      <c r="S1796" s="211">
        <v>0.34030817793221679</v>
      </c>
      <c r="T1796" s="211">
        <v>0.63017624480550749</v>
      </c>
      <c r="U1796" s="211">
        <v>0.36695049160996496</v>
      </c>
      <c r="V1796" s="211">
        <v>0.12122243082812034</v>
      </c>
      <c r="W1796" s="211">
        <v>0.48743156751851652</v>
      </c>
      <c r="X1796" s="211">
        <v>0.2622392134524093</v>
      </c>
      <c r="Y1796" s="211">
        <v>0.64509520259551989</v>
      </c>
      <c r="Z1796" s="211">
        <v>0.1384430625364601</v>
      </c>
      <c r="AA1796" s="212">
        <v>0.12130519879653354</v>
      </c>
    </row>
    <row r="1797" spans="1:27" x14ac:dyDescent="0.35">
      <c r="A1797" s="210" t="s">
        <v>2473</v>
      </c>
      <c r="B1797" s="217">
        <v>160.45281737762025</v>
      </c>
      <c r="C1797" s="211">
        <v>8.161931959732506E-2</v>
      </c>
      <c r="D1797" s="211">
        <v>0.12090873378319525</v>
      </c>
      <c r="E1797" s="211">
        <v>8.0017584438955208E-2</v>
      </c>
      <c r="F1797" s="211">
        <v>8.6566581480255991E-2</v>
      </c>
      <c r="G1797" s="211">
        <v>0.1253135931976736</v>
      </c>
      <c r="H1797" s="211">
        <v>0.12089851861705427</v>
      </c>
      <c r="I1797" s="211">
        <v>0.42383850785182359</v>
      </c>
      <c r="J1797" s="211">
        <v>0.42042601072655905</v>
      </c>
      <c r="K1797" s="211">
        <v>0.63292324022834434</v>
      </c>
      <c r="L1797" s="211">
        <v>0.27624434723040481</v>
      </c>
      <c r="M1797" s="211">
        <v>8.1480122304288208E-2</v>
      </c>
      <c r="N1797" s="211">
        <v>0.48740124247499855</v>
      </c>
      <c r="O1797" s="211">
        <v>0.76293003243878965</v>
      </c>
      <c r="P1797" s="211">
        <v>6.906464610344136E-2</v>
      </c>
      <c r="Q1797" s="211">
        <v>0.14502229513610732</v>
      </c>
      <c r="R1797" s="211">
        <v>0.47879669629386756</v>
      </c>
      <c r="S1797" s="211">
        <v>0.31965108908971035</v>
      </c>
      <c r="T1797" s="211">
        <v>0.54648099006690098</v>
      </c>
      <c r="U1797" s="211">
        <v>0.41264453494486597</v>
      </c>
      <c r="V1797" s="211">
        <v>0.16314461686656428</v>
      </c>
      <c r="W1797" s="211">
        <v>0.61566089941460878</v>
      </c>
      <c r="X1797" s="211">
        <v>0.3128669692860111</v>
      </c>
      <c r="Y1797" s="211">
        <v>0.5874565797809258</v>
      </c>
      <c r="Z1797" s="211">
        <v>0.14990683970682042</v>
      </c>
      <c r="AA1797" s="212">
        <v>0.11926041526474934</v>
      </c>
    </row>
    <row r="1798" spans="1:27" x14ac:dyDescent="0.35">
      <c r="A1798" s="210" t="s">
        <v>2474</v>
      </c>
      <c r="B1798" s="217">
        <v>138.86408787967301</v>
      </c>
      <c r="C1798" s="211">
        <v>7.8936818607674444E-2</v>
      </c>
      <c r="D1798" s="211">
        <v>0.11808041567988083</v>
      </c>
      <c r="E1798" s="211">
        <v>8.4551528572715001E-2</v>
      </c>
      <c r="F1798" s="211">
        <v>0.10078416185109661</v>
      </c>
      <c r="G1798" s="211">
        <v>0.12184826351787588</v>
      </c>
      <c r="H1798" s="211">
        <v>0.11431689952956116</v>
      </c>
      <c r="I1798" s="211">
        <v>0.47522822689850397</v>
      </c>
      <c r="J1798" s="211">
        <v>0.43877823385683357</v>
      </c>
      <c r="K1798" s="211">
        <v>0.58368699883078212</v>
      </c>
      <c r="L1798" s="211">
        <v>0.27190357060661086</v>
      </c>
      <c r="M1798" s="211">
        <v>7.933025768844601E-2</v>
      </c>
      <c r="N1798" s="211">
        <v>0.38801439362803847</v>
      </c>
      <c r="O1798" s="211">
        <v>0.7322313262211666</v>
      </c>
      <c r="P1798" s="211">
        <v>6.7051755483469519E-2</v>
      </c>
      <c r="Q1798" s="211">
        <v>9.9951715960529749E-2</v>
      </c>
      <c r="R1798" s="211">
        <v>0.46601097894773741</v>
      </c>
      <c r="S1798" s="211">
        <v>0.32460638829050859</v>
      </c>
      <c r="T1798" s="211">
        <v>0.59248655557510055</v>
      </c>
      <c r="U1798" s="211">
        <v>0.35588799172946473</v>
      </c>
      <c r="V1798" s="211">
        <v>0.11027564512250404</v>
      </c>
      <c r="W1798" s="211">
        <v>0.5601630583476791</v>
      </c>
      <c r="X1798" s="211">
        <v>0.40327732895828799</v>
      </c>
      <c r="Y1798" s="211">
        <v>0.75377218120189504</v>
      </c>
      <c r="Z1798" s="211">
        <v>0.1475888277019517</v>
      </c>
      <c r="AA1798" s="212">
        <v>0.11667463885827054</v>
      </c>
    </row>
    <row r="1799" spans="1:27" x14ac:dyDescent="0.35">
      <c r="A1799" s="210" t="s">
        <v>2475</v>
      </c>
      <c r="B1799" s="217">
        <v>133.35947890269455</v>
      </c>
      <c r="C1799" s="211">
        <v>6.8851659763774442E-2</v>
      </c>
      <c r="D1799" s="211">
        <v>0.12192140681660633</v>
      </c>
      <c r="E1799" s="211">
        <v>8.4088565023575215E-2</v>
      </c>
      <c r="F1799" s="211">
        <v>0.11591771121944965</v>
      </c>
      <c r="G1799" s="211">
        <v>0.1201222700731156</v>
      </c>
      <c r="H1799" s="211">
        <v>0.12067373576024708</v>
      </c>
      <c r="I1799" s="211">
        <v>0.47934650969092146</v>
      </c>
      <c r="J1799" s="211">
        <v>0.44731694931263466</v>
      </c>
      <c r="K1799" s="211">
        <v>0.59083223131552742</v>
      </c>
      <c r="L1799" s="211">
        <v>0.27193846065243471</v>
      </c>
      <c r="M1799" s="211">
        <v>0.12166321887860217</v>
      </c>
      <c r="N1799" s="211">
        <v>0.52350429366468199</v>
      </c>
      <c r="O1799" s="211">
        <v>0.7252665548505951</v>
      </c>
      <c r="P1799" s="211">
        <v>6.5809312575303619E-2</v>
      </c>
      <c r="Q1799" s="211">
        <v>5.3169085439208119E-2</v>
      </c>
      <c r="R1799" s="211">
        <v>0.42127002459410756</v>
      </c>
      <c r="S1799" s="211">
        <v>0.29016597146423534</v>
      </c>
      <c r="T1799" s="211">
        <v>0.58651336217982031</v>
      </c>
      <c r="U1799" s="211">
        <v>0.53452647108161866</v>
      </c>
      <c r="V1799" s="211">
        <v>5.21443885201784E-2</v>
      </c>
      <c r="W1799" s="211">
        <v>0.57190165125110504</v>
      </c>
      <c r="X1799" s="211">
        <v>0.29578471529044015</v>
      </c>
      <c r="Y1799" s="211">
        <v>0.65676343814186755</v>
      </c>
      <c r="Z1799" s="211">
        <v>0.14939861020074971</v>
      </c>
      <c r="AA1799" s="212">
        <v>0.12076711222437439</v>
      </c>
    </row>
    <row r="1800" spans="1:27" x14ac:dyDescent="0.35">
      <c r="A1800" s="210" t="s">
        <v>2476</v>
      </c>
      <c r="B1800" s="217">
        <v>124.26239921014812</v>
      </c>
      <c r="C1800" s="211">
        <v>6.2708467922375485E-2</v>
      </c>
      <c r="D1800" s="211">
        <v>0.12063464798740138</v>
      </c>
      <c r="E1800" s="211">
        <v>7.7274447865285048E-2</v>
      </c>
      <c r="F1800" s="211">
        <v>0.11007481157919008</v>
      </c>
      <c r="G1800" s="211">
        <v>0.12295547097108014</v>
      </c>
      <c r="H1800" s="211">
        <v>0.1070768912074843</v>
      </c>
      <c r="I1800" s="211">
        <v>0.460114882621316</v>
      </c>
      <c r="J1800" s="211">
        <v>0.42911974193232882</v>
      </c>
      <c r="K1800" s="211">
        <v>0.5023080364533109</v>
      </c>
      <c r="L1800" s="211">
        <v>0.28228119211320563</v>
      </c>
      <c r="M1800" s="211">
        <v>8.6471565815615464E-2</v>
      </c>
      <c r="N1800" s="211">
        <v>0.52131275524393583</v>
      </c>
      <c r="O1800" s="211">
        <v>0.70547303946529338</v>
      </c>
      <c r="P1800" s="211">
        <v>6.6340304105074105E-2</v>
      </c>
      <c r="Q1800" s="211">
        <v>0.10683021652074243</v>
      </c>
      <c r="R1800" s="211">
        <v>0.41545806721102135</v>
      </c>
      <c r="S1800" s="211">
        <v>0.27872824620940689</v>
      </c>
      <c r="T1800" s="211">
        <v>0.51254714416672054</v>
      </c>
      <c r="U1800" s="211">
        <v>0.45651983213444297</v>
      </c>
      <c r="V1800" s="211">
        <v>9.0344297920797512E-2</v>
      </c>
      <c r="W1800" s="211">
        <v>0.62445118338735361</v>
      </c>
      <c r="X1800" s="211">
        <v>0.31427689130140274</v>
      </c>
      <c r="Y1800" s="211">
        <v>0.70963407807042655</v>
      </c>
      <c r="Z1800" s="211">
        <v>0.14998653387365368</v>
      </c>
      <c r="AA1800" s="212">
        <v>0.12339490448023242</v>
      </c>
    </row>
    <row r="1801" spans="1:27" x14ac:dyDescent="0.35">
      <c r="A1801" s="210" t="s">
        <v>2477</v>
      </c>
      <c r="B1801" s="217">
        <v>168.85772738407837</v>
      </c>
      <c r="C1801" s="211">
        <v>7.0401971804811447E-2</v>
      </c>
      <c r="D1801" s="211">
        <v>0.12812612070797311</v>
      </c>
      <c r="E1801" s="211">
        <v>8.2735396499231492E-2</v>
      </c>
      <c r="F1801" s="211">
        <v>0.11011947928609607</v>
      </c>
      <c r="G1801" s="211">
        <v>0.11821259361125533</v>
      </c>
      <c r="H1801" s="211">
        <v>0.12074049557700592</v>
      </c>
      <c r="I1801" s="211">
        <v>0.50869123128146831</v>
      </c>
      <c r="J1801" s="211">
        <v>0.45945858396242001</v>
      </c>
      <c r="K1801" s="211">
        <v>0.612633733694814</v>
      </c>
      <c r="L1801" s="211">
        <v>0.27549444049966876</v>
      </c>
      <c r="M1801" s="211">
        <v>0.11097272686079446</v>
      </c>
      <c r="N1801" s="211">
        <v>0.53748738701967336</v>
      </c>
      <c r="O1801" s="211">
        <v>0.7184924560488799</v>
      </c>
      <c r="P1801" s="211">
        <v>6.6836947639100489E-2</v>
      </c>
      <c r="Q1801" s="211">
        <v>6.0165581551638439E-2</v>
      </c>
      <c r="R1801" s="211">
        <v>0.44927442476017326</v>
      </c>
      <c r="S1801" s="211">
        <v>0.41368112577000327</v>
      </c>
      <c r="T1801" s="211">
        <v>0.62358709715521288</v>
      </c>
      <c r="U1801" s="211">
        <v>0.34294837974018466</v>
      </c>
      <c r="V1801" s="211">
        <v>0.13878129657656113</v>
      </c>
      <c r="W1801" s="211">
        <v>0.54847985332967375</v>
      </c>
      <c r="X1801" s="211">
        <v>0.32335302210114802</v>
      </c>
      <c r="Y1801" s="211">
        <v>0.67994396148661085</v>
      </c>
      <c r="Z1801" s="211">
        <v>0.14915334210774137</v>
      </c>
      <c r="AA1801" s="212">
        <v>0.11625626487620291</v>
      </c>
    </row>
    <row r="1802" spans="1:27" x14ac:dyDescent="0.35">
      <c r="A1802" s="210" t="s">
        <v>2478</v>
      </c>
      <c r="B1802" s="217">
        <v>146.21662183169923</v>
      </c>
      <c r="C1802" s="211">
        <v>7.4982279108271044E-2</v>
      </c>
      <c r="D1802" s="211">
        <v>0.12433361195512288</v>
      </c>
      <c r="E1802" s="211">
        <v>6.8665931766858174E-2</v>
      </c>
      <c r="F1802" s="211">
        <v>9.8429590931905259E-2</v>
      </c>
      <c r="G1802" s="211">
        <v>0.11682119893335072</v>
      </c>
      <c r="H1802" s="211">
        <v>0.1182325838496904</v>
      </c>
      <c r="I1802" s="211">
        <v>0.46465238174613765</v>
      </c>
      <c r="J1802" s="211">
        <v>0.42107455091925999</v>
      </c>
      <c r="K1802" s="211">
        <v>0.54524090262246072</v>
      </c>
      <c r="L1802" s="211">
        <v>0.27956468518371369</v>
      </c>
      <c r="M1802" s="211">
        <v>9.9238980396238199E-2</v>
      </c>
      <c r="N1802" s="211">
        <v>0.50777026961288851</v>
      </c>
      <c r="O1802" s="211">
        <v>0.6560993946956386</v>
      </c>
      <c r="P1802" s="211">
        <v>7.2251181034664269E-2</v>
      </c>
      <c r="Q1802" s="211">
        <v>9.2885401776407681E-2</v>
      </c>
      <c r="R1802" s="211">
        <v>0.48614217460701475</v>
      </c>
      <c r="S1802" s="211">
        <v>0.29766390078163446</v>
      </c>
      <c r="T1802" s="211">
        <v>0.56118814585517107</v>
      </c>
      <c r="U1802" s="211">
        <v>0.49065667011550279</v>
      </c>
      <c r="V1802" s="211">
        <v>6.2297554742788502E-2</v>
      </c>
      <c r="W1802" s="211">
        <v>0.55662057694961453</v>
      </c>
      <c r="X1802" s="211">
        <v>0.3115627505362481</v>
      </c>
      <c r="Y1802" s="211">
        <v>0.74361575947761072</v>
      </c>
      <c r="Z1802" s="211">
        <v>0.14718078661673223</v>
      </c>
      <c r="AA1802" s="212">
        <v>0.11160117491380896</v>
      </c>
    </row>
    <row r="1803" spans="1:27" x14ac:dyDescent="0.35">
      <c r="A1803" s="210" t="s">
        <v>2479</v>
      </c>
      <c r="B1803" s="217">
        <v>144.12156076971564</v>
      </c>
      <c r="C1803" s="211">
        <v>5.9283560656501824E-2</v>
      </c>
      <c r="D1803" s="211">
        <v>0.12679658399509053</v>
      </c>
      <c r="E1803" s="211">
        <v>7.1707935598410585E-2</v>
      </c>
      <c r="F1803" s="211">
        <v>0.11534264481490428</v>
      </c>
      <c r="G1803" s="211">
        <v>0.11713696606799899</v>
      </c>
      <c r="H1803" s="211">
        <v>0.11296472804994381</v>
      </c>
      <c r="I1803" s="211">
        <v>0.47634617227658393</v>
      </c>
      <c r="J1803" s="211">
        <v>0.43966626888543825</v>
      </c>
      <c r="K1803" s="211">
        <v>0.62673040428312432</v>
      </c>
      <c r="L1803" s="211">
        <v>0.27912231690019856</v>
      </c>
      <c r="M1803" s="211">
        <v>0.10056705433497287</v>
      </c>
      <c r="N1803" s="211">
        <v>0.374587578205057</v>
      </c>
      <c r="O1803" s="211">
        <v>0.76131086101924483</v>
      </c>
      <c r="P1803" s="211">
        <v>6.6257517968361532E-2</v>
      </c>
      <c r="Q1803" s="211">
        <v>0.12146241352185735</v>
      </c>
      <c r="R1803" s="211">
        <v>0.41976251585470947</v>
      </c>
      <c r="S1803" s="211">
        <v>0.33756185166715347</v>
      </c>
      <c r="T1803" s="211">
        <v>0.49413502448416302</v>
      </c>
      <c r="U1803" s="211">
        <v>0.41907999780232141</v>
      </c>
      <c r="V1803" s="211">
        <v>9.6957858648606704E-2</v>
      </c>
      <c r="W1803" s="211">
        <v>0.47059152054861375</v>
      </c>
      <c r="X1803" s="211">
        <v>0.35184672101573444</v>
      </c>
      <c r="Y1803" s="211">
        <v>0.68677862004662849</v>
      </c>
      <c r="Z1803" s="211">
        <v>0.14385931551796782</v>
      </c>
      <c r="AA1803" s="212">
        <v>0.11292806021440878</v>
      </c>
    </row>
    <row r="1804" spans="1:27" x14ac:dyDescent="0.35">
      <c r="A1804" s="210" t="s">
        <v>2480</v>
      </c>
      <c r="B1804" s="217">
        <v>139.84317555098289</v>
      </c>
      <c r="C1804" s="211">
        <v>7.0011851701962557E-2</v>
      </c>
      <c r="D1804" s="211">
        <v>0.12216577498975892</v>
      </c>
      <c r="E1804" s="211">
        <v>8.2484260094383102E-2</v>
      </c>
      <c r="F1804" s="211">
        <v>9.2418970376610315E-2</v>
      </c>
      <c r="G1804" s="211">
        <v>0.11735339471807454</v>
      </c>
      <c r="H1804" s="211">
        <v>0.11813104457587925</v>
      </c>
      <c r="I1804" s="211">
        <v>0.45100585429763673</v>
      </c>
      <c r="J1804" s="211">
        <v>0.46882743847243064</v>
      </c>
      <c r="K1804" s="211">
        <v>0.62422502289786175</v>
      </c>
      <c r="L1804" s="211">
        <v>0.2770264353275762</v>
      </c>
      <c r="M1804" s="211">
        <v>0.11442711652434605</v>
      </c>
      <c r="N1804" s="211">
        <v>0.54537768513375906</v>
      </c>
      <c r="O1804" s="211">
        <v>0.66438945780735448</v>
      </c>
      <c r="P1804" s="211">
        <v>6.6989966624731861E-2</v>
      </c>
      <c r="Q1804" s="211">
        <v>6.0415539045001937E-2</v>
      </c>
      <c r="R1804" s="211">
        <v>0.39210311898608136</v>
      </c>
      <c r="S1804" s="211">
        <v>0.29033405712368604</v>
      </c>
      <c r="T1804" s="211">
        <v>0.5447331404351613</v>
      </c>
      <c r="U1804" s="211">
        <v>0.45349878510284586</v>
      </c>
      <c r="V1804" s="211">
        <v>6.0656364794093476E-2</v>
      </c>
      <c r="W1804" s="211">
        <v>0.61606188270307416</v>
      </c>
      <c r="X1804" s="211">
        <v>0.23140727783127019</v>
      </c>
      <c r="Y1804" s="211">
        <v>0.67501189856694421</v>
      </c>
      <c r="Z1804" s="211">
        <v>0.1475326565836797</v>
      </c>
      <c r="AA1804" s="212">
        <v>0.1142168893269478</v>
      </c>
    </row>
    <row r="1805" spans="1:27" x14ac:dyDescent="0.35">
      <c r="A1805" s="210" t="s">
        <v>2481</v>
      </c>
      <c r="B1805" s="217">
        <v>144.19720609789272</v>
      </c>
      <c r="C1805" s="211">
        <v>5.7538249348423526E-2</v>
      </c>
      <c r="D1805" s="211">
        <v>0.13124241022721553</v>
      </c>
      <c r="E1805" s="211">
        <v>8.327825514641897E-2</v>
      </c>
      <c r="F1805" s="211">
        <v>8.8002821609206569E-2</v>
      </c>
      <c r="G1805" s="211">
        <v>0.11289881915438287</v>
      </c>
      <c r="H1805" s="211">
        <v>0.1022341066010666</v>
      </c>
      <c r="I1805" s="211">
        <v>0.44597639189387162</v>
      </c>
      <c r="J1805" s="211">
        <v>0.44452204408879736</v>
      </c>
      <c r="K1805" s="211">
        <v>0.54637383266845174</v>
      </c>
      <c r="L1805" s="211">
        <v>0.27273330525462164</v>
      </c>
      <c r="M1805" s="211">
        <v>0.11169268983514774</v>
      </c>
      <c r="N1805" s="211">
        <v>0.36566626325016666</v>
      </c>
      <c r="O1805" s="211">
        <v>0.68073250716428924</v>
      </c>
      <c r="P1805" s="211">
        <v>7.013879619088377E-2</v>
      </c>
      <c r="Q1805" s="211">
        <v>6.5593358672936725E-2</v>
      </c>
      <c r="R1805" s="211">
        <v>0.41394295708671058</v>
      </c>
      <c r="S1805" s="211">
        <v>0.40547445328043885</v>
      </c>
      <c r="T1805" s="211">
        <v>0.5230281668974488</v>
      </c>
      <c r="U1805" s="211">
        <v>0.32121514137883483</v>
      </c>
      <c r="V1805" s="211">
        <v>0.14231357530568184</v>
      </c>
      <c r="W1805" s="211">
        <v>0.64098084575059189</v>
      </c>
      <c r="X1805" s="211">
        <v>0.28754218095881345</v>
      </c>
      <c r="Y1805" s="211">
        <v>0.66889915312874526</v>
      </c>
      <c r="Z1805" s="211">
        <v>0.14938926543752704</v>
      </c>
      <c r="AA1805" s="212">
        <v>0.1198021051897267</v>
      </c>
    </row>
    <row r="1806" spans="1:27" x14ac:dyDescent="0.35">
      <c r="A1806" s="210" t="s">
        <v>2482</v>
      </c>
      <c r="B1806" s="217">
        <v>142.37896751267934</v>
      </c>
      <c r="C1806" s="211">
        <v>7.3772727194360718E-2</v>
      </c>
      <c r="D1806" s="211">
        <v>0.11819407502256607</v>
      </c>
      <c r="E1806" s="211">
        <v>7.5776764674435906E-2</v>
      </c>
      <c r="F1806" s="211">
        <v>0.10161984977401753</v>
      </c>
      <c r="G1806" s="211">
        <v>0.12063319895547295</v>
      </c>
      <c r="H1806" s="211">
        <v>0.12900383114089967</v>
      </c>
      <c r="I1806" s="211">
        <v>0.52327031219051523</v>
      </c>
      <c r="J1806" s="211">
        <v>0.42759004012743984</v>
      </c>
      <c r="K1806" s="211">
        <v>0.53284893845929826</v>
      </c>
      <c r="L1806" s="211">
        <v>0.27910232877326235</v>
      </c>
      <c r="M1806" s="211">
        <v>0.11399917332353328</v>
      </c>
      <c r="N1806" s="211">
        <v>0.38472177925462475</v>
      </c>
      <c r="O1806" s="211">
        <v>0.64047882187425242</v>
      </c>
      <c r="P1806" s="211">
        <v>6.4216297089247254E-2</v>
      </c>
      <c r="Q1806" s="211">
        <v>5.1130467810808253E-2</v>
      </c>
      <c r="R1806" s="211">
        <v>0.4291084974911063</v>
      </c>
      <c r="S1806" s="211">
        <v>0.31567720490703516</v>
      </c>
      <c r="T1806" s="211">
        <v>0.61663394146466066</v>
      </c>
      <c r="U1806" s="211">
        <v>0.41308774442305385</v>
      </c>
      <c r="V1806" s="211">
        <v>9.6414367009165267E-2</v>
      </c>
      <c r="W1806" s="211">
        <v>0.60599844040218953</v>
      </c>
      <c r="X1806" s="211">
        <v>0.3028493223283259</v>
      </c>
      <c r="Y1806" s="211">
        <v>0.72441267147791788</v>
      </c>
      <c r="Z1806" s="211">
        <v>0.14340107933208715</v>
      </c>
      <c r="AA1806" s="212">
        <v>0.11194715974874375</v>
      </c>
    </row>
    <row r="1807" spans="1:27" x14ac:dyDescent="0.35">
      <c r="A1807" s="210" t="s">
        <v>2483</v>
      </c>
      <c r="B1807" s="217">
        <v>180.77954957023434</v>
      </c>
      <c r="C1807" s="211">
        <v>8.303788956709289E-2</v>
      </c>
      <c r="D1807" s="211">
        <v>0.12464025193503765</v>
      </c>
      <c r="E1807" s="211">
        <v>7.227467380586558E-2</v>
      </c>
      <c r="F1807" s="211">
        <v>0.10280995481651078</v>
      </c>
      <c r="G1807" s="211">
        <v>0.12186091574090269</v>
      </c>
      <c r="H1807" s="211">
        <v>0.12438230897671772</v>
      </c>
      <c r="I1807" s="211">
        <v>0.5088072779307955</v>
      </c>
      <c r="J1807" s="211">
        <v>0.43626037722718952</v>
      </c>
      <c r="K1807" s="211">
        <v>0.58198526946964202</v>
      </c>
      <c r="L1807" s="211">
        <v>0.26707012519833701</v>
      </c>
      <c r="M1807" s="211">
        <v>0.12220485103202829</v>
      </c>
      <c r="N1807" s="211">
        <v>0.42355844199806247</v>
      </c>
      <c r="O1807" s="211">
        <v>0.62989691478579446</v>
      </c>
      <c r="P1807" s="211">
        <v>7.2529666858575995E-2</v>
      </c>
      <c r="Q1807" s="211">
        <v>5.135377673167163E-2</v>
      </c>
      <c r="R1807" s="211">
        <v>0.38993113596704593</v>
      </c>
      <c r="S1807" s="211">
        <v>0.31161781571834934</v>
      </c>
      <c r="T1807" s="211">
        <v>0.52679705551366784</v>
      </c>
      <c r="U1807" s="211">
        <v>0.44272609047645373</v>
      </c>
      <c r="V1807" s="211">
        <v>0.14993924209547005</v>
      </c>
      <c r="W1807" s="211">
        <v>0.55279972029579205</v>
      </c>
      <c r="X1807" s="211">
        <v>0.35145144838354297</v>
      </c>
      <c r="Y1807" s="211">
        <v>0.69653526891993156</v>
      </c>
      <c r="Z1807" s="211">
        <v>0.14803176038629751</v>
      </c>
      <c r="AA1807" s="212">
        <v>0.12110617714671394</v>
      </c>
    </row>
    <row r="1808" spans="1:27" x14ac:dyDescent="0.35">
      <c r="A1808" s="210" t="s">
        <v>2484</v>
      </c>
      <c r="B1808" s="217">
        <v>134.86091060692164</v>
      </c>
      <c r="C1808" s="211">
        <v>6.315052128126622E-2</v>
      </c>
      <c r="D1808" s="211">
        <v>0.12095980510160194</v>
      </c>
      <c r="E1808" s="211">
        <v>6.7726338303578756E-2</v>
      </c>
      <c r="F1808" s="211">
        <v>0.11506974348454896</v>
      </c>
      <c r="G1808" s="211">
        <v>0.12088594231004482</v>
      </c>
      <c r="H1808" s="211">
        <v>0.12063068296047535</v>
      </c>
      <c r="I1808" s="211">
        <v>0.44279500122364107</v>
      </c>
      <c r="J1808" s="211">
        <v>0.42413008791398965</v>
      </c>
      <c r="K1808" s="211">
        <v>0.55534676353615908</v>
      </c>
      <c r="L1808" s="211">
        <v>0.27333103035061096</v>
      </c>
      <c r="M1808" s="211">
        <v>0.11194195426273379</v>
      </c>
      <c r="N1808" s="211">
        <v>0.47415570736048906</v>
      </c>
      <c r="O1808" s="211">
        <v>0.75652717942593661</v>
      </c>
      <c r="P1808" s="211">
        <v>6.4286551584156443E-2</v>
      </c>
      <c r="Q1808" s="211">
        <v>6.613320217425224E-2</v>
      </c>
      <c r="R1808" s="211">
        <v>0.43200335652153482</v>
      </c>
      <c r="S1808" s="211">
        <v>0.33181403103306439</v>
      </c>
      <c r="T1808" s="211">
        <v>0.53008110943282194</v>
      </c>
      <c r="U1808" s="211">
        <v>0.43545334215606124</v>
      </c>
      <c r="V1808" s="211">
        <v>7.6116791625981145E-2</v>
      </c>
      <c r="W1808" s="211">
        <v>0.57183498574077429</v>
      </c>
      <c r="X1808" s="211">
        <v>0.31181816420470648</v>
      </c>
      <c r="Y1808" s="211">
        <v>0.78569967054860157</v>
      </c>
      <c r="Z1808" s="211">
        <v>0.14845984992799277</v>
      </c>
      <c r="AA1808" s="212">
        <v>0.11517221670080274</v>
      </c>
    </row>
    <row r="1809" spans="1:27" x14ac:dyDescent="0.35">
      <c r="A1809" s="210" t="s">
        <v>2485</v>
      </c>
      <c r="B1809" s="217">
        <v>141.91054928740914</v>
      </c>
      <c r="C1809" s="211">
        <v>4.7549093362254137E-2</v>
      </c>
      <c r="D1809" s="211">
        <v>0.12117418081032377</v>
      </c>
      <c r="E1809" s="211">
        <v>8.4903837825488757E-2</v>
      </c>
      <c r="F1809" s="211">
        <v>7.8849928476857428E-2</v>
      </c>
      <c r="G1809" s="211">
        <v>0.123700168787152</v>
      </c>
      <c r="H1809" s="211">
        <v>0.1146864294971959</v>
      </c>
      <c r="I1809" s="211">
        <v>0.45611642483960707</v>
      </c>
      <c r="J1809" s="211">
        <v>0.49035982255221594</v>
      </c>
      <c r="K1809" s="211">
        <v>0.62018324638518907</v>
      </c>
      <c r="L1809" s="211">
        <v>0.27117284792276669</v>
      </c>
      <c r="M1809" s="211">
        <v>8.7488382922224966E-2</v>
      </c>
      <c r="N1809" s="211">
        <v>0.45058940166102579</v>
      </c>
      <c r="O1809" s="211">
        <v>0.60063612734439609</v>
      </c>
      <c r="P1809" s="211">
        <v>6.6253501591248043E-2</v>
      </c>
      <c r="Q1809" s="211">
        <v>0.11135448946110763</v>
      </c>
      <c r="R1809" s="211">
        <v>0.44877761755860679</v>
      </c>
      <c r="S1809" s="211">
        <v>0.29397934499779194</v>
      </c>
      <c r="T1809" s="211">
        <v>0.53618037236923033</v>
      </c>
      <c r="U1809" s="211">
        <v>0.39419100923855532</v>
      </c>
      <c r="V1809" s="211">
        <v>0.17092668232910851</v>
      </c>
      <c r="W1809" s="211">
        <v>0.60106433865978315</v>
      </c>
      <c r="X1809" s="211">
        <v>0.34647390323737759</v>
      </c>
      <c r="Y1809" s="211">
        <v>0.58655971450861566</v>
      </c>
      <c r="Z1809" s="211">
        <v>0.14478269630841156</v>
      </c>
      <c r="AA1809" s="212">
        <v>0.12517664071703818</v>
      </c>
    </row>
    <row r="1810" spans="1:27" x14ac:dyDescent="0.35">
      <c r="A1810" s="210" t="s">
        <v>2486</v>
      </c>
      <c r="B1810" s="217">
        <v>143.93681504203585</v>
      </c>
      <c r="C1810" s="211">
        <v>7.6697234957334048E-2</v>
      </c>
      <c r="D1810" s="211">
        <v>0.13086126400898376</v>
      </c>
      <c r="E1810" s="211">
        <v>7.2170153568681686E-2</v>
      </c>
      <c r="F1810" s="211">
        <v>9.2849772218379409E-2</v>
      </c>
      <c r="G1810" s="211">
        <v>0.1179494132349225</v>
      </c>
      <c r="H1810" s="211">
        <v>0.12377883867432769</v>
      </c>
      <c r="I1810" s="211">
        <v>0.41775268169916457</v>
      </c>
      <c r="J1810" s="211">
        <v>0.45211322929802839</v>
      </c>
      <c r="K1810" s="211">
        <v>0.61436167916242768</v>
      </c>
      <c r="L1810" s="211">
        <v>0.27966623952985109</v>
      </c>
      <c r="M1810" s="211">
        <v>8.8338031990906229E-2</v>
      </c>
      <c r="N1810" s="211">
        <v>0.37962161457501475</v>
      </c>
      <c r="O1810" s="211">
        <v>0.77223910969883625</v>
      </c>
      <c r="P1810" s="211">
        <v>7.1968530508207382E-2</v>
      </c>
      <c r="Q1810" s="211">
        <v>5.0374037936547489E-2</v>
      </c>
      <c r="R1810" s="211">
        <v>0.39734873504713136</v>
      </c>
      <c r="S1810" s="211">
        <v>0.33513476217328625</v>
      </c>
      <c r="T1810" s="211">
        <v>0.61260255672468533</v>
      </c>
      <c r="U1810" s="211">
        <v>0.47537800935417523</v>
      </c>
      <c r="V1810" s="211">
        <v>0.10723074614212448</v>
      </c>
      <c r="W1810" s="211">
        <v>0.5777255188091257</v>
      </c>
      <c r="X1810" s="211">
        <v>0.32484264509291055</v>
      </c>
      <c r="Y1810" s="211">
        <v>0.65024477202689313</v>
      </c>
      <c r="Z1810" s="211">
        <v>0.14483306637097304</v>
      </c>
      <c r="AA1810" s="212">
        <v>0.12117149208863867</v>
      </c>
    </row>
    <row r="1811" spans="1:27" x14ac:dyDescent="0.35">
      <c r="A1811" s="210" t="s">
        <v>2487</v>
      </c>
      <c r="B1811" s="217">
        <v>164.96720311776915</v>
      </c>
      <c r="C1811" s="211">
        <v>5.6486184288272567E-2</v>
      </c>
      <c r="D1811" s="211">
        <v>0.1264467058860701</v>
      </c>
      <c r="E1811" s="211">
        <v>8.2785076538177182E-2</v>
      </c>
      <c r="F1811" s="211">
        <v>9.6189887519466333E-2</v>
      </c>
      <c r="G1811" s="211">
        <v>0.1236359282605226</v>
      </c>
      <c r="H1811" s="211">
        <v>0.12285164283846652</v>
      </c>
      <c r="I1811" s="211">
        <v>0.44936291947987456</v>
      </c>
      <c r="J1811" s="211">
        <v>0.46023482845828212</v>
      </c>
      <c r="K1811" s="211">
        <v>0.63698553140081404</v>
      </c>
      <c r="L1811" s="211">
        <v>0.27941034317490887</v>
      </c>
      <c r="M1811" s="211">
        <v>0.10212690690366674</v>
      </c>
      <c r="N1811" s="211">
        <v>0.39278903013468863</v>
      </c>
      <c r="O1811" s="211">
        <v>0.613763950585823</v>
      </c>
      <c r="P1811" s="211">
        <v>7.0712092425613812E-2</v>
      </c>
      <c r="Q1811" s="211">
        <v>8.5873787007157323E-2</v>
      </c>
      <c r="R1811" s="211">
        <v>0.44647631138843547</v>
      </c>
      <c r="S1811" s="211">
        <v>0.30462271826033555</v>
      </c>
      <c r="T1811" s="211">
        <v>0.59146113724337024</v>
      </c>
      <c r="U1811" s="211">
        <v>0.49976418240698395</v>
      </c>
      <c r="V1811" s="211">
        <v>0.13142964880544081</v>
      </c>
      <c r="W1811" s="211">
        <v>0.64226991947868239</v>
      </c>
      <c r="X1811" s="211">
        <v>0.33032472249092792</v>
      </c>
      <c r="Y1811" s="211">
        <v>0.70626226364445976</v>
      </c>
      <c r="Z1811" s="211">
        <v>0.14689286480971819</v>
      </c>
      <c r="AA1811" s="212">
        <v>0.12623903366770731</v>
      </c>
    </row>
    <row r="1812" spans="1:27" x14ac:dyDescent="0.35">
      <c r="A1812" s="210" t="s">
        <v>2488</v>
      </c>
      <c r="B1812" s="217">
        <v>153.41049580030366</v>
      </c>
      <c r="C1812" s="211">
        <v>5.6994294588001843E-2</v>
      </c>
      <c r="D1812" s="211">
        <v>0.13109623210542071</v>
      </c>
      <c r="E1812" s="211">
        <v>6.6577664014968979E-2</v>
      </c>
      <c r="F1812" s="211">
        <v>0.10179346127047545</v>
      </c>
      <c r="G1812" s="211">
        <v>0.12350550746157236</v>
      </c>
      <c r="H1812" s="211">
        <v>0.11980343469424576</v>
      </c>
      <c r="I1812" s="211">
        <v>0.52167329924778072</v>
      </c>
      <c r="J1812" s="211">
        <v>0.48032079701713376</v>
      </c>
      <c r="K1812" s="211">
        <v>0.63498420640953412</v>
      </c>
      <c r="L1812" s="211">
        <v>0.27161129213861529</v>
      </c>
      <c r="M1812" s="211">
        <v>9.6623371139846204E-2</v>
      </c>
      <c r="N1812" s="211">
        <v>0.46504514168815608</v>
      </c>
      <c r="O1812" s="211">
        <v>0.69778326316466044</v>
      </c>
      <c r="P1812" s="211">
        <v>7.1573814478945438E-2</v>
      </c>
      <c r="Q1812" s="211">
        <v>0.11926009356046716</v>
      </c>
      <c r="R1812" s="211">
        <v>0.46941159478932926</v>
      </c>
      <c r="S1812" s="211">
        <v>0.3734153562805016</v>
      </c>
      <c r="T1812" s="211">
        <v>0.50883740537566735</v>
      </c>
      <c r="U1812" s="211">
        <v>0.4130043342287627</v>
      </c>
      <c r="V1812" s="211">
        <v>0.11940411377082717</v>
      </c>
      <c r="W1812" s="211">
        <v>0.55307365615558635</v>
      </c>
      <c r="X1812" s="211">
        <v>0.34585619885472346</v>
      </c>
      <c r="Y1812" s="211">
        <v>0.76283295936180384</v>
      </c>
      <c r="Z1812" s="211">
        <v>0.14740946711625028</v>
      </c>
      <c r="AA1812" s="212">
        <v>0.12407663140849169</v>
      </c>
    </row>
    <row r="1813" spans="1:27" x14ac:dyDescent="0.35">
      <c r="A1813" s="210" t="s">
        <v>2489</v>
      </c>
      <c r="B1813" s="217">
        <v>132.45694977775906</v>
      </c>
      <c r="C1813" s="211">
        <v>7.0304269973850142E-2</v>
      </c>
      <c r="D1813" s="211">
        <v>0.12373298041775199</v>
      </c>
      <c r="E1813" s="211">
        <v>7.6773028000916371E-2</v>
      </c>
      <c r="F1813" s="211">
        <v>9.5582761921211803E-2</v>
      </c>
      <c r="G1813" s="211">
        <v>0.12396358739682292</v>
      </c>
      <c r="H1813" s="211">
        <v>0.12420532846390708</v>
      </c>
      <c r="I1813" s="211">
        <v>0.47931083069599356</v>
      </c>
      <c r="J1813" s="211">
        <v>0.4387551523088401</v>
      </c>
      <c r="K1813" s="211">
        <v>0.63243941709103346</v>
      </c>
      <c r="L1813" s="211">
        <v>0.27637164568811423</v>
      </c>
      <c r="M1813" s="211">
        <v>9.7616217079421391E-2</v>
      </c>
      <c r="N1813" s="211">
        <v>0.41413678922658226</v>
      </c>
      <c r="O1813" s="211">
        <v>0.71800677715275074</v>
      </c>
      <c r="P1813" s="211">
        <v>6.7389441459399513E-2</v>
      </c>
      <c r="Q1813" s="211">
        <v>7.668350091887334E-2</v>
      </c>
      <c r="R1813" s="211">
        <v>0.44519994983258654</v>
      </c>
      <c r="S1813" s="211">
        <v>0.39036186029884834</v>
      </c>
      <c r="T1813" s="211">
        <v>0.59100081159937268</v>
      </c>
      <c r="U1813" s="211">
        <v>0.41442006281867938</v>
      </c>
      <c r="V1813" s="211">
        <v>5.5834624450324111E-2</v>
      </c>
      <c r="W1813" s="211">
        <v>0.57744704349204379</v>
      </c>
      <c r="X1813" s="211">
        <v>0.34601532456811768</v>
      </c>
      <c r="Y1813" s="211">
        <v>0.73852572305869146</v>
      </c>
      <c r="Z1813" s="211">
        <v>0.14120381117919678</v>
      </c>
      <c r="AA1813" s="212">
        <v>0.11222397863408151</v>
      </c>
    </row>
    <row r="1814" spans="1:27" x14ac:dyDescent="0.35">
      <c r="A1814" s="210" t="s">
        <v>2490</v>
      </c>
      <c r="B1814" s="217">
        <v>104.73611123549401</v>
      </c>
      <c r="C1814" s="211">
        <v>6.1282333677981013E-2</v>
      </c>
      <c r="D1814" s="211">
        <v>0.12184761973657403</v>
      </c>
      <c r="E1814" s="211">
        <v>7.0943341894830467E-2</v>
      </c>
      <c r="F1814" s="211">
        <v>7.2772975260507633E-2</v>
      </c>
      <c r="G1814" s="211">
        <v>0.11605323008343096</v>
      </c>
      <c r="H1814" s="211">
        <v>0.11768695857992166</v>
      </c>
      <c r="I1814" s="211">
        <v>0.45128720497516162</v>
      </c>
      <c r="J1814" s="211">
        <v>0.40763384488662124</v>
      </c>
      <c r="K1814" s="211">
        <v>0.64002508389630519</v>
      </c>
      <c r="L1814" s="211">
        <v>0.27254660962325167</v>
      </c>
      <c r="M1814" s="211">
        <v>8.571938852488227E-2</v>
      </c>
      <c r="N1814" s="211">
        <v>0.37265268160257697</v>
      </c>
      <c r="O1814" s="211">
        <v>0.7336492632429783</v>
      </c>
      <c r="P1814" s="211">
        <v>6.3920072154924124E-2</v>
      </c>
      <c r="Q1814" s="211">
        <v>8.7553918128566249E-2</v>
      </c>
      <c r="R1814" s="211">
        <v>0.47582266389249445</v>
      </c>
      <c r="S1814" s="211">
        <v>0.33387774934719922</v>
      </c>
      <c r="T1814" s="211">
        <v>0.49997713145241557</v>
      </c>
      <c r="U1814" s="211">
        <v>0.38676225067596415</v>
      </c>
      <c r="V1814" s="211">
        <v>5.5926330687545545E-2</v>
      </c>
      <c r="W1814" s="211">
        <v>0.60943128494799659</v>
      </c>
      <c r="X1814" s="211">
        <v>0.37694257842218404</v>
      </c>
      <c r="Y1814" s="211">
        <v>0.69044811820654606</v>
      </c>
      <c r="Z1814" s="211">
        <v>0.14357746151927314</v>
      </c>
      <c r="AA1814" s="212">
        <v>0.12036997306480322</v>
      </c>
    </row>
    <row r="1815" spans="1:27" x14ac:dyDescent="0.35">
      <c r="A1815" s="210" t="s">
        <v>2491</v>
      </c>
      <c r="B1815" s="217">
        <v>144.17210622329222</v>
      </c>
      <c r="C1815" s="211">
        <v>5.1081488423417407E-2</v>
      </c>
      <c r="D1815" s="211">
        <v>0.12589212940944647</v>
      </c>
      <c r="E1815" s="211">
        <v>8.0205372238041472E-2</v>
      </c>
      <c r="F1815" s="211">
        <v>0.10089537712181251</v>
      </c>
      <c r="G1815" s="211">
        <v>0.12246900427336661</v>
      </c>
      <c r="H1815" s="211">
        <v>0.11146376942595995</v>
      </c>
      <c r="I1815" s="211">
        <v>0.5119272429670082</v>
      </c>
      <c r="J1815" s="211">
        <v>0.44787235563071603</v>
      </c>
      <c r="K1815" s="211">
        <v>0.61282501049228244</v>
      </c>
      <c r="L1815" s="211">
        <v>0.27889522119179638</v>
      </c>
      <c r="M1815" s="211">
        <v>9.3251526566301757E-2</v>
      </c>
      <c r="N1815" s="211">
        <v>0.42861654091278534</v>
      </c>
      <c r="O1815" s="211">
        <v>0.74724775106307717</v>
      </c>
      <c r="P1815" s="211">
        <v>7.2619481068737793E-2</v>
      </c>
      <c r="Q1815" s="211">
        <v>0.10028442143647617</v>
      </c>
      <c r="R1815" s="211">
        <v>0.46080884256409593</v>
      </c>
      <c r="S1815" s="211">
        <v>0.32367786893779249</v>
      </c>
      <c r="T1815" s="211">
        <v>0.56352924530653548</v>
      </c>
      <c r="U1815" s="211">
        <v>0.39479547521135117</v>
      </c>
      <c r="V1815" s="211">
        <v>8.6540904032391799E-2</v>
      </c>
      <c r="W1815" s="211">
        <v>0.48175164230447304</v>
      </c>
      <c r="X1815" s="211">
        <v>0.2525125682403474</v>
      </c>
      <c r="Y1815" s="211">
        <v>0.64461156453860591</v>
      </c>
      <c r="Z1815" s="211">
        <v>0.14987399308481814</v>
      </c>
      <c r="AA1815" s="212">
        <v>0.11554106260194642</v>
      </c>
    </row>
    <row r="1816" spans="1:27" x14ac:dyDescent="0.35">
      <c r="A1816" s="210" t="s">
        <v>2492</v>
      </c>
      <c r="B1816" s="217">
        <v>132.02518987486496</v>
      </c>
      <c r="C1816" s="211">
        <v>7.0795454483719267E-2</v>
      </c>
      <c r="D1816" s="211">
        <v>0.12416852380986321</v>
      </c>
      <c r="E1816" s="211">
        <v>8.3685983948744713E-2</v>
      </c>
      <c r="F1816" s="211">
        <v>9.1753802759097919E-2</v>
      </c>
      <c r="G1816" s="211">
        <v>0.11606015128737709</v>
      </c>
      <c r="H1816" s="211">
        <v>0.10919162266476477</v>
      </c>
      <c r="I1816" s="211">
        <v>0.49886581114708317</v>
      </c>
      <c r="J1816" s="211">
        <v>0.44217813460643618</v>
      </c>
      <c r="K1816" s="211">
        <v>0.51215920057815301</v>
      </c>
      <c r="L1816" s="211">
        <v>0.28107810444800446</v>
      </c>
      <c r="M1816" s="211">
        <v>0.11236277060393568</v>
      </c>
      <c r="N1816" s="211">
        <v>0.4187880568237089</v>
      </c>
      <c r="O1816" s="211">
        <v>0.54471625173362415</v>
      </c>
      <c r="P1816" s="211">
        <v>6.620223270384426E-2</v>
      </c>
      <c r="Q1816" s="211">
        <v>0.11954601383701322</v>
      </c>
      <c r="R1816" s="211">
        <v>0.48289030253979698</v>
      </c>
      <c r="S1816" s="211">
        <v>0.33028059524217646</v>
      </c>
      <c r="T1816" s="211">
        <v>0.55639782300773244</v>
      </c>
      <c r="U1816" s="211">
        <v>0.39232958090561676</v>
      </c>
      <c r="V1816" s="211">
        <v>8.9117710123384403E-2</v>
      </c>
      <c r="W1816" s="211">
        <v>0.5519128132423452</v>
      </c>
      <c r="X1816" s="211">
        <v>0.32772481371505585</v>
      </c>
      <c r="Y1816" s="211">
        <v>0.65020714486467412</v>
      </c>
      <c r="Z1816" s="211">
        <v>0.14246841213510891</v>
      </c>
      <c r="AA1816" s="212">
        <v>0.11550509894628042</v>
      </c>
    </row>
    <row r="1817" spans="1:27" x14ac:dyDescent="0.35">
      <c r="A1817" s="210" t="s">
        <v>2493</v>
      </c>
      <c r="B1817" s="217">
        <v>131.79564116577342</v>
      </c>
      <c r="C1817" s="211">
        <v>5.5736277217101844E-2</v>
      </c>
      <c r="D1817" s="211">
        <v>0.11558476826899643</v>
      </c>
      <c r="E1817" s="211">
        <v>7.7995274435836093E-2</v>
      </c>
      <c r="F1817" s="211">
        <v>9.5179243349332893E-2</v>
      </c>
      <c r="G1817" s="211">
        <v>0.12049105980521906</v>
      </c>
      <c r="H1817" s="211">
        <v>0.11315607890631461</v>
      </c>
      <c r="I1817" s="211">
        <v>0.47660553626782642</v>
      </c>
      <c r="J1817" s="211">
        <v>0.46239999079338961</v>
      </c>
      <c r="K1817" s="211">
        <v>0.55243274733335446</v>
      </c>
      <c r="L1817" s="211">
        <v>0.27111389344795445</v>
      </c>
      <c r="M1817" s="211">
        <v>8.3167099140332601E-2</v>
      </c>
      <c r="N1817" s="211">
        <v>0.41172443891308891</v>
      </c>
      <c r="O1817" s="211">
        <v>0.67146448990999363</v>
      </c>
      <c r="P1817" s="211">
        <v>6.7126948174872483E-2</v>
      </c>
      <c r="Q1817" s="211">
        <v>7.2606531975980271E-2</v>
      </c>
      <c r="R1817" s="211">
        <v>0.45616827259589943</v>
      </c>
      <c r="S1817" s="211">
        <v>0.30529636148253902</v>
      </c>
      <c r="T1817" s="211">
        <v>0.56128349958151991</v>
      </c>
      <c r="U1817" s="211">
        <v>0.39798771105846953</v>
      </c>
      <c r="V1817" s="211">
        <v>0.12528232578768733</v>
      </c>
      <c r="W1817" s="211">
        <v>0.56132195111141381</v>
      </c>
      <c r="X1817" s="211">
        <v>0.30829207606881381</v>
      </c>
      <c r="Y1817" s="211">
        <v>0.7053496382254143</v>
      </c>
      <c r="Z1817" s="211">
        <v>0.14622080745115873</v>
      </c>
      <c r="AA1817" s="212">
        <v>0.12078355431008157</v>
      </c>
    </row>
    <row r="1818" spans="1:27" x14ac:dyDescent="0.35">
      <c r="A1818" s="210" t="s">
        <v>2494</v>
      </c>
      <c r="B1818" s="217">
        <v>153.40378547368451</v>
      </c>
      <c r="C1818" s="211">
        <v>5.5130501018170665E-2</v>
      </c>
      <c r="D1818" s="211">
        <v>0.12432390487637301</v>
      </c>
      <c r="E1818" s="211">
        <v>7.5968417691645362E-2</v>
      </c>
      <c r="F1818" s="211">
        <v>9.0003606800880792E-2</v>
      </c>
      <c r="G1818" s="211">
        <v>0.12162101580871153</v>
      </c>
      <c r="H1818" s="211">
        <v>0.12079475083424149</v>
      </c>
      <c r="I1818" s="211">
        <v>0.52531600888543439</v>
      </c>
      <c r="J1818" s="211">
        <v>0.44669292644306335</v>
      </c>
      <c r="K1818" s="211">
        <v>0.61078758651475384</v>
      </c>
      <c r="L1818" s="211">
        <v>0.28205441589243119</v>
      </c>
      <c r="M1818" s="211">
        <v>0.10043241841271565</v>
      </c>
      <c r="N1818" s="211">
        <v>0.45245255367289633</v>
      </c>
      <c r="O1818" s="211">
        <v>0.77929591591911196</v>
      </c>
      <c r="P1818" s="211">
        <v>6.4664918689838966E-2</v>
      </c>
      <c r="Q1818" s="211">
        <v>0.12698434220000093</v>
      </c>
      <c r="R1818" s="211">
        <v>0.45134894956006089</v>
      </c>
      <c r="S1818" s="211">
        <v>0.35629061109971383</v>
      </c>
      <c r="T1818" s="211">
        <v>0.62244656749837102</v>
      </c>
      <c r="U1818" s="211">
        <v>0.38166313729787199</v>
      </c>
      <c r="V1818" s="211">
        <v>0.13616450370570773</v>
      </c>
      <c r="W1818" s="211">
        <v>0.52396774684572178</v>
      </c>
      <c r="X1818" s="211">
        <v>0.3326385125552474</v>
      </c>
      <c r="Y1818" s="211">
        <v>0.58596625679426706</v>
      </c>
      <c r="Z1818" s="211">
        <v>0.14658625335552725</v>
      </c>
      <c r="AA1818" s="212">
        <v>0.11510029381757109</v>
      </c>
    </row>
    <row r="1819" spans="1:27" x14ac:dyDescent="0.35">
      <c r="A1819" s="210" t="s">
        <v>2495</v>
      </c>
      <c r="B1819" s="217">
        <v>126.64843466963907</v>
      </c>
      <c r="C1819" s="211">
        <v>6.8032162058707046E-2</v>
      </c>
      <c r="D1819" s="211">
        <v>0.12247186667687882</v>
      </c>
      <c r="E1819" s="211">
        <v>7.6997082677713782E-2</v>
      </c>
      <c r="F1819" s="211">
        <v>7.1995547044956615E-2</v>
      </c>
      <c r="G1819" s="211">
        <v>0.11757329302278707</v>
      </c>
      <c r="H1819" s="211">
        <v>0.10781652579699474</v>
      </c>
      <c r="I1819" s="211">
        <v>0.52494100561572565</v>
      </c>
      <c r="J1819" s="211">
        <v>0.4444139202155265</v>
      </c>
      <c r="K1819" s="211">
        <v>0.60161440180748782</v>
      </c>
      <c r="L1819" s="211">
        <v>0.27697023004594779</v>
      </c>
      <c r="M1819" s="211">
        <v>8.9638794009156655E-2</v>
      </c>
      <c r="N1819" s="211">
        <v>0.4389395291231214</v>
      </c>
      <c r="O1819" s="211">
        <v>0.70395550578124211</v>
      </c>
      <c r="P1819" s="211">
        <v>6.9327313473171961E-2</v>
      </c>
      <c r="Q1819" s="211">
        <v>0.10689914822604354</v>
      </c>
      <c r="R1819" s="211">
        <v>0.39876169336843525</v>
      </c>
      <c r="S1819" s="211">
        <v>0.30513210086177545</v>
      </c>
      <c r="T1819" s="211">
        <v>0.50050871905895078</v>
      </c>
      <c r="U1819" s="211">
        <v>0.35333017290049268</v>
      </c>
      <c r="V1819" s="211">
        <v>8.1509489453732931E-2</v>
      </c>
      <c r="W1819" s="211">
        <v>0.49150130488030974</v>
      </c>
      <c r="X1819" s="211">
        <v>0.30340419695002929</v>
      </c>
      <c r="Y1819" s="211">
        <v>0.64081236282175968</v>
      </c>
      <c r="Z1819" s="211">
        <v>0.14855399041838607</v>
      </c>
      <c r="AA1819" s="212">
        <v>0.11483280197325872</v>
      </c>
    </row>
    <row r="1820" spans="1:27" x14ac:dyDescent="0.35">
      <c r="A1820" s="210" t="s">
        <v>2496</v>
      </c>
      <c r="B1820" s="217">
        <v>118.20356002116978</v>
      </c>
      <c r="C1820" s="211">
        <v>6.8557963577530315E-2</v>
      </c>
      <c r="D1820" s="211">
        <v>0.13444532052215563</v>
      </c>
      <c r="E1820" s="211">
        <v>7.0744025181509254E-2</v>
      </c>
      <c r="F1820" s="211">
        <v>0.11003562112747411</v>
      </c>
      <c r="G1820" s="211">
        <v>0.12138475722351529</v>
      </c>
      <c r="H1820" s="211">
        <v>0.11570871601789445</v>
      </c>
      <c r="I1820" s="211">
        <v>0.53477210491860172</v>
      </c>
      <c r="J1820" s="211">
        <v>0.45704280640357459</v>
      </c>
      <c r="K1820" s="211">
        <v>0.59219028460578038</v>
      </c>
      <c r="L1820" s="211">
        <v>0.27196039879264428</v>
      </c>
      <c r="M1820" s="211">
        <v>9.071136158271105E-2</v>
      </c>
      <c r="N1820" s="211">
        <v>0.4246044720140304</v>
      </c>
      <c r="O1820" s="211">
        <v>0.58427094580748362</v>
      </c>
      <c r="P1820" s="211">
        <v>6.4131352463055152E-2</v>
      </c>
      <c r="Q1820" s="211">
        <v>0.12856909912054654</v>
      </c>
      <c r="R1820" s="211">
        <v>0.45760853918119121</v>
      </c>
      <c r="S1820" s="211">
        <v>0.3387975015457429</v>
      </c>
      <c r="T1820" s="211">
        <v>0.54329459171861771</v>
      </c>
      <c r="U1820" s="211">
        <v>0.44387758338781469</v>
      </c>
      <c r="V1820" s="211">
        <v>9.1261558903257753E-2</v>
      </c>
      <c r="W1820" s="211">
        <v>0.53823245577106393</v>
      </c>
      <c r="X1820" s="211">
        <v>0.25358012934256896</v>
      </c>
      <c r="Y1820" s="211">
        <v>0.55948251720321762</v>
      </c>
      <c r="Z1820" s="211">
        <v>0.14652945712849744</v>
      </c>
      <c r="AA1820" s="212">
        <v>0.12194604021918586</v>
      </c>
    </row>
    <row r="1821" spans="1:27" x14ac:dyDescent="0.35">
      <c r="A1821" s="210" t="s">
        <v>2497</v>
      </c>
      <c r="B1821" s="217">
        <v>139.69540596964956</v>
      </c>
      <c r="C1821" s="211">
        <v>6.4194284030011137E-2</v>
      </c>
      <c r="D1821" s="211">
        <v>0.12573485724993283</v>
      </c>
      <c r="E1821" s="211">
        <v>7.4705755815060601E-2</v>
      </c>
      <c r="F1821" s="211">
        <v>7.2690604138878942E-2</v>
      </c>
      <c r="G1821" s="211">
        <v>0.12299595583183118</v>
      </c>
      <c r="H1821" s="211">
        <v>0.11458822318980737</v>
      </c>
      <c r="I1821" s="211">
        <v>0.49264923726259507</v>
      </c>
      <c r="J1821" s="211">
        <v>0.39231989531664835</v>
      </c>
      <c r="K1821" s="211">
        <v>0.59051748083980449</v>
      </c>
      <c r="L1821" s="211">
        <v>0.27768356385030912</v>
      </c>
      <c r="M1821" s="211">
        <v>9.8738590210963914E-2</v>
      </c>
      <c r="N1821" s="211">
        <v>0.44549081849276317</v>
      </c>
      <c r="O1821" s="211">
        <v>0.75103490011772256</v>
      </c>
      <c r="P1821" s="211">
        <v>7.4170709069936253E-2</v>
      </c>
      <c r="Q1821" s="211">
        <v>0.10990310573529584</v>
      </c>
      <c r="R1821" s="211">
        <v>0.48355329873497005</v>
      </c>
      <c r="S1821" s="211">
        <v>0.34053863648688887</v>
      </c>
      <c r="T1821" s="211">
        <v>0.54290722872573383</v>
      </c>
      <c r="U1821" s="211">
        <v>0.47768566264663931</v>
      </c>
      <c r="V1821" s="211">
        <v>6.4678759329656388E-2</v>
      </c>
      <c r="W1821" s="211">
        <v>0.51137482307185234</v>
      </c>
      <c r="X1821" s="211">
        <v>0.36455131946269903</v>
      </c>
      <c r="Y1821" s="211">
        <v>0.5800802609824226</v>
      </c>
      <c r="Z1821" s="211">
        <v>0.14976761951742698</v>
      </c>
      <c r="AA1821" s="212">
        <v>0.11523236805352793</v>
      </c>
    </row>
    <row r="1822" spans="1:27" x14ac:dyDescent="0.35">
      <c r="A1822" s="210" t="s">
        <v>2498</v>
      </c>
      <c r="B1822" s="217">
        <v>163.81835030088223</v>
      </c>
      <c r="C1822" s="211">
        <v>6.2266027336562141E-2</v>
      </c>
      <c r="D1822" s="211">
        <v>0.12604871241030727</v>
      </c>
      <c r="E1822" s="211">
        <v>7.598758973915623E-2</v>
      </c>
      <c r="F1822" s="211">
        <v>9.1027674574633649E-2</v>
      </c>
      <c r="G1822" s="211">
        <v>0.12479199345179812</v>
      </c>
      <c r="H1822" s="211">
        <v>0.11448475553900653</v>
      </c>
      <c r="I1822" s="211">
        <v>0.52875820785181527</v>
      </c>
      <c r="J1822" s="211">
        <v>0.45287636599745007</v>
      </c>
      <c r="K1822" s="211">
        <v>0.57879244065781343</v>
      </c>
      <c r="L1822" s="211">
        <v>0.28158292081195196</v>
      </c>
      <c r="M1822" s="211">
        <v>8.9346161077560771E-2</v>
      </c>
      <c r="N1822" s="211">
        <v>0.42144774222568582</v>
      </c>
      <c r="O1822" s="211">
        <v>0.67008981142718027</v>
      </c>
      <c r="P1822" s="211">
        <v>6.9816710943514854E-2</v>
      </c>
      <c r="Q1822" s="211">
        <v>0.1042558714715348</v>
      </c>
      <c r="R1822" s="211">
        <v>0.44415782989535757</v>
      </c>
      <c r="S1822" s="211">
        <v>0.30794534438573362</v>
      </c>
      <c r="T1822" s="211">
        <v>0.5899236901692213</v>
      </c>
      <c r="U1822" s="211">
        <v>0.36315580457090485</v>
      </c>
      <c r="V1822" s="211">
        <v>0.1764706913020247</v>
      </c>
      <c r="W1822" s="211">
        <v>0.50318337974628236</v>
      </c>
      <c r="X1822" s="211">
        <v>0.41209685892272596</v>
      </c>
      <c r="Y1822" s="211">
        <v>0.62735326082764276</v>
      </c>
      <c r="Z1822" s="211">
        <v>0.14540605055548797</v>
      </c>
      <c r="AA1822" s="212">
        <v>0.11420773659566794</v>
      </c>
    </row>
    <row r="1823" spans="1:27" x14ac:dyDescent="0.35">
      <c r="A1823" s="210" t="s">
        <v>2499</v>
      </c>
      <c r="B1823" s="217">
        <v>139.8951710639636</v>
      </c>
      <c r="C1823" s="211">
        <v>6.1121469728196098E-2</v>
      </c>
      <c r="D1823" s="211">
        <v>0.1250135993900568</v>
      </c>
      <c r="E1823" s="211">
        <v>7.8316401128168095E-2</v>
      </c>
      <c r="F1823" s="211">
        <v>7.1816721058267918E-2</v>
      </c>
      <c r="G1823" s="211">
        <v>0.11595912855370574</v>
      </c>
      <c r="H1823" s="211">
        <v>0.11197435118116444</v>
      </c>
      <c r="I1823" s="211">
        <v>0.45645069766157764</v>
      </c>
      <c r="J1823" s="211">
        <v>0.47331400517729527</v>
      </c>
      <c r="K1823" s="211">
        <v>0.6397042413760019</v>
      </c>
      <c r="L1823" s="211">
        <v>0.27604533573727441</v>
      </c>
      <c r="M1823" s="211">
        <v>8.3165165498003943E-2</v>
      </c>
      <c r="N1823" s="211">
        <v>0.4555510729394755</v>
      </c>
      <c r="O1823" s="211">
        <v>0.5824074090516399</v>
      </c>
      <c r="P1823" s="211">
        <v>7.1574918481875582E-2</v>
      </c>
      <c r="Q1823" s="211">
        <v>9.946177123147501E-2</v>
      </c>
      <c r="R1823" s="211">
        <v>0.43405018154136321</v>
      </c>
      <c r="S1823" s="211">
        <v>0.29772094065714355</v>
      </c>
      <c r="T1823" s="211">
        <v>0.54714380248748329</v>
      </c>
      <c r="U1823" s="211">
        <v>0.41602279139611753</v>
      </c>
      <c r="V1823" s="211">
        <v>0.12934626953190481</v>
      </c>
      <c r="W1823" s="211">
        <v>0.54368166800666573</v>
      </c>
      <c r="X1823" s="211">
        <v>0.3382817707286897</v>
      </c>
      <c r="Y1823" s="211">
        <v>0.60762336853123189</v>
      </c>
      <c r="Z1823" s="211">
        <v>0.14995824499110252</v>
      </c>
      <c r="AA1823" s="212">
        <v>0.12273255068854438</v>
      </c>
    </row>
    <row r="1824" spans="1:27" x14ac:dyDescent="0.35">
      <c r="A1824" s="210" t="s">
        <v>2500</v>
      </c>
      <c r="B1824" s="217">
        <v>117.51035146142851</v>
      </c>
      <c r="C1824" s="211">
        <v>6.90348855091934E-2</v>
      </c>
      <c r="D1824" s="211">
        <v>0.11890061971636259</v>
      </c>
      <c r="E1824" s="211">
        <v>6.8878968919016015E-2</v>
      </c>
      <c r="F1824" s="211">
        <v>0.10079211836431867</v>
      </c>
      <c r="G1824" s="211">
        <v>0.12402629838208634</v>
      </c>
      <c r="H1824" s="211">
        <v>0.12337996936940747</v>
      </c>
      <c r="I1824" s="211">
        <v>0.50320258352294633</v>
      </c>
      <c r="J1824" s="211">
        <v>0.46591599413129736</v>
      </c>
      <c r="K1824" s="211">
        <v>0.61680221931783807</v>
      </c>
      <c r="L1824" s="211">
        <v>0.27470011052026827</v>
      </c>
      <c r="M1824" s="211">
        <v>9.1905356470194016E-2</v>
      </c>
      <c r="N1824" s="211">
        <v>0.37689602833096048</v>
      </c>
      <c r="O1824" s="211">
        <v>0.75808845230670563</v>
      </c>
      <c r="P1824" s="211">
        <v>6.90100562377024E-2</v>
      </c>
      <c r="Q1824" s="211">
        <v>8.018377361081265E-2</v>
      </c>
      <c r="R1824" s="211">
        <v>0.44069871427377733</v>
      </c>
      <c r="S1824" s="211">
        <v>0.30070210681220871</v>
      </c>
      <c r="T1824" s="211">
        <v>0.569043927140092</v>
      </c>
      <c r="U1824" s="211">
        <v>0.39900837097717051</v>
      </c>
      <c r="V1824" s="211">
        <v>5.6999486422507822E-2</v>
      </c>
      <c r="W1824" s="211">
        <v>0.46041572680407655</v>
      </c>
      <c r="X1824" s="211">
        <v>0.37125891699739472</v>
      </c>
      <c r="Y1824" s="211">
        <v>0.60521637897558977</v>
      </c>
      <c r="Z1824" s="211">
        <v>0.1450342291024368</v>
      </c>
      <c r="AA1824" s="212">
        <v>0.11339364238524886</v>
      </c>
    </row>
    <row r="1825" spans="1:27" x14ac:dyDescent="0.35">
      <c r="A1825" s="210" t="s">
        <v>2501</v>
      </c>
      <c r="B1825" s="217">
        <v>134.31533766876601</v>
      </c>
      <c r="C1825" s="211">
        <v>6.3116854793009963E-2</v>
      </c>
      <c r="D1825" s="211">
        <v>0.11594899800978815</v>
      </c>
      <c r="E1825" s="211">
        <v>7.369416793613856E-2</v>
      </c>
      <c r="F1825" s="211">
        <v>8.9849766431201933E-2</v>
      </c>
      <c r="G1825" s="211">
        <v>0.12593654725650699</v>
      </c>
      <c r="H1825" s="211">
        <v>0.10831453308472276</v>
      </c>
      <c r="I1825" s="211">
        <v>0.50077964022590415</v>
      </c>
      <c r="J1825" s="211">
        <v>0.42947157770432509</v>
      </c>
      <c r="K1825" s="211">
        <v>0.63873553010260864</v>
      </c>
      <c r="L1825" s="211">
        <v>0.27529332432427661</v>
      </c>
      <c r="M1825" s="211">
        <v>7.8764494025140089E-2</v>
      </c>
      <c r="N1825" s="211">
        <v>0.42109798860677006</v>
      </c>
      <c r="O1825" s="211">
        <v>0.55056441768608677</v>
      </c>
      <c r="P1825" s="211">
        <v>6.9346762421016783E-2</v>
      </c>
      <c r="Q1825" s="211">
        <v>7.2010867876415696E-2</v>
      </c>
      <c r="R1825" s="211">
        <v>0.44572330696422785</v>
      </c>
      <c r="S1825" s="211">
        <v>0.29217913210548624</v>
      </c>
      <c r="T1825" s="211">
        <v>0.47436791217061369</v>
      </c>
      <c r="U1825" s="211">
        <v>0.4787976813103812</v>
      </c>
      <c r="V1825" s="211">
        <v>9.9600250565575157E-2</v>
      </c>
      <c r="W1825" s="211">
        <v>0.52338401383264255</v>
      </c>
      <c r="X1825" s="211">
        <v>0.28691876117725473</v>
      </c>
      <c r="Y1825" s="211">
        <v>0.70855154673087617</v>
      </c>
      <c r="Z1825" s="211">
        <v>0.14889438775456434</v>
      </c>
      <c r="AA1825" s="212">
        <v>0.11767020497830984</v>
      </c>
    </row>
    <row r="1826" spans="1:27" x14ac:dyDescent="0.35">
      <c r="A1826" s="210" t="s">
        <v>2502</v>
      </c>
      <c r="B1826" s="217">
        <v>127.59192920777738</v>
      </c>
      <c r="C1826" s="211">
        <v>5.9792191125768612E-2</v>
      </c>
      <c r="D1826" s="211">
        <v>0.13234213864663824</v>
      </c>
      <c r="E1826" s="211">
        <v>6.8085317894388236E-2</v>
      </c>
      <c r="F1826" s="211">
        <v>0.11554997926711702</v>
      </c>
      <c r="G1826" s="211">
        <v>0.11684529513395063</v>
      </c>
      <c r="H1826" s="211">
        <v>0.11041355738571951</v>
      </c>
      <c r="I1826" s="211">
        <v>0.44566274461460947</v>
      </c>
      <c r="J1826" s="211">
        <v>0.42793066331753238</v>
      </c>
      <c r="K1826" s="211">
        <v>0.62503904737962812</v>
      </c>
      <c r="L1826" s="211">
        <v>0.27541721591038387</v>
      </c>
      <c r="M1826" s="211">
        <v>8.039908170208461E-2</v>
      </c>
      <c r="N1826" s="211">
        <v>0.40631963436333163</v>
      </c>
      <c r="O1826" s="211">
        <v>0.57762261198398834</v>
      </c>
      <c r="P1826" s="211">
        <v>7.1822981484539986E-2</v>
      </c>
      <c r="Q1826" s="211">
        <v>9.4223049975952655E-2</v>
      </c>
      <c r="R1826" s="211">
        <v>0.40159044474427535</v>
      </c>
      <c r="S1826" s="211">
        <v>0.2684839388302826</v>
      </c>
      <c r="T1826" s="211">
        <v>0.58732923127326997</v>
      </c>
      <c r="U1826" s="211">
        <v>0.39672512694575668</v>
      </c>
      <c r="V1826" s="211">
        <v>8.8242513155387475E-2</v>
      </c>
      <c r="W1826" s="211">
        <v>0.64131546911326887</v>
      </c>
      <c r="X1826" s="211">
        <v>0.35015147344707009</v>
      </c>
      <c r="Y1826" s="211">
        <v>0.6472561507394704</v>
      </c>
      <c r="Z1826" s="211">
        <v>0.1471925910126182</v>
      </c>
      <c r="AA1826" s="212">
        <v>0.11681474671316538</v>
      </c>
    </row>
    <row r="1827" spans="1:27" x14ac:dyDescent="0.35">
      <c r="A1827" s="210" t="s">
        <v>2503</v>
      </c>
      <c r="B1827" s="217">
        <v>107.99343102497286</v>
      </c>
      <c r="C1827" s="211">
        <v>6.7103485009949171E-2</v>
      </c>
      <c r="D1827" s="211">
        <v>0.12112874212963658</v>
      </c>
      <c r="E1827" s="211">
        <v>7.69554906877815E-2</v>
      </c>
      <c r="F1827" s="211">
        <v>0.10618148055980538</v>
      </c>
      <c r="G1827" s="211">
        <v>0.1140365564970935</v>
      </c>
      <c r="H1827" s="211">
        <v>0.11726815849107972</v>
      </c>
      <c r="I1827" s="211">
        <v>0.44476724504577708</v>
      </c>
      <c r="J1827" s="211">
        <v>0.45963731775661415</v>
      </c>
      <c r="K1827" s="211">
        <v>0.54865450805991134</v>
      </c>
      <c r="L1827" s="211">
        <v>0.27541965032121618</v>
      </c>
      <c r="M1827" s="211">
        <v>8.0031614512751634E-2</v>
      </c>
      <c r="N1827" s="211">
        <v>0.52325166265038714</v>
      </c>
      <c r="O1827" s="211">
        <v>0.7429815630876605</v>
      </c>
      <c r="P1827" s="211">
        <v>6.5407146622592185E-2</v>
      </c>
      <c r="Q1827" s="211">
        <v>5.6162571652913773E-2</v>
      </c>
      <c r="R1827" s="211">
        <v>0.41610284138538262</v>
      </c>
      <c r="S1827" s="211">
        <v>0.43273565459079111</v>
      </c>
      <c r="T1827" s="211">
        <v>0.54972461641697101</v>
      </c>
      <c r="U1827" s="211">
        <v>0.32757415248888871</v>
      </c>
      <c r="V1827" s="211">
        <v>5.8405172550849399E-2</v>
      </c>
      <c r="W1827" s="211">
        <v>0.55174704592121937</v>
      </c>
      <c r="X1827" s="211">
        <v>0.42264892257785025</v>
      </c>
      <c r="Y1827" s="211">
        <v>0.65089890193172817</v>
      </c>
      <c r="Z1827" s="211">
        <v>0.14589737713514705</v>
      </c>
      <c r="AA1827" s="212">
        <v>0.12040042403202822</v>
      </c>
    </row>
    <row r="1828" spans="1:27" x14ac:dyDescent="0.35">
      <c r="A1828" s="210" t="s">
        <v>2504</v>
      </c>
      <c r="B1828" s="217">
        <v>143.49643209391886</v>
      </c>
      <c r="C1828" s="211">
        <v>4.7868591367670341E-2</v>
      </c>
      <c r="D1828" s="211">
        <v>0.11882721234067027</v>
      </c>
      <c r="E1828" s="211">
        <v>7.3817851554747141E-2</v>
      </c>
      <c r="F1828" s="211">
        <v>0.10543307179915688</v>
      </c>
      <c r="G1828" s="211">
        <v>0.1148040036604524</v>
      </c>
      <c r="H1828" s="211">
        <v>0.11787274320451477</v>
      </c>
      <c r="I1828" s="211">
        <v>0.50887783605231929</v>
      </c>
      <c r="J1828" s="211">
        <v>0.44868469869001876</v>
      </c>
      <c r="K1828" s="211">
        <v>0.58121948656819067</v>
      </c>
      <c r="L1828" s="211">
        <v>0.27500594466984224</v>
      </c>
      <c r="M1828" s="211">
        <v>0.11207986777770335</v>
      </c>
      <c r="N1828" s="211">
        <v>0.37215548547472188</v>
      </c>
      <c r="O1828" s="211">
        <v>0.60377248757182667</v>
      </c>
      <c r="P1828" s="211">
        <v>7.4728868179067084E-2</v>
      </c>
      <c r="Q1828" s="211">
        <v>5.9220360139504241E-2</v>
      </c>
      <c r="R1828" s="211">
        <v>0.4904445492503669</v>
      </c>
      <c r="S1828" s="211">
        <v>0.35585614434489421</v>
      </c>
      <c r="T1828" s="211">
        <v>0.4899730021535475</v>
      </c>
      <c r="U1828" s="211">
        <v>0.37762818036297136</v>
      </c>
      <c r="V1828" s="211">
        <v>9.4845675266947607E-2</v>
      </c>
      <c r="W1828" s="211">
        <v>0.61710581225788341</v>
      </c>
      <c r="X1828" s="211">
        <v>0.33259415032258965</v>
      </c>
      <c r="Y1828" s="211">
        <v>0.70128456791519789</v>
      </c>
      <c r="Z1828" s="211">
        <v>0.14576288339720034</v>
      </c>
      <c r="AA1828" s="212">
        <v>0.11667611027404735</v>
      </c>
    </row>
    <row r="1829" spans="1:27" x14ac:dyDescent="0.35">
      <c r="A1829" s="210" t="s">
        <v>2505</v>
      </c>
      <c r="B1829" s="217">
        <v>129.14768813053558</v>
      </c>
      <c r="C1829" s="211">
        <v>7.7289625572423554E-2</v>
      </c>
      <c r="D1829" s="211">
        <v>0.13270652734974131</v>
      </c>
      <c r="E1829" s="211">
        <v>7.4613263513312503E-2</v>
      </c>
      <c r="F1829" s="211">
        <v>0.1045174997692537</v>
      </c>
      <c r="G1829" s="211">
        <v>0.11904299081539411</v>
      </c>
      <c r="H1829" s="211">
        <v>0.12895065721921325</v>
      </c>
      <c r="I1829" s="211">
        <v>0.49808911571589587</v>
      </c>
      <c r="J1829" s="211">
        <v>0.41886859587422159</v>
      </c>
      <c r="K1829" s="211">
        <v>0.64995802466207986</v>
      </c>
      <c r="L1829" s="211">
        <v>0.26902783664013502</v>
      </c>
      <c r="M1829" s="211">
        <v>9.9169270858569053E-2</v>
      </c>
      <c r="N1829" s="211">
        <v>0.40898717972675602</v>
      </c>
      <c r="O1829" s="211">
        <v>0.71523390181334834</v>
      </c>
      <c r="P1829" s="211">
        <v>7.1614029444864225E-2</v>
      </c>
      <c r="Q1829" s="211">
        <v>5.6541910052685329E-2</v>
      </c>
      <c r="R1829" s="211">
        <v>0.43588874224658197</v>
      </c>
      <c r="S1829" s="211">
        <v>0.31684035574598512</v>
      </c>
      <c r="T1829" s="211">
        <v>0.47613110086174354</v>
      </c>
      <c r="U1829" s="211">
        <v>0.53438654332480928</v>
      </c>
      <c r="V1829" s="211">
        <v>6.1479517747898726E-2</v>
      </c>
      <c r="W1829" s="211">
        <v>0.483520800824502</v>
      </c>
      <c r="X1829" s="211">
        <v>0.2647324083698952</v>
      </c>
      <c r="Y1829" s="211">
        <v>0.70245833799820612</v>
      </c>
      <c r="Z1829" s="211">
        <v>0.14999611922328782</v>
      </c>
      <c r="AA1829" s="212">
        <v>0.12280332483356604</v>
      </c>
    </row>
    <row r="1830" spans="1:27" x14ac:dyDescent="0.35">
      <c r="A1830" s="210" t="s">
        <v>2506</v>
      </c>
      <c r="B1830" s="217">
        <v>170.2995319898113</v>
      </c>
      <c r="C1830" s="211">
        <v>5.3800489976478447E-2</v>
      </c>
      <c r="D1830" s="211">
        <v>0.11410097519349366</v>
      </c>
      <c r="E1830" s="211">
        <v>8.1295347272758306E-2</v>
      </c>
      <c r="F1830" s="211">
        <v>7.8668917571076649E-2</v>
      </c>
      <c r="G1830" s="211">
        <v>0.124086282912829</v>
      </c>
      <c r="H1830" s="211">
        <v>0.12011939099957243</v>
      </c>
      <c r="I1830" s="211">
        <v>0.48178974885603304</v>
      </c>
      <c r="J1830" s="211">
        <v>0.43782608866031958</v>
      </c>
      <c r="K1830" s="211">
        <v>0.5361702849573271</v>
      </c>
      <c r="L1830" s="211">
        <v>0.26787045372888924</v>
      </c>
      <c r="M1830" s="211">
        <v>0.11129007565311423</v>
      </c>
      <c r="N1830" s="211">
        <v>0.49650125515214139</v>
      </c>
      <c r="O1830" s="211">
        <v>0.71883307554876597</v>
      </c>
      <c r="P1830" s="211">
        <v>7.25588794595938E-2</v>
      </c>
      <c r="Q1830" s="211">
        <v>0.1315859289122929</v>
      </c>
      <c r="R1830" s="211">
        <v>0.46167877950932135</v>
      </c>
      <c r="S1830" s="211">
        <v>0.34422051258716957</v>
      </c>
      <c r="T1830" s="211">
        <v>0.53156322791763266</v>
      </c>
      <c r="U1830" s="211">
        <v>0.42918888187841719</v>
      </c>
      <c r="V1830" s="211">
        <v>0.15773200969071499</v>
      </c>
      <c r="W1830" s="211">
        <v>0.60819599340413866</v>
      </c>
      <c r="X1830" s="211">
        <v>0.2777555385669791</v>
      </c>
      <c r="Y1830" s="211">
        <v>0.61065446870057327</v>
      </c>
      <c r="Z1830" s="211">
        <v>0.14707338998955036</v>
      </c>
      <c r="AA1830" s="212">
        <v>0.12131323244553524</v>
      </c>
    </row>
    <row r="1831" spans="1:27" x14ac:dyDescent="0.35">
      <c r="A1831" s="210" t="s">
        <v>2507</v>
      </c>
      <c r="B1831" s="217">
        <v>175.80706288100569</v>
      </c>
      <c r="C1831" s="211">
        <v>5.0490156600730612E-2</v>
      </c>
      <c r="D1831" s="211">
        <v>0.13011880960036382</v>
      </c>
      <c r="E1831" s="211">
        <v>7.4946546201569236E-2</v>
      </c>
      <c r="F1831" s="211">
        <v>7.8093139353210106E-2</v>
      </c>
      <c r="G1831" s="211">
        <v>0.12377233952513267</v>
      </c>
      <c r="H1831" s="211">
        <v>0.12484748451875374</v>
      </c>
      <c r="I1831" s="211">
        <v>0.51556953082187096</v>
      </c>
      <c r="J1831" s="211">
        <v>0.46179800727465264</v>
      </c>
      <c r="K1831" s="211">
        <v>0.63037018754597074</v>
      </c>
      <c r="L1831" s="211">
        <v>0.26602369590290259</v>
      </c>
      <c r="M1831" s="211">
        <v>9.8872383181184798E-2</v>
      </c>
      <c r="N1831" s="211">
        <v>0.44822849258908737</v>
      </c>
      <c r="O1831" s="211">
        <v>0.75584082522196216</v>
      </c>
      <c r="P1831" s="211">
        <v>6.7135449824267626E-2</v>
      </c>
      <c r="Q1831" s="211">
        <v>8.2646058437432848E-2</v>
      </c>
      <c r="R1831" s="211">
        <v>0.39266022825343827</v>
      </c>
      <c r="S1831" s="211">
        <v>0.29387042143873571</v>
      </c>
      <c r="T1831" s="211">
        <v>0.55114218476180521</v>
      </c>
      <c r="U1831" s="211">
        <v>0.51292770531345966</v>
      </c>
      <c r="V1831" s="211">
        <v>0.15168416215926164</v>
      </c>
      <c r="W1831" s="211">
        <v>0.59429267319032175</v>
      </c>
      <c r="X1831" s="211">
        <v>0.33857574743902719</v>
      </c>
      <c r="Y1831" s="211">
        <v>0.69344774051050329</v>
      </c>
      <c r="Z1831" s="211">
        <v>0.14419670646851121</v>
      </c>
      <c r="AA1831" s="212">
        <v>0.12228893583876874</v>
      </c>
    </row>
    <row r="1832" spans="1:27" x14ac:dyDescent="0.35">
      <c r="A1832" s="210" t="s">
        <v>2508</v>
      </c>
      <c r="B1832" s="217">
        <v>120.06833690683064</v>
      </c>
      <c r="C1832" s="211">
        <v>5.4725348427381373E-2</v>
      </c>
      <c r="D1832" s="211">
        <v>0.12634630889027457</v>
      </c>
      <c r="E1832" s="211">
        <v>6.7898565951285919E-2</v>
      </c>
      <c r="F1832" s="211">
        <v>9.8699598891095169E-2</v>
      </c>
      <c r="G1832" s="211">
        <v>0.11292532254318946</v>
      </c>
      <c r="H1832" s="211">
        <v>0.11654728850715892</v>
      </c>
      <c r="I1832" s="211">
        <v>0.51619452082349293</v>
      </c>
      <c r="J1832" s="211">
        <v>0.47956121938261592</v>
      </c>
      <c r="K1832" s="211">
        <v>0.52080059156737391</v>
      </c>
      <c r="L1832" s="211">
        <v>0.27863776512008565</v>
      </c>
      <c r="M1832" s="211">
        <v>0.10602818377425406</v>
      </c>
      <c r="N1832" s="211">
        <v>0.39344454971778053</v>
      </c>
      <c r="O1832" s="211">
        <v>0.58270960083745571</v>
      </c>
      <c r="P1832" s="211">
        <v>6.4463877324269975E-2</v>
      </c>
      <c r="Q1832" s="211">
        <v>0.111439368596895</v>
      </c>
      <c r="R1832" s="211">
        <v>0.46560230764955857</v>
      </c>
      <c r="S1832" s="211">
        <v>0.36067911649553203</v>
      </c>
      <c r="T1832" s="211">
        <v>0.55342037049287862</v>
      </c>
      <c r="U1832" s="211">
        <v>0.40259165401096386</v>
      </c>
      <c r="V1832" s="211">
        <v>7.3837488687930247E-2</v>
      </c>
      <c r="W1832" s="211">
        <v>0.53912219982164877</v>
      </c>
      <c r="X1832" s="211">
        <v>0.3181321645394708</v>
      </c>
      <c r="Y1832" s="211">
        <v>0.7499449136536398</v>
      </c>
      <c r="Z1832" s="211">
        <v>0.14879592423804416</v>
      </c>
      <c r="AA1832" s="212">
        <v>0.11685792801583388</v>
      </c>
    </row>
    <row r="1833" spans="1:27" x14ac:dyDescent="0.35">
      <c r="A1833" s="210" t="s">
        <v>2509</v>
      </c>
      <c r="B1833" s="217">
        <v>132.28723690078604</v>
      </c>
      <c r="C1833" s="211">
        <v>6.7549167162239118E-2</v>
      </c>
      <c r="D1833" s="211">
        <v>0.12087908779255072</v>
      </c>
      <c r="E1833" s="211">
        <v>8.3198075132931426E-2</v>
      </c>
      <c r="F1833" s="211">
        <v>0.10230138989704499</v>
      </c>
      <c r="G1833" s="211">
        <v>0.11783527664581084</v>
      </c>
      <c r="H1833" s="211">
        <v>0.1108627847546633</v>
      </c>
      <c r="I1833" s="211">
        <v>0.5232432479310043</v>
      </c>
      <c r="J1833" s="211">
        <v>0.42695517000627536</v>
      </c>
      <c r="K1833" s="211">
        <v>0.63645397789992564</v>
      </c>
      <c r="L1833" s="211">
        <v>0.2750549043939336</v>
      </c>
      <c r="M1833" s="211">
        <v>8.1263297392737716E-2</v>
      </c>
      <c r="N1833" s="211">
        <v>0.53265291594936459</v>
      </c>
      <c r="O1833" s="211">
        <v>0.65913215388016011</v>
      </c>
      <c r="P1833" s="211">
        <v>6.6146658236457337E-2</v>
      </c>
      <c r="Q1833" s="211">
        <v>6.5712259825588967E-2</v>
      </c>
      <c r="R1833" s="211">
        <v>0.41929265000853144</v>
      </c>
      <c r="S1833" s="211">
        <v>0.33282624179116577</v>
      </c>
      <c r="T1833" s="211">
        <v>0.53030462897513642</v>
      </c>
      <c r="U1833" s="211">
        <v>0.39470370623842382</v>
      </c>
      <c r="V1833" s="211">
        <v>7.9638101276215373E-2</v>
      </c>
      <c r="W1833" s="211">
        <v>0.65890641988602716</v>
      </c>
      <c r="X1833" s="211">
        <v>0.36177155019505941</v>
      </c>
      <c r="Y1833" s="211">
        <v>0.71981039000461733</v>
      </c>
      <c r="Z1833" s="211">
        <v>0.14963324241277734</v>
      </c>
      <c r="AA1833" s="212">
        <v>0.11617757861352955</v>
      </c>
    </row>
    <row r="1834" spans="1:27" x14ac:dyDescent="0.35">
      <c r="A1834" s="210" t="s">
        <v>2510</v>
      </c>
      <c r="B1834" s="217">
        <v>130.28581139643305</v>
      </c>
      <c r="C1834" s="211">
        <v>6.9844281635908334E-2</v>
      </c>
      <c r="D1834" s="211">
        <v>0.1169948846965569</v>
      </c>
      <c r="E1834" s="211">
        <v>7.6654028977936689E-2</v>
      </c>
      <c r="F1834" s="211">
        <v>0.10609434349581974</v>
      </c>
      <c r="G1834" s="211">
        <v>0.12383111530369065</v>
      </c>
      <c r="H1834" s="211">
        <v>0.11557650790799902</v>
      </c>
      <c r="I1834" s="211">
        <v>0.51156193194043686</v>
      </c>
      <c r="J1834" s="211">
        <v>0.46417416943780399</v>
      </c>
      <c r="K1834" s="211">
        <v>0.60647349065775558</v>
      </c>
      <c r="L1834" s="211">
        <v>0.27537786384518825</v>
      </c>
      <c r="M1834" s="211">
        <v>7.9161563036571791E-2</v>
      </c>
      <c r="N1834" s="211">
        <v>0.44141046512369631</v>
      </c>
      <c r="O1834" s="211">
        <v>0.63344686159665953</v>
      </c>
      <c r="P1834" s="211">
        <v>6.9626010201766758E-2</v>
      </c>
      <c r="Q1834" s="211">
        <v>6.8212414327006698E-2</v>
      </c>
      <c r="R1834" s="211">
        <v>0.49158499268720557</v>
      </c>
      <c r="S1834" s="211">
        <v>0.42435372079698197</v>
      </c>
      <c r="T1834" s="211">
        <v>0.56807921905734982</v>
      </c>
      <c r="U1834" s="211">
        <v>0.43122313078916474</v>
      </c>
      <c r="V1834" s="211">
        <v>6.9272421274658685E-2</v>
      </c>
      <c r="W1834" s="211">
        <v>0.54597423828987313</v>
      </c>
      <c r="X1834" s="211">
        <v>0.26794237280174099</v>
      </c>
      <c r="Y1834" s="211">
        <v>0.63390808090530371</v>
      </c>
      <c r="Z1834" s="211">
        <v>0.14362336129628914</v>
      </c>
      <c r="AA1834" s="212">
        <v>0.11124467702042937</v>
      </c>
    </row>
    <row r="1835" spans="1:27" x14ac:dyDescent="0.35">
      <c r="A1835" s="210" t="s">
        <v>2511</v>
      </c>
      <c r="B1835" s="217">
        <v>159.34834821506934</v>
      </c>
      <c r="C1835" s="211">
        <v>6.1430345794691352E-2</v>
      </c>
      <c r="D1835" s="211">
        <v>0.13112879093259402</v>
      </c>
      <c r="E1835" s="211">
        <v>8.7790049695011196E-2</v>
      </c>
      <c r="F1835" s="211">
        <v>0.10678901879464328</v>
      </c>
      <c r="G1835" s="211">
        <v>0.11962676039405448</v>
      </c>
      <c r="H1835" s="211">
        <v>0.11425640849665819</v>
      </c>
      <c r="I1835" s="211">
        <v>0.50156541353660555</v>
      </c>
      <c r="J1835" s="211">
        <v>0.47756787928305228</v>
      </c>
      <c r="K1835" s="211">
        <v>0.60305683928691312</v>
      </c>
      <c r="L1835" s="211">
        <v>0.2714912503175102</v>
      </c>
      <c r="M1835" s="211">
        <v>9.9769290560867585E-2</v>
      </c>
      <c r="N1835" s="211">
        <v>0.47809852099343103</v>
      </c>
      <c r="O1835" s="211">
        <v>0.6472984578306813</v>
      </c>
      <c r="P1835" s="211">
        <v>6.5533893600465215E-2</v>
      </c>
      <c r="Q1835" s="211">
        <v>4.8055779856292814E-2</v>
      </c>
      <c r="R1835" s="211">
        <v>0.45252141241474164</v>
      </c>
      <c r="S1835" s="211">
        <v>0.30408143438399604</v>
      </c>
      <c r="T1835" s="211">
        <v>0.55879833799055323</v>
      </c>
      <c r="U1835" s="211">
        <v>0.39877531684839007</v>
      </c>
      <c r="V1835" s="211">
        <v>0.12692889017100026</v>
      </c>
      <c r="W1835" s="211">
        <v>0.59456548064505899</v>
      </c>
      <c r="X1835" s="211">
        <v>0.36751937658903522</v>
      </c>
      <c r="Y1835" s="211">
        <v>0.7069008188214575</v>
      </c>
      <c r="Z1835" s="211">
        <v>0.13744671895742785</v>
      </c>
      <c r="AA1835" s="212">
        <v>0.11520582025037418</v>
      </c>
    </row>
    <row r="1836" spans="1:27" x14ac:dyDescent="0.35">
      <c r="A1836" s="210" t="s">
        <v>2512</v>
      </c>
      <c r="B1836" s="217">
        <v>182.64194432780045</v>
      </c>
      <c r="C1836" s="211">
        <v>6.8334815567346496E-2</v>
      </c>
      <c r="D1836" s="211">
        <v>0.11733410345449689</v>
      </c>
      <c r="E1836" s="211">
        <v>8.0350236460696237E-2</v>
      </c>
      <c r="F1836" s="211">
        <v>0.11835158703051916</v>
      </c>
      <c r="G1836" s="211">
        <v>0.12606957232707894</v>
      </c>
      <c r="H1836" s="211">
        <v>0.11486476223534663</v>
      </c>
      <c r="I1836" s="211">
        <v>0.50848721390283647</v>
      </c>
      <c r="J1836" s="211">
        <v>0.47169048713106737</v>
      </c>
      <c r="K1836" s="211">
        <v>0.59995780279967426</v>
      </c>
      <c r="L1836" s="211">
        <v>0.27452522404392277</v>
      </c>
      <c r="M1836" s="211">
        <v>0.10155608223991743</v>
      </c>
      <c r="N1836" s="211">
        <v>0.51722655414801866</v>
      </c>
      <c r="O1836" s="211">
        <v>0.75531555016603535</v>
      </c>
      <c r="P1836" s="211">
        <v>6.4049872078272743E-2</v>
      </c>
      <c r="Q1836" s="211">
        <v>9.2426821580554722E-2</v>
      </c>
      <c r="R1836" s="211">
        <v>0.39959436906662876</v>
      </c>
      <c r="S1836" s="211">
        <v>0.35035511909567807</v>
      </c>
      <c r="T1836" s="211">
        <v>0.57501245578198779</v>
      </c>
      <c r="U1836" s="211">
        <v>0.50077323301632903</v>
      </c>
      <c r="V1836" s="211">
        <v>0.11577377917557775</v>
      </c>
      <c r="W1836" s="211">
        <v>0.58155601182750472</v>
      </c>
      <c r="X1836" s="211">
        <v>0.29674060396660262</v>
      </c>
      <c r="Y1836" s="211">
        <v>0.74898437046953092</v>
      </c>
      <c r="Z1836" s="211">
        <v>0.14070509879700696</v>
      </c>
      <c r="AA1836" s="212">
        <v>0.11044921284593488</v>
      </c>
    </row>
    <row r="1837" spans="1:27" x14ac:dyDescent="0.35">
      <c r="A1837" s="210" t="s">
        <v>2513</v>
      </c>
      <c r="B1837" s="217">
        <v>122.04874465969787</v>
      </c>
      <c r="C1837" s="211">
        <v>5.6606879674695729E-2</v>
      </c>
      <c r="D1837" s="211">
        <v>0.1307429385663102</v>
      </c>
      <c r="E1837" s="211">
        <v>7.1730186659566264E-2</v>
      </c>
      <c r="F1837" s="211">
        <v>0.11854153539494849</v>
      </c>
      <c r="G1837" s="211">
        <v>0.11750256566856018</v>
      </c>
      <c r="H1837" s="211">
        <v>0.10448226912036855</v>
      </c>
      <c r="I1837" s="211">
        <v>0.48117405054943374</v>
      </c>
      <c r="J1837" s="211">
        <v>0.45005663241744542</v>
      </c>
      <c r="K1837" s="211">
        <v>0.55326056636339249</v>
      </c>
      <c r="L1837" s="211">
        <v>0.27221817914759805</v>
      </c>
      <c r="M1837" s="211">
        <v>8.6676004998483561E-2</v>
      </c>
      <c r="N1837" s="211">
        <v>0.35730386331464997</v>
      </c>
      <c r="O1837" s="211">
        <v>0.58224337739194931</v>
      </c>
      <c r="P1837" s="211">
        <v>7.1948523056088495E-2</v>
      </c>
      <c r="Q1837" s="211">
        <v>5.6188995084218443E-2</v>
      </c>
      <c r="R1837" s="211">
        <v>0.44363003013545477</v>
      </c>
      <c r="S1837" s="211">
        <v>0.35556129577196033</v>
      </c>
      <c r="T1837" s="211">
        <v>0.62929406572122126</v>
      </c>
      <c r="U1837" s="211">
        <v>0.46986840878878067</v>
      </c>
      <c r="V1837" s="211">
        <v>8.7281195379343007E-2</v>
      </c>
      <c r="W1837" s="211">
        <v>0.57681996564892202</v>
      </c>
      <c r="X1837" s="211">
        <v>0.31083107848703828</v>
      </c>
      <c r="Y1837" s="211">
        <v>0.58502894815874207</v>
      </c>
      <c r="Z1837" s="211">
        <v>0.14781857284377597</v>
      </c>
      <c r="AA1837" s="212">
        <v>0.11997147585966715</v>
      </c>
    </row>
    <row r="1838" spans="1:27" x14ac:dyDescent="0.35">
      <c r="A1838" s="210" t="s">
        <v>2514</v>
      </c>
      <c r="B1838" s="217">
        <v>131.26660257262927</v>
      </c>
      <c r="C1838" s="211">
        <v>4.8302292277942721E-2</v>
      </c>
      <c r="D1838" s="211">
        <v>0.12787972184794352</v>
      </c>
      <c r="E1838" s="211">
        <v>7.5796735226060535E-2</v>
      </c>
      <c r="F1838" s="211">
        <v>9.0021279505806656E-2</v>
      </c>
      <c r="G1838" s="211">
        <v>0.1215496246218188</v>
      </c>
      <c r="H1838" s="211">
        <v>0.12470576379145533</v>
      </c>
      <c r="I1838" s="211">
        <v>0.52862368400747106</v>
      </c>
      <c r="J1838" s="211">
        <v>0.46274116800875598</v>
      </c>
      <c r="K1838" s="211">
        <v>0.57515685159053009</v>
      </c>
      <c r="L1838" s="211">
        <v>0.27746270398474665</v>
      </c>
      <c r="M1838" s="211">
        <v>0.10772650631045011</v>
      </c>
      <c r="N1838" s="211">
        <v>0.46541890322241147</v>
      </c>
      <c r="O1838" s="211">
        <v>0.61357578010498159</v>
      </c>
      <c r="P1838" s="211">
        <v>6.6313291308589553E-2</v>
      </c>
      <c r="Q1838" s="211">
        <v>0.11504974208288975</v>
      </c>
      <c r="R1838" s="211">
        <v>0.40480734361143295</v>
      </c>
      <c r="S1838" s="211">
        <v>0.34631359102605919</v>
      </c>
      <c r="T1838" s="211">
        <v>0.47140454787039793</v>
      </c>
      <c r="U1838" s="211">
        <v>0.38304896139162248</v>
      </c>
      <c r="V1838" s="211">
        <v>9.4700935112356485E-2</v>
      </c>
      <c r="W1838" s="211">
        <v>0.5713732724093481</v>
      </c>
      <c r="X1838" s="211">
        <v>0.34809664080297831</v>
      </c>
      <c r="Y1838" s="211">
        <v>0.72501265800269521</v>
      </c>
      <c r="Z1838" s="211">
        <v>0.14971422284325009</v>
      </c>
      <c r="AA1838" s="212">
        <v>0.12090322014465499</v>
      </c>
    </row>
    <row r="1839" spans="1:27" x14ac:dyDescent="0.35">
      <c r="A1839" s="210" t="s">
        <v>2515</v>
      </c>
      <c r="B1839" s="217">
        <v>140.40791152291905</v>
      </c>
      <c r="C1839" s="211">
        <v>5.7769121619644599E-2</v>
      </c>
      <c r="D1839" s="211">
        <v>0.13214730687675791</v>
      </c>
      <c r="E1839" s="211">
        <v>7.8087310246242006E-2</v>
      </c>
      <c r="F1839" s="211">
        <v>0.10925238509473513</v>
      </c>
      <c r="G1839" s="211">
        <v>0.12667662883081224</v>
      </c>
      <c r="H1839" s="211">
        <v>0.11668952916437655</v>
      </c>
      <c r="I1839" s="211">
        <v>0.50414895693982864</v>
      </c>
      <c r="J1839" s="211">
        <v>0.43051348035843923</v>
      </c>
      <c r="K1839" s="211">
        <v>0.61647183234811298</v>
      </c>
      <c r="L1839" s="211">
        <v>0.28001077359745963</v>
      </c>
      <c r="M1839" s="211">
        <v>9.2024625019431552E-2</v>
      </c>
      <c r="N1839" s="211">
        <v>0.39742400534308586</v>
      </c>
      <c r="O1839" s="211">
        <v>0.62306159520588023</v>
      </c>
      <c r="P1839" s="211">
        <v>6.4013787508424916E-2</v>
      </c>
      <c r="Q1839" s="211">
        <v>5.5361025547496459E-2</v>
      </c>
      <c r="R1839" s="211">
        <v>0.36898761916881651</v>
      </c>
      <c r="S1839" s="211">
        <v>0.31830035102605969</v>
      </c>
      <c r="T1839" s="211">
        <v>0.56959823375021379</v>
      </c>
      <c r="U1839" s="211">
        <v>0.39404017698518218</v>
      </c>
      <c r="V1839" s="211">
        <v>0.12793079133194685</v>
      </c>
      <c r="W1839" s="211">
        <v>0.55944749328376586</v>
      </c>
      <c r="X1839" s="211">
        <v>0.44721618823588355</v>
      </c>
      <c r="Y1839" s="211">
        <v>0.76634828800106403</v>
      </c>
      <c r="Z1839" s="211">
        <v>0.14518415842818205</v>
      </c>
      <c r="AA1839" s="212">
        <v>0.1208743028149673</v>
      </c>
    </row>
    <row r="1840" spans="1:27" x14ac:dyDescent="0.35">
      <c r="A1840" s="210" t="s">
        <v>2516</v>
      </c>
      <c r="B1840" s="217">
        <v>113.63549839318379</v>
      </c>
      <c r="C1840" s="211">
        <v>5.6356647614361842E-2</v>
      </c>
      <c r="D1840" s="211">
        <v>0.11793747020291491</v>
      </c>
      <c r="E1840" s="211">
        <v>7.3673644092744975E-2</v>
      </c>
      <c r="F1840" s="211">
        <v>0.10288987162233112</v>
      </c>
      <c r="G1840" s="211">
        <v>0.12608220484192534</v>
      </c>
      <c r="H1840" s="211">
        <v>0.11952538520586532</v>
      </c>
      <c r="I1840" s="211">
        <v>0.51485096628887206</v>
      </c>
      <c r="J1840" s="211">
        <v>0.4802612974478821</v>
      </c>
      <c r="K1840" s="211">
        <v>0.64639013332549988</v>
      </c>
      <c r="L1840" s="211">
        <v>0.26603193920479079</v>
      </c>
      <c r="M1840" s="211">
        <v>8.8729403887394115E-2</v>
      </c>
      <c r="N1840" s="211">
        <v>0.40839131302327014</v>
      </c>
      <c r="O1840" s="211">
        <v>0.59595455891846183</v>
      </c>
      <c r="P1840" s="211">
        <v>7.0311633813509952E-2</v>
      </c>
      <c r="Q1840" s="211">
        <v>0.1079696012310937</v>
      </c>
      <c r="R1840" s="211">
        <v>0.44409917807898547</v>
      </c>
      <c r="S1840" s="211">
        <v>0.35520731552995044</v>
      </c>
      <c r="T1840" s="211">
        <v>0.50739754003917703</v>
      </c>
      <c r="U1840" s="211">
        <v>0.35035017296914617</v>
      </c>
      <c r="V1840" s="211">
        <v>6.5930779062306266E-2</v>
      </c>
      <c r="W1840" s="211">
        <v>0.55700521704896433</v>
      </c>
      <c r="X1840" s="211">
        <v>0.3842520408227762</v>
      </c>
      <c r="Y1840" s="211">
        <v>0.64324350789082785</v>
      </c>
      <c r="Z1840" s="211">
        <v>0.14532320374905144</v>
      </c>
      <c r="AA1840" s="212">
        <v>0.11912257207452298</v>
      </c>
    </row>
    <row r="1841" spans="1:27" x14ac:dyDescent="0.35">
      <c r="A1841" s="210" t="s">
        <v>2517</v>
      </c>
      <c r="B1841" s="217">
        <v>113.2319026079937</v>
      </c>
      <c r="C1841" s="211">
        <v>6.9776845097521842E-2</v>
      </c>
      <c r="D1841" s="211">
        <v>0.12135394367142874</v>
      </c>
      <c r="E1841" s="211">
        <v>7.0728374656255866E-2</v>
      </c>
      <c r="F1841" s="211">
        <v>8.6781917373069589E-2</v>
      </c>
      <c r="G1841" s="211">
        <v>0.12180062946901048</v>
      </c>
      <c r="H1841" s="211">
        <v>0.11310902054023919</v>
      </c>
      <c r="I1841" s="211">
        <v>0.43878363934519349</v>
      </c>
      <c r="J1841" s="211">
        <v>0.38236405462556744</v>
      </c>
      <c r="K1841" s="211">
        <v>0.61380948896471299</v>
      </c>
      <c r="L1841" s="211">
        <v>0.28266402122974976</v>
      </c>
      <c r="M1841" s="211">
        <v>8.7082029468048022E-2</v>
      </c>
      <c r="N1841" s="211">
        <v>0.44561071051878853</v>
      </c>
      <c r="O1841" s="211">
        <v>0.75114542978892784</v>
      </c>
      <c r="P1841" s="211">
        <v>6.4393231682303084E-2</v>
      </c>
      <c r="Q1841" s="211">
        <v>6.5135519664308653E-2</v>
      </c>
      <c r="R1841" s="211">
        <v>0.47580220826229214</v>
      </c>
      <c r="S1841" s="211">
        <v>0.30935941726052185</v>
      </c>
      <c r="T1841" s="211">
        <v>0.53227488136291323</v>
      </c>
      <c r="U1841" s="211">
        <v>0.33525645493184081</v>
      </c>
      <c r="V1841" s="211">
        <v>8.9430533068530091E-2</v>
      </c>
      <c r="W1841" s="211">
        <v>0.50995550402009526</v>
      </c>
      <c r="X1841" s="211">
        <v>0.34986308468015853</v>
      </c>
      <c r="Y1841" s="211">
        <v>0.60234367657181975</v>
      </c>
      <c r="Z1841" s="211">
        <v>0.14934371410587063</v>
      </c>
      <c r="AA1841" s="212">
        <v>0.11884781339563236</v>
      </c>
    </row>
    <row r="1842" spans="1:27" x14ac:dyDescent="0.35">
      <c r="A1842" s="210" t="s">
        <v>2518</v>
      </c>
      <c r="B1842" s="217">
        <v>131.47955991205723</v>
      </c>
      <c r="C1842" s="211">
        <v>7.6555235789907208E-2</v>
      </c>
      <c r="D1842" s="211">
        <v>0.12829469445043012</v>
      </c>
      <c r="E1842" s="211">
        <v>8.4651420583747833E-2</v>
      </c>
      <c r="F1842" s="211">
        <v>9.5028019765244609E-2</v>
      </c>
      <c r="G1842" s="211">
        <v>0.11687567008010773</v>
      </c>
      <c r="H1842" s="211">
        <v>0.11901159132391409</v>
      </c>
      <c r="I1842" s="211">
        <v>0.41643151461479661</v>
      </c>
      <c r="J1842" s="211">
        <v>0.39872075286688885</v>
      </c>
      <c r="K1842" s="211">
        <v>0.57724297131473956</v>
      </c>
      <c r="L1842" s="211">
        <v>0.28051713738298101</v>
      </c>
      <c r="M1842" s="211">
        <v>8.9776791449123719E-2</v>
      </c>
      <c r="N1842" s="211">
        <v>0.48069897119685445</v>
      </c>
      <c r="O1842" s="211">
        <v>0.70946963052399625</v>
      </c>
      <c r="P1842" s="211">
        <v>6.2539978323024256E-2</v>
      </c>
      <c r="Q1842" s="211">
        <v>0.13774185730476343</v>
      </c>
      <c r="R1842" s="211">
        <v>0.40829850566713566</v>
      </c>
      <c r="S1842" s="211">
        <v>0.26781574238839517</v>
      </c>
      <c r="T1842" s="211">
        <v>0.57391178647653085</v>
      </c>
      <c r="U1842" s="211">
        <v>0.4509434862594493</v>
      </c>
      <c r="V1842" s="211">
        <v>9.447387702414474E-2</v>
      </c>
      <c r="W1842" s="211">
        <v>0.50591437224388591</v>
      </c>
      <c r="X1842" s="211">
        <v>0.3375434332176438</v>
      </c>
      <c r="Y1842" s="211">
        <v>0.65863001346239913</v>
      </c>
      <c r="Z1842" s="211">
        <v>0.14716285339983337</v>
      </c>
      <c r="AA1842" s="212">
        <v>0.12185286201011106</v>
      </c>
    </row>
    <row r="1843" spans="1:27" x14ac:dyDescent="0.35">
      <c r="A1843" s="210" t="s">
        <v>2519</v>
      </c>
      <c r="B1843" s="217">
        <v>148.20445988884487</v>
      </c>
      <c r="C1843" s="211">
        <v>6.1196648331604542E-2</v>
      </c>
      <c r="D1843" s="211">
        <v>0.11727780852756457</v>
      </c>
      <c r="E1843" s="211">
        <v>8.7877115390644911E-2</v>
      </c>
      <c r="F1843" s="211">
        <v>9.3202403730267253E-2</v>
      </c>
      <c r="G1843" s="211">
        <v>0.12252805451098862</v>
      </c>
      <c r="H1843" s="211">
        <v>0.12245875311998856</v>
      </c>
      <c r="I1843" s="211">
        <v>0.50050083298717873</v>
      </c>
      <c r="J1843" s="211">
        <v>0.42554926049159503</v>
      </c>
      <c r="K1843" s="211">
        <v>0.5633541001065111</v>
      </c>
      <c r="L1843" s="211">
        <v>0.27812999022729884</v>
      </c>
      <c r="M1843" s="211">
        <v>0.11038239350614472</v>
      </c>
      <c r="N1843" s="211">
        <v>0.39697211756547307</v>
      </c>
      <c r="O1843" s="211">
        <v>0.64598597612889475</v>
      </c>
      <c r="P1843" s="211">
        <v>6.9853963788673423E-2</v>
      </c>
      <c r="Q1843" s="211">
        <v>7.4162834664634913E-2</v>
      </c>
      <c r="R1843" s="211">
        <v>0.43926869365157156</v>
      </c>
      <c r="S1843" s="211">
        <v>0.33198149135767785</v>
      </c>
      <c r="T1843" s="211">
        <v>0.56043090604103218</v>
      </c>
      <c r="U1843" s="211">
        <v>0.48184341351428278</v>
      </c>
      <c r="V1843" s="211">
        <v>0.11197891384095351</v>
      </c>
      <c r="W1843" s="211">
        <v>0.5504333657872903</v>
      </c>
      <c r="X1843" s="211">
        <v>0.32530546383454606</v>
      </c>
      <c r="Y1843" s="211">
        <v>0.64839402268817381</v>
      </c>
      <c r="Z1843" s="211">
        <v>0.14942270901251747</v>
      </c>
      <c r="AA1843" s="212">
        <v>0.12335169436542981</v>
      </c>
    </row>
    <row r="1844" spans="1:27" x14ac:dyDescent="0.35">
      <c r="A1844" s="210" t="s">
        <v>2520</v>
      </c>
      <c r="B1844" s="217">
        <v>137.50694549109798</v>
      </c>
      <c r="C1844" s="211">
        <v>6.3161548626794892E-2</v>
      </c>
      <c r="D1844" s="211">
        <v>0.11843588269637811</v>
      </c>
      <c r="E1844" s="211">
        <v>7.7782073606207605E-2</v>
      </c>
      <c r="F1844" s="211">
        <v>0.11452614726906241</v>
      </c>
      <c r="G1844" s="211">
        <v>0.11929188110875555</v>
      </c>
      <c r="H1844" s="211">
        <v>0.11064663602041383</v>
      </c>
      <c r="I1844" s="211">
        <v>0.51954565673778852</v>
      </c>
      <c r="J1844" s="211">
        <v>0.43445761075457956</v>
      </c>
      <c r="K1844" s="211">
        <v>0.55888374249896378</v>
      </c>
      <c r="L1844" s="211">
        <v>0.27413989670342814</v>
      </c>
      <c r="M1844" s="211">
        <v>9.2849433060710973E-2</v>
      </c>
      <c r="N1844" s="211">
        <v>0.47082274184663087</v>
      </c>
      <c r="O1844" s="211">
        <v>0.58869787093794335</v>
      </c>
      <c r="P1844" s="211">
        <v>6.9306650113851467E-2</v>
      </c>
      <c r="Q1844" s="211">
        <v>5.161618487629907E-2</v>
      </c>
      <c r="R1844" s="211">
        <v>0.43598844294025063</v>
      </c>
      <c r="S1844" s="211">
        <v>0.37972354732091584</v>
      </c>
      <c r="T1844" s="211">
        <v>0.59420207292051341</v>
      </c>
      <c r="U1844" s="211">
        <v>0.38397530117092527</v>
      </c>
      <c r="V1844" s="211">
        <v>0.14438895894279191</v>
      </c>
      <c r="W1844" s="211">
        <v>0.52686672075449981</v>
      </c>
      <c r="X1844" s="211">
        <v>0.29575995207389594</v>
      </c>
      <c r="Y1844" s="211">
        <v>0.57739613832571779</v>
      </c>
      <c r="Z1844" s="211">
        <v>0.14474469817394348</v>
      </c>
      <c r="AA1844" s="212">
        <v>0.11976424884514143</v>
      </c>
    </row>
    <row r="1845" spans="1:27" x14ac:dyDescent="0.35">
      <c r="A1845" s="210" t="s">
        <v>2521</v>
      </c>
      <c r="B1845" s="217">
        <v>148.1800224667586</v>
      </c>
      <c r="C1845" s="211">
        <v>5.6473347860467454E-2</v>
      </c>
      <c r="D1845" s="211">
        <v>0.12580194257006067</v>
      </c>
      <c r="E1845" s="211">
        <v>8.4055223798257764E-2</v>
      </c>
      <c r="F1845" s="211">
        <v>0.10649693785603231</v>
      </c>
      <c r="G1845" s="211">
        <v>0.11762774507868866</v>
      </c>
      <c r="H1845" s="211">
        <v>0.11466317912399407</v>
      </c>
      <c r="I1845" s="211">
        <v>0.51322191624927249</v>
      </c>
      <c r="J1845" s="211">
        <v>0.44035267661806154</v>
      </c>
      <c r="K1845" s="211">
        <v>0.64278316889364295</v>
      </c>
      <c r="L1845" s="211">
        <v>0.27483706326145763</v>
      </c>
      <c r="M1845" s="211">
        <v>9.6084748604844644E-2</v>
      </c>
      <c r="N1845" s="211">
        <v>0.41615791036993266</v>
      </c>
      <c r="O1845" s="211">
        <v>0.72943234667510781</v>
      </c>
      <c r="P1845" s="211">
        <v>7.1771493321983348E-2</v>
      </c>
      <c r="Q1845" s="211">
        <v>0.10506249840990467</v>
      </c>
      <c r="R1845" s="211">
        <v>0.4077879310954341</v>
      </c>
      <c r="S1845" s="211">
        <v>0.30439168726480742</v>
      </c>
      <c r="T1845" s="211">
        <v>0.56979938591173751</v>
      </c>
      <c r="U1845" s="211">
        <v>0.36094878489004245</v>
      </c>
      <c r="V1845" s="211">
        <v>0.12794635086573208</v>
      </c>
      <c r="W1845" s="211">
        <v>0.49947264781207268</v>
      </c>
      <c r="X1845" s="211">
        <v>0.2835508997547761</v>
      </c>
      <c r="Y1845" s="211">
        <v>0.59415393144501949</v>
      </c>
      <c r="Z1845" s="211">
        <v>0.14993541411857292</v>
      </c>
      <c r="AA1845" s="212">
        <v>0.1200037643145882</v>
      </c>
    </row>
    <row r="1846" spans="1:27" x14ac:dyDescent="0.35">
      <c r="A1846" s="210" t="s">
        <v>2522</v>
      </c>
      <c r="B1846" s="217">
        <v>188.26409678344166</v>
      </c>
      <c r="C1846" s="211">
        <v>6.4708949046540579E-2</v>
      </c>
      <c r="D1846" s="211">
        <v>0.13141127888571874</v>
      </c>
      <c r="E1846" s="211">
        <v>8.3938105632882065E-2</v>
      </c>
      <c r="F1846" s="211">
        <v>9.1885077773709786E-2</v>
      </c>
      <c r="G1846" s="211">
        <v>0.12284566140933724</v>
      </c>
      <c r="H1846" s="211">
        <v>0.11924609673319336</v>
      </c>
      <c r="I1846" s="211">
        <v>0.46752089583456868</v>
      </c>
      <c r="J1846" s="211">
        <v>0.46641747051757232</v>
      </c>
      <c r="K1846" s="211">
        <v>0.64851361503661986</v>
      </c>
      <c r="L1846" s="211">
        <v>0.27798453990240968</v>
      </c>
      <c r="M1846" s="211">
        <v>0.11267827037206637</v>
      </c>
      <c r="N1846" s="211">
        <v>0.43314094430077621</v>
      </c>
      <c r="O1846" s="211">
        <v>0.63985973395642581</v>
      </c>
      <c r="P1846" s="211">
        <v>6.9534233519610966E-2</v>
      </c>
      <c r="Q1846" s="211">
        <v>7.8128781611453937E-2</v>
      </c>
      <c r="R1846" s="211">
        <v>0.45275705441697756</v>
      </c>
      <c r="S1846" s="211">
        <v>0.35996282836997384</v>
      </c>
      <c r="T1846" s="211">
        <v>0.53386582696117191</v>
      </c>
      <c r="U1846" s="211">
        <v>0.42424487812817385</v>
      </c>
      <c r="V1846" s="211">
        <v>0.18228669761043514</v>
      </c>
      <c r="W1846" s="211">
        <v>0.59432571162840175</v>
      </c>
      <c r="X1846" s="211">
        <v>0.29548275120339584</v>
      </c>
      <c r="Y1846" s="211">
        <v>0.66873403063153392</v>
      </c>
      <c r="Z1846" s="211">
        <v>0.14891022644598145</v>
      </c>
      <c r="AA1846" s="212">
        <v>0.12319886121748382</v>
      </c>
    </row>
    <row r="1847" spans="1:27" x14ac:dyDescent="0.35">
      <c r="A1847" s="210" t="s">
        <v>2523</v>
      </c>
      <c r="B1847" s="217">
        <v>135.46160266752713</v>
      </c>
      <c r="C1847" s="211">
        <v>5.1025754080632806E-2</v>
      </c>
      <c r="D1847" s="211">
        <v>0.12814280104950387</v>
      </c>
      <c r="E1847" s="211">
        <v>6.7606864440880779E-2</v>
      </c>
      <c r="F1847" s="211">
        <v>0.11609393562293623</v>
      </c>
      <c r="G1847" s="211">
        <v>0.12151072876849436</v>
      </c>
      <c r="H1847" s="211">
        <v>0.1189974044423993</v>
      </c>
      <c r="I1847" s="211">
        <v>0.48681853538053454</v>
      </c>
      <c r="J1847" s="211">
        <v>0.42223359821030537</v>
      </c>
      <c r="K1847" s="211">
        <v>0.64724317994351999</v>
      </c>
      <c r="L1847" s="211">
        <v>0.27418290202022871</v>
      </c>
      <c r="M1847" s="211">
        <v>0.10099824664071708</v>
      </c>
      <c r="N1847" s="211">
        <v>0.49861546019197012</v>
      </c>
      <c r="O1847" s="211">
        <v>0.74487554183420512</v>
      </c>
      <c r="P1847" s="211">
        <v>6.8184745676819078E-2</v>
      </c>
      <c r="Q1847" s="211">
        <v>6.4375286045724817E-2</v>
      </c>
      <c r="R1847" s="211">
        <v>0.43536349891847992</v>
      </c>
      <c r="S1847" s="211">
        <v>0.34626119599178407</v>
      </c>
      <c r="T1847" s="211">
        <v>0.51313173214280139</v>
      </c>
      <c r="U1847" s="211">
        <v>0.39521118731316623</v>
      </c>
      <c r="V1847" s="211">
        <v>8.9101093490127015E-2</v>
      </c>
      <c r="W1847" s="211">
        <v>0.5100049076030263</v>
      </c>
      <c r="X1847" s="211">
        <v>0.31450989711182448</v>
      </c>
      <c r="Y1847" s="211">
        <v>0.65103896023710028</v>
      </c>
      <c r="Z1847" s="211">
        <v>0.14654336067073881</v>
      </c>
      <c r="AA1847" s="212">
        <v>0.11644596164612551</v>
      </c>
    </row>
    <row r="1848" spans="1:27" x14ac:dyDescent="0.35">
      <c r="A1848" s="210" t="s">
        <v>2524</v>
      </c>
      <c r="B1848" s="217">
        <v>177.48590402108798</v>
      </c>
      <c r="C1848" s="211">
        <v>5.6891707135524813E-2</v>
      </c>
      <c r="D1848" s="211">
        <v>0.12583695044940996</v>
      </c>
      <c r="E1848" s="211">
        <v>7.6185114872710319E-2</v>
      </c>
      <c r="F1848" s="211">
        <v>0.10048172035932609</v>
      </c>
      <c r="G1848" s="211">
        <v>0.12105937107595344</v>
      </c>
      <c r="H1848" s="211">
        <v>0.11982805717073453</v>
      </c>
      <c r="I1848" s="211">
        <v>0.47504892113582819</v>
      </c>
      <c r="J1848" s="211">
        <v>0.43170831995552317</v>
      </c>
      <c r="K1848" s="211">
        <v>0.59926644101011761</v>
      </c>
      <c r="L1848" s="211">
        <v>0.27499540139930218</v>
      </c>
      <c r="M1848" s="211">
        <v>0.12064587725095259</v>
      </c>
      <c r="N1848" s="211">
        <v>0.57046899989557687</v>
      </c>
      <c r="O1848" s="211">
        <v>0.61225162076097717</v>
      </c>
      <c r="P1848" s="211">
        <v>7.0835320656660331E-2</v>
      </c>
      <c r="Q1848" s="211">
        <v>0.11086529971713038</v>
      </c>
      <c r="R1848" s="211">
        <v>0.41219936346747071</v>
      </c>
      <c r="S1848" s="211">
        <v>0.34095159783854651</v>
      </c>
      <c r="T1848" s="211">
        <v>0.54286021804539497</v>
      </c>
      <c r="U1848" s="211">
        <v>0.3412182640850962</v>
      </c>
      <c r="V1848" s="211">
        <v>0.18911293498277001</v>
      </c>
      <c r="W1848" s="211">
        <v>0.49286603386470995</v>
      </c>
      <c r="X1848" s="211">
        <v>0.28007367498298291</v>
      </c>
      <c r="Y1848" s="211">
        <v>0.57210010227762598</v>
      </c>
      <c r="Z1848" s="211">
        <v>0.14942181535256605</v>
      </c>
      <c r="AA1848" s="212">
        <v>0.11739509461326397</v>
      </c>
    </row>
    <row r="1849" spans="1:27" x14ac:dyDescent="0.35">
      <c r="A1849" s="210" t="s">
        <v>2525</v>
      </c>
      <c r="B1849" s="217">
        <v>130.24977760996907</v>
      </c>
      <c r="C1849" s="211">
        <v>5.9884052460182115E-2</v>
      </c>
      <c r="D1849" s="211">
        <v>0.1301239222838107</v>
      </c>
      <c r="E1849" s="211">
        <v>7.8313982070594465E-2</v>
      </c>
      <c r="F1849" s="211">
        <v>0.10820210618336303</v>
      </c>
      <c r="G1849" s="211">
        <v>0.11579263715097704</v>
      </c>
      <c r="H1849" s="211">
        <v>0.12218476644166378</v>
      </c>
      <c r="I1849" s="211">
        <v>0.50794166504359783</v>
      </c>
      <c r="J1849" s="211">
        <v>0.44158974237381082</v>
      </c>
      <c r="K1849" s="211">
        <v>0.63020735892441149</v>
      </c>
      <c r="L1849" s="211">
        <v>0.27697498865126302</v>
      </c>
      <c r="M1849" s="211">
        <v>8.867033354025794E-2</v>
      </c>
      <c r="N1849" s="211">
        <v>0.53109832881609709</v>
      </c>
      <c r="O1849" s="211">
        <v>0.65383938429244404</v>
      </c>
      <c r="P1849" s="211">
        <v>7.2130684344134707E-2</v>
      </c>
      <c r="Q1849" s="211">
        <v>7.7971806920970624E-2</v>
      </c>
      <c r="R1849" s="211">
        <v>0.43870284155296052</v>
      </c>
      <c r="S1849" s="211">
        <v>0.27811806241833176</v>
      </c>
      <c r="T1849" s="211">
        <v>0.48596247371070123</v>
      </c>
      <c r="U1849" s="211">
        <v>0.4336177342187143</v>
      </c>
      <c r="V1849" s="211">
        <v>7.4560798389213256E-2</v>
      </c>
      <c r="W1849" s="211">
        <v>0.51822937529855839</v>
      </c>
      <c r="X1849" s="211">
        <v>0.40301571670098868</v>
      </c>
      <c r="Y1849" s="211">
        <v>0.74483969092682056</v>
      </c>
      <c r="Z1849" s="211">
        <v>0.14862915503312624</v>
      </c>
      <c r="AA1849" s="212">
        <v>0.12431142578753691</v>
      </c>
    </row>
    <row r="1850" spans="1:27" x14ac:dyDescent="0.35">
      <c r="A1850" s="210" t="s">
        <v>2526</v>
      </c>
      <c r="B1850" s="217">
        <v>143.19080807091325</v>
      </c>
      <c r="C1850" s="211">
        <v>7.9523145706218129E-2</v>
      </c>
      <c r="D1850" s="211">
        <v>0.12274686478914423</v>
      </c>
      <c r="E1850" s="211">
        <v>7.7362693706495386E-2</v>
      </c>
      <c r="F1850" s="211">
        <v>9.1894029043888395E-2</v>
      </c>
      <c r="G1850" s="211">
        <v>0.12518415147901146</v>
      </c>
      <c r="H1850" s="211">
        <v>0.12101829848496262</v>
      </c>
      <c r="I1850" s="211">
        <v>0.48131583594561028</v>
      </c>
      <c r="J1850" s="211">
        <v>0.42312830620782266</v>
      </c>
      <c r="K1850" s="211">
        <v>0.63880940678357367</v>
      </c>
      <c r="L1850" s="211">
        <v>0.27132175449847107</v>
      </c>
      <c r="M1850" s="211">
        <v>9.5039367226680549E-2</v>
      </c>
      <c r="N1850" s="211">
        <v>0.51761858319882315</v>
      </c>
      <c r="O1850" s="211">
        <v>0.78545133204190365</v>
      </c>
      <c r="P1850" s="211">
        <v>7.3560070491548279E-2</v>
      </c>
      <c r="Q1850" s="211">
        <v>0.10390303572907189</v>
      </c>
      <c r="R1850" s="211">
        <v>0.37586916002051252</v>
      </c>
      <c r="S1850" s="211">
        <v>0.34517029302936247</v>
      </c>
      <c r="T1850" s="211">
        <v>0.57505482971938127</v>
      </c>
      <c r="U1850" s="211">
        <v>0.37587166151001167</v>
      </c>
      <c r="V1850" s="211">
        <v>9.4743108196735773E-2</v>
      </c>
      <c r="W1850" s="211">
        <v>0.50370211398170062</v>
      </c>
      <c r="X1850" s="211">
        <v>0.32190585008544581</v>
      </c>
      <c r="Y1850" s="211">
        <v>0.55238538916435176</v>
      </c>
      <c r="Z1850" s="211">
        <v>0.1397961103220241</v>
      </c>
      <c r="AA1850" s="212">
        <v>0.11900132927888875</v>
      </c>
    </row>
    <row r="1851" spans="1:27" x14ac:dyDescent="0.35">
      <c r="A1851" s="210" t="s">
        <v>2527</v>
      </c>
      <c r="B1851" s="217">
        <v>190.68718390362997</v>
      </c>
      <c r="C1851" s="211">
        <v>6.0148060506583417E-2</v>
      </c>
      <c r="D1851" s="211">
        <v>0.12786171793381051</v>
      </c>
      <c r="E1851" s="211">
        <v>7.4850088742229953E-2</v>
      </c>
      <c r="F1851" s="211">
        <v>8.348695197586517E-2</v>
      </c>
      <c r="G1851" s="211">
        <v>0.12249381592397406</v>
      </c>
      <c r="H1851" s="211">
        <v>0.1113053482925314</v>
      </c>
      <c r="I1851" s="211">
        <v>0.45251799638145596</v>
      </c>
      <c r="J1851" s="211">
        <v>0.42099896394474184</v>
      </c>
      <c r="K1851" s="211">
        <v>0.63825956174247234</v>
      </c>
      <c r="L1851" s="211">
        <v>0.27958046104674339</v>
      </c>
      <c r="M1851" s="211">
        <v>0.11730258638442528</v>
      </c>
      <c r="N1851" s="211">
        <v>0.51162100109907649</v>
      </c>
      <c r="O1851" s="211">
        <v>0.79197626155676693</v>
      </c>
      <c r="P1851" s="211">
        <v>7.2035249040544438E-2</v>
      </c>
      <c r="Q1851" s="211">
        <v>0.11929748653221289</v>
      </c>
      <c r="R1851" s="211">
        <v>0.44986197899395725</v>
      </c>
      <c r="S1851" s="211">
        <v>0.40471396068764504</v>
      </c>
      <c r="T1851" s="211">
        <v>0.5097064156839064</v>
      </c>
      <c r="U1851" s="211">
        <v>0.42761577142462204</v>
      </c>
      <c r="V1851" s="211">
        <v>0.1387963231346529</v>
      </c>
      <c r="W1851" s="211">
        <v>0.60471592113835215</v>
      </c>
      <c r="X1851" s="211">
        <v>0.40959202375096165</v>
      </c>
      <c r="Y1851" s="211">
        <v>0.67619138734330531</v>
      </c>
      <c r="Z1851" s="211">
        <v>0.14831177900188655</v>
      </c>
      <c r="AA1851" s="212">
        <v>0.11857453295021149</v>
      </c>
    </row>
    <row r="1852" spans="1:27" x14ac:dyDescent="0.35">
      <c r="A1852" s="210" t="s">
        <v>2528</v>
      </c>
      <c r="B1852" s="217">
        <v>112.66860697856323</v>
      </c>
      <c r="C1852" s="211">
        <v>4.7997394489343974E-2</v>
      </c>
      <c r="D1852" s="211">
        <v>0.12447170521820211</v>
      </c>
      <c r="E1852" s="211">
        <v>7.2711121157111536E-2</v>
      </c>
      <c r="F1852" s="211">
        <v>8.7766789087870833E-2</v>
      </c>
      <c r="G1852" s="211">
        <v>0.11745786122713658</v>
      </c>
      <c r="H1852" s="211">
        <v>0.12677378660993519</v>
      </c>
      <c r="I1852" s="211">
        <v>0.49495236756841826</v>
      </c>
      <c r="J1852" s="211">
        <v>0.42548975130142286</v>
      </c>
      <c r="K1852" s="211">
        <v>0.63992238550394109</v>
      </c>
      <c r="L1852" s="211">
        <v>0.28191576933070628</v>
      </c>
      <c r="M1852" s="211">
        <v>9.537693702016975E-2</v>
      </c>
      <c r="N1852" s="211">
        <v>0.50472614017117501</v>
      </c>
      <c r="O1852" s="211">
        <v>0.69124556900420353</v>
      </c>
      <c r="P1852" s="211">
        <v>7.1727172468744965E-2</v>
      </c>
      <c r="Q1852" s="211">
        <v>9.5504141020913633E-2</v>
      </c>
      <c r="R1852" s="211">
        <v>0.39574668422519771</v>
      </c>
      <c r="S1852" s="211">
        <v>0.33183978213339582</v>
      </c>
      <c r="T1852" s="211">
        <v>0.59253039839683563</v>
      </c>
      <c r="U1852" s="211">
        <v>0.36092813227243326</v>
      </c>
      <c r="V1852" s="211">
        <v>6.1798477930989165E-2</v>
      </c>
      <c r="W1852" s="211">
        <v>0.54387629877319843</v>
      </c>
      <c r="X1852" s="211">
        <v>0.27007148822579852</v>
      </c>
      <c r="Y1852" s="211">
        <v>0.58007440999336568</v>
      </c>
      <c r="Z1852" s="211">
        <v>0.14430899095230637</v>
      </c>
      <c r="AA1852" s="212">
        <v>0.12590001447474611</v>
      </c>
    </row>
    <row r="1853" spans="1:27" x14ac:dyDescent="0.35">
      <c r="A1853" s="210" t="s">
        <v>2529</v>
      </c>
      <c r="B1853" s="217">
        <v>100.19069030489086</v>
      </c>
      <c r="C1853" s="211">
        <v>5.3342394028945708E-2</v>
      </c>
      <c r="D1853" s="211">
        <v>0.12616587528284937</v>
      </c>
      <c r="E1853" s="211">
        <v>7.9052410670760978E-2</v>
      </c>
      <c r="F1853" s="211">
        <v>0.10157782847029406</v>
      </c>
      <c r="G1853" s="211">
        <v>0.12581685220121253</v>
      </c>
      <c r="H1853" s="211">
        <v>0.12498728946181485</v>
      </c>
      <c r="I1853" s="211">
        <v>0.43723674983551458</v>
      </c>
      <c r="J1853" s="211">
        <v>0.42953279544056866</v>
      </c>
      <c r="K1853" s="211">
        <v>0.58768333533031558</v>
      </c>
      <c r="L1853" s="211">
        <v>0.28181401698899011</v>
      </c>
      <c r="M1853" s="211">
        <v>9.2188228879570455E-2</v>
      </c>
      <c r="N1853" s="211">
        <v>0.3687842599305402</v>
      </c>
      <c r="O1853" s="211">
        <v>0.61218214488877398</v>
      </c>
      <c r="P1853" s="211">
        <v>6.2923106133018214E-2</v>
      </c>
      <c r="Q1853" s="211">
        <v>7.3644079573183127E-2</v>
      </c>
      <c r="R1853" s="211">
        <v>0.46498862948185604</v>
      </c>
      <c r="S1853" s="211">
        <v>0.36118913168169986</v>
      </c>
      <c r="T1853" s="211">
        <v>0.48285023459122883</v>
      </c>
      <c r="U1853" s="211">
        <v>0.36711150372736123</v>
      </c>
      <c r="V1853" s="211">
        <v>6.4653515378865989E-2</v>
      </c>
      <c r="W1853" s="211">
        <v>0.49298460473278177</v>
      </c>
      <c r="X1853" s="211">
        <v>0.36096376447402895</v>
      </c>
      <c r="Y1853" s="211">
        <v>0.62991454851540118</v>
      </c>
      <c r="Z1853" s="211">
        <v>0.14335826118030454</v>
      </c>
      <c r="AA1853" s="212">
        <v>0.12207747583460067</v>
      </c>
    </row>
    <row r="1854" spans="1:27" x14ac:dyDescent="0.35">
      <c r="A1854" s="210" t="s">
        <v>2530</v>
      </c>
      <c r="B1854" s="217">
        <v>137.74945562908437</v>
      </c>
      <c r="C1854" s="211">
        <v>7.4094726821545484E-2</v>
      </c>
      <c r="D1854" s="211">
        <v>0.11985362370791319</v>
      </c>
      <c r="E1854" s="211">
        <v>8.1575001196040137E-2</v>
      </c>
      <c r="F1854" s="211">
        <v>9.5386380237946419E-2</v>
      </c>
      <c r="G1854" s="211">
        <v>0.11692291307995836</v>
      </c>
      <c r="H1854" s="211">
        <v>0.11997897884844054</v>
      </c>
      <c r="I1854" s="211">
        <v>0.44507630459399461</v>
      </c>
      <c r="J1854" s="211">
        <v>0.47625453641525295</v>
      </c>
      <c r="K1854" s="211">
        <v>0.62828749570344655</v>
      </c>
      <c r="L1854" s="211">
        <v>0.2757191393064371</v>
      </c>
      <c r="M1854" s="211">
        <v>0.1066367238409659</v>
      </c>
      <c r="N1854" s="211">
        <v>0.53736799008519875</v>
      </c>
      <c r="O1854" s="211">
        <v>0.60355562594085899</v>
      </c>
      <c r="P1854" s="211">
        <v>6.3756796790396461E-2</v>
      </c>
      <c r="Q1854" s="211">
        <v>0.10663222813126366</v>
      </c>
      <c r="R1854" s="211">
        <v>0.43403742555261099</v>
      </c>
      <c r="S1854" s="211">
        <v>0.27282002891243651</v>
      </c>
      <c r="T1854" s="211">
        <v>0.50637111853755157</v>
      </c>
      <c r="U1854" s="211">
        <v>0.518477489960949</v>
      </c>
      <c r="V1854" s="211">
        <v>6.810194963402369E-2</v>
      </c>
      <c r="W1854" s="211">
        <v>0.61128966469682178</v>
      </c>
      <c r="X1854" s="211">
        <v>0.33973796738105211</v>
      </c>
      <c r="Y1854" s="211">
        <v>0.75239385660656122</v>
      </c>
      <c r="Z1854" s="211">
        <v>0.1443599795286063</v>
      </c>
      <c r="AA1854" s="212">
        <v>0.11998934120771609</v>
      </c>
    </row>
    <row r="1855" spans="1:27" x14ac:dyDescent="0.35">
      <c r="A1855" s="210" t="s">
        <v>2531</v>
      </c>
      <c r="B1855" s="217">
        <v>141.02839406766901</v>
      </c>
      <c r="C1855" s="211">
        <v>7.9340920503326223E-2</v>
      </c>
      <c r="D1855" s="211">
        <v>0.13196862680490248</v>
      </c>
      <c r="E1855" s="211">
        <v>8.208069025800048E-2</v>
      </c>
      <c r="F1855" s="211">
        <v>8.5896582237759436E-2</v>
      </c>
      <c r="G1855" s="211">
        <v>0.11716773096963627</v>
      </c>
      <c r="H1855" s="211">
        <v>0.12243179138211566</v>
      </c>
      <c r="I1855" s="211">
        <v>0.49399669001961083</v>
      </c>
      <c r="J1855" s="211">
        <v>0.42481165983091396</v>
      </c>
      <c r="K1855" s="211">
        <v>0.64210266627045209</v>
      </c>
      <c r="L1855" s="211">
        <v>0.27474126295297208</v>
      </c>
      <c r="M1855" s="211">
        <v>0.1116261664990416</v>
      </c>
      <c r="N1855" s="211">
        <v>0.47293822908797223</v>
      </c>
      <c r="O1855" s="211">
        <v>0.6866376634541933</v>
      </c>
      <c r="P1855" s="211">
        <v>6.7251582259881315E-2</v>
      </c>
      <c r="Q1855" s="211">
        <v>0.12860110011608583</v>
      </c>
      <c r="R1855" s="211">
        <v>0.45659787767390592</v>
      </c>
      <c r="S1855" s="211">
        <v>0.34225583412514304</v>
      </c>
      <c r="T1855" s="211">
        <v>0.62482099241353928</v>
      </c>
      <c r="U1855" s="211">
        <v>0.44439529586404647</v>
      </c>
      <c r="V1855" s="211">
        <v>6.7917244784187591E-2</v>
      </c>
      <c r="W1855" s="211">
        <v>0.46586041165392478</v>
      </c>
      <c r="X1855" s="211">
        <v>0.33165360590796106</v>
      </c>
      <c r="Y1855" s="211">
        <v>0.55912482891941329</v>
      </c>
      <c r="Z1855" s="211">
        <v>0.14899563217591869</v>
      </c>
      <c r="AA1855" s="212">
        <v>0.11576907528505967</v>
      </c>
    </row>
    <row r="1856" spans="1:27" x14ac:dyDescent="0.35">
      <c r="A1856" s="210" t="s">
        <v>2532</v>
      </c>
      <c r="B1856" s="217">
        <v>124.43554792595305</v>
      </c>
      <c r="C1856" s="211">
        <v>6.2060970156661351E-2</v>
      </c>
      <c r="D1856" s="211">
        <v>0.11566782443451651</v>
      </c>
      <c r="E1856" s="211">
        <v>6.61827325500845E-2</v>
      </c>
      <c r="F1856" s="211">
        <v>7.5468232686694281E-2</v>
      </c>
      <c r="G1856" s="211">
        <v>0.11932207790506635</v>
      </c>
      <c r="H1856" s="211">
        <v>0.11093450207518966</v>
      </c>
      <c r="I1856" s="211">
        <v>0.4982203008503423</v>
      </c>
      <c r="J1856" s="211">
        <v>0.41711161672087604</v>
      </c>
      <c r="K1856" s="211">
        <v>0.6481939691159011</v>
      </c>
      <c r="L1856" s="211">
        <v>0.2733443645754951</v>
      </c>
      <c r="M1856" s="211">
        <v>0.10603472500171852</v>
      </c>
      <c r="N1856" s="211">
        <v>0.56374845316012434</v>
      </c>
      <c r="O1856" s="211">
        <v>0.66722597795557803</v>
      </c>
      <c r="P1856" s="211">
        <v>7.0768664980548096E-2</v>
      </c>
      <c r="Q1856" s="211">
        <v>6.7259503409087026E-2</v>
      </c>
      <c r="R1856" s="211">
        <v>0.46200372735360629</v>
      </c>
      <c r="S1856" s="211">
        <v>0.41474992666288363</v>
      </c>
      <c r="T1856" s="211">
        <v>0.48506432949998146</v>
      </c>
      <c r="U1856" s="211">
        <v>0.32801067580010151</v>
      </c>
      <c r="V1856" s="211">
        <v>8.4306473605694252E-2</v>
      </c>
      <c r="W1856" s="211">
        <v>0.58773779044566921</v>
      </c>
      <c r="X1856" s="211">
        <v>0.37352420284511556</v>
      </c>
      <c r="Y1856" s="211">
        <v>0.60974767215224013</v>
      </c>
      <c r="Z1856" s="211">
        <v>0.13906929570973134</v>
      </c>
      <c r="AA1856" s="212">
        <v>0.11919416011260882</v>
      </c>
    </row>
    <row r="1857" spans="1:27" x14ac:dyDescent="0.35">
      <c r="A1857" s="210" t="s">
        <v>2533</v>
      </c>
      <c r="B1857" s="217">
        <v>151.30682764911069</v>
      </c>
      <c r="C1857" s="211">
        <v>8.1835696188544776E-2</v>
      </c>
      <c r="D1857" s="211">
        <v>0.13127874659958971</v>
      </c>
      <c r="E1857" s="211">
        <v>6.943016769768412E-2</v>
      </c>
      <c r="F1857" s="211">
        <v>9.6864797467089203E-2</v>
      </c>
      <c r="G1857" s="211">
        <v>0.12040757217317363</v>
      </c>
      <c r="H1857" s="211">
        <v>0.10523525645772906</v>
      </c>
      <c r="I1857" s="211">
        <v>0.52687497475906475</v>
      </c>
      <c r="J1857" s="211">
        <v>0.47150784687268016</v>
      </c>
      <c r="K1857" s="211">
        <v>0.56656649168572704</v>
      </c>
      <c r="L1857" s="211">
        <v>0.27787867439396496</v>
      </c>
      <c r="M1857" s="211">
        <v>9.4040709864183364E-2</v>
      </c>
      <c r="N1857" s="211">
        <v>0.45433822811772323</v>
      </c>
      <c r="O1857" s="211">
        <v>0.72278056577559591</v>
      </c>
      <c r="P1857" s="211">
        <v>7.3594538778692487E-2</v>
      </c>
      <c r="Q1857" s="211">
        <v>0.11885914280976623</v>
      </c>
      <c r="R1857" s="211">
        <v>0.43238284953297074</v>
      </c>
      <c r="S1857" s="211">
        <v>0.29978517034908508</v>
      </c>
      <c r="T1857" s="211">
        <v>0.45704329354294393</v>
      </c>
      <c r="U1857" s="211">
        <v>0.55666857951510307</v>
      </c>
      <c r="V1857" s="211">
        <v>0.11014891292532381</v>
      </c>
      <c r="W1857" s="211">
        <v>0.48374469214949334</v>
      </c>
      <c r="X1857" s="211">
        <v>0.30166140829222465</v>
      </c>
      <c r="Y1857" s="211">
        <v>0.70364154466493578</v>
      </c>
      <c r="Z1857" s="211">
        <v>0.14909662319406231</v>
      </c>
      <c r="AA1857" s="212">
        <v>0.12635464077130368</v>
      </c>
    </row>
    <row r="1858" spans="1:27" x14ac:dyDescent="0.35">
      <c r="A1858" s="210" t="s">
        <v>2534</v>
      </c>
      <c r="B1858" s="217">
        <v>134.7001824533474</v>
      </c>
      <c r="C1858" s="211">
        <v>6.3387588117279903E-2</v>
      </c>
      <c r="D1858" s="211">
        <v>0.1199612188483862</v>
      </c>
      <c r="E1858" s="211">
        <v>8.947028144486148E-2</v>
      </c>
      <c r="F1858" s="211">
        <v>0.10920754841668272</v>
      </c>
      <c r="G1858" s="211">
        <v>0.11972278664421482</v>
      </c>
      <c r="H1858" s="211">
        <v>0.12780936801312293</v>
      </c>
      <c r="I1858" s="211">
        <v>0.51399643958540342</v>
      </c>
      <c r="J1858" s="211">
        <v>0.48832981678345261</v>
      </c>
      <c r="K1858" s="211">
        <v>0.50816325717000865</v>
      </c>
      <c r="L1858" s="211">
        <v>0.26774240927056464</v>
      </c>
      <c r="M1858" s="211">
        <v>9.3681978640435412E-2</v>
      </c>
      <c r="N1858" s="211">
        <v>0.55603749217410936</v>
      </c>
      <c r="O1858" s="211">
        <v>0.7164142484067284</v>
      </c>
      <c r="P1858" s="211">
        <v>6.1827076710973469E-2</v>
      </c>
      <c r="Q1858" s="211">
        <v>8.9741583226306237E-2</v>
      </c>
      <c r="R1858" s="211">
        <v>0.45373180430572663</v>
      </c>
      <c r="S1858" s="211">
        <v>0.40708461893567288</v>
      </c>
      <c r="T1858" s="211">
        <v>0.5551796968109447</v>
      </c>
      <c r="U1858" s="211">
        <v>0.45832239753543502</v>
      </c>
      <c r="V1858" s="211">
        <v>5.683424524810754E-2</v>
      </c>
      <c r="W1858" s="211">
        <v>0.55196037976133061</v>
      </c>
      <c r="X1858" s="211">
        <v>0.24786126630721339</v>
      </c>
      <c r="Y1858" s="211">
        <v>0.75187940401521192</v>
      </c>
      <c r="Z1858" s="211">
        <v>0.14983100485232159</v>
      </c>
      <c r="AA1858" s="212">
        <v>0.11132563393403384</v>
      </c>
    </row>
    <row r="1859" spans="1:27" x14ac:dyDescent="0.35">
      <c r="A1859" s="210" t="s">
        <v>2535</v>
      </c>
      <c r="B1859" s="217">
        <v>130.69577923577333</v>
      </c>
      <c r="C1859" s="211">
        <v>5.6612148604154686E-2</v>
      </c>
      <c r="D1859" s="211">
        <v>0.12175342086464593</v>
      </c>
      <c r="E1859" s="211">
        <v>6.7312214222412611E-2</v>
      </c>
      <c r="F1859" s="211">
        <v>0.10230640970199573</v>
      </c>
      <c r="G1859" s="211">
        <v>0.12539911580037683</v>
      </c>
      <c r="H1859" s="211">
        <v>0.12201639787520646</v>
      </c>
      <c r="I1859" s="211">
        <v>0.532472907819727</v>
      </c>
      <c r="J1859" s="211">
        <v>0.45923303403605548</v>
      </c>
      <c r="K1859" s="211">
        <v>0.60258023393697346</v>
      </c>
      <c r="L1859" s="211">
        <v>0.26949220277672309</v>
      </c>
      <c r="M1859" s="211">
        <v>0.10869663655524384</v>
      </c>
      <c r="N1859" s="211">
        <v>0.51687142862516533</v>
      </c>
      <c r="O1859" s="211">
        <v>0.68865562281932013</v>
      </c>
      <c r="P1859" s="211">
        <v>6.6475523108434867E-2</v>
      </c>
      <c r="Q1859" s="211">
        <v>8.3521221031386997E-2</v>
      </c>
      <c r="R1859" s="211">
        <v>0.48519056680607675</v>
      </c>
      <c r="S1859" s="211">
        <v>0.32943831964233039</v>
      </c>
      <c r="T1859" s="211">
        <v>0.5347758637829918</v>
      </c>
      <c r="U1859" s="211">
        <v>0.38406365766467804</v>
      </c>
      <c r="V1859" s="211">
        <v>0.10386977890194411</v>
      </c>
      <c r="W1859" s="211">
        <v>0.57152588671711191</v>
      </c>
      <c r="X1859" s="211">
        <v>0.27550280532447513</v>
      </c>
      <c r="Y1859" s="211">
        <v>0.57199904957551284</v>
      </c>
      <c r="Z1859" s="211">
        <v>0.14993750723608859</v>
      </c>
      <c r="AA1859" s="212">
        <v>0.11949547321248666</v>
      </c>
    </row>
    <row r="1860" spans="1:27" x14ac:dyDescent="0.35">
      <c r="A1860" s="210" t="s">
        <v>2536</v>
      </c>
      <c r="B1860" s="217">
        <v>138.13273863074204</v>
      </c>
      <c r="C1860" s="211">
        <v>7.3651599812438795E-2</v>
      </c>
      <c r="D1860" s="211">
        <v>0.12180906507117728</v>
      </c>
      <c r="E1860" s="211">
        <v>8.2211709070002734E-2</v>
      </c>
      <c r="F1860" s="211">
        <v>8.7488250859802857E-2</v>
      </c>
      <c r="G1860" s="211">
        <v>0.12687573992855508</v>
      </c>
      <c r="H1860" s="211">
        <v>0.11316191129656308</v>
      </c>
      <c r="I1860" s="211">
        <v>0.52275888094585565</v>
      </c>
      <c r="J1860" s="211">
        <v>0.48961683325059946</v>
      </c>
      <c r="K1860" s="211">
        <v>0.62790243149130642</v>
      </c>
      <c r="L1860" s="211">
        <v>0.27419064290732093</v>
      </c>
      <c r="M1860" s="211">
        <v>9.7263631233742917E-2</v>
      </c>
      <c r="N1860" s="211">
        <v>0.42624716746994451</v>
      </c>
      <c r="O1860" s="211">
        <v>0.71328095121621859</v>
      </c>
      <c r="P1860" s="211">
        <v>6.5551644554669081E-2</v>
      </c>
      <c r="Q1860" s="211">
        <v>0.14476310460250674</v>
      </c>
      <c r="R1860" s="211">
        <v>0.43859676150920807</v>
      </c>
      <c r="S1860" s="211">
        <v>0.4122234800742402</v>
      </c>
      <c r="T1860" s="211">
        <v>0.49829022231087861</v>
      </c>
      <c r="U1860" s="211">
        <v>0.43300904038178256</v>
      </c>
      <c r="V1860" s="211">
        <v>9.2337485430959071E-2</v>
      </c>
      <c r="W1860" s="211">
        <v>0.58319334819537305</v>
      </c>
      <c r="X1860" s="211">
        <v>0.38854635649947422</v>
      </c>
      <c r="Y1860" s="211">
        <v>0.58110581357084534</v>
      </c>
      <c r="Z1860" s="211">
        <v>0.14397080464879169</v>
      </c>
      <c r="AA1860" s="212">
        <v>0.11680503805755896</v>
      </c>
    </row>
    <row r="1861" spans="1:27" x14ac:dyDescent="0.35">
      <c r="A1861" s="210" t="s">
        <v>2537</v>
      </c>
      <c r="B1861" s="217">
        <v>142.21504708386118</v>
      </c>
      <c r="C1861" s="211">
        <v>5.4104293791957282E-2</v>
      </c>
      <c r="D1861" s="211">
        <v>0.11819029266339684</v>
      </c>
      <c r="E1861" s="211">
        <v>6.8851758178777506E-2</v>
      </c>
      <c r="F1861" s="211">
        <v>9.5785694778737121E-2</v>
      </c>
      <c r="G1861" s="211">
        <v>0.11517152909724136</v>
      </c>
      <c r="H1861" s="211">
        <v>0.11731116737979537</v>
      </c>
      <c r="I1861" s="211">
        <v>0.43635038343919103</v>
      </c>
      <c r="J1861" s="211">
        <v>0.46763328520749792</v>
      </c>
      <c r="K1861" s="211">
        <v>0.61936812878964465</v>
      </c>
      <c r="L1861" s="211">
        <v>0.27937906452312333</v>
      </c>
      <c r="M1861" s="211">
        <v>9.1155518677149022E-2</v>
      </c>
      <c r="N1861" s="211">
        <v>0.36819420671139241</v>
      </c>
      <c r="O1861" s="211">
        <v>0.52105460517304392</v>
      </c>
      <c r="P1861" s="211">
        <v>6.3224110296116992E-2</v>
      </c>
      <c r="Q1861" s="211">
        <v>0.11108542713021191</v>
      </c>
      <c r="R1861" s="211">
        <v>0.4329076119947054</v>
      </c>
      <c r="S1861" s="211">
        <v>0.36083980646352831</v>
      </c>
      <c r="T1861" s="211">
        <v>0.5244874838350263</v>
      </c>
      <c r="U1861" s="211">
        <v>0.36733401653033626</v>
      </c>
      <c r="V1861" s="211">
        <v>0.17438284659760447</v>
      </c>
      <c r="W1861" s="211">
        <v>0.56398712415527097</v>
      </c>
      <c r="X1861" s="211">
        <v>0.36536562766794251</v>
      </c>
      <c r="Y1861" s="211">
        <v>0.68687282650149095</v>
      </c>
      <c r="Z1861" s="211">
        <v>0.14925825223700667</v>
      </c>
      <c r="AA1861" s="212">
        <v>0.11914226366904805</v>
      </c>
    </row>
    <row r="1862" spans="1:27" x14ac:dyDescent="0.35">
      <c r="A1862" s="210" t="s">
        <v>2538</v>
      </c>
      <c r="B1862" s="217">
        <v>123.74299775937928</v>
      </c>
      <c r="C1862" s="211">
        <v>5.2136262069526033E-2</v>
      </c>
      <c r="D1862" s="211">
        <v>0.12582216632182583</v>
      </c>
      <c r="E1862" s="211">
        <v>7.870609830663855E-2</v>
      </c>
      <c r="F1862" s="211">
        <v>8.462163821825551E-2</v>
      </c>
      <c r="G1862" s="211">
        <v>0.12197677115490541</v>
      </c>
      <c r="H1862" s="211">
        <v>0.12141778106351572</v>
      </c>
      <c r="I1862" s="211">
        <v>0.44131428008131118</v>
      </c>
      <c r="J1862" s="211">
        <v>0.44872048982995194</v>
      </c>
      <c r="K1862" s="211">
        <v>0.55910536776441322</v>
      </c>
      <c r="L1862" s="211">
        <v>0.27955908816663372</v>
      </c>
      <c r="M1862" s="211">
        <v>0.10318097479212043</v>
      </c>
      <c r="N1862" s="211">
        <v>0.56857807373357749</v>
      </c>
      <c r="O1862" s="211">
        <v>0.65920430799732799</v>
      </c>
      <c r="P1862" s="211">
        <v>6.5796736975528541E-2</v>
      </c>
      <c r="Q1862" s="211">
        <v>4.5625849085556884E-2</v>
      </c>
      <c r="R1862" s="211">
        <v>0.44721919970959778</v>
      </c>
      <c r="S1862" s="211">
        <v>0.36965911203392426</v>
      </c>
      <c r="T1862" s="211">
        <v>0.64061238799326281</v>
      </c>
      <c r="U1862" s="211">
        <v>0.43931066388553019</v>
      </c>
      <c r="V1862" s="211">
        <v>7.7382481921984589E-2</v>
      </c>
      <c r="W1862" s="211">
        <v>0.52756790961160338</v>
      </c>
      <c r="X1862" s="211">
        <v>0.33842638573215111</v>
      </c>
      <c r="Y1862" s="211">
        <v>0.56762791951735636</v>
      </c>
      <c r="Z1862" s="211">
        <v>0.14211768039774039</v>
      </c>
      <c r="AA1862" s="212">
        <v>0.12307637113882863</v>
      </c>
    </row>
    <row r="1863" spans="1:27" x14ac:dyDescent="0.35">
      <c r="A1863" s="210" t="s">
        <v>2539</v>
      </c>
      <c r="B1863" s="217">
        <v>131.05192144830343</v>
      </c>
      <c r="C1863" s="211">
        <v>6.7749305418660852E-2</v>
      </c>
      <c r="D1863" s="211">
        <v>0.11853374839521207</v>
      </c>
      <c r="E1863" s="211">
        <v>8.0173618550806999E-2</v>
      </c>
      <c r="F1863" s="211">
        <v>9.6749892115430766E-2</v>
      </c>
      <c r="G1863" s="211">
        <v>0.12651252627632006</v>
      </c>
      <c r="H1863" s="211">
        <v>0.10571460488180259</v>
      </c>
      <c r="I1863" s="211">
        <v>0.50943635368935281</v>
      </c>
      <c r="J1863" s="211">
        <v>0.4351000101179327</v>
      </c>
      <c r="K1863" s="211">
        <v>0.6136997208136824</v>
      </c>
      <c r="L1863" s="211">
        <v>0.28323429266046957</v>
      </c>
      <c r="M1863" s="211">
        <v>9.2383670485055497E-2</v>
      </c>
      <c r="N1863" s="211">
        <v>0.3478014537559232</v>
      </c>
      <c r="O1863" s="211">
        <v>0.52094779562337745</v>
      </c>
      <c r="P1863" s="211">
        <v>6.7853104778519385E-2</v>
      </c>
      <c r="Q1863" s="211">
        <v>8.8018908311559008E-2</v>
      </c>
      <c r="R1863" s="211">
        <v>0.40561645791851181</v>
      </c>
      <c r="S1863" s="211">
        <v>0.38972487854166554</v>
      </c>
      <c r="T1863" s="211">
        <v>0.50981305663134935</v>
      </c>
      <c r="U1863" s="211">
        <v>0.34805930245080968</v>
      </c>
      <c r="V1863" s="211">
        <v>0.12790855986817573</v>
      </c>
      <c r="W1863" s="211">
        <v>0.50398696966215806</v>
      </c>
      <c r="X1863" s="211">
        <v>0.33970866985258991</v>
      </c>
      <c r="Y1863" s="211">
        <v>0.68642318939389324</v>
      </c>
      <c r="Z1863" s="211">
        <v>0.14979534230136232</v>
      </c>
      <c r="AA1863" s="212">
        <v>0.11899468754250107</v>
      </c>
    </row>
    <row r="1864" spans="1:27" x14ac:dyDescent="0.35">
      <c r="A1864" s="210" t="s">
        <v>2540</v>
      </c>
      <c r="B1864" s="217">
        <v>124.14921175186592</v>
      </c>
      <c r="C1864" s="211">
        <v>5.4755556965325587E-2</v>
      </c>
      <c r="D1864" s="211">
        <v>0.1229226279562374</v>
      </c>
      <c r="E1864" s="211">
        <v>6.8995780200503468E-2</v>
      </c>
      <c r="F1864" s="211">
        <v>9.194469488187243E-2</v>
      </c>
      <c r="G1864" s="211">
        <v>0.12318905646429634</v>
      </c>
      <c r="H1864" s="211">
        <v>0.11781547632022479</v>
      </c>
      <c r="I1864" s="211">
        <v>0.42921763153317888</v>
      </c>
      <c r="J1864" s="211">
        <v>0.45275986705494597</v>
      </c>
      <c r="K1864" s="211">
        <v>0.6191997309956182</v>
      </c>
      <c r="L1864" s="211">
        <v>0.27333990185201357</v>
      </c>
      <c r="M1864" s="211">
        <v>0.10027086271286433</v>
      </c>
      <c r="N1864" s="211">
        <v>0.47903178831615706</v>
      </c>
      <c r="O1864" s="211">
        <v>0.71381137189566213</v>
      </c>
      <c r="P1864" s="211">
        <v>7.0446519941788577E-2</v>
      </c>
      <c r="Q1864" s="211">
        <v>0.12891848709477877</v>
      </c>
      <c r="R1864" s="211">
        <v>0.43565560412463844</v>
      </c>
      <c r="S1864" s="211">
        <v>0.26737854527286387</v>
      </c>
      <c r="T1864" s="211">
        <v>0.50211486894362489</v>
      </c>
      <c r="U1864" s="211">
        <v>0.41685633226866659</v>
      </c>
      <c r="V1864" s="211">
        <v>5.7793825921625241E-2</v>
      </c>
      <c r="W1864" s="211">
        <v>0.5635118670693342</v>
      </c>
      <c r="X1864" s="211">
        <v>0.39145871024743079</v>
      </c>
      <c r="Y1864" s="211">
        <v>0.63555148348564305</v>
      </c>
      <c r="Z1864" s="211">
        <v>0.14570232182293932</v>
      </c>
      <c r="AA1864" s="212">
        <v>0.11631016218728719</v>
      </c>
    </row>
    <row r="1865" spans="1:27" x14ac:dyDescent="0.35">
      <c r="A1865" s="210" t="s">
        <v>2541</v>
      </c>
      <c r="B1865" s="217">
        <v>124.82787863721487</v>
      </c>
      <c r="C1865" s="211">
        <v>4.982155088914688E-2</v>
      </c>
      <c r="D1865" s="211">
        <v>0.12841277857953054</v>
      </c>
      <c r="E1865" s="211">
        <v>8.1085452790516696E-2</v>
      </c>
      <c r="F1865" s="211">
        <v>9.4528035683602921E-2</v>
      </c>
      <c r="G1865" s="211">
        <v>0.12045157423218872</v>
      </c>
      <c r="H1865" s="211">
        <v>0.1185938644806724</v>
      </c>
      <c r="I1865" s="211">
        <v>0.52473407980707187</v>
      </c>
      <c r="J1865" s="211">
        <v>0.49115407104988879</v>
      </c>
      <c r="K1865" s="211">
        <v>0.61354447469619111</v>
      </c>
      <c r="L1865" s="211">
        <v>0.27423673351563216</v>
      </c>
      <c r="M1865" s="211">
        <v>8.4961045105664809E-2</v>
      </c>
      <c r="N1865" s="211">
        <v>0.50398381133682113</v>
      </c>
      <c r="O1865" s="211">
        <v>0.66781712843591579</v>
      </c>
      <c r="P1865" s="211">
        <v>6.6187102552981492E-2</v>
      </c>
      <c r="Q1865" s="211">
        <v>7.1794853705240691E-2</v>
      </c>
      <c r="R1865" s="211">
        <v>0.41387283380762807</v>
      </c>
      <c r="S1865" s="211">
        <v>0.33736371799877202</v>
      </c>
      <c r="T1865" s="211">
        <v>0.48292339694955522</v>
      </c>
      <c r="U1865" s="211">
        <v>0.46832914506160589</v>
      </c>
      <c r="V1865" s="211">
        <v>7.0658388108520959E-2</v>
      </c>
      <c r="W1865" s="211">
        <v>0.61555110711609629</v>
      </c>
      <c r="X1865" s="211">
        <v>0.38341752934131712</v>
      </c>
      <c r="Y1865" s="211">
        <v>0.59670358115359834</v>
      </c>
      <c r="Z1865" s="211">
        <v>0.14907765170759157</v>
      </c>
      <c r="AA1865" s="212">
        <v>0.11619788952525163</v>
      </c>
    </row>
    <row r="1866" spans="1:27" x14ac:dyDescent="0.35">
      <c r="A1866" s="210" t="s">
        <v>2542</v>
      </c>
      <c r="B1866" s="217">
        <v>122.51122267436435</v>
      </c>
      <c r="C1866" s="211">
        <v>6.5370081081018716E-2</v>
      </c>
      <c r="D1866" s="211">
        <v>0.12333697645221559</v>
      </c>
      <c r="E1866" s="211">
        <v>7.9802352467710752E-2</v>
      </c>
      <c r="F1866" s="211">
        <v>0.1048189889935031</v>
      </c>
      <c r="G1866" s="211">
        <v>0.11527346431983912</v>
      </c>
      <c r="H1866" s="211">
        <v>0.12329081801186101</v>
      </c>
      <c r="I1866" s="211">
        <v>0.51004204864157232</v>
      </c>
      <c r="J1866" s="211">
        <v>0.4327458221901021</v>
      </c>
      <c r="K1866" s="211">
        <v>0.63124008036283175</v>
      </c>
      <c r="L1866" s="211">
        <v>0.27874967484614799</v>
      </c>
      <c r="M1866" s="211">
        <v>0.10070575373015903</v>
      </c>
      <c r="N1866" s="211">
        <v>0.43397318617737213</v>
      </c>
      <c r="O1866" s="211">
        <v>0.72762246182865598</v>
      </c>
      <c r="P1866" s="211">
        <v>7.3140579281381998E-2</v>
      </c>
      <c r="Q1866" s="211">
        <v>9.270773941150233E-2</v>
      </c>
      <c r="R1866" s="211">
        <v>0.45677336052597795</v>
      </c>
      <c r="S1866" s="211">
        <v>0.36435597524961416</v>
      </c>
      <c r="T1866" s="211">
        <v>0.49931484903652723</v>
      </c>
      <c r="U1866" s="211">
        <v>0.37284660568088324</v>
      </c>
      <c r="V1866" s="211">
        <v>6.2944567221189213E-2</v>
      </c>
      <c r="W1866" s="211">
        <v>0.55472554358984971</v>
      </c>
      <c r="X1866" s="211">
        <v>0.30173260760848536</v>
      </c>
      <c r="Y1866" s="211">
        <v>0.73868116460117028</v>
      </c>
      <c r="Z1866" s="211">
        <v>0.1496809683971328</v>
      </c>
      <c r="AA1866" s="212">
        <v>0.1257467732059783</v>
      </c>
    </row>
    <row r="1867" spans="1:27" x14ac:dyDescent="0.35">
      <c r="A1867" s="210" t="s">
        <v>2543</v>
      </c>
      <c r="B1867" s="217">
        <v>177.11794075349266</v>
      </c>
      <c r="C1867" s="211">
        <v>5.593824093655244E-2</v>
      </c>
      <c r="D1867" s="211">
        <v>0.12793872165769835</v>
      </c>
      <c r="E1867" s="211">
        <v>8.488616127534318E-2</v>
      </c>
      <c r="F1867" s="211">
        <v>0.11352824549921808</v>
      </c>
      <c r="G1867" s="211">
        <v>0.1206273130109506</v>
      </c>
      <c r="H1867" s="211">
        <v>0.11168953137833425</v>
      </c>
      <c r="I1867" s="211">
        <v>0.51791314582033254</v>
      </c>
      <c r="J1867" s="211">
        <v>0.44247081102941666</v>
      </c>
      <c r="K1867" s="211">
        <v>0.62790747837977257</v>
      </c>
      <c r="L1867" s="211">
        <v>0.27709067192411663</v>
      </c>
      <c r="M1867" s="211">
        <v>0.10807560356366946</v>
      </c>
      <c r="N1867" s="211">
        <v>0.42654401567309386</v>
      </c>
      <c r="O1867" s="211">
        <v>0.73287119491364416</v>
      </c>
      <c r="P1867" s="211">
        <v>6.8293299951021832E-2</v>
      </c>
      <c r="Q1867" s="211">
        <v>0.10878612464109491</v>
      </c>
      <c r="R1867" s="211">
        <v>0.47842727190263629</v>
      </c>
      <c r="S1867" s="211">
        <v>0.32476425998765468</v>
      </c>
      <c r="T1867" s="211">
        <v>0.54423891413497061</v>
      </c>
      <c r="U1867" s="211">
        <v>0.44443793920139019</v>
      </c>
      <c r="V1867" s="211">
        <v>0.1358541209906185</v>
      </c>
      <c r="W1867" s="211">
        <v>0.59288693845651386</v>
      </c>
      <c r="X1867" s="211">
        <v>0.33849860745724847</v>
      </c>
      <c r="Y1867" s="211">
        <v>0.7043656334441063</v>
      </c>
      <c r="Z1867" s="211">
        <v>0.14580740467776052</v>
      </c>
      <c r="AA1867" s="212">
        <v>0.11928820390327656</v>
      </c>
    </row>
    <row r="1868" spans="1:27" x14ac:dyDescent="0.35">
      <c r="A1868" s="210" t="s">
        <v>2544</v>
      </c>
      <c r="B1868" s="217">
        <v>131.1381792123816</v>
      </c>
      <c r="C1868" s="211">
        <v>5.2498973411156863E-2</v>
      </c>
      <c r="D1868" s="211">
        <v>0.12067065916558647</v>
      </c>
      <c r="E1868" s="211">
        <v>6.6832941982696015E-2</v>
      </c>
      <c r="F1868" s="211">
        <v>8.7088246201695682E-2</v>
      </c>
      <c r="G1868" s="211">
        <v>0.11898648085994176</v>
      </c>
      <c r="H1868" s="211">
        <v>0.11926093075022326</v>
      </c>
      <c r="I1868" s="211">
        <v>0.47439378846054797</v>
      </c>
      <c r="J1868" s="211">
        <v>0.44744732967686596</v>
      </c>
      <c r="K1868" s="211">
        <v>0.60938877712822825</v>
      </c>
      <c r="L1868" s="211">
        <v>0.27773573255734252</v>
      </c>
      <c r="M1868" s="211">
        <v>9.4845870371315838E-2</v>
      </c>
      <c r="N1868" s="211">
        <v>0.38729234469710971</v>
      </c>
      <c r="O1868" s="211">
        <v>0.72812867903568013</v>
      </c>
      <c r="P1868" s="211">
        <v>6.9093978075198265E-2</v>
      </c>
      <c r="Q1868" s="211">
        <v>0.10074298642095467</v>
      </c>
      <c r="R1868" s="211">
        <v>0.45451089107937792</v>
      </c>
      <c r="S1868" s="211">
        <v>0.35163006651713047</v>
      </c>
      <c r="T1868" s="211">
        <v>0.56646230710633261</v>
      </c>
      <c r="U1868" s="211">
        <v>0.41351326326630178</v>
      </c>
      <c r="V1868" s="211">
        <v>7.4175314178575369E-2</v>
      </c>
      <c r="W1868" s="211">
        <v>0.63290540765950154</v>
      </c>
      <c r="X1868" s="211">
        <v>0.35850001936902848</v>
      </c>
      <c r="Y1868" s="211">
        <v>0.66098674438137017</v>
      </c>
      <c r="Z1868" s="211">
        <v>0.14896262348409217</v>
      </c>
      <c r="AA1868" s="212">
        <v>0.11325312794387035</v>
      </c>
    </row>
    <row r="1869" spans="1:27" x14ac:dyDescent="0.35">
      <c r="A1869" s="210" t="s">
        <v>2545</v>
      </c>
      <c r="B1869" s="217">
        <v>165.85284739647318</v>
      </c>
      <c r="C1869" s="211">
        <v>6.4241365290210989E-2</v>
      </c>
      <c r="D1869" s="211">
        <v>0.13145422116405533</v>
      </c>
      <c r="E1869" s="211">
        <v>7.867793835323704E-2</v>
      </c>
      <c r="F1869" s="211">
        <v>0.10548120759423008</v>
      </c>
      <c r="G1869" s="211">
        <v>0.12062608919998245</v>
      </c>
      <c r="H1869" s="211">
        <v>0.12478023077490626</v>
      </c>
      <c r="I1869" s="211">
        <v>0.5187745117582655</v>
      </c>
      <c r="J1869" s="211">
        <v>0.41592119490643936</v>
      </c>
      <c r="K1869" s="211">
        <v>0.62967428489972321</v>
      </c>
      <c r="L1869" s="211">
        <v>0.28155108826762554</v>
      </c>
      <c r="M1869" s="211">
        <v>8.5593952556555858E-2</v>
      </c>
      <c r="N1869" s="211">
        <v>0.45715109455232994</v>
      </c>
      <c r="O1869" s="211">
        <v>0.75423446708988395</v>
      </c>
      <c r="P1869" s="211">
        <v>6.5363081457007227E-2</v>
      </c>
      <c r="Q1869" s="211">
        <v>0.12935444174067467</v>
      </c>
      <c r="R1869" s="211">
        <v>0.43708474904300609</v>
      </c>
      <c r="S1869" s="211">
        <v>0.29881675406983654</v>
      </c>
      <c r="T1869" s="211">
        <v>0.53904135932331909</v>
      </c>
      <c r="U1869" s="211">
        <v>0.54871474801648534</v>
      </c>
      <c r="V1869" s="211">
        <v>0.15012150264836796</v>
      </c>
      <c r="W1869" s="211">
        <v>0.54884247558268995</v>
      </c>
      <c r="X1869" s="211">
        <v>0.35250489879226787</v>
      </c>
      <c r="Y1869" s="211">
        <v>0.62377795452478801</v>
      </c>
      <c r="Z1869" s="211">
        <v>0.14788428998189435</v>
      </c>
      <c r="AA1869" s="212">
        <v>0.12124231498368292</v>
      </c>
    </row>
    <row r="1870" spans="1:27" x14ac:dyDescent="0.35">
      <c r="A1870" s="210" t="s">
        <v>2546</v>
      </c>
      <c r="B1870" s="217">
        <v>135.76905126423006</v>
      </c>
      <c r="C1870" s="211">
        <v>4.7982340204673929E-2</v>
      </c>
      <c r="D1870" s="211">
        <v>0.12615572609075468</v>
      </c>
      <c r="E1870" s="211">
        <v>6.9041452644917775E-2</v>
      </c>
      <c r="F1870" s="211">
        <v>0.10553993623937188</v>
      </c>
      <c r="G1870" s="211">
        <v>0.12639272556627601</v>
      </c>
      <c r="H1870" s="211">
        <v>0.11200598733858202</v>
      </c>
      <c r="I1870" s="211">
        <v>0.50079989322196428</v>
      </c>
      <c r="J1870" s="211">
        <v>0.44812624059960421</v>
      </c>
      <c r="K1870" s="211">
        <v>0.52955017390666803</v>
      </c>
      <c r="L1870" s="211">
        <v>0.27956625206882041</v>
      </c>
      <c r="M1870" s="211">
        <v>0.11290319043097785</v>
      </c>
      <c r="N1870" s="211">
        <v>0.41210656746752616</v>
      </c>
      <c r="O1870" s="211">
        <v>0.56628159389821686</v>
      </c>
      <c r="P1870" s="211">
        <v>6.8443113084863921E-2</v>
      </c>
      <c r="Q1870" s="211">
        <v>6.7170863820074991E-2</v>
      </c>
      <c r="R1870" s="211">
        <v>0.43682006949697111</v>
      </c>
      <c r="S1870" s="211">
        <v>0.41911062344817357</v>
      </c>
      <c r="T1870" s="211">
        <v>0.53305350133474694</v>
      </c>
      <c r="U1870" s="211">
        <v>0.35987118345534608</v>
      </c>
      <c r="V1870" s="211">
        <v>0.16757876521998888</v>
      </c>
      <c r="W1870" s="211">
        <v>0.48284847179510476</v>
      </c>
      <c r="X1870" s="211">
        <v>0.31828569062339662</v>
      </c>
      <c r="Y1870" s="211">
        <v>0.57503826118039514</v>
      </c>
      <c r="Z1870" s="211">
        <v>0.14851365371749917</v>
      </c>
      <c r="AA1870" s="212">
        <v>0.12299927583542027</v>
      </c>
    </row>
    <row r="1871" spans="1:27" x14ac:dyDescent="0.35">
      <c r="A1871" s="210" t="s">
        <v>2547</v>
      </c>
      <c r="B1871" s="217">
        <v>141.51176436186594</v>
      </c>
      <c r="C1871" s="211">
        <v>8.1445991953421643E-2</v>
      </c>
      <c r="D1871" s="211">
        <v>0.11483339631440384</v>
      </c>
      <c r="E1871" s="211">
        <v>8.2527743402589088E-2</v>
      </c>
      <c r="F1871" s="211">
        <v>0.10103300630853462</v>
      </c>
      <c r="G1871" s="211">
        <v>0.12482120810371106</v>
      </c>
      <c r="H1871" s="211">
        <v>0.12046855583503285</v>
      </c>
      <c r="I1871" s="211">
        <v>0.5240107579884733</v>
      </c>
      <c r="J1871" s="211">
        <v>0.44902557966283912</v>
      </c>
      <c r="K1871" s="211">
        <v>0.58853049570455906</v>
      </c>
      <c r="L1871" s="211">
        <v>0.2709459731144705</v>
      </c>
      <c r="M1871" s="211">
        <v>0.10313630654385832</v>
      </c>
      <c r="N1871" s="211">
        <v>0.42693245307470556</v>
      </c>
      <c r="O1871" s="211">
        <v>0.72059728213638896</v>
      </c>
      <c r="P1871" s="211">
        <v>7.0022295710005178E-2</v>
      </c>
      <c r="Q1871" s="211">
        <v>0.13426889127157393</v>
      </c>
      <c r="R1871" s="211">
        <v>0.4720143847210474</v>
      </c>
      <c r="S1871" s="211">
        <v>0.26268382142864782</v>
      </c>
      <c r="T1871" s="211">
        <v>0.49021532994556882</v>
      </c>
      <c r="U1871" s="211">
        <v>0.56258439335064303</v>
      </c>
      <c r="V1871" s="211">
        <v>8.9091884593455267E-2</v>
      </c>
      <c r="W1871" s="211">
        <v>0.54177932120322014</v>
      </c>
      <c r="X1871" s="211">
        <v>0.33643080026802608</v>
      </c>
      <c r="Y1871" s="211">
        <v>0.58780189623818757</v>
      </c>
      <c r="Z1871" s="211">
        <v>0.1455640342846774</v>
      </c>
      <c r="AA1871" s="212">
        <v>0.12344332989407272</v>
      </c>
    </row>
    <row r="1872" spans="1:27" x14ac:dyDescent="0.35">
      <c r="A1872" s="210" t="s">
        <v>2548</v>
      </c>
      <c r="B1872" s="217">
        <v>145.15493253779127</v>
      </c>
      <c r="C1872" s="211">
        <v>7.5724181981557143E-2</v>
      </c>
      <c r="D1872" s="211">
        <v>0.1176182394055401</v>
      </c>
      <c r="E1872" s="211">
        <v>7.5104499590753715E-2</v>
      </c>
      <c r="F1872" s="211">
        <v>0.10144342398841794</v>
      </c>
      <c r="G1872" s="211">
        <v>0.12501354529384429</v>
      </c>
      <c r="H1872" s="211">
        <v>0.11006086009150685</v>
      </c>
      <c r="I1872" s="211">
        <v>0.50344486850339731</v>
      </c>
      <c r="J1872" s="211">
        <v>0.4441174963972857</v>
      </c>
      <c r="K1872" s="211">
        <v>0.63120316867088389</v>
      </c>
      <c r="L1872" s="211">
        <v>0.27383678907576325</v>
      </c>
      <c r="M1872" s="211">
        <v>8.8137444269901555E-2</v>
      </c>
      <c r="N1872" s="211">
        <v>0.5647176451500886</v>
      </c>
      <c r="O1872" s="211">
        <v>0.72150797057010851</v>
      </c>
      <c r="P1872" s="211">
        <v>6.5754472513822826E-2</v>
      </c>
      <c r="Q1872" s="211">
        <v>0.12361953692865822</v>
      </c>
      <c r="R1872" s="211">
        <v>0.47036632357826419</v>
      </c>
      <c r="S1872" s="211">
        <v>0.34520777574330486</v>
      </c>
      <c r="T1872" s="211">
        <v>0.57367291449148317</v>
      </c>
      <c r="U1872" s="211">
        <v>0.53230065374003432</v>
      </c>
      <c r="V1872" s="211">
        <v>8.2953868078351672E-2</v>
      </c>
      <c r="W1872" s="211">
        <v>0.55522629697096226</v>
      </c>
      <c r="X1872" s="211">
        <v>0.28805779164631118</v>
      </c>
      <c r="Y1872" s="211">
        <v>0.74645145244035571</v>
      </c>
      <c r="Z1872" s="211">
        <v>0.1492165632871236</v>
      </c>
      <c r="AA1872" s="212">
        <v>0.12185887798232006</v>
      </c>
    </row>
    <row r="1873" spans="1:27" x14ac:dyDescent="0.35">
      <c r="A1873" s="210" t="s">
        <v>2549</v>
      </c>
      <c r="B1873" s="217">
        <v>128.7488590987754</v>
      </c>
      <c r="C1873" s="211">
        <v>6.011678621961207E-2</v>
      </c>
      <c r="D1873" s="211">
        <v>0.13074707334317548</v>
      </c>
      <c r="E1873" s="211">
        <v>7.376332549792558E-2</v>
      </c>
      <c r="F1873" s="211">
        <v>7.6547897996758679E-2</v>
      </c>
      <c r="G1873" s="211">
        <v>0.11990908385088703</v>
      </c>
      <c r="H1873" s="211">
        <v>0.11575393070101068</v>
      </c>
      <c r="I1873" s="211">
        <v>0.50328254824899321</v>
      </c>
      <c r="J1873" s="211">
        <v>0.44933139483103629</v>
      </c>
      <c r="K1873" s="211">
        <v>0.61459881198779887</v>
      </c>
      <c r="L1873" s="211">
        <v>0.27153080860947298</v>
      </c>
      <c r="M1873" s="211">
        <v>9.5818068899450173E-2</v>
      </c>
      <c r="N1873" s="211">
        <v>0.40479278006840858</v>
      </c>
      <c r="O1873" s="211">
        <v>0.68284146790567957</v>
      </c>
      <c r="P1873" s="211">
        <v>7.3690198367395932E-2</v>
      </c>
      <c r="Q1873" s="211">
        <v>0.10695496116944359</v>
      </c>
      <c r="R1873" s="211">
        <v>0.44973183354839757</v>
      </c>
      <c r="S1873" s="211">
        <v>0.29896303812012548</v>
      </c>
      <c r="T1873" s="211">
        <v>0.5496185295895184</v>
      </c>
      <c r="U1873" s="211">
        <v>0.4515061993701196</v>
      </c>
      <c r="V1873" s="211">
        <v>6.3644805962608297E-2</v>
      </c>
      <c r="W1873" s="211">
        <v>0.60786856871455974</v>
      </c>
      <c r="X1873" s="211">
        <v>0.42346206760139443</v>
      </c>
      <c r="Y1873" s="211">
        <v>0.66412094247871134</v>
      </c>
      <c r="Z1873" s="211">
        <v>0.14839226292261823</v>
      </c>
      <c r="AA1873" s="212">
        <v>0.12165919844169625</v>
      </c>
    </row>
    <row r="1874" spans="1:27" x14ac:dyDescent="0.35">
      <c r="A1874" s="210" t="s">
        <v>2550</v>
      </c>
      <c r="B1874" s="217">
        <v>122.20251695406327</v>
      </c>
      <c r="C1874" s="211">
        <v>6.9799709103094854E-2</v>
      </c>
      <c r="D1874" s="211">
        <v>0.11964805363277248</v>
      </c>
      <c r="E1874" s="211">
        <v>6.6764655218575844E-2</v>
      </c>
      <c r="F1874" s="211">
        <v>9.6724890419775875E-2</v>
      </c>
      <c r="G1874" s="211">
        <v>0.12323347710520934</v>
      </c>
      <c r="H1874" s="211">
        <v>0.12551971847537374</v>
      </c>
      <c r="I1874" s="211">
        <v>0.50930185478172463</v>
      </c>
      <c r="J1874" s="211">
        <v>0.48027183504989568</v>
      </c>
      <c r="K1874" s="211">
        <v>0.5962460776768963</v>
      </c>
      <c r="L1874" s="211">
        <v>0.28078282461287746</v>
      </c>
      <c r="M1874" s="211">
        <v>0.11347723418470471</v>
      </c>
      <c r="N1874" s="211">
        <v>0.49996423861997219</v>
      </c>
      <c r="O1874" s="211">
        <v>0.75159467747582198</v>
      </c>
      <c r="P1874" s="211">
        <v>6.5780521156793781E-2</v>
      </c>
      <c r="Q1874" s="211">
        <v>6.1540075067399114E-2</v>
      </c>
      <c r="R1874" s="211">
        <v>0.43010620593506976</v>
      </c>
      <c r="S1874" s="211">
        <v>0.36868456880201073</v>
      </c>
      <c r="T1874" s="211">
        <v>0.59920335877986775</v>
      </c>
      <c r="U1874" s="211">
        <v>0.42079036968677286</v>
      </c>
      <c r="V1874" s="211">
        <v>5.6912864320076945E-2</v>
      </c>
      <c r="W1874" s="211">
        <v>0.56125651933632892</v>
      </c>
      <c r="X1874" s="211">
        <v>0.35481690849588488</v>
      </c>
      <c r="Y1874" s="211">
        <v>0.66399338444800549</v>
      </c>
      <c r="Z1874" s="211">
        <v>0.14538780670023035</v>
      </c>
      <c r="AA1874" s="212">
        <v>0.11798552040007684</v>
      </c>
    </row>
    <row r="1875" spans="1:27" x14ac:dyDescent="0.35">
      <c r="A1875" s="210" t="s">
        <v>2551</v>
      </c>
      <c r="B1875" s="217">
        <v>112.12080131654815</v>
      </c>
      <c r="C1875" s="211">
        <v>7.3566157795414741E-2</v>
      </c>
      <c r="D1875" s="211">
        <v>0.12827881845466582</v>
      </c>
      <c r="E1875" s="211">
        <v>7.5357665522114897E-2</v>
      </c>
      <c r="F1875" s="211">
        <v>9.886312744629619E-2</v>
      </c>
      <c r="G1875" s="211">
        <v>0.11760513113986845</v>
      </c>
      <c r="H1875" s="211">
        <v>0.12648944298363632</v>
      </c>
      <c r="I1875" s="211">
        <v>0.53050282299630069</v>
      </c>
      <c r="J1875" s="211">
        <v>0.40360901410884176</v>
      </c>
      <c r="K1875" s="211">
        <v>0.57621249647903927</v>
      </c>
      <c r="L1875" s="211">
        <v>0.28206773434963817</v>
      </c>
      <c r="M1875" s="211">
        <v>9.2483502719229921E-2</v>
      </c>
      <c r="N1875" s="211">
        <v>0.48698806928446636</v>
      </c>
      <c r="O1875" s="211">
        <v>0.57903583813401682</v>
      </c>
      <c r="P1875" s="211">
        <v>6.4557327925602093E-2</v>
      </c>
      <c r="Q1875" s="211">
        <v>6.7992868928780689E-2</v>
      </c>
      <c r="R1875" s="211">
        <v>0.39053428864266071</v>
      </c>
      <c r="S1875" s="211">
        <v>0.30940781702460296</v>
      </c>
      <c r="T1875" s="211">
        <v>0.54492072391948632</v>
      </c>
      <c r="U1875" s="211">
        <v>0.4104172716740348</v>
      </c>
      <c r="V1875" s="211">
        <v>6.0840868428171102E-2</v>
      </c>
      <c r="W1875" s="211">
        <v>0.56990188709708578</v>
      </c>
      <c r="X1875" s="211">
        <v>0.24612023731694352</v>
      </c>
      <c r="Y1875" s="211">
        <v>0.673293259156726</v>
      </c>
      <c r="Z1875" s="211">
        <v>0.14603620630983766</v>
      </c>
      <c r="AA1875" s="212">
        <v>0.11770314540976594</v>
      </c>
    </row>
    <row r="1876" spans="1:27" x14ac:dyDescent="0.35">
      <c r="A1876" s="210" t="s">
        <v>2552</v>
      </c>
      <c r="B1876" s="217">
        <v>122.49782173894518</v>
      </c>
      <c r="C1876" s="211">
        <v>5.4299564420959331E-2</v>
      </c>
      <c r="D1876" s="211">
        <v>0.12608810782478908</v>
      </c>
      <c r="E1876" s="211">
        <v>7.0341115034778565E-2</v>
      </c>
      <c r="F1876" s="211">
        <v>9.1957328999791518E-2</v>
      </c>
      <c r="G1876" s="211">
        <v>0.12446450500346773</v>
      </c>
      <c r="H1876" s="211">
        <v>0.1215035621004229</v>
      </c>
      <c r="I1876" s="211">
        <v>0.42243943291292108</v>
      </c>
      <c r="J1876" s="211">
        <v>0.45296310797172346</v>
      </c>
      <c r="K1876" s="211">
        <v>0.64459295335147659</v>
      </c>
      <c r="L1876" s="211">
        <v>0.28375700378504176</v>
      </c>
      <c r="M1876" s="211">
        <v>9.9761678511880461E-2</v>
      </c>
      <c r="N1876" s="211">
        <v>0.41664355569948291</v>
      </c>
      <c r="O1876" s="211">
        <v>0.76161881950016086</v>
      </c>
      <c r="P1876" s="211">
        <v>6.9930884922604047E-2</v>
      </c>
      <c r="Q1876" s="211">
        <v>5.6126256522142245E-2</v>
      </c>
      <c r="R1876" s="211">
        <v>0.38609162306602035</v>
      </c>
      <c r="S1876" s="211">
        <v>0.33032632587870675</v>
      </c>
      <c r="T1876" s="211">
        <v>0.54520132730078852</v>
      </c>
      <c r="U1876" s="211">
        <v>0.34136518166510094</v>
      </c>
      <c r="V1876" s="211">
        <v>7.3113348591089034E-2</v>
      </c>
      <c r="W1876" s="211">
        <v>0.48353169980815258</v>
      </c>
      <c r="X1876" s="211">
        <v>0.33639136250846735</v>
      </c>
      <c r="Y1876" s="211">
        <v>0.63509931350088678</v>
      </c>
      <c r="Z1876" s="211">
        <v>0.14815118079201667</v>
      </c>
      <c r="AA1876" s="212">
        <v>0.11577945567871646</v>
      </c>
    </row>
    <row r="1877" spans="1:27" x14ac:dyDescent="0.35">
      <c r="A1877" s="210" t="s">
        <v>2553</v>
      </c>
      <c r="B1877" s="217">
        <v>124.35078301468359</v>
      </c>
      <c r="C1877" s="211">
        <v>5.9503131806582864E-2</v>
      </c>
      <c r="D1877" s="211">
        <v>0.1220633705004731</v>
      </c>
      <c r="E1877" s="211">
        <v>6.8148503332819146E-2</v>
      </c>
      <c r="F1877" s="211">
        <v>9.8540021374357245E-2</v>
      </c>
      <c r="G1877" s="211">
        <v>0.12189167440267093</v>
      </c>
      <c r="H1877" s="211">
        <v>0.1188051239163827</v>
      </c>
      <c r="I1877" s="211">
        <v>0.42276345298819923</v>
      </c>
      <c r="J1877" s="211">
        <v>0.48738185368279685</v>
      </c>
      <c r="K1877" s="211">
        <v>0.59997655987121579</v>
      </c>
      <c r="L1877" s="211">
        <v>0.27514783030200524</v>
      </c>
      <c r="M1877" s="211">
        <v>0.10343891065512228</v>
      </c>
      <c r="N1877" s="211">
        <v>0.46022945777117164</v>
      </c>
      <c r="O1877" s="211">
        <v>0.66251548165466745</v>
      </c>
      <c r="P1877" s="211">
        <v>7.1951629670108028E-2</v>
      </c>
      <c r="Q1877" s="211">
        <v>7.6971395584023883E-2</v>
      </c>
      <c r="R1877" s="211">
        <v>0.36998289428305975</v>
      </c>
      <c r="S1877" s="211">
        <v>0.36223838593796198</v>
      </c>
      <c r="T1877" s="211">
        <v>0.62400228717640971</v>
      </c>
      <c r="U1877" s="211">
        <v>0.48658963298700447</v>
      </c>
      <c r="V1877" s="211">
        <v>6.6623534914889565E-2</v>
      </c>
      <c r="W1877" s="211">
        <v>0.60324922337632425</v>
      </c>
      <c r="X1877" s="211">
        <v>0.35649039038116836</v>
      </c>
      <c r="Y1877" s="211">
        <v>0.60311371003388869</v>
      </c>
      <c r="Z1877" s="211">
        <v>0.14928849046199408</v>
      </c>
      <c r="AA1877" s="212">
        <v>0.12281746598039037</v>
      </c>
    </row>
    <row r="1878" spans="1:27" x14ac:dyDescent="0.35">
      <c r="A1878" s="210" t="s">
        <v>2554</v>
      </c>
      <c r="B1878" s="217">
        <v>131.9904785326128</v>
      </c>
      <c r="C1878" s="211">
        <v>6.0752424896148835E-2</v>
      </c>
      <c r="D1878" s="211">
        <v>0.13244167932839188</v>
      </c>
      <c r="E1878" s="211">
        <v>8.116673391752402E-2</v>
      </c>
      <c r="F1878" s="211">
        <v>9.0853864353859601E-2</v>
      </c>
      <c r="G1878" s="211">
        <v>0.1251227366553771</v>
      </c>
      <c r="H1878" s="211">
        <v>0.11242620279758669</v>
      </c>
      <c r="I1878" s="211">
        <v>0.47212943273829533</v>
      </c>
      <c r="J1878" s="211">
        <v>0.42875842688027227</v>
      </c>
      <c r="K1878" s="211">
        <v>0.63215438744122188</v>
      </c>
      <c r="L1878" s="211">
        <v>0.27110123095402139</v>
      </c>
      <c r="M1878" s="211">
        <v>9.5266250135620859E-2</v>
      </c>
      <c r="N1878" s="211">
        <v>0.51000490180891556</v>
      </c>
      <c r="O1878" s="211">
        <v>0.77155210089731796</v>
      </c>
      <c r="P1878" s="211">
        <v>6.9978305965176513E-2</v>
      </c>
      <c r="Q1878" s="211">
        <v>7.7204211029701639E-2</v>
      </c>
      <c r="R1878" s="211">
        <v>0.47262098499656846</v>
      </c>
      <c r="S1878" s="211">
        <v>0.32133076924496889</v>
      </c>
      <c r="T1878" s="211">
        <v>0.5606062683315024</v>
      </c>
      <c r="U1878" s="211">
        <v>0.38473814707940546</v>
      </c>
      <c r="V1878" s="211">
        <v>6.9180483632932416E-2</v>
      </c>
      <c r="W1878" s="211">
        <v>0.47807339428728141</v>
      </c>
      <c r="X1878" s="211">
        <v>0.32580011785831203</v>
      </c>
      <c r="Y1878" s="211">
        <v>0.66019688027070478</v>
      </c>
      <c r="Z1878" s="211">
        <v>0.14999515439122424</v>
      </c>
      <c r="AA1878" s="212">
        <v>0.12057635278714636</v>
      </c>
    </row>
    <row r="1879" spans="1:27" x14ac:dyDescent="0.35">
      <c r="A1879" s="210" t="s">
        <v>2555</v>
      </c>
      <c r="B1879" s="217">
        <v>159.99362303045052</v>
      </c>
      <c r="C1879" s="211">
        <v>6.3489661566672323E-2</v>
      </c>
      <c r="D1879" s="211">
        <v>0.11831546517696076</v>
      </c>
      <c r="E1879" s="211">
        <v>7.6428535320003627E-2</v>
      </c>
      <c r="F1879" s="211">
        <v>8.5464241797356413E-2</v>
      </c>
      <c r="G1879" s="211">
        <v>0.1169789538835433</v>
      </c>
      <c r="H1879" s="211">
        <v>0.12194225922826911</v>
      </c>
      <c r="I1879" s="211">
        <v>0.51543733526316704</v>
      </c>
      <c r="J1879" s="211">
        <v>0.40805363697069752</v>
      </c>
      <c r="K1879" s="211">
        <v>0.63831741520563257</v>
      </c>
      <c r="L1879" s="211">
        <v>0.27230542857964102</v>
      </c>
      <c r="M1879" s="211">
        <v>0.10478333072379817</v>
      </c>
      <c r="N1879" s="211">
        <v>0.40532198407126985</v>
      </c>
      <c r="O1879" s="211">
        <v>0.60542195272691102</v>
      </c>
      <c r="P1879" s="211">
        <v>6.589650184796661E-2</v>
      </c>
      <c r="Q1879" s="211">
        <v>5.4576770296411919E-2</v>
      </c>
      <c r="R1879" s="211">
        <v>0.44576850040189991</v>
      </c>
      <c r="S1879" s="211">
        <v>0.42666682253449789</v>
      </c>
      <c r="T1879" s="211">
        <v>0.52883877755492403</v>
      </c>
      <c r="U1879" s="211">
        <v>0.39756213553746861</v>
      </c>
      <c r="V1879" s="211">
        <v>0.14936104732275343</v>
      </c>
      <c r="W1879" s="211">
        <v>0.55789113626978593</v>
      </c>
      <c r="X1879" s="211">
        <v>0.26430751543134551</v>
      </c>
      <c r="Y1879" s="211">
        <v>0.68655159775058983</v>
      </c>
      <c r="Z1879" s="211">
        <v>0.1498357055711165</v>
      </c>
      <c r="AA1879" s="212">
        <v>0.11658418645582724</v>
      </c>
    </row>
    <row r="1880" spans="1:27" x14ac:dyDescent="0.35">
      <c r="A1880" s="210" t="s">
        <v>2556</v>
      </c>
      <c r="B1880" s="217">
        <v>117.37781521479729</v>
      </c>
      <c r="C1880" s="211">
        <v>6.0927190758162983E-2</v>
      </c>
      <c r="D1880" s="211">
        <v>0.1158784059222077</v>
      </c>
      <c r="E1880" s="211">
        <v>7.5175393738806953E-2</v>
      </c>
      <c r="F1880" s="211">
        <v>8.6743917413091759E-2</v>
      </c>
      <c r="G1880" s="211">
        <v>0.11440686464018435</v>
      </c>
      <c r="H1880" s="211">
        <v>0.12430106975553952</v>
      </c>
      <c r="I1880" s="211">
        <v>0.48580558021961506</v>
      </c>
      <c r="J1880" s="211">
        <v>0.42129712356373228</v>
      </c>
      <c r="K1880" s="211">
        <v>0.63734409221500143</v>
      </c>
      <c r="L1880" s="211">
        <v>0.27320600472406747</v>
      </c>
      <c r="M1880" s="211">
        <v>9.2739799386927391E-2</v>
      </c>
      <c r="N1880" s="211">
        <v>0.51439561794779998</v>
      </c>
      <c r="O1880" s="211">
        <v>0.6042408541615174</v>
      </c>
      <c r="P1880" s="211">
        <v>7.1577518686473843E-2</v>
      </c>
      <c r="Q1880" s="211">
        <v>4.2086888742360135E-2</v>
      </c>
      <c r="R1880" s="211">
        <v>0.38169884363465273</v>
      </c>
      <c r="S1880" s="211">
        <v>0.3690556501651695</v>
      </c>
      <c r="T1880" s="211">
        <v>0.54195383005654962</v>
      </c>
      <c r="U1880" s="211">
        <v>0.35760158951408449</v>
      </c>
      <c r="V1880" s="211">
        <v>6.9207538373715349E-2</v>
      </c>
      <c r="W1880" s="211">
        <v>0.47014342019131672</v>
      </c>
      <c r="X1880" s="211">
        <v>0.34083194794092159</v>
      </c>
      <c r="Y1880" s="211">
        <v>0.53691670284594362</v>
      </c>
      <c r="Z1880" s="211">
        <v>0.14012052639467604</v>
      </c>
      <c r="AA1880" s="212">
        <v>0.11611293793776259</v>
      </c>
    </row>
    <row r="1881" spans="1:27" x14ac:dyDescent="0.35">
      <c r="A1881" s="210" t="s">
        <v>2557</v>
      </c>
      <c r="B1881" s="217">
        <v>118.24302717143804</v>
      </c>
      <c r="C1881" s="211">
        <v>5.2211643733444703E-2</v>
      </c>
      <c r="D1881" s="211">
        <v>0.12423579229465725</v>
      </c>
      <c r="E1881" s="211">
        <v>8.0120610563451794E-2</v>
      </c>
      <c r="F1881" s="211">
        <v>0.10333110562526382</v>
      </c>
      <c r="G1881" s="211">
        <v>0.113813714142096</v>
      </c>
      <c r="H1881" s="211">
        <v>0.12236948404103365</v>
      </c>
      <c r="I1881" s="211">
        <v>0.50455308625178652</v>
      </c>
      <c r="J1881" s="211">
        <v>0.40179784347417785</v>
      </c>
      <c r="K1881" s="211">
        <v>0.51464374295767068</v>
      </c>
      <c r="L1881" s="211">
        <v>0.27310089942375254</v>
      </c>
      <c r="M1881" s="211">
        <v>8.815366972363653E-2</v>
      </c>
      <c r="N1881" s="211">
        <v>0.38241584823689473</v>
      </c>
      <c r="O1881" s="211">
        <v>0.65022716395033298</v>
      </c>
      <c r="P1881" s="211">
        <v>6.5560431013417159E-2</v>
      </c>
      <c r="Q1881" s="211">
        <v>0.10072327797705424</v>
      </c>
      <c r="R1881" s="211">
        <v>0.42555684485154571</v>
      </c>
      <c r="S1881" s="211">
        <v>0.32441211898561639</v>
      </c>
      <c r="T1881" s="211">
        <v>0.5464570312860817</v>
      </c>
      <c r="U1881" s="211">
        <v>0.43216292591272831</v>
      </c>
      <c r="V1881" s="211">
        <v>8.4763525538302839E-2</v>
      </c>
      <c r="W1881" s="211">
        <v>0.52659066102682595</v>
      </c>
      <c r="X1881" s="211">
        <v>0.34768831335664008</v>
      </c>
      <c r="Y1881" s="211">
        <v>0.66645914671646422</v>
      </c>
      <c r="Z1881" s="211">
        <v>0.14130023335205708</v>
      </c>
      <c r="AA1881" s="212">
        <v>0.11886891789660309</v>
      </c>
    </row>
    <row r="1882" spans="1:27" x14ac:dyDescent="0.35">
      <c r="A1882" s="210" t="s">
        <v>2558</v>
      </c>
      <c r="B1882" s="217">
        <v>133.0885413015661</v>
      </c>
      <c r="C1882" s="211">
        <v>8.1690904494130245E-2</v>
      </c>
      <c r="D1882" s="211">
        <v>0.12009121327635613</v>
      </c>
      <c r="E1882" s="211">
        <v>8.2626744821567025E-2</v>
      </c>
      <c r="F1882" s="211">
        <v>9.2725106285124703E-2</v>
      </c>
      <c r="G1882" s="211">
        <v>0.12490290560749896</v>
      </c>
      <c r="H1882" s="211">
        <v>0.12563494420431054</v>
      </c>
      <c r="I1882" s="211">
        <v>0.50471408402720686</v>
      </c>
      <c r="J1882" s="211">
        <v>0.43046848741783378</v>
      </c>
      <c r="K1882" s="211">
        <v>0.60076965857584153</v>
      </c>
      <c r="L1882" s="211">
        <v>0.27468854292024808</v>
      </c>
      <c r="M1882" s="211">
        <v>0.10648092859890815</v>
      </c>
      <c r="N1882" s="211">
        <v>0.47703608235043349</v>
      </c>
      <c r="O1882" s="211">
        <v>0.6709948900031617</v>
      </c>
      <c r="P1882" s="211">
        <v>6.4887780496692457E-2</v>
      </c>
      <c r="Q1882" s="211">
        <v>9.6524463375262992E-2</v>
      </c>
      <c r="R1882" s="211">
        <v>0.43685072863515334</v>
      </c>
      <c r="S1882" s="211">
        <v>0.30588498502819839</v>
      </c>
      <c r="T1882" s="211">
        <v>0.56603985058244166</v>
      </c>
      <c r="U1882" s="211">
        <v>0.40144515925384361</v>
      </c>
      <c r="V1882" s="211">
        <v>7.6687029301828413E-2</v>
      </c>
      <c r="W1882" s="211">
        <v>0.60524409166030102</v>
      </c>
      <c r="X1882" s="211">
        <v>0.24229585139647747</v>
      </c>
      <c r="Y1882" s="211">
        <v>0.71044939394725248</v>
      </c>
      <c r="Z1882" s="211">
        <v>0.14697753812377201</v>
      </c>
      <c r="AA1882" s="212">
        <v>0.11875098009266315</v>
      </c>
    </row>
    <row r="1883" spans="1:27" x14ac:dyDescent="0.35">
      <c r="A1883" s="210" t="s">
        <v>2559</v>
      </c>
      <c r="B1883" s="217">
        <v>127.00178525059684</v>
      </c>
      <c r="C1883" s="211">
        <v>5.1336662301649238E-2</v>
      </c>
      <c r="D1883" s="211">
        <v>0.12291908791559759</v>
      </c>
      <c r="E1883" s="211">
        <v>6.6373876401826709E-2</v>
      </c>
      <c r="F1883" s="211">
        <v>0.10521251825973764</v>
      </c>
      <c r="G1883" s="211">
        <v>0.11765011942216448</v>
      </c>
      <c r="H1883" s="211">
        <v>0.11870421164243683</v>
      </c>
      <c r="I1883" s="211">
        <v>0.52389201723366896</v>
      </c>
      <c r="J1883" s="211">
        <v>0.46383466273897578</v>
      </c>
      <c r="K1883" s="211">
        <v>0.54263484156754849</v>
      </c>
      <c r="L1883" s="211">
        <v>0.27858506478490702</v>
      </c>
      <c r="M1883" s="211">
        <v>9.3450473640163623E-2</v>
      </c>
      <c r="N1883" s="211">
        <v>0.46730288343173187</v>
      </c>
      <c r="O1883" s="211">
        <v>0.6754829421933275</v>
      </c>
      <c r="P1883" s="211">
        <v>7.07326591793042E-2</v>
      </c>
      <c r="Q1883" s="211">
        <v>6.9905507087602597E-2</v>
      </c>
      <c r="R1883" s="211">
        <v>0.406886965777295</v>
      </c>
      <c r="S1883" s="211">
        <v>0.2896914022214675</v>
      </c>
      <c r="T1883" s="211">
        <v>0.54728665501014973</v>
      </c>
      <c r="U1883" s="211">
        <v>0.43356711269281911</v>
      </c>
      <c r="V1883" s="211">
        <v>8.7084216352936991E-2</v>
      </c>
      <c r="W1883" s="211">
        <v>0.48755498242098155</v>
      </c>
      <c r="X1883" s="211">
        <v>0.31506889563188545</v>
      </c>
      <c r="Y1883" s="211">
        <v>0.67163700251567526</v>
      </c>
      <c r="Z1883" s="211">
        <v>0.1455119665816812</v>
      </c>
      <c r="AA1883" s="212">
        <v>0.11847059309143793</v>
      </c>
    </row>
    <row r="1884" spans="1:27" x14ac:dyDescent="0.35">
      <c r="A1884" s="210" t="s">
        <v>2560</v>
      </c>
      <c r="B1884" s="217">
        <v>120.71597932790876</v>
      </c>
      <c r="C1884" s="211">
        <v>7.7048898233199714E-2</v>
      </c>
      <c r="D1884" s="211">
        <v>0.12089362439877578</v>
      </c>
      <c r="E1884" s="211">
        <v>7.3477811246330973E-2</v>
      </c>
      <c r="F1884" s="211">
        <v>9.7224311538162744E-2</v>
      </c>
      <c r="G1884" s="211">
        <v>0.11719085254539871</v>
      </c>
      <c r="H1884" s="211">
        <v>0.11454093828499187</v>
      </c>
      <c r="I1884" s="211">
        <v>0.4671562519809026</v>
      </c>
      <c r="J1884" s="211">
        <v>0.42503695909314326</v>
      </c>
      <c r="K1884" s="211">
        <v>0.57349351688929895</v>
      </c>
      <c r="L1884" s="211">
        <v>0.27595095180006113</v>
      </c>
      <c r="M1884" s="211">
        <v>7.7116524659781888E-2</v>
      </c>
      <c r="N1884" s="211">
        <v>0.40843138753875652</v>
      </c>
      <c r="O1884" s="211">
        <v>0.6126137190311578</v>
      </c>
      <c r="P1884" s="211">
        <v>6.1599343793724837E-2</v>
      </c>
      <c r="Q1884" s="211">
        <v>8.2265328112218053E-2</v>
      </c>
      <c r="R1884" s="211">
        <v>0.49219124380377755</v>
      </c>
      <c r="S1884" s="211">
        <v>0.3301386225937547</v>
      </c>
      <c r="T1884" s="211">
        <v>0.48901057774665968</v>
      </c>
      <c r="U1884" s="211">
        <v>0.47560320181644711</v>
      </c>
      <c r="V1884" s="211">
        <v>9.1119155988395886E-2</v>
      </c>
      <c r="W1884" s="211">
        <v>0.53397560232822827</v>
      </c>
      <c r="X1884" s="211">
        <v>0.40170075975323127</v>
      </c>
      <c r="Y1884" s="211">
        <v>0.6545516804214444</v>
      </c>
      <c r="Z1884" s="211">
        <v>0.14764960187117976</v>
      </c>
      <c r="AA1884" s="212">
        <v>0.11449667379305399</v>
      </c>
    </row>
    <row r="1885" spans="1:27" x14ac:dyDescent="0.35">
      <c r="A1885" s="210" t="s">
        <v>2561</v>
      </c>
      <c r="B1885" s="217">
        <v>159.03656476139997</v>
      </c>
      <c r="C1885" s="211">
        <v>7.1806275434660505E-2</v>
      </c>
      <c r="D1885" s="211">
        <v>0.12108721873603798</v>
      </c>
      <c r="E1885" s="211">
        <v>7.1362331071182311E-2</v>
      </c>
      <c r="F1885" s="211">
        <v>9.3992859565860121E-2</v>
      </c>
      <c r="G1885" s="211">
        <v>0.12413223811886835</v>
      </c>
      <c r="H1885" s="211">
        <v>0.11084750498672509</v>
      </c>
      <c r="I1885" s="211">
        <v>0.50339679686458205</v>
      </c>
      <c r="J1885" s="211">
        <v>0.38835047466566663</v>
      </c>
      <c r="K1885" s="211">
        <v>0.63187023371944995</v>
      </c>
      <c r="L1885" s="211">
        <v>0.28015287873760719</v>
      </c>
      <c r="M1885" s="211">
        <v>0.10162106680978208</v>
      </c>
      <c r="N1885" s="211">
        <v>0.46834180670680253</v>
      </c>
      <c r="O1885" s="211">
        <v>0.67154179592952956</v>
      </c>
      <c r="P1885" s="211">
        <v>6.9643702175833974E-2</v>
      </c>
      <c r="Q1885" s="211">
        <v>5.0670147358547774E-2</v>
      </c>
      <c r="R1885" s="211">
        <v>0.44554875581323561</v>
      </c>
      <c r="S1885" s="211">
        <v>0.35691491561298733</v>
      </c>
      <c r="T1885" s="211">
        <v>0.47079920880817344</v>
      </c>
      <c r="U1885" s="211">
        <v>0.46886111099067251</v>
      </c>
      <c r="V1885" s="211">
        <v>0.11619961212344804</v>
      </c>
      <c r="W1885" s="211">
        <v>0.61767220471588691</v>
      </c>
      <c r="X1885" s="211">
        <v>0.38618892381590081</v>
      </c>
      <c r="Y1885" s="211">
        <v>0.72194638810639089</v>
      </c>
      <c r="Z1885" s="211">
        <v>0.14834277966630527</v>
      </c>
      <c r="AA1885" s="212">
        <v>0.11867336678224488</v>
      </c>
    </row>
    <row r="1886" spans="1:27" x14ac:dyDescent="0.35">
      <c r="A1886" s="210" t="s">
        <v>2562</v>
      </c>
      <c r="B1886" s="217">
        <v>123.06908438082507</v>
      </c>
      <c r="C1886" s="211">
        <v>5.1705572942594431E-2</v>
      </c>
      <c r="D1886" s="211">
        <v>0.1155613474180693</v>
      </c>
      <c r="E1886" s="211">
        <v>8.1592965418305866E-2</v>
      </c>
      <c r="F1886" s="211">
        <v>0.10059556189473544</v>
      </c>
      <c r="G1886" s="211">
        <v>0.12198721658476033</v>
      </c>
      <c r="H1886" s="211">
        <v>0.10852684252969658</v>
      </c>
      <c r="I1886" s="211">
        <v>0.50215168785674369</v>
      </c>
      <c r="J1886" s="211">
        <v>0.48481001852273187</v>
      </c>
      <c r="K1886" s="211">
        <v>0.58207146907048413</v>
      </c>
      <c r="L1886" s="211">
        <v>0.27329438909885628</v>
      </c>
      <c r="M1886" s="211">
        <v>8.5435328783224018E-2</v>
      </c>
      <c r="N1886" s="211">
        <v>0.38121698801812381</v>
      </c>
      <c r="O1886" s="211">
        <v>0.73025697795368505</v>
      </c>
      <c r="P1886" s="211">
        <v>6.1123896398587042E-2</v>
      </c>
      <c r="Q1886" s="211">
        <v>0.10692150718571054</v>
      </c>
      <c r="R1886" s="211">
        <v>0.41950228202855089</v>
      </c>
      <c r="S1886" s="211">
        <v>0.33550474067793634</v>
      </c>
      <c r="T1886" s="211">
        <v>0.5594171708863187</v>
      </c>
      <c r="U1886" s="211">
        <v>0.34624427154836263</v>
      </c>
      <c r="V1886" s="211">
        <v>9.7732762516266974E-2</v>
      </c>
      <c r="W1886" s="211">
        <v>0.53271947464826508</v>
      </c>
      <c r="X1886" s="211">
        <v>0.31112728358731856</v>
      </c>
      <c r="Y1886" s="211">
        <v>0.74446699254869309</v>
      </c>
      <c r="Z1886" s="211">
        <v>0.14567844679445727</v>
      </c>
      <c r="AA1886" s="212">
        <v>0.11633150014853953</v>
      </c>
    </row>
    <row r="1887" spans="1:27" x14ac:dyDescent="0.35">
      <c r="A1887" s="210" t="s">
        <v>2563</v>
      </c>
      <c r="B1887" s="217">
        <v>145.79692319261673</v>
      </c>
      <c r="C1887" s="211">
        <v>8.5284372657883009E-2</v>
      </c>
      <c r="D1887" s="211">
        <v>0.13008355341376177</v>
      </c>
      <c r="E1887" s="211">
        <v>8.8935954948896209E-2</v>
      </c>
      <c r="F1887" s="211">
        <v>9.950766260681064E-2</v>
      </c>
      <c r="G1887" s="211">
        <v>0.12125025483799091</v>
      </c>
      <c r="H1887" s="211">
        <v>0.12419828170683382</v>
      </c>
      <c r="I1887" s="211">
        <v>0.48186545749629633</v>
      </c>
      <c r="J1887" s="211">
        <v>0.44479483832039268</v>
      </c>
      <c r="K1887" s="211">
        <v>0.63959977943449531</v>
      </c>
      <c r="L1887" s="211">
        <v>0.27055982406567902</v>
      </c>
      <c r="M1887" s="211">
        <v>0.10628076476737433</v>
      </c>
      <c r="N1887" s="211">
        <v>0.56781252954405592</v>
      </c>
      <c r="O1887" s="211">
        <v>0.69877590563664616</v>
      </c>
      <c r="P1887" s="211">
        <v>6.80405232363957E-2</v>
      </c>
      <c r="Q1887" s="211">
        <v>6.6951788600552772E-2</v>
      </c>
      <c r="R1887" s="211">
        <v>0.38280335668872068</v>
      </c>
      <c r="S1887" s="211">
        <v>0.2902441311708292</v>
      </c>
      <c r="T1887" s="211">
        <v>0.49917287687178991</v>
      </c>
      <c r="U1887" s="211">
        <v>0.3770829494462114</v>
      </c>
      <c r="V1887" s="211">
        <v>0.10195882159079726</v>
      </c>
      <c r="W1887" s="211">
        <v>0.5156440596726497</v>
      </c>
      <c r="X1887" s="211">
        <v>0.39441317737479953</v>
      </c>
      <c r="Y1887" s="211">
        <v>0.69844419634396493</v>
      </c>
      <c r="Z1887" s="211">
        <v>0.1437479571973595</v>
      </c>
      <c r="AA1887" s="212">
        <v>0.12415024613814031</v>
      </c>
    </row>
    <row r="1888" spans="1:27" x14ac:dyDescent="0.35">
      <c r="A1888" s="210" t="s">
        <v>2564</v>
      </c>
      <c r="B1888" s="217">
        <v>137.27794958869077</v>
      </c>
      <c r="C1888" s="211">
        <v>4.678324547020004E-2</v>
      </c>
      <c r="D1888" s="211">
        <v>0.12751280152017341</v>
      </c>
      <c r="E1888" s="211">
        <v>7.3449961447657905E-2</v>
      </c>
      <c r="F1888" s="211">
        <v>8.6068094188232816E-2</v>
      </c>
      <c r="G1888" s="211">
        <v>0.12119728547848967</v>
      </c>
      <c r="H1888" s="211">
        <v>0.11483648723687125</v>
      </c>
      <c r="I1888" s="211">
        <v>0.49251690640568041</v>
      </c>
      <c r="J1888" s="211">
        <v>0.46009456425409828</v>
      </c>
      <c r="K1888" s="211">
        <v>0.55429425807239452</v>
      </c>
      <c r="L1888" s="211">
        <v>0.27256833396518809</v>
      </c>
      <c r="M1888" s="211">
        <v>9.5585371881128756E-2</v>
      </c>
      <c r="N1888" s="211">
        <v>0.48215885847009626</v>
      </c>
      <c r="O1888" s="211">
        <v>0.68067829994636253</v>
      </c>
      <c r="P1888" s="211">
        <v>7.1376839755626184E-2</v>
      </c>
      <c r="Q1888" s="211">
        <v>0.13972023307569603</v>
      </c>
      <c r="R1888" s="211">
        <v>0.39410787102361067</v>
      </c>
      <c r="S1888" s="211">
        <v>0.3200100576910756</v>
      </c>
      <c r="T1888" s="211">
        <v>0.52903395369633821</v>
      </c>
      <c r="U1888" s="211">
        <v>0.42328276096259865</v>
      </c>
      <c r="V1888" s="211">
        <v>7.8965428226386122E-2</v>
      </c>
      <c r="W1888" s="211">
        <v>0.54920571986984512</v>
      </c>
      <c r="X1888" s="211">
        <v>0.30495879286454319</v>
      </c>
      <c r="Y1888" s="211">
        <v>0.69193810310051451</v>
      </c>
      <c r="Z1888" s="211">
        <v>0.1456729156029814</v>
      </c>
      <c r="AA1888" s="212">
        <v>0.1166235022191965</v>
      </c>
    </row>
    <row r="1889" spans="1:27" x14ac:dyDescent="0.35">
      <c r="A1889" s="210" t="s">
        <v>2565</v>
      </c>
      <c r="B1889" s="217">
        <v>138.16635659021065</v>
      </c>
      <c r="C1889" s="211">
        <v>6.4750891394163831E-2</v>
      </c>
      <c r="D1889" s="211">
        <v>0.12146649840322693</v>
      </c>
      <c r="E1889" s="211">
        <v>8.1406966703289146E-2</v>
      </c>
      <c r="F1889" s="211">
        <v>0.10967323499504149</v>
      </c>
      <c r="G1889" s="211">
        <v>0.12223441606478258</v>
      </c>
      <c r="H1889" s="211">
        <v>0.10755099395714654</v>
      </c>
      <c r="I1889" s="211">
        <v>0.49572050629285486</v>
      </c>
      <c r="J1889" s="211">
        <v>0.40834723292487329</v>
      </c>
      <c r="K1889" s="211">
        <v>0.62052072290858784</v>
      </c>
      <c r="L1889" s="211">
        <v>0.28176507784552085</v>
      </c>
      <c r="M1889" s="211">
        <v>0.10146823094889598</v>
      </c>
      <c r="N1889" s="211">
        <v>0.38366089125732267</v>
      </c>
      <c r="O1889" s="211">
        <v>0.69274642214106918</v>
      </c>
      <c r="P1889" s="211">
        <v>7.1138496552425545E-2</v>
      </c>
      <c r="Q1889" s="211">
        <v>5.6448141208326391E-2</v>
      </c>
      <c r="R1889" s="211">
        <v>0.39230554974263682</v>
      </c>
      <c r="S1889" s="211">
        <v>0.30929625985062104</v>
      </c>
      <c r="T1889" s="211">
        <v>0.58814727673835021</v>
      </c>
      <c r="U1889" s="211">
        <v>0.43411678721560987</v>
      </c>
      <c r="V1889" s="211">
        <v>8.4400646689255676E-2</v>
      </c>
      <c r="W1889" s="211">
        <v>0.60562083932978206</v>
      </c>
      <c r="X1889" s="211">
        <v>0.40077212570873977</v>
      </c>
      <c r="Y1889" s="211">
        <v>0.69358604463750084</v>
      </c>
      <c r="Z1889" s="211">
        <v>0.14164299884991718</v>
      </c>
      <c r="AA1889" s="212">
        <v>0.12044252857226975</v>
      </c>
    </row>
    <row r="1890" spans="1:27" x14ac:dyDescent="0.35">
      <c r="A1890" s="210" t="s">
        <v>2566</v>
      </c>
      <c r="B1890" s="217">
        <v>146.98600661659256</v>
      </c>
      <c r="C1890" s="211">
        <v>5.4380752540171801E-2</v>
      </c>
      <c r="D1890" s="211">
        <v>0.1215614986640725</v>
      </c>
      <c r="E1890" s="211">
        <v>7.5723457275844674E-2</v>
      </c>
      <c r="F1890" s="211">
        <v>6.9066780725271879E-2</v>
      </c>
      <c r="G1890" s="211">
        <v>0.12383668674462552</v>
      </c>
      <c r="H1890" s="211">
        <v>0.11705227562017712</v>
      </c>
      <c r="I1890" s="211">
        <v>0.4987567842442685</v>
      </c>
      <c r="J1890" s="211">
        <v>0.42953737238791778</v>
      </c>
      <c r="K1890" s="211">
        <v>0.61054936172968377</v>
      </c>
      <c r="L1890" s="211">
        <v>0.28064017507768196</v>
      </c>
      <c r="M1890" s="211">
        <v>9.56316796728683E-2</v>
      </c>
      <c r="N1890" s="211">
        <v>0.52171368912379823</v>
      </c>
      <c r="O1890" s="211">
        <v>0.71473188625839268</v>
      </c>
      <c r="P1890" s="211">
        <v>6.9857588757311351E-2</v>
      </c>
      <c r="Q1890" s="211">
        <v>4.700311580042682E-2</v>
      </c>
      <c r="R1890" s="211">
        <v>0.44510136170120657</v>
      </c>
      <c r="S1890" s="211">
        <v>0.33955798790102565</v>
      </c>
      <c r="T1890" s="211">
        <v>0.55626487469875796</v>
      </c>
      <c r="U1890" s="211">
        <v>0.39225111106610633</v>
      </c>
      <c r="V1890" s="211">
        <v>0.15498193642976851</v>
      </c>
      <c r="W1890" s="211">
        <v>0.53134780867252984</v>
      </c>
      <c r="X1890" s="211">
        <v>0.27276569667042766</v>
      </c>
      <c r="Y1890" s="211">
        <v>0.56973483072516895</v>
      </c>
      <c r="Z1890" s="211">
        <v>0.14685917429614906</v>
      </c>
      <c r="AA1890" s="212">
        <v>0.12256719142493293</v>
      </c>
    </row>
    <row r="1891" spans="1:27" x14ac:dyDescent="0.35">
      <c r="A1891" s="210" t="s">
        <v>2567</v>
      </c>
      <c r="B1891" s="217">
        <v>151.07168047227836</v>
      </c>
      <c r="C1891" s="211">
        <v>6.9688744007256637E-2</v>
      </c>
      <c r="D1891" s="211">
        <v>0.12010826184210426</v>
      </c>
      <c r="E1891" s="211">
        <v>7.4448462884838001E-2</v>
      </c>
      <c r="F1891" s="211">
        <v>9.898847609229576E-2</v>
      </c>
      <c r="G1891" s="211">
        <v>0.12274614961761922</v>
      </c>
      <c r="H1891" s="211">
        <v>0.10692570777907009</v>
      </c>
      <c r="I1891" s="211">
        <v>0.43051346559904263</v>
      </c>
      <c r="J1891" s="211">
        <v>0.40308175980321764</v>
      </c>
      <c r="K1891" s="211">
        <v>0.63675691180400551</v>
      </c>
      <c r="L1891" s="211">
        <v>0.27687010006749319</v>
      </c>
      <c r="M1891" s="211">
        <v>0.11758044221201625</v>
      </c>
      <c r="N1891" s="211">
        <v>0.41961924641098169</v>
      </c>
      <c r="O1891" s="211">
        <v>0.65004714695080135</v>
      </c>
      <c r="P1891" s="211">
        <v>6.5164851211078734E-2</v>
      </c>
      <c r="Q1891" s="211">
        <v>0.12700106928576932</v>
      </c>
      <c r="R1891" s="211">
        <v>0.4537600654547127</v>
      </c>
      <c r="S1891" s="211">
        <v>0.29610962051948525</v>
      </c>
      <c r="T1891" s="211">
        <v>0.64550530156812547</v>
      </c>
      <c r="U1891" s="211">
        <v>0.42816000306389412</v>
      </c>
      <c r="V1891" s="211">
        <v>0.1228835139809913</v>
      </c>
      <c r="W1891" s="211">
        <v>0.54521611231197198</v>
      </c>
      <c r="X1891" s="211">
        <v>0.25217288038990698</v>
      </c>
      <c r="Y1891" s="211">
        <v>0.63730363203197404</v>
      </c>
      <c r="Z1891" s="211">
        <v>0.14567157429468672</v>
      </c>
      <c r="AA1891" s="212">
        <v>0.12293323030581842</v>
      </c>
    </row>
    <row r="1892" spans="1:27" x14ac:dyDescent="0.35">
      <c r="A1892" s="210" t="s">
        <v>2568</v>
      </c>
      <c r="B1892" s="217">
        <v>154.96316157467436</v>
      </c>
      <c r="C1892" s="211">
        <v>4.9967055848823071E-2</v>
      </c>
      <c r="D1892" s="211">
        <v>0.12747697629498</v>
      </c>
      <c r="E1892" s="211">
        <v>6.9045077904523619E-2</v>
      </c>
      <c r="F1892" s="211">
        <v>7.9970106782394662E-2</v>
      </c>
      <c r="G1892" s="211">
        <v>0.12641863983475177</v>
      </c>
      <c r="H1892" s="211">
        <v>0.1082321660145116</v>
      </c>
      <c r="I1892" s="211">
        <v>0.47519405877228232</v>
      </c>
      <c r="J1892" s="211">
        <v>0.46674037344802594</v>
      </c>
      <c r="K1892" s="211">
        <v>0.60854843164709216</v>
      </c>
      <c r="L1892" s="211">
        <v>0.27292381545676503</v>
      </c>
      <c r="M1892" s="211">
        <v>9.0439434001780256E-2</v>
      </c>
      <c r="N1892" s="211">
        <v>0.4521500663301381</v>
      </c>
      <c r="O1892" s="211">
        <v>0.74607691482341154</v>
      </c>
      <c r="P1892" s="211">
        <v>6.8365448289993358E-2</v>
      </c>
      <c r="Q1892" s="211">
        <v>7.4172198377180948E-2</v>
      </c>
      <c r="R1892" s="211">
        <v>0.37041698743931545</v>
      </c>
      <c r="S1892" s="211">
        <v>0.28878043404565329</v>
      </c>
      <c r="T1892" s="211">
        <v>0.64065085209122297</v>
      </c>
      <c r="U1892" s="211">
        <v>0.5124926141837477</v>
      </c>
      <c r="V1892" s="211">
        <v>0.13338232890322221</v>
      </c>
      <c r="W1892" s="211">
        <v>0.51993424966779322</v>
      </c>
      <c r="X1892" s="211">
        <v>0.36982849405924656</v>
      </c>
      <c r="Y1892" s="211">
        <v>0.57088439281900749</v>
      </c>
      <c r="Z1892" s="211">
        <v>0.14786761795768019</v>
      </c>
      <c r="AA1892" s="212">
        <v>0.1175381051120562</v>
      </c>
    </row>
    <row r="1893" spans="1:27" x14ac:dyDescent="0.35">
      <c r="A1893" s="210" t="s">
        <v>2569</v>
      </c>
      <c r="B1893" s="217">
        <v>150.43706289540989</v>
      </c>
      <c r="C1893" s="211">
        <v>5.8455746989146178E-2</v>
      </c>
      <c r="D1893" s="211">
        <v>0.12731932589172459</v>
      </c>
      <c r="E1893" s="211">
        <v>7.0937845851931997E-2</v>
      </c>
      <c r="F1893" s="211">
        <v>0.11379060218562874</v>
      </c>
      <c r="G1893" s="211">
        <v>0.12221588820789477</v>
      </c>
      <c r="H1893" s="211">
        <v>0.11862858434864844</v>
      </c>
      <c r="I1893" s="211">
        <v>0.51255354971529776</v>
      </c>
      <c r="J1893" s="211">
        <v>0.47511502608559475</v>
      </c>
      <c r="K1893" s="211">
        <v>0.62150501484098963</v>
      </c>
      <c r="L1893" s="211">
        <v>0.27102710282598519</v>
      </c>
      <c r="M1893" s="211">
        <v>0.1162845497883816</v>
      </c>
      <c r="N1893" s="211">
        <v>0.51100104726097362</v>
      </c>
      <c r="O1893" s="211">
        <v>0.69614702462750411</v>
      </c>
      <c r="P1893" s="211">
        <v>7.2142247982164787E-2</v>
      </c>
      <c r="Q1893" s="211">
        <v>0.10216315216940718</v>
      </c>
      <c r="R1893" s="211">
        <v>0.42328857666518888</v>
      </c>
      <c r="S1893" s="211">
        <v>0.36614206046563219</v>
      </c>
      <c r="T1893" s="211">
        <v>0.60246400841819392</v>
      </c>
      <c r="U1893" s="211">
        <v>0.45923956294515017</v>
      </c>
      <c r="V1893" s="211">
        <v>7.1362374517164123E-2</v>
      </c>
      <c r="W1893" s="211">
        <v>0.56210334565164388</v>
      </c>
      <c r="X1893" s="211">
        <v>0.37583659417185145</v>
      </c>
      <c r="Y1893" s="211">
        <v>0.60289432557657785</v>
      </c>
      <c r="Z1893" s="211">
        <v>0.14477205381087713</v>
      </c>
      <c r="AA1893" s="212">
        <v>0.11574882373455705</v>
      </c>
    </row>
    <row r="1894" spans="1:27" x14ac:dyDescent="0.35">
      <c r="A1894" s="210" t="s">
        <v>2570</v>
      </c>
      <c r="B1894" s="217">
        <v>156.4869379239959</v>
      </c>
      <c r="C1894" s="211">
        <v>6.8232429878268136E-2</v>
      </c>
      <c r="D1894" s="211">
        <v>0.11964709310566753</v>
      </c>
      <c r="E1894" s="211">
        <v>7.1097441574306641E-2</v>
      </c>
      <c r="F1894" s="211">
        <v>9.4817714624437666E-2</v>
      </c>
      <c r="G1894" s="211">
        <v>0.11813728178587365</v>
      </c>
      <c r="H1894" s="211">
        <v>0.12561814365063648</v>
      </c>
      <c r="I1894" s="211">
        <v>0.50127022597892446</v>
      </c>
      <c r="J1894" s="211">
        <v>0.43919645465549156</v>
      </c>
      <c r="K1894" s="211">
        <v>0.57404264526884352</v>
      </c>
      <c r="L1894" s="211">
        <v>0.27914187877658864</v>
      </c>
      <c r="M1894" s="211">
        <v>9.6809106856678567E-2</v>
      </c>
      <c r="N1894" s="211">
        <v>0.49334440151349235</v>
      </c>
      <c r="O1894" s="211">
        <v>0.75239479423236755</v>
      </c>
      <c r="P1894" s="211">
        <v>6.9503324914111417E-2</v>
      </c>
      <c r="Q1894" s="211">
        <v>6.403045767616701E-2</v>
      </c>
      <c r="R1894" s="211">
        <v>0.4870185379557635</v>
      </c>
      <c r="S1894" s="211">
        <v>0.35373557598729638</v>
      </c>
      <c r="T1894" s="211">
        <v>0.58885496328571929</v>
      </c>
      <c r="U1894" s="211">
        <v>0.49385232124661971</v>
      </c>
      <c r="V1894" s="211">
        <v>0.12134297804848805</v>
      </c>
      <c r="W1894" s="211">
        <v>0.53530081531976625</v>
      </c>
      <c r="X1894" s="211">
        <v>0.34294577618441574</v>
      </c>
      <c r="Y1894" s="211">
        <v>0.62601764717688602</v>
      </c>
      <c r="Z1894" s="211">
        <v>0.14625455507591206</v>
      </c>
      <c r="AA1894" s="212">
        <v>0.11815336102219583</v>
      </c>
    </row>
    <row r="1895" spans="1:27" x14ac:dyDescent="0.35">
      <c r="A1895" s="210" t="s">
        <v>2571</v>
      </c>
      <c r="B1895" s="217">
        <v>144.98660932121427</v>
      </c>
      <c r="C1895" s="211">
        <v>5.1363287033363535E-2</v>
      </c>
      <c r="D1895" s="211">
        <v>0.13023113970538225</v>
      </c>
      <c r="E1895" s="211">
        <v>7.8307268949337261E-2</v>
      </c>
      <c r="F1895" s="211">
        <v>9.925083407049895E-2</v>
      </c>
      <c r="G1895" s="211">
        <v>0.12372807111995268</v>
      </c>
      <c r="H1895" s="211">
        <v>0.12345133189539637</v>
      </c>
      <c r="I1895" s="211">
        <v>0.42673965959099602</v>
      </c>
      <c r="J1895" s="211">
        <v>0.46267102618254546</v>
      </c>
      <c r="K1895" s="211">
        <v>0.56780171396851431</v>
      </c>
      <c r="L1895" s="211">
        <v>0.2712653838578325</v>
      </c>
      <c r="M1895" s="211">
        <v>9.1997988293887278E-2</v>
      </c>
      <c r="N1895" s="211">
        <v>0.46176386086399179</v>
      </c>
      <c r="O1895" s="211">
        <v>0.77270435610585209</v>
      </c>
      <c r="P1895" s="211">
        <v>6.451727221658099E-2</v>
      </c>
      <c r="Q1895" s="211">
        <v>7.6603904360975736E-2</v>
      </c>
      <c r="R1895" s="211">
        <v>0.46135407950057417</v>
      </c>
      <c r="S1895" s="211">
        <v>0.28576291176335983</v>
      </c>
      <c r="T1895" s="211">
        <v>0.63237459827981513</v>
      </c>
      <c r="U1895" s="211">
        <v>0.39775741477533189</v>
      </c>
      <c r="V1895" s="211">
        <v>0.11443265331044403</v>
      </c>
      <c r="W1895" s="211">
        <v>0.54804031764456684</v>
      </c>
      <c r="X1895" s="211">
        <v>0.33835168261141157</v>
      </c>
      <c r="Y1895" s="211">
        <v>0.62906062294674259</v>
      </c>
      <c r="Z1895" s="211">
        <v>0.14565253110991105</v>
      </c>
      <c r="AA1895" s="212">
        <v>0.11361868531282117</v>
      </c>
    </row>
    <row r="1896" spans="1:27" x14ac:dyDescent="0.35">
      <c r="A1896" s="210" t="s">
        <v>2572</v>
      </c>
      <c r="B1896" s="217">
        <v>124.94094036080304</v>
      </c>
      <c r="C1896" s="211">
        <v>6.9681647251944173E-2</v>
      </c>
      <c r="D1896" s="211">
        <v>0.11796193352181442</v>
      </c>
      <c r="E1896" s="211">
        <v>6.6033821720119193E-2</v>
      </c>
      <c r="F1896" s="211">
        <v>0.10997568786127754</v>
      </c>
      <c r="G1896" s="211">
        <v>0.12498908852887772</v>
      </c>
      <c r="H1896" s="211">
        <v>0.1149744886200815</v>
      </c>
      <c r="I1896" s="211">
        <v>0.48798168430390287</v>
      </c>
      <c r="J1896" s="211">
        <v>0.47878009224439211</v>
      </c>
      <c r="K1896" s="211">
        <v>0.6430016212737083</v>
      </c>
      <c r="L1896" s="211">
        <v>0.27092696614973188</v>
      </c>
      <c r="M1896" s="211">
        <v>0.10201151308605305</v>
      </c>
      <c r="N1896" s="211">
        <v>0.46978214102540466</v>
      </c>
      <c r="O1896" s="211">
        <v>0.74672280179318784</v>
      </c>
      <c r="P1896" s="211">
        <v>6.2878228568228264E-2</v>
      </c>
      <c r="Q1896" s="211">
        <v>0.10190382954747501</v>
      </c>
      <c r="R1896" s="211">
        <v>0.48478318804247622</v>
      </c>
      <c r="S1896" s="211">
        <v>0.32420244815260318</v>
      </c>
      <c r="T1896" s="211">
        <v>0.5568310362493476</v>
      </c>
      <c r="U1896" s="211">
        <v>0.35396272770354026</v>
      </c>
      <c r="V1896" s="211">
        <v>9.3975691351621524E-2</v>
      </c>
      <c r="W1896" s="211">
        <v>0.57076928239873037</v>
      </c>
      <c r="X1896" s="211">
        <v>0.25551801374021621</v>
      </c>
      <c r="Y1896" s="211">
        <v>0.67909924920709297</v>
      </c>
      <c r="Z1896" s="211">
        <v>0.14995626743611612</v>
      </c>
      <c r="AA1896" s="212">
        <v>0.12074270197200679</v>
      </c>
    </row>
    <row r="1897" spans="1:27" x14ac:dyDescent="0.35">
      <c r="A1897" s="210" t="s">
        <v>2573</v>
      </c>
      <c r="B1897" s="217">
        <v>117.69295775444731</v>
      </c>
      <c r="C1897" s="211">
        <v>6.6165453170022009E-2</v>
      </c>
      <c r="D1897" s="211">
        <v>0.11846292960760596</v>
      </c>
      <c r="E1897" s="211">
        <v>7.4093728269273393E-2</v>
      </c>
      <c r="F1897" s="211">
        <v>9.8974359942700596E-2</v>
      </c>
      <c r="G1897" s="211">
        <v>0.12399697325578542</v>
      </c>
      <c r="H1897" s="211">
        <v>0.10828000583383761</v>
      </c>
      <c r="I1897" s="211">
        <v>0.52770675994649929</v>
      </c>
      <c r="J1897" s="211">
        <v>0.43761913501957489</v>
      </c>
      <c r="K1897" s="211">
        <v>0.55419055532170258</v>
      </c>
      <c r="L1897" s="211">
        <v>0.28006602223214527</v>
      </c>
      <c r="M1897" s="211">
        <v>0.10596133441310379</v>
      </c>
      <c r="N1897" s="211">
        <v>0.4336107763889116</v>
      </c>
      <c r="O1897" s="211">
        <v>0.69017104584256173</v>
      </c>
      <c r="P1897" s="211">
        <v>6.224887943075471E-2</v>
      </c>
      <c r="Q1897" s="211">
        <v>8.3635800752609762E-2</v>
      </c>
      <c r="R1897" s="211">
        <v>0.42516871411731061</v>
      </c>
      <c r="S1897" s="211">
        <v>0.39912428581180937</v>
      </c>
      <c r="T1897" s="211">
        <v>0.56766071656365835</v>
      </c>
      <c r="U1897" s="211">
        <v>0.41015815689380569</v>
      </c>
      <c r="V1897" s="211">
        <v>0.10787765557655113</v>
      </c>
      <c r="W1897" s="211">
        <v>0.51373345484184574</v>
      </c>
      <c r="X1897" s="211">
        <v>0.34748018707010986</v>
      </c>
      <c r="Y1897" s="211">
        <v>0.53916658525897421</v>
      </c>
      <c r="Z1897" s="211">
        <v>0.14990284239845228</v>
      </c>
      <c r="AA1897" s="212">
        <v>0.12514438109622525</v>
      </c>
    </row>
    <row r="1898" spans="1:27" x14ac:dyDescent="0.35">
      <c r="A1898" s="210" t="s">
        <v>2574</v>
      </c>
      <c r="B1898" s="217">
        <v>126.58881176287954</v>
      </c>
      <c r="C1898" s="211">
        <v>7.3469493450064552E-2</v>
      </c>
      <c r="D1898" s="211">
        <v>0.12011350718132578</v>
      </c>
      <c r="E1898" s="211">
        <v>8.1473700123378887E-2</v>
      </c>
      <c r="F1898" s="211">
        <v>8.6756063283710064E-2</v>
      </c>
      <c r="G1898" s="211">
        <v>0.12178058480326429</v>
      </c>
      <c r="H1898" s="211">
        <v>0.12936279433902453</v>
      </c>
      <c r="I1898" s="211">
        <v>0.47218250954661617</v>
      </c>
      <c r="J1898" s="211">
        <v>0.47022442004988607</v>
      </c>
      <c r="K1898" s="211">
        <v>0.59421154979114688</v>
      </c>
      <c r="L1898" s="211">
        <v>0.2767191274618675</v>
      </c>
      <c r="M1898" s="211">
        <v>8.2769475768428191E-2</v>
      </c>
      <c r="N1898" s="211">
        <v>0.42844644725948111</v>
      </c>
      <c r="O1898" s="211">
        <v>0.58366364798468706</v>
      </c>
      <c r="P1898" s="211">
        <v>6.8124846386432486E-2</v>
      </c>
      <c r="Q1898" s="211">
        <v>5.1827115907627425E-2</v>
      </c>
      <c r="R1898" s="211">
        <v>0.38585680811211698</v>
      </c>
      <c r="S1898" s="211">
        <v>0.31301679716563247</v>
      </c>
      <c r="T1898" s="211">
        <v>0.5399588376396276</v>
      </c>
      <c r="U1898" s="211">
        <v>0.43332991219138961</v>
      </c>
      <c r="V1898" s="211">
        <v>0.10112024834072961</v>
      </c>
      <c r="W1898" s="211">
        <v>0.5702577521591683</v>
      </c>
      <c r="X1898" s="211">
        <v>0.33544486535651102</v>
      </c>
      <c r="Y1898" s="211">
        <v>0.64819000079358724</v>
      </c>
      <c r="Z1898" s="211">
        <v>0.1498647836703817</v>
      </c>
      <c r="AA1898" s="212">
        <v>0.12001266015009482</v>
      </c>
    </row>
    <row r="1899" spans="1:27" x14ac:dyDescent="0.35">
      <c r="A1899" s="210" t="s">
        <v>2575</v>
      </c>
      <c r="B1899" s="217">
        <v>165.78280488423334</v>
      </c>
      <c r="C1899" s="211">
        <v>5.6245617930957906E-2</v>
      </c>
      <c r="D1899" s="211">
        <v>0.12574196949176847</v>
      </c>
      <c r="E1899" s="211">
        <v>8.5348983356095809E-2</v>
      </c>
      <c r="F1899" s="211">
        <v>0.10303274212615463</v>
      </c>
      <c r="G1899" s="211">
        <v>0.12274855943658679</v>
      </c>
      <c r="H1899" s="211">
        <v>0.11219341301701333</v>
      </c>
      <c r="I1899" s="211">
        <v>0.52872087408838042</v>
      </c>
      <c r="J1899" s="211">
        <v>0.43506611576677606</v>
      </c>
      <c r="K1899" s="211">
        <v>0.61135959105704563</v>
      </c>
      <c r="L1899" s="211">
        <v>0.269657667263203</v>
      </c>
      <c r="M1899" s="211">
        <v>0.10837121422454019</v>
      </c>
      <c r="N1899" s="211">
        <v>0.50351036239174651</v>
      </c>
      <c r="O1899" s="211">
        <v>0.71643631486408876</v>
      </c>
      <c r="P1899" s="211">
        <v>7.1858585327083738E-2</v>
      </c>
      <c r="Q1899" s="211">
        <v>9.2355749987175148E-2</v>
      </c>
      <c r="R1899" s="211">
        <v>0.4181395367961972</v>
      </c>
      <c r="S1899" s="211">
        <v>0.25494196770441985</v>
      </c>
      <c r="T1899" s="211">
        <v>0.53854853164116445</v>
      </c>
      <c r="U1899" s="211">
        <v>0.39628034058854844</v>
      </c>
      <c r="V1899" s="211">
        <v>0.13638810456511077</v>
      </c>
      <c r="W1899" s="211">
        <v>0.53737930680405233</v>
      </c>
      <c r="X1899" s="211">
        <v>0.30567392079232852</v>
      </c>
      <c r="Y1899" s="211">
        <v>0.62674400120425555</v>
      </c>
      <c r="Z1899" s="211">
        <v>0.14776661146640455</v>
      </c>
      <c r="AA1899" s="212">
        <v>0.12058153697153734</v>
      </c>
    </row>
    <row r="1900" spans="1:27" x14ac:dyDescent="0.35">
      <c r="A1900" s="210" t="s">
        <v>2576</v>
      </c>
      <c r="B1900" s="217">
        <v>130.98708948759452</v>
      </c>
      <c r="C1900" s="211">
        <v>5.9413551631788616E-2</v>
      </c>
      <c r="D1900" s="211">
        <v>0.12953843650884792</v>
      </c>
      <c r="E1900" s="211">
        <v>6.784283914551742E-2</v>
      </c>
      <c r="F1900" s="211">
        <v>8.5835274905574119E-2</v>
      </c>
      <c r="G1900" s="211">
        <v>0.11906837956776345</v>
      </c>
      <c r="H1900" s="211">
        <v>0.11374972711750561</v>
      </c>
      <c r="I1900" s="211">
        <v>0.41914403456798177</v>
      </c>
      <c r="J1900" s="211">
        <v>0.48803162640516273</v>
      </c>
      <c r="K1900" s="211">
        <v>0.59277005129658755</v>
      </c>
      <c r="L1900" s="211">
        <v>0.27501977113963133</v>
      </c>
      <c r="M1900" s="211">
        <v>0.10768796241538657</v>
      </c>
      <c r="N1900" s="211">
        <v>0.41962913664784696</v>
      </c>
      <c r="O1900" s="211">
        <v>0.5832191537637994</v>
      </c>
      <c r="P1900" s="211">
        <v>6.9465284118595316E-2</v>
      </c>
      <c r="Q1900" s="211">
        <v>8.1809419904481789E-2</v>
      </c>
      <c r="R1900" s="211">
        <v>0.46549680271070742</v>
      </c>
      <c r="S1900" s="211">
        <v>0.32883871110619844</v>
      </c>
      <c r="T1900" s="211">
        <v>0.49980417869104032</v>
      </c>
      <c r="U1900" s="211">
        <v>0.36695862896102116</v>
      </c>
      <c r="V1900" s="211">
        <v>0.11394566533113733</v>
      </c>
      <c r="W1900" s="211">
        <v>0.51782364416624493</v>
      </c>
      <c r="X1900" s="211">
        <v>0.39103593435367312</v>
      </c>
      <c r="Y1900" s="211">
        <v>0.67230649381284358</v>
      </c>
      <c r="Z1900" s="211">
        <v>0.14755847177088263</v>
      </c>
      <c r="AA1900" s="212">
        <v>0.12320361392365049</v>
      </c>
    </row>
    <row r="1901" spans="1:27" x14ac:dyDescent="0.35">
      <c r="A1901" s="210" t="s">
        <v>2577</v>
      </c>
      <c r="B1901" s="217">
        <v>145.38311270470439</v>
      </c>
      <c r="C1901" s="211">
        <v>5.849905229760205E-2</v>
      </c>
      <c r="D1901" s="211">
        <v>0.12415168306918138</v>
      </c>
      <c r="E1901" s="211">
        <v>8.1010404324011201E-2</v>
      </c>
      <c r="F1901" s="211">
        <v>9.0423292969950469E-2</v>
      </c>
      <c r="G1901" s="211">
        <v>0.11583405619480708</v>
      </c>
      <c r="H1901" s="211">
        <v>0.12125435460424967</v>
      </c>
      <c r="I1901" s="211">
        <v>0.51512743896005209</v>
      </c>
      <c r="J1901" s="211">
        <v>0.45607890342328328</v>
      </c>
      <c r="K1901" s="211">
        <v>0.63705255106368108</v>
      </c>
      <c r="L1901" s="211">
        <v>0.2717158557795053</v>
      </c>
      <c r="M1901" s="211">
        <v>0.10204968336661435</v>
      </c>
      <c r="N1901" s="211">
        <v>0.5386052105090422</v>
      </c>
      <c r="O1901" s="211">
        <v>0.75686139154700072</v>
      </c>
      <c r="P1901" s="211">
        <v>7.0037858256698809E-2</v>
      </c>
      <c r="Q1901" s="211">
        <v>8.6557021786900806E-2</v>
      </c>
      <c r="R1901" s="211">
        <v>0.40871155947394439</v>
      </c>
      <c r="S1901" s="211">
        <v>0.30242043814056929</v>
      </c>
      <c r="T1901" s="211">
        <v>0.60764634083985702</v>
      </c>
      <c r="U1901" s="211">
        <v>0.39868387200509503</v>
      </c>
      <c r="V1901" s="211">
        <v>6.2401419726950264E-2</v>
      </c>
      <c r="W1901" s="211">
        <v>0.58572180997888856</v>
      </c>
      <c r="X1901" s="211">
        <v>0.40869131116930557</v>
      </c>
      <c r="Y1901" s="211">
        <v>0.54045208330612737</v>
      </c>
      <c r="Z1901" s="211">
        <v>0.14754193999746851</v>
      </c>
      <c r="AA1901" s="212">
        <v>0.11119842752757481</v>
      </c>
    </row>
    <row r="1902" spans="1:27" x14ac:dyDescent="0.35">
      <c r="A1902" s="210" t="s">
        <v>2578</v>
      </c>
      <c r="B1902" s="217">
        <v>141.60690614872712</v>
      </c>
      <c r="C1902" s="211">
        <v>5.0782342375722073E-2</v>
      </c>
      <c r="D1902" s="211">
        <v>0.13270387707089795</v>
      </c>
      <c r="E1902" s="211">
        <v>7.887607218609459E-2</v>
      </c>
      <c r="F1902" s="211">
        <v>8.2220908592500294E-2</v>
      </c>
      <c r="G1902" s="211">
        <v>0.11834744629324355</v>
      </c>
      <c r="H1902" s="211">
        <v>0.12733341515809718</v>
      </c>
      <c r="I1902" s="211">
        <v>0.50516555456206313</v>
      </c>
      <c r="J1902" s="211">
        <v>0.43395522469643139</v>
      </c>
      <c r="K1902" s="211">
        <v>0.63637907683590911</v>
      </c>
      <c r="L1902" s="211">
        <v>0.27929947694991986</v>
      </c>
      <c r="M1902" s="211">
        <v>9.5984855480542766E-2</v>
      </c>
      <c r="N1902" s="211">
        <v>0.40777550494087211</v>
      </c>
      <c r="O1902" s="211">
        <v>0.74100036841261963</v>
      </c>
      <c r="P1902" s="211">
        <v>7.150471604417398E-2</v>
      </c>
      <c r="Q1902" s="211">
        <v>5.5889551577575317E-2</v>
      </c>
      <c r="R1902" s="211">
        <v>0.40028289559314328</v>
      </c>
      <c r="S1902" s="211">
        <v>0.34640224261324237</v>
      </c>
      <c r="T1902" s="211">
        <v>0.50952685254908126</v>
      </c>
      <c r="U1902" s="211">
        <v>0.35937536178665019</v>
      </c>
      <c r="V1902" s="211">
        <v>0.10265343856427632</v>
      </c>
      <c r="W1902" s="211">
        <v>0.52932675796327078</v>
      </c>
      <c r="X1902" s="211">
        <v>0.33365291430047289</v>
      </c>
      <c r="Y1902" s="211">
        <v>0.65637138035100195</v>
      </c>
      <c r="Z1902" s="211">
        <v>0.13739513300824366</v>
      </c>
      <c r="AA1902" s="212">
        <v>0.11606351897049118</v>
      </c>
    </row>
    <row r="1903" spans="1:27" x14ac:dyDescent="0.35">
      <c r="A1903" s="210" t="s">
        <v>2579</v>
      </c>
      <c r="B1903" s="217">
        <v>158.84225250908315</v>
      </c>
      <c r="C1903" s="211">
        <v>5.5676457412134422E-2</v>
      </c>
      <c r="D1903" s="211">
        <v>0.12077291816653499</v>
      </c>
      <c r="E1903" s="211">
        <v>8.4458505672629289E-2</v>
      </c>
      <c r="F1903" s="211">
        <v>0.11672103329637067</v>
      </c>
      <c r="G1903" s="211">
        <v>0.11333480833008541</v>
      </c>
      <c r="H1903" s="211">
        <v>0.11876559695182688</v>
      </c>
      <c r="I1903" s="211">
        <v>0.50023022145790841</v>
      </c>
      <c r="J1903" s="211">
        <v>0.45902733190952871</v>
      </c>
      <c r="K1903" s="211">
        <v>0.58565452884002722</v>
      </c>
      <c r="L1903" s="211">
        <v>0.27448517883919904</v>
      </c>
      <c r="M1903" s="211">
        <v>8.4194170269833307E-2</v>
      </c>
      <c r="N1903" s="211">
        <v>0.4801228350385488</v>
      </c>
      <c r="O1903" s="211">
        <v>0.78012138794209518</v>
      </c>
      <c r="P1903" s="211">
        <v>7.2663097550400096E-2</v>
      </c>
      <c r="Q1903" s="211">
        <v>4.5316134801336276E-2</v>
      </c>
      <c r="R1903" s="211">
        <v>0.41345495622764017</v>
      </c>
      <c r="S1903" s="211">
        <v>0.2826891225406028</v>
      </c>
      <c r="T1903" s="211">
        <v>0.59187396899147227</v>
      </c>
      <c r="U1903" s="211">
        <v>0.38917380210662178</v>
      </c>
      <c r="V1903" s="211">
        <v>0.12742207654038976</v>
      </c>
      <c r="W1903" s="211">
        <v>0.60772225428847226</v>
      </c>
      <c r="X1903" s="211">
        <v>0.281736255150422</v>
      </c>
      <c r="Y1903" s="211">
        <v>0.70947119369390399</v>
      </c>
      <c r="Z1903" s="211">
        <v>0.14565121773610185</v>
      </c>
      <c r="AA1903" s="212">
        <v>0.11804250566934192</v>
      </c>
    </row>
    <row r="1904" spans="1:27" x14ac:dyDescent="0.35">
      <c r="A1904" s="210" t="s">
        <v>2580</v>
      </c>
      <c r="B1904" s="217">
        <v>117.74175677679753</v>
      </c>
      <c r="C1904" s="211">
        <v>6.6152675119278498E-2</v>
      </c>
      <c r="D1904" s="211">
        <v>0.12847264107598863</v>
      </c>
      <c r="E1904" s="211">
        <v>7.6794727058385012E-2</v>
      </c>
      <c r="F1904" s="211">
        <v>8.2095890728532919E-2</v>
      </c>
      <c r="G1904" s="211">
        <v>0.11938448644674476</v>
      </c>
      <c r="H1904" s="211">
        <v>0.12118870069871757</v>
      </c>
      <c r="I1904" s="211">
        <v>0.47284904608652711</v>
      </c>
      <c r="J1904" s="211">
        <v>0.44775067768417692</v>
      </c>
      <c r="K1904" s="211">
        <v>0.62826125322651483</v>
      </c>
      <c r="L1904" s="211">
        <v>0.27882281600181008</v>
      </c>
      <c r="M1904" s="211">
        <v>0.10847653686101233</v>
      </c>
      <c r="N1904" s="211">
        <v>0.50816890277606208</v>
      </c>
      <c r="O1904" s="211">
        <v>0.67177093118031206</v>
      </c>
      <c r="P1904" s="211">
        <v>6.499185270938436E-2</v>
      </c>
      <c r="Q1904" s="211">
        <v>5.7889845781447583E-2</v>
      </c>
      <c r="R1904" s="211">
        <v>0.44528504772897853</v>
      </c>
      <c r="S1904" s="211">
        <v>0.35138074900103067</v>
      </c>
      <c r="T1904" s="211">
        <v>0.5144820647345314</v>
      </c>
      <c r="U1904" s="211">
        <v>0.40861087524143191</v>
      </c>
      <c r="V1904" s="211">
        <v>5.7392686288165129E-2</v>
      </c>
      <c r="W1904" s="211">
        <v>0.59482125706554001</v>
      </c>
      <c r="X1904" s="211">
        <v>0.31893105304032721</v>
      </c>
      <c r="Y1904" s="211">
        <v>0.65085303526616278</v>
      </c>
      <c r="Z1904" s="211">
        <v>0.14614347690662333</v>
      </c>
      <c r="AA1904" s="212">
        <v>0.12031083668378124</v>
      </c>
    </row>
    <row r="1905" spans="1:27" x14ac:dyDescent="0.35">
      <c r="A1905" s="210" t="s">
        <v>2581</v>
      </c>
      <c r="B1905" s="217">
        <v>131.16850475005691</v>
      </c>
      <c r="C1905" s="211">
        <v>6.3968075991302609E-2</v>
      </c>
      <c r="D1905" s="211">
        <v>0.12824793350470115</v>
      </c>
      <c r="E1905" s="211">
        <v>8.2393811972642159E-2</v>
      </c>
      <c r="F1905" s="211">
        <v>8.9911836954555124E-2</v>
      </c>
      <c r="G1905" s="211">
        <v>0.12288361913134463</v>
      </c>
      <c r="H1905" s="211">
        <v>0.12309090941741994</v>
      </c>
      <c r="I1905" s="211">
        <v>0.47822351641669153</v>
      </c>
      <c r="J1905" s="211">
        <v>0.47346268695054583</v>
      </c>
      <c r="K1905" s="211">
        <v>0.57767552899768826</v>
      </c>
      <c r="L1905" s="211">
        <v>0.27490819740076594</v>
      </c>
      <c r="M1905" s="211">
        <v>9.6048680756275248E-2</v>
      </c>
      <c r="N1905" s="211">
        <v>0.40118574125312234</v>
      </c>
      <c r="O1905" s="211">
        <v>0.69101278473684702</v>
      </c>
      <c r="P1905" s="211">
        <v>6.965596963056235E-2</v>
      </c>
      <c r="Q1905" s="211">
        <v>0.10827702712279232</v>
      </c>
      <c r="R1905" s="211">
        <v>0.46217695955603955</v>
      </c>
      <c r="S1905" s="211">
        <v>0.32241142142871781</v>
      </c>
      <c r="T1905" s="211">
        <v>0.55349131037121191</v>
      </c>
      <c r="U1905" s="211">
        <v>0.34174958190488158</v>
      </c>
      <c r="V1905" s="211">
        <v>9.2061016270780421E-2</v>
      </c>
      <c r="W1905" s="211">
        <v>0.58907981646725005</v>
      </c>
      <c r="X1905" s="211">
        <v>0.33628867120730027</v>
      </c>
      <c r="Y1905" s="211">
        <v>0.65014243173631225</v>
      </c>
      <c r="Z1905" s="211">
        <v>0.14828827592861557</v>
      </c>
      <c r="AA1905" s="212">
        <v>0.11837949257598639</v>
      </c>
    </row>
    <row r="1906" spans="1:27" x14ac:dyDescent="0.35">
      <c r="A1906" s="210" t="s">
        <v>2582</v>
      </c>
      <c r="B1906" s="217">
        <v>138.47179482070189</v>
      </c>
      <c r="C1906" s="211">
        <v>5.981289309818117E-2</v>
      </c>
      <c r="D1906" s="211">
        <v>0.1170013640593527</v>
      </c>
      <c r="E1906" s="211">
        <v>7.6759117297824447E-2</v>
      </c>
      <c r="F1906" s="211">
        <v>0.10674315855971894</v>
      </c>
      <c r="G1906" s="211">
        <v>0.12103244746481392</v>
      </c>
      <c r="H1906" s="211">
        <v>0.10388012916080813</v>
      </c>
      <c r="I1906" s="211">
        <v>0.51789637459710092</v>
      </c>
      <c r="J1906" s="211">
        <v>0.46496023213298171</v>
      </c>
      <c r="K1906" s="211">
        <v>0.59728217095418745</v>
      </c>
      <c r="L1906" s="211">
        <v>0.27842295714824344</v>
      </c>
      <c r="M1906" s="211">
        <v>9.9506736443434524E-2</v>
      </c>
      <c r="N1906" s="211">
        <v>0.34936425151420358</v>
      </c>
      <c r="O1906" s="211">
        <v>0.68766533212450798</v>
      </c>
      <c r="P1906" s="211">
        <v>6.6283605738864798E-2</v>
      </c>
      <c r="Q1906" s="211">
        <v>7.0343285629678079E-2</v>
      </c>
      <c r="R1906" s="211">
        <v>0.47168744358920339</v>
      </c>
      <c r="S1906" s="211">
        <v>0.37938574640863604</v>
      </c>
      <c r="T1906" s="211">
        <v>0.55756414769327933</v>
      </c>
      <c r="U1906" s="211">
        <v>0.45472365970122219</v>
      </c>
      <c r="V1906" s="211">
        <v>0.11929194927285891</v>
      </c>
      <c r="W1906" s="211">
        <v>0.50928595810781707</v>
      </c>
      <c r="X1906" s="211">
        <v>0.34766020563301359</v>
      </c>
      <c r="Y1906" s="211">
        <v>0.58771585953775074</v>
      </c>
      <c r="Z1906" s="211">
        <v>0.14706356569009091</v>
      </c>
      <c r="AA1906" s="212">
        <v>0.11819315133412038</v>
      </c>
    </row>
    <row r="1907" spans="1:27" x14ac:dyDescent="0.35">
      <c r="A1907" s="210" t="s">
        <v>2583</v>
      </c>
      <c r="B1907" s="217">
        <v>185.42078774619532</v>
      </c>
      <c r="C1907" s="211">
        <v>7.4974716342185874E-2</v>
      </c>
      <c r="D1907" s="211">
        <v>0.1191464198161996</v>
      </c>
      <c r="E1907" s="211">
        <v>7.871348846196688E-2</v>
      </c>
      <c r="F1907" s="211">
        <v>6.9731999455273655E-2</v>
      </c>
      <c r="G1907" s="211">
        <v>0.12242137633508506</v>
      </c>
      <c r="H1907" s="211">
        <v>0.11411555302035911</v>
      </c>
      <c r="I1907" s="211">
        <v>0.48408594331463889</v>
      </c>
      <c r="J1907" s="211">
        <v>0.44818646731277589</v>
      </c>
      <c r="K1907" s="211">
        <v>0.5664203422254529</v>
      </c>
      <c r="L1907" s="211">
        <v>0.27141628637529591</v>
      </c>
      <c r="M1907" s="211">
        <v>0.10603382428326655</v>
      </c>
      <c r="N1907" s="211">
        <v>0.50788607947670183</v>
      </c>
      <c r="O1907" s="211">
        <v>0.77410347221663145</v>
      </c>
      <c r="P1907" s="211">
        <v>7.1650012391083012E-2</v>
      </c>
      <c r="Q1907" s="211">
        <v>4.5271118696358623E-2</v>
      </c>
      <c r="R1907" s="211">
        <v>0.45664085807877447</v>
      </c>
      <c r="S1907" s="211">
        <v>0.29514417407774052</v>
      </c>
      <c r="T1907" s="211">
        <v>0.48951615564622725</v>
      </c>
      <c r="U1907" s="211">
        <v>0.49851274913230759</v>
      </c>
      <c r="V1907" s="211">
        <v>0.16931832013204942</v>
      </c>
      <c r="W1907" s="211">
        <v>0.59904990009664749</v>
      </c>
      <c r="X1907" s="211">
        <v>0.34417495918700164</v>
      </c>
      <c r="Y1907" s="211">
        <v>0.64597086716853258</v>
      </c>
      <c r="Z1907" s="211">
        <v>0.14949883681526793</v>
      </c>
      <c r="AA1907" s="212">
        <v>0.12112471302012022</v>
      </c>
    </row>
    <row r="1908" spans="1:27" x14ac:dyDescent="0.35">
      <c r="A1908" s="210" t="s">
        <v>2584</v>
      </c>
      <c r="B1908" s="217">
        <v>168.64890546337082</v>
      </c>
      <c r="C1908" s="211">
        <v>6.1980499031353192E-2</v>
      </c>
      <c r="D1908" s="211">
        <v>0.12274202152124718</v>
      </c>
      <c r="E1908" s="211">
        <v>7.5701678150136495E-2</v>
      </c>
      <c r="F1908" s="211">
        <v>0.10308604862320452</v>
      </c>
      <c r="G1908" s="211">
        <v>0.11924005192908575</v>
      </c>
      <c r="H1908" s="211">
        <v>0.12046046289744063</v>
      </c>
      <c r="I1908" s="211">
        <v>0.52413472215760215</v>
      </c>
      <c r="J1908" s="211">
        <v>0.44641701828531127</v>
      </c>
      <c r="K1908" s="211">
        <v>0.61477214876115605</v>
      </c>
      <c r="L1908" s="211">
        <v>0.28056670100980785</v>
      </c>
      <c r="M1908" s="211">
        <v>0.12042471495732003</v>
      </c>
      <c r="N1908" s="211">
        <v>0.38636702180642601</v>
      </c>
      <c r="O1908" s="211">
        <v>0.76340184302870873</v>
      </c>
      <c r="P1908" s="211">
        <v>7.4313036372815222E-2</v>
      </c>
      <c r="Q1908" s="211">
        <v>0.12697419083141276</v>
      </c>
      <c r="R1908" s="211">
        <v>0.47661550961652305</v>
      </c>
      <c r="S1908" s="211">
        <v>0.32591905205255478</v>
      </c>
      <c r="T1908" s="211">
        <v>0.54091363722360064</v>
      </c>
      <c r="U1908" s="211">
        <v>0.40212126307377299</v>
      </c>
      <c r="V1908" s="211">
        <v>7.6482490677550669E-2</v>
      </c>
      <c r="W1908" s="211">
        <v>0.52688718599622275</v>
      </c>
      <c r="X1908" s="211">
        <v>0.38976358141277395</v>
      </c>
      <c r="Y1908" s="211">
        <v>0.78694654401177666</v>
      </c>
      <c r="Z1908" s="211">
        <v>0.14639107208496505</v>
      </c>
      <c r="AA1908" s="212">
        <v>0.1133753016523686</v>
      </c>
    </row>
    <row r="1909" spans="1:27" x14ac:dyDescent="0.35">
      <c r="A1909" s="210" t="s">
        <v>2585</v>
      </c>
      <c r="B1909" s="217">
        <v>145.24116691482271</v>
      </c>
      <c r="C1909" s="211">
        <v>5.5411416117448591E-2</v>
      </c>
      <c r="D1909" s="211">
        <v>0.12985379233626426</v>
      </c>
      <c r="E1909" s="211">
        <v>7.9804694968243606E-2</v>
      </c>
      <c r="F1909" s="211">
        <v>0.10264463131232447</v>
      </c>
      <c r="G1909" s="211">
        <v>0.12045700942743709</v>
      </c>
      <c r="H1909" s="211">
        <v>0.10265595993317425</v>
      </c>
      <c r="I1909" s="211">
        <v>0.52318308810754477</v>
      </c>
      <c r="J1909" s="211">
        <v>0.46816235584399368</v>
      </c>
      <c r="K1909" s="211">
        <v>0.62826880667514495</v>
      </c>
      <c r="L1909" s="211">
        <v>0.27405539197465567</v>
      </c>
      <c r="M1909" s="211">
        <v>8.4036410223616326E-2</v>
      </c>
      <c r="N1909" s="211">
        <v>0.56208470794929688</v>
      </c>
      <c r="O1909" s="211">
        <v>0.70621110259904929</v>
      </c>
      <c r="P1909" s="211">
        <v>6.6229558810434852E-2</v>
      </c>
      <c r="Q1909" s="211">
        <v>8.5209315235290781E-2</v>
      </c>
      <c r="R1909" s="211">
        <v>0.43374350774279818</v>
      </c>
      <c r="S1909" s="211">
        <v>0.32252298175001093</v>
      </c>
      <c r="T1909" s="211">
        <v>0.51611338537523477</v>
      </c>
      <c r="U1909" s="211">
        <v>0.41126487563696501</v>
      </c>
      <c r="V1909" s="211">
        <v>0.11692661622462988</v>
      </c>
      <c r="W1909" s="211">
        <v>0.50797162745883107</v>
      </c>
      <c r="X1909" s="211">
        <v>0.32562904815500243</v>
      </c>
      <c r="Y1909" s="211">
        <v>0.71519858726954588</v>
      </c>
      <c r="Z1909" s="211">
        <v>0.14903025494095576</v>
      </c>
      <c r="AA1909" s="212">
        <v>0.12062605538941182</v>
      </c>
    </row>
    <row r="1910" spans="1:27" x14ac:dyDescent="0.35">
      <c r="A1910" s="210" t="s">
        <v>2586</v>
      </c>
      <c r="B1910" s="217">
        <v>125.11836613568097</v>
      </c>
      <c r="C1910" s="211">
        <v>7.8489764591835556E-2</v>
      </c>
      <c r="D1910" s="211">
        <v>0.13090054542739629</v>
      </c>
      <c r="E1910" s="211">
        <v>7.7291287746695497E-2</v>
      </c>
      <c r="F1910" s="211">
        <v>9.9204399224429515E-2</v>
      </c>
      <c r="G1910" s="211">
        <v>0.12703414496255963</v>
      </c>
      <c r="H1910" s="211">
        <v>0.10677531176706434</v>
      </c>
      <c r="I1910" s="211">
        <v>0.45779544711244424</v>
      </c>
      <c r="J1910" s="211">
        <v>0.42195960537696003</v>
      </c>
      <c r="K1910" s="211">
        <v>0.5644072916009566</v>
      </c>
      <c r="L1910" s="211">
        <v>0.27580280277839114</v>
      </c>
      <c r="M1910" s="211">
        <v>9.7608317888150553E-2</v>
      </c>
      <c r="N1910" s="211">
        <v>0.4802858229581628</v>
      </c>
      <c r="O1910" s="211">
        <v>0.52406504194931847</v>
      </c>
      <c r="P1910" s="211">
        <v>6.7512208791341982E-2</v>
      </c>
      <c r="Q1910" s="211">
        <v>8.4144470680607653E-2</v>
      </c>
      <c r="R1910" s="211">
        <v>0.39798489343432686</v>
      </c>
      <c r="S1910" s="211">
        <v>0.3269070220819455</v>
      </c>
      <c r="T1910" s="211">
        <v>0.5664111523521993</v>
      </c>
      <c r="U1910" s="211">
        <v>0.36054716761971328</v>
      </c>
      <c r="V1910" s="211">
        <v>9.8136026795378709E-2</v>
      </c>
      <c r="W1910" s="211">
        <v>0.60869889189702786</v>
      </c>
      <c r="X1910" s="211">
        <v>0.32049281012920244</v>
      </c>
      <c r="Y1910" s="211">
        <v>0.6366736462943493</v>
      </c>
      <c r="Z1910" s="211">
        <v>0.14596487334194266</v>
      </c>
      <c r="AA1910" s="212">
        <v>0.11897270608658994</v>
      </c>
    </row>
    <row r="1911" spans="1:27" x14ac:dyDescent="0.35">
      <c r="A1911" s="210" t="s">
        <v>2587</v>
      </c>
      <c r="B1911" s="217">
        <v>108.62994931866804</v>
      </c>
      <c r="C1911" s="211">
        <v>5.7218254868652389E-2</v>
      </c>
      <c r="D1911" s="211">
        <v>0.11949964552550724</v>
      </c>
      <c r="E1911" s="211">
        <v>7.9678889359603655E-2</v>
      </c>
      <c r="F1911" s="211">
        <v>7.8752678904127918E-2</v>
      </c>
      <c r="G1911" s="211">
        <v>0.12122094966452292</v>
      </c>
      <c r="H1911" s="211">
        <v>0.10438720508922655</v>
      </c>
      <c r="I1911" s="211">
        <v>0.5033309943966322</v>
      </c>
      <c r="J1911" s="211">
        <v>0.45123448800431232</v>
      </c>
      <c r="K1911" s="211">
        <v>0.60171720948899909</v>
      </c>
      <c r="L1911" s="211">
        <v>0.27763139655495928</v>
      </c>
      <c r="M1911" s="211">
        <v>9.0023792681333092E-2</v>
      </c>
      <c r="N1911" s="211">
        <v>0.37429338904524256</v>
      </c>
      <c r="O1911" s="211">
        <v>0.66002281684203834</v>
      </c>
      <c r="P1911" s="211">
        <v>6.5352546380706616E-2</v>
      </c>
      <c r="Q1911" s="211">
        <v>9.4938067802403756E-2</v>
      </c>
      <c r="R1911" s="211">
        <v>0.42713499763538854</v>
      </c>
      <c r="S1911" s="211">
        <v>0.36429268318236191</v>
      </c>
      <c r="T1911" s="211">
        <v>0.51515823511018577</v>
      </c>
      <c r="U1911" s="211">
        <v>0.39606469599685046</v>
      </c>
      <c r="V1911" s="211">
        <v>6.9090850675707333E-2</v>
      </c>
      <c r="W1911" s="211">
        <v>0.57192388004282002</v>
      </c>
      <c r="X1911" s="211">
        <v>0.25559774563772847</v>
      </c>
      <c r="Y1911" s="211">
        <v>0.55431762695017872</v>
      </c>
      <c r="Z1911" s="211">
        <v>0.14975451874203075</v>
      </c>
      <c r="AA1911" s="212">
        <v>0.11883767516341684</v>
      </c>
    </row>
    <row r="1912" spans="1:27" x14ac:dyDescent="0.35">
      <c r="A1912" s="210" t="s">
        <v>2588</v>
      </c>
      <c r="B1912" s="217">
        <v>129.62647947376661</v>
      </c>
      <c r="C1912" s="211">
        <v>6.4107595143886406E-2</v>
      </c>
      <c r="D1912" s="211">
        <v>0.11863000925433279</v>
      </c>
      <c r="E1912" s="211">
        <v>7.9584229464419592E-2</v>
      </c>
      <c r="F1912" s="211">
        <v>0.10387704319122981</v>
      </c>
      <c r="G1912" s="211">
        <v>0.12235780672225513</v>
      </c>
      <c r="H1912" s="211">
        <v>0.11676851221176718</v>
      </c>
      <c r="I1912" s="211">
        <v>0.42029796264994629</v>
      </c>
      <c r="J1912" s="211">
        <v>0.4625387385255163</v>
      </c>
      <c r="K1912" s="211">
        <v>0.62365566049977783</v>
      </c>
      <c r="L1912" s="211">
        <v>0.28095654589298152</v>
      </c>
      <c r="M1912" s="211">
        <v>0.11158762340015778</v>
      </c>
      <c r="N1912" s="211">
        <v>0.48960891981141141</v>
      </c>
      <c r="O1912" s="211">
        <v>0.58671723102091256</v>
      </c>
      <c r="P1912" s="211">
        <v>6.4565943243200349E-2</v>
      </c>
      <c r="Q1912" s="211">
        <v>9.1504203424046193E-2</v>
      </c>
      <c r="R1912" s="211">
        <v>0.49495051524586831</v>
      </c>
      <c r="S1912" s="211">
        <v>0.31098439587156756</v>
      </c>
      <c r="T1912" s="211">
        <v>0.57903678263157266</v>
      </c>
      <c r="U1912" s="211">
        <v>0.47446158105343028</v>
      </c>
      <c r="V1912" s="211">
        <v>7.6359985698266755E-2</v>
      </c>
      <c r="W1912" s="211">
        <v>0.48304594131063922</v>
      </c>
      <c r="X1912" s="211">
        <v>0.34368048817536473</v>
      </c>
      <c r="Y1912" s="211">
        <v>0.62153939692799687</v>
      </c>
      <c r="Z1912" s="211">
        <v>0.14975174429548518</v>
      </c>
      <c r="AA1912" s="212">
        <v>0.12128982503580844</v>
      </c>
    </row>
    <row r="1913" spans="1:27" x14ac:dyDescent="0.35">
      <c r="A1913" s="210" t="s">
        <v>2589</v>
      </c>
      <c r="B1913" s="217">
        <v>141.85095488909948</v>
      </c>
      <c r="C1913" s="211">
        <v>4.8236007130529335E-2</v>
      </c>
      <c r="D1913" s="211">
        <v>0.12300073041359581</v>
      </c>
      <c r="E1913" s="211">
        <v>7.9927130968045573E-2</v>
      </c>
      <c r="F1913" s="211">
        <v>0.10465557477813563</v>
      </c>
      <c r="G1913" s="211">
        <v>0.12368787341860041</v>
      </c>
      <c r="H1913" s="211">
        <v>0.12136008964401211</v>
      </c>
      <c r="I1913" s="211">
        <v>0.46323739966435629</v>
      </c>
      <c r="J1913" s="211">
        <v>0.48831968790642188</v>
      </c>
      <c r="K1913" s="211">
        <v>0.62745939794123551</v>
      </c>
      <c r="L1913" s="211">
        <v>0.27406948707109297</v>
      </c>
      <c r="M1913" s="211">
        <v>0.10895401597956088</v>
      </c>
      <c r="N1913" s="211">
        <v>0.43348946976720193</v>
      </c>
      <c r="O1913" s="211">
        <v>0.73692620322117186</v>
      </c>
      <c r="P1913" s="211">
        <v>6.6603130263215363E-2</v>
      </c>
      <c r="Q1913" s="211">
        <v>0.10897434916314173</v>
      </c>
      <c r="R1913" s="211">
        <v>0.37963286774546862</v>
      </c>
      <c r="S1913" s="211">
        <v>0.3707096865066325</v>
      </c>
      <c r="T1913" s="211">
        <v>0.54211720245338191</v>
      </c>
      <c r="U1913" s="211">
        <v>0.37016053416813538</v>
      </c>
      <c r="V1913" s="211">
        <v>0.1087698238800013</v>
      </c>
      <c r="W1913" s="211">
        <v>0.61092022299529058</v>
      </c>
      <c r="X1913" s="211">
        <v>0.36852951284199559</v>
      </c>
      <c r="Y1913" s="211">
        <v>0.70396202171138111</v>
      </c>
      <c r="Z1913" s="211">
        <v>0.13373624305106474</v>
      </c>
      <c r="AA1913" s="212">
        <v>0.12274275740902447</v>
      </c>
    </row>
    <row r="1914" spans="1:27" x14ac:dyDescent="0.35">
      <c r="A1914" s="210" t="s">
        <v>2590</v>
      </c>
      <c r="B1914" s="217">
        <v>140.34082862377954</v>
      </c>
      <c r="C1914" s="211">
        <v>5.5796271676952031E-2</v>
      </c>
      <c r="D1914" s="211">
        <v>0.1186197503435375</v>
      </c>
      <c r="E1914" s="211">
        <v>7.8011411572223341E-2</v>
      </c>
      <c r="F1914" s="211">
        <v>9.9757326766737209E-2</v>
      </c>
      <c r="G1914" s="211">
        <v>0.12014054471601328</v>
      </c>
      <c r="H1914" s="211">
        <v>0.12321977293090826</v>
      </c>
      <c r="I1914" s="211">
        <v>0.5258171979261862</v>
      </c>
      <c r="J1914" s="211">
        <v>0.46025233766929985</v>
      </c>
      <c r="K1914" s="211">
        <v>0.63801559555643994</v>
      </c>
      <c r="L1914" s="211">
        <v>0.28012157639728441</v>
      </c>
      <c r="M1914" s="211">
        <v>8.6025421735243121E-2</v>
      </c>
      <c r="N1914" s="211">
        <v>0.5037753075189797</v>
      </c>
      <c r="O1914" s="211">
        <v>0.77078636634403952</v>
      </c>
      <c r="P1914" s="211">
        <v>6.7686872355537012E-2</v>
      </c>
      <c r="Q1914" s="211">
        <v>0.10061464202441352</v>
      </c>
      <c r="R1914" s="211">
        <v>0.42070489969754271</v>
      </c>
      <c r="S1914" s="211">
        <v>0.27766051983299278</v>
      </c>
      <c r="T1914" s="211">
        <v>0.50380319240161553</v>
      </c>
      <c r="U1914" s="211">
        <v>0.43991296704624067</v>
      </c>
      <c r="V1914" s="211">
        <v>8.8438011127197486E-2</v>
      </c>
      <c r="W1914" s="211">
        <v>0.52416339841040926</v>
      </c>
      <c r="X1914" s="211">
        <v>0.38923626396917993</v>
      </c>
      <c r="Y1914" s="211">
        <v>0.76901100511265497</v>
      </c>
      <c r="Z1914" s="211">
        <v>0.14858841558697267</v>
      </c>
      <c r="AA1914" s="212">
        <v>0.12018435650327851</v>
      </c>
    </row>
    <row r="1915" spans="1:27" x14ac:dyDescent="0.35">
      <c r="A1915" s="210" t="s">
        <v>2591</v>
      </c>
      <c r="B1915" s="217">
        <v>172.50362825714805</v>
      </c>
      <c r="C1915" s="211">
        <v>5.0847828222111251E-2</v>
      </c>
      <c r="D1915" s="211">
        <v>0.1202824949639644</v>
      </c>
      <c r="E1915" s="211">
        <v>7.7669704635098313E-2</v>
      </c>
      <c r="F1915" s="211">
        <v>7.683757654331333E-2</v>
      </c>
      <c r="G1915" s="211">
        <v>0.12215490516982841</v>
      </c>
      <c r="H1915" s="211">
        <v>0.11974418642424245</v>
      </c>
      <c r="I1915" s="211">
        <v>0.51836713866238016</v>
      </c>
      <c r="J1915" s="211">
        <v>0.46017819678466848</v>
      </c>
      <c r="K1915" s="211">
        <v>0.63303717711854035</v>
      </c>
      <c r="L1915" s="211">
        <v>0.28365176880828985</v>
      </c>
      <c r="M1915" s="211">
        <v>0.10271943773195431</v>
      </c>
      <c r="N1915" s="211">
        <v>0.50726363805668684</v>
      </c>
      <c r="O1915" s="211">
        <v>0.64080152921193578</v>
      </c>
      <c r="P1915" s="211">
        <v>6.8491754312068581E-2</v>
      </c>
      <c r="Q1915" s="211">
        <v>0.1212760802723668</v>
      </c>
      <c r="R1915" s="211">
        <v>0.35806096648308361</v>
      </c>
      <c r="S1915" s="211">
        <v>0.31387455785345375</v>
      </c>
      <c r="T1915" s="211">
        <v>0.57797452075042277</v>
      </c>
      <c r="U1915" s="211">
        <v>0.4318804450598277</v>
      </c>
      <c r="V1915" s="211">
        <v>0.17312680316032719</v>
      </c>
      <c r="W1915" s="211">
        <v>0.59598749564791176</v>
      </c>
      <c r="X1915" s="211">
        <v>0.27645322670883665</v>
      </c>
      <c r="Y1915" s="211">
        <v>0.52701167429018303</v>
      </c>
      <c r="Z1915" s="211">
        <v>0.14817434058735235</v>
      </c>
      <c r="AA1915" s="212">
        <v>0.1159002029221472</v>
      </c>
    </row>
    <row r="1916" spans="1:27" x14ac:dyDescent="0.35">
      <c r="A1916" s="210" t="s">
        <v>2592</v>
      </c>
      <c r="B1916" s="217">
        <v>147.31682176402091</v>
      </c>
      <c r="C1916" s="211">
        <v>7.1078501741907996E-2</v>
      </c>
      <c r="D1916" s="211">
        <v>0.11271541024067003</v>
      </c>
      <c r="E1916" s="211">
        <v>8.0865413553122448E-2</v>
      </c>
      <c r="F1916" s="211">
        <v>0.10799876779704022</v>
      </c>
      <c r="G1916" s="211">
        <v>0.12052825665776916</v>
      </c>
      <c r="H1916" s="211">
        <v>0.12636229758903678</v>
      </c>
      <c r="I1916" s="211">
        <v>0.48685237733594755</v>
      </c>
      <c r="J1916" s="211">
        <v>0.44161364278156429</v>
      </c>
      <c r="K1916" s="211">
        <v>0.63055476813477618</v>
      </c>
      <c r="L1916" s="211">
        <v>0.27502469301441246</v>
      </c>
      <c r="M1916" s="211">
        <v>9.9803394552206909E-2</v>
      </c>
      <c r="N1916" s="211">
        <v>0.39205263566763482</v>
      </c>
      <c r="O1916" s="211">
        <v>0.55880623371586291</v>
      </c>
      <c r="P1916" s="211">
        <v>7.0787062237044243E-2</v>
      </c>
      <c r="Q1916" s="211">
        <v>6.662931902789096E-2</v>
      </c>
      <c r="R1916" s="211">
        <v>0.45102404926169604</v>
      </c>
      <c r="S1916" s="211">
        <v>0.28179719336089781</v>
      </c>
      <c r="T1916" s="211">
        <v>0.56055761013859595</v>
      </c>
      <c r="U1916" s="211">
        <v>0.42463537541467311</v>
      </c>
      <c r="V1916" s="211">
        <v>0.13311538784835825</v>
      </c>
      <c r="W1916" s="211">
        <v>0.53435755900962512</v>
      </c>
      <c r="X1916" s="211">
        <v>0.24949504266168313</v>
      </c>
      <c r="Y1916" s="211">
        <v>0.59792107982338261</v>
      </c>
      <c r="Z1916" s="211">
        <v>0.14815045739277563</v>
      </c>
      <c r="AA1916" s="212">
        <v>0.11971669350794473</v>
      </c>
    </row>
    <row r="1917" spans="1:27" x14ac:dyDescent="0.35">
      <c r="A1917" s="210" t="s">
        <v>2593</v>
      </c>
      <c r="B1917" s="217">
        <v>121.66823704381814</v>
      </c>
      <c r="C1917" s="211">
        <v>5.7049591182706576E-2</v>
      </c>
      <c r="D1917" s="211">
        <v>0.12906265005887421</v>
      </c>
      <c r="E1917" s="211">
        <v>8.6143127390133051E-2</v>
      </c>
      <c r="F1917" s="211">
        <v>0.10291028189656087</v>
      </c>
      <c r="G1917" s="211">
        <v>0.11370689269703819</v>
      </c>
      <c r="H1917" s="211">
        <v>0.11756329761142674</v>
      </c>
      <c r="I1917" s="211">
        <v>0.52559068952131227</v>
      </c>
      <c r="J1917" s="211">
        <v>0.41288914222071077</v>
      </c>
      <c r="K1917" s="211">
        <v>0.63508538576540086</v>
      </c>
      <c r="L1917" s="211">
        <v>0.27651549276267468</v>
      </c>
      <c r="M1917" s="211">
        <v>8.2726532082692331E-2</v>
      </c>
      <c r="N1917" s="211">
        <v>0.55485169657787103</v>
      </c>
      <c r="O1917" s="211">
        <v>0.54374775298695566</v>
      </c>
      <c r="P1917" s="211">
        <v>7.2289611257108075E-2</v>
      </c>
      <c r="Q1917" s="211">
        <v>7.5352922197066144E-2</v>
      </c>
      <c r="R1917" s="211">
        <v>0.39810860665415504</v>
      </c>
      <c r="S1917" s="211">
        <v>0.33078461965080147</v>
      </c>
      <c r="T1917" s="211">
        <v>0.46413232489413281</v>
      </c>
      <c r="U1917" s="211">
        <v>0.38947059952481478</v>
      </c>
      <c r="V1917" s="211">
        <v>7.0817068194390487E-2</v>
      </c>
      <c r="W1917" s="211">
        <v>0.56668524876966886</v>
      </c>
      <c r="X1917" s="211">
        <v>0.33215743336834685</v>
      </c>
      <c r="Y1917" s="211">
        <v>0.72225786103587175</v>
      </c>
      <c r="Z1917" s="211">
        <v>0.13949326975525364</v>
      </c>
      <c r="AA1917" s="212">
        <v>0.12356561218936614</v>
      </c>
    </row>
    <row r="1918" spans="1:27" x14ac:dyDescent="0.35">
      <c r="A1918" s="210" t="s">
        <v>2594</v>
      </c>
      <c r="B1918" s="217">
        <v>116.29874391471203</v>
      </c>
      <c r="C1918" s="211">
        <v>6.0553580513087554E-2</v>
      </c>
      <c r="D1918" s="211">
        <v>0.12422055415323702</v>
      </c>
      <c r="E1918" s="211">
        <v>8.1615779915496262E-2</v>
      </c>
      <c r="F1918" s="211">
        <v>7.2519981414460741E-2</v>
      </c>
      <c r="G1918" s="211">
        <v>0.121709887029751</v>
      </c>
      <c r="H1918" s="211">
        <v>0.12639778176985578</v>
      </c>
      <c r="I1918" s="211">
        <v>0.47093098828953511</v>
      </c>
      <c r="J1918" s="211">
        <v>0.45502591435015638</v>
      </c>
      <c r="K1918" s="211">
        <v>0.58875514517777905</v>
      </c>
      <c r="L1918" s="211">
        <v>0.27405887327485473</v>
      </c>
      <c r="M1918" s="211">
        <v>0.10028509764330008</v>
      </c>
      <c r="N1918" s="211">
        <v>0.37293531459818352</v>
      </c>
      <c r="O1918" s="211">
        <v>0.5677760567510437</v>
      </c>
      <c r="P1918" s="211">
        <v>7.0660867806371097E-2</v>
      </c>
      <c r="Q1918" s="211">
        <v>0.11210490791305117</v>
      </c>
      <c r="R1918" s="211">
        <v>0.43025489330460254</v>
      </c>
      <c r="S1918" s="211">
        <v>0.35913562871302973</v>
      </c>
      <c r="T1918" s="211">
        <v>0.56409132656795369</v>
      </c>
      <c r="U1918" s="211">
        <v>0.40267018677301086</v>
      </c>
      <c r="V1918" s="211">
        <v>5.8226275914148695E-2</v>
      </c>
      <c r="W1918" s="211">
        <v>0.5655843682640691</v>
      </c>
      <c r="X1918" s="211">
        <v>0.28211421993553171</v>
      </c>
      <c r="Y1918" s="211">
        <v>0.68269883700704004</v>
      </c>
      <c r="Z1918" s="211">
        <v>0.14778237723377513</v>
      </c>
      <c r="AA1918" s="212">
        <v>0.1212653602736343</v>
      </c>
    </row>
    <row r="1919" spans="1:27" x14ac:dyDescent="0.35">
      <c r="A1919" s="210" t="s">
        <v>2595</v>
      </c>
      <c r="B1919" s="217">
        <v>200.84666004024689</v>
      </c>
      <c r="C1919" s="211">
        <v>6.3551362706348119E-2</v>
      </c>
      <c r="D1919" s="211">
        <v>0.12432168427458146</v>
      </c>
      <c r="E1919" s="211">
        <v>7.7282731217110753E-2</v>
      </c>
      <c r="F1919" s="211">
        <v>0.10914134734521742</v>
      </c>
      <c r="G1919" s="211">
        <v>0.12241852144848286</v>
      </c>
      <c r="H1919" s="211">
        <v>0.11898970708189861</v>
      </c>
      <c r="I1919" s="211">
        <v>0.47325499666586873</v>
      </c>
      <c r="J1919" s="211">
        <v>0.45027183602437709</v>
      </c>
      <c r="K1919" s="211">
        <v>0.5428418264607654</v>
      </c>
      <c r="L1919" s="211">
        <v>0.26932872215602982</v>
      </c>
      <c r="M1919" s="211">
        <v>0.11216270100501091</v>
      </c>
      <c r="N1919" s="211">
        <v>0.39226327191681021</v>
      </c>
      <c r="O1919" s="211">
        <v>0.6745195570947109</v>
      </c>
      <c r="P1919" s="211">
        <v>7.0340325170690166E-2</v>
      </c>
      <c r="Q1919" s="211">
        <v>0.12153765164509482</v>
      </c>
      <c r="R1919" s="211">
        <v>0.45676149180474568</v>
      </c>
      <c r="S1919" s="211">
        <v>0.35973913228218596</v>
      </c>
      <c r="T1919" s="211">
        <v>0.63033970145550722</v>
      </c>
      <c r="U1919" s="211">
        <v>0.48612337850329473</v>
      </c>
      <c r="V1919" s="211">
        <v>0.15097130981295823</v>
      </c>
      <c r="W1919" s="211">
        <v>0.52856528304507067</v>
      </c>
      <c r="X1919" s="211">
        <v>0.33047679584994993</v>
      </c>
      <c r="Y1919" s="211">
        <v>0.781111188019742</v>
      </c>
      <c r="Z1919" s="211">
        <v>0.1453213003359749</v>
      </c>
      <c r="AA1919" s="212">
        <v>0.11596284303376314</v>
      </c>
    </row>
    <row r="1920" spans="1:27" x14ac:dyDescent="0.35">
      <c r="A1920" s="210" t="s">
        <v>2596</v>
      </c>
      <c r="B1920" s="217">
        <v>131.16519001669283</v>
      </c>
      <c r="C1920" s="211">
        <v>6.792191203534248E-2</v>
      </c>
      <c r="D1920" s="211">
        <v>0.12280915751439084</v>
      </c>
      <c r="E1920" s="211">
        <v>7.7658355088456227E-2</v>
      </c>
      <c r="F1920" s="211">
        <v>7.8026713433444167E-2</v>
      </c>
      <c r="G1920" s="211">
        <v>0.11861904589506678</v>
      </c>
      <c r="H1920" s="211">
        <v>0.10451444584292804</v>
      </c>
      <c r="I1920" s="211">
        <v>0.49077687798962538</v>
      </c>
      <c r="J1920" s="211">
        <v>0.44345159345901564</v>
      </c>
      <c r="K1920" s="211">
        <v>0.64555758315802092</v>
      </c>
      <c r="L1920" s="211">
        <v>0.27308409946281803</v>
      </c>
      <c r="M1920" s="211">
        <v>9.5008011571326073E-2</v>
      </c>
      <c r="N1920" s="211">
        <v>0.48041801755893176</v>
      </c>
      <c r="O1920" s="211">
        <v>0.74246628389730907</v>
      </c>
      <c r="P1920" s="211">
        <v>6.9749571562249285E-2</v>
      </c>
      <c r="Q1920" s="211">
        <v>5.6274639811641047E-2</v>
      </c>
      <c r="R1920" s="211">
        <v>0.47373280153884262</v>
      </c>
      <c r="S1920" s="211">
        <v>0.3242811277545351</v>
      </c>
      <c r="T1920" s="211">
        <v>0.56350311276030085</v>
      </c>
      <c r="U1920" s="211">
        <v>0.34057403399031427</v>
      </c>
      <c r="V1920" s="211">
        <v>0.10887188416231826</v>
      </c>
      <c r="W1920" s="211">
        <v>0.65945169258473557</v>
      </c>
      <c r="X1920" s="211">
        <v>0.30914469545605094</v>
      </c>
      <c r="Y1920" s="211">
        <v>0.65326383640475461</v>
      </c>
      <c r="Z1920" s="211">
        <v>0.14952694304563452</v>
      </c>
      <c r="AA1920" s="212">
        <v>0.12624482533654524</v>
      </c>
    </row>
    <row r="1921" spans="1:27" x14ac:dyDescent="0.35">
      <c r="A1921" s="210" t="s">
        <v>2597</v>
      </c>
      <c r="B1921" s="217">
        <v>116.80307051685978</v>
      </c>
      <c r="C1921" s="211">
        <v>8.2567395324116444E-2</v>
      </c>
      <c r="D1921" s="211">
        <v>0.11718681812963121</v>
      </c>
      <c r="E1921" s="211">
        <v>7.0424494922823141E-2</v>
      </c>
      <c r="F1921" s="211">
        <v>0.11133388086569275</v>
      </c>
      <c r="G1921" s="211">
        <v>0.11793114070724284</v>
      </c>
      <c r="H1921" s="211">
        <v>0.12836691753403662</v>
      </c>
      <c r="I1921" s="211">
        <v>0.46655956883230609</v>
      </c>
      <c r="J1921" s="211">
        <v>0.45249647670216409</v>
      </c>
      <c r="K1921" s="211">
        <v>0.58980143093850013</v>
      </c>
      <c r="L1921" s="211">
        <v>0.28082835441897402</v>
      </c>
      <c r="M1921" s="211">
        <v>9.8319064052208388E-2</v>
      </c>
      <c r="N1921" s="211">
        <v>0.34914579835621562</v>
      </c>
      <c r="O1921" s="211">
        <v>0.76713361642304456</v>
      </c>
      <c r="P1921" s="211">
        <v>6.7014489914557274E-2</v>
      </c>
      <c r="Q1921" s="211">
        <v>7.1183302101950272E-2</v>
      </c>
      <c r="R1921" s="211">
        <v>0.36674237145717847</v>
      </c>
      <c r="S1921" s="211">
        <v>0.29155152214292279</v>
      </c>
      <c r="T1921" s="211">
        <v>0.51106263249496653</v>
      </c>
      <c r="U1921" s="211">
        <v>0.47190471780351517</v>
      </c>
      <c r="V1921" s="211">
        <v>6.9772285980730347E-2</v>
      </c>
      <c r="W1921" s="211">
        <v>0.50073846239586739</v>
      </c>
      <c r="X1921" s="211">
        <v>0.23021377352333872</v>
      </c>
      <c r="Y1921" s="211">
        <v>0.77325337451528886</v>
      </c>
      <c r="Z1921" s="211">
        <v>0.14747708057920361</v>
      </c>
      <c r="AA1921" s="212">
        <v>0.1252391303711648</v>
      </c>
    </row>
    <row r="1922" spans="1:27" x14ac:dyDescent="0.35">
      <c r="A1922" s="210" t="s">
        <v>2598</v>
      </c>
      <c r="B1922" s="217">
        <v>131.17526061591522</v>
      </c>
      <c r="C1922" s="211">
        <v>7.8532769638345046E-2</v>
      </c>
      <c r="D1922" s="211">
        <v>0.12474322989057592</v>
      </c>
      <c r="E1922" s="211">
        <v>7.5990216378553355E-2</v>
      </c>
      <c r="F1922" s="211">
        <v>9.9860239656469507E-2</v>
      </c>
      <c r="G1922" s="211">
        <v>0.12167052522753015</v>
      </c>
      <c r="H1922" s="211">
        <v>0.11939879879697966</v>
      </c>
      <c r="I1922" s="211">
        <v>0.52598800689636871</v>
      </c>
      <c r="J1922" s="211">
        <v>0.42259394838187991</v>
      </c>
      <c r="K1922" s="211">
        <v>0.63599745293175103</v>
      </c>
      <c r="L1922" s="211">
        <v>0.27373536200108145</v>
      </c>
      <c r="M1922" s="211">
        <v>0.11050580382603187</v>
      </c>
      <c r="N1922" s="211">
        <v>0.41922183336472163</v>
      </c>
      <c r="O1922" s="211">
        <v>0.65662387619238494</v>
      </c>
      <c r="P1922" s="211">
        <v>6.5023573493233039E-2</v>
      </c>
      <c r="Q1922" s="211">
        <v>7.1394269252629164E-2</v>
      </c>
      <c r="R1922" s="211">
        <v>0.42255334436124647</v>
      </c>
      <c r="S1922" s="211">
        <v>0.28312760374958484</v>
      </c>
      <c r="T1922" s="211">
        <v>0.57111489876233412</v>
      </c>
      <c r="U1922" s="211">
        <v>0.36613906413741232</v>
      </c>
      <c r="V1922" s="211">
        <v>0.10419574066078362</v>
      </c>
      <c r="W1922" s="211">
        <v>0.53787409169137557</v>
      </c>
      <c r="X1922" s="211">
        <v>0.30792563440780318</v>
      </c>
      <c r="Y1922" s="211">
        <v>0.63114886637055545</v>
      </c>
      <c r="Z1922" s="211">
        <v>0.14996581919206334</v>
      </c>
      <c r="AA1922" s="212">
        <v>0.12127755737050692</v>
      </c>
    </row>
    <row r="1923" spans="1:27" x14ac:dyDescent="0.35">
      <c r="A1923" s="210" t="s">
        <v>2599</v>
      </c>
      <c r="B1923" s="217">
        <v>133.16244230463866</v>
      </c>
      <c r="C1923" s="211">
        <v>5.9528459914499482E-2</v>
      </c>
      <c r="D1923" s="211">
        <v>0.1316940212232986</v>
      </c>
      <c r="E1923" s="211">
        <v>7.631632105128032E-2</v>
      </c>
      <c r="F1923" s="211">
        <v>9.3555413658630432E-2</v>
      </c>
      <c r="G1923" s="211">
        <v>0.12578329997340054</v>
      </c>
      <c r="H1923" s="211">
        <v>0.12328345972756528</v>
      </c>
      <c r="I1923" s="211">
        <v>0.50986436367718857</v>
      </c>
      <c r="J1923" s="211">
        <v>0.4660232943192717</v>
      </c>
      <c r="K1923" s="211">
        <v>0.62415109785285949</v>
      </c>
      <c r="L1923" s="211">
        <v>0.27235004297654591</v>
      </c>
      <c r="M1923" s="211">
        <v>7.9527258182001653E-2</v>
      </c>
      <c r="N1923" s="211">
        <v>0.42446835714445741</v>
      </c>
      <c r="O1923" s="211">
        <v>0.68423550862218074</v>
      </c>
      <c r="P1923" s="211">
        <v>6.6513852682846722E-2</v>
      </c>
      <c r="Q1923" s="211">
        <v>0.15616532453504309</v>
      </c>
      <c r="R1923" s="211">
        <v>0.42212540491474271</v>
      </c>
      <c r="S1923" s="211">
        <v>0.29643472210872551</v>
      </c>
      <c r="T1923" s="211">
        <v>0.62306544910197903</v>
      </c>
      <c r="U1923" s="211">
        <v>0.52043090989503993</v>
      </c>
      <c r="V1923" s="211">
        <v>8.2891315338142008E-2</v>
      </c>
      <c r="W1923" s="211">
        <v>0.57818080443676423</v>
      </c>
      <c r="X1923" s="211">
        <v>0.36711681500801835</v>
      </c>
      <c r="Y1923" s="211">
        <v>0.69812063384749556</v>
      </c>
      <c r="Z1923" s="211">
        <v>0.14417412800177407</v>
      </c>
      <c r="AA1923" s="212">
        <v>0.1249935838529446</v>
      </c>
    </row>
    <row r="1924" spans="1:27" x14ac:dyDescent="0.35">
      <c r="A1924" s="210" t="s">
        <v>2600</v>
      </c>
      <c r="B1924" s="217">
        <v>129.76758148893322</v>
      </c>
      <c r="C1924" s="211">
        <v>6.8804428431965492E-2</v>
      </c>
      <c r="D1924" s="211">
        <v>0.11973528005976594</v>
      </c>
      <c r="E1924" s="211">
        <v>7.9770536276228557E-2</v>
      </c>
      <c r="F1924" s="211">
        <v>0.103628786121663</v>
      </c>
      <c r="G1924" s="211">
        <v>0.11576660554494957</v>
      </c>
      <c r="H1924" s="211">
        <v>0.12918468302059541</v>
      </c>
      <c r="I1924" s="211">
        <v>0.43212961724321997</v>
      </c>
      <c r="J1924" s="211">
        <v>0.47171779527819657</v>
      </c>
      <c r="K1924" s="211">
        <v>0.55781280353143003</v>
      </c>
      <c r="L1924" s="211">
        <v>0.27367020981234713</v>
      </c>
      <c r="M1924" s="211">
        <v>0.10259022721289932</v>
      </c>
      <c r="N1924" s="211">
        <v>0.3746533325057107</v>
      </c>
      <c r="O1924" s="211">
        <v>0.73667906182538656</v>
      </c>
      <c r="P1924" s="211">
        <v>6.8749859122202897E-2</v>
      </c>
      <c r="Q1924" s="211">
        <v>0.10071409843819155</v>
      </c>
      <c r="R1924" s="211">
        <v>0.39711985604824168</v>
      </c>
      <c r="S1924" s="211">
        <v>0.34138695305958694</v>
      </c>
      <c r="T1924" s="211">
        <v>0.6370945885792505</v>
      </c>
      <c r="U1924" s="211">
        <v>0.47402861346193309</v>
      </c>
      <c r="V1924" s="211">
        <v>8.4930725433540161E-2</v>
      </c>
      <c r="W1924" s="211">
        <v>0.60825716308004618</v>
      </c>
      <c r="X1924" s="211">
        <v>0.29534618343863522</v>
      </c>
      <c r="Y1924" s="211">
        <v>0.63914625252807367</v>
      </c>
      <c r="Z1924" s="211">
        <v>0.14996129097422975</v>
      </c>
      <c r="AA1924" s="212">
        <v>0.12482609431495466</v>
      </c>
    </row>
    <row r="1925" spans="1:27" x14ac:dyDescent="0.35">
      <c r="A1925" s="210" t="s">
        <v>2601</v>
      </c>
      <c r="B1925" s="217">
        <v>128.46993857210873</v>
      </c>
      <c r="C1925" s="211">
        <v>5.1006524738883299E-2</v>
      </c>
      <c r="D1925" s="211">
        <v>0.11348460420036387</v>
      </c>
      <c r="E1925" s="211">
        <v>8.0795437570971546E-2</v>
      </c>
      <c r="F1925" s="211">
        <v>0.10327207959315868</v>
      </c>
      <c r="G1925" s="211">
        <v>0.12007390071331334</v>
      </c>
      <c r="H1925" s="211">
        <v>0.12086070039298433</v>
      </c>
      <c r="I1925" s="211">
        <v>0.45605124847376061</v>
      </c>
      <c r="J1925" s="211">
        <v>0.42358685326576706</v>
      </c>
      <c r="K1925" s="211">
        <v>0.60593389391359831</v>
      </c>
      <c r="L1925" s="211">
        <v>0.27467403375297017</v>
      </c>
      <c r="M1925" s="211">
        <v>0.11867213864929929</v>
      </c>
      <c r="N1925" s="211">
        <v>0.38858129821682225</v>
      </c>
      <c r="O1925" s="211">
        <v>0.7193471881902278</v>
      </c>
      <c r="P1925" s="211">
        <v>6.9949232810671377E-2</v>
      </c>
      <c r="Q1925" s="211">
        <v>5.670182248078888E-2</v>
      </c>
      <c r="R1925" s="211">
        <v>0.422385404140733</v>
      </c>
      <c r="S1925" s="211">
        <v>0.34655594069353812</v>
      </c>
      <c r="T1925" s="211">
        <v>0.57767400289835846</v>
      </c>
      <c r="U1925" s="211">
        <v>0.35896899530721665</v>
      </c>
      <c r="V1925" s="211">
        <v>8.9478828829821735E-2</v>
      </c>
      <c r="W1925" s="211">
        <v>0.55995945325081886</v>
      </c>
      <c r="X1925" s="211">
        <v>0.32570303731548983</v>
      </c>
      <c r="Y1925" s="211">
        <v>0.5570758757659322</v>
      </c>
      <c r="Z1925" s="211">
        <v>0.14558324373281478</v>
      </c>
      <c r="AA1925" s="212">
        <v>0.11932850539264002</v>
      </c>
    </row>
    <row r="1926" spans="1:27" x14ac:dyDescent="0.35">
      <c r="A1926" s="210" t="s">
        <v>2602</v>
      </c>
      <c r="B1926" s="217">
        <v>129.70090411755777</v>
      </c>
      <c r="C1926" s="211">
        <v>5.5232971595837142E-2</v>
      </c>
      <c r="D1926" s="211">
        <v>0.12189980469874105</v>
      </c>
      <c r="E1926" s="211">
        <v>7.0165539541112862E-2</v>
      </c>
      <c r="F1926" s="211">
        <v>9.9717049377994277E-2</v>
      </c>
      <c r="G1926" s="211">
        <v>0.1203715653154783</v>
      </c>
      <c r="H1926" s="211">
        <v>0.10871279273985185</v>
      </c>
      <c r="I1926" s="211">
        <v>0.47854333329648646</v>
      </c>
      <c r="J1926" s="211">
        <v>0.44403291655927246</v>
      </c>
      <c r="K1926" s="211">
        <v>0.61702974315148373</v>
      </c>
      <c r="L1926" s="211">
        <v>0.28286111710981066</v>
      </c>
      <c r="M1926" s="211">
        <v>0.10932125953336287</v>
      </c>
      <c r="N1926" s="211">
        <v>0.41263886050759724</v>
      </c>
      <c r="O1926" s="211">
        <v>0.76555793209454703</v>
      </c>
      <c r="P1926" s="211">
        <v>7.1929306544645202E-2</v>
      </c>
      <c r="Q1926" s="211">
        <v>7.4062504597409609E-2</v>
      </c>
      <c r="R1926" s="211">
        <v>0.3824183421178346</v>
      </c>
      <c r="S1926" s="211">
        <v>0.25543322978969213</v>
      </c>
      <c r="T1926" s="211">
        <v>0.52284126962569111</v>
      </c>
      <c r="U1926" s="211">
        <v>0.46672329239733107</v>
      </c>
      <c r="V1926" s="211">
        <v>8.3819309793959781E-2</v>
      </c>
      <c r="W1926" s="211">
        <v>0.52430235091836275</v>
      </c>
      <c r="X1926" s="211">
        <v>0.26216898053139559</v>
      </c>
      <c r="Y1926" s="211">
        <v>0.55727692741503176</v>
      </c>
      <c r="Z1926" s="211">
        <v>0.14543378663339027</v>
      </c>
      <c r="AA1926" s="212">
        <v>0.12157079488600916</v>
      </c>
    </row>
    <row r="1927" spans="1:27" x14ac:dyDescent="0.35">
      <c r="A1927" s="210" t="s">
        <v>2603</v>
      </c>
      <c r="B1927" s="217">
        <v>145.17372031242405</v>
      </c>
      <c r="C1927" s="211">
        <v>5.5762500101400499E-2</v>
      </c>
      <c r="D1927" s="211">
        <v>0.12669068413406612</v>
      </c>
      <c r="E1927" s="211">
        <v>8.270482445140083E-2</v>
      </c>
      <c r="F1927" s="211">
        <v>9.5542684145551143E-2</v>
      </c>
      <c r="G1927" s="211">
        <v>0.11235895169079535</v>
      </c>
      <c r="H1927" s="211">
        <v>0.11713182906082198</v>
      </c>
      <c r="I1927" s="211">
        <v>0.49474723866883152</v>
      </c>
      <c r="J1927" s="211">
        <v>0.46607062812600025</v>
      </c>
      <c r="K1927" s="211">
        <v>0.55981819451874038</v>
      </c>
      <c r="L1927" s="211">
        <v>0.28028049012651973</v>
      </c>
      <c r="M1927" s="211">
        <v>0.10147714286660123</v>
      </c>
      <c r="N1927" s="211">
        <v>0.4283109251830961</v>
      </c>
      <c r="O1927" s="211">
        <v>0.53308238329774571</v>
      </c>
      <c r="P1927" s="211">
        <v>6.7984690874282147E-2</v>
      </c>
      <c r="Q1927" s="211">
        <v>9.9748674581748215E-2</v>
      </c>
      <c r="R1927" s="211">
        <v>0.46575045450149111</v>
      </c>
      <c r="S1927" s="211">
        <v>0.27528343085606544</v>
      </c>
      <c r="T1927" s="211">
        <v>0.56589332936842895</v>
      </c>
      <c r="U1927" s="211">
        <v>0.44016297489501077</v>
      </c>
      <c r="V1927" s="211">
        <v>0.11236903048260051</v>
      </c>
      <c r="W1927" s="211">
        <v>0.54595761817058197</v>
      </c>
      <c r="X1927" s="211">
        <v>0.38652294324644265</v>
      </c>
      <c r="Y1927" s="211">
        <v>0.78091923706976563</v>
      </c>
      <c r="Z1927" s="211">
        <v>0.1492151203993842</v>
      </c>
      <c r="AA1927" s="212">
        <v>0.12314750835403372</v>
      </c>
    </row>
    <row r="1928" spans="1:27" x14ac:dyDescent="0.35">
      <c r="A1928" s="210" t="s">
        <v>2604</v>
      </c>
      <c r="B1928" s="217">
        <v>136.57068902996218</v>
      </c>
      <c r="C1928" s="211">
        <v>7.147023539728832E-2</v>
      </c>
      <c r="D1928" s="211">
        <v>0.133108415500067</v>
      </c>
      <c r="E1928" s="211">
        <v>8.8452854626279012E-2</v>
      </c>
      <c r="F1928" s="211">
        <v>9.4739070876490653E-2</v>
      </c>
      <c r="G1928" s="211">
        <v>0.11818853400401784</v>
      </c>
      <c r="H1928" s="211">
        <v>0.11497246690781929</v>
      </c>
      <c r="I1928" s="211">
        <v>0.46147519013898031</v>
      </c>
      <c r="J1928" s="211">
        <v>0.47284111667495454</v>
      </c>
      <c r="K1928" s="211">
        <v>0.61845178676432033</v>
      </c>
      <c r="L1928" s="211">
        <v>0.27710635104980447</v>
      </c>
      <c r="M1928" s="211">
        <v>9.7289728477111648E-2</v>
      </c>
      <c r="N1928" s="211">
        <v>0.49853262682057881</v>
      </c>
      <c r="O1928" s="211">
        <v>0.70772818061255272</v>
      </c>
      <c r="P1928" s="211">
        <v>7.1664322230871796E-2</v>
      </c>
      <c r="Q1928" s="211">
        <v>7.9940506806767689E-2</v>
      </c>
      <c r="R1928" s="211">
        <v>0.4535047351027694</v>
      </c>
      <c r="S1928" s="211">
        <v>0.37242576065828636</v>
      </c>
      <c r="T1928" s="211">
        <v>0.54168429073487234</v>
      </c>
      <c r="U1928" s="211">
        <v>0.39054678061516307</v>
      </c>
      <c r="V1928" s="211">
        <v>6.7413813291203523E-2</v>
      </c>
      <c r="W1928" s="211">
        <v>0.56177216885428516</v>
      </c>
      <c r="X1928" s="211">
        <v>0.35409734832155787</v>
      </c>
      <c r="Y1928" s="211">
        <v>0.74803373485058167</v>
      </c>
      <c r="Z1928" s="211">
        <v>0.14681689305193427</v>
      </c>
      <c r="AA1928" s="212">
        <v>0.12272171550752639</v>
      </c>
    </row>
    <row r="1929" spans="1:27" x14ac:dyDescent="0.35">
      <c r="A1929" s="210" t="s">
        <v>2605</v>
      </c>
      <c r="B1929" s="217">
        <v>111.16872725269941</v>
      </c>
      <c r="C1929" s="211">
        <v>7.0469115767673118E-2</v>
      </c>
      <c r="D1929" s="211">
        <v>0.124629414829926</v>
      </c>
      <c r="E1929" s="211">
        <v>7.754915646664573E-2</v>
      </c>
      <c r="F1929" s="211">
        <v>7.4923175016132659E-2</v>
      </c>
      <c r="G1929" s="211">
        <v>0.11972672749506097</v>
      </c>
      <c r="H1929" s="211">
        <v>0.12277794512458683</v>
      </c>
      <c r="I1929" s="211">
        <v>0.47294817020822166</v>
      </c>
      <c r="J1929" s="211">
        <v>0.43259087035346216</v>
      </c>
      <c r="K1929" s="211">
        <v>0.52103182515234625</v>
      </c>
      <c r="L1929" s="211">
        <v>0.27150579326397423</v>
      </c>
      <c r="M1929" s="211">
        <v>0.10818202822986879</v>
      </c>
      <c r="N1929" s="211">
        <v>0.41140407003282592</v>
      </c>
      <c r="O1929" s="211">
        <v>0.67809430433666473</v>
      </c>
      <c r="P1929" s="211">
        <v>6.8931414091353879E-2</v>
      </c>
      <c r="Q1929" s="211">
        <v>6.2969857894901379E-2</v>
      </c>
      <c r="R1929" s="211">
        <v>0.45021255760438161</v>
      </c>
      <c r="S1929" s="211">
        <v>0.33066186300911959</v>
      </c>
      <c r="T1929" s="211">
        <v>0.56149198720236448</v>
      </c>
      <c r="U1929" s="211">
        <v>0.33223423024309995</v>
      </c>
      <c r="V1929" s="211">
        <v>5.1484439020630005E-2</v>
      </c>
      <c r="W1929" s="211">
        <v>0.56265990557763679</v>
      </c>
      <c r="X1929" s="211">
        <v>0.30574544418474014</v>
      </c>
      <c r="Y1929" s="211">
        <v>0.7549802037070289</v>
      </c>
      <c r="Z1929" s="211">
        <v>0.14951756100952529</v>
      </c>
      <c r="AA1929" s="212">
        <v>0.11972212499833709</v>
      </c>
    </row>
    <row r="1930" spans="1:27" x14ac:dyDescent="0.35">
      <c r="A1930" s="210" t="s">
        <v>2606</v>
      </c>
      <c r="B1930" s="217">
        <v>131.76611199695051</v>
      </c>
      <c r="C1930" s="211">
        <v>6.1805684330693361E-2</v>
      </c>
      <c r="D1930" s="211">
        <v>0.12821683696881359</v>
      </c>
      <c r="E1930" s="211">
        <v>7.1842866017371998E-2</v>
      </c>
      <c r="F1930" s="211">
        <v>0.10283091264234362</v>
      </c>
      <c r="G1930" s="211">
        <v>0.12007644529263156</v>
      </c>
      <c r="H1930" s="211">
        <v>0.11805534204303095</v>
      </c>
      <c r="I1930" s="211">
        <v>0.5053563924319262</v>
      </c>
      <c r="J1930" s="211">
        <v>0.46156759883960202</v>
      </c>
      <c r="K1930" s="211">
        <v>0.58283035770258784</v>
      </c>
      <c r="L1930" s="211">
        <v>0.27018795638943849</v>
      </c>
      <c r="M1930" s="211">
        <v>8.7753790053217984E-2</v>
      </c>
      <c r="N1930" s="211">
        <v>0.49072504567995007</v>
      </c>
      <c r="O1930" s="211">
        <v>0.65500492083037631</v>
      </c>
      <c r="P1930" s="211">
        <v>6.8915218473482698E-2</v>
      </c>
      <c r="Q1930" s="211">
        <v>8.2683017628958744E-2</v>
      </c>
      <c r="R1930" s="211">
        <v>0.47420149079822832</v>
      </c>
      <c r="S1930" s="211">
        <v>0.37024536834791316</v>
      </c>
      <c r="T1930" s="211">
        <v>0.5144097232823972</v>
      </c>
      <c r="U1930" s="211">
        <v>0.35761757307350295</v>
      </c>
      <c r="V1930" s="211">
        <v>0.10311233863762057</v>
      </c>
      <c r="W1930" s="211">
        <v>0.60384097633760936</v>
      </c>
      <c r="X1930" s="211">
        <v>0.31951884719273743</v>
      </c>
      <c r="Y1930" s="211">
        <v>0.73589226908313243</v>
      </c>
      <c r="Z1930" s="211">
        <v>0.14961295709270525</v>
      </c>
      <c r="AA1930" s="212">
        <v>0.11978737200948834</v>
      </c>
    </row>
    <row r="1931" spans="1:27" x14ac:dyDescent="0.35">
      <c r="A1931" s="210" t="s">
        <v>2607</v>
      </c>
      <c r="B1931" s="217">
        <v>130.97292362221242</v>
      </c>
      <c r="C1931" s="211">
        <v>5.3089382319567585E-2</v>
      </c>
      <c r="D1931" s="211">
        <v>0.12346738340630355</v>
      </c>
      <c r="E1931" s="211">
        <v>7.0993756511868761E-2</v>
      </c>
      <c r="F1931" s="211">
        <v>9.1675414427311697E-2</v>
      </c>
      <c r="G1931" s="211">
        <v>0.12129425030435147</v>
      </c>
      <c r="H1931" s="211">
        <v>0.12597946245619543</v>
      </c>
      <c r="I1931" s="211">
        <v>0.45569984848393719</v>
      </c>
      <c r="J1931" s="211">
        <v>0.44449618511428579</v>
      </c>
      <c r="K1931" s="211">
        <v>0.60966116468090115</v>
      </c>
      <c r="L1931" s="211">
        <v>0.2764050984350595</v>
      </c>
      <c r="M1931" s="211">
        <v>0.10347901653586475</v>
      </c>
      <c r="N1931" s="211">
        <v>0.50952366565494434</v>
      </c>
      <c r="O1931" s="211">
        <v>0.60285292039541927</v>
      </c>
      <c r="P1931" s="211">
        <v>6.7751343471432912E-2</v>
      </c>
      <c r="Q1931" s="211">
        <v>7.9402220288121522E-2</v>
      </c>
      <c r="R1931" s="211">
        <v>0.46589189371644829</v>
      </c>
      <c r="S1931" s="211">
        <v>0.31574991406642361</v>
      </c>
      <c r="T1931" s="211">
        <v>0.60276685117944884</v>
      </c>
      <c r="U1931" s="211">
        <v>0.54438420800104881</v>
      </c>
      <c r="V1931" s="211">
        <v>6.8498911271609786E-2</v>
      </c>
      <c r="W1931" s="211">
        <v>0.55997339096423693</v>
      </c>
      <c r="X1931" s="211">
        <v>0.33741743983250344</v>
      </c>
      <c r="Y1931" s="211">
        <v>0.69844197549335996</v>
      </c>
      <c r="Z1931" s="211">
        <v>0.14255585087218961</v>
      </c>
      <c r="AA1931" s="212">
        <v>0.1234912186226711</v>
      </c>
    </row>
    <row r="1932" spans="1:27" x14ac:dyDescent="0.35">
      <c r="A1932" s="210" t="s">
        <v>2608</v>
      </c>
      <c r="B1932" s="217">
        <v>139.32477593470307</v>
      </c>
      <c r="C1932" s="211">
        <v>7.0820173594624169E-2</v>
      </c>
      <c r="D1932" s="211">
        <v>0.12641732908427797</v>
      </c>
      <c r="E1932" s="211">
        <v>8.6612237573821693E-2</v>
      </c>
      <c r="F1932" s="211">
        <v>0.10503171712750263</v>
      </c>
      <c r="G1932" s="211">
        <v>0.12074054556560708</v>
      </c>
      <c r="H1932" s="211">
        <v>0.11264006409988363</v>
      </c>
      <c r="I1932" s="211">
        <v>0.49448561699065091</v>
      </c>
      <c r="J1932" s="211">
        <v>0.45299539372273573</v>
      </c>
      <c r="K1932" s="211">
        <v>0.64247059916714833</v>
      </c>
      <c r="L1932" s="211">
        <v>0.27774707733718468</v>
      </c>
      <c r="M1932" s="211">
        <v>7.8664359607335407E-2</v>
      </c>
      <c r="N1932" s="211">
        <v>0.42728265874947335</v>
      </c>
      <c r="O1932" s="211">
        <v>0.69697312732461703</v>
      </c>
      <c r="P1932" s="211">
        <v>7.2671548489480209E-2</v>
      </c>
      <c r="Q1932" s="211">
        <v>8.5360583484208261E-2</v>
      </c>
      <c r="R1932" s="211">
        <v>0.44192667541874353</v>
      </c>
      <c r="S1932" s="211">
        <v>0.42765837286898634</v>
      </c>
      <c r="T1932" s="211">
        <v>0.54213184119508517</v>
      </c>
      <c r="U1932" s="211">
        <v>0.35249406187559179</v>
      </c>
      <c r="V1932" s="211">
        <v>7.2189444753773091E-2</v>
      </c>
      <c r="W1932" s="211">
        <v>0.57451024016851093</v>
      </c>
      <c r="X1932" s="211">
        <v>0.38350845573100995</v>
      </c>
      <c r="Y1932" s="211">
        <v>0.79041868440116669</v>
      </c>
      <c r="Z1932" s="211">
        <v>0.1469832313967947</v>
      </c>
      <c r="AA1932" s="212">
        <v>0.11570476286410104</v>
      </c>
    </row>
    <row r="1933" spans="1:27" x14ac:dyDescent="0.35">
      <c r="A1933" s="210" t="s">
        <v>2609</v>
      </c>
      <c r="B1933" s="217">
        <v>175.2000068286838</v>
      </c>
      <c r="C1933" s="211">
        <v>7.6407003379953708E-2</v>
      </c>
      <c r="D1933" s="211">
        <v>0.12504647473907815</v>
      </c>
      <c r="E1933" s="211">
        <v>8.5052696840163949E-2</v>
      </c>
      <c r="F1933" s="211">
        <v>8.6160487826311097E-2</v>
      </c>
      <c r="G1933" s="211">
        <v>0.11728607347676352</v>
      </c>
      <c r="H1933" s="211">
        <v>0.11451332995123209</v>
      </c>
      <c r="I1933" s="211">
        <v>0.49335277749229778</v>
      </c>
      <c r="J1933" s="211">
        <v>0.44410970400478467</v>
      </c>
      <c r="K1933" s="211">
        <v>0.63280154631470853</v>
      </c>
      <c r="L1933" s="211">
        <v>0.27224780770126178</v>
      </c>
      <c r="M1933" s="211">
        <v>9.0312154991438715E-2</v>
      </c>
      <c r="N1933" s="211">
        <v>0.47957419507530125</v>
      </c>
      <c r="O1933" s="211">
        <v>0.67319239279423859</v>
      </c>
      <c r="P1933" s="211">
        <v>6.8311499969583855E-2</v>
      </c>
      <c r="Q1933" s="211">
        <v>6.1908436880435472E-2</v>
      </c>
      <c r="R1933" s="211">
        <v>0.47011253819656218</v>
      </c>
      <c r="S1933" s="211">
        <v>0.31809242900815698</v>
      </c>
      <c r="T1933" s="211">
        <v>0.49121705702663399</v>
      </c>
      <c r="U1933" s="211">
        <v>0.5147140824602281</v>
      </c>
      <c r="V1933" s="211">
        <v>0.16752427979946682</v>
      </c>
      <c r="W1933" s="211">
        <v>0.50656718789023225</v>
      </c>
      <c r="X1933" s="211">
        <v>0.31970173081515019</v>
      </c>
      <c r="Y1933" s="211">
        <v>0.63595469317222242</v>
      </c>
      <c r="Z1933" s="211">
        <v>0.14980053204281094</v>
      </c>
      <c r="AA1933" s="212">
        <v>0.12110146724457313</v>
      </c>
    </row>
    <row r="1934" spans="1:27" x14ac:dyDescent="0.35">
      <c r="A1934" s="210" t="s">
        <v>2610</v>
      </c>
      <c r="B1934" s="217">
        <v>140.50545440781067</v>
      </c>
      <c r="C1934" s="211">
        <v>5.6166955695150296E-2</v>
      </c>
      <c r="D1934" s="211">
        <v>0.12328224308006411</v>
      </c>
      <c r="E1934" s="211">
        <v>7.6741820901092148E-2</v>
      </c>
      <c r="F1934" s="211">
        <v>0.10749283815490303</v>
      </c>
      <c r="G1934" s="211">
        <v>0.11959530183436341</v>
      </c>
      <c r="H1934" s="211">
        <v>0.1187713108661661</v>
      </c>
      <c r="I1934" s="211">
        <v>0.4361586034442268</v>
      </c>
      <c r="J1934" s="211">
        <v>0.42119192653139842</v>
      </c>
      <c r="K1934" s="211">
        <v>0.60064818956541088</v>
      </c>
      <c r="L1934" s="211">
        <v>0.27598538938004186</v>
      </c>
      <c r="M1934" s="211">
        <v>0.10049659988544968</v>
      </c>
      <c r="N1934" s="211">
        <v>0.37898888720230745</v>
      </c>
      <c r="O1934" s="211">
        <v>0.68988011741433031</v>
      </c>
      <c r="P1934" s="211">
        <v>7.0236045718652593E-2</v>
      </c>
      <c r="Q1934" s="211">
        <v>7.7157134333794855E-2</v>
      </c>
      <c r="R1934" s="211">
        <v>0.43169565373667618</v>
      </c>
      <c r="S1934" s="211">
        <v>0.35881863574107381</v>
      </c>
      <c r="T1934" s="211">
        <v>0.55317969543294299</v>
      </c>
      <c r="U1934" s="211">
        <v>0.41704406170041097</v>
      </c>
      <c r="V1934" s="211">
        <v>9.0670809688310289E-2</v>
      </c>
      <c r="W1934" s="211">
        <v>0.52843134342872766</v>
      </c>
      <c r="X1934" s="211">
        <v>0.36645348084097296</v>
      </c>
      <c r="Y1934" s="211">
        <v>0.56068905739181174</v>
      </c>
      <c r="Z1934" s="211">
        <v>0.14745867856406772</v>
      </c>
      <c r="AA1934" s="212">
        <v>0.11095612913055149</v>
      </c>
    </row>
    <row r="1935" spans="1:27" x14ac:dyDescent="0.35">
      <c r="A1935" s="210" t="s">
        <v>2611</v>
      </c>
      <c r="B1935" s="217">
        <v>115.65263920657596</v>
      </c>
      <c r="C1935" s="211">
        <v>6.0542465014211858E-2</v>
      </c>
      <c r="D1935" s="211">
        <v>0.12524659998224208</v>
      </c>
      <c r="E1935" s="211">
        <v>7.9137623859477507E-2</v>
      </c>
      <c r="F1935" s="211">
        <v>0.10134202214883758</v>
      </c>
      <c r="G1935" s="211">
        <v>0.12115456491206841</v>
      </c>
      <c r="H1935" s="211">
        <v>0.10855934021038789</v>
      </c>
      <c r="I1935" s="211">
        <v>0.51303884321831184</v>
      </c>
      <c r="J1935" s="211">
        <v>0.45866432692508918</v>
      </c>
      <c r="K1935" s="211">
        <v>0.60797729285533009</v>
      </c>
      <c r="L1935" s="211">
        <v>0.2839663582465124</v>
      </c>
      <c r="M1935" s="211">
        <v>8.7352258146123365E-2</v>
      </c>
      <c r="N1935" s="211">
        <v>0.37970291794701572</v>
      </c>
      <c r="O1935" s="211">
        <v>0.75734606729862697</v>
      </c>
      <c r="P1935" s="211">
        <v>6.5565486626690511E-2</v>
      </c>
      <c r="Q1935" s="211">
        <v>5.9248592169000525E-2</v>
      </c>
      <c r="R1935" s="211">
        <v>0.42239722616388903</v>
      </c>
      <c r="S1935" s="211">
        <v>0.32593732832991634</v>
      </c>
      <c r="T1935" s="211">
        <v>0.5364466226419754</v>
      </c>
      <c r="U1935" s="211">
        <v>0.45208317657818398</v>
      </c>
      <c r="V1935" s="211">
        <v>7.1127271093965411E-2</v>
      </c>
      <c r="W1935" s="211">
        <v>0.57523552279018875</v>
      </c>
      <c r="X1935" s="211">
        <v>0.2672230141483467</v>
      </c>
      <c r="Y1935" s="211">
        <v>0.69734901518458081</v>
      </c>
      <c r="Z1935" s="211">
        <v>0.14748046078365606</v>
      </c>
      <c r="AA1935" s="212">
        <v>0.12446751322614417</v>
      </c>
    </row>
    <row r="1936" spans="1:27" x14ac:dyDescent="0.35">
      <c r="A1936" s="210" t="s">
        <v>2612</v>
      </c>
      <c r="B1936" s="217">
        <v>199.97394476676149</v>
      </c>
      <c r="C1936" s="211">
        <v>5.170068865741561E-2</v>
      </c>
      <c r="D1936" s="211">
        <v>0.12809756564273278</v>
      </c>
      <c r="E1936" s="211">
        <v>7.7248914051103082E-2</v>
      </c>
      <c r="F1936" s="211">
        <v>9.1237414918144813E-2</v>
      </c>
      <c r="G1936" s="211">
        <v>0.12619409255748995</v>
      </c>
      <c r="H1936" s="211">
        <v>0.12806188296926166</v>
      </c>
      <c r="I1936" s="211">
        <v>0.52429034585658152</v>
      </c>
      <c r="J1936" s="211">
        <v>0.4335433483397792</v>
      </c>
      <c r="K1936" s="211">
        <v>0.59954141509234005</v>
      </c>
      <c r="L1936" s="211">
        <v>0.27574087265434943</v>
      </c>
      <c r="M1936" s="211">
        <v>0.12377261591533041</v>
      </c>
      <c r="N1936" s="211">
        <v>0.52093481212000925</v>
      </c>
      <c r="O1936" s="211">
        <v>0.54819155390025365</v>
      </c>
      <c r="P1936" s="211">
        <v>6.6710345730968637E-2</v>
      </c>
      <c r="Q1936" s="211">
        <v>6.7852405770596327E-2</v>
      </c>
      <c r="R1936" s="211">
        <v>0.46183366339734322</v>
      </c>
      <c r="S1936" s="211">
        <v>0.33280014995790358</v>
      </c>
      <c r="T1936" s="211">
        <v>0.56364587059376936</v>
      </c>
      <c r="U1936" s="211">
        <v>0.43037301765630431</v>
      </c>
      <c r="V1936" s="211">
        <v>0.19212553043672428</v>
      </c>
      <c r="W1936" s="211">
        <v>0.46201339030474542</v>
      </c>
      <c r="X1936" s="211">
        <v>0.29100847028527344</v>
      </c>
      <c r="Y1936" s="211">
        <v>0.65072211898921151</v>
      </c>
      <c r="Z1936" s="211">
        <v>0.14579896374123591</v>
      </c>
      <c r="AA1936" s="212">
        <v>0.11647852232052527</v>
      </c>
    </row>
    <row r="1937" spans="1:27" x14ac:dyDescent="0.35">
      <c r="A1937" s="210" t="s">
        <v>2613</v>
      </c>
      <c r="B1937" s="217">
        <v>134.88626186238872</v>
      </c>
      <c r="C1937" s="211">
        <v>5.0455874874919045E-2</v>
      </c>
      <c r="D1937" s="211">
        <v>0.1259160085308674</v>
      </c>
      <c r="E1937" s="211">
        <v>7.690636954717911E-2</v>
      </c>
      <c r="F1937" s="211">
        <v>0.10649886841312063</v>
      </c>
      <c r="G1937" s="211">
        <v>0.12127452233912893</v>
      </c>
      <c r="H1937" s="211">
        <v>0.12244738953131568</v>
      </c>
      <c r="I1937" s="211">
        <v>0.49716118059608905</v>
      </c>
      <c r="J1937" s="211">
        <v>0.42481661875292159</v>
      </c>
      <c r="K1937" s="211">
        <v>0.64509936890287167</v>
      </c>
      <c r="L1937" s="211">
        <v>0.27382245733520139</v>
      </c>
      <c r="M1937" s="211">
        <v>0.10112494641914888</v>
      </c>
      <c r="N1937" s="211">
        <v>0.40048772978170366</v>
      </c>
      <c r="O1937" s="211">
        <v>0.64269910144481501</v>
      </c>
      <c r="P1937" s="211">
        <v>7.031101916643416E-2</v>
      </c>
      <c r="Q1937" s="211">
        <v>7.3105750149393633E-2</v>
      </c>
      <c r="R1937" s="211">
        <v>0.43029911016618694</v>
      </c>
      <c r="S1937" s="211">
        <v>0.32611165573925388</v>
      </c>
      <c r="T1937" s="211">
        <v>0.58632304773919863</v>
      </c>
      <c r="U1937" s="211">
        <v>0.47023523889901769</v>
      </c>
      <c r="V1937" s="211">
        <v>5.9518896189076465E-2</v>
      </c>
      <c r="W1937" s="211">
        <v>0.58610343780395513</v>
      </c>
      <c r="X1937" s="211">
        <v>0.3464948685628555</v>
      </c>
      <c r="Y1937" s="211">
        <v>0.75292309389973433</v>
      </c>
      <c r="Z1937" s="211">
        <v>0.14991734778835702</v>
      </c>
      <c r="AA1937" s="212">
        <v>0.11677661536323961</v>
      </c>
    </row>
    <row r="1938" spans="1:27" x14ac:dyDescent="0.35">
      <c r="A1938" s="210" t="s">
        <v>2614</v>
      </c>
      <c r="B1938" s="217">
        <v>133.06502321599191</v>
      </c>
      <c r="C1938" s="211">
        <v>6.7744535956209079E-2</v>
      </c>
      <c r="D1938" s="211">
        <v>0.12553279236879597</v>
      </c>
      <c r="E1938" s="211">
        <v>8.3418482646369654E-2</v>
      </c>
      <c r="F1938" s="211">
        <v>0.10969474132343839</v>
      </c>
      <c r="G1938" s="211">
        <v>0.12501794982007897</v>
      </c>
      <c r="H1938" s="211">
        <v>0.12614627296184783</v>
      </c>
      <c r="I1938" s="211">
        <v>0.4368042297160516</v>
      </c>
      <c r="J1938" s="211">
        <v>0.39859689209305366</v>
      </c>
      <c r="K1938" s="211">
        <v>0.61608816701363012</v>
      </c>
      <c r="L1938" s="211">
        <v>0.27617964760988739</v>
      </c>
      <c r="M1938" s="211">
        <v>8.9665373963804931E-2</v>
      </c>
      <c r="N1938" s="211">
        <v>0.34644564226680141</v>
      </c>
      <c r="O1938" s="211">
        <v>0.75003785627011299</v>
      </c>
      <c r="P1938" s="211">
        <v>6.6950104272971656E-2</v>
      </c>
      <c r="Q1938" s="211">
        <v>6.4277001066401579E-2</v>
      </c>
      <c r="R1938" s="211">
        <v>0.41846323896792803</v>
      </c>
      <c r="S1938" s="211">
        <v>0.3453818950065779</v>
      </c>
      <c r="T1938" s="211">
        <v>0.54266194553766478</v>
      </c>
      <c r="U1938" s="211">
        <v>0.40728033691258225</v>
      </c>
      <c r="V1938" s="211">
        <v>0.10526403467750008</v>
      </c>
      <c r="W1938" s="211">
        <v>0.52515937352575459</v>
      </c>
      <c r="X1938" s="211">
        <v>0.34106158250554508</v>
      </c>
      <c r="Y1938" s="211">
        <v>0.72013262632617892</v>
      </c>
      <c r="Z1938" s="211">
        <v>0.14298757998000916</v>
      </c>
      <c r="AA1938" s="212">
        <v>0.12158452517616888</v>
      </c>
    </row>
    <row r="1939" spans="1:27" x14ac:dyDescent="0.35">
      <c r="A1939" s="210" t="s">
        <v>2615</v>
      </c>
      <c r="B1939" s="217">
        <v>167.74663214340873</v>
      </c>
      <c r="C1939" s="211">
        <v>6.1231418034392374E-2</v>
      </c>
      <c r="D1939" s="211">
        <v>0.12510261338712619</v>
      </c>
      <c r="E1939" s="211">
        <v>7.0913469840013038E-2</v>
      </c>
      <c r="F1939" s="211">
        <v>8.2617394512249781E-2</v>
      </c>
      <c r="G1939" s="211">
        <v>0.11461340648450892</v>
      </c>
      <c r="H1939" s="211">
        <v>0.11886665555171505</v>
      </c>
      <c r="I1939" s="211">
        <v>0.50470443976944512</v>
      </c>
      <c r="J1939" s="211">
        <v>0.42012355134122414</v>
      </c>
      <c r="K1939" s="211">
        <v>0.61633477942160231</v>
      </c>
      <c r="L1939" s="211">
        <v>0.27482700132210047</v>
      </c>
      <c r="M1939" s="211">
        <v>0.11427277404585265</v>
      </c>
      <c r="N1939" s="211">
        <v>0.35297550419092621</v>
      </c>
      <c r="O1939" s="211">
        <v>0.74396331923797021</v>
      </c>
      <c r="P1939" s="211">
        <v>6.7673713950333253E-2</v>
      </c>
      <c r="Q1939" s="211">
        <v>6.7357262113616381E-2</v>
      </c>
      <c r="R1939" s="211">
        <v>0.43950057376509261</v>
      </c>
      <c r="S1939" s="211">
        <v>0.36206538624555595</v>
      </c>
      <c r="T1939" s="211">
        <v>0.63227969741182799</v>
      </c>
      <c r="U1939" s="211">
        <v>0.40059350720359882</v>
      </c>
      <c r="V1939" s="211">
        <v>0.14046614953302455</v>
      </c>
      <c r="W1939" s="211">
        <v>0.50525039303633434</v>
      </c>
      <c r="X1939" s="211">
        <v>0.3973244609050906</v>
      </c>
      <c r="Y1939" s="211">
        <v>0.62424586480446653</v>
      </c>
      <c r="Z1939" s="211">
        <v>0.13876537364824476</v>
      </c>
      <c r="AA1939" s="212">
        <v>0.11319509006234955</v>
      </c>
    </row>
    <row r="1940" spans="1:27" x14ac:dyDescent="0.35">
      <c r="A1940" s="210" t="s">
        <v>2616</v>
      </c>
      <c r="B1940" s="217">
        <v>112.1068133690579</v>
      </c>
      <c r="C1940" s="211">
        <v>6.5781468729438131E-2</v>
      </c>
      <c r="D1940" s="211">
        <v>0.12527709275094726</v>
      </c>
      <c r="E1940" s="211">
        <v>7.6567273433051586E-2</v>
      </c>
      <c r="F1940" s="211">
        <v>0.10297772458315829</v>
      </c>
      <c r="G1940" s="211">
        <v>0.11830815810154358</v>
      </c>
      <c r="H1940" s="211">
        <v>0.11003115020119175</v>
      </c>
      <c r="I1940" s="211">
        <v>0.52507102134456574</v>
      </c>
      <c r="J1940" s="211">
        <v>0.40678551869085355</v>
      </c>
      <c r="K1940" s="211">
        <v>0.58663434693578409</v>
      </c>
      <c r="L1940" s="211">
        <v>0.27680625914861567</v>
      </c>
      <c r="M1940" s="211">
        <v>9.4361880092605654E-2</v>
      </c>
      <c r="N1940" s="211">
        <v>0.51705189712343125</v>
      </c>
      <c r="O1940" s="211">
        <v>0.71250102390661629</v>
      </c>
      <c r="P1940" s="211">
        <v>6.4384783793902597E-2</v>
      </c>
      <c r="Q1940" s="211">
        <v>0.10756114671161845</v>
      </c>
      <c r="R1940" s="211">
        <v>0.45756898634053406</v>
      </c>
      <c r="S1940" s="211">
        <v>0.28244799792866548</v>
      </c>
      <c r="T1940" s="211">
        <v>0.5151007065164821</v>
      </c>
      <c r="U1940" s="211">
        <v>0.33744896334365149</v>
      </c>
      <c r="V1940" s="211">
        <v>6.4520502660067175E-2</v>
      </c>
      <c r="W1940" s="211">
        <v>0.59343125689030041</v>
      </c>
      <c r="X1940" s="211">
        <v>0.26821412488090063</v>
      </c>
      <c r="Y1940" s="211">
        <v>0.73937235044178407</v>
      </c>
      <c r="Z1940" s="211">
        <v>0.14655551617720602</v>
      </c>
      <c r="AA1940" s="212">
        <v>0.12481344970649771</v>
      </c>
    </row>
    <row r="1941" spans="1:27" x14ac:dyDescent="0.35">
      <c r="A1941" s="210" t="s">
        <v>2617</v>
      </c>
      <c r="B1941" s="217">
        <v>159.58888230811496</v>
      </c>
      <c r="C1941" s="211">
        <v>5.9848584112104433E-2</v>
      </c>
      <c r="D1941" s="211">
        <v>0.1191048911394845</v>
      </c>
      <c r="E1941" s="211">
        <v>7.337834261268536E-2</v>
      </c>
      <c r="F1941" s="211">
        <v>7.0052291218608467E-2</v>
      </c>
      <c r="G1941" s="211">
        <v>0.12161555072443134</v>
      </c>
      <c r="H1941" s="211">
        <v>0.10751550931604582</v>
      </c>
      <c r="I1941" s="211">
        <v>0.517743803223087</v>
      </c>
      <c r="J1941" s="211">
        <v>0.42443895304956314</v>
      </c>
      <c r="K1941" s="211">
        <v>0.56967111204785448</v>
      </c>
      <c r="L1941" s="211">
        <v>0.26730146760061252</v>
      </c>
      <c r="M1941" s="211">
        <v>9.5575031489422091E-2</v>
      </c>
      <c r="N1941" s="211">
        <v>0.4676317284902205</v>
      </c>
      <c r="O1941" s="211">
        <v>0.64649034621807944</v>
      </c>
      <c r="P1941" s="211">
        <v>6.8064945774171576E-2</v>
      </c>
      <c r="Q1941" s="211">
        <v>4.2226351375211288E-2</v>
      </c>
      <c r="R1941" s="211">
        <v>0.45458939630049577</v>
      </c>
      <c r="S1941" s="211">
        <v>0.42940822276543822</v>
      </c>
      <c r="T1941" s="211">
        <v>0.59943772865233313</v>
      </c>
      <c r="U1941" s="211">
        <v>0.44147829263291349</v>
      </c>
      <c r="V1941" s="211">
        <v>0.16564071874881447</v>
      </c>
      <c r="W1941" s="211">
        <v>0.58247853624666679</v>
      </c>
      <c r="X1941" s="211">
        <v>0.28724203436879314</v>
      </c>
      <c r="Y1941" s="211">
        <v>0.64865137628885894</v>
      </c>
      <c r="Z1941" s="211">
        <v>0.14565895327894296</v>
      </c>
      <c r="AA1941" s="212">
        <v>0.11972489041020949</v>
      </c>
    </row>
    <row r="1942" spans="1:27" x14ac:dyDescent="0.35">
      <c r="A1942" s="210" t="s">
        <v>2618</v>
      </c>
      <c r="B1942" s="217">
        <v>148.16265285423952</v>
      </c>
      <c r="C1942" s="211">
        <v>6.1332916742786812E-2</v>
      </c>
      <c r="D1942" s="211">
        <v>0.12107051262006049</v>
      </c>
      <c r="E1942" s="211">
        <v>8.3639690275056341E-2</v>
      </c>
      <c r="F1942" s="211">
        <v>9.274727057128361E-2</v>
      </c>
      <c r="G1942" s="211">
        <v>0.12110187915549304</v>
      </c>
      <c r="H1942" s="211">
        <v>0.10233671130829217</v>
      </c>
      <c r="I1942" s="211">
        <v>0.46547805128989667</v>
      </c>
      <c r="J1942" s="211">
        <v>0.41712857302030143</v>
      </c>
      <c r="K1942" s="211">
        <v>0.58452253385412867</v>
      </c>
      <c r="L1942" s="211">
        <v>0.26950948125312829</v>
      </c>
      <c r="M1942" s="211">
        <v>9.7362611938635268E-2</v>
      </c>
      <c r="N1942" s="211">
        <v>0.34183204873424433</v>
      </c>
      <c r="O1942" s="211">
        <v>0.73615073719988378</v>
      </c>
      <c r="P1942" s="211">
        <v>7.033025678168954E-2</v>
      </c>
      <c r="Q1942" s="211">
        <v>8.2438167058309378E-2</v>
      </c>
      <c r="R1942" s="211">
        <v>0.44064397669296562</v>
      </c>
      <c r="S1942" s="211">
        <v>0.3002076101192141</v>
      </c>
      <c r="T1942" s="211">
        <v>0.5216986424123522</v>
      </c>
      <c r="U1942" s="211">
        <v>0.42910507541408216</v>
      </c>
      <c r="V1942" s="211">
        <v>0.12513379701166522</v>
      </c>
      <c r="W1942" s="211">
        <v>0.58085217481522611</v>
      </c>
      <c r="X1942" s="211">
        <v>0.3591030385629444</v>
      </c>
      <c r="Y1942" s="211">
        <v>0.67015156353445349</v>
      </c>
      <c r="Z1942" s="211">
        <v>0.1483776089981925</v>
      </c>
      <c r="AA1942" s="212">
        <v>0.12013982328476129</v>
      </c>
    </row>
    <row r="1943" spans="1:27" x14ac:dyDescent="0.35">
      <c r="A1943" s="210" t="s">
        <v>2619</v>
      </c>
      <c r="B1943" s="217">
        <v>163.65150477260761</v>
      </c>
      <c r="C1943" s="211">
        <v>7.6893772857817289E-2</v>
      </c>
      <c r="D1943" s="211">
        <v>0.1273637308059864</v>
      </c>
      <c r="E1943" s="211">
        <v>7.2942654498120915E-2</v>
      </c>
      <c r="F1943" s="211">
        <v>7.8273223193975436E-2</v>
      </c>
      <c r="G1943" s="211">
        <v>0.12012308685975873</v>
      </c>
      <c r="H1943" s="211">
        <v>0.12113802501834409</v>
      </c>
      <c r="I1943" s="211">
        <v>0.48296140322206976</v>
      </c>
      <c r="J1943" s="211">
        <v>0.49232919620964882</v>
      </c>
      <c r="K1943" s="211">
        <v>0.61321659900998227</v>
      </c>
      <c r="L1943" s="211">
        <v>0.2724943368481878</v>
      </c>
      <c r="M1943" s="211">
        <v>8.3194844205535121E-2</v>
      </c>
      <c r="N1943" s="211">
        <v>0.39127877078490253</v>
      </c>
      <c r="O1943" s="211">
        <v>0.71169151867195035</v>
      </c>
      <c r="P1943" s="211">
        <v>7.3325965490086534E-2</v>
      </c>
      <c r="Q1943" s="211">
        <v>0.13507991521003809</v>
      </c>
      <c r="R1943" s="211">
        <v>0.42991098245302095</v>
      </c>
      <c r="S1943" s="211">
        <v>0.27851281854637439</v>
      </c>
      <c r="T1943" s="211">
        <v>0.57574056116991545</v>
      </c>
      <c r="U1943" s="211">
        <v>0.39990746623785667</v>
      </c>
      <c r="V1943" s="211">
        <v>0.16922862357178814</v>
      </c>
      <c r="W1943" s="211">
        <v>0.52030981397393505</v>
      </c>
      <c r="X1943" s="211">
        <v>0.35121880085467805</v>
      </c>
      <c r="Y1943" s="211">
        <v>0.65186812717603848</v>
      </c>
      <c r="Z1943" s="211">
        <v>0.1459921142167204</v>
      </c>
      <c r="AA1943" s="212">
        <v>0.12060393375656769</v>
      </c>
    </row>
    <row r="1944" spans="1:27" x14ac:dyDescent="0.35">
      <c r="A1944" s="210" t="s">
        <v>2620</v>
      </c>
      <c r="B1944" s="217">
        <v>126.45991106042771</v>
      </c>
      <c r="C1944" s="211">
        <v>5.2175161930064724E-2</v>
      </c>
      <c r="D1944" s="211">
        <v>0.12251826373297806</v>
      </c>
      <c r="E1944" s="211">
        <v>7.1341512590874262E-2</v>
      </c>
      <c r="F1944" s="211">
        <v>9.540619387291896E-2</v>
      </c>
      <c r="G1944" s="211">
        <v>0.11675577218845802</v>
      </c>
      <c r="H1944" s="211">
        <v>0.10936315340479433</v>
      </c>
      <c r="I1944" s="211">
        <v>0.52346434821701149</v>
      </c>
      <c r="J1944" s="211">
        <v>0.46841468886357812</v>
      </c>
      <c r="K1944" s="211">
        <v>0.62203266566415338</v>
      </c>
      <c r="L1944" s="211">
        <v>0.27894723111508946</v>
      </c>
      <c r="M1944" s="211">
        <v>9.331846261352586E-2</v>
      </c>
      <c r="N1944" s="211">
        <v>0.4357543765027635</v>
      </c>
      <c r="O1944" s="211">
        <v>0.76906415930609673</v>
      </c>
      <c r="P1944" s="211">
        <v>6.6888992926171079E-2</v>
      </c>
      <c r="Q1944" s="211">
        <v>5.9950992030157357E-2</v>
      </c>
      <c r="R1944" s="211">
        <v>0.44584774112991565</v>
      </c>
      <c r="S1944" s="211">
        <v>0.29499162040248006</v>
      </c>
      <c r="T1944" s="211">
        <v>0.54166334691511342</v>
      </c>
      <c r="U1944" s="211">
        <v>0.43404542773721599</v>
      </c>
      <c r="V1944" s="211">
        <v>9.2860052378935326E-2</v>
      </c>
      <c r="W1944" s="211">
        <v>0.48829732092401928</v>
      </c>
      <c r="X1944" s="211">
        <v>0.31258872137544025</v>
      </c>
      <c r="Y1944" s="211">
        <v>0.6803105506516296</v>
      </c>
      <c r="Z1944" s="211">
        <v>0.14924931769103292</v>
      </c>
      <c r="AA1944" s="212">
        <v>0.12409098092581364</v>
      </c>
    </row>
    <row r="1945" spans="1:27" x14ac:dyDescent="0.35">
      <c r="A1945" s="210" t="s">
        <v>2621</v>
      </c>
      <c r="B1945" s="217">
        <v>123.29455823123071</v>
      </c>
      <c r="C1945" s="211">
        <v>5.6454602706622975E-2</v>
      </c>
      <c r="D1945" s="211">
        <v>0.1156796171285288</v>
      </c>
      <c r="E1945" s="211">
        <v>8.3603951362049594E-2</v>
      </c>
      <c r="F1945" s="211">
        <v>9.6591729023611683E-2</v>
      </c>
      <c r="G1945" s="211">
        <v>0.11744408553386389</v>
      </c>
      <c r="H1945" s="211">
        <v>0.10337362149954207</v>
      </c>
      <c r="I1945" s="211">
        <v>0.50294756377367933</v>
      </c>
      <c r="J1945" s="211">
        <v>0.42007504068391571</v>
      </c>
      <c r="K1945" s="211">
        <v>0.5411597948575384</v>
      </c>
      <c r="L1945" s="211">
        <v>0.27191358460240506</v>
      </c>
      <c r="M1945" s="211">
        <v>9.6298122628691057E-2</v>
      </c>
      <c r="N1945" s="211">
        <v>0.5911771846224203</v>
      </c>
      <c r="O1945" s="211">
        <v>0.69494645797846399</v>
      </c>
      <c r="P1945" s="211">
        <v>6.6449623157976229E-2</v>
      </c>
      <c r="Q1945" s="211">
        <v>0.10676449101119717</v>
      </c>
      <c r="R1945" s="211">
        <v>0.4271564845620574</v>
      </c>
      <c r="S1945" s="211">
        <v>0.27770503260737428</v>
      </c>
      <c r="T1945" s="211">
        <v>0.54386991053825307</v>
      </c>
      <c r="U1945" s="211">
        <v>0.52898032375990689</v>
      </c>
      <c r="V1945" s="211">
        <v>5.7674974289616515E-2</v>
      </c>
      <c r="W1945" s="211">
        <v>0.52284422241305195</v>
      </c>
      <c r="X1945" s="211">
        <v>0.28409242570823523</v>
      </c>
      <c r="Y1945" s="211">
        <v>0.57976214334823317</v>
      </c>
      <c r="Z1945" s="211">
        <v>0.14360328055519245</v>
      </c>
      <c r="AA1945" s="212">
        <v>0.12080495646177034</v>
      </c>
    </row>
    <row r="1946" spans="1:27" x14ac:dyDescent="0.35">
      <c r="A1946" s="210" t="s">
        <v>2622</v>
      </c>
      <c r="B1946" s="217">
        <v>137.89561822298847</v>
      </c>
      <c r="C1946" s="211">
        <v>7.3862210101296205E-2</v>
      </c>
      <c r="D1946" s="211">
        <v>0.12993764246619449</v>
      </c>
      <c r="E1946" s="211">
        <v>7.7988939541352331E-2</v>
      </c>
      <c r="F1946" s="211">
        <v>0.1109341633129578</v>
      </c>
      <c r="G1946" s="211">
        <v>0.12149648571747648</v>
      </c>
      <c r="H1946" s="211">
        <v>0.10595820382985813</v>
      </c>
      <c r="I1946" s="211">
        <v>0.46876385767482576</v>
      </c>
      <c r="J1946" s="211">
        <v>0.41437946114066426</v>
      </c>
      <c r="K1946" s="211">
        <v>0.64730691874508439</v>
      </c>
      <c r="L1946" s="211">
        <v>0.27987342892245959</v>
      </c>
      <c r="M1946" s="211">
        <v>9.9069275108993854E-2</v>
      </c>
      <c r="N1946" s="211">
        <v>0.48791484565199678</v>
      </c>
      <c r="O1946" s="211">
        <v>0.74444511813899283</v>
      </c>
      <c r="P1946" s="211">
        <v>6.7140149817796244E-2</v>
      </c>
      <c r="Q1946" s="211">
        <v>0.1228270366326991</v>
      </c>
      <c r="R1946" s="211">
        <v>0.44860484356509589</v>
      </c>
      <c r="S1946" s="211">
        <v>0.36424686419998598</v>
      </c>
      <c r="T1946" s="211">
        <v>0.61283758778501107</v>
      </c>
      <c r="U1946" s="211">
        <v>0.36496727805930335</v>
      </c>
      <c r="V1946" s="211">
        <v>8.8389817288878111E-2</v>
      </c>
      <c r="W1946" s="211">
        <v>0.59685638492697124</v>
      </c>
      <c r="X1946" s="211">
        <v>0.28038087465179873</v>
      </c>
      <c r="Y1946" s="211">
        <v>0.77168216307910154</v>
      </c>
      <c r="Z1946" s="211">
        <v>0.14587697425128054</v>
      </c>
      <c r="AA1946" s="212">
        <v>0.12531788021786705</v>
      </c>
    </row>
    <row r="1947" spans="1:27" x14ac:dyDescent="0.35">
      <c r="A1947" s="210" t="s">
        <v>2623</v>
      </c>
      <c r="B1947" s="217">
        <v>136.74949474435059</v>
      </c>
      <c r="C1947" s="211">
        <v>7.325090434875707E-2</v>
      </c>
      <c r="D1947" s="211">
        <v>0.12859582532354008</v>
      </c>
      <c r="E1947" s="211">
        <v>7.7129866240348663E-2</v>
      </c>
      <c r="F1947" s="211">
        <v>7.2317223989845122E-2</v>
      </c>
      <c r="G1947" s="211">
        <v>0.12064907213455074</v>
      </c>
      <c r="H1947" s="211">
        <v>0.12583972019306555</v>
      </c>
      <c r="I1947" s="211">
        <v>0.43707817555370176</v>
      </c>
      <c r="J1947" s="211">
        <v>0.42124793755390644</v>
      </c>
      <c r="K1947" s="211">
        <v>0.61709266494946968</v>
      </c>
      <c r="L1947" s="211">
        <v>0.27065084276259543</v>
      </c>
      <c r="M1947" s="211">
        <v>8.4909229814709442E-2</v>
      </c>
      <c r="N1947" s="211">
        <v>0.37362061666116353</v>
      </c>
      <c r="O1947" s="211">
        <v>0.5899649231402655</v>
      </c>
      <c r="P1947" s="211">
        <v>7.0573946125864234E-2</v>
      </c>
      <c r="Q1947" s="211">
        <v>9.8076476901676216E-2</v>
      </c>
      <c r="R1947" s="211">
        <v>0.42951640624278264</v>
      </c>
      <c r="S1947" s="211">
        <v>0.32169784177328731</v>
      </c>
      <c r="T1947" s="211">
        <v>0.62182899698586014</v>
      </c>
      <c r="U1947" s="211">
        <v>0.43898464917692726</v>
      </c>
      <c r="V1947" s="211">
        <v>6.9100943236178158E-2</v>
      </c>
      <c r="W1947" s="211">
        <v>0.51215006158292586</v>
      </c>
      <c r="X1947" s="211">
        <v>0.39718481190338262</v>
      </c>
      <c r="Y1947" s="211">
        <v>0.79445641356541941</v>
      </c>
      <c r="Z1947" s="211">
        <v>0.14508231236912711</v>
      </c>
      <c r="AA1947" s="212">
        <v>0.11432987522314353</v>
      </c>
    </row>
    <row r="1948" spans="1:27" x14ac:dyDescent="0.35">
      <c r="A1948" s="210" t="s">
        <v>2624</v>
      </c>
      <c r="B1948" s="217">
        <v>118.2134853642293</v>
      </c>
      <c r="C1948" s="211">
        <v>6.184659101634047E-2</v>
      </c>
      <c r="D1948" s="211">
        <v>0.13038286937884525</v>
      </c>
      <c r="E1948" s="211">
        <v>7.9501441916009469E-2</v>
      </c>
      <c r="F1948" s="211">
        <v>7.9392496953706329E-2</v>
      </c>
      <c r="G1948" s="211">
        <v>0.12073565153519319</v>
      </c>
      <c r="H1948" s="211">
        <v>0.10942956128161463</v>
      </c>
      <c r="I1948" s="211">
        <v>0.42197009220563608</v>
      </c>
      <c r="J1948" s="211">
        <v>0.48974941436259406</v>
      </c>
      <c r="K1948" s="211">
        <v>0.61534767146245373</v>
      </c>
      <c r="L1948" s="211">
        <v>0.27410586181953972</v>
      </c>
      <c r="M1948" s="211">
        <v>0.10424039163409464</v>
      </c>
      <c r="N1948" s="211">
        <v>0.49489982500154855</v>
      </c>
      <c r="O1948" s="211">
        <v>0.678519379635939</v>
      </c>
      <c r="P1948" s="211">
        <v>6.8977060938648388E-2</v>
      </c>
      <c r="Q1948" s="211">
        <v>9.8852447335592328E-2</v>
      </c>
      <c r="R1948" s="211">
        <v>0.48332527255462421</v>
      </c>
      <c r="S1948" s="211">
        <v>0.35086674450286859</v>
      </c>
      <c r="T1948" s="211">
        <v>0.53055018945966637</v>
      </c>
      <c r="U1948" s="211">
        <v>0.35259965915210145</v>
      </c>
      <c r="V1948" s="211">
        <v>5.033860764352828E-2</v>
      </c>
      <c r="W1948" s="211">
        <v>0.61931621377946566</v>
      </c>
      <c r="X1948" s="211">
        <v>0.31475397925156723</v>
      </c>
      <c r="Y1948" s="211">
        <v>0.71922606593034466</v>
      </c>
      <c r="Z1948" s="211">
        <v>0.14991451275742909</v>
      </c>
      <c r="AA1948" s="212">
        <v>0.12220048574088688</v>
      </c>
    </row>
    <row r="1949" spans="1:27" x14ac:dyDescent="0.35">
      <c r="A1949" s="210" t="s">
        <v>2625</v>
      </c>
      <c r="B1949" s="217">
        <v>142.37015269347515</v>
      </c>
      <c r="C1949" s="211">
        <v>5.7930807418787068E-2</v>
      </c>
      <c r="D1949" s="211">
        <v>0.13192272159504376</v>
      </c>
      <c r="E1949" s="211">
        <v>7.3502539683151846E-2</v>
      </c>
      <c r="F1949" s="211">
        <v>0.10960952352755479</v>
      </c>
      <c r="G1949" s="211">
        <v>0.11482744231036315</v>
      </c>
      <c r="H1949" s="211">
        <v>0.12187937863938242</v>
      </c>
      <c r="I1949" s="211">
        <v>0.51268994762629583</v>
      </c>
      <c r="J1949" s="211">
        <v>0.4486675511510444</v>
      </c>
      <c r="K1949" s="211">
        <v>0.60756091150555269</v>
      </c>
      <c r="L1949" s="211">
        <v>0.28076870425102868</v>
      </c>
      <c r="M1949" s="211">
        <v>8.6856114914493882E-2</v>
      </c>
      <c r="N1949" s="211">
        <v>0.3981754558291366</v>
      </c>
      <c r="O1949" s="211">
        <v>0.76264067910586619</v>
      </c>
      <c r="P1949" s="211">
        <v>6.7515962279788122E-2</v>
      </c>
      <c r="Q1949" s="211">
        <v>0.10419888809866497</v>
      </c>
      <c r="R1949" s="211">
        <v>0.37080345785892244</v>
      </c>
      <c r="S1949" s="211">
        <v>0.27700261256519104</v>
      </c>
      <c r="T1949" s="211">
        <v>0.58806137514057333</v>
      </c>
      <c r="U1949" s="211">
        <v>0.40399574411435346</v>
      </c>
      <c r="V1949" s="211">
        <v>0.11926176199648075</v>
      </c>
      <c r="W1949" s="211">
        <v>0.51851682396915766</v>
      </c>
      <c r="X1949" s="211">
        <v>0.3098624002156391</v>
      </c>
      <c r="Y1949" s="211">
        <v>0.64919813201204812</v>
      </c>
      <c r="Z1949" s="211">
        <v>0.13768451372475138</v>
      </c>
      <c r="AA1949" s="212">
        <v>0.11664763603814919</v>
      </c>
    </row>
    <row r="1950" spans="1:27" x14ac:dyDescent="0.35">
      <c r="A1950" s="210" t="s">
        <v>2626</v>
      </c>
      <c r="B1950" s="217">
        <v>169.33437624595285</v>
      </c>
      <c r="C1950" s="211">
        <v>5.7059903629210748E-2</v>
      </c>
      <c r="D1950" s="211">
        <v>0.12678198215509484</v>
      </c>
      <c r="E1950" s="211">
        <v>7.8673276335315984E-2</v>
      </c>
      <c r="F1950" s="211">
        <v>0.11490569798043182</v>
      </c>
      <c r="G1950" s="211">
        <v>0.11867412433810061</v>
      </c>
      <c r="H1950" s="211">
        <v>0.1120385365827682</v>
      </c>
      <c r="I1950" s="211">
        <v>0.51335129808555879</v>
      </c>
      <c r="J1950" s="211">
        <v>0.46952734854734779</v>
      </c>
      <c r="K1950" s="211">
        <v>0.55993504349516898</v>
      </c>
      <c r="L1950" s="211">
        <v>0.27157431513323571</v>
      </c>
      <c r="M1950" s="211">
        <v>0.12017599270549927</v>
      </c>
      <c r="N1950" s="211">
        <v>0.45063952787081402</v>
      </c>
      <c r="O1950" s="211">
        <v>0.67064303239087042</v>
      </c>
      <c r="P1950" s="211">
        <v>6.7663878151066933E-2</v>
      </c>
      <c r="Q1950" s="211">
        <v>0.14007334228880763</v>
      </c>
      <c r="R1950" s="211">
        <v>0.43779798303807876</v>
      </c>
      <c r="S1950" s="211">
        <v>0.32813062299640405</v>
      </c>
      <c r="T1950" s="211">
        <v>0.51167186411917798</v>
      </c>
      <c r="U1950" s="211">
        <v>0.34471307713386728</v>
      </c>
      <c r="V1950" s="211">
        <v>0.13154916385125281</v>
      </c>
      <c r="W1950" s="211">
        <v>0.58930539361142775</v>
      </c>
      <c r="X1950" s="211">
        <v>0.40603038979936878</v>
      </c>
      <c r="Y1950" s="211">
        <v>0.73291202248852561</v>
      </c>
      <c r="Z1950" s="211">
        <v>0.1467885747961859</v>
      </c>
      <c r="AA1950" s="212">
        <v>0.11334643401420164</v>
      </c>
    </row>
    <row r="1951" spans="1:27" x14ac:dyDescent="0.35">
      <c r="A1951" s="210" t="s">
        <v>2627</v>
      </c>
      <c r="B1951" s="217">
        <v>132.87189707527477</v>
      </c>
      <c r="C1951" s="211">
        <v>6.6386654990284955E-2</v>
      </c>
      <c r="D1951" s="211">
        <v>0.12524146514988191</v>
      </c>
      <c r="E1951" s="211">
        <v>7.8427793961245496E-2</v>
      </c>
      <c r="F1951" s="211">
        <v>8.7365249277806617E-2</v>
      </c>
      <c r="G1951" s="211">
        <v>0.12254531395118924</v>
      </c>
      <c r="H1951" s="211">
        <v>0.11548068723096262</v>
      </c>
      <c r="I1951" s="211">
        <v>0.48950769048870396</v>
      </c>
      <c r="J1951" s="211">
        <v>0.47375586337237563</v>
      </c>
      <c r="K1951" s="211">
        <v>0.55658763491815721</v>
      </c>
      <c r="L1951" s="211">
        <v>0.2786953364173762</v>
      </c>
      <c r="M1951" s="211">
        <v>0.10398291836078556</v>
      </c>
      <c r="N1951" s="211">
        <v>0.48658961896765501</v>
      </c>
      <c r="O1951" s="211">
        <v>0.72210683928297492</v>
      </c>
      <c r="P1951" s="211">
        <v>6.4142932203960529E-2</v>
      </c>
      <c r="Q1951" s="211">
        <v>0.11522552998359295</v>
      </c>
      <c r="R1951" s="211">
        <v>0.47310288107709775</v>
      </c>
      <c r="S1951" s="211">
        <v>0.33632371396447186</v>
      </c>
      <c r="T1951" s="211">
        <v>0.59747635023716883</v>
      </c>
      <c r="U1951" s="211">
        <v>0.41058402526877302</v>
      </c>
      <c r="V1951" s="211">
        <v>7.2289592793264912E-2</v>
      </c>
      <c r="W1951" s="211">
        <v>0.60620896410254688</v>
      </c>
      <c r="X1951" s="211">
        <v>0.30450913603940361</v>
      </c>
      <c r="Y1951" s="211">
        <v>0.60574414907123086</v>
      </c>
      <c r="Z1951" s="211">
        <v>0.14903431250266139</v>
      </c>
      <c r="AA1951" s="212">
        <v>0.11393371450969354</v>
      </c>
    </row>
    <row r="1952" spans="1:27" x14ac:dyDescent="0.35">
      <c r="A1952" s="210" t="s">
        <v>2628</v>
      </c>
      <c r="B1952" s="217">
        <v>157.20065163098627</v>
      </c>
      <c r="C1952" s="211">
        <v>6.8001388085933173E-2</v>
      </c>
      <c r="D1952" s="211">
        <v>0.13051681935779066</v>
      </c>
      <c r="E1952" s="211">
        <v>8.2877871463544417E-2</v>
      </c>
      <c r="F1952" s="211">
        <v>7.8346297275796534E-2</v>
      </c>
      <c r="G1952" s="211">
        <v>0.11920650356688381</v>
      </c>
      <c r="H1952" s="211">
        <v>0.11725031033198927</v>
      </c>
      <c r="I1952" s="211">
        <v>0.50058282071831439</v>
      </c>
      <c r="J1952" s="211">
        <v>0.4548130424073788</v>
      </c>
      <c r="K1952" s="211">
        <v>0.64949093557429616</v>
      </c>
      <c r="L1952" s="211">
        <v>0.27962905562289764</v>
      </c>
      <c r="M1952" s="211">
        <v>0.1059362542612118</v>
      </c>
      <c r="N1952" s="211">
        <v>0.39717517705518124</v>
      </c>
      <c r="O1952" s="211">
        <v>0.75547370896762356</v>
      </c>
      <c r="P1952" s="211">
        <v>6.7899901091752687E-2</v>
      </c>
      <c r="Q1952" s="211">
        <v>0.1183598343581297</v>
      </c>
      <c r="R1952" s="211">
        <v>0.40018173910521715</v>
      </c>
      <c r="S1952" s="211">
        <v>0.3145483470828126</v>
      </c>
      <c r="T1952" s="211">
        <v>0.51467063214536002</v>
      </c>
      <c r="U1952" s="211">
        <v>0.49156112399306917</v>
      </c>
      <c r="V1952" s="211">
        <v>0.10820853520860284</v>
      </c>
      <c r="W1952" s="211">
        <v>0.60467228646600857</v>
      </c>
      <c r="X1952" s="211">
        <v>0.26860459374158441</v>
      </c>
      <c r="Y1952" s="211">
        <v>0.57286126660923931</v>
      </c>
      <c r="Z1952" s="211">
        <v>0.14261370135873641</v>
      </c>
      <c r="AA1952" s="212">
        <v>0.11722399504863891</v>
      </c>
    </row>
    <row r="1953" spans="1:27" x14ac:dyDescent="0.35">
      <c r="A1953" s="210" t="s">
        <v>2629</v>
      </c>
      <c r="B1953" s="217">
        <v>136.74339127211459</v>
      </c>
      <c r="C1953" s="211">
        <v>6.7182679945515383E-2</v>
      </c>
      <c r="D1953" s="211">
        <v>0.12720623660930502</v>
      </c>
      <c r="E1953" s="211">
        <v>7.878462526880374E-2</v>
      </c>
      <c r="F1953" s="211">
        <v>0.12224174530022958</v>
      </c>
      <c r="G1953" s="211">
        <v>0.115370362930189</v>
      </c>
      <c r="H1953" s="211">
        <v>0.11973956001137701</v>
      </c>
      <c r="I1953" s="211">
        <v>0.47407536786171622</v>
      </c>
      <c r="J1953" s="211">
        <v>0.44295549578241611</v>
      </c>
      <c r="K1953" s="211">
        <v>0.6123868109884878</v>
      </c>
      <c r="L1953" s="211">
        <v>0.27045870069736339</v>
      </c>
      <c r="M1953" s="211">
        <v>9.4785839767239283E-2</v>
      </c>
      <c r="N1953" s="211">
        <v>0.41864578187504287</v>
      </c>
      <c r="O1953" s="211">
        <v>0.64738705457887846</v>
      </c>
      <c r="P1953" s="211">
        <v>6.6118851641798343E-2</v>
      </c>
      <c r="Q1953" s="211">
        <v>4.5970106314776243E-2</v>
      </c>
      <c r="R1953" s="211">
        <v>0.4444915622811042</v>
      </c>
      <c r="S1953" s="211">
        <v>0.39302707095299422</v>
      </c>
      <c r="T1953" s="211">
        <v>0.51539053702134119</v>
      </c>
      <c r="U1953" s="211">
        <v>0.44597858565705017</v>
      </c>
      <c r="V1953" s="211">
        <v>9.9182369769861334E-2</v>
      </c>
      <c r="W1953" s="211">
        <v>0.58905157177266687</v>
      </c>
      <c r="X1953" s="211">
        <v>0.43946007082215072</v>
      </c>
      <c r="Y1953" s="211">
        <v>0.70218312635874991</v>
      </c>
      <c r="Z1953" s="211">
        <v>0.14765761457921833</v>
      </c>
      <c r="AA1953" s="212">
        <v>0.1193431444706399</v>
      </c>
    </row>
    <row r="1954" spans="1:27" x14ac:dyDescent="0.35">
      <c r="A1954" s="210" t="s">
        <v>2630</v>
      </c>
      <c r="B1954" s="217">
        <v>129.49941529986876</v>
      </c>
      <c r="C1954" s="211">
        <v>7.8379653493705792E-2</v>
      </c>
      <c r="D1954" s="211">
        <v>0.11916257777043672</v>
      </c>
      <c r="E1954" s="211">
        <v>8.7845409255793677E-2</v>
      </c>
      <c r="F1954" s="211">
        <v>0.11332077892124906</v>
      </c>
      <c r="G1954" s="211">
        <v>0.11739972486171736</v>
      </c>
      <c r="H1954" s="211">
        <v>0.12195131578249471</v>
      </c>
      <c r="I1954" s="211">
        <v>0.50920184924785694</v>
      </c>
      <c r="J1954" s="211">
        <v>0.42079524667243834</v>
      </c>
      <c r="K1954" s="211">
        <v>0.61752451212359549</v>
      </c>
      <c r="L1954" s="211">
        <v>0.2822346560018516</v>
      </c>
      <c r="M1954" s="211">
        <v>0.10173673555854126</v>
      </c>
      <c r="N1954" s="211">
        <v>0.36311966247469163</v>
      </c>
      <c r="O1954" s="211">
        <v>0.72871643847200018</v>
      </c>
      <c r="P1954" s="211">
        <v>6.8513394246474471E-2</v>
      </c>
      <c r="Q1954" s="211">
        <v>7.8165158904426671E-2</v>
      </c>
      <c r="R1954" s="211">
        <v>0.46277696062291773</v>
      </c>
      <c r="S1954" s="211">
        <v>0.32281448529891749</v>
      </c>
      <c r="T1954" s="211">
        <v>0.50833114644425492</v>
      </c>
      <c r="U1954" s="211">
        <v>0.32984003201612572</v>
      </c>
      <c r="V1954" s="211">
        <v>0.11388148861206368</v>
      </c>
      <c r="W1954" s="211">
        <v>0.57899274828967884</v>
      </c>
      <c r="X1954" s="211">
        <v>0.24858082613742361</v>
      </c>
      <c r="Y1954" s="211">
        <v>0.65490250848651665</v>
      </c>
      <c r="Z1954" s="211">
        <v>0.14934301053523941</v>
      </c>
      <c r="AA1954" s="212">
        <v>0.12388362205213167</v>
      </c>
    </row>
    <row r="1955" spans="1:27" x14ac:dyDescent="0.35">
      <c r="A1955" s="210" t="s">
        <v>2631</v>
      </c>
      <c r="B1955" s="217">
        <v>128.27927419657061</v>
      </c>
      <c r="C1955" s="211">
        <v>4.739659281148937E-2</v>
      </c>
      <c r="D1955" s="211">
        <v>0.11785281331004613</v>
      </c>
      <c r="E1955" s="211">
        <v>6.6884011023624165E-2</v>
      </c>
      <c r="F1955" s="211">
        <v>9.7549504587733205E-2</v>
      </c>
      <c r="G1955" s="211">
        <v>0.12203559775729132</v>
      </c>
      <c r="H1955" s="211">
        <v>0.12662714634520295</v>
      </c>
      <c r="I1955" s="211">
        <v>0.43902803220076303</v>
      </c>
      <c r="J1955" s="211">
        <v>0.46287765512946899</v>
      </c>
      <c r="K1955" s="211">
        <v>0.50164205263099748</v>
      </c>
      <c r="L1955" s="211">
        <v>0.27301148979755729</v>
      </c>
      <c r="M1955" s="211">
        <v>0.10564663583437681</v>
      </c>
      <c r="N1955" s="211">
        <v>0.39001135673605902</v>
      </c>
      <c r="O1955" s="211">
        <v>0.69522014849829183</v>
      </c>
      <c r="P1955" s="211">
        <v>7.1442066451683231E-2</v>
      </c>
      <c r="Q1955" s="211">
        <v>0.11378545305975479</v>
      </c>
      <c r="R1955" s="211">
        <v>0.46675045618571964</v>
      </c>
      <c r="S1955" s="211">
        <v>0.30611513056789819</v>
      </c>
      <c r="T1955" s="211">
        <v>0.59223226799423045</v>
      </c>
      <c r="U1955" s="211">
        <v>0.38393205010900766</v>
      </c>
      <c r="V1955" s="211">
        <v>0.12344412698898824</v>
      </c>
      <c r="W1955" s="211">
        <v>0.5544095883036334</v>
      </c>
      <c r="X1955" s="211">
        <v>0.27710181915221882</v>
      </c>
      <c r="Y1955" s="211">
        <v>0.62121796978717936</v>
      </c>
      <c r="Z1955" s="211">
        <v>0.14971887510526485</v>
      </c>
      <c r="AA1955" s="212">
        <v>0.12447293941531014</v>
      </c>
    </row>
    <row r="1956" spans="1:27" x14ac:dyDescent="0.35">
      <c r="A1956" s="210" t="s">
        <v>2632</v>
      </c>
      <c r="B1956" s="217">
        <v>135.66439467113361</v>
      </c>
      <c r="C1956" s="211">
        <v>5.2788038222772955E-2</v>
      </c>
      <c r="D1956" s="211">
        <v>0.12165729611848028</v>
      </c>
      <c r="E1956" s="211">
        <v>8.1796235007234805E-2</v>
      </c>
      <c r="F1956" s="211">
        <v>7.8586171313466943E-2</v>
      </c>
      <c r="G1956" s="211">
        <v>0.11898468396597119</v>
      </c>
      <c r="H1956" s="211">
        <v>0.11169635006967017</v>
      </c>
      <c r="I1956" s="211">
        <v>0.48500282958473795</v>
      </c>
      <c r="J1956" s="211">
        <v>0.43592984618548491</v>
      </c>
      <c r="K1956" s="211">
        <v>0.62750400228830938</v>
      </c>
      <c r="L1956" s="211">
        <v>0.27660159852875754</v>
      </c>
      <c r="M1956" s="211">
        <v>9.5299202688862536E-2</v>
      </c>
      <c r="N1956" s="211">
        <v>0.42116036701384113</v>
      </c>
      <c r="O1956" s="211">
        <v>0.65528324233756796</v>
      </c>
      <c r="P1956" s="211">
        <v>6.3601276097169951E-2</v>
      </c>
      <c r="Q1956" s="211">
        <v>5.9242990504190754E-2</v>
      </c>
      <c r="R1956" s="211">
        <v>0.40230714693827341</v>
      </c>
      <c r="S1956" s="211">
        <v>0.3144129923148643</v>
      </c>
      <c r="T1956" s="211">
        <v>0.57237205725437001</v>
      </c>
      <c r="U1956" s="211">
        <v>0.39416482226803257</v>
      </c>
      <c r="V1956" s="211">
        <v>9.5998984575203436E-2</v>
      </c>
      <c r="W1956" s="211">
        <v>0.55044837765624</v>
      </c>
      <c r="X1956" s="211">
        <v>0.27219729532096038</v>
      </c>
      <c r="Y1956" s="211">
        <v>0.7114137898868429</v>
      </c>
      <c r="Z1956" s="211">
        <v>0.14882388915460995</v>
      </c>
      <c r="AA1956" s="212">
        <v>0.11443267140458194</v>
      </c>
    </row>
    <row r="1957" spans="1:27" x14ac:dyDescent="0.35">
      <c r="A1957" s="210" t="s">
        <v>2633</v>
      </c>
      <c r="B1957" s="217">
        <v>131.66480630945537</v>
      </c>
      <c r="C1957" s="211">
        <v>6.3726751848228194E-2</v>
      </c>
      <c r="D1957" s="211">
        <v>0.12119388585573318</v>
      </c>
      <c r="E1957" s="211">
        <v>8.3454724752873272E-2</v>
      </c>
      <c r="F1957" s="211">
        <v>0.10166553959954122</v>
      </c>
      <c r="G1957" s="211">
        <v>0.11730750858622628</v>
      </c>
      <c r="H1957" s="211">
        <v>0.12235159616207038</v>
      </c>
      <c r="I1957" s="211">
        <v>0.49194796716241196</v>
      </c>
      <c r="J1957" s="211">
        <v>0.44322583095666729</v>
      </c>
      <c r="K1957" s="211">
        <v>0.60030815767125334</v>
      </c>
      <c r="L1957" s="211">
        <v>0.27109305442413917</v>
      </c>
      <c r="M1957" s="211">
        <v>9.974045942054445E-2</v>
      </c>
      <c r="N1957" s="211">
        <v>0.40767536523015657</v>
      </c>
      <c r="O1957" s="211">
        <v>0.70961419371996559</v>
      </c>
      <c r="P1957" s="211">
        <v>6.5824372606804682E-2</v>
      </c>
      <c r="Q1957" s="211">
        <v>8.8071238150004783E-2</v>
      </c>
      <c r="R1957" s="211">
        <v>0.44346573079224333</v>
      </c>
      <c r="S1957" s="211">
        <v>0.32976994981545493</v>
      </c>
      <c r="T1957" s="211">
        <v>0.51990043319249302</v>
      </c>
      <c r="U1957" s="211">
        <v>0.52750947319128394</v>
      </c>
      <c r="V1957" s="211">
        <v>8.7842592285119689E-2</v>
      </c>
      <c r="W1957" s="211">
        <v>0.51328067726539184</v>
      </c>
      <c r="X1957" s="211">
        <v>0.37820120215939568</v>
      </c>
      <c r="Y1957" s="211">
        <v>0.63983943471571036</v>
      </c>
      <c r="Z1957" s="211">
        <v>0.14958627560286253</v>
      </c>
      <c r="AA1957" s="212">
        <v>0.12515993654519253</v>
      </c>
    </row>
    <row r="1958" spans="1:27" x14ac:dyDescent="0.35">
      <c r="A1958" s="210" t="s">
        <v>2634</v>
      </c>
      <c r="B1958" s="217">
        <v>183.30261023048874</v>
      </c>
      <c r="C1958" s="211">
        <v>6.5577629567002166E-2</v>
      </c>
      <c r="D1958" s="211">
        <v>0.13026892900960738</v>
      </c>
      <c r="E1958" s="211">
        <v>8.407092554233897E-2</v>
      </c>
      <c r="F1958" s="211">
        <v>0.11251408541169765</v>
      </c>
      <c r="G1958" s="211">
        <v>0.12101342937457227</v>
      </c>
      <c r="H1958" s="211">
        <v>0.1168426231496249</v>
      </c>
      <c r="I1958" s="211">
        <v>0.48927539443950524</v>
      </c>
      <c r="J1958" s="211">
        <v>0.46889489571487214</v>
      </c>
      <c r="K1958" s="211">
        <v>0.64751742971938819</v>
      </c>
      <c r="L1958" s="211">
        <v>0.27037272210965729</v>
      </c>
      <c r="M1958" s="211">
        <v>0.11241578778275071</v>
      </c>
      <c r="N1958" s="211">
        <v>0.40733783837578486</v>
      </c>
      <c r="O1958" s="211">
        <v>0.65419646715064572</v>
      </c>
      <c r="P1958" s="211">
        <v>6.6375188948803981E-2</v>
      </c>
      <c r="Q1958" s="211">
        <v>9.3318851716812534E-2</v>
      </c>
      <c r="R1958" s="211">
        <v>0.40975401640954845</v>
      </c>
      <c r="S1958" s="211">
        <v>0.40510843727225632</v>
      </c>
      <c r="T1958" s="211">
        <v>0.51816011980914789</v>
      </c>
      <c r="U1958" s="211">
        <v>0.39356161038366932</v>
      </c>
      <c r="V1958" s="211">
        <v>0.16682224286818825</v>
      </c>
      <c r="W1958" s="211">
        <v>0.53069618850450628</v>
      </c>
      <c r="X1958" s="211">
        <v>0.22654047354732984</v>
      </c>
      <c r="Y1958" s="211">
        <v>0.6375416541196075</v>
      </c>
      <c r="Z1958" s="211">
        <v>0.14656034822960884</v>
      </c>
      <c r="AA1958" s="212">
        <v>0.11342427540317408</v>
      </c>
    </row>
    <row r="1959" spans="1:27" x14ac:dyDescent="0.35">
      <c r="A1959" s="210" t="s">
        <v>2635</v>
      </c>
      <c r="B1959" s="217">
        <v>111.53394104304537</v>
      </c>
      <c r="C1959" s="211">
        <v>5.1424425490444209E-2</v>
      </c>
      <c r="D1959" s="211">
        <v>0.12020203142232276</v>
      </c>
      <c r="E1959" s="211">
        <v>7.6415565171968181E-2</v>
      </c>
      <c r="F1959" s="211">
        <v>7.7131172395542374E-2</v>
      </c>
      <c r="G1959" s="211">
        <v>0.12344992084975011</v>
      </c>
      <c r="H1959" s="211">
        <v>0.12362914811437622</v>
      </c>
      <c r="I1959" s="211">
        <v>0.46009320861466907</v>
      </c>
      <c r="J1959" s="211">
        <v>0.4377894156939599</v>
      </c>
      <c r="K1959" s="211">
        <v>0.62911625771823665</v>
      </c>
      <c r="L1959" s="211">
        <v>0.27220250517732258</v>
      </c>
      <c r="M1959" s="211">
        <v>8.1622896831073974E-2</v>
      </c>
      <c r="N1959" s="211">
        <v>0.4186146141134543</v>
      </c>
      <c r="O1959" s="211">
        <v>0.68417811785660954</v>
      </c>
      <c r="P1959" s="211">
        <v>6.7620736577951632E-2</v>
      </c>
      <c r="Q1959" s="211">
        <v>6.3712840919907518E-2</v>
      </c>
      <c r="R1959" s="211">
        <v>0.44080072535408421</v>
      </c>
      <c r="S1959" s="211">
        <v>0.36890466649626974</v>
      </c>
      <c r="T1959" s="211">
        <v>0.59572621518493263</v>
      </c>
      <c r="U1959" s="211">
        <v>0.40878566377224013</v>
      </c>
      <c r="V1959" s="211">
        <v>5.5173366624324871E-2</v>
      </c>
      <c r="W1959" s="211">
        <v>0.51233104294456133</v>
      </c>
      <c r="X1959" s="211">
        <v>0.23264497695378741</v>
      </c>
      <c r="Y1959" s="211">
        <v>0.66101847863949104</v>
      </c>
      <c r="Z1959" s="211">
        <v>0.14797120889866849</v>
      </c>
      <c r="AA1959" s="212">
        <v>0.11872652682394695</v>
      </c>
    </row>
    <row r="1960" spans="1:27" x14ac:dyDescent="0.35">
      <c r="A1960" s="210" t="s">
        <v>2636</v>
      </c>
      <c r="B1960" s="217">
        <v>105.91493214947006</v>
      </c>
      <c r="C1960" s="211">
        <v>5.2628117696868218E-2</v>
      </c>
      <c r="D1960" s="211">
        <v>0.12924626781798945</v>
      </c>
      <c r="E1960" s="211">
        <v>7.479996215004317E-2</v>
      </c>
      <c r="F1960" s="211">
        <v>0.10886013433007041</v>
      </c>
      <c r="G1960" s="211">
        <v>0.11965005702498696</v>
      </c>
      <c r="H1960" s="211">
        <v>0.10396708782447862</v>
      </c>
      <c r="I1960" s="211">
        <v>0.50268829803582693</v>
      </c>
      <c r="J1960" s="211">
        <v>0.44154436887523502</v>
      </c>
      <c r="K1960" s="211">
        <v>0.61843143762436581</v>
      </c>
      <c r="L1960" s="211">
        <v>0.27144064162577924</v>
      </c>
      <c r="M1960" s="211">
        <v>9.3058355107336996E-2</v>
      </c>
      <c r="N1960" s="211">
        <v>0.51619669844601102</v>
      </c>
      <c r="O1960" s="211">
        <v>0.64886662576486143</v>
      </c>
      <c r="P1960" s="211">
        <v>6.2365952598831313E-2</v>
      </c>
      <c r="Q1960" s="211">
        <v>6.1521627081719793E-2</v>
      </c>
      <c r="R1960" s="211">
        <v>0.42056995418256127</v>
      </c>
      <c r="S1960" s="211">
        <v>0.36861581452520875</v>
      </c>
      <c r="T1960" s="211">
        <v>0.52030758434405677</v>
      </c>
      <c r="U1960" s="211">
        <v>0.41814664727452716</v>
      </c>
      <c r="V1960" s="211">
        <v>5.6106414907933666E-2</v>
      </c>
      <c r="W1960" s="211">
        <v>0.60113752620999006</v>
      </c>
      <c r="X1960" s="211">
        <v>0.36888357082354373</v>
      </c>
      <c r="Y1960" s="211">
        <v>0.64117519944600809</v>
      </c>
      <c r="Z1960" s="211">
        <v>0.14416986187822609</v>
      </c>
      <c r="AA1960" s="212">
        <v>0.12453870301127737</v>
      </c>
    </row>
    <row r="1961" spans="1:27" x14ac:dyDescent="0.35">
      <c r="A1961" s="210" t="s">
        <v>2637</v>
      </c>
      <c r="B1961" s="217">
        <v>133.88082921543483</v>
      </c>
      <c r="C1961" s="211">
        <v>5.5791910642797378E-2</v>
      </c>
      <c r="D1961" s="211">
        <v>0.12915461105731105</v>
      </c>
      <c r="E1961" s="211">
        <v>6.9341681068142175E-2</v>
      </c>
      <c r="F1961" s="211">
        <v>0.11024053011118223</v>
      </c>
      <c r="G1961" s="211">
        <v>0.1235935449445606</v>
      </c>
      <c r="H1961" s="211">
        <v>0.10484212948147408</v>
      </c>
      <c r="I1961" s="211">
        <v>0.47467082729599724</v>
      </c>
      <c r="J1961" s="211">
        <v>0.45978497975331434</v>
      </c>
      <c r="K1961" s="211">
        <v>0.54007332082717485</v>
      </c>
      <c r="L1961" s="211">
        <v>0.27881052511930859</v>
      </c>
      <c r="M1961" s="211">
        <v>9.6099625185702073E-2</v>
      </c>
      <c r="N1961" s="211">
        <v>0.53690555679434215</v>
      </c>
      <c r="O1961" s="211">
        <v>0.69977958988482614</v>
      </c>
      <c r="P1961" s="211">
        <v>6.5242497663600574E-2</v>
      </c>
      <c r="Q1961" s="211">
        <v>5.3880984105239615E-2</v>
      </c>
      <c r="R1961" s="211">
        <v>0.40566789648277596</v>
      </c>
      <c r="S1961" s="211">
        <v>0.33404333539883868</v>
      </c>
      <c r="T1961" s="211">
        <v>0.58565763824885586</v>
      </c>
      <c r="U1961" s="211">
        <v>0.52581557232082876</v>
      </c>
      <c r="V1961" s="211">
        <v>7.6946278258187506E-2</v>
      </c>
      <c r="W1961" s="211">
        <v>0.51474594420841557</v>
      </c>
      <c r="X1961" s="211">
        <v>0.35760957158245055</v>
      </c>
      <c r="Y1961" s="211">
        <v>0.77206103159324135</v>
      </c>
      <c r="Z1961" s="211">
        <v>0.1423890480106427</v>
      </c>
      <c r="AA1961" s="212">
        <v>0.11949421749488809</v>
      </c>
    </row>
    <row r="1962" spans="1:27" x14ac:dyDescent="0.35">
      <c r="A1962" s="210" t="s">
        <v>2638</v>
      </c>
      <c r="B1962" s="217">
        <v>127.73411689402251</v>
      </c>
      <c r="C1962" s="211">
        <v>5.9925761238597205E-2</v>
      </c>
      <c r="D1962" s="211">
        <v>0.11472752562557723</v>
      </c>
      <c r="E1962" s="211">
        <v>7.7268989858225889E-2</v>
      </c>
      <c r="F1962" s="211">
        <v>9.8823649166122823E-2</v>
      </c>
      <c r="G1962" s="211">
        <v>0.1163667713945528</v>
      </c>
      <c r="H1962" s="211">
        <v>0.1131690587927522</v>
      </c>
      <c r="I1962" s="211">
        <v>0.46388114241127271</v>
      </c>
      <c r="J1962" s="211">
        <v>0.48956491131488938</v>
      </c>
      <c r="K1962" s="211">
        <v>0.56065612179797442</v>
      </c>
      <c r="L1962" s="211">
        <v>0.28079121162761522</v>
      </c>
      <c r="M1962" s="211">
        <v>0.10934456128492187</v>
      </c>
      <c r="N1962" s="211">
        <v>0.40046292874060146</v>
      </c>
      <c r="O1962" s="211">
        <v>0.75070903702960812</v>
      </c>
      <c r="P1962" s="211">
        <v>6.3856910474341638E-2</v>
      </c>
      <c r="Q1962" s="211">
        <v>9.3181513166455052E-2</v>
      </c>
      <c r="R1962" s="211">
        <v>0.38853301463538054</v>
      </c>
      <c r="S1962" s="211">
        <v>0.29815219510616392</v>
      </c>
      <c r="T1962" s="211">
        <v>0.53858284829317815</v>
      </c>
      <c r="U1962" s="211">
        <v>0.48092049603089321</v>
      </c>
      <c r="V1962" s="211">
        <v>9.796386665800226E-2</v>
      </c>
      <c r="W1962" s="211">
        <v>0.50006279605448878</v>
      </c>
      <c r="X1962" s="211">
        <v>0.29558429254638474</v>
      </c>
      <c r="Y1962" s="211">
        <v>0.55250538303239694</v>
      </c>
      <c r="Z1962" s="211">
        <v>0.14984321329753536</v>
      </c>
      <c r="AA1962" s="212">
        <v>0.12024552638653072</v>
      </c>
    </row>
    <row r="1963" spans="1:27" x14ac:dyDescent="0.35">
      <c r="A1963" s="210" t="s">
        <v>2639</v>
      </c>
      <c r="B1963" s="217">
        <v>131.71469031146745</v>
      </c>
      <c r="C1963" s="211">
        <v>5.5050562098591035E-2</v>
      </c>
      <c r="D1963" s="211">
        <v>0.11969206744858822</v>
      </c>
      <c r="E1963" s="211">
        <v>8.699441227658361E-2</v>
      </c>
      <c r="F1963" s="211">
        <v>0.12154068684325273</v>
      </c>
      <c r="G1963" s="211">
        <v>0.11792451515897967</v>
      </c>
      <c r="H1963" s="211">
        <v>0.11872278837827602</v>
      </c>
      <c r="I1963" s="211">
        <v>0.52382568313221822</v>
      </c>
      <c r="J1963" s="211">
        <v>0.43942424361327537</v>
      </c>
      <c r="K1963" s="211">
        <v>0.60309924382950053</v>
      </c>
      <c r="L1963" s="211">
        <v>0.26552334075576339</v>
      </c>
      <c r="M1963" s="211">
        <v>9.7180424555815922E-2</v>
      </c>
      <c r="N1963" s="211">
        <v>0.41201194646329808</v>
      </c>
      <c r="O1963" s="211">
        <v>0.75341983682065172</v>
      </c>
      <c r="P1963" s="211">
        <v>6.3730247715308233E-2</v>
      </c>
      <c r="Q1963" s="211">
        <v>6.9000619906820715E-2</v>
      </c>
      <c r="R1963" s="211">
        <v>0.40603465389544013</v>
      </c>
      <c r="S1963" s="211">
        <v>0.3147123003285025</v>
      </c>
      <c r="T1963" s="211">
        <v>0.53039362966833736</v>
      </c>
      <c r="U1963" s="211">
        <v>0.40952402416126255</v>
      </c>
      <c r="V1963" s="211">
        <v>0.10179320555116665</v>
      </c>
      <c r="W1963" s="211">
        <v>0.48636685735263735</v>
      </c>
      <c r="X1963" s="211">
        <v>0.29041904276746638</v>
      </c>
      <c r="Y1963" s="211">
        <v>0.64093082456393569</v>
      </c>
      <c r="Z1963" s="211">
        <v>0.14755627066883509</v>
      </c>
      <c r="AA1963" s="212">
        <v>0.11938251701884682</v>
      </c>
    </row>
    <row r="1964" spans="1:27" x14ac:dyDescent="0.35">
      <c r="A1964" s="210" t="s">
        <v>2640</v>
      </c>
      <c r="B1964" s="217">
        <v>176.31898766027885</v>
      </c>
      <c r="C1964" s="211">
        <v>6.0781327245316069E-2</v>
      </c>
      <c r="D1964" s="211">
        <v>0.1288221370873239</v>
      </c>
      <c r="E1964" s="211">
        <v>8.2012442761969687E-2</v>
      </c>
      <c r="F1964" s="211">
        <v>0.10286731972415528</v>
      </c>
      <c r="G1964" s="211">
        <v>0.12412143362751134</v>
      </c>
      <c r="H1964" s="211">
        <v>0.11745271152897369</v>
      </c>
      <c r="I1964" s="211">
        <v>0.46858133590264051</v>
      </c>
      <c r="J1964" s="211">
        <v>0.4217098320569509</v>
      </c>
      <c r="K1964" s="211">
        <v>0.63180045908608551</v>
      </c>
      <c r="L1964" s="211">
        <v>0.27408146759090457</v>
      </c>
      <c r="M1964" s="211">
        <v>8.9260973905023147E-2</v>
      </c>
      <c r="N1964" s="211">
        <v>0.39555606347767602</v>
      </c>
      <c r="O1964" s="211">
        <v>0.66175363082308702</v>
      </c>
      <c r="P1964" s="211">
        <v>6.6604345683446364E-2</v>
      </c>
      <c r="Q1964" s="211">
        <v>4.5957283655990847E-2</v>
      </c>
      <c r="R1964" s="211">
        <v>0.41799148420868665</v>
      </c>
      <c r="S1964" s="211">
        <v>0.29383477457448315</v>
      </c>
      <c r="T1964" s="211">
        <v>0.52348413989820031</v>
      </c>
      <c r="U1964" s="211">
        <v>0.55133951441135676</v>
      </c>
      <c r="V1964" s="211">
        <v>0.16461014216991715</v>
      </c>
      <c r="W1964" s="211">
        <v>0.59852299624295169</v>
      </c>
      <c r="X1964" s="211">
        <v>0.30605806573009453</v>
      </c>
      <c r="Y1964" s="211">
        <v>0.63290164249927283</v>
      </c>
      <c r="Z1964" s="211">
        <v>0.14488872161441602</v>
      </c>
      <c r="AA1964" s="212">
        <v>0.11703537207420717</v>
      </c>
    </row>
    <row r="1965" spans="1:27" x14ac:dyDescent="0.35">
      <c r="A1965" s="210" t="s">
        <v>2641</v>
      </c>
      <c r="B1965" s="217">
        <v>183.38402301598214</v>
      </c>
      <c r="C1965" s="211">
        <v>5.3249379785193424E-2</v>
      </c>
      <c r="D1965" s="211">
        <v>0.12340386178844107</v>
      </c>
      <c r="E1965" s="211">
        <v>8.2130275948992845E-2</v>
      </c>
      <c r="F1965" s="211">
        <v>9.8309958670531369E-2</v>
      </c>
      <c r="G1965" s="211">
        <v>0.12506797177755444</v>
      </c>
      <c r="H1965" s="211">
        <v>0.10924177799778825</v>
      </c>
      <c r="I1965" s="211">
        <v>0.52778821683550992</v>
      </c>
      <c r="J1965" s="211">
        <v>0.45949438152946964</v>
      </c>
      <c r="K1965" s="211">
        <v>0.6259272456726731</v>
      </c>
      <c r="L1965" s="211">
        <v>0.28141949398853117</v>
      </c>
      <c r="M1965" s="211">
        <v>0.10666364566983959</v>
      </c>
      <c r="N1965" s="211">
        <v>0.49317465583983977</v>
      </c>
      <c r="O1965" s="211">
        <v>0.67247752315100306</v>
      </c>
      <c r="P1965" s="211">
        <v>6.8584248587451657E-2</v>
      </c>
      <c r="Q1965" s="211">
        <v>4.3623724029879372E-2</v>
      </c>
      <c r="R1965" s="211">
        <v>0.44300519780428066</v>
      </c>
      <c r="S1965" s="211">
        <v>0.42124961013955814</v>
      </c>
      <c r="T1965" s="211">
        <v>0.61300542602882135</v>
      </c>
      <c r="U1965" s="211">
        <v>0.48258996636716267</v>
      </c>
      <c r="V1965" s="211">
        <v>0.12426434209001298</v>
      </c>
      <c r="W1965" s="211">
        <v>0.55041925087530608</v>
      </c>
      <c r="X1965" s="211">
        <v>0.34218167055210846</v>
      </c>
      <c r="Y1965" s="211">
        <v>0.69838572733822324</v>
      </c>
      <c r="Z1965" s="211">
        <v>0.14769075384077546</v>
      </c>
      <c r="AA1965" s="212">
        <v>0.11475155038928246</v>
      </c>
    </row>
    <row r="1966" spans="1:27" x14ac:dyDescent="0.35">
      <c r="A1966" s="210" t="s">
        <v>2642</v>
      </c>
      <c r="B1966" s="217">
        <v>148.60639037034196</v>
      </c>
      <c r="C1966" s="211">
        <v>5.6344649154865978E-2</v>
      </c>
      <c r="D1966" s="211">
        <v>0.12526474111923258</v>
      </c>
      <c r="E1966" s="211">
        <v>7.3131456761109742E-2</v>
      </c>
      <c r="F1966" s="211">
        <v>8.9625250089827385E-2</v>
      </c>
      <c r="G1966" s="211">
        <v>0.12127968000559136</v>
      </c>
      <c r="H1966" s="211">
        <v>0.11948323590559337</v>
      </c>
      <c r="I1966" s="211">
        <v>0.50314285007360215</v>
      </c>
      <c r="J1966" s="211">
        <v>0.45779980062818659</v>
      </c>
      <c r="K1966" s="211">
        <v>0.57258611918756275</v>
      </c>
      <c r="L1966" s="211">
        <v>0.27139303157579781</v>
      </c>
      <c r="M1966" s="211">
        <v>8.1037233161313504E-2</v>
      </c>
      <c r="N1966" s="211">
        <v>0.44218373969081581</v>
      </c>
      <c r="O1966" s="211">
        <v>0.70412528390781404</v>
      </c>
      <c r="P1966" s="211">
        <v>6.3662468474708273E-2</v>
      </c>
      <c r="Q1966" s="211">
        <v>7.315162765366498E-2</v>
      </c>
      <c r="R1966" s="211">
        <v>0.4653379466210012</v>
      </c>
      <c r="S1966" s="211">
        <v>0.33237789285984609</v>
      </c>
      <c r="T1966" s="211">
        <v>0.49721463198154109</v>
      </c>
      <c r="U1966" s="211">
        <v>0.48454050627892764</v>
      </c>
      <c r="V1966" s="211">
        <v>0.14332855716996068</v>
      </c>
      <c r="W1966" s="211">
        <v>0.54752797625131966</v>
      </c>
      <c r="X1966" s="211">
        <v>0.25255957242301813</v>
      </c>
      <c r="Y1966" s="211">
        <v>0.72881896577212502</v>
      </c>
      <c r="Z1966" s="211">
        <v>0.14758913514011285</v>
      </c>
      <c r="AA1966" s="212">
        <v>0.11843509900172733</v>
      </c>
    </row>
    <row r="1967" spans="1:27" x14ac:dyDescent="0.35">
      <c r="A1967" s="210" t="s">
        <v>2643</v>
      </c>
      <c r="B1967" s="217">
        <v>135.8878450486184</v>
      </c>
      <c r="C1967" s="211">
        <v>6.0659564109219105E-2</v>
      </c>
      <c r="D1967" s="211">
        <v>0.11641554016127736</v>
      </c>
      <c r="E1967" s="211">
        <v>7.7229947276800701E-2</v>
      </c>
      <c r="F1967" s="211">
        <v>8.093236894257598E-2</v>
      </c>
      <c r="G1967" s="211">
        <v>0.12284222966856372</v>
      </c>
      <c r="H1967" s="211">
        <v>0.12644202851511807</v>
      </c>
      <c r="I1967" s="211">
        <v>0.47208924438231814</v>
      </c>
      <c r="J1967" s="211">
        <v>0.47838898162885213</v>
      </c>
      <c r="K1967" s="211">
        <v>0.63495372383738791</v>
      </c>
      <c r="L1967" s="211">
        <v>0.28475690705703666</v>
      </c>
      <c r="M1967" s="211">
        <v>8.1815785271371566E-2</v>
      </c>
      <c r="N1967" s="211">
        <v>0.397186949296921</v>
      </c>
      <c r="O1967" s="211">
        <v>0.63048868078062648</v>
      </c>
      <c r="P1967" s="211">
        <v>6.4462026922232185E-2</v>
      </c>
      <c r="Q1967" s="211">
        <v>0.10009003237149436</v>
      </c>
      <c r="R1967" s="211">
        <v>0.44300882478552761</v>
      </c>
      <c r="S1967" s="211">
        <v>0.35467924845621901</v>
      </c>
      <c r="T1967" s="211">
        <v>0.48472973579963868</v>
      </c>
      <c r="U1967" s="211">
        <v>0.40933506946830406</v>
      </c>
      <c r="V1967" s="211">
        <v>0.13828766098192455</v>
      </c>
      <c r="W1967" s="211">
        <v>0.58105826894326507</v>
      </c>
      <c r="X1967" s="211">
        <v>0.3214193713196779</v>
      </c>
      <c r="Y1967" s="211">
        <v>0.67678763917727003</v>
      </c>
      <c r="Z1967" s="211">
        <v>0.14739762026858852</v>
      </c>
      <c r="AA1967" s="212">
        <v>0.12039637638305745</v>
      </c>
    </row>
    <row r="1968" spans="1:27" x14ac:dyDescent="0.35">
      <c r="A1968" s="210" t="s">
        <v>2644</v>
      </c>
      <c r="B1968" s="217">
        <v>111.42686256851083</v>
      </c>
      <c r="C1968" s="211">
        <v>6.0230136658758288E-2</v>
      </c>
      <c r="D1968" s="211">
        <v>0.11877366429578656</v>
      </c>
      <c r="E1968" s="211">
        <v>8.1875358489530009E-2</v>
      </c>
      <c r="F1968" s="211">
        <v>7.6774018777251068E-2</v>
      </c>
      <c r="G1968" s="211">
        <v>0.12023999542498567</v>
      </c>
      <c r="H1968" s="211">
        <v>0.12032390803355779</v>
      </c>
      <c r="I1968" s="211">
        <v>0.52869137908464492</v>
      </c>
      <c r="J1968" s="211">
        <v>0.4806299566268159</v>
      </c>
      <c r="K1968" s="211">
        <v>0.60034368275183481</v>
      </c>
      <c r="L1968" s="211">
        <v>0.27795343610522538</v>
      </c>
      <c r="M1968" s="211">
        <v>8.8384835209846455E-2</v>
      </c>
      <c r="N1968" s="211">
        <v>0.41449391498086596</v>
      </c>
      <c r="O1968" s="211">
        <v>0.73774675595460193</v>
      </c>
      <c r="P1968" s="211">
        <v>6.7304491800081342E-2</v>
      </c>
      <c r="Q1968" s="211">
        <v>0.1157272742832801</v>
      </c>
      <c r="R1968" s="211">
        <v>0.45808403776565637</v>
      </c>
      <c r="S1968" s="211">
        <v>0.39419397769263631</v>
      </c>
      <c r="T1968" s="211">
        <v>0.52920461324477674</v>
      </c>
      <c r="U1968" s="211">
        <v>0.39708466230351136</v>
      </c>
      <c r="V1968" s="211">
        <v>7.4254782413934378E-2</v>
      </c>
      <c r="W1968" s="211">
        <v>0.56872984569587093</v>
      </c>
      <c r="X1968" s="211">
        <v>0.3190402886380988</v>
      </c>
      <c r="Y1968" s="211">
        <v>0.5445215546619302</v>
      </c>
      <c r="Z1968" s="211">
        <v>0.14815869192197875</v>
      </c>
      <c r="AA1968" s="212">
        <v>0.12700632205330942</v>
      </c>
    </row>
    <row r="1969" spans="1:27" x14ac:dyDescent="0.35">
      <c r="A1969" s="210" t="s">
        <v>2645</v>
      </c>
      <c r="B1969" s="217">
        <v>130.58591546260345</v>
      </c>
      <c r="C1969" s="211">
        <v>5.1255032193536693E-2</v>
      </c>
      <c r="D1969" s="211">
        <v>0.12815431319807838</v>
      </c>
      <c r="E1969" s="211">
        <v>7.2758472274564681E-2</v>
      </c>
      <c r="F1969" s="211">
        <v>9.7902689362906969E-2</v>
      </c>
      <c r="G1969" s="211">
        <v>0.12159335628309648</v>
      </c>
      <c r="H1969" s="211">
        <v>0.11964079064387129</v>
      </c>
      <c r="I1969" s="211">
        <v>0.42223229780538213</v>
      </c>
      <c r="J1969" s="211">
        <v>0.44602984970438042</v>
      </c>
      <c r="K1969" s="211">
        <v>0.59711419065710114</v>
      </c>
      <c r="L1969" s="211">
        <v>0.27177599874233155</v>
      </c>
      <c r="M1969" s="211">
        <v>0.10004582023742835</v>
      </c>
      <c r="N1969" s="211">
        <v>0.48558493529117996</v>
      </c>
      <c r="O1969" s="211">
        <v>0.64580041011198119</v>
      </c>
      <c r="P1969" s="211">
        <v>6.4546869691951989E-2</v>
      </c>
      <c r="Q1969" s="211">
        <v>6.9481803645213669E-2</v>
      </c>
      <c r="R1969" s="211">
        <v>0.43739990630161035</v>
      </c>
      <c r="S1969" s="211">
        <v>0.2838026952673936</v>
      </c>
      <c r="T1969" s="211">
        <v>0.57931969734443522</v>
      </c>
      <c r="U1969" s="211">
        <v>0.47529224974118001</v>
      </c>
      <c r="V1969" s="211">
        <v>0.11178265945851297</v>
      </c>
      <c r="W1969" s="211">
        <v>0.4867298564800292</v>
      </c>
      <c r="X1969" s="211">
        <v>0.32079830584912938</v>
      </c>
      <c r="Y1969" s="211">
        <v>0.58205230388425355</v>
      </c>
      <c r="Z1969" s="211">
        <v>0.14858411079049846</v>
      </c>
      <c r="AA1969" s="212">
        <v>0.12434158223860074</v>
      </c>
    </row>
    <row r="1970" spans="1:27" x14ac:dyDescent="0.35">
      <c r="A1970" s="210" t="s">
        <v>2646</v>
      </c>
      <c r="B1970" s="217">
        <v>149.4464692949978</v>
      </c>
      <c r="C1970" s="211">
        <v>5.4427824353592461E-2</v>
      </c>
      <c r="D1970" s="211">
        <v>0.12147788705326032</v>
      </c>
      <c r="E1970" s="211">
        <v>7.9313174207160733E-2</v>
      </c>
      <c r="F1970" s="211">
        <v>0.11793053332619984</v>
      </c>
      <c r="G1970" s="211">
        <v>0.12308374175039516</v>
      </c>
      <c r="H1970" s="211">
        <v>0.12500080947735429</v>
      </c>
      <c r="I1970" s="211">
        <v>0.4780780414852745</v>
      </c>
      <c r="J1970" s="211">
        <v>0.42737301925073862</v>
      </c>
      <c r="K1970" s="211">
        <v>0.64407026733528394</v>
      </c>
      <c r="L1970" s="211">
        <v>0.28244384081327872</v>
      </c>
      <c r="M1970" s="211">
        <v>0.10103973399032308</v>
      </c>
      <c r="N1970" s="211">
        <v>0.40235856897220112</v>
      </c>
      <c r="O1970" s="211">
        <v>0.65940984207375997</v>
      </c>
      <c r="P1970" s="211">
        <v>6.4900398451150948E-2</v>
      </c>
      <c r="Q1970" s="211">
        <v>4.876951509346527E-2</v>
      </c>
      <c r="R1970" s="211">
        <v>0.4325539965330954</v>
      </c>
      <c r="S1970" s="211">
        <v>0.28628501810563989</v>
      </c>
      <c r="T1970" s="211">
        <v>0.52521298091787783</v>
      </c>
      <c r="U1970" s="211">
        <v>0.47526618288772593</v>
      </c>
      <c r="V1970" s="211">
        <v>0.11212429468901748</v>
      </c>
      <c r="W1970" s="211">
        <v>0.48225436245784647</v>
      </c>
      <c r="X1970" s="211">
        <v>0.38915520942333853</v>
      </c>
      <c r="Y1970" s="211">
        <v>0.62971975765214516</v>
      </c>
      <c r="Z1970" s="211">
        <v>0.14774469948506427</v>
      </c>
      <c r="AA1970" s="212">
        <v>0.11418485223251107</v>
      </c>
    </row>
    <row r="1971" spans="1:27" x14ac:dyDescent="0.35">
      <c r="A1971" s="210" t="s">
        <v>2647</v>
      </c>
      <c r="B1971" s="217">
        <v>117.17819067165779</v>
      </c>
      <c r="C1971" s="211">
        <v>6.7411556801762362E-2</v>
      </c>
      <c r="D1971" s="211">
        <v>0.12422235719907723</v>
      </c>
      <c r="E1971" s="211">
        <v>7.6391045203476365E-2</v>
      </c>
      <c r="F1971" s="211">
        <v>0.10418240344197099</v>
      </c>
      <c r="G1971" s="211">
        <v>0.11619856674660416</v>
      </c>
      <c r="H1971" s="211">
        <v>0.12566387683749763</v>
      </c>
      <c r="I1971" s="211">
        <v>0.52796094835111285</v>
      </c>
      <c r="J1971" s="211">
        <v>0.44646424588854838</v>
      </c>
      <c r="K1971" s="211">
        <v>0.61653297522463479</v>
      </c>
      <c r="L1971" s="211">
        <v>0.27854479010800987</v>
      </c>
      <c r="M1971" s="211">
        <v>0.11059418465641327</v>
      </c>
      <c r="N1971" s="211">
        <v>0.3838717193170228</v>
      </c>
      <c r="O1971" s="211">
        <v>0.79005532015285618</v>
      </c>
      <c r="P1971" s="211">
        <v>6.3585580238298495E-2</v>
      </c>
      <c r="Q1971" s="211">
        <v>0.12178127729593433</v>
      </c>
      <c r="R1971" s="211">
        <v>0.46703253786094506</v>
      </c>
      <c r="S1971" s="211">
        <v>0.34681649941281056</v>
      </c>
      <c r="T1971" s="211">
        <v>0.49390203414148282</v>
      </c>
      <c r="U1971" s="211">
        <v>0.40660413247426541</v>
      </c>
      <c r="V1971" s="211">
        <v>5.563006080362673E-2</v>
      </c>
      <c r="W1971" s="211">
        <v>0.60178590562994594</v>
      </c>
      <c r="X1971" s="211">
        <v>0.33178137746714964</v>
      </c>
      <c r="Y1971" s="211">
        <v>0.69171593325810465</v>
      </c>
      <c r="Z1971" s="211">
        <v>0.14573011936004265</v>
      </c>
      <c r="AA1971" s="212">
        <v>0.1209742779032148</v>
      </c>
    </row>
    <row r="1972" spans="1:27" x14ac:dyDescent="0.35">
      <c r="A1972" s="210" t="s">
        <v>2648</v>
      </c>
      <c r="B1972" s="217">
        <v>129.08497683317725</v>
      </c>
      <c r="C1972" s="211">
        <v>8.3951959883663926E-2</v>
      </c>
      <c r="D1972" s="211">
        <v>0.12794084565995045</v>
      </c>
      <c r="E1972" s="211">
        <v>8.6001041680985407E-2</v>
      </c>
      <c r="F1972" s="211">
        <v>0.11263334016425162</v>
      </c>
      <c r="G1972" s="211">
        <v>0.12187605172691701</v>
      </c>
      <c r="H1972" s="211">
        <v>0.1212457958415627</v>
      </c>
      <c r="I1972" s="211">
        <v>0.52939713539283717</v>
      </c>
      <c r="J1972" s="211">
        <v>0.45821506440500637</v>
      </c>
      <c r="K1972" s="211">
        <v>0.62221218257849265</v>
      </c>
      <c r="L1972" s="211">
        <v>0.27391249062546213</v>
      </c>
      <c r="M1972" s="211">
        <v>9.6937793842752168E-2</v>
      </c>
      <c r="N1972" s="211">
        <v>0.42363866225116747</v>
      </c>
      <c r="O1972" s="211">
        <v>0.7695520562014293</v>
      </c>
      <c r="P1972" s="211">
        <v>7.1846438492174938E-2</v>
      </c>
      <c r="Q1972" s="211">
        <v>4.5166406631255804E-2</v>
      </c>
      <c r="R1972" s="211">
        <v>0.44595505322758189</v>
      </c>
      <c r="S1972" s="211">
        <v>0.42993438450465205</v>
      </c>
      <c r="T1972" s="211">
        <v>0.53183734208402145</v>
      </c>
      <c r="U1972" s="211">
        <v>0.47174461582387711</v>
      </c>
      <c r="V1972" s="211">
        <v>7.4264421264839009E-2</v>
      </c>
      <c r="W1972" s="211">
        <v>0.57148166185202853</v>
      </c>
      <c r="X1972" s="211">
        <v>0.34111897136865427</v>
      </c>
      <c r="Y1972" s="211">
        <v>0.5518945905287127</v>
      </c>
      <c r="Z1972" s="211">
        <v>0.148996715696877</v>
      </c>
      <c r="AA1972" s="212">
        <v>0.12423079672061088</v>
      </c>
    </row>
    <row r="1973" spans="1:27" x14ac:dyDescent="0.35">
      <c r="A1973" s="210" t="s">
        <v>2649</v>
      </c>
      <c r="B1973" s="217">
        <v>117.55955330590434</v>
      </c>
      <c r="C1973" s="211">
        <v>5.7069733471429476E-2</v>
      </c>
      <c r="D1973" s="211">
        <v>0.12397864414721445</v>
      </c>
      <c r="E1973" s="211">
        <v>7.1199442201411042E-2</v>
      </c>
      <c r="F1973" s="211">
        <v>0.10145197189468719</v>
      </c>
      <c r="G1973" s="211">
        <v>0.12233681750716084</v>
      </c>
      <c r="H1973" s="211">
        <v>0.12074990598350316</v>
      </c>
      <c r="I1973" s="211">
        <v>0.45520312970817411</v>
      </c>
      <c r="J1973" s="211">
        <v>0.43909458672639445</v>
      </c>
      <c r="K1973" s="211">
        <v>0.62830076588133554</v>
      </c>
      <c r="L1973" s="211">
        <v>0.27916697933900492</v>
      </c>
      <c r="M1973" s="211">
        <v>8.7700530141888888E-2</v>
      </c>
      <c r="N1973" s="211">
        <v>0.52189788902063861</v>
      </c>
      <c r="O1973" s="211">
        <v>0.63622634695049185</v>
      </c>
      <c r="P1973" s="211">
        <v>6.6302136097104059E-2</v>
      </c>
      <c r="Q1973" s="211">
        <v>8.3894799629626135E-2</v>
      </c>
      <c r="R1973" s="211">
        <v>0.43833152698418371</v>
      </c>
      <c r="S1973" s="211">
        <v>0.32926585903874783</v>
      </c>
      <c r="T1973" s="211">
        <v>0.54138452110627255</v>
      </c>
      <c r="U1973" s="211">
        <v>0.46738497445222194</v>
      </c>
      <c r="V1973" s="211">
        <v>6.8405487120901193E-2</v>
      </c>
      <c r="W1973" s="211">
        <v>0.51331758892636903</v>
      </c>
      <c r="X1973" s="211">
        <v>0.30716613645673835</v>
      </c>
      <c r="Y1973" s="211">
        <v>0.73723201643795666</v>
      </c>
      <c r="Z1973" s="211">
        <v>0.14828194348504656</v>
      </c>
      <c r="AA1973" s="212">
        <v>0.12608670009301229</v>
      </c>
    </row>
    <row r="1974" spans="1:27" x14ac:dyDescent="0.35">
      <c r="A1974" s="210" t="s">
        <v>2650</v>
      </c>
      <c r="B1974" s="217">
        <v>115.95466807243865</v>
      </c>
      <c r="C1974" s="211">
        <v>7.3907134196635541E-2</v>
      </c>
      <c r="D1974" s="211">
        <v>0.1215082475441657</v>
      </c>
      <c r="E1974" s="211">
        <v>8.1890535101772605E-2</v>
      </c>
      <c r="F1974" s="211">
        <v>0.11897143485289234</v>
      </c>
      <c r="G1974" s="211">
        <v>0.12433544177132541</v>
      </c>
      <c r="H1974" s="211">
        <v>0.11930912347872251</v>
      </c>
      <c r="I1974" s="211">
        <v>0.51420901121205109</v>
      </c>
      <c r="J1974" s="211">
        <v>0.41477551884481711</v>
      </c>
      <c r="K1974" s="211">
        <v>0.58790093777807684</v>
      </c>
      <c r="L1974" s="211">
        <v>0.27202476914720197</v>
      </c>
      <c r="M1974" s="211">
        <v>8.5484764296509197E-2</v>
      </c>
      <c r="N1974" s="211">
        <v>0.49270556861002796</v>
      </c>
      <c r="O1974" s="211">
        <v>0.72312256388753005</v>
      </c>
      <c r="P1974" s="211">
        <v>6.6350283813469912E-2</v>
      </c>
      <c r="Q1974" s="211">
        <v>4.4888905427415512E-2</v>
      </c>
      <c r="R1974" s="211">
        <v>0.46704534471090597</v>
      </c>
      <c r="S1974" s="211">
        <v>0.27264925610813828</v>
      </c>
      <c r="T1974" s="211">
        <v>0.46639850379751707</v>
      </c>
      <c r="U1974" s="211">
        <v>0.38791456358875614</v>
      </c>
      <c r="V1974" s="211">
        <v>9.4386206738259745E-2</v>
      </c>
      <c r="W1974" s="211">
        <v>0.4988316596056861</v>
      </c>
      <c r="X1974" s="211">
        <v>0.3366278014215609</v>
      </c>
      <c r="Y1974" s="211">
        <v>0.55014516443454775</v>
      </c>
      <c r="Z1974" s="211">
        <v>0.14230201339176834</v>
      </c>
      <c r="AA1974" s="212">
        <v>0.12229417938108605</v>
      </c>
    </row>
    <row r="1975" spans="1:27" x14ac:dyDescent="0.35">
      <c r="A1975" s="210" t="s">
        <v>2651</v>
      </c>
      <c r="B1975" s="217">
        <v>164.78938079607499</v>
      </c>
      <c r="C1975" s="211">
        <v>7.1603796708546177E-2</v>
      </c>
      <c r="D1975" s="211">
        <v>0.1198434983270481</v>
      </c>
      <c r="E1975" s="211">
        <v>8.3092468617841739E-2</v>
      </c>
      <c r="F1975" s="211">
        <v>9.734389858313558E-2</v>
      </c>
      <c r="G1975" s="211">
        <v>0.12162999969527002</v>
      </c>
      <c r="H1975" s="211">
        <v>0.10310239399728499</v>
      </c>
      <c r="I1975" s="211">
        <v>0.52368488135732383</v>
      </c>
      <c r="J1975" s="211">
        <v>0.4838742236474331</v>
      </c>
      <c r="K1975" s="211">
        <v>0.63519697711903789</v>
      </c>
      <c r="L1975" s="211">
        <v>0.27040644119461316</v>
      </c>
      <c r="M1975" s="211">
        <v>8.8035382719878319E-2</v>
      </c>
      <c r="N1975" s="211">
        <v>0.33874730157639943</v>
      </c>
      <c r="O1975" s="211">
        <v>0.74461652696049518</v>
      </c>
      <c r="P1975" s="211">
        <v>6.3939782836707412E-2</v>
      </c>
      <c r="Q1975" s="211">
        <v>4.514467332857143E-2</v>
      </c>
      <c r="R1975" s="211">
        <v>0.46023787666502131</v>
      </c>
      <c r="S1975" s="211">
        <v>0.41413273214489094</v>
      </c>
      <c r="T1975" s="211">
        <v>0.55963416921014397</v>
      </c>
      <c r="U1975" s="211">
        <v>0.43209890802186479</v>
      </c>
      <c r="V1975" s="211">
        <v>0.16098143030697437</v>
      </c>
      <c r="W1975" s="211">
        <v>0.49943479952728653</v>
      </c>
      <c r="X1975" s="211">
        <v>0.40304817708319007</v>
      </c>
      <c r="Y1975" s="211">
        <v>0.67607399137940716</v>
      </c>
      <c r="Z1975" s="211">
        <v>0.14068525099111626</v>
      </c>
      <c r="AA1975" s="212">
        <v>0.11376785917564076</v>
      </c>
    </row>
    <row r="1976" spans="1:27" x14ac:dyDescent="0.35">
      <c r="A1976" s="210" t="s">
        <v>2652</v>
      </c>
      <c r="B1976" s="217">
        <v>139.64550940448666</v>
      </c>
      <c r="C1976" s="211">
        <v>6.1470668194098764E-2</v>
      </c>
      <c r="D1976" s="211">
        <v>0.13220467934481722</v>
      </c>
      <c r="E1976" s="211">
        <v>7.6413336276389965E-2</v>
      </c>
      <c r="F1976" s="211">
        <v>8.8313217445395983E-2</v>
      </c>
      <c r="G1976" s="211">
        <v>0.11845828571815047</v>
      </c>
      <c r="H1976" s="211">
        <v>0.11375052513055378</v>
      </c>
      <c r="I1976" s="211">
        <v>0.4891623968148075</v>
      </c>
      <c r="J1976" s="211">
        <v>0.42046317473253458</v>
      </c>
      <c r="K1976" s="211">
        <v>0.63395745885027965</v>
      </c>
      <c r="L1976" s="211">
        <v>0.27193169517015392</v>
      </c>
      <c r="M1976" s="211">
        <v>0.10691321891488043</v>
      </c>
      <c r="N1976" s="211">
        <v>0.55926456492831544</v>
      </c>
      <c r="O1976" s="211">
        <v>0.76910039513736084</v>
      </c>
      <c r="P1976" s="211">
        <v>6.8086136954448179E-2</v>
      </c>
      <c r="Q1976" s="211">
        <v>9.6610502045226115E-2</v>
      </c>
      <c r="R1976" s="211">
        <v>0.41056585986153438</v>
      </c>
      <c r="S1976" s="211">
        <v>0.34122909963874637</v>
      </c>
      <c r="T1976" s="211">
        <v>0.62689602022737922</v>
      </c>
      <c r="U1976" s="211">
        <v>0.39532734868852415</v>
      </c>
      <c r="V1976" s="211">
        <v>8.418505236945692E-2</v>
      </c>
      <c r="W1976" s="211">
        <v>0.53132980908750815</v>
      </c>
      <c r="X1976" s="211">
        <v>0.29895542737955072</v>
      </c>
      <c r="Y1976" s="211">
        <v>0.593358241002099</v>
      </c>
      <c r="Z1976" s="211">
        <v>0.14930859912979594</v>
      </c>
      <c r="AA1976" s="212">
        <v>0.12135427566301345</v>
      </c>
    </row>
    <row r="1977" spans="1:27" x14ac:dyDescent="0.35">
      <c r="A1977" s="210" t="s">
        <v>2653</v>
      </c>
      <c r="B1977" s="217">
        <v>123.98777573241964</v>
      </c>
      <c r="C1977" s="211">
        <v>5.9334117505601275E-2</v>
      </c>
      <c r="D1977" s="211">
        <v>0.13194552774399235</v>
      </c>
      <c r="E1977" s="211">
        <v>7.4948827809699525E-2</v>
      </c>
      <c r="F1977" s="211">
        <v>8.4710422290884047E-2</v>
      </c>
      <c r="G1977" s="211">
        <v>0.12347167896704885</v>
      </c>
      <c r="H1977" s="211">
        <v>0.12178476158301188</v>
      </c>
      <c r="I1977" s="211">
        <v>0.44364762457054602</v>
      </c>
      <c r="J1977" s="211">
        <v>0.4057293925322184</v>
      </c>
      <c r="K1977" s="211">
        <v>0.5595379112162181</v>
      </c>
      <c r="L1977" s="211">
        <v>0.26667893707544216</v>
      </c>
      <c r="M1977" s="211">
        <v>8.4255775008980752E-2</v>
      </c>
      <c r="N1977" s="211">
        <v>0.41764525093951255</v>
      </c>
      <c r="O1977" s="211">
        <v>0.78899826445114651</v>
      </c>
      <c r="P1977" s="211">
        <v>7.2403090945559745E-2</v>
      </c>
      <c r="Q1977" s="211">
        <v>0.15523003352930628</v>
      </c>
      <c r="R1977" s="211">
        <v>0.44110693303954895</v>
      </c>
      <c r="S1977" s="211">
        <v>0.32754537744009221</v>
      </c>
      <c r="T1977" s="211">
        <v>0.51004282273906776</v>
      </c>
      <c r="U1977" s="211">
        <v>0.44565450084594532</v>
      </c>
      <c r="V1977" s="211">
        <v>5.9573735589416699E-2</v>
      </c>
      <c r="W1977" s="211">
        <v>0.49617063924926075</v>
      </c>
      <c r="X1977" s="211">
        <v>0.29527709782498279</v>
      </c>
      <c r="Y1977" s="211">
        <v>0.62342197765131635</v>
      </c>
      <c r="Z1977" s="211">
        <v>0.1465011331737972</v>
      </c>
      <c r="AA1977" s="212">
        <v>0.11763725981082707</v>
      </c>
    </row>
    <row r="1978" spans="1:27" x14ac:dyDescent="0.35">
      <c r="A1978" s="210" t="s">
        <v>2654</v>
      </c>
      <c r="B1978" s="217">
        <v>153.40046397730373</v>
      </c>
      <c r="C1978" s="211">
        <v>7.1671968943545675E-2</v>
      </c>
      <c r="D1978" s="211">
        <v>0.1210471110425666</v>
      </c>
      <c r="E1978" s="211">
        <v>7.6191010070360984E-2</v>
      </c>
      <c r="F1978" s="211">
        <v>9.5063672290750856E-2</v>
      </c>
      <c r="G1978" s="211">
        <v>0.11867249838138361</v>
      </c>
      <c r="H1978" s="211">
        <v>0.11085624056686141</v>
      </c>
      <c r="I1978" s="211">
        <v>0.45299328396816535</v>
      </c>
      <c r="J1978" s="211">
        <v>0.40824965850369255</v>
      </c>
      <c r="K1978" s="211">
        <v>0.64381183637685691</v>
      </c>
      <c r="L1978" s="211">
        <v>0.27841566782271682</v>
      </c>
      <c r="M1978" s="211">
        <v>8.4205516106280159E-2</v>
      </c>
      <c r="N1978" s="211">
        <v>0.47371718125563994</v>
      </c>
      <c r="O1978" s="211">
        <v>0.70061162723756787</v>
      </c>
      <c r="P1978" s="211">
        <v>7.1780361491682862E-2</v>
      </c>
      <c r="Q1978" s="211">
        <v>6.6451215944166864E-2</v>
      </c>
      <c r="R1978" s="211">
        <v>0.45480396218049335</v>
      </c>
      <c r="S1978" s="211">
        <v>0.27477916549010378</v>
      </c>
      <c r="T1978" s="211">
        <v>0.4921674351598801</v>
      </c>
      <c r="U1978" s="211">
        <v>0.37233995375355466</v>
      </c>
      <c r="V1978" s="211">
        <v>0.1473819532115358</v>
      </c>
      <c r="W1978" s="211">
        <v>0.57169986797044581</v>
      </c>
      <c r="X1978" s="211">
        <v>0.28139499912792332</v>
      </c>
      <c r="Y1978" s="211">
        <v>0.67588459882138552</v>
      </c>
      <c r="Z1978" s="211">
        <v>0.14884146563270367</v>
      </c>
      <c r="AA1978" s="212">
        <v>0.11860416924767553</v>
      </c>
    </row>
    <row r="1979" spans="1:27" x14ac:dyDescent="0.35">
      <c r="A1979" s="210" t="s">
        <v>2655</v>
      </c>
      <c r="B1979" s="217">
        <v>178.58316193635989</v>
      </c>
      <c r="C1979" s="211">
        <v>6.7194610984487341E-2</v>
      </c>
      <c r="D1979" s="211">
        <v>0.13191220242601714</v>
      </c>
      <c r="E1979" s="211">
        <v>7.5969592603255851E-2</v>
      </c>
      <c r="F1979" s="211">
        <v>0.11990729581936962</v>
      </c>
      <c r="G1979" s="211">
        <v>0.12201455137643166</v>
      </c>
      <c r="H1979" s="211">
        <v>0.11164207026830543</v>
      </c>
      <c r="I1979" s="211">
        <v>0.50319292300316376</v>
      </c>
      <c r="J1979" s="211">
        <v>0.43813744004508909</v>
      </c>
      <c r="K1979" s="211">
        <v>0.60576847044870241</v>
      </c>
      <c r="L1979" s="211">
        <v>0.26998732403526382</v>
      </c>
      <c r="M1979" s="211">
        <v>0.10582030015024434</v>
      </c>
      <c r="N1979" s="211">
        <v>0.37277494924445537</v>
      </c>
      <c r="O1979" s="211">
        <v>0.5916079599247257</v>
      </c>
      <c r="P1979" s="211">
        <v>6.8939262269515245E-2</v>
      </c>
      <c r="Q1979" s="211">
        <v>8.9590029783203032E-2</v>
      </c>
      <c r="R1979" s="211">
        <v>0.47263962736097881</v>
      </c>
      <c r="S1979" s="211">
        <v>0.37780248093658358</v>
      </c>
      <c r="T1979" s="211">
        <v>0.58707326249573533</v>
      </c>
      <c r="U1979" s="211">
        <v>0.40338479237402181</v>
      </c>
      <c r="V1979" s="211">
        <v>0.18001730252686932</v>
      </c>
      <c r="W1979" s="211">
        <v>0.54639536234973185</v>
      </c>
      <c r="X1979" s="211">
        <v>0.28440249466585416</v>
      </c>
      <c r="Y1979" s="211">
        <v>0.65353073420207153</v>
      </c>
      <c r="Z1979" s="211">
        <v>0.14897917045347561</v>
      </c>
      <c r="AA1979" s="212">
        <v>0.11653116805804754</v>
      </c>
    </row>
    <row r="1980" spans="1:27" x14ac:dyDescent="0.35">
      <c r="A1980" s="210" t="s">
        <v>2656</v>
      </c>
      <c r="B1980" s="217">
        <v>119.10593909121069</v>
      </c>
      <c r="C1980" s="211">
        <v>8.0217338591410919E-2</v>
      </c>
      <c r="D1980" s="211">
        <v>0.12446335038846312</v>
      </c>
      <c r="E1980" s="211">
        <v>7.9104109183518484E-2</v>
      </c>
      <c r="F1980" s="211">
        <v>9.7266919235224791E-2</v>
      </c>
      <c r="G1980" s="211">
        <v>0.12109291406028097</v>
      </c>
      <c r="H1980" s="211">
        <v>0.11672974131153124</v>
      </c>
      <c r="I1980" s="211">
        <v>0.50217605901273421</v>
      </c>
      <c r="J1980" s="211">
        <v>0.42551982014083634</v>
      </c>
      <c r="K1980" s="211">
        <v>0.62138390635167284</v>
      </c>
      <c r="L1980" s="211">
        <v>0.27510503226096955</v>
      </c>
      <c r="M1980" s="211">
        <v>8.3040715586707753E-2</v>
      </c>
      <c r="N1980" s="211">
        <v>0.3916377598186957</v>
      </c>
      <c r="O1980" s="211">
        <v>0.61481102431155166</v>
      </c>
      <c r="P1980" s="211">
        <v>7.0186040752008266E-2</v>
      </c>
      <c r="Q1980" s="211">
        <v>0.15487930354382826</v>
      </c>
      <c r="R1980" s="211">
        <v>0.4545411074747987</v>
      </c>
      <c r="S1980" s="211">
        <v>0.40119477043509599</v>
      </c>
      <c r="T1980" s="211">
        <v>0.61066272954715906</v>
      </c>
      <c r="U1980" s="211">
        <v>0.37837021344957544</v>
      </c>
      <c r="V1980" s="211">
        <v>6.9505099085047262E-2</v>
      </c>
      <c r="W1980" s="211">
        <v>0.58975164377587519</v>
      </c>
      <c r="X1980" s="211">
        <v>0.32846010942198983</v>
      </c>
      <c r="Y1980" s="211">
        <v>0.66295063757333872</v>
      </c>
      <c r="Z1980" s="211">
        <v>0.14687737513541158</v>
      </c>
      <c r="AA1980" s="212">
        <v>0.12384573051485984</v>
      </c>
    </row>
    <row r="1981" spans="1:27" x14ac:dyDescent="0.35">
      <c r="A1981" s="210" t="s">
        <v>2657</v>
      </c>
      <c r="B1981" s="217">
        <v>125.44178513428776</v>
      </c>
      <c r="C1981" s="211">
        <v>5.4945144675233627E-2</v>
      </c>
      <c r="D1981" s="211">
        <v>0.11550932235864825</v>
      </c>
      <c r="E1981" s="211">
        <v>7.8135283309281336E-2</v>
      </c>
      <c r="F1981" s="211">
        <v>0.10087865240749874</v>
      </c>
      <c r="G1981" s="211">
        <v>0.12428858421974048</v>
      </c>
      <c r="H1981" s="211">
        <v>0.12202656302920931</v>
      </c>
      <c r="I1981" s="211">
        <v>0.4963910898871271</v>
      </c>
      <c r="J1981" s="211">
        <v>0.46917413052122697</v>
      </c>
      <c r="K1981" s="211">
        <v>0.53206931798967561</v>
      </c>
      <c r="L1981" s="211">
        <v>0.2658448607939623</v>
      </c>
      <c r="M1981" s="211">
        <v>9.887283313408296E-2</v>
      </c>
      <c r="N1981" s="211">
        <v>0.44744461172952815</v>
      </c>
      <c r="O1981" s="211">
        <v>0.58089626405443207</v>
      </c>
      <c r="P1981" s="211">
        <v>6.6357913073356048E-2</v>
      </c>
      <c r="Q1981" s="211">
        <v>4.9813706471143887E-2</v>
      </c>
      <c r="R1981" s="211">
        <v>0.40037604053760106</v>
      </c>
      <c r="S1981" s="211">
        <v>0.29893895026935785</v>
      </c>
      <c r="T1981" s="211">
        <v>0.58421763902721358</v>
      </c>
      <c r="U1981" s="211">
        <v>0.33471148679147389</v>
      </c>
      <c r="V1981" s="211">
        <v>0.11609789388258736</v>
      </c>
      <c r="W1981" s="211">
        <v>0.57785337139651805</v>
      </c>
      <c r="X1981" s="211">
        <v>0.37048210353411248</v>
      </c>
      <c r="Y1981" s="211">
        <v>0.61380411142974911</v>
      </c>
      <c r="Z1981" s="211">
        <v>0.14896637623989428</v>
      </c>
      <c r="AA1981" s="212">
        <v>0.11555028783939149</v>
      </c>
    </row>
    <row r="1982" spans="1:27" x14ac:dyDescent="0.35">
      <c r="A1982" s="210" t="s">
        <v>2658</v>
      </c>
      <c r="B1982" s="217">
        <v>137.64501633408091</v>
      </c>
      <c r="C1982" s="211">
        <v>6.0942903312175806E-2</v>
      </c>
      <c r="D1982" s="211">
        <v>0.11982508902620626</v>
      </c>
      <c r="E1982" s="211">
        <v>8.8446374755391105E-2</v>
      </c>
      <c r="F1982" s="211">
        <v>0.10685381182395243</v>
      </c>
      <c r="G1982" s="211">
        <v>0.11768480145909624</v>
      </c>
      <c r="H1982" s="211">
        <v>0.12086557194386982</v>
      </c>
      <c r="I1982" s="211">
        <v>0.49398664164993145</v>
      </c>
      <c r="J1982" s="211">
        <v>0.45603072677527384</v>
      </c>
      <c r="K1982" s="211">
        <v>0.57239310556501</v>
      </c>
      <c r="L1982" s="211">
        <v>0.27857673537576633</v>
      </c>
      <c r="M1982" s="211">
        <v>9.6584901553484481E-2</v>
      </c>
      <c r="N1982" s="211">
        <v>0.40099989558160937</v>
      </c>
      <c r="O1982" s="211">
        <v>0.66985276286537088</v>
      </c>
      <c r="P1982" s="211">
        <v>6.339855183680751E-2</v>
      </c>
      <c r="Q1982" s="211">
        <v>7.6963933693106917E-2</v>
      </c>
      <c r="R1982" s="211">
        <v>0.41499764950343487</v>
      </c>
      <c r="S1982" s="211">
        <v>0.34839897353078975</v>
      </c>
      <c r="T1982" s="211">
        <v>0.5803617210912847</v>
      </c>
      <c r="U1982" s="211">
        <v>0.40375858101864986</v>
      </c>
      <c r="V1982" s="211">
        <v>0.12292865644998846</v>
      </c>
      <c r="W1982" s="211">
        <v>0.61554250742840366</v>
      </c>
      <c r="X1982" s="211">
        <v>0.29937293969053402</v>
      </c>
      <c r="Y1982" s="211">
        <v>0.63189354144694954</v>
      </c>
      <c r="Z1982" s="211">
        <v>0.14914346928237623</v>
      </c>
      <c r="AA1982" s="212">
        <v>0.11843183621396036</v>
      </c>
    </row>
    <row r="1983" spans="1:27" x14ac:dyDescent="0.35">
      <c r="A1983" s="210" t="s">
        <v>2659</v>
      </c>
      <c r="B1983" s="217">
        <v>134.79509717910361</v>
      </c>
      <c r="C1983" s="211">
        <v>5.3669730741645792E-2</v>
      </c>
      <c r="D1983" s="211">
        <v>0.12105663778919262</v>
      </c>
      <c r="E1983" s="211">
        <v>7.5773168958555168E-2</v>
      </c>
      <c r="F1983" s="211">
        <v>0.10961698314704837</v>
      </c>
      <c r="G1983" s="211">
        <v>0.11376998906755004</v>
      </c>
      <c r="H1983" s="211">
        <v>0.12601947939466307</v>
      </c>
      <c r="I1983" s="211">
        <v>0.43597634082637077</v>
      </c>
      <c r="J1983" s="211">
        <v>0.4782990740109585</v>
      </c>
      <c r="K1983" s="211">
        <v>0.59753386677515041</v>
      </c>
      <c r="L1983" s="211">
        <v>0.27338921366523083</v>
      </c>
      <c r="M1983" s="211">
        <v>0.10660082759346451</v>
      </c>
      <c r="N1983" s="211">
        <v>0.44378321531233211</v>
      </c>
      <c r="O1983" s="211">
        <v>0.70508892071798668</v>
      </c>
      <c r="P1983" s="211">
        <v>6.6235376096241555E-2</v>
      </c>
      <c r="Q1983" s="211">
        <v>0.1367509275069019</v>
      </c>
      <c r="R1983" s="211">
        <v>0.4631062375256339</v>
      </c>
      <c r="S1983" s="211">
        <v>0.31054734547639251</v>
      </c>
      <c r="T1983" s="211">
        <v>0.55867748275576556</v>
      </c>
      <c r="U1983" s="211">
        <v>0.47924020125553846</v>
      </c>
      <c r="V1983" s="211">
        <v>5.9554515426524374E-2</v>
      </c>
      <c r="W1983" s="211">
        <v>0.57535880336798584</v>
      </c>
      <c r="X1983" s="211">
        <v>0.38344456549018252</v>
      </c>
      <c r="Y1983" s="211">
        <v>0.61942113569324131</v>
      </c>
      <c r="Z1983" s="211">
        <v>0.1467038976745737</v>
      </c>
      <c r="AA1983" s="212">
        <v>0.11185344581139639</v>
      </c>
    </row>
    <row r="1984" spans="1:27" x14ac:dyDescent="0.35">
      <c r="A1984" s="210" t="s">
        <v>2660</v>
      </c>
      <c r="B1984" s="217">
        <v>137.72807901711724</v>
      </c>
      <c r="C1984" s="211">
        <v>7.6343049529458598E-2</v>
      </c>
      <c r="D1984" s="211">
        <v>0.11961031503027918</v>
      </c>
      <c r="E1984" s="211">
        <v>7.428202502754E-2</v>
      </c>
      <c r="F1984" s="211">
        <v>0.10482952562284349</v>
      </c>
      <c r="G1984" s="211">
        <v>0.11542705988842501</v>
      </c>
      <c r="H1984" s="211">
        <v>0.10846266814636903</v>
      </c>
      <c r="I1984" s="211">
        <v>0.44989598796821267</v>
      </c>
      <c r="J1984" s="211">
        <v>0.4098347178814154</v>
      </c>
      <c r="K1984" s="211">
        <v>0.61216024097850341</v>
      </c>
      <c r="L1984" s="211">
        <v>0.27739371411981101</v>
      </c>
      <c r="M1984" s="211">
        <v>8.48110205830125E-2</v>
      </c>
      <c r="N1984" s="211">
        <v>0.54825165057983383</v>
      </c>
      <c r="O1984" s="211">
        <v>0.53015603450303683</v>
      </c>
      <c r="P1984" s="211">
        <v>6.7808298817633852E-2</v>
      </c>
      <c r="Q1984" s="211">
        <v>6.8518438515300012E-2</v>
      </c>
      <c r="R1984" s="211">
        <v>0.4174932793320395</v>
      </c>
      <c r="S1984" s="211">
        <v>0.33776538609535889</v>
      </c>
      <c r="T1984" s="211">
        <v>0.55256012857163994</v>
      </c>
      <c r="U1984" s="211">
        <v>0.43625038003374417</v>
      </c>
      <c r="V1984" s="211">
        <v>0.11738705244194136</v>
      </c>
      <c r="W1984" s="211">
        <v>0.52405687531958012</v>
      </c>
      <c r="X1984" s="211">
        <v>0.38385981766228505</v>
      </c>
      <c r="Y1984" s="211">
        <v>0.65819963827134542</v>
      </c>
      <c r="Z1984" s="211">
        <v>0.14980258929192156</v>
      </c>
      <c r="AA1984" s="212">
        <v>0.11946413371536829</v>
      </c>
    </row>
    <row r="1985" spans="1:27" x14ac:dyDescent="0.35">
      <c r="A1985" s="210" t="s">
        <v>2661</v>
      </c>
      <c r="B1985" s="217">
        <v>114.48450108494032</v>
      </c>
      <c r="C1985" s="211">
        <v>7.8033407202423077E-2</v>
      </c>
      <c r="D1985" s="211">
        <v>0.13285978468778453</v>
      </c>
      <c r="E1985" s="211">
        <v>8.163084082049625E-2</v>
      </c>
      <c r="F1985" s="211">
        <v>0.11056899270266475</v>
      </c>
      <c r="G1985" s="211">
        <v>0.12543318583161489</v>
      </c>
      <c r="H1985" s="211">
        <v>0.12490586489608621</v>
      </c>
      <c r="I1985" s="211">
        <v>0.4922961028331263</v>
      </c>
      <c r="J1985" s="211">
        <v>0.44904160852114983</v>
      </c>
      <c r="K1985" s="211">
        <v>0.58241826030962007</v>
      </c>
      <c r="L1985" s="211">
        <v>0.27178576538478522</v>
      </c>
      <c r="M1985" s="211">
        <v>9.897084126242614E-2</v>
      </c>
      <c r="N1985" s="211">
        <v>0.38546320885805851</v>
      </c>
      <c r="O1985" s="211">
        <v>0.72618657318218649</v>
      </c>
      <c r="P1985" s="211">
        <v>6.3253132491654845E-2</v>
      </c>
      <c r="Q1985" s="211">
        <v>8.9525654010491312E-2</v>
      </c>
      <c r="R1985" s="211">
        <v>0.44769783127556328</v>
      </c>
      <c r="S1985" s="211">
        <v>0.39197640085288499</v>
      </c>
      <c r="T1985" s="211">
        <v>0.5069783143570662</v>
      </c>
      <c r="U1985" s="211">
        <v>0.37775400328555814</v>
      </c>
      <c r="V1985" s="211">
        <v>6.3874877572544508E-2</v>
      </c>
      <c r="W1985" s="211">
        <v>0.53767079625446135</v>
      </c>
      <c r="X1985" s="211">
        <v>0.38289040205946773</v>
      </c>
      <c r="Y1985" s="211">
        <v>0.67736591781955835</v>
      </c>
      <c r="Z1985" s="211">
        <v>0.14114601599318477</v>
      </c>
      <c r="AA1985" s="212">
        <v>0.12027962267588169</v>
      </c>
    </row>
    <row r="1986" spans="1:27" x14ac:dyDescent="0.35">
      <c r="A1986" s="210" t="s">
        <v>2662</v>
      </c>
      <c r="B1986" s="217">
        <v>108.1439011699122</v>
      </c>
      <c r="C1986" s="211">
        <v>5.9820429397530975E-2</v>
      </c>
      <c r="D1986" s="211">
        <v>0.12667973192170448</v>
      </c>
      <c r="E1986" s="211">
        <v>7.738324884993851E-2</v>
      </c>
      <c r="F1986" s="211">
        <v>8.4056581649124273E-2</v>
      </c>
      <c r="G1986" s="211">
        <v>0.11836339835720103</v>
      </c>
      <c r="H1986" s="211">
        <v>0.1150753723772259</v>
      </c>
      <c r="I1986" s="211">
        <v>0.51251166810087501</v>
      </c>
      <c r="J1986" s="211">
        <v>0.4620079838079873</v>
      </c>
      <c r="K1986" s="211">
        <v>0.58025037741439156</v>
      </c>
      <c r="L1986" s="211">
        <v>0.27466194646813524</v>
      </c>
      <c r="M1986" s="211">
        <v>8.5232684027672562E-2</v>
      </c>
      <c r="N1986" s="211">
        <v>0.59197112217709702</v>
      </c>
      <c r="O1986" s="211">
        <v>0.53605215896791525</v>
      </c>
      <c r="P1986" s="211">
        <v>6.3797946317499216E-2</v>
      </c>
      <c r="Q1986" s="211">
        <v>9.2398947307141974E-2</v>
      </c>
      <c r="R1986" s="211">
        <v>0.41728019017987816</v>
      </c>
      <c r="S1986" s="211">
        <v>0.35083735445213121</v>
      </c>
      <c r="T1986" s="211">
        <v>0.58000332533383947</v>
      </c>
      <c r="U1986" s="211">
        <v>0.38589233313577637</v>
      </c>
      <c r="V1986" s="211">
        <v>6.0745892620588937E-2</v>
      </c>
      <c r="W1986" s="211">
        <v>0.56069700605311545</v>
      </c>
      <c r="X1986" s="211">
        <v>0.24794416149304604</v>
      </c>
      <c r="Y1986" s="211">
        <v>0.71861306127105284</v>
      </c>
      <c r="Z1986" s="211">
        <v>0.14925419978374999</v>
      </c>
      <c r="AA1986" s="212">
        <v>0.12620100144005714</v>
      </c>
    </row>
    <row r="1987" spans="1:27" x14ac:dyDescent="0.35">
      <c r="A1987" s="210" t="s">
        <v>2663</v>
      </c>
      <c r="B1987" s="217">
        <v>130.02267342987736</v>
      </c>
      <c r="C1987" s="211">
        <v>5.5496836917999358E-2</v>
      </c>
      <c r="D1987" s="211">
        <v>0.12643541125205021</v>
      </c>
      <c r="E1987" s="211">
        <v>7.1569283510852011E-2</v>
      </c>
      <c r="F1987" s="211">
        <v>9.3467121795124397E-2</v>
      </c>
      <c r="G1987" s="211">
        <v>0.12374308682777642</v>
      </c>
      <c r="H1987" s="211">
        <v>0.12342284718382758</v>
      </c>
      <c r="I1987" s="211">
        <v>0.49203603619764813</v>
      </c>
      <c r="J1987" s="211">
        <v>0.44548686281709821</v>
      </c>
      <c r="K1987" s="211">
        <v>0.59815510894604063</v>
      </c>
      <c r="L1987" s="211">
        <v>0.27994939265547353</v>
      </c>
      <c r="M1987" s="211">
        <v>8.7863657097060122E-2</v>
      </c>
      <c r="N1987" s="211">
        <v>0.39128641395682434</v>
      </c>
      <c r="O1987" s="211">
        <v>0.77360758696747822</v>
      </c>
      <c r="P1987" s="211">
        <v>6.870462202116559E-2</v>
      </c>
      <c r="Q1987" s="211">
        <v>5.4770014262014763E-2</v>
      </c>
      <c r="R1987" s="211">
        <v>0.4729199527989999</v>
      </c>
      <c r="S1987" s="211">
        <v>0.31631243074391013</v>
      </c>
      <c r="T1987" s="211">
        <v>0.52264738962087853</v>
      </c>
      <c r="U1987" s="211">
        <v>0.39261660347138161</v>
      </c>
      <c r="V1987" s="211">
        <v>9.5370392736808141E-2</v>
      </c>
      <c r="W1987" s="211">
        <v>0.49522115269305961</v>
      </c>
      <c r="X1987" s="211">
        <v>0.25385356959992772</v>
      </c>
      <c r="Y1987" s="211">
        <v>0.55970132911821124</v>
      </c>
      <c r="Z1987" s="211">
        <v>0.14790449518923429</v>
      </c>
      <c r="AA1987" s="212">
        <v>0.11159542688742759</v>
      </c>
    </row>
    <row r="1988" spans="1:27" x14ac:dyDescent="0.35">
      <c r="A1988" s="210" t="s">
        <v>2664</v>
      </c>
      <c r="B1988" s="217">
        <v>139.35683458314142</v>
      </c>
      <c r="C1988" s="211">
        <v>7.8110901347607134E-2</v>
      </c>
      <c r="D1988" s="211">
        <v>0.12021162284860487</v>
      </c>
      <c r="E1988" s="211">
        <v>7.4797672870184656E-2</v>
      </c>
      <c r="F1988" s="211">
        <v>9.8778253021071322E-2</v>
      </c>
      <c r="G1988" s="211">
        <v>0.12338671677324745</v>
      </c>
      <c r="H1988" s="211">
        <v>0.1133228827541313</v>
      </c>
      <c r="I1988" s="211">
        <v>0.53336802954606877</v>
      </c>
      <c r="J1988" s="211">
        <v>0.44192476193015162</v>
      </c>
      <c r="K1988" s="211">
        <v>0.54929475971274933</v>
      </c>
      <c r="L1988" s="211">
        <v>0.27835917750887745</v>
      </c>
      <c r="M1988" s="211">
        <v>0.11809590304139717</v>
      </c>
      <c r="N1988" s="211">
        <v>0.39785403059742713</v>
      </c>
      <c r="O1988" s="211">
        <v>0.7825705753232669</v>
      </c>
      <c r="P1988" s="211">
        <v>6.9397892574545109E-2</v>
      </c>
      <c r="Q1988" s="211">
        <v>0.13181685671975674</v>
      </c>
      <c r="R1988" s="211">
        <v>0.46452180089168427</v>
      </c>
      <c r="S1988" s="211">
        <v>0.27685065574305207</v>
      </c>
      <c r="T1988" s="211">
        <v>0.55649095073863397</v>
      </c>
      <c r="U1988" s="211">
        <v>0.48952531501081847</v>
      </c>
      <c r="V1988" s="211">
        <v>8.0552101863180903E-2</v>
      </c>
      <c r="W1988" s="211">
        <v>0.50227192316408176</v>
      </c>
      <c r="X1988" s="211">
        <v>0.37424012508204885</v>
      </c>
      <c r="Y1988" s="211">
        <v>0.68950209391046591</v>
      </c>
      <c r="Z1988" s="211">
        <v>0.14995098331682943</v>
      </c>
      <c r="AA1988" s="212">
        <v>0.12434894221099153</v>
      </c>
    </row>
    <row r="1989" spans="1:27" x14ac:dyDescent="0.35">
      <c r="A1989" s="210" t="s">
        <v>2665</v>
      </c>
      <c r="B1989" s="217">
        <v>142.12262896769533</v>
      </c>
      <c r="C1989" s="211">
        <v>6.2280823099465261E-2</v>
      </c>
      <c r="D1989" s="211">
        <v>0.11427272777420172</v>
      </c>
      <c r="E1989" s="211">
        <v>7.5933699293360524E-2</v>
      </c>
      <c r="F1989" s="211">
        <v>0.103892939800024</v>
      </c>
      <c r="G1989" s="211">
        <v>0.12334899512763933</v>
      </c>
      <c r="H1989" s="211">
        <v>0.11931303935929419</v>
      </c>
      <c r="I1989" s="211">
        <v>0.52058778276356032</v>
      </c>
      <c r="J1989" s="211">
        <v>0.424623439389401</v>
      </c>
      <c r="K1989" s="211">
        <v>0.64846360306075779</v>
      </c>
      <c r="L1989" s="211">
        <v>0.27693156407522757</v>
      </c>
      <c r="M1989" s="211">
        <v>9.8258179642638832E-2</v>
      </c>
      <c r="N1989" s="211">
        <v>0.4064903771533569</v>
      </c>
      <c r="O1989" s="211">
        <v>0.54115123752906757</v>
      </c>
      <c r="P1989" s="211">
        <v>6.9365186725991027E-2</v>
      </c>
      <c r="Q1989" s="211">
        <v>6.2432503163516576E-2</v>
      </c>
      <c r="R1989" s="211">
        <v>0.41946544757276744</v>
      </c>
      <c r="S1989" s="211">
        <v>0.35922589548475892</v>
      </c>
      <c r="T1989" s="211">
        <v>0.62995583774297514</v>
      </c>
      <c r="U1989" s="211">
        <v>0.39678303196206011</v>
      </c>
      <c r="V1989" s="211">
        <v>0.12976577009465701</v>
      </c>
      <c r="W1989" s="211">
        <v>0.56932695396173438</v>
      </c>
      <c r="X1989" s="211">
        <v>0.30870024426986475</v>
      </c>
      <c r="Y1989" s="211">
        <v>0.69742066030620897</v>
      </c>
      <c r="Z1989" s="211">
        <v>0.14761795202776712</v>
      </c>
      <c r="AA1989" s="212">
        <v>0.12484098428614669</v>
      </c>
    </row>
    <row r="1990" spans="1:27" x14ac:dyDescent="0.35">
      <c r="A1990" s="210" t="s">
        <v>2666</v>
      </c>
      <c r="B1990" s="217">
        <v>166.7327863754204</v>
      </c>
      <c r="C1990" s="211">
        <v>7.0652399971327912E-2</v>
      </c>
      <c r="D1990" s="211">
        <v>0.12691267043183899</v>
      </c>
      <c r="E1990" s="211">
        <v>7.3418633809062259E-2</v>
      </c>
      <c r="F1990" s="211">
        <v>0.10962838579771517</v>
      </c>
      <c r="G1990" s="211">
        <v>0.11495190987888722</v>
      </c>
      <c r="H1990" s="211">
        <v>0.12000030943333613</v>
      </c>
      <c r="I1990" s="211">
        <v>0.49368062343115271</v>
      </c>
      <c r="J1990" s="211">
        <v>0.42094641720882536</v>
      </c>
      <c r="K1990" s="211">
        <v>0.61791007580347046</v>
      </c>
      <c r="L1990" s="211">
        <v>0.27732191670126533</v>
      </c>
      <c r="M1990" s="211">
        <v>8.5800506258620679E-2</v>
      </c>
      <c r="N1990" s="211">
        <v>0.47130200591704496</v>
      </c>
      <c r="O1990" s="211">
        <v>0.67779353440741064</v>
      </c>
      <c r="P1990" s="211">
        <v>7.1199158520985142E-2</v>
      </c>
      <c r="Q1990" s="211">
        <v>5.3953123650583759E-2</v>
      </c>
      <c r="R1990" s="211">
        <v>0.48553296185817274</v>
      </c>
      <c r="S1990" s="211">
        <v>0.38981282733931544</v>
      </c>
      <c r="T1990" s="211">
        <v>0.51353134675964096</v>
      </c>
      <c r="U1990" s="211">
        <v>0.5358720576785504</v>
      </c>
      <c r="V1990" s="211">
        <v>0.11957375751426562</v>
      </c>
      <c r="W1990" s="211">
        <v>0.56594937729794759</v>
      </c>
      <c r="X1990" s="211">
        <v>0.25118479173469221</v>
      </c>
      <c r="Y1990" s="211">
        <v>0.75564890738851254</v>
      </c>
      <c r="Z1990" s="211">
        <v>0.14887853420516203</v>
      </c>
      <c r="AA1990" s="212">
        <v>0.11899306483099308</v>
      </c>
    </row>
    <row r="1991" spans="1:27" x14ac:dyDescent="0.35">
      <c r="A1991" s="210" t="s">
        <v>2667</v>
      </c>
      <c r="B1991" s="217">
        <v>138.37606121548444</v>
      </c>
      <c r="C1991" s="211">
        <v>5.9341670019020534E-2</v>
      </c>
      <c r="D1991" s="211">
        <v>0.12384928788283761</v>
      </c>
      <c r="E1991" s="211">
        <v>8.3737623945745784E-2</v>
      </c>
      <c r="F1991" s="211">
        <v>0.10035494527524054</v>
      </c>
      <c r="G1991" s="211">
        <v>0.11766886250570981</v>
      </c>
      <c r="H1991" s="211">
        <v>0.10956985659003281</v>
      </c>
      <c r="I1991" s="211">
        <v>0.50467510520347381</v>
      </c>
      <c r="J1991" s="211">
        <v>0.43457670281299915</v>
      </c>
      <c r="K1991" s="211">
        <v>0.54721171522020007</v>
      </c>
      <c r="L1991" s="211">
        <v>0.2776664290816046</v>
      </c>
      <c r="M1991" s="211">
        <v>0.10307492564786697</v>
      </c>
      <c r="N1991" s="211">
        <v>0.49219116390891193</v>
      </c>
      <c r="O1991" s="211">
        <v>0.75958085160905997</v>
      </c>
      <c r="P1991" s="211">
        <v>7.0127533612422466E-2</v>
      </c>
      <c r="Q1991" s="211">
        <v>8.0304837351876254E-2</v>
      </c>
      <c r="R1991" s="211">
        <v>0.44625969891411998</v>
      </c>
      <c r="S1991" s="211">
        <v>0.3639327429433874</v>
      </c>
      <c r="T1991" s="211">
        <v>0.62129457399717414</v>
      </c>
      <c r="U1991" s="211">
        <v>0.43885769276605413</v>
      </c>
      <c r="V1991" s="211">
        <v>6.0737807448493802E-2</v>
      </c>
      <c r="W1991" s="211">
        <v>0.57864308806325515</v>
      </c>
      <c r="X1991" s="211">
        <v>0.37109484681520527</v>
      </c>
      <c r="Y1991" s="211">
        <v>0.67388883594876114</v>
      </c>
      <c r="Z1991" s="211">
        <v>0.13925518182088636</v>
      </c>
      <c r="AA1991" s="212">
        <v>0.11740710341384329</v>
      </c>
    </row>
    <row r="1992" spans="1:27" x14ac:dyDescent="0.35">
      <c r="A1992" s="210" t="s">
        <v>2668</v>
      </c>
      <c r="B1992" s="217">
        <v>164.88536313046885</v>
      </c>
      <c r="C1992" s="211">
        <v>5.6830515916846396E-2</v>
      </c>
      <c r="D1992" s="211">
        <v>0.11880374827958441</v>
      </c>
      <c r="E1992" s="211">
        <v>7.3126462038544712E-2</v>
      </c>
      <c r="F1992" s="211">
        <v>9.1002020049074345E-2</v>
      </c>
      <c r="G1992" s="211">
        <v>0.12479623122287983</v>
      </c>
      <c r="H1992" s="211">
        <v>0.12291656589340814</v>
      </c>
      <c r="I1992" s="211">
        <v>0.4358986274364734</v>
      </c>
      <c r="J1992" s="211">
        <v>0.43582300995277679</v>
      </c>
      <c r="K1992" s="211">
        <v>0.56353680572152598</v>
      </c>
      <c r="L1992" s="211">
        <v>0.28068371331770697</v>
      </c>
      <c r="M1992" s="211">
        <v>8.75002036788462E-2</v>
      </c>
      <c r="N1992" s="211">
        <v>0.56682882372858601</v>
      </c>
      <c r="O1992" s="211">
        <v>0.67949193804583652</v>
      </c>
      <c r="P1992" s="211">
        <v>7.0191886010849427E-2</v>
      </c>
      <c r="Q1992" s="211">
        <v>0.13850346072599967</v>
      </c>
      <c r="R1992" s="211">
        <v>0.42689575610832892</v>
      </c>
      <c r="S1992" s="211">
        <v>0.32783970828136599</v>
      </c>
      <c r="T1992" s="211">
        <v>0.53253950332668398</v>
      </c>
      <c r="U1992" s="211">
        <v>0.4770864783730111</v>
      </c>
      <c r="V1992" s="211">
        <v>0.14951301543075396</v>
      </c>
      <c r="W1992" s="211">
        <v>0.62771481923222905</v>
      </c>
      <c r="X1992" s="211">
        <v>0.33809109193745601</v>
      </c>
      <c r="Y1992" s="211">
        <v>0.71821076805237438</v>
      </c>
      <c r="Z1992" s="211">
        <v>0.14927368159300239</v>
      </c>
      <c r="AA1992" s="212">
        <v>0.12167023448829718</v>
      </c>
    </row>
    <row r="1993" spans="1:27" x14ac:dyDescent="0.35">
      <c r="A1993" s="210" t="s">
        <v>2669</v>
      </c>
      <c r="B1993" s="217">
        <v>115.18158720116772</v>
      </c>
      <c r="C1993" s="211">
        <v>5.6565899872484358E-2</v>
      </c>
      <c r="D1993" s="211">
        <v>0.12271228617153938</v>
      </c>
      <c r="E1993" s="211">
        <v>8.4379437647924882E-2</v>
      </c>
      <c r="F1993" s="211">
        <v>9.3777745596959061E-2</v>
      </c>
      <c r="G1993" s="211">
        <v>0.12302515899845233</v>
      </c>
      <c r="H1993" s="211">
        <v>0.10758170639237925</v>
      </c>
      <c r="I1993" s="211">
        <v>0.52442290414238224</v>
      </c>
      <c r="J1993" s="211">
        <v>0.44098697162589745</v>
      </c>
      <c r="K1993" s="211">
        <v>0.54167579017131673</v>
      </c>
      <c r="L1993" s="211">
        <v>0.2816662313100855</v>
      </c>
      <c r="M1993" s="211">
        <v>8.3425080121782721E-2</v>
      </c>
      <c r="N1993" s="211">
        <v>0.4623299911404572</v>
      </c>
      <c r="O1993" s="211">
        <v>0.7186653396764191</v>
      </c>
      <c r="P1993" s="211">
        <v>6.4289761857672809E-2</v>
      </c>
      <c r="Q1993" s="211">
        <v>5.5565658047264321E-2</v>
      </c>
      <c r="R1993" s="211">
        <v>0.46701058156647346</v>
      </c>
      <c r="S1993" s="211">
        <v>0.37079084837958709</v>
      </c>
      <c r="T1993" s="211">
        <v>0.59961585439203846</v>
      </c>
      <c r="U1993" s="211">
        <v>0.37785825690665809</v>
      </c>
      <c r="V1993" s="211">
        <v>5.7624818796427502E-2</v>
      </c>
      <c r="W1993" s="211">
        <v>0.52321006104565171</v>
      </c>
      <c r="X1993" s="211">
        <v>0.32084856330266287</v>
      </c>
      <c r="Y1993" s="211">
        <v>0.65154043119098548</v>
      </c>
      <c r="Z1993" s="211">
        <v>0.14952274264818882</v>
      </c>
      <c r="AA1993" s="212">
        <v>0.11637469771396719</v>
      </c>
    </row>
    <row r="1994" spans="1:27" x14ac:dyDescent="0.35">
      <c r="A1994" s="210" t="s">
        <v>2670</v>
      </c>
      <c r="B1994" s="217">
        <v>135.86043786852363</v>
      </c>
      <c r="C1994" s="211">
        <v>5.3067354123082014E-2</v>
      </c>
      <c r="D1994" s="211">
        <v>0.1324556279824366</v>
      </c>
      <c r="E1994" s="211">
        <v>7.6864257480360645E-2</v>
      </c>
      <c r="F1994" s="211">
        <v>0.10797496531536471</v>
      </c>
      <c r="G1994" s="211">
        <v>0.12379587865653945</v>
      </c>
      <c r="H1994" s="211">
        <v>0.11845524903890607</v>
      </c>
      <c r="I1994" s="211">
        <v>0.47782711555438806</v>
      </c>
      <c r="J1994" s="211">
        <v>0.44096326092645705</v>
      </c>
      <c r="K1994" s="211">
        <v>0.60699768372771801</v>
      </c>
      <c r="L1994" s="211">
        <v>0.27795621273161109</v>
      </c>
      <c r="M1994" s="211">
        <v>0.10314611478908725</v>
      </c>
      <c r="N1994" s="211">
        <v>0.54170399992166163</v>
      </c>
      <c r="O1994" s="211">
        <v>0.67611234411762877</v>
      </c>
      <c r="P1994" s="211">
        <v>7.0111380376205512E-2</v>
      </c>
      <c r="Q1994" s="211">
        <v>7.6625647313067799E-2</v>
      </c>
      <c r="R1994" s="211">
        <v>0.41637655890880987</v>
      </c>
      <c r="S1994" s="211">
        <v>0.36269571071597406</v>
      </c>
      <c r="T1994" s="211">
        <v>0.50597186183603182</v>
      </c>
      <c r="U1994" s="211">
        <v>0.46403330654592512</v>
      </c>
      <c r="V1994" s="211">
        <v>7.4278430154873426E-2</v>
      </c>
      <c r="W1994" s="211">
        <v>0.57691194662359724</v>
      </c>
      <c r="X1994" s="211">
        <v>0.2962219288984323</v>
      </c>
      <c r="Y1994" s="211">
        <v>0.60371699990299521</v>
      </c>
      <c r="Z1994" s="211">
        <v>0.14622575080871647</v>
      </c>
      <c r="AA1994" s="212">
        <v>0.11810949911048792</v>
      </c>
    </row>
    <row r="1995" spans="1:27" x14ac:dyDescent="0.35">
      <c r="A1995" s="210" t="s">
        <v>2671</v>
      </c>
      <c r="B1995" s="217">
        <v>142.01613714483389</v>
      </c>
      <c r="C1995" s="211">
        <v>8.611230410011847E-2</v>
      </c>
      <c r="D1995" s="211">
        <v>0.12071886735923412</v>
      </c>
      <c r="E1995" s="211">
        <v>8.7638890045337176E-2</v>
      </c>
      <c r="F1995" s="211">
        <v>6.9486416516866989E-2</v>
      </c>
      <c r="G1995" s="211">
        <v>0.12407603026843929</v>
      </c>
      <c r="H1995" s="211">
        <v>0.11147353430625728</v>
      </c>
      <c r="I1995" s="211">
        <v>0.49994133406070185</v>
      </c>
      <c r="J1995" s="211">
        <v>0.48628109840791783</v>
      </c>
      <c r="K1995" s="211">
        <v>0.59863476862587017</v>
      </c>
      <c r="L1995" s="211">
        <v>0.27443028519307383</v>
      </c>
      <c r="M1995" s="211">
        <v>0.10910555674544942</v>
      </c>
      <c r="N1995" s="211">
        <v>0.51286374907931631</v>
      </c>
      <c r="O1995" s="211">
        <v>0.52637837802921827</v>
      </c>
      <c r="P1995" s="211">
        <v>6.4134818933021392E-2</v>
      </c>
      <c r="Q1995" s="211">
        <v>0.13182203800071937</v>
      </c>
      <c r="R1995" s="211">
        <v>0.44627991513597143</v>
      </c>
      <c r="S1995" s="211">
        <v>0.40180100922829637</v>
      </c>
      <c r="T1995" s="211">
        <v>0.56099513752702646</v>
      </c>
      <c r="U1995" s="211">
        <v>0.41326372821721957</v>
      </c>
      <c r="V1995" s="211">
        <v>7.3865799747340199E-2</v>
      </c>
      <c r="W1995" s="211">
        <v>0.50102404742504303</v>
      </c>
      <c r="X1995" s="211">
        <v>0.31644071023653958</v>
      </c>
      <c r="Y1995" s="211">
        <v>0.76169897823074206</v>
      </c>
      <c r="Z1995" s="211">
        <v>0.14757502654068194</v>
      </c>
      <c r="AA1995" s="212">
        <v>0.11453333623691675</v>
      </c>
    </row>
    <row r="1996" spans="1:27" x14ac:dyDescent="0.35">
      <c r="A1996" s="210" t="s">
        <v>2672</v>
      </c>
      <c r="B1996" s="217">
        <v>144.37818984231239</v>
      </c>
      <c r="C1996" s="211">
        <v>5.3674759461393162E-2</v>
      </c>
      <c r="D1996" s="211">
        <v>0.12263752021066333</v>
      </c>
      <c r="E1996" s="211">
        <v>7.3086167571422556E-2</v>
      </c>
      <c r="F1996" s="211">
        <v>9.1223743431393847E-2</v>
      </c>
      <c r="G1996" s="211">
        <v>0.11384926041074693</v>
      </c>
      <c r="H1996" s="211">
        <v>0.1139972561961855</v>
      </c>
      <c r="I1996" s="211">
        <v>0.51564682420611174</v>
      </c>
      <c r="J1996" s="211">
        <v>0.44573239385249452</v>
      </c>
      <c r="K1996" s="211">
        <v>0.64875680328022967</v>
      </c>
      <c r="L1996" s="211">
        <v>0.27338146440441152</v>
      </c>
      <c r="M1996" s="211">
        <v>9.4631954995278794E-2</v>
      </c>
      <c r="N1996" s="211">
        <v>0.46582195465003606</v>
      </c>
      <c r="O1996" s="211">
        <v>0.63153016578668919</v>
      </c>
      <c r="P1996" s="211">
        <v>7.092129921145289E-2</v>
      </c>
      <c r="Q1996" s="211">
        <v>7.1608984226277622E-2</v>
      </c>
      <c r="R1996" s="211">
        <v>0.4390223965261793</v>
      </c>
      <c r="S1996" s="211">
        <v>0.32360112570497446</v>
      </c>
      <c r="T1996" s="211">
        <v>0.52562500770049891</v>
      </c>
      <c r="U1996" s="211">
        <v>0.40421708124409783</v>
      </c>
      <c r="V1996" s="211">
        <v>9.4556173697441556E-2</v>
      </c>
      <c r="W1996" s="211">
        <v>0.55952714334845166</v>
      </c>
      <c r="X1996" s="211">
        <v>0.36749551429191762</v>
      </c>
      <c r="Y1996" s="211">
        <v>0.61855836067871139</v>
      </c>
      <c r="Z1996" s="211">
        <v>0.14982785177971486</v>
      </c>
      <c r="AA1996" s="212">
        <v>0.11270615357978384</v>
      </c>
    </row>
    <row r="1997" spans="1:27" x14ac:dyDescent="0.35">
      <c r="A1997" s="210" t="s">
        <v>2673</v>
      </c>
      <c r="B1997" s="217">
        <v>143.29723392049715</v>
      </c>
      <c r="C1997" s="211">
        <v>5.3628935711227052E-2</v>
      </c>
      <c r="D1997" s="211">
        <v>0.11705765479874973</v>
      </c>
      <c r="E1997" s="211">
        <v>7.737093163196232E-2</v>
      </c>
      <c r="F1997" s="211">
        <v>7.7139159003893717E-2</v>
      </c>
      <c r="G1997" s="211">
        <v>0.12040027490864304</v>
      </c>
      <c r="H1997" s="211">
        <v>0.10822324316297467</v>
      </c>
      <c r="I1997" s="211">
        <v>0.51963458196235746</v>
      </c>
      <c r="J1997" s="211">
        <v>0.44328675547631224</v>
      </c>
      <c r="K1997" s="211">
        <v>0.54348305556867182</v>
      </c>
      <c r="L1997" s="211">
        <v>0.27102409538742361</v>
      </c>
      <c r="M1997" s="211">
        <v>9.5200213686673071E-2</v>
      </c>
      <c r="N1997" s="211">
        <v>0.40715099611041228</v>
      </c>
      <c r="O1997" s="211">
        <v>0.72899387782853542</v>
      </c>
      <c r="P1997" s="211">
        <v>6.8572817476541273E-2</v>
      </c>
      <c r="Q1997" s="211">
        <v>8.093069251402589E-2</v>
      </c>
      <c r="R1997" s="211">
        <v>0.44163280974606756</v>
      </c>
      <c r="S1997" s="211">
        <v>0.2931671594568141</v>
      </c>
      <c r="T1997" s="211">
        <v>0.53374780139001188</v>
      </c>
      <c r="U1997" s="211">
        <v>0.47264354690315963</v>
      </c>
      <c r="V1997" s="211">
        <v>0.13434841631105265</v>
      </c>
      <c r="W1997" s="211">
        <v>0.47418072991330151</v>
      </c>
      <c r="X1997" s="211">
        <v>0.26909392372873009</v>
      </c>
      <c r="Y1997" s="211">
        <v>0.56297277112420696</v>
      </c>
      <c r="Z1997" s="211">
        <v>0.13794755328488012</v>
      </c>
      <c r="AA1997" s="212">
        <v>0.11792050029962207</v>
      </c>
    </row>
    <row r="1998" spans="1:27" x14ac:dyDescent="0.35">
      <c r="A1998" s="210" t="s">
        <v>2674</v>
      </c>
      <c r="B1998" s="217">
        <v>134.55261731741351</v>
      </c>
      <c r="C1998" s="211">
        <v>5.6316210977885063E-2</v>
      </c>
      <c r="D1998" s="211">
        <v>0.11634078221990199</v>
      </c>
      <c r="E1998" s="211">
        <v>7.8779015123952037E-2</v>
      </c>
      <c r="F1998" s="211">
        <v>9.4716623524884649E-2</v>
      </c>
      <c r="G1998" s="211">
        <v>0.12579425752314882</v>
      </c>
      <c r="H1998" s="211">
        <v>0.11657599198994173</v>
      </c>
      <c r="I1998" s="211">
        <v>0.47062560303633366</v>
      </c>
      <c r="J1998" s="211">
        <v>0.46245307911132894</v>
      </c>
      <c r="K1998" s="211">
        <v>0.60882513272353056</v>
      </c>
      <c r="L1998" s="211">
        <v>0.27262954636522518</v>
      </c>
      <c r="M1998" s="211">
        <v>9.59507642682291E-2</v>
      </c>
      <c r="N1998" s="211">
        <v>0.42020968291719307</v>
      </c>
      <c r="O1998" s="211">
        <v>0.62456531240599977</v>
      </c>
      <c r="P1998" s="211">
        <v>6.7322018234342904E-2</v>
      </c>
      <c r="Q1998" s="211">
        <v>7.3341515259853676E-2</v>
      </c>
      <c r="R1998" s="211">
        <v>0.41754270754721079</v>
      </c>
      <c r="S1998" s="211">
        <v>0.31865279578930839</v>
      </c>
      <c r="T1998" s="211">
        <v>0.54499056884024466</v>
      </c>
      <c r="U1998" s="211">
        <v>0.45633473109855405</v>
      </c>
      <c r="V1998" s="211">
        <v>0.1066518752059801</v>
      </c>
      <c r="W1998" s="211">
        <v>0.538682391733324</v>
      </c>
      <c r="X1998" s="211">
        <v>0.32540702629551704</v>
      </c>
      <c r="Y1998" s="211">
        <v>0.64707389958851214</v>
      </c>
      <c r="Z1998" s="211">
        <v>0.14944743806646779</v>
      </c>
      <c r="AA1998" s="212">
        <v>0.12160339576882472</v>
      </c>
    </row>
    <row r="1999" spans="1:27" x14ac:dyDescent="0.35">
      <c r="A1999" s="210" t="s">
        <v>2675</v>
      </c>
      <c r="B1999" s="217">
        <v>157.95844796517292</v>
      </c>
      <c r="C1999" s="211">
        <v>5.4182799146092697E-2</v>
      </c>
      <c r="D1999" s="211">
        <v>0.12779139181410623</v>
      </c>
      <c r="E1999" s="211">
        <v>7.7422044205189583E-2</v>
      </c>
      <c r="F1999" s="211">
        <v>8.5901575099287988E-2</v>
      </c>
      <c r="G1999" s="211">
        <v>0.12327310648561286</v>
      </c>
      <c r="H1999" s="211">
        <v>0.12033024125275753</v>
      </c>
      <c r="I1999" s="211">
        <v>0.46558241399059158</v>
      </c>
      <c r="J1999" s="211">
        <v>0.40359583473465127</v>
      </c>
      <c r="K1999" s="211">
        <v>0.53701733151606978</v>
      </c>
      <c r="L1999" s="211">
        <v>0.2726408210327001</v>
      </c>
      <c r="M1999" s="211">
        <v>0.11049136462097074</v>
      </c>
      <c r="N1999" s="211">
        <v>0.56561670604423797</v>
      </c>
      <c r="O1999" s="211">
        <v>0.67871258158945913</v>
      </c>
      <c r="P1999" s="211">
        <v>7.0210357987621347E-2</v>
      </c>
      <c r="Q1999" s="211">
        <v>4.5450711292728041E-2</v>
      </c>
      <c r="R1999" s="211">
        <v>0.4794482121451778</v>
      </c>
      <c r="S1999" s="211">
        <v>0.3013684722198926</v>
      </c>
      <c r="T1999" s="211">
        <v>0.57819847456495121</v>
      </c>
      <c r="U1999" s="211">
        <v>0.41977158484608385</v>
      </c>
      <c r="V1999" s="211">
        <v>0.14608049835606637</v>
      </c>
      <c r="W1999" s="211">
        <v>0.50889629044150608</v>
      </c>
      <c r="X1999" s="211">
        <v>0.31279183266986704</v>
      </c>
      <c r="Y1999" s="211">
        <v>0.54727277477599368</v>
      </c>
      <c r="Z1999" s="211">
        <v>0.14204331561186137</v>
      </c>
      <c r="AA1999" s="212">
        <v>0.11811363125590819</v>
      </c>
    </row>
    <row r="2000" spans="1:27" x14ac:dyDescent="0.35">
      <c r="A2000" s="210" t="s">
        <v>2676</v>
      </c>
      <c r="B2000" s="217">
        <v>149.77056443780657</v>
      </c>
      <c r="C2000" s="211">
        <v>5.8668519682401762E-2</v>
      </c>
      <c r="D2000" s="211">
        <v>0.11848903952676475</v>
      </c>
      <c r="E2000" s="211">
        <v>7.0726757497107856E-2</v>
      </c>
      <c r="F2000" s="211">
        <v>8.9002251614508587E-2</v>
      </c>
      <c r="G2000" s="211">
        <v>0.12031669000966097</v>
      </c>
      <c r="H2000" s="211">
        <v>0.12935125237083855</v>
      </c>
      <c r="I2000" s="211">
        <v>0.50596393330240097</v>
      </c>
      <c r="J2000" s="211">
        <v>0.44880419969044205</v>
      </c>
      <c r="K2000" s="211">
        <v>0.55004078622545671</v>
      </c>
      <c r="L2000" s="211">
        <v>0.27035638195620892</v>
      </c>
      <c r="M2000" s="211">
        <v>9.0259762610460037E-2</v>
      </c>
      <c r="N2000" s="211">
        <v>0.47973571831892881</v>
      </c>
      <c r="O2000" s="211">
        <v>0.58104082821072467</v>
      </c>
      <c r="P2000" s="211">
        <v>6.8944253636737091E-2</v>
      </c>
      <c r="Q2000" s="211">
        <v>0.10960649137730813</v>
      </c>
      <c r="R2000" s="211">
        <v>0.38638726022038294</v>
      </c>
      <c r="S2000" s="211">
        <v>0.32612562813006374</v>
      </c>
      <c r="T2000" s="211">
        <v>0.57835330637669724</v>
      </c>
      <c r="U2000" s="211">
        <v>0.37292055629393606</v>
      </c>
      <c r="V2000" s="211">
        <v>0.13985726688874206</v>
      </c>
      <c r="W2000" s="211">
        <v>0.5740812756245508</v>
      </c>
      <c r="X2000" s="211">
        <v>0.23106815154659338</v>
      </c>
      <c r="Y2000" s="211">
        <v>0.72244346471823295</v>
      </c>
      <c r="Z2000" s="211">
        <v>0.14965976291344774</v>
      </c>
      <c r="AA2000" s="212">
        <v>0.11477130001657714</v>
      </c>
    </row>
    <row r="2001" spans="1:27" x14ac:dyDescent="0.35">
      <c r="A2001" s="210" t="s">
        <v>2677</v>
      </c>
      <c r="B2001" s="217">
        <v>125.53693783594302</v>
      </c>
      <c r="C2001" s="211">
        <v>6.4089546165957287E-2</v>
      </c>
      <c r="D2001" s="211">
        <v>0.13055375591837709</v>
      </c>
      <c r="E2001" s="211">
        <v>7.523708735035417E-2</v>
      </c>
      <c r="F2001" s="211">
        <v>9.1384328390051395E-2</v>
      </c>
      <c r="G2001" s="211">
        <v>0.11831510759277752</v>
      </c>
      <c r="H2001" s="211">
        <v>0.11539986867860971</v>
      </c>
      <c r="I2001" s="211">
        <v>0.53491184189325303</v>
      </c>
      <c r="J2001" s="211">
        <v>0.47818951599051679</v>
      </c>
      <c r="K2001" s="211">
        <v>0.62057151971890989</v>
      </c>
      <c r="L2001" s="211">
        <v>0.27744290166105845</v>
      </c>
      <c r="M2001" s="211">
        <v>8.1984818823622421E-2</v>
      </c>
      <c r="N2001" s="211">
        <v>0.39997814332318876</v>
      </c>
      <c r="O2001" s="211">
        <v>0.72778108180274204</v>
      </c>
      <c r="P2001" s="211">
        <v>7.0309425310272178E-2</v>
      </c>
      <c r="Q2001" s="211">
        <v>8.2101865591956105E-2</v>
      </c>
      <c r="R2001" s="211">
        <v>0.4011381844987712</v>
      </c>
      <c r="S2001" s="211">
        <v>0.3122415596324617</v>
      </c>
      <c r="T2001" s="211">
        <v>0.58420914381378664</v>
      </c>
      <c r="U2001" s="211">
        <v>0.45788680224716394</v>
      </c>
      <c r="V2001" s="211">
        <v>7.3150431085354323E-2</v>
      </c>
      <c r="W2001" s="211">
        <v>0.59336157764880515</v>
      </c>
      <c r="X2001" s="211">
        <v>0.26690037227721236</v>
      </c>
      <c r="Y2001" s="211">
        <v>0.67868703362369454</v>
      </c>
      <c r="Z2001" s="211">
        <v>0.14989726460269412</v>
      </c>
      <c r="AA2001" s="212">
        <v>0.1221235924470005</v>
      </c>
    </row>
    <row r="2002" spans="1:27" x14ac:dyDescent="0.35">
      <c r="A2002" s="210" t="s">
        <v>2678</v>
      </c>
      <c r="B2002" s="217">
        <v>155.33319243059265</v>
      </c>
      <c r="C2002" s="211">
        <v>6.0807429461574067E-2</v>
      </c>
      <c r="D2002" s="211">
        <v>0.12474691413794875</v>
      </c>
      <c r="E2002" s="211">
        <v>7.4982154260457526E-2</v>
      </c>
      <c r="F2002" s="211">
        <v>0.10897835489759602</v>
      </c>
      <c r="G2002" s="211">
        <v>0.12459752917235395</v>
      </c>
      <c r="H2002" s="211">
        <v>0.12309839311703824</v>
      </c>
      <c r="I2002" s="211">
        <v>0.51104487862973313</v>
      </c>
      <c r="J2002" s="211">
        <v>0.45254186231003923</v>
      </c>
      <c r="K2002" s="211">
        <v>0.56892592555435095</v>
      </c>
      <c r="L2002" s="211">
        <v>0.26807185343313783</v>
      </c>
      <c r="M2002" s="211">
        <v>8.3132050635048735E-2</v>
      </c>
      <c r="N2002" s="211">
        <v>0.41085343816911857</v>
      </c>
      <c r="O2002" s="211">
        <v>0.58510016264526155</v>
      </c>
      <c r="P2002" s="211">
        <v>7.0970280135750241E-2</v>
      </c>
      <c r="Q2002" s="211">
        <v>7.5171847228858182E-2</v>
      </c>
      <c r="R2002" s="211">
        <v>0.45914259182339162</v>
      </c>
      <c r="S2002" s="211">
        <v>0.42569667637052622</v>
      </c>
      <c r="T2002" s="211">
        <v>0.56920687094434175</v>
      </c>
      <c r="U2002" s="211">
        <v>0.50205807950928416</v>
      </c>
      <c r="V2002" s="211">
        <v>0.12814180447260209</v>
      </c>
      <c r="W2002" s="211">
        <v>0.48162506058958454</v>
      </c>
      <c r="X2002" s="211">
        <v>0.29754469973378778</v>
      </c>
      <c r="Y2002" s="211">
        <v>0.73428289676432401</v>
      </c>
      <c r="Z2002" s="211">
        <v>0.14141436430188115</v>
      </c>
      <c r="AA2002" s="212">
        <v>0.11905662059565073</v>
      </c>
    </row>
    <row r="2003" spans="1:27" x14ac:dyDescent="0.35">
      <c r="A2003" s="210" t="s">
        <v>2679</v>
      </c>
      <c r="B2003" s="217">
        <v>147.00441216406603</v>
      </c>
      <c r="C2003" s="211">
        <v>4.5676169809814648E-2</v>
      </c>
      <c r="D2003" s="211">
        <v>0.11879319255935154</v>
      </c>
      <c r="E2003" s="211">
        <v>8.8424910288816036E-2</v>
      </c>
      <c r="F2003" s="211">
        <v>0.11211619682105878</v>
      </c>
      <c r="G2003" s="211">
        <v>0.12310393406145061</v>
      </c>
      <c r="H2003" s="211">
        <v>0.12000783349796894</v>
      </c>
      <c r="I2003" s="211">
        <v>0.47065885684388542</v>
      </c>
      <c r="J2003" s="211">
        <v>0.44669893151530621</v>
      </c>
      <c r="K2003" s="211">
        <v>0.54410927771542916</v>
      </c>
      <c r="L2003" s="211">
        <v>0.28385015100895727</v>
      </c>
      <c r="M2003" s="211">
        <v>9.5915084627606964E-2</v>
      </c>
      <c r="N2003" s="211">
        <v>0.54842989819420973</v>
      </c>
      <c r="O2003" s="211">
        <v>0.69154970019480577</v>
      </c>
      <c r="P2003" s="211">
        <v>7.0906513332988835E-2</v>
      </c>
      <c r="Q2003" s="211">
        <v>0.10906589299841218</v>
      </c>
      <c r="R2003" s="211">
        <v>0.4508575181564346</v>
      </c>
      <c r="S2003" s="211">
        <v>0.3265782687884824</v>
      </c>
      <c r="T2003" s="211">
        <v>0.47864293600699176</v>
      </c>
      <c r="U2003" s="211">
        <v>0.46952402632005991</v>
      </c>
      <c r="V2003" s="211">
        <v>9.9701466897521601E-2</v>
      </c>
      <c r="W2003" s="211">
        <v>0.54716080451066029</v>
      </c>
      <c r="X2003" s="211">
        <v>0.31834716800654794</v>
      </c>
      <c r="Y2003" s="211">
        <v>0.65292581214432954</v>
      </c>
      <c r="Z2003" s="211">
        <v>0.14215972700659643</v>
      </c>
      <c r="AA2003" s="212">
        <v>0.11971277034241604</v>
      </c>
    </row>
    <row r="2004" spans="1:27" x14ac:dyDescent="0.35">
      <c r="A2004" s="210" t="s">
        <v>2680</v>
      </c>
      <c r="B2004" s="217">
        <v>112.01037932445932</v>
      </c>
      <c r="C2004" s="211">
        <v>5.9363678043998558E-2</v>
      </c>
      <c r="D2004" s="211">
        <v>0.12868703430907041</v>
      </c>
      <c r="E2004" s="211">
        <v>7.0947137693996409E-2</v>
      </c>
      <c r="F2004" s="211">
        <v>8.8462675366454246E-2</v>
      </c>
      <c r="G2004" s="211">
        <v>0.12145417974732198</v>
      </c>
      <c r="H2004" s="211">
        <v>0.11684829522485415</v>
      </c>
      <c r="I2004" s="211">
        <v>0.51942748720388143</v>
      </c>
      <c r="J2004" s="211">
        <v>0.44155786593703089</v>
      </c>
      <c r="K2004" s="211">
        <v>0.62136312647257541</v>
      </c>
      <c r="L2004" s="211">
        <v>0.27900003642342136</v>
      </c>
      <c r="M2004" s="211">
        <v>0.10177971013115751</v>
      </c>
      <c r="N2004" s="211">
        <v>0.41833253081268745</v>
      </c>
      <c r="O2004" s="211">
        <v>0.78698959256101519</v>
      </c>
      <c r="P2004" s="211">
        <v>6.4040368334888187E-2</v>
      </c>
      <c r="Q2004" s="211">
        <v>8.2005072760653636E-2</v>
      </c>
      <c r="R2004" s="211">
        <v>0.42816343678766555</v>
      </c>
      <c r="S2004" s="211">
        <v>0.30673209940149582</v>
      </c>
      <c r="T2004" s="211">
        <v>0.54650515380147358</v>
      </c>
      <c r="U2004" s="211">
        <v>0.39901764095945358</v>
      </c>
      <c r="V2004" s="211">
        <v>5.8877081820375682E-2</v>
      </c>
      <c r="W2004" s="211">
        <v>0.57874454925924645</v>
      </c>
      <c r="X2004" s="211">
        <v>0.41963880861389702</v>
      </c>
      <c r="Y2004" s="211">
        <v>0.57385248202176142</v>
      </c>
      <c r="Z2004" s="211">
        <v>0.14413021129695877</v>
      </c>
      <c r="AA2004" s="212">
        <v>0.11910730318046171</v>
      </c>
    </row>
    <row r="2005" spans="1:27" x14ac:dyDescent="0.35">
      <c r="A2005" s="210" t="s">
        <v>2681</v>
      </c>
      <c r="B2005" s="217">
        <v>131.04087887198546</v>
      </c>
      <c r="C2005" s="211">
        <v>8.3989152023762198E-2</v>
      </c>
      <c r="D2005" s="211">
        <v>0.11916211379741355</v>
      </c>
      <c r="E2005" s="211">
        <v>7.662880327523712E-2</v>
      </c>
      <c r="F2005" s="211">
        <v>0.1100171668204253</v>
      </c>
      <c r="G2005" s="211">
        <v>0.1204230711718843</v>
      </c>
      <c r="H2005" s="211">
        <v>0.1228569741111325</v>
      </c>
      <c r="I2005" s="211">
        <v>0.46083108119626986</v>
      </c>
      <c r="J2005" s="211">
        <v>0.49188162971825311</v>
      </c>
      <c r="K2005" s="211">
        <v>0.54878190540546867</v>
      </c>
      <c r="L2005" s="211">
        <v>0.28359069027942424</v>
      </c>
      <c r="M2005" s="211">
        <v>0.10412380793439034</v>
      </c>
      <c r="N2005" s="211">
        <v>0.40227189407495717</v>
      </c>
      <c r="O2005" s="211">
        <v>0.71358760173925684</v>
      </c>
      <c r="P2005" s="211">
        <v>6.6277191339329716E-2</v>
      </c>
      <c r="Q2005" s="211">
        <v>4.6199635680208122E-2</v>
      </c>
      <c r="R2005" s="211">
        <v>0.48936689813594109</v>
      </c>
      <c r="S2005" s="211">
        <v>0.30049394014483699</v>
      </c>
      <c r="T2005" s="211">
        <v>0.56600281140990349</v>
      </c>
      <c r="U2005" s="211">
        <v>0.39314224058273983</v>
      </c>
      <c r="V2005" s="211">
        <v>0.10706489993145538</v>
      </c>
      <c r="W2005" s="211">
        <v>0.52973876992227953</v>
      </c>
      <c r="X2005" s="211">
        <v>0.3191048809988638</v>
      </c>
      <c r="Y2005" s="211">
        <v>0.7194884791191225</v>
      </c>
      <c r="Z2005" s="211">
        <v>0.14949007876837112</v>
      </c>
      <c r="AA2005" s="212">
        <v>0.12327678103282261</v>
      </c>
    </row>
    <row r="2006" spans="1:27" x14ac:dyDescent="0.35">
      <c r="A2006" s="210" t="s">
        <v>2682</v>
      </c>
      <c r="B2006" s="217">
        <v>141.97382035631063</v>
      </c>
      <c r="C2006" s="211">
        <v>6.2312037708039086E-2</v>
      </c>
      <c r="D2006" s="211">
        <v>0.12492498940963138</v>
      </c>
      <c r="E2006" s="211">
        <v>7.0923773535182602E-2</v>
      </c>
      <c r="F2006" s="211">
        <v>8.0850698930833603E-2</v>
      </c>
      <c r="G2006" s="211">
        <v>0.12599841824823005</v>
      </c>
      <c r="H2006" s="211">
        <v>0.11711806845016512</v>
      </c>
      <c r="I2006" s="211">
        <v>0.51825791798555776</v>
      </c>
      <c r="J2006" s="211">
        <v>0.44777443089827518</v>
      </c>
      <c r="K2006" s="211">
        <v>0.63175284794888875</v>
      </c>
      <c r="L2006" s="211">
        <v>0.27123984500786891</v>
      </c>
      <c r="M2006" s="211">
        <v>0.11492636695344745</v>
      </c>
      <c r="N2006" s="211">
        <v>0.4211155196799361</v>
      </c>
      <c r="O2006" s="211">
        <v>0.74549185775660365</v>
      </c>
      <c r="P2006" s="211">
        <v>6.4866888751569401E-2</v>
      </c>
      <c r="Q2006" s="211">
        <v>9.4652007090748655E-2</v>
      </c>
      <c r="R2006" s="211">
        <v>0.4521085254305236</v>
      </c>
      <c r="S2006" s="211">
        <v>0.32595698361975256</v>
      </c>
      <c r="T2006" s="211">
        <v>0.58675649478665892</v>
      </c>
      <c r="U2006" s="211">
        <v>0.42683928976650676</v>
      </c>
      <c r="V2006" s="211">
        <v>8.4437040347494899E-2</v>
      </c>
      <c r="W2006" s="211">
        <v>0.55344471094130465</v>
      </c>
      <c r="X2006" s="211">
        <v>0.42491327624870889</v>
      </c>
      <c r="Y2006" s="211">
        <v>0.68661469221738713</v>
      </c>
      <c r="Z2006" s="211">
        <v>0.14750564701804061</v>
      </c>
      <c r="AA2006" s="212">
        <v>0.11729385085539705</v>
      </c>
    </row>
    <row r="2007" spans="1:27" x14ac:dyDescent="0.35">
      <c r="A2007" s="210" t="s">
        <v>2683</v>
      </c>
      <c r="B2007" s="217">
        <v>191.48699332595231</v>
      </c>
      <c r="C2007" s="211">
        <v>5.9298752953408661E-2</v>
      </c>
      <c r="D2007" s="211">
        <v>0.12371538196941806</v>
      </c>
      <c r="E2007" s="211">
        <v>7.6122237290932926E-2</v>
      </c>
      <c r="F2007" s="211">
        <v>7.9340971163138888E-2</v>
      </c>
      <c r="G2007" s="211">
        <v>0.12497695756929154</v>
      </c>
      <c r="H2007" s="211">
        <v>0.11300363946831192</v>
      </c>
      <c r="I2007" s="211">
        <v>0.50568878935574912</v>
      </c>
      <c r="J2007" s="211">
        <v>0.43871049469219325</v>
      </c>
      <c r="K2007" s="211">
        <v>0.62868113032020922</v>
      </c>
      <c r="L2007" s="211">
        <v>0.27748512063867159</v>
      </c>
      <c r="M2007" s="211">
        <v>0.10574905879910416</v>
      </c>
      <c r="N2007" s="211">
        <v>0.47774338526470295</v>
      </c>
      <c r="O2007" s="211">
        <v>0.64364978626635683</v>
      </c>
      <c r="P2007" s="211">
        <v>6.9038145305867063E-2</v>
      </c>
      <c r="Q2007" s="211">
        <v>8.1701728676245491E-2</v>
      </c>
      <c r="R2007" s="211">
        <v>0.41625354791053742</v>
      </c>
      <c r="S2007" s="211">
        <v>0.30864037364637648</v>
      </c>
      <c r="T2007" s="211">
        <v>0.49511999198135426</v>
      </c>
      <c r="U2007" s="211">
        <v>0.55227482319931653</v>
      </c>
      <c r="V2007" s="211">
        <v>0.14736963740798797</v>
      </c>
      <c r="W2007" s="211">
        <v>0.58250683532668623</v>
      </c>
      <c r="X2007" s="211">
        <v>0.40128516142502318</v>
      </c>
      <c r="Y2007" s="211">
        <v>0.65120984474484422</v>
      </c>
      <c r="Z2007" s="211">
        <v>0.14893165604653602</v>
      </c>
      <c r="AA2007" s="212">
        <v>0.11649677475298681</v>
      </c>
    </row>
    <row r="2008" spans="1:27" x14ac:dyDescent="0.35">
      <c r="A2008" s="210" t="s">
        <v>2684</v>
      </c>
      <c r="B2008" s="217">
        <v>129.43442165400947</v>
      </c>
      <c r="C2008" s="211">
        <v>7.3307683267465493E-2</v>
      </c>
      <c r="D2008" s="211">
        <v>0.13210358958141866</v>
      </c>
      <c r="E2008" s="211">
        <v>7.3620811733663971E-2</v>
      </c>
      <c r="F2008" s="211">
        <v>0.11038992719790713</v>
      </c>
      <c r="G2008" s="211">
        <v>0.11960014847648399</v>
      </c>
      <c r="H2008" s="211">
        <v>0.12224696242057838</v>
      </c>
      <c r="I2008" s="211">
        <v>0.50379427707205027</v>
      </c>
      <c r="J2008" s="211">
        <v>0.44290598905640877</v>
      </c>
      <c r="K2008" s="211">
        <v>0.59806492458674554</v>
      </c>
      <c r="L2008" s="211">
        <v>0.26903412928558046</v>
      </c>
      <c r="M2008" s="211">
        <v>8.8981473179729154E-2</v>
      </c>
      <c r="N2008" s="211">
        <v>0.35579657429327144</v>
      </c>
      <c r="O2008" s="211">
        <v>0.71432352272323441</v>
      </c>
      <c r="P2008" s="211">
        <v>6.835332696430145E-2</v>
      </c>
      <c r="Q2008" s="211">
        <v>0.11843764790466829</v>
      </c>
      <c r="R2008" s="211">
        <v>0.44799732383383462</v>
      </c>
      <c r="S2008" s="211">
        <v>0.38166995811184923</v>
      </c>
      <c r="T2008" s="211">
        <v>0.53819869544980681</v>
      </c>
      <c r="U2008" s="211">
        <v>0.40286858313548413</v>
      </c>
      <c r="V2008" s="211">
        <v>7.3417055172049162E-2</v>
      </c>
      <c r="W2008" s="211">
        <v>0.54796985121169395</v>
      </c>
      <c r="X2008" s="211">
        <v>0.3858057275578971</v>
      </c>
      <c r="Y2008" s="211">
        <v>0.69803342984629135</v>
      </c>
      <c r="Z2008" s="211">
        <v>0.14689095183319872</v>
      </c>
      <c r="AA2008" s="212">
        <v>0.11494626001790995</v>
      </c>
    </row>
    <row r="2009" spans="1:27" x14ac:dyDescent="0.35">
      <c r="A2009" s="210" t="s">
        <v>2685</v>
      </c>
      <c r="B2009" s="217">
        <v>130.71744689095601</v>
      </c>
      <c r="C2009" s="211">
        <v>6.0199908313262149E-2</v>
      </c>
      <c r="D2009" s="211">
        <v>0.12875455337296879</v>
      </c>
      <c r="E2009" s="211">
        <v>8.2348636401252867E-2</v>
      </c>
      <c r="F2009" s="211">
        <v>8.5513832001240464E-2</v>
      </c>
      <c r="G2009" s="211">
        <v>0.11735139507347848</v>
      </c>
      <c r="H2009" s="211">
        <v>0.11569713375343491</v>
      </c>
      <c r="I2009" s="211">
        <v>0.5225711299296083</v>
      </c>
      <c r="J2009" s="211">
        <v>0.4235568085516509</v>
      </c>
      <c r="K2009" s="211">
        <v>0.54070770081550046</v>
      </c>
      <c r="L2009" s="211">
        <v>0.27692915119928796</v>
      </c>
      <c r="M2009" s="211">
        <v>9.5742939463404134E-2</v>
      </c>
      <c r="N2009" s="211">
        <v>0.389220462754504</v>
      </c>
      <c r="O2009" s="211">
        <v>0.7772948733131031</v>
      </c>
      <c r="P2009" s="211">
        <v>7.2775211587424254E-2</v>
      </c>
      <c r="Q2009" s="211">
        <v>0.11099858734019502</v>
      </c>
      <c r="R2009" s="211">
        <v>0.46398104576663302</v>
      </c>
      <c r="S2009" s="211">
        <v>0.38111068433552009</v>
      </c>
      <c r="T2009" s="211">
        <v>0.60178056288209869</v>
      </c>
      <c r="U2009" s="211">
        <v>0.5494179062759097</v>
      </c>
      <c r="V2009" s="211">
        <v>6.8796091267061932E-2</v>
      </c>
      <c r="W2009" s="211">
        <v>0.56753564378624088</v>
      </c>
      <c r="X2009" s="211">
        <v>0.30684546250472089</v>
      </c>
      <c r="Y2009" s="211">
        <v>0.6116992276744363</v>
      </c>
      <c r="Z2009" s="211">
        <v>0.14721982359478661</v>
      </c>
      <c r="AA2009" s="212">
        <v>0.12590179875651494</v>
      </c>
    </row>
    <row r="2010" spans="1:27" x14ac:dyDescent="0.35">
      <c r="A2010" s="210" t="s">
        <v>2686</v>
      </c>
      <c r="B2010" s="217">
        <v>157.30440758941293</v>
      </c>
      <c r="C2010" s="211">
        <v>6.1637802472389092E-2</v>
      </c>
      <c r="D2010" s="211">
        <v>0.12604674430945895</v>
      </c>
      <c r="E2010" s="211">
        <v>8.5528371509648787E-2</v>
      </c>
      <c r="F2010" s="211">
        <v>0.10569579713287314</v>
      </c>
      <c r="G2010" s="211">
        <v>0.11681690851987761</v>
      </c>
      <c r="H2010" s="211">
        <v>0.10999812909364057</v>
      </c>
      <c r="I2010" s="211">
        <v>0.51781616196996416</v>
      </c>
      <c r="J2010" s="211">
        <v>0.41044714407617905</v>
      </c>
      <c r="K2010" s="211">
        <v>0.64097312224802616</v>
      </c>
      <c r="L2010" s="211">
        <v>0.27645977681625272</v>
      </c>
      <c r="M2010" s="211">
        <v>0.10691270934278316</v>
      </c>
      <c r="N2010" s="211">
        <v>0.43066745591536715</v>
      </c>
      <c r="O2010" s="211">
        <v>0.53032923645035335</v>
      </c>
      <c r="P2010" s="211">
        <v>6.9883244393980165E-2</v>
      </c>
      <c r="Q2010" s="211">
        <v>4.7291030246012417E-2</v>
      </c>
      <c r="R2010" s="211">
        <v>0.43994008421325653</v>
      </c>
      <c r="S2010" s="211">
        <v>0.35302800775928689</v>
      </c>
      <c r="T2010" s="211">
        <v>0.57455885660723904</v>
      </c>
      <c r="U2010" s="211">
        <v>0.41116506057203794</v>
      </c>
      <c r="V2010" s="211">
        <v>0.14972264510744041</v>
      </c>
      <c r="W2010" s="211">
        <v>0.54744509410067743</v>
      </c>
      <c r="X2010" s="211">
        <v>0.3144057222972203</v>
      </c>
      <c r="Y2010" s="211">
        <v>0.56384384707336788</v>
      </c>
      <c r="Z2010" s="211">
        <v>0.14517776866264626</v>
      </c>
      <c r="AA2010" s="212">
        <v>0.11917089252722392</v>
      </c>
    </row>
    <row r="2011" spans="1:27" x14ac:dyDescent="0.35">
      <c r="A2011" s="210" t="s">
        <v>2687</v>
      </c>
      <c r="B2011" s="217">
        <v>148.15614418822685</v>
      </c>
      <c r="C2011" s="211">
        <v>6.9105738448039342E-2</v>
      </c>
      <c r="D2011" s="211">
        <v>0.1297014192702971</v>
      </c>
      <c r="E2011" s="211">
        <v>7.5320279905539564E-2</v>
      </c>
      <c r="F2011" s="211">
        <v>8.6073198911984949E-2</v>
      </c>
      <c r="G2011" s="211">
        <v>0.12090993218527453</v>
      </c>
      <c r="H2011" s="211">
        <v>0.12472393283298337</v>
      </c>
      <c r="I2011" s="211">
        <v>0.46567375356836493</v>
      </c>
      <c r="J2011" s="211">
        <v>0.46442043459000037</v>
      </c>
      <c r="K2011" s="211">
        <v>0.63414101701637771</v>
      </c>
      <c r="L2011" s="211">
        <v>0.27470543465116731</v>
      </c>
      <c r="M2011" s="211">
        <v>9.1956382426304273E-2</v>
      </c>
      <c r="N2011" s="211">
        <v>0.46039970839851863</v>
      </c>
      <c r="O2011" s="211">
        <v>0.75365587235152942</v>
      </c>
      <c r="P2011" s="211">
        <v>6.8015406252593558E-2</v>
      </c>
      <c r="Q2011" s="211">
        <v>0.11089566160717942</v>
      </c>
      <c r="R2011" s="211">
        <v>0.39898633010841783</v>
      </c>
      <c r="S2011" s="211">
        <v>0.34861201391603153</v>
      </c>
      <c r="T2011" s="211">
        <v>0.54600817609240726</v>
      </c>
      <c r="U2011" s="211">
        <v>0.39771737271227214</v>
      </c>
      <c r="V2011" s="211">
        <v>0.12176229208653001</v>
      </c>
      <c r="W2011" s="211">
        <v>0.59752707522971571</v>
      </c>
      <c r="X2011" s="211">
        <v>0.29429373306664691</v>
      </c>
      <c r="Y2011" s="211">
        <v>0.67949777987440663</v>
      </c>
      <c r="Z2011" s="211">
        <v>0.14761354481305894</v>
      </c>
      <c r="AA2011" s="212">
        <v>0.12045454159126538</v>
      </c>
    </row>
    <row r="2012" spans="1:27" x14ac:dyDescent="0.35">
      <c r="A2012" s="210" t="s">
        <v>2688</v>
      </c>
      <c r="B2012" s="217">
        <v>181.20148326399493</v>
      </c>
      <c r="C2012" s="211">
        <v>5.5551510821704314E-2</v>
      </c>
      <c r="D2012" s="211">
        <v>0.1257471002032973</v>
      </c>
      <c r="E2012" s="211">
        <v>8.1422220423519404E-2</v>
      </c>
      <c r="F2012" s="211">
        <v>0.11213656821448453</v>
      </c>
      <c r="G2012" s="211">
        <v>0.11957295206222304</v>
      </c>
      <c r="H2012" s="211">
        <v>0.11957932491174436</v>
      </c>
      <c r="I2012" s="211">
        <v>0.51128003609067929</v>
      </c>
      <c r="J2012" s="211">
        <v>0.41634847134099107</v>
      </c>
      <c r="K2012" s="211">
        <v>0.63264985712667221</v>
      </c>
      <c r="L2012" s="211">
        <v>0.26793524668813512</v>
      </c>
      <c r="M2012" s="211">
        <v>9.7771514843353724E-2</v>
      </c>
      <c r="N2012" s="211">
        <v>0.40891168836215064</v>
      </c>
      <c r="O2012" s="211">
        <v>0.70956205434310304</v>
      </c>
      <c r="P2012" s="211">
        <v>7.0203599780177595E-2</v>
      </c>
      <c r="Q2012" s="211">
        <v>6.5582411295003043E-2</v>
      </c>
      <c r="R2012" s="211">
        <v>0.42984199906568543</v>
      </c>
      <c r="S2012" s="211">
        <v>0.39634216894474877</v>
      </c>
      <c r="T2012" s="211">
        <v>0.56303205304784676</v>
      </c>
      <c r="U2012" s="211">
        <v>0.49835987997292636</v>
      </c>
      <c r="V2012" s="211">
        <v>0.13916444635121192</v>
      </c>
      <c r="W2012" s="211">
        <v>0.57698978149757463</v>
      </c>
      <c r="X2012" s="211">
        <v>0.25848399131941213</v>
      </c>
      <c r="Y2012" s="211">
        <v>0.68086539432873094</v>
      </c>
      <c r="Z2012" s="211">
        <v>0.14638240334751978</v>
      </c>
      <c r="AA2012" s="212">
        <v>0.11668430014963714</v>
      </c>
    </row>
    <row r="2013" spans="1:27" x14ac:dyDescent="0.35">
      <c r="A2013" s="210" t="s">
        <v>2689</v>
      </c>
      <c r="B2013" s="217">
        <v>139.22518945852414</v>
      </c>
      <c r="C2013" s="211">
        <v>4.899205187273372E-2</v>
      </c>
      <c r="D2013" s="211">
        <v>0.1324620159407586</v>
      </c>
      <c r="E2013" s="211">
        <v>7.6160557317846683E-2</v>
      </c>
      <c r="F2013" s="211">
        <v>8.6374326943090676E-2</v>
      </c>
      <c r="G2013" s="211">
        <v>0.12134442105375638</v>
      </c>
      <c r="H2013" s="211">
        <v>0.10843607557833038</v>
      </c>
      <c r="I2013" s="211">
        <v>0.47993949322485741</v>
      </c>
      <c r="J2013" s="211">
        <v>0.4596123230520251</v>
      </c>
      <c r="K2013" s="211">
        <v>0.5487304776380092</v>
      </c>
      <c r="L2013" s="211">
        <v>0.27885277438323408</v>
      </c>
      <c r="M2013" s="211">
        <v>8.7611197578367106E-2</v>
      </c>
      <c r="N2013" s="211">
        <v>0.48397093370461319</v>
      </c>
      <c r="O2013" s="211">
        <v>0.70754433944159689</v>
      </c>
      <c r="P2013" s="211">
        <v>7.1920752849581271E-2</v>
      </c>
      <c r="Q2013" s="211">
        <v>7.2967236012560929E-2</v>
      </c>
      <c r="R2013" s="211">
        <v>0.45781880485878712</v>
      </c>
      <c r="S2013" s="211">
        <v>0.3366836425086337</v>
      </c>
      <c r="T2013" s="211">
        <v>0.52959265377954978</v>
      </c>
      <c r="U2013" s="211">
        <v>0.40994786688668317</v>
      </c>
      <c r="V2013" s="211">
        <v>0.1189461944837809</v>
      </c>
      <c r="W2013" s="211">
        <v>0.52986683188645289</v>
      </c>
      <c r="X2013" s="211">
        <v>0.28344130859872629</v>
      </c>
      <c r="Y2013" s="211">
        <v>0.63940571605031071</v>
      </c>
      <c r="Z2013" s="211">
        <v>0.14693347583296906</v>
      </c>
      <c r="AA2013" s="212">
        <v>0.12089575541329231</v>
      </c>
    </row>
    <row r="2014" spans="1:27" x14ac:dyDescent="0.35">
      <c r="A2014" s="210" t="s">
        <v>2690</v>
      </c>
      <c r="B2014" s="217">
        <v>152.14361447532073</v>
      </c>
      <c r="C2014" s="211">
        <v>5.4192276526454627E-2</v>
      </c>
      <c r="D2014" s="211">
        <v>0.12461514934960563</v>
      </c>
      <c r="E2014" s="211">
        <v>7.5153639197946293E-2</v>
      </c>
      <c r="F2014" s="211">
        <v>7.664917165957412E-2</v>
      </c>
      <c r="G2014" s="211">
        <v>0.11810310166220839</v>
      </c>
      <c r="H2014" s="211">
        <v>0.11970222626978572</v>
      </c>
      <c r="I2014" s="211">
        <v>0.51481728213831623</v>
      </c>
      <c r="J2014" s="211">
        <v>0.43695230079247699</v>
      </c>
      <c r="K2014" s="211">
        <v>0.54582108284712272</v>
      </c>
      <c r="L2014" s="211">
        <v>0.27609183314622188</v>
      </c>
      <c r="M2014" s="211">
        <v>0.10268403260017142</v>
      </c>
      <c r="N2014" s="211">
        <v>0.39087107649425668</v>
      </c>
      <c r="O2014" s="211">
        <v>0.74210106807076448</v>
      </c>
      <c r="P2014" s="211">
        <v>7.3648648113305723E-2</v>
      </c>
      <c r="Q2014" s="211">
        <v>5.5486732490414831E-2</v>
      </c>
      <c r="R2014" s="211">
        <v>0.47150286741767328</v>
      </c>
      <c r="S2014" s="211">
        <v>0.36637456944491864</v>
      </c>
      <c r="T2014" s="211">
        <v>0.50802749887967091</v>
      </c>
      <c r="U2014" s="211">
        <v>0.3122146178169849</v>
      </c>
      <c r="V2014" s="211">
        <v>0.17798640022568959</v>
      </c>
      <c r="W2014" s="211">
        <v>0.47548567147509357</v>
      </c>
      <c r="X2014" s="211">
        <v>0.32729994960684772</v>
      </c>
      <c r="Y2014" s="211">
        <v>0.65118430350638401</v>
      </c>
      <c r="Z2014" s="211">
        <v>0.14478971981595343</v>
      </c>
      <c r="AA2014" s="212">
        <v>0.11978282680319537</v>
      </c>
    </row>
    <row r="2015" spans="1:27" x14ac:dyDescent="0.35">
      <c r="A2015" s="210" t="s">
        <v>2691</v>
      </c>
      <c r="B2015" s="217">
        <v>159.71954383822572</v>
      </c>
      <c r="C2015" s="211">
        <v>7.8575783589323878E-2</v>
      </c>
      <c r="D2015" s="211">
        <v>0.12616721797142433</v>
      </c>
      <c r="E2015" s="211">
        <v>7.3079206957020193E-2</v>
      </c>
      <c r="F2015" s="211">
        <v>9.5097342111679917E-2</v>
      </c>
      <c r="G2015" s="211">
        <v>0.12233766344131038</v>
      </c>
      <c r="H2015" s="211">
        <v>0.11133576769064106</v>
      </c>
      <c r="I2015" s="211">
        <v>0.44081910269749752</v>
      </c>
      <c r="J2015" s="211">
        <v>0.47006173516625988</v>
      </c>
      <c r="K2015" s="211">
        <v>0.56360166564366843</v>
      </c>
      <c r="L2015" s="211">
        <v>0.28155381487350367</v>
      </c>
      <c r="M2015" s="211">
        <v>0.10304067606692477</v>
      </c>
      <c r="N2015" s="211">
        <v>0.40136075949986449</v>
      </c>
      <c r="O2015" s="211">
        <v>0.77117631959145327</v>
      </c>
      <c r="P2015" s="211">
        <v>6.6534414310966003E-2</v>
      </c>
      <c r="Q2015" s="211">
        <v>7.9427473275829108E-2</v>
      </c>
      <c r="R2015" s="211">
        <v>0.44379845549919922</v>
      </c>
      <c r="S2015" s="211">
        <v>0.4167074051548576</v>
      </c>
      <c r="T2015" s="211">
        <v>0.53512393424039528</v>
      </c>
      <c r="U2015" s="211">
        <v>0.34081032405758649</v>
      </c>
      <c r="V2015" s="211">
        <v>0.18199619204477135</v>
      </c>
      <c r="W2015" s="211">
        <v>0.51265940804090127</v>
      </c>
      <c r="X2015" s="211">
        <v>0.2509893819559309</v>
      </c>
      <c r="Y2015" s="211">
        <v>0.64217536785138785</v>
      </c>
      <c r="Z2015" s="211">
        <v>0.14832097289776611</v>
      </c>
      <c r="AA2015" s="212">
        <v>0.11451217518180584</v>
      </c>
    </row>
    <row r="2016" spans="1:27" x14ac:dyDescent="0.35">
      <c r="A2016" s="210" t="s">
        <v>2692</v>
      </c>
      <c r="B2016" s="217">
        <v>140.44865765829672</v>
      </c>
      <c r="C2016" s="211">
        <v>5.0900703387330236E-2</v>
      </c>
      <c r="D2016" s="211">
        <v>0.11452428497659638</v>
      </c>
      <c r="E2016" s="211">
        <v>8.3853860387532911E-2</v>
      </c>
      <c r="F2016" s="211">
        <v>0.10912428655212882</v>
      </c>
      <c r="G2016" s="211">
        <v>0.11924845520206825</v>
      </c>
      <c r="H2016" s="211">
        <v>0.11581839038407765</v>
      </c>
      <c r="I2016" s="211">
        <v>0.46950421666846109</v>
      </c>
      <c r="J2016" s="211">
        <v>0.45058021803694326</v>
      </c>
      <c r="K2016" s="211">
        <v>0.50402014257293892</v>
      </c>
      <c r="L2016" s="211">
        <v>0.26542036979256117</v>
      </c>
      <c r="M2016" s="211">
        <v>9.6537603897989044E-2</v>
      </c>
      <c r="N2016" s="211">
        <v>0.46854066072000505</v>
      </c>
      <c r="O2016" s="211">
        <v>0.74446940096942527</v>
      </c>
      <c r="P2016" s="211">
        <v>6.3432665178396297E-2</v>
      </c>
      <c r="Q2016" s="211">
        <v>5.9916129095899939E-2</v>
      </c>
      <c r="R2016" s="211">
        <v>0.3971345760837342</v>
      </c>
      <c r="S2016" s="211">
        <v>0.36909747236050072</v>
      </c>
      <c r="T2016" s="211">
        <v>0.62552516436314287</v>
      </c>
      <c r="U2016" s="211">
        <v>0.40455613139517471</v>
      </c>
      <c r="V2016" s="211">
        <v>0.13267442878439231</v>
      </c>
      <c r="W2016" s="211">
        <v>0.55489308408823868</v>
      </c>
      <c r="X2016" s="211">
        <v>0.33676113593751328</v>
      </c>
      <c r="Y2016" s="211">
        <v>0.67282826438494192</v>
      </c>
      <c r="Z2016" s="211">
        <v>0.14197883265406441</v>
      </c>
      <c r="AA2016" s="212">
        <v>0.11970584183989312</v>
      </c>
    </row>
    <row r="2017" spans="1:27" x14ac:dyDescent="0.35">
      <c r="A2017" s="210" t="s">
        <v>2693</v>
      </c>
      <c r="B2017" s="217">
        <v>110.25721560202076</v>
      </c>
      <c r="C2017" s="211">
        <v>4.9150143377083122E-2</v>
      </c>
      <c r="D2017" s="211">
        <v>0.12134934514794141</v>
      </c>
      <c r="E2017" s="211">
        <v>8.1903075788641616E-2</v>
      </c>
      <c r="F2017" s="211">
        <v>0.11068460640615624</v>
      </c>
      <c r="G2017" s="211">
        <v>0.12164296223462648</v>
      </c>
      <c r="H2017" s="211">
        <v>0.12425840399727331</v>
      </c>
      <c r="I2017" s="211">
        <v>0.4480592581161274</v>
      </c>
      <c r="J2017" s="211">
        <v>0.44161883200797969</v>
      </c>
      <c r="K2017" s="211">
        <v>0.59753837762682949</v>
      </c>
      <c r="L2017" s="211">
        <v>0.26978871569102925</v>
      </c>
      <c r="M2017" s="211">
        <v>0.10890305548439372</v>
      </c>
      <c r="N2017" s="211">
        <v>0.37785307264607138</v>
      </c>
      <c r="O2017" s="211">
        <v>0.58162056785534921</v>
      </c>
      <c r="P2017" s="211">
        <v>6.7907574864471035E-2</v>
      </c>
      <c r="Q2017" s="211">
        <v>0.13309289618146541</v>
      </c>
      <c r="R2017" s="211">
        <v>0.44476663410052886</v>
      </c>
      <c r="S2017" s="211">
        <v>0.30027893708652409</v>
      </c>
      <c r="T2017" s="211">
        <v>0.47642011626972924</v>
      </c>
      <c r="U2017" s="211">
        <v>0.33351739034279126</v>
      </c>
      <c r="V2017" s="211">
        <v>7.9081743261488979E-2</v>
      </c>
      <c r="W2017" s="211">
        <v>0.52068652158225948</v>
      </c>
      <c r="X2017" s="211">
        <v>0.26008568424876227</v>
      </c>
      <c r="Y2017" s="211">
        <v>0.59673782787435559</v>
      </c>
      <c r="Z2017" s="211">
        <v>0.14565723668322478</v>
      </c>
      <c r="AA2017" s="212">
        <v>0.12358606579454727</v>
      </c>
    </row>
    <row r="2018" spans="1:27" x14ac:dyDescent="0.35">
      <c r="A2018" s="210" t="s">
        <v>2694</v>
      </c>
      <c r="B2018" s="217">
        <v>154.85910019497794</v>
      </c>
      <c r="C2018" s="211">
        <v>8.8105312191725779E-2</v>
      </c>
      <c r="D2018" s="211">
        <v>0.12699541048584079</v>
      </c>
      <c r="E2018" s="211">
        <v>7.6176984500029396E-2</v>
      </c>
      <c r="F2018" s="211">
        <v>0.10484159103446515</v>
      </c>
      <c r="G2018" s="211">
        <v>0.12679604762742577</v>
      </c>
      <c r="H2018" s="211">
        <v>0.11710104505111459</v>
      </c>
      <c r="I2018" s="211">
        <v>0.45015934461509266</v>
      </c>
      <c r="J2018" s="211">
        <v>0.4800388378948135</v>
      </c>
      <c r="K2018" s="211">
        <v>0.61672208915890647</v>
      </c>
      <c r="L2018" s="211">
        <v>0.2760735398115356</v>
      </c>
      <c r="M2018" s="211">
        <v>9.3732084270076371E-2</v>
      </c>
      <c r="N2018" s="211">
        <v>0.3389704786183938</v>
      </c>
      <c r="O2018" s="211">
        <v>0.69190979631996585</v>
      </c>
      <c r="P2018" s="211">
        <v>6.4147948251860085E-2</v>
      </c>
      <c r="Q2018" s="211">
        <v>0.1070216993362138</v>
      </c>
      <c r="R2018" s="211">
        <v>0.44586917270943571</v>
      </c>
      <c r="S2018" s="211">
        <v>0.4048049011800558</v>
      </c>
      <c r="T2018" s="211">
        <v>0.58304675711891574</v>
      </c>
      <c r="U2018" s="211">
        <v>0.33872318071419527</v>
      </c>
      <c r="V2018" s="211">
        <v>0.1567396994502559</v>
      </c>
      <c r="W2018" s="211">
        <v>0.59260979609021769</v>
      </c>
      <c r="X2018" s="211">
        <v>0.30337584279038865</v>
      </c>
      <c r="Y2018" s="211">
        <v>0.77309562467398385</v>
      </c>
      <c r="Z2018" s="211">
        <v>0.14998250945062647</v>
      </c>
      <c r="AA2018" s="212">
        <v>0.1165005413235367</v>
      </c>
    </row>
    <row r="2019" spans="1:27" x14ac:dyDescent="0.35">
      <c r="A2019" s="210" t="s">
        <v>2695</v>
      </c>
      <c r="B2019" s="217">
        <v>124.42697378472521</v>
      </c>
      <c r="C2019" s="211">
        <v>6.0795571553273114E-2</v>
      </c>
      <c r="D2019" s="211">
        <v>0.11247673250323455</v>
      </c>
      <c r="E2019" s="211">
        <v>7.0978030203559653E-2</v>
      </c>
      <c r="F2019" s="211">
        <v>8.9683099324880944E-2</v>
      </c>
      <c r="G2019" s="211">
        <v>0.12403503884397862</v>
      </c>
      <c r="H2019" s="211">
        <v>0.10405816155750121</v>
      </c>
      <c r="I2019" s="211">
        <v>0.50926481745918306</v>
      </c>
      <c r="J2019" s="211">
        <v>0.47159983646405124</v>
      </c>
      <c r="K2019" s="211">
        <v>0.54825190157591108</v>
      </c>
      <c r="L2019" s="211">
        <v>0.26917717955443954</v>
      </c>
      <c r="M2019" s="211">
        <v>0.10488039408464114</v>
      </c>
      <c r="N2019" s="211">
        <v>0.41710679554645025</v>
      </c>
      <c r="O2019" s="211">
        <v>0.66014155077374947</v>
      </c>
      <c r="P2019" s="211">
        <v>6.9307626786872523E-2</v>
      </c>
      <c r="Q2019" s="211">
        <v>0.1216465897316539</v>
      </c>
      <c r="R2019" s="211">
        <v>0.46688870841678548</v>
      </c>
      <c r="S2019" s="211">
        <v>0.30633384303514327</v>
      </c>
      <c r="T2019" s="211">
        <v>0.55260901031052612</v>
      </c>
      <c r="U2019" s="211">
        <v>0.46530757444290072</v>
      </c>
      <c r="V2019" s="211">
        <v>7.1820582953812356E-2</v>
      </c>
      <c r="W2019" s="211">
        <v>0.62123321577567048</v>
      </c>
      <c r="X2019" s="211">
        <v>0.3968089566660038</v>
      </c>
      <c r="Y2019" s="211">
        <v>0.59786167711723814</v>
      </c>
      <c r="Z2019" s="211">
        <v>0.14720911471130932</v>
      </c>
      <c r="AA2019" s="212">
        <v>0.11892255829842149</v>
      </c>
    </row>
    <row r="2020" spans="1:27" x14ac:dyDescent="0.35">
      <c r="A2020" s="210" t="s">
        <v>2696</v>
      </c>
      <c r="B2020" s="217">
        <v>115.02407018012829</v>
      </c>
      <c r="C2020" s="211">
        <v>6.7432673769311502E-2</v>
      </c>
      <c r="D2020" s="211">
        <v>0.1213054689920941</v>
      </c>
      <c r="E2020" s="211">
        <v>7.2457112895656386E-2</v>
      </c>
      <c r="F2020" s="211">
        <v>9.7985794633969142E-2</v>
      </c>
      <c r="G2020" s="211">
        <v>0.11950861775236887</v>
      </c>
      <c r="H2020" s="211">
        <v>0.11794892271451726</v>
      </c>
      <c r="I2020" s="211">
        <v>0.51090761386168004</v>
      </c>
      <c r="J2020" s="211">
        <v>0.43389314271063412</v>
      </c>
      <c r="K2020" s="211">
        <v>0.55822073094274272</v>
      </c>
      <c r="L2020" s="211">
        <v>0.27015362805395493</v>
      </c>
      <c r="M2020" s="211">
        <v>9.2962835146811973E-2</v>
      </c>
      <c r="N2020" s="211">
        <v>0.44327101537976216</v>
      </c>
      <c r="O2020" s="211">
        <v>0.71649905610938813</v>
      </c>
      <c r="P2020" s="211">
        <v>6.9199625264751513E-2</v>
      </c>
      <c r="Q2020" s="211">
        <v>5.970758791227572E-2</v>
      </c>
      <c r="R2020" s="211">
        <v>0.38689895081780629</v>
      </c>
      <c r="S2020" s="211">
        <v>0.30145501085373738</v>
      </c>
      <c r="T2020" s="211">
        <v>0.54104073887127946</v>
      </c>
      <c r="U2020" s="211">
        <v>0.34677804460198258</v>
      </c>
      <c r="V2020" s="211">
        <v>0.10349177214883203</v>
      </c>
      <c r="W2020" s="211">
        <v>0.4804798517354516</v>
      </c>
      <c r="X2020" s="211">
        <v>0.3018856028204317</v>
      </c>
      <c r="Y2020" s="211">
        <v>0.63534382671603995</v>
      </c>
      <c r="Z2020" s="211">
        <v>0.14878176955535619</v>
      </c>
      <c r="AA2020" s="212">
        <v>0.12656327836184578</v>
      </c>
    </row>
    <row r="2021" spans="1:27" x14ac:dyDescent="0.35">
      <c r="A2021" s="210" t="s">
        <v>2697</v>
      </c>
      <c r="B2021" s="217">
        <v>161.30796754117628</v>
      </c>
      <c r="C2021" s="211">
        <v>5.7222847485533697E-2</v>
      </c>
      <c r="D2021" s="211">
        <v>0.13157840246926633</v>
      </c>
      <c r="E2021" s="211">
        <v>7.5410481573590052E-2</v>
      </c>
      <c r="F2021" s="211">
        <v>9.7097038238309535E-2</v>
      </c>
      <c r="G2021" s="211">
        <v>0.12169322045853848</v>
      </c>
      <c r="H2021" s="211">
        <v>0.12124422976589772</v>
      </c>
      <c r="I2021" s="211">
        <v>0.44561207459585828</v>
      </c>
      <c r="J2021" s="211">
        <v>0.45150422958423658</v>
      </c>
      <c r="K2021" s="211">
        <v>0.62622315769597026</v>
      </c>
      <c r="L2021" s="211">
        <v>0.27984281853962512</v>
      </c>
      <c r="M2021" s="211">
        <v>0.10284018220403626</v>
      </c>
      <c r="N2021" s="211">
        <v>0.47054995303816505</v>
      </c>
      <c r="O2021" s="211">
        <v>0.56231410259797021</v>
      </c>
      <c r="P2021" s="211">
        <v>6.771496429209603E-2</v>
      </c>
      <c r="Q2021" s="211">
        <v>4.632041036606889E-2</v>
      </c>
      <c r="R2021" s="211">
        <v>0.47825198588820683</v>
      </c>
      <c r="S2021" s="211">
        <v>0.35776695229304084</v>
      </c>
      <c r="T2021" s="211">
        <v>0.55219746730396124</v>
      </c>
      <c r="U2021" s="211">
        <v>0.43912369919090244</v>
      </c>
      <c r="V2021" s="211">
        <v>0.15402830849357724</v>
      </c>
      <c r="W2021" s="211">
        <v>0.54776679736825284</v>
      </c>
      <c r="X2021" s="211">
        <v>0.28546876960512346</v>
      </c>
      <c r="Y2021" s="211">
        <v>0.68039965478841069</v>
      </c>
      <c r="Z2021" s="211">
        <v>0.14957407098464059</v>
      </c>
      <c r="AA2021" s="212">
        <v>0.12242000325318204</v>
      </c>
    </row>
    <row r="2022" spans="1:27" x14ac:dyDescent="0.35">
      <c r="A2022" s="210" t="s">
        <v>2698</v>
      </c>
      <c r="B2022" s="217">
        <v>112.00981424746223</v>
      </c>
      <c r="C2022" s="211">
        <v>8.0979764185771339E-2</v>
      </c>
      <c r="D2022" s="211">
        <v>0.11621748803712571</v>
      </c>
      <c r="E2022" s="211">
        <v>7.0594212443892773E-2</v>
      </c>
      <c r="F2022" s="211">
        <v>7.8540451619986879E-2</v>
      </c>
      <c r="G2022" s="211">
        <v>0.12460326299012293</v>
      </c>
      <c r="H2022" s="211">
        <v>0.10837093740925152</v>
      </c>
      <c r="I2022" s="211">
        <v>0.49151044976932901</v>
      </c>
      <c r="J2022" s="211">
        <v>0.4009391682835558</v>
      </c>
      <c r="K2022" s="211">
        <v>0.59686045052300651</v>
      </c>
      <c r="L2022" s="211">
        <v>0.27465374073738369</v>
      </c>
      <c r="M2022" s="211">
        <v>0.10249955875088224</v>
      </c>
      <c r="N2022" s="211">
        <v>0.35423394798767432</v>
      </c>
      <c r="O2022" s="211">
        <v>0.69564227455903749</v>
      </c>
      <c r="P2022" s="211">
        <v>7.1554690541220656E-2</v>
      </c>
      <c r="Q2022" s="211">
        <v>9.9068234500092806E-2</v>
      </c>
      <c r="R2022" s="211">
        <v>0.4668694673019364</v>
      </c>
      <c r="S2022" s="211">
        <v>0.31736384563806447</v>
      </c>
      <c r="T2022" s="211">
        <v>0.56399975300458172</v>
      </c>
      <c r="U2022" s="211">
        <v>0.39568710306086829</v>
      </c>
      <c r="V2022" s="211">
        <v>6.2478052118748045E-2</v>
      </c>
      <c r="W2022" s="211">
        <v>0.52912574028545722</v>
      </c>
      <c r="X2022" s="211">
        <v>0.37043272737932986</v>
      </c>
      <c r="Y2022" s="211">
        <v>0.61661177310374793</v>
      </c>
      <c r="Z2022" s="211">
        <v>0.14864069873800925</v>
      </c>
      <c r="AA2022" s="212">
        <v>0.12383716299788691</v>
      </c>
    </row>
    <row r="2023" spans="1:27" x14ac:dyDescent="0.35">
      <c r="A2023" s="210" t="s">
        <v>2699</v>
      </c>
      <c r="B2023" s="217">
        <v>133.39592018051641</v>
      </c>
      <c r="C2023" s="211">
        <v>7.2542646704854691E-2</v>
      </c>
      <c r="D2023" s="211">
        <v>0.12551942088807838</v>
      </c>
      <c r="E2023" s="211">
        <v>7.7410594844268099E-2</v>
      </c>
      <c r="F2023" s="211">
        <v>8.7943888127478262E-2</v>
      </c>
      <c r="G2023" s="211">
        <v>0.11820352366641239</v>
      </c>
      <c r="H2023" s="211">
        <v>0.1221157217070937</v>
      </c>
      <c r="I2023" s="211">
        <v>0.47848348096926019</v>
      </c>
      <c r="J2023" s="211">
        <v>0.4275664285231161</v>
      </c>
      <c r="K2023" s="211">
        <v>0.61227606076404928</v>
      </c>
      <c r="L2023" s="211">
        <v>0.27614998700535298</v>
      </c>
      <c r="M2023" s="211">
        <v>0.1004383202484621</v>
      </c>
      <c r="N2023" s="211">
        <v>0.3843725696774708</v>
      </c>
      <c r="O2023" s="211">
        <v>0.66352179809649736</v>
      </c>
      <c r="P2023" s="211">
        <v>7.0376954861063032E-2</v>
      </c>
      <c r="Q2023" s="211">
        <v>5.3299199110280138E-2</v>
      </c>
      <c r="R2023" s="211">
        <v>0.45931582399022236</v>
      </c>
      <c r="S2023" s="211">
        <v>0.28173257197436258</v>
      </c>
      <c r="T2023" s="211">
        <v>0.56919750474514974</v>
      </c>
      <c r="U2023" s="211">
        <v>0.37502440673347409</v>
      </c>
      <c r="V2023" s="211">
        <v>0.11328126918473952</v>
      </c>
      <c r="W2023" s="211">
        <v>0.54567059758394243</v>
      </c>
      <c r="X2023" s="211">
        <v>0.29203656550209656</v>
      </c>
      <c r="Y2023" s="211">
        <v>0.60378662504206848</v>
      </c>
      <c r="Z2023" s="211">
        <v>0.14770135499589374</v>
      </c>
      <c r="AA2023" s="212">
        <v>0.12093074163353341</v>
      </c>
    </row>
    <row r="2024" spans="1:27" x14ac:dyDescent="0.35">
      <c r="A2024" s="210" t="s">
        <v>2700</v>
      </c>
      <c r="B2024" s="217">
        <v>119.97022731770463</v>
      </c>
      <c r="C2024" s="211">
        <v>8.0628392514670924E-2</v>
      </c>
      <c r="D2024" s="211">
        <v>0.12661820779367761</v>
      </c>
      <c r="E2024" s="211">
        <v>7.0544120285026268E-2</v>
      </c>
      <c r="F2024" s="211">
        <v>8.1705875982595474E-2</v>
      </c>
      <c r="G2024" s="211">
        <v>0.11700899960013582</v>
      </c>
      <c r="H2024" s="211">
        <v>0.12607388143583415</v>
      </c>
      <c r="I2024" s="211">
        <v>0.52396493897421914</v>
      </c>
      <c r="J2024" s="211">
        <v>0.43006844853808768</v>
      </c>
      <c r="K2024" s="211">
        <v>0.64301089750825269</v>
      </c>
      <c r="L2024" s="211">
        <v>0.27505100820671624</v>
      </c>
      <c r="M2024" s="211">
        <v>0.10259625452727042</v>
      </c>
      <c r="N2024" s="211">
        <v>0.45114183934906799</v>
      </c>
      <c r="O2024" s="211">
        <v>0.67003301470214338</v>
      </c>
      <c r="P2024" s="211">
        <v>6.6091065418459563E-2</v>
      </c>
      <c r="Q2024" s="211">
        <v>6.8549593104038201E-2</v>
      </c>
      <c r="R2024" s="211">
        <v>0.43422235383637853</v>
      </c>
      <c r="S2024" s="211">
        <v>0.33927875157018816</v>
      </c>
      <c r="T2024" s="211">
        <v>0.60071372411702928</v>
      </c>
      <c r="U2024" s="211">
        <v>0.43254170253639446</v>
      </c>
      <c r="V2024" s="211">
        <v>7.4649103575563286E-2</v>
      </c>
      <c r="W2024" s="211">
        <v>0.54020791929047551</v>
      </c>
      <c r="X2024" s="211">
        <v>0.25912952063439704</v>
      </c>
      <c r="Y2024" s="211">
        <v>0.58692352568550021</v>
      </c>
      <c r="Z2024" s="211">
        <v>0.14117952450731988</v>
      </c>
      <c r="AA2024" s="212">
        <v>0.12284713501054885</v>
      </c>
    </row>
    <row r="2025" spans="1:27" x14ac:dyDescent="0.35">
      <c r="A2025" s="210" t="s">
        <v>2701</v>
      </c>
      <c r="B2025" s="217">
        <v>133.07420833857461</v>
      </c>
      <c r="C2025" s="211">
        <v>5.7214983819542028E-2</v>
      </c>
      <c r="D2025" s="211">
        <v>0.13057069892398093</v>
      </c>
      <c r="E2025" s="211">
        <v>7.554736909708927E-2</v>
      </c>
      <c r="F2025" s="211">
        <v>8.2452341689649655E-2</v>
      </c>
      <c r="G2025" s="211">
        <v>0.1164686936209782</v>
      </c>
      <c r="H2025" s="211">
        <v>0.12712709452902288</v>
      </c>
      <c r="I2025" s="211">
        <v>0.47776096099535703</v>
      </c>
      <c r="J2025" s="211">
        <v>0.39789866489434816</v>
      </c>
      <c r="K2025" s="211">
        <v>0.63908514359790358</v>
      </c>
      <c r="L2025" s="211">
        <v>0.27761287659776523</v>
      </c>
      <c r="M2025" s="211">
        <v>8.7652193397590172E-2</v>
      </c>
      <c r="N2025" s="211">
        <v>0.47691708642661018</v>
      </c>
      <c r="O2025" s="211">
        <v>0.76840247320370658</v>
      </c>
      <c r="P2025" s="211">
        <v>6.8259178054315015E-2</v>
      </c>
      <c r="Q2025" s="211">
        <v>0.12327916936332012</v>
      </c>
      <c r="R2025" s="211">
        <v>0.45075496110398872</v>
      </c>
      <c r="S2025" s="211">
        <v>0.33680692029790843</v>
      </c>
      <c r="T2025" s="211">
        <v>0.51708163601983825</v>
      </c>
      <c r="U2025" s="211">
        <v>0.421830525617439</v>
      </c>
      <c r="V2025" s="211">
        <v>9.1369115951409646E-2</v>
      </c>
      <c r="W2025" s="211">
        <v>0.60195154446114207</v>
      </c>
      <c r="X2025" s="211">
        <v>0.3509693372467852</v>
      </c>
      <c r="Y2025" s="211">
        <v>0.7047293718150065</v>
      </c>
      <c r="Z2025" s="211">
        <v>0.14197417740461046</v>
      </c>
      <c r="AA2025" s="212">
        <v>0.12482969624950217</v>
      </c>
    </row>
    <row r="2026" spans="1:27" x14ac:dyDescent="0.35">
      <c r="A2026" s="210" t="s">
        <v>2702</v>
      </c>
      <c r="B2026" s="217">
        <v>134.82374833582827</v>
      </c>
      <c r="C2026" s="211">
        <v>5.9893232384345726E-2</v>
      </c>
      <c r="D2026" s="211">
        <v>0.12964880140734894</v>
      </c>
      <c r="E2026" s="211">
        <v>7.6564303134693062E-2</v>
      </c>
      <c r="F2026" s="211">
        <v>7.8841269841456188E-2</v>
      </c>
      <c r="G2026" s="211">
        <v>0.12251369654052181</v>
      </c>
      <c r="H2026" s="211">
        <v>0.11297264424178988</v>
      </c>
      <c r="I2026" s="211">
        <v>0.50649641734975326</v>
      </c>
      <c r="J2026" s="211">
        <v>0.4292099510669557</v>
      </c>
      <c r="K2026" s="211">
        <v>0.60994642422837253</v>
      </c>
      <c r="L2026" s="211">
        <v>0.281821659130918</v>
      </c>
      <c r="M2026" s="211">
        <v>9.4794222317380841E-2</v>
      </c>
      <c r="N2026" s="211">
        <v>0.42449427732876854</v>
      </c>
      <c r="O2026" s="211">
        <v>0.63208153168285897</v>
      </c>
      <c r="P2026" s="211">
        <v>6.8606279454209704E-2</v>
      </c>
      <c r="Q2026" s="211">
        <v>0.11768585492257955</v>
      </c>
      <c r="R2026" s="211">
        <v>0.4774711406316457</v>
      </c>
      <c r="S2026" s="211">
        <v>0.3013178257370992</v>
      </c>
      <c r="T2026" s="211">
        <v>0.59275183233964202</v>
      </c>
      <c r="U2026" s="211">
        <v>0.52681246240435942</v>
      </c>
      <c r="V2026" s="211">
        <v>8.7350621390989411E-2</v>
      </c>
      <c r="W2026" s="211">
        <v>0.53524408252087796</v>
      </c>
      <c r="X2026" s="211">
        <v>0.26886898098247802</v>
      </c>
      <c r="Y2026" s="211">
        <v>0.55168764236262158</v>
      </c>
      <c r="Z2026" s="211">
        <v>0.14796683763194837</v>
      </c>
      <c r="AA2026" s="212">
        <v>0.11977716495241592</v>
      </c>
    </row>
    <row r="2027" spans="1:27" x14ac:dyDescent="0.35">
      <c r="A2027" s="210" t="s">
        <v>2703</v>
      </c>
      <c r="B2027" s="217">
        <v>112.13608780239825</v>
      </c>
      <c r="C2027" s="211">
        <v>5.225225177792861E-2</v>
      </c>
      <c r="D2027" s="211">
        <v>0.12485963261336605</v>
      </c>
      <c r="E2027" s="211">
        <v>7.1740670377206786E-2</v>
      </c>
      <c r="F2027" s="211">
        <v>9.8165722251601403E-2</v>
      </c>
      <c r="G2027" s="211">
        <v>0.11590676403036435</v>
      </c>
      <c r="H2027" s="211">
        <v>0.12057892297503046</v>
      </c>
      <c r="I2027" s="211">
        <v>0.40905403306855836</v>
      </c>
      <c r="J2027" s="211">
        <v>0.49535022122620231</v>
      </c>
      <c r="K2027" s="211">
        <v>0.6402421214502535</v>
      </c>
      <c r="L2027" s="211">
        <v>0.27382872738055009</v>
      </c>
      <c r="M2027" s="211">
        <v>9.8376588010390981E-2</v>
      </c>
      <c r="N2027" s="211">
        <v>0.44683324214082387</v>
      </c>
      <c r="O2027" s="211">
        <v>0.72252436157535871</v>
      </c>
      <c r="P2027" s="211">
        <v>6.4516520619081349E-2</v>
      </c>
      <c r="Q2027" s="211">
        <v>9.4837697397217674E-2</v>
      </c>
      <c r="R2027" s="211">
        <v>0.4732979649861111</v>
      </c>
      <c r="S2027" s="211">
        <v>0.30501699100126761</v>
      </c>
      <c r="T2027" s="211">
        <v>0.53393508944453649</v>
      </c>
      <c r="U2027" s="211">
        <v>0.44396207612172722</v>
      </c>
      <c r="V2027" s="211">
        <v>5.2347111989887452E-2</v>
      </c>
      <c r="W2027" s="211">
        <v>0.55933671147204589</v>
      </c>
      <c r="X2027" s="211">
        <v>0.24879628011214355</v>
      </c>
      <c r="Y2027" s="211">
        <v>0.60176454520245692</v>
      </c>
      <c r="Z2027" s="211">
        <v>0.14793471646595582</v>
      </c>
      <c r="AA2027" s="212">
        <v>0.11871674166315332</v>
      </c>
    </row>
    <row r="2028" spans="1:27" x14ac:dyDescent="0.35">
      <c r="A2028" s="210" t="s">
        <v>2704</v>
      </c>
      <c r="B2028" s="217">
        <v>131.16154782717345</v>
      </c>
      <c r="C2028" s="211">
        <v>5.7779461887081031E-2</v>
      </c>
      <c r="D2028" s="211">
        <v>0.11626327002907674</v>
      </c>
      <c r="E2028" s="211">
        <v>7.885233680362258E-2</v>
      </c>
      <c r="F2028" s="211">
        <v>9.2717525068847464E-2</v>
      </c>
      <c r="G2028" s="211">
        <v>0.12129047872219513</v>
      </c>
      <c r="H2028" s="211">
        <v>0.11999801162851174</v>
      </c>
      <c r="I2028" s="211">
        <v>0.43850261241379779</v>
      </c>
      <c r="J2028" s="211">
        <v>0.43715641540986044</v>
      </c>
      <c r="K2028" s="211">
        <v>0.590488879037114</v>
      </c>
      <c r="L2028" s="211">
        <v>0.27545064461947549</v>
      </c>
      <c r="M2028" s="211">
        <v>0.10256247269693844</v>
      </c>
      <c r="N2028" s="211">
        <v>0.34245543050330723</v>
      </c>
      <c r="O2028" s="211">
        <v>0.70839777650987346</v>
      </c>
      <c r="P2028" s="211">
        <v>6.374222997144699E-2</v>
      </c>
      <c r="Q2028" s="211">
        <v>0.10532239624017051</v>
      </c>
      <c r="R2028" s="211">
        <v>0.40614017553165727</v>
      </c>
      <c r="S2028" s="211">
        <v>0.28148779735721274</v>
      </c>
      <c r="T2028" s="211">
        <v>0.51226895327525024</v>
      </c>
      <c r="U2028" s="211">
        <v>0.49325519786456568</v>
      </c>
      <c r="V2028" s="211">
        <v>9.7036251499470969E-2</v>
      </c>
      <c r="W2028" s="211">
        <v>0.48642074265850471</v>
      </c>
      <c r="X2028" s="211">
        <v>0.34763372253737002</v>
      </c>
      <c r="Y2028" s="211">
        <v>0.62624053018125814</v>
      </c>
      <c r="Z2028" s="211">
        <v>0.14745228659275794</v>
      </c>
      <c r="AA2028" s="212">
        <v>0.11854589381187469</v>
      </c>
    </row>
    <row r="2029" spans="1:27" x14ac:dyDescent="0.35">
      <c r="A2029" s="210" t="s">
        <v>2705</v>
      </c>
      <c r="B2029" s="217">
        <v>148.86820209843106</v>
      </c>
      <c r="C2029" s="211">
        <v>6.1283510165455919E-2</v>
      </c>
      <c r="D2029" s="211">
        <v>0.11872521494402463</v>
      </c>
      <c r="E2029" s="211">
        <v>7.296424569196272E-2</v>
      </c>
      <c r="F2029" s="211">
        <v>0.11485123380413792</v>
      </c>
      <c r="G2029" s="211">
        <v>0.1176422881559243</v>
      </c>
      <c r="H2029" s="211">
        <v>0.11695790639292383</v>
      </c>
      <c r="I2029" s="211">
        <v>0.50748599120365467</v>
      </c>
      <c r="J2029" s="211">
        <v>0.46099225187068626</v>
      </c>
      <c r="K2029" s="211">
        <v>0.61917807607507025</v>
      </c>
      <c r="L2029" s="211">
        <v>0.27267305144531417</v>
      </c>
      <c r="M2029" s="211">
        <v>0.10086278889032285</v>
      </c>
      <c r="N2029" s="211">
        <v>0.46358333870307711</v>
      </c>
      <c r="O2029" s="211">
        <v>0.62092956266670463</v>
      </c>
      <c r="P2029" s="211">
        <v>7.2581118647603513E-2</v>
      </c>
      <c r="Q2029" s="211">
        <v>6.3984415025008415E-2</v>
      </c>
      <c r="R2029" s="211">
        <v>0.47856040993445448</v>
      </c>
      <c r="S2029" s="211">
        <v>0.33847664557838436</v>
      </c>
      <c r="T2029" s="211">
        <v>0.51072987906422207</v>
      </c>
      <c r="U2029" s="211">
        <v>0.54151128573411489</v>
      </c>
      <c r="V2029" s="211">
        <v>6.633257654794264E-2</v>
      </c>
      <c r="W2029" s="211">
        <v>0.51129045262066475</v>
      </c>
      <c r="X2029" s="211">
        <v>0.3921679767737003</v>
      </c>
      <c r="Y2029" s="211">
        <v>0.7384333132192491</v>
      </c>
      <c r="Z2029" s="211">
        <v>0.14718967588573234</v>
      </c>
      <c r="AA2029" s="212">
        <v>0.11468915668227891</v>
      </c>
    </row>
    <row r="2030" spans="1:27" x14ac:dyDescent="0.35">
      <c r="A2030" s="210" t="s">
        <v>2706</v>
      </c>
      <c r="B2030" s="217">
        <v>180.13256137309278</v>
      </c>
      <c r="C2030" s="211">
        <v>4.9872951930870255E-2</v>
      </c>
      <c r="D2030" s="211">
        <v>0.13054109681192544</v>
      </c>
      <c r="E2030" s="211">
        <v>7.4589845053534803E-2</v>
      </c>
      <c r="F2030" s="211">
        <v>9.3821543329437984E-2</v>
      </c>
      <c r="G2030" s="211">
        <v>0.12288982450409643</v>
      </c>
      <c r="H2030" s="211">
        <v>0.11810658560847817</v>
      </c>
      <c r="I2030" s="211">
        <v>0.50231317019489585</v>
      </c>
      <c r="J2030" s="211">
        <v>0.44078420248313754</v>
      </c>
      <c r="K2030" s="211">
        <v>0.6468567486385991</v>
      </c>
      <c r="L2030" s="211">
        <v>0.28027512594379139</v>
      </c>
      <c r="M2030" s="211">
        <v>0.1053431291925184</v>
      </c>
      <c r="N2030" s="211">
        <v>0.39286706870614174</v>
      </c>
      <c r="O2030" s="211">
        <v>0.70447883538572798</v>
      </c>
      <c r="P2030" s="211">
        <v>6.9339414894244805E-2</v>
      </c>
      <c r="Q2030" s="211">
        <v>9.2391217546775956E-2</v>
      </c>
      <c r="R2030" s="211">
        <v>0.42969721222550905</v>
      </c>
      <c r="S2030" s="211">
        <v>0.30771056130109609</v>
      </c>
      <c r="T2030" s="211">
        <v>0.51530308537179537</v>
      </c>
      <c r="U2030" s="211">
        <v>0.4325482317039851</v>
      </c>
      <c r="V2030" s="211">
        <v>0.17294266997134455</v>
      </c>
      <c r="W2030" s="211">
        <v>0.54246606631515337</v>
      </c>
      <c r="X2030" s="211">
        <v>0.4080356633470007</v>
      </c>
      <c r="Y2030" s="211">
        <v>0.68025815087448316</v>
      </c>
      <c r="Z2030" s="211">
        <v>0.14567131427550256</v>
      </c>
      <c r="AA2030" s="212">
        <v>0.12082364604814277</v>
      </c>
    </row>
    <row r="2031" spans="1:27" x14ac:dyDescent="0.35">
      <c r="A2031" s="210" t="s">
        <v>2707</v>
      </c>
      <c r="B2031" s="217">
        <v>171.1689670074328</v>
      </c>
      <c r="C2031" s="211">
        <v>6.6766838214921298E-2</v>
      </c>
      <c r="D2031" s="211">
        <v>0.12683571222818399</v>
      </c>
      <c r="E2031" s="211">
        <v>8.2594596482129412E-2</v>
      </c>
      <c r="F2031" s="211">
        <v>8.6381468027247471E-2</v>
      </c>
      <c r="G2031" s="211">
        <v>0.12510334243439863</v>
      </c>
      <c r="H2031" s="211">
        <v>0.11651870043376031</v>
      </c>
      <c r="I2031" s="211">
        <v>0.49922728005838329</v>
      </c>
      <c r="J2031" s="211">
        <v>0.3914230677729949</v>
      </c>
      <c r="K2031" s="211">
        <v>0.59138520475289802</v>
      </c>
      <c r="L2031" s="211">
        <v>0.28154023634664327</v>
      </c>
      <c r="M2031" s="211">
        <v>9.1992973652063659E-2</v>
      </c>
      <c r="N2031" s="211">
        <v>0.37340227936995074</v>
      </c>
      <c r="O2031" s="211">
        <v>0.63968733793899535</v>
      </c>
      <c r="P2031" s="211">
        <v>7.0659854711279876E-2</v>
      </c>
      <c r="Q2031" s="211">
        <v>4.7630881485754797E-2</v>
      </c>
      <c r="R2031" s="211">
        <v>0.3999894182470074</v>
      </c>
      <c r="S2031" s="211">
        <v>0.29771093865557507</v>
      </c>
      <c r="T2031" s="211">
        <v>0.50294969803425837</v>
      </c>
      <c r="U2031" s="211">
        <v>0.52484940839484973</v>
      </c>
      <c r="V2031" s="211">
        <v>0.14817972250137065</v>
      </c>
      <c r="W2031" s="211">
        <v>0.60233894100992491</v>
      </c>
      <c r="X2031" s="211">
        <v>0.36619011964374515</v>
      </c>
      <c r="Y2031" s="211">
        <v>0.68831953358358156</v>
      </c>
      <c r="Z2031" s="211">
        <v>0.14529281683292131</v>
      </c>
      <c r="AA2031" s="212">
        <v>0.11838418351084914</v>
      </c>
    </row>
    <row r="2032" spans="1:27" x14ac:dyDescent="0.35">
      <c r="A2032" s="210" t="s">
        <v>2708</v>
      </c>
      <c r="B2032" s="217">
        <v>128.34496329367758</v>
      </c>
      <c r="C2032" s="211">
        <v>5.5383239263605208E-2</v>
      </c>
      <c r="D2032" s="211">
        <v>0.12207093622948394</v>
      </c>
      <c r="E2032" s="211">
        <v>8.4332964964945412E-2</v>
      </c>
      <c r="F2032" s="211">
        <v>9.5192048127832551E-2</v>
      </c>
      <c r="G2032" s="211">
        <v>0.11871912200502681</v>
      </c>
      <c r="H2032" s="211">
        <v>0.12621636373833411</v>
      </c>
      <c r="I2032" s="211">
        <v>0.49661698330597381</v>
      </c>
      <c r="J2032" s="211">
        <v>0.44907645074135455</v>
      </c>
      <c r="K2032" s="211">
        <v>0.60599749759577182</v>
      </c>
      <c r="L2032" s="211">
        <v>0.27870345423017157</v>
      </c>
      <c r="M2032" s="211">
        <v>9.020708495009952E-2</v>
      </c>
      <c r="N2032" s="211">
        <v>0.425698367774071</v>
      </c>
      <c r="O2032" s="211">
        <v>0.58470372012807281</v>
      </c>
      <c r="P2032" s="211">
        <v>6.9953794748304515E-2</v>
      </c>
      <c r="Q2032" s="211">
        <v>7.1496733755699912E-2</v>
      </c>
      <c r="R2032" s="211">
        <v>0.43495873693586123</v>
      </c>
      <c r="S2032" s="211">
        <v>0.41404797873634241</v>
      </c>
      <c r="T2032" s="211">
        <v>0.54838885442638052</v>
      </c>
      <c r="U2032" s="211">
        <v>0.38341565592616023</v>
      </c>
      <c r="V2032" s="211">
        <v>7.7591418169811729E-2</v>
      </c>
      <c r="W2032" s="211">
        <v>0.50519179282760684</v>
      </c>
      <c r="X2032" s="211">
        <v>0.31864568265032878</v>
      </c>
      <c r="Y2032" s="211">
        <v>0.68267421752293189</v>
      </c>
      <c r="Z2032" s="211">
        <v>0.14895800977339768</v>
      </c>
      <c r="AA2032" s="212">
        <v>0.11590807213996629</v>
      </c>
    </row>
    <row r="2033" spans="1:27" x14ac:dyDescent="0.35">
      <c r="A2033" s="210" t="s">
        <v>2709</v>
      </c>
      <c r="B2033" s="217">
        <v>146.45703799593443</v>
      </c>
      <c r="C2033" s="211">
        <v>5.6175324950535802E-2</v>
      </c>
      <c r="D2033" s="211">
        <v>0.12437695424804532</v>
      </c>
      <c r="E2033" s="211">
        <v>8.2999080727798671E-2</v>
      </c>
      <c r="F2033" s="211">
        <v>9.7973741337155307E-2</v>
      </c>
      <c r="G2033" s="211">
        <v>0.12181405005397514</v>
      </c>
      <c r="H2033" s="211">
        <v>0.10500346202718829</v>
      </c>
      <c r="I2033" s="211">
        <v>0.53634508542529491</v>
      </c>
      <c r="J2033" s="211">
        <v>0.48754693345455846</v>
      </c>
      <c r="K2033" s="211">
        <v>0.60027135132323617</v>
      </c>
      <c r="L2033" s="211">
        <v>0.27137204135350179</v>
      </c>
      <c r="M2033" s="211">
        <v>9.7147175115059936E-2</v>
      </c>
      <c r="N2033" s="211">
        <v>0.46952415752883392</v>
      </c>
      <c r="O2033" s="211">
        <v>0.67636018991855695</v>
      </c>
      <c r="P2033" s="211">
        <v>7.060480718915961E-2</v>
      </c>
      <c r="Q2033" s="211">
        <v>6.2179690853666647E-2</v>
      </c>
      <c r="R2033" s="211">
        <v>0.42946340989132631</v>
      </c>
      <c r="S2033" s="211">
        <v>0.35616172066891383</v>
      </c>
      <c r="T2033" s="211">
        <v>0.60954711071665135</v>
      </c>
      <c r="U2033" s="211">
        <v>0.43310972793283686</v>
      </c>
      <c r="V2033" s="211">
        <v>0.10347863257861693</v>
      </c>
      <c r="W2033" s="211">
        <v>0.58056727702944533</v>
      </c>
      <c r="X2033" s="211">
        <v>0.28847133601848446</v>
      </c>
      <c r="Y2033" s="211">
        <v>0.69237269562319337</v>
      </c>
      <c r="Z2033" s="211">
        <v>0.1439674174931222</v>
      </c>
      <c r="AA2033" s="212">
        <v>0.12285717744175977</v>
      </c>
    </row>
    <row r="2034" spans="1:27" x14ac:dyDescent="0.35">
      <c r="A2034" s="210" t="s">
        <v>2710</v>
      </c>
      <c r="B2034" s="217">
        <v>119.91124553331518</v>
      </c>
      <c r="C2034" s="211">
        <v>6.6204830809257223E-2</v>
      </c>
      <c r="D2034" s="211">
        <v>0.1154941968162923</v>
      </c>
      <c r="E2034" s="211">
        <v>8.1097617223244239E-2</v>
      </c>
      <c r="F2034" s="211">
        <v>0.10205808127592395</v>
      </c>
      <c r="G2034" s="211">
        <v>0.12631480683618437</v>
      </c>
      <c r="H2034" s="211">
        <v>0.12073828756681483</v>
      </c>
      <c r="I2034" s="211">
        <v>0.48533128350681831</v>
      </c>
      <c r="J2034" s="211">
        <v>0.46444215143520395</v>
      </c>
      <c r="K2034" s="211">
        <v>0.62653400929330771</v>
      </c>
      <c r="L2034" s="211">
        <v>0.27436972364370216</v>
      </c>
      <c r="M2034" s="211">
        <v>9.1776225742767142E-2</v>
      </c>
      <c r="N2034" s="211">
        <v>0.42402723319182023</v>
      </c>
      <c r="O2034" s="211">
        <v>0.75126242883733008</v>
      </c>
      <c r="P2034" s="211">
        <v>6.2206575751689419E-2</v>
      </c>
      <c r="Q2034" s="211">
        <v>4.8806186420455575E-2</v>
      </c>
      <c r="R2034" s="211">
        <v>0.44883477961859353</v>
      </c>
      <c r="S2034" s="211">
        <v>0.30422169873462712</v>
      </c>
      <c r="T2034" s="211">
        <v>0.5785536423456612</v>
      </c>
      <c r="U2034" s="211">
        <v>0.37887320497026006</v>
      </c>
      <c r="V2034" s="211">
        <v>0.11535182087056008</v>
      </c>
      <c r="W2034" s="211">
        <v>0.52602003816075982</v>
      </c>
      <c r="X2034" s="211">
        <v>0.27976221640586568</v>
      </c>
      <c r="Y2034" s="211">
        <v>0.56602516735063557</v>
      </c>
      <c r="Z2034" s="211">
        <v>0.14552600993071624</v>
      </c>
      <c r="AA2034" s="212">
        <v>0.12551785994978587</v>
      </c>
    </row>
    <row r="2035" spans="1:27" x14ac:dyDescent="0.35">
      <c r="A2035" s="210" t="s">
        <v>2711</v>
      </c>
      <c r="B2035" s="217">
        <v>131.05836890927966</v>
      </c>
      <c r="C2035" s="211">
        <v>7.1472120824288207E-2</v>
      </c>
      <c r="D2035" s="211">
        <v>0.12685136989281465</v>
      </c>
      <c r="E2035" s="211">
        <v>7.5798385982451588E-2</v>
      </c>
      <c r="F2035" s="211">
        <v>7.5647678816617769E-2</v>
      </c>
      <c r="G2035" s="211">
        <v>0.11795072602386072</v>
      </c>
      <c r="H2035" s="211">
        <v>0.12153773938661892</v>
      </c>
      <c r="I2035" s="211">
        <v>0.41397658982235974</v>
      </c>
      <c r="J2035" s="211">
        <v>0.4251508837107793</v>
      </c>
      <c r="K2035" s="211">
        <v>0.58440882289281404</v>
      </c>
      <c r="L2035" s="211">
        <v>0.27692627376923257</v>
      </c>
      <c r="M2035" s="211">
        <v>9.3729468860041257E-2</v>
      </c>
      <c r="N2035" s="211">
        <v>0.36759898886526837</v>
      </c>
      <c r="O2035" s="211">
        <v>0.61352294137072805</v>
      </c>
      <c r="P2035" s="211">
        <v>7.1121520227199544E-2</v>
      </c>
      <c r="Q2035" s="211">
        <v>8.8437626913999215E-2</v>
      </c>
      <c r="R2035" s="211">
        <v>0.45409989734377054</v>
      </c>
      <c r="S2035" s="211">
        <v>0.2932745791371692</v>
      </c>
      <c r="T2035" s="211">
        <v>0.55553629664959803</v>
      </c>
      <c r="U2035" s="211">
        <v>0.46261268900594538</v>
      </c>
      <c r="V2035" s="211">
        <v>0.11475820493065084</v>
      </c>
      <c r="W2035" s="211">
        <v>0.60907753821860255</v>
      </c>
      <c r="X2035" s="211">
        <v>0.26321804508966329</v>
      </c>
      <c r="Y2035" s="211">
        <v>0.55174298886311746</v>
      </c>
      <c r="Z2035" s="211">
        <v>0.14925971975018001</v>
      </c>
      <c r="AA2035" s="212">
        <v>0.12284067331728538</v>
      </c>
    </row>
    <row r="2036" spans="1:27" x14ac:dyDescent="0.35">
      <c r="A2036" s="210" t="s">
        <v>2712</v>
      </c>
      <c r="B2036" s="217">
        <v>143.27338225664974</v>
      </c>
      <c r="C2036" s="211">
        <v>5.7369725314096322E-2</v>
      </c>
      <c r="D2036" s="211">
        <v>0.1240210169774749</v>
      </c>
      <c r="E2036" s="211">
        <v>7.969332649796719E-2</v>
      </c>
      <c r="F2036" s="211">
        <v>9.965468917588817E-2</v>
      </c>
      <c r="G2036" s="211">
        <v>0.12005850401541049</v>
      </c>
      <c r="H2036" s="211">
        <v>0.10652393176648887</v>
      </c>
      <c r="I2036" s="211">
        <v>0.45097100688092906</v>
      </c>
      <c r="J2036" s="211">
        <v>0.44540523879093918</v>
      </c>
      <c r="K2036" s="211">
        <v>0.5661296777392989</v>
      </c>
      <c r="L2036" s="211">
        <v>0.27769840296250364</v>
      </c>
      <c r="M2036" s="211">
        <v>9.8443160590491269E-2</v>
      </c>
      <c r="N2036" s="211">
        <v>0.50604365394614748</v>
      </c>
      <c r="O2036" s="211">
        <v>0.72867397712109505</v>
      </c>
      <c r="P2036" s="211">
        <v>7.0565483722003372E-2</v>
      </c>
      <c r="Q2036" s="211">
        <v>0.14494129536705672</v>
      </c>
      <c r="R2036" s="211">
        <v>0.38216703498774068</v>
      </c>
      <c r="S2036" s="211">
        <v>0.32478778150589788</v>
      </c>
      <c r="T2036" s="211">
        <v>0.62158838217945955</v>
      </c>
      <c r="U2036" s="211">
        <v>0.56684290368451906</v>
      </c>
      <c r="V2036" s="211">
        <v>6.846036862542676E-2</v>
      </c>
      <c r="W2036" s="211">
        <v>0.53866938951631704</v>
      </c>
      <c r="X2036" s="211">
        <v>0.34576534270252507</v>
      </c>
      <c r="Y2036" s="211">
        <v>0.68991247423869362</v>
      </c>
      <c r="Z2036" s="211">
        <v>0.14688551689686971</v>
      </c>
      <c r="AA2036" s="212">
        <v>0.12259906279610303</v>
      </c>
    </row>
    <row r="2037" spans="1:27" x14ac:dyDescent="0.35">
      <c r="A2037" s="210" t="s">
        <v>2713</v>
      </c>
      <c r="B2037" s="217">
        <v>137.99122016529759</v>
      </c>
      <c r="C2037" s="211">
        <v>5.7958988378632309E-2</v>
      </c>
      <c r="D2037" s="211">
        <v>0.12988757880289864</v>
      </c>
      <c r="E2037" s="211">
        <v>8.1211708657416642E-2</v>
      </c>
      <c r="F2037" s="211">
        <v>9.7130316523361876E-2</v>
      </c>
      <c r="G2037" s="211">
        <v>0.12313714835773389</v>
      </c>
      <c r="H2037" s="211">
        <v>0.11364431730872872</v>
      </c>
      <c r="I2037" s="211">
        <v>0.48057070791120571</v>
      </c>
      <c r="J2037" s="211">
        <v>0.46090890163989062</v>
      </c>
      <c r="K2037" s="211">
        <v>0.5809985595640037</v>
      </c>
      <c r="L2037" s="211">
        <v>0.27287820662398538</v>
      </c>
      <c r="M2037" s="211">
        <v>0.10151992835804952</v>
      </c>
      <c r="N2037" s="211">
        <v>0.34615173350761058</v>
      </c>
      <c r="O2037" s="211">
        <v>0.69358139584593603</v>
      </c>
      <c r="P2037" s="211">
        <v>6.6158751741268132E-2</v>
      </c>
      <c r="Q2037" s="211">
        <v>4.5673032102981251E-2</v>
      </c>
      <c r="R2037" s="211">
        <v>0.38472227465723569</v>
      </c>
      <c r="S2037" s="211">
        <v>0.30443941269703706</v>
      </c>
      <c r="T2037" s="211">
        <v>0.54722480959011455</v>
      </c>
      <c r="U2037" s="211">
        <v>0.53293645092659159</v>
      </c>
      <c r="V2037" s="211">
        <v>0.10105130863261352</v>
      </c>
      <c r="W2037" s="211">
        <v>0.55659357545498889</v>
      </c>
      <c r="X2037" s="211">
        <v>0.2445380033905627</v>
      </c>
      <c r="Y2037" s="211">
        <v>0.59696751637354273</v>
      </c>
      <c r="Z2037" s="211">
        <v>0.14643105520185298</v>
      </c>
      <c r="AA2037" s="212">
        <v>0.11813811955347102</v>
      </c>
    </row>
    <row r="2038" spans="1:27" x14ac:dyDescent="0.35">
      <c r="A2038" s="210" t="s">
        <v>2714</v>
      </c>
      <c r="B2038" s="217">
        <v>134.0770128534113</v>
      </c>
      <c r="C2038" s="211">
        <v>7.6856769063414695E-2</v>
      </c>
      <c r="D2038" s="211">
        <v>0.12611297716987552</v>
      </c>
      <c r="E2038" s="211">
        <v>7.3056553595887322E-2</v>
      </c>
      <c r="F2038" s="211">
        <v>8.9381941689477745E-2</v>
      </c>
      <c r="G2038" s="211">
        <v>0.11878399002993725</v>
      </c>
      <c r="H2038" s="211">
        <v>0.11164511761158374</v>
      </c>
      <c r="I2038" s="211">
        <v>0.44335220834888356</v>
      </c>
      <c r="J2038" s="211">
        <v>0.4797949688561135</v>
      </c>
      <c r="K2038" s="211">
        <v>0.61391581930873929</v>
      </c>
      <c r="L2038" s="211">
        <v>0.27843261947552167</v>
      </c>
      <c r="M2038" s="211">
        <v>9.5861947322453969E-2</v>
      </c>
      <c r="N2038" s="211">
        <v>0.37915050173975462</v>
      </c>
      <c r="O2038" s="211">
        <v>0.56967692867861341</v>
      </c>
      <c r="P2038" s="211">
        <v>7.0909414980688673E-2</v>
      </c>
      <c r="Q2038" s="211">
        <v>6.878448265952293E-2</v>
      </c>
      <c r="R2038" s="211">
        <v>0.47593070036854507</v>
      </c>
      <c r="S2038" s="211">
        <v>0.30250165537243323</v>
      </c>
      <c r="T2038" s="211">
        <v>0.49400776304248561</v>
      </c>
      <c r="U2038" s="211">
        <v>0.32604897863346372</v>
      </c>
      <c r="V2038" s="211">
        <v>0.14038763916544209</v>
      </c>
      <c r="W2038" s="211">
        <v>0.54935240535703855</v>
      </c>
      <c r="X2038" s="211">
        <v>0.36843404031043736</v>
      </c>
      <c r="Y2038" s="211">
        <v>0.65657003773692568</v>
      </c>
      <c r="Z2038" s="211">
        <v>0.14877348679308477</v>
      </c>
      <c r="AA2038" s="212">
        <v>0.12160175296659939</v>
      </c>
    </row>
    <row r="2039" spans="1:27" x14ac:dyDescent="0.35">
      <c r="A2039" s="210" t="s">
        <v>2715</v>
      </c>
      <c r="B2039" s="217">
        <v>128.24464074047486</v>
      </c>
      <c r="C2039" s="211">
        <v>6.2579925412773629E-2</v>
      </c>
      <c r="D2039" s="211">
        <v>0.12492960335341023</v>
      </c>
      <c r="E2039" s="211">
        <v>7.9207588033484058E-2</v>
      </c>
      <c r="F2039" s="211">
        <v>9.5898816600127973E-2</v>
      </c>
      <c r="G2039" s="211">
        <v>0.12706273686487426</v>
      </c>
      <c r="H2039" s="211">
        <v>0.11491559436773227</v>
      </c>
      <c r="I2039" s="211">
        <v>0.53117036799775696</v>
      </c>
      <c r="J2039" s="211">
        <v>0.44327683739752566</v>
      </c>
      <c r="K2039" s="211">
        <v>0.58312302734891108</v>
      </c>
      <c r="L2039" s="211">
        <v>0.28096977324654543</v>
      </c>
      <c r="M2039" s="211">
        <v>0.12055536629491802</v>
      </c>
      <c r="N2039" s="211">
        <v>0.34396513248925364</v>
      </c>
      <c r="O2039" s="211">
        <v>0.73584691338048336</v>
      </c>
      <c r="P2039" s="211">
        <v>6.4490304518164454E-2</v>
      </c>
      <c r="Q2039" s="211">
        <v>9.7138873648636159E-2</v>
      </c>
      <c r="R2039" s="211">
        <v>0.42894192160126526</v>
      </c>
      <c r="S2039" s="211">
        <v>0.32015617320686079</v>
      </c>
      <c r="T2039" s="211">
        <v>0.50755709940079563</v>
      </c>
      <c r="U2039" s="211">
        <v>0.40408362179423557</v>
      </c>
      <c r="V2039" s="211">
        <v>7.1261203411872254E-2</v>
      </c>
      <c r="W2039" s="211">
        <v>0.50109646481672032</v>
      </c>
      <c r="X2039" s="211">
        <v>0.4003227917867449</v>
      </c>
      <c r="Y2039" s="211">
        <v>0.65994246989436778</v>
      </c>
      <c r="Z2039" s="211">
        <v>0.14979443397199729</v>
      </c>
      <c r="AA2039" s="212">
        <v>0.1149610113443284</v>
      </c>
    </row>
    <row r="2040" spans="1:27" x14ac:dyDescent="0.35">
      <c r="A2040" s="210" t="s">
        <v>2716</v>
      </c>
      <c r="B2040" s="217">
        <v>126.54583748032917</v>
      </c>
      <c r="C2040" s="211">
        <v>5.5454949488184996E-2</v>
      </c>
      <c r="D2040" s="211">
        <v>0.12094348653019681</v>
      </c>
      <c r="E2040" s="211">
        <v>7.1237266722596906E-2</v>
      </c>
      <c r="F2040" s="211">
        <v>0.11046183954253325</v>
      </c>
      <c r="G2040" s="211">
        <v>0.11774481552570386</v>
      </c>
      <c r="H2040" s="211">
        <v>0.12241852101311147</v>
      </c>
      <c r="I2040" s="211">
        <v>0.45258880058294348</v>
      </c>
      <c r="J2040" s="211">
        <v>0.42095322296765159</v>
      </c>
      <c r="K2040" s="211">
        <v>0.64229067382671146</v>
      </c>
      <c r="L2040" s="211">
        <v>0.27589813571216898</v>
      </c>
      <c r="M2040" s="211">
        <v>0.1079306317045232</v>
      </c>
      <c r="N2040" s="211">
        <v>0.41352714625853115</v>
      </c>
      <c r="O2040" s="211">
        <v>0.56640961604626894</v>
      </c>
      <c r="P2040" s="211">
        <v>6.3219633050709156E-2</v>
      </c>
      <c r="Q2040" s="211">
        <v>6.5756404461959711E-2</v>
      </c>
      <c r="R2040" s="211">
        <v>0.39941498307783829</v>
      </c>
      <c r="S2040" s="211">
        <v>0.31018781291435765</v>
      </c>
      <c r="T2040" s="211">
        <v>0.50018950949600938</v>
      </c>
      <c r="U2040" s="211">
        <v>0.37481261179775288</v>
      </c>
      <c r="V2040" s="211">
        <v>8.9979643725937905E-2</v>
      </c>
      <c r="W2040" s="211">
        <v>0.56388920990098002</v>
      </c>
      <c r="X2040" s="211">
        <v>0.3444850961441478</v>
      </c>
      <c r="Y2040" s="211">
        <v>0.74281043144523895</v>
      </c>
      <c r="Z2040" s="211">
        <v>0.14973504222426781</v>
      </c>
      <c r="AA2040" s="212">
        <v>0.11712422276872964</v>
      </c>
    </row>
    <row r="2041" spans="1:27" x14ac:dyDescent="0.35">
      <c r="A2041" s="210" t="s">
        <v>2717</v>
      </c>
      <c r="B2041" s="217">
        <v>194.00065076735982</v>
      </c>
      <c r="C2041" s="211">
        <v>7.3408683258291724E-2</v>
      </c>
      <c r="D2041" s="211">
        <v>0.12710431093519578</v>
      </c>
      <c r="E2041" s="211">
        <v>8.1751391105247845E-2</v>
      </c>
      <c r="F2041" s="211">
        <v>0.11921310563471001</v>
      </c>
      <c r="G2041" s="211">
        <v>0.12731071669745558</v>
      </c>
      <c r="H2041" s="211">
        <v>0.11425772853892305</v>
      </c>
      <c r="I2041" s="211">
        <v>0.47017074291667615</v>
      </c>
      <c r="J2041" s="211">
        <v>0.4952041299802124</v>
      </c>
      <c r="K2041" s="211">
        <v>0.61924246133227157</v>
      </c>
      <c r="L2041" s="211">
        <v>0.27512484414620408</v>
      </c>
      <c r="M2041" s="211">
        <v>9.097839053460674E-2</v>
      </c>
      <c r="N2041" s="211">
        <v>0.42453875267041086</v>
      </c>
      <c r="O2041" s="211">
        <v>0.73897175666358283</v>
      </c>
      <c r="P2041" s="211">
        <v>6.7913244626638378E-2</v>
      </c>
      <c r="Q2041" s="211">
        <v>4.8877271799740649E-2</v>
      </c>
      <c r="R2041" s="211">
        <v>0.38766140927166548</v>
      </c>
      <c r="S2041" s="211">
        <v>0.28618717790364323</v>
      </c>
      <c r="T2041" s="211">
        <v>0.49042982319935507</v>
      </c>
      <c r="U2041" s="211">
        <v>0.50254317757676714</v>
      </c>
      <c r="V2041" s="211">
        <v>0.18352208674278969</v>
      </c>
      <c r="W2041" s="211">
        <v>0.61511743189071766</v>
      </c>
      <c r="X2041" s="211">
        <v>0.35715415654577604</v>
      </c>
      <c r="Y2041" s="211">
        <v>0.76961830493455663</v>
      </c>
      <c r="Z2041" s="211">
        <v>0.1489990359401977</v>
      </c>
      <c r="AA2041" s="212">
        <v>0.11997787656290973</v>
      </c>
    </row>
    <row r="2042" spans="1:27" x14ac:dyDescent="0.35">
      <c r="A2042" s="210" t="s">
        <v>2718</v>
      </c>
      <c r="B2042" s="217">
        <v>123.78739637937412</v>
      </c>
      <c r="C2042" s="211">
        <v>8.452357813978105E-2</v>
      </c>
      <c r="D2042" s="211">
        <v>0.11934614297826046</v>
      </c>
      <c r="E2042" s="211">
        <v>7.7878873468631579E-2</v>
      </c>
      <c r="F2042" s="211">
        <v>9.1539184362467552E-2</v>
      </c>
      <c r="G2042" s="211">
        <v>0.12329821530871558</v>
      </c>
      <c r="H2042" s="211">
        <v>0.10741737546235212</v>
      </c>
      <c r="I2042" s="211">
        <v>0.42763024232098851</v>
      </c>
      <c r="J2042" s="211">
        <v>0.4369319559986653</v>
      </c>
      <c r="K2042" s="211">
        <v>0.63436529463692659</v>
      </c>
      <c r="L2042" s="211">
        <v>0.27573688627952408</v>
      </c>
      <c r="M2042" s="211">
        <v>8.0414370561961518E-2</v>
      </c>
      <c r="N2042" s="211">
        <v>0.49883398406532031</v>
      </c>
      <c r="O2042" s="211">
        <v>0.60664410830390303</v>
      </c>
      <c r="P2042" s="211">
        <v>7.123854427421078E-2</v>
      </c>
      <c r="Q2042" s="211">
        <v>0.10169160209321629</v>
      </c>
      <c r="R2042" s="211">
        <v>0.46573439076494205</v>
      </c>
      <c r="S2042" s="211">
        <v>0.27815936639098432</v>
      </c>
      <c r="T2042" s="211">
        <v>0.54123452634315039</v>
      </c>
      <c r="U2042" s="211">
        <v>0.37271143937263834</v>
      </c>
      <c r="V2042" s="211">
        <v>9.2629272268524715E-2</v>
      </c>
      <c r="W2042" s="211">
        <v>0.61266111809350565</v>
      </c>
      <c r="X2042" s="211">
        <v>0.38629845496631238</v>
      </c>
      <c r="Y2042" s="211">
        <v>0.58389295414791942</v>
      </c>
      <c r="Z2042" s="211">
        <v>0.14224233835288672</v>
      </c>
      <c r="AA2042" s="212">
        <v>0.1221596444775942</v>
      </c>
    </row>
    <row r="2043" spans="1:27" x14ac:dyDescent="0.35">
      <c r="A2043" s="210" t="s">
        <v>2719</v>
      </c>
      <c r="B2043" s="217">
        <v>124.53610457793241</v>
      </c>
      <c r="C2043" s="211">
        <v>7.8924377321927558E-2</v>
      </c>
      <c r="D2043" s="211">
        <v>0.12523024502280247</v>
      </c>
      <c r="E2043" s="211">
        <v>7.2979244306079522E-2</v>
      </c>
      <c r="F2043" s="211">
        <v>8.7447497224947601E-2</v>
      </c>
      <c r="G2043" s="211">
        <v>0.12231075227513628</v>
      </c>
      <c r="H2043" s="211">
        <v>0.11583188694511375</v>
      </c>
      <c r="I2043" s="211">
        <v>0.43583511016446885</v>
      </c>
      <c r="J2043" s="211">
        <v>0.45937004085230482</v>
      </c>
      <c r="K2043" s="211">
        <v>0.52064216644070271</v>
      </c>
      <c r="L2043" s="211">
        <v>0.27526903272370201</v>
      </c>
      <c r="M2043" s="211">
        <v>0.10731222066991053</v>
      </c>
      <c r="N2043" s="211">
        <v>0.48133209050472969</v>
      </c>
      <c r="O2043" s="211">
        <v>0.73346951908365943</v>
      </c>
      <c r="P2043" s="211">
        <v>6.8485218100436493E-2</v>
      </c>
      <c r="Q2043" s="211">
        <v>9.7312211457854209E-2</v>
      </c>
      <c r="R2043" s="211">
        <v>0.42483784279385034</v>
      </c>
      <c r="S2043" s="211">
        <v>0.33507584941936241</v>
      </c>
      <c r="T2043" s="211">
        <v>0.60002197639407229</v>
      </c>
      <c r="U2043" s="211">
        <v>0.45857630909312175</v>
      </c>
      <c r="V2043" s="211">
        <v>5.8209780288230817E-2</v>
      </c>
      <c r="W2043" s="211">
        <v>0.58353616425087884</v>
      </c>
      <c r="X2043" s="211">
        <v>0.29322330757107418</v>
      </c>
      <c r="Y2043" s="211">
        <v>0.68762539732780503</v>
      </c>
      <c r="Z2043" s="211">
        <v>0.14974441291179186</v>
      </c>
      <c r="AA2043" s="212">
        <v>0.12066398070588441</v>
      </c>
    </row>
    <row r="2044" spans="1:27" x14ac:dyDescent="0.35">
      <c r="A2044" s="210" t="s">
        <v>2720</v>
      </c>
      <c r="B2044" s="217">
        <v>169.78466482051223</v>
      </c>
      <c r="C2044" s="211">
        <v>5.701566085833018E-2</v>
      </c>
      <c r="D2044" s="211">
        <v>0.12091690199085303</v>
      </c>
      <c r="E2044" s="211">
        <v>7.5052453000228669E-2</v>
      </c>
      <c r="F2044" s="211">
        <v>7.768584978793007E-2</v>
      </c>
      <c r="G2044" s="211">
        <v>0.12367640516488985</v>
      </c>
      <c r="H2044" s="211">
        <v>0.11987822196934464</v>
      </c>
      <c r="I2044" s="211">
        <v>0.51077893814703701</v>
      </c>
      <c r="J2044" s="211">
        <v>0.47684622328430448</v>
      </c>
      <c r="K2044" s="211">
        <v>0.62323705419245523</v>
      </c>
      <c r="L2044" s="211">
        <v>0.27248950387783533</v>
      </c>
      <c r="M2044" s="211">
        <v>9.6510927932261861E-2</v>
      </c>
      <c r="N2044" s="211">
        <v>0.42763444619998903</v>
      </c>
      <c r="O2044" s="211">
        <v>0.64469916271512373</v>
      </c>
      <c r="P2044" s="211">
        <v>6.9519457157825246E-2</v>
      </c>
      <c r="Q2044" s="211">
        <v>0.12711312193833907</v>
      </c>
      <c r="R2044" s="211">
        <v>0.4100890801334876</v>
      </c>
      <c r="S2044" s="211">
        <v>0.30291691514338759</v>
      </c>
      <c r="T2044" s="211">
        <v>0.6426868515635189</v>
      </c>
      <c r="U2044" s="211">
        <v>0.34130703513381133</v>
      </c>
      <c r="V2044" s="211">
        <v>0.15878299884838631</v>
      </c>
      <c r="W2044" s="211">
        <v>0.58695610737931769</v>
      </c>
      <c r="X2044" s="211">
        <v>0.32435098907202486</v>
      </c>
      <c r="Y2044" s="211">
        <v>0.64340561854443468</v>
      </c>
      <c r="Z2044" s="211">
        <v>0.14776513162527821</v>
      </c>
      <c r="AA2044" s="212">
        <v>0.11210612372626001</v>
      </c>
    </row>
    <row r="2045" spans="1:27" x14ac:dyDescent="0.35">
      <c r="A2045" s="210" t="s">
        <v>2721</v>
      </c>
      <c r="B2045" s="217">
        <v>170.19854528155025</v>
      </c>
      <c r="C2045" s="211">
        <v>5.6983759291191774E-2</v>
      </c>
      <c r="D2045" s="211">
        <v>0.12205062552511897</v>
      </c>
      <c r="E2045" s="211">
        <v>7.364729658699963E-2</v>
      </c>
      <c r="F2045" s="211">
        <v>0.10842833108778101</v>
      </c>
      <c r="G2045" s="211">
        <v>0.12008136603433439</v>
      </c>
      <c r="H2045" s="211">
        <v>0.11615671217476609</v>
      </c>
      <c r="I2045" s="211">
        <v>0.50521313181132987</v>
      </c>
      <c r="J2045" s="211">
        <v>0.43479290175760077</v>
      </c>
      <c r="K2045" s="211">
        <v>0.59929362420129229</v>
      </c>
      <c r="L2045" s="211">
        <v>0.27704710491793461</v>
      </c>
      <c r="M2045" s="211">
        <v>9.3238707269340471E-2</v>
      </c>
      <c r="N2045" s="211">
        <v>0.58645539416802839</v>
      </c>
      <c r="O2045" s="211">
        <v>0.73742804815137974</v>
      </c>
      <c r="P2045" s="211">
        <v>7.0220994948511334E-2</v>
      </c>
      <c r="Q2045" s="211">
        <v>4.9146204346647585E-2</v>
      </c>
      <c r="R2045" s="211">
        <v>0.40681148806951695</v>
      </c>
      <c r="S2045" s="211">
        <v>0.31117055949824385</v>
      </c>
      <c r="T2045" s="211">
        <v>0.52888545169182344</v>
      </c>
      <c r="U2045" s="211">
        <v>0.40397171565482248</v>
      </c>
      <c r="V2045" s="211">
        <v>0.1652396350012017</v>
      </c>
      <c r="W2045" s="211">
        <v>0.53163729230001688</v>
      </c>
      <c r="X2045" s="211">
        <v>0.26976098224299094</v>
      </c>
      <c r="Y2045" s="211">
        <v>0.67835851209922349</v>
      </c>
      <c r="Z2045" s="211">
        <v>0.14984204652296626</v>
      </c>
      <c r="AA2045" s="212">
        <v>0.11786801515093186</v>
      </c>
    </row>
    <row r="2046" spans="1:27" x14ac:dyDescent="0.35">
      <c r="A2046" s="210" t="s">
        <v>2722</v>
      </c>
      <c r="B2046" s="217">
        <v>125.48056578660965</v>
      </c>
      <c r="C2046" s="211">
        <v>5.3280649662924763E-2</v>
      </c>
      <c r="D2046" s="211">
        <v>0.12029336666630877</v>
      </c>
      <c r="E2046" s="211">
        <v>8.2482148012108791E-2</v>
      </c>
      <c r="F2046" s="211">
        <v>0.10850673945394693</v>
      </c>
      <c r="G2046" s="211">
        <v>0.12054719082850804</v>
      </c>
      <c r="H2046" s="211">
        <v>0.11532775304294837</v>
      </c>
      <c r="I2046" s="211">
        <v>0.47832734349228179</v>
      </c>
      <c r="J2046" s="211">
        <v>0.44643248006712521</v>
      </c>
      <c r="K2046" s="211">
        <v>0.64480992619711663</v>
      </c>
      <c r="L2046" s="211">
        <v>0.27923586416279078</v>
      </c>
      <c r="M2046" s="211">
        <v>0.11006677187274383</v>
      </c>
      <c r="N2046" s="211">
        <v>0.5056281627293342</v>
      </c>
      <c r="O2046" s="211">
        <v>0.69151648707449886</v>
      </c>
      <c r="P2046" s="211">
        <v>6.4115157338279521E-2</v>
      </c>
      <c r="Q2046" s="211">
        <v>0.12722670847406831</v>
      </c>
      <c r="R2046" s="211">
        <v>0.42637261749683963</v>
      </c>
      <c r="S2046" s="211">
        <v>0.27196655172472489</v>
      </c>
      <c r="T2046" s="211">
        <v>0.50308126517640039</v>
      </c>
      <c r="U2046" s="211">
        <v>0.41450664722159292</v>
      </c>
      <c r="V2046" s="211">
        <v>5.6637291515310884E-2</v>
      </c>
      <c r="W2046" s="211">
        <v>0.57575090167799681</v>
      </c>
      <c r="X2046" s="211">
        <v>0.29443547680106424</v>
      </c>
      <c r="Y2046" s="211">
        <v>0.56094040569919512</v>
      </c>
      <c r="Z2046" s="211">
        <v>0.1496775232664721</v>
      </c>
      <c r="AA2046" s="212">
        <v>0.11329264703161207</v>
      </c>
    </row>
    <row r="2047" spans="1:27" x14ac:dyDescent="0.35">
      <c r="A2047" s="210" t="s">
        <v>2723</v>
      </c>
      <c r="B2047" s="217">
        <v>132.11393733872686</v>
      </c>
      <c r="C2047" s="211">
        <v>5.0238713907869235E-2</v>
      </c>
      <c r="D2047" s="211">
        <v>0.12129405056357064</v>
      </c>
      <c r="E2047" s="211">
        <v>8.0266810497205049E-2</v>
      </c>
      <c r="F2047" s="211">
        <v>7.5638073106470569E-2</v>
      </c>
      <c r="G2047" s="211">
        <v>0.12625060641306476</v>
      </c>
      <c r="H2047" s="211">
        <v>0.11768437433483986</v>
      </c>
      <c r="I2047" s="211">
        <v>0.46814740560827317</v>
      </c>
      <c r="J2047" s="211">
        <v>0.43413232639289867</v>
      </c>
      <c r="K2047" s="211">
        <v>0.62725112749267675</v>
      </c>
      <c r="L2047" s="211">
        <v>0.27670765727778385</v>
      </c>
      <c r="M2047" s="211">
        <v>0.11135031112813976</v>
      </c>
      <c r="N2047" s="211">
        <v>0.35985166266330565</v>
      </c>
      <c r="O2047" s="211">
        <v>0.63509271693317615</v>
      </c>
      <c r="P2047" s="211">
        <v>7.2225636492453352E-2</v>
      </c>
      <c r="Q2047" s="211">
        <v>5.0120754453351374E-2</v>
      </c>
      <c r="R2047" s="211">
        <v>0.44518953385215587</v>
      </c>
      <c r="S2047" s="211">
        <v>0.41938732209966767</v>
      </c>
      <c r="T2047" s="211">
        <v>0.53320581330928918</v>
      </c>
      <c r="U2047" s="211">
        <v>0.4095013692079893</v>
      </c>
      <c r="V2047" s="211">
        <v>5.9082926730663843E-2</v>
      </c>
      <c r="W2047" s="211">
        <v>0.51995259974717478</v>
      </c>
      <c r="X2047" s="211">
        <v>0.40475769063143274</v>
      </c>
      <c r="Y2047" s="211">
        <v>0.64313866968540179</v>
      </c>
      <c r="Z2047" s="211">
        <v>0.14783916625157309</v>
      </c>
      <c r="AA2047" s="212">
        <v>0.11238385419485854</v>
      </c>
    </row>
    <row r="2048" spans="1:27" x14ac:dyDescent="0.35">
      <c r="A2048" s="210" t="s">
        <v>2724</v>
      </c>
      <c r="B2048" s="217">
        <v>155.77038461831356</v>
      </c>
      <c r="C2048" s="211">
        <v>6.9519310078773627E-2</v>
      </c>
      <c r="D2048" s="211">
        <v>0.13149743093993727</v>
      </c>
      <c r="E2048" s="211">
        <v>8.6099793580400735E-2</v>
      </c>
      <c r="F2048" s="211">
        <v>9.3336575000047453E-2</v>
      </c>
      <c r="G2048" s="211">
        <v>0.12363690113342231</v>
      </c>
      <c r="H2048" s="211">
        <v>0.11969731132269182</v>
      </c>
      <c r="I2048" s="211">
        <v>0.51235939100824901</v>
      </c>
      <c r="J2048" s="211">
        <v>0.46362240401981497</v>
      </c>
      <c r="K2048" s="211">
        <v>0.58875333643742622</v>
      </c>
      <c r="L2048" s="211">
        <v>0.2748586723508607</v>
      </c>
      <c r="M2048" s="211">
        <v>9.8069799389793114E-2</v>
      </c>
      <c r="N2048" s="211">
        <v>0.50865457964568972</v>
      </c>
      <c r="O2048" s="211">
        <v>0.65137697754916457</v>
      </c>
      <c r="P2048" s="211">
        <v>6.9161995834458811E-2</v>
      </c>
      <c r="Q2048" s="211">
        <v>0.11168585788443469</v>
      </c>
      <c r="R2048" s="211">
        <v>0.42018794244466828</v>
      </c>
      <c r="S2048" s="211">
        <v>0.41847068897017858</v>
      </c>
      <c r="T2048" s="211">
        <v>0.62281172776890437</v>
      </c>
      <c r="U2048" s="211">
        <v>0.40913135976790749</v>
      </c>
      <c r="V2048" s="211">
        <v>0.10292922139806084</v>
      </c>
      <c r="W2048" s="211">
        <v>0.55017779971325176</v>
      </c>
      <c r="X2048" s="211">
        <v>0.34375637441758505</v>
      </c>
      <c r="Y2048" s="211">
        <v>0.70289668590795451</v>
      </c>
      <c r="Z2048" s="211">
        <v>0.14875239422488357</v>
      </c>
      <c r="AA2048" s="212">
        <v>0.11887688119803834</v>
      </c>
    </row>
    <row r="2049" spans="1:27" x14ac:dyDescent="0.35">
      <c r="A2049" s="210" t="s">
        <v>2725</v>
      </c>
      <c r="B2049" s="217">
        <v>116.32747006490051</v>
      </c>
      <c r="C2049" s="211">
        <v>4.8738389165757859E-2</v>
      </c>
      <c r="D2049" s="211">
        <v>0.13015093733314578</v>
      </c>
      <c r="E2049" s="211">
        <v>8.6976167150392317E-2</v>
      </c>
      <c r="F2049" s="211">
        <v>8.4342857515739125E-2</v>
      </c>
      <c r="G2049" s="211">
        <v>0.12202836623008387</v>
      </c>
      <c r="H2049" s="211">
        <v>0.10743691517601707</v>
      </c>
      <c r="I2049" s="211">
        <v>0.4195730259468648</v>
      </c>
      <c r="J2049" s="211">
        <v>0.46340043641690981</v>
      </c>
      <c r="K2049" s="211">
        <v>0.61470564461450794</v>
      </c>
      <c r="L2049" s="211">
        <v>0.27698686934291084</v>
      </c>
      <c r="M2049" s="211">
        <v>0.10928620095283414</v>
      </c>
      <c r="N2049" s="211">
        <v>0.36704356570171509</v>
      </c>
      <c r="O2049" s="211">
        <v>0.78522091045755804</v>
      </c>
      <c r="P2049" s="211">
        <v>6.7708427167689239E-2</v>
      </c>
      <c r="Q2049" s="211">
        <v>9.1655883551009135E-2</v>
      </c>
      <c r="R2049" s="211">
        <v>0.37441969713021483</v>
      </c>
      <c r="S2049" s="211">
        <v>0.39572383429407132</v>
      </c>
      <c r="T2049" s="211">
        <v>0.52583695612147974</v>
      </c>
      <c r="U2049" s="211">
        <v>0.34289513077369566</v>
      </c>
      <c r="V2049" s="211">
        <v>5.9164177920723898E-2</v>
      </c>
      <c r="W2049" s="211">
        <v>0.52413705007353817</v>
      </c>
      <c r="X2049" s="211">
        <v>0.31075549884559328</v>
      </c>
      <c r="Y2049" s="211">
        <v>0.58123873368501044</v>
      </c>
      <c r="Z2049" s="211">
        <v>0.14402811342973107</v>
      </c>
      <c r="AA2049" s="212">
        <v>0.11835986973917571</v>
      </c>
    </row>
    <row r="2050" spans="1:27" x14ac:dyDescent="0.35">
      <c r="A2050" s="210" t="s">
        <v>2726</v>
      </c>
      <c r="B2050" s="217">
        <v>135.47084542047713</v>
      </c>
      <c r="C2050" s="211">
        <v>6.7451676497481294E-2</v>
      </c>
      <c r="D2050" s="211">
        <v>0.12382439797176563</v>
      </c>
      <c r="E2050" s="211">
        <v>7.9294485507680673E-2</v>
      </c>
      <c r="F2050" s="211">
        <v>8.9044557614518072E-2</v>
      </c>
      <c r="G2050" s="211">
        <v>0.12382585795663179</v>
      </c>
      <c r="H2050" s="211">
        <v>0.11974870919588013</v>
      </c>
      <c r="I2050" s="211">
        <v>0.41368129732201236</v>
      </c>
      <c r="J2050" s="211">
        <v>0.47915618804269944</v>
      </c>
      <c r="K2050" s="211">
        <v>0.59737633436790971</v>
      </c>
      <c r="L2050" s="211">
        <v>0.27834038052441834</v>
      </c>
      <c r="M2050" s="211">
        <v>8.0971078920423892E-2</v>
      </c>
      <c r="N2050" s="211">
        <v>0.47411287590983175</v>
      </c>
      <c r="O2050" s="211">
        <v>0.69434985026516272</v>
      </c>
      <c r="P2050" s="211">
        <v>7.3143372659274508E-2</v>
      </c>
      <c r="Q2050" s="211">
        <v>5.7279621941886405E-2</v>
      </c>
      <c r="R2050" s="211">
        <v>0.39177886479520058</v>
      </c>
      <c r="S2050" s="211">
        <v>0.33091484418442274</v>
      </c>
      <c r="T2050" s="211">
        <v>0.5584017385680724</v>
      </c>
      <c r="U2050" s="211">
        <v>0.35860501469991324</v>
      </c>
      <c r="V2050" s="211">
        <v>0.12749835058605474</v>
      </c>
      <c r="W2050" s="211">
        <v>0.56386146072361099</v>
      </c>
      <c r="X2050" s="211">
        <v>0.33145220926357843</v>
      </c>
      <c r="Y2050" s="211">
        <v>0.68277341513645251</v>
      </c>
      <c r="Z2050" s="211">
        <v>0.14570644644287722</v>
      </c>
      <c r="AA2050" s="212">
        <v>0.12504686248591054</v>
      </c>
    </row>
    <row r="2051" spans="1:27" x14ac:dyDescent="0.35">
      <c r="A2051" s="210" t="s">
        <v>2727</v>
      </c>
      <c r="B2051" s="217">
        <v>105.9420914455474</v>
      </c>
      <c r="C2051" s="211">
        <v>6.7824727450405936E-2</v>
      </c>
      <c r="D2051" s="211">
        <v>0.12652010519182733</v>
      </c>
      <c r="E2051" s="211">
        <v>6.5801025757231402E-2</v>
      </c>
      <c r="F2051" s="211">
        <v>0.10278055130793433</v>
      </c>
      <c r="G2051" s="211">
        <v>0.1165850711306366</v>
      </c>
      <c r="H2051" s="211">
        <v>0.10872521449533817</v>
      </c>
      <c r="I2051" s="211">
        <v>0.48322524155756824</v>
      </c>
      <c r="J2051" s="211">
        <v>0.43633836069220633</v>
      </c>
      <c r="K2051" s="211">
        <v>0.62746524293726191</v>
      </c>
      <c r="L2051" s="211">
        <v>0.27547436023460115</v>
      </c>
      <c r="M2051" s="211">
        <v>9.8084782983049512E-2</v>
      </c>
      <c r="N2051" s="211">
        <v>0.41470109165325031</v>
      </c>
      <c r="O2051" s="211">
        <v>0.6063414649717459</v>
      </c>
      <c r="P2051" s="211">
        <v>6.2601328586419702E-2</v>
      </c>
      <c r="Q2051" s="211">
        <v>0.10146383363836764</v>
      </c>
      <c r="R2051" s="211">
        <v>0.44650244273669054</v>
      </c>
      <c r="S2051" s="211">
        <v>0.34807673701981723</v>
      </c>
      <c r="T2051" s="211">
        <v>0.52457648612624208</v>
      </c>
      <c r="U2051" s="211">
        <v>0.41127586017050088</v>
      </c>
      <c r="V2051" s="211">
        <v>6.0329100219706833E-2</v>
      </c>
      <c r="W2051" s="211">
        <v>0.51537687023074663</v>
      </c>
      <c r="X2051" s="211">
        <v>0.28856694951426159</v>
      </c>
      <c r="Y2051" s="211">
        <v>0.58442042299021868</v>
      </c>
      <c r="Z2051" s="211">
        <v>0.14527845120762223</v>
      </c>
      <c r="AA2051" s="212">
        <v>0.11804156338555136</v>
      </c>
    </row>
    <row r="2052" spans="1:27" x14ac:dyDescent="0.35">
      <c r="A2052" s="210" t="s">
        <v>2728</v>
      </c>
      <c r="B2052" s="217">
        <v>106.18267107883908</v>
      </c>
      <c r="C2052" s="211">
        <v>8.5390851673888268E-2</v>
      </c>
      <c r="D2052" s="211">
        <v>0.1292676915516705</v>
      </c>
      <c r="E2052" s="211">
        <v>7.2799498089880052E-2</v>
      </c>
      <c r="F2052" s="211">
        <v>0.10434988399126853</v>
      </c>
      <c r="G2052" s="211">
        <v>0.11629826302393621</v>
      </c>
      <c r="H2052" s="211">
        <v>0.11224088720519304</v>
      </c>
      <c r="I2052" s="211">
        <v>0.47179689454746571</v>
      </c>
      <c r="J2052" s="211">
        <v>0.4334360266263198</v>
      </c>
      <c r="K2052" s="211">
        <v>0.62223081387341905</v>
      </c>
      <c r="L2052" s="211">
        <v>0.28134737702520313</v>
      </c>
      <c r="M2052" s="211">
        <v>8.3939576860475262E-2</v>
      </c>
      <c r="N2052" s="211">
        <v>0.40087928392727867</v>
      </c>
      <c r="O2052" s="211">
        <v>0.5422989249701704</v>
      </c>
      <c r="P2052" s="211">
        <v>6.1913420454378566E-2</v>
      </c>
      <c r="Q2052" s="211">
        <v>8.9770209555261382E-2</v>
      </c>
      <c r="R2052" s="211">
        <v>0.46541087362969402</v>
      </c>
      <c r="S2052" s="211">
        <v>0.29495985581057949</v>
      </c>
      <c r="T2052" s="211">
        <v>0.60569093881824831</v>
      </c>
      <c r="U2052" s="211">
        <v>0.32742250421633756</v>
      </c>
      <c r="V2052" s="211">
        <v>9.0516899682016955E-2</v>
      </c>
      <c r="W2052" s="211">
        <v>0.51658222626304362</v>
      </c>
      <c r="X2052" s="211">
        <v>0.30744242458792681</v>
      </c>
      <c r="Y2052" s="211">
        <v>0.56902427620754126</v>
      </c>
      <c r="Z2052" s="211">
        <v>0.14910123871513253</v>
      </c>
      <c r="AA2052" s="212">
        <v>0.12035233841649995</v>
      </c>
    </row>
    <row r="2053" spans="1:27" x14ac:dyDescent="0.35">
      <c r="A2053" s="210" t="s">
        <v>2729</v>
      </c>
      <c r="B2053" s="217">
        <v>135.54890795344605</v>
      </c>
      <c r="C2053" s="211">
        <v>8.7219506032300304E-2</v>
      </c>
      <c r="D2053" s="211">
        <v>0.12376877920665627</v>
      </c>
      <c r="E2053" s="211">
        <v>8.3826742493954692E-2</v>
      </c>
      <c r="F2053" s="211">
        <v>0.10031176275275656</v>
      </c>
      <c r="G2053" s="211">
        <v>0.11955203621174737</v>
      </c>
      <c r="H2053" s="211">
        <v>0.1130193168374472</v>
      </c>
      <c r="I2053" s="211">
        <v>0.49668311015427474</v>
      </c>
      <c r="J2053" s="211">
        <v>0.42621122122123856</v>
      </c>
      <c r="K2053" s="211">
        <v>0.61576778945743649</v>
      </c>
      <c r="L2053" s="211">
        <v>0.27384781627561017</v>
      </c>
      <c r="M2053" s="211">
        <v>9.6975543461005703E-2</v>
      </c>
      <c r="N2053" s="211">
        <v>0.50031588300706242</v>
      </c>
      <c r="O2053" s="211">
        <v>0.61762431753440605</v>
      </c>
      <c r="P2053" s="211">
        <v>6.6597947391624376E-2</v>
      </c>
      <c r="Q2053" s="211">
        <v>9.2087236265707126E-2</v>
      </c>
      <c r="R2053" s="211">
        <v>0.42058611505633198</v>
      </c>
      <c r="S2053" s="211">
        <v>0.28934024673122011</v>
      </c>
      <c r="T2053" s="211">
        <v>0.49674172235897335</v>
      </c>
      <c r="U2053" s="211">
        <v>0.45204666010332389</v>
      </c>
      <c r="V2053" s="211">
        <v>0.10219888505614334</v>
      </c>
      <c r="W2053" s="211">
        <v>0.57369599556694084</v>
      </c>
      <c r="X2053" s="211">
        <v>0.4068697672048443</v>
      </c>
      <c r="Y2053" s="211">
        <v>0.61490799554847175</v>
      </c>
      <c r="Z2053" s="211">
        <v>0.14828946614025412</v>
      </c>
      <c r="AA2053" s="212">
        <v>0.12301392618772655</v>
      </c>
    </row>
    <row r="2054" spans="1:27" x14ac:dyDescent="0.35">
      <c r="A2054" s="210" t="s">
        <v>2730</v>
      </c>
      <c r="B2054" s="217">
        <v>119.7132506939999</v>
      </c>
      <c r="C2054" s="211">
        <v>5.349330634200742E-2</v>
      </c>
      <c r="D2054" s="211">
        <v>0.12598951035024752</v>
      </c>
      <c r="E2054" s="211">
        <v>7.3354152529806343E-2</v>
      </c>
      <c r="F2054" s="211">
        <v>9.9948604404544811E-2</v>
      </c>
      <c r="G2054" s="211">
        <v>0.1227189764117306</v>
      </c>
      <c r="H2054" s="211">
        <v>0.1233144762287689</v>
      </c>
      <c r="I2054" s="211">
        <v>0.49675211705742195</v>
      </c>
      <c r="J2054" s="211">
        <v>0.44086232365601852</v>
      </c>
      <c r="K2054" s="211">
        <v>0.58613807388497274</v>
      </c>
      <c r="L2054" s="211">
        <v>0.27728960570802003</v>
      </c>
      <c r="M2054" s="211">
        <v>8.3340960619872007E-2</v>
      </c>
      <c r="N2054" s="211">
        <v>0.53377160031818682</v>
      </c>
      <c r="O2054" s="211">
        <v>0.69882429797068657</v>
      </c>
      <c r="P2054" s="211">
        <v>7.0041370623844523E-2</v>
      </c>
      <c r="Q2054" s="211">
        <v>8.9065263032370362E-2</v>
      </c>
      <c r="R2054" s="211">
        <v>0.44366902003318776</v>
      </c>
      <c r="S2054" s="211">
        <v>0.37982526811084266</v>
      </c>
      <c r="T2054" s="211">
        <v>0.603213244056789</v>
      </c>
      <c r="U2054" s="211">
        <v>0.31786315088292921</v>
      </c>
      <c r="V2054" s="211">
        <v>7.2088983650588356E-2</v>
      </c>
      <c r="W2054" s="211">
        <v>0.5290889260135343</v>
      </c>
      <c r="X2054" s="211">
        <v>0.35959095853991596</v>
      </c>
      <c r="Y2054" s="211">
        <v>0.57938485732068123</v>
      </c>
      <c r="Z2054" s="211">
        <v>0.14774125002550553</v>
      </c>
      <c r="AA2054" s="212">
        <v>0.11785709324595944</v>
      </c>
    </row>
    <row r="2055" spans="1:27" x14ac:dyDescent="0.35">
      <c r="A2055" s="210" t="s">
        <v>2731</v>
      </c>
      <c r="B2055" s="217">
        <v>140.9804925809236</v>
      </c>
      <c r="C2055" s="211">
        <v>7.1050968083365737E-2</v>
      </c>
      <c r="D2055" s="211">
        <v>0.13236349631627109</v>
      </c>
      <c r="E2055" s="211">
        <v>7.9017857240933034E-2</v>
      </c>
      <c r="F2055" s="211">
        <v>9.8479188436238221E-2</v>
      </c>
      <c r="G2055" s="211">
        <v>0.12428577280225934</v>
      </c>
      <c r="H2055" s="211">
        <v>0.11506309655526416</v>
      </c>
      <c r="I2055" s="211">
        <v>0.50384799137123981</v>
      </c>
      <c r="J2055" s="211">
        <v>0.452935128487924</v>
      </c>
      <c r="K2055" s="211">
        <v>0.62328472761601494</v>
      </c>
      <c r="L2055" s="211">
        <v>0.27135384336937601</v>
      </c>
      <c r="M2055" s="211">
        <v>8.1899215386469187E-2</v>
      </c>
      <c r="N2055" s="211">
        <v>0.52353416628001193</v>
      </c>
      <c r="O2055" s="211">
        <v>0.5756467501827458</v>
      </c>
      <c r="P2055" s="211">
        <v>7.4902045562268912E-2</v>
      </c>
      <c r="Q2055" s="211">
        <v>0.1152974342529029</v>
      </c>
      <c r="R2055" s="211">
        <v>0.37307370055300482</v>
      </c>
      <c r="S2055" s="211">
        <v>0.38327901996569697</v>
      </c>
      <c r="T2055" s="211">
        <v>0.63794740911173053</v>
      </c>
      <c r="U2055" s="211">
        <v>0.32690012997484985</v>
      </c>
      <c r="V2055" s="211">
        <v>9.6139707631097082E-2</v>
      </c>
      <c r="W2055" s="211">
        <v>0.51887519316922026</v>
      </c>
      <c r="X2055" s="211">
        <v>0.35092339954742635</v>
      </c>
      <c r="Y2055" s="211">
        <v>0.76550484921680795</v>
      </c>
      <c r="Z2055" s="211">
        <v>0.14965104736721282</v>
      </c>
      <c r="AA2055" s="212">
        <v>0.12179189015038162</v>
      </c>
    </row>
    <row r="2056" spans="1:27" x14ac:dyDescent="0.35">
      <c r="A2056" s="210" t="s">
        <v>2732</v>
      </c>
      <c r="B2056" s="217">
        <v>134.61084490390792</v>
      </c>
      <c r="C2056" s="211">
        <v>5.2735241276469703E-2</v>
      </c>
      <c r="D2056" s="211">
        <v>0.1332905629589998</v>
      </c>
      <c r="E2056" s="211">
        <v>6.9101422335509297E-2</v>
      </c>
      <c r="F2056" s="211">
        <v>0.11276934622599435</v>
      </c>
      <c r="G2056" s="211">
        <v>0.12228953802049559</v>
      </c>
      <c r="H2056" s="211">
        <v>0.11010214871305936</v>
      </c>
      <c r="I2056" s="211">
        <v>0.42562293317704747</v>
      </c>
      <c r="J2056" s="211">
        <v>0.40131644074295975</v>
      </c>
      <c r="K2056" s="211">
        <v>0.6122987778075184</v>
      </c>
      <c r="L2056" s="211">
        <v>0.27416597244128016</v>
      </c>
      <c r="M2056" s="211">
        <v>0.11770393561245293</v>
      </c>
      <c r="N2056" s="211">
        <v>0.52414996982884898</v>
      </c>
      <c r="O2056" s="211">
        <v>0.67238998717182175</v>
      </c>
      <c r="P2056" s="211">
        <v>6.816527701062744E-2</v>
      </c>
      <c r="Q2056" s="211">
        <v>4.6879254985519279E-2</v>
      </c>
      <c r="R2056" s="211">
        <v>0.45218573790856265</v>
      </c>
      <c r="S2056" s="211">
        <v>0.29303034354252966</v>
      </c>
      <c r="T2056" s="211">
        <v>0.49075730060751638</v>
      </c>
      <c r="U2056" s="211">
        <v>0.39794232681952879</v>
      </c>
      <c r="V2056" s="211">
        <v>7.9873873113670363E-2</v>
      </c>
      <c r="W2056" s="211">
        <v>0.62223990450650191</v>
      </c>
      <c r="X2056" s="211">
        <v>0.31894261305978633</v>
      </c>
      <c r="Y2056" s="211">
        <v>0.67539702084433484</v>
      </c>
      <c r="Z2056" s="211">
        <v>0.14795027115074061</v>
      </c>
      <c r="AA2056" s="212">
        <v>0.11737888174776978</v>
      </c>
    </row>
    <row r="2057" spans="1:27" x14ac:dyDescent="0.35">
      <c r="A2057" s="210" t="s">
        <v>2733</v>
      </c>
      <c r="B2057" s="217">
        <v>122.0518791285683</v>
      </c>
      <c r="C2057" s="211">
        <v>5.2603479013384143E-2</v>
      </c>
      <c r="D2057" s="211">
        <v>0.12167720408324495</v>
      </c>
      <c r="E2057" s="211">
        <v>7.385838025294543E-2</v>
      </c>
      <c r="F2057" s="211">
        <v>0.11014075264302287</v>
      </c>
      <c r="G2057" s="211">
        <v>0.12165794384199548</v>
      </c>
      <c r="H2057" s="211">
        <v>0.11355694861703707</v>
      </c>
      <c r="I2057" s="211">
        <v>0.52348275130206745</v>
      </c>
      <c r="J2057" s="211">
        <v>0.44865165459033418</v>
      </c>
      <c r="K2057" s="211">
        <v>0.57095576535883152</v>
      </c>
      <c r="L2057" s="211">
        <v>0.27642849333846703</v>
      </c>
      <c r="M2057" s="211">
        <v>9.1801984597068897E-2</v>
      </c>
      <c r="N2057" s="211">
        <v>0.34984997945890606</v>
      </c>
      <c r="O2057" s="211">
        <v>0.78532268702009078</v>
      </c>
      <c r="P2057" s="211">
        <v>7.3131144843376239E-2</v>
      </c>
      <c r="Q2057" s="211">
        <v>9.1423508665799569E-2</v>
      </c>
      <c r="R2057" s="211">
        <v>0.47649801389619389</v>
      </c>
      <c r="S2057" s="211">
        <v>0.29043411040135958</v>
      </c>
      <c r="T2057" s="211">
        <v>0.50376589853257592</v>
      </c>
      <c r="U2057" s="211">
        <v>0.44185345058874309</v>
      </c>
      <c r="V2057" s="211">
        <v>8.0291907676078328E-2</v>
      </c>
      <c r="W2057" s="211">
        <v>0.50224965903394481</v>
      </c>
      <c r="X2057" s="211">
        <v>0.36230879418826312</v>
      </c>
      <c r="Y2057" s="211">
        <v>0.61425050175260132</v>
      </c>
      <c r="Z2057" s="211">
        <v>0.14831636920381361</v>
      </c>
      <c r="AA2057" s="212">
        <v>0.12247659048131915</v>
      </c>
    </row>
    <row r="2058" spans="1:27" x14ac:dyDescent="0.35">
      <c r="A2058" s="210" t="s">
        <v>2734</v>
      </c>
      <c r="B2058" s="217">
        <v>146.26767729935494</v>
      </c>
      <c r="C2058" s="211">
        <v>5.2248943685142359E-2</v>
      </c>
      <c r="D2058" s="211">
        <v>0.11331455597922271</v>
      </c>
      <c r="E2058" s="211">
        <v>7.2875634343188292E-2</v>
      </c>
      <c r="F2058" s="211">
        <v>7.9816832334367774E-2</v>
      </c>
      <c r="G2058" s="211">
        <v>0.12360076090444962</v>
      </c>
      <c r="H2058" s="211">
        <v>0.11576333324874724</v>
      </c>
      <c r="I2058" s="211">
        <v>0.51063548739603992</v>
      </c>
      <c r="J2058" s="211">
        <v>0.4368681179258922</v>
      </c>
      <c r="K2058" s="211">
        <v>0.63199343228506621</v>
      </c>
      <c r="L2058" s="211">
        <v>0.26721637404132598</v>
      </c>
      <c r="M2058" s="211">
        <v>0.10148747310323275</v>
      </c>
      <c r="N2058" s="211">
        <v>0.36793919036080658</v>
      </c>
      <c r="O2058" s="211">
        <v>0.76647327340704685</v>
      </c>
      <c r="P2058" s="211">
        <v>7.1392140345743635E-2</v>
      </c>
      <c r="Q2058" s="211">
        <v>9.0553469025389424E-2</v>
      </c>
      <c r="R2058" s="211">
        <v>0.46813923970382493</v>
      </c>
      <c r="S2058" s="211">
        <v>0.30785613559818342</v>
      </c>
      <c r="T2058" s="211">
        <v>0.59137430957297177</v>
      </c>
      <c r="U2058" s="211">
        <v>0.47118626435767408</v>
      </c>
      <c r="V2058" s="211">
        <v>9.1952710775483781E-2</v>
      </c>
      <c r="W2058" s="211">
        <v>0.60790475143504308</v>
      </c>
      <c r="X2058" s="211">
        <v>0.42903396447965703</v>
      </c>
      <c r="Y2058" s="211">
        <v>0.66855733500827497</v>
      </c>
      <c r="Z2058" s="211">
        <v>0.14641962921064633</v>
      </c>
      <c r="AA2058" s="212">
        <v>0.11967234388200096</v>
      </c>
    </row>
    <row r="2059" spans="1:27" x14ac:dyDescent="0.35">
      <c r="A2059" s="210" t="s">
        <v>2735</v>
      </c>
      <c r="B2059" s="217">
        <v>142.12039918277446</v>
      </c>
      <c r="C2059" s="211">
        <v>6.6892808888016131E-2</v>
      </c>
      <c r="D2059" s="211">
        <v>0.12226099587871289</v>
      </c>
      <c r="E2059" s="211">
        <v>8.1288169434058255E-2</v>
      </c>
      <c r="F2059" s="211">
        <v>8.8553214639465541E-2</v>
      </c>
      <c r="G2059" s="211">
        <v>0.12638759334417266</v>
      </c>
      <c r="H2059" s="211">
        <v>0.10453257472684539</v>
      </c>
      <c r="I2059" s="211">
        <v>0.52437520702527629</v>
      </c>
      <c r="J2059" s="211">
        <v>0.42709403217062225</v>
      </c>
      <c r="K2059" s="211">
        <v>0.64863305206195154</v>
      </c>
      <c r="L2059" s="211">
        <v>0.27184615367875353</v>
      </c>
      <c r="M2059" s="211">
        <v>0.12319543823575001</v>
      </c>
      <c r="N2059" s="211">
        <v>0.40432648056291065</v>
      </c>
      <c r="O2059" s="211">
        <v>0.71025108839172524</v>
      </c>
      <c r="P2059" s="211">
        <v>6.9805438852331092E-2</v>
      </c>
      <c r="Q2059" s="211">
        <v>5.3449092119357056E-2</v>
      </c>
      <c r="R2059" s="211">
        <v>0.46247454237529723</v>
      </c>
      <c r="S2059" s="211">
        <v>0.30339474047022075</v>
      </c>
      <c r="T2059" s="211">
        <v>0.56649845179564673</v>
      </c>
      <c r="U2059" s="211">
        <v>0.54679017676200226</v>
      </c>
      <c r="V2059" s="211">
        <v>6.4984656416792963E-2</v>
      </c>
      <c r="W2059" s="211">
        <v>0.56774767101104073</v>
      </c>
      <c r="X2059" s="211">
        <v>0.30492630259444886</v>
      </c>
      <c r="Y2059" s="211">
        <v>0.53346465748459759</v>
      </c>
      <c r="Z2059" s="211">
        <v>0.14712631594690617</v>
      </c>
      <c r="AA2059" s="212">
        <v>0.11665187070799712</v>
      </c>
    </row>
    <row r="2060" spans="1:27" x14ac:dyDescent="0.35">
      <c r="A2060" s="210" t="s">
        <v>2736</v>
      </c>
      <c r="B2060" s="217">
        <v>121.28994045377378</v>
      </c>
      <c r="C2060" s="211">
        <v>6.1914035963892215E-2</v>
      </c>
      <c r="D2060" s="211">
        <v>0.12197072074740956</v>
      </c>
      <c r="E2060" s="211">
        <v>8.4314942923456801E-2</v>
      </c>
      <c r="F2060" s="211">
        <v>7.0968906124794964E-2</v>
      </c>
      <c r="G2060" s="211">
        <v>0.11905348843125649</v>
      </c>
      <c r="H2060" s="211">
        <v>0.11764264305399824</v>
      </c>
      <c r="I2060" s="211">
        <v>0.46610094885261877</v>
      </c>
      <c r="J2060" s="211">
        <v>0.46572039624633688</v>
      </c>
      <c r="K2060" s="211">
        <v>0.61596400722703382</v>
      </c>
      <c r="L2060" s="211">
        <v>0.27740857353744508</v>
      </c>
      <c r="M2060" s="211">
        <v>8.1486978480618782E-2</v>
      </c>
      <c r="N2060" s="211">
        <v>0.43040456707209929</v>
      </c>
      <c r="O2060" s="211">
        <v>0.73600784810844055</v>
      </c>
      <c r="P2060" s="211">
        <v>7.1760743692867293E-2</v>
      </c>
      <c r="Q2060" s="211">
        <v>0.10261418806146708</v>
      </c>
      <c r="R2060" s="211">
        <v>0.48782379938500564</v>
      </c>
      <c r="S2060" s="211">
        <v>0.30960882235316817</v>
      </c>
      <c r="T2060" s="211">
        <v>0.51834105608650083</v>
      </c>
      <c r="U2060" s="211">
        <v>0.40379021496320144</v>
      </c>
      <c r="V2060" s="211">
        <v>6.605093893576594E-2</v>
      </c>
      <c r="W2060" s="211">
        <v>0.56340766351166705</v>
      </c>
      <c r="X2060" s="211">
        <v>0.3536451319217167</v>
      </c>
      <c r="Y2060" s="211">
        <v>0.67811230723617866</v>
      </c>
      <c r="Z2060" s="211">
        <v>0.14943785475101165</v>
      </c>
      <c r="AA2060" s="212">
        <v>0.12386443282810786</v>
      </c>
    </row>
    <row r="2061" spans="1:27" x14ac:dyDescent="0.35">
      <c r="A2061" s="210" t="s">
        <v>2737</v>
      </c>
      <c r="B2061" s="217">
        <v>140.62723106880935</v>
      </c>
      <c r="C2061" s="211">
        <v>5.4632930134821435E-2</v>
      </c>
      <c r="D2061" s="211">
        <v>0.1302835411722264</v>
      </c>
      <c r="E2061" s="211">
        <v>7.9976310343725959E-2</v>
      </c>
      <c r="F2061" s="211">
        <v>0.11910956166610298</v>
      </c>
      <c r="G2061" s="211">
        <v>0.1254608507854271</v>
      </c>
      <c r="H2061" s="211">
        <v>0.11518068003696343</v>
      </c>
      <c r="I2061" s="211">
        <v>0.51190928333562979</v>
      </c>
      <c r="J2061" s="211">
        <v>0.44299063983698356</v>
      </c>
      <c r="K2061" s="211">
        <v>0.56977271674317032</v>
      </c>
      <c r="L2061" s="211">
        <v>0.27570979000432549</v>
      </c>
      <c r="M2061" s="211">
        <v>9.0289675819149651E-2</v>
      </c>
      <c r="N2061" s="211">
        <v>0.46677626839732117</v>
      </c>
      <c r="O2061" s="211">
        <v>0.78177078583522075</v>
      </c>
      <c r="P2061" s="211">
        <v>7.0416895545999933E-2</v>
      </c>
      <c r="Q2061" s="211">
        <v>5.8621162442438757E-2</v>
      </c>
      <c r="R2061" s="211">
        <v>0.46046031431679685</v>
      </c>
      <c r="S2061" s="211">
        <v>0.25988366146750874</v>
      </c>
      <c r="T2061" s="211">
        <v>0.61987371831488669</v>
      </c>
      <c r="U2061" s="211">
        <v>0.53634297815341614</v>
      </c>
      <c r="V2061" s="211">
        <v>7.8530644930348587E-2</v>
      </c>
      <c r="W2061" s="211">
        <v>0.51870193070711779</v>
      </c>
      <c r="X2061" s="211">
        <v>0.30116698776776679</v>
      </c>
      <c r="Y2061" s="211">
        <v>0.64922511895276447</v>
      </c>
      <c r="Z2061" s="211">
        <v>0.14794397253355199</v>
      </c>
      <c r="AA2061" s="212">
        <v>0.12084445286178666</v>
      </c>
    </row>
    <row r="2062" spans="1:27" x14ac:dyDescent="0.35">
      <c r="A2062" s="210" t="s">
        <v>2738</v>
      </c>
      <c r="B2062" s="217">
        <v>124.24086340927697</v>
      </c>
      <c r="C2062" s="211">
        <v>8.7764364427240074E-2</v>
      </c>
      <c r="D2062" s="211">
        <v>0.11884497522158174</v>
      </c>
      <c r="E2062" s="211">
        <v>8.2096096963376344E-2</v>
      </c>
      <c r="F2062" s="211">
        <v>0.10209988935478694</v>
      </c>
      <c r="G2062" s="211">
        <v>0.1219266147301942</v>
      </c>
      <c r="H2062" s="211">
        <v>0.12317659789700823</v>
      </c>
      <c r="I2062" s="211">
        <v>0.46308014947115111</v>
      </c>
      <c r="J2062" s="211">
        <v>0.45414319959037791</v>
      </c>
      <c r="K2062" s="211">
        <v>0.5431549218944709</v>
      </c>
      <c r="L2062" s="211">
        <v>0.27207769822727063</v>
      </c>
      <c r="M2062" s="211">
        <v>8.7377591035876667E-2</v>
      </c>
      <c r="N2062" s="211">
        <v>0.35508490021993844</v>
      </c>
      <c r="O2062" s="211">
        <v>0.77143392855993353</v>
      </c>
      <c r="P2062" s="211">
        <v>6.9378162056030757E-2</v>
      </c>
      <c r="Q2062" s="211">
        <v>8.1940868416604154E-2</v>
      </c>
      <c r="R2062" s="211">
        <v>0.44547954796686534</v>
      </c>
      <c r="S2062" s="211">
        <v>0.293617204993954</v>
      </c>
      <c r="T2062" s="211">
        <v>0.62811117366868929</v>
      </c>
      <c r="U2062" s="211">
        <v>0.40463247728164997</v>
      </c>
      <c r="V2062" s="211">
        <v>8.6451351152310493E-2</v>
      </c>
      <c r="W2062" s="211">
        <v>0.56380931951325386</v>
      </c>
      <c r="X2062" s="211">
        <v>0.26174170174769362</v>
      </c>
      <c r="Y2062" s="211">
        <v>0.6010998070334489</v>
      </c>
      <c r="Z2062" s="211">
        <v>0.14963169595404133</v>
      </c>
      <c r="AA2062" s="212">
        <v>0.11972082354446963</v>
      </c>
    </row>
    <row r="2063" spans="1:27" x14ac:dyDescent="0.35">
      <c r="A2063" s="210" t="s">
        <v>2739</v>
      </c>
      <c r="B2063" s="217">
        <v>115.45139183982515</v>
      </c>
      <c r="C2063" s="211">
        <v>6.4217507760453138E-2</v>
      </c>
      <c r="D2063" s="211">
        <v>0.12578678299740059</v>
      </c>
      <c r="E2063" s="211">
        <v>8.593921832871354E-2</v>
      </c>
      <c r="F2063" s="211">
        <v>9.117817255475813E-2</v>
      </c>
      <c r="G2063" s="211">
        <v>0.12349911865439289</v>
      </c>
      <c r="H2063" s="211">
        <v>0.12445302028166309</v>
      </c>
      <c r="I2063" s="211">
        <v>0.46693043190927958</v>
      </c>
      <c r="J2063" s="211">
        <v>0.47644669856985256</v>
      </c>
      <c r="K2063" s="211">
        <v>0.55191643164846771</v>
      </c>
      <c r="L2063" s="211">
        <v>0.26749457212890704</v>
      </c>
      <c r="M2063" s="211">
        <v>8.447214284617878E-2</v>
      </c>
      <c r="N2063" s="211">
        <v>0.40883248940321576</v>
      </c>
      <c r="O2063" s="211">
        <v>0.69838148646666598</v>
      </c>
      <c r="P2063" s="211">
        <v>6.5441127818032047E-2</v>
      </c>
      <c r="Q2063" s="211">
        <v>8.5633182574468392E-2</v>
      </c>
      <c r="R2063" s="211">
        <v>0.46230273686161449</v>
      </c>
      <c r="S2063" s="211">
        <v>0.35390002613200289</v>
      </c>
      <c r="T2063" s="211">
        <v>0.60347234797095251</v>
      </c>
      <c r="U2063" s="211">
        <v>0.40547749534099425</v>
      </c>
      <c r="V2063" s="211">
        <v>5.9852769766546327E-2</v>
      </c>
      <c r="W2063" s="211">
        <v>0.52447909965209327</v>
      </c>
      <c r="X2063" s="211">
        <v>0.27306261665824089</v>
      </c>
      <c r="Y2063" s="211">
        <v>0.64561441078593063</v>
      </c>
      <c r="Z2063" s="211">
        <v>0.14256077252758714</v>
      </c>
      <c r="AA2063" s="212">
        <v>0.11882065888562647</v>
      </c>
    </row>
    <row r="2064" spans="1:27" x14ac:dyDescent="0.35">
      <c r="A2064" s="210" t="s">
        <v>2740</v>
      </c>
      <c r="B2064" s="217">
        <v>141.93594032034079</v>
      </c>
      <c r="C2064" s="211">
        <v>5.2917721478140077E-2</v>
      </c>
      <c r="D2064" s="211">
        <v>0.1266528013599309</v>
      </c>
      <c r="E2064" s="211">
        <v>8.0943595171532101E-2</v>
      </c>
      <c r="F2064" s="211">
        <v>9.5067453117304801E-2</v>
      </c>
      <c r="G2064" s="211">
        <v>0.12096195397238806</v>
      </c>
      <c r="H2064" s="211">
        <v>0.12761674341497892</v>
      </c>
      <c r="I2064" s="211">
        <v>0.52933875500835914</v>
      </c>
      <c r="J2064" s="211">
        <v>0.43265559963212918</v>
      </c>
      <c r="K2064" s="211">
        <v>0.64735435197289981</v>
      </c>
      <c r="L2064" s="211">
        <v>0.27404643426631137</v>
      </c>
      <c r="M2064" s="211">
        <v>8.6979898570540143E-2</v>
      </c>
      <c r="N2064" s="211">
        <v>0.38434588935416386</v>
      </c>
      <c r="O2064" s="211">
        <v>0.73935871952250376</v>
      </c>
      <c r="P2064" s="211">
        <v>7.3082876354930909E-2</v>
      </c>
      <c r="Q2064" s="211">
        <v>5.0673764518574832E-2</v>
      </c>
      <c r="R2064" s="211">
        <v>0.45555584500822466</v>
      </c>
      <c r="S2064" s="211">
        <v>0.30667180489744139</v>
      </c>
      <c r="T2064" s="211">
        <v>0.46212938373705365</v>
      </c>
      <c r="U2064" s="211">
        <v>0.44736234423130533</v>
      </c>
      <c r="V2064" s="211">
        <v>7.7165998349557785E-2</v>
      </c>
      <c r="W2064" s="211">
        <v>0.51498572637566564</v>
      </c>
      <c r="X2064" s="211">
        <v>0.32187085343893296</v>
      </c>
      <c r="Y2064" s="211">
        <v>0.7400882219966054</v>
      </c>
      <c r="Z2064" s="211">
        <v>0.14992270256338716</v>
      </c>
      <c r="AA2064" s="212">
        <v>0.11541362673259395</v>
      </c>
    </row>
    <row r="2065" spans="1:27" x14ac:dyDescent="0.35">
      <c r="A2065" s="210" t="s">
        <v>2741</v>
      </c>
      <c r="B2065" s="217">
        <v>126.44212846024762</v>
      </c>
      <c r="C2065" s="211">
        <v>7.5086058389760693E-2</v>
      </c>
      <c r="D2065" s="211">
        <v>0.1246130401037647</v>
      </c>
      <c r="E2065" s="211">
        <v>7.2279497777302998E-2</v>
      </c>
      <c r="F2065" s="211">
        <v>0.10567179570528358</v>
      </c>
      <c r="G2065" s="211">
        <v>0.11976406975446879</v>
      </c>
      <c r="H2065" s="211">
        <v>0.10923437244935849</v>
      </c>
      <c r="I2065" s="211">
        <v>0.5140570853002997</v>
      </c>
      <c r="J2065" s="211">
        <v>0.44409080729946188</v>
      </c>
      <c r="K2065" s="211">
        <v>0.61925305980576495</v>
      </c>
      <c r="L2065" s="211">
        <v>0.27529728249661789</v>
      </c>
      <c r="M2065" s="211">
        <v>7.7521135927811666E-2</v>
      </c>
      <c r="N2065" s="211">
        <v>0.53783670390269078</v>
      </c>
      <c r="O2065" s="211">
        <v>0.71539457140226492</v>
      </c>
      <c r="P2065" s="211">
        <v>6.4930726123901397E-2</v>
      </c>
      <c r="Q2065" s="211">
        <v>6.7084871980317332E-2</v>
      </c>
      <c r="R2065" s="211">
        <v>0.45746566611766981</v>
      </c>
      <c r="S2065" s="211">
        <v>0.40467333796863264</v>
      </c>
      <c r="T2065" s="211">
        <v>0.59973083631625168</v>
      </c>
      <c r="U2065" s="211">
        <v>0.44299517709614677</v>
      </c>
      <c r="V2065" s="211">
        <v>7.3524880306303358E-2</v>
      </c>
      <c r="W2065" s="211">
        <v>0.60054281293894152</v>
      </c>
      <c r="X2065" s="211">
        <v>0.39251715957535188</v>
      </c>
      <c r="Y2065" s="211">
        <v>0.65739228117342441</v>
      </c>
      <c r="Z2065" s="211">
        <v>0.1497311487170572</v>
      </c>
      <c r="AA2065" s="212">
        <v>0.11773048455268258</v>
      </c>
    </row>
    <row r="2066" spans="1:27" x14ac:dyDescent="0.35">
      <c r="A2066" s="210" t="s">
        <v>2742</v>
      </c>
      <c r="B2066" s="217">
        <v>121.58961253300583</v>
      </c>
      <c r="C2066" s="211">
        <v>5.3304330147281725E-2</v>
      </c>
      <c r="D2066" s="211">
        <v>0.12821392200293591</v>
      </c>
      <c r="E2066" s="211">
        <v>7.4934931765426552E-2</v>
      </c>
      <c r="F2066" s="211">
        <v>9.4237614021688038E-2</v>
      </c>
      <c r="G2066" s="211">
        <v>0.12361462719686003</v>
      </c>
      <c r="H2066" s="211">
        <v>0.10985871724718595</v>
      </c>
      <c r="I2066" s="211">
        <v>0.51487357509314169</v>
      </c>
      <c r="J2066" s="211">
        <v>0.43821098595487723</v>
      </c>
      <c r="K2066" s="211">
        <v>0.58803417140089942</v>
      </c>
      <c r="L2066" s="211">
        <v>0.27840599134335303</v>
      </c>
      <c r="M2066" s="211">
        <v>9.4748689090014257E-2</v>
      </c>
      <c r="N2066" s="211">
        <v>0.43123890381774788</v>
      </c>
      <c r="O2066" s="211">
        <v>0.60791738075845614</v>
      </c>
      <c r="P2066" s="211">
        <v>7.0543617845639686E-2</v>
      </c>
      <c r="Q2066" s="211">
        <v>4.9969164298423928E-2</v>
      </c>
      <c r="R2066" s="211">
        <v>0.4528828206068789</v>
      </c>
      <c r="S2066" s="211">
        <v>0.39255663670767282</v>
      </c>
      <c r="T2066" s="211">
        <v>0.49144257695672344</v>
      </c>
      <c r="U2066" s="211">
        <v>0.4431075538051546</v>
      </c>
      <c r="V2066" s="211">
        <v>7.5036777634918117E-2</v>
      </c>
      <c r="W2066" s="211">
        <v>0.50300584760794442</v>
      </c>
      <c r="X2066" s="211">
        <v>0.34215997908983958</v>
      </c>
      <c r="Y2066" s="211">
        <v>0.66744588256203097</v>
      </c>
      <c r="Z2066" s="211">
        <v>0.14491993188716318</v>
      </c>
      <c r="AA2066" s="212">
        <v>0.12072800262182065</v>
      </c>
    </row>
    <row r="2067" spans="1:27" x14ac:dyDescent="0.35">
      <c r="A2067" s="210" t="s">
        <v>2743</v>
      </c>
      <c r="B2067" s="217">
        <v>140.56872810945822</v>
      </c>
      <c r="C2067" s="211">
        <v>6.2711642055790245E-2</v>
      </c>
      <c r="D2067" s="211">
        <v>0.11769418442057204</v>
      </c>
      <c r="E2067" s="211">
        <v>7.6410262321513781E-2</v>
      </c>
      <c r="F2067" s="211">
        <v>7.4689941065555987E-2</v>
      </c>
      <c r="G2067" s="211">
        <v>0.12648210881221494</v>
      </c>
      <c r="H2067" s="211">
        <v>0.11494741553130769</v>
      </c>
      <c r="I2067" s="211">
        <v>0.49201235620912503</v>
      </c>
      <c r="J2067" s="211">
        <v>0.45595060462676723</v>
      </c>
      <c r="K2067" s="211">
        <v>0.61593851152187451</v>
      </c>
      <c r="L2067" s="211">
        <v>0.27786435907221185</v>
      </c>
      <c r="M2067" s="211">
        <v>9.0579528768089487E-2</v>
      </c>
      <c r="N2067" s="211">
        <v>0.53547174729279012</v>
      </c>
      <c r="O2067" s="211">
        <v>0.66391825355672673</v>
      </c>
      <c r="P2067" s="211">
        <v>7.3114171594446345E-2</v>
      </c>
      <c r="Q2067" s="211">
        <v>7.897893201621807E-2</v>
      </c>
      <c r="R2067" s="211">
        <v>0.44270091639679604</v>
      </c>
      <c r="S2067" s="211">
        <v>0.31989457549183464</v>
      </c>
      <c r="T2067" s="211">
        <v>0.49761788929469819</v>
      </c>
      <c r="U2067" s="211">
        <v>0.48758876039417631</v>
      </c>
      <c r="V2067" s="211">
        <v>7.0295999737604725E-2</v>
      </c>
      <c r="W2067" s="211">
        <v>0.56525938543117182</v>
      </c>
      <c r="X2067" s="211">
        <v>0.3335690916966817</v>
      </c>
      <c r="Y2067" s="211">
        <v>0.71241919799028608</v>
      </c>
      <c r="Z2067" s="211">
        <v>0.14668581093770261</v>
      </c>
      <c r="AA2067" s="212">
        <v>0.11789130564762303</v>
      </c>
    </row>
    <row r="2068" spans="1:27" x14ac:dyDescent="0.35">
      <c r="A2068" s="210" t="s">
        <v>2744</v>
      </c>
      <c r="B2068" s="217">
        <v>121.06260318530933</v>
      </c>
      <c r="C2068" s="211">
        <v>6.5958057576327292E-2</v>
      </c>
      <c r="D2068" s="211">
        <v>0.12187124657505928</v>
      </c>
      <c r="E2068" s="211">
        <v>8.4504030869891306E-2</v>
      </c>
      <c r="F2068" s="211">
        <v>7.4183296992829606E-2</v>
      </c>
      <c r="G2068" s="211">
        <v>0.12421528617839417</v>
      </c>
      <c r="H2068" s="211">
        <v>0.12131591840202209</v>
      </c>
      <c r="I2068" s="211">
        <v>0.45931356878866253</v>
      </c>
      <c r="J2068" s="211">
        <v>0.46345531885836511</v>
      </c>
      <c r="K2068" s="211">
        <v>0.64689600130457947</v>
      </c>
      <c r="L2068" s="211">
        <v>0.27901187822665285</v>
      </c>
      <c r="M2068" s="211">
        <v>9.2863187343516757E-2</v>
      </c>
      <c r="N2068" s="211">
        <v>0.47197217195374641</v>
      </c>
      <c r="O2068" s="211">
        <v>0.70318833604609721</v>
      </c>
      <c r="P2068" s="211">
        <v>7.0236420885252421E-2</v>
      </c>
      <c r="Q2068" s="211">
        <v>8.4895445770184305E-2</v>
      </c>
      <c r="R2068" s="211">
        <v>0.43701686631092979</v>
      </c>
      <c r="S2068" s="211">
        <v>0.36555571228514311</v>
      </c>
      <c r="T2068" s="211">
        <v>0.52141375367666287</v>
      </c>
      <c r="U2068" s="211">
        <v>0.36234295707988967</v>
      </c>
      <c r="V2068" s="211">
        <v>6.7636997386740561E-2</v>
      </c>
      <c r="W2068" s="211">
        <v>0.58671968944216224</v>
      </c>
      <c r="X2068" s="211">
        <v>0.24936538221956975</v>
      </c>
      <c r="Y2068" s="211">
        <v>0.64970039065152041</v>
      </c>
      <c r="Z2068" s="211">
        <v>0.14844227733358811</v>
      </c>
      <c r="AA2068" s="212">
        <v>0.12312712746238882</v>
      </c>
    </row>
    <row r="2069" spans="1:27" x14ac:dyDescent="0.35">
      <c r="A2069" s="210" t="s">
        <v>2745</v>
      </c>
      <c r="B2069" s="217">
        <v>123.16111453407271</v>
      </c>
      <c r="C2069" s="211">
        <v>7.3115000623583032E-2</v>
      </c>
      <c r="D2069" s="211">
        <v>0.12135899846798674</v>
      </c>
      <c r="E2069" s="211">
        <v>7.8068851495456504E-2</v>
      </c>
      <c r="F2069" s="211">
        <v>0.10856628843004604</v>
      </c>
      <c r="G2069" s="211">
        <v>0.11909149313162126</v>
      </c>
      <c r="H2069" s="211">
        <v>0.12049622614951672</v>
      </c>
      <c r="I2069" s="211">
        <v>0.48439415032285932</v>
      </c>
      <c r="J2069" s="211">
        <v>0.46404256918100117</v>
      </c>
      <c r="K2069" s="211">
        <v>0.55729791190158762</v>
      </c>
      <c r="L2069" s="211">
        <v>0.27852244058177078</v>
      </c>
      <c r="M2069" s="211">
        <v>9.1456867875162176E-2</v>
      </c>
      <c r="N2069" s="211">
        <v>0.49204649245276177</v>
      </c>
      <c r="O2069" s="211">
        <v>0.76676858068759435</v>
      </c>
      <c r="P2069" s="211">
        <v>7.3983046366614971E-2</v>
      </c>
      <c r="Q2069" s="211">
        <v>8.0865829433350092E-2</v>
      </c>
      <c r="R2069" s="211">
        <v>0.44092796852944832</v>
      </c>
      <c r="S2069" s="211">
        <v>0.25969207635982533</v>
      </c>
      <c r="T2069" s="211">
        <v>0.49315950649979323</v>
      </c>
      <c r="U2069" s="211">
        <v>0.38004754501586874</v>
      </c>
      <c r="V2069" s="211">
        <v>6.6813063431078623E-2</v>
      </c>
      <c r="W2069" s="211">
        <v>0.51208685997323167</v>
      </c>
      <c r="X2069" s="211">
        <v>0.31726758988723713</v>
      </c>
      <c r="Y2069" s="211">
        <v>0.72504039854277769</v>
      </c>
      <c r="Z2069" s="211">
        <v>0.14722070541108154</v>
      </c>
      <c r="AA2069" s="212">
        <v>0.12340290684553186</v>
      </c>
    </row>
    <row r="2070" spans="1:27" x14ac:dyDescent="0.35">
      <c r="A2070" s="210" t="s">
        <v>2746</v>
      </c>
      <c r="B2070" s="217">
        <v>147.97264660915681</v>
      </c>
      <c r="C2070" s="211">
        <v>6.3574153344178319E-2</v>
      </c>
      <c r="D2070" s="211">
        <v>0.12882408934309669</v>
      </c>
      <c r="E2070" s="211">
        <v>7.0084031912379122E-2</v>
      </c>
      <c r="F2070" s="211">
        <v>7.8576069306197677E-2</v>
      </c>
      <c r="G2070" s="211">
        <v>0.12372550954623175</v>
      </c>
      <c r="H2070" s="211">
        <v>0.10824892899013344</v>
      </c>
      <c r="I2070" s="211">
        <v>0.44984540721772465</v>
      </c>
      <c r="J2070" s="211">
        <v>0.47046537530613275</v>
      </c>
      <c r="K2070" s="211">
        <v>0.57775713611897073</v>
      </c>
      <c r="L2070" s="211">
        <v>0.27456969311838325</v>
      </c>
      <c r="M2070" s="211">
        <v>9.6360270067072901E-2</v>
      </c>
      <c r="N2070" s="211">
        <v>0.35971732681352658</v>
      </c>
      <c r="O2070" s="211">
        <v>0.65996115850603909</v>
      </c>
      <c r="P2070" s="211">
        <v>6.701776361862942E-2</v>
      </c>
      <c r="Q2070" s="211">
        <v>0.10414931393371556</v>
      </c>
      <c r="R2070" s="211">
        <v>0.47724388485006508</v>
      </c>
      <c r="S2070" s="211">
        <v>0.43247410455571478</v>
      </c>
      <c r="T2070" s="211">
        <v>0.53378856263341756</v>
      </c>
      <c r="U2070" s="211">
        <v>0.40471431170971933</v>
      </c>
      <c r="V2070" s="211">
        <v>0.14615416857180991</v>
      </c>
      <c r="W2070" s="211">
        <v>0.6112522972066402</v>
      </c>
      <c r="X2070" s="211">
        <v>0.30107515578214983</v>
      </c>
      <c r="Y2070" s="211">
        <v>0.64584937969058109</v>
      </c>
      <c r="Z2070" s="211">
        <v>0.14601840364618335</v>
      </c>
      <c r="AA2070" s="212">
        <v>0.11746287247863704</v>
      </c>
    </row>
    <row r="2071" spans="1:27" x14ac:dyDescent="0.35">
      <c r="A2071" s="210" t="s">
        <v>2747</v>
      </c>
      <c r="B2071" s="217">
        <v>129.88731391208037</v>
      </c>
      <c r="C2071" s="211">
        <v>6.0536123964041774E-2</v>
      </c>
      <c r="D2071" s="211">
        <v>0.13290863913008491</v>
      </c>
      <c r="E2071" s="211">
        <v>8.2728076251969554E-2</v>
      </c>
      <c r="F2071" s="211">
        <v>0.11233043233784722</v>
      </c>
      <c r="G2071" s="211">
        <v>0.11829801306881943</v>
      </c>
      <c r="H2071" s="211">
        <v>0.12310618097133789</v>
      </c>
      <c r="I2071" s="211">
        <v>0.51080119556845049</v>
      </c>
      <c r="J2071" s="211">
        <v>0.45573633275856168</v>
      </c>
      <c r="K2071" s="211">
        <v>0.61774577923754226</v>
      </c>
      <c r="L2071" s="211">
        <v>0.2712050369408725</v>
      </c>
      <c r="M2071" s="211">
        <v>9.0567453946795606E-2</v>
      </c>
      <c r="N2071" s="211">
        <v>0.52149663621574138</v>
      </c>
      <c r="O2071" s="211">
        <v>0.67265764327514876</v>
      </c>
      <c r="P2071" s="211">
        <v>6.3440050800306819E-2</v>
      </c>
      <c r="Q2071" s="211">
        <v>8.9009401515770234E-2</v>
      </c>
      <c r="R2071" s="211">
        <v>0.40922499465111767</v>
      </c>
      <c r="S2071" s="211">
        <v>0.276233636137525</v>
      </c>
      <c r="T2071" s="211">
        <v>0.47303472892906379</v>
      </c>
      <c r="U2071" s="211">
        <v>0.44127340178873387</v>
      </c>
      <c r="V2071" s="211">
        <v>6.271015877298769E-2</v>
      </c>
      <c r="W2071" s="211">
        <v>0.58146269088055169</v>
      </c>
      <c r="X2071" s="211">
        <v>0.24308413963341513</v>
      </c>
      <c r="Y2071" s="211">
        <v>0.74168496862157163</v>
      </c>
      <c r="Z2071" s="211">
        <v>0.14734673087182254</v>
      </c>
      <c r="AA2071" s="212">
        <v>0.11333895342277947</v>
      </c>
    </row>
    <row r="2072" spans="1:27" x14ac:dyDescent="0.35">
      <c r="A2072" s="210" t="s">
        <v>2748</v>
      </c>
      <c r="B2072" s="217">
        <v>135.18562178539395</v>
      </c>
      <c r="C2072" s="211">
        <v>7.3955966611132753E-2</v>
      </c>
      <c r="D2072" s="211">
        <v>0.12045299601065584</v>
      </c>
      <c r="E2072" s="211">
        <v>7.9564041356769657E-2</v>
      </c>
      <c r="F2072" s="211">
        <v>0.10741987164717415</v>
      </c>
      <c r="G2072" s="211">
        <v>0.12178183635960735</v>
      </c>
      <c r="H2072" s="211">
        <v>0.11114632454346304</v>
      </c>
      <c r="I2072" s="211">
        <v>0.48454336558105537</v>
      </c>
      <c r="J2072" s="211">
        <v>0.43177592626391109</v>
      </c>
      <c r="K2072" s="211">
        <v>0.54406366229194447</v>
      </c>
      <c r="L2072" s="211">
        <v>0.27422250144607091</v>
      </c>
      <c r="M2072" s="211">
        <v>9.4269802929739951E-2</v>
      </c>
      <c r="N2072" s="211">
        <v>0.48600093903562447</v>
      </c>
      <c r="O2072" s="211">
        <v>0.76595717331115654</v>
      </c>
      <c r="P2072" s="211">
        <v>7.084552510340221E-2</v>
      </c>
      <c r="Q2072" s="211">
        <v>6.1205464816188243E-2</v>
      </c>
      <c r="R2072" s="211">
        <v>0.44470546808736833</v>
      </c>
      <c r="S2072" s="211">
        <v>0.40028897320153839</v>
      </c>
      <c r="T2072" s="211">
        <v>0.51879458860749561</v>
      </c>
      <c r="U2072" s="211">
        <v>0.4759016365555041</v>
      </c>
      <c r="V2072" s="211">
        <v>8.1319876223518828E-2</v>
      </c>
      <c r="W2072" s="211">
        <v>0.61449232119119734</v>
      </c>
      <c r="X2072" s="211">
        <v>0.32606878445896864</v>
      </c>
      <c r="Y2072" s="211">
        <v>0.64055695904043064</v>
      </c>
      <c r="Z2072" s="211">
        <v>0.14534954128477026</v>
      </c>
      <c r="AA2072" s="212">
        <v>0.11984823501782639</v>
      </c>
    </row>
    <row r="2073" spans="1:27" x14ac:dyDescent="0.35">
      <c r="A2073" s="210" t="s">
        <v>2749</v>
      </c>
      <c r="B2073" s="217">
        <v>118.51089679990709</v>
      </c>
      <c r="C2073" s="211">
        <v>5.1601181010327624E-2</v>
      </c>
      <c r="D2073" s="211">
        <v>0.12741581397806018</v>
      </c>
      <c r="E2073" s="211">
        <v>7.379496151499855E-2</v>
      </c>
      <c r="F2073" s="211">
        <v>7.5678611840562265E-2</v>
      </c>
      <c r="G2073" s="211">
        <v>0.12188316576706891</v>
      </c>
      <c r="H2073" s="211">
        <v>0.10902656618794997</v>
      </c>
      <c r="I2073" s="211">
        <v>0.51464013495847727</v>
      </c>
      <c r="J2073" s="211">
        <v>0.46967026436425052</v>
      </c>
      <c r="K2073" s="211">
        <v>0.55520598635709129</v>
      </c>
      <c r="L2073" s="211">
        <v>0.27460091591311797</v>
      </c>
      <c r="M2073" s="211">
        <v>0.10708742409947908</v>
      </c>
      <c r="N2073" s="211">
        <v>0.35186505845339971</v>
      </c>
      <c r="O2073" s="211">
        <v>0.74577883022448233</v>
      </c>
      <c r="P2073" s="211">
        <v>6.8375865859696752E-2</v>
      </c>
      <c r="Q2073" s="211">
        <v>0.15129587977148637</v>
      </c>
      <c r="R2073" s="211">
        <v>0.48042673904326449</v>
      </c>
      <c r="S2073" s="211">
        <v>0.3824286373605883</v>
      </c>
      <c r="T2073" s="211">
        <v>0.55169030312160472</v>
      </c>
      <c r="U2073" s="211">
        <v>0.33658818749472663</v>
      </c>
      <c r="V2073" s="211">
        <v>7.7568724051544496E-2</v>
      </c>
      <c r="W2073" s="211">
        <v>0.5979050831311068</v>
      </c>
      <c r="X2073" s="211">
        <v>0.34965017467864368</v>
      </c>
      <c r="Y2073" s="211">
        <v>0.63805783491075907</v>
      </c>
      <c r="Z2073" s="211">
        <v>0.14750705184957</v>
      </c>
      <c r="AA2073" s="212">
        <v>0.12301802218491806</v>
      </c>
    </row>
    <row r="2074" spans="1:27" x14ac:dyDescent="0.35">
      <c r="A2074" s="210" t="s">
        <v>2750</v>
      </c>
      <c r="B2074" s="217">
        <v>132.06227346021461</v>
      </c>
      <c r="C2074" s="211">
        <v>8.0827561723672892E-2</v>
      </c>
      <c r="D2074" s="211">
        <v>0.13159995810251093</v>
      </c>
      <c r="E2074" s="211">
        <v>7.2461565080744778E-2</v>
      </c>
      <c r="F2074" s="211">
        <v>9.9126390892566141E-2</v>
      </c>
      <c r="G2074" s="211">
        <v>0.12114827162403546</v>
      </c>
      <c r="H2074" s="211">
        <v>0.11586945963554929</v>
      </c>
      <c r="I2074" s="211">
        <v>0.49899948229669377</v>
      </c>
      <c r="J2074" s="211">
        <v>0.42147397893369326</v>
      </c>
      <c r="K2074" s="211">
        <v>0.62582955835173404</v>
      </c>
      <c r="L2074" s="211">
        <v>0.26961031510550232</v>
      </c>
      <c r="M2074" s="211">
        <v>0.1213410729034317</v>
      </c>
      <c r="N2074" s="211">
        <v>0.56150460704594884</v>
      </c>
      <c r="O2074" s="211">
        <v>0.72463839814017339</v>
      </c>
      <c r="P2074" s="211">
        <v>6.9981663617055712E-2</v>
      </c>
      <c r="Q2074" s="211">
        <v>8.2659908889303815E-2</v>
      </c>
      <c r="R2074" s="211">
        <v>0.45306048441058133</v>
      </c>
      <c r="S2074" s="211">
        <v>0.30600492997124884</v>
      </c>
      <c r="T2074" s="211">
        <v>0.59641822727501337</v>
      </c>
      <c r="U2074" s="211">
        <v>0.43223720428576734</v>
      </c>
      <c r="V2074" s="211">
        <v>6.1373807438221822E-2</v>
      </c>
      <c r="W2074" s="211">
        <v>0.57721906725321948</v>
      </c>
      <c r="X2074" s="211">
        <v>0.3530015512928989</v>
      </c>
      <c r="Y2074" s="211">
        <v>0.59929079857395373</v>
      </c>
      <c r="Z2074" s="211">
        <v>0.14844930212385679</v>
      </c>
      <c r="AA2074" s="212">
        <v>0.12386149223998524</v>
      </c>
    </row>
    <row r="2075" spans="1:27" x14ac:dyDescent="0.35">
      <c r="A2075" s="210" t="s">
        <v>2751</v>
      </c>
      <c r="B2075" s="217">
        <v>157.74292723994125</v>
      </c>
      <c r="C2075" s="211">
        <v>6.8750300449729337E-2</v>
      </c>
      <c r="D2075" s="211">
        <v>0.12267516533072827</v>
      </c>
      <c r="E2075" s="211">
        <v>7.5143284847707034E-2</v>
      </c>
      <c r="F2075" s="211">
        <v>9.3271855739611345E-2</v>
      </c>
      <c r="G2075" s="211">
        <v>0.11568180162595185</v>
      </c>
      <c r="H2075" s="211">
        <v>0.11939657451554712</v>
      </c>
      <c r="I2075" s="211">
        <v>0.49111559793265219</v>
      </c>
      <c r="J2075" s="211">
        <v>0.4543755888665198</v>
      </c>
      <c r="K2075" s="211">
        <v>0.57212114772670963</v>
      </c>
      <c r="L2075" s="211">
        <v>0.27268991802523201</v>
      </c>
      <c r="M2075" s="211">
        <v>9.7424159897583323E-2</v>
      </c>
      <c r="N2075" s="211">
        <v>0.42398479802666772</v>
      </c>
      <c r="O2075" s="211">
        <v>0.5445231261716168</v>
      </c>
      <c r="P2075" s="211">
        <v>7.0610814656604709E-2</v>
      </c>
      <c r="Q2075" s="211">
        <v>8.0920549053149812E-2</v>
      </c>
      <c r="R2075" s="211">
        <v>0.46785742531745506</v>
      </c>
      <c r="S2075" s="211">
        <v>0.29147942487274686</v>
      </c>
      <c r="T2075" s="211">
        <v>0.52439595879457057</v>
      </c>
      <c r="U2075" s="211">
        <v>0.44083866674283512</v>
      </c>
      <c r="V2075" s="211">
        <v>0.12299871865635936</v>
      </c>
      <c r="W2075" s="211">
        <v>0.52517300019586211</v>
      </c>
      <c r="X2075" s="211">
        <v>0.31167921086536693</v>
      </c>
      <c r="Y2075" s="211">
        <v>0.66832693793361431</v>
      </c>
      <c r="Z2075" s="211">
        <v>0.14642736016469071</v>
      </c>
      <c r="AA2075" s="212">
        <v>0.11292611197040067</v>
      </c>
    </row>
    <row r="2076" spans="1:27" x14ac:dyDescent="0.35">
      <c r="A2076" s="210" t="s">
        <v>2752</v>
      </c>
      <c r="B2076" s="217">
        <v>143.79592640432352</v>
      </c>
      <c r="C2076" s="211">
        <v>7.9399299089146919E-2</v>
      </c>
      <c r="D2076" s="211">
        <v>0.12849636774390813</v>
      </c>
      <c r="E2076" s="211">
        <v>8.0378879485556248E-2</v>
      </c>
      <c r="F2076" s="211">
        <v>7.816211990992257E-2</v>
      </c>
      <c r="G2076" s="211">
        <v>0.11930096134566487</v>
      </c>
      <c r="H2076" s="211">
        <v>0.11031977880497978</v>
      </c>
      <c r="I2076" s="211">
        <v>0.40624000891023709</v>
      </c>
      <c r="J2076" s="211">
        <v>0.45469693281500767</v>
      </c>
      <c r="K2076" s="211">
        <v>0.63756668004657491</v>
      </c>
      <c r="L2076" s="211">
        <v>0.27181622544097678</v>
      </c>
      <c r="M2076" s="211">
        <v>9.5414176769043471E-2</v>
      </c>
      <c r="N2076" s="211">
        <v>0.43767547929789613</v>
      </c>
      <c r="O2076" s="211">
        <v>0.70594150934752009</v>
      </c>
      <c r="P2076" s="211">
        <v>7.30905079725125E-2</v>
      </c>
      <c r="Q2076" s="211">
        <v>0.11735960243091012</v>
      </c>
      <c r="R2076" s="211">
        <v>0.42553430544404158</v>
      </c>
      <c r="S2076" s="211">
        <v>0.3078982662926959</v>
      </c>
      <c r="T2076" s="211">
        <v>0.55626984824474535</v>
      </c>
      <c r="U2076" s="211">
        <v>0.34864538227022707</v>
      </c>
      <c r="V2076" s="211">
        <v>0.1060318896760632</v>
      </c>
      <c r="W2076" s="211">
        <v>0.60191487353201389</v>
      </c>
      <c r="X2076" s="211">
        <v>0.33855770526557438</v>
      </c>
      <c r="Y2076" s="211">
        <v>0.6353514269193048</v>
      </c>
      <c r="Z2076" s="211">
        <v>0.14550889280983204</v>
      </c>
      <c r="AA2076" s="212">
        <v>0.12005226258853392</v>
      </c>
    </row>
    <row r="2077" spans="1:27" x14ac:dyDescent="0.35">
      <c r="A2077" s="210" t="s">
        <v>2753</v>
      </c>
      <c r="B2077" s="217">
        <v>140.36202790032911</v>
      </c>
      <c r="C2077" s="211">
        <v>5.2110955172793197E-2</v>
      </c>
      <c r="D2077" s="211">
        <v>0.12803258276770246</v>
      </c>
      <c r="E2077" s="211">
        <v>7.5719555540001052E-2</v>
      </c>
      <c r="F2077" s="211">
        <v>9.4711282671150171E-2</v>
      </c>
      <c r="G2077" s="211">
        <v>0.12499675967424927</v>
      </c>
      <c r="H2077" s="211">
        <v>0.1181738432989977</v>
      </c>
      <c r="I2077" s="211">
        <v>0.51089475925311933</v>
      </c>
      <c r="J2077" s="211">
        <v>0.42050870040850014</v>
      </c>
      <c r="K2077" s="211">
        <v>0.64299036541295207</v>
      </c>
      <c r="L2077" s="211">
        <v>0.27569560774254465</v>
      </c>
      <c r="M2077" s="211">
        <v>9.818340417897585E-2</v>
      </c>
      <c r="N2077" s="211">
        <v>0.39541625261921876</v>
      </c>
      <c r="O2077" s="211">
        <v>0.7407592181267324</v>
      </c>
      <c r="P2077" s="211">
        <v>6.8019625536856476E-2</v>
      </c>
      <c r="Q2077" s="211">
        <v>4.5916601208683988E-2</v>
      </c>
      <c r="R2077" s="211">
        <v>0.41123841801483874</v>
      </c>
      <c r="S2077" s="211">
        <v>0.33586608016746206</v>
      </c>
      <c r="T2077" s="211">
        <v>0.56435724040746693</v>
      </c>
      <c r="U2077" s="211">
        <v>0.37806786592211405</v>
      </c>
      <c r="V2077" s="211">
        <v>0.13708960072767074</v>
      </c>
      <c r="W2077" s="211">
        <v>0.50808342502413317</v>
      </c>
      <c r="X2077" s="211">
        <v>0.34865412270609053</v>
      </c>
      <c r="Y2077" s="211">
        <v>0.56489104622500763</v>
      </c>
      <c r="Z2077" s="211">
        <v>0.14985648930674381</v>
      </c>
      <c r="AA2077" s="212">
        <v>0.11919119136923231</v>
      </c>
    </row>
    <row r="2078" spans="1:27" x14ac:dyDescent="0.35">
      <c r="A2078" s="210" t="s">
        <v>2754</v>
      </c>
      <c r="B2078" s="217">
        <v>155.57432636005944</v>
      </c>
      <c r="C2078" s="211">
        <v>5.6939863353936422E-2</v>
      </c>
      <c r="D2078" s="211">
        <v>0.12848976743612739</v>
      </c>
      <c r="E2078" s="211">
        <v>7.178242222850123E-2</v>
      </c>
      <c r="F2078" s="211">
        <v>9.4761036999895604E-2</v>
      </c>
      <c r="G2078" s="211">
        <v>0.12542878932532031</v>
      </c>
      <c r="H2078" s="211">
        <v>0.11450281429865852</v>
      </c>
      <c r="I2078" s="211">
        <v>0.51241858879182189</v>
      </c>
      <c r="J2078" s="211">
        <v>0.41421855209849684</v>
      </c>
      <c r="K2078" s="211">
        <v>0.6249807907345466</v>
      </c>
      <c r="L2078" s="211">
        <v>0.27204887101411251</v>
      </c>
      <c r="M2078" s="211">
        <v>0.10193569034372944</v>
      </c>
      <c r="N2078" s="211">
        <v>0.42007198138265289</v>
      </c>
      <c r="O2078" s="211">
        <v>0.73803169122195722</v>
      </c>
      <c r="P2078" s="211">
        <v>7.1207508858833382E-2</v>
      </c>
      <c r="Q2078" s="211">
        <v>0.10045383663415446</v>
      </c>
      <c r="R2078" s="211">
        <v>0.3897013385390164</v>
      </c>
      <c r="S2078" s="211">
        <v>0.34220912031234196</v>
      </c>
      <c r="T2078" s="211">
        <v>0.51705146637793775</v>
      </c>
      <c r="U2078" s="211">
        <v>0.48005233325169572</v>
      </c>
      <c r="V2078" s="211">
        <v>0.11113249711380654</v>
      </c>
      <c r="W2078" s="211">
        <v>0.56733473214153463</v>
      </c>
      <c r="X2078" s="211">
        <v>0.25480595563549385</v>
      </c>
      <c r="Y2078" s="211">
        <v>0.60324458288263338</v>
      </c>
      <c r="Z2078" s="211">
        <v>0.14483996459664975</v>
      </c>
      <c r="AA2078" s="212">
        <v>0.11712052257113412</v>
      </c>
    </row>
    <row r="2079" spans="1:27" x14ac:dyDescent="0.35">
      <c r="A2079" s="210" t="s">
        <v>2755</v>
      </c>
      <c r="B2079" s="217">
        <v>140.01295082625759</v>
      </c>
      <c r="C2079" s="211">
        <v>5.8717828052969726E-2</v>
      </c>
      <c r="D2079" s="211">
        <v>0.12948219071088587</v>
      </c>
      <c r="E2079" s="211">
        <v>8.3769589545874587E-2</v>
      </c>
      <c r="F2079" s="211">
        <v>0.10929285949221956</v>
      </c>
      <c r="G2079" s="211">
        <v>0.12230584857983114</v>
      </c>
      <c r="H2079" s="211">
        <v>0.11686475093896465</v>
      </c>
      <c r="I2079" s="211">
        <v>0.44956903912209889</v>
      </c>
      <c r="J2079" s="211">
        <v>0.45603332190738716</v>
      </c>
      <c r="K2079" s="211">
        <v>0.55223856592398923</v>
      </c>
      <c r="L2079" s="211">
        <v>0.2823249945706876</v>
      </c>
      <c r="M2079" s="211">
        <v>9.6009508193549586E-2</v>
      </c>
      <c r="N2079" s="211">
        <v>0.44155603893401446</v>
      </c>
      <c r="O2079" s="211">
        <v>0.65155403773268017</v>
      </c>
      <c r="P2079" s="211">
        <v>6.4155165501479261E-2</v>
      </c>
      <c r="Q2079" s="211">
        <v>5.0239400922641536E-2</v>
      </c>
      <c r="R2079" s="211">
        <v>0.40415530943556277</v>
      </c>
      <c r="S2079" s="211">
        <v>0.37689137439638132</v>
      </c>
      <c r="T2079" s="211">
        <v>0.55137708498160198</v>
      </c>
      <c r="U2079" s="211">
        <v>0.42494353077371655</v>
      </c>
      <c r="V2079" s="211">
        <v>0.1250147617607083</v>
      </c>
      <c r="W2079" s="211">
        <v>0.60589806617388231</v>
      </c>
      <c r="X2079" s="211">
        <v>0.32460793855773062</v>
      </c>
      <c r="Y2079" s="211">
        <v>0.61826993850131451</v>
      </c>
      <c r="Z2079" s="211">
        <v>0.14878794976446114</v>
      </c>
      <c r="AA2079" s="212">
        <v>0.11604166004402</v>
      </c>
    </row>
    <row r="2080" spans="1:27" x14ac:dyDescent="0.35">
      <c r="A2080" s="210" t="s">
        <v>2756</v>
      </c>
      <c r="B2080" s="217">
        <v>143.33578710683929</v>
      </c>
      <c r="C2080" s="211">
        <v>5.4069155547018979E-2</v>
      </c>
      <c r="D2080" s="211">
        <v>0.12548325315734501</v>
      </c>
      <c r="E2080" s="211">
        <v>7.7964852885209129E-2</v>
      </c>
      <c r="F2080" s="211">
        <v>8.8128421224973802E-2</v>
      </c>
      <c r="G2080" s="211">
        <v>0.12254836703227254</v>
      </c>
      <c r="H2080" s="211">
        <v>0.11874084802593603</v>
      </c>
      <c r="I2080" s="211">
        <v>0.50418065504559995</v>
      </c>
      <c r="J2080" s="211">
        <v>0.45340465653139062</v>
      </c>
      <c r="K2080" s="211">
        <v>0.64033332164776446</v>
      </c>
      <c r="L2080" s="211">
        <v>0.27924603639607043</v>
      </c>
      <c r="M2080" s="211">
        <v>0.11410609585384185</v>
      </c>
      <c r="N2080" s="211">
        <v>0.36247138548967323</v>
      </c>
      <c r="O2080" s="211">
        <v>0.7391079821052513</v>
      </c>
      <c r="P2080" s="211">
        <v>7.1660795061574523E-2</v>
      </c>
      <c r="Q2080" s="211">
        <v>0.10077374945502601</v>
      </c>
      <c r="R2080" s="211">
        <v>0.41582855281072922</v>
      </c>
      <c r="S2080" s="211">
        <v>0.33599770493108061</v>
      </c>
      <c r="T2080" s="211">
        <v>0.4966188284646143</v>
      </c>
      <c r="U2080" s="211">
        <v>0.46782080237204859</v>
      </c>
      <c r="V2080" s="211">
        <v>7.6159707806710955E-2</v>
      </c>
      <c r="W2080" s="211">
        <v>0.50562371582396326</v>
      </c>
      <c r="X2080" s="211">
        <v>0.31799409760438346</v>
      </c>
      <c r="Y2080" s="211">
        <v>0.6606230047373538</v>
      </c>
      <c r="Z2080" s="211">
        <v>0.14406158197170932</v>
      </c>
      <c r="AA2080" s="212">
        <v>0.11863917379781827</v>
      </c>
    </row>
    <row r="2081" spans="1:27" x14ac:dyDescent="0.35">
      <c r="A2081" s="210" t="s">
        <v>2757</v>
      </c>
      <c r="B2081" s="217">
        <v>130.64093730901524</v>
      </c>
      <c r="C2081" s="211">
        <v>6.6629496191900339E-2</v>
      </c>
      <c r="D2081" s="211">
        <v>0.11927313861349872</v>
      </c>
      <c r="E2081" s="211">
        <v>7.171100168194583E-2</v>
      </c>
      <c r="F2081" s="211">
        <v>9.1785317946594919E-2</v>
      </c>
      <c r="G2081" s="211">
        <v>0.11662541971001808</v>
      </c>
      <c r="H2081" s="211">
        <v>0.11576112340261591</v>
      </c>
      <c r="I2081" s="211">
        <v>0.48167376053795113</v>
      </c>
      <c r="J2081" s="211">
        <v>0.40226016423836908</v>
      </c>
      <c r="K2081" s="211">
        <v>0.52992260940283165</v>
      </c>
      <c r="L2081" s="211">
        <v>0.27186661977863663</v>
      </c>
      <c r="M2081" s="211">
        <v>0.10023448668780445</v>
      </c>
      <c r="N2081" s="211">
        <v>0.40005090445985336</v>
      </c>
      <c r="O2081" s="211">
        <v>0.75715129368630152</v>
      </c>
      <c r="P2081" s="211">
        <v>7.3006397837506273E-2</v>
      </c>
      <c r="Q2081" s="211">
        <v>7.0000315635291632E-2</v>
      </c>
      <c r="R2081" s="211">
        <v>0.4394343169642182</v>
      </c>
      <c r="S2081" s="211">
        <v>0.31425482026714924</v>
      </c>
      <c r="T2081" s="211">
        <v>0.53492854118172706</v>
      </c>
      <c r="U2081" s="211">
        <v>0.39195756988179159</v>
      </c>
      <c r="V2081" s="211">
        <v>8.857782155753921E-2</v>
      </c>
      <c r="W2081" s="211">
        <v>0.60231719460285116</v>
      </c>
      <c r="X2081" s="211">
        <v>0.32484664655685414</v>
      </c>
      <c r="Y2081" s="211">
        <v>0.69724985945050544</v>
      </c>
      <c r="Z2081" s="211">
        <v>0.14730796647440836</v>
      </c>
      <c r="AA2081" s="212">
        <v>0.11964576123718083</v>
      </c>
    </row>
    <row r="2082" spans="1:27" x14ac:dyDescent="0.35">
      <c r="A2082" s="210" t="s">
        <v>2758</v>
      </c>
      <c r="B2082" s="217">
        <v>117.51473732399845</v>
      </c>
      <c r="C2082" s="211">
        <v>4.9034824340110889E-2</v>
      </c>
      <c r="D2082" s="211">
        <v>0.13184749583947594</v>
      </c>
      <c r="E2082" s="211">
        <v>7.5389512723071275E-2</v>
      </c>
      <c r="F2082" s="211">
        <v>8.6557331221107883E-2</v>
      </c>
      <c r="G2082" s="211">
        <v>0.12209737428913012</v>
      </c>
      <c r="H2082" s="211">
        <v>0.11720355831690636</v>
      </c>
      <c r="I2082" s="211">
        <v>0.53294524228045781</v>
      </c>
      <c r="J2082" s="211">
        <v>0.47617765647780447</v>
      </c>
      <c r="K2082" s="211">
        <v>0.5246118253539892</v>
      </c>
      <c r="L2082" s="211">
        <v>0.27152157053614817</v>
      </c>
      <c r="M2082" s="211">
        <v>9.5124777580344697E-2</v>
      </c>
      <c r="N2082" s="211">
        <v>0.40644750395613294</v>
      </c>
      <c r="O2082" s="211">
        <v>0.73106553038222388</v>
      </c>
      <c r="P2082" s="211">
        <v>7.2730287015788597E-2</v>
      </c>
      <c r="Q2082" s="211">
        <v>6.0430219263215679E-2</v>
      </c>
      <c r="R2082" s="211">
        <v>0.38997729921077862</v>
      </c>
      <c r="S2082" s="211">
        <v>0.30138277395320956</v>
      </c>
      <c r="T2082" s="211">
        <v>0.51934220602288428</v>
      </c>
      <c r="U2082" s="211">
        <v>0.37135569211450908</v>
      </c>
      <c r="V2082" s="211">
        <v>9.0799847701472355E-2</v>
      </c>
      <c r="W2082" s="211">
        <v>0.53040263176757185</v>
      </c>
      <c r="X2082" s="211">
        <v>0.27106621026896333</v>
      </c>
      <c r="Y2082" s="211">
        <v>0.53134952475186825</v>
      </c>
      <c r="Z2082" s="211">
        <v>0.1487074343534775</v>
      </c>
      <c r="AA2082" s="212">
        <v>0.12070044197546628</v>
      </c>
    </row>
    <row r="2083" spans="1:27" x14ac:dyDescent="0.35">
      <c r="A2083" s="210" t="s">
        <v>2759</v>
      </c>
      <c r="B2083" s="217">
        <v>151.34406168343702</v>
      </c>
      <c r="C2083" s="211">
        <v>6.7972123403658644E-2</v>
      </c>
      <c r="D2083" s="211">
        <v>0.12024311139993503</v>
      </c>
      <c r="E2083" s="211">
        <v>8.2972920708655196E-2</v>
      </c>
      <c r="F2083" s="211">
        <v>8.411821757995859E-2</v>
      </c>
      <c r="G2083" s="211">
        <v>0.11672687389382649</v>
      </c>
      <c r="H2083" s="211">
        <v>0.12431737895701768</v>
      </c>
      <c r="I2083" s="211">
        <v>0.53330023095303392</v>
      </c>
      <c r="J2083" s="211">
        <v>0.48634290162730087</v>
      </c>
      <c r="K2083" s="211">
        <v>0.57421565568102595</v>
      </c>
      <c r="L2083" s="211">
        <v>0.2722684344200067</v>
      </c>
      <c r="M2083" s="211">
        <v>0.10130993817856113</v>
      </c>
      <c r="N2083" s="211">
        <v>0.41803513788621105</v>
      </c>
      <c r="O2083" s="211">
        <v>0.67941749781122784</v>
      </c>
      <c r="P2083" s="211">
        <v>6.835435012358837E-2</v>
      </c>
      <c r="Q2083" s="211">
        <v>9.9094478111662831E-2</v>
      </c>
      <c r="R2083" s="211">
        <v>0.44645702576612062</v>
      </c>
      <c r="S2083" s="211">
        <v>0.31723643878929902</v>
      </c>
      <c r="T2083" s="211">
        <v>0.60124270015365233</v>
      </c>
      <c r="U2083" s="211">
        <v>0.38310797620215387</v>
      </c>
      <c r="V2083" s="211">
        <v>0.12931153070266682</v>
      </c>
      <c r="W2083" s="211">
        <v>0.53047328808828675</v>
      </c>
      <c r="X2083" s="211">
        <v>0.31032945752157659</v>
      </c>
      <c r="Y2083" s="211">
        <v>0.66699882791805121</v>
      </c>
      <c r="Z2083" s="211">
        <v>0.14709581062040403</v>
      </c>
      <c r="AA2083" s="212">
        <v>0.11860134634424493</v>
      </c>
    </row>
    <row r="2084" spans="1:27" x14ac:dyDescent="0.35">
      <c r="A2084" s="210" t="s">
        <v>2760</v>
      </c>
      <c r="B2084" s="217">
        <v>127.54816110339432</v>
      </c>
      <c r="C2084" s="211">
        <v>5.6398092880248919E-2</v>
      </c>
      <c r="D2084" s="211">
        <v>0.12943185810703983</v>
      </c>
      <c r="E2084" s="211">
        <v>8.7072015917631779E-2</v>
      </c>
      <c r="F2084" s="211">
        <v>8.27719052628067E-2</v>
      </c>
      <c r="G2084" s="211">
        <v>0.12004339038570562</v>
      </c>
      <c r="H2084" s="211">
        <v>0.11578704349968248</v>
      </c>
      <c r="I2084" s="211">
        <v>0.51217926170196371</v>
      </c>
      <c r="J2084" s="211">
        <v>0.39979768216962652</v>
      </c>
      <c r="K2084" s="211">
        <v>0.57963865505551782</v>
      </c>
      <c r="L2084" s="211">
        <v>0.2691113476303979</v>
      </c>
      <c r="M2084" s="211">
        <v>7.7876156404843772E-2</v>
      </c>
      <c r="N2084" s="211">
        <v>0.49535060968156286</v>
      </c>
      <c r="O2084" s="211">
        <v>0.74599681571908616</v>
      </c>
      <c r="P2084" s="211">
        <v>6.616837529565886E-2</v>
      </c>
      <c r="Q2084" s="211">
        <v>4.6055360084922885E-2</v>
      </c>
      <c r="R2084" s="211">
        <v>0.43681276340132963</v>
      </c>
      <c r="S2084" s="211">
        <v>0.33443498647112735</v>
      </c>
      <c r="T2084" s="211">
        <v>0.51559525914456095</v>
      </c>
      <c r="U2084" s="211">
        <v>0.392990892465091</v>
      </c>
      <c r="V2084" s="211">
        <v>9.3646246302476005E-2</v>
      </c>
      <c r="W2084" s="211">
        <v>0.50679141515450421</v>
      </c>
      <c r="X2084" s="211">
        <v>0.31849075474762045</v>
      </c>
      <c r="Y2084" s="211">
        <v>0.60976132596976562</v>
      </c>
      <c r="Z2084" s="211">
        <v>0.1483999578810444</v>
      </c>
      <c r="AA2084" s="212">
        <v>0.11712778244756016</v>
      </c>
    </row>
    <row r="2085" spans="1:27" x14ac:dyDescent="0.35">
      <c r="A2085" s="210" t="s">
        <v>2761</v>
      </c>
      <c r="B2085" s="217">
        <v>133.96186602591433</v>
      </c>
      <c r="C2085" s="211">
        <v>5.8734523020471843E-2</v>
      </c>
      <c r="D2085" s="211">
        <v>0.12294592683339553</v>
      </c>
      <c r="E2085" s="211">
        <v>7.3447200396125567E-2</v>
      </c>
      <c r="F2085" s="211">
        <v>0.10589987211172644</v>
      </c>
      <c r="G2085" s="211">
        <v>0.1243531969618307</v>
      </c>
      <c r="H2085" s="211">
        <v>0.12302460938565145</v>
      </c>
      <c r="I2085" s="211">
        <v>0.51194773337994159</v>
      </c>
      <c r="J2085" s="211">
        <v>0.47674085168218694</v>
      </c>
      <c r="K2085" s="211">
        <v>0.64262166441372637</v>
      </c>
      <c r="L2085" s="211">
        <v>0.27774976761963172</v>
      </c>
      <c r="M2085" s="211">
        <v>9.8219501653517699E-2</v>
      </c>
      <c r="N2085" s="211">
        <v>0.48159876238128252</v>
      </c>
      <c r="O2085" s="211">
        <v>0.72799408294003887</v>
      </c>
      <c r="P2085" s="211">
        <v>6.6157451802048975E-2</v>
      </c>
      <c r="Q2085" s="211">
        <v>7.1507276736147291E-2</v>
      </c>
      <c r="R2085" s="211">
        <v>0.42381814343786445</v>
      </c>
      <c r="S2085" s="211">
        <v>0.28539370352042226</v>
      </c>
      <c r="T2085" s="211">
        <v>0.56436281150666556</v>
      </c>
      <c r="U2085" s="211">
        <v>0.42520857555013669</v>
      </c>
      <c r="V2085" s="211">
        <v>6.9611465888975682E-2</v>
      </c>
      <c r="W2085" s="211">
        <v>0.57548597190565387</v>
      </c>
      <c r="X2085" s="211">
        <v>0.32512509128794487</v>
      </c>
      <c r="Y2085" s="211">
        <v>0.70250789456642093</v>
      </c>
      <c r="Z2085" s="211">
        <v>0.14742733267731575</v>
      </c>
      <c r="AA2085" s="212">
        <v>0.1148211741118567</v>
      </c>
    </row>
    <row r="2086" spans="1:27" x14ac:dyDescent="0.35">
      <c r="A2086" s="210" t="s">
        <v>2762</v>
      </c>
      <c r="B2086" s="217">
        <v>128.63433299753461</v>
      </c>
      <c r="C2086" s="211">
        <v>5.9565621656852114E-2</v>
      </c>
      <c r="D2086" s="211">
        <v>0.12870406049149657</v>
      </c>
      <c r="E2086" s="211">
        <v>8.0750357478084428E-2</v>
      </c>
      <c r="F2086" s="211">
        <v>9.5114450769173645E-2</v>
      </c>
      <c r="G2086" s="211">
        <v>0.11272466465588477</v>
      </c>
      <c r="H2086" s="211">
        <v>0.1155881713641532</v>
      </c>
      <c r="I2086" s="211">
        <v>0.51425915843605097</v>
      </c>
      <c r="J2086" s="211">
        <v>0.41070440508212869</v>
      </c>
      <c r="K2086" s="211">
        <v>0.6474456752480604</v>
      </c>
      <c r="L2086" s="211">
        <v>0.2679364736890954</v>
      </c>
      <c r="M2086" s="211">
        <v>8.8643470177658876E-2</v>
      </c>
      <c r="N2086" s="211">
        <v>0.39903924486916342</v>
      </c>
      <c r="O2086" s="211">
        <v>0.5769033874000209</v>
      </c>
      <c r="P2086" s="211">
        <v>6.962377008724549E-2</v>
      </c>
      <c r="Q2086" s="211">
        <v>6.076221498751995E-2</v>
      </c>
      <c r="R2086" s="211">
        <v>0.39991893182888422</v>
      </c>
      <c r="S2086" s="211">
        <v>0.32718221124834351</v>
      </c>
      <c r="T2086" s="211">
        <v>0.51769260645653725</v>
      </c>
      <c r="U2086" s="211">
        <v>0.42740626029507883</v>
      </c>
      <c r="V2086" s="211">
        <v>0.1110800245593421</v>
      </c>
      <c r="W2086" s="211">
        <v>0.51832444062640048</v>
      </c>
      <c r="X2086" s="211">
        <v>0.32615214248851876</v>
      </c>
      <c r="Y2086" s="211">
        <v>0.53150225173306731</v>
      </c>
      <c r="Z2086" s="211">
        <v>0.14429032094031119</v>
      </c>
      <c r="AA2086" s="212">
        <v>0.11944119071773099</v>
      </c>
    </row>
    <row r="2087" spans="1:27" x14ac:dyDescent="0.35">
      <c r="A2087" s="210" t="s">
        <v>2763</v>
      </c>
      <c r="B2087" s="217">
        <v>128.19353355319649</v>
      </c>
      <c r="C2087" s="211">
        <v>7.5411363320184818E-2</v>
      </c>
      <c r="D2087" s="211">
        <v>0.12432289829149837</v>
      </c>
      <c r="E2087" s="211">
        <v>7.9239225678479991E-2</v>
      </c>
      <c r="F2087" s="211">
        <v>8.706315521411076E-2</v>
      </c>
      <c r="G2087" s="211">
        <v>0.12611617366030339</v>
      </c>
      <c r="H2087" s="211">
        <v>0.12209325896435577</v>
      </c>
      <c r="I2087" s="211">
        <v>0.509914236191503</v>
      </c>
      <c r="J2087" s="211">
        <v>0.46256940121028534</v>
      </c>
      <c r="K2087" s="211">
        <v>0.64535458085570163</v>
      </c>
      <c r="L2087" s="211">
        <v>0.27136000264325927</v>
      </c>
      <c r="M2087" s="211">
        <v>0.10241974070793007</v>
      </c>
      <c r="N2087" s="211">
        <v>0.38514904573980246</v>
      </c>
      <c r="O2087" s="211">
        <v>0.72771092726488096</v>
      </c>
      <c r="P2087" s="211">
        <v>6.2890982806052723E-2</v>
      </c>
      <c r="Q2087" s="211">
        <v>7.1967476951163803E-2</v>
      </c>
      <c r="R2087" s="211">
        <v>0.45388417772465728</v>
      </c>
      <c r="S2087" s="211">
        <v>0.30781993327296653</v>
      </c>
      <c r="T2087" s="211">
        <v>0.52604206220554584</v>
      </c>
      <c r="U2087" s="211">
        <v>0.51052378922643116</v>
      </c>
      <c r="V2087" s="211">
        <v>7.0402467323100543E-2</v>
      </c>
      <c r="W2087" s="211">
        <v>0.53878992449701046</v>
      </c>
      <c r="X2087" s="211">
        <v>0.24540791926001129</v>
      </c>
      <c r="Y2087" s="211">
        <v>0.661380117818124</v>
      </c>
      <c r="Z2087" s="211">
        <v>0.14580271987332605</v>
      </c>
      <c r="AA2087" s="212">
        <v>0.11914574349740931</v>
      </c>
    </row>
    <row r="2088" spans="1:27" x14ac:dyDescent="0.35">
      <c r="A2088" s="210" t="s">
        <v>2764</v>
      </c>
      <c r="B2088" s="217">
        <v>132.33491029799927</v>
      </c>
      <c r="C2088" s="211">
        <v>7.1873003935331289E-2</v>
      </c>
      <c r="D2088" s="211">
        <v>0.115532026302331</v>
      </c>
      <c r="E2088" s="211">
        <v>8.2376671041132929E-2</v>
      </c>
      <c r="F2088" s="211">
        <v>8.9842760464581672E-2</v>
      </c>
      <c r="G2088" s="211">
        <v>0.12020597644407578</v>
      </c>
      <c r="H2088" s="211">
        <v>0.11240370574291325</v>
      </c>
      <c r="I2088" s="211">
        <v>0.44387981167434498</v>
      </c>
      <c r="J2088" s="211">
        <v>0.49103602453639195</v>
      </c>
      <c r="K2088" s="211">
        <v>0.55800224762019834</v>
      </c>
      <c r="L2088" s="211">
        <v>0.27569191500597506</v>
      </c>
      <c r="M2088" s="211">
        <v>0.10211597759553266</v>
      </c>
      <c r="N2088" s="211">
        <v>0.50754159686426426</v>
      </c>
      <c r="O2088" s="211">
        <v>0.53738112844588826</v>
      </c>
      <c r="P2088" s="211">
        <v>7.3943508047289122E-2</v>
      </c>
      <c r="Q2088" s="211">
        <v>6.4442609020987446E-2</v>
      </c>
      <c r="R2088" s="211">
        <v>0.46696548644889602</v>
      </c>
      <c r="S2088" s="211">
        <v>0.30018664630017761</v>
      </c>
      <c r="T2088" s="211">
        <v>0.52879070627161118</v>
      </c>
      <c r="U2088" s="211">
        <v>0.48543353515336735</v>
      </c>
      <c r="V2088" s="211">
        <v>6.0228071188377363E-2</v>
      </c>
      <c r="W2088" s="211">
        <v>0.6100903053037976</v>
      </c>
      <c r="X2088" s="211">
        <v>0.33599457196609833</v>
      </c>
      <c r="Y2088" s="211">
        <v>0.58354417634078226</v>
      </c>
      <c r="Z2088" s="211">
        <v>0.14990049590730309</v>
      </c>
      <c r="AA2088" s="212">
        <v>0.11492131872089828</v>
      </c>
    </row>
    <row r="2089" spans="1:27" x14ac:dyDescent="0.35">
      <c r="A2089" s="210" t="s">
        <v>2765</v>
      </c>
      <c r="B2089" s="217">
        <v>154.05386399871517</v>
      </c>
      <c r="C2089" s="211">
        <v>5.128104025423795E-2</v>
      </c>
      <c r="D2089" s="211">
        <v>0.11874898135852818</v>
      </c>
      <c r="E2089" s="211">
        <v>7.5178955607760126E-2</v>
      </c>
      <c r="F2089" s="211">
        <v>9.2553059300947899E-2</v>
      </c>
      <c r="G2089" s="211">
        <v>0.11461682684490559</v>
      </c>
      <c r="H2089" s="211">
        <v>0.11608611559792834</v>
      </c>
      <c r="I2089" s="211">
        <v>0.50251483380111373</v>
      </c>
      <c r="J2089" s="211">
        <v>0.47514573079787448</v>
      </c>
      <c r="K2089" s="211">
        <v>0.56965981784303032</v>
      </c>
      <c r="L2089" s="211">
        <v>0.27377366372759304</v>
      </c>
      <c r="M2089" s="211">
        <v>0.1068646450992526</v>
      </c>
      <c r="N2089" s="211">
        <v>0.3888314646129245</v>
      </c>
      <c r="O2089" s="211">
        <v>0.64874944574673854</v>
      </c>
      <c r="P2089" s="211">
        <v>6.4437017277281947E-2</v>
      </c>
      <c r="Q2089" s="211">
        <v>0.10244380483322708</v>
      </c>
      <c r="R2089" s="211">
        <v>0.44884164268223448</v>
      </c>
      <c r="S2089" s="211">
        <v>0.34778762792219825</v>
      </c>
      <c r="T2089" s="211">
        <v>0.53453778457719259</v>
      </c>
      <c r="U2089" s="211">
        <v>0.50651797424913936</v>
      </c>
      <c r="V2089" s="211">
        <v>0.12599780995451854</v>
      </c>
      <c r="W2089" s="211">
        <v>0.56116401610274114</v>
      </c>
      <c r="X2089" s="211">
        <v>0.37076803930816304</v>
      </c>
      <c r="Y2089" s="211">
        <v>0.68853350770032984</v>
      </c>
      <c r="Z2089" s="211">
        <v>0.14803555106482394</v>
      </c>
      <c r="AA2089" s="212">
        <v>0.11966838703648858</v>
      </c>
    </row>
    <row r="2090" spans="1:27" x14ac:dyDescent="0.35">
      <c r="A2090" s="210" t="s">
        <v>2766</v>
      </c>
      <c r="B2090" s="217">
        <v>130.33983006075795</v>
      </c>
      <c r="C2090" s="211">
        <v>7.5946616085394131E-2</v>
      </c>
      <c r="D2090" s="211">
        <v>0.13258574331191983</v>
      </c>
      <c r="E2090" s="211">
        <v>7.3228195764812834E-2</v>
      </c>
      <c r="F2090" s="211">
        <v>0.10761555020846522</v>
      </c>
      <c r="G2090" s="211">
        <v>0.12044053857869529</v>
      </c>
      <c r="H2090" s="211">
        <v>0.12409907151977524</v>
      </c>
      <c r="I2090" s="211">
        <v>0.51028328327994565</v>
      </c>
      <c r="J2090" s="211">
        <v>0.42955407864713868</v>
      </c>
      <c r="K2090" s="211">
        <v>0.57919717321377884</v>
      </c>
      <c r="L2090" s="211">
        <v>0.27341984827517851</v>
      </c>
      <c r="M2090" s="211">
        <v>9.4490045999153005E-2</v>
      </c>
      <c r="N2090" s="211">
        <v>0.39130313919141602</v>
      </c>
      <c r="O2090" s="211">
        <v>0.68325954876747197</v>
      </c>
      <c r="P2090" s="211">
        <v>6.7459083221987654E-2</v>
      </c>
      <c r="Q2090" s="211">
        <v>8.3910108147650736E-2</v>
      </c>
      <c r="R2090" s="211">
        <v>0.40271663397977492</v>
      </c>
      <c r="S2090" s="211">
        <v>0.35782480808973854</v>
      </c>
      <c r="T2090" s="211">
        <v>0.4734555467837408</v>
      </c>
      <c r="U2090" s="211">
        <v>0.37324070967032996</v>
      </c>
      <c r="V2090" s="211">
        <v>0.11035832583477827</v>
      </c>
      <c r="W2090" s="211">
        <v>0.62857618559371442</v>
      </c>
      <c r="X2090" s="211">
        <v>0.3140062034470229</v>
      </c>
      <c r="Y2090" s="211">
        <v>0.74293906588373593</v>
      </c>
      <c r="Z2090" s="211">
        <v>0.14868260050314047</v>
      </c>
      <c r="AA2090" s="212">
        <v>0.12224371503860021</v>
      </c>
    </row>
    <row r="2091" spans="1:27" x14ac:dyDescent="0.35">
      <c r="A2091" s="210" t="s">
        <v>2767</v>
      </c>
      <c r="B2091" s="217">
        <v>137.01060331556741</v>
      </c>
      <c r="C2091" s="211">
        <v>4.6430162293370339E-2</v>
      </c>
      <c r="D2091" s="211">
        <v>0.12788702829648713</v>
      </c>
      <c r="E2091" s="211">
        <v>7.3109543504573354E-2</v>
      </c>
      <c r="F2091" s="211">
        <v>9.7275165154546775E-2</v>
      </c>
      <c r="G2091" s="211">
        <v>0.12229312381083124</v>
      </c>
      <c r="H2091" s="211">
        <v>0.1175917187082649</v>
      </c>
      <c r="I2091" s="211">
        <v>0.49359649569913966</v>
      </c>
      <c r="J2091" s="211">
        <v>0.43001570324517396</v>
      </c>
      <c r="K2091" s="211">
        <v>0.57369466954064086</v>
      </c>
      <c r="L2091" s="211">
        <v>0.269663321328589</v>
      </c>
      <c r="M2091" s="211">
        <v>9.1686958996501144E-2</v>
      </c>
      <c r="N2091" s="211">
        <v>0.38812805588265298</v>
      </c>
      <c r="O2091" s="211">
        <v>0.77674877241391083</v>
      </c>
      <c r="P2091" s="211">
        <v>6.3468719054963249E-2</v>
      </c>
      <c r="Q2091" s="211">
        <v>7.4324067291557119E-2</v>
      </c>
      <c r="R2091" s="211">
        <v>0.46735329122291264</v>
      </c>
      <c r="S2091" s="211">
        <v>0.37187223097313676</v>
      </c>
      <c r="T2091" s="211">
        <v>0.57544320798973347</v>
      </c>
      <c r="U2091" s="211">
        <v>0.34193435389870797</v>
      </c>
      <c r="V2091" s="211">
        <v>0.16488227981753018</v>
      </c>
      <c r="W2091" s="211">
        <v>0.58738015622929818</v>
      </c>
      <c r="X2091" s="211">
        <v>0.31591462436888551</v>
      </c>
      <c r="Y2091" s="211">
        <v>0.65897984714806479</v>
      </c>
      <c r="Z2091" s="211">
        <v>0.14118109558057917</v>
      </c>
      <c r="AA2091" s="212">
        <v>0.12099392414705754</v>
      </c>
    </row>
    <row r="2092" spans="1:27" x14ac:dyDescent="0.35">
      <c r="A2092" s="210" t="s">
        <v>2768</v>
      </c>
      <c r="B2092" s="217">
        <v>136.28685186495824</v>
      </c>
      <c r="C2092" s="211">
        <v>6.4644531237415093E-2</v>
      </c>
      <c r="D2092" s="211">
        <v>0.13125212592379623</v>
      </c>
      <c r="E2092" s="211">
        <v>8.705105512403917E-2</v>
      </c>
      <c r="F2092" s="211">
        <v>0.10620778589359942</v>
      </c>
      <c r="G2092" s="211">
        <v>0.12159262544264901</v>
      </c>
      <c r="H2092" s="211">
        <v>0.12119827754575815</v>
      </c>
      <c r="I2092" s="211">
        <v>0.4770878350686899</v>
      </c>
      <c r="J2092" s="211">
        <v>0.40942791416475705</v>
      </c>
      <c r="K2092" s="211">
        <v>0.64600930161312409</v>
      </c>
      <c r="L2092" s="211">
        <v>0.27126814096749768</v>
      </c>
      <c r="M2092" s="211">
        <v>8.0018024650212086E-2</v>
      </c>
      <c r="N2092" s="211">
        <v>0.37493294094172414</v>
      </c>
      <c r="O2092" s="211">
        <v>0.68304059553039764</v>
      </c>
      <c r="P2092" s="211">
        <v>6.607368640516785E-2</v>
      </c>
      <c r="Q2092" s="211">
        <v>0.10046491890058688</v>
      </c>
      <c r="R2092" s="211">
        <v>0.47792226997676085</v>
      </c>
      <c r="S2092" s="211">
        <v>0.33692678181805191</v>
      </c>
      <c r="T2092" s="211">
        <v>0.4795620152763565</v>
      </c>
      <c r="U2092" s="211">
        <v>0.41322185778970633</v>
      </c>
      <c r="V2092" s="211">
        <v>0.11025681283297235</v>
      </c>
      <c r="W2092" s="211">
        <v>0.54799883393908666</v>
      </c>
      <c r="X2092" s="211">
        <v>0.31088319530109265</v>
      </c>
      <c r="Y2092" s="211">
        <v>0.63187206297393483</v>
      </c>
      <c r="Z2092" s="211">
        <v>0.14972894801698522</v>
      </c>
      <c r="AA2092" s="212">
        <v>0.11614853985616079</v>
      </c>
    </row>
    <row r="2093" spans="1:27" x14ac:dyDescent="0.35">
      <c r="A2093" s="210" t="s">
        <v>2769</v>
      </c>
      <c r="B2093" s="217">
        <v>152.07179552244668</v>
      </c>
      <c r="C2093" s="211">
        <v>7.3148354743878985E-2</v>
      </c>
      <c r="D2093" s="211">
        <v>0.12835432153554338</v>
      </c>
      <c r="E2093" s="211">
        <v>7.6969373424655874E-2</v>
      </c>
      <c r="F2093" s="211">
        <v>0.11061813133997787</v>
      </c>
      <c r="G2093" s="211">
        <v>0.11581706365500267</v>
      </c>
      <c r="H2093" s="211">
        <v>0.11503227615786425</v>
      </c>
      <c r="I2093" s="211">
        <v>0.49445800252391303</v>
      </c>
      <c r="J2093" s="211">
        <v>0.47148832410677194</v>
      </c>
      <c r="K2093" s="211">
        <v>0.59376918665080025</v>
      </c>
      <c r="L2093" s="211">
        <v>0.27619380555751272</v>
      </c>
      <c r="M2093" s="211">
        <v>9.7321827866527572E-2</v>
      </c>
      <c r="N2093" s="211">
        <v>0.3507868700708921</v>
      </c>
      <c r="O2093" s="211">
        <v>0.7892802957644911</v>
      </c>
      <c r="P2093" s="211">
        <v>6.6403911249706071E-2</v>
      </c>
      <c r="Q2093" s="211">
        <v>9.6064440570935605E-2</v>
      </c>
      <c r="R2093" s="211">
        <v>0.3581766748482052</v>
      </c>
      <c r="S2093" s="211">
        <v>0.32089138751751567</v>
      </c>
      <c r="T2093" s="211">
        <v>0.62612845585235644</v>
      </c>
      <c r="U2093" s="211">
        <v>0.37934445566307379</v>
      </c>
      <c r="V2093" s="211">
        <v>0.1218478709135538</v>
      </c>
      <c r="W2093" s="211">
        <v>0.48775587274318227</v>
      </c>
      <c r="X2093" s="211">
        <v>0.27503073555849666</v>
      </c>
      <c r="Y2093" s="211">
        <v>0.64393559955982793</v>
      </c>
      <c r="Z2093" s="211">
        <v>0.14774601645628627</v>
      </c>
      <c r="AA2093" s="212">
        <v>0.111093793218558</v>
      </c>
    </row>
    <row r="2094" spans="1:27" x14ac:dyDescent="0.35">
      <c r="A2094" s="210" t="s">
        <v>2770</v>
      </c>
      <c r="B2094" s="217">
        <v>113.99840825675297</v>
      </c>
      <c r="C2094" s="211">
        <v>5.9084477653501333E-2</v>
      </c>
      <c r="D2094" s="211">
        <v>0.12333364766629033</v>
      </c>
      <c r="E2094" s="211">
        <v>6.9298632974591601E-2</v>
      </c>
      <c r="F2094" s="211">
        <v>0.10317807716063307</v>
      </c>
      <c r="G2094" s="211">
        <v>0.12108438481052639</v>
      </c>
      <c r="H2094" s="211">
        <v>0.12157756404884985</v>
      </c>
      <c r="I2094" s="211">
        <v>0.40715014710415653</v>
      </c>
      <c r="J2094" s="211">
        <v>0.46003535464096312</v>
      </c>
      <c r="K2094" s="211">
        <v>0.59445818995604527</v>
      </c>
      <c r="L2094" s="211">
        <v>0.27787021802397971</v>
      </c>
      <c r="M2094" s="211">
        <v>0.10696737925631718</v>
      </c>
      <c r="N2094" s="211">
        <v>0.44386483265145449</v>
      </c>
      <c r="O2094" s="211">
        <v>0.73401663996505884</v>
      </c>
      <c r="P2094" s="211">
        <v>7.1712770273146376E-2</v>
      </c>
      <c r="Q2094" s="211">
        <v>0.13814207669239464</v>
      </c>
      <c r="R2094" s="211">
        <v>0.45092430987913751</v>
      </c>
      <c r="S2094" s="211">
        <v>0.3024996353986093</v>
      </c>
      <c r="T2094" s="211">
        <v>0.46580393362309058</v>
      </c>
      <c r="U2094" s="211">
        <v>0.41734213014155525</v>
      </c>
      <c r="V2094" s="211">
        <v>5.5888150207872966E-2</v>
      </c>
      <c r="W2094" s="211">
        <v>0.54011127312198692</v>
      </c>
      <c r="X2094" s="211">
        <v>0.32298870594583473</v>
      </c>
      <c r="Y2094" s="211">
        <v>0.57104917016468359</v>
      </c>
      <c r="Z2094" s="211">
        <v>0.14975237490129309</v>
      </c>
      <c r="AA2094" s="212">
        <v>0.12164346641235625</v>
      </c>
    </row>
    <row r="2095" spans="1:27" x14ac:dyDescent="0.35">
      <c r="A2095" s="210" t="s">
        <v>2771</v>
      </c>
      <c r="B2095" s="217">
        <v>133.17909277499692</v>
      </c>
      <c r="C2095" s="211">
        <v>7.0688927535801582E-2</v>
      </c>
      <c r="D2095" s="211">
        <v>0.11685733877534946</v>
      </c>
      <c r="E2095" s="211">
        <v>7.5148685736175322E-2</v>
      </c>
      <c r="F2095" s="211">
        <v>0.11239526427806196</v>
      </c>
      <c r="G2095" s="211">
        <v>0.11879144780839253</v>
      </c>
      <c r="H2095" s="211">
        <v>0.1219340400702652</v>
      </c>
      <c r="I2095" s="211">
        <v>0.49219541196281724</v>
      </c>
      <c r="J2095" s="211">
        <v>0.44148158391084064</v>
      </c>
      <c r="K2095" s="211">
        <v>0.62294535608453294</v>
      </c>
      <c r="L2095" s="211">
        <v>0.26756598717619906</v>
      </c>
      <c r="M2095" s="211">
        <v>8.2398333467150836E-2</v>
      </c>
      <c r="N2095" s="211">
        <v>0.39297223918946167</v>
      </c>
      <c r="O2095" s="211">
        <v>0.6137309984378323</v>
      </c>
      <c r="P2095" s="211">
        <v>6.696901151698062E-2</v>
      </c>
      <c r="Q2095" s="211">
        <v>5.203588207983352E-2</v>
      </c>
      <c r="R2095" s="211">
        <v>0.43861001568835584</v>
      </c>
      <c r="S2095" s="211">
        <v>0.36102311164209677</v>
      </c>
      <c r="T2095" s="211">
        <v>0.50754194091114613</v>
      </c>
      <c r="U2095" s="211">
        <v>0.46135741954582432</v>
      </c>
      <c r="V2095" s="211">
        <v>0.14219513635998646</v>
      </c>
      <c r="W2095" s="211">
        <v>0.55957556243470785</v>
      </c>
      <c r="X2095" s="211">
        <v>0.35608895568541749</v>
      </c>
      <c r="Y2095" s="211">
        <v>0.61684012905451491</v>
      </c>
      <c r="Z2095" s="211">
        <v>0.14958521296869812</v>
      </c>
      <c r="AA2095" s="212">
        <v>0.12517278548989919</v>
      </c>
    </row>
    <row r="2096" spans="1:27" x14ac:dyDescent="0.35">
      <c r="A2096" s="210" t="s">
        <v>2772</v>
      </c>
      <c r="B2096" s="217">
        <v>110.37641364778649</v>
      </c>
      <c r="C2096" s="211">
        <v>6.191931135135588E-2</v>
      </c>
      <c r="D2096" s="211">
        <v>0.12851951592913394</v>
      </c>
      <c r="E2096" s="211">
        <v>7.1191770361731063E-2</v>
      </c>
      <c r="F2096" s="211">
        <v>7.7663523811592028E-2</v>
      </c>
      <c r="G2096" s="211">
        <v>0.11916941445301835</v>
      </c>
      <c r="H2096" s="211">
        <v>0.10738235900323713</v>
      </c>
      <c r="I2096" s="211">
        <v>0.47869851275295117</v>
      </c>
      <c r="J2096" s="211">
        <v>0.39988483517778767</v>
      </c>
      <c r="K2096" s="211">
        <v>0.60190063954563522</v>
      </c>
      <c r="L2096" s="211">
        <v>0.27652107288634437</v>
      </c>
      <c r="M2096" s="211">
        <v>0.10994780202792687</v>
      </c>
      <c r="N2096" s="211">
        <v>0.53515430913129203</v>
      </c>
      <c r="O2096" s="211">
        <v>0.63920949383643455</v>
      </c>
      <c r="P2096" s="211">
        <v>6.2580912555234569E-2</v>
      </c>
      <c r="Q2096" s="211">
        <v>8.4596673800969649E-2</v>
      </c>
      <c r="R2096" s="211">
        <v>0.43164158377675904</v>
      </c>
      <c r="S2096" s="211">
        <v>0.41411007858000665</v>
      </c>
      <c r="T2096" s="211">
        <v>0.51372182950166456</v>
      </c>
      <c r="U2096" s="211">
        <v>0.35216763861486466</v>
      </c>
      <c r="V2096" s="211">
        <v>5.5617371308647384E-2</v>
      </c>
      <c r="W2096" s="211">
        <v>0.60616837022996539</v>
      </c>
      <c r="X2096" s="211">
        <v>0.32198472163533592</v>
      </c>
      <c r="Y2096" s="211">
        <v>0.65064889692280092</v>
      </c>
      <c r="Z2096" s="211">
        <v>0.1486076360296277</v>
      </c>
      <c r="AA2096" s="212">
        <v>0.11867885414688985</v>
      </c>
    </row>
    <row r="2097" spans="1:27" x14ac:dyDescent="0.35">
      <c r="A2097" s="210" t="s">
        <v>2773</v>
      </c>
      <c r="B2097" s="217">
        <v>145.10143626749039</v>
      </c>
      <c r="C2097" s="211">
        <v>6.1043379905793449E-2</v>
      </c>
      <c r="D2097" s="211">
        <v>0.1188199186246616</v>
      </c>
      <c r="E2097" s="211">
        <v>8.4943442313221915E-2</v>
      </c>
      <c r="F2097" s="211">
        <v>0.10321108659474545</v>
      </c>
      <c r="G2097" s="211">
        <v>0.11574000257772822</v>
      </c>
      <c r="H2097" s="211">
        <v>0.12326980274387997</v>
      </c>
      <c r="I2097" s="211">
        <v>0.46361502200445254</v>
      </c>
      <c r="J2097" s="211">
        <v>0.4491853349600109</v>
      </c>
      <c r="K2097" s="211">
        <v>0.56530209982118029</v>
      </c>
      <c r="L2097" s="211">
        <v>0.27440717029129741</v>
      </c>
      <c r="M2097" s="211">
        <v>8.6532993827836288E-2</v>
      </c>
      <c r="N2097" s="211">
        <v>0.48642913358104667</v>
      </c>
      <c r="O2097" s="211">
        <v>0.73263817316885482</v>
      </c>
      <c r="P2097" s="211">
        <v>7.0645984772653908E-2</v>
      </c>
      <c r="Q2097" s="211">
        <v>4.7835171769404522E-2</v>
      </c>
      <c r="R2097" s="211">
        <v>0.44163866699850107</v>
      </c>
      <c r="S2097" s="211">
        <v>0.26999723585605823</v>
      </c>
      <c r="T2097" s="211">
        <v>0.55731247576709797</v>
      </c>
      <c r="U2097" s="211">
        <v>0.37518381834109776</v>
      </c>
      <c r="V2097" s="211">
        <v>0.1375707899699109</v>
      </c>
      <c r="W2097" s="211">
        <v>0.55178149021783485</v>
      </c>
      <c r="X2097" s="211">
        <v>0.2702351705387579</v>
      </c>
      <c r="Y2097" s="211">
        <v>0.62612465283872487</v>
      </c>
      <c r="Z2097" s="211">
        <v>0.14906672583574654</v>
      </c>
      <c r="AA2097" s="212">
        <v>0.11937635680230969</v>
      </c>
    </row>
    <row r="2098" spans="1:27" x14ac:dyDescent="0.35">
      <c r="A2098" s="210" t="s">
        <v>2774</v>
      </c>
      <c r="B2098" s="217">
        <v>152.36670834501604</v>
      </c>
      <c r="C2098" s="211">
        <v>7.3691979451840833E-2</v>
      </c>
      <c r="D2098" s="211">
        <v>0.11762617155038453</v>
      </c>
      <c r="E2098" s="211">
        <v>7.7053534791869868E-2</v>
      </c>
      <c r="F2098" s="211">
        <v>9.3825436840136306E-2</v>
      </c>
      <c r="G2098" s="211">
        <v>0.12296071401727759</v>
      </c>
      <c r="H2098" s="211">
        <v>0.12021924071063343</v>
      </c>
      <c r="I2098" s="211">
        <v>0.50318632792175499</v>
      </c>
      <c r="J2098" s="211">
        <v>0.42838717894836331</v>
      </c>
      <c r="K2098" s="211">
        <v>0.61610870639510629</v>
      </c>
      <c r="L2098" s="211">
        <v>0.27491310445878819</v>
      </c>
      <c r="M2098" s="211">
        <v>0.11565082908645803</v>
      </c>
      <c r="N2098" s="211">
        <v>0.49792581921705398</v>
      </c>
      <c r="O2098" s="211">
        <v>0.66226946183577484</v>
      </c>
      <c r="P2098" s="211">
        <v>7.4182149816614903E-2</v>
      </c>
      <c r="Q2098" s="211">
        <v>0.13747465164054173</v>
      </c>
      <c r="R2098" s="211">
        <v>0.47366055517707767</v>
      </c>
      <c r="S2098" s="211">
        <v>0.40444172444496579</v>
      </c>
      <c r="T2098" s="211">
        <v>0.57286077962462867</v>
      </c>
      <c r="U2098" s="211">
        <v>0.39718502872656791</v>
      </c>
      <c r="V2098" s="211">
        <v>8.0337675132051131E-2</v>
      </c>
      <c r="W2098" s="211">
        <v>0.57668514113639802</v>
      </c>
      <c r="X2098" s="211">
        <v>0.35339367437652991</v>
      </c>
      <c r="Y2098" s="211">
        <v>0.65295318093685784</v>
      </c>
      <c r="Z2098" s="211">
        <v>0.14904773543621375</v>
      </c>
      <c r="AA2098" s="212">
        <v>0.11837296292972978</v>
      </c>
    </row>
    <row r="2099" spans="1:27" x14ac:dyDescent="0.35">
      <c r="A2099" s="210" t="s">
        <v>2775</v>
      </c>
      <c r="B2099" s="217">
        <v>144.20510847789126</v>
      </c>
      <c r="C2099" s="211">
        <v>6.9387782591686584E-2</v>
      </c>
      <c r="D2099" s="211">
        <v>0.12096577912316517</v>
      </c>
      <c r="E2099" s="211">
        <v>8.1192162458316924E-2</v>
      </c>
      <c r="F2099" s="211">
        <v>9.4521869527222815E-2</v>
      </c>
      <c r="G2099" s="211">
        <v>0.12534396891143557</v>
      </c>
      <c r="H2099" s="211">
        <v>0.11645272437256655</v>
      </c>
      <c r="I2099" s="211">
        <v>0.49575008086599864</v>
      </c>
      <c r="J2099" s="211">
        <v>0.46080520791166224</v>
      </c>
      <c r="K2099" s="211">
        <v>0.61240481137626013</v>
      </c>
      <c r="L2099" s="211">
        <v>0.27868503144716361</v>
      </c>
      <c r="M2099" s="211">
        <v>9.0569714526468795E-2</v>
      </c>
      <c r="N2099" s="211">
        <v>0.38265822112182474</v>
      </c>
      <c r="O2099" s="211">
        <v>0.58750517652682088</v>
      </c>
      <c r="P2099" s="211">
        <v>6.9385485969807884E-2</v>
      </c>
      <c r="Q2099" s="211">
        <v>5.364685250669915E-2</v>
      </c>
      <c r="R2099" s="211">
        <v>0.42458071278519033</v>
      </c>
      <c r="S2099" s="211">
        <v>0.31560052493312518</v>
      </c>
      <c r="T2099" s="211">
        <v>0.60689016473101332</v>
      </c>
      <c r="U2099" s="211">
        <v>0.4891996076611676</v>
      </c>
      <c r="V2099" s="211">
        <v>9.7438720479632299E-2</v>
      </c>
      <c r="W2099" s="211">
        <v>0.51323926102025252</v>
      </c>
      <c r="X2099" s="211">
        <v>0.30763200364698101</v>
      </c>
      <c r="Y2099" s="211">
        <v>0.6196683839173418</v>
      </c>
      <c r="Z2099" s="211">
        <v>0.14534175388963064</v>
      </c>
      <c r="AA2099" s="212">
        <v>0.11395364866977571</v>
      </c>
    </row>
    <row r="2100" spans="1:27" x14ac:dyDescent="0.35">
      <c r="A2100" s="210" t="s">
        <v>2776</v>
      </c>
      <c r="B2100" s="217">
        <v>152.46540761709358</v>
      </c>
      <c r="C2100" s="211">
        <v>5.8441694857710759E-2</v>
      </c>
      <c r="D2100" s="211">
        <v>0.12902284503375996</v>
      </c>
      <c r="E2100" s="211">
        <v>7.2693010195001337E-2</v>
      </c>
      <c r="F2100" s="211">
        <v>9.4484943656441264E-2</v>
      </c>
      <c r="G2100" s="211">
        <v>0.12105676490249004</v>
      </c>
      <c r="H2100" s="211">
        <v>0.12070227587759783</v>
      </c>
      <c r="I2100" s="211">
        <v>0.52084880718141013</v>
      </c>
      <c r="J2100" s="211">
        <v>0.3840321643376704</v>
      </c>
      <c r="K2100" s="211">
        <v>0.60590286918609415</v>
      </c>
      <c r="L2100" s="211">
        <v>0.27918963796111318</v>
      </c>
      <c r="M2100" s="211">
        <v>9.4459191712703089E-2</v>
      </c>
      <c r="N2100" s="211">
        <v>0.49299026039660171</v>
      </c>
      <c r="O2100" s="211">
        <v>0.70489821172837064</v>
      </c>
      <c r="P2100" s="211">
        <v>6.305104160522701E-2</v>
      </c>
      <c r="Q2100" s="211">
        <v>5.047776684760448E-2</v>
      </c>
      <c r="R2100" s="211">
        <v>0.4181327282347384</v>
      </c>
      <c r="S2100" s="211">
        <v>0.25843825577495377</v>
      </c>
      <c r="T2100" s="211">
        <v>0.59517343804863643</v>
      </c>
      <c r="U2100" s="211">
        <v>0.45495400913219364</v>
      </c>
      <c r="V2100" s="211">
        <v>0.15342698265251098</v>
      </c>
      <c r="W2100" s="211">
        <v>0.60564111679753196</v>
      </c>
      <c r="X2100" s="211">
        <v>0.27677272378811946</v>
      </c>
      <c r="Y2100" s="211">
        <v>0.7034354776839814</v>
      </c>
      <c r="Z2100" s="211">
        <v>0.14001492027687687</v>
      </c>
      <c r="AA2100" s="212">
        <v>0.12435787496203637</v>
      </c>
    </row>
    <row r="2101" spans="1:27" x14ac:dyDescent="0.35">
      <c r="A2101" s="210" t="s">
        <v>2777</v>
      </c>
      <c r="B2101" s="217">
        <v>125.78784871973691</v>
      </c>
      <c r="C2101" s="211">
        <v>5.4171241952174896E-2</v>
      </c>
      <c r="D2101" s="211">
        <v>0.12801987720812477</v>
      </c>
      <c r="E2101" s="211">
        <v>8.4667298999922633E-2</v>
      </c>
      <c r="F2101" s="211">
        <v>0.10678571526156859</v>
      </c>
      <c r="G2101" s="211">
        <v>0.12335252013914023</v>
      </c>
      <c r="H2101" s="211">
        <v>0.12106493044031472</v>
      </c>
      <c r="I2101" s="211">
        <v>0.52828115639072093</v>
      </c>
      <c r="J2101" s="211">
        <v>0.47693232465866092</v>
      </c>
      <c r="K2101" s="211">
        <v>0.60311446241276712</v>
      </c>
      <c r="L2101" s="211">
        <v>0.27078278956009266</v>
      </c>
      <c r="M2101" s="211">
        <v>8.8831525848288628E-2</v>
      </c>
      <c r="N2101" s="211">
        <v>0.40591704143746976</v>
      </c>
      <c r="O2101" s="211">
        <v>0.76737049811449964</v>
      </c>
      <c r="P2101" s="211">
        <v>6.4408832078954661E-2</v>
      </c>
      <c r="Q2101" s="211">
        <v>0.12439982531574045</v>
      </c>
      <c r="R2101" s="211">
        <v>0.44844522726198011</v>
      </c>
      <c r="S2101" s="211">
        <v>0.34558232458196619</v>
      </c>
      <c r="T2101" s="211">
        <v>0.52300124243741497</v>
      </c>
      <c r="U2101" s="211">
        <v>0.52047791903864282</v>
      </c>
      <c r="V2101" s="211">
        <v>7.1531144311438949E-2</v>
      </c>
      <c r="W2101" s="211">
        <v>0.5566857834998189</v>
      </c>
      <c r="X2101" s="211">
        <v>0.2848301847205435</v>
      </c>
      <c r="Y2101" s="211">
        <v>0.51381144381479715</v>
      </c>
      <c r="Z2101" s="211">
        <v>0.14467227694297463</v>
      </c>
      <c r="AA2101" s="212">
        <v>0.11710235285243741</v>
      </c>
    </row>
    <row r="2102" spans="1:27" x14ac:dyDescent="0.35">
      <c r="A2102" s="210" t="s">
        <v>2778</v>
      </c>
      <c r="B2102" s="217">
        <v>146.74822979552548</v>
      </c>
      <c r="C2102" s="211">
        <v>7.029657598882047E-2</v>
      </c>
      <c r="D2102" s="211">
        <v>0.126122621049164</v>
      </c>
      <c r="E2102" s="211">
        <v>8.1410589936605118E-2</v>
      </c>
      <c r="F2102" s="211">
        <v>8.1966048292839905E-2</v>
      </c>
      <c r="G2102" s="211">
        <v>0.11888624130639457</v>
      </c>
      <c r="H2102" s="211">
        <v>0.12302789138632091</v>
      </c>
      <c r="I2102" s="211">
        <v>0.45287910500446682</v>
      </c>
      <c r="J2102" s="211">
        <v>0.42085642456010502</v>
      </c>
      <c r="K2102" s="211">
        <v>0.51252858891438602</v>
      </c>
      <c r="L2102" s="211">
        <v>0.27371559206039231</v>
      </c>
      <c r="M2102" s="211">
        <v>0.1231405668590292</v>
      </c>
      <c r="N2102" s="211">
        <v>0.46420446934898474</v>
      </c>
      <c r="O2102" s="211">
        <v>0.53354552971393709</v>
      </c>
      <c r="P2102" s="211">
        <v>6.9333832146766444E-2</v>
      </c>
      <c r="Q2102" s="211">
        <v>0.14993408961291629</v>
      </c>
      <c r="R2102" s="211">
        <v>0.46185536753006762</v>
      </c>
      <c r="S2102" s="211">
        <v>0.38356134142047865</v>
      </c>
      <c r="T2102" s="211">
        <v>0.55083036830848486</v>
      </c>
      <c r="U2102" s="211">
        <v>0.40851671528265926</v>
      </c>
      <c r="V2102" s="211">
        <v>9.63922615790688E-2</v>
      </c>
      <c r="W2102" s="211">
        <v>0.53398355094207406</v>
      </c>
      <c r="X2102" s="211">
        <v>0.35314484561022019</v>
      </c>
      <c r="Y2102" s="211">
        <v>0.70459440722353905</v>
      </c>
      <c r="Z2102" s="211">
        <v>0.14983921504072242</v>
      </c>
      <c r="AA2102" s="212">
        <v>0.11853829793796168</v>
      </c>
    </row>
    <row r="2103" spans="1:27" x14ac:dyDescent="0.35">
      <c r="A2103" s="210" t="s">
        <v>2779</v>
      </c>
      <c r="B2103" s="217">
        <v>132.06991783998811</v>
      </c>
      <c r="C2103" s="211">
        <v>4.7542509581990543E-2</v>
      </c>
      <c r="D2103" s="211">
        <v>0.12585677137296047</v>
      </c>
      <c r="E2103" s="211">
        <v>7.9368768948682764E-2</v>
      </c>
      <c r="F2103" s="211">
        <v>8.1035713139548937E-2</v>
      </c>
      <c r="G2103" s="211">
        <v>0.114766646708463</v>
      </c>
      <c r="H2103" s="211">
        <v>0.12443225049921915</v>
      </c>
      <c r="I2103" s="211">
        <v>0.52026416033049638</v>
      </c>
      <c r="J2103" s="211">
        <v>0.44058320891799041</v>
      </c>
      <c r="K2103" s="211">
        <v>0.6277921530061602</v>
      </c>
      <c r="L2103" s="211">
        <v>0.26941868075661374</v>
      </c>
      <c r="M2103" s="211">
        <v>8.3482158841622398E-2</v>
      </c>
      <c r="N2103" s="211">
        <v>0.48702807699673067</v>
      </c>
      <c r="O2103" s="211">
        <v>0.78876572117406796</v>
      </c>
      <c r="P2103" s="211">
        <v>6.7132297265133367E-2</v>
      </c>
      <c r="Q2103" s="211">
        <v>5.8840680837460302E-2</v>
      </c>
      <c r="R2103" s="211">
        <v>0.41875566029424588</v>
      </c>
      <c r="S2103" s="211">
        <v>0.35740602084152157</v>
      </c>
      <c r="T2103" s="211">
        <v>0.54970091752280859</v>
      </c>
      <c r="U2103" s="211">
        <v>0.48138419937516203</v>
      </c>
      <c r="V2103" s="211">
        <v>0.10640221609518999</v>
      </c>
      <c r="W2103" s="211">
        <v>0.50422275042807296</v>
      </c>
      <c r="X2103" s="211">
        <v>0.2971093039290203</v>
      </c>
      <c r="Y2103" s="211">
        <v>0.52432702411251164</v>
      </c>
      <c r="Z2103" s="211">
        <v>0.14787861058363361</v>
      </c>
      <c r="AA2103" s="212">
        <v>0.12192668050054814</v>
      </c>
    </row>
    <row r="2104" spans="1:27" x14ac:dyDescent="0.35">
      <c r="A2104" s="210" t="s">
        <v>2780</v>
      </c>
      <c r="B2104" s="217">
        <v>134.426367725685</v>
      </c>
      <c r="C2104" s="211">
        <v>6.0300676424724281E-2</v>
      </c>
      <c r="D2104" s="211">
        <v>0.12049663499951103</v>
      </c>
      <c r="E2104" s="211">
        <v>8.1585643691344023E-2</v>
      </c>
      <c r="F2104" s="211">
        <v>7.6827216730267545E-2</v>
      </c>
      <c r="G2104" s="211">
        <v>0.1215443629826739</v>
      </c>
      <c r="H2104" s="211">
        <v>0.11975770254746902</v>
      </c>
      <c r="I2104" s="211">
        <v>0.50497669146298763</v>
      </c>
      <c r="J2104" s="211">
        <v>0.41850749876560761</v>
      </c>
      <c r="K2104" s="211">
        <v>0.61837489944360335</v>
      </c>
      <c r="L2104" s="211">
        <v>0.27466887699885312</v>
      </c>
      <c r="M2104" s="211">
        <v>0.11190525219212952</v>
      </c>
      <c r="N2104" s="211">
        <v>0.47570079075585431</v>
      </c>
      <c r="O2104" s="211">
        <v>0.59926620655592733</v>
      </c>
      <c r="P2104" s="211">
        <v>7.0102729751290685E-2</v>
      </c>
      <c r="Q2104" s="211">
        <v>4.7388282517305501E-2</v>
      </c>
      <c r="R2104" s="211">
        <v>0.4561456012784616</v>
      </c>
      <c r="S2104" s="211">
        <v>0.34102154344881835</v>
      </c>
      <c r="T2104" s="211">
        <v>0.49909699683985798</v>
      </c>
      <c r="U2104" s="211">
        <v>0.34708050874221236</v>
      </c>
      <c r="V2104" s="211">
        <v>9.1143117904059032E-2</v>
      </c>
      <c r="W2104" s="211">
        <v>0.51860634085909751</v>
      </c>
      <c r="X2104" s="211">
        <v>0.2532672157500816</v>
      </c>
      <c r="Y2104" s="211">
        <v>0.58931979018568093</v>
      </c>
      <c r="Z2104" s="211">
        <v>0.14907457979489261</v>
      </c>
      <c r="AA2104" s="212">
        <v>0.11448395084814078</v>
      </c>
    </row>
    <row r="2105" spans="1:27" x14ac:dyDescent="0.35">
      <c r="A2105" s="210" t="s">
        <v>2781</v>
      </c>
      <c r="B2105" s="217">
        <v>126.84501699594622</v>
      </c>
      <c r="C2105" s="211">
        <v>6.7090302490161444E-2</v>
      </c>
      <c r="D2105" s="211">
        <v>0.12955098747346108</v>
      </c>
      <c r="E2105" s="211">
        <v>6.6929415772473314E-2</v>
      </c>
      <c r="F2105" s="211">
        <v>8.4641835649749864E-2</v>
      </c>
      <c r="G2105" s="211">
        <v>0.11817883765777829</v>
      </c>
      <c r="H2105" s="211">
        <v>0.12343102773095345</v>
      </c>
      <c r="I2105" s="211">
        <v>0.5132417186960242</v>
      </c>
      <c r="J2105" s="211">
        <v>0.41948368572212169</v>
      </c>
      <c r="K2105" s="211">
        <v>0.62354020194317217</v>
      </c>
      <c r="L2105" s="211">
        <v>0.27679409475904987</v>
      </c>
      <c r="M2105" s="211">
        <v>9.1842083585805048E-2</v>
      </c>
      <c r="N2105" s="211">
        <v>0.454262208892519</v>
      </c>
      <c r="O2105" s="211">
        <v>0.73972893422547337</v>
      </c>
      <c r="P2105" s="211">
        <v>6.3903815986356138E-2</v>
      </c>
      <c r="Q2105" s="211">
        <v>6.5872322623586554E-2</v>
      </c>
      <c r="R2105" s="211">
        <v>0.47818888789256736</v>
      </c>
      <c r="S2105" s="211">
        <v>0.26793740064223409</v>
      </c>
      <c r="T2105" s="211">
        <v>0.59029878114861933</v>
      </c>
      <c r="U2105" s="211">
        <v>0.45466781617528784</v>
      </c>
      <c r="V2105" s="211">
        <v>7.398410861190885E-2</v>
      </c>
      <c r="W2105" s="211">
        <v>0.51303432278004568</v>
      </c>
      <c r="X2105" s="211">
        <v>0.30049451970481417</v>
      </c>
      <c r="Y2105" s="211">
        <v>0.68788365866862089</v>
      </c>
      <c r="Z2105" s="211">
        <v>0.14428090518123887</v>
      </c>
      <c r="AA2105" s="212">
        <v>0.11627099425595987</v>
      </c>
    </row>
    <row r="2106" spans="1:27" x14ac:dyDescent="0.35">
      <c r="A2106" s="210" t="s">
        <v>2782</v>
      </c>
      <c r="B2106" s="217">
        <v>158.46035950116183</v>
      </c>
      <c r="C2106" s="211">
        <v>6.2453572385116105E-2</v>
      </c>
      <c r="D2106" s="211">
        <v>0.12895560424443189</v>
      </c>
      <c r="E2106" s="211">
        <v>7.0154989861654582E-2</v>
      </c>
      <c r="F2106" s="211">
        <v>9.8519601891158159E-2</v>
      </c>
      <c r="G2106" s="211">
        <v>0.12232319500041114</v>
      </c>
      <c r="H2106" s="211">
        <v>0.12362278108660862</v>
      </c>
      <c r="I2106" s="211">
        <v>0.51034151344976475</v>
      </c>
      <c r="J2106" s="211">
        <v>0.40904771876211576</v>
      </c>
      <c r="K2106" s="211">
        <v>0.63183466296596058</v>
      </c>
      <c r="L2106" s="211">
        <v>0.27596613550882315</v>
      </c>
      <c r="M2106" s="211">
        <v>9.9164604098652201E-2</v>
      </c>
      <c r="N2106" s="211">
        <v>0.50584451064264446</v>
      </c>
      <c r="O2106" s="211">
        <v>0.60627093222789785</v>
      </c>
      <c r="P2106" s="211">
        <v>6.5704121678248961E-2</v>
      </c>
      <c r="Q2106" s="211">
        <v>7.0859337695742278E-2</v>
      </c>
      <c r="R2106" s="211">
        <v>0.44808880565749426</v>
      </c>
      <c r="S2106" s="211">
        <v>0.34477164127079563</v>
      </c>
      <c r="T2106" s="211">
        <v>0.5100754856823948</v>
      </c>
      <c r="U2106" s="211">
        <v>0.38531862620081703</v>
      </c>
      <c r="V2106" s="211">
        <v>0.18300354467690763</v>
      </c>
      <c r="W2106" s="211">
        <v>0.62268360435425474</v>
      </c>
      <c r="X2106" s="211">
        <v>0.33397631523407445</v>
      </c>
      <c r="Y2106" s="211">
        <v>0.64711736575475332</v>
      </c>
      <c r="Z2106" s="211">
        <v>0.14674275491471975</v>
      </c>
      <c r="AA2106" s="212">
        <v>0.12116256510906002</v>
      </c>
    </row>
    <row r="2107" spans="1:27" x14ac:dyDescent="0.35">
      <c r="A2107" s="210" t="s">
        <v>2783</v>
      </c>
      <c r="B2107" s="217">
        <v>143.43807679953335</v>
      </c>
      <c r="C2107" s="211">
        <v>8.7225751152528355E-2</v>
      </c>
      <c r="D2107" s="211">
        <v>0.12087615541425062</v>
      </c>
      <c r="E2107" s="211">
        <v>7.3842315564019254E-2</v>
      </c>
      <c r="F2107" s="211">
        <v>9.751805946279124E-2</v>
      </c>
      <c r="G2107" s="211">
        <v>0.12148040768913726</v>
      </c>
      <c r="H2107" s="211">
        <v>0.12348933598663725</v>
      </c>
      <c r="I2107" s="211">
        <v>0.4612199119062807</v>
      </c>
      <c r="J2107" s="211">
        <v>0.48077934063428951</v>
      </c>
      <c r="K2107" s="211">
        <v>0.57280316703263734</v>
      </c>
      <c r="L2107" s="211">
        <v>0.28059903967437139</v>
      </c>
      <c r="M2107" s="211">
        <v>9.6845625006361929E-2</v>
      </c>
      <c r="N2107" s="211">
        <v>0.48451008084049774</v>
      </c>
      <c r="O2107" s="211">
        <v>0.62873067204236399</v>
      </c>
      <c r="P2107" s="211">
        <v>7.0301996748238602E-2</v>
      </c>
      <c r="Q2107" s="211">
        <v>8.4935050646585145E-2</v>
      </c>
      <c r="R2107" s="211">
        <v>0.48422663811275424</v>
      </c>
      <c r="S2107" s="211">
        <v>0.30533748150470563</v>
      </c>
      <c r="T2107" s="211">
        <v>0.55041148304760745</v>
      </c>
      <c r="U2107" s="211">
        <v>0.48797807920925507</v>
      </c>
      <c r="V2107" s="211">
        <v>0.11973420190956986</v>
      </c>
      <c r="W2107" s="211">
        <v>0.60817370018178429</v>
      </c>
      <c r="X2107" s="211">
        <v>0.27137460082559212</v>
      </c>
      <c r="Y2107" s="211">
        <v>0.60437507284885728</v>
      </c>
      <c r="Z2107" s="211">
        <v>0.14797989536090911</v>
      </c>
      <c r="AA2107" s="212">
        <v>0.1235391310760392</v>
      </c>
    </row>
    <row r="2108" spans="1:27" x14ac:dyDescent="0.35">
      <c r="A2108" s="210" t="s">
        <v>2784</v>
      </c>
      <c r="B2108" s="217">
        <v>119.2304210094501</v>
      </c>
      <c r="C2108" s="211">
        <v>5.4733957033112637E-2</v>
      </c>
      <c r="D2108" s="211">
        <v>0.12336153330304517</v>
      </c>
      <c r="E2108" s="211">
        <v>6.9403374236962967E-2</v>
      </c>
      <c r="F2108" s="211">
        <v>0.12297819270894272</v>
      </c>
      <c r="G2108" s="211">
        <v>0.11896600984467615</v>
      </c>
      <c r="H2108" s="211">
        <v>0.12336165970652363</v>
      </c>
      <c r="I2108" s="211">
        <v>0.51036173514846606</v>
      </c>
      <c r="J2108" s="211">
        <v>0.42583643210363814</v>
      </c>
      <c r="K2108" s="211">
        <v>0.62700202470260669</v>
      </c>
      <c r="L2108" s="211">
        <v>0.28213984294037031</v>
      </c>
      <c r="M2108" s="211">
        <v>9.149551137773651E-2</v>
      </c>
      <c r="N2108" s="211">
        <v>0.36023682777511462</v>
      </c>
      <c r="O2108" s="211">
        <v>0.69125296169466321</v>
      </c>
      <c r="P2108" s="211">
        <v>6.7242007977083448E-2</v>
      </c>
      <c r="Q2108" s="211">
        <v>7.1309836683307981E-2</v>
      </c>
      <c r="R2108" s="211">
        <v>0.45627632956492725</v>
      </c>
      <c r="S2108" s="211">
        <v>0.31089870730678137</v>
      </c>
      <c r="T2108" s="211">
        <v>0.57176686232167995</v>
      </c>
      <c r="U2108" s="211">
        <v>0.31754357744774409</v>
      </c>
      <c r="V2108" s="211">
        <v>0.11078351335876158</v>
      </c>
      <c r="W2108" s="211">
        <v>0.5389383384668478</v>
      </c>
      <c r="X2108" s="211">
        <v>0.3012819852480102</v>
      </c>
      <c r="Y2108" s="211">
        <v>0.63854944807669067</v>
      </c>
      <c r="Z2108" s="211">
        <v>0.14792440587441913</v>
      </c>
      <c r="AA2108" s="212">
        <v>0.1203954465540389</v>
      </c>
    </row>
    <row r="2109" spans="1:27" x14ac:dyDescent="0.35">
      <c r="A2109" s="210" t="s">
        <v>2785</v>
      </c>
      <c r="B2109" s="217">
        <v>170.13942290831335</v>
      </c>
      <c r="C2109" s="211">
        <v>7.8010089272207886E-2</v>
      </c>
      <c r="D2109" s="211">
        <v>0.12629928618310851</v>
      </c>
      <c r="E2109" s="211">
        <v>7.4983397504362961E-2</v>
      </c>
      <c r="F2109" s="211">
        <v>9.8541264666163281E-2</v>
      </c>
      <c r="G2109" s="211">
        <v>0.12548902298486372</v>
      </c>
      <c r="H2109" s="211">
        <v>0.11979873598344454</v>
      </c>
      <c r="I2109" s="211">
        <v>0.44621232063210742</v>
      </c>
      <c r="J2109" s="211">
        <v>0.40757305288466678</v>
      </c>
      <c r="K2109" s="211">
        <v>0.63975416075894165</v>
      </c>
      <c r="L2109" s="211">
        <v>0.27039928068999319</v>
      </c>
      <c r="M2109" s="211">
        <v>9.4207058237229024E-2</v>
      </c>
      <c r="N2109" s="211">
        <v>0.4553588849323863</v>
      </c>
      <c r="O2109" s="211">
        <v>0.64584982170951233</v>
      </c>
      <c r="P2109" s="211">
        <v>7.1314481356228698E-2</v>
      </c>
      <c r="Q2109" s="211">
        <v>9.0943873196073249E-2</v>
      </c>
      <c r="R2109" s="211">
        <v>0.44994960683184393</v>
      </c>
      <c r="S2109" s="211">
        <v>0.30265327828874866</v>
      </c>
      <c r="T2109" s="211">
        <v>0.51380749708135931</v>
      </c>
      <c r="U2109" s="211">
        <v>0.34229453229250567</v>
      </c>
      <c r="V2109" s="211">
        <v>0.16949092245421229</v>
      </c>
      <c r="W2109" s="211">
        <v>0.62574111694222645</v>
      </c>
      <c r="X2109" s="211">
        <v>0.28776671274887222</v>
      </c>
      <c r="Y2109" s="211">
        <v>0.67468026314766782</v>
      </c>
      <c r="Z2109" s="211">
        <v>0.14418716354144137</v>
      </c>
      <c r="AA2109" s="212">
        <v>0.11492694653206117</v>
      </c>
    </row>
    <row r="2110" spans="1:27" x14ac:dyDescent="0.35">
      <c r="A2110" s="210" t="s">
        <v>2786</v>
      </c>
      <c r="B2110" s="217">
        <v>140.59972929409756</v>
      </c>
      <c r="C2110" s="211">
        <v>7.0670884723693983E-2</v>
      </c>
      <c r="D2110" s="211">
        <v>0.12211853297238733</v>
      </c>
      <c r="E2110" s="211">
        <v>8.145229143412186E-2</v>
      </c>
      <c r="F2110" s="211">
        <v>0.10687982034580665</v>
      </c>
      <c r="G2110" s="211">
        <v>0.11845143071466442</v>
      </c>
      <c r="H2110" s="211">
        <v>0.10593267366097017</v>
      </c>
      <c r="I2110" s="211">
        <v>0.47722674206750398</v>
      </c>
      <c r="J2110" s="211">
        <v>0.4250214671534075</v>
      </c>
      <c r="K2110" s="211">
        <v>0.57687222042000563</v>
      </c>
      <c r="L2110" s="211">
        <v>0.27139477043650412</v>
      </c>
      <c r="M2110" s="211">
        <v>8.7411802085867712E-2</v>
      </c>
      <c r="N2110" s="211">
        <v>0.38151301931304943</v>
      </c>
      <c r="O2110" s="211">
        <v>0.63783039072386516</v>
      </c>
      <c r="P2110" s="211">
        <v>6.9338408148907626E-2</v>
      </c>
      <c r="Q2110" s="211">
        <v>0.10936585586148205</v>
      </c>
      <c r="R2110" s="211">
        <v>0.39705633651898214</v>
      </c>
      <c r="S2110" s="211">
        <v>0.30041563564824592</v>
      </c>
      <c r="T2110" s="211">
        <v>0.60312085735898202</v>
      </c>
      <c r="U2110" s="211">
        <v>0.47420307129819506</v>
      </c>
      <c r="V2110" s="211">
        <v>9.6507437301760937E-2</v>
      </c>
      <c r="W2110" s="211">
        <v>0.56191287838561943</v>
      </c>
      <c r="X2110" s="211">
        <v>0.33113835972326439</v>
      </c>
      <c r="Y2110" s="211">
        <v>0.64270914039704052</v>
      </c>
      <c r="Z2110" s="211">
        <v>0.14798416000219558</v>
      </c>
      <c r="AA2110" s="212">
        <v>0.11612419144807909</v>
      </c>
    </row>
    <row r="2111" spans="1:27" x14ac:dyDescent="0.35">
      <c r="A2111" s="210" t="s">
        <v>2787</v>
      </c>
      <c r="B2111" s="217">
        <v>132.37167241247056</v>
      </c>
      <c r="C2111" s="211">
        <v>6.9368451486118143E-2</v>
      </c>
      <c r="D2111" s="211">
        <v>0.1285320480164874</v>
      </c>
      <c r="E2111" s="211">
        <v>7.3391059435833322E-2</v>
      </c>
      <c r="F2111" s="211">
        <v>0.1071828249427062</v>
      </c>
      <c r="G2111" s="211">
        <v>0.12532647685860288</v>
      </c>
      <c r="H2111" s="211">
        <v>0.11643214626190158</v>
      </c>
      <c r="I2111" s="211">
        <v>0.51676344947100883</v>
      </c>
      <c r="J2111" s="211">
        <v>0.48696931271125987</v>
      </c>
      <c r="K2111" s="211">
        <v>0.5669607961125388</v>
      </c>
      <c r="L2111" s="211">
        <v>0.27897715985709887</v>
      </c>
      <c r="M2111" s="211">
        <v>9.3344124643889345E-2</v>
      </c>
      <c r="N2111" s="211">
        <v>0.56120889645725547</v>
      </c>
      <c r="O2111" s="211">
        <v>0.75620660698580922</v>
      </c>
      <c r="P2111" s="211">
        <v>6.569489846287356E-2</v>
      </c>
      <c r="Q2111" s="211">
        <v>9.7268202133708695E-2</v>
      </c>
      <c r="R2111" s="211">
        <v>0.4418602750134813</v>
      </c>
      <c r="S2111" s="211">
        <v>0.3805733348585254</v>
      </c>
      <c r="T2111" s="211">
        <v>0.57542061603572436</v>
      </c>
      <c r="U2111" s="211">
        <v>0.41278348511892948</v>
      </c>
      <c r="V2111" s="211">
        <v>9.0125336910347617E-2</v>
      </c>
      <c r="W2111" s="211">
        <v>0.598801067956935</v>
      </c>
      <c r="X2111" s="211">
        <v>0.32822834024364961</v>
      </c>
      <c r="Y2111" s="211">
        <v>0.60162152566264948</v>
      </c>
      <c r="Z2111" s="211">
        <v>0.14293221738036754</v>
      </c>
      <c r="AA2111" s="212">
        <v>0.11974340452053844</v>
      </c>
    </row>
    <row r="2112" spans="1:27" x14ac:dyDescent="0.35">
      <c r="A2112" s="210" t="s">
        <v>2788</v>
      </c>
      <c r="B2112" s="217">
        <v>197.8308549277985</v>
      </c>
      <c r="C2112" s="211">
        <v>5.6430516608242991E-2</v>
      </c>
      <c r="D2112" s="211">
        <v>0.1177738909279014</v>
      </c>
      <c r="E2112" s="211">
        <v>8.445798385479758E-2</v>
      </c>
      <c r="F2112" s="211">
        <v>8.5300871353792204E-2</v>
      </c>
      <c r="G2112" s="211">
        <v>0.11538308603895256</v>
      </c>
      <c r="H2112" s="211">
        <v>0.11472616724325016</v>
      </c>
      <c r="I2112" s="211">
        <v>0.49720021369984646</v>
      </c>
      <c r="J2112" s="211">
        <v>0.47370741933356314</v>
      </c>
      <c r="K2112" s="211">
        <v>0.54239155582205223</v>
      </c>
      <c r="L2112" s="211">
        <v>0.27604184985323199</v>
      </c>
      <c r="M2112" s="211">
        <v>0.10238206432209128</v>
      </c>
      <c r="N2112" s="211">
        <v>0.52642102996233264</v>
      </c>
      <c r="O2112" s="211">
        <v>0.72693009618320381</v>
      </c>
      <c r="P2112" s="211">
        <v>7.2317463258251696E-2</v>
      </c>
      <c r="Q2112" s="211">
        <v>8.9142128864146436E-2</v>
      </c>
      <c r="R2112" s="211">
        <v>0.42986713700262497</v>
      </c>
      <c r="S2112" s="211">
        <v>0.27484513461867544</v>
      </c>
      <c r="T2112" s="211">
        <v>0.63827307678895151</v>
      </c>
      <c r="U2112" s="211">
        <v>0.49246249898002392</v>
      </c>
      <c r="V2112" s="211">
        <v>0.18024468092817708</v>
      </c>
      <c r="W2112" s="211">
        <v>0.49975873821772893</v>
      </c>
      <c r="X2112" s="211">
        <v>0.28978806818496705</v>
      </c>
      <c r="Y2112" s="211">
        <v>0.60130479710471929</v>
      </c>
      <c r="Z2112" s="211">
        <v>0.14708020447059592</v>
      </c>
      <c r="AA2112" s="212">
        <v>0.11745088414614729</v>
      </c>
    </row>
    <row r="2113" spans="1:27" x14ac:dyDescent="0.35">
      <c r="A2113" s="210" t="s">
        <v>2789</v>
      </c>
      <c r="B2113" s="217">
        <v>115.77340594317141</v>
      </c>
      <c r="C2113" s="211">
        <v>5.7591408060115513E-2</v>
      </c>
      <c r="D2113" s="211">
        <v>0.12446150970846803</v>
      </c>
      <c r="E2113" s="211">
        <v>6.8845077645035807E-2</v>
      </c>
      <c r="F2113" s="211">
        <v>9.609750711480726E-2</v>
      </c>
      <c r="G2113" s="211">
        <v>0.12270329257503047</v>
      </c>
      <c r="H2113" s="211">
        <v>0.11738716607743249</v>
      </c>
      <c r="I2113" s="211">
        <v>0.51901891669687983</v>
      </c>
      <c r="J2113" s="211">
        <v>0.42805968925332355</v>
      </c>
      <c r="K2113" s="211">
        <v>0.52717622695498911</v>
      </c>
      <c r="L2113" s="211">
        <v>0.27690981382211671</v>
      </c>
      <c r="M2113" s="211">
        <v>0.10865530275094001</v>
      </c>
      <c r="N2113" s="211">
        <v>0.40162202520823609</v>
      </c>
      <c r="O2113" s="211">
        <v>0.70220456037309953</v>
      </c>
      <c r="P2113" s="211">
        <v>6.5210855187082153E-2</v>
      </c>
      <c r="Q2113" s="211">
        <v>9.1147264890285074E-2</v>
      </c>
      <c r="R2113" s="211">
        <v>0.39889395556433105</v>
      </c>
      <c r="S2113" s="211">
        <v>0.4326436195999328</v>
      </c>
      <c r="T2113" s="211">
        <v>0.51680246124530049</v>
      </c>
      <c r="U2113" s="211">
        <v>0.46079257943778729</v>
      </c>
      <c r="V2113" s="211">
        <v>6.5562977310062859E-2</v>
      </c>
      <c r="W2113" s="211">
        <v>0.53941412514455855</v>
      </c>
      <c r="X2113" s="211">
        <v>0.29491548131964979</v>
      </c>
      <c r="Y2113" s="211">
        <v>0.64124495678443805</v>
      </c>
      <c r="Z2113" s="211">
        <v>0.14891233719176625</v>
      </c>
      <c r="AA2113" s="212">
        <v>0.11842514752688431</v>
      </c>
    </row>
    <row r="2114" spans="1:27" x14ac:dyDescent="0.35">
      <c r="A2114" s="210" t="s">
        <v>2790</v>
      </c>
      <c r="B2114" s="217">
        <v>110.80319320055698</v>
      </c>
      <c r="C2114" s="211">
        <v>6.0491500538516527E-2</v>
      </c>
      <c r="D2114" s="211">
        <v>0.12036668983157696</v>
      </c>
      <c r="E2114" s="211">
        <v>6.9583733430503586E-2</v>
      </c>
      <c r="F2114" s="211">
        <v>0.10256132625020958</v>
      </c>
      <c r="G2114" s="211">
        <v>0.11837868659045969</v>
      </c>
      <c r="H2114" s="211">
        <v>0.11873183972967948</v>
      </c>
      <c r="I2114" s="211">
        <v>0.51854290106945999</v>
      </c>
      <c r="J2114" s="211">
        <v>0.46310172466521549</v>
      </c>
      <c r="K2114" s="211">
        <v>0.58397629191189138</v>
      </c>
      <c r="L2114" s="211">
        <v>0.27294310543484473</v>
      </c>
      <c r="M2114" s="211">
        <v>7.9423323309208357E-2</v>
      </c>
      <c r="N2114" s="211">
        <v>0.39726949538267831</v>
      </c>
      <c r="O2114" s="211">
        <v>0.73448136580832313</v>
      </c>
      <c r="P2114" s="211">
        <v>6.7589901808814537E-2</v>
      </c>
      <c r="Q2114" s="211">
        <v>7.1709075657204913E-2</v>
      </c>
      <c r="R2114" s="211">
        <v>0.47335910021311367</v>
      </c>
      <c r="S2114" s="211">
        <v>0.33670076675814936</v>
      </c>
      <c r="T2114" s="211">
        <v>0.53441372195989245</v>
      </c>
      <c r="U2114" s="211">
        <v>0.44985247004726459</v>
      </c>
      <c r="V2114" s="211">
        <v>8.1630162631736489E-2</v>
      </c>
      <c r="W2114" s="211">
        <v>0.63021734803421348</v>
      </c>
      <c r="X2114" s="211">
        <v>0.42322085862947439</v>
      </c>
      <c r="Y2114" s="211">
        <v>0.59545215333120205</v>
      </c>
      <c r="Z2114" s="211">
        <v>0.14375891048519815</v>
      </c>
      <c r="AA2114" s="212">
        <v>0.12565800641956609</v>
      </c>
    </row>
    <row r="2115" spans="1:27" x14ac:dyDescent="0.35">
      <c r="A2115" s="210" t="s">
        <v>2791</v>
      </c>
      <c r="B2115" s="217">
        <v>167.39464181287758</v>
      </c>
      <c r="C2115" s="211">
        <v>5.3191561347748363E-2</v>
      </c>
      <c r="D2115" s="211">
        <v>0.12184807683314791</v>
      </c>
      <c r="E2115" s="211">
        <v>7.6077418922485332E-2</v>
      </c>
      <c r="F2115" s="211">
        <v>0.11901433265291217</v>
      </c>
      <c r="G2115" s="211">
        <v>0.12615939330427881</v>
      </c>
      <c r="H2115" s="211">
        <v>0.1125212783014449</v>
      </c>
      <c r="I2115" s="211">
        <v>0.50056444138824907</v>
      </c>
      <c r="J2115" s="211">
        <v>0.44379377583722773</v>
      </c>
      <c r="K2115" s="211">
        <v>0.63562623073772451</v>
      </c>
      <c r="L2115" s="211">
        <v>0.2757259888536725</v>
      </c>
      <c r="M2115" s="211">
        <v>8.7747603261483759E-2</v>
      </c>
      <c r="N2115" s="211">
        <v>0.51713922353852526</v>
      </c>
      <c r="O2115" s="211">
        <v>0.79720646417980201</v>
      </c>
      <c r="P2115" s="211">
        <v>6.9381434806724748E-2</v>
      </c>
      <c r="Q2115" s="211">
        <v>6.3917307989268882E-2</v>
      </c>
      <c r="R2115" s="211">
        <v>0.44939563573633345</v>
      </c>
      <c r="S2115" s="211">
        <v>0.38030243561034011</v>
      </c>
      <c r="T2115" s="211">
        <v>0.53230155956304448</v>
      </c>
      <c r="U2115" s="211">
        <v>0.41163522765411464</v>
      </c>
      <c r="V2115" s="211">
        <v>0.18142043207002445</v>
      </c>
      <c r="W2115" s="211">
        <v>0.5806249655771607</v>
      </c>
      <c r="X2115" s="211">
        <v>0.31308666438319943</v>
      </c>
      <c r="Y2115" s="211">
        <v>0.63826609135018997</v>
      </c>
      <c r="Z2115" s="211">
        <v>0.14636773573675554</v>
      </c>
      <c r="AA2115" s="212">
        <v>0.12157362151825116</v>
      </c>
    </row>
    <row r="2116" spans="1:27" x14ac:dyDescent="0.35">
      <c r="A2116" s="210" t="s">
        <v>2792</v>
      </c>
      <c r="B2116" s="217">
        <v>114.54775044145802</v>
      </c>
      <c r="C2116" s="211">
        <v>5.1027807466755282E-2</v>
      </c>
      <c r="D2116" s="211">
        <v>0.12001948181047997</v>
      </c>
      <c r="E2116" s="211">
        <v>7.9213666150430129E-2</v>
      </c>
      <c r="F2116" s="211">
        <v>8.3860214690774926E-2</v>
      </c>
      <c r="G2116" s="211">
        <v>0.12253574164438645</v>
      </c>
      <c r="H2116" s="211">
        <v>0.11375569886200243</v>
      </c>
      <c r="I2116" s="211">
        <v>0.46230361266266878</v>
      </c>
      <c r="J2116" s="211">
        <v>0.42075505096875832</v>
      </c>
      <c r="K2116" s="211">
        <v>0.58414250346052965</v>
      </c>
      <c r="L2116" s="211">
        <v>0.28337488408644018</v>
      </c>
      <c r="M2116" s="211">
        <v>0.10900301183291153</v>
      </c>
      <c r="N2116" s="211">
        <v>0.53349321827930185</v>
      </c>
      <c r="O2116" s="211">
        <v>0.6233005691475394</v>
      </c>
      <c r="P2116" s="211">
        <v>6.9388416256222912E-2</v>
      </c>
      <c r="Q2116" s="211">
        <v>5.6346828502321061E-2</v>
      </c>
      <c r="R2116" s="211">
        <v>0.42463458492893313</v>
      </c>
      <c r="S2116" s="211">
        <v>0.29598240342298032</v>
      </c>
      <c r="T2116" s="211">
        <v>0.4849119738566221</v>
      </c>
      <c r="U2116" s="211">
        <v>0.35738359882962722</v>
      </c>
      <c r="V2116" s="211">
        <v>6.3888447139913429E-2</v>
      </c>
      <c r="W2116" s="211">
        <v>0.50899494759998587</v>
      </c>
      <c r="X2116" s="211">
        <v>0.2877846946089852</v>
      </c>
      <c r="Y2116" s="211">
        <v>0.64578916648132911</v>
      </c>
      <c r="Z2116" s="211">
        <v>0.14654207815287174</v>
      </c>
      <c r="AA2116" s="212">
        <v>0.12126886896864504</v>
      </c>
    </row>
    <row r="2117" spans="1:27" x14ac:dyDescent="0.35">
      <c r="A2117" s="210" t="s">
        <v>2793</v>
      </c>
      <c r="B2117" s="217">
        <v>161.29799405850923</v>
      </c>
      <c r="C2117" s="211">
        <v>5.7128708309316115E-2</v>
      </c>
      <c r="D2117" s="211">
        <v>0.12087445697384258</v>
      </c>
      <c r="E2117" s="211">
        <v>7.2251460694736341E-2</v>
      </c>
      <c r="F2117" s="211">
        <v>0.12175930981402266</v>
      </c>
      <c r="G2117" s="211">
        <v>0.12592344992661758</v>
      </c>
      <c r="H2117" s="211">
        <v>0.11225308235519847</v>
      </c>
      <c r="I2117" s="211">
        <v>0.47434569335702392</v>
      </c>
      <c r="J2117" s="211">
        <v>0.45774694451882941</v>
      </c>
      <c r="K2117" s="211">
        <v>0.59222933457062965</v>
      </c>
      <c r="L2117" s="211">
        <v>0.27212863207508647</v>
      </c>
      <c r="M2117" s="211">
        <v>9.3407047768230514E-2</v>
      </c>
      <c r="N2117" s="211">
        <v>0.40473630870230082</v>
      </c>
      <c r="O2117" s="211">
        <v>0.7394000187603823</v>
      </c>
      <c r="P2117" s="211">
        <v>6.9706225473191552E-2</v>
      </c>
      <c r="Q2117" s="211">
        <v>8.805750035439E-2</v>
      </c>
      <c r="R2117" s="211">
        <v>0.46305864824198573</v>
      </c>
      <c r="S2117" s="211">
        <v>0.38335239540465699</v>
      </c>
      <c r="T2117" s="211">
        <v>0.54675745762387007</v>
      </c>
      <c r="U2117" s="211">
        <v>0.38515902725187262</v>
      </c>
      <c r="V2117" s="211">
        <v>0.15986490410546281</v>
      </c>
      <c r="W2117" s="211">
        <v>0.54789884973399905</v>
      </c>
      <c r="X2117" s="211">
        <v>0.3805257827275666</v>
      </c>
      <c r="Y2117" s="211">
        <v>0.74215022537390918</v>
      </c>
      <c r="Z2117" s="211">
        <v>0.14784822800484848</v>
      </c>
      <c r="AA2117" s="212">
        <v>0.11966153939724329</v>
      </c>
    </row>
    <row r="2118" spans="1:27" x14ac:dyDescent="0.35">
      <c r="A2118" s="210" t="s">
        <v>2794</v>
      </c>
      <c r="B2118" s="217">
        <v>152.79886672894642</v>
      </c>
      <c r="C2118" s="211">
        <v>5.3295017029872035E-2</v>
      </c>
      <c r="D2118" s="211">
        <v>0.12890224463897854</v>
      </c>
      <c r="E2118" s="211">
        <v>8.6808787371146751E-2</v>
      </c>
      <c r="F2118" s="211">
        <v>0.10625899578607081</v>
      </c>
      <c r="G2118" s="211">
        <v>0.12277111419481372</v>
      </c>
      <c r="H2118" s="211">
        <v>0.11173650022779762</v>
      </c>
      <c r="I2118" s="211">
        <v>0.44638893077434161</v>
      </c>
      <c r="J2118" s="211">
        <v>0.46085153725117167</v>
      </c>
      <c r="K2118" s="211">
        <v>0.56328752256189007</v>
      </c>
      <c r="L2118" s="211">
        <v>0.27467200986801055</v>
      </c>
      <c r="M2118" s="211">
        <v>0.11706680628926162</v>
      </c>
      <c r="N2118" s="211">
        <v>0.35898447139172462</v>
      </c>
      <c r="O2118" s="211">
        <v>0.69846442585636592</v>
      </c>
      <c r="P2118" s="211">
        <v>7.2829795318920074E-2</v>
      </c>
      <c r="Q2118" s="211">
        <v>0.10497023142993214</v>
      </c>
      <c r="R2118" s="211">
        <v>0.40906397704017244</v>
      </c>
      <c r="S2118" s="211">
        <v>0.30913387909725959</v>
      </c>
      <c r="T2118" s="211">
        <v>0.54666515290332396</v>
      </c>
      <c r="U2118" s="211">
        <v>0.43654237827012787</v>
      </c>
      <c r="V2118" s="211">
        <v>8.0619821553631593E-2</v>
      </c>
      <c r="W2118" s="211">
        <v>0.52696831736420124</v>
      </c>
      <c r="X2118" s="211">
        <v>0.37916920589826708</v>
      </c>
      <c r="Y2118" s="211">
        <v>0.64521134487372012</v>
      </c>
      <c r="Z2118" s="211">
        <v>0.14542941509369417</v>
      </c>
      <c r="AA2118" s="212">
        <v>0.11380631014308436</v>
      </c>
    </row>
    <row r="2119" spans="1:27" x14ac:dyDescent="0.35">
      <c r="A2119" s="210" t="s">
        <v>2795</v>
      </c>
      <c r="B2119" s="217">
        <v>141.26398188826914</v>
      </c>
      <c r="C2119" s="211">
        <v>6.5292444536993885E-2</v>
      </c>
      <c r="D2119" s="211">
        <v>0.13019474283650348</v>
      </c>
      <c r="E2119" s="211">
        <v>8.0780152354120088E-2</v>
      </c>
      <c r="F2119" s="211">
        <v>0.10535982937175106</v>
      </c>
      <c r="G2119" s="211">
        <v>0.11954421053062068</v>
      </c>
      <c r="H2119" s="211">
        <v>0.11818662314475704</v>
      </c>
      <c r="I2119" s="211">
        <v>0.48598881859137466</v>
      </c>
      <c r="J2119" s="211">
        <v>0.41774482257275097</v>
      </c>
      <c r="K2119" s="211">
        <v>0.56307316923695161</v>
      </c>
      <c r="L2119" s="211">
        <v>0.27731500954329791</v>
      </c>
      <c r="M2119" s="211">
        <v>0.10964731018123848</v>
      </c>
      <c r="N2119" s="211">
        <v>0.53872289161029363</v>
      </c>
      <c r="O2119" s="211">
        <v>0.7176307649582605</v>
      </c>
      <c r="P2119" s="211">
        <v>6.8878852695470047E-2</v>
      </c>
      <c r="Q2119" s="211">
        <v>4.9067528624913745E-2</v>
      </c>
      <c r="R2119" s="211">
        <v>0.40761515146218302</v>
      </c>
      <c r="S2119" s="211">
        <v>0.30338635066990127</v>
      </c>
      <c r="T2119" s="211">
        <v>0.60681614716256749</v>
      </c>
      <c r="U2119" s="211">
        <v>0.41017846880250741</v>
      </c>
      <c r="V2119" s="211">
        <v>0.11206977646267584</v>
      </c>
      <c r="W2119" s="211">
        <v>0.55117352194560121</v>
      </c>
      <c r="X2119" s="211">
        <v>0.42943652664699072</v>
      </c>
      <c r="Y2119" s="211">
        <v>0.56371786418447412</v>
      </c>
      <c r="Z2119" s="211">
        <v>0.14708199724281448</v>
      </c>
      <c r="AA2119" s="212">
        <v>0.12347222744653293</v>
      </c>
    </row>
    <row r="2120" spans="1:27" x14ac:dyDescent="0.35">
      <c r="A2120" s="210" t="s">
        <v>2796</v>
      </c>
      <c r="B2120" s="217">
        <v>114.4119755596342</v>
      </c>
      <c r="C2120" s="211">
        <v>5.252589367578693E-2</v>
      </c>
      <c r="D2120" s="211">
        <v>0.1197901658269258</v>
      </c>
      <c r="E2120" s="211">
        <v>8.4591722674176723E-2</v>
      </c>
      <c r="F2120" s="211">
        <v>7.2424171903335485E-2</v>
      </c>
      <c r="G2120" s="211">
        <v>0.11331036400329011</v>
      </c>
      <c r="H2120" s="211">
        <v>0.10136075050096155</v>
      </c>
      <c r="I2120" s="211">
        <v>0.51428857355735702</v>
      </c>
      <c r="J2120" s="211">
        <v>0.49035325836203608</v>
      </c>
      <c r="K2120" s="211">
        <v>0.57619569992810993</v>
      </c>
      <c r="L2120" s="211">
        <v>0.27171258778079171</v>
      </c>
      <c r="M2120" s="211">
        <v>8.9582547397954015E-2</v>
      </c>
      <c r="N2120" s="211">
        <v>0.40716914296535617</v>
      </c>
      <c r="O2120" s="211">
        <v>0.7561417988603738</v>
      </c>
      <c r="P2120" s="211">
        <v>6.1278732184778424E-2</v>
      </c>
      <c r="Q2120" s="211">
        <v>9.4135039351615241E-2</v>
      </c>
      <c r="R2120" s="211">
        <v>0.3882487017540685</v>
      </c>
      <c r="S2120" s="211">
        <v>0.29399531248183047</v>
      </c>
      <c r="T2120" s="211">
        <v>0.61401372438473734</v>
      </c>
      <c r="U2120" s="211">
        <v>0.47881600888912851</v>
      </c>
      <c r="V2120" s="211">
        <v>5.4911104986632417E-2</v>
      </c>
      <c r="W2120" s="211">
        <v>0.49655357299411118</v>
      </c>
      <c r="X2120" s="211">
        <v>0.41304713627310136</v>
      </c>
      <c r="Y2120" s="211">
        <v>0.65789383733869722</v>
      </c>
      <c r="Z2120" s="211">
        <v>0.14988723959229816</v>
      </c>
      <c r="AA2120" s="212">
        <v>0.12055475596827915</v>
      </c>
    </row>
    <row r="2121" spans="1:27" x14ac:dyDescent="0.35">
      <c r="A2121" s="210" t="s">
        <v>2797</v>
      </c>
      <c r="B2121" s="217">
        <v>138.48183768732733</v>
      </c>
      <c r="C2121" s="211">
        <v>5.9005960231575866E-2</v>
      </c>
      <c r="D2121" s="211">
        <v>0.12174110214720124</v>
      </c>
      <c r="E2121" s="211">
        <v>7.4679074531108405E-2</v>
      </c>
      <c r="F2121" s="211">
        <v>7.0220845959606815E-2</v>
      </c>
      <c r="G2121" s="211">
        <v>0.12270911053779944</v>
      </c>
      <c r="H2121" s="211">
        <v>0.12889394796284845</v>
      </c>
      <c r="I2121" s="211">
        <v>0.49035549367801418</v>
      </c>
      <c r="J2121" s="211">
        <v>0.45581382675403559</v>
      </c>
      <c r="K2121" s="211">
        <v>0.6252252279620929</v>
      </c>
      <c r="L2121" s="211">
        <v>0.27461022715522065</v>
      </c>
      <c r="M2121" s="211">
        <v>8.8852300480577961E-2</v>
      </c>
      <c r="N2121" s="211">
        <v>0.42735697340944834</v>
      </c>
      <c r="O2121" s="211">
        <v>0.75381367957692902</v>
      </c>
      <c r="P2121" s="211">
        <v>6.1361219890000998E-2</v>
      </c>
      <c r="Q2121" s="211">
        <v>7.7075097152414673E-2</v>
      </c>
      <c r="R2121" s="211">
        <v>0.45849610107169192</v>
      </c>
      <c r="S2121" s="211">
        <v>0.27910516011414105</v>
      </c>
      <c r="T2121" s="211">
        <v>0.52655505673073066</v>
      </c>
      <c r="U2121" s="211">
        <v>0.40808665502059216</v>
      </c>
      <c r="V2121" s="211">
        <v>0.13971337747511758</v>
      </c>
      <c r="W2121" s="211">
        <v>0.55482882100941699</v>
      </c>
      <c r="X2121" s="211">
        <v>0.28331027575411633</v>
      </c>
      <c r="Y2121" s="211">
        <v>0.72920567528772395</v>
      </c>
      <c r="Z2121" s="211">
        <v>0.14936473927129867</v>
      </c>
      <c r="AA2121" s="212">
        <v>0.12411186261184615</v>
      </c>
    </row>
    <row r="2122" spans="1:27" x14ac:dyDescent="0.35">
      <c r="A2122" s="210" t="s">
        <v>2798</v>
      </c>
      <c r="B2122" s="217">
        <v>143.24374591928</v>
      </c>
      <c r="C2122" s="211">
        <v>5.0434678711366129E-2</v>
      </c>
      <c r="D2122" s="211">
        <v>0.12428525122558898</v>
      </c>
      <c r="E2122" s="211">
        <v>7.4237255096214996E-2</v>
      </c>
      <c r="F2122" s="211">
        <v>9.5230722063708972E-2</v>
      </c>
      <c r="G2122" s="211">
        <v>0.12297452018848561</v>
      </c>
      <c r="H2122" s="211">
        <v>0.12030960276614823</v>
      </c>
      <c r="I2122" s="211">
        <v>0.51232377358543935</v>
      </c>
      <c r="J2122" s="211">
        <v>0.46900892659162396</v>
      </c>
      <c r="K2122" s="211">
        <v>0.56979519835656378</v>
      </c>
      <c r="L2122" s="211">
        <v>0.27974719663902481</v>
      </c>
      <c r="M2122" s="211">
        <v>0.11248170435851705</v>
      </c>
      <c r="N2122" s="211">
        <v>0.37568482416503424</v>
      </c>
      <c r="O2122" s="211">
        <v>0.60826078812514728</v>
      </c>
      <c r="P2122" s="211">
        <v>7.0339156555156157E-2</v>
      </c>
      <c r="Q2122" s="211">
        <v>6.8752055944846513E-2</v>
      </c>
      <c r="R2122" s="211">
        <v>0.43988206854220047</v>
      </c>
      <c r="S2122" s="211">
        <v>0.27777190982857042</v>
      </c>
      <c r="T2122" s="211">
        <v>0.58402285908171514</v>
      </c>
      <c r="U2122" s="211">
        <v>0.53940964026484939</v>
      </c>
      <c r="V2122" s="211">
        <v>8.9730785329577747E-2</v>
      </c>
      <c r="W2122" s="211">
        <v>0.52313098983125705</v>
      </c>
      <c r="X2122" s="211">
        <v>0.32130821267601772</v>
      </c>
      <c r="Y2122" s="211">
        <v>0.72499394685944896</v>
      </c>
      <c r="Z2122" s="211">
        <v>0.14485657288808276</v>
      </c>
      <c r="AA2122" s="212">
        <v>0.12439143653025647</v>
      </c>
    </row>
    <row r="2123" spans="1:27" x14ac:dyDescent="0.35">
      <c r="A2123" s="210" t="s">
        <v>2799</v>
      </c>
      <c r="B2123" s="217">
        <v>134.544131094638</v>
      </c>
      <c r="C2123" s="211">
        <v>6.2252149042134594E-2</v>
      </c>
      <c r="D2123" s="211">
        <v>0.11327718688404706</v>
      </c>
      <c r="E2123" s="211">
        <v>8.1684534633623435E-2</v>
      </c>
      <c r="F2123" s="211">
        <v>9.4467401416114483E-2</v>
      </c>
      <c r="G2123" s="211">
        <v>0.12167131884426252</v>
      </c>
      <c r="H2123" s="211">
        <v>0.11564141759861282</v>
      </c>
      <c r="I2123" s="211">
        <v>0.50098400388069708</v>
      </c>
      <c r="J2123" s="211">
        <v>0.45261099546739358</v>
      </c>
      <c r="K2123" s="211">
        <v>0.57238134995685452</v>
      </c>
      <c r="L2123" s="211">
        <v>0.26780574191210094</v>
      </c>
      <c r="M2123" s="211">
        <v>8.0855971216429984E-2</v>
      </c>
      <c r="N2123" s="211">
        <v>0.50164972851869361</v>
      </c>
      <c r="O2123" s="211">
        <v>0.72097418402530877</v>
      </c>
      <c r="P2123" s="211">
        <v>6.8635779815216832E-2</v>
      </c>
      <c r="Q2123" s="211">
        <v>6.5484529209563297E-2</v>
      </c>
      <c r="R2123" s="211">
        <v>0.40841316072470807</v>
      </c>
      <c r="S2123" s="211">
        <v>0.32038159224234641</v>
      </c>
      <c r="T2123" s="211">
        <v>0.57448090507798932</v>
      </c>
      <c r="U2123" s="211">
        <v>0.53644092275622934</v>
      </c>
      <c r="V2123" s="211">
        <v>7.9731857858535066E-2</v>
      </c>
      <c r="W2123" s="211">
        <v>0.57942912803240842</v>
      </c>
      <c r="X2123" s="211">
        <v>0.26417473285936144</v>
      </c>
      <c r="Y2123" s="211">
        <v>0.60053626645629488</v>
      </c>
      <c r="Z2123" s="211">
        <v>0.14475758421279944</v>
      </c>
      <c r="AA2123" s="212">
        <v>0.11721712083539419</v>
      </c>
    </row>
    <row r="2124" spans="1:27" x14ac:dyDescent="0.35">
      <c r="A2124" s="210" t="s">
        <v>2800</v>
      </c>
      <c r="B2124" s="217">
        <v>131.64360192695426</v>
      </c>
      <c r="C2124" s="211">
        <v>6.1080453141062196E-2</v>
      </c>
      <c r="D2124" s="211">
        <v>0.1210855329809426</v>
      </c>
      <c r="E2124" s="211">
        <v>7.6358875596812412E-2</v>
      </c>
      <c r="F2124" s="211">
        <v>9.7422319313445555E-2</v>
      </c>
      <c r="G2124" s="211">
        <v>0.11768054588150274</v>
      </c>
      <c r="H2124" s="211">
        <v>0.1153802757810457</v>
      </c>
      <c r="I2124" s="211">
        <v>0.51505938272811091</v>
      </c>
      <c r="J2124" s="211">
        <v>0.49149379467916027</v>
      </c>
      <c r="K2124" s="211">
        <v>0.62609679118148243</v>
      </c>
      <c r="L2124" s="211">
        <v>0.27000684276839765</v>
      </c>
      <c r="M2124" s="211">
        <v>0.11224731684706866</v>
      </c>
      <c r="N2124" s="211">
        <v>0.46948246292055917</v>
      </c>
      <c r="O2124" s="211">
        <v>0.67225287619638685</v>
      </c>
      <c r="P2124" s="211">
        <v>6.9183121349800106E-2</v>
      </c>
      <c r="Q2124" s="211">
        <v>0.1126912148728757</v>
      </c>
      <c r="R2124" s="211">
        <v>0.45192575135857393</v>
      </c>
      <c r="S2124" s="211">
        <v>0.30466082431704833</v>
      </c>
      <c r="T2124" s="211">
        <v>0.56383881122729196</v>
      </c>
      <c r="U2124" s="211">
        <v>0.47750698249624896</v>
      </c>
      <c r="V2124" s="211">
        <v>5.5485456551772977E-2</v>
      </c>
      <c r="W2124" s="211">
        <v>0.5976835889553439</v>
      </c>
      <c r="X2124" s="211">
        <v>0.26649417793953367</v>
      </c>
      <c r="Y2124" s="211">
        <v>0.58444132507816338</v>
      </c>
      <c r="Z2124" s="211">
        <v>0.13854531029360528</v>
      </c>
      <c r="AA2124" s="212">
        <v>0.11657456706803336</v>
      </c>
    </row>
    <row r="2125" spans="1:27" x14ac:dyDescent="0.35">
      <c r="A2125" s="210" t="s">
        <v>2801</v>
      </c>
      <c r="B2125" s="217">
        <v>129.59047588441183</v>
      </c>
      <c r="C2125" s="211">
        <v>5.1901761859815265E-2</v>
      </c>
      <c r="D2125" s="211">
        <v>0.11994329303908388</v>
      </c>
      <c r="E2125" s="211">
        <v>7.5387106841323381E-2</v>
      </c>
      <c r="F2125" s="211">
        <v>9.088920023663094E-2</v>
      </c>
      <c r="G2125" s="211">
        <v>0.1215937662590041</v>
      </c>
      <c r="H2125" s="211">
        <v>0.11797233695425301</v>
      </c>
      <c r="I2125" s="211">
        <v>0.44920085165632384</v>
      </c>
      <c r="J2125" s="211">
        <v>0.46516453296059007</v>
      </c>
      <c r="K2125" s="211">
        <v>0.59008487537865606</v>
      </c>
      <c r="L2125" s="211">
        <v>0.28011124726751141</v>
      </c>
      <c r="M2125" s="211">
        <v>9.3967215047650557E-2</v>
      </c>
      <c r="N2125" s="211">
        <v>0.47764236326530263</v>
      </c>
      <c r="O2125" s="211">
        <v>0.75746357181655499</v>
      </c>
      <c r="P2125" s="211">
        <v>6.3038183077430213E-2</v>
      </c>
      <c r="Q2125" s="211">
        <v>6.2474094162509486E-2</v>
      </c>
      <c r="R2125" s="211">
        <v>0.4780556730967378</v>
      </c>
      <c r="S2125" s="211">
        <v>0.3070084436267857</v>
      </c>
      <c r="T2125" s="211">
        <v>0.50162402917975957</v>
      </c>
      <c r="U2125" s="211">
        <v>0.3831422451381058</v>
      </c>
      <c r="V2125" s="211">
        <v>0.10673271471496151</v>
      </c>
      <c r="W2125" s="211">
        <v>0.51398517937298527</v>
      </c>
      <c r="X2125" s="211">
        <v>0.27554167691237641</v>
      </c>
      <c r="Y2125" s="211">
        <v>0.7325366189300957</v>
      </c>
      <c r="Z2125" s="211">
        <v>0.14774180252403507</v>
      </c>
      <c r="AA2125" s="212">
        <v>0.12026812612591646</v>
      </c>
    </row>
    <row r="2126" spans="1:27" x14ac:dyDescent="0.35">
      <c r="A2126" s="210" t="s">
        <v>2802</v>
      </c>
      <c r="B2126" s="217">
        <v>155.04578493489157</v>
      </c>
      <c r="C2126" s="211">
        <v>5.0825456760017283E-2</v>
      </c>
      <c r="D2126" s="211">
        <v>0.13216637375672569</v>
      </c>
      <c r="E2126" s="211">
        <v>7.7189757229161937E-2</v>
      </c>
      <c r="F2126" s="211">
        <v>0.10615814082658485</v>
      </c>
      <c r="G2126" s="211">
        <v>0.11825772542311994</v>
      </c>
      <c r="H2126" s="211">
        <v>0.12462898755473188</v>
      </c>
      <c r="I2126" s="211">
        <v>0.51910063431324138</v>
      </c>
      <c r="J2126" s="211">
        <v>0.45093215496536343</v>
      </c>
      <c r="K2126" s="211">
        <v>0.59825044991827947</v>
      </c>
      <c r="L2126" s="211">
        <v>0.26755712965285899</v>
      </c>
      <c r="M2126" s="211">
        <v>9.6881353821331312E-2</v>
      </c>
      <c r="N2126" s="211">
        <v>0.45659465313621828</v>
      </c>
      <c r="O2126" s="211">
        <v>0.73564599547114018</v>
      </c>
      <c r="P2126" s="211">
        <v>6.3781183314306433E-2</v>
      </c>
      <c r="Q2126" s="211">
        <v>0.11966175470242302</v>
      </c>
      <c r="R2126" s="211">
        <v>0.46420420548065772</v>
      </c>
      <c r="S2126" s="211">
        <v>0.31982894252257998</v>
      </c>
      <c r="T2126" s="211">
        <v>0.51365682406576096</v>
      </c>
      <c r="U2126" s="211">
        <v>0.37624346802703035</v>
      </c>
      <c r="V2126" s="211">
        <v>0.1539559598382762</v>
      </c>
      <c r="W2126" s="211">
        <v>0.57143274677800859</v>
      </c>
      <c r="X2126" s="211">
        <v>0.35934688189410702</v>
      </c>
      <c r="Y2126" s="211">
        <v>0.71755489135463457</v>
      </c>
      <c r="Z2126" s="211">
        <v>0.14522553348350992</v>
      </c>
      <c r="AA2126" s="212">
        <v>0.11977396921608988</v>
      </c>
    </row>
    <row r="2127" spans="1:27" x14ac:dyDescent="0.35">
      <c r="A2127" s="210" t="s">
        <v>2803</v>
      </c>
      <c r="B2127" s="217">
        <v>105.78202803897734</v>
      </c>
      <c r="C2127" s="211">
        <v>5.4502551331876453E-2</v>
      </c>
      <c r="D2127" s="211">
        <v>0.12335120148317076</v>
      </c>
      <c r="E2127" s="211">
        <v>7.8598386589290539E-2</v>
      </c>
      <c r="F2127" s="211">
        <v>0.10801153586328469</v>
      </c>
      <c r="G2127" s="211">
        <v>0.12043480997931336</v>
      </c>
      <c r="H2127" s="211">
        <v>0.11857110323734615</v>
      </c>
      <c r="I2127" s="211">
        <v>0.52061436604389255</v>
      </c>
      <c r="J2127" s="211">
        <v>0.40199558038591648</v>
      </c>
      <c r="K2127" s="211">
        <v>0.60453117923853006</v>
      </c>
      <c r="L2127" s="211">
        <v>0.27722782550449482</v>
      </c>
      <c r="M2127" s="211">
        <v>0.11491326337760599</v>
      </c>
      <c r="N2127" s="211">
        <v>0.35940426042188484</v>
      </c>
      <c r="O2127" s="211">
        <v>0.68563563815445083</v>
      </c>
      <c r="P2127" s="211">
        <v>6.3604968427159056E-2</v>
      </c>
      <c r="Q2127" s="211">
        <v>6.0581940730952175E-2</v>
      </c>
      <c r="R2127" s="211">
        <v>0.44157782295529424</v>
      </c>
      <c r="S2127" s="211">
        <v>0.28381886289560682</v>
      </c>
      <c r="T2127" s="211">
        <v>0.53673275399370568</v>
      </c>
      <c r="U2127" s="211">
        <v>0.39308510990849704</v>
      </c>
      <c r="V2127" s="211">
        <v>5.6475811745729437E-2</v>
      </c>
      <c r="W2127" s="211">
        <v>0.59201535455199938</v>
      </c>
      <c r="X2127" s="211">
        <v>0.39556393564705816</v>
      </c>
      <c r="Y2127" s="211">
        <v>0.55280447058945681</v>
      </c>
      <c r="Z2127" s="211">
        <v>0.13923849727505011</v>
      </c>
      <c r="AA2127" s="212">
        <v>0.12022855248315736</v>
      </c>
    </row>
    <row r="2128" spans="1:27" x14ac:dyDescent="0.35">
      <c r="A2128" s="210" t="s">
        <v>2804</v>
      </c>
      <c r="B2128" s="217">
        <v>108.54385274314494</v>
      </c>
      <c r="C2128" s="211">
        <v>6.4431327839428704E-2</v>
      </c>
      <c r="D2128" s="211">
        <v>0.13084461531724992</v>
      </c>
      <c r="E2128" s="211">
        <v>7.5612032083166553E-2</v>
      </c>
      <c r="F2128" s="211">
        <v>0.11757143872146465</v>
      </c>
      <c r="G2128" s="211">
        <v>0.11512854391313344</v>
      </c>
      <c r="H2128" s="211">
        <v>0.11024227771439798</v>
      </c>
      <c r="I2128" s="211">
        <v>0.51685600736311743</v>
      </c>
      <c r="J2128" s="211">
        <v>0.47065085863602463</v>
      </c>
      <c r="K2128" s="211">
        <v>0.5675679380048394</v>
      </c>
      <c r="L2128" s="211">
        <v>0.28011638697963664</v>
      </c>
      <c r="M2128" s="211">
        <v>0.10139580619422582</v>
      </c>
      <c r="N2128" s="211">
        <v>0.43807060958979938</v>
      </c>
      <c r="O2128" s="211">
        <v>0.7579439996023688</v>
      </c>
      <c r="P2128" s="211">
        <v>6.1343776292851412E-2</v>
      </c>
      <c r="Q2128" s="211">
        <v>4.3222770507345111E-2</v>
      </c>
      <c r="R2128" s="211">
        <v>0.40561355329329907</v>
      </c>
      <c r="S2128" s="211">
        <v>0.3105972561530338</v>
      </c>
      <c r="T2128" s="211">
        <v>0.55385458572065782</v>
      </c>
      <c r="U2128" s="211">
        <v>0.39623335131085569</v>
      </c>
      <c r="V2128" s="211">
        <v>5.313541965451863E-2</v>
      </c>
      <c r="W2128" s="211">
        <v>0.50744518349156409</v>
      </c>
      <c r="X2128" s="211">
        <v>0.34607972444987339</v>
      </c>
      <c r="Y2128" s="211">
        <v>0.6964585514911894</v>
      </c>
      <c r="Z2128" s="211">
        <v>0.14482277779783181</v>
      </c>
      <c r="AA2128" s="212">
        <v>0.11979589261324207</v>
      </c>
    </row>
    <row r="2129" spans="1:27" x14ac:dyDescent="0.35">
      <c r="A2129" s="210" t="s">
        <v>2805</v>
      </c>
      <c r="B2129" s="217">
        <v>124.79474759709541</v>
      </c>
      <c r="C2129" s="211">
        <v>5.100034505907431E-2</v>
      </c>
      <c r="D2129" s="211">
        <v>0.12351184592948525</v>
      </c>
      <c r="E2129" s="211">
        <v>7.2778958565623372E-2</v>
      </c>
      <c r="F2129" s="211">
        <v>0.10594434318193288</v>
      </c>
      <c r="G2129" s="211">
        <v>0.12218084364272798</v>
      </c>
      <c r="H2129" s="211">
        <v>0.11171611987592514</v>
      </c>
      <c r="I2129" s="211">
        <v>0.51389035765960189</v>
      </c>
      <c r="J2129" s="211">
        <v>0.45782567353571246</v>
      </c>
      <c r="K2129" s="211">
        <v>0.61995579170084747</v>
      </c>
      <c r="L2129" s="211">
        <v>0.28134248245951271</v>
      </c>
      <c r="M2129" s="211">
        <v>9.8535785016480373E-2</v>
      </c>
      <c r="N2129" s="211">
        <v>0.54710124477651412</v>
      </c>
      <c r="O2129" s="211">
        <v>0.63322457637848095</v>
      </c>
      <c r="P2129" s="211">
        <v>6.8467106495094382E-2</v>
      </c>
      <c r="Q2129" s="211">
        <v>0.13195295716753683</v>
      </c>
      <c r="R2129" s="211">
        <v>0.43925625844171901</v>
      </c>
      <c r="S2129" s="211">
        <v>0.34106156028906986</v>
      </c>
      <c r="T2129" s="211">
        <v>0.53704701009276734</v>
      </c>
      <c r="U2129" s="211">
        <v>0.46101096204150588</v>
      </c>
      <c r="V2129" s="211">
        <v>7.6244947729110724E-2</v>
      </c>
      <c r="W2129" s="211">
        <v>0.53083477028898551</v>
      </c>
      <c r="X2129" s="211">
        <v>0.34516354572302532</v>
      </c>
      <c r="Y2129" s="211">
        <v>0.59880749902467156</v>
      </c>
      <c r="Z2129" s="211">
        <v>0.1490072477434673</v>
      </c>
      <c r="AA2129" s="212">
        <v>0.12481618050830517</v>
      </c>
    </row>
    <row r="2130" spans="1:27" x14ac:dyDescent="0.35">
      <c r="A2130" s="210" t="s">
        <v>2806</v>
      </c>
      <c r="B2130" s="217">
        <v>135.93159537913087</v>
      </c>
      <c r="C2130" s="211">
        <v>5.781641120987472E-2</v>
      </c>
      <c r="D2130" s="211">
        <v>0.13142841001735456</v>
      </c>
      <c r="E2130" s="211">
        <v>8.7683232336152953E-2</v>
      </c>
      <c r="F2130" s="211">
        <v>8.5424205429217331E-2</v>
      </c>
      <c r="G2130" s="211">
        <v>0.11633798933288861</v>
      </c>
      <c r="H2130" s="211">
        <v>0.11221126220417461</v>
      </c>
      <c r="I2130" s="211">
        <v>0.50735890070193135</v>
      </c>
      <c r="J2130" s="211">
        <v>0.45070811673920197</v>
      </c>
      <c r="K2130" s="211">
        <v>0.57614528095538264</v>
      </c>
      <c r="L2130" s="211">
        <v>0.2744705194972219</v>
      </c>
      <c r="M2130" s="211">
        <v>0.10675240280292123</v>
      </c>
      <c r="N2130" s="211">
        <v>0.50021939693702033</v>
      </c>
      <c r="O2130" s="211">
        <v>0.70700274233842264</v>
      </c>
      <c r="P2130" s="211">
        <v>6.7828667222675942E-2</v>
      </c>
      <c r="Q2130" s="211">
        <v>5.9446323060146897E-2</v>
      </c>
      <c r="R2130" s="211">
        <v>0.46887519105229747</v>
      </c>
      <c r="S2130" s="211">
        <v>0.2793089838673784</v>
      </c>
      <c r="T2130" s="211">
        <v>0.54555014355165043</v>
      </c>
      <c r="U2130" s="211">
        <v>0.35996484991969852</v>
      </c>
      <c r="V2130" s="211">
        <v>6.3197692915018505E-2</v>
      </c>
      <c r="W2130" s="211">
        <v>0.57691895025077022</v>
      </c>
      <c r="X2130" s="211">
        <v>0.30841373298179009</v>
      </c>
      <c r="Y2130" s="211">
        <v>0.68480470789876624</v>
      </c>
      <c r="Z2130" s="211">
        <v>0.14776022442867914</v>
      </c>
      <c r="AA2130" s="212">
        <v>0.11308688430332942</v>
      </c>
    </row>
    <row r="2131" spans="1:27" x14ac:dyDescent="0.35">
      <c r="A2131" s="210" t="s">
        <v>2807</v>
      </c>
      <c r="B2131" s="217">
        <v>133.98681099545772</v>
      </c>
      <c r="C2131" s="211">
        <v>5.760061650349288E-2</v>
      </c>
      <c r="D2131" s="211">
        <v>0.12457802017050777</v>
      </c>
      <c r="E2131" s="211">
        <v>7.217814482090236E-2</v>
      </c>
      <c r="F2131" s="211">
        <v>0.11146398907773013</v>
      </c>
      <c r="G2131" s="211">
        <v>0.11962447827435795</v>
      </c>
      <c r="H2131" s="211">
        <v>0.11761423394952872</v>
      </c>
      <c r="I2131" s="211">
        <v>0.46294148204362362</v>
      </c>
      <c r="J2131" s="211">
        <v>0.42667678490484867</v>
      </c>
      <c r="K2131" s="211">
        <v>0.58987253573833553</v>
      </c>
      <c r="L2131" s="211">
        <v>0.27140529818502096</v>
      </c>
      <c r="M2131" s="211">
        <v>0.10060896850026435</v>
      </c>
      <c r="N2131" s="211">
        <v>0.52466293630418692</v>
      </c>
      <c r="O2131" s="211">
        <v>0.65965674766508597</v>
      </c>
      <c r="P2131" s="211">
        <v>7.099916570071077E-2</v>
      </c>
      <c r="Q2131" s="211">
        <v>5.0468298107905277E-2</v>
      </c>
      <c r="R2131" s="211">
        <v>0.43002393299463504</v>
      </c>
      <c r="S2131" s="211">
        <v>0.40011226687839563</v>
      </c>
      <c r="T2131" s="211">
        <v>0.54357329475056626</v>
      </c>
      <c r="U2131" s="211">
        <v>0.50887426856660622</v>
      </c>
      <c r="V2131" s="211">
        <v>7.5021317768202214E-2</v>
      </c>
      <c r="W2131" s="211">
        <v>0.59241454129222859</v>
      </c>
      <c r="X2131" s="211">
        <v>0.34558785751512305</v>
      </c>
      <c r="Y2131" s="211">
        <v>0.65245628588260063</v>
      </c>
      <c r="Z2131" s="211">
        <v>0.14528873340676227</v>
      </c>
      <c r="AA2131" s="212">
        <v>0.1210991940429595</v>
      </c>
    </row>
    <row r="2132" spans="1:27" x14ac:dyDescent="0.35">
      <c r="A2132" s="210" t="s">
        <v>2808</v>
      </c>
      <c r="B2132" s="217">
        <v>135.56157850696508</v>
      </c>
      <c r="C2132" s="211">
        <v>7.003636652813057E-2</v>
      </c>
      <c r="D2132" s="211">
        <v>0.12508669400107439</v>
      </c>
      <c r="E2132" s="211">
        <v>7.480648307064737E-2</v>
      </c>
      <c r="F2132" s="211">
        <v>0.11186158038033808</v>
      </c>
      <c r="G2132" s="211">
        <v>0.12345042533787605</v>
      </c>
      <c r="H2132" s="211">
        <v>0.10713198375498154</v>
      </c>
      <c r="I2132" s="211">
        <v>0.52112682330673632</v>
      </c>
      <c r="J2132" s="211">
        <v>0.43053276363630499</v>
      </c>
      <c r="K2132" s="211">
        <v>0.64208918230242973</v>
      </c>
      <c r="L2132" s="211">
        <v>0.27993470056644087</v>
      </c>
      <c r="M2132" s="211">
        <v>8.9853357652725424E-2</v>
      </c>
      <c r="N2132" s="211">
        <v>0.51738470072484177</v>
      </c>
      <c r="O2132" s="211">
        <v>0.60901358345620427</v>
      </c>
      <c r="P2132" s="211">
        <v>6.3648428174413657E-2</v>
      </c>
      <c r="Q2132" s="211">
        <v>5.6966533499795427E-2</v>
      </c>
      <c r="R2132" s="211">
        <v>0.37405011221727241</v>
      </c>
      <c r="S2132" s="211">
        <v>0.27740274870249393</v>
      </c>
      <c r="T2132" s="211">
        <v>0.52987491472323145</v>
      </c>
      <c r="U2132" s="211">
        <v>0.38546428591112292</v>
      </c>
      <c r="V2132" s="211">
        <v>0.14319780474241312</v>
      </c>
      <c r="W2132" s="211">
        <v>0.51369007690577728</v>
      </c>
      <c r="X2132" s="211">
        <v>0.28022237251473797</v>
      </c>
      <c r="Y2132" s="211">
        <v>0.58175455406116572</v>
      </c>
      <c r="Z2132" s="211">
        <v>0.14953488098730019</v>
      </c>
      <c r="AA2132" s="212">
        <v>0.11839114923861579</v>
      </c>
    </row>
    <row r="2133" spans="1:27" x14ac:dyDescent="0.35">
      <c r="A2133" s="210" t="s">
        <v>2809</v>
      </c>
      <c r="B2133" s="217">
        <v>149.08870049212732</v>
      </c>
      <c r="C2133" s="211">
        <v>8.6335438435272041E-2</v>
      </c>
      <c r="D2133" s="211">
        <v>0.12427507679405668</v>
      </c>
      <c r="E2133" s="211">
        <v>7.0884757722844582E-2</v>
      </c>
      <c r="F2133" s="211">
        <v>0.10509341324632615</v>
      </c>
      <c r="G2133" s="211">
        <v>0.11779045330344162</v>
      </c>
      <c r="H2133" s="211">
        <v>0.12490018230775871</v>
      </c>
      <c r="I2133" s="211">
        <v>0.46260485798589113</v>
      </c>
      <c r="J2133" s="211">
        <v>0.42576757751518424</v>
      </c>
      <c r="K2133" s="211">
        <v>0.62697659452685284</v>
      </c>
      <c r="L2133" s="211">
        <v>0.27539845615179076</v>
      </c>
      <c r="M2133" s="211">
        <v>0.10589730743811518</v>
      </c>
      <c r="N2133" s="211">
        <v>0.55770129796173673</v>
      </c>
      <c r="O2133" s="211">
        <v>0.6374170874490418</v>
      </c>
      <c r="P2133" s="211">
        <v>7.1001301952153137E-2</v>
      </c>
      <c r="Q2133" s="211">
        <v>6.9441705268008636E-2</v>
      </c>
      <c r="R2133" s="211">
        <v>0.41675367796934315</v>
      </c>
      <c r="S2133" s="211">
        <v>0.33089063047658818</v>
      </c>
      <c r="T2133" s="211">
        <v>0.59551156581637599</v>
      </c>
      <c r="U2133" s="211">
        <v>0.35092406118241914</v>
      </c>
      <c r="V2133" s="211">
        <v>0.11991094363445642</v>
      </c>
      <c r="W2133" s="211">
        <v>0.64022394744205657</v>
      </c>
      <c r="X2133" s="211">
        <v>0.37591250979556617</v>
      </c>
      <c r="Y2133" s="211">
        <v>0.56625200285367217</v>
      </c>
      <c r="Z2133" s="211">
        <v>0.14876000002820874</v>
      </c>
      <c r="AA2133" s="212">
        <v>0.11641714518561334</v>
      </c>
    </row>
    <row r="2134" spans="1:27" x14ac:dyDescent="0.35">
      <c r="A2134" s="210" t="s">
        <v>2810</v>
      </c>
      <c r="B2134" s="217">
        <v>147.03559858930115</v>
      </c>
      <c r="C2134" s="211">
        <v>6.6962282629849365E-2</v>
      </c>
      <c r="D2134" s="211">
        <v>0.12450228596170615</v>
      </c>
      <c r="E2134" s="211">
        <v>7.394485191214871E-2</v>
      </c>
      <c r="F2134" s="211">
        <v>8.7858093333131618E-2</v>
      </c>
      <c r="G2134" s="211">
        <v>0.1162693893524897</v>
      </c>
      <c r="H2134" s="211">
        <v>0.10218475693281431</v>
      </c>
      <c r="I2134" s="211">
        <v>0.49925652564389089</v>
      </c>
      <c r="J2134" s="211">
        <v>0.43097536755825167</v>
      </c>
      <c r="K2134" s="211">
        <v>0.62345630962386323</v>
      </c>
      <c r="L2134" s="211">
        <v>0.2699426849534835</v>
      </c>
      <c r="M2134" s="211">
        <v>9.9217751689314307E-2</v>
      </c>
      <c r="N2134" s="211">
        <v>0.4136779728758575</v>
      </c>
      <c r="O2134" s="211">
        <v>0.57201793837347759</v>
      </c>
      <c r="P2134" s="211">
        <v>7.1598794898426743E-2</v>
      </c>
      <c r="Q2134" s="211">
        <v>8.3353509156668545E-2</v>
      </c>
      <c r="R2134" s="211">
        <v>0.45712063947199449</v>
      </c>
      <c r="S2134" s="211">
        <v>0.37096680573888141</v>
      </c>
      <c r="T2134" s="211">
        <v>0.59093979562633647</v>
      </c>
      <c r="U2134" s="211">
        <v>0.50700825125748805</v>
      </c>
      <c r="V2134" s="211">
        <v>8.1776773423458043E-2</v>
      </c>
      <c r="W2134" s="211">
        <v>0.50983060173465944</v>
      </c>
      <c r="X2134" s="211">
        <v>0.28180674975210879</v>
      </c>
      <c r="Y2134" s="211">
        <v>0.6389709049692176</v>
      </c>
      <c r="Z2134" s="211">
        <v>0.14752373700264837</v>
      </c>
      <c r="AA2134" s="212">
        <v>0.11470356099956995</v>
      </c>
    </row>
    <row r="2135" spans="1:27" x14ac:dyDescent="0.35">
      <c r="A2135" s="210" t="s">
        <v>2811</v>
      </c>
      <c r="B2135" s="217">
        <v>160.8762241321634</v>
      </c>
      <c r="C2135" s="211">
        <v>7.4034155426663084E-2</v>
      </c>
      <c r="D2135" s="211">
        <v>0.13148215625714921</v>
      </c>
      <c r="E2135" s="211">
        <v>7.6554652925375249E-2</v>
      </c>
      <c r="F2135" s="211">
        <v>8.4269456263518477E-2</v>
      </c>
      <c r="G2135" s="211">
        <v>0.11685615101898318</v>
      </c>
      <c r="H2135" s="211">
        <v>0.11580542154899762</v>
      </c>
      <c r="I2135" s="211">
        <v>0.46332511038440521</v>
      </c>
      <c r="J2135" s="211">
        <v>0.42744592712522755</v>
      </c>
      <c r="K2135" s="211">
        <v>0.61515322278442996</v>
      </c>
      <c r="L2135" s="211">
        <v>0.27487789742729718</v>
      </c>
      <c r="M2135" s="211">
        <v>0.10474992739594134</v>
      </c>
      <c r="N2135" s="211">
        <v>0.50315326970772856</v>
      </c>
      <c r="O2135" s="211">
        <v>0.6344844516598187</v>
      </c>
      <c r="P2135" s="211">
        <v>7.0133993045996726E-2</v>
      </c>
      <c r="Q2135" s="211">
        <v>4.5952230165233171E-2</v>
      </c>
      <c r="R2135" s="211">
        <v>0.42662403343449196</v>
      </c>
      <c r="S2135" s="211">
        <v>0.37476041209203892</v>
      </c>
      <c r="T2135" s="211">
        <v>0.55147443292017373</v>
      </c>
      <c r="U2135" s="211">
        <v>0.49148219971280532</v>
      </c>
      <c r="V2135" s="211">
        <v>0.13889217988136265</v>
      </c>
      <c r="W2135" s="211">
        <v>0.52513097442676171</v>
      </c>
      <c r="X2135" s="211">
        <v>0.29774244486204543</v>
      </c>
      <c r="Y2135" s="211">
        <v>0.5839438906947696</v>
      </c>
      <c r="Z2135" s="211">
        <v>0.14894152628029253</v>
      </c>
      <c r="AA2135" s="212">
        <v>0.12197823292609894</v>
      </c>
    </row>
    <row r="2136" spans="1:27" x14ac:dyDescent="0.35">
      <c r="A2136" s="210" t="s">
        <v>2812</v>
      </c>
      <c r="B2136" s="217">
        <v>171.49233478853978</v>
      </c>
      <c r="C2136" s="211">
        <v>6.5326531304396834E-2</v>
      </c>
      <c r="D2136" s="211">
        <v>0.1199579018279245</v>
      </c>
      <c r="E2136" s="211">
        <v>7.013000548509897E-2</v>
      </c>
      <c r="F2136" s="211">
        <v>0.10729917157643259</v>
      </c>
      <c r="G2136" s="211">
        <v>0.12107522117927054</v>
      </c>
      <c r="H2136" s="211">
        <v>0.10709561141685568</v>
      </c>
      <c r="I2136" s="211">
        <v>0.50696166575418311</v>
      </c>
      <c r="J2136" s="211">
        <v>0.46984760879876841</v>
      </c>
      <c r="K2136" s="211">
        <v>0.62587793801668012</v>
      </c>
      <c r="L2136" s="211">
        <v>0.27570578945580443</v>
      </c>
      <c r="M2136" s="211">
        <v>0.11345086824446386</v>
      </c>
      <c r="N2136" s="211">
        <v>0.40303020386874311</v>
      </c>
      <c r="O2136" s="211">
        <v>0.7310106249885604</v>
      </c>
      <c r="P2136" s="211">
        <v>7.012550342571966E-2</v>
      </c>
      <c r="Q2136" s="211">
        <v>0.10081518669004881</v>
      </c>
      <c r="R2136" s="211">
        <v>0.44281233823979582</v>
      </c>
      <c r="S2136" s="211">
        <v>0.33363980792289583</v>
      </c>
      <c r="T2136" s="211">
        <v>0.52956381971055166</v>
      </c>
      <c r="U2136" s="211">
        <v>0.41490244409331767</v>
      </c>
      <c r="V2136" s="211">
        <v>0.17867631318936181</v>
      </c>
      <c r="W2136" s="211">
        <v>0.55422427465903978</v>
      </c>
      <c r="X2136" s="211">
        <v>0.33663998713743715</v>
      </c>
      <c r="Y2136" s="211">
        <v>0.56328880935735304</v>
      </c>
      <c r="Z2136" s="211">
        <v>0.14687653880350054</v>
      </c>
      <c r="AA2136" s="212">
        <v>0.12015495933513887</v>
      </c>
    </row>
    <row r="2137" spans="1:27" x14ac:dyDescent="0.35">
      <c r="A2137" s="210" t="s">
        <v>2813</v>
      </c>
      <c r="B2137" s="217">
        <v>150.68427598278052</v>
      </c>
      <c r="C2137" s="211">
        <v>7.5573090914539051E-2</v>
      </c>
      <c r="D2137" s="211">
        <v>0.12302850501489408</v>
      </c>
      <c r="E2137" s="211">
        <v>7.8337385311831639E-2</v>
      </c>
      <c r="F2137" s="211">
        <v>0.10788647291972348</v>
      </c>
      <c r="G2137" s="211">
        <v>0.11451138164851958</v>
      </c>
      <c r="H2137" s="211">
        <v>0.12150505685019596</v>
      </c>
      <c r="I2137" s="211">
        <v>0.49943929400233944</v>
      </c>
      <c r="J2137" s="211">
        <v>0.47785734167465349</v>
      </c>
      <c r="K2137" s="211">
        <v>0.5713621232746271</v>
      </c>
      <c r="L2137" s="211">
        <v>0.27641608886560604</v>
      </c>
      <c r="M2137" s="211">
        <v>0.10940404391512137</v>
      </c>
      <c r="N2137" s="211">
        <v>0.35775920643248743</v>
      </c>
      <c r="O2137" s="211">
        <v>0.77274486463121617</v>
      </c>
      <c r="P2137" s="211">
        <v>7.0695432122843641E-2</v>
      </c>
      <c r="Q2137" s="211">
        <v>7.8715120951780071E-2</v>
      </c>
      <c r="R2137" s="211">
        <v>0.4192729006177015</v>
      </c>
      <c r="S2137" s="211">
        <v>0.28723118038313428</v>
      </c>
      <c r="T2137" s="211">
        <v>0.54862722954337717</v>
      </c>
      <c r="U2137" s="211">
        <v>0.49929097598542727</v>
      </c>
      <c r="V2137" s="211">
        <v>0.12691624475223123</v>
      </c>
      <c r="W2137" s="211">
        <v>0.56319519901817339</v>
      </c>
      <c r="X2137" s="211">
        <v>0.23958660988450972</v>
      </c>
      <c r="Y2137" s="211">
        <v>0.51843127088267216</v>
      </c>
      <c r="Z2137" s="211">
        <v>0.1498743290086102</v>
      </c>
      <c r="AA2137" s="212">
        <v>0.11987002984654523</v>
      </c>
    </row>
    <row r="2138" spans="1:27" x14ac:dyDescent="0.35">
      <c r="A2138" s="210" t="s">
        <v>2814</v>
      </c>
      <c r="B2138" s="217">
        <v>145.86264519176996</v>
      </c>
      <c r="C2138" s="211">
        <v>6.4105081748799558E-2</v>
      </c>
      <c r="D2138" s="211">
        <v>0.12150129346208637</v>
      </c>
      <c r="E2138" s="211">
        <v>8.0308118107422138E-2</v>
      </c>
      <c r="F2138" s="211">
        <v>0.10670255169718577</v>
      </c>
      <c r="G2138" s="211">
        <v>0.11919871633343659</v>
      </c>
      <c r="H2138" s="211">
        <v>0.12047350108138524</v>
      </c>
      <c r="I2138" s="211">
        <v>0.5130604269415584</v>
      </c>
      <c r="J2138" s="211">
        <v>0.48545349036635266</v>
      </c>
      <c r="K2138" s="211">
        <v>0.61062760331232713</v>
      </c>
      <c r="L2138" s="211">
        <v>0.27512936963198659</v>
      </c>
      <c r="M2138" s="211">
        <v>0.1051007533727477</v>
      </c>
      <c r="N2138" s="211">
        <v>0.43038688024748972</v>
      </c>
      <c r="O2138" s="211">
        <v>0.71157793974450456</v>
      </c>
      <c r="P2138" s="211">
        <v>7.0465510919712065E-2</v>
      </c>
      <c r="Q2138" s="211">
        <v>5.6400732247979077E-2</v>
      </c>
      <c r="R2138" s="211">
        <v>0.42630379934861934</v>
      </c>
      <c r="S2138" s="211">
        <v>0.30923692395061153</v>
      </c>
      <c r="T2138" s="211">
        <v>0.4974166380711359</v>
      </c>
      <c r="U2138" s="211">
        <v>0.51115731076116888</v>
      </c>
      <c r="V2138" s="211">
        <v>9.2919332929982709E-2</v>
      </c>
      <c r="W2138" s="211">
        <v>0.57785108536048768</v>
      </c>
      <c r="X2138" s="211">
        <v>0.33213253451228381</v>
      </c>
      <c r="Y2138" s="211">
        <v>0.59595142774652654</v>
      </c>
      <c r="Z2138" s="211">
        <v>0.14412019340287205</v>
      </c>
      <c r="AA2138" s="212">
        <v>0.11852542872588386</v>
      </c>
    </row>
    <row r="2139" spans="1:27" x14ac:dyDescent="0.35">
      <c r="A2139" s="210" t="s">
        <v>2815</v>
      </c>
      <c r="B2139" s="217">
        <v>156.91008900289313</v>
      </c>
      <c r="C2139" s="211">
        <v>7.6004529416160371E-2</v>
      </c>
      <c r="D2139" s="211">
        <v>0.12541869710545589</v>
      </c>
      <c r="E2139" s="211">
        <v>7.8428110276301422E-2</v>
      </c>
      <c r="F2139" s="211">
        <v>0.10725157417684469</v>
      </c>
      <c r="G2139" s="211">
        <v>0.1176854201772802</v>
      </c>
      <c r="H2139" s="211">
        <v>0.1241940422248881</v>
      </c>
      <c r="I2139" s="211">
        <v>0.44092390992705521</v>
      </c>
      <c r="J2139" s="211">
        <v>0.40918091503149634</v>
      </c>
      <c r="K2139" s="211">
        <v>0.5875606070344932</v>
      </c>
      <c r="L2139" s="211">
        <v>0.2760167897361277</v>
      </c>
      <c r="M2139" s="211">
        <v>0.10428109962789478</v>
      </c>
      <c r="N2139" s="211">
        <v>0.38822733246409935</v>
      </c>
      <c r="O2139" s="211">
        <v>0.58737722878251597</v>
      </c>
      <c r="P2139" s="211">
        <v>6.5539329098063412E-2</v>
      </c>
      <c r="Q2139" s="211">
        <v>0.13278760952744764</v>
      </c>
      <c r="R2139" s="211">
        <v>0.46337452963284798</v>
      </c>
      <c r="S2139" s="211">
        <v>0.27209114063994805</v>
      </c>
      <c r="T2139" s="211">
        <v>0.50906599228823246</v>
      </c>
      <c r="U2139" s="211">
        <v>0.46284666799506041</v>
      </c>
      <c r="V2139" s="211">
        <v>0.14967100770353034</v>
      </c>
      <c r="W2139" s="211">
        <v>0.58226829093083232</v>
      </c>
      <c r="X2139" s="211">
        <v>0.32230917913341561</v>
      </c>
      <c r="Y2139" s="211">
        <v>0.60756438984412964</v>
      </c>
      <c r="Z2139" s="211">
        <v>0.14877524728114172</v>
      </c>
      <c r="AA2139" s="212">
        <v>0.11787769364102835</v>
      </c>
    </row>
    <row r="2140" spans="1:27" x14ac:dyDescent="0.35">
      <c r="A2140" s="210" t="s">
        <v>2816</v>
      </c>
      <c r="B2140" s="217">
        <v>134.13897350451961</v>
      </c>
      <c r="C2140" s="211">
        <v>8.013133715109777E-2</v>
      </c>
      <c r="D2140" s="211">
        <v>0.11748358121988241</v>
      </c>
      <c r="E2140" s="211">
        <v>8.2648168499239796E-2</v>
      </c>
      <c r="F2140" s="211">
        <v>0.10343632371752513</v>
      </c>
      <c r="G2140" s="211">
        <v>0.12444879515828577</v>
      </c>
      <c r="H2140" s="211">
        <v>0.12858912513757861</v>
      </c>
      <c r="I2140" s="211">
        <v>0.49657163290102302</v>
      </c>
      <c r="J2140" s="211">
        <v>0.47326718154615072</v>
      </c>
      <c r="K2140" s="211">
        <v>0.63290287284970181</v>
      </c>
      <c r="L2140" s="211">
        <v>0.27351185826448798</v>
      </c>
      <c r="M2140" s="211">
        <v>0.10679053697975478</v>
      </c>
      <c r="N2140" s="211">
        <v>0.47741740093106466</v>
      </c>
      <c r="O2140" s="211">
        <v>0.63850580424306558</v>
      </c>
      <c r="P2140" s="211">
        <v>6.284594337679672E-2</v>
      </c>
      <c r="Q2140" s="211">
        <v>0.13894893918626522</v>
      </c>
      <c r="R2140" s="211">
        <v>0.42309701307789854</v>
      </c>
      <c r="S2140" s="211">
        <v>0.34110572212486362</v>
      </c>
      <c r="T2140" s="211">
        <v>0.59608175297968868</v>
      </c>
      <c r="U2140" s="211">
        <v>0.45027958443690652</v>
      </c>
      <c r="V2140" s="211">
        <v>6.1972077018065563E-2</v>
      </c>
      <c r="W2140" s="211">
        <v>0.53334324965719082</v>
      </c>
      <c r="X2140" s="211">
        <v>0.29856205267911656</v>
      </c>
      <c r="Y2140" s="211">
        <v>0.74174197255099705</v>
      </c>
      <c r="Z2140" s="211">
        <v>0.14318087265469839</v>
      </c>
      <c r="AA2140" s="212">
        <v>0.1173566998802877</v>
      </c>
    </row>
    <row r="2141" spans="1:27" x14ac:dyDescent="0.35">
      <c r="A2141" s="210" t="s">
        <v>2817</v>
      </c>
      <c r="B2141" s="217">
        <v>118.01712610619023</v>
      </c>
      <c r="C2141" s="211">
        <v>6.5105002298411013E-2</v>
      </c>
      <c r="D2141" s="211">
        <v>0.11971015185749698</v>
      </c>
      <c r="E2141" s="211">
        <v>7.3517055233429218E-2</v>
      </c>
      <c r="F2141" s="211">
        <v>7.6523048652789222E-2</v>
      </c>
      <c r="G2141" s="211">
        <v>0.12126220322230441</v>
      </c>
      <c r="H2141" s="211">
        <v>0.12243832885335729</v>
      </c>
      <c r="I2141" s="211">
        <v>0.49863232379211292</v>
      </c>
      <c r="J2141" s="211">
        <v>0.44965141598221881</v>
      </c>
      <c r="K2141" s="211">
        <v>0.63603037147290153</v>
      </c>
      <c r="L2141" s="211">
        <v>0.27650797385091991</v>
      </c>
      <c r="M2141" s="211">
        <v>9.6564456118316599E-2</v>
      </c>
      <c r="N2141" s="211">
        <v>0.43863939896750803</v>
      </c>
      <c r="O2141" s="211">
        <v>0.6532809119577303</v>
      </c>
      <c r="P2141" s="211">
        <v>6.5241108614363968E-2</v>
      </c>
      <c r="Q2141" s="211">
        <v>8.5425915037819072E-2</v>
      </c>
      <c r="R2141" s="211">
        <v>0.42330788827620863</v>
      </c>
      <c r="S2141" s="211">
        <v>0.43478947042070976</v>
      </c>
      <c r="T2141" s="211">
        <v>0.63504026969757976</v>
      </c>
      <c r="U2141" s="211">
        <v>0.3728171252108185</v>
      </c>
      <c r="V2141" s="211">
        <v>6.8713357117613144E-2</v>
      </c>
      <c r="W2141" s="211">
        <v>0.60273139761579553</v>
      </c>
      <c r="X2141" s="211">
        <v>0.3868717145238777</v>
      </c>
      <c r="Y2141" s="211">
        <v>0.64847431438962622</v>
      </c>
      <c r="Z2141" s="211">
        <v>0.14346462294314932</v>
      </c>
      <c r="AA2141" s="212">
        <v>0.11999826744911879</v>
      </c>
    </row>
    <row r="2142" spans="1:27" x14ac:dyDescent="0.35">
      <c r="A2142" s="210" t="s">
        <v>2818</v>
      </c>
      <c r="B2142" s="217">
        <v>131.94840384101462</v>
      </c>
      <c r="C2142" s="211">
        <v>4.7901768193098528E-2</v>
      </c>
      <c r="D2142" s="211">
        <v>0.12475858537183707</v>
      </c>
      <c r="E2142" s="211">
        <v>8.0314245900766829E-2</v>
      </c>
      <c r="F2142" s="211">
        <v>0.10176408136780726</v>
      </c>
      <c r="G2142" s="211">
        <v>0.1150392915125602</v>
      </c>
      <c r="H2142" s="211">
        <v>0.12153386317134608</v>
      </c>
      <c r="I2142" s="211">
        <v>0.52242789651990118</v>
      </c>
      <c r="J2142" s="211">
        <v>0.42843046929209749</v>
      </c>
      <c r="K2142" s="211">
        <v>0.58650075995704254</v>
      </c>
      <c r="L2142" s="211">
        <v>0.27997297928173287</v>
      </c>
      <c r="M2142" s="211">
        <v>0.10129858652243967</v>
      </c>
      <c r="N2142" s="211">
        <v>0.41443544552208977</v>
      </c>
      <c r="O2142" s="211">
        <v>0.73053764391375009</v>
      </c>
      <c r="P2142" s="211">
        <v>6.9355506492130403E-2</v>
      </c>
      <c r="Q2142" s="211">
        <v>6.8290681921754193E-2</v>
      </c>
      <c r="R2142" s="211">
        <v>0.42294476679859988</v>
      </c>
      <c r="S2142" s="211">
        <v>0.26125327971575452</v>
      </c>
      <c r="T2142" s="211">
        <v>0.58642516107710163</v>
      </c>
      <c r="U2142" s="211">
        <v>0.39186959548962946</v>
      </c>
      <c r="V2142" s="211">
        <v>8.4389833345008006E-2</v>
      </c>
      <c r="W2142" s="211">
        <v>0.54863696303669351</v>
      </c>
      <c r="X2142" s="211">
        <v>0.35200647888695352</v>
      </c>
      <c r="Y2142" s="211">
        <v>0.68288281538348194</v>
      </c>
      <c r="Z2142" s="211">
        <v>0.14849570531114384</v>
      </c>
      <c r="AA2142" s="212">
        <v>0.11976234610029038</v>
      </c>
    </row>
    <row r="2143" spans="1:27" x14ac:dyDescent="0.35">
      <c r="A2143" s="210" t="s">
        <v>2819</v>
      </c>
      <c r="B2143" s="217">
        <v>109.48552891166518</v>
      </c>
      <c r="C2143" s="211">
        <v>7.1036025933602379E-2</v>
      </c>
      <c r="D2143" s="211">
        <v>0.12597411173389267</v>
      </c>
      <c r="E2143" s="211">
        <v>7.1933283093626718E-2</v>
      </c>
      <c r="F2143" s="211">
        <v>8.7554634582567598E-2</v>
      </c>
      <c r="G2143" s="211">
        <v>0.12561698955653167</v>
      </c>
      <c r="H2143" s="211">
        <v>0.12578307597167343</v>
      </c>
      <c r="I2143" s="211">
        <v>0.500197552456075</v>
      </c>
      <c r="J2143" s="211">
        <v>0.40484696633537764</v>
      </c>
      <c r="K2143" s="211">
        <v>0.54701359061577626</v>
      </c>
      <c r="L2143" s="211">
        <v>0.27336124277474194</v>
      </c>
      <c r="M2143" s="211">
        <v>9.4703067507947061E-2</v>
      </c>
      <c r="N2143" s="211">
        <v>0.40086716042021098</v>
      </c>
      <c r="O2143" s="211">
        <v>0.72459700886092204</v>
      </c>
      <c r="P2143" s="211">
        <v>6.8567528001956674E-2</v>
      </c>
      <c r="Q2143" s="211">
        <v>5.3866200257067828E-2</v>
      </c>
      <c r="R2143" s="211">
        <v>0.40470544651785539</v>
      </c>
      <c r="S2143" s="211">
        <v>0.30317248055107171</v>
      </c>
      <c r="T2143" s="211">
        <v>0.57770538388349546</v>
      </c>
      <c r="U2143" s="211">
        <v>0.3561193772151553</v>
      </c>
      <c r="V2143" s="211">
        <v>6.0235320585247193E-2</v>
      </c>
      <c r="W2143" s="211">
        <v>0.53140946563299818</v>
      </c>
      <c r="X2143" s="211">
        <v>0.24405918841867752</v>
      </c>
      <c r="Y2143" s="211">
        <v>0.69635866830295623</v>
      </c>
      <c r="Z2143" s="211">
        <v>0.14717202076282335</v>
      </c>
      <c r="AA2143" s="212">
        <v>0.11971229994303056</v>
      </c>
    </row>
    <row r="2144" spans="1:27" x14ac:dyDescent="0.35">
      <c r="A2144" s="210" t="s">
        <v>2820</v>
      </c>
      <c r="B2144" s="217">
        <v>120.31857876178687</v>
      </c>
      <c r="C2144" s="211">
        <v>6.5363263375973646E-2</v>
      </c>
      <c r="D2144" s="211">
        <v>0.13155220818049046</v>
      </c>
      <c r="E2144" s="211">
        <v>7.8157971200544976E-2</v>
      </c>
      <c r="F2144" s="211">
        <v>9.6280399677194956E-2</v>
      </c>
      <c r="G2144" s="211">
        <v>0.12203164632749813</v>
      </c>
      <c r="H2144" s="211">
        <v>0.11484705815594118</v>
      </c>
      <c r="I2144" s="211">
        <v>0.49329480478820092</v>
      </c>
      <c r="J2144" s="211">
        <v>0.48217033879340387</v>
      </c>
      <c r="K2144" s="211">
        <v>0.53499110423592866</v>
      </c>
      <c r="L2144" s="211">
        <v>0.27826966983617119</v>
      </c>
      <c r="M2144" s="211">
        <v>9.9400383384123658E-2</v>
      </c>
      <c r="N2144" s="211">
        <v>0.39858062697266128</v>
      </c>
      <c r="O2144" s="211">
        <v>0.54593988578188801</v>
      </c>
      <c r="P2144" s="211">
        <v>6.671353236740668E-2</v>
      </c>
      <c r="Q2144" s="211">
        <v>9.6515095949854079E-2</v>
      </c>
      <c r="R2144" s="211">
        <v>0.40201494501461177</v>
      </c>
      <c r="S2144" s="211">
        <v>0.305609522062459</v>
      </c>
      <c r="T2144" s="211">
        <v>0.5208871000949169</v>
      </c>
      <c r="U2144" s="211">
        <v>0.42348557773505957</v>
      </c>
      <c r="V2144" s="211">
        <v>6.7133426759324294E-2</v>
      </c>
      <c r="W2144" s="211">
        <v>0.58971985626342738</v>
      </c>
      <c r="X2144" s="211">
        <v>0.394706873512913</v>
      </c>
      <c r="Y2144" s="211">
        <v>0.76934133332641674</v>
      </c>
      <c r="Z2144" s="211">
        <v>0.14412679392090835</v>
      </c>
      <c r="AA2144" s="212">
        <v>0.11865949399294616</v>
      </c>
    </row>
    <row r="2145" spans="1:27" x14ac:dyDescent="0.35">
      <c r="A2145" s="210" t="s">
        <v>2821</v>
      </c>
      <c r="B2145" s="217">
        <v>121.56381118887296</v>
      </c>
      <c r="C2145" s="211">
        <v>5.6164789419953634E-2</v>
      </c>
      <c r="D2145" s="211">
        <v>0.12007504445427836</v>
      </c>
      <c r="E2145" s="211">
        <v>7.4165966735948122E-2</v>
      </c>
      <c r="F2145" s="211">
        <v>9.8008224364527691E-2</v>
      </c>
      <c r="G2145" s="211">
        <v>0.11800530954231225</v>
      </c>
      <c r="H2145" s="211">
        <v>0.12399355141788941</v>
      </c>
      <c r="I2145" s="211">
        <v>0.5068581175996224</v>
      </c>
      <c r="J2145" s="211">
        <v>0.48322109769833482</v>
      </c>
      <c r="K2145" s="211">
        <v>0.64995354485379475</v>
      </c>
      <c r="L2145" s="211">
        <v>0.27361628322335368</v>
      </c>
      <c r="M2145" s="211">
        <v>8.7128576737769872E-2</v>
      </c>
      <c r="N2145" s="211">
        <v>0.39819593158339961</v>
      </c>
      <c r="O2145" s="211">
        <v>0.61462501859191609</v>
      </c>
      <c r="P2145" s="211">
        <v>6.4659129905172585E-2</v>
      </c>
      <c r="Q2145" s="211">
        <v>0.11834412607305962</v>
      </c>
      <c r="R2145" s="211">
        <v>0.39650467097232894</v>
      </c>
      <c r="S2145" s="211">
        <v>0.3399778712966065</v>
      </c>
      <c r="T2145" s="211">
        <v>0.54444007366371849</v>
      </c>
      <c r="U2145" s="211">
        <v>0.44386455948122172</v>
      </c>
      <c r="V2145" s="211">
        <v>7.5582465616493108E-2</v>
      </c>
      <c r="W2145" s="211">
        <v>0.56036348508099176</v>
      </c>
      <c r="X2145" s="211">
        <v>0.31590207625477829</v>
      </c>
      <c r="Y2145" s="211">
        <v>0.73131114699672173</v>
      </c>
      <c r="Z2145" s="211">
        <v>0.14710007962417793</v>
      </c>
      <c r="AA2145" s="212">
        <v>0.12099070266575587</v>
      </c>
    </row>
    <row r="2146" spans="1:27" x14ac:dyDescent="0.35">
      <c r="A2146" s="210" t="s">
        <v>2822</v>
      </c>
      <c r="B2146" s="217">
        <v>140.37973948340337</v>
      </c>
      <c r="C2146" s="211">
        <v>6.2518601275913216E-2</v>
      </c>
      <c r="D2146" s="211">
        <v>0.12267897077404291</v>
      </c>
      <c r="E2146" s="211">
        <v>7.8140924409623225E-2</v>
      </c>
      <c r="F2146" s="211">
        <v>9.6507159991139457E-2</v>
      </c>
      <c r="G2146" s="211">
        <v>0.12075539196797791</v>
      </c>
      <c r="H2146" s="211">
        <v>0.10680605361587761</v>
      </c>
      <c r="I2146" s="211">
        <v>0.48132473617322924</v>
      </c>
      <c r="J2146" s="211">
        <v>0.38962474928205626</v>
      </c>
      <c r="K2146" s="211">
        <v>0.63092276535334735</v>
      </c>
      <c r="L2146" s="211">
        <v>0.27609543523950453</v>
      </c>
      <c r="M2146" s="211">
        <v>9.0231756343240752E-2</v>
      </c>
      <c r="N2146" s="211">
        <v>0.44039352230343465</v>
      </c>
      <c r="O2146" s="211">
        <v>0.58031286889639222</v>
      </c>
      <c r="P2146" s="211">
        <v>7.2097378868513778E-2</v>
      </c>
      <c r="Q2146" s="211">
        <v>0.14962677331073346</v>
      </c>
      <c r="R2146" s="211">
        <v>0.4906438218155067</v>
      </c>
      <c r="S2146" s="211">
        <v>0.31095127544238488</v>
      </c>
      <c r="T2146" s="211">
        <v>0.45323122029789026</v>
      </c>
      <c r="U2146" s="211">
        <v>0.38888551821521111</v>
      </c>
      <c r="V2146" s="211">
        <v>0.11443778076715758</v>
      </c>
      <c r="W2146" s="211">
        <v>0.62589677612898131</v>
      </c>
      <c r="X2146" s="211">
        <v>0.34967475584977853</v>
      </c>
      <c r="Y2146" s="211">
        <v>0.66737023315319866</v>
      </c>
      <c r="Z2146" s="211">
        <v>0.14624103382993869</v>
      </c>
      <c r="AA2146" s="212">
        <v>0.12116018227494407</v>
      </c>
    </row>
    <row r="2147" spans="1:27" x14ac:dyDescent="0.35">
      <c r="A2147" s="210" t="s">
        <v>2823</v>
      </c>
      <c r="B2147" s="217">
        <v>139.93135418691924</v>
      </c>
      <c r="C2147" s="211">
        <v>5.6468478662184726E-2</v>
      </c>
      <c r="D2147" s="211">
        <v>0.12521777522033373</v>
      </c>
      <c r="E2147" s="211">
        <v>7.3187633842456357E-2</v>
      </c>
      <c r="F2147" s="211">
        <v>0.10496127453349324</v>
      </c>
      <c r="G2147" s="211">
        <v>0.12317975284303297</v>
      </c>
      <c r="H2147" s="211">
        <v>0.11972911421751575</v>
      </c>
      <c r="I2147" s="211">
        <v>0.48932649719702048</v>
      </c>
      <c r="J2147" s="211">
        <v>0.4468174542510886</v>
      </c>
      <c r="K2147" s="211">
        <v>0.63452472975235996</v>
      </c>
      <c r="L2147" s="211">
        <v>0.27922724120237824</v>
      </c>
      <c r="M2147" s="211">
        <v>0.11171591719895457</v>
      </c>
      <c r="N2147" s="211">
        <v>0.56650480144095428</v>
      </c>
      <c r="O2147" s="211">
        <v>0.7214142830426159</v>
      </c>
      <c r="P2147" s="211">
        <v>7.0091911820063857E-2</v>
      </c>
      <c r="Q2147" s="211">
        <v>8.3501267702259865E-2</v>
      </c>
      <c r="R2147" s="211">
        <v>0.45443258032760053</v>
      </c>
      <c r="S2147" s="211">
        <v>0.31731608583610382</v>
      </c>
      <c r="T2147" s="211">
        <v>0.50561841231934734</v>
      </c>
      <c r="U2147" s="211">
        <v>0.36803807798286803</v>
      </c>
      <c r="V2147" s="211">
        <v>8.765410724009641E-2</v>
      </c>
      <c r="W2147" s="211">
        <v>0.50164671933349614</v>
      </c>
      <c r="X2147" s="211">
        <v>0.28820475229256909</v>
      </c>
      <c r="Y2147" s="211">
        <v>0.75846329275397217</v>
      </c>
      <c r="Z2147" s="211">
        <v>0.14804481075283735</v>
      </c>
      <c r="AA2147" s="212">
        <v>0.12346777467664789</v>
      </c>
    </row>
    <row r="2148" spans="1:27" x14ac:dyDescent="0.35">
      <c r="A2148" s="210" t="s">
        <v>2824</v>
      </c>
      <c r="B2148" s="217">
        <v>121.21765101314169</v>
      </c>
      <c r="C2148" s="211">
        <v>5.794352915205786E-2</v>
      </c>
      <c r="D2148" s="211">
        <v>0.12068618803049583</v>
      </c>
      <c r="E2148" s="211">
        <v>8.2965242385983032E-2</v>
      </c>
      <c r="F2148" s="211">
        <v>8.0069454972104465E-2</v>
      </c>
      <c r="G2148" s="211">
        <v>0.12006112932310253</v>
      </c>
      <c r="H2148" s="211">
        <v>0.11186928505005134</v>
      </c>
      <c r="I2148" s="211">
        <v>0.40907436527685431</v>
      </c>
      <c r="J2148" s="211">
        <v>0.43190480441563794</v>
      </c>
      <c r="K2148" s="211">
        <v>0.56935620195332981</v>
      </c>
      <c r="L2148" s="211">
        <v>0.27834307690611398</v>
      </c>
      <c r="M2148" s="211">
        <v>0.11323934452465913</v>
      </c>
      <c r="N2148" s="211">
        <v>0.44278296208086665</v>
      </c>
      <c r="O2148" s="211">
        <v>0.72433888896889875</v>
      </c>
      <c r="P2148" s="211">
        <v>6.3430671226971727E-2</v>
      </c>
      <c r="Q2148" s="211">
        <v>6.0871080739249725E-2</v>
      </c>
      <c r="R2148" s="211">
        <v>0.47408726134702583</v>
      </c>
      <c r="S2148" s="211">
        <v>0.31840667720508031</v>
      </c>
      <c r="T2148" s="211">
        <v>0.55728337454815291</v>
      </c>
      <c r="U2148" s="211">
        <v>0.43288365909594639</v>
      </c>
      <c r="V2148" s="211">
        <v>5.8343767610339076E-2</v>
      </c>
      <c r="W2148" s="211">
        <v>0.54482860743384431</v>
      </c>
      <c r="X2148" s="211">
        <v>0.37805815337718462</v>
      </c>
      <c r="Y2148" s="211">
        <v>0.63968315678519283</v>
      </c>
      <c r="Z2148" s="211">
        <v>0.14443928202016088</v>
      </c>
      <c r="AA2148" s="212">
        <v>0.1170143326352793</v>
      </c>
    </row>
    <row r="2149" spans="1:27" x14ac:dyDescent="0.35">
      <c r="A2149" s="210" t="s">
        <v>2825</v>
      </c>
      <c r="B2149" s="217">
        <v>150.4192534926442</v>
      </c>
      <c r="C2149" s="211">
        <v>6.5048118394963023E-2</v>
      </c>
      <c r="D2149" s="211">
        <v>0.12742690489163988</v>
      </c>
      <c r="E2149" s="211">
        <v>8.1498326355990983E-2</v>
      </c>
      <c r="F2149" s="211">
        <v>9.839724603074379E-2</v>
      </c>
      <c r="G2149" s="211">
        <v>0.1204725241122299</v>
      </c>
      <c r="H2149" s="211">
        <v>0.11979378428655262</v>
      </c>
      <c r="I2149" s="211">
        <v>0.49556541546056404</v>
      </c>
      <c r="J2149" s="211">
        <v>0.44885452520127089</v>
      </c>
      <c r="K2149" s="211">
        <v>0.62763245110543442</v>
      </c>
      <c r="L2149" s="211">
        <v>0.27496089684274094</v>
      </c>
      <c r="M2149" s="211">
        <v>7.9072071276706318E-2</v>
      </c>
      <c r="N2149" s="211">
        <v>0.35230374399612469</v>
      </c>
      <c r="O2149" s="211">
        <v>0.64640415614970548</v>
      </c>
      <c r="P2149" s="211">
        <v>7.2116756955900363E-2</v>
      </c>
      <c r="Q2149" s="211">
        <v>0.12993896648331568</v>
      </c>
      <c r="R2149" s="211">
        <v>0.42393563211690816</v>
      </c>
      <c r="S2149" s="211">
        <v>0.28087687546639217</v>
      </c>
      <c r="T2149" s="211">
        <v>0.50165313052548466</v>
      </c>
      <c r="U2149" s="211">
        <v>0.42571626725205292</v>
      </c>
      <c r="V2149" s="211">
        <v>0.15614046771642556</v>
      </c>
      <c r="W2149" s="211">
        <v>0.53239801932041164</v>
      </c>
      <c r="X2149" s="211">
        <v>0.33761576981229019</v>
      </c>
      <c r="Y2149" s="211">
        <v>0.63395120120590587</v>
      </c>
      <c r="Z2149" s="211">
        <v>0.14904588397430324</v>
      </c>
      <c r="AA2149" s="212">
        <v>0.12214435911502267</v>
      </c>
    </row>
    <row r="2150" spans="1:27" x14ac:dyDescent="0.35">
      <c r="A2150" s="210" t="s">
        <v>2826</v>
      </c>
      <c r="B2150" s="217">
        <v>145.19204908944792</v>
      </c>
      <c r="C2150" s="211">
        <v>5.0526999942017134E-2</v>
      </c>
      <c r="D2150" s="211">
        <v>0.13237382477627929</v>
      </c>
      <c r="E2150" s="211">
        <v>7.9687665508002423E-2</v>
      </c>
      <c r="F2150" s="211">
        <v>0.12076813438716183</v>
      </c>
      <c r="G2150" s="211">
        <v>0.12428345906719446</v>
      </c>
      <c r="H2150" s="211">
        <v>0.11890925075783729</v>
      </c>
      <c r="I2150" s="211">
        <v>0.49532561964852312</v>
      </c>
      <c r="J2150" s="211">
        <v>0.4576123256027213</v>
      </c>
      <c r="K2150" s="211">
        <v>0.57915699892126615</v>
      </c>
      <c r="L2150" s="211">
        <v>0.2657631869144666</v>
      </c>
      <c r="M2150" s="211">
        <v>8.8171327493198823E-2</v>
      </c>
      <c r="N2150" s="211">
        <v>0.46373942105705024</v>
      </c>
      <c r="O2150" s="211">
        <v>0.67390920347625149</v>
      </c>
      <c r="P2150" s="211">
        <v>7.2970780847050318E-2</v>
      </c>
      <c r="Q2150" s="211">
        <v>8.4067087313128466E-2</v>
      </c>
      <c r="R2150" s="211">
        <v>0.46526595109425017</v>
      </c>
      <c r="S2150" s="211">
        <v>0.29833479622081122</v>
      </c>
      <c r="T2150" s="211">
        <v>0.61588487653741686</v>
      </c>
      <c r="U2150" s="211">
        <v>0.38621403422491463</v>
      </c>
      <c r="V2150" s="211">
        <v>0.11457297745832888</v>
      </c>
      <c r="W2150" s="211">
        <v>0.54381535537846948</v>
      </c>
      <c r="X2150" s="211">
        <v>0.325889798376856</v>
      </c>
      <c r="Y2150" s="211">
        <v>0.63593729082607531</v>
      </c>
      <c r="Z2150" s="211">
        <v>0.14511519280056892</v>
      </c>
      <c r="AA2150" s="212">
        <v>0.11984001835019523</v>
      </c>
    </row>
    <row r="2151" spans="1:27" x14ac:dyDescent="0.35">
      <c r="A2151" s="210" t="s">
        <v>2827</v>
      </c>
      <c r="B2151" s="217">
        <v>133.86982267527534</v>
      </c>
      <c r="C2151" s="211">
        <v>5.9109673158189893E-2</v>
      </c>
      <c r="D2151" s="211">
        <v>0.12417641553504022</v>
      </c>
      <c r="E2151" s="211">
        <v>7.6324821138273394E-2</v>
      </c>
      <c r="F2151" s="211">
        <v>0.10528924086297817</v>
      </c>
      <c r="G2151" s="211">
        <v>0.12013683242377547</v>
      </c>
      <c r="H2151" s="211">
        <v>0.12220399013595117</v>
      </c>
      <c r="I2151" s="211">
        <v>0.45777169820488167</v>
      </c>
      <c r="J2151" s="211">
        <v>0.46457779164851376</v>
      </c>
      <c r="K2151" s="211">
        <v>0.6055996929014752</v>
      </c>
      <c r="L2151" s="211">
        <v>0.26921251621215292</v>
      </c>
      <c r="M2151" s="211">
        <v>0.1055269880139619</v>
      </c>
      <c r="N2151" s="211">
        <v>0.45857095498998901</v>
      </c>
      <c r="O2151" s="211">
        <v>0.64268361664952756</v>
      </c>
      <c r="P2151" s="211">
        <v>7.0020765198031923E-2</v>
      </c>
      <c r="Q2151" s="211">
        <v>5.1090906822078855E-2</v>
      </c>
      <c r="R2151" s="211">
        <v>0.44758375142185314</v>
      </c>
      <c r="S2151" s="211">
        <v>0.38658102330326399</v>
      </c>
      <c r="T2151" s="211">
        <v>0.53444317198654512</v>
      </c>
      <c r="U2151" s="211">
        <v>0.39636310233161004</v>
      </c>
      <c r="V2151" s="211">
        <v>8.513284192990199E-2</v>
      </c>
      <c r="W2151" s="211">
        <v>0.58590838635885512</v>
      </c>
      <c r="X2151" s="211">
        <v>0.3197890468761202</v>
      </c>
      <c r="Y2151" s="211">
        <v>0.69314278398372986</v>
      </c>
      <c r="Z2151" s="211">
        <v>0.14657262331450624</v>
      </c>
      <c r="AA2151" s="212">
        <v>0.11952809345084031</v>
      </c>
    </row>
    <row r="2152" spans="1:27" x14ac:dyDescent="0.35">
      <c r="A2152" s="210" t="s">
        <v>2828</v>
      </c>
      <c r="B2152" s="217">
        <v>169.29602027815881</v>
      </c>
      <c r="C2152" s="211">
        <v>8.0657606450699873E-2</v>
      </c>
      <c r="D2152" s="211">
        <v>0.12069927003559949</v>
      </c>
      <c r="E2152" s="211">
        <v>6.9742401036292687E-2</v>
      </c>
      <c r="F2152" s="211">
        <v>0.11812968519193581</v>
      </c>
      <c r="G2152" s="211">
        <v>0.12226829939351223</v>
      </c>
      <c r="H2152" s="211">
        <v>0.11253371507451887</v>
      </c>
      <c r="I2152" s="211">
        <v>0.5242641929314017</v>
      </c>
      <c r="J2152" s="211">
        <v>0.474377485271333</v>
      </c>
      <c r="K2152" s="211">
        <v>0.64485627733791162</v>
      </c>
      <c r="L2152" s="211">
        <v>0.28464385950270144</v>
      </c>
      <c r="M2152" s="211">
        <v>0.10792388017692038</v>
      </c>
      <c r="N2152" s="211">
        <v>0.48806658788234475</v>
      </c>
      <c r="O2152" s="211">
        <v>0.72816646204200364</v>
      </c>
      <c r="P2152" s="211">
        <v>6.8027307406799381E-2</v>
      </c>
      <c r="Q2152" s="211">
        <v>7.2207304820865487E-2</v>
      </c>
      <c r="R2152" s="211">
        <v>0.44191816090134295</v>
      </c>
      <c r="S2152" s="211">
        <v>0.31491419958033423</v>
      </c>
      <c r="T2152" s="211">
        <v>0.55861619620697234</v>
      </c>
      <c r="U2152" s="211">
        <v>0.32522466721491461</v>
      </c>
      <c r="V2152" s="211">
        <v>0.14958327971975621</v>
      </c>
      <c r="W2152" s="211">
        <v>0.50343191527502174</v>
      </c>
      <c r="X2152" s="211">
        <v>0.32579216624349344</v>
      </c>
      <c r="Y2152" s="211">
        <v>0.74406446382161839</v>
      </c>
      <c r="Z2152" s="211">
        <v>0.14930521386086587</v>
      </c>
      <c r="AA2152" s="212">
        <v>0.11484996356272843</v>
      </c>
    </row>
    <row r="2153" spans="1:27" x14ac:dyDescent="0.35">
      <c r="A2153" s="210" t="s">
        <v>2829</v>
      </c>
      <c r="B2153" s="217">
        <v>159.22934029396797</v>
      </c>
      <c r="C2153" s="211">
        <v>5.1754563679717709E-2</v>
      </c>
      <c r="D2153" s="211">
        <v>0.13079406146225758</v>
      </c>
      <c r="E2153" s="211">
        <v>7.7850314670277879E-2</v>
      </c>
      <c r="F2153" s="211">
        <v>0.10049912384370607</v>
      </c>
      <c r="G2153" s="211">
        <v>0.12163697933700575</v>
      </c>
      <c r="H2153" s="211">
        <v>0.12214622963217968</v>
      </c>
      <c r="I2153" s="211">
        <v>0.49795801774551945</v>
      </c>
      <c r="J2153" s="211">
        <v>0.42999685844006152</v>
      </c>
      <c r="K2153" s="211">
        <v>0.55844205638705136</v>
      </c>
      <c r="L2153" s="211">
        <v>0.27404354911016293</v>
      </c>
      <c r="M2153" s="211">
        <v>0.10473780865994077</v>
      </c>
      <c r="N2153" s="211">
        <v>0.41665918542985925</v>
      </c>
      <c r="O2153" s="211">
        <v>0.75754354053994177</v>
      </c>
      <c r="P2153" s="211">
        <v>7.2871566925669221E-2</v>
      </c>
      <c r="Q2153" s="211">
        <v>6.3655016272338258E-2</v>
      </c>
      <c r="R2153" s="211">
        <v>0.43423570222475832</v>
      </c>
      <c r="S2153" s="211">
        <v>0.28918171689466171</v>
      </c>
      <c r="T2153" s="211">
        <v>0.61192986628228219</v>
      </c>
      <c r="U2153" s="211">
        <v>0.45872448159034407</v>
      </c>
      <c r="V2153" s="211">
        <v>0.12972102319988815</v>
      </c>
      <c r="W2153" s="211">
        <v>0.58814932364368655</v>
      </c>
      <c r="X2153" s="211">
        <v>0.29220090379524294</v>
      </c>
      <c r="Y2153" s="211">
        <v>0.61105811635936602</v>
      </c>
      <c r="Z2153" s="211">
        <v>0.14954124128850368</v>
      </c>
      <c r="AA2153" s="212">
        <v>0.12084691333500258</v>
      </c>
    </row>
    <row r="2154" spans="1:27" x14ac:dyDescent="0.35">
      <c r="A2154" s="210" t="s">
        <v>2830</v>
      </c>
      <c r="B2154" s="217">
        <v>133.29376030626437</v>
      </c>
      <c r="C2154" s="211">
        <v>5.4707347647974747E-2</v>
      </c>
      <c r="D2154" s="211">
        <v>0.11964317457841704</v>
      </c>
      <c r="E2154" s="211">
        <v>7.7715667255507534E-2</v>
      </c>
      <c r="F2154" s="211">
        <v>0.10257695163811677</v>
      </c>
      <c r="G2154" s="211">
        <v>0.1213383657527186</v>
      </c>
      <c r="H2154" s="211">
        <v>0.11661693291694161</v>
      </c>
      <c r="I2154" s="211">
        <v>0.46897913770069805</v>
      </c>
      <c r="J2154" s="211">
        <v>0.46894810768787965</v>
      </c>
      <c r="K2154" s="211">
        <v>0.61438046076284603</v>
      </c>
      <c r="L2154" s="211">
        <v>0.27379451893162732</v>
      </c>
      <c r="M2154" s="211">
        <v>9.9899747976192069E-2</v>
      </c>
      <c r="N2154" s="211">
        <v>0.42586406445337055</v>
      </c>
      <c r="O2154" s="211">
        <v>0.69673727144558706</v>
      </c>
      <c r="P2154" s="211">
        <v>6.7359630706715759E-2</v>
      </c>
      <c r="Q2154" s="211">
        <v>9.441794837929153E-2</v>
      </c>
      <c r="R2154" s="211">
        <v>0.41818216711570266</v>
      </c>
      <c r="S2154" s="211">
        <v>0.37423626892658041</v>
      </c>
      <c r="T2154" s="211">
        <v>0.54045016676630198</v>
      </c>
      <c r="U2154" s="211">
        <v>0.3947237734761016</v>
      </c>
      <c r="V2154" s="211">
        <v>0.11650314382298985</v>
      </c>
      <c r="W2154" s="211">
        <v>0.55697856492701558</v>
      </c>
      <c r="X2154" s="211">
        <v>0.29777396165476366</v>
      </c>
      <c r="Y2154" s="211">
        <v>0.60164696727133959</v>
      </c>
      <c r="Z2154" s="211">
        <v>0.14929550401543734</v>
      </c>
      <c r="AA2154" s="212">
        <v>0.12250913420309947</v>
      </c>
    </row>
    <row r="2155" spans="1:27" x14ac:dyDescent="0.35">
      <c r="A2155" s="210" t="s">
        <v>2831</v>
      </c>
      <c r="B2155" s="217">
        <v>164.80826505835682</v>
      </c>
      <c r="C2155" s="211">
        <v>8.5826842922532287E-2</v>
      </c>
      <c r="D2155" s="211">
        <v>0.12778574618274655</v>
      </c>
      <c r="E2155" s="211">
        <v>8.3812917472133708E-2</v>
      </c>
      <c r="F2155" s="211">
        <v>8.2175785258856771E-2</v>
      </c>
      <c r="G2155" s="211">
        <v>0.11528924195497994</v>
      </c>
      <c r="H2155" s="211">
        <v>0.11287194011850613</v>
      </c>
      <c r="I2155" s="211">
        <v>0.48854165399236449</v>
      </c>
      <c r="J2155" s="211">
        <v>0.4670085149645915</v>
      </c>
      <c r="K2155" s="211">
        <v>0.64898303287989823</v>
      </c>
      <c r="L2155" s="211">
        <v>0.27629616508240612</v>
      </c>
      <c r="M2155" s="211">
        <v>9.7556521062696744E-2</v>
      </c>
      <c r="N2155" s="211">
        <v>0.3979141895605996</v>
      </c>
      <c r="O2155" s="211">
        <v>0.72176634738900047</v>
      </c>
      <c r="P2155" s="211">
        <v>6.8060120150227194E-2</v>
      </c>
      <c r="Q2155" s="211">
        <v>4.3554096889165742E-2</v>
      </c>
      <c r="R2155" s="211">
        <v>0.40401678326344032</v>
      </c>
      <c r="S2155" s="211">
        <v>0.29711999435538405</v>
      </c>
      <c r="T2155" s="211">
        <v>0.62108975644441977</v>
      </c>
      <c r="U2155" s="211">
        <v>0.35501906433782909</v>
      </c>
      <c r="V2155" s="211">
        <v>0.18041450170239406</v>
      </c>
      <c r="W2155" s="211">
        <v>0.58268845540628622</v>
      </c>
      <c r="X2155" s="211">
        <v>0.28328822247790708</v>
      </c>
      <c r="Y2155" s="211">
        <v>0.67065158602038999</v>
      </c>
      <c r="Z2155" s="211">
        <v>0.14744689972657565</v>
      </c>
      <c r="AA2155" s="212">
        <v>0.12153144434644494</v>
      </c>
    </row>
    <row r="2156" spans="1:27" x14ac:dyDescent="0.35">
      <c r="A2156" s="210" t="s">
        <v>2832</v>
      </c>
      <c r="B2156" s="217">
        <v>152.57418261757633</v>
      </c>
      <c r="C2156" s="211">
        <v>5.6881672174719497E-2</v>
      </c>
      <c r="D2156" s="211">
        <v>0.12442735646835856</v>
      </c>
      <c r="E2156" s="211">
        <v>7.7955500722845628E-2</v>
      </c>
      <c r="F2156" s="211">
        <v>8.283634003480754E-2</v>
      </c>
      <c r="G2156" s="211">
        <v>0.12157136406401017</v>
      </c>
      <c r="H2156" s="211">
        <v>0.11810994840884476</v>
      </c>
      <c r="I2156" s="211">
        <v>0.46528373623867397</v>
      </c>
      <c r="J2156" s="211">
        <v>0.4657766398694384</v>
      </c>
      <c r="K2156" s="211">
        <v>0.60493851053842007</v>
      </c>
      <c r="L2156" s="211">
        <v>0.27508555870660062</v>
      </c>
      <c r="M2156" s="211">
        <v>9.5443016256961583E-2</v>
      </c>
      <c r="N2156" s="211">
        <v>0.46111784653812449</v>
      </c>
      <c r="O2156" s="211">
        <v>0.71255552423342849</v>
      </c>
      <c r="P2156" s="211">
        <v>7.2184222192469102E-2</v>
      </c>
      <c r="Q2156" s="211">
        <v>9.2155302360137803E-2</v>
      </c>
      <c r="R2156" s="211">
        <v>0.4148774096716405</v>
      </c>
      <c r="S2156" s="211">
        <v>0.31915531498333893</v>
      </c>
      <c r="T2156" s="211">
        <v>0.53205287490586572</v>
      </c>
      <c r="U2156" s="211">
        <v>0.46480315039890097</v>
      </c>
      <c r="V2156" s="211">
        <v>0.10008207216608095</v>
      </c>
      <c r="W2156" s="211">
        <v>0.60800081393721406</v>
      </c>
      <c r="X2156" s="211">
        <v>0.28117460328317817</v>
      </c>
      <c r="Y2156" s="211">
        <v>0.77074295876220555</v>
      </c>
      <c r="Z2156" s="211">
        <v>0.14950571200647605</v>
      </c>
      <c r="AA2156" s="212">
        <v>0.12238820444412572</v>
      </c>
    </row>
    <row r="2157" spans="1:27" x14ac:dyDescent="0.35">
      <c r="A2157" s="210" t="s">
        <v>2833</v>
      </c>
      <c r="B2157" s="217">
        <v>183.14950118960056</v>
      </c>
      <c r="C2157" s="211">
        <v>5.817052544666982E-2</v>
      </c>
      <c r="D2157" s="211">
        <v>0.12305661006429472</v>
      </c>
      <c r="E2157" s="211">
        <v>8.3371262558482248E-2</v>
      </c>
      <c r="F2157" s="211">
        <v>0.11376043516752933</v>
      </c>
      <c r="G2157" s="211">
        <v>0.12298351207090855</v>
      </c>
      <c r="H2157" s="211">
        <v>0.1193833175274879</v>
      </c>
      <c r="I2157" s="211">
        <v>0.50704136787265963</v>
      </c>
      <c r="J2157" s="211">
        <v>0.42519659594089387</v>
      </c>
      <c r="K2157" s="211">
        <v>0.62532435620217486</v>
      </c>
      <c r="L2157" s="211">
        <v>0.27452918574166119</v>
      </c>
      <c r="M2157" s="211">
        <v>0.113965511144956</v>
      </c>
      <c r="N2157" s="211">
        <v>0.42292043427386194</v>
      </c>
      <c r="O2157" s="211">
        <v>0.78539078415593111</v>
      </c>
      <c r="P2157" s="211">
        <v>6.7719692010387536E-2</v>
      </c>
      <c r="Q2157" s="211">
        <v>8.1568596310421446E-2</v>
      </c>
      <c r="R2157" s="211">
        <v>0.41905834215087956</v>
      </c>
      <c r="S2157" s="211">
        <v>0.30315140262254531</v>
      </c>
      <c r="T2157" s="211">
        <v>0.53970212604622358</v>
      </c>
      <c r="U2157" s="211">
        <v>0.52545770011653004</v>
      </c>
      <c r="V2157" s="211">
        <v>0.14182837023966577</v>
      </c>
      <c r="W2157" s="211">
        <v>0.56575078467078888</v>
      </c>
      <c r="X2157" s="211">
        <v>0.30623512078900872</v>
      </c>
      <c r="Y2157" s="211">
        <v>0.5516033247313189</v>
      </c>
      <c r="Z2157" s="211">
        <v>0.14971390016404987</v>
      </c>
      <c r="AA2157" s="212">
        <v>0.11505068545459077</v>
      </c>
    </row>
    <row r="2158" spans="1:27" x14ac:dyDescent="0.35">
      <c r="A2158" s="210" t="s">
        <v>2834</v>
      </c>
      <c r="B2158" s="217">
        <v>185.7134239416219</v>
      </c>
      <c r="C2158" s="211">
        <v>7.4080539051276192E-2</v>
      </c>
      <c r="D2158" s="211">
        <v>0.12262875807073735</v>
      </c>
      <c r="E2158" s="211">
        <v>7.0996738447422422E-2</v>
      </c>
      <c r="F2158" s="211">
        <v>0.10716861046863911</v>
      </c>
      <c r="G2158" s="211">
        <v>0.11904550625012471</v>
      </c>
      <c r="H2158" s="211">
        <v>0.12005615599452701</v>
      </c>
      <c r="I2158" s="211">
        <v>0.44959147646520231</v>
      </c>
      <c r="J2158" s="211">
        <v>0.39059385556038634</v>
      </c>
      <c r="K2158" s="211">
        <v>0.63310688089427059</v>
      </c>
      <c r="L2158" s="211">
        <v>0.27457750118349522</v>
      </c>
      <c r="M2158" s="211">
        <v>9.7625385148804381E-2</v>
      </c>
      <c r="N2158" s="211">
        <v>0.41725830067316311</v>
      </c>
      <c r="O2158" s="211">
        <v>0.73279269062203967</v>
      </c>
      <c r="P2158" s="211">
        <v>7.0871904681235082E-2</v>
      </c>
      <c r="Q2158" s="211">
        <v>0.10794534302901104</v>
      </c>
      <c r="R2158" s="211">
        <v>0.43635005365502283</v>
      </c>
      <c r="S2158" s="211">
        <v>0.32265232187027537</v>
      </c>
      <c r="T2158" s="211">
        <v>0.59217307748407388</v>
      </c>
      <c r="U2158" s="211">
        <v>0.42760877954917553</v>
      </c>
      <c r="V2158" s="211">
        <v>0.18697478194830819</v>
      </c>
      <c r="W2158" s="211">
        <v>0.53602064808668204</v>
      </c>
      <c r="X2158" s="211">
        <v>0.33294327873426771</v>
      </c>
      <c r="Y2158" s="211">
        <v>0.72261704081003297</v>
      </c>
      <c r="Z2158" s="211">
        <v>0.14940495423745309</v>
      </c>
      <c r="AA2158" s="212">
        <v>0.122116854192302</v>
      </c>
    </row>
    <row r="2159" spans="1:27" x14ac:dyDescent="0.35">
      <c r="A2159" s="210" t="s">
        <v>2835</v>
      </c>
      <c r="B2159" s="217">
        <v>171.53677790889506</v>
      </c>
      <c r="C2159" s="211">
        <v>7.2332186743373439E-2</v>
      </c>
      <c r="D2159" s="211">
        <v>0.12106589711374355</v>
      </c>
      <c r="E2159" s="211">
        <v>7.3171665913535092E-2</v>
      </c>
      <c r="F2159" s="211">
        <v>9.6648212918849993E-2</v>
      </c>
      <c r="G2159" s="211">
        <v>0.11696739991598093</v>
      </c>
      <c r="H2159" s="211">
        <v>0.1115077170288713</v>
      </c>
      <c r="I2159" s="211">
        <v>0.47882149163702964</v>
      </c>
      <c r="J2159" s="211">
        <v>0.43859541006483765</v>
      </c>
      <c r="K2159" s="211">
        <v>0.57432732580776547</v>
      </c>
      <c r="L2159" s="211">
        <v>0.27189347966995453</v>
      </c>
      <c r="M2159" s="211">
        <v>0.10341180016291152</v>
      </c>
      <c r="N2159" s="211">
        <v>0.54392764268620153</v>
      </c>
      <c r="O2159" s="211">
        <v>0.70457166783605896</v>
      </c>
      <c r="P2159" s="211">
        <v>7.068675084766754E-2</v>
      </c>
      <c r="Q2159" s="211">
        <v>6.0147863953812913E-2</v>
      </c>
      <c r="R2159" s="211">
        <v>0.43914160132544577</v>
      </c>
      <c r="S2159" s="211">
        <v>0.29910507289475191</v>
      </c>
      <c r="T2159" s="211">
        <v>0.56084136907483451</v>
      </c>
      <c r="U2159" s="211">
        <v>0.49235130087984513</v>
      </c>
      <c r="V2159" s="211">
        <v>0.11583665126379172</v>
      </c>
      <c r="W2159" s="211">
        <v>0.60247674251618344</v>
      </c>
      <c r="X2159" s="211">
        <v>0.33257157508820029</v>
      </c>
      <c r="Y2159" s="211">
        <v>0.66095047267590401</v>
      </c>
      <c r="Z2159" s="211">
        <v>0.13622435532772811</v>
      </c>
      <c r="AA2159" s="212">
        <v>0.11427253335754485</v>
      </c>
    </row>
    <row r="2160" spans="1:27" x14ac:dyDescent="0.35">
      <c r="A2160" s="210" t="s">
        <v>2836</v>
      </c>
      <c r="B2160" s="217">
        <v>158.33390502608165</v>
      </c>
      <c r="C2160" s="211">
        <v>5.9645255256640953E-2</v>
      </c>
      <c r="D2160" s="211">
        <v>0.1246358537140335</v>
      </c>
      <c r="E2160" s="211">
        <v>8.2788152047494137E-2</v>
      </c>
      <c r="F2160" s="211">
        <v>0.11030289892383006</v>
      </c>
      <c r="G2160" s="211">
        <v>0.12116094962604722</v>
      </c>
      <c r="H2160" s="211">
        <v>0.10960690127154818</v>
      </c>
      <c r="I2160" s="211">
        <v>0.48079111722607504</v>
      </c>
      <c r="J2160" s="211">
        <v>0.43753149566871197</v>
      </c>
      <c r="K2160" s="211">
        <v>0.59672883627804674</v>
      </c>
      <c r="L2160" s="211">
        <v>0.27736009670289419</v>
      </c>
      <c r="M2160" s="211">
        <v>0.10841870999831139</v>
      </c>
      <c r="N2160" s="211">
        <v>0.41105666457123702</v>
      </c>
      <c r="O2160" s="211">
        <v>0.74725626718566829</v>
      </c>
      <c r="P2160" s="211">
        <v>7.2313752253395036E-2</v>
      </c>
      <c r="Q2160" s="211">
        <v>4.5922979123892184E-2</v>
      </c>
      <c r="R2160" s="211">
        <v>0.48986382260841282</v>
      </c>
      <c r="S2160" s="211">
        <v>0.29721353165982378</v>
      </c>
      <c r="T2160" s="211">
        <v>0.53860015235423031</v>
      </c>
      <c r="U2160" s="211">
        <v>0.33153842196110522</v>
      </c>
      <c r="V2160" s="211">
        <v>0.17427833280230184</v>
      </c>
      <c r="W2160" s="211">
        <v>0.51446431024676731</v>
      </c>
      <c r="X2160" s="211">
        <v>0.35173302195019007</v>
      </c>
      <c r="Y2160" s="211">
        <v>0.61979966653454244</v>
      </c>
      <c r="Z2160" s="211">
        <v>0.14230500702434462</v>
      </c>
      <c r="AA2160" s="212">
        <v>0.12233393714152155</v>
      </c>
    </row>
    <row r="2161" spans="1:27" x14ac:dyDescent="0.35">
      <c r="A2161" s="210" t="s">
        <v>2837</v>
      </c>
      <c r="B2161" s="217">
        <v>160.36416480340543</v>
      </c>
      <c r="C2161" s="211">
        <v>6.3822759243599009E-2</v>
      </c>
      <c r="D2161" s="211">
        <v>0.12285589102291933</v>
      </c>
      <c r="E2161" s="211">
        <v>7.4518309617720255E-2</v>
      </c>
      <c r="F2161" s="211">
        <v>0.1089804592534348</v>
      </c>
      <c r="G2161" s="211">
        <v>0.12197989081609234</v>
      </c>
      <c r="H2161" s="211">
        <v>0.1170415435101657</v>
      </c>
      <c r="I2161" s="211">
        <v>0.41059651655325013</v>
      </c>
      <c r="J2161" s="211">
        <v>0.47643773445911669</v>
      </c>
      <c r="K2161" s="211">
        <v>0.64504512265388769</v>
      </c>
      <c r="L2161" s="211">
        <v>0.27818016584829586</v>
      </c>
      <c r="M2161" s="211">
        <v>0.10846734727468806</v>
      </c>
      <c r="N2161" s="211">
        <v>0.40150348146451131</v>
      </c>
      <c r="O2161" s="211">
        <v>0.76333217536027964</v>
      </c>
      <c r="P2161" s="211">
        <v>6.1757059220262978E-2</v>
      </c>
      <c r="Q2161" s="211">
        <v>0.12388164886856928</v>
      </c>
      <c r="R2161" s="211">
        <v>0.43582244242189039</v>
      </c>
      <c r="S2161" s="211">
        <v>0.31605786567754879</v>
      </c>
      <c r="T2161" s="211">
        <v>0.53101763717523054</v>
      </c>
      <c r="U2161" s="211">
        <v>0.51282010593849581</v>
      </c>
      <c r="V2161" s="211">
        <v>0.10558888284638143</v>
      </c>
      <c r="W2161" s="211">
        <v>0.51846659209018164</v>
      </c>
      <c r="X2161" s="211">
        <v>0.37431366671624489</v>
      </c>
      <c r="Y2161" s="211">
        <v>0.7455664706385482</v>
      </c>
      <c r="Z2161" s="211">
        <v>0.14968613468543518</v>
      </c>
      <c r="AA2161" s="212">
        <v>0.11741298794978904</v>
      </c>
    </row>
    <row r="2162" spans="1:27" x14ac:dyDescent="0.35">
      <c r="A2162" s="210" t="s">
        <v>2838</v>
      </c>
      <c r="B2162" s="217">
        <v>129.56931841008478</v>
      </c>
      <c r="C2162" s="211">
        <v>7.2906446328500615E-2</v>
      </c>
      <c r="D2162" s="211">
        <v>0.12148644569646086</v>
      </c>
      <c r="E2162" s="211">
        <v>7.6447517993580308E-2</v>
      </c>
      <c r="F2162" s="211">
        <v>9.9173842235950577E-2</v>
      </c>
      <c r="G2162" s="211">
        <v>0.11968268492294533</v>
      </c>
      <c r="H2162" s="211">
        <v>0.12100725736237346</v>
      </c>
      <c r="I2162" s="211">
        <v>0.44980918588888458</v>
      </c>
      <c r="J2162" s="211">
        <v>0.42540348617895568</v>
      </c>
      <c r="K2162" s="211">
        <v>0.64230134090549207</v>
      </c>
      <c r="L2162" s="211">
        <v>0.27652546347818158</v>
      </c>
      <c r="M2162" s="211">
        <v>9.2017940516975372E-2</v>
      </c>
      <c r="N2162" s="211">
        <v>0.38755873353922482</v>
      </c>
      <c r="O2162" s="211">
        <v>0.75790410404503272</v>
      </c>
      <c r="P2162" s="211">
        <v>6.719769160268349E-2</v>
      </c>
      <c r="Q2162" s="211">
        <v>9.0248828034379808E-2</v>
      </c>
      <c r="R2162" s="211">
        <v>0.43913346938141312</v>
      </c>
      <c r="S2162" s="211">
        <v>0.37432592051056501</v>
      </c>
      <c r="T2162" s="211">
        <v>0.60788606381690291</v>
      </c>
      <c r="U2162" s="211">
        <v>0.38553263773360541</v>
      </c>
      <c r="V2162" s="211">
        <v>0.10457789120482305</v>
      </c>
      <c r="W2162" s="211">
        <v>0.51997885076215378</v>
      </c>
      <c r="X2162" s="211">
        <v>0.38962476042407601</v>
      </c>
      <c r="Y2162" s="211">
        <v>0.54424272714600597</v>
      </c>
      <c r="Z2162" s="211">
        <v>0.14869339471465207</v>
      </c>
      <c r="AA2162" s="212">
        <v>0.11903519926581418</v>
      </c>
    </row>
    <row r="2163" spans="1:27" x14ac:dyDescent="0.35">
      <c r="A2163" s="210" t="s">
        <v>2839</v>
      </c>
      <c r="B2163" s="217">
        <v>121.13029651923024</v>
      </c>
      <c r="C2163" s="211">
        <v>7.0466449585819699E-2</v>
      </c>
      <c r="D2163" s="211">
        <v>0.12754154939619677</v>
      </c>
      <c r="E2163" s="211">
        <v>7.6238039389150386E-2</v>
      </c>
      <c r="F2163" s="211">
        <v>0.11187080958140286</v>
      </c>
      <c r="G2163" s="211">
        <v>0.12320825855453624</v>
      </c>
      <c r="H2163" s="211">
        <v>0.10772412798748723</v>
      </c>
      <c r="I2163" s="211">
        <v>0.53347729646202235</v>
      </c>
      <c r="J2163" s="211">
        <v>0.46055599950283327</v>
      </c>
      <c r="K2163" s="211">
        <v>0.60575030744168468</v>
      </c>
      <c r="L2163" s="211">
        <v>0.26809435083210137</v>
      </c>
      <c r="M2163" s="211">
        <v>7.8315263498683022E-2</v>
      </c>
      <c r="N2163" s="211">
        <v>0.38938064848328746</v>
      </c>
      <c r="O2163" s="211">
        <v>0.70390521570723785</v>
      </c>
      <c r="P2163" s="211">
        <v>6.7229188756396802E-2</v>
      </c>
      <c r="Q2163" s="211">
        <v>0.10748063479479902</v>
      </c>
      <c r="R2163" s="211">
        <v>0.45342598775002224</v>
      </c>
      <c r="S2163" s="211">
        <v>0.31636571029750876</v>
      </c>
      <c r="T2163" s="211">
        <v>0.49222987962341347</v>
      </c>
      <c r="U2163" s="211">
        <v>0.4824842018350185</v>
      </c>
      <c r="V2163" s="211">
        <v>6.2971847637284556E-2</v>
      </c>
      <c r="W2163" s="211">
        <v>0.55319374145614408</v>
      </c>
      <c r="X2163" s="211">
        <v>0.36073038683498482</v>
      </c>
      <c r="Y2163" s="211">
        <v>0.78143081688437643</v>
      </c>
      <c r="Z2163" s="211">
        <v>0.14860031487668712</v>
      </c>
      <c r="AA2163" s="212">
        <v>0.12086134253870144</v>
      </c>
    </row>
    <row r="2164" spans="1:27" x14ac:dyDescent="0.35">
      <c r="A2164" s="210" t="s">
        <v>2840</v>
      </c>
      <c r="B2164" s="217">
        <v>162.25329978146524</v>
      </c>
      <c r="C2164" s="211">
        <v>6.8145815014068731E-2</v>
      </c>
      <c r="D2164" s="211">
        <v>0.11799302197328838</v>
      </c>
      <c r="E2164" s="211">
        <v>8.1647352625223366E-2</v>
      </c>
      <c r="F2164" s="211">
        <v>0.1052716992487765</v>
      </c>
      <c r="G2164" s="211">
        <v>0.12371740190043209</v>
      </c>
      <c r="H2164" s="211">
        <v>0.11660799336695948</v>
      </c>
      <c r="I2164" s="211">
        <v>0.52124433989022434</v>
      </c>
      <c r="J2164" s="211">
        <v>0.40683697076097586</v>
      </c>
      <c r="K2164" s="211">
        <v>0.61714212197058749</v>
      </c>
      <c r="L2164" s="211">
        <v>0.28349005810151284</v>
      </c>
      <c r="M2164" s="211">
        <v>9.7843066468725814E-2</v>
      </c>
      <c r="N2164" s="211">
        <v>0.49016824593935415</v>
      </c>
      <c r="O2164" s="211">
        <v>0.72267228678998741</v>
      </c>
      <c r="P2164" s="211">
        <v>7.1307815396834867E-2</v>
      </c>
      <c r="Q2164" s="211">
        <v>8.4605883074538674E-2</v>
      </c>
      <c r="R2164" s="211">
        <v>0.3596715337249049</v>
      </c>
      <c r="S2164" s="211">
        <v>0.37901347052880285</v>
      </c>
      <c r="T2164" s="211">
        <v>0.54001777563764553</v>
      </c>
      <c r="U2164" s="211">
        <v>0.45769669507614652</v>
      </c>
      <c r="V2164" s="211">
        <v>0.14476642024680877</v>
      </c>
      <c r="W2164" s="211">
        <v>0.53351215062685986</v>
      </c>
      <c r="X2164" s="211">
        <v>0.40451994755530196</v>
      </c>
      <c r="Y2164" s="211">
        <v>0.65378358143261772</v>
      </c>
      <c r="Z2164" s="211">
        <v>0.14933983356407687</v>
      </c>
      <c r="AA2164" s="212">
        <v>0.12520444563392943</v>
      </c>
    </row>
    <row r="2165" spans="1:27" x14ac:dyDescent="0.35">
      <c r="A2165" s="210" t="s">
        <v>2841</v>
      </c>
      <c r="B2165" s="217">
        <v>137.78637122000922</v>
      </c>
      <c r="C2165" s="211">
        <v>5.307104628835823E-2</v>
      </c>
      <c r="D2165" s="211">
        <v>0.1250453339300803</v>
      </c>
      <c r="E2165" s="211">
        <v>8.2725345899955116E-2</v>
      </c>
      <c r="F2165" s="211">
        <v>9.1108198375125071E-2</v>
      </c>
      <c r="G2165" s="211">
        <v>0.11547278338402463</v>
      </c>
      <c r="H2165" s="211">
        <v>0.1248660995805095</v>
      </c>
      <c r="I2165" s="211">
        <v>0.51383542618675593</v>
      </c>
      <c r="J2165" s="211">
        <v>0.45482833378994514</v>
      </c>
      <c r="K2165" s="211">
        <v>0.6335385306585184</v>
      </c>
      <c r="L2165" s="211">
        <v>0.27101132816120205</v>
      </c>
      <c r="M2165" s="211">
        <v>0.10580531236844351</v>
      </c>
      <c r="N2165" s="211">
        <v>0.42079884897642689</v>
      </c>
      <c r="O2165" s="211">
        <v>0.57555594680958833</v>
      </c>
      <c r="P2165" s="211">
        <v>6.9803191491442734E-2</v>
      </c>
      <c r="Q2165" s="211">
        <v>0.12484706620576311</v>
      </c>
      <c r="R2165" s="211">
        <v>0.44097774506942117</v>
      </c>
      <c r="S2165" s="211">
        <v>0.30103581650325623</v>
      </c>
      <c r="T2165" s="211">
        <v>0.59007843939804583</v>
      </c>
      <c r="U2165" s="211">
        <v>0.44777693505376048</v>
      </c>
      <c r="V2165" s="211">
        <v>7.9867476298056669E-2</v>
      </c>
      <c r="W2165" s="211">
        <v>0.56365457828296739</v>
      </c>
      <c r="X2165" s="211">
        <v>0.26571057270419779</v>
      </c>
      <c r="Y2165" s="211">
        <v>0.63993035888516292</v>
      </c>
      <c r="Z2165" s="211">
        <v>0.14639563717581938</v>
      </c>
      <c r="AA2165" s="212">
        <v>0.12021183926710419</v>
      </c>
    </row>
    <row r="2166" spans="1:27" x14ac:dyDescent="0.35">
      <c r="A2166" s="210" t="s">
        <v>2842</v>
      </c>
      <c r="B2166" s="217">
        <v>107.31108179187163</v>
      </c>
      <c r="C2166" s="211">
        <v>4.8757835319335432E-2</v>
      </c>
      <c r="D2166" s="211">
        <v>0.12453917060718109</v>
      </c>
      <c r="E2166" s="211">
        <v>7.1278130052159688E-2</v>
      </c>
      <c r="F2166" s="211">
        <v>0.11374814836132505</v>
      </c>
      <c r="G2166" s="211">
        <v>0.11839162067761543</v>
      </c>
      <c r="H2166" s="211">
        <v>0.10899870313673074</v>
      </c>
      <c r="I2166" s="211">
        <v>0.50686122950188539</v>
      </c>
      <c r="J2166" s="211">
        <v>0.42529978863129897</v>
      </c>
      <c r="K2166" s="211">
        <v>0.58485172871912006</v>
      </c>
      <c r="L2166" s="211">
        <v>0.27552388999631067</v>
      </c>
      <c r="M2166" s="211">
        <v>9.3719742226544334E-2</v>
      </c>
      <c r="N2166" s="211">
        <v>0.38737885988706267</v>
      </c>
      <c r="O2166" s="211">
        <v>0.64978772142169094</v>
      </c>
      <c r="P2166" s="211">
        <v>6.3447431760213543E-2</v>
      </c>
      <c r="Q2166" s="211">
        <v>7.4281484865389019E-2</v>
      </c>
      <c r="R2166" s="211">
        <v>0.43671438798413498</v>
      </c>
      <c r="S2166" s="211">
        <v>0.31062586303658846</v>
      </c>
      <c r="T2166" s="211">
        <v>0.52874801149478168</v>
      </c>
      <c r="U2166" s="211">
        <v>0.46644276122013234</v>
      </c>
      <c r="V2166" s="211">
        <v>5.866609425436442E-2</v>
      </c>
      <c r="W2166" s="211">
        <v>0.49748049005868034</v>
      </c>
      <c r="X2166" s="211">
        <v>0.32445414371323811</v>
      </c>
      <c r="Y2166" s="211">
        <v>0.66158205581652441</v>
      </c>
      <c r="Z2166" s="211">
        <v>0.14909290844659068</v>
      </c>
      <c r="AA2166" s="212">
        <v>0.11972698244039405</v>
      </c>
    </row>
    <row r="2167" spans="1:27" x14ac:dyDescent="0.35">
      <c r="A2167" s="210" t="s">
        <v>2843</v>
      </c>
      <c r="B2167" s="217">
        <v>118.19663467627439</v>
      </c>
      <c r="C2167" s="211">
        <v>6.117051989460557E-2</v>
      </c>
      <c r="D2167" s="211">
        <v>0.12571469597045115</v>
      </c>
      <c r="E2167" s="211">
        <v>7.9002305691429284E-2</v>
      </c>
      <c r="F2167" s="211">
        <v>0.10191787745378801</v>
      </c>
      <c r="G2167" s="211">
        <v>0.11967025847894083</v>
      </c>
      <c r="H2167" s="211">
        <v>0.11947482289513289</v>
      </c>
      <c r="I2167" s="211">
        <v>0.4898472392963204</v>
      </c>
      <c r="J2167" s="211">
        <v>0.41923722055561297</v>
      </c>
      <c r="K2167" s="211">
        <v>0.56234151475167249</v>
      </c>
      <c r="L2167" s="211">
        <v>0.27547296681333022</v>
      </c>
      <c r="M2167" s="211">
        <v>9.0660329902176637E-2</v>
      </c>
      <c r="N2167" s="211">
        <v>0.3496160959195348</v>
      </c>
      <c r="O2167" s="211">
        <v>0.55332371615132603</v>
      </c>
      <c r="P2167" s="211">
        <v>6.2946458749961229E-2</v>
      </c>
      <c r="Q2167" s="211">
        <v>6.1401481232914168E-2</v>
      </c>
      <c r="R2167" s="211">
        <v>0.38753092021499913</v>
      </c>
      <c r="S2167" s="211">
        <v>0.43184990183261196</v>
      </c>
      <c r="T2167" s="211">
        <v>0.52762083438718277</v>
      </c>
      <c r="U2167" s="211">
        <v>0.42615810789111735</v>
      </c>
      <c r="V2167" s="211">
        <v>0.11862075116103801</v>
      </c>
      <c r="W2167" s="211">
        <v>0.58550482812756877</v>
      </c>
      <c r="X2167" s="211">
        <v>0.42159140148808005</v>
      </c>
      <c r="Y2167" s="211">
        <v>0.60210168786983398</v>
      </c>
      <c r="Z2167" s="211">
        <v>0.1408486292788648</v>
      </c>
      <c r="AA2167" s="212">
        <v>0.12241729233704167</v>
      </c>
    </row>
    <row r="2168" spans="1:27" x14ac:dyDescent="0.35">
      <c r="A2168" s="210" t="s">
        <v>2844</v>
      </c>
      <c r="B2168" s="217">
        <v>147.58055965274869</v>
      </c>
      <c r="C2168" s="211">
        <v>7.2732090366606536E-2</v>
      </c>
      <c r="D2168" s="211">
        <v>0.12324684676468109</v>
      </c>
      <c r="E2168" s="211">
        <v>7.2437229635989406E-2</v>
      </c>
      <c r="F2168" s="211">
        <v>0.11470801990793689</v>
      </c>
      <c r="G2168" s="211">
        <v>0.12516912048403719</v>
      </c>
      <c r="H2168" s="211">
        <v>0.1092668352007781</v>
      </c>
      <c r="I2168" s="211">
        <v>0.5263557972083317</v>
      </c>
      <c r="J2168" s="211">
        <v>0.48823835017474382</v>
      </c>
      <c r="K2168" s="211">
        <v>0.63626735318926708</v>
      </c>
      <c r="L2168" s="211">
        <v>0.27973157499452905</v>
      </c>
      <c r="M2168" s="211">
        <v>9.6443748606639762E-2</v>
      </c>
      <c r="N2168" s="211">
        <v>0.5205368899341144</v>
      </c>
      <c r="O2168" s="211">
        <v>0.61800452518004534</v>
      </c>
      <c r="P2168" s="211">
        <v>6.1218439204854529E-2</v>
      </c>
      <c r="Q2168" s="211">
        <v>0.11046493563402457</v>
      </c>
      <c r="R2168" s="211">
        <v>0.3646514259791942</v>
      </c>
      <c r="S2168" s="211">
        <v>0.30363443136913526</v>
      </c>
      <c r="T2168" s="211">
        <v>0.46887724505215073</v>
      </c>
      <c r="U2168" s="211">
        <v>0.51775742061175622</v>
      </c>
      <c r="V2168" s="211">
        <v>0.11883687286024193</v>
      </c>
      <c r="W2168" s="211">
        <v>0.51888936570489597</v>
      </c>
      <c r="X2168" s="211">
        <v>0.28429795321206691</v>
      </c>
      <c r="Y2168" s="211">
        <v>0.68656428253363511</v>
      </c>
      <c r="Z2168" s="211">
        <v>0.14801878712215613</v>
      </c>
      <c r="AA2168" s="212">
        <v>0.12045245954411761</v>
      </c>
    </row>
    <row r="2169" spans="1:27" x14ac:dyDescent="0.35">
      <c r="A2169" s="210" t="s">
        <v>2845</v>
      </c>
      <c r="B2169" s="217">
        <v>114.61416889080516</v>
      </c>
      <c r="C2169" s="211">
        <v>6.9813036150218277E-2</v>
      </c>
      <c r="D2169" s="211">
        <v>0.11943852109358913</v>
      </c>
      <c r="E2169" s="211">
        <v>6.9759569899513221E-2</v>
      </c>
      <c r="F2169" s="211">
        <v>8.4137384873812934E-2</v>
      </c>
      <c r="G2169" s="211">
        <v>0.12490494691035937</v>
      </c>
      <c r="H2169" s="211">
        <v>0.11661560475416599</v>
      </c>
      <c r="I2169" s="211">
        <v>0.41995463959403073</v>
      </c>
      <c r="J2169" s="211">
        <v>0.44213227452563841</v>
      </c>
      <c r="K2169" s="211">
        <v>0.64103755566432929</v>
      </c>
      <c r="L2169" s="211">
        <v>0.27087538749059736</v>
      </c>
      <c r="M2169" s="211">
        <v>9.7903981551127311E-2</v>
      </c>
      <c r="N2169" s="211">
        <v>0.46425796860071877</v>
      </c>
      <c r="O2169" s="211">
        <v>0.59549846881324098</v>
      </c>
      <c r="P2169" s="211">
        <v>6.7470622472855138E-2</v>
      </c>
      <c r="Q2169" s="211">
        <v>0.1238146240116324</v>
      </c>
      <c r="R2169" s="211">
        <v>0.43473252280679292</v>
      </c>
      <c r="S2169" s="211">
        <v>0.33190600900327794</v>
      </c>
      <c r="T2169" s="211">
        <v>0.56859321744161462</v>
      </c>
      <c r="U2169" s="211">
        <v>0.35991620207541725</v>
      </c>
      <c r="V2169" s="211">
        <v>7.2351986266896262E-2</v>
      </c>
      <c r="W2169" s="211">
        <v>0.54110892032875402</v>
      </c>
      <c r="X2169" s="211">
        <v>0.27954044998352567</v>
      </c>
      <c r="Y2169" s="211">
        <v>0.61839173263423963</v>
      </c>
      <c r="Z2169" s="211">
        <v>0.1486400360684319</v>
      </c>
      <c r="AA2169" s="212">
        <v>0.12087105086916017</v>
      </c>
    </row>
    <row r="2170" spans="1:27" x14ac:dyDescent="0.35">
      <c r="A2170" s="210" t="s">
        <v>2846</v>
      </c>
      <c r="B2170" s="217">
        <v>128.28037175188933</v>
      </c>
      <c r="C2170" s="211">
        <v>6.2049268036299524E-2</v>
      </c>
      <c r="D2170" s="211">
        <v>0.12945265362547154</v>
      </c>
      <c r="E2170" s="211">
        <v>6.842768407092982E-2</v>
      </c>
      <c r="F2170" s="211">
        <v>0.1042186975610328</v>
      </c>
      <c r="G2170" s="211">
        <v>0.12112082445205025</v>
      </c>
      <c r="H2170" s="211">
        <v>0.12585733036477109</v>
      </c>
      <c r="I2170" s="211">
        <v>0.48037175879075122</v>
      </c>
      <c r="J2170" s="211">
        <v>0.42832247754555897</v>
      </c>
      <c r="K2170" s="211">
        <v>0.57392457177071987</v>
      </c>
      <c r="L2170" s="211">
        <v>0.27908821790968563</v>
      </c>
      <c r="M2170" s="211">
        <v>9.3624109872842864E-2</v>
      </c>
      <c r="N2170" s="211">
        <v>0.45302101652168525</v>
      </c>
      <c r="O2170" s="211">
        <v>0.68133565071228386</v>
      </c>
      <c r="P2170" s="211">
        <v>6.6135967805889581E-2</v>
      </c>
      <c r="Q2170" s="211">
        <v>0.14555724748334437</v>
      </c>
      <c r="R2170" s="211">
        <v>0.44145264275753282</v>
      </c>
      <c r="S2170" s="211">
        <v>0.36497239501410195</v>
      </c>
      <c r="T2170" s="211">
        <v>0.53795913677559104</v>
      </c>
      <c r="U2170" s="211">
        <v>0.37009526295475992</v>
      </c>
      <c r="V2170" s="211">
        <v>9.9026370443930548E-2</v>
      </c>
      <c r="W2170" s="211">
        <v>0.52427933206220179</v>
      </c>
      <c r="X2170" s="211">
        <v>0.31927977154900522</v>
      </c>
      <c r="Y2170" s="211">
        <v>0.60553117905590859</v>
      </c>
      <c r="Z2170" s="211">
        <v>0.14444833770462578</v>
      </c>
      <c r="AA2170" s="212">
        <v>0.11546115357138587</v>
      </c>
    </row>
    <row r="2171" spans="1:27" x14ac:dyDescent="0.35">
      <c r="A2171" s="210" t="s">
        <v>2847</v>
      </c>
      <c r="B2171" s="217">
        <v>136.64605271356533</v>
      </c>
      <c r="C2171" s="211">
        <v>8.0904926458433835E-2</v>
      </c>
      <c r="D2171" s="211">
        <v>0.12553442103273341</v>
      </c>
      <c r="E2171" s="211">
        <v>8.921797973845319E-2</v>
      </c>
      <c r="F2171" s="211">
        <v>0.10906156053399521</v>
      </c>
      <c r="G2171" s="211">
        <v>0.11629603002315632</v>
      </c>
      <c r="H2171" s="211">
        <v>0.11046161118328683</v>
      </c>
      <c r="I2171" s="211">
        <v>0.43744833063200023</v>
      </c>
      <c r="J2171" s="211">
        <v>0.41276664910469663</v>
      </c>
      <c r="K2171" s="211">
        <v>0.6337618822937825</v>
      </c>
      <c r="L2171" s="211">
        <v>0.27691838659435319</v>
      </c>
      <c r="M2171" s="211">
        <v>9.7158988637295357E-2</v>
      </c>
      <c r="N2171" s="211">
        <v>0.41098585528544418</v>
      </c>
      <c r="O2171" s="211">
        <v>0.7109142925837203</v>
      </c>
      <c r="P2171" s="211">
        <v>7.1170486101114427E-2</v>
      </c>
      <c r="Q2171" s="211">
        <v>7.3316957590422671E-2</v>
      </c>
      <c r="R2171" s="211">
        <v>0.43942588929806553</v>
      </c>
      <c r="S2171" s="211">
        <v>0.32900184183574832</v>
      </c>
      <c r="T2171" s="211">
        <v>0.59565962607745504</v>
      </c>
      <c r="U2171" s="211">
        <v>0.35133087495188398</v>
      </c>
      <c r="V2171" s="211">
        <v>8.9589439719698058E-2</v>
      </c>
      <c r="W2171" s="211">
        <v>0.54693467224691261</v>
      </c>
      <c r="X2171" s="211">
        <v>0.28796846037990953</v>
      </c>
      <c r="Y2171" s="211">
        <v>0.67007945873243302</v>
      </c>
      <c r="Z2171" s="211">
        <v>0.14431293114440613</v>
      </c>
      <c r="AA2171" s="212">
        <v>0.12094020422281754</v>
      </c>
    </row>
    <row r="2172" spans="1:27" x14ac:dyDescent="0.35">
      <c r="A2172" s="210" t="s">
        <v>2848</v>
      </c>
      <c r="B2172" s="217">
        <v>146.60858770297139</v>
      </c>
      <c r="C2172" s="211">
        <v>6.9234095791204334E-2</v>
      </c>
      <c r="D2172" s="211">
        <v>0.11456522752545437</v>
      </c>
      <c r="E2172" s="211">
        <v>7.5728142137276314E-2</v>
      </c>
      <c r="F2172" s="211">
        <v>9.6976353040463564E-2</v>
      </c>
      <c r="G2172" s="211">
        <v>0.12336672369193434</v>
      </c>
      <c r="H2172" s="211">
        <v>0.12044888431390771</v>
      </c>
      <c r="I2172" s="211">
        <v>0.43100820848592297</v>
      </c>
      <c r="J2172" s="211">
        <v>0.49805435872683679</v>
      </c>
      <c r="K2172" s="211">
        <v>0.637454574096469</v>
      </c>
      <c r="L2172" s="211">
        <v>0.27860511213488065</v>
      </c>
      <c r="M2172" s="211">
        <v>0.10172012483339775</v>
      </c>
      <c r="N2172" s="211">
        <v>0.44540584395557592</v>
      </c>
      <c r="O2172" s="211">
        <v>0.62626242100421181</v>
      </c>
      <c r="P2172" s="211">
        <v>6.3828891884932015E-2</v>
      </c>
      <c r="Q2172" s="211">
        <v>9.9869308141706289E-2</v>
      </c>
      <c r="R2172" s="211">
        <v>0.42939378771111009</v>
      </c>
      <c r="S2172" s="211">
        <v>0.33132168605875029</v>
      </c>
      <c r="T2172" s="211">
        <v>0.59736877851471959</v>
      </c>
      <c r="U2172" s="211">
        <v>0.41434133675209256</v>
      </c>
      <c r="V2172" s="211">
        <v>0.10610283386056885</v>
      </c>
      <c r="W2172" s="211">
        <v>0.52341989833161451</v>
      </c>
      <c r="X2172" s="211">
        <v>0.41977175489607921</v>
      </c>
      <c r="Y2172" s="211">
        <v>0.64861632539921699</v>
      </c>
      <c r="Z2172" s="211">
        <v>0.14278204579038925</v>
      </c>
      <c r="AA2172" s="212">
        <v>0.11262589542787731</v>
      </c>
    </row>
    <row r="2173" spans="1:27" x14ac:dyDescent="0.35">
      <c r="A2173" s="210" t="s">
        <v>2849</v>
      </c>
      <c r="B2173" s="217">
        <v>148.98754757742429</v>
      </c>
      <c r="C2173" s="211">
        <v>5.9538615024018873E-2</v>
      </c>
      <c r="D2173" s="211">
        <v>0.13062988884713528</v>
      </c>
      <c r="E2173" s="211">
        <v>7.343732464478625E-2</v>
      </c>
      <c r="F2173" s="211">
        <v>7.4385971284630925E-2</v>
      </c>
      <c r="G2173" s="211">
        <v>0.11945723962880213</v>
      </c>
      <c r="H2173" s="211">
        <v>0.11728498011998621</v>
      </c>
      <c r="I2173" s="211">
        <v>0.51947127214966571</v>
      </c>
      <c r="J2173" s="211">
        <v>0.40912498569021311</v>
      </c>
      <c r="K2173" s="211">
        <v>0.63462019555564964</v>
      </c>
      <c r="L2173" s="211">
        <v>0.27532400930989642</v>
      </c>
      <c r="M2173" s="211">
        <v>0.10287831601373637</v>
      </c>
      <c r="N2173" s="211">
        <v>0.42240407164409377</v>
      </c>
      <c r="O2173" s="211">
        <v>0.78265701394844311</v>
      </c>
      <c r="P2173" s="211">
        <v>6.5635344950472865E-2</v>
      </c>
      <c r="Q2173" s="211">
        <v>8.7316053292062351E-2</v>
      </c>
      <c r="R2173" s="211">
        <v>0.46916586299339774</v>
      </c>
      <c r="S2173" s="211">
        <v>0.32203518468339953</v>
      </c>
      <c r="T2173" s="211">
        <v>0.486395087840853</v>
      </c>
      <c r="U2173" s="211">
        <v>0.46846795074038217</v>
      </c>
      <c r="V2173" s="211">
        <v>9.3169481602899146E-2</v>
      </c>
      <c r="W2173" s="211">
        <v>0.62330400740287473</v>
      </c>
      <c r="X2173" s="211">
        <v>0.23947652797052352</v>
      </c>
      <c r="Y2173" s="211">
        <v>0.61685632215396091</v>
      </c>
      <c r="Z2173" s="211">
        <v>0.14904320324176598</v>
      </c>
      <c r="AA2173" s="212">
        <v>0.11168070410512083</v>
      </c>
    </row>
    <row r="2174" spans="1:27" x14ac:dyDescent="0.35">
      <c r="A2174" s="210" t="s">
        <v>2850</v>
      </c>
      <c r="B2174" s="217">
        <v>134.5315536694695</v>
      </c>
      <c r="C2174" s="211">
        <v>6.1477353738842395E-2</v>
      </c>
      <c r="D2174" s="211">
        <v>0.12172357658642879</v>
      </c>
      <c r="E2174" s="211">
        <v>7.4215776450181764E-2</v>
      </c>
      <c r="F2174" s="211">
        <v>8.9889415019312663E-2</v>
      </c>
      <c r="G2174" s="211">
        <v>0.1186443662992729</v>
      </c>
      <c r="H2174" s="211">
        <v>0.10989807647510906</v>
      </c>
      <c r="I2174" s="211">
        <v>0.50997201012493032</v>
      </c>
      <c r="J2174" s="211">
        <v>0.46515660633725953</v>
      </c>
      <c r="K2174" s="211">
        <v>0.62082465328589698</v>
      </c>
      <c r="L2174" s="211">
        <v>0.26695018310526114</v>
      </c>
      <c r="M2174" s="211">
        <v>0.10393489700201063</v>
      </c>
      <c r="N2174" s="211">
        <v>0.38802102311025216</v>
      </c>
      <c r="O2174" s="211">
        <v>0.72030609397918566</v>
      </c>
      <c r="P2174" s="211">
        <v>6.9018069970718854E-2</v>
      </c>
      <c r="Q2174" s="211">
        <v>0.10484499548299396</v>
      </c>
      <c r="R2174" s="211">
        <v>0.41836181215084045</v>
      </c>
      <c r="S2174" s="211">
        <v>0.31027139277077731</v>
      </c>
      <c r="T2174" s="211">
        <v>0.58289789167223049</v>
      </c>
      <c r="U2174" s="211">
        <v>0.39851381190222235</v>
      </c>
      <c r="V2174" s="211">
        <v>9.8074640177602063E-2</v>
      </c>
      <c r="W2174" s="211">
        <v>0.56466070233903931</v>
      </c>
      <c r="X2174" s="211">
        <v>0.24487340615410691</v>
      </c>
      <c r="Y2174" s="211">
        <v>0.60586677957488821</v>
      </c>
      <c r="Z2174" s="211">
        <v>0.14207658027447279</v>
      </c>
      <c r="AA2174" s="212">
        <v>0.1199240252681243</v>
      </c>
    </row>
    <row r="2175" spans="1:27" x14ac:dyDescent="0.35">
      <c r="A2175" s="210" t="s">
        <v>2851</v>
      </c>
      <c r="B2175" s="217">
        <v>125.77555863890487</v>
      </c>
      <c r="C2175" s="211">
        <v>6.3317396112852947E-2</v>
      </c>
      <c r="D2175" s="211">
        <v>0.12692080046997828</v>
      </c>
      <c r="E2175" s="211">
        <v>6.8486125556828564E-2</v>
      </c>
      <c r="F2175" s="211">
        <v>0.1148807875101759</v>
      </c>
      <c r="G2175" s="211">
        <v>0.12169496309688703</v>
      </c>
      <c r="H2175" s="211">
        <v>0.12520618678692833</v>
      </c>
      <c r="I2175" s="211">
        <v>0.46144614085480307</v>
      </c>
      <c r="J2175" s="211">
        <v>0.43814756805309557</v>
      </c>
      <c r="K2175" s="211">
        <v>0.61741008493552907</v>
      </c>
      <c r="L2175" s="211">
        <v>0.28224316976590702</v>
      </c>
      <c r="M2175" s="211">
        <v>8.7788762470066492E-2</v>
      </c>
      <c r="N2175" s="211">
        <v>0.39961216560005547</v>
      </c>
      <c r="O2175" s="211">
        <v>0.54198485144819752</v>
      </c>
      <c r="P2175" s="211">
        <v>6.9973935573257443E-2</v>
      </c>
      <c r="Q2175" s="211">
        <v>7.72124436594714E-2</v>
      </c>
      <c r="R2175" s="211">
        <v>0.40821710495693553</v>
      </c>
      <c r="S2175" s="211">
        <v>0.31250080042002615</v>
      </c>
      <c r="T2175" s="211">
        <v>0.50287290178342081</v>
      </c>
      <c r="U2175" s="211">
        <v>0.4510607197573348</v>
      </c>
      <c r="V2175" s="211">
        <v>9.7344188592559638E-2</v>
      </c>
      <c r="W2175" s="211">
        <v>0.46122633877051022</v>
      </c>
      <c r="X2175" s="211">
        <v>0.32920761155604533</v>
      </c>
      <c r="Y2175" s="211">
        <v>0.60306319216585336</v>
      </c>
      <c r="Z2175" s="211">
        <v>0.14600404428463445</v>
      </c>
      <c r="AA2175" s="212">
        <v>0.11786378884011808</v>
      </c>
    </row>
    <row r="2176" spans="1:27" x14ac:dyDescent="0.35">
      <c r="A2176" s="210" t="s">
        <v>2852</v>
      </c>
      <c r="B2176" s="217">
        <v>125.5464910075155</v>
      </c>
      <c r="C2176" s="211">
        <v>6.0240163822460335E-2</v>
      </c>
      <c r="D2176" s="211">
        <v>0.12949547408445961</v>
      </c>
      <c r="E2176" s="211">
        <v>8.5953744305370325E-2</v>
      </c>
      <c r="F2176" s="211">
        <v>7.1880875249542522E-2</v>
      </c>
      <c r="G2176" s="211">
        <v>0.11653650561151943</v>
      </c>
      <c r="H2176" s="211">
        <v>0.12382726978301281</v>
      </c>
      <c r="I2176" s="211">
        <v>0.46183785371836261</v>
      </c>
      <c r="J2176" s="211">
        <v>0.42710326140304733</v>
      </c>
      <c r="K2176" s="211">
        <v>0.59827652668298903</v>
      </c>
      <c r="L2176" s="211">
        <v>0.27417908210108749</v>
      </c>
      <c r="M2176" s="211">
        <v>8.8907916853336877E-2</v>
      </c>
      <c r="N2176" s="211">
        <v>0.36141290834495482</v>
      </c>
      <c r="O2176" s="211">
        <v>0.7579829466346355</v>
      </c>
      <c r="P2176" s="211">
        <v>6.9675919214247026E-2</v>
      </c>
      <c r="Q2176" s="211">
        <v>9.4382651471810311E-2</v>
      </c>
      <c r="R2176" s="211">
        <v>0.39598146779401</v>
      </c>
      <c r="S2176" s="211">
        <v>0.28324101942243285</v>
      </c>
      <c r="T2176" s="211">
        <v>0.53656619628301572</v>
      </c>
      <c r="U2176" s="211">
        <v>0.4019385057551389</v>
      </c>
      <c r="V2176" s="211">
        <v>0.10227964489119989</v>
      </c>
      <c r="W2176" s="211">
        <v>0.51550404589801724</v>
      </c>
      <c r="X2176" s="211">
        <v>0.2589480004140492</v>
      </c>
      <c r="Y2176" s="211">
        <v>0.6165299033785453</v>
      </c>
      <c r="Z2176" s="211">
        <v>0.14684757612981347</v>
      </c>
      <c r="AA2176" s="212">
        <v>0.12506228625415683</v>
      </c>
    </row>
    <row r="2177" spans="1:27" x14ac:dyDescent="0.35">
      <c r="A2177" s="210" t="s">
        <v>2853</v>
      </c>
      <c r="B2177" s="217">
        <v>183.25173209102152</v>
      </c>
      <c r="C2177" s="211">
        <v>8.3001108864666814E-2</v>
      </c>
      <c r="D2177" s="211">
        <v>0.12328690920723505</v>
      </c>
      <c r="E2177" s="211">
        <v>7.6016409229003462E-2</v>
      </c>
      <c r="F2177" s="211">
        <v>0.10065923089934463</v>
      </c>
      <c r="G2177" s="211">
        <v>0.11329492829567793</v>
      </c>
      <c r="H2177" s="211">
        <v>0.12283100326723136</v>
      </c>
      <c r="I2177" s="211">
        <v>0.4621292092148257</v>
      </c>
      <c r="J2177" s="211">
        <v>0.48943976047746313</v>
      </c>
      <c r="K2177" s="211">
        <v>0.54794012651201884</v>
      </c>
      <c r="L2177" s="211">
        <v>0.27518097678845438</v>
      </c>
      <c r="M2177" s="211">
        <v>9.7716928037650364E-2</v>
      </c>
      <c r="N2177" s="211">
        <v>0.42850493053044808</v>
      </c>
      <c r="O2177" s="211">
        <v>0.75874129935873391</v>
      </c>
      <c r="P2177" s="211">
        <v>7.3180946042930892E-2</v>
      </c>
      <c r="Q2177" s="211">
        <v>6.2947152851208693E-2</v>
      </c>
      <c r="R2177" s="211">
        <v>0.44776671261383327</v>
      </c>
      <c r="S2177" s="211">
        <v>0.30042095653732848</v>
      </c>
      <c r="T2177" s="211">
        <v>0.60939332890369424</v>
      </c>
      <c r="U2177" s="211">
        <v>0.54294000546439203</v>
      </c>
      <c r="V2177" s="211">
        <v>0.16021741025289157</v>
      </c>
      <c r="W2177" s="211">
        <v>0.58705047754180539</v>
      </c>
      <c r="X2177" s="211">
        <v>0.25614306389385078</v>
      </c>
      <c r="Y2177" s="211">
        <v>0.6733767072689919</v>
      </c>
      <c r="Z2177" s="211">
        <v>0.14560264456814859</v>
      </c>
      <c r="AA2177" s="212">
        <v>0.12225515051886074</v>
      </c>
    </row>
    <row r="2178" spans="1:27" x14ac:dyDescent="0.35">
      <c r="A2178" s="210" t="s">
        <v>2854</v>
      </c>
      <c r="B2178" s="217">
        <v>116.76747566895246</v>
      </c>
      <c r="C2178" s="211">
        <v>6.8262475591072541E-2</v>
      </c>
      <c r="D2178" s="211">
        <v>0.12091335259607493</v>
      </c>
      <c r="E2178" s="211">
        <v>8.0746411605741961E-2</v>
      </c>
      <c r="F2178" s="211">
        <v>0.10522309773502639</v>
      </c>
      <c r="G2178" s="211">
        <v>0.12094150155523507</v>
      </c>
      <c r="H2178" s="211">
        <v>0.10794127044272989</v>
      </c>
      <c r="I2178" s="211">
        <v>0.46942188830204046</v>
      </c>
      <c r="J2178" s="211">
        <v>0.47593151170977943</v>
      </c>
      <c r="K2178" s="211">
        <v>0.6128517451694403</v>
      </c>
      <c r="L2178" s="211">
        <v>0.27816775047594222</v>
      </c>
      <c r="M2178" s="211">
        <v>8.3735059257481245E-2</v>
      </c>
      <c r="N2178" s="211">
        <v>0.40467291132338762</v>
      </c>
      <c r="O2178" s="211">
        <v>0.68852505707742728</v>
      </c>
      <c r="P2178" s="211">
        <v>6.2391695036380646E-2</v>
      </c>
      <c r="Q2178" s="211">
        <v>5.9673476251940305E-2</v>
      </c>
      <c r="R2178" s="211">
        <v>0.40536111478679449</v>
      </c>
      <c r="S2178" s="211">
        <v>0.34324979985556758</v>
      </c>
      <c r="T2178" s="211">
        <v>0.50860573842025203</v>
      </c>
      <c r="U2178" s="211">
        <v>0.48644855860315861</v>
      </c>
      <c r="V2178" s="211">
        <v>8.9063066438680061E-2</v>
      </c>
      <c r="W2178" s="211">
        <v>0.53254343192319264</v>
      </c>
      <c r="X2178" s="211">
        <v>0.32154629772705579</v>
      </c>
      <c r="Y2178" s="211">
        <v>0.58612717455774754</v>
      </c>
      <c r="Z2178" s="211">
        <v>0.14466606650293673</v>
      </c>
      <c r="AA2178" s="212">
        <v>0.12192337985275847</v>
      </c>
    </row>
    <row r="2179" spans="1:27" x14ac:dyDescent="0.35">
      <c r="A2179" s="210" t="s">
        <v>2855</v>
      </c>
      <c r="B2179" s="217">
        <v>138.29969614685152</v>
      </c>
      <c r="C2179" s="211">
        <v>5.7805667600392817E-2</v>
      </c>
      <c r="D2179" s="211">
        <v>0.12296964848871374</v>
      </c>
      <c r="E2179" s="211">
        <v>7.2824414686157857E-2</v>
      </c>
      <c r="F2179" s="211">
        <v>9.1355436319342356E-2</v>
      </c>
      <c r="G2179" s="211">
        <v>0.11364473396169819</v>
      </c>
      <c r="H2179" s="211">
        <v>0.11727082654282128</v>
      </c>
      <c r="I2179" s="211">
        <v>0.46690551139075487</v>
      </c>
      <c r="J2179" s="211">
        <v>0.42927133311359122</v>
      </c>
      <c r="K2179" s="211">
        <v>0.56653887044216611</v>
      </c>
      <c r="L2179" s="211">
        <v>0.27488034819910506</v>
      </c>
      <c r="M2179" s="211">
        <v>8.2136867839926436E-2</v>
      </c>
      <c r="N2179" s="211">
        <v>0.49751143592139685</v>
      </c>
      <c r="O2179" s="211">
        <v>0.75999173407484277</v>
      </c>
      <c r="P2179" s="211">
        <v>7.0705058549704852E-2</v>
      </c>
      <c r="Q2179" s="211">
        <v>6.4349064585810689E-2</v>
      </c>
      <c r="R2179" s="211">
        <v>0.45584895220890459</v>
      </c>
      <c r="S2179" s="211">
        <v>0.30164417020156981</v>
      </c>
      <c r="T2179" s="211">
        <v>0.49788964270402453</v>
      </c>
      <c r="U2179" s="211">
        <v>0.49857785612623384</v>
      </c>
      <c r="V2179" s="211">
        <v>0.10960512672739804</v>
      </c>
      <c r="W2179" s="211">
        <v>0.57657582414247766</v>
      </c>
      <c r="X2179" s="211">
        <v>0.34332353470611621</v>
      </c>
      <c r="Y2179" s="211">
        <v>0.59099723475742416</v>
      </c>
      <c r="Z2179" s="211">
        <v>0.14783619978595464</v>
      </c>
      <c r="AA2179" s="212">
        <v>0.11921091663856237</v>
      </c>
    </row>
    <row r="2180" spans="1:27" x14ac:dyDescent="0.35">
      <c r="A2180" s="210" t="s">
        <v>2856</v>
      </c>
      <c r="B2180" s="217">
        <v>163.75236062920234</v>
      </c>
      <c r="C2180" s="211">
        <v>6.3286520756095893E-2</v>
      </c>
      <c r="D2180" s="211">
        <v>0.12335682511796033</v>
      </c>
      <c r="E2180" s="211">
        <v>7.414987188454307E-2</v>
      </c>
      <c r="F2180" s="211">
        <v>0.11145292815344184</v>
      </c>
      <c r="G2180" s="211">
        <v>0.12616737821732302</v>
      </c>
      <c r="H2180" s="211">
        <v>0.11928671968242494</v>
      </c>
      <c r="I2180" s="211">
        <v>0.533697414513714</v>
      </c>
      <c r="J2180" s="211">
        <v>0.46050454627356358</v>
      </c>
      <c r="K2180" s="211">
        <v>0.6078680728673157</v>
      </c>
      <c r="L2180" s="211">
        <v>0.27080500697344839</v>
      </c>
      <c r="M2180" s="211">
        <v>0.1002072660844336</v>
      </c>
      <c r="N2180" s="211">
        <v>0.39930674522712095</v>
      </c>
      <c r="O2180" s="211">
        <v>0.77146964829789832</v>
      </c>
      <c r="P2180" s="211">
        <v>6.4572472415934529E-2</v>
      </c>
      <c r="Q2180" s="211">
        <v>0.10591755194103769</v>
      </c>
      <c r="R2180" s="211">
        <v>0.47665804501735481</v>
      </c>
      <c r="S2180" s="211">
        <v>0.43605338300126117</v>
      </c>
      <c r="T2180" s="211">
        <v>0.50457913574994451</v>
      </c>
      <c r="U2180" s="211">
        <v>0.54129190894457513</v>
      </c>
      <c r="V2180" s="211">
        <v>0.12575137518069282</v>
      </c>
      <c r="W2180" s="211">
        <v>0.57637379398290856</v>
      </c>
      <c r="X2180" s="211">
        <v>0.2529136588884523</v>
      </c>
      <c r="Y2180" s="211">
        <v>0.60033038873280054</v>
      </c>
      <c r="Z2180" s="211">
        <v>0.14911646511978716</v>
      </c>
      <c r="AA2180" s="212">
        <v>0.11387992526184257</v>
      </c>
    </row>
    <row r="2181" spans="1:27" x14ac:dyDescent="0.35">
      <c r="A2181" s="210" t="s">
        <v>2857</v>
      </c>
      <c r="B2181" s="217">
        <v>136.99485654426491</v>
      </c>
      <c r="C2181" s="211">
        <v>7.7103973532317044E-2</v>
      </c>
      <c r="D2181" s="211">
        <v>0.12595372604456251</v>
      </c>
      <c r="E2181" s="211">
        <v>7.6220521705434086E-2</v>
      </c>
      <c r="F2181" s="211">
        <v>0.1168592069850766</v>
      </c>
      <c r="G2181" s="211">
        <v>0.12366184411406343</v>
      </c>
      <c r="H2181" s="211">
        <v>0.11013714804289658</v>
      </c>
      <c r="I2181" s="211">
        <v>0.53092092690175696</v>
      </c>
      <c r="J2181" s="211">
        <v>0.43292308641729571</v>
      </c>
      <c r="K2181" s="211">
        <v>0.58352843762021023</v>
      </c>
      <c r="L2181" s="211">
        <v>0.27726046898442508</v>
      </c>
      <c r="M2181" s="211">
        <v>0.10410407650330712</v>
      </c>
      <c r="N2181" s="211">
        <v>0.50559531576266514</v>
      </c>
      <c r="O2181" s="211">
        <v>0.66686886725285177</v>
      </c>
      <c r="P2181" s="211">
        <v>6.1147291354524957E-2</v>
      </c>
      <c r="Q2181" s="211">
        <v>0.10250283305553884</v>
      </c>
      <c r="R2181" s="211">
        <v>0.36978635484014621</v>
      </c>
      <c r="S2181" s="211">
        <v>0.29381605683409218</v>
      </c>
      <c r="T2181" s="211">
        <v>0.54982307921746043</v>
      </c>
      <c r="U2181" s="211">
        <v>0.32737518093734597</v>
      </c>
      <c r="V2181" s="211">
        <v>0.1601065269142935</v>
      </c>
      <c r="W2181" s="211">
        <v>0.56671380364584745</v>
      </c>
      <c r="X2181" s="211">
        <v>0.35527447117242766</v>
      </c>
      <c r="Y2181" s="211">
        <v>0.58146142340445783</v>
      </c>
      <c r="Z2181" s="211">
        <v>0.14432593733882162</v>
      </c>
      <c r="AA2181" s="212">
        <v>0.11980605362382739</v>
      </c>
    </row>
    <row r="2182" spans="1:27" x14ac:dyDescent="0.35">
      <c r="A2182" s="210" t="s">
        <v>2858</v>
      </c>
      <c r="B2182" s="217">
        <v>128.74220464915453</v>
      </c>
      <c r="C2182" s="211">
        <v>6.0128233012551796E-2</v>
      </c>
      <c r="D2182" s="211">
        <v>0.12288611938872143</v>
      </c>
      <c r="E2182" s="211">
        <v>7.9073894327372246E-2</v>
      </c>
      <c r="F2182" s="211">
        <v>0.1027911393903865</v>
      </c>
      <c r="G2182" s="211">
        <v>0.12152661209346109</v>
      </c>
      <c r="H2182" s="211">
        <v>0.12746058724062748</v>
      </c>
      <c r="I2182" s="211">
        <v>0.49864194894775193</v>
      </c>
      <c r="J2182" s="211">
        <v>0.474000408254941</v>
      </c>
      <c r="K2182" s="211">
        <v>0.55924196234329926</v>
      </c>
      <c r="L2182" s="211">
        <v>0.2704713569305045</v>
      </c>
      <c r="M2182" s="211">
        <v>9.7963733609666981E-2</v>
      </c>
      <c r="N2182" s="211">
        <v>0.43686981189322327</v>
      </c>
      <c r="O2182" s="211">
        <v>0.66920005673393423</v>
      </c>
      <c r="P2182" s="211">
        <v>6.4441451430290467E-2</v>
      </c>
      <c r="Q2182" s="211">
        <v>0.11711542878642843</v>
      </c>
      <c r="R2182" s="211">
        <v>0.46361628496578294</v>
      </c>
      <c r="S2182" s="211">
        <v>0.32082946326343215</v>
      </c>
      <c r="T2182" s="211">
        <v>0.59683961250930806</v>
      </c>
      <c r="U2182" s="211">
        <v>0.34218326190992371</v>
      </c>
      <c r="V2182" s="211">
        <v>0.11714864483883235</v>
      </c>
      <c r="W2182" s="211">
        <v>0.5816376871714537</v>
      </c>
      <c r="X2182" s="211">
        <v>0.29252572436064728</v>
      </c>
      <c r="Y2182" s="211">
        <v>0.62917007615235487</v>
      </c>
      <c r="Z2182" s="211">
        <v>0.14652869946228328</v>
      </c>
      <c r="AA2182" s="212">
        <v>0.12096146779669369</v>
      </c>
    </row>
    <row r="2183" spans="1:27" x14ac:dyDescent="0.35">
      <c r="A2183" s="210" t="s">
        <v>2859</v>
      </c>
      <c r="B2183" s="217">
        <v>126.51632607791255</v>
      </c>
      <c r="C2183" s="211">
        <v>6.3891155531506025E-2</v>
      </c>
      <c r="D2183" s="211">
        <v>0.12656391467057113</v>
      </c>
      <c r="E2183" s="211">
        <v>6.9714139408018905E-2</v>
      </c>
      <c r="F2183" s="211">
        <v>9.8828872867071857E-2</v>
      </c>
      <c r="G2183" s="211">
        <v>0.12535021889885661</v>
      </c>
      <c r="H2183" s="211">
        <v>0.12173041970392426</v>
      </c>
      <c r="I2183" s="211">
        <v>0.51351417085679518</v>
      </c>
      <c r="J2183" s="211">
        <v>0.40420789831517745</v>
      </c>
      <c r="K2183" s="211">
        <v>0.59414030671960916</v>
      </c>
      <c r="L2183" s="211">
        <v>0.2816110153835551</v>
      </c>
      <c r="M2183" s="211">
        <v>0.10134298665800989</v>
      </c>
      <c r="N2183" s="211">
        <v>0.43347574742655826</v>
      </c>
      <c r="O2183" s="211">
        <v>0.73145419487844066</v>
      </c>
      <c r="P2183" s="211">
        <v>6.7955121118919021E-2</v>
      </c>
      <c r="Q2183" s="211">
        <v>5.0755564307551834E-2</v>
      </c>
      <c r="R2183" s="211">
        <v>0.38350875855957495</v>
      </c>
      <c r="S2183" s="211">
        <v>0.3779256890691487</v>
      </c>
      <c r="T2183" s="211">
        <v>0.55856590781924198</v>
      </c>
      <c r="U2183" s="211">
        <v>0.49636102679631666</v>
      </c>
      <c r="V2183" s="211">
        <v>8.4991943738530182E-2</v>
      </c>
      <c r="W2183" s="211">
        <v>0.52766739092746162</v>
      </c>
      <c r="X2183" s="211">
        <v>0.22561961154137605</v>
      </c>
      <c r="Y2183" s="211">
        <v>0.5474245168671189</v>
      </c>
      <c r="Z2183" s="211">
        <v>0.14761178005482772</v>
      </c>
      <c r="AA2183" s="212">
        <v>0.11922768995538961</v>
      </c>
    </row>
    <row r="2184" spans="1:27" x14ac:dyDescent="0.35">
      <c r="A2184" s="210" t="s">
        <v>2860</v>
      </c>
      <c r="B2184" s="217">
        <v>147.67281487673657</v>
      </c>
      <c r="C2184" s="211">
        <v>5.61323769630079E-2</v>
      </c>
      <c r="D2184" s="211">
        <v>0.12373094502959522</v>
      </c>
      <c r="E2184" s="211">
        <v>7.150104134805467E-2</v>
      </c>
      <c r="F2184" s="211">
        <v>0.10480390196051088</v>
      </c>
      <c r="G2184" s="211">
        <v>0.12138849337786792</v>
      </c>
      <c r="H2184" s="211">
        <v>0.12284698294912207</v>
      </c>
      <c r="I2184" s="211">
        <v>0.4704632782322376</v>
      </c>
      <c r="J2184" s="211">
        <v>0.48375445998924527</v>
      </c>
      <c r="K2184" s="211">
        <v>0.57928017782334851</v>
      </c>
      <c r="L2184" s="211">
        <v>0.27731475994058608</v>
      </c>
      <c r="M2184" s="211">
        <v>8.9142128394703896E-2</v>
      </c>
      <c r="N2184" s="211">
        <v>0.41834947482618751</v>
      </c>
      <c r="O2184" s="211">
        <v>0.666002860773386</v>
      </c>
      <c r="P2184" s="211">
        <v>7.0123769788690046E-2</v>
      </c>
      <c r="Q2184" s="211">
        <v>0.13129446379183488</v>
      </c>
      <c r="R2184" s="211">
        <v>0.39055400457945283</v>
      </c>
      <c r="S2184" s="211">
        <v>0.3636617857187705</v>
      </c>
      <c r="T2184" s="211">
        <v>0.54304061872026577</v>
      </c>
      <c r="U2184" s="211">
        <v>0.54404223367771976</v>
      </c>
      <c r="V2184" s="211">
        <v>0.12250121003547536</v>
      </c>
      <c r="W2184" s="211">
        <v>0.53829118694503908</v>
      </c>
      <c r="X2184" s="211">
        <v>0.36085921723854536</v>
      </c>
      <c r="Y2184" s="211">
        <v>0.58578898220525244</v>
      </c>
      <c r="Z2184" s="211">
        <v>0.14711494828450575</v>
      </c>
      <c r="AA2184" s="212">
        <v>0.12034638648281315</v>
      </c>
    </row>
    <row r="2185" spans="1:27" x14ac:dyDescent="0.35">
      <c r="A2185" s="210" t="s">
        <v>2861</v>
      </c>
      <c r="B2185" s="217">
        <v>114.48887169200283</v>
      </c>
      <c r="C2185" s="211">
        <v>4.7682303662476812E-2</v>
      </c>
      <c r="D2185" s="211">
        <v>0.11772427010921059</v>
      </c>
      <c r="E2185" s="211">
        <v>8.1725721320416347E-2</v>
      </c>
      <c r="F2185" s="211">
        <v>0.11679843949732892</v>
      </c>
      <c r="G2185" s="211">
        <v>0.12087523808193766</v>
      </c>
      <c r="H2185" s="211">
        <v>0.10518877300942282</v>
      </c>
      <c r="I2185" s="211">
        <v>0.51404552236148937</v>
      </c>
      <c r="J2185" s="211">
        <v>0.3926800375855819</v>
      </c>
      <c r="K2185" s="211">
        <v>0.60386813206516254</v>
      </c>
      <c r="L2185" s="211">
        <v>0.27198301315987777</v>
      </c>
      <c r="M2185" s="211">
        <v>9.4661727817998365E-2</v>
      </c>
      <c r="N2185" s="211">
        <v>0.55377584564028426</v>
      </c>
      <c r="O2185" s="211">
        <v>0.74618556000725422</v>
      </c>
      <c r="P2185" s="211">
        <v>6.0580616812352155E-2</v>
      </c>
      <c r="Q2185" s="211">
        <v>0.11778377826273857</v>
      </c>
      <c r="R2185" s="211">
        <v>0.46672479215919349</v>
      </c>
      <c r="S2185" s="211">
        <v>0.31993264006812794</v>
      </c>
      <c r="T2185" s="211">
        <v>0.54759937272810666</v>
      </c>
      <c r="U2185" s="211">
        <v>0.39486929251574621</v>
      </c>
      <c r="V2185" s="211">
        <v>6.8633518005355915E-2</v>
      </c>
      <c r="W2185" s="211">
        <v>0.54394797225476244</v>
      </c>
      <c r="X2185" s="211">
        <v>0.29290389694546703</v>
      </c>
      <c r="Y2185" s="211">
        <v>0.54199689000004803</v>
      </c>
      <c r="Z2185" s="211">
        <v>0.14968406595896344</v>
      </c>
      <c r="AA2185" s="212">
        <v>0.1220356474969255</v>
      </c>
    </row>
    <row r="2186" spans="1:27" x14ac:dyDescent="0.35">
      <c r="A2186" s="210" t="s">
        <v>2862</v>
      </c>
      <c r="B2186" s="217">
        <v>138.19990245085071</v>
      </c>
      <c r="C2186" s="211">
        <v>8.0475993712457283E-2</v>
      </c>
      <c r="D2186" s="211">
        <v>0.1246506111848249</v>
      </c>
      <c r="E2186" s="211">
        <v>8.8170218399782424E-2</v>
      </c>
      <c r="F2186" s="211">
        <v>9.1411726614381877E-2</v>
      </c>
      <c r="G2186" s="211">
        <v>0.11919712588010173</v>
      </c>
      <c r="H2186" s="211">
        <v>0.12364105444677435</v>
      </c>
      <c r="I2186" s="211">
        <v>0.51626361171766522</v>
      </c>
      <c r="J2186" s="211">
        <v>0.47854045045834775</v>
      </c>
      <c r="K2186" s="211">
        <v>0.58641274772426066</v>
      </c>
      <c r="L2186" s="211">
        <v>0.28077098132622524</v>
      </c>
      <c r="M2186" s="211">
        <v>9.3183191991260655E-2</v>
      </c>
      <c r="N2186" s="211">
        <v>0.5642164143496764</v>
      </c>
      <c r="O2186" s="211">
        <v>0.63566262298431475</v>
      </c>
      <c r="P2186" s="211">
        <v>7.4590458961986406E-2</v>
      </c>
      <c r="Q2186" s="211">
        <v>5.9627954051248142E-2</v>
      </c>
      <c r="R2186" s="211">
        <v>0.44526713830658049</v>
      </c>
      <c r="S2186" s="211">
        <v>0.2987165141264187</v>
      </c>
      <c r="T2186" s="211">
        <v>0.5572471515105889</v>
      </c>
      <c r="U2186" s="211">
        <v>0.39135589380772434</v>
      </c>
      <c r="V2186" s="211">
        <v>5.7930314844139547E-2</v>
      </c>
      <c r="W2186" s="211">
        <v>0.5933768671408266</v>
      </c>
      <c r="X2186" s="211">
        <v>0.38171303240713178</v>
      </c>
      <c r="Y2186" s="211">
        <v>0.5154484791497449</v>
      </c>
      <c r="Z2186" s="211">
        <v>0.14900019008890619</v>
      </c>
      <c r="AA2186" s="212">
        <v>0.11374999974676087</v>
      </c>
    </row>
    <row r="2187" spans="1:27" x14ac:dyDescent="0.35">
      <c r="A2187" s="210" t="s">
        <v>2863</v>
      </c>
      <c r="B2187" s="217">
        <v>148.26120906723861</v>
      </c>
      <c r="C2187" s="211">
        <v>5.5805793204929087E-2</v>
      </c>
      <c r="D2187" s="211">
        <v>0.11798876666245098</v>
      </c>
      <c r="E2187" s="211">
        <v>7.7092497090730988E-2</v>
      </c>
      <c r="F2187" s="211">
        <v>6.8553200922814278E-2</v>
      </c>
      <c r="G2187" s="211">
        <v>0.11379625399775174</v>
      </c>
      <c r="H2187" s="211">
        <v>0.10945886594736255</v>
      </c>
      <c r="I2187" s="211">
        <v>0.44585047705483427</v>
      </c>
      <c r="J2187" s="211">
        <v>0.43903102132395116</v>
      </c>
      <c r="K2187" s="211">
        <v>0.59084579374784019</v>
      </c>
      <c r="L2187" s="211">
        <v>0.26905508897631836</v>
      </c>
      <c r="M2187" s="211">
        <v>9.6841541804036715E-2</v>
      </c>
      <c r="N2187" s="211">
        <v>0.40084626179999228</v>
      </c>
      <c r="O2187" s="211">
        <v>0.63826214011432636</v>
      </c>
      <c r="P2187" s="211">
        <v>6.9269182138547797E-2</v>
      </c>
      <c r="Q2187" s="211">
        <v>0.10333305784621158</v>
      </c>
      <c r="R2187" s="211">
        <v>0.46648241274402585</v>
      </c>
      <c r="S2187" s="211">
        <v>0.41561778340000199</v>
      </c>
      <c r="T2187" s="211">
        <v>0.53107489666702234</v>
      </c>
      <c r="U2187" s="211">
        <v>0.36875913171095581</v>
      </c>
      <c r="V2187" s="211">
        <v>0.14858847345715856</v>
      </c>
      <c r="W2187" s="211">
        <v>0.496137716031813</v>
      </c>
      <c r="X2187" s="211">
        <v>0.29481614162376468</v>
      </c>
      <c r="Y2187" s="211">
        <v>0.7186874364842416</v>
      </c>
      <c r="Z2187" s="211">
        <v>0.14917298859293152</v>
      </c>
      <c r="AA2187" s="212">
        <v>0.12140599695391879</v>
      </c>
    </row>
    <row r="2188" spans="1:27" x14ac:dyDescent="0.35">
      <c r="A2188" s="210" t="s">
        <v>2864</v>
      </c>
      <c r="B2188" s="217">
        <v>147.62694322995975</v>
      </c>
      <c r="C2188" s="211">
        <v>7.5122523314133383E-2</v>
      </c>
      <c r="D2188" s="211">
        <v>0.12253385663527425</v>
      </c>
      <c r="E2188" s="211">
        <v>7.1336897860467791E-2</v>
      </c>
      <c r="F2188" s="211">
        <v>8.9892330176495019E-2</v>
      </c>
      <c r="G2188" s="211">
        <v>0.11853978612369155</v>
      </c>
      <c r="H2188" s="211">
        <v>0.1258273581591354</v>
      </c>
      <c r="I2188" s="211">
        <v>0.5008741521701795</v>
      </c>
      <c r="J2188" s="211">
        <v>0.43102809083865806</v>
      </c>
      <c r="K2188" s="211">
        <v>0.64218132173885989</v>
      </c>
      <c r="L2188" s="211">
        <v>0.28226877838296072</v>
      </c>
      <c r="M2188" s="211">
        <v>8.933639241026857E-2</v>
      </c>
      <c r="N2188" s="211">
        <v>0.38298087384911961</v>
      </c>
      <c r="O2188" s="211">
        <v>0.70357451791106351</v>
      </c>
      <c r="P2188" s="211">
        <v>6.8502232451499889E-2</v>
      </c>
      <c r="Q2188" s="211">
        <v>0.11027669671118505</v>
      </c>
      <c r="R2188" s="211">
        <v>0.44267647937597554</v>
      </c>
      <c r="S2188" s="211">
        <v>0.26817543945526123</v>
      </c>
      <c r="T2188" s="211">
        <v>0.58060066996431092</v>
      </c>
      <c r="U2188" s="211">
        <v>0.50270899436092198</v>
      </c>
      <c r="V2188" s="211">
        <v>0.12713074519503498</v>
      </c>
      <c r="W2188" s="211">
        <v>0.55819019308114604</v>
      </c>
      <c r="X2188" s="211">
        <v>0.29100300770270471</v>
      </c>
      <c r="Y2188" s="211">
        <v>0.59077446973867009</v>
      </c>
      <c r="Z2188" s="211">
        <v>0.14936354822845538</v>
      </c>
      <c r="AA2188" s="212">
        <v>0.12102275117960049</v>
      </c>
    </row>
    <row r="2189" spans="1:27" x14ac:dyDescent="0.35">
      <c r="A2189" s="210" t="s">
        <v>2865</v>
      </c>
      <c r="B2189" s="217">
        <v>114.40465318824491</v>
      </c>
      <c r="C2189" s="211">
        <v>5.3565867975341179E-2</v>
      </c>
      <c r="D2189" s="211">
        <v>0.12485297430182958</v>
      </c>
      <c r="E2189" s="211">
        <v>7.5360268399724997E-2</v>
      </c>
      <c r="F2189" s="211">
        <v>8.9501516470429657E-2</v>
      </c>
      <c r="G2189" s="211">
        <v>0.11615644089582856</v>
      </c>
      <c r="H2189" s="211">
        <v>0.11716644386400035</v>
      </c>
      <c r="I2189" s="211">
        <v>0.40867458982257965</v>
      </c>
      <c r="J2189" s="211">
        <v>0.46356535121764419</v>
      </c>
      <c r="K2189" s="211">
        <v>0.61705744806769447</v>
      </c>
      <c r="L2189" s="211">
        <v>0.27338345571707584</v>
      </c>
      <c r="M2189" s="211">
        <v>9.4124502032730969E-2</v>
      </c>
      <c r="N2189" s="211">
        <v>0.40792336724273759</v>
      </c>
      <c r="O2189" s="211">
        <v>0.76679124404173304</v>
      </c>
      <c r="P2189" s="211">
        <v>7.1088043003592116E-2</v>
      </c>
      <c r="Q2189" s="211">
        <v>0.1322693759687309</v>
      </c>
      <c r="R2189" s="211">
        <v>0.4656864780415208</v>
      </c>
      <c r="S2189" s="211">
        <v>0.38176426064677016</v>
      </c>
      <c r="T2189" s="211">
        <v>0.53297299528515107</v>
      </c>
      <c r="U2189" s="211">
        <v>0.37204881038962812</v>
      </c>
      <c r="V2189" s="211">
        <v>5.6166149150548073E-2</v>
      </c>
      <c r="W2189" s="211">
        <v>0.52796771597846315</v>
      </c>
      <c r="X2189" s="211">
        <v>0.36417948219597573</v>
      </c>
      <c r="Y2189" s="211">
        <v>0.53566999328528775</v>
      </c>
      <c r="Z2189" s="211">
        <v>0.14537456259071538</v>
      </c>
      <c r="AA2189" s="212">
        <v>0.11948092328889919</v>
      </c>
    </row>
    <row r="2190" spans="1:27" x14ac:dyDescent="0.35">
      <c r="A2190" s="210" t="s">
        <v>2866</v>
      </c>
      <c r="B2190" s="217">
        <v>126.8572164917742</v>
      </c>
      <c r="C2190" s="211">
        <v>8.0152919457820007E-2</v>
      </c>
      <c r="D2190" s="211">
        <v>0.12799061108967291</v>
      </c>
      <c r="E2190" s="211">
        <v>7.8177857341142992E-2</v>
      </c>
      <c r="F2190" s="211">
        <v>0.10155232794097312</v>
      </c>
      <c r="G2190" s="211">
        <v>0.1240322735808638</v>
      </c>
      <c r="H2190" s="211">
        <v>0.11344228129493604</v>
      </c>
      <c r="I2190" s="211">
        <v>0.52097467421470744</v>
      </c>
      <c r="J2190" s="211">
        <v>0.44459189612674344</v>
      </c>
      <c r="K2190" s="211">
        <v>0.59215795599253962</v>
      </c>
      <c r="L2190" s="211">
        <v>0.27778163348035095</v>
      </c>
      <c r="M2190" s="211">
        <v>0.10154078135293415</v>
      </c>
      <c r="N2190" s="211">
        <v>0.43530737439928857</v>
      </c>
      <c r="O2190" s="211">
        <v>0.73189474557714973</v>
      </c>
      <c r="P2190" s="211">
        <v>7.008227411742983E-2</v>
      </c>
      <c r="Q2190" s="211">
        <v>8.8144996106422291E-2</v>
      </c>
      <c r="R2190" s="211">
        <v>0.48793957105248215</v>
      </c>
      <c r="S2190" s="211">
        <v>0.32772687073450563</v>
      </c>
      <c r="T2190" s="211">
        <v>0.52871665526940959</v>
      </c>
      <c r="U2190" s="211">
        <v>0.42391847273230743</v>
      </c>
      <c r="V2190" s="211">
        <v>6.0981735077017957E-2</v>
      </c>
      <c r="W2190" s="211">
        <v>0.61730595049634251</v>
      </c>
      <c r="X2190" s="211">
        <v>0.40585541263400038</v>
      </c>
      <c r="Y2190" s="211">
        <v>0.75450644670565314</v>
      </c>
      <c r="Z2190" s="211">
        <v>0.14033153364833148</v>
      </c>
      <c r="AA2190" s="212">
        <v>0.12370203318137706</v>
      </c>
    </row>
    <row r="2191" spans="1:27" x14ac:dyDescent="0.35">
      <c r="A2191" s="210" t="s">
        <v>2867</v>
      </c>
      <c r="B2191" s="217">
        <v>159.89149821244823</v>
      </c>
      <c r="C2191" s="211">
        <v>7.8967678681014716E-2</v>
      </c>
      <c r="D2191" s="211">
        <v>0.11440542217282461</v>
      </c>
      <c r="E2191" s="211">
        <v>8.1106684631523013E-2</v>
      </c>
      <c r="F2191" s="211">
        <v>9.3239357063758702E-2</v>
      </c>
      <c r="G2191" s="211">
        <v>0.12277722446266341</v>
      </c>
      <c r="H2191" s="211">
        <v>0.12500640918548575</v>
      </c>
      <c r="I2191" s="211">
        <v>0.48102474277945462</v>
      </c>
      <c r="J2191" s="211">
        <v>0.47713355230268406</v>
      </c>
      <c r="K2191" s="211">
        <v>0.54601571550170336</v>
      </c>
      <c r="L2191" s="211">
        <v>0.27027564959771377</v>
      </c>
      <c r="M2191" s="211">
        <v>8.737731482538072E-2</v>
      </c>
      <c r="N2191" s="211">
        <v>0.37496381782165039</v>
      </c>
      <c r="O2191" s="211">
        <v>0.66764112955034927</v>
      </c>
      <c r="P2191" s="211">
        <v>7.2525813697164515E-2</v>
      </c>
      <c r="Q2191" s="211">
        <v>0.13083804209393057</v>
      </c>
      <c r="R2191" s="211">
        <v>0.48330226221657097</v>
      </c>
      <c r="S2191" s="211">
        <v>0.33641811975485086</v>
      </c>
      <c r="T2191" s="211">
        <v>0.62800722958591582</v>
      </c>
      <c r="U2191" s="211">
        <v>0.47687215997965027</v>
      </c>
      <c r="V2191" s="211">
        <v>0.18483664392100976</v>
      </c>
      <c r="W2191" s="211">
        <v>0.59787399410099018</v>
      </c>
      <c r="X2191" s="211">
        <v>0.2864112096789217</v>
      </c>
      <c r="Y2191" s="211">
        <v>0.52964118214821909</v>
      </c>
      <c r="Z2191" s="211">
        <v>0.14784011330424193</v>
      </c>
      <c r="AA2191" s="212">
        <v>0.12214748158080983</v>
      </c>
    </row>
    <row r="2192" spans="1:27" x14ac:dyDescent="0.35">
      <c r="A2192" s="210" t="s">
        <v>2868</v>
      </c>
      <c r="B2192" s="217">
        <v>121.99845936886193</v>
      </c>
      <c r="C2192" s="211">
        <v>5.9370187573852533E-2</v>
      </c>
      <c r="D2192" s="211">
        <v>0.12684306591275449</v>
      </c>
      <c r="E2192" s="211">
        <v>7.4930093198701642E-2</v>
      </c>
      <c r="F2192" s="211">
        <v>0.10108081589207638</v>
      </c>
      <c r="G2192" s="211">
        <v>0.11512473754733933</v>
      </c>
      <c r="H2192" s="211">
        <v>0.1260589451891663</v>
      </c>
      <c r="I2192" s="211">
        <v>0.47369314898089832</v>
      </c>
      <c r="J2192" s="211">
        <v>0.44935726924751018</v>
      </c>
      <c r="K2192" s="211">
        <v>0.64453454825814727</v>
      </c>
      <c r="L2192" s="211">
        <v>0.27720334783757467</v>
      </c>
      <c r="M2192" s="211">
        <v>0.11518401265110381</v>
      </c>
      <c r="N2192" s="211">
        <v>0.40391660337572177</v>
      </c>
      <c r="O2192" s="211">
        <v>0.65399988697418432</v>
      </c>
      <c r="P2192" s="211">
        <v>7.3074374015749413E-2</v>
      </c>
      <c r="Q2192" s="211">
        <v>5.4922864030976598E-2</v>
      </c>
      <c r="R2192" s="211">
        <v>0.43590894235336453</v>
      </c>
      <c r="S2192" s="211">
        <v>0.33464177478806251</v>
      </c>
      <c r="T2192" s="211">
        <v>0.50421238980905048</v>
      </c>
      <c r="U2192" s="211">
        <v>0.39705369202826707</v>
      </c>
      <c r="V2192" s="211">
        <v>5.8830563873296354E-2</v>
      </c>
      <c r="W2192" s="211">
        <v>0.58828926539136983</v>
      </c>
      <c r="X2192" s="211">
        <v>0.30688829010781105</v>
      </c>
      <c r="Y2192" s="211">
        <v>0.78012558833752765</v>
      </c>
      <c r="Z2192" s="211">
        <v>0.14870426841578188</v>
      </c>
      <c r="AA2192" s="212">
        <v>0.12627523862692722</v>
      </c>
    </row>
    <row r="2193" spans="1:27" x14ac:dyDescent="0.35">
      <c r="A2193" s="210" t="s">
        <v>2869</v>
      </c>
      <c r="B2193" s="217">
        <v>122.37951352880047</v>
      </c>
      <c r="C2193" s="211">
        <v>6.554273140368512E-2</v>
      </c>
      <c r="D2193" s="211">
        <v>0.12933574522701191</v>
      </c>
      <c r="E2193" s="211">
        <v>7.6371517462222746E-2</v>
      </c>
      <c r="F2193" s="211">
        <v>0.10989207393413222</v>
      </c>
      <c r="G2193" s="211">
        <v>0.11910936739427759</v>
      </c>
      <c r="H2193" s="211">
        <v>0.10586774241558124</v>
      </c>
      <c r="I2193" s="211">
        <v>0.49257936309424821</v>
      </c>
      <c r="J2193" s="211">
        <v>0.42386341186567605</v>
      </c>
      <c r="K2193" s="211">
        <v>0.64404469207872039</v>
      </c>
      <c r="L2193" s="211">
        <v>0.26846909589237195</v>
      </c>
      <c r="M2193" s="211">
        <v>0.10289452317663468</v>
      </c>
      <c r="N2193" s="211">
        <v>0.40820642341055108</v>
      </c>
      <c r="O2193" s="211">
        <v>0.59127363994240478</v>
      </c>
      <c r="P2193" s="211">
        <v>6.6526264759902712E-2</v>
      </c>
      <c r="Q2193" s="211">
        <v>6.3537847095928343E-2</v>
      </c>
      <c r="R2193" s="211">
        <v>0.38323939570818838</v>
      </c>
      <c r="S2193" s="211">
        <v>0.31699971921888204</v>
      </c>
      <c r="T2193" s="211">
        <v>0.49587735327821253</v>
      </c>
      <c r="U2193" s="211">
        <v>0.40871350879417934</v>
      </c>
      <c r="V2193" s="211">
        <v>7.5455389746933665E-2</v>
      </c>
      <c r="W2193" s="211">
        <v>0.54140139182676772</v>
      </c>
      <c r="X2193" s="211">
        <v>0.39736765428254217</v>
      </c>
      <c r="Y2193" s="211">
        <v>0.61109999380225699</v>
      </c>
      <c r="Z2193" s="211">
        <v>0.13965464272449965</v>
      </c>
      <c r="AA2193" s="212">
        <v>0.11617446915382457</v>
      </c>
    </row>
    <row r="2194" spans="1:27" x14ac:dyDescent="0.35">
      <c r="A2194" s="210" t="s">
        <v>2870</v>
      </c>
      <c r="B2194" s="217">
        <v>129.40805932589464</v>
      </c>
      <c r="C2194" s="211">
        <v>7.5320178740269889E-2</v>
      </c>
      <c r="D2194" s="211">
        <v>0.11517048959647824</v>
      </c>
      <c r="E2194" s="211">
        <v>8.6499270405653361E-2</v>
      </c>
      <c r="F2194" s="211">
        <v>0.1079365187580852</v>
      </c>
      <c r="G2194" s="211">
        <v>0.12080458076415677</v>
      </c>
      <c r="H2194" s="211">
        <v>0.12735753142003828</v>
      </c>
      <c r="I2194" s="211">
        <v>0.51809291131362267</v>
      </c>
      <c r="J2194" s="211">
        <v>0.47273616125273688</v>
      </c>
      <c r="K2194" s="211">
        <v>0.63484314874418368</v>
      </c>
      <c r="L2194" s="211">
        <v>0.27305633993559403</v>
      </c>
      <c r="M2194" s="211">
        <v>8.8297188430567441E-2</v>
      </c>
      <c r="N2194" s="211">
        <v>0.42048418016159578</v>
      </c>
      <c r="O2194" s="211">
        <v>0.68479018405905545</v>
      </c>
      <c r="P2194" s="211">
        <v>6.7611379193025387E-2</v>
      </c>
      <c r="Q2194" s="211">
        <v>7.9125699905383137E-2</v>
      </c>
      <c r="R2194" s="211">
        <v>0.43469968391207336</v>
      </c>
      <c r="S2194" s="211">
        <v>0.3684604413493508</v>
      </c>
      <c r="T2194" s="211">
        <v>0.59259822533290307</v>
      </c>
      <c r="U2194" s="211">
        <v>0.34358853314046656</v>
      </c>
      <c r="V2194" s="211">
        <v>0.11125271734286872</v>
      </c>
      <c r="W2194" s="211">
        <v>0.54489953669999958</v>
      </c>
      <c r="X2194" s="211">
        <v>0.29997700020339579</v>
      </c>
      <c r="Y2194" s="211">
        <v>0.56139987079390563</v>
      </c>
      <c r="Z2194" s="211">
        <v>0.1496018281933027</v>
      </c>
      <c r="AA2194" s="212">
        <v>0.11963333463249991</v>
      </c>
    </row>
    <row r="2195" spans="1:27" x14ac:dyDescent="0.35">
      <c r="A2195" s="210" t="s">
        <v>2871</v>
      </c>
      <c r="B2195" s="217">
        <v>148.37257305457061</v>
      </c>
      <c r="C2195" s="211">
        <v>7.1669677604365212E-2</v>
      </c>
      <c r="D2195" s="211">
        <v>0.13067373035370683</v>
      </c>
      <c r="E2195" s="211">
        <v>7.6352383235822011E-2</v>
      </c>
      <c r="F2195" s="211">
        <v>9.9959370783744422E-2</v>
      </c>
      <c r="G2195" s="211">
        <v>0.12333105390512371</v>
      </c>
      <c r="H2195" s="211">
        <v>0.12387394040748277</v>
      </c>
      <c r="I2195" s="211">
        <v>0.52060246430257484</v>
      </c>
      <c r="J2195" s="211">
        <v>0.43736853909237849</v>
      </c>
      <c r="K2195" s="211">
        <v>0.53544914997082416</v>
      </c>
      <c r="L2195" s="211">
        <v>0.27538753019212486</v>
      </c>
      <c r="M2195" s="211">
        <v>8.7909313257561544E-2</v>
      </c>
      <c r="N2195" s="211">
        <v>0.41631547732732743</v>
      </c>
      <c r="O2195" s="211">
        <v>0.66981231401438335</v>
      </c>
      <c r="P2195" s="211">
        <v>6.6700114574958613E-2</v>
      </c>
      <c r="Q2195" s="211">
        <v>9.5492795879603409E-2</v>
      </c>
      <c r="R2195" s="211">
        <v>0.44491772759030346</v>
      </c>
      <c r="S2195" s="211">
        <v>0.34126888478320289</v>
      </c>
      <c r="T2195" s="211">
        <v>0.58618403879892744</v>
      </c>
      <c r="U2195" s="211">
        <v>0.37927636750699945</v>
      </c>
      <c r="V2195" s="211">
        <v>0.1653022344657252</v>
      </c>
      <c r="W2195" s="211">
        <v>0.4994107693443417</v>
      </c>
      <c r="X2195" s="211">
        <v>0.30328365575895999</v>
      </c>
      <c r="Y2195" s="211">
        <v>0.66445522894646336</v>
      </c>
      <c r="Z2195" s="211">
        <v>0.14865662434550067</v>
      </c>
      <c r="AA2195" s="212">
        <v>0.11770293448988127</v>
      </c>
    </row>
    <row r="2196" spans="1:27" x14ac:dyDescent="0.35">
      <c r="A2196" s="210" t="s">
        <v>2872</v>
      </c>
      <c r="B2196" s="217">
        <v>144.06130850458536</v>
      </c>
      <c r="C2196" s="211">
        <v>6.4280977208219667E-2</v>
      </c>
      <c r="D2196" s="211">
        <v>0.12936861252080681</v>
      </c>
      <c r="E2196" s="211">
        <v>8.533497130399402E-2</v>
      </c>
      <c r="F2196" s="211">
        <v>8.8974242672462525E-2</v>
      </c>
      <c r="G2196" s="211">
        <v>0.12003643526711691</v>
      </c>
      <c r="H2196" s="211">
        <v>0.11656910758068187</v>
      </c>
      <c r="I2196" s="211">
        <v>0.51125809660973176</v>
      </c>
      <c r="J2196" s="211">
        <v>0.44526908419094213</v>
      </c>
      <c r="K2196" s="211">
        <v>0.59464482829757792</v>
      </c>
      <c r="L2196" s="211">
        <v>0.27123706391993968</v>
      </c>
      <c r="M2196" s="211">
        <v>8.240278587881858E-2</v>
      </c>
      <c r="N2196" s="211">
        <v>0.37466885428419239</v>
      </c>
      <c r="O2196" s="211">
        <v>0.71372291496983387</v>
      </c>
      <c r="P2196" s="211">
        <v>6.6958671200129771E-2</v>
      </c>
      <c r="Q2196" s="211">
        <v>0.13896534824889442</v>
      </c>
      <c r="R2196" s="211">
        <v>0.41577780134607356</v>
      </c>
      <c r="S2196" s="211">
        <v>0.29147078186189113</v>
      </c>
      <c r="T2196" s="211">
        <v>0.50869001863694874</v>
      </c>
      <c r="U2196" s="211">
        <v>0.30466106328108394</v>
      </c>
      <c r="V2196" s="211">
        <v>0.15293698455395577</v>
      </c>
      <c r="W2196" s="211">
        <v>0.57955615279569583</v>
      </c>
      <c r="X2196" s="211">
        <v>0.35295015878015518</v>
      </c>
      <c r="Y2196" s="211">
        <v>0.65050199830578603</v>
      </c>
      <c r="Z2196" s="211">
        <v>0.14604550209023356</v>
      </c>
      <c r="AA2196" s="212">
        <v>0.11428684353358752</v>
      </c>
    </row>
    <row r="2197" spans="1:27" x14ac:dyDescent="0.35">
      <c r="A2197" s="210" t="s">
        <v>2873</v>
      </c>
      <c r="B2197" s="217">
        <v>119.85969136223264</v>
      </c>
      <c r="C2197" s="211">
        <v>7.061337719806618E-2</v>
      </c>
      <c r="D2197" s="211">
        <v>0.12545846610296324</v>
      </c>
      <c r="E2197" s="211">
        <v>7.7127717364097917E-2</v>
      </c>
      <c r="F2197" s="211">
        <v>0.11644306776313668</v>
      </c>
      <c r="G2197" s="211">
        <v>0.12426694860279315</v>
      </c>
      <c r="H2197" s="211">
        <v>0.1242667552557033</v>
      </c>
      <c r="I2197" s="211">
        <v>0.46707860176985849</v>
      </c>
      <c r="J2197" s="211">
        <v>0.47949698827347759</v>
      </c>
      <c r="K2197" s="211">
        <v>0.64202748232953777</v>
      </c>
      <c r="L2197" s="211">
        <v>0.27581381880975914</v>
      </c>
      <c r="M2197" s="211">
        <v>0.10116785794714825</v>
      </c>
      <c r="N2197" s="211">
        <v>0.42037958115459551</v>
      </c>
      <c r="O2197" s="211">
        <v>0.77453183881100884</v>
      </c>
      <c r="P2197" s="211">
        <v>7.01044834418489E-2</v>
      </c>
      <c r="Q2197" s="211">
        <v>9.3638000422790746E-2</v>
      </c>
      <c r="R2197" s="211">
        <v>0.43627843524284088</v>
      </c>
      <c r="S2197" s="211">
        <v>0.2689049564027447</v>
      </c>
      <c r="T2197" s="211">
        <v>0.52857206577135818</v>
      </c>
      <c r="U2197" s="211">
        <v>0.37659082721784659</v>
      </c>
      <c r="V2197" s="211">
        <v>6.9594426034890855E-2</v>
      </c>
      <c r="W2197" s="211">
        <v>0.58220151204951609</v>
      </c>
      <c r="X2197" s="211">
        <v>0.30832956218244045</v>
      </c>
      <c r="Y2197" s="211">
        <v>0.56878295714961591</v>
      </c>
      <c r="Z2197" s="211">
        <v>0.14668810328324666</v>
      </c>
      <c r="AA2197" s="212">
        <v>0.12256499728886699</v>
      </c>
    </row>
    <row r="2198" spans="1:27" x14ac:dyDescent="0.35">
      <c r="A2198" s="210" t="s">
        <v>2874</v>
      </c>
      <c r="B2198" s="217">
        <v>121.53374486424912</v>
      </c>
      <c r="C2198" s="211">
        <v>7.7332450410063633E-2</v>
      </c>
      <c r="D2198" s="211">
        <v>0.13255460214813158</v>
      </c>
      <c r="E2198" s="211">
        <v>7.3593907914192069E-2</v>
      </c>
      <c r="F2198" s="211">
        <v>8.1745407414515817E-2</v>
      </c>
      <c r="G2198" s="211">
        <v>0.11827313673273275</v>
      </c>
      <c r="H2198" s="211">
        <v>0.1118561482542072</v>
      </c>
      <c r="I2198" s="211">
        <v>0.50911714012771481</v>
      </c>
      <c r="J2198" s="211">
        <v>0.48496562736304383</v>
      </c>
      <c r="K2198" s="211">
        <v>0.52924960199845783</v>
      </c>
      <c r="L2198" s="211">
        <v>0.2756426285049588</v>
      </c>
      <c r="M2198" s="211">
        <v>9.6441121706856661E-2</v>
      </c>
      <c r="N2198" s="211">
        <v>0.38013811570884248</v>
      </c>
      <c r="O2198" s="211">
        <v>0.6943445203105808</v>
      </c>
      <c r="P2198" s="211">
        <v>6.4752966579762372E-2</v>
      </c>
      <c r="Q2198" s="211">
        <v>6.5635048124163653E-2</v>
      </c>
      <c r="R2198" s="211">
        <v>0.42074980233993353</v>
      </c>
      <c r="S2198" s="211">
        <v>0.40254223189911142</v>
      </c>
      <c r="T2198" s="211">
        <v>0.59927645458472678</v>
      </c>
      <c r="U2198" s="211">
        <v>0.42902404581544018</v>
      </c>
      <c r="V2198" s="211">
        <v>0.10912257002167128</v>
      </c>
      <c r="W2198" s="211">
        <v>0.58573315668082293</v>
      </c>
      <c r="X2198" s="211">
        <v>0.35748175257394366</v>
      </c>
      <c r="Y2198" s="211">
        <v>0.56214107030392824</v>
      </c>
      <c r="Z2198" s="211">
        <v>0.14248149992285172</v>
      </c>
      <c r="AA2198" s="212">
        <v>0.12308106892376706</v>
      </c>
    </row>
    <row r="2199" spans="1:27" x14ac:dyDescent="0.35">
      <c r="A2199" s="210" t="s">
        <v>2875</v>
      </c>
      <c r="B2199" s="217">
        <v>148.45482962560922</v>
      </c>
      <c r="C2199" s="211">
        <v>6.0837746188042593E-2</v>
      </c>
      <c r="D2199" s="211">
        <v>0.11829754962818728</v>
      </c>
      <c r="E2199" s="211">
        <v>7.7392607922700155E-2</v>
      </c>
      <c r="F2199" s="211">
        <v>9.253116010595093E-2</v>
      </c>
      <c r="G2199" s="211">
        <v>0.11987587436179818</v>
      </c>
      <c r="H2199" s="211">
        <v>0.10949168871987197</v>
      </c>
      <c r="I2199" s="211">
        <v>0.49609298815889558</v>
      </c>
      <c r="J2199" s="211">
        <v>0.43846154202017029</v>
      </c>
      <c r="K2199" s="211">
        <v>0.63284974896126855</v>
      </c>
      <c r="L2199" s="211">
        <v>0.28120693318437262</v>
      </c>
      <c r="M2199" s="211">
        <v>8.5979112291798859E-2</v>
      </c>
      <c r="N2199" s="211">
        <v>0.59492973240844638</v>
      </c>
      <c r="O2199" s="211">
        <v>0.59953326463295187</v>
      </c>
      <c r="P2199" s="211">
        <v>7.0772857173445058E-2</v>
      </c>
      <c r="Q2199" s="211">
        <v>7.2120941356817111E-2</v>
      </c>
      <c r="R2199" s="211">
        <v>0.35791242748414648</v>
      </c>
      <c r="S2199" s="211">
        <v>0.285963885778728</v>
      </c>
      <c r="T2199" s="211">
        <v>0.51282702097851518</v>
      </c>
      <c r="U2199" s="211">
        <v>0.41062830210856571</v>
      </c>
      <c r="V2199" s="211">
        <v>9.2641707588010588E-2</v>
      </c>
      <c r="W2199" s="211">
        <v>0.53225872483717962</v>
      </c>
      <c r="X2199" s="211">
        <v>0.29658170528241223</v>
      </c>
      <c r="Y2199" s="211">
        <v>0.717223610814826</v>
      </c>
      <c r="Z2199" s="211">
        <v>0.14474254742197332</v>
      </c>
      <c r="AA2199" s="212">
        <v>0.11287522230523141</v>
      </c>
    </row>
    <row r="2200" spans="1:27" x14ac:dyDescent="0.35">
      <c r="A2200" s="210" t="s">
        <v>2876</v>
      </c>
      <c r="B2200" s="217">
        <v>133.62221614195576</v>
      </c>
      <c r="C2200" s="211">
        <v>6.2544135884912075E-2</v>
      </c>
      <c r="D2200" s="211">
        <v>0.12529735498870287</v>
      </c>
      <c r="E2200" s="211">
        <v>7.5821673483263463E-2</v>
      </c>
      <c r="F2200" s="211">
        <v>8.5690441297546313E-2</v>
      </c>
      <c r="G2200" s="211">
        <v>0.12030770012802125</v>
      </c>
      <c r="H2200" s="211">
        <v>0.12037064736249697</v>
      </c>
      <c r="I2200" s="211">
        <v>0.48232270412769718</v>
      </c>
      <c r="J2200" s="211">
        <v>0.47564074814827068</v>
      </c>
      <c r="K2200" s="211">
        <v>0.64442594839056222</v>
      </c>
      <c r="L2200" s="211">
        <v>0.27234977023173129</v>
      </c>
      <c r="M2200" s="211">
        <v>9.7934022228850962E-2</v>
      </c>
      <c r="N2200" s="211">
        <v>0.39567397767938028</v>
      </c>
      <c r="O2200" s="211">
        <v>0.75349435330655701</v>
      </c>
      <c r="P2200" s="211">
        <v>6.8701386296289871E-2</v>
      </c>
      <c r="Q2200" s="211">
        <v>9.4766561158971099E-2</v>
      </c>
      <c r="R2200" s="211">
        <v>0.47875805298488999</v>
      </c>
      <c r="S2200" s="211">
        <v>0.36122511769542642</v>
      </c>
      <c r="T2200" s="211">
        <v>0.55558595967381608</v>
      </c>
      <c r="U2200" s="211">
        <v>0.50432771604256432</v>
      </c>
      <c r="V2200" s="211">
        <v>5.9512258995419648E-2</v>
      </c>
      <c r="W2200" s="211">
        <v>0.56364198323306947</v>
      </c>
      <c r="X2200" s="211">
        <v>0.28522867098604288</v>
      </c>
      <c r="Y2200" s="211">
        <v>0.60643550893772469</v>
      </c>
      <c r="Z2200" s="211">
        <v>0.14778773519513755</v>
      </c>
      <c r="AA2200" s="212">
        <v>0.11432340649955411</v>
      </c>
    </row>
    <row r="2201" spans="1:27" x14ac:dyDescent="0.35">
      <c r="A2201" s="210" t="s">
        <v>2877</v>
      </c>
      <c r="B2201" s="217">
        <v>147.89868263101093</v>
      </c>
      <c r="C2201" s="211">
        <v>5.2910941379582216E-2</v>
      </c>
      <c r="D2201" s="211">
        <v>0.13006613743638973</v>
      </c>
      <c r="E2201" s="211">
        <v>8.0488167921303422E-2</v>
      </c>
      <c r="F2201" s="211">
        <v>0.1239584878448132</v>
      </c>
      <c r="G2201" s="211">
        <v>0.1223244427005986</v>
      </c>
      <c r="H2201" s="211">
        <v>0.11844448578597265</v>
      </c>
      <c r="I2201" s="211">
        <v>0.46156265420401443</v>
      </c>
      <c r="J2201" s="211">
        <v>0.4760080662533967</v>
      </c>
      <c r="K2201" s="211">
        <v>0.58852101091262787</v>
      </c>
      <c r="L2201" s="211">
        <v>0.2802008596794569</v>
      </c>
      <c r="M2201" s="211">
        <v>0.11675276696912534</v>
      </c>
      <c r="N2201" s="211">
        <v>0.41713249323756102</v>
      </c>
      <c r="O2201" s="211">
        <v>0.7480046067367534</v>
      </c>
      <c r="P2201" s="211">
        <v>6.3986759523462486E-2</v>
      </c>
      <c r="Q2201" s="211">
        <v>4.7698251313244136E-2</v>
      </c>
      <c r="R2201" s="211">
        <v>0.40218533565681647</v>
      </c>
      <c r="S2201" s="211">
        <v>0.35571824719761003</v>
      </c>
      <c r="T2201" s="211">
        <v>0.55907825572161318</v>
      </c>
      <c r="U2201" s="211">
        <v>0.47521430457676794</v>
      </c>
      <c r="V2201" s="211">
        <v>0.11189491051481973</v>
      </c>
      <c r="W2201" s="211">
        <v>0.62022831034432735</v>
      </c>
      <c r="X2201" s="211">
        <v>0.38693404382219865</v>
      </c>
      <c r="Y2201" s="211">
        <v>0.71614918435473696</v>
      </c>
      <c r="Z2201" s="211">
        <v>0.14767565524873261</v>
      </c>
      <c r="AA2201" s="212">
        <v>0.12658384009724755</v>
      </c>
    </row>
    <row r="2202" spans="1:27" x14ac:dyDescent="0.35">
      <c r="A2202" s="210" t="s">
        <v>2878</v>
      </c>
      <c r="B2202" s="217">
        <v>194.09683942553994</v>
      </c>
      <c r="C2202" s="211">
        <v>5.3604893523049202E-2</v>
      </c>
      <c r="D2202" s="211">
        <v>0.11819701196890293</v>
      </c>
      <c r="E2202" s="211">
        <v>7.4961138388570964E-2</v>
      </c>
      <c r="F2202" s="211">
        <v>0.1143020648288043</v>
      </c>
      <c r="G2202" s="211">
        <v>0.1204193708683859</v>
      </c>
      <c r="H2202" s="211">
        <v>0.12326533575907715</v>
      </c>
      <c r="I2202" s="211">
        <v>0.51758830262640609</v>
      </c>
      <c r="J2202" s="211">
        <v>0.43343273199562671</v>
      </c>
      <c r="K2202" s="211">
        <v>0.52145508878665991</v>
      </c>
      <c r="L2202" s="211">
        <v>0.27597065829825562</v>
      </c>
      <c r="M2202" s="211">
        <v>0.11299464208279185</v>
      </c>
      <c r="N2202" s="211">
        <v>0.44666871808192388</v>
      </c>
      <c r="O2202" s="211">
        <v>0.63568192288838832</v>
      </c>
      <c r="P2202" s="211">
        <v>6.6531131626372614E-2</v>
      </c>
      <c r="Q2202" s="211">
        <v>0.13821465032448366</v>
      </c>
      <c r="R2202" s="211">
        <v>0.41726665736706786</v>
      </c>
      <c r="S2202" s="211">
        <v>0.36288102131385785</v>
      </c>
      <c r="T2202" s="211">
        <v>0.56586633345294091</v>
      </c>
      <c r="U2202" s="211">
        <v>0.44851891430073981</v>
      </c>
      <c r="V2202" s="211">
        <v>0.17454573736381332</v>
      </c>
      <c r="W2202" s="211">
        <v>0.59970715418911014</v>
      </c>
      <c r="X2202" s="211">
        <v>0.23986107724119074</v>
      </c>
      <c r="Y2202" s="211">
        <v>0.73646788120187912</v>
      </c>
      <c r="Z2202" s="211">
        <v>0.14764129722329428</v>
      </c>
      <c r="AA2202" s="212">
        <v>0.11285466935146356</v>
      </c>
    </row>
    <row r="2203" spans="1:27" x14ac:dyDescent="0.35">
      <c r="A2203" s="210" t="s">
        <v>2879</v>
      </c>
      <c r="B2203" s="217">
        <v>111.17610864274124</v>
      </c>
      <c r="C2203" s="211">
        <v>5.1975495487740525E-2</v>
      </c>
      <c r="D2203" s="211">
        <v>0.11734245611706436</v>
      </c>
      <c r="E2203" s="211">
        <v>6.8616657189397814E-2</v>
      </c>
      <c r="F2203" s="211">
        <v>7.7286156562344277E-2</v>
      </c>
      <c r="G2203" s="211">
        <v>0.11991104083562151</v>
      </c>
      <c r="H2203" s="211">
        <v>0.1206919842742747</v>
      </c>
      <c r="I2203" s="211">
        <v>0.51078926320074858</v>
      </c>
      <c r="J2203" s="211">
        <v>0.4106781643369648</v>
      </c>
      <c r="K2203" s="211">
        <v>0.55181597182885145</v>
      </c>
      <c r="L2203" s="211">
        <v>0.27566211787453343</v>
      </c>
      <c r="M2203" s="211">
        <v>9.9980317826323356E-2</v>
      </c>
      <c r="N2203" s="211">
        <v>0.39091218243053899</v>
      </c>
      <c r="O2203" s="211">
        <v>0.69532562112385055</v>
      </c>
      <c r="P2203" s="211">
        <v>6.3933169411116805E-2</v>
      </c>
      <c r="Q2203" s="211">
        <v>0.13755066314766931</v>
      </c>
      <c r="R2203" s="211">
        <v>0.40706053272280524</v>
      </c>
      <c r="S2203" s="211">
        <v>0.38437903693221409</v>
      </c>
      <c r="T2203" s="211">
        <v>0.5654830350044131</v>
      </c>
      <c r="U2203" s="211">
        <v>0.40076729041446113</v>
      </c>
      <c r="V2203" s="211">
        <v>7.9287990851907381E-2</v>
      </c>
      <c r="W2203" s="211">
        <v>0.58683889628745478</v>
      </c>
      <c r="X2203" s="211">
        <v>0.30298720684332664</v>
      </c>
      <c r="Y2203" s="211">
        <v>0.66482751752355784</v>
      </c>
      <c r="Z2203" s="211">
        <v>0.14471613048921722</v>
      </c>
      <c r="AA2203" s="212">
        <v>0.12501057744628963</v>
      </c>
    </row>
    <row r="2204" spans="1:27" x14ac:dyDescent="0.35">
      <c r="A2204" s="210" t="s">
        <v>2880</v>
      </c>
      <c r="B2204" s="217">
        <v>184.11811321127499</v>
      </c>
      <c r="C2204" s="211">
        <v>6.682513740995065E-2</v>
      </c>
      <c r="D2204" s="211">
        <v>0.12168727205892937</v>
      </c>
      <c r="E2204" s="211">
        <v>8.6757836128152022E-2</v>
      </c>
      <c r="F2204" s="211">
        <v>9.3333028529067913E-2</v>
      </c>
      <c r="G2204" s="211">
        <v>0.12478737575527886</v>
      </c>
      <c r="H2204" s="211">
        <v>0.11739535348385445</v>
      </c>
      <c r="I2204" s="211">
        <v>0.45457788421174361</v>
      </c>
      <c r="J2204" s="211">
        <v>0.45920660323810303</v>
      </c>
      <c r="K2204" s="211">
        <v>0.63436500033652976</v>
      </c>
      <c r="L2204" s="211">
        <v>0.27602521442023958</v>
      </c>
      <c r="M2204" s="211">
        <v>0.10630818417930366</v>
      </c>
      <c r="N2204" s="211">
        <v>0.50502989496165596</v>
      </c>
      <c r="O2204" s="211">
        <v>0.70929469204821405</v>
      </c>
      <c r="P2204" s="211">
        <v>7.3817749631475735E-2</v>
      </c>
      <c r="Q2204" s="211">
        <v>0.11323516430451651</v>
      </c>
      <c r="R2204" s="211">
        <v>0.39549327012203339</v>
      </c>
      <c r="S2204" s="211">
        <v>0.27969847605713377</v>
      </c>
      <c r="T2204" s="211">
        <v>0.47604424746999663</v>
      </c>
      <c r="U2204" s="211">
        <v>0.42479673118433769</v>
      </c>
      <c r="V2204" s="211">
        <v>0.1691954860329474</v>
      </c>
      <c r="W2204" s="211">
        <v>0.56895762911424019</v>
      </c>
      <c r="X2204" s="211">
        <v>0.3295447389020848</v>
      </c>
      <c r="Y2204" s="211">
        <v>0.593634667065705</v>
      </c>
      <c r="Z2204" s="211">
        <v>0.1498986790561706</v>
      </c>
      <c r="AA2204" s="212">
        <v>0.12068535609067263</v>
      </c>
    </row>
    <row r="2205" spans="1:27" x14ac:dyDescent="0.35">
      <c r="A2205" s="210" t="s">
        <v>2881</v>
      </c>
      <c r="B2205" s="217">
        <v>119.99460756851887</v>
      </c>
      <c r="C2205" s="211">
        <v>6.5021093209059994E-2</v>
      </c>
      <c r="D2205" s="211">
        <v>0.12215413619086243</v>
      </c>
      <c r="E2205" s="211">
        <v>7.6569766004704068E-2</v>
      </c>
      <c r="F2205" s="211">
        <v>8.2997831236745645E-2</v>
      </c>
      <c r="G2205" s="211">
        <v>0.1143689583653504</v>
      </c>
      <c r="H2205" s="211">
        <v>0.11780583987492377</v>
      </c>
      <c r="I2205" s="211">
        <v>0.49589102527889845</v>
      </c>
      <c r="J2205" s="211">
        <v>0.45968441731299664</v>
      </c>
      <c r="K2205" s="211">
        <v>0.5917811749089793</v>
      </c>
      <c r="L2205" s="211">
        <v>0.28413972269900484</v>
      </c>
      <c r="M2205" s="211">
        <v>0.1096804898812343</v>
      </c>
      <c r="N2205" s="211">
        <v>0.56431965443826215</v>
      </c>
      <c r="O2205" s="211">
        <v>0.57505306121639566</v>
      </c>
      <c r="P2205" s="211">
        <v>7.0726549099219979E-2</v>
      </c>
      <c r="Q2205" s="211">
        <v>5.3236912782099799E-2</v>
      </c>
      <c r="R2205" s="211">
        <v>0.41777704366168084</v>
      </c>
      <c r="S2205" s="211">
        <v>0.36481070627947443</v>
      </c>
      <c r="T2205" s="211">
        <v>0.62020540612938113</v>
      </c>
      <c r="U2205" s="211">
        <v>0.41434862937131206</v>
      </c>
      <c r="V2205" s="211">
        <v>5.5808150925555716E-2</v>
      </c>
      <c r="W2205" s="211">
        <v>0.51221570582246045</v>
      </c>
      <c r="X2205" s="211">
        <v>0.32722286015753899</v>
      </c>
      <c r="Y2205" s="211">
        <v>0.5596906955853761</v>
      </c>
      <c r="Z2205" s="211">
        <v>0.1451068440898976</v>
      </c>
      <c r="AA2205" s="212">
        <v>0.12009222113732698</v>
      </c>
    </row>
    <row r="2206" spans="1:27" x14ac:dyDescent="0.35">
      <c r="A2206" s="210" t="s">
        <v>2882</v>
      </c>
      <c r="B2206" s="217">
        <v>131.22783916593357</v>
      </c>
      <c r="C2206" s="211">
        <v>5.3120882271584124E-2</v>
      </c>
      <c r="D2206" s="211">
        <v>0.1268788309338667</v>
      </c>
      <c r="E2206" s="211">
        <v>7.2514539909706896E-2</v>
      </c>
      <c r="F2206" s="211">
        <v>9.0146903640040396E-2</v>
      </c>
      <c r="G2206" s="211">
        <v>0.12166524931838377</v>
      </c>
      <c r="H2206" s="211">
        <v>0.11333761197731151</v>
      </c>
      <c r="I2206" s="211">
        <v>0.44060226363617988</v>
      </c>
      <c r="J2206" s="211">
        <v>0.44036848357329078</v>
      </c>
      <c r="K2206" s="211">
        <v>0.60276391020183995</v>
      </c>
      <c r="L2206" s="211">
        <v>0.27094226630324247</v>
      </c>
      <c r="M2206" s="211">
        <v>9.11364107534616E-2</v>
      </c>
      <c r="N2206" s="211">
        <v>0.43167239808961588</v>
      </c>
      <c r="O2206" s="211">
        <v>0.73628333413877689</v>
      </c>
      <c r="P2206" s="211">
        <v>6.8413469527377355E-2</v>
      </c>
      <c r="Q2206" s="211">
        <v>4.9985247867525492E-2</v>
      </c>
      <c r="R2206" s="211">
        <v>0.47049789034150175</v>
      </c>
      <c r="S2206" s="211">
        <v>0.30261461070426277</v>
      </c>
      <c r="T2206" s="211">
        <v>0.54868793428098595</v>
      </c>
      <c r="U2206" s="211">
        <v>0.32776539830965934</v>
      </c>
      <c r="V2206" s="211">
        <v>0.11804061283421501</v>
      </c>
      <c r="W2206" s="211">
        <v>0.50328401394055322</v>
      </c>
      <c r="X2206" s="211">
        <v>0.37756417449528412</v>
      </c>
      <c r="Y2206" s="211">
        <v>0.72289973378855077</v>
      </c>
      <c r="Z2206" s="211">
        <v>0.1490519912034802</v>
      </c>
      <c r="AA2206" s="212">
        <v>0.12061325138869633</v>
      </c>
    </row>
    <row r="2207" spans="1:27" x14ac:dyDescent="0.35">
      <c r="A2207" s="210" t="s">
        <v>2883</v>
      </c>
      <c r="B2207" s="217">
        <v>160.94382944979523</v>
      </c>
      <c r="C2207" s="211">
        <v>6.0186194717582242E-2</v>
      </c>
      <c r="D2207" s="211">
        <v>0.1288059421374102</v>
      </c>
      <c r="E2207" s="211">
        <v>8.034160506324195E-2</v>
      </c>
      <c r="F2207" s="211">
        <v>0.10766902738681872</v>
      </c>
      <c r="G2207" s="211">
        <v>0.11955801615852994</v>
      </c>
      <c r="H2207" s="211">
        <v>0.11817610355899916</v>
      </c>
      <c r="I2207" s="211">
        <v>0.51677280380536106</v>
      </c>
      <c r="J2207" s="211">
        <v>0.45283507990127636</v>
      </c>
      <c r="K2207" s="211">
        <v>0.60307767638687526</v>
      </c>
      <c r="L2207" s="211">
        <v>0.27772825187218214</v>
      </c>
      <c r="M2207" s="211">
        <v>8.7856720762956753E-2</v>
      </c>
      <c r="N2207" s="211">
        <v>0.47966625009927794</v>
      </c>
      <c r="O2207" s="211">
        <v>0.70862428645069198</v>
      </c>
      <c r="P2207" s="211">
        <v>6.3274511904747907E-2</v>
      </c>
      <c r="Q2207" s="211">
        <v>8.6197397295260006E-2</v>
      </c>
      <c r="R2207" s="211">
        <v>0.43138121086863268</v>
      </c>
      <c r="S2207" s="211">
        <v>0.32795687743256641</v>
      </c>
      <c r="T2207" s="211">
        <v>0.58051495489169691</v>
      </c>
      <c r="U2207" s="211">
        <v>0.40568086810606213</v>
      </c>
      <c r="V2207" s="211">
        <v>0.15109806450584606</v>
      </c>
      <c r="W2207" s="211">
        <v>0.5373716966523544</v>
      </c>
      <c r="X2207" s="211">
        <v>0.3401269967948089</v>
      </c>
      <c r="Y2207" s="211">
        <v>0.72101942079570203</v>
      </c>
      <c r="Z2207" s="211">
        <v>0.14339670874544264</v>
      </c>
      <c r="AA2207" s="212">
        <v>0.11557191531157766</v>
      </c>
    </row>
    <row r="2208" spans="1:27" x14ac:dyDescent="0.35">
      <c r="A2208" s="210" t="s">
        <v>2884</v>
      </c>
      <c r="B2208" s="217">
        <v>122.79261890352338</v>
      </c>
      <c r="C2208" s="211">
        <v>6.7783975501304661E-2</v>
      </c>
      <c r="D2208" s="211">
        <v>0.1254904068240828</v>
      </c>
      <c r="E2208" s="211">
        <v>8.2933410735300778E-2</v>
      </c>
      <c r="F2208" s="211">
        <v>9.1867059051409447E-2</v>
      </c>
      <c r="G2208" s="211">
        <v>0.1145721332462631</v>
      </c>
      <c r="H2208" s="211">
        <v>0.10938149417369011</v>
      </c>
      <c r="I2208" s="211">
        <v>0.41945288314755785</v>
      </c>
      <c r="J2208" s="211">
        <v>0.40682684707975586</v>
      </c>
      <c r="K2208" s="211">
        <v>0.55817122163503652</v>
      </c>
      <c r="L2208" s="211">
        <v>0.27582292584852297</v>
      </c>
      <c r="M2208" s="211">
        <v>9.6698660583789856E-2</v>
      </c>
      <c r="N2208" s="211">
        <v>0.36293112132429761</v>
      </c>
      <c r="O2208" s="211">
        <v>0.592336239008873</v>
      </c>
      <c r="P2208" s="211">
        <v>7.2102985163914668E-2</v>
      </c>
      <c r="Q2208" s="211">
        <v>5.4090838975105179E-2</v>
      </c>
      <c r="R2208" s="211">
        <v>0.35553194155837181</v>
      </c>
      <c r="S2208" s="211">
        <v>0.3265085244310838</v>
      </c>
      <c r="T2208" s="211">
        <v>0.58116285862540118</v>
      </c>
      <c r="U2208" s="211">
        <v>0.35572397008269013</v>
      </c>
      <c r="V2208" s="211">
        <v>6.282953141411135E-2</v>
      </c>
      <c r="W2208" s="211">
        <v>0.57467587241780338</v>
      </c>
      <c r="X2208" s="211">
        <v>0.28320147630265435</v>
      </c>
      <c r="Y2208" s="211">
        <v>0.70956072904791156</v>
      </c>
      <c r="Z2208" s="211">
        <v>0.1437414754243545</v>
      </c>
      <c r="AA2208" s="212">
        <v>0.11322956097299017</v>
      </c>
    </row>
    <row r="2209" spans="1:27" x14ac:dyDescent="0.35">
      <c r="A2209" s="210" t="s">
        <v>2885</v>
      </c>
      <c r="B2209" s="217">
        <v>116.07119117870135</v>
      </c>
      <c r="C2209" s="211">
        <v>5.1437915515645749E-2</v>
      </c>
      <c r="D2209" s="211">
        <v>0.13361970739917303</v>
      </c>
      <c r="E2209" s="211">
        <v>7.4705384263287225E-2</v>
      </c>
      <c r="F2209" s="211">
        <v>0.10759541246647594</v>
      </c>
      <c r="G2209" s="211">
        <v>0.11848477488982481</v>
      </c>
      <c r="H2209" s="211">
        <v>0.11299528695636418</v>
      </c>
      <c r="I2209" s="211">
        <v>0.50594205859509911</v>
      </c>
      <c r="J2209" s="211">
        <v>0.47409272539753072</v>
      </c>
      <c r="K2209" s="211">
        <v>0.58404782863078841</v>
      </c>
      <c r="L2209" s="211">
        <v>0.27708691699907567</v>
      </c>
      <c r="M2209" s="211">
        <v>9.6624105494773196E-2</v>
      </c>
      <c r="N2209" s="211">
        <v>0.38769212962879984</v>
      </c>
      <c r="O2209" s="211">
        <v>0.56290441987487838</v>
      </c>
      <c r="P2209" s="211">
        <v>6.1720419070904545E-2</v>
      </c>
      <c r="Q2209" s="211">
        <v>5.6752946141576818E-2</v>
      </c>
      <c r="R2209" s="211">
        <v>0.38821738804831007</v>
      </c>
      <c r="S2209" s="211">
        <v>0.29311459323754013</v>
      </c>
      <c r="T2209" s="211">
        <v>0.55025261095348632</v>
      </c>
      <c r="U2209" s="211">
        <v>0.37019114026404248</v>
      </c>
      <c r="V2209" s="211">
        <v>9.2516845665209707E-2</v>
      </c>
      <c r="W2209" s="211">
        <v>0.56983652096687509</v>
      </c>
      <c r="X2209" s="211">
        <v>0.30089868898676342</v>
      </c>
      <c r="Y2209" s="211">
        <v>0.74204218658455412</v>
      </c>
      <c r="Z2209" s="211">
        <v>0.14894587633381035</v>
      </c>
      <c r="AA2209" s="212">
        <v>0.12073227191287014</v>
      </c>
    </row>
    <row r="2210" spans="1:27" x14ac:dyDescent="0.35">
      <c r="A2210" s="210" t="s">
        <v>2886</v>
      </c>
      <c r="B2210" s="217">
        <v>114.54751130438831</v>
      </c>
      <c r="C2210" s="211">
        <v>6.8290874956646208E-2</v>
      </c>
      <c r="D2210" s="211">
        <v>0.11598642487104088</v>
      </c>
      <c r="E2210" s="211">
        <v>7.3533648711014421E-2</v>
      </c>
      <c r="F2210" s="211">
        <v>9.0011932521891672E-2</v>
      </c>
      <c r="G2210" s="211">
        <v>0.11455664607359849</v>
      </c>
      <c r="H2210" s="211">
        <v>0.11365342897167566</v>
      </c>
      <c r="I2210" s="211">
        <v>0.46261533591883686</v>
      </c>
      <c r="J2210" s="211">
        <v>0.45358616766793663</v>
      </c>
      <c r="K2210" s="211">
        <v>0.50605696336835115</v>
      </c>
      <c r="L2210" s="211">
        <v>0.27686541256327374</v>
      </c>
      <c r="M2210" s="211">
        <v>9.8997743649092168E-2</v>
      </c>
      <c r="N2210" s="211">
        <v>0.35689728432147438</v>
      </c>
      <c r="O2210" s="211">
        <v>0.75616289174222062</v>
      </c>
      <c r="P2210" s="211">
        <v>7.1630097441666332E-2</v>
      </c>
      <c r="Q2210" s="211">
        <v>4.9237074903046379E-2</v>
      </c>
      <c r="R2210" s="211">
        <v>0.4092859543950737</v>
      </c>
      <c r="S2210" s="211">
        <v>0.38096113643302237</v>
      </c>
      <c r="T2210" s="211">
        <v>0.58725099433330696</v>
      </c>
      <c r="U2210" s="211">
        <v>0.47941479323573744</v>
      </c>
      <c r="V2210" s="211">
        <v>6.2424861215581606E-2</v>
      </c>
      <c r="W2210" s="211">
        <v>0.50160863269247524</v>
      </c>
      <c r="X2210" s="211">
        <v>0.38218786812885103</v>
      </c>
      <c r="Y2210" s="211">
        <v>0.61220994964979036</v>
      </c>
      <c r="Z2210" s="211">
        <v>0.14401595069047984</v>
      </c>
      <c r="AA2210" s="212">
        <v>0.12137048025988849</v>
      </c>
    </row>
    <row r="2211" spans="1:27" x14ac:dyDescent="0.35">
      <c r="A2211" s="210" t="s">
        <v>2887</v>
      </c>
      <c r="B2211" s="217">
        <v>198.88112752847391</v>
      </c>
      <c r="C2211" s="211">
        <v>6.574305315006207E-2</v>
      </c>
      <c r="D2211" s="211">
        <v>0.126547655227009</v>
      </c>
      <c r="E2211" s="211">
        <v>7.9219114202349825E-2</v>
      </c>
      <c r="F2211" s="211">
        <v>9.7348709396409827E-2</v>
      </c>
      <c r="G2211" s="211">
        <v>0.12432485003762561</v>
      </c>
      <c r="H2211" s="211">
        <v>0.11312553918999568</v>
      </c>
      <c r="I2211" s="211">
        <v>0.48616919233769851</v>
      </c>
      <c r="J2211" s="211">
        <v>0.48728298970099898</v>
      </c>
      <c r="K2211" s="211">
        <v>0.64586798040090532</v>
      </c>
      <c r="L2211" s="211">
        <v>0.27538140141016221</v>
      </c>
      <c r="M2211" s="211">
        <v>0.1123058910511353</v>
      </c>
      <c r="N2211" s="211">
        <v>0.43757334131871101</v>
      </c>
      <c r="O2211" s="211">
        <v>0.76090687359227904</v>
      </c>
      <c r="P2211" s="211">
        <v>7.2114314385423872E-2</v>
      </c>
      <c r="Q2211" s="211">
        <v>9.5271788251109185E-2</v>
      </c>
      <c r="R2211" s="211">
        <v>0.43863403934777673</v>
      </c>
      <c r="S2211" s="211">
        <v>0.36809360839847355</v>
      </c>
      <c r="T2211" s="211">
        <v>0.6184698961656272</v>
      </c>
      <c r="U2211" s="211">
        <v>0.52998433516123433</v>
      </c>
      <c r="V2211" s="211">
        <v>0.12562175288962962</v>
      </c>
      <c r="W2211" s="211">
        <v>0.55257271331706648</v>
      </c>
      <c r="X2211" s="211">
        <v>0.37523809788439882</v>
      </c>
      <c r="Y2211" s="211">
        <v>0.68571091347066704</v>
      </c>
      <c r="Z2211" s="211">
        <v>0.14250295518230272</v>
      </c>
      <c r="AA2211" s="212">
        <v>0.11892398260042379</v>
      </c>
    </row>
    <row r="2212" spans="1:27" x14ac:dyDescent="0.35">
      <c r="A2212" s="210" t="s">
        <v>2888</v>
      </c>
      <c r="B2212" s="217">
        <v>146.69653834571645</v>
      </c>
      <c r="C2212" s="211">
        <v>6.9477207072702635E-2</v>
      </c>
      <c r="D2212" s="211">
        <v>0.1181811454886714</v>
      </c>
      <c r="E2212" s="211">
        <v>7.5802501614759016E-2</v>
      </c>
      <c r="F2212" s="211">
        <v>0.11716154707603302</v>
      </c>
      <c r="G2212" s="211">
        <v>0.12182200464034475</v>
      </c>
      <c r="H2212" s="211">
        <v>0.12469064726928188</v>
      </c>
      <c r="I2212" s="211">
        <v>0.44943521951787946</v>
      </c>
      <c r="J2212" s="211">
        <v>0.42538201806883441</v>
      </c>
      <c r="K2212" s="211">
        <v>0.63954953086754851</v>
      </c>
      <c r="L2212" s="211">
        <v>0.27647230414928564</v>
      </c>
      <c r="M2212" s="211">
        <v>0.11762431706022855</v>
      </c>
      <c r="N2212" s="211">
        <v>0.47456969084496103</v>
      </c>
      <c r="O2212" s="211">
        <v>0.66094723966129321</v>
      </c>
      <c r="P2212" s="211">
        <v>7.2659468979045877E-2</v>
      </c>
      <c r="Q2212" s="211">
        <v>8.1315417884710472E-2</v>
      </c>
      <c r="R2212" s="211">
        <v>0.46151852273130239</v>
      </c>
      <c r="S2212" s="211">
        <v>0.3340360243363148</v>
      </c>
      <c r="T2212" s="211">
        <v>0.53857709227023065</v>
      </c>
      <c r="U2212" s="211">
        <v>0.35733545322640459</v>
      </c>
      <c r="V2212" s="211">
        <v>8.7360360033507403E-2</v>
      </c>
      <c r="W2212" s="211">
        <v>0.58642013571475704</v>
      </c>
      <c r="X2212" s="211">
        <v>0.39544405763374335</v>
      </c>
      <c r="Y2212" s="211">
        <v>0.66546755189635465</v>
      </c>
      <c r="Z2212" s="211">
        <v>0.14850827272472672</v>
      </c>
      <c r="AA2212" s="212">
        <v>0.11730070634341803</v>
      </c>
    </row>
    <row r="2213" spans="1:27" x14ac:dyDescent="0.35">
      <c r="A2213" s="210" t="s">
        <v>2889</v>
      </c>
      <c r="B2213" s="217">
        <v>126.78710103741984</v>
      </c>
      <c r="C2213" s="211">
        <v>5.2740477883066961E-2</v>
      </c>
      <c r="D2213" s="211">
        <v>0.1181452172654585</v>
      </c>
      <c r="E2213" s="211">
        <v>7.164695887910251E-2</v>
      </c>
      <c r="F2213" s="211">
        <v>0.11033710608716583</v>
      </c>
      <c r="G2213" s="211">
        <v>0.11859535106236219</v>
      </c>
      <c r="H2213" s="211">
        <v>0.12305810063123271</v>
      </c>
      <c r="I2213" s="211">
        <v>0.44548023201757114</v>
      </c>
      <c r="J2213" s="211">
        <v>0.39672139515695781</v>
      </c>
      <c r="K2213" s="211">
        <v>0.5319029754089063</v>
      </c>
      <c r="L2213" s="211">
        <v>0.27791958580174864</v>
      </c>
      <c r="M2213" s="211">
        <v>0.10080775712548097</v>
      </c>
      <c r="N2213" s="211">
        <v>0.38589321220497569</v>
      </c>
      <c r="O2213" s="211">
        <v>0.69720308141256138</v>
      </c>
      <c r="P2213" s="211">
        <v>6.2964016920061205E-2</v>
      </c>
      <c r="Q2213" s="211">
        <v>0.15108091344937033</v>
      </c>
      <c r="R2213" s="211">
        <v>0.46969918785245957</v>
      </c>
      <c r="S2213" s="211">
        <v>0.33045021159675259</v>
      </c>
      <c r="T2213" s="211">
        <v>0.60501258745743436</v>
      </c>
      <c r="U2213" s="211">
        <v>0.42580300701155976</v>
      </c>
      <c r="V2213" s="211">
        <v>0.11562438199041694</v>
      </c>
      <c r="W2213" s="211">
        <v>0.55647678385798094</v>
      </c>
      <c r="X2213" s="211">
        <v>0.30581786557572077</v>
      </c>
      <c r="Y2213" s="211">
        <v>0.61681637860767591</v>
      </c>
      <c r="Z2213" s="211">
        <v>0.14668115793971961</v>
      </c>
      <c r="AA2213" s="212">
        <v>0.12153090959419534</v>
      </c>
    </row>
    <row r="2214" spans="1:27" x14ac:dyDescent="0.35">
      <c r="A2214" s="210" t="s">
        <v>2890</v>
      </c>
      <c r="B2214" s="217">
        <v>141.59062971444234</v>
      </c>
      <c r="C2214" s="211">
        <v>5.4641111400460698E-2</v>
      </c>
      <c r="D2214" s="211">
        <v>0.11945953450886541</v>
      </c>
      <c r="E2214" s="211">
        <v>7.0142613356740866E-2</v>
      </c>
      <c r="F2214" s="211">
        <v>0.10364694179405673</v>
      </c>
      <c r="G2214" s="211">
        <v>0.12029240460036184</v>
      </c>
      <c r="H2214" s="211">
        <v>0.11712427025989253</v>
      </c>
      <c r="I2214" s="211">
        <v>0.47440977807443907</v>
      </c>
      <c r="J2214" s="211">
        <v>0.40502429953361063</v>
      </c>
      <c r="K2214" s="211">
        <v>0.55661806466770369</v>
      </c>
      <c r="L2214" s="211">
        <v>0.27380324131922262</v>
      </c>
      <c r="M2214" s="211">
        <v>7.9952890226580253E-2</v>
      </c>
      <c r="N2214" s="211">
        <v>0.39895113019332129</v>
      </c>
      <c r="O2214" s="211">
        <v>0.6927101843684037</v>
      </c>
      <c r="P2214" s="211">
        <v>7.3968685430615216E-2</v>
      </c>
      <c r="Q2214" s="211">
        <v>6.9517150152610382E-2</v>
      </c>
      <c r="R2214" s="211">
        <v>0.4414435987850579</v>
      </c>
      <c r="S2214" s="211">
        <v>0.36781475193599111</v>
      </c>
      <c r="T2214" s="211">
        <v>0.62342158387582225</v>
      </c>
      <c r="U2214" s="211">
        <v>0.43009318294075116</v>
      </c>
      <c r="V2214" s="211">
        <v>0.13215095882096572</v>
      </c>
      <c r="W2214" s="211">
        <v>0.63175097046293516</v>
      </c>
      <c r="X2214" s="211">
        <v>0.34034488380433187</v>
      </c>
      <c r="Y2214" s="211">
        <v>0.57315061097059949</v>
      </c>
      <c r="Z2214" s="211">
        <v>0.14584644254382095</v>
      </c>
      <c r="AA2214" s="212">
        <v>0.11777469397251959</v>
      </c>
    </row>
    <row r="2215" spans="1:27" x14ac:dyDescent="0.35">
      <c r="A2215" s="210" t="s">
        <v>2891</v>
      </c>
      <c r="B2215" s="217">
        <v>146.06734572798996</v>
      </c>
      <c r="C2215" s="211">
        <v>5.6707602339257354E-2</v>
      </c>
      <c r="D2215" s="211">
        <v>0.12549326151451173</v>
      </c>
      <c r="E2215" s="211">
        <v>7.7524091240951845E-2</v>
      </c>
      <c r="F2215" s="211">
        <v>8.223058974504599E-2</v>
      </c>
      <c r="G2215" s="211">
        <v>0.11855854081749403</v>
      </c>
      <c r="H2215" s="211">
        <v>0.12744731308484028</v>
      </c>
      <c r="I2215" s="211">
        <v>0.51085874391818031</v>
      </c>
      <c r="J2215" s="211">
        <v>0.48665781877128367</v>
      </c>
      <c r="K2215" s="211">
        <v>0.59154819643671175</v>
      </c>
      <c r="L2215" s="211">
        <v>0.27286001664495463</v>
      </c>
      <c r="M2215" s="211">
        <v>0.105505663911156</v>
      </c>
      <c r="N2215" s="211">
        <v>0.39093706809696283</v>
      </c>
      <c r="O2215" s="211">
        <v>0.74348145930692888</v>
      </c>
      <c r="P2215" s="211">
        <v>6.1750723600961281E-2</v>
      </c>
      <c r="Q2215" s="211">
        <v>6.1324537819825387E-2</v>
      </c>
      <c r="R2215" s="211">
        <v>0.46472985733398153</v>
      </c>
      <c r="S2215" s="211">
        <v>0.26950388745517562</v>
      </c>
      <c r="T2215" s="211">
        <v>0.48699565293267827</v>
      </c>
      <c r="U2215" s="211">
        <v>0.44145865004198154</v>
      </c>
      <c r="V2215" s="211">
        <v>0.13038439624289999</v>
      </c>
      <c r="W2215" s="211">
        <v>0.57382841626193604</v>
      </c>
      <c r="X2215" s="211">
        <v>0.36380373286921547</v>
      </c>
      <c r="Y2215" s="211">
        <v>0.62430992194724755</v>
      </c>
      <c r="Z2215" s="211">
        <v>0.14507324306632077</v>
      </c>
      <c r="AA2215" s="212">
        <v>0.11581367676394136</v>
      </c>
    </row>
    <row r="2216" spans="1:27" x14ac:dyDescent="0.35">
      <c r="A2216" s="210" t="s">
        <v>2892</v>
      </c>
      <c r="B2216" s="217">
        <v>135.21543980981986</v>
      </c>
      <c r="C2216" s="211">
        <v>5.0995070757335302E-2</v>
      </c>
      <c r="D2216" s="211">
        <v>0.12349029509810547</v>
      </c>
      <c r="E2216" s="211">
        <v>7.1777259536730378E-2</v>
      </c>
      <c r="F2216" s="211">
        <v>0.10344732096536946</v>
      </c>
      <c r="G2216" s="211">
        <v>0.11531314491446192</v>
      </c>
      <c r="H2216" s="211">
        <v>0.10991662721832002</v>
      </c>
      <c r="I2216" s="211">
        <v>0.46463511767808929</v>
      </c>
      <c r="J2216" s="211">
        <v>0.49061545423583786</v>
      </c>
      <c r="K2216" s="211">
        <v>0.61277138861371394</v>
      </c>
      <c r="L2216" s="211">
        <v>0.26956614291213438</v>
      </c>
      <c r="M2216" s="211">
        <v>9.4915177004822257E-2</v>
      </c>
      <c r="N2216" s="211">
        <v>0.46144968606402875</v>
      </c>
      <c r="O2216" s="211">
        <v>0.75834939333217211</v>
      </c>
      <c r="P2216" s="211">
        <v>6.62082491781599E-2</v>
      </c>
      <c r="Q2216" s="211">
        <v>5.96540002967169E-2</v>
      </c>
      <c r="R2216" s="211">
        <v>0.40354890671176413</v>
      </c>
      <c r="S2216" s="211">
        <v>0.3500759267093404</v>
      </c>
      <c r="T2216" s="211">
        <v>0.59304656988972448</v>
      </c>
      <c r="U2216" s="211">
        <v>0.34761904197326882</v>
      </c>
      <c r="V2216" s="211">
        <v>7.6617413105880855E-2</v>
      </c>
      <c r="W2216" s="211">
        <v>0.49016140879775139</v>
      </c>
      <c r="X2216" s="211">
        <v>0.36489188881605722</v>
      </c>
      <c r="Y2216" s="211">
        <v>0.78430049212197772</v>
      </c>
      <c r="Z2216" s="211">
        <v>0.14968513425583538</v>
      </c>
      <c r="AA2216" s="212">
        <v>0.11137399495198312</v>
      </c>
    </row>
    <row r="2217" spans="1:27" x14ac:dyDescent="0.35">
      <c r="A2217" s="210" t="s">
        <v>2893</v>
      </c>
      <c r="B2217" s="217">
        <v>125.42589194284827</v>
      </c>
      <c r="C2217" s="211">
        <v>4.7098994282712588E-2</v>
      </c>
      <c r="D2217" s="211">
        <v>0.12916369880136086</v>
      </c>
      <c r="E2217" s="211">
        <v>7.0155801402813939E-2</v>
      </c>
      <c r="F2217" s="211">
        <v>0.10875139535869829</v>
      </c>
      <c r="G2217" s="211">
        <v>0.11718553390328186</v>
      </c>
      <c r="H2217" s="211">
        <v>0.11665297294518762</v>
      </c>
      <c r="I2217" s="211">
        <v>0.49486986021090318</v>
      </c>
      <c r="J2217" s="211">
        <v>0.42776330610064295</v>
      </c>
      <c r="K2217" s="211">
        <v>0.59556036056229755</v>
      </c>
      <c r="L2217" s="211">
        <v>0.27665108723010867</v>
      </c>
      <c r="M2217" s="211">
        <v>9.5298302245230407E-2</v>
      </c>
      <c r="N2217" s="211">
        <v>0.40268654137882337</v>
      </c>
      <c r="O2217" s="211">
        <v>0.64026480569152477</v>
      </c>
      <c r="P2217" s="211">
        <v>7.2610855106843314E-2</v>
      </c>
      <c r="Q2217" s="211">
        <v>7.6191041857066932E-2</v>
      </c>
      <c r="R2217" s="211">
        <v>0.46223503711491382</v>
      </c>
      <c r="S2217" s="211">
        <v>0.31806040287333226</v>
      </c>
      <c r="T2217" s="211">
        <v>0.58748545884311287</v>
      </c>
      <c r="U2217" s="211">
        <v>0.53904749050464518</v>
      </c>
      <c r="V2217" s="211">
        <v>5.4314871028648702E-2</v>
      </c>
      <c r="W2217" s="211">
        <v>0.62372360247067582</v>
      </c>
      <c r="X2217" s="211">
        <v>0.43241800395851765</v>
      </c>
      <c r="Y2217" s="211">
        <v>0.68450273027412301</v>
      </c>
      <c r="Z2217" s="211">
        <v>0.14699543285972283</v>
      </c>
      <c r="AA2217" s="212">
        <v>0.11992120740714192</v>
      </c>
    </row>
    <row r="2218" spans="1:27" x14ac:dyDescent="0.35">
      <c r="A2218" s="210" t="s">
        <v>2894</v>
      </c>
      <c r="B2218" s="217">
        <v>191.79951831281522</v>
      </c>
      <c r="C2218" s="211">
        <v>5.7882052904186715E-2</v>
      </c>
      <c r="D2218" s="211">
        <v>0.13139208614932754</v>
      </c>
      <c r="E2218" s="211">
        <v>7.3452882346530718E-2</v>
      </c>
      <c r="F2218" s="211">
        <v>0.10424179162156245</v>
      </c>
      <c r="G2218" s="211">
        <v>0.12316434595953012</v>
      </c>
      <c r="H2218" s="211">
        <v>0.11428541925754568</v>
      </c>
      <c r="I2218" s="211">
        <v>0.50374114019213345</v>
      </c>
      <c r="J2218" s="211">
        <v>0.48506710379438517</v>
      </c>
      <c r="K2218" s="211">
        <v>0.62492383335467094</v>
      </c>
      <c r="L2218" s="211">
        <v>0.2724685678217123</v>
      </c>
      <c r="M2218" s="211">
        <v>0.109370199159188</v>
      </c>
      <c r="N2218" s="211">
        <v>0.45006335556462296</v>
      </c>
      <c r="O2218" s="211">
        <v>0.75842980479888866</v>
      </c>
      <c r="P2218" s="211">
        <v>6.708390050811025E-2</v>
      </c>
      <c r="Q2218" s="211">
        <v>4.661254497866571E-2</v>
      </c>
      <c r="R2218" s="211">
        <v>0.36165062452399011</v>
      </c>
      <c r="S2218" s="211">
        <v>0.36964878307541182</v>
      </c>
      <c r="T2218" s="211">
        <v>0.60049451200295534</v>
      </c>
      <c r="U2218" s="211">
        <v>0.43677369241462444</v>
      </c>
      <c r="V2218" s="211">
        <v>0.18193445481630213</v>
      </c>
      <c r="W2218" s="211">
        <v>0.62739030545575225</v>
      </c>
      <c r="X2218" s="211">
        <v>0.29606563441779754</v>
      </c>
      <c r="Y2218" s="211">
        <v>0.67320816403556816</v>
      </c>
      <c r="Z2218" s="211">
        <v>0.14860713667389758</v>
      </c>
      <c r="AA2218" s="212">
        <v>0.11750095678482857</v>
      </c>
    </row>
    <row r="2219" spans="1:27" x14ac:dyDescent="0.35">
      <c r="A2219" s="210" t="s">
        <v>2895</v>
      </c>
      <c r="B2219" s="217">
        <v>130.20472337078056</v>
      </c>
      <c r="C2219" s="211">
        <v>5.3940144597417916E-2</v>
      </c>
      <c r="D2219" s="211">
        <v>0.11661520158784253</v>
      </c>
      <c r="E2219" s="211">
        <v>7.7714043008082878E-2</v>
      </c>
      <c r="F2219" s="211">
        <v>8.5698065154718589E-2</v>
      </c>
      <c r="G2219" s="211">
        <v>0.12212065198005319</v>
      </c>
      <c r="H2219" s="211">
        <v>0.11712875613385457</v>
      </c>
      <c r="I2219" s="211">
        <v>0.41880553879638649</v>
      </c>
      <c r="J2219" s="211">
        <v>0.46767133586538751</v>
      </c>
      <c r="K2219" s="211">
        <v>0.63209505525596144</v>
      </c>
      <c r="L2219" s="211">
        <v>0.27242320592180219</v>
      </c>
      <c r="M2219" s="211">
        <v>8.5307455394230722E-2</v>
      </c>
      <c r="N2219" s="211">
        <v>0.48200828135534213</v>
      </c>
      <c r="O2219" s="211">
        <v>0.69222806384909052</v>
      </c>
      <c r="P2219" s="211">
        <v>6.4450713092936471E-2</v>
      </c>
      <c r="Q2219" s="211">
        <v>6.2630709771689885E-2</v>
      </c>
      <c r="R2219" s="211">
        <v>0.42473731212250765</v>
      </c>
      <c r="S2219" s="211">
        <v>0.27709109500837759</v>
      </c>
      <c r="T2219" s="211">
        <v>0.50233653183361271</v>
      </c>
      <c r="U2219" s="211">
        <v>0.41993042232245714</v>
      </c>
      <c r="V2219" s="211">
        <v>0.10578080183495597</v>
      </c>
      <c r="W2219" s="211">
        <v>0.51915742032009682</v>
      </c>
      <c r="X2219" s="211">
        <v>0.31682199271076772</v>
      </c>
      <c r="Y2219" s="211">
        <v>0.59717534201105082</v>
      </c>
      <c r="Z2219" s="211">
        <v>0.14933286082490219</v>
      </c>
      <c r="AA2219" s="212">
        <v>0.11533504944409413</v>
      </c>
    </row>
    <row r="2220" spans="1:27" x14ac:dyDescent="0.35">
      <c r="A2220" s="210" t="s">
        <v>2896</v>
      </c>
      <c r="B2220" s="217">
        <v>168.1238881467516</v>
      </c>
      <c r="C2220" s="211">
        <v>7.0841883531989613E-2</v>
      </c>
      <c r="D2220" s="211">
        <v>0.13105399600325368</v>
      </c>
      <c r="E2220" s="211">
        <v>7.3911093977534537E-2</v>
      </c>
      <c r="F2220" s="211">
        <v>0.10766635823374984</v>
      </c>
      <c r="G2220" s="211">
        <v>0.12464409116278451</v>
      </c>
      <c r="H2220" s="211">
        <v>0.12027245084708216</v>
      </c>
      <c r="I2220" s="211">
        <v>0.52713889495246369</v>
      </c>
      <c r="J2220" s="211">
        <v>0.451973846724261</v>
      </c>
      <c r="K2220" s="211">
        <v>0.63613204384756727</v>
      </c>
      <c r="L2220" s="211">
        <v>0.27594504710928652</v>
      </c>
      <c r="M2220" s="211">
        <v>0.10167024872791472</v>
      </c>
      <c r="N2220" s="211">
        <v>0.48436995913990272</v>
      </c>
      <c r="O2220" s="211">
        <v>0.59215646280853462</v>
      </c>
      <c r="P2220" s="211">
        <v>7.1816201524137938E-2</v>
      </c>
      <c r="Q2220" s="211">
        <v>5.5971260629787106E-2</v>
      </c>
      <c r="R2220" s="211">
        <v>0.43082613652657137</v>
      </c>
      <c r="S2220" s="211">
        <v>0.32490014061536437</v>
      </c>
      <c r="T2220" s="211">
        <v>0.59063838310476446</v>
      </c>
      <c r="U2220" s="211">
        <v>0.32667108962029112</v>
      </c>
      <c r="V2220" s="211">
        <v>0.1859771549176088</v>
      </c>
      <c r="W2220" s="211">
        <v>0.50711134035041994</v>
      </c>
      <c r="X2220" s="211">
        <v>0.32355574205337295</v>
      </c>
      <c r="Y2220" s="211">
        <v>0.58604353353910954</v>
      </c>
      <c r="Z2220" s="211">
        <v>0.14748611009681575</v>
      </c>
      <c r="AA2220" s="212">
        <v>0.1157326021648776</v>
      </c>
    </row>
    <row r="2221" spans="1:27" x14ac:dyDescent="0.35">
      <c r="A2221" s="210" t="s">
        <v>2897</v>
      </c>
      <c r="B2221" s="217">
        <v>120.54936873700112</v>
      </c>
      <c r="C2221" s="211">
        <v>4.9739382489996188E-2</v>
      </c>
      <c r="D2221" s="211">
        <v>0.11694080757070641</v>
      </c>
      <c r="E2221" s="211">
        <v>7.0245993159806286E-2</v>
      </c>
      <c r="F2221" s="211">
        <v>0.11838738931307674</v>
      </c>
      <c r="G2221" s="211">
        <v>0.11602201035935437</v>
      </c>
      <c r="H2221" s="211">
        <v>0.10945709725201494</v>
      </c>
      <c r="I2221" s="211">
        <v>0.48007198116408933</v>
      </c>
      <c r="J2221" s="211">
        <v>0.42983158795482912</v>
      </c>
      <c r="K2221" s="211">
        <v>0.54235966837396754</v>
      </c>
      <c r="L2221" s="211">
        <v>0.28311952738483981</v>
      </c>
      <c r="M2221" s="211">
        <v>0.12130819303058729</v>
      </c>
      <c r="N2221" s="211">
        <v>0.40861542409109008</v>
      </c>
      <c r="O2221" s="211">
        <v>0.59030380499153656</v>
      </c>
      <c r="P2221" s="211">
        <v>6.1116118320729211E-2</v>
      </c>
      <c r="Q2221" s="211">
        <v>7.8962047109084166E-2</v>
      </c>
      <c r="R2221" s="211">
        <v>0.46032197136497299</v>
      </c>
      <c r="S2221" s="211">
        <v>0.30852808283543287</v>
      </c>
      <c r="T2221" s="211">
        <v>0.54264100456160791</v>
      </c>
      <c r="U2221" s="211">
        <v>0.41090239253408356</v>
      </c>
      <c r="V2221" s="211">
        <v>7.0830218217807744E-2</v>
      </c>
      <c r="W2221" s="211">
        <v>0.5701948882662139</v>
      </c>
      <c r="X2221" s="211">
        <v>0.31344519754302125</v>
      </c>
      <c r="Y2221" s="211">
        <v>0.73326059143171729</v>
      </c>
      <c r="Z2221" s="211">
        <v>0.14770281241715583</v>
      </c>
      <c r="AA2221" s="212">
        <v>0.11482858612895649</v>
      </c>
    </row>
    <row r="2222" spans="1:27" x14ac:dyDescent="0.35">
      <c r="A2222" s="210" t="s">
        <v>2898</v>
      </c>
      <c r="B2222" s="217">
        <v>137.43157353707122</v>
      </c>
      <c r="C2222" s="211">
        <v>7.6060650296057714E-2</v>
      </c>
      <c r="D2222" s="211">
        <v>0.12765347012599335</v>
      </c>
      <c r="E2222" s="211">
        <v>8.1402851279430144E-2</v>
      </c>
      <c r="F2222" s="211">
        <v>8.2851405270981421E-2</v>
      </c>
      <c r="G2222" s="211">
        <v>0.1211426073763486</v>
      </c>
      <c r="H2222" s="211">
        <v>0.12657560960516245</v>
      </c>
      <c r="I2222" s="211">
        <v>0.44894585304113765</v>
      </c>
      <c r="J2222" s="211">
        <v>0.42921391047098012</v>
      </c>
      <c r="K2222" s="211">
        <v>0.60228700162179272</v>
      </c>
      <c r="L2222" s="211">
        <v>0.27824185248128575</v>
      </c>
      <c r="M2222" s="211">
        <v>0.10005404430391045</v>
      </c>
      <c r="N2222" s="211">
        <v>0.38351562461528349</v>
      </c>
      <c r="O2222" s="211">
        <v>0.73170470403198029</v>
      </c>
      <c r="P2222" s="211">
        <v>6.7693097033883209E-2</v>
      </c>
      <c r="Q2222" s="211">
        <v>0.11892409683296837</v>
      </c>
      <c r="R2222" s="211">
        <v>0.43513590136269931</v>
      </c>
      <c r="S2222" s="211">
        <v>0.32121746665076256</v>
      </c>
      <c r="T2222" s="211">
        <v>0.54892184194301685</v>
      </c>
      <c r="U2222" s="211">
        <v>0.445168174477926</v>
      </c>
      <c r="V2222" s="211">
        <v>7.3052567372323518E-2</v>
      </c>
      <c r="W2222" s="211">
        <v>0.49726991360951361</v>
      </c>
      <c r="X2222" s="211">
        <v>0.33428629202606458</v>
      </c>
      <c r="Y2222" s="211">
        <v>0.65221774371772656</v>
      </c>
      <c r="Z2222" s="211">
        <v>0.1476036864293617</v>
      </c>
      <c r="AA2222" s="212">
        <v>0.1139284091341512</v>
      </c>
    </row>
    <row r="2223" spans="1:27" x14ac:dyDescent="0.35">
      <c r="A2223" s="210" t="s">
        <v>2899</v>
      </c>
      <c r="B2223" s="217">
        <v>121.36146672770136</v>
      </c>
      <c r="C2223" s="211">
        <v>8.2803525196328345E-2</v>
      </c>
      <c r="D2223" s="211">
        <v>0.11999110762908752</v>
      </c>
      <c r="E2223" s="211">
        <v>7.0226940598995619E-2</v>
      </c>
      <c r="F2223" s="211">
        <v>9.663614682811561E-2</v>
      </c>
      <c r="G2223" s="211">
        <v>0.11432836854880045</v>
      </c>
      <c r="H2223" s="211">
        <v>0.11671779546265848</v>
      </c>
      <c r="I2223" s="211">
        <v>0.50562790499340626</v>
      </c>
      <c r="J2223" s="211">
        <v>0.44589544159697525</v>
      </c>
      <c r="K2223" s="211">
        <v>0.52301656426426868</v>
      </c>
      <c r="L2223" s="211">
        <v>0.28414475895677965</v>
      </c>
      <c r="M2223" s="211">
        <v>9.1484431362871682E-2</v>
      </c>
      <c r="N2223" s="211">
        <v>0.4300018358431531</v>
      </c>
      <c r="O2223" s="211">
        <v>0.74166575940578305</v>
      </c>
      <c r="P2223" s="211">
        <v>6.2959105499194465E-2</v>
      </c>
      <c r="Q2223" s="211">
        <v>5.8162774092354902E-2</v>
      </c>
      <c r="R2223" s="211">
        <v>0.46761539877976882</v>
      </c>
      <c r="S2223" s="211">
        <v>0.30161418982427568</v>
      </c>
      <c r="T2223" s="211">
        <v>0.50632986823498038</v>
      </c>
      <c r="U2223" s="211">
        <v>0.33134363182597532</v>
      </c>
      <c r="V2223" s="211">
        <v>0.12436574707525086</v>
      </c>
      <c r="W2223" s="211">
        <v>0.51063492551605238</v>
      </c>
      <c r="X2223" s="211">
        <v>0.31819037546261403</v>
      </c>
      <c r="Y2223" s="211">
        <v>0.63206177266527763</v>
      </c>
      <c r="Z2223" s="211">
        <v>0.14814557006107101</v>
      </c>
      <c r="AA2223" s="212">
        <v>0.11560774536103828</v>
      </c>
    </row>
    <row r="2224" spans="1:27" x14ac:dyDescent="0.35">
      <c r="A2224" s="210" t="s">
        <v>2900</v>
      </c>
      <c r="B2224" s="217">
        <v>188.45724385411563</v>
      </c>
      <c r="C2224" s="211">
        <v>6.0265747513899431E-2</v>
      </c>
      <c r="D2224" s="211">
        <v>0.12584158293449352</v>
      </c>
      <c r="E2224" s="211">
        <v>7.998150276930005E-2</v>
      </c>
      <c r="F2224" s="211">
        <v>8.7588214959940847E-2</v>
      </c>
      <c r="G2224" s="211">
        <v>0.12025451520132441</v>
      </c>
      <c r="H2224" s="211">
        <v>0.11517361471940894</v>
      </c>
      <c r="I2224" s="211">
        <v>0.46612578643350921</v>
      </c>
      <c r="J2224" s="211">
        <v>0.47048717193911915</v>
      </c>
      <c r="K2224" s="211">
        <v>0.64837565884700488</v>
      </c>
      <c r="L2224" s="211">
        <v>0.27777624542983043</v>
      </c>
      <c r="M2224" s="211">
        <v>9.406535029057414E-2</v>
      </c>
      <c r="N2224" s="211">
        <v>0.40488365810996607</v>
      </c>
      <c r="O2224" s="211">
        <v>0.62273143588800839</v>
      </c>
      <c r="P2224" s="211">
        <v>6.9766004329823245E-2</v>
      </c>
      <c r="Q2224" s="211">
        <v>8.7200638259860089E-2</v>
      </c>
      <c r="R2224" s="211">
        <v>0.44496493677505483</v>
      </c>
      <c r="S2224" s="211">
        <v>0.33478017364907664</v>
      </c>
      <c r="T2224" s="211">
        <v>0.50140117831741282</v>
      </c>
      <c r="U2224" s="211">
        <v>0.40716574376714132</v>
      </c>
      <c r="V2224" s="211">
        <v>0.18856014733077814</v>
      </c>
      <c r="W2224" s="211">
        <v>0.59912063819625017</v>
      </c>
      <c r="X2224" s="211">
        <v>0.36877546206335388</v>
      </c>
      <c r="Y2224" s="211">
        <v>0.78807339866923076</v>
      </c>
      <c r="Z2224" s="211">
        <v>0.14970871842014058</v>
      </c>
      <c r="AA2224" s="212">
        <v>0.11993399770063645</v>
      </c>
    </row>
    <row r="2225" spans="1:27" x14ac:dyDescent="0.35">
      <c r="A2225" s="210" t="s">
        <v>2901</v>
      </c>
      <c r="B2225" s="217">
        <v>140.59351765258225</v>
      </c>
      <c r="C2225" s="211">
        <v>5.9960294996176985E-2</v>
      </c>
      <c r="D2225" s="211">
        <v>0.13285721434222494</v>
      </c>
      <c r="E2225" s="211">
        <v>7.0354844898721625E-2</v>
      </c>
      <c r="F2225" s="211">
        <v>9.5722027877223614E-2</v>
      </c>
      <c r="G2225" s="211">
        <v>0.11967507845662995</v>
      </c>
      <c r="H2225" s="211">
        <v>0.12048563018267361</v>
      </c>
      <c r="I2225" s="211">
        <v>0.51250771613670176</v>
      </c>
      <c r="J2225" s="211">
        <v>0.45043419027490994</v>
      </c>
      <c r="K2225" s="211">
        <v>0.60738928583421881</v>
      </c>
      <c r="L2225" s="211">
        <v>0.27335421080997402</v>
      </c>
      <c r="M2225" s="211">
        <v>9.5504400600647341E-2</v>
      </c>
      <c r="N2225" s="211">
        <v>0.44997856561179517</v>
      </c>
      <c r="O2225" s="211">
        <v>0.76393274660954724</v>
      </c>
      <c r="P2225" s="211">
        <v>6.6531754622950551E-2</v>
      </c>
      <c r="Q2225" s="211">
        <v>6.837622073704977E-2</v>
      </c>
      <c r="R2225" s="211">
        <v>0.45874456498499661</v>
      </c>
      <c r="S2225" s="211">
        <v>0.35735402375342901</v>
      </c>
      <c r="T2225" s="211">
        <v>0.53938953839486081</v>
      </c>
      <c r="U2225" s="211">
        <v>0.44783432921847199</v>
      </c>
      <c r="V2225" s="211">
        <v>0.11038330205906716</v>
      </c>
      <c r="W2225" s="211">
        <v>0.5259570263779153</v>
      </c>
      <c r="X2225" s="211">
        <v>0.38704386817297776</v>
      </c>
      <c r="Y2225" s="211">
        <v>0.65677215440633385</v>
      </c>
      <c r="Z2225" s="211">
        <v>0.14637653025519193</v>
      </c>
      <c r="AA2225" s="212">
        <v>0.120680105822921</v>
      </c>
    </row>
    <row r="2226" spans="1:27" x14ac:dyDescent="0.35">
      <c r="A2226" s="210" t="s">
        <v>2902</v>
      </c>
      <c r="B2226" s="217">
        <v>125.45105042764517</v>
      </c>
      <c r="C2226" s="211">
        <v>5.0694910804638095E-2</v>
      </c>
      <c r="D2226" s="211">
        <v>0.12459201325069597</v>
      </c>
      <c r="E2226" s="211">
        <v>7.2045658210464283E-2</v>
      </c>
      <c r="F2226" s="211">
        <v>9.3786039759061385E-2</v>
      </c>
      <c r="G2226" s="211">
        <v>0.11654551220468394</v>
      </c>
      <c r="H2226" s="211">
        <v>0.1199687529037313</v>
      </c>
      <c r="I2226" s="211">
        <v>0.48544403144893955</v>
      </c>
      <c r="J2226" s="211">
        <v>0.44838089668330516</v>
      </c>
      <c r="K2226" s="211">
        <v>0.6250898659614087</v>
      </c>
      <c r="L2226" s="211">
        <v>0.27459898222042622</v>
      </c>
      <c r="M2226" s="211">
        <v>9.8491671849099405E-2</v>
      </c>
      <c r="N2226" s="211">
        <v>0.3589566335325724</v>
      </c>
      <c r="O2226" s="211">
        <v>0.71402795049003487</v>
      </c>
      <c r="P2226" s="211">
        <v>6.863287171408175E-2</v>
      </c>
      <c r="Q2226" s="211">
        <v>0.10741301694420458</v>
      </c>
      <c r="R2226" s="211">
        <v>0.45806208580850433</v>
      </c>
      <c r="S2226" s="211">
        <v>0.29728267822030124</v>
      </c>
      <c r="T2226" s="211">
        <v>0.51253793313386931</v>
      </c>
      <c r="U2226" s="211">
        <v>0.35266643229238381</v>
      </c>
      <c r="V2226" s="211">
        <v>8.5778248790392253E-2</v>
      </c>
      <c r="W2226" s="211">
        <v>0.52510831422385706</v>
      </c>
      <c r="X2226" s="211">
        <v>0.38523800880561831</v>
      </c>
      <c r="Y2226" s="211">
        <v>0.68553783333327423</v>
      </c>
      <c r="Z2226" s="211">
        <v>0.14651688634204696</v>
      </c>
      <c r="AA2226" s="212">
        <v>0.11780024012642022</v>
      </c>
    </row>
    <row r="2227" spans="1:27" x14ac:dyDescent="0.35">
      <c r="A2227" s="210" t="s">
        <v>2903</v>
      </c>
      <c r="B2227" s="217">
        <v>178.26360907292747</v>
      </c>
      <c r="C2227" s="211">
        <v>5.2168164733226143E-2</v>
      </c>
      <c r="D2227" s="211">
        <v>0.11325134843911933</v>
      </c>
      <c r="E2227" s="211">
        <v>8.6485819179342505E-2</v>
      </c>
      <c r="F2227" s="211">
        <v>0.10387528795720274</v>
      </c>
      <c r="G2227" s="211">
        <v>0.12262678918862414</v>
      </c>
      <c r="H2227" s="211">
        <v>0.11068155562807497</v>
      </c>
      <c r="I2227" s="211">
        <v>0.51872343023862633</v>
      </c>
      <c r="J2227" s="211">
        <v>0.4643346815743048</v>
      </c>
      <c r="K2227" s="211">
        <v>0.61881630284825073</v>
      </c>
      <c r="L2227" s="211">
        <v>0.27582022214314955</v>
      </c>
      <c r="M2227" s="211">
        <v>9.2090416552681298E-2</v>
      </c>
      <c r="N2227" s="211">
        <v>0.46850391492410881</v>
      </c>
      <c r="O2227" s="211">
        <v>0.68286670598117816</v>
      </c>
      <c r="P2227" s="211">
        <v>7.1105838320172296E-2</v>
      </c>
      <c r="Q2227" s="211">
        <v>0.1349736881931175</v>
      </c>
      <c r="R2227" s="211">
        <v>0.46955448072806183</v>
      </c>
      <c r="S2227" s="211">
        <v>0.29793811313845991</v>
      </c>
      <c r="T2227" s="211">
        <v>0.55224137434655396</v>
      </c>
      <c r="U2227" s="211">
        <v>0.47113084682014822</v>
      </c>
      <c r="V2227" s="211">
        <v>0.13771431599339806</v>
      </c>
      <c r="W2227" s="211">
        <v>0.55251300425452643</v>
      </c>
      <c r="X2227" s="211">
        <v>0.35081504587957613</v>
      </c>
      <c r="Y2227" s="211">
        <v>0.72147262551644153</v>
      </c>
      <c r="Z2227" s="211">
        <v>0.14191497363947636</v>
      </c>
      <c r="AA2227" s="212">
        <v>0.11883843497810986</v>
      </c>
    </row>
    <row r="2228" spans="1:27" x14ac:dyDescent="0.35">
      <c r="A2228" s="210" t="s">
        <v>2904</v>
      </c>
      <c r="B2228" s="217">
        <v>105.85747214674481</v>
      </c>
      <c r="C2228" s="211">
        <v>6.0372950011623752E-2</v>
      </c>
      <c r="D2228" s="211">
        <v>0.12742802707808662</v>
      </c>
      <c r="E2228" s="211">
        <v>7.7639594322385819E-2</v>
      </c>
      <c r="F2228" s="211">
        <v>9.9356491863532306E-2</v>
      </c>
      <c r="G2228" s="211">
        <v>0.11992354752474095</v>
      </c>
      <c r="H2228" s="211">
        <v>0.11086968787650629</v>
      </c>
      <c r="I2228" s="211">
        <v>0.53675473937901041</v>
      </c>
      <c r="J2228" s="211">
        <v>0.3905201627514201</v>
      </c>
      <c r="K2228" s="211">
        <v>0.59692038868365471</v>
      </c>
      <c r="L2228" s="211">
        <v>0.28106411257113184</v>
      </c>
      <c r="M2228" s="211">
        <v>7.9809543742100891E-2</v>
      </c>
      <c r="N2228" s="211">
        <v>0.42900026658675205</v>
      </c>
      <c r="O2228" s="211">
        <v>0.61524307902594211</v>
      </c>
      <c r="P2228" s="211">
        <v>6.5526213159425722E-2</v>
      </c>
      <c r="Q2228" s="211">
        <v>7.6879058159663366E-2</v>
      </c>
      <c r="R2228" s="211">
        <v>0.36956039219110776</v>
      </c>
      <c r="S2228" s="211">
        <v>0.28888956886071943</v>
      </c>
      <c r="T2228" s="211">
        <v>0.52718009118295128</v>
      </c>
      <c r="U2228" s="211">
        <v>0.53806001546999138</v>
      </c>
      <c r="V2228" s="211">
        <v>5.2911593220500007E-2</v>
      </c>
      <c r="W2228" s="211">
        <v>0.47270580797742429</v>
      </c>
      <c r="X2228" s="211">
        <v>0.32909815269551701</v>
      </c>
      <c r="Y2228" s="211">
        <v>0.64441929932468023</v>
      </c>
      <c r="Z2228" s="211">
        <v>0.14553352233705741</v>
      </c>
      <c r="AA2228" s="212">
        <v>0.12333886503612057</v>
      </c>
    </row>
    <row r="2229" spans="1:27" x14ac:dyDescent="0.35">
      <c r="A2229" s="210" t="s">
        <v>2905</v>
      </c>
      <c r="B2229" s="217">
        <v>111.42298993210093</v>
      </c>
      <c r="C2229" s="211">
        <v>6.597840656873076E-2</v>
      </c>
      <c r="D2229" s="211">
        <v>0.12983305769487991</v>
      </c>
      <c r="E2229" s="211">
        <v>7.5204900619935872E-2</v>
      </c>
      <c r="F2229" s="211">
        <v>0.10568434714491859</v>
      </c>
      <c r="G2229" s="211">
        <v>0.11939728454282325</v>
      </c>
      <c r="H2229" s="211">
        <v>0.10764875413096649</v>
      </c>
      <c r="I2229" s="211">
        <v>0.45347899693627791</v>
      </c>
      <c r="J2229" s="211">
        <v>0.38499384097800954</v>
      </c>
      <c r="K2229" s="211">
        <v>0.60900254302463219</v>
      </c>
      <c r="L2229" s="211">
        <v>0.27792592021534973</v>
      </c>
      <c r="M2229" s="211">
        <v>7.669995198335014E-2</v>
      </c>
      <c r="N2229" s="211">
        <v>0.41204895356913429</v>
      </c>
      <c r="O2229" s="211">
        <v>0.70816508381397703</v>
      </c>
      <c r="P2229" s="211">
        <v>6.4385769503396501E-2</v>
      </c>
      <c r="Q2229" s="211">
        <v>0.11630966832824949</v>
      </c>
      <c r="R2229" s="211">
        <v>0.45212875474685743</v>
      </c>
      <c r="S2229" s="211">
        <v>0.38656691723928527</v>
      </c>
      <c r="T2229" s="211">
        <v>0.58700560154330439</v>
      </c>
      <c r="U2229" s="211">
        <v>0.3701178483661165</v>
      </c>
      <c r="V2229" s="211">
        <v>7.6810890805230569E-2</v>
      </c>
      <c r="W2229" s="211">
        <v>0.47245751906313882</v>
      </c>
      <c r="X2229" s="211">
        <v>0.34983239780781666</v>
      </c>
      <c r="Y2229" s="211">
        <v>0.61120978677650228</v>
      </c>
      <c r="Z2229" s="211">
        <v>0.14109852186840632</v>
      </c>
      <c r="AA2229" s="212">
        <v>0.12087194053420976</v>
      </c>
    </row>
    <row r="2230" spans="1:27" x14ac:dyDescent="0.35">
      <c r="A2230" s="210" t="s">
        <v>2906</v>
      </c>
      <c r="B2230" s="217">
        <v>146.31671905861265</v>
      </c>
      <c r="C2230" s="211">
        <v>5.5701917821916129E-2</v>
      </c>
      <c r="D2230" s="211">
        <v>0.12414344327355374</v>
      </c>
      <c r="E2230" s="211">
        <v>8.0127797798655545E-2</v>
      </c>
      <c r="F2230" s="211">
        <v>8.7981562200518421E-2</v>
      </c>
      <c r="G2230" s="211">
        <v>0.12150995963735134</v>
      </c>
      <c r="H2230" s="211">
        <v>0.11765346159644924</v>
      </c>
      <c r="I2230" s="211">
        <v>0.4864725062125041</v>
      </c>
      <c r="J2230" s="211">
        <v>0.45845978899332906</v>
      </c>
      <c r="K2230" s="211">
        <v>0.63939137998024409</v>
      </c>
      <c r="L2230" s="211">
        <v>0.27129566225612489</v>
      </c>
      <c r="M2230" s="211">
        <v>9.6319145304317275E-2</v>
      </c>
      <c r="N2230" s="211">
        <v>0.38396900242629561</v>
      </c>
      <c r="O2230" s="211">
        <v>0.6243125842619841</v>
      </c>
      <c r="P2230" s="211">
        <v>6.9562082078017229E-2</v>
      </c>
      <c r="Q2230" s="211">
        <v>5.2015972538352828E-2</v>
      </c>
      <c r="R2230" s="211">
        <v>0.43188901257140533</v>
      </c>
      <c r="S2230" s="211">
        <v>0.41548759363175958</v>
      </c>
      <c r="T2230" s="211">
        <v>0.57444227175559248</v>
      </c>
      <c r="U2230" s="211">
        <v>0.38980332599512024</v>
      </c>
      <c r="V2230" s="211">
        <v>0.12414270810480874</v>
      </c>
      <c r="W2230" s="211">
        <v>0.52126274760301972</v>
      </c>
      <c r="X2230" s="211">
        <v>0.27921461234404471</v>
      </c>
      <c r="Y2230" s="211">
        <v>0.57990336114413588</v>
      </c>
      <c r="Z2230" s="211">
        <v>0.14801707599080605</v>
      </c>
      <c r="AA2230" s="212">
        <v>0.11438731777573991</v>
      </c>
    </row>
    <row r="2231" spans="1:27" x14ac:dyDescent="0.35">
      <c r="A2231" s="210" t="s">
        <v>2907</v>
      </c>
      <c r="B2231" s="217">
        <v>128.20282753860852</v>
      </c>
      <c r="C2231" s="211">
        <v>6.9441024562989395E-2</v>
      </c>
      <c r="D2231" s="211">
        <v>0.12777139034640594</v>
      </c>
      <c r="E2231" s="211">
        <v>7.5592081772047334E-2</v>
      </c>
      <c r="F2231" s="211">
        <v>0.10946683750560275</v>
      </c>
      <c r="G2231" s="211">
        <v>0.11787187504934504</v>
      </c>
      <c r="H2231" s="211">
        <v>0.11953201836050389</v>
      </c>
      <c r="I2231" s="211">
        <v>0.4795474337979273</v>
      </c>
      <c r="J2231" s="211">
        <v>0.43368382318412285</v>
      </c>
      <c r="K2231" s="211">
        <v>0.56896109071917966</v>
      </c>
      <c r="L2231" s="211">
        <v>0.26950154413645383</v>
      </c>
      <c r="M2231" s="211">
        <v>9.8254449806515334E-2</v>
      </c>
      <c r="N2231" s="211">
        <v>0.5113532876829936</v>
      </c>
      <c r="O2231" s="211">
        <v>0.59251537765351336</v>
      </c>
      <c r="P2231" s="211">
        <v>6.6298456560093255E-2</v>
      </c>
      <c r="Q2231" s="211">
        <v>5.9767569928743852E-2</v>
      </c>
      <c r="R2231" s="211">
        <v>0.44277345583596384</v>
      </c>
      <c r="S2231" s="211">
        <v>0.38794949215657992</v>
      </c>
      <c r="T2231" s="211">
        <v>0.49977555039455612</v>
      </c>
      <c r="U2231" s="211">
        <v>0.36583440893640834</v>
      </c>
      <c r="V2231" s="211">
        <v>0.11469068719176655</v>
      </c>
      <c r="W2231" s="211">
        <v>0.50124681603098664</v>
      </c>
      <c r="X2231" s="211">
        <v>0.28989576027850217</v>
      </c>
      <c r="Y2231" s="211">
        <v>0.65081529879819211</v>
      </c>
      <c r="Z2231" s="211">
        <v>0.1490669498057039</v>
      </c>
      <c r="AA2231" s="212">
        <v>0.12046275138281304</v>
      </c>
    </row>
    <row r="2232" spans="1:27" x14ac:dyDescent="0.35">
      <c r="A2232" s="210" t="s">
        <v>2908</v>
      </c>
      <c r="B2232" s="217">
        <v>135.26517900682617</v>
      </c>
      <c r="C2232" s="211">
        <v>6.542860682508872E-2</v>
      </c>
      <c r="D2232" s="211">
        <v>0.119226687331695</v>
      </c>
      <c r="E2232" s="211">
        <v>7.44290588754416E-2</v>
      </c>
      <c r="F2232" s="211">
        <v>9.4260262286173069E-2</v>
      </c>
      <c r="G2232" s="211">
        <v>0.11438792583719883</v>
      </c>
      <c r="H2232" s="211">
        <v>0.1055286971712129</v>
      </c>
      <c r="I2232" s="211">
        <v>0.51985223846813833</v>
      </c>
      <c r="J2232" s="211">
        <v>0.44593170405705052</v>
      </c>
      <c r="K2232" s="211">
        <v>0.5756550362788545</v>
      </c>
      <c r="L2232" s="211">
        <v>0.28159455559989666</v>
      </c>
      <c r="M2232" s="211">
        <v>8.6754628236591205E-2</v>
      </c>
      <c r="N2232" s="211">
        <v>0.3928884720569637</v>
      </c>
      <c r="O2232" s="211">
        <v>0.64465183132005721</v>
      </c>
      <c r="P2232" s="211">
        <v>6.8974037006310204E-2</v>
      </c>
      <c r="Q2232" s="211">
        <v>7.2189350506691286E-2</v>
      </c>
      <c r="R2232" s="211">
        <v>0.4416728966456992</v>
      </c>
      <c r="S2232" s="211">
        <v>0.37397535331624782</v>
      </c>
      <c r="T2232" s="211">
        <v>0.52984279012426017</v>
      </c>
      <c r="U2232" s="211">
        <v>0.40132442812287294</v>
      </c>
      <c r="V2232" s="211">
        <v>0.13124223260434997</v>
      </c>
      <c r="W2232" s="211">
        <v>0.52029389241965074</v>
      </c>
      <c r="X2232" s="211">
        <v>0.30570495353736266</v>
      </c>
      <c r="Y2232" s="211">
        <v>0.54945084639198261</v>
      </c>
      <c r="Z2232" s="211">
        <v>0.14372873795058258</v>
      </c>
      <c r="AA2232" s="212">
        <v>0.11453648274766069</v>
      </c>
    </row>
    <row r="2233" spans="1:27" x14ac:dyDescent="0.35">
      <c r="A2233" s="210" t="s">
        <v>2909</v>
      </c>
      <c r="B2233" s="217">
        <v>137.9297038961503</v>
      </c>
      <c r="C2233" s="211">
        <v>5.7121121484390303E-2</v>
      </c>
      <c r="D2233" s="211">
        <v>0.12150370506206093</v>
      </c>
      <c r="E2233" s="211">
        <v>7.4038022367479139E-2</v>
      </c>
      <c r="F2233" s="211">
        <v>8.6692366124973178E-2</v>
      </c>
      <c r="G2233" s="211">
        <v>0.11736864983640805</v>
      </c>
      <c r="H2233" s="211">
        <v>0.12448215792919795</v>
      </c>
      <c r="I2233" s="211">
        <v>0.47718157447470527</v>
      </c>
      <c r="J2233" s="211">
        <v>0.46856541402203422</v>
      </c>
      <c r="K2233" s="211">
        <v>0.61777588411337159</v>
      </c>
      <c r="L2233" s="211">
        <v>0.26947439605455042</v>
      </c>
      <c r="M2233" s="211">
        <v>0.10039901285855643</v>
      </c>
      <c r="N2233" s="211">
        <v>0.37734447502039753</v>
      </c>
      <c r="O2233" s="211">
        <v>0.73068414281020577</v>
      </c>
      <c r="P2233" s="211">
        <v>6.9842035609633479E-2</v>
      </c>
      <c r="Q2233" s="211">
        <v>9.3591726990040564E-2</v>
      </c>
      <c r="R2233" s="211">
        <v>0.45073348347421843</v>
      </c>
      <c r="S2233" s="211">
        <v>0.29074600126646655</v>
      </c>
      <c r="T2233" s="211">
        <v>0.45402515453444953</v>
      </c>
      <c r="U2233" s="211">
        <v>0.38237384722100165</v>
      </c>
      <c r="V2233" s="211">
        <v>9.5615086830258891E-2</v>
      </c>
      <c r="W2233" s="211">
        <v>0.52883988124418857</v>
      </c>
      <c r="X2233" s="211">
        <v>0.30676816630741194</v>
      </c>
      <c r="Y2233" s="211">
        <v>0.68485026247335057</v>
      </c>
      <c r="Z2233" s="211">
        <v>0.14805352746384554</v>
      </c>
      <c r="AA2233" s="212">
        <v>0.11522697333783372</v>
      </c>
    </row>
    <row r="2234" spans="1:27" x14ac:dyDescent="0.35">
      <c r="A2234" s="210" t="s">
        <v>2910</v>
      </c>
      <c r="B2234" s="217">
        <v>112.34498759768056</v>
      </c>
      <c r="C2234" s="211">
        <v>5.5203660901198943E-2</v>
      </c>
      <c r="D2234" s="211">
        <v>0.12746278462252367</v>
      </c>
      <c r="E2234" s="211">
        <v>7.5110975552773046E-2</v>
      </c>
      <c r="F2234" s="211">
        <v>9.7978853966608825E-2</v>
      </c>
      <c r="G2234" s="211">
        <v>0.12649287710616577</v>
      </c>
      <c r="H2234" s="211">
        <v>0.11752672878663425</v>
      </c>
      <c r="I2234" s="211">
        <v>0.49279454099124492</v>
      </c>
      <c r="J2234" s="211">
        <v>0.42384506308261827</v>
      </c>
      <c r="K2234" s="211">
        <v>0.60423780072951838</v>
      </c>
      <c r="L2234" s="211">
        <v>0.26934466044885153</v>
      </c>
      <c r="M2234" s="211">
        <v>0.10114963825669677</v>
      </c>
      <c r="N2234" s="211">
        <v>0.46525070441318389</v>
      </c>
      <c r="O2234" s="211">
        <v>0.67351539435166163</v>
      </c>
      <c r="P2234" s="211">
        <v>6.3630144283258666E-2</v>
      </c>
      <c r="Q2234" s="211">
        <v>5.4202138271086844E-2</v>
      </c>
      <c r="R2234" s="211">
        <v>0.41739544661036265</v>
      </c>
      <c r="S2234" s="211">
        <v>0.30655340311708812</v>
      </c>
      <c r="T2234" s="211">
        <v>0.53749931826963659</v>
      </c>
      <c r="U2234" s="211">
        <v>0.42570300285423512</v>
      </c>
      <c r="V2234" s="211">
        <v>7.5214125417305391E-2</v>
      </c>
      <c r="W2234" s="211">
        <v>0.52289458950184498</v>
      </c>
      <c r="X2234" s="211">
        <v>0.30362628364259936</v>
      </c>
      <c r="Y2234" s="211">
        <v>0.61734471982748496</v>
      </c>
      <c r="Z2234" s="211">
        <v>0.14962281449708986</v>
      </c>
      <c r="AA2234" s="212">
        <v>0.12582688673253872</v>
      </c>
    </row>
    <row r="2235" spans="1:27" x14ac:dyDescent="0.35">
      <c r="A2235" s="210" t="s">
        <v>2911</v>
      </c>
      <c r="B2235" s="217">
        <v>153.87246524936759</v>
      </c>
      <c r="C2235" s="211">
        <v>6.5013310244376496E-2</v>
      </c>
      <c r="D2235" s="211">
        <v>0.12301254275877523</v>
      </c>
      <c r="E2235" s="211">
        <v>7.5206585746735014E-2</v>
      </c>
      <c r="F2235" s="211">
        <v>9.6254379154509337E-2</v>
      </c>
      <c r="G2235" s="211">
        <v>0.11957603599599995</v>
      </c>
      <c r="H2235" s="211">
        <v>0.11628508101560371</v>
      </c>
      <c r="I2235" s="211">
        <v>0.52140446887751302</v>
      </c>
      <c r="J2235" s="211">
        <v>0.40332998834005745</v>
      </c>
      <c r="K2235" s="211">
        <v>0.5411954365863233</v>
      </c>
      <c r="L2235" s="211">
        <v>0.2758827766421259</v>
      </c>
      <c r="M2235" s="211">
        <v>9.7100133271510222E-2</v>
      </c>
      <c r="N2235" s="211">
        <v>0.39438791167215792</v>
      </c>
      <c r="O2235" s="211">
        <v>0.66309194294506923</v>
      </c>
      <c r="P2235" s="211">
        <v>6.7971423885435034E-2</v>
      </c>
      <c r="Q2235" s="211">
        <v>0.11292941500067849</v>
      </c>
      <c r="R2235" s="211">
        <v>0.4543532046106834</v>
      </c>
      <c r="S2235" s="211">
        <v>0.30201169664969557</v>
      </c>
      <c r="T2235" s="211">
        <v>0.51344210947164637</v>
      </c>
      <c r="U2235" s="211">
        <v>0.43279222544094087</v>
      </c>
      <c r="V2235" s="211">
        <v>0.13732783782949265</v>
      </c>
      <c r="W2235" s="211">
        <v>0.57462643409230285</v>
      </c>
      <c r="X2235" s="211">
        <v>0.33627488493320434</v>
      </c>
      <c r="Y2235" s="211">
        <v>0.7231005954741323</v>
      </c>
      <c r="Z2235" s="211">
        <v>0.14366150172722508</v>
      </c>
      <c r="AA2235" s="212">
        <v>0.11751162850608135</v>
      </c>
    </row>
    <row r="2236" spans="1:27" x14ac:dyDescent="0.35">
      <c r="A2236" s="210" t="s">
        <v>2912</v>
      </c>
      <c r="B2236" s="217">
        <v>133.18950173204681</v>
      </c>
      <c r="C2236" s="211">
        <v>7.3460658487701988E-2</v>
      </c>
      <c r="D2236" s="211">
        <v>0.12378976738290295</v>
      </c>
      <c r="E2236" s="211">
        <v>6.9164820577482869E-2</v>
      </c>
      <c r="F2236" s="211">
        <v>8.4727227471912109E-2</v>
      </c>
      <c r="G2236" s="211">
        <v>0.12531935403894948</v>
      </c>
      <c r="H2236" s="211">
        <v>0.11852936579131287</v>
      </c>
      <c r="I2236" s="211">
        <v>0.49749612986593034</v>
      </c>
      <c r="J2236" s="211">
        <v>0.44619920197760493</v>
      </c>
      <c r="K2236" s="211">
        <v>0.64822511306859032</v>
      </c>
      <c r="L2236" s="211">
        <v>0.27713338415308125</v>
      </c>
      <c r="M2236" s="211">
        <v>9.963389118743142E-2</v>
      </c>
      <c r="N2236" s="211">
        <v>0.46522304387875946</v>
      </c>
      <c r="O2236" s="211">
        <v>0.76860518108734321</v>
      </c>
      <c r="P2236" s="211">
        <v>7.0078029720617774E-2</v>
      </c>
      <c r="Q2236" s="211">
        <v>0.10357203929805547</v>
      </c>
      <c r="R2236" s="211">
        <v>0.48271704327487036</v>
      </c>
      <c r="S2236" s="211">
        <v>0.25343483022157648</v>
      </c>
      <c r="T2236" s="211">
        <v>0.49238514380768589</v>
      </c>
      <c r="U2236" s="211">
        <v>0.37879063893371029</v>
      </c>
      <c r="V2236" s="211">
        <v>0.11167169091131357</v>
      </c>
      <c r="W2236" s="211">
        <v>0.47024787176223237</v>
      </c>
      <c r="X2236" s="211">
        <v>0.31358459959958573</v>
      </c>
      <c r="Y2236" s="211">
        <v>0.59251349192272618</v>
      </c>
      <c r="Z2236" s="211">
        <v>0.14771016707060358</v>
      </c>
      <c r="AA2236" s="212">
        <v>0.12341846675520562</v>
      </c>
    </row>
    <row r="2237" spans="1:27" x14ac:dyDescent="0.35">
      <c r="A2237" s="210" t="s">
        <v>2913</v>
      </c>
      <c r="B2237" s="217">
        <v>122.18970215229075</v>
      </c>
      <c r="C2237" s="211">
        <v>5.6508834584457754E-2</v>
      </c>
      <c r="D2237" s="211">
        <v>0.12435888330466975</v>
      </c>
      <c r="E2237" s="211">
        <v>7.6260221691071536E-2</v>
      </c>
      <c r="F2237" s="211">
        <v>9.4101404188889473E-2</v>
      </c>
      <c r="G2237" s="211">
        <v>0.11986618640857982</v>
      </c>
      <c r="H2237" s="211">
        <v>0.10703546766059119</v>
      </c>
      <c r="I2237" s="211">
        <v>0.44660189111465409</v>
      </c>
      <c r="J2237" s="211">
        <v>0.41614925595547231</v>
      </c>
      <c r="K2237" s="211">
        <v>0.63581292537374845</v>
      </c>
      <c r="L2237" s="211">
        <v>0.27215478324533909</v>
      </c>
      <c r="M2237" s="211">
        <v>9.5240739286106685E-2</v>
      </c>
      <c r="N2237" s="211">
        <v>0.54932293617166128</v>
      </c>
      <c r="O2237" s="211">
        <v>0.6475231055516294</v>
      </c>
      <c r="P2237" s="211">
        <v>6.7994867046590371E-2</v>
      </c>
      <c r="Q2237" s="211">
        <v>6.1812295394192876E-2</v>
      </c>
      <c r="R2237" s="211">
        <v>0.42609774539484774</v>
      </c>
      <c r="S2237" s="211">
        <v>0.38260235017857935</v>
      </c>
      <c r="T2237" s="211">
        <v>0.47478314369522295</v>
      </c>
      <c r="U2237" s="211">
        <v>0.37913418148338873</v>
      </c>
      <c r="V2237" s="211">
        <v>8.0952340680449167E-2</v>
      </c>
      <c r="W2237" s="211">
        <v>0.5549195872974988</v>
      </c>
      <c r="X2237" s="211">
        <v>0.32583311774278917</v>
      </c>
      <c r="Y2237" s="211">
        <v>0.68619165072108634</v>
      </c>
      <c r="Z2237" s="211">
        <v>0.14831478774131338</v>
      </c>
      <c r="AA2237" s="212">
        <v>0.12275603483422373</v>
      </c>
    </row>
    <row r="2238" spans="1:27" x14ac:dyDescent="0.35">
      <c r="A2238" s="210" t="s">
        <v>2914</v>
      </c>
      <c r="B2238" s="217">
        <v>115.02063682443988</v>
      </c>
      <c r="C2238" s="211">
        <v>7.927494060669385E-2</v>
      </c>
      <c r="D2238" s="211">
        <v>0.11907156134879904</v>
      </c>
      <c r="E2238" s="211">
        <v>7.8734575137433094E-2</v>
      </c>
      <c r="F2238" s="211">
        <v>0.10900928234108637</v>
      </c>
      <c r="G2238" s="211">
        <v>0.12475852681942788</v>
      </c>
      <c r="H2238" s="211">
        <v>0.10111788976509729</v>
      </c>
      <c r="I2238" s="211">
        <v>0.50940934238613644</v>
      </c>
      <c r="J2238" s="211">
        <v>0.42441882993818997</v>
      </c>
      <c r="K2238" s="211">
        <v>0.5514666858293793</v>
      </c>
      <c r="L2238" s="211">
        <v>0.27570081107678862</v>
      </c>
      <c r="M2238" s="211">
        <v>7.9829875800887809E-2</v>
      </c>
      <c r="N2238" s="211">
        <v>0.57520455015818106</v>
      </c>
      <c r="O2238" s="211">
        <v>0.68681340697275484</v>
      </c>
      <c r="P2238" s="211">
        <v>7.0023687337521567E-2</v>
      </c>
      <c r="Q2238" s="211">
        <v>9.0954076096256747E-2</v>
      </c>
      <c r="R2238" s="211">
        <v>0.46294953995705818</v>
      </c>
      <c r="S2238" s="211">
        <v>0.32148951578750046</v>
      </c>
      <c r="T2238" s="211">
        <v>0.47741636873323484</v>
      </c>
      <c r="U2238" s="211">
        <v>0.31398895149759476</v>
      </c>
      <c r="V2238" s="211">
        <v>8.3173542532350139E-2</v>
      </c>
      <c r="W2238" s="211">
        <v>0.59984500766753834</v>
      </c>
      <c r="X2238" s="211">
        <v>0.34266435903487946</v>
      </c>
      <c r="Y2238" s="211">
        <v>0.63995886009516689</v>
      </c>
      <c r="Z2238" s="211">
        <v>0.14824583164821425</v>
      </c>
      <c r="AA2238" s="212">
        <v>0.12377620500450984</v>
      </c>
    </row>
    <row r="2239" spans="1:27" x14ac:dyDescent="0.35">
      <c r="A2239" s="210" t="s">
        <v>2915</v>
      </c>
      <c r="B2239" s="217">
        <v>141.02493992077081</v>
      </c>
      <c r="C2239" s="211">
        <v>6.8437690572990567E-2</v>
      </c>
      <c r="D2239" s="211">
        <v>0.12634293248134509</v>
      </c>
      <c r="E2239" s="211">
        <v>7.9069218397549268E-2</v>
      </c>
      <c r="F2239" s="211">
        <v>0.1136008436724765</v>
      </c>
      <c r="G2239" s="211">
        <v>0.11719368334051072</v>
      </c>
      <c r="H2239" s="211">
        <v>0.11155783815709649</v>
      </c>
      <c r="I2239" s="211">
        <v>0.51839619093393263</v>
      </c>
      <c r="J2239" s="211">
        <v>0.46104864674109769</v>
      </c>
      <c r="K2239" s="211">
        <v>0.60200455692932353</v>
      </c>
      <c r="L2239" s="211">
        <v>0.27518904667716582</v>
      </c>
      <c r="M2239" s="211">
        <v>0.10245285641134085</v>
      </c>
      <c r="N2239" s="211">
        <v>0.41101713537823609</v>
      </c>
      <c r="O2239" s="211">
        <v>0.5613208699333363</v>
      </c>
      <c r="P2239" s="211">
        <v>7.2081545297476707E-2</v>
      </c>
      <c r="Q2239" s="211">
        <v>7.8475896204856246E-2</v>
      </c>
      <c r="R2239" s="211">
        <v>0.46006487688351683</v>
      </c>
      <c r="S2239" s="211">
        <v>0.31680524268092869</v>
      </c>
      <c r="T2239" s="211">
        <v>0.53822359985492441</v>
      </c>
      <c r="U2239" s="211">
        <v>0.44676886994418907</v>
      </c>
      <c r="V2239" s="211">
        <v>7.5283735710664129E-2</v>
      </c>
      <c r="W2239" s="211">
        <v>0.57997483330740063</v>
      </c>
      <c r="X2239" s="211">
        <v>0.29676597634482821</v>
      </c>
      <c r="Y2239" s="211">
        <v>0.74453319158029041</v>
      </c>
      <c r="Z2239" s="211">
        <v>0.14567395571997302</v>
      </c>
      <c r="AA2239" s="212">
        <v>0.11729900497599492</v>
      </c>
    </row>
    <row r="2240" spans="1:27" x14ac:dyDescent="0.35">
      <c r="A2240" s="210" t="s">
        <v>2916</v>
      </c>
      <c r="B2240" s="217">
        <v>132.60131396782796</v>
      </c>
      <c r="C2240" s="211">
        <v>6.0640710703585815E-2</v>
      </c>
      <c r="D2240" s="211">
        <v>0.12248876944287307</v>
      </c>
      <c r="E2240" s="211">
        <v>7.448940280148024E-2</v>
      </c>
      <c r="F2240" s="211">
        <v>8.6807744078112703E-2</v>
      </c>
      <c r="G2240" s="211">
        <v>0.11676022723496844</v>
      </c>
      <c r="H2240" s="211">
        <v>0.11339478613494168</v>
      </c>
      <c r="I2240" s="211">
        <v>0.43254289866408657</v>
      </c>
      <c r="J2240" s="211">
        <v>0.43439077252623182</v>
      </c>
      <c r="K2240" s="211">
        <v>0.62594016167378852</v>
      </c>
      <c r="L2240" s="211">
        <v>0.2672286762297521</v>
      </c>
      <c r="M2240" s="211">
        <v>0.10013600933036067</v>
      </c>
      <c r="N2240" s="211">
        <v>0.46311711380362341</v>
      </c>
      <c r="O2240" s="211">
        <v>0.66508053379748833</v>
      </c>
      <c r="P2240" s="211">
        <v>7.0324258749622268E-2</v>
      </c>
      <c r="Q2240" s="211">
        <v>0.1403219789148562</v>
      </c>
      <c r="R2240" s="211">
        <v>0.40740605468013125</v>
      </c>
      <c r="S2240" s="211">
        <v>0.32049944852949919</v>
      </c>
      <c r="T2240" s="211">
        <v>0.57530377969304991</v>
      </c>
      <c r="U2240" s="211">
        <v>0.36708981293410287</v>
      </c>
      <c r="V2240" s="211">
        <v>7.0343148981070691E-2</v>
      </c>
      <c r="W2240" s="211">
        <v>0.53924480176002021</v>
      </c>
      <c r="X2240" s="211">
        <v>0.30650300453589346</v>
      </c>
      <c r="Y2240" s="211">
        <v>0.73156284235920543</v>
      </c>
      <c r="Z2240" s="211">
        <v>0.14912817897979277</v>
      </c>
      <c r="AA2240" s="212">
        <v>0.11738290230063471</v>
      </c>
    </row>
    <row r="2241" spans="1:27" x14ac:dyDescent="0.35">
      <c r="A2241" s="210" t="s">
        <v>2917</v>
      </c>
      <c r="B2241" s="217">
        <v>112.00804848875087</v>
      </c>
      <c r="C2241" s="211">
        <v>5.6051606784390223E-2</v>
      </c>
      <c r="D2241" s="211">
        <v>0.13249302430646265</v>
      </c>
      <c r="E2241" s="211">
        <v>7.8119631743205978E-2</v>
      </c>
      <c r="F2241" s="211">
        <v>8.4305714908164769E-2</v>
      </c>
      <c r="G2241" s="211">
        <v>0.11980104750781348</v>
      </c>
      <c r="H2241" s="211">
        <v>0.10932122251784129</v>
      </c>
      <c r="I2241" s="211">
        <v>0.5135808358024736</v>
      </c>
      <c r="J2241" s="211">
        <v>0.40806271141512795</v>
      </c>
      <c r="K2241" s="211">
        <v>0.55478452600722872</v>
      </c>
      <c r="L2241" s="211">
        <v>0.27368792683394388</v>
      </c>
      <c r="M2241" s="211">
        <v>8.9429184978639151E-2</v>
      </c>
      <c r="N2241" s="211">
        <v>0.42644508221501587</v>
      </c>
      <c r="O2241" s="211">
        <v>0.69539901491053424</v>
      </c>
      <c r="P2241" s="211">
        <v>7.0535667484333708E-2</v>
      </c>
      <c r="Q2241" s="211">
        <v>7.1124587734364031E-2</v>
      </c>
      <c r="R2241" s="211">
        <v>0.42365666145986869</v>
      </c>
      <c r="S2241" s="211">
        <v>0.38366694384744454</v>
      </c>
      <c r="T2241" s="211">
        <v>0.47317669621393826</v>
      </c>
      <c r="U2241" s="211">
        <v>0.50040068938655269</v>
      </c>
      <c r="V2241" s="211">
        <v>5.0195723058783934E-2</v>
      </c>
      <c r="W2241" s="211">
        <v>0.52402957363077907</v>
      </c>
      <c r="X2241" s="211">
        <v>0.36754226703812271</v>
      </c>
      <c r="Y2241" s="211">
        <v>0.62012349454013627</v>
      </c>
      <c r="Z2241" s="211">
        <v>0.14271315528280307</v>
      </c>
      <c r="AA2241" s="212">
        <v>0.12091422111383092</v>
      </c>
    </row>
    <row r="2242" spans="1:27" x14ac:dyDescent="0.35">
      <c r="A2242" s="210" t="s">
        <v>2918</v>
      </c>
      <c r="B2242" s="217">
        <v>140.35646271932299</v>
      </c>
      <c r="C2242" s="211">
        <v>4.9991282322726774E-2</v>
      </c>
      <c r="D2242" s="211">
        <v>0.12293052983222738</v>
      </c>
      <c r="E2242" s="211">
        <v>7.5272977877781824E-2</v>
      </c>
      <c r="F2242" s="211">
        <v>0.10861447808764635</v>
      </c>
      <c r="G2242" s="211">
        <v>0.1184308834512275</v>
      </c>
      <c r="H2242" s="211">
        <v>0.11631999266693291</v>
      </c>
      <c r="I2242" s="211">
        <v>0.45598150074497518</v>
      </c>
      <c r="J2242" s="211">
        <v>0.45906568061790698</v>
      </c>
      <c r="K2242" s="211">
        <v>0.6197984305639298</v>
      </c>
      <c r="L2242" s="211">
        <v>0.27765009469879065</v>
      </c>
      <c r="M2242" s="211">
        <v>8.7019736199752701E-2</v>
      </c>
      <c r="N2242" s="211">
        <v>0.39693331403801091</v>
      </c>
      <c r="O2242" s="211">
        <v>0.6906984737437466</v>
      </c>
      <c r="P2242" s="211">
        <v>7.0839990121135593E-2</v>
      </c>
      <c r="Q2242" s="211">
        <v>7.5864481692017066E-2</v>
      </c>
      <c r="R2242" s="211">
        <v>0.45403194500130001</v>
      </c>
      <c r="S2242" s="211">
        <v>0.33033843273167929</v>
      </c>
      <c r="T2242" s="211">
        <v>0.52963376594834799</v>
      </c>
      <c r="U2242" s="211">
        <v>0.30881055830948928</v>
      </c>
      <c r="V2242" s="211">
        <v>0.18086118717911756</v>
      </c>
      <c r="W2242" s="211">
        <v>0.53181855304405512</v>
      </c>
      <c r="X2242" s="211">
        <v>0.38574381156133453</v>
      </c>
      <c r="Y2242" s="211">
        <v>0.59900531275577384</v>
      </c>
      <c r="Z2242" s="211">
        <v>0.14957151593542328</v>
      </c>
      <c r="AA2242" s="212">
        <v>0.12070563664514145</v>
      </c>
    </row>
    <row r="2243" spans="1:27" x14ac:dyDescent="0.35">
      <c r="A2243" s="210" t="s">
        <v>2919</v>
      </c>
      <c r="B2243" s="217">
        <v>113.92756157970639</v>
      </c>
      <c r="C2243" s="211">
        <v>6.5907393402079545E-2</v>
      </c>
      <c r="D2243" s="211">
        <v>0.12043609291584438</v>
      </c>
      <c r="E2243" s="211">
        <v>7.2315687675518603E-2</v>
      </c>
      <c r="F2243" s="211">
        <v>0.10699869295663629</v>
      </c>
      <c r="G2243" s="211">
        <v>0.1261210902391027</v>
      </c>
      <c r="H2243" s="211">
        <v>0.11203455493699166</v>
      </c>
      <c r="I2243" s="211">
        <v>0.5264961870515511</v>
      </c>
      <c r="J2243" s="211">
        <v>0.44858512715414683</v>
      </c>
      <c r="K2243" s="211">
        <v>0.56191244064136425</v>
      </c>
      <c r="L2243" s="211">
        <v>0.27018621220972483</v>
      </c>
      <c r="M2243" s="211">
        <v>0.11053168590680436</v>
      </c>
      <c r="N2243" s="211">
        <v>0.41825924153235422</v>
      </c>
      <c r="O2243" s="211">
        <v>0.62995487434309694</v>
      </c>
      <c r="P2243" s="211">
        <v>6.6970156308382045E-2</v>
      </c>
      <c r="Q2243" s="211">
        <v>4.8867923376687786E-2</v>
      </c>
      <c r="R2243" s="211">
        <v>0.4155849735271292</v>
      </c>
      <c r="S2243" s="211">
        <v>0.29583197695877289</v>
      </c>
      <c r="T2243" s="211">
        <v>0.58206770955969456</v>
      </c>
      <c r="U2243" s="211">
        <v>0.41985570439440034</v>
      </c>
      <c r="V2243" s="211">
        <v>6.2066421303992841E-2</v>
      </c>
      <c r="W2243" s="211">
        <v>0.52164515788400789</v>
      </c>
      <c r="X2243" s="211">
        <v>0.41282122155923928</v>
      </c>
      <c r="Y2243" s="211">
        <v>0.56256458434728507</v>
      </c>
      <c r="Z2243" s="211">
        <v>0.14891614995020111</v>
      </c>
      <c r="AA2243" s="212">
        <v>0.1167958630927541</v>
      </c>
    </row>
    <row r="2244" spans="1:27" x14ac:dyDescent="0.35">
      <c r="A2244" s="210" t="s">
        <v>2920</v>
      </c>
      <c r="B2244" s="217">
        <v>122.72978475777191</v>
      </c>
      <c r="C2244" s="211">
        <v>5.478505894880363E-2</v>
      </c>
      <c r="D2244" s="211">
        <v>0.12584623177499601</v>
      </c>
      <c r="E2244" s="211">
        <v>7.1532165090396407E-2</v>
      </c>
      <c r="F2244" s="211">
        <v>0.10823915408786501</v>
      </c>
      <c r="G2244" s="211">
        <v>0.12079589183668543</v>
      </c>
      <c r="H2244" s="211">
        <v>0.11807344059711104</v>
      </c>
      <c r="I2244" s="211">
        <v>0.46326480338535891</v>
      </c>
      <c r="J2244" s="211">
        <v>0.44692497097165035</v>
      </c>
      <c r="K2244" s="211">
        <v>0.54142826401764221</v>
      </c>
      <c r="L2244" s="211">
        <v>0.28291518972226998</v>
      </c>
      <c r="M2244" s="211">
        <v>0.10813594408066747</v>
      </c>
      <c r="N2244" s="211">
        <v>0.41652595255349928</v>
      </c>
      <c r="O2244" s="211">
        <v>0.74812362559460066</v>
      </c>
      <c r="P2244" s="211">
        <v>7.1186874678031392E-2</v>
      </c>
      <c r="Q2244" s="211">
        <v>7.8059882270886768E-2</v>
      </c>
      <c r="R2244" s="211">
        <v>0.44444194680939747</v>
      </c>
      <c r="S2244" s="211">
        <v>0.26343938643991754</v>
      </c>
      <c r="T2244" s="211">
        <v>0.57546351795895434</v>
      </c>
      <c r="U2244" s="211">
        <v>0.37231062720318236</v>
      </c>
      <c r="V2244" s="211">
        <v>9.6627483967272401E-2</v>
      </c>
      <c r="W2244" s="211">
        <v>0.52058551667583219</v>
      </c>
      <c r="X2244" s="211">
        <v>0.31474008671856724</v>
      </c>
      <c r="Y2244" s="211">
        <v>0.57534322556242268</v>
      </c>
      <c r="Z2244" s="211">
        <v>0.14529717594364636</v>
      </c>
      <c r="AA2244" s="212">
        <v>0.12367866914902965</v>
      </c>
    </row>
    <row r="2245" spans="1:27" x14ac:dyDescent="0.35">
      <c r="A2245" s="210" t="s">
        <v>2921</v>
      </c>
      <c r="B2245" s="217">
        <v>132.18629266646252</v>
      </c>
      <c r="C2245" s="211">
        <v>6.0832628161877449E-2</v>
      </c>
      <c r="D2245" s="211">
        <v>0.12663298328751854</v>
      </c>
      <c r="E2245" s="211">
        <v>8.3080558034576979E-2</v>
      </c>
      <c r="F2245" s="211">
        <v>0.10221588145642584</v>
      </c>
      <c r="G2245" s="211">
        <v>0.12540703966154007</v>
      </c>
      <c r="H2245" s="211">
        <v>0.10966162908840092</v>
      </c>
      <c r="I2245" s="211">
        <v>0.45814720975235906</v>
      </c>
      <c r="J2245" s="211">
        <v>0.46456288326072331</v>
      </c>
      <c r="K2245" s="211">
        <v>0.64171015379274687</v>
      </c>
      <c r="L2245" s="211">
        <v>0.27751873670332644</v>
      </c>
      <c r="M2245" s="211">
        <v>9.0492427897416322E-2</v>
      </c>
      <c r="N2245" s="211">
        <v>0.4122143241089225</v>
      </c>
      <c r="O2245" s="211">
        <v>0.62842859374088145</v>
      </c>
      <c r="P2245" s="211">
        <v>6.657253810976442E-2</v>
      </c>
      <c r="Q2245" s="211">
        <v>4.7460061301694154E-2</v>
      </c>
      <c r="R2245" s="211">
        <v>0.4708787170355645</v>
      </c>
      <c r="S2245" s="211">
        <v>0.4277472101689187</v>
      </c>
      <c r="T2245" s="211">
        <v>0.55039127414247668</v>
      </c>
      <c r="U2245" s="211">
        <v>0.45312529877548746</v>
      </c>
      <c r="V2245" s="211">
        <v>0.11003608476460959</v>
      </c>
      <c r="W2245" s="211">
        <v>0.52759263132033296</v>
      </c>
      <c r="X2245" s="211">
        <v>0.26495480740344052</v>
      </c>
      <c r="Y2245" s="211">
        <v>0.5964692911582179</v>
      </c>
      <c r="Z2245" s="211">
        <v>0.14936418429796161</v>
      </c>
      <c r="AA2245" s="212">
        <v>0.12265020761739032</v>
      </c>
    </row>
    <row r="2246" spans="1:27" x14ac:dyDescent="0.35">
      <c r="A2246" s="210" t="s">
        <v>2922</v>
      </c>
      <c r="B2246" s="217">
        <v>125.28933991658805</v>
      </c>
      <c r="C2246" s="211">
        <v>7.2141674099634567E-2</v>
      </c>
      <c r="D2246" s="211">
        <v>0.12559411456570971</v>
      </c>
      <c r="E2246" s="211">
        <v>8.0960044796981212E-2</v>
      </c>
      <c r="F2246" s="211">
        <v>8.9960570909181192E-2</v>
      </c>
      <c r="G2246" s="211">
        <v>0.12171157673566387</v>
      </c>
      <c r="H2246" s="211">
        <v>0.10252898849958227</v>
      </c>
      <c r="I2246" s="211">
        <v>0.47606191852321333</v>
      </c>
      <c r="J2246" s="211">
        <v>0.45529142657015348</v>
      </c>
      <c r="K2246" s="211">
        <v>0.54292819295300887</v>
      </c>
      <c r="L2246" s="211">
        <v>0.27868467087106286</v>
      </c>
      <c r="M2246" s="211">
        <v>0.11930134506338956</v>
      </c>
      <c r="N2246" s="211">
        <v>0.45898947457869055</v>
      </c>
      <c r="O2246" s="211">
        <v>0.74017934087380399</v>
      </c>
      <c r="P2246" s="211">
        <v>7.0117629969296602E-2</v>
      </c>
      <c r="Q2246" s="211">
        <v>9.4163612501782304E-2</v>
      </c>
      <c r="R2246" s="211">
        <v>0.45188464690536007</v>
      </c>
      <c r="S2246" s="211">
        <v>0.3214193265626587</v>
      </c>
      <c r="T2246" s="211">
        <v>0.55423673160017051</v>
      </c>
      <c r="U2246" s="211">
        <v>0.37369094482723136</v>
      </c>
      <c r="V2246" s="211">
        <v>5.9546866262198711E-2</v>
      </c>
      <c r="W2246" s="211">
        <v>0.58519001549200389</v>
      </c>
      <c r="X2246" s="211">
        <v>0.31325376164442742</v>
      </c>
      <c r="Y2246" s="211">
        <v>0.70185500394580846</v>
      </c>
      <c r="Z2246" s="211">
        <v>0.14860302162533223</v>
      </c>
      <c r="AA2246" s="212">
        <v>0.12290154098461653</v>
      </c>
    </row>
    <row r="2247" spans="1:27" x14ac:dyDescent="0.35">
      <c r="A2247" s="210" t="s">
        <v>2923</v>
      </c>
      <c r="B2247" s="217">
        <v>151.54158370291344</v>
      </c>
      <c r="C2247" s="211">
        <v>7.1975611800621619E-2</v>
      </c>
      <c r="D2247" s="211">
        <v>0.12291148466438565</v>
      </c>
      <c r="E2247" s="211">
        <v>8.2687447143358642E-2</v>
      </c>
      <c r="F2247" s="211">
        <v>0.10571536806633904</v>
      </c>
      <c r="G2247" s="211">
        <v>0.12475785402155445</v>
      </c>
      <c r="H2247" s="211">
        <v>0.11941431503419342</v>
      </c>
      <c r="I2247" s="211">
        <v>0.50378194134405618</v>
      </c>
      <c r="J2247" s="211">
        <v>0.46214982906224156</v>
      </c>
      <c r="K2247" s="211">
        <v>0.5247159836143459</v>
      </c>
      <c r="L2247" s="211">
        <v>0.28007780022581086</v>
      </c>
      <c r="M2247" s="211">
        <v>0.11164432032341855</v>
      </c>
      <c r="N2247" s="211">
        <v>0.54159965235064933</v>
      </c>
      <c r="O2247" s="211">
        <v>0.73061649431401077</v>
      </c>
      <c r="P2247" s="211">
        <v>7.1603328644206141E-2</v>
      </c>
      <c r="Q2247" s="211">
        <v>5.3777101724548984E-2</v>
      </c>
      <c r="R2247" s="211">
        <v>0.42350452706781594</v>
      </c>
      <c r="S2247" s="211">
        <v>0.29239290151429631</v>
      </c>
      <c r="T2247" s="211">
        <v>0.46915403102234376</v>
      </c>
      <c r="U2247" s="211">
        <v>0.50064294787865971</v>
      </c>
      <c r="V2247" s="211">
        <v>0.13821876836146507</v>
      </c>
      <c r="W2247" s="211">
        <v>0.50135825876335027</v>
      </c>
      <c r="X2247" s="211">
        <v>0.34639888849352374</v>
      </c>
      <c r="Y2247" s="211">
        <v>0.56949223129148374</v>
      </c>
      <c r="Z2247" s="211">
        <v>0.14798596167221295</v>
      </c>
      <c r="AA2247" s="212">
        <v>0.1274719300254315</v>
      </c>
    </row>
    <row r="2248" spans="1:27" x14ac:dyDescent="0.35">
      <c r="A2248" s="210" t="s">
        <v>2924</v>
      </c>
      <c r="B2248" s="217">
        <v>110.18448451863289</v>
      </c>
      <c r="C2248" s="211">
        <v>7.3120522717622177E-2</v>
      </c>
      <c r="D2248" s="211">
        <v>0.11571800957204985</v>
      </c>
      <c r="E2248" s="211">
        <v>7.5304319299532366E-2</v>
      </c>
      <c r="F2248" s="211">
        <v>9.2420925185642364E-2</v>
      </c>
      <c r="G2248" s="211">
        <v>0.11963993394851159</v>
      </c>
      <c r="H2248" s="211">
        <v>0.11651049891987651</v>
      </c>
      <c r="I2248" s="211">
        <v>0.46338845284539576</v>
      </c>
      <c r="J2248" s="211">
        <v>0.48237809178386071</v>
      </c>
      <c r="K2248" s="211">
        <v>0.5532279747979314</v>
      </c>
      <c r="L2248" s="211">
        <v>0.26877536482155479</v>
      </c>
      <c r="M2248" s="211">
        <v>0.1021637759088508</v>
      </c>
      <c r="N2248" s="211">
        <v>0.57317182548753998</v>
      </c>
      <c r="O2248" s="211">
        <v>0.7093639632422567</v>
      </c>
      <c r="P2248" s="211">
        <v>6.6425285987753768E-2</v>
      </c>
      <c r="Q2248" s="211">
        <v>0.13844722889825564</v>
      </c>
      <c r="R2248" s="211">
        <v>0.45855195252597775</v>
      </c>
      <c r="S2248" s="211">
        <v>0.32397973790417395</v>
      </c>
      <c r="T2248" s="211">
        <v>0.57731463016336571</v>
      </c>
      <c r="U2248" s="211">
        <v>0.38518181631537873</v>
      </c>
      <c r="V2248" s="211">
        <v>5.461940053980615E-2</v>
      </c>
      <c r="W2248" s="211">
        <v>0.49408368220754956</v>
      </c>
      <c r="X2248" s="211">
        <v>0.35561882116684496</v>
      </c>
      <c r="Y2248" s="211">
        <v>0.54017448698687176</v>
      </c>
      <c r="Z2248" s="211">
        <v>0.14571670150168442</v>
      </c>
      <c r="AA2248" s="212">
        <v>0.12615646846756684</v>
      </c>
    </row>
    <row r="2249" spans="1:27" x14ac:dyDescent="0.35">
      <c r="A2249" s="210" t="s">
        <v>2925</v>
      </c>
      <c r="B2249" s="217">
        <v>130.41263401149709</v>
      </c>
      <c r="C2249" s="211">
        <v>5.0369091306754585E-2</v>
      </c>
      <c r="D2249" s="211">
        <v>0.12609285763305889</v>
      </c>
      <c r="E2249" s="211">
        <v>7.812338094828844E-2</v>
      </c>
      <c r="F2249" s="211">
        <v>8.0400759541303504E-2</v>
      </c>
      <c r="G2249" s="211">
        <v>0.12395025448198509</v>
      </c>
      <c r="H2249" s="211">
        <v>0.12770645870916708</v>
      </c>
      <c r="I2249" s="211">
        <v>0.47328269988458194</v>
      </c>
      <c r="J2249" s="211">
        <v>0.44544643191880651</v>
      </c>
      <c r="K2249" s="211">
        <v>0.53434732765664261</v>
      </c>
      <c r="L2249" s="211">
        <v>0.28045815177156225</v>
      </c>
      <c r="M2249" s="211">
        <v>9.6824671200039805E-2</v>
      </c>
      <c r="N2249" s="211">
        <v>0.40905816379060933</v>
      </c>
      <c r="O2249" s="211">
        <v>0.60010272842259915</v>
      </c>
      <c r="P2249" s="211">
        <v>6.3704761001121102E-2</v>
      </c>
      <c r="Q2249" s="211">
        <v>5.2494045412919632E-2</v>
      </c>
      <c r="R2249" s="211">
        <v>0.40500509478117375</v>
      </c>
      <c r="S2249" s="211">
        <v>0.29057790416160045</v>
      </c>
      <c r="T2249" s="211">
        <v>0.62675128425106208</v>
      </c>
      <c r="U2249" s="211">
        <v>0.36360815904852117</v>
      </c>
      <c r="V2249" s="211">
        <v>0.15282079005996482</v>
      </c>
      <c r="W2249" s="211">
        <v>0.50701187789258939</v>
      </c>
      <c r="X2249" s="211">
        <v>0.37347025318982052</v>
      </c>
      <c r="Y2249" s="211">
        <v>0.57570257002637715</v>
      </c>
      <c r="Z2249" s="211">
        <v>0.14902850612944563</v>
      </c>
      <c r="AA2249" s="212">
        <v>0.11795647482586825</v>
      </c>
    </row>
    <row r="2250" spans="1:27" x14ac:dyDescent="0.35">
      <c r="A2250" s="210" t="s">
        <v>2926</v>
      </c>
      <c r="B2250" s="217">
        <v>158.64622378733219</v>
      </c>
      <c r="C2250" s="211">
        <v>6.183393479754376E-2</v>
      </c>
      <c r="D2250" s="211">
        <v>0.12348519177669835</v>
      </c>
      <c r="E2250" s="211">
        <v>7.6441542342048169E-2</v>
      </c>
      <c r="F2250" s="211">
        <v>8.8216804242035471E-2</v>
      </c>
      <c r="G2250" s="211">
        <v>0.11581817260921552</v>
      </c>
      <c r="H2250" s="211">
        <v>0.11441459290631228</v>
      </c>
      <c r="I2250" s="211">
        <v>0.44707612494030868</v>
      </c>
      <c r="J2250" s="211">
        <v>0.44111619465809115</v>
      </c>
      <c r="K2250" s="211">
        <v>0.55918323458754493</v>
      </c>
      <c r="L2250" s="211">
        <v>0.26833729489422492</v>
      </c>
      <c r="M2250" s="211">
        <v>0.11324237178874001</v>
      </c>
      <c r="N2250" s="211">
        <v>0.49373157285677899</v>
      </c>
      <c r="O2250" s="211">
        <v>0.74248773530095913</v>
      </c>
      <c r="P2250" s="211">
        <v>7.0196344588144999E-2</v>
      </c>
      <c r="Q2250" s="211">
        <v>9.1191494925335528E-2</v>
      </c>
      <c r="R2250" s="211">
        <v>0.39250540684529939</v>
      </c>
      <c r="S2250" s="211">
        <v>0.30048863998077713</v>
      </c>
      <c r="T2250" s="211">
        <v>0.57442594655948986</v>
      </c>
      <c r="U2250" s="211">
        <v>0.37898422400628545</v>
      </c>
      <c r="V2250" s="211">
        <v>0.12953941444013872</v>
      </c>
      <c r="W2250" s="211">
        <v>0.50029309989744919</v>
      </c>
      <c r="X2250" s="211">
        <v>0.33275547482901546</v>
      </c>
      <c r="Y2250" s="211">
        <v>0.66338479621644231</v>
      </c>
      <c r="Z2250" s="211">
        <v>0.14761764203848821</v>
      </c>
      <c r="AA2250" s="212">
        <v>0.11836205148483554</v>
      </c>
    </row>
    <row r="2251" spans="1:27" x14ac:dyDescent="0.35">
      <c r="A2251" s="210" t="s">
        <v>2927</v>
      </c>
      <c r="B2251" s="217">
        <v>158.68538340192006</v>
      </c>
      <c r="C2251" s="211">
        <v>6.0621417081188463E-2</v>
      </c>
      <c r="D2251" s="211">
        <v>0.12358753517056782</v>
      </c>
      <c r="E2251" s="211">
        <v>7.3373112965660209E-2</v>
      </c>
      <c r="F2251" s="211">
        <v>8.131398267754926E-2</v>
      </c>
      <c r="G2251" s="211">
        <v>0.12347058218245754</v>
      </c>
      <c r="H2251" s="211">
        <v>0.10921252395815338</v>
      </c>
      <c r="I2251" s="211">
        <v>0.51146949025309185</v>
      </c>
      <c r="J2251" s="211">
        <v>0.44253862455200588</v>
      </c>
      <c r="K2251" s="211">
        <v>0.5935169926086048</v>
      </c>
      <c r="L2251" s="211">
        <v>0.27602899800105207</v>
      </c>
      <c r="M2251" s="211">
        <v>9.8756453702875668E-2</v>
      </c>
      <c r="N2251" s="211">
        <v>0.55173633586818283</v>
      </c>
      <c r="O2251" s="211">
        <v>0.72371261550617694</v>
      </c>
      <c r="P2251" s="211">
        <v>7.2451418008418131E-2</v>
      </c>
      <c r="Q2251" s="211">
        <v>9.4743946382715605E-2</v>
      </c>
      <c r="R2251" s="211">
        <v>0.40422574646043913</v>
      </c>
      <c r="S2251" s="211">
        <v>0.29648834539274549</v>
      </c>
      <c r="T2251" s="211">
        <v>0.60747842850582723</v>
      </c>
      <c r="U2251" s="211">
        <v>0.52794958619811283</v>
      </c>
      <c r="V2251" s="211">
        <v>8.6555338254260664E-2</v>
      </c>
      <c r="W2251" s="211">
        <v>0.51475765391618078</v>
      </c>
      <c r="X2251" s="211">
        <v>0.34928611118529568</v>
      </c>
      <c r="Y2251" s="211">
        <v>0.62616085072496541</v>
      </c>
      <c r="Z2251" s="211">
        <v>0.14801374027473857</v>
      </c>
      <c r="AA2251" s="212">
        <v>0.11638971794920375</v>
      </c>
    </row>
    <row r="2252" spans="1:27" x14ac:dyDescent="0.35">
      <c r="A2252" s="210" t="s">
        <v>2928</v>
      </c>
      <c r="B2252" s="217">
        <v>134.14938051760583</v>
      </c>
      <c r="C2252" s="211">
        <v>4.6077124830323342E-2</v>
      </c>
      <c r="D2252" s="211">
        <v>0.12944118973491617</v>
      </c>
      <c r="E2252" s="211">
        <v>7.2752326472878492E-2</v>
      </c>
      <c r="F2252" s="211">
        <v>0.10612941614234159</v>
      </c>
      <c r="G2252" s="211">
        <v>0.12134745277005692</v>
      </c>
      <c r="H2252" s="211">
        <v>0.1192440234052019</v>
      </c>
      <c r="I2252" s="211">
        <v>0.49190348335187495</v>
      </c>
      <c r="J2252" s="211">
        <v>0.45616411769623266</v>
      </c>
      <c r="K2252" s="211">
        <v>0.64999222120773281</v>
      </c>
      <c r="L2252" s="211">
        <v>0.27434815492115727</v>
      </c>
      <c r="M2252" s="211">
        <v>9.7305564668270367E-2</v>
      </c>
      <c r="N2252" s="211">
        <v>0.38022955011019072</v>
      </c>
      <c r="O2252" s="211">
        <v>0.71845826963406467</v>
      </c>
      <c r="P2252" s="211">
        <v>6.9244952395630735E-2</v>
      </c>
      <c r="Q2252" s="211">
        <v>6.7406206010188693E-2</v>
      </c>
      <c r="R2252" s="211">
        <v>0.441375332437693</v>
      </c>
      <c r="S2252" s="211">
        <v>0.31980099530747508</v>
      </c>
      <c r="T2252" s="211">
        <v>0.63358981739799425</v>
      </c>
      <c r="U2252" s="211">
        <v>0.32172220027344389</v>
      </c>
      <c r="V2252" s="211">
        <v>0.11875805907082629</v>
      </c>
      <c r="W2252" s="211">
        <v>0.58529489530161294</v>
      </c>
      <c r="X2252" s="211">
        <v>0.39833255778695537</v>
      </c>
      <c r="Y2252" s="211">
        <v>0.67518007623567633</v>
      </c>
      <c r="Z2252" s="211">
        <v>0.14854167132287527</v>
      </c>
      <c r="AA2252" s="212">
        <v>0.12211210236082506</v>
      </c>
    </row>
    <row r="2253" spans="1:27" x14ac:dyDescent="0.35">
      <c r="A2253" s="210" t="s">
        <v>2929</v>
      </c>
      <c r="B2253" s="217">
        <v>153.55265250380774</v>
      </c>
      <c r="C2253" s="211">
        <v>5.8664236781904237E-2</v>
      </c>
      <c r="D2253" s="211">
        <v>0.12179620068246527</v>
      </c>
      <c r="E2253" s="211">
        <v>8.1197822490814892E-2</v>
      </c>
      <c r="F2253" s="211">
        <v>0.11109687514953431</v>
      </c>
      <c r="G2253" s="211">
        <v>0.12118462886306076</v>
      </c>
      <c r="H2253" s="211">
        <v>0.10906096215526448</v>
      </c>
      <c r="I2253" s="211">
        <v>0.52852689123999896</v>
      </c>
      <c r="J2253" s="211">
        <v>0.48729635759799839</v>
      </c>
      <c r="K2253" s="211">
        <v>0.56942047811196694</v>
      </c>
      <c r="L2253" s="211">
        <v>0.27555853738601921</v>
      </c>
      <c r="M2253" s="211">
        <v>0.11191869685782606</v>
      </c>
      <c r="N2253" s="211">
        <v>0.4681255620254815</v>
      </c>
      <c r="O2253" s="211">
        <v>0.67538600437484064</v>
      </c>
      <c r="P2253" s="211">
        <v>7.1126301852224516E-2</v>
      </c>
      <c r="Q2253" s="211">
        <v>9.2819025972164931E-2</v>
      </c>
      <c r="R2253" s="211">
        <v>0.47536905161847293</v>
      </c>
      <c r="S2253" s="211">
        <v>0.26201078647905129</v>
      </c>
      <c r="T2253" s="211">
        <v>0.60895331759543492</v>
      </c>
      <c r="U2253" s="211">
        <v>0.50162862649560802</v>
      </c>
      <c r="V2253" s="211">
        <v>8.6748797390508905E-2</v>
      </c>
      <c r="W2253" s="211">
        <v>0.57524901824300256</v>
      </c>
      <c r="X2253" s="211">
        <v>0.30104347475505755</v>
      </c>
      <c r="Y2253" s="211">
        <v>0.58724093102994623</v>
      </c>
      <c r="Z2253" s="211">
        <v>0.14872374632088045</v>
      </c>
      <c r="AA2253" s="212">
        <v>0.11682313865555502</v>
      </c>
    </row>
    <row r="2254" spans="1:27" x14ac:dyDescent="0.35">
      <c r="A2254" s="210" t="s">
        <v>2930</v>
      </c>
      <c r="B2254" s="217">
        <v>127.63153337402119</v>
      </c>
      <c r="C2254" s="211">
        <v>5.2311174628841446E-2</v>
      </c>
      <c r="D2254" s="211">
        <v>0.12457949809743177</v>
      </c>
      <c r="E2254" s="211">
        <v>7.7575081241877342E-2</v>
      </c>
      <c r="F2254" s="211">
        <v>7.4959839886893309E-2</v>
      </c>
      <c r="G2254" s="211">
        <v>0.12002188729274547</v>
      </c>
      <c r="H2254" s="211">
        <v>0.11613878440641638</v>
      </c>
      <c r="I2254" s="211">
        <v>0.52286572953581967</v>
      </c>
      <c r="J2254" s="211">
        <v>0.45300584109032405</v>
      </c>
      <c r="K2254" s="211">
        <v>0.57441142959136116</v>
      </c>
      <c r="L2254" s="211">
        <v>0.2764583240187316</v>
      </c>
      <c r="M2254" s="211">
        <v>9.5846622434171275E-2</v>
      </c>
      <c r="N2254" s="211">
        <v>0.42826997392470162</v>
      </c>
      <c r="O2254" s="211">
        <v>0.62111861773340404</v>
      </c>
      <c r="P2254" s="211">
        <v>6.7435368898475928E-2</v>
      </c>
      <c r="Q2254" s="211">
        <v>8.6212250013824251E-2</v>
      </c>
      <c r="R2254" s="211">
        <v>0.47422427732624745</v>
      </c>
      <c r="S2254" s="211">
        <v>0.28089677836364718</v>
      </c>
      <c r="T2254" s="211">
        <v>0.52078585996815796</v>
      </c>
      <c r="U2254" s="211">
        <v>0.51866979504492139</v>
      </c>
      <c r="V2254" s="211">
        <v>8.2461091605772127E-2</v>
      </c>
      <c r="W2254" s="211">
        <v>0.59000940205938412</v>
      </c>
      <c r="X2254" s="211">
        <v>0.30277808810559748</v>
      </c>
      <c r="Y2254" s="211">
        <v>0.6066165121578343</v>
      </c>
      <c r="Z2254" s="211">
        <v>0.1371144714307907</v>
      </c>
      <c r="AA2254" s="212">
        <v>0.1201733346516409</v>
      </c>
    </row>
    <row r="2255" spans="1:27" x14ac:dyDescent="0.35">
      <c r="A2255" s="210" t="s">
        <v>2931</v>
      </c>
      <c r="B2255" s="217">
        <v>132.20961279991099</v>
      </c>
      <c r="C2255" s="211">
        <v>7.0201963971590925E-2</v>
      </c>
      <c r="D2255" s="211">
        <v>0.13164786735126793</v>
      </c>
      <c r="E2255" s="211">
        <v>8.2476023191020487E-2</v>
      </c>
      <c r="F2255" s="211">
        <v>9.0195395018903085E-2</v>
      </c>
      <c r="G2255" s="211">
        <v>0.12025498694483135</v>
      </c>
      <c r="H2255" s="211">
        <v>0.11778939812511614</v>
      </c>
      <c r="I2255" s="211">
        <v>0.51226660901390586</v>
      </c>
      <c r="J2255" s="211">
        <v>0.45137625809416437</v>
      </c>
      <c r="K2255" s="211">
        <v>0.622499426700592</v>
      </c>
      <c r="L2255" s="211">
        <v>0.26842409522446348</v>
      </c>
      <c r="M2255" s="211">
        <v>0.10817460393319056</v>
      </c>
      <c r="N2255" s="211">
        <v>0.41514038783327395</v>
      </c>
      <c r="O2255" s="211">
        <v>0.72644527298878092</v>
      </c>
      <c r="P2255" s="211">
        <v>7.1426600769422102E-2</v>
      </c>
      <c r="Q2255" s="211">
        <v>0.12673160749575968</v>
      </c>
      <c r="R2255" s="211">
        <v>0.48912942666004661</v>
      </c>
      <c r="S2255" s="211">
        <v>0.28321552271937306</v>
      </c>
      <c r="T2255" s="211">
        <v>0.49438516807145683</v>
      </c>
      <c r="U2255" s="211">
        <v>0.33497417430242571</v>
      </c>
      <c r="V2255" s="211">
        <v>6.8149156099352265E-2</v>
      </c>
      <c r="W2255" s="211">
        <v>0.64640642574368457</v>
      </c>
      <c r="X2255" s="211">
        <v>0.39032569699372532</v>
      </c>
      <c r="Y2255" s="211">
        <v>0.74551032483772139</v>
      </c>
      <c r="Z2255" s="211">
        <v>0.14621577331000088</v>
      </c>
      <c r="AA2255" s="212">
        <v>0.12188136620656302</v>
      </c>
    </row>
    <row r="2256" spans="1:27" x14ac:dyDescent="0.35">
      <c r="A2256" s="210" t="s">
        <v>2932</v>
      </c>
      <c r="B2256" s="217">
        <v>126.58516773751519</v>
      </c>
      <c r="C2256" s="211">
        <v>6.6814599401493674E-2</v>
      </c>
      <c r="D2256" s="211">
        <v>0.13346098883938817</v>
      </c>
      <c r="E2256" s="211">
        <v>8.3834829351909404E-2</v>
      </c>
      <c r="F2256" s="211">
        <v>8.3638483006938019E-2</v>
      </c>
      <c r="G2256" s="211">
        <v>0.1218920410970389</v>
      </c>
      <c r="H2256" s="211">
        <v>0.11869678469941963</v>
      </c>
      <c r="I2256" s="211">
        <v>0.50649764271757203</v>
      </c>
      <c r="J2256" s="211">
        <v>0.44296039091584472</v>
      </c>
      <c r="K2256" s="211">
        <v>0.57281633717220704</v>
      </c>
      <c r="L2256" s="211">
        <v>0.27173483956204675</v>
      </c>
      <c r="M2256" s="211">
        <v>0.10595048869104644</v>
      </c>
      <c r="N2256" s="211">
        <v>0.40133246921194982</v>
      </c>
      <c r="O2256" s="211">
        <v>0.56200184292798061</v>
      </c>
      <c r="P2256" s="211">
        <v>6.5403153747847401E-2</v>
      </c>
      <c r="Q2256" s="211">
        <v>6.0618090845194192E-2</v>
      </c>
      <c r="R2256" s="211">
        <v>0.38746553725336197</v>
      </c>
      <c r="S2256" s="211">
        <v>0.36375668163461233</v>
      </c>
      <c r="T2256" s="211">
        <v>0.60966785683600555</v>
      </c>
      <c r="U2256" s="211">
        <v>0.37911347146883939</v>
      </c>
      <c r="V2256" s="211">
        <v>7.1590049952712981E-2</v>
      </c>
      <c r="W2256" s="211">
        <v>0.48954539041624273</v>
      </c>
      <c r="X2256" s="211">
        <v>0.3673162930914452</v>
      </c>
      <c r="Y2256" s="211">
        <v>0.76679070047931697</v>
      </c>
      <c r="Z2256" s="211">
        <v>0.14465211727403204</v>
      </c>
      <c r="AA2256" s="212">
        <v>0.11643324183549772</v>
      </c>
    </row>
    <row r="2257" spans="1:27" x14ac:dyDescent="0.35">
      <c r="A2257" s="210" t="s">
        <v>2933</v>
      </c>
      <c r="B2257" s="217">
        <v>150.28805316554445</v>
      </c>
      <c r="C2257" s="211">
        <v>6.3082712913665351E-2</v>
      </c>
      <c r="D2257" s="211">
        <v>0.13122712436591602</v>
      </c>
      <c r="E2257" s="211">
        <v>8.4529628677786989E-2</v>
      </c>
      <c r="F2257" s="211">
        <v>9.9825988807725502E-2</v>
      </c>
      <c r="G2257" s="211">
        <v>0.12201358938277555</v>
      </c>
      <c r="H2257" s="211">
        <v>0.1254800142383424</v>
      </c>
      <c r="I2257" s="211">
        <v>0.510700365448854</v>
      </c>
      <c r="J2257" s="211">
        <v>0.46813513844021876</v>
      </c>
      <c r="K2257" s="211">
        <v>0.61415863294460904</v>
      </c>
      <c r="L2257" s="211">
        <v>0.27662466810104869</v>
      </c>
      <c r="M2257" s="211">
        <v>0.1049593356528412</v>
      </c>
      <c r="N2257" s="211">
        <v>0.51072541611979727</v>
      </c>
      <c r="O2257" s="211">
        <v>0.77355240851026219</v>
      </c>
      <c r="P2257" s="211">
        <v>6.9993977895859538E-2</v>
      </c>
      <c r="Q2257" s="211">
        <v>8.0375026715814396E-2</v>
      </c>
      <c r="R2257" s="211">
        <v>0.43599835940170961</v>
      </c>
      <c r="S2257" s="211">
        <v>0.32558923346579827</v>
      </c>
      <c r="T2257" s="211">
        <v>0.55239972978051188</v>
      </c>
      <c r="U2257" s="211">
        <v>0.33163613625304855</v>
      </c>
      <c r="V2257" s="211">
        <v>7.6711383686878215E-2</v>
      </c>
      <c r="W2257" s="211">
        <v>0.54570799770805156</v>
      </c>
      <c r="X2257" s="211">
        <v>0.42019212258133204</v>
      </c>
      <c r="Y2257" s="211">
        <v>0.64610482017517046</v>
      </c>
      <c r="Z2257" s="211">
        <v>0.14829880248928731</v>
      </c>
      <c r="AA2257" s="212">
        <v>0.11150003550240244</v>
      </c>
    </row>
    <row r="2258" spans="1:27" x14ac:dyDescent="0.35">
      <c r="A2258" s="210" t="s">
        <v>2934</v>
      </c>
      <c r="B2258" s="217">
        <v>136.64536620319274</v>
      </c>
      <c r="C2258" s="211">
        <v>6.1589763584710314E-2</v>
      </c>
      <c r="D2258" s="211">
        <v>0.1186567137086456</v>
      </c>
      <c r="E2258" s="211">
        <v>7.1921147393741891E-2</v>
      </c>
      <c r="F2258" s="211">
        <v>8.2702281095831873E-2</v>
      </c>
      <c r="G2258" s="211">
        <v>0.11677173270156659</v>
      </c>
      <c r="H2258" s="211">
        <v>0.12242468359659711</v>
      </c>
      <c r="I2258" s="211">
        <v>0.44857985088975283</v>
      </c>
      <c r="J2258" s="211">
        <v>0.44734232994589218</v>
      </c>
      <c r="K2258" s="211">
        <v>0.58833161757530228</v>
      </c>
      <c r="L2258" s="211">
        <v>0.27716135814606091</v>
      </c>
      <c r="M2258" s="211">
        <v>0.10801252741530315</v>
      </c>
      <c r="N2258" s="211">
        <v>0.42435468441278645</v>
      </c>
      <c r="O2258" s="211">
        <v>0.67704933010010571</v>
      </c>
      <c r="P2258" s="211">
        <v>6.7743586422033236E-2</v>
      </c>
      <c r="Q2258" s="211">
        <v>0.11059895044509319</v>
      </c>
      <c r="R2258" s="211">
        <v>0.44760241155465391</v>
      </c>
      <c r="S2258" s="211">
        <v>0.25906504342390091</v>
      </c>
      <c r="T2258" s="211">
        <v>0.57910996160946226</v>
      </c>
      <c r="U2258" s="211">
        <v>0.44759603660405178</v>
      </c>
      <c r="V2258" s="211">
        <v>7.0626927244891863E-2</v>
      </c>
      <c r="W2258" s="211">
        <v>0.46770704684796838</v>
      </c>
      <c r="X2258" s="211">
        <v>0.41511777262830901</v>
      </c>
      <c r="Y2258" s="211">
        <v>0.66941149440422731</v>
      </c>
      <c r="Z2258" s="211">
        <v>0.14353020038602554</v>
      </c>
      <c r="AA2258" s="212">
        <v>0.11271356466573142</v>
      </c>
    </row>
    <row r="2259" spans="1:27" x14ac:dyDescent="0.35">
      <c r="A2259" s="210" t="s">
        <v>2935</v>
      </c>
      <c r="B2259" s="217">
        <v>121.05914444355057</v>
      </c>
      <c r="C2259" s="211">
        <v>5.8531368444389283E-2</v>
      </c>
      <c r="D2259" s="211">
        <v>0.12331978531332149</v>
      </c>
      <c r="E2259" s="211">
        <v>7.4983859933061545E-2</v>
      </c>
      <c r="F2259" s="211">
        <v>0.1031108189022422</v>
      </c>
      <c r="G2259" s="211">
        <v>0.1179945139996712</v>
      </c>
      <c r="H2259" s="211">
        <v>0.12443923690850126</v>
      </c>
      <c r="I2259" s="211">
        <v>0.52561807317690978</v>
      </c>
      <c r="J2259" s="211">
        <v>0.40849268357821217</v>
      </c>
      <c r="K2259" s="211">
        <v>0.59627364242221248</v>
      </c>
      <c r="L2259" s="211">
        <v>0.27513030352632112</v>
      </c>
      <c r="M2259" s="211">
        <v>9.7973710989037011E-2</v>
      </c>
      <c r="N2259" s="211">
        <v>0.3673479249906042</v>
      </c>
      <c r="O2259" s="211">
        <v>0.78173776176589382</v>
      </c>
      <c r="P2259" s="211">
        <v>6.9621691562983853E-2</v>
      </c>
      <c r="Q2259" s="211">
        <v>8.3754474385383498E-2</v>
      </c>
      <c r="R2259" s="211">
        <v>0.4331472025963502</v>
      </c>
      <c r="S2259" s="211">
        <v>0.26249144359357296</v>
      </c>
      <c r="T2259" s="211">
        <v>0.56505299138589549</v>
      </c>
      <c r="U2259" s="211">
        <v>0.38171674002269512</v>
      </c>
      <c r="V2259" s="211">
        <v>5.9234696074981247E-2</v>
      </c>
      <c r="W2259" s="211">
        <v>0.58714352070951081</v>
      </c>
      <c r="X2259" s="211">
        <v>0.36004522728690042</v>
      </c>
      <c r="Y2259" s="211">
        <v>0.64215751259097487</v>
      </c>
      <c r="Z2259" s="211">
        <v>0.1465315312271836</v>
      </c>
      <c r="AA2259" s="212">
        <v>0.11533717444286236</v>
      </c>
    </row>
    <row r="2260" spans="1:27" x14ac:dyDescent="0.35">
      <c r="A2260" s="210" t="s">
        <v>2936</v>
      </c>
      <c r="B2260" s="217">
        <v>107.77660447395093</v>
      </c>
      <c r="C2260" s="211">
        <v>7.2224421181504517E-2</v>
      </c>
      <c r="D2260" s="211">
        <v>0.13068787742578167</v>
      </c>
      <c r="E2260" s="211">
        <v>7.0738220151393957E-2</v>
      </c>
      <c r="F2260" s="211">
        <v>0.11826848032475498</v>
      </c>
      <c r="G2260" s="211">
        <v>0.12176665802918546</v>
      </c>
      <c r="H2260" s="211">
        <v>0.12231349543390477</v>
      </c>
      <c r="I2260" s="211">
        <v>0.47710883666104964</v>
      </c>
      <c r="J2260" s="211">
        <v>0.44760208017103509</v>
      </c>
      <c r="K2260" s="211">
        <v>0.6059169282739667</v>
      </c>
      <c r="L2260" s="211">
        <v>0.27628377198660198</v>
      </c>
      <c r="M2260" s="211">
        <v>9.0724606525634216E-2</v>
      </c>
      <c r="N2260" s="211">
        <v>0.3707273825212189</v>
      </c>
      <c r="O2260" s="211">
        <v>0.5387686827727789</v>
      </c>
      <c r="P2260" s="211">
        <v>6.9826227116667361E-2</v>
      </c>
      <c r="Q2260" s="211">
        <v>4.5394050532758856E-2</v>
      </c>
      <c r="R2260" s="211">
        <v>0.43828192612542355</v>
      </c>
      <c r="S2260" s="211">
        <v>0.37697478072857316</v>
      </c>
      <c r="T2260" s="211">
        <v>0.49520552577058075</v>
      </c>
      <c r="U2260" s="211">
        <v>0.44053785698119668</v>
      </c>
      <c r="V2260" s="211">
        <v>7.205143120454427E-2</v>
      </c>
      <c r="W2260" s="211">
        <v>0.49217129253199915</v>
      </c>
      <c r="X2260" s="211">
        <v>0.30457295435457421</v>
      </c>
      <c r="Y2260" s="211">
        <v>0.6195709055173193</v>
      </c>
      <c r="Z2260" s="211">
        <v>0.1489313087863624</v>
      </c>
      <c r="AA2260" s="212">
        <v>0.12467019688999924</v>
      </c>
    </row>
    <row r="2261" spans="1:27" x14ac:dyDescent="0.35">
      <c r="A2261" s="210" t="s">
        <v>2937</v>
      </c>
      <c r="B2261" s="217">
        <v>128.82943227424497</v>
      </c>
      <c r="C2261" s="211">
        <v>5.1726344432466487E-2</v>
      </c>
      <c r="D2261" s="211">
        <v>0.11960680958570589</v>
      </c>
      <c r="E2261" s="211">
        <v>7.408502558278296E-2</v>
      </c>
      <c r="F2261" s="211">
        <v>0.11272045655320505</v>
      </c>
      <c r="G2261" s="211">
        <v>0.12289212628420351</v>
      </c>
      <c r="H2261" s="211">
        <v>0.12107922148936803</v>
      </c>
      <c r="I2261" s="211">
        <v>0.49941646905286041</v>
      </c>
      <c r="J2261" s="211">
        <v>0.39465357217849256</v>
      </c>
      <c r="K2261" s="211">
        <v>0.61624832900370996</v>
      </c>
      <c r="L2261" s="211">
        <v>0.27843374941117882</v>
      </c>
      <c r="M2261" s="211">
        <v>9.046801962962818E-2</v>
      </c>
      <c r="N2261" s="211">
        <v>0.53540412884773603</v>
      </c>
      <c r="O2261" s="211">
        <v>0.74326317474030512</v>
      </c>
      <c r="P2261" s="211">
        <v>6.754619601386376E-2</v>
      </c>
      <c r="Q2261" s="211">
        <v>6.6039985241520757E-2</v>
      </c>
      <c r="R2261" s="211">
        <v>0.45988664097987325</v>
      </c>
      <c r="S2261" s="211">
        <v>0.36134559531031846</v>
      </c>
      <c r="T2261" s="211">
        <v>0.60168864994404747</v>
      </c>
      <c r="U2261" s="211">
        <v>0.51634186408907323</v>
      </c>
      <c r="V2261" s="211">
        <v>6.7144410351561462E-2</v>
      </c>
      <c r="W2261" s="211">
        <v>0.55331269873726197</v>
      </c>
      <c r="X2261" s="211">
        <v>0.3267245293889639</v>
      </c>
      <c r="Y2261" s="211">
        <v>0.71367791205608067</v>
      </c>
      <c r="Z2261" s="211">
        <v>0.14908379068490321</v>
      </c>
      <c r="AA2261" s="212">
        <v>0.12448498949715307</v>
      </c>
    </row>
    <row r="2262" spans="1:27" x14ac:dyDescent="0.35">
      <c r="A2262" s="210" t="s">
        <v>2938</v>
      </c>
      <c r="B2262" s="217">
        <v>132.61968572244788</v>
      </c>
      <c r="C2262" s="211">
        <v>6.6616875987134727E-2</v>
      </c>
      <c r="D2262" s="211">
        <v>0.12699405785098214</v>
      </c>
      <c r="E2262" s="211">
        <v>8.4958859705438733E-2</v>
      </c>
      <c r="F2262" s="211">
        <v>9.306097724130552E-2</v>
      </c>
      <c r="G2262" s="211">
        <v>0.1151399911422922</v>
      </c>
      <c r="H2262" s="211">
        <v>0.11834273648169573</v>
      </c>
      <c r="I2262" s="211">
        <v>0.50508035687155672</v>
      </c>
      <c r="J2262" s="211">
        <v>0.43230848086796875</v>
      </c>
      <c r="K2262" s="211">
        <v>0.63746764726778116</v>
      </c>
      <c r="L2262" s="211">
        <v>0.27625275427935708</v>
      </c>
      <c r="M2262" s="211">
        <v>0.10291442201434292</v>
      </c>
      <c r="N2262" s="211">
        <v>0.41604983362264614</v>
      </c>
      <c r="O2262" s="211">
        <v>0.71637664607520968</v>
      </c>
      <c r="P2262" s="211">
        <v>6.9438295267365321E-2</v>
      </c>
      <c r="Q2262" s="211">
        <v>5.8906153955016374E-2</v>
      </c>
      <c r="R2262" s="211">
        <v>0.43935003203390949</v>
      </c>
      <c r="S2262" s="211">
        <v>0.30567335536295398</v>
      </c>
      <c r="T2262" s="211">
        <v>0.54685332328827641</v>
      </c>
      <c r="U2262" s="211">
        <v>0.36986128399514473</v>
      </c>
      <c r="V2262" s="211">
        <v>6.6662015729399587E-2</v>
      </c>
      <c r="W2262" s="211">
        <v>0.5354294173701899</v>
      </c>
      <c r="X2262" s="211">
        <v>0.38084546170230243</v>
      </c>
      <c r="Y2262" s="211">
        <v>0.59286897230371183</v>
      </c>
      <c r="Z2262" s="211">
        <v>0.14770513718207504</v>
      </c>
      <c r="AA2262" s="212">
        <v>0.11270997134747439</v>
      </c>
    </row>
    <row r="2263" spans="1:27" x14ac:dyDescent="0.35">
      <c r="A2263" s="210" t="s">
        <v>2939</v>
      </c>
      <c r="B2263" s="217">
        <v>111.28745863083743</v>
      </c>
      <c r="C2263" s="211">
        <v>7.2300455413836173E-2</v>
      </c>
      <c r="D2263" s="211">
        <v>0.12290388209034055</v>
      </c>
      <c r="E2263" s="211">
        <v>7.595365926548231E-2</v>
      </c>
      <c r="F2263" s="211">
        <v>0.12031359139174881</v>
      </c>
      <c r="G2263" s="211">
        <v>0.12030857872938903</v>
      </c>
      <c r="H2263" s="211">
        <v>0.11703448094330193</v>
      </c>
      <c r="I2263" s="211">
        <v>0.49565999441918257</v>
      </c>
      <c r="J2263" s="211">
        <v>0.47707460930176987</v>
      </c>
      <c r="K2263" s="211">
        <v>0.57847694591684751</v>
      </c>
      <c r="L2263" s="211">
        <v>0.27610462727442703</v>
      </c>
      <c r="M2263" s="211">
        <v>8.6546043111342813E-2</v>
      </c>
      <c r="N2263" s="211">
        <v>0.48705279255443057</v>
      </c>
      <c r="O2263" s="211">
        <v>0.64577425089706197</v>
      </c>
      <c r="P2263" s="211">
        <v>7.3632859254329261E-2</v>
      </c>
      <c r="Q2263" s="211">
        <v>7.8199372643018267E-2</v>
      </c>
      <c r="R2263" s="211">
        <v>0.42157574292663896</v>
      </c>
      <c r="S2263" s="211">
        <v>0.28896297118181402</v>
      </c>
      <c r="T2263" s="211">
        <v>0.52435860126250622</v>
      </c>
      <c r="U2263" s="211">
        <v>0.43767302222173604</v>
      </c>
      <c r="V2263" s="211">
        <v>5.3269571466243414E-2</v>
      </c>
      <c r="W2263" s="211">
        <v>0.52674314883071316</v>
      </c>
      <c r="X2263" s="211">
        <v>0.31992623127123365</v>
      </c>
      <c r="Y2263" s="211">
        <v>0.55724415482541922</v>
      </c>
      <c r="Z2263" s="211">
        <v>0.14723557335467766</v>
      </c>
      <c r="AA2263" s="212">
        <v>0.12294810241029983</v>
      </c>
    </row>
    <row r="2264" spans="1:27" x14ac:dyDescent="0.35">
      <c r="A2264" s="210" t="s">
        <v>2940</v>
      </c>
      <c r="B2264" s="217">
        <v>133.74322641492319</v>
      </c>
      <c r="C2264" s="211">
        <v>6.2441991897820751E-2</v>
      </c>
      <c r="D2264" s="211">
        <v>0.12458154532423568</v>
      </c>
      <c r="E2264" s="211">
        <v>6.8095952607147903E-2</v>
      </c>
      <c r="F2264" s="211">
        <v>0.10371486884134389</v>
      </c>
      <c r="G2264" s="211">
        <v>0.11870404362576766</v>
      </c>
      <c r="H2264" s="211">
        <v>0.12042874196632808</v>
      </c>
      <c r="I2264" s="211">
        <v>0.47214373026310757</v>
      </c>
      <c r="J2264" s="211">
        <v>0.43284808316282697</v>
      </c>
      <c r="K2264" s="211">
        <v>0.60892756803944081</v>
      </c>
      <c r="L2264" s="211">
        <v>0.27510031694514714</v>
      </c>
      <c r="M2264" s="211">
        <v>0.10844583929695906</v>
      </c>
      <c r="N2264" s="211">
        <v>0.44460883502617321</v>
      </c>
      <c r="O2264" s="211">
        <v>0.65585831081879697</v>
      </c>
      <c r="P2264" s="211">
        <v>6.7578215858672672E-2</v>
      </c>
      <c r="Q2264" s="211">
        <v>8.5299173010129445E-2</v>
      </c>
      <c r="R2264" s="211">
        <v>0.47313502032718807</v>
      </c>
      <c r="S2264" s="211">
        <v>0.26268975481493728</v>
      </c>
      <c r="T2264" s="211">
        <v>0.53697583330531173</v>
      </c>
      <c r="U2264" s="211">
        <v>0.38556657295943447</v>
      </c>
      <c r="V2264" s="211">
        <v>0.10542740464548572</v>
      </c>
      <c r="W2264" s="211">
        <v>0.58223425083301827</v>
      </c>
      <c r="X2264" s="211">
        <v>0.37447345008615673</v>
      </c>
      <c r="Y2264" s="211">
        <v>0.5667470776631599</v>
      </c>
      <c r="Z2264" s="211">
        <v>0.14735045971717714</v>
      </c>
      <c r="AA2264" s="212">
        <v>0.11659391391743472</v>
      </c>
    </row>
    <row r="2265" spans="1:27" x14ac:dyDescent="0.35">
      <c r="A2265" s="210" t="s">
        <v>2941</v>
      </c>
      <c r="B2265" s="217">
        <v>151.07630203883721</v>
      </c>
      <c r="C2265" s="211">
        <v>6.2346302912342437E-2</v>
      </c>
      <c r="D2265" s="211">
        <v>0.11598954903759115</v>
      </c>
      <c r="E2265" s="211">
        <v>8.0201148896905869E-2</v>
      </c>
      <c r="F2265" s="211">
        <v>7.5486630085650513E-2</v>
      </c>
      <c r="G2265" s="211">
        <v>0.12165600198528587</v>
      </c>
      <c r="H2265" s="211">
        <v>0.11350750036652971</v>
      </c>
      <c r="I2265" s="211">
        <v>0.52882445685690482</v>
      </c>
      <c r="J2265" s="211">
        <v>0.44214762049356821</v>
      </c>
      <c r="K2265" s="211">
        <v>0.52691165844847132</v>
      </c>
      <c r="L2265" s="211">
        <v>0.27835143793005324</v>
      </c>
      <c r="M2265" s="211">
        <v>0.1098818604198761</v>
      </c>
      <c r="N2265" s="211">
        <v>0.46832904362971894</v>
      </c>
      <c r="O2265" s="211">
        <v>0.74635589371470656</v>
      </c>
      <c r="P2265" s="211">
        <v>6.2787666684448531E-2</v>
      </c>
      <c r="Q2265" s="211">
        <v>0.13953314531151623</v>
      </c>
      <c r="R2265" s="211">
        <v>0.45173996185375337</v>
      </c>
      <c r="S2265" s="211">
        <v>0.31592976603672418</v>
      </c>
      <c r="T2265" s="211">
        <v>0.57611143432915946</v>
      </c>
      <c r="U2265" s="211">
        <v>0.44288287314046398</v>
      </c>
      <c r="V2265" s="211">
        <v>0.11269723702920195</v>
      </c>
      <c r="W2265" s="211">
        <v>0.5568212649759765</v>
      </c>
      <c r="X2265" s="211">
        <v>0.32537090214721376</v>
      </c>
      <c r="Y2265" s="211">
        <v>0.74104508136460878</v>
      </c>
      <c r="Z2265" s="211">
        <v>0.14598352795725955</v>
      </c>
      <c r="AA2265" s="212">
        <v>0.1191230829220313</v>
      </c>
    </row>
    <row r="2266" spans="1:27" x14ac:dyDescent="0.35">
      <c r="A2266" s="210" t="s">
        <v>2942</v>
      </c>
      <c r="B2266" s="217">
        <v>127.52909109399381</v>
      </c>
      <c r="C2266" s="211">
        <v>7.3467383469380115E-2</v>
      </c>
      <c r="D2266" s="211">
        <v>0.1190974234087047</v>
      </c>
      <c r="E2266" s="211">
        <v>8.48013619601964E-2</v>
      </c>
      <c r="F2266" s="211">
        <v>8.9442187020961836E-2</v>
      </c>
      <c r="G2266" s="211">
        <v>0.1162414943737853</v>
      </c>
      <c r="H2266" s="211">
        <v>0.123954559130998</v>
      </c>
      <c r="I2266" s="211">
        <v>0.44127265022141793</v>
      </c>
      <c r="J2266" s="211">
        <v>0.39641994087383325</v>
      </c>
      <c r="K2266" s="211">
        <v>0.59283310245102416</v>
      </c>
      <c r="L2266" s="211">
        <v>0.27508644438502416</v>
      </c>
      <c r="M2266" s="211">
        <v>0.10232007159792843</v>
      </c>
      <c r="N2266" s="211">
        <v>0.57341370353404775</v>
      </c>
      <c r="O2266" s="211">
        <v>0.68820393249418443</v>
      </c>
      <c r="P2266" s="211">
        <v>6.3379582798780157E-2</v>
      </c>
      <c r="Q2266" s="211">
        <v>4.9001482077019293E-2</v>
      </c>
      <c r="R2266" s="211">
        <v>0.40177646584921506</v>
      </c>
      <c r="S2266" s="211">
        <v>0.33858729002291871</v>
      </c>
      <c r="T2266" s="211">
        <v>0.54314095108613591</v>
      </c>
      <c r="U2266" s="211">
        <v>0.37679371650911264</v>
      </c>
      <c r="V2266" s="211">
        <v>8.9672870041615255E-2</v>
      </c>
      <c r="W2266" s="211">
        <v>0.61022481053193922</v>
      </c>
      <c r="X2266" s="211">
        <v>0.28533325570967893</v>
      </c>
      <c r="Y2266" s="211">
        <v>0.62620459195444478</v>
      </c>
      <c r="Z2266" s="211">
        <v>0.14985606994767728</v>
      </c>
      <c r="AA2266" s="212">
        <v>0.12085390390325597</v>
      </c>
    </row>
    <row r="2267" spans="1:27" x14ac:dyDescent="0.35">
      <c r="A2267" s="210" t="s">
        <v>2943</v>
      </c>
      <c r="B2267" s="217">
        <v>123.46224927483667</v>
      </c>
      <c r="C2267" s="211">
        <v>6.1340231147248611E-2</v>
      </c>
      <c r="D2267" s="211">
        <v>0.13152635868945833</v>
      </c>
      <c r="E2267" s="211">
        <v>8.3749128957504068E-2</v>
      </c>
      <c r="F2267" s="211">
        <v>0.10369866520522485</v>
      </c>
      <c r="G2267" s="211">
        <v>0.12218901636672103</v>
      </c>
      <c r="H2267" s="211">
        <v>0.11510344847133655</v>
      </c>
      <c r="I2267" s="211">
        <v>0.44517951468148248</v>
      </c>
      <c r="J2267" s="211">
        <v>0.40525434250662251</v>
      </c>
      <c r="K2267" s="211">
        <v>0.54462789618033136</v>
      </c>
      <c r="L2267" s="211">
        <v>0.26855730809129419</v>
      </c>
      <c r="M2267" s="211">
        <v>8.2478124157712954E-2</v>
      </c>
      <c r="N2267" s="211">
        <v>0.56482502820421399</v>
      </c>
      <c r="O2267" s="211">
        <v>0.70014349109687746</v>
      </c>
      <c r="P2267" s="211">
        <v>6.7346162208220844E-2</v>
      </c>
      <c r="Q2267" s="211">
        <v>0.11447359567413229</v>
      </c>
      <c r="R2267" s="211">
        <v>0.45508768085623702</v>
      </c>
      <c r="S2267" s="211">
        <v>0.31764211964796785</v>
      </c>
      <c r="T2267" s="211">
        <v>0.47652063497701425</v>
      </c>
      <c r="U2267" s="211">
        <v>0.47581424994790911</v>
      </c>
      <c r="V2267" s="211">
        <v>5.4327881709214688E-2</v>
      </c>
      <c r="W2267" s="211">
        <v>0.57009674999853466</v>
      </c>
      <c r="X2267" s="211">
        <v>0.36233720109265782</v>
      </c>
      <c r="Y2267" s="211">
        <v>0.60927590532129738</v>
      </c>
      <c r="Z2267" s="211">
        <v>0.14836658265272684</v>
      </c>
      <c r="AA2267" s="212">
        <v>0.11591441566778193</v>
      </c>
    </row>
    <row r="2268" spans="1:27" x14ac:dyDescent="0.35">
      <c r="A2268" s="210" t="s">
        <v>2944</v>
      </c>
      <c r="B2268" s="217">
        <v>164.15938410282999</v>
      </c>
      <c r="C2268" s="211">
        <v>6.7997790974733324E-2</v>
      </c>
      <c r="D2268" s="211">
        <v>0.12764694872437723</v>
      </c>
      <c r="E2268" s="211">
        <v>7.0921487238605613E-2</v>
      </c>
      <c r="F2268" s="211">
        <v>0.11047082227669076</v>
      </c>
      <c r="G2268" s="211">
        <v>0.12687189128314386</v>
      </c>
      <c r="H2268" s="211">
        <v>0.11038059456579283</v>
      </c>
      <c r="I2268" s="211">
        <v>0.44357044103823379</v>
      </c>
      <c r="J2268" s="211">
        <v>0.42309957462824493</v>
      </c>
      <c r="K2268" s="211">
        <v>0.60339618320746169</v>
      </c>
      <c r="L2268" s="211">
        <v>0.2768837274988758</v>
      </c>
      <c r="M2268" s="211">
        <v>0.103217776442217</v>
      </c>
      <c r="N2268" s="211">
        <v>0.43198198341322008</v>
      </c>
      <c r="O2268" s="211">
        <v>0.74495925335430291</v>
      </c>
      <c r="P2268" s="211">
        <v>7.1006536573503212E-2</v>
      </c>
      <c r="Q2268" s="211">
        <v>5.522335988077294E-2</v>
      </c>
      <c r="R2268" s="211">
        <v>0.41380677157526075</v>
      </c>
      <c r="S2268" s="211">
        <v>0.39751696602290298</v>
      </c>
      <c r="T2268" s="211">
        <v>0.58186895946291672</v>
      </c>
      <c r="U2268" s="211">
        <v>0.3807798136043602</v>
      </c>
      <c r="V2268" s="211">
        <v>0.1447835190924299</v>
      </c>
      <c r="W2268" s="211">
        <v>0.55232718972124595</v>
      </c>
      <c r="X2268" s="211">
        <v>0.37168613451333055</v>
      </c>
      <c r="Y2268" s="211">
        <v>0.76885847647879202</v>
      </c>
      <c r="Z2268" s="211">
        <v>0.14532854184082566</v>
      </c>
      <c r="AA2268" s="212">
        <v>0.12127881619776906</v>
      </c>
    </row>
    <row r="2269" spans="1:27" x14ac:dyDescent="0.35">
      <c r="A2269" s="210" t="s">
        <v>2945</v>
      </c>
      <c r="B2269" s="217">
        <v>128.82113971797713</v>
      </c>
      <c r="C2269" s="211">
        <v>5.4818178149665601E-2</v>
      </c>
      <c r="D2269" s="211">
        <v>0.12148266449976194</v>
      </c>
      <c r="E2269" s="211">
        <v>8.4402935933480416E-2</v>
      </c>
      <c r="F2269" s="211">
        <v>0.11378254241559435</v>
      </c>
      <c r="G2269" s="211">
        <v>0.11875689385006545</v>
      </c>
      <c r="H2269" s="211">
        <v>0.10651783652337855</v>
      </c>
      <c r="I2269" s="211">
        <v>0.47141206162098959</v>
      </c>
      <c r="J2269" s="211">
        <v>0.44417767996816182</v>
      </c>
      <c r="K2269" s="211">
        <v>0.58568555975042658</v>
      </c>
      <c r="L2269" s="211">
        <v>0.28150910534387319</v>
      </c>
      <c r="M2269" s="211">
        <v>8.6586272281557547E-2</v>
      </c>
      <c r="N2269" s="211">
        <v>0.45516002761292707</v>
      </c>
      <c r="O2269" s="211">
        <v>0.57708078239266603</v>
      </c>
      <c r="P2269" s="211">
        <v>6.3277317118775114E-2</v>
      </c>
      <c r="Q2269" s="211">
        <v>0.10726577241046742</v>
      </c>
      <c r="R2269" s="211">
        <v>0.45226475995840387</v>
      </c>
      <c r="S2269" s="211">
        <v>0.37891217311101588</v>
      </c>
      <c r="T2269" s="211">
        <v>0.63048311922707867</v>
      </c>
      <c r="U2269" s="211">
        <v>0.38213776652802844</v>
      </c>
      <c r="V2269" s="211">
        <v>0.11008165988489949</v>
      </c>
      <c r="W2269" s="211">
        <v>0.49895592410236811</v>
      </c>
      <c r="X2269" s="211">
        <v>0.40761973386493605</v>
      </c>
      <c r="Y2269" s="211">
        <v>0.63443198145347302</v>
      </c>
      <c r="Z2269" s="211">
        <v>0.14751196593010329</v>
      </c>
      <c r="AA2269" s="212">
        <v>0.11859521001649213</v>
      </c>
    </row>
    <row r="2270" spans="1:27" x14ac:dyDescent="0.35">
      <c r="A2270" s="210" t="s">
        <v>2946</v>
      </c>
      <c r="B2270" s="217">
        <v>128.72836302380333</v>
      </c>
      <c r="C2270" s="211">
        <v>6.628358591951955E-2</v>
      </c>
      <c r="D2270" s="211">
        <v>0.12608388130810882</v>
      </c>
      <c r="E2270" s="211">
        <v>7.6471004640876042E-2</v>
      </c>
      <c r="F2270" s="211">
        <v>8.083280203152951E-2</v>
      </c>
      <c r="G2270" s="211">
        <v>0.12125452482879569</v>
      </c>
      <c r="H2270" s="211">
        <v>0.12147891028214922</v>
      </c>
      <c r="I2270" s="211">
        <v>0.41633394380728428</v>
      </c>
      <c r="J2270" s="211">
        <v>0.40563112378453892</v>
      </c>
      <c r="K2270" s="211">
        <v>0.58558920493860511</v>
      </c>
      <c r="L2270" s="211">
        <v>0.2722354976728435</v>
      </c>
      <c r="M2270" s="211">
        <v>8.9783046856396501E-2</v>
      </c>
      <c r="N2270" s="211">
        <v>0.34695274642749413</v>
      </c>
      <c r="O2270" s="211">
        <v>0.75356559578150473</v>
      </c>
      <c r="P2270" s="211">
        <v>6.1669567860717513E-2</v>
      </c>
      <c r="Q2270" s="211">
        <v>8.624581507475286E-2</v>
      </c>
      <c r="R2270" s="211">
        <v>0.45651992665150049</v>
      </c>
      <c r="S2270" s="211">
        <v>0.38050940944426931</v>
      </c>
      <c r="T2270" s="211">
        <v>0.52036216743468366</v>
      </c>
      <c r="U2270" s="211">
        <v>0.49224682229964345</v>
      </c>
      <c r="V2270" s="211">
        <v>0.12483641602182402</v>
      </c>
      <c r="W2270" s="211">
        <v>0.47332285409698815</v>
      </c>
      <c r="X2270" s="211">
        <v>0.30032582221714221</v>
      </c>
      <c r="Y2270" s="211">
        <v>0.6043312718412478</v>
      </c>
      <c r="Z2270" s="211">
        <v>0.14643351857016704</v>
      </c>
      <c r="AA2270" s="212">
        <v>0.12360801037650397</v>
      </c>
    </row>
    <row r="2271" spans="1:27" x14ac:dyDescent="0.35">
      <c r="A2271" s="210" t="s">
        <v>2947</v>
      </c>
      <c r="B2271" s="217">
        <v>135.32594112223541</v>
      </c>
      <c r="C2271" s="211">
        <v>5.0220305337591101E-2</v>
      </c>
      <c r="D2271" s="211">
        <v>0.13228763053508669</v>
      </c>
      <c r="E2271" s="211">
        <v>8.7949908255512188E-2</v>
      </c>
      <c r="F2271" s="211">
        <v>7.6825255552272403E-2</v>
      </c>
      <c r="G2271" s="211">
        <v>0.12468714881316446</v>
      </c>
      <c r="H2271" s="211">
        <v>0.119599043796942</v>
      </c>
      <c r="I2271" s="211">
        <v>0.51645470177959596</v>
      </c>
      <c r="J2271" s="211">
        <v>0.49031076259270456</v>
      </c>
      <c r="K2271" s="211">
        <v>0.56674345432497886</v>
      </c>
      <c r="L2271" s="211">
        <v>0.2733897082768757</v>
      </c>
      <c r="M2271" s="211">
        <v>0.11188637008256817</v>
      </c>
      <c r="N2271" s="211">
        <v>0.4740564502213776</v>
      </c>
      <c r="O2271" s="211">
        <v>0.69013798889735956</v>
      </c>
      <c r="P2271" s="211">
        <v>6.7425573020571575E-2</v>
      </c>
      <c r="Q2271" s="211">
        <v>4.6750125259300626E-2</v>
      </c>
      <c r="R2271" s="211">
        <v>0.41343216272680711</v>
      </c>
      <c r="S2271" s="211">
        <v>0.32743349177810999</v>
      </c>
      <c r="T2271" s="211">
        <v>0.5469911490778232</v>
      </c>
      <c r="U2271" s="211">
        <v>0.46574465478321414</v>
      </c>
      <c r="V2271" s="211">
        <v>8.4552945196553583E-2</v>
      </c>
      <c r="W2271" s="211">
        <v>0.58791864722545195</v>
      </c>
      <c r="X2271" s="211">
        <v>0.3665892462824204</v>
      </c>
      <c r="Y2271" s="211">
        <v>0.6485769457807633</v>
      </c>
      <c r="Z2271" s="211">
        <v>0.14701222673501926</v>
      </c>
      <c r="AA2271" s="212">
        <v>0.12443400823629788</v>
      </c>
    </row>
    <row r="2272" spans="1:27" x14ac:dyDescent="0.35">
      <c r="A2272" s="210" t="s">
        <v>2948</v>
      </c>
      <c r="B2272" s="217">
        <v>132.00316716663582</v>
      </c>
      <c r="C2272" s="211">
        <v>5.1457361844945183E-2</v>
      </c>
      <c r="D2272" s="211">
        <v>0.12702093931260061</v>
      </c>
      <c r="E2272" s="211">
        <v>7.0973655629617285E-2</v>
      </c>
      <c r="F2272" s="211">
        <v>8.2414099118832365E-2</v>
      </c>
      <c r="G2272" s="211">
        <v>0.12169363576530805</v>
      </c>
      <c r="H2272" s="211">
        <v>0.10780687820496411</v>
      </c>
      <c r="I2272" s="211">
        <v>0.47991226760159178</v>
      </c>
      <c r="J2272" s="211">
        <v>0.43608169332482549</v>
      </c>
      <c r="K2272" s="211">
        <v>0.64205382175952519</v>
      </c>
      <c r="L2272" s="211">
        <v>0.27890790893368539</v>
      </c>
      <c r="M2272" s="211">
        <v>0.10707575155637214</v>
      </c>
      <c r="N2272" s="211">
        <v>0.46433834448337374</v>
      </c>
      <c r="O2272" s="211">
        <v>0.71528622446471568</v>
      </c>
      <c r="P2272" s="211">
        <v>6.645837063863258E-2</v>
      </c>
      <c r="Q2272" s="211">
        <v>0.12827483924386776</v>
      </c>
      <c r="R2272" s="211">
        <v>0.4716124078038394</v>
      </c>
      <c r="S2272" s="211">
        <v>0.35787613554343672</v>
      </c>
      <c r="T2272" s="211">
        <v>0.47791616246353702</v>
      </c>
      <c r="U2272" s="211">
        <v>0.47683525702186719</v>
      </c>
      <c r="V2272" s="211">
        <v>6.8194372237053685E-2</v>
      </c>
      <c r="W2272" s="211">
        <v>0.5441776274682264</v>
      </c>
      <c r="X2272" s="211">
        <v>0.38375483745884259</v>
      </c>
      <c r="Y2272" s="211">
        <v>0.62246912958455303</v>
      </c>
      <c r="Z2272" s="211">
        <v>0.14942128949866895</v>
      </c>
      <c r="AA2272" s="212">
        <v>0.11674691582903245</v>
      </c>
    </row>
    <row r="2273" spans="1:27" x14ac:dyDescent="0.35">
      <c r="A2273" s="210" t="s">
        <v>2949</v>
      </c>
      <c r="B2273" s="217">
        <v>125.64194549429303</v>
      </c>
      <c r="C2273" s="211">
        <v>5.8510423419805752E-2</v>
      </c>
      <c r="D2273" s="211">
        <v>0.12109771591108867</v>
      </c>
      <c r="E2273" s="211">
        <v>8.4830807671399944E-2</v>
      </c>
      <c r="F2273" s="211">
        <v>9.5842874829605129E-2</v>
      </c>
      <c r="G2273" s="211">
        <v>0.12031089190491684</v>
      </c>
      <c r="H2273" s="211">
        <v>0.11647485649931039</v>
      </c>
      <c r="I2273" s="211">
        <v>0.52263355006397139</v>
      </c>
      <c r="J2273" s="211">
        <v>0.39545787958774753</v>
      </c>
      <c r="K2273" s="211">
        <v>0.64842117426311474</v>
      </c>
      <c r="L2273" s="211">
        <v>0.27599526676739528</v>
      </c>
      <c r="M2273" s="211">
        <v>8.6690093473351465E-2</v>
      </c>
      <c r="N2273" s="211">
        <v>0.43231544818207934</v>
      </c>
      <c r="O2273" s="211">
        <v>0.60606405467270963</v>
      </c>
      <c r="P2273" s="211">
        <v>7.3288390896706648E-2</v>
      </c>
      <c r="Q2273" s="211">
        <v>0.10773219813881077</v>
      </c>
      <c r="R2273" s="211">
        <v>0.45068097644511584</v>
      </c>
      <c r="S2273" s="211">
        <v>0.38014196298073422</v>
      </c>
      <c r="T2273" s="211">
        <v>0.5093228666728552</v>
      </c>
      <c r="U2273" s="211">
        <v>0.43843364258220779</v>
      </c>
      <c r="V2273" s="211">
        <v>8.2276399608825157E-2</v>
      </c>
      <c r="W2273" s="211">
        <v>0.51131022608086896</v>
      </c>
      <c r="X2273" s="211">
        <v>0.30426971311280132</v>
      </c>
      <c r="Y2273" s="211">
        <v>0.59175565240676264</v>
      </c>
      <c r="Z2273" s="211">
        <v>0.14625116270038088</v>
      </c>
      <c r="AA2273" s="212">
        <v>0.12411318723564473</v>
      </c>
    </row>
    <row r="2274" spans="1:27" x14ac:dyDescent="0.35">
      <c r="A2274" s="210" t="s">
        <v>2950</v>
      </c>
      <c r="B2274" s="217">
        <v>184.56877841117412</v>
      </c>
      <c r="C2274" s="211">
        <v>6.4755643588148407E-2</v>
      </c>
      <c r="D2274" s="211">
        <v>0.11954142404413504</v>
      </c>
      <c r="E2274" s="211">
        <v>7.067428664717551E-2</v>
      </c>
      <c r="F2274" s="211">
        <v>9.9833653504246112E-2</v>
      </c>
      <c r="G2274" s="211">
        <v>0.12310605766685741</v>
      </c>
      <c r="H2274" s="211">
        <v>0.10984045949161265</v>
      </c>
      <c r="I2274" s="211">
        <v>0.51977161978916353</v>
      </c>
      <c r="J2274" s="211">
        <v>0.46679733078623808</v>
      </c>
      <c r="K2274" s="211">
        <v>0.62393404401213126</v>
      </c>
      <c r="L2274" s="211">
        <v>0.27927991266656632</v>
      </c>
      <c r="M2274" s="211">
        <v>9.9560871084300617E-2</v>
      </c>
      <c r="N2274" s="211">
        <v>0.50506605370952018</v>
      </c>
      <c r="O2274" s="211">
        <v>0.64337399551171726</v>
      </c>
      <c r="P2274" s="211">
        <v>7.3674736223643802E-2</v>
      </c>
      <c r="Q2274" s="211">
        <v>7.454880996259805E-2</v>
      </c>
      <c r="R2274" s="211">
        <v>0.46859788589223961</v>
      </c>
      <c r="S2274" s="211">
        <v>0.30904174068212098</v>
      </c>
      <c r="T2274" s="211">
        <v>0.54355825010814729</v>
      </c>
      <c r="U2274" s="211">
        <v>0.46679143861349237</v>
      </c>
      <c r="V2274" s="211">
        <v>0.16097514987759234</v>
      </c>
      <c r="W2274" s="211">
        <v>0.48568483313251049</v>
      </c>
      <c r="X2274" s="211">
        <v>0.23650865070326116</v>
      </c>
      <c r="Y2274" s="211">
        <v>0.68034798295512333</v>
      </c>
      <c r="Z2274" s="211">
        <v>0.14530644652311978</v>
      </c>
      <c r="AA2274" s="212">
        <v>0.11989264994597629</v>
      </c>
    </row>
    <row r="2275" spans="1:27" x14ac:dyDescent="0.35">
      <c r="A2275" s="210" t="s">
        <v>2951</v>
      </c>
      <c r="B2275" s="217">
        <v>128.71446001927342</v>
      </c>
      <c r="C2275" s="211">
        <v>6.5096948435021229E-2</v>
      </c>
      <c r="D2275" s="211">
        <v>0.11570159148786213</v>
      </c>
      <c r="E2275" s="211">
        <v>8.5146520722542876E-2</v>
      </c>
      <c r="F2275" s="211">
        <v>8.6313139497952746E-2</v>
      </c>
      <c r="G2275" s="211">
        <v>0.12120166803294513</v>
      </c>
      <c r="H2275" s="211">
        <v>0.11355244490806954</v>
      </c>
      <c r="I2275" s="211">
        <v>0.43737740950403325</v>
      </c>
      <c r="J2275" s="211">
        <v>0.42976507200742226</v>
      </c>
      <c r="K2275" s="211">
        <v>0.5963910553559103</v>
      </c>
      <c r="L2275" s="211">
        <v>0.27887161256281867</v>
      </c>
      <c r="M2275" s="211">
        <v>9.1907070930413531E-2</v>
      </c>
      <c r="N2275" s="211">
        <v>0.5748629033563768</v>
      </c>
      <c r="O2275" s="211">
        <v>0.62479731633848867</v>
      </c>
      <c r="P2275" s="211">
        <v>6.9481230236400182E-2</v>
      </c>
      <c r="Q2275" s="211">
        <v>0.10276795383364366</v>
      </c>
      <c r="R2275" s="211">
        <v>0.45001418522289105</v>
      </c>
      <c r="S2275" s="211">
        <v>0.26965676852500792</v>
      </c>
      <c r="T2275" s="211">
        <v>0.54981042810110103</v>
      </c>
      <c r="U2275" s="211">
        <v>0.41202634120700682</v>
      </c>
      <c r="V2275" s="211">
        <v>8.8883207636533304E-2</v>
      </c>
      <c r="W2275" s="211">
        <v>0.56047393089732245</v>
      </c>
      <c r="X2275" s="211">
        <v>0.43839561170833918</v>
      </c>
      <c r="Y2275" s="211">
        <v>0.53569221498955777</v>
      </c>
      <c r="Z2275" s="211">
        <v>0.14401141748901114</v>
      </c>
      <c r="AA2275" s="212">
        <v>0.12163815740946379</v>
      </c>
    </row>
    <row r="2276" spans="1:27" x14ac:dyDescent="0.35">
      <c r="A2276" s="210" t="s">
        <v>2952</v>
      </c>
      <c r="B2276" s="217">
        <v>123.84418702476006</v>
      </c>
      <c r="C2276" s="211">
        <v>5.8481157780032482E-2</v>
      </c>
      <c r="D2276" s="211">
        <v>0.12750453944805926</v>
      </c>
      <c r="E2276" s="211">
        <v>7.1818151342782383E-2</v>
      </c>
      <c r="F2276" s="211">
        <v>9.3706971978536849E-2</v>
      </c>
      <c r="G2276" s="211">
        <v>0.12274032844052622</v>
      </c>
      <c r="H2276" s="211">
        <v>0.11536426702949905</v>
      </c>
      <c r="I2276" s="211">
        <v>0.50718082567391987</v>
      </c>
      <c r="J2276" s="211">
        <v>0.43212144000638342</v>
      </c>
      <c r="K2276" s="211">
        <v>0.52953691825403637</v>
      </c>
      <c r="L2276" s="211">
        <v>0.2705368183498652</v>
      </c>
      <c r="M2276" s="211">
        <v>9.9280262602891522E-2</v>
      </c>
      <c r="N2276" s="211">
        <v>0.46486604009431504</v>
      </c>
      <c r="O2276" s="211">
        <v>0.67024305625197633</v>
      </c>
      <c r="P2276" s="211">
        <v>7.136048785561501E-2</v>
      </c>
      <c r="Q2276" s="211">
        <v>0.12103594969407439</v>
      </c>
      <c r="R2276" s="211">
        <v>0.44369781978363232</v>
      </c>
      <c r="S2276" s="211">
        <v>0.30936824291053577</v>
      </c>
      <c r="T2276" s="211">
        <v>0.55932903110950993</v>
      </c>
      <c r="U2276" s="211">
        <v>0.34214863778117971</v>
      </c>
      <c r="V2276" s="211">
        <v>8.0252844557676478E-2</v>
      </c>
      <c r="W2276" s="211">
        <v>0.51211264585121219</v>
      </c>
      <c r="X2276" s="211">
        <v>0.23121653748103638</v>
      </c>
      <c r="Y2276" s="211">
        <v>0.61375488251188604</v>
      </c>
      <c r="Z2276" s="211">
        <v>0.14633095365484028</v>
      </c>
      <c r="AA2276" s="212">
        <v>0.11737493085545922</v>
      </c>
    </row>
    <row r="2277" spans="1:27" x14ac:dyDescent="0.35">
      <c r="A2277" s="210" t="s">
        <v>2953</v>
      </c>
      <c r="B2277" s="217">
        <v>117.72505750662697</v>
      </c>
      <c r="C2277" s="211">
        <v>6.7478907151419978E-2</v>
      </c>
      <c r="D2277" s="211">
        <v>0.1212740333762945</v>
      </c>
      <c r="E2277" s="211">
        <v>7.4938594016340759E-2</v>
      </c>
      <c r="F2277" s="211">
        <v>0.10862475119237022</v>
      </c>
      <c r="G2277" s="211">
        <v>0.12537255775044751</v>
      </c>
      <c r="H2277" s="211">
        <v>0.11017349815867888</v>
      </c>
      <c r="I2277" s="211">
        <v>0.47130740289053336</v>
      </c>
      <c r="J2277" s="211">
        <v>0.47051311022376507</v>
      </c>
      <c r="K2277" s="211">
        <v>0.63052976957930362</v>
      </c>
      <c r="L2277" s="211">
        <v>0.26915997514612122</v>
      </c>
      <c r="M2277" s="211">
        <v>0.11358408398355217</v>
      </c>
      <c r="N2277" s="211">
        <v>0.4125602064995354</v>
      </c>
      <c r="O2277" s="211">
        <v>0.59638027928169568</v>
      </c>
      <c r="P2277" s="211">
        <v>6.5424073606019359E-2</v>
      </c>
      <c r="Q2277" s="211">
        <v>6.4424307118990096E-2</v>
      </c>
      <c r="R2277" s="211">
        <v>0.46978277070841157</v>
      </c>
      <c r="S2277" s="211">
        <v>0.31456734349507615</v>
      </c>
      <c r="T2277" s="211">
        <v>0.64590869148088359</v>
      </c>
      <c r="U2277" s="211">
        <v>0.34522346964041895</v>
      </c>
      <c r="V2277" s="211">
        <v>7.049943617009749E-2</v>
      </c>
      <c r="W2277" s="211">
        <v>0.55977133967376258</v>
      </c>
      <c r="X2277" s="211">
        <v>0.33528248235113867</v>
      </c>
      <c r="Y2277" s="211">
        <v>0.6669748125005186</v>
      </c>
      <c r="Z2277" s="211">
        <v>0.14971120445288549</v>
      </c>
      <c r="AA2277" s="212">
        <v>0.12122287273809583</v>
      </c>
    </row>
    <row r="2278" spans="1:27" x14ac:dyDescent="0.35">
      <c r="A2278" s="210" t="s">
        <v>2954</v>
      </c>
      <c r="B2278" s="217">
        <v>107.66843802111293</v>
      </c>
      <c r="C2278" s="211">
        <v>5.6626097425432134E-2</v>
      </c>
      <c r="D2278" s="211">
        <v>0.1326428401815764</v>
      </c>
      <c r="E2278" s="211">
        <v>7.753219710646353E-2</v>
      </c>
      <c r="F2278" s="211">
        <v>0.11064717664384323</v>
      </c>
      <c r="G2278" s="211">
        <v>0.11462075652694367</v>
      </c>
      <c r="H2278" s="211">
        <v>0.11488053426976522</v>
      </c>
      <c r="I2278" s="211">
        <v>0.4288014190326892</v>
      </c>
      <c r="J2278" s="211">
        <v>0.44555611377996934</v>
      </c>
      <c r="K2278" s="211">
        <v>0.60719981239088083</v>
      </c>
      <c r="L2278" s="211">
        <v>0.27404729005006967</v>
      </c>
      <c r="M2278" s="211">
        <v>8.5174246708402207E-2</v>
      </c>
      <c r="N2278" s="211">
        <v>0.36581882473861466</v>
      </c>
      <c r="O2278" s="211">
        <v>0.59150818427909502</v>
      </c>
      <c r="P2278" s="211">
        <v>7.1949764423388768E-2</v>
      </c>
      <c r="Q2278" s="211">
        <v>5.8493899809711813E-2</v>
      </c>
      <c r="R2278" s="211">
        <v>0.4692100670165979</v>
      </c>
      <c r="S2278" s="211">
        <v>0.31667478264408877</v>
      </c>
      <c r="T2278" s="211">
        <v>0.54602601336399981</v>
      </c>
      <c r="U2278" s="211">
        <v>0.37893134640979464</v>
      </c>
      <c r="V2278" s="211">
        <v>6.13482389313246E-2</v>
      </c>
      <c r="W2278" s="211">
        <v>0.59237276581464604</v>
      </c>
      <c r="X2278" s="211">
        <v>0.28681377629225235</v>
      </c>
      <c r="Y2278" s="211">
        <v>0.60986960298551252</v>
      </c>
      <c r="Z2278" s="211">
        <v>0.14531880821036577</v>
      </c>
      <c r="AA2278" s="212">
        <v>0.12181897887993992</v>
      </c>
    </row>
    <row r="2279" spans="1:27" x14ac:dyDescent="0.35">
      <c r="A2279" s="210" t="s">
        <v>2955</v>
      </c>
      <c r="B2279" s="217">
        <v>136.91191230563928</v>
      </c>
      <c r="C2279" s="211">
        <v>6.4767641166528028E-2</v>
      </c>
      <c r="D2279" s="211">
        <v>0.11729748735173584</v>
      </c>
      <c r="E2279" s="211">
        <v>7.4411999360701531E-2</v>
      </c>
      <c r="F2279" s="211">
        <v>0.11102454897214185</v>
      </c>
      <c r="G2279" s="211">
        <v>0.11793582330358654</v>
      </c>
      <c r="H2279" s="211">
        <v>0.11950685935198509</v>
      </c>
      <c r="I2279" s="211">
        <v>0.52086986588359518</v>
      </c>
      <c r="J2279" s="211">
        <v>0.43285634626473002</v>
      </c>
      <c r="K2279" s="211">
        <v>0.59864074438842541</v>
      </c>
      <c r="L2279" s="211">
        <v>0.26805146008603942</v>
      </c>
      <c r="M2279" s="211">
        <v>9.0889846914276068E-2</v>
      </c>
      <c r="N2279" s="211">
        <v>0.3793800336724969</v>
      </c>
      <c r="O2279" s="211">
        <v>0.75051339377987392</v>
      </c>
      <c r="P2279" s="211">
        <v>6.5978494516010469E-2</v>
      </c>
      <c r="Q2279" s="211">
        <v>8.0247535229436881E-2</v>
      </c>
      <c r="R2279" s="211">
        <v>0.40930103003607321</v>
      </c>
      <c r="S2279" s="211">
        <v>0.31324754730673554</v>
      </c>
      <c r="T2279" s="211">
        <v>0.53969345806451197</v>
      </c>
      <c r="U2279" s="211">
        <v>0.47367358733738218</v>
      </c>
      <c r="V2279" s="211">
        <v>0.10604169563539254</v>
      </c>
      <c r="W2279" s="211">
        <v>0.55039698425704553</v>
      </c>
      <c r="X2279" s="211">
        <v>0.38081033161696115</v>
      </c>
      <c r="Y2279" s="211">
        <v>0.59803421391528899</v>
      </c>
      <c r="Z2279" s="211">
        <v>0.14827273821538053</v>
      </c>
      <c r="AA2279" s="212">
        <v>0.11551453430244485</v>
      </c>
    </row>
    <row r="2280" spans="1:27" x14ac:dyDescent="0.35">
      <c r="A2280" s="210" t="s">
        <v>2956</v>
      </c>
      <c r="B2280" s="217">
        <v>132.67115207658745</v>
      </c>
      <c r="C2280" s="211">
        <v>7.4253274758338719E-2</v>
      </c>
      <c r="D2280" s="211">
        <v>0.12283622781575493</v>
      </c>
      <c r="E2280" s="211">
        <v>7.8293190699054882E-2</v>
      </c>
      <c r="F2280" s="211">
        <v>9.8756901696592791E-2</v>
      </c>
      <c r="G2280" s="211">
        <v>0.12250849448441385</v>
      </c>
      <c r="H2280" s="211">
        <v>0.12057203266257534</v>
      </c>
      <c r="I2280" s="211">
        <v>0.47485560462927828</v>
      </c>
      <c r="J2280" s="211">
        <v>0.46440421708833168</v>
      </c>
      <c r="K2280" s="211">
        <v>0.57790903376999303</v>
      </c>
      <c r="L2280" s="211">
        <v>0.27532574515920327</v>
      </c>
      <c r="M2280" s="211">
        <v>0.11088460538204073</v>
      </c>
      <c r="N2280" s="211">
        <v>0.54278023932452779</v>
      </c>
      <c r="O2280" s="211">
        <v>0.67721619890681728</v>
      </c>
      <c r="P2280" s="211">
        <v>7.0725007989643013E-2</v>
      </c>
      <c r="Q2280" s="211">
        <v>0.10999308663866933</v>
      </c>
      <c r="R2280" s="211">
        <v>0.40994575156566604</v>
      </c>
      <c r="S2280" s="211">
        <v>0.33373214927159972</v>
      </c>
      <c r="T2280" s="211">
        <v>0.52398239061856411</v>
      </c>
      <c r="U2280" s="211">
        <v>0.47125936105634453</v>
      </c>
      <c r="V2280" s="211">
        <v>6.9468019527464092E-2</v>
      </c>
      <c r="W2280" s="211">
        <v>0.61236049202799891</v>
      </c>
      <c r="X2280" s="211">
        <v>0.37873833438555238</v>
      </c>
      <c r="Y2280" s="211">
        <v>0.5600900709994221</v>
      </c>
      <c r="Z2280" s="211">
        <v>0.14873128087459561</v>
      </c>
      <c r="AA2280" s="212">
        <v>0.12128548348424655</v>
      </c>
    </row>
    <row r="2281" spans="1:27" x14ac:dyDescent="0.35">
      <c r="A2281" s="210" t="s">
        <v>2957</v>
      </c>
      <c r="B2281" s="217">
        <v>173.08036005107232</v>
      </c>
      <c r="C2281" s="211">
        <v>6.3994961782670598E-2</v>
      </c>
      <c r="D2281" s="211">
        <v>0.12893200742273955</v>
      </c>
      <c r="E2281" s="211">
        <v>8.9628613328263329E-2</v>
      </c>
      <c r="F2281" s="211">
        <v>9.0939305932238257E-2</v>
      </c>
      <c r="G2281" s="211">
        <v>0.12064555410550126</v>
      </c>
      <c r="H2281" s="211">
        <v>0.10779726186119877</v>
      </c>
      <c r="I2281" s="211">
        <v>0.42352157968147286</v>
      </c>
      <c r="J2281" s="211">
        <v>0.43922671907573596</v>
      </c>
      <c r="K2281" s="211">
        <v>0.58747532265720659</v>
      </c>
      <c r="L2281" s="211">
        <v>0.27609427251526381</v>
      </c>
      <c r="M2281" s="211">
        <v>0.10405340189342283</v>
      </c>
      <c r="N2281" s="211">
        <v>0.40867505360339706</v>
      </c>
      <c r="O2281" s="211">
        <v>0.78093764929164278</v>
      </c>
      <c r="P2281" s="211">
        <v>7.0328857946348064E-2</v>
      </c>
      <c r="Q2281" s="211">
        <v>0.11878948005144635</v>
      </c>
      <c r="R2281" s="211">
        <v>0.46954025008681216</v>
      </c>
      <c r="S2281" s="211">
        <v>0.3376696566326336</v>
      </c>
      <c r="T2281" s="211">
        <v>0.62744548547423773</v>
      </c>
      <c r="U2281" s="211">
        <v>0.54180010706367732</v>
      </c>
      <c r="V2281" s="211">
        <v>9.9574855331904188E-2</v>
      </c>
      <c r="W2281" s="211">
        <v>0.47849292461431647</v>
      </c>
      <c r="X2281" s="211">
        <v>0.30655746883831786</v>
      </c>
      <c r="Y2281" s="211">
        <v>0.62208391647570194</v>
      </c>
      <c r="Z2281" s="211">
        <v>0.1406664556385093</v>
      </c>
      <c r="AA2281" s="212">
        <v>0.11517823940335795</v>
      </c>
    </row>
    <row r="2282" spans="1:27" x14ac:dyDescent="0.35">
      <c r="A2282" s="210" t="s">
        <v>2958</v>
      </c>
      <c r="B2282" s="217">
        <v>118.43498157923953</v>
      </c>
      <c r="C2282" s="211">
        <v>4.9180141699987412E-2</v>
      </c>
      <c r="D2282" s="211">
        <v>0.12045498591483438</v>
      </c>
      <c r="E2282" s="211">
        <v>7.4369138155660569E-2</v>
      </c>
      <c r="F2282" s="211">
        <v>0.10486279984676755</v>
      </c>
      <c r="G2282" s="211">
        <v>0.12446169198080644</v>
      </c>
      <c r="H2282" s="211">
        <v>0.11393204849125427</v>
      </c>
      <c r="I2282" s="211">
        <v>0.46368643619391653</v>
      </c>
      <c r="J2282" s="211">
        <v>0.41039330068962004</v>
      </c>
      <c r="K2282" s="211">
        <v>0.64717582185275635</v>
      </c>
      <c r="L2282" s="211">
        <v>0.26985586868804023</v>
      </c>
      <c r="M2282" s="211">
        <v>9.7796301808284414E-2</v>
      </c>
      <c r="N2282" s="211">
        <v>0.48058052951783509</v>
      </c>
      <c r="O2282" s="211">
        <v>0.67734034722421377</v>
      </c>
      <c r="P2282" s="211">
        <v>6.8924896209787326E-2</v>
      </c>
      <c r="Q2282" s="211">
        <v>6.4566563453067202E-2</v>
      </c>
      <c r="R2282" s="211">
        <v>0.4055677865677087</v>
      </c>
      <c r="S2282" s="211">
        <v>0.32875235747525944</v>
      </c>
      <c r="T2282" s="211">
        <v>0.56865247664967511</v>
      </c>
      <c r="U2282" s="211">
        <v>0.37551122905314027</v>
      </c>
      <c r="V2282" s="211">
        <v>7.8616078221903488E-2</v>
      </c>
      <c r="W2282" s="211">
        <v>0.5785936356233824</v>
      </c>
      <c r="X2282" s="211">
        <v>0.30322113077984136</v>
      </c>
      <c r="Y2282" s="211">
        <v>0.58911222127666418</v>
      </c>
      <c r="Z2282" s="211">
        <v>0.14712913114734197</v>
      </c>
      <c r="AA2282" s="212">
        <v>0.12270127491451044</v>
      </c>
    </row>
    <row r="2283" spans="1:27" x14ac:dyDescent="0.35">
      <c r="A2283" s="210" t="s">
        <v>2959</v>
      </c>
      <c r="B2283" s="217">
        <v>126.96640130997864</v>
      </c>
      <c r="C2283" s="211">
        <v>5.7763924616989343E-2</v>
      </c>
      <c r="D2283" s="211">
        <v>0.12468688940985422</v>
      </c>
      <c r="E2283" s="211">
        <v>6.9146295484795978E-2</v>
      </c>
      <c r="F2283" s="211">
        <v>9.7365420197666697E-2</v>
      </c>
      <c r="G2283" s="211">
        <v>0.12190468866248183</v>
      </c>
      <c r="H2283" s="211">
        <v>0.12133326351341048</v>
      </c>
      <c r="I2283" s="211">
        <v>0.51085306045853485</v>
      </c>
      <c r="J2283" s="211">
        <v>0.48569358072670693</v>
      </c>
      <c r="K2283" s="211">
        <v>0.53720614561789781</v>
      </c>
      <c r="L2283" s="211">
        <v>0.27261530644077531</v>
      </c>
      <c r="M2283" s="211">
        <v>0.10646170543041503</v>
      </c>
      <c r="N2283" s="211">
        <v>0.37501242456747858</v>
      </c>
      <c r="O2283" s="211">
        <v>0.67503639862985421</v>
      </c>
      <c r="P2283" s="211">
        <v>7.0028693701614658E-2</v>
      </c>
      <c r="Q2283" s="211">
        <v>5.8000214221362131E-2</v>
      </c>
      <c r="R2283" s="211">
        <v>0.43669127746438374</v>
      </c>
      <c r="S2283" s="211">
        <v>0.32861622530553869</v>
      </c>
      <c r="T2283" s="211">
        <v>0.57716216376543716</v>
      </c>
      <c r="U2283" s="211">
        <v>0.4079105526878159</v>
      </c>
      <c r="V2283" s="211">
        <v>8.6237264478073825E-2</v>
      </c>
      <c r="W2283" s="211">
        <v>0.59346987655710337</v>
      </c>
      <c r="X2283" s="211">
        <v>0.34086634893484424</v>
      </c>
      <c r="Y2283" s="211">
        <v>0.59678998919030757</v>
      </c>
      <c r="Z2283" s="211">
        <v>0.14963611373328528</v>
      </c>
      <c r="AA2283" s="212">
        <v>0.11590664667458621</v>
      </c>
    </row>
    <row r="2284" spans="1:27" x14ac:dyDescent="0.35">
      <c r="A2284" s="210" t="s">
        <v>2960</v>
      </c>
      <c r="B2284" s="217">
        <v>148.41364461111667</v>
      </c>
      <c r="C2284" s="211">
        <v>7.645850232408348E-2</v>
      </c>
      <c r="D2284" s="211">
        <v>0.12994298913393473</v>
      </c>
      <c r="E2284" s="211">
        <v>7.4002745926518385E-2</v>
      </c>
      <c r="F2284" s="211">
        <v>9.2437915111576285E-2</v>
      </c>
      <c r="G2284" s="211">
        <v>0.12015175777023152</v>
      </c>
      <c r="H2284" s="211">
        <v>0.12883291504434</v>
      </c>
      <c r="I2284" s="211">
        <v>0.50203907502793477</v>
      </c>
      <c r="J2284" s="211">
        <v>0.41307065598439141</v>
      </c>
      <c r="K2284" s="211">
        <v>0.61849563251262785</v>
      </c>
      <c r="L2284" s="211">
        <v>0.27962170482697041</v>
      </c>
      <c r="M2284" s="211">
        <v>8.7539667644881775E-2</v>
      </c>
      <c r="N2284" s="211">
        <v>0.35474693779175887</v>
      </c>
      <c r="O2284" s="211">
        <v>0.71066165265451764</v>
      </c>
      <c r="P2284" s="211">
        <v>7.1829543869780604E-2</v>
      </c>
      <c r="Q2284" s="211">
        <v>7.7992887613727857E-2</v>
      </c>
      <c r="R2284" s="211">
        <v>0.43778554332829733</v>
      </c>
      <c r="S2284" s="211">
        <v>0.31739097818723971</v>
      </c>
      <c r="T2284" s="211">
        <v>0.52556387075755751</v>
      </c>
      <c r="U2284" s="211">
        <v>0.39255300938890847</v>
      </c>
      <c r="V2284" s="211">
        <v>0.14875784028502781</v>
      </c>
      <c r="W2284" s="211">
        <v>0.61422034802779168</v>
      </c>
      <c r="X2284" s="211">
        <v>0.25752252593266206</v>
      </c>
      <c r="Y2284" s="211">
        <v>0.63409242175008762</v>
      </c>
      <c r="Z2284" s="211">
        <v>0.14889978623923186</v>
      </c>
      <c r="AA2284" s="212">
        <v>0.12002154492683713</v>
      </c>
    </row>
    <row r="2285" spans="1:27" x14ac:dyDescent="0.35">
      <c r="A2285" s="210" t="s">
        <v>2961</v>
      </c>
      <c r="B2285" s="217">
        <v>114.20710172002744</v>
      </c>
      <c r="C2285" s="211">
        <v>5.1660161293419271E-2</v>
      </c>
      <c r="D2285" s="211">
        <v>0.12704142208744199</v>
      </c>
      <c r="E2285" s="211">
        <v>8.3934844258535896E-2</v>
      </c>
      <c r="F2285" s="211">
        <v>8.9861775259540727E-2</v>
      </c>
      <c r="G2285" s="211">
        <v>0.12142882386671168</v>
      </c>
      <c r="H2285" s="211">
        <v>0.11270960366088913</v>
      </c>
      <c r="I2285" s="211">
        <v>0.50424386624794404</v>
      </c>
      <c r="J2285" s="211">
        <v>0.43477460777027566</v>
      </c>
      <c r="K2285" s="211">
        <v>0.58606997830496166</v>
      </c>
      <c r="L2285" s="211">
        <v>0.28112547899578483</v>
      </c>
      <c r="M2285" s="211">
        <v>8.8803353592247211E-2</v>
      </c>
      <c r="N2285" s="211">
        <v>0.40410787688285621</v>
      </c>
      <c r="O2285" s="211">
        <v>0.70731028417325603</v>
      </c>
      <c r="P2285" s="211">
        <v>6.5547897689251317E-2</v>
      </c>
      <c r="Q2285" s="211">
        <v>8.1825015653344615E-2</v>
      </c>
      <c r="R2285" s="211">
        <v>0.40524972547536492</v>
      </c>
      <c r="S2285" s="211">
        <v>0.40933885735911424</v>
      </c>
      <c r="T2285" s="211">
        <v>0.52907407153701269</v>
      </c>
      <c r="U2285" s="211">
        <v>0.33479767697259072</v>
      </c>
      <c r="V2285" s="211">
        <v>8.7773469159431947E-2</v>
      </c>
      <c r="W2285" s="211">
        <v>0.58137611310847914</v>
      </c>
      <c r="X2285" s="211">
        <v>0.42668793674164113</v>
      </c>
      <c r="Y2285" s="211">
        <v>0.65900468785311417</v>
      </c>
      <c r="Z2285" s="211">
        <v>0.1490178876149342</v>
      </c>
      <c r="AA2285" s="212">
        <v>0.1241529998611681</v>
      </c>
    </row>
    <row r="2286" spans="1:27" x14ac:dyDescent="0.35">
      <c r="A2286" s="210" t="s">
        <v>2962</v>
      </c>
      <c r="B2286" s="217">
        <v>137.65184555757054</v>
      </c>
      <c r="C2286" s="211">
        <v>5.7417624545395084E-2</v>
      </c>
      <c r="D2286" s="211">
        <v>0.12391192038456587</v>
      </c>
      <c r="E2286" s="211">
        <v>7.5133054304561284E-2</v>
      </c>
      <c r="F2286" s="211">
        <v>8.3120246855693067E-2</v>
      </c>
      <c r="G2286" s="211">
        <v>0.11701963497932107</v>
      </c>
      <c r="H2286" s="211">
        <v>0.11583656299235018</v>
      </c>
      <c r="I2286" s="211">
        <v>0.51398912837744326</v>
      </c>
      <c r="J2286" s="211">
        <v>0.44995628040959679</v>
      </c>
      <c r="K2286" s="211">
        <v>0.63275766718745041</v>
      </c>
      <c r="L2286" s="211">
        <v>0.26684362683760343</v>
      </c>
      <c r="M2286" s="211">
        <v>0.10145392310375209</v>
      </c>
      <c r="N2286" s="211">
        <v>0.34688342572643027</v>
      </c>
      <c r="O2286" s="211">
        <v>0.71081781862287929</v>
      </c>
      <c r="P2286" s="211">
        <v>6.7812865932718597E-2</v>
      </c>
      <c r="Q2286" s="211">
        <v>8.0121466814228076E-2</v>
      </c>
      <c r="R2286" s="211">
        <v>0.43542281993847243</v>
      </c>
      <c r="S2286" s="211">
        <v>0.32975552571177763</v>
      </c>
      <c r="T2286" s="211">
        <v>0.51799558985431327</v>
      </c>
      <c r="U2286" s="211">
        <v>0.43976132611386132</v>
      </c>
      <c r="V2286" s="211">
        <v>9.9547788654317126E-2</v>
      </c>
      <c r="W2286" s="211">
        <v>0.5345893613882361</v>
      </c>
      <c r="X2286" s="211">
        <v>0.30589633293332519</v>
      </c>
      <c r="Y2286" s="211">
        <v>0.71586173812778431</v>
      </c>
      <c r="Z2286" s="211">
        <v>0.14560757769855828</v>
      </c>
      <c r="AA2286" s="212">
        <v>0.12207008064950525</v>
      </c>
    </row>
    <row r="2287" spans="1:27" x14ac:dyDescent="0.35">
      <c r="A2287" s="210" t="s">
        <v>2963</v>
      </c>
      <c r="B2287" s="217">
        <v>150.63070503019892</v>
      </c>
      <c r="C2287" s="211">
        <v>6.2514935915148548E-2</v>
      </c>
      <c r="D2287" s="211">
        <v>0.12541584252386123</v>
      </c>
      <c r="E2287" s="211">
        <v>7.2834809299195266E-2</v>
      </c>
      <c r="F2287" s="211">
        <v>8.9592750727552309E-2</v>
      </c>
      <c r="G2287" s="211">
        <v>0.12175261163769134</v>
      </c>
      <c r="H2287" s="211">
        <v>0.10037226832064033</v>
      </c>
      <c r="I2287" s="211">
        <v>0.48579638590779761</v>
      </c>
      <c r="J2287" s="211">
        <v>0.41262668235070082</v>
      </c>
      <c r="K2287" s="211">
        <v>0.59591765469465319</v>
      </c>
      <c r="L2287" s="211">
        <v>0.27327713561886774</v>
      </c>
      <c r="M2287" s="211">
        <v>8.5937698704050478E-2</v>
      </c>
      <c r="N2287" s="211">
        <v>0.49669362788853866</v>
      </c>
      <c r="O2287" s="211">
        <v>0.61904756758434354</v>
      </c>
      <c r="P2287" s="211">
        <v>7.0561930639834916E-2</v>
      </c>
      <c r="Q2287" s="211">
        <v>0.1255460286511918</v>
      </c>
      <c r="R2287" s="211">
        <v>0.47054490917293734</v>
      </c>
      <c r="S2287" s="211">
        <v>0.30268611076319452</v>
      </c>
      <c r="T2287" s="211">
        <v>0.53981628081601418</v>
      </c>
      <c r="U2287" s="211">
        <v>0.37447693357770118</v>
      </c>
      <c r="V2287" s="211">
        <v>0.17475345936590597</v>
      </c>
      <c r="W2287" s="211">
        <v>0.51255320680745886</v>
      </c>
      <c r="X2287" s="211">
        <v>0.35304008740726822</v>
      </c>
      <c r="Y2287" s="211">
        <v>0.61910775908296722</v>
      </c>
      <c r="Z2287" s="211">
        <v>0.14772474585480269</v>
      </c>
      <c r="AA2287" s="212">
        <v>0.12143234534765232</v>
      </c>
    </row>
    <row r="2288" spans="1:27" x14ac:dyDescent="0.35">
      <c r="A2288" s="210" t="s">
        <v>2964</v>
      </c>
      <c r="B2288" s="217">
        <v>149.79037094505111</v>
      </c>
      <c r="C2288" s="211">
        <v>4.9806076117011509E-2</v>
      </c>
      <c r="D2288" s="211">
        <v>0.11787667573540819</v>
      </c>
      <c r="E2288" s="211">
        <v>8.4442849228466343E-2</v>
      </c>
      <c r="F2288" s="211">
        <v>9.0265734879045226E-2</v>
      </c>
      <c r="G2288" s="211">
        <v>0.11421280399291013</v>
      </c>
      <c r="H2288" s="211">
        <v>0.11704538165059895</v>
      </c>
      <c r="I2288" s="211">
        <v>0.49873233614427653</v>
      </c>
      <c r="J2288" s="211">
        <v>0.42827087281423698</v>
      </c>
      <c r="K2288" s="211">
        <v>0.55637915743146682</v>
      </c>
      <c r="L2288" s="211">
        <v>0.27405492378887691</v>
      </c>
      <c r="M2288" s="211">
        <v>9.8723174313689696E-2</v>
      </c>
      <c r="N2288" s="211">
        <v>0.48292683419589866</v>
      </c>
      <c r="O2288" s="211">
        <v>0.736160194986065</v>
      </c>
      <c r="P2288" s="211">
        <v>6.6353372510699116E-2</v>
      </c>
      <c r="Q2288" s="211">
        <v>8.8875225819888978E-2</v>
      </c>
      <c r="R2288" s="211">
        <v>0.4635478932488391</v>
      </c>
      <c r="S2288" s="211">
        <v>0.31690098107537301</v>
      </c>
      <c r="T2288" s="211">
        <v>0.46647061869983614</v>
      </c>
      <c r="U2288" s="211">
        <v>0.46465408574908951</v>
      </c>
      <c r="V2288" s="211">
        <v>0.12620925075897432</v>
      </c>
      <c r="W2288" s="211">
        <v>0.54725487848332732</v>
      </c>
      <c r="X2288" s="211">
        <v>0.33766949828229359</v>
      </c>
      <c r="Y2288" s="211">
        <v>0.66243176431708573</v>
      </c>
      <c r="Z2288" s="211">
        <v>0.1457059984837929</v>
      </c>
      <c r="AA2288" s="212">
        <v>0.11949828676695369</v>
      </c>
    </row>
    <row r="2289" spans="1:27" x14ac:dyDescent="0.35">
      <c r="A2289" s="210" t="s">
        <v>2965</v>
      </c>
      <c r="B2289" s="217">
        <v>164.46918367504949</v>
      </c>
      <c r="C2289" s="211">
        <v>7.4482532733086707E-2</v>
      </c>
      <c r="D2289" s="211">
        <v>0.12522899018838654</v>
      </c>
      <c r="E2289" s="211">
        <v>7.8689070609608086E-2</v>
      </c>
      <c r="F2289" s="211">
        <v>0.1035236348473499</v>
      </c>
      <c r="G2289" s="211">
        <v>0.1206776119122175</v>
      </c>
      <c r="H2289" s="211">
        <v>0.11415244983388356</v>
      </c>
      <c r="I2289" s="211">
        <v>0.43041904846709317</v>
      </c>
      <c r="J2289" s="211">
        <v>0.42419165760375627</v>
      </c>
      <c r="K2289" s="211">
        <v>0.54857858291235218</v>
      </c>
      <c r="L2289" s="211">
        <v>0.2746343508633145</v>
      </c>
      <c r="M2289" s="211">
        <v>9.606641657972316E-2</v>
      </c>
      <c r="N2289" s="211">
        <v>0.4794550498075858</v>
      </c>
      <c r="O2289" s="211">
        <v>0.75353822270054305</v>
      </c>
      <c r="P2289" s="211">
        <v>7.1332929545755708E-2</v>
      </c>
      <c r="Q2289" s="211">
        <v>6.3037059642929008E-2</v>
      </c>
      <c r="R2289" s="211">
        <v>0.40914351515158698</v>
      </c>
      <c r="S2289" s="211">
        <v>0.39760742685249428</v>
      </c>
      <c r="T2289" s="211">
        <v>0.59338941365858877</v>
      </c>
      <c r="U2289" s="211">
        <v>0.49272292803384388</v>
      </c>
      <c r="V2289" s="211">
        <v>0.10064365665754127</v>
      </c>
      <c r="W2289" s="211">
        <v>0.55782907191968756</v>
      </c>
      <c r="X2289" s="211">
        <v>0.32974983398531166</v>
      </c>
      <c r="Y2289" s="211">
        <v>0.64042595587438089</v>
      </c>
      <c r="Z2289" s="211">
        <v>0.14636050686951896</v>
      </c>
      <c r="AA2289" s="212">
        <v>0.11217024821117803</v>
      </c>
    </row>
    <row r="2290" spans="1:27" x14ac:dyDescent="0.35">
      <c r="A2290" s="210" t="s">
        <v>2966</v>
      </c>
      <c r="B2290" s="217">
        <v>149.85556825150326</v>
      </c>
      <c r="C2290" s="211">
        <v>4.8997738598676253E-2</v>
      </c>
      <c r="D2290" s="211">
        <v>0.11900694465786088</v>
      </c>
      <c r="E2290" s="211">
        <v>8.2041146782146732E-2</v>
      </c>
      <c r="F2290" s="211">
        <v>8.144730693409101E-2</v>
      </c>
      <c r="G2290" s="211">
        <v>0.11784240584328619</v>
      </c>
      <c r="H2290" s="211">
        <v>0.10788130966836858</v>
      </c>
      <c r="I2290" s="211">
        <v>0.52106805573526149</v>
      </c>
      <c r="J2290" s="211">
        <v>0.48166281452675502</v>
      </c>
      <c r="K2290" s="211">
        <v>0.59938481908859864</v>
      </c>
      <c r="L2290" s="211">
        <v>0.2777647680849652</v>
      </c>
      <c r="M2290" s="211">
        <v>9.2584114142663862E-2</v>
      </c>
      <c r="N2290" s="211">
        <v>0.45054920195052084</v>
      </c>
      <c r="O2290" s="211">
        <v>0.66412706945258893</v>
      </c>
      <c r="P2290" s="211">
        <v>7.2412689804111655E-2</v>
      </c>
      <c r="Q2290" s="211">
        <v>7.8739067132628321E-2</v>
      </c>
      <c r="R2290" s="211">
        <v>0.46137647873275356</v>
      </c>
      <c r="S2290" s="211">
        <v>0.35955782611762099</v>
      </c>
      <c r="T2290" s="211">
        <v>0.53178606802342387</v>
      </c>
      <c r="U2290" s="211">
        <v>0.39286766911347065</v>
      </c>
      <c r="V2290" s="211">
        <v>0.13361140317586861</v>
      </c>
      <c r="W2290" s="211">
        <v>0.52976980185410372</v>
      </c>
      <c r="X2290" s="211">
        <v>0.34019745524215206</v>
      </c>
      <c r="Y2290" s="211">
        <v>0.64621756702334532</v>
      </c>
      <c r="Z2290" s="211">
        <v>0.1453393105747417</v>
      </c>
      <c r="AA2290" s="212">
        <v>0.12055089078745646</v>
      </c>
    </row>
    <row r="2291" spans="1:27" x14ac:dyDescent="0.35">
      <c r="A2291" s="210" t="s">
        <v>2967</v>
      </c>
      <c r="B2291" s="217">
        <v>112.85709691539913</v>
      </c>
      <c r="C2291" s="211">
        <v>6.9262310441379676E-2</v>
      </c>
      <c r="D2291" s="211">
        <v>0.11847847954618176</v>
      </c>
      <c r="E2291" s="211">
        <v>7.8501658907573629E-2</v>
      </c>
      <c r="F2291" s="211">
        <v>7.5709608340784412E-2</v>
      </c>
      <c r="G2291" s="211">
        <v>0.12019405460897524</v>
      </c>
      <c r="H2291" s="211">
        <v>0.12107179735586185</v>
      </c>
      <c r="I2291" s="211">
        <v>0.46085266355709792</v>
      </c>
      <c r="J2291" s="211">
        <v>0.44183617557286958</v>
      </c>
      <c r="K2291" s="211">
        <v>0.61255373413759684</v>
      </c>
      <c r="L2291" s="211">
        <v>0.27388924687899346</v>
      </c>
      <c r="M2291" s="211">
        <v>9.2409333025022633E-2</v>
      </c>
      <c r="N2291" s="211">
        <v>0.41341509422941147</v>
      </c>
      <c r="O2291" s="211">
        <v>0.64201751162110088</v>
      </c>
      <c r="P2291" s="211">
        <v>6.5601420596228144E-2</v>
      </c>
      <c r="Q2291" s="211">
        <v>0.13956757926090652</v>
      </c>
      <c r="R2291" s="211">
        <v>0.43408010865822999</v>
      </c>
      <c r="S2291" s="211">
        <v>0.34893880323311649</v>
      </c>
      <c r="T2291" s="211">
        <v>0.47691786785040541</v>
      </c>
      <c r="U2291" s="211">
        <v>0.37529509958838592</v>
      </c>
      <c r="V2291" s="211">
        <v>7.4833625552892635E-2</v>
      </c>
      <c r="W2291" s="211">
        <v>0.60465074249973039</v>
      </c>
      <c r="X2291" s="211">
        <v>0.30062174463947317</v>
      </c>
      <c r="Y2291" s="211">
        <v>0.58417860115073506</v>
      </c>
      <c r="Z2291" s="211">
        <v>0.14334174982080156</v>
      </c>
      <c r="AA2291" s="212">
        <v>0.11990205542184518</v>
      </c>
    </row>
    <row r="2292" spans="1:27" x14ac:dyDescent="0.35">
      <c r="A2292" s="210" t="s">
        <v>2968</v>
      </c>
      <c r="B2292" s="217">
        <v>150.6012249995581</v>
      </c>
      <c r="C2292" s="211">
        <v>7.5968853615162715E-2</v>
      </c>
      <c r="D2292" s="211">
        <v>0.11792609845022389</v>
      </c>
      <c r="E2292" s="211">
        <v>8.7065060567810437E-2</v>
      </c>
      <c r="F2292" s="211">
        <v>8.784436093264833E-2</v>
      </c>
      <c r="G2292" s="211">
        <v>0.11975534040212971</v>
      </c>
      <c r="H2292" s="211">
        <v>0.11800532804155638</v>
      </c>
      <c r="I2292" s="211">
        <v>0.4775478807922563</v>
      </c>
      <c r="J2292" s="211">
        <v>0.4299007477103125</v>
      </c>
      <c r="K2292" s="211">
        <v>0.64649555793806801</v>
      </c>
      <c r="L2292" s="211">
        <v>0.27797150042745883</v>
      </c>
      <c r="M2292" s="211">
        <v>7.9553887608697624E-2</v>
      </c>
      <c r="N2292" s="211">
        <v>0.52512869426548692</v>
      </c>
      <c r="O2292" s="211">
        <v>0.77836884580031118</v>
      </c>
      <c r="P2292" s="211">
        <v>7.403463888617004E-2</v>
      </c>
      <c r="Q2292" s="211">
        <v>0.1003303156728432</v>
      </c>
      <c r="R2292" s="211">
        <v>0.40652077422571314</v>
      </c>
      <c r="S2292" s="211">
        <v>0.31542939676942916</v>
      </c>
      <c r="T2292" s="211">
        <v>0.53718629171954779</v>
      </c>
      <c r="U2292" s="211">
        <v>0.50731074356125871</v>
      </c>
      <c r="V2292" s="211">
        <v>7.0761222770121729E-2</v>
      </c>
      <c r="W2292" s="211">
        <v>0.60342467963367785</v>
      </c>
      <c r="X2292" s="211">
        <v>0.29020548946432245</v>
      </c>
      <c r="Y2292" s="211">
        <v>0.59642004929235659</v>
      </c>
      <c r="Z2292" s="211">
        <v>0.14368396063469135</v>
      </c>
      <c r="AA2292" s="212">
        <v>0.11630781704156153</v>
      </c>
    </row>
    <row r="2293" spans="1:27" x14ac:dyDescent="0.35">
      <c r="A2293" s="210" t="s">
        <v>2969</v>
      </c>
      <c r="B2293" s="217">
        <v>127.46823919778367</v>
      </c>
      <c r="C2293" s="211">
        <v>7.808224702311474E-2</v>
      </c>
      <c r="D2293" s="211">
        <v>0.12886921851156283</v>
      </c>
      <c r="E2293" s="211">
        <v>7.6298948450687548E-2</v>
      </c>
      <c r="F2293" s="211">
        <v>7.8215526021671922E-2</v>
      </c>
      <c r="G2293" s="211">
        <v>0.12011683336878233</v>
      </c>
      <c r="H2293" s="211">
        <v>0.11636290319229919</v>
      </c>
      <c r="I2293" s="211">
        <v>0.46508921492822608</v>
      </c>
      <c r="J2293" s="211">
        <v>0.44437948008924327</v>
      </c>
      <c r="K2293" s="211">
        <v>0.59576568688284837</v>
      </c>
      <c r="L2293" s="211">
        <v>0.27000100055251114</v>
      </c>
      <c r="M2293" s="211">
        <v>0.10079633558085065</v>
      </c>
      <c r="N2293" s="211">
        <v>0.54438592846352474</v>
      </c>
      <c r="O2293" s="211">
        <v>0.76235197360100382</v>
      </c>
      <c r="P2293" s="211">
        <v>6.8784618251457222E-2</v>
      </c>
      <c r="Q2293" s="211">
        <v>0.10558541300364277</v>
      </c>
      <c r="R2293" s="211">
        <v>0.40441140667239411</v>
      </c>
      <c r="S2293" s="211">
        <v>0.3262192605393619</v>
      </c>
      <c r="T2293" s="211">
        <v>0.50328666997822613</v>
      </c>
      <c r="U2293" s="211">
        <v>0.36002334583912937</v>
      </c>
      <c r="V2293" s="211">
        <v>5.8825158266587935E-2</v>
      </c>
      <c r="W2293" s="211">
        <v>0.57261964212750882</v>
      </c>
      <c r="X2293" s="211">
        <v>0.40315454424735875</v>
      </c>
      <c r="Y2293" s="211">
        <v>0.71015204114074082</v>
      </c>
      <c r="Z2293" s="211">
        <v>0.1383492619279309</v>
      </c>
      <c r="AA2293" s="212">
        <v>0.11809236668886661</v>
      </c>
    </row>
    <row r="2294" spans="1:27" x14ac:dyDescent="0.35">
      <c r="A2294" s="210" t="s">
        <v>2970</v>
      </c>
      <c r="B2294" s="217">
        <v>164.80544366393013</v>
      </c>
      <c r="C2294" s="211">
        <v>5.5270258676283004E-2</v>
      </c>
      <c r="D2294" s="211">
        <v>0.12201657388821371</v>
      </c>
      <c r="E2294" s="211">
        <v>7.8451698688182164E-2</v>
      </c>
      <c r="F2294" s="211">
        <v>0.11880608092821814</v>
      </c>
      <c r="G2294" s="211">
        <v>0.11811416845421596</v>
      </c>
      <c r="H2294" s="211">
        <v>0.10517364589213531</v>
      </c>
      <c r="I2294" s="211">
        <v>0.46266590868638513</v>
      </c>
      <c r="J2294" s="211">
        <v>0.46481996142473053</v>
      </c>
      <c r="K2294" s="211">
        <v>0.55676633467717807</v>
      </c>
      <c r="L2294" s="211">
        <v>0.27944783513039623</v>
      </c>
      <c r="M2294" s="211">
        <v>9.69088649367741E-2</v>
      </c>
      <c r="N2294" s="211">
        <v>0.4267094676376616</v>
      </c>
      <c r="O2294" s="211">
        <v>0.76240922464421901</v>
      </c>
      <c r="P2294" s="211">
        <v>7.3915950579209203E-2</v>
      </c>
      <c r="Q2294" s="211">
        <v>7.5664754034740336E-2</v>
      </c>
      <c r="R2294" s="211">
        <v>0.37884315241756988</v>
      </c>
      <c r="S2294" s="211">
        <v>0.40667631318282171</v>
      </c>
      <c r="T2294" s="211">
        <v>0.58344906864068025</v>
      </c>
      <c r="U2294" s="211">
        <v>0.40090035677133717</v>
      </c>
      <c r="V2294" s="211">
        <v>0.15238822577406486</v>
      </c>
      <c r="W2294" s="211">
        <v>0.55799073605923488</v>
      </c>
      <c r="X2294" s="211">
        <v>0.24500559702981076</v>
      </c>
      <c r="Y2294" s="211">
        <v>0.55907126443052724</v>
      </c>
      <c r="Z2294" s="211">
        <v>0.14829017507275521</v>
      </c>
      <c r="AA2294" s="212">
        <v>0.11481090903389496</v>
      </c>
    </row>
    <row r="2295" spans="1:27" x14ac:dyDescent="0.35">
      <c r="A2295" s="210" t="s">
        <v>2971</v>
      </c>
      <c r="B2295" s="217">
        <v>142.87774976530218</v>
      </c>
      <c r="C2295" s="211">
        <v>6.9126894862076071E-2</v>
      </c>
      <c r="D2295" s="211">
        <v>0.12878895657534814</v>
      </c>
      <c r="E2295" s="211">
        <v>8.1911649250671292E-2</v>
      </c>
      <c r="F2295" s="211">
        <v>0.10022917871091742</v>
      </c>
      <c r="G2295" s="211">
        <v>0.11912715591383106</v>
      </c>
      <c r="H2295" s="211">
        <v>0.12294461757637784</v>
      </c>
      <c r="I2295" s="211">
        <v>0.49509114395074905</v>
      </c>
      <c r="J2295" s="211">
        <v>0.40644060161720247</v>
      </c>
      <c r="K2295" s="211">
        <v>0.5915118191481662</v>
      </c>
      <c r="L2295" s="211">
        <v>0.26536909632362082</v>
      </c>
      <c r="M2295" s="211">
        <v>9.7634579972131194E-2</v>
      </c>
      <c r="N2295" s="211">
        <v>0.43538503941075213</v>
      </c>
      <c r="O2295" s="211">
        <v>0.71047307089889922</v>
      </c>
      <c r="P2295" s="211">
        <v>6.7675012562174147E-2</v>
      </c>
      <c r="Q2295" s="211">
        <v>8.2925443348818684E-2</v>
      </c>
      <c r="R2295" s="211">
        <v>0.46285727550382577</v>
      </c>
      <c r="S2295" s="211">
        <v>0.32723449863662546</v>
      </c>
      <c r="T2295" s="211">
        <v>0.60022307748599357</v>
      </c>
      <c r="U2295" s="211">
        <v>0.40010561138701567</v>
      </c>
      <c r="V2295" s="211">
        <v>0.12673785427590317</v>
      </c>
      <c r="W2295" s="211">
        <v>0.57661291674906257</v>
      </c>
      <c r="X2295" s="211">
        <v>0.38063948150006971</v>
      </c>
      <c r="Y2295" s="211">
        <v>0.6210483172932727</v>
      </c>
      <c r="Z2295" s="211">
        <v>0.14903377139399759</v>
      </c>
      <c r="AA2295" s="212">
        <v>0.12313510336467323</v>
      </c>
    </row>
    <row r="2296" spans="1:27" x14ac:dyDescent="0.35">
      <c r="A2296" s="210" t="s">
        <v>2972</v>
      </c>
      <c r="B2296" s="217">
        <v>119.26131008252531</v>
      </c>
      <c r="C2296" s="211">
        <v>8.5495835327654604E-2</v>
      </c>
      <c r="D2296" s="211">
        <v>0.12394941270930597</v>
      </c>
      <c r="E2296" s="211">
        <v>7.5942001890993954E-2</v>
      </c>
      <c r="F2296" s="211">
        <v>6.5733266550670522E-2</v>
      </c>
      <c r="G2296" s="211">
        <v>0.11906145776835436</v>
      </c>
      <c r="H2296" s="211">
        <v>0.11978883170396722</v>
      </c>
      <c r="I2296" s="211">
        <v>0.49039850661956563</v>
      </c>
      <c r="J2296" s="211">
        <v>0.43203786159596441</v>
      </c>
      <c r="K2296" s="211">
        <v>0.57509005590083961</v>
      </c>
      <c r="L2296" s="211">
        <v>0.26834447414211771</v>
      </c>
      <c r="M2296" s="211">
        <v>9.4440828417197281E-2</v>
      </c>
      <c r="N2296" s="211">
        <v>0.46390986001664419</v>
      </c>
      <c r="O2296" s="211">
        <v>0.72624145467099399</v>
      </c>
      <c r="P2296" s="211">
        <v>7.0437487792730027E-2</v>
      </c>
      <c r="Q2296" s="211">
        <v>6.8668548267691684E-2</v>
      </c>
      <c r="R2296" s="211">
        <v>0.43583420450122751</v>
      </c>
      <c r="S2296" s="211">
        <v>0.35481037047513198</v>
      </c>
      <c r="T2296" s="211">
        <v>0.50059289102294768</v>
      </c>
      <c r="U2296" s="211">
        <v>0.53934324232422226</v>
      </c>
      <c r="V2296" s="211">
        <v>6.5141686339007632E-2</v>
      </c>
      <c r="W2296" s="211">
        <v>0.56559062375849301</v>
      </c>
      <c r="X2296" s="211">
        <v>0.27788603075291052</v>
      </c>
      <c r="Y2296" s="211">
        <v>0.53556455738328679</v>
      </c>
      <c r="Z2296" s="211">
        <v>0.1471487952728501</v>
      </c>
      <c r="AA2296" s="212">
        <v>0.12311492192472513</v>
      </c>
    </row>
    <row r="2297" spans="1:27" x14ac:dyDescent="0.35">
      <c r="A2297" s="210" t="s">
        <v>2973</v>
      </c>
      <c r="B2297" s="217">
        <v>109.86269512959488</v>
      </c>
      <c r="C2297" s="211">
        <v>6.5633906562687042E-2</v>
      </c>
      <c r="D2297" s="211">
        <v>0.11703143322645627</v>
      </c>
      <c r="E2297" s="211">
        <v>7.552663183149208E-2</v>
      </c>
      <c r="F2297" s="211">
        <v>0.10085748877105921</v>
      </c>
      <c r="G2297" s="211">
        <v>0.12266052152598461</v>
      </c>
      <c r="H2297" s="211">
        <v>0.11916812013651779</v>
      </c>
      <c r="I2297" s="211">
        <v>0.53033150088190695</v>
      </c>
      <c r="J2297" s="211">
        <v>0.45671505466404783</v>
      </c>
      <c r="K2297" s="211">
        <v>0.59168716549518097</v>
      </c>
      <c r="L2297" s="211">
        <v>0.26672088235823971</v>
      </c>
      <c r="M2297" s="211">
        <v>9.3614960716868131E-2</v>
      </c>
      <c r="N2297" s="211">
        <v>0.47632390957606424</v>
      </c>
      <c r="O2297" s="211">
        <v>0.55675269721702736</v>
      </c>
      <c r="P2297" s="211">
        <v>6.7254391164215235E-2</v>
      </c>
      <c r="Q2297" s="211">
        <v>6.6607693376024082E-2</v>
      </c>
      <c r="R2297" s="211">
        <v>0.47977822670070114</v>
      </c>
      <c r="S2297" s="211">
        <v>0.3137797803493792</v>
      </c>
      <c r="T2297" s="211">
        <v>0.5020106882631894</v>
      </c>
      <c r="U2297" s="211">
        <v>0.37595929058656374</v>
      </c>
      <c r="V2297" s="211">
        <v>6.2276596941131801E-2</v>
      </c>
      <c r="W2297" s="211">
        <v>0.5267532969952109</v>
      </c>
      <c r="X2297" s="211">
        <v>0.3475050297095203</v>
      </c>
      <c r="Y2297" s="211">
        <v>0.63938913815642329</v>
      </c>
      <c r="Z2297" s="211">
        <v>0.14606207947529529</v>
      </c>
      <c r="AA2297" s="212">
        <v>0.11840848125716757</v>
      </c>
    </row>
    <row r="2298" spans="1:27" x14ac:dyDescent="0.35">
      <c r="A2298" s="210" t="s">
        <v>2974</v>
      </c>
      <c r="B2298" s="217">
        <v>112.58365297131874</v>
      </c>
      <c r="C2298" s="211">
        <v>5.5536670261438721E-2</v>
      </c>
      <c r="D2298" s="211">
        <v>0.12939210599634285</v>
      </c>
      <c r="E2298" s="211">
        <v>6.8405067673432837E-2</v>
      </c>
      <c r="F2298" s="211">
        <v>0.10267849309848522</v>
      </c>
      <c r="G2298" s="211">
        <v>0.11426406026257606</v>
      </c>
      <c r="H2298" s="211">
        <v>0.10966724313807817</v>
      </c>
      <c r="I2298" s="211">
        <v>0.51808896177837249</v>
      </c>
      <c r="J2298" s="211">
        <v>0.41727763810992047</v>
      </c>
      <c r="K2298" s="211">
        <v>0.59612799401419103</v>
      </c>
      <c r="L2298" s="211">
        <v>0.27716632882527714</v>
      </c>
      <c r="M2298" s="211">
        <v>8.5062335028124783E-2</v>
      </c>
      <c r="N2298" s="211">
        <v>0.50432801722182163</v>
      </c>
      <c r="O2298" s="211">
        <v>0.77455127807262114</v>
      </c>
      <c r="P2298" s="211">
        <v>6.3391911134221629E-2</v>
      </c>
      <c r="Q2298" s="211">
        <v>8.9606849347074843E-2</v>
      </c>
      <c r="R2298" s="211">
        <v>0.49297096267564411</v>
      </c>
      <c r="S2298" s="211">
        <v>0.35409040281546073</v>
      </c>
      <c r="T2298" s="211">
        <v>0.54715713892076623</v>
      </c>
      <c r="U2298" s="211">
        <v>0.43241279666729848</v>
      </c>
      <c r="V2298" s="211">
        <v>5.184266233353188E-2</v>
      </c>
      <c r="W2298" s="211">
        <v>0.46742926245970512</v>
      </c>
      <c r="X2298" s="211">
        <v>0.26123328848492472</v>
      </c>
      <c r="Y2298" s="211">
        <v>0.6897366931369342</v>
      </c>
      <c r="Z2298" s="211">
        <v>0.14896786104902748</v>
      </c>
      <c r="AA2298" s="212">
        <v>0.11788817442101455</v>
      </c>
    </row>
    <row r="2299" spans="1:27" x14ac:dyDescent="0.35">
      <c r="A2299" s="210" t="s">
        <v>2975</v>
      </c>
      <c r="B2299" s="217">
        <v>157.91795860919839</v>
      </c>
      <c r="C2299" s="211">
        <v>5.7321460455477619E-2</v>
      </c>
      <c r="D2299" s="211">
        <v>0.12534163146906446</v>
      </c>
      <c r="E2299" s="211">
        <v>7.5430888960761361E-2</v>
      </c>
      <c r="F2299" s="211">
        <v>8.6037496315513884E-2</v>
      </c>
      <c r="G2299" s="211">
        <v>0.12547299564218625</v>
      </c>
      <c r="H2299" s="211">
        <v>0.12353627889006147</v>
      </c>
      <c r="I2299" s="211">
        <v>0.49394320202184633</v>
      </c>
      <c r="J2299" s="211">
        <v>0.45116821364187704</v>
      </c>
      <c r="K2299" s="211">
        <v>0.56822027633883965</v>
      </c>
      <c r="L2299" s="211">
        <v>0.2695431428891108</v>
      </c>
      <c r="M2299" s="211">
        <v>9.7370448084364736E-2</v>
      </c>
      <c r="N2299" s="211">
        <v>0.42585176600412394</v>
      </c>
      <c r="O2299" s="211">
        <v>0.68055173792594614</v>
      </c>
      <c r="P2299" s="211">
        <v>7.1129045330953058E-2</v>
      </c>
      <c r="Q2299" s="211">
        <v>0.10180148528989477</v>
      </c>
      <c r="R2299" s="211">
        <v>0.40315701742792887</v>
      </c>
      <c r="S2299" s="211">
        <v>0.33073752054766736</v>
      </c>
      <c r="T2299" s="211">
        <v>0.57705504079408343</v>
      </c>
      <c r="U2299" s="211">
        <v>0.38902982043859763</v>
      </c>
      <c r="V2299" s="211">
        <v>0.17073002521615099</v>
      </c>
      <c r="W2299" s="211">
        <v>0.5430113036228903</v>
      </c>
      <c r="X2299" s="211">
        <v>0.38107934871473914</v>
      </c>
      <c r="Y2299" s="211">
        <v>0.64096383151170044</v>
      </c>
      <c r="Z2299" s="211">
        <v>0.14787506637464234</v>
      </c>
      <c r="AA2299" s="212">
        <v>0.12174558823031055</v>
      </c>
    </row>
    <row r="2300" spans="1:27" x14ac:dyDescent="0.35">
      <c r="A2300" s="210" t="s">
        <v>2976</v>
      </c>
      <c r="B2300" s="217">
        <v>111.29038035689402</v>
      </c>
      <c r="C2300" s="211">
        <v>6.9782163879036185E-2</v>
      </c>
      <c r="D2300" s="211">
        <v>0.11953184095971361</v>
      </c>
      <c r="E2300" s="211">
        <v>7.6520332635751087E-2</v>
      </c>
      <c r="F2300" s="211">
        <v>8.2441028289698959E-2</v>
      </c>
      <c r="G2300" s="211">
        <v>0.11517997680597193</v>
      </c>
      <c r="H2300" s="211">
        <v>0.11514161066468442</v>
      </c>
      <c r="I2300" s="211">
        <v>0.53573000232384083</v>
      </c>
      <c r="J2300" s="211">
        <v>0.44033326268432488</v>
      </c>
      <c r="K2300" s="211">
        <v>0.64402428021795699</v>
      </c>
      <c r="L2300" s="211">
        <v>0.27451564216076879</v>
      </c>
      <c r="M2300" s="211">
        <v>8.6554409025550283E-2</v>
      </c>
      <c r="N2300" s="211">
        <v>0.37424463442119926</v>
      </c>
      <c r="O2300" s="211">
        <v>0.69630199493006795</v>
      </c>
      <c r="P2300" s="211">
        <v>6.9173343686165456E-2</v>
      </c>
      <c r="Q2300" s="211">
        <v>7.1112240377365341E-2</v>
      </c>
      <c r="R2300" s="211">
        <v>0.47026990268282887</v>
      </c>
      <c r="S2300" s="211">
        <v>0.39428653868927221</v>
      </c>
      <c r="T2300" s="211">
        <v>0.58881558610195939</v>
      </c>
      <c r="U2300" s="211">
        <v>0.37678233371165937</v>
      </c>
      <c r="V2300" s="211">
        <v>6.1345386365235011E-2</v>
      </c>
      <c r="W2300" s="211">
        <v>0.52091304473761635</v>
      </c>
      <c r="X2300" s="211">
        <v>0.36856028518793449</v>
      </c>
      <c r="Y2300" s="211">
        <v>0.52931270881160719</v>
      </c>
      <c r="Z2300" s="211">
        <v>0.14824554150406727</v>
      </c>
      <c r="AA2300" s="212">
        <v>0.1186999001861125</v>
      </c>
    </row>
    <row r="2301" spans="1:27" x14ac:dyDescent="0.35">
      <c r="A2301" s="210" t="s">
        <v>2977</v>
      </c>
      <c r="B2301" s="217">
        <v>119.02144677249244</v>
      </c>
      <c r="C2301" s="211">
        <v>7.3697408924345162E-2</v>
      </c>
      <c r="D2301" s="211">
        <v>0.11811447769104019</v>
      </c>
      <c r="E2301" s="211">
        <v>7.4774140791922128E-2</v>
      </c>
      <c r="F2301" s="211">
        <v>0.10925848983915624</v>
      </c>
      <c r="G2301" s="211">
        <v>0.1225577036485494</v>
      </c>
      <c r="H2301" s="211">
        <v>0.11852169147073011</v>
      </c>
      <c r="I2301" s="211">
        <v>0.44157950930077972</v>
      </c>
      <c r="J2301" s="211">
        <v>0.45086072855598253</v>
      </c>
      <c r="K2301" s="211">
        <v>0.62812613019363539</v>
      </c>
      <c r="L2301" s="211">
        <v>0.27970866930234489</v>
      </c>
      <c r="M2301" s="211">
        <v>0.10407454240923406</v>
      </c>
      <c r="N2301" s="211">
        <v>0.52226456060886728</v>
      </c>
      <c r="O2301" s="211">
        <v>0.59901586279447849</v>
      </c>
      <c r="P2301" s="211">
        <v>6.6883175526984667E-2</v>
      </c>
      <c r="Q2301" s="211">
        <v>5.8749865701507253E-2</v>
      </c>
      <c r="R2301" s="211">
        <v>0.48110205857908944</v>
      </c>
      <c r="S2301" s="211">
        <v>0.28908214687015393</v>
      </c>
      <c r="T2301" s="211">
        <v>0.55109031908715034</v>
      </c>
      <c r="U2301" s="211">
        <v>0.43127062434275643</v>
      </c>
      <c r="V2301" s="211">
        <v>5.5739783880340954E-2</v>
      </c>
      <c r="W2301" s="211">
        <v>0.46512507203436099</v>
      </c>
      <c r="X2301" s="211">
        <v>0.31994953123838799</v>
      </c>
      <c r="Y2301" s="211">
        <v>0.65408306916059</v>
      </c>
      <c r="Z2301" s="211">
        <v>0.14881222347449696</v>
      </c>
      <c r="AA2301" s="212">
        <v>0.11802500396540047</v>
      </c>
    </row>
    <row r="2302" spans="1:27" x14ac:dyDescent="0.35">
      <c r="A2302" s="210" t="s">
        <v>2978</v>
      </c>
      <c r="B2302" s="217">
        <v>139.27175862536572</v>
      </c>
      <c r="C2302" s="211">
        <v>5.624092313826877E-2</v>
      </c>
      <c r="D2302" s="211">
        <v>0.12611941887764483</v>
      </c>
      <c r="E2302" s="211">
        <v>8.2824958840362159E-2</v>
      </c>
      <c r="F2302" s="211">
        <v>8.2501668761401414E-2</v>
      </c>
      <c r="G2302" s="211">
        <v>0.11970472781601438</v>
      </c>
      <c r="H2302" s="211">
        <v>0.10698546139824557</v>
      </c>
      <c r="I2302" s="211">
        <v>0.53469691392876684</v>
      </c>
      <c r="J2302" s="211">
        <v>0.46062244542229441</v>
      </c>
      <c r="K2302" s="211">
        <v>0.60942715013654059</v>
      </c>
      <c r="L2302" s="211">
        <v>0.26589095929783946</v>
      </c>
      <c r="M2302" s="211">
        <v>9.2326987807397454E-2</v>
      </c>
      <c r="N2302" s="211">
        <v>0.38726572639264134</v>
      </c>
      <c r="O2302" s="211">
        <v>0.69682346976487497</v>
      </c>
      <c r="P2302" s="211">
        <v>7.2570068512442645E-2</v>
      </c>
      <c r="Q2302" s="211">
        <v>0.12069948745833731</v>
      </c>
      <c r="R2302" s="211">
        <v>0.45586456975299994</v>
      </c>
      <c r="S2302" s="211">
        <v>0.34299924599486831</v>
      </c>
      <c r="T2302" s="211">
        <v>0.58388755664478287</v>
      </c>
      <c r="U2302" s="211">
        <v>0.32458111599863626</v>
      </c>
      <c r="V2302" s="211">
        <v>0.14560976951703794</v>
      </c>
      <c r="W2302" s="211">
        <v>0.59143868592753457</v>
      </c>
      <c r="X2302" s="211">
        <v>0.25894322186480967</v>
      </c>
      <c r="Y2302" s="211">
        <v>0.55417439762589982</v>
      </c>
      <c r="Z2302" s="211">
        <v>0.14349774238833252</v>
      </c>
      <c r="AA2302" s="212">
        <v>0.12317732667270598</v>
      </c>
    </row>
    <row r="2303" spans="1:27" x14ac:dyDescent="0.35">
      <c r="A2303" s="210" t="s">
        <v>2979</v>
      </c>
      <c r="B2303" s="217">
        <v>137.55389479465765</v>
      </c>
      <c r="C2303" s="211">
        <v>6.5329544261823622E-2</v>
      </c>
      <c r="D2303" s="211">
        <v>0.12640761716978235</v>
      </c>
      <c r="E2303" s="211">
        <v>7.7720358517967672E-2</v>
      </c>
      <c r="F2303" s="211">
        <v>7.4321625556021453E-2</v>
      </c>
      <c r="G2303" s="211">
        <v>0.11720917708297945</v>
      </c>
      <c r="H2303" s="211">
        <v>0.11034194428144921</v>
      </c>
      <c r="I2303" s="211">
        <v>0.48001782592392611</v>
      </c>
      <c r="J2303" s="211">
        <v>0.40231584993624353</v>
      </c>
      <c r="K2303" s="211">
        <v>0.61637826837718723</v>
      </c>
      <c r="L2303" s="211">
        <v>0.28440924444219201</v>
      </c>
      <c r="M2303" s="211">
        <v>8.7253258513799725E-2</v>
      </c>
      <c r="N2303" s="211">
        <v>0.39618396910759773</v>
      </c>
      <c r="O2303" s="211">
        <v>0.64236927652113984</v>
      </c>
      <c r="P2303" s="211">
        <v>7.2876302901552392E-2</v>
      </c>
      <c r="Q2303" s="211">
        <v>8.9193306093399205E-2</v>
      </c>
      <c r="R2303" s="211">
        <v>0.45281562398140257</v>
      </c>
      <c r="S2303" s="211">
        <v>0.36830531126780353</v>
      </c>
      <c r="T2303" s="211">
        <v>0.56442820608923139</v>
      </c>
      <c r="U2303" s="211">
        <v>0.54894270228461139</v>
      </c>
      <c r="V2303" s="211">
        <v>9.0809339345153284E-2</v>
      </c>
      <c r="W2303" s="211">
        <v>0.59954958890132748</v>
      </c>
      <c r="X2303" s="211">
        <v>0.36003112509779728</v>
      </c>
      <c r="Y2303" s="211">
        <v>0.57928969432840394</v>
      </c>
      <c r="Z2303" s="211">
        <v>0.14900782130405094</v>
      </c>
      <c r="AA2303" s="212">
        <v>0.12199943814788271</v>
      </c>
    </row>
    <row r="2304" spans="1:27" x14ac:dyDescent="0.35">
      <c r="A2304" s="210" t="s">
        <v>2980</v>
      </c>
      <c r="B2304" s="217">
        <v>136.63961306585043</v>
      </c>
      <c r="C2304" s="211">
        <v>7.2251544488692976E-2</v>
      </c>
      <c r="D2304" s="211">
        <v>0.12281201100620491</v>
      </c>
      <c r="E2304" s="211">
        <v>8.2730152480098851E-2</v>
      </c>
      <c r="F2304" s="211">
        <v>0.103869997079184</v>
      </c>
      <c r="G2304" s="211">
        <v>0.12479834460761172</v>
      </c>
      <c r="H2304" s="211">
        <v>0.11623733834076783</v>
      </c>
      <c r="I2304" s="211">
        <v>0.48723427734531155</v>
      </c>
      <c r="J2304" s="211">
        <v>0.45895820082023087</v>
      </c>
      <c r="K2304" s="211">
        <v>0.63103780577897761</v>
      </c>
      <c r="L2304" s="211">
        <v>0.27256468377518789</v>
      </c>
      <c r="M2304" s="211">
        <v>9.1390119579602691E-2</v>
      </c>
      <c r="N2304" s="211">
        <v>0.42358718744855206</v>
      </c>
      <c r="O2304" s="211">
        <v>0.73838039718001125</v>
      </c>
      <c r="P2304" s="211">
        <v>7.1353585261143798E-2</v>
      </c>
      <c r="Q2304" s="211">
        <v>4.8434844670388888E-2</v>
      </c>
      <c r="R2304" s="211">
        <v>0.43817200073139473</v>
      </c>
      <c r="S2304" s="211">
        <v>0.35604746251828362</v>
      </c>
      <c r="T2304" s="211">
        <v>0.48691378368333427</v>
      </c>
      <c r="U2304" s="211">
        <v>0.56138144806261869</v>
      </c>
      <c r="V2304" s="211">
        <v>5.4166471230018859E-2</v>
      </c>
      <c r="W2304" s="211">
        <v>0.5761584927603125</v>
      </c>
      <c r="X2304" s="211">
        <v>0.30210231913914098</v>
      </c>
      <c r="Y2304" s="211">
        <v>0.7175962136916525</v>
      </c>
      <c r="Z2304" s="211">
        <v>0.14671402084629676</v>
      </c>
      <c r="AA2304" s="212">
        <v>0.11590425485829216</v>
      </c>
    </row>
    <row r="2305" spans="1:27" x14ac:dyDescent="0.35">
      <c r="A2305" s="210" t="s">
        <v>2981</v>
      </c>
      <c r="B2305" s="217">
        <v>113.1623583642837</v>
      </c>
      <c r="C2305" s="211">
        <v>5.3164423056095984E-2</v>
      </c>
      <c r="D2305" s="211">
        <v>0.12334454260308086</v>
      </c>
      <c r="E2305" s="211">
        <v>7.4557137750399544E-2</v>
      </c>
      <c r="F2305" s="211">
        <v>9.0692560050797677E-2</v>
      </c>
      <c r="G2305" s="211">
        <v>0.12556506107443594</v>
      </c>
      <c r="H2305" s="211">
        <v>0.10467203346701645</v>
      </c>
      <c r="I2305" s="211">
        <v>0.48966608088737418</v>
      </c>
      <c r="J2305" s="211">
        <v>0.47258537959370317</v>
      </c>
      <c r="K2305" s="211">
        <v>0.57432072712450288</v>
      </c>
      <c r="L2305" s="211">
        <v>0.27863246108356499</v>
      </c>
      <c r="M2305" s="211">
        <v>7.9849075543730941E-2</v>
      </c>
      <c r="N2305" s="211">
        <v>0.50400216967099987</v>
      </c>
      <c r="O2305" s="211">
        <v>0.78169881017101706</v>
      </c>
      <c r="P2305" s="211">
        <v>6.8024488947397821E-2</v>
      </c>
      <c r="Q2305" s="211">
        <v>5.5280110872376859E-2</v>
      </c>
      <c r="R2305" s="211">
        <v>0.44500780907499238</v>
      </c>
      <c r="S2305" s="211">
        <v>0.30622351797822239</v>
      </c>
      <c r="T2305" s="211">
        <v>0.52992771093672952</v>
      </c>
      <c r="U2305" s="211">
        <v>0.3686848620563884</v>
      </c>
      <c r="V2305" s="211">
        <v>7.4027170661630032E-2</v>
      </c>
      <c r="W2305" s="211">
        <v>0.55793051748198919</v>
      </c>
      <c r="X2305" s="211">
        <v>0.3373187277461801</v>
      </c>
      <c r="Y2305" s="211">
        <v>0.58735303340881351</v>
      </c>
      <c r="Z2305" s="211">
        <v>0.14703136450999921</v>
      </c>
      <c r="AA2305" s="212">
        <v>0.12094835213829934</v>
      </c>
    </row>
    <row r="2306" spans="1:27" x14ac:dyDescent="0.35">
      <c r="A2306" s="210" t="s">
        <v>2982</v>
      </c>
      <c r="B2306" s="217">
        <v>120.20625336067661</v>
      </c>
      <c r="C2306" s="211">
        <v>5.9357710719036907E-2</v>
      </c>
      <c r="D2306" s="211">
        <v>0.12322538712885489</v>
      </c>
      <c r="E2306" s="211">
        <v>7.6957903882698256E-2</v>
      </c>
      <c r="F2306" s="211">
        <v>0.10818860611043821</v>
      </c>
      <c r="G2306" s="211">
        <v>0.11833368022061234</v>
      </c>
      <c r="H2306" s="211">
        <v>0.10960064280009722</v>
      </c>
      <c r="I2306" s="211">
        <v>0.41652490545538318</v>
      </c>
      <c r="J2306" s="211">
        <v>0.45837955548838605</v>
      </c>
      <c r="K2306" s="211">
        <v>0.55421903711446185</v>
      </c>
      <c r="L2306" s="211">
        <v>0.27666926720726126</v>
      </c>
      <c r="M2306" s="211">
        <v>0.10169682366441159</v>
      </c>
      <c r="N2306" s="211">
        <v>0.41624645688178635</v>
      </c>
      <c r="O2306" s="211">
        <v>0.75131280810286138</v>
      </c>
      <c r="P2306" s="211">
        <v>7.1165466877224734E-2</v>
      </c>
      <c r="Q2306" s="211">
        <v>7.3793653105432289E-2</v>
      </c>
      <c r="R2306" s="211">
        <v>0.46355693831691708</v>
      </c>
      <c r="S2306" s="211">
        <v>0.29713394163081436</v>
      </c>
      <c r="T2306" s="211">
        <v>0.50479970948966923</v>
      </c>
      <c r="U2306" s="211">
        <v>0.51464899148618359</v>
      </c>
      <c r="V2306" s="211">
        <v>5.5659319550797143E-2</v>
      </c>
      <c r="W2306" s="211">
        <v>0.59373741312570483</v>
      </c>
      <c r="X2306" s="211">
        <v>0.35529556772900356</v>
      </c>
      <c r="Y2306" s="211">
        <v>0.57323329772937148</v>
      </c>
      <c r="Z2306" s="211">
        <v>0.14584029457148717</v>
      </c>
      <c r="AA2306" s="212">
        <v>0.11922216269229556</v>
      </c>
    </row>
    <row r="2307" spans="1:27" x14ac:dyDescent="0.35">
      <c r="A2307" s="210" t="s">
        <v>2983</v>
      </c>
      <c r="B2307" s="217">
        <v>123.8315455272478</v>
      </c>
      <c r="C2307" s="211">
        <v>8.85579714485768E-2</v>
      </c>
      <c r="D2307" s="211">
        <v>0.11973420747648846</v>
      </c>
      <c r="E2307" s="211">
        <v>6.9672938761101005E-2</v>
      </c>
      <c r="F2307" s="211">
        <v>0.10412136263898505</v>
      </c>
      <c r="G2307" s="211">
        <v>0.12211766747315959</v>
      </c>
      <c r="H2307" s="211">
        <v>0.11933589967479903</v>
      </c>
      <c r="I2307" s="211">
        <v>0.52704520201234151</v>
      </c>
      <c r="J2307" s="211">
        <v>0.44927832445409099</v>
      </c>
      <c r="K2307" s="211">
        <v>0.59783606193759187</v>
      </c>
      <c r="L2307" s="211">
        <v>0.27215579465959722</v>
      </c>
      <c r="M2307" s="211">
        <v>9.1549912868444869E-2</v>
      </c>
      <c r="N2307" s="211">
        <v>0.38799807965474548</v>
      </c>
      <c r="O2307" s="211">
        <v>0.68770985509792881</v>
      </c>
      <c r="P2307" s="211">
        <v>6.7477241079115166E-2</v>
      </c>
      <c r="Q2307" s="211">
        <v>5.3537342069981536E-2</v>
      </c>
      <c r="R2307" s="211">
        <v>0.41093143708876562</v>
      </c>
      <c r="S2307" s="211">
        <v>0.28517047416611352</v>
      </c>
      <c r="T2307" s="211">
        <v>0.59687719327085587</v>
      </c>
      <c r="U2307" s="211">
        <v>0.47977094998461367</v>
      </c>
      <c r="V2307" s="211">
        <v>6.3227860736531055E-2</v>
      </c>
      <c r="W2307" s="211">
        <v>0.48745143518767331</v>
      </c>
      <c r="X2307" s="211">
        <v>0.26107441610802068</v>
      </c>
      <c r="Y2307" s="211">
        <v>0.6939601042206146</v>
      </c>
      <c r="Z2307" s="211">
        <v>0.14280718163378098</v>
      </c>
      <c r="AA2307" s="212">
        <v>0.11473563798426674</v>
      </c>
    </row>
    <row r="2308" spans="1:27" x14ac:dyDescent="0.35">
      <c r="A2308" s="210" t="s">
        <v>2984</v>
      </c>
      <c r="B2308" s="217">
        <v>149.44024515955553</v>
      </c>
      <c r="C2308" s="211">
        <v>7.0396678600057716E-2</v>
      </c>
      <c r="D2308" s="211">
        <v>0.1281306724766024</v>
      </c>
      <c r="E2308" s="211">
        <v>7.904435115022361E-2</v>
      </c>
      <c r="F2308" s="211">
        <v>9.8784562620516478E-2</v>
      </c>
      <c r="G2308" s="211">
        <v>0.11722322513584099</v>
      </c>
      <c r="H2308" s="211">
        <v>0.10998038277186645</v>
      </c>
      <c r="I2308" s="211">
        <v>0.46739982763891036</v>
      </c>
      <c r="J2308" s="211">
        <v>0.43871443149692929</v>
      </c>
      <c r="K2308" s="211">
        <v>0.61507615022953654</v>
      </c>
      <c r="L2308" s="211">
        <v>0.27614082414032104</v>
      </c>
      <c r="M2308" s="211">
        <v>0.10580687948201405</v>
      </c>
      <c r="N2308" s="211">
        <v>0.47263704238735882</v>
      </c>
      <c r="O2308" s="211">
        <v>0.65161044926481437</v>
      </c>
      <c r="P2308" s="211">
        <v>6.5947431571635892E-2</v>
      </c>
      <c r="Q2308" s="211">
        <v>0.14000859531720783</v>
      </c>
      <c r="R2308" s="211">
        <v>0.4564056066786159</v>
      </c>
      <c r="S2308" s="211">
        <v>0.34275834927899612</v>
      </c>
      <c r="T2308" s="211">
        <v>0.52358638837107729</v>
      </c>
      <c r="U2308" s="211">
        <v>0.40165173756885419</v>
      </c>
      <c r="V2308" s="211">
        <v>0.12028666597583917</v>
      </c>
      <c r="W2308" s="211">
        <v>0.54903950920196865</v>
      </c>
      <c r="X2308" s="211">
        <v>0.30520793525640599</v>
      </c>
      <c r="Y2308" s="211">
        <v>0.70520575655726769</v>
      </c>
      <c r="Z2308" s="211">
        <v>0.14285925505068722</v>
      </c>
      <c r="AA2308" s="212">
        <v>0.12208783424508866</v>
      </c>
    </row>
    <row r="2309" spans="1:27" x14ac:dyDescent="0.35">
      <c r="A2309" s="210" t="s">
        <v>2985</v>
      </c>
      <c r="B2309" s="217">
        <v>153.18397165698022</v>
      </c>
      <c r="C2309" s="211">
        <v>6.0443912870510499E-2</v>
      </c>
      <c r="D2309" s="211">
        <v>0.12149704123259786</v>
      </c>
      <c r="E2309" s="211">
        <v>7.4500794596371558E-2</v>
      </c>
      <c r="F2309" s="211">
        <v>0.1002317904098837</v>
      </c>
      <c r="G2309" s="211">
        <v>0.11622942342384603</v>
      </c>
      <c r="H2309" s="211">
        <v>0.11802766140493152</v>
      </c>
      <c r="I2309" s="211">
        <v>0.50507291424111422</v>
      </c>
      <c r="J2309" s="211">
        <v>0.44707552354730895</v>
      </c>
      <c r="K2309" s="211">
        <v>0.63205253178233134</v>
      </c>
      <c r="L2309" s="211">
        <v>0.27233229222749161</v>
      </c>
      <c r="M2309" s="211">
        <v>0.11269200791878767</v>
      </c>
      <c r="N2309" s="211">
        <v>0.35933851695936653</v>
      </c>
      <c r="O2309" s="211">
        <v>0.73700906058064874</v>
      </c>
      <c r="P2309" s="211">
        <v>6.8859015234737822E-2</v>
      </c>
      <c r="Q2309" s="211">
        <v>5.9591017542193453E-2</v>
      </c>
      <c r="R2309" s="211">
        <v>0.43072068054768109</v>
      </c>
      <c r="S2309" s="211">
        <v>0.35711257121468282</v>
      </c>
      <c r="T2309" s="211">
        <v>0.55241893204077253</v>
      </c>
      <c r="U2309" s="211">
        <v>0.47689551096410576</v>
      </c>
      <c r="V2309" s="211">
        <v>0.10650615649931701</v>
      </c>
      <c r="W2309" s="211">
        <v>0.54868870874788256</v>
      </c>
      <c r="X2309" s="211">
        <v>0.3439387699423655</v>
      </c>
      <c r="Y2309" s="211">
        <v>0.64793645323863713</v>
      </c>
      <c r="Z2309" s="211">
        <v>0.14925490921053425</v>
      </c>
      <c r="AA2309" s="212">
        <v>0.11922629062808535</v>
      </c>
    </row>
    <row r="2310" spans="1:27" x14ac:dyDescent="0.35">
      <c r="A2310" s="210" t="s">
        <v>2986</v>
      </c>
      <c r="B2310" s="217">
        <v>142.63108569199181</v>
      </c>
      <c r="C2310" s="211">
        <v>5.0522736429244458E-2</v>
      </c>
      <c r="D2310" s="211">
        <v>0.11926668712462578</v>
      </c>
      <c r="E2310" s="211">
        <v>6.796527507287399E-2</v>
      </c>
      <c r="F2310" s="211">
        <v>8.1585242994404755E-2</v>
      </c>
      <c r="G2310" s="211">
        <v>0.11595645059489444</v>
      </c>
      <c r="H2310" s="211">
        <v>0.10850932471870908</v>
      </c>
      <c r="I2310" s="211">
        <v>0.52414633836718416</v>
      </c>
      <c r="J2310" s="211">
        <v>0.47276876701202147</v>
      </c>
      <c r="K2310" s="211">
        <v>0.51017213775649217</v>
      </c>
      <c r="L2310" s="211">
        <v>0.26841592973297651</v>
      </c>
      <c r="M2310" s="211">
        <v>9.4399641851799901E-2</v>
      </c>
      <c r="N2310" s="211">
        <v>0.47526403882637208</v>
      </c>
      <c r="O2310" s="211">
        <v>0.7786577405002052</v>
      </c>
      <c r="P2310" s="211">
        <v>6.9872703706485836E-2</v>
      </c>
      <c r="Q2310" s="211">
        <v>0.10463681665570487</v>
      </c>
      <c r="R2310" s="211">
        <v>0.48078881733732581</v>
      </c>
      <c r="S2310" s="211">
        <v>0.31196473071695724</v>
      </c>
      <c r="T2310" s="211">
        <v>0.53052840343148278</v>
      </c>
      <c r="U2310" s="211">
        <v>0.35239277887947146</v>
      </c>
      <c r="V2310" s="211">
        <v>0.16626751595425185</v>
      </c>
      <c r="W2310" s="211">
        <v>0.55811384644968043</v>
      </c>
      <c r="X2310" s="211">
        <v>0.28707206962117987</v>
      </c>
      <c r="Y2310" s="211">
        <v>0.56566817710600914</v>
      </c>
      <c r="Z2310" s="211">
        <v>0.1463369033244854</v>
      </c>
      <c r="AA2310" s="212">
        <v>0.11747454831065124</v>
      </c>
    </row>
    <row r="2311" spans="1:27" x14ac:dyDescent="0.35">
      <c r="A2311" s="210" t="s">
        <v>2987</v>
      </c>
      <c r="B2311" s="217">
        <v>120.73914568564457</v>
      </c>
      <c r="C2311" s="211">
        <v>6.5501561971435002E-2</v>
      </c>
      <c r="D2311" s="211">
        <v>0.12794179818153331</v>
      </c>
      <c r="E2311" s="211">
        <v>7.9094010520997404E-2</v>
      </c>
      <c r="F2311" s="211">
        <v>7.8561584238147755E-2</v>
      </c>
      <c r="G2311" s="211">
        <v>0.12189390871784375</v>
      </c>
      <c r="H2311" s="211">
        <v>0.11228519458510336</v>
      </c>
      <c r="I2311" s="211">
        <v>0.49262176005384606</v>
      </c>
      <c r="J2311" s="211">
        <v>0.41617271684759055</v>
      </c>
      <c r="K2311" s="211">
        <v>0.63991048588840505</v>
      </c>
      <c r="L2311" s="211">
        <v>0.28318277549360582</v>
      </c>
      <c r="M2311" s="211">
        <v>9.6968213200043951E-2</v>
      </c>
      <c r="N2311" s="211">
        <v>0.48052605160752493</v>
      </c>
      <c r="O2311" s="211">
        <v>0.70401470485576545</v>
      </c>
      <c r="P2311" s="211">
        <v>7.0085444036556879E-2</v>
      </c>
      <c r="Q2311" s="211">
        <v>5.2123661616995248E-2</v>
      </c>
      <c r="R2311" s="211">
        <v>0.46343655991239013</v>
      </c>
      <c r="S2311" s="211">
        <v>0.3380037675162969</v>
      </c>
      <c r="T2311" s="211">
        <v>0.5960513627270434</v>
      </c>
      <c r="U2311" s="211">
        <v>0.35538738851113455</v>
      </c>
      <c r="V2311" s="211">
        <v>6.2254303493531699E-2</v>
      </c>
      <c r="W2311" s="211">
        <v>0.58745602760736537</v>
      </c>
      <c r="X2311" s="211">
        <v>0.3331882167171652</v>
      </c>
      <c r="Y2311" s="211">
        <v>0.55324369497795689</v>
      </c>
      <c r="Z2311" s="211">
        <v>0.14938457315748194</v>
      </c>
      <c r="AA2311" s="212">
        <v>0.11898165829519906</v>
      </c>
    </row>
    <row r="2312" spans="1:27" x14ac:dyDescent="0.35">
      <c r="A2312" s="210" t="s">
        <v>2988</v>
      </c>
      <c r="B2312" s="217">
        <v>124.28701499711518</v>
      </c>
      <c r="C2312" s="211">
        <v>6.0205186663698909E-2</v>
      </c>
      <c r="D2312" s="211">
        <v>0.12605149171837665</v>
      </c>
      <c r="E2312" s="211">
        <v>7.4348763864458378E-2</v>
      </c>
      <c r="F2312" s="211">
        <v>0.1083188529006968</v>
      </c>
      <c r="G2312" s="211">
        <v>0.12459166770923773</v>
      </c>
      <c r="H2312" s="211">
        <v>0.12310405743245759</v>
      </c>
      <c r="I2312" s="211">
        <v>0.47631845135839568</v>
      </c>
      <c r="J2312" s="211">
        <v>0.42777447833266596</v>
      </c>
      <c r="K2312" s="211">
        <v>0.6324444137564923</v>
      </c>
      <c r="L2312" s="211">
        <v>0.27678665973912137</v>
      </c>
      <c r="M2312" s="211">
        <v>0.10069076072750982</v>
      </c>
      <c r="N2312" s="211">
        <v>0.39966623894405862</v>
      </c>
      <c r="O2312" s="211">
        <v>0.6241703221568512</v>
      </c>
      <c r="P2312" s="211">
        <v>6.2427891312442627E-2</v>
      </c>
      <c r="Q2312" s="211">
        <v>0.12088135189661117</v>
      </c>
      <c r="R2312" s="211">
        <v>0.4536675804827876</v>
      </c>
      <c r="S2312" s="211">
        <v>0.2995195045908432</v>
      </c>
      <c r="T2312" s="211">
        <v>0.50789645798994121</v>
      </c>
      <c r="U2312" s="211">
        <v>0.45098596521861095</v>
      </c>
      <c r="V2312" s="211">
        <v>9.0065038363330505E-2</v>
      </c>
      <c r="W2312" s="211">
        <v>0.53204020500594029</v>
      </c>
      <c r="X2312" s="211">
        <v>0.2604469068226305</v>
      </c>
      <c r="Y2312" s="211">
        <v>0.61649902107153398</v>
      </c>
      <c r="Z2312" s="211">
        <v>0.14949093974539396</v>
      </c>
      <c r="AA2312" s="212">
        <v>0.12015643274627096</v>
      </c>
    </row>
    <row r="2313" spans="1:27" x14ac:dyDescent="0.35">
      <c r="A2313" s="210" t="s">
        <v>2989</v>
      </c>
      <c r="B2313" s="217">
        <v>137.64996714476729</v>
      </c>
      <c r="C2313" s="211">
        <v>6.9156715831321713E-2</v>
      </c>
      <c r="D2313" s="211">
        <v>0.12043776659443051</v>
      </c>
      <c r="E2313" s="211">
        <v>8.0197164087860512E-2</v>
      </c>
      <c r="F2313" s="211">
        <v>8.8602756825114717E-2</v>
      </c>
      <c r="G2313" s="211">
        <v>0.12308639211324737</v>
      </c>
      <c r="H2313" s="211">
        <v>0.10424772599031752</v>
      </c>
      <c r="I2313" s="211">
        <v>0.48891432402928459</v>
      </c>
      <c r="J2313" s="211">
        <v>0.49159584327340944</v>
      </c>
      <c r="K2313" s="211">
        <v>0.64455778216094584</v>
      </c>
      <c r="L2313" s="211">
        <v>0.28042740093388402</v>
      </c>
      <c r="M2313" s="211">
        <v>0.10969016884824634</v>
      </c>
      <c r="N2313" s="211">
        <v>0.5930196373388833</v>
      </c>
      <c r="O2313" s="211">
        <v>0.71004116082009139</v>
      </c>
      <c r="P2313" s="211">
        <v>6.2996307662568946E-2</v>
      </c>
      <c r="Q2313" s="211">
        <v>9.2265550591475606E-2</v>
      </c>
      <c r="R2313" s="211">
        <v>0.39565437370106021</v>
      </c>
      <c r="S2313" s="211">
        <v>0.2936531154877341</v>
      </c>
      <c r="T2313" s="211">
        <v>0.5231776718270682</v>
      </c>
      <c r="U2313" s="211">
        <v>0.43038708701936518</v>
      </c>
      <c r="V2313" s="211">
        <v>6.5827422951639791E-2</v>
      </c>
      <c r="W2313" s="211">
        <v>0.59169086249150649</v>
      </c>
      <c r="X2313" s="211">
        <v>0.37073077052079184</v>
      </c>
      <c r="Y2313" s="211">
        <v>0.73414013209724427</v>
      </c>
      <c r="Z2313" s="211">
        <v>0.14869958172246636</v>
      </c>
      <c r="AA2313" s="212">
        <v>0.11756374407397616</v>
      </c>
    </row>
    <row r="2314" spans="1:27" x14ac:dyDescent="0.35">
      <c r="A2314" s="210" t="s">
        <v>2990</v>
      </c>
      <c r="B2314" s="217">
        <v>124.44073916119879</v>
      </c>
      <c r="C2314" s="211">
        <v>6.5144470039503757E-2</v>
      </c>
      <c r="D2314" s="211">
        <v>0.11751704279252506</v>
      </c>
      <c r="E2314" s="211">
        <v>8.2770005980121658E-2</v>
      </c>
      <c r="F2314" s="211">
        <v>7.6156326505695524E-2</v>
      </c>
      <c r="G2314" s="211">
        <v>0.11620201617753372</v>
      </c>
      <c r="H2314" s="211">
        <v>0.11498583490463171</v>
      </c>
      <c r="I2314" s="211">
        <v>0.50774325829921796</v>
      </c>
      <c r="J2314" s="211">
        <v>0.40282093180176709</v>
      </c>
      <c r="K2314" s="211">
        <v>0.5927604836780378</v>
      </c>
      <c r="L2314" s="211">
        <v>0.28276139984689502</v>
      </c>
      <c r="M2314" s="211">
        <v>9.1752621900253684E-2</v>
      </c>
      <c r="N2314" s="211">
        <v>0.36816633712601043</v>
      </c>
      <c r="O2314" s="211">
        <v>0.67204092700617069</v>
      </c>
      <c r="P2314" s="211">
        <v>7.1845742573044352E-2</v>
      </c>
      <c r="Q2314" s="211">
        <v>8.7982081399226156E-2</v>
      </c>
      <c r="R2314" s="211">
        <v>0.43161572811975135</v>
      </c>
      <c r="S2314" s="211">
        <v>0.3977715363541442</v>
      </c>
      <c r="T2314" s="211">
        <v>0.53275528906561886</v>
      </c>
      <c r="U2314" s="211">
        <v>0.49631227363657338</v>
      </c>
      <c r="V2314" s="211">
        <v>6.7756032114899778E-2</v>
      </c>
      <c r="W2314" s="211">
        <v>0.54813774736704568</v>
      </c>
      <c r="X2314" s="211">
        <v>0.22169354789708612</v>
      </c>
      <c r="Y2314" s="211">
        <v>0.66918468133831943</v>
      </c>
      <c r="Z2314" s="211">
        <v>0.13815534704697111</v>
      </c>
      <c r="AA2314" s="212">
        <v>0.12194856028563716</v>
      </c>
    </row>
    <row r="2315" spans="1:27" x14ac:dyDescent="0.35">
      <c r="A2315" s="210" t="s">
        <v>2991</v>
      </c>
      <c r="B2315" s="217">
        <v>162.97489025708211</v>
      </c>
      <c r="C2315" s="211">
        <v>5.5644573095320796E-2</v>
      </c>
      <c r="D2315" s="211">
        <v>0.13275870737035031</v>
      </c>
      <c r="E2315" s="211">
        <v>8.7267993875413077E-2</v>
      </c>
      <c r="F2315" s="211">
        <v>0.10590648896610658</v>
      </c>
      <c r="G2315" s="211">
        <v>0.11762451387608959</v>
      </c>
      <c r="H2315" s="211">
        <v>0.12368585410711312</v>
      </c>
      <c r="I2315" s="211">
        <v>0.50285731646325227</v>
      </c>
      <c r="J2315" s="211">
        <v>0.41122466679785585</v>
      </c>
      <c r="K2315" s="211">
        <v>0.58267285212312292</v>
      </c>
      <c r="L2315" s="211">
        <v>0.26792902260885526</v>
      </c>
      <c r="M2315" s="211">
        <v>0.1020126873125215</v>
      </c>
      <c r="N2315" s="211">
        <v>0.48982170972016853</v>
      </c>
      <c r="O2315" s="211">
        <v>0.66693529874546043</v>
      </c>
      <c r="P2315" s="211">
        <v>6.1811647182096384E-2</v>
      </c>
      <c r="Q2315" s="211">
        <v>7.8282082780011572E-2</v>
      </c>
      <c r="R2315" s="211">
        <v>0.41548874272203756</v>
      </c>
      <c r="S2315" s="211">
        <v>0.33480050756279961</v>
      </c>
      <c r="T2315" s="211">
        <v>0.53503249860107127</v>
      </c>
      <c r="U2315" s="211">
        <v>0.45054224422022787</v>
      </c>
      <c r="V2315" s="211">
        <v>0.16510391365724864</v>
      </c>
      <c r="W2315" s="211">
        <v>0.53248239331232805</v>
      </c>
      <c r="X2315" s="211">
        <v>0.28412756532613415</v>
      </c>
      <c r="Y2315" s="211">
        <v>0.62364496901586008</v>
      </c>
      <c r="Z2315" s="211">
        <v>0.14394173524839612</v>
      </c>
      <c r="AA2315" s="212">
        <v>0.11831660896166388</v>
      </c>
    </row>
    <row r="2316" spans="1:27" x14ac:dyDescent="0.35">
      <c r="A2316" s="210" t="s">
        <v>2992</v>
      </c>
      <c r="B2316" s="217">
        <v>124.84034170518136</v>
      </c>
      <c r="C2316" s="211">
        <v>7.0052609883476044E-2</v>
      </c>
      <c r="D2316" s="211">
        <v>0.1263018089375518</v>
      </c>
      <c r="E2316" s="211">
        <v>8.3572268669779196E-2</v>
      </c>
      <c r="F2316" s="211">
        <v>8.9214373875155642E-2</v>
      </c>
      <c r="G2316" s="211">
        <v>0.12609296247971891</v>
      </c>
      <c r="H2316" s="211">
        <v>0.12525743210258372</v>
      </c>
      <c r="I2316" s="211">
        <v>0.50301158867371909</v>
      </c>
      <c r="J2316" s="211">
        <v>0.44774525125614484</v>
      </c>
      <c r="K2316" s="211">
        <v>0.6202230616682296</v>
      </c>
      <c r="L2316" s="211">
        <v>0.27719529285769057</v>
      </c>
      <c r="M2316" s="211">
        <v>9.303331303172363E-2</v>
      </c>
      <c r="N2316" s="211">
        <v>0.46816616690999258</v>
      </c>
      <c r="O2316" s="211">
        <v>0.77201065523781831</v>
      </c>
      <c r="P2316" s="211">
        <v>6.8647546090966974E-2</v>
      </c>
      <c r="Q2316" s="211">
        <v>0.12794393978336865</v>
      </c>
      <c r="R2316" s="211">
        <v>0.41462972543818744</v>
      </c>
      <c r="S2316" s="211">
        <v>0.37098080447369153</v>
      </c>
      <c r="T2316" s="211">
        <v>0.56459328389911301</v>
      </c>
      <c r="U2316" s="211">
        <v>0.43083578032306902</v>
      </c>
      <c r="V2316" s="211">
        <v>6.5882265244191357E-2</v>
      </c>
      <c r="W2316" s="211">
        <v>0.49689572349981581</v>
      </c>
      <c r="X2316" s="211">
        <v>0.27794349227164161</v>
      </c>
      <c r="Y2316" s="211">
        <v>0.58248043202906485</v>
      </c>
      <c r="Z2316" s="211">
        <v>0.14897748062518346</v>
      </c>
      <c r="AA2316" s="212">
        <v>0.12342240939256863</v>
      </c>
    </row>
    <row r="2317" spans="1:27" x14ac:dyDescent="0.35">
      <c r="A2317" s="210" t="s">
        <v>2993</v>
      </c>
      <c r="B2317" s="217">
        <v>133.1988150568001</v>
      </c>
      <c r="C2317" s="211">
        <v>5.8348668289366433E-2</v>
      </c>
      <c r="D2317" s="211">
        <v>0.11990325056206726</v>
      </c>
      <c r="E2317" s="211">
        <v>8.3816527453368497E-2</v>
      </c>
      <c r="F2317" s="211">
        <v>8.4616310122402644E-2</v>
      </c>
      <c r="G2317" s="211">
        <v>0.11621426426728973</v>
      </c>
      <c r="H2317" s="211">
        <v>0.1090462353273821</v>
      </c>
      <c r="I2317" s="211">
        <v>0.51895012231334559</v>
      </c>
      <c r="J2317" s="211">
        <v>0.47492736018769444</v>
      </c>
      <c r="K2317" s="211">
        <v>0.64720921397138942</v>
      </c>
      <c r="L2317" s="211">
        <v>0.27124479184516403</v>
      </c>
      <c r="M2317" s="211">
        <v>9.1108308208845093E-2</v>
      </c>
      <c r="N2317" s="211">
        <v>0.37289872635512705</v>
      </c>
      <c r="O2317" s="211">
        <v>0.69764294369343571</v>
      </c>
      <c r="P2317" s="211">
        <v>6.5773808230316033E-2</v>
      </c>
      <c r="Q2317" s="211">
        <v>7.7061340863510366E-2</v>
      </c>
      <c r="R2317" s="211">
        <v>0.47951389921511328</v>
      </c>
      <c r="S2317" s="211">
        <v>0.31591034103592741</v>
      </c>
      <c r="T2317" s="211">
        <v>0.56672244848283604</v>
      </c>
      <c r="U2317" s="211">
        <v>0.34696749339429811</v>
      </c>
      <c r="V2317" s="211">
        <v>0.14873938310982424</v>
      </c>
      <c r="W2317" s="211">
        <v>0.55525753811459622</v>
      </c>
      <c r="X2317" s="211">
        <v>0.35396016371486128</v>
      </c>
      <c r="Y2317" s="211">
        <v>0.596491914857331</v>
      </c>
      <c r="Z2317" s="211">
        <v>0.14203203448326751</v>
      </c>
      <c r="AA2317" s="212">
        <v>0.12452814614096454</v>
      </c>
    </row>
    <row r="2318" spans="1:27" x14ac:dyDescent="0.35">
      <c r="A2318" s="210" t="s">
        <v>2994</v>
      </c>
      <c r="B2318" s="217">
        <v>137.36708534613982</v>
      </c>
      <c r="C2318" s="211">
        <v>5.6787094192160381E-2</v>
      </c>
      <c r="D2318" s="211">
        <v>0.11779405370847879</v>
      </c>
      <c r="E2318" s="211">
        <v>7.5630346248484109E-2</v>
      </c>
      <c r="F2318" s="211">
        <v>9.1791983469807228E-2</v>
      </c>
      <c r="G2318" s="211">
        <v>0.12144550923174853</v>
      </c>
      <c r="H2318" s="211">
        <v>0.12052075787515031</v>
      </c>
      <c r="I2318" s="211">
        <v>0.49897210838739298</v>
      </c>
      <c r="J2318" s="211">
        <v>0.47020619233043559</v>
      </c>
      <c r="K2318" s="211">
        <v>0.57897809513335208</v>
      </c>
      <c r="L2318" s="211">
        <v>0.27162196690842366</v>
      </c>
      <c r="M2318" s="211">
        <v>0.11254577116729222</v>
      </c>
      <c r="N2318" s="211">
        <v>0.55591182398049088</v>
      </c>
      <c r="O2318" s="211">
        <v>0.64348429263721696</v>
      </c>
      <c r="P2318" s="211">
        <v>6.4315036713224347E-2</v>
      </c>
      <c r="Q2318" s="211">
        <v>0.1045510655956384</v>
      </c>
      <c r="R2318" s="211">
        <v>0.40194150558629793</v>
      </c>
      <c r="S2318" s="211">
        <v>0.35957675857283244</v>
      </c>
      <c r="T2318" s="211">
        <v>0.60934513145311753</v>
      </c>
      <c r="U2318" s="211">
        <v>0.42749001142228316</v>
      </c>
      <c r="V2318" s="211">
        <v>8.5969516905732318E-2</v>
      </c>
      <c r="W2318" s="211">
        <v>0.51420701508805677</v>
      </c>
      <c r="X2318" s="211">
        <v>0.34369241562932412</v>
      </c>
      <c r="Y2318" s="211">
        <v>0.72347904287471221</v>
      </c>
      <c r="Z2318" s="211">
        <v>0.14842229292910469</v>
      </c>
      <c r="AA2318" s="212">
        <v>0.12170132275832871</v>
      </c>
    </row>
    <row r="2319" spans="1:27" x14ac:dyDescent="0.35">
      <c r="A2319" s="210" t="s">
        <v>2995</v>
      </c>
      <c r="B2319" s="217">
        <v>134.98292866084131</v>
      </c>
      <c r="C2319" s="211">
        <v>6.4399763164407736E-2</v>
      </c>
      <c r="D2319" s="211">
        <v>0.11850075409143707</v>
      </c>
      <c r="E2319" s="211">
        <v>7.0220845325709602E-2</v>
      </c>
      <c r="F2319" s="211">
        <v>0.10400426348629439</v>
      </c>
      <c r="G2319" s="211">
        <v>0.1196128422455931</v>
      </c>
      <c r="H2319" s="211">
        <v>0.10632314900623395</v>
      </c>
      <c r="I2319" s="211">
        <v>0.49974035171444148</v>
      </c>
      <c r="J2319" s="211">
        <v>0.45402008099878111</v>
      </c>
      <c r="K2319" s="211">
        <v>0.64328138761456144</v>
      </c>
      <c r="L2319" s="211">
        <v>0.27319044569181866</v>
      </c>
      <c r="M2319" s="211">
        <v>9.8904585773209375E-2</v>
      </c>
      <c r="N2319" s="211">
        <v>0.46295618437067387</v>
      </c>
      <c r="O2319" s="211">
        <v>0.68512159430263098</v>
      </c>
      <c r="P2319" s="211">
        <v>6.7797646912627213E-2</v>
      </c>
      <c r="Q2319" s="211">
        <v>6.2627699061605313E-2</v>
      </c>
      <c r="R2319" s="211">
        <v>0.43112442744455992</v>
      </c>
      <c r="S2319" s="211">
        <v>0.30684549082339735</v>
      </c>
      <c r="T2319" s="211">
        <v>0.54817187538429646</v>
      </c>
      <c r="U2319" s="211">
        <v>0.33805825643832083</v>
      </c>
      <c r="V2319" s="211">
        <v>0.14799023205411277</v>
      </c>
      <c r="W2319" s="211">
        <v>0.51975992994009734</v>
      </c>
      <c r="X2319" s="211">
        <v>0.35050027568682363</v>
      </c>
      <c r="Y2319" s="211">
        <v>0.64000963097052654</v>
      </c>
      <c r="Z2319" s="211">
        <v>0.14780702578056504</v>
      </c>
      <c r="AA2319" s="212">
        <v>0.1260432203489984</v>
      </c>
    </row>
    <row r="2320" spans="1:27" x14ac:dyDescent="0.35">
      <c r="A2320" s="210" t="s">
        <v>2996</v>
      </c>
      <c r="B2320" s="217">
        <v>135.71172877305355</v>
      </c>
      <c r="C2320" s="211">
        <v>7.0364310373672509E-2</v>
      </c>
      <c r="D2320" s="211">
        <v>0.11854277895765274</v>
      </c>
      <c r="E2320" s="211">
        <v>6.9493249779058228E-2</v>
      </c>
      <c r="F2320" s="211">
        <v>0.11065852529464809</v>
      </c>
      <c r="G2320" s="211">
        <v>0.11614491684851561</v>
      </c>
      <c r="H2320" s="211">
        <v>0.11965418670396517</v>
      </c>
      <c r="I2320" s="211">
        <v>0.43663988617177268</v>
      </c>
      <c r="J2320" s="211">
        <v>0.4670716586938703</v>
      </c>
      <c r="K2320" s="211">
        <v>0.6481420378797691</v>
      </c>
      <c r="L2320" s="211">
        <v>0.27788582638913983</v>
      </c>
      <c r="M2320" s="211">
        <v>0.11167429416189995</v>
      </c>
      <c r="N2320" s="211">
        <v>0.4804792661961953</v>
      </c>
      <c r="O2320" s="211">
        <v>0.76016626527515552</v>
      </c>
      <c r="P2320" s="211">
        <v>7.1025297101959553E-2</v>
      </c>
      <c r="Q2320" s="211">
        <v>0.13830200191276448</v>
      </c>
      <c r="R2320" s="211">
        <v>0.46641490308921318</v>
      </c>
      <c r="S2320" s="211">
        <v>0.30298686058598623</v>
      </c>
      <c r="T2320" s="211">
        <v>0.54588166233699253</v>
      </c>
      <c r="U2320" s="211">
        <v>0.38178543146861077</v>
      </c>
      <c r="V2320" s="211">
        <v>8.6585275448051724E-2</v>
      </c>
      <c r="W2320" s="211">
        <v>0.55815458830473441</v>
      </c>
      <c r="X2320" s="211">
        <v>0.32544036759662542</v>
      </c>
      <c r="Y2320" s="211">
        <v>0.62415926279272871</v>
      </c>
      <c r="Z2320" s="211">
        <v>0.14462518625317647</v>
      </c>
      <c r="AA2320" s="212">
        <v>0.12291963372185601</v>
      </c>
    </row>
    <row r="2321" spans="1:27" x14ac:dyDescent="0.35">
      <c r="A2321" s="210" t="s">
        <v>2997</v>
      </c>
      <c r="B2321" s="217">
        <v>140.57757974335161</v>
      </c>
      <c r="C2321" s="211">
        <v>5.6803329077816871E-2</v>
      </c>
      <c r="D2321" s="211">
        <v>0.12448181717721064</v>
      </c>
      <c r="E2321" s="211">
        <v>7.0858305408758773E-2</v>
      </c>
      <c r="F2321" s="211">
        <v>0.11389595135030536</v>
      </c>
      <c r="G2321" s="211">
        <v>0.12144297021517611</v>
      </c>
      <c r="H2321" s="211">
        <v>0.11816377858484081</v>
      </c>
      <c r="I2321" s="211">
        <v>0.45503355166401388</v>
      </c>
      <c r="J2321" s="211">
        <v>0.47310292539779608</v>
      </c>
      <c r="K2321" s="211">
        <v>0.60525581597145151</v>
      </c>
      <c r="L2321" s="211">
        <v>0.27839856124217616</v>
      </c>
      <c r="M2321" s="211">
        <v>0.10838096275700076</v>
      </c>
      <c r="N2321" s="211">
        <v>0.48146198700143239</v>
      </c>
      <c r="O2321" s="211">
        <v>0.60042512039291474</v>
      </c>
      <c r="P2321" s="211">
        <v>6.7001551756363326E-2</v>
      </c>
      <c r="Q2321" s="211">
        <v>9.3154148601132788E-2</v>
      </c>
      <c r="R2321" s="211">
        <v>0.43173713803446234</v>
      </c>
      <c r="S2321" s="211">
        <v>0.3110443553167439</v>
      </c>
      <c r="T2321" s="211">
        <v>0.53290140304828626</v>
      </c>
      <c r="U2321" s="211">
        <v>0.53668699410539367</v>
      </c>
      <c r="V2321" s="211">
        <v>7.6028861791846453E-2</v>
      </c>
      <c r="W2321" s="211">
        <v>0.56452732606484046</v>
      </c>
      <c r="X2321" s="211">
        <v>0.39914035686962329</v>
      </c>
      <c r="Y2321" s="211">
        <v>0.7395268233266693</v>
      </c>
      <c r="Z2321" s="211">
        <v>0.14969648396303051</v>
      </c>
      <c r="AA2321" s="212">
        <v>0.12023999938983224</v>
      </c>
    </row>
    <row r="2322" spans="1:27" x14ac:dyDescent="0.35">
      <c r="A2322" s="210" t="s">
        <v>2998</v>
      </c>
      <c r="B2322" s="217">
        <v>119.18643524854451</v>
      </c>
      <c r="C2322" s="211">
        <v>5.4629206938025719E-2</v>
      </c>
      <c r="D2322" s="211">
        <v>0.12548182814556949</v>
      </c>
      <c r="E2322" s="211">
        <v>7.2741118455379089E-2</v>
      </c>
      <c r="F2322" s="211">
        <v>0.12066860974959491</v>
      </c>
      <c r="G2322" s="211">
        <v>0.12216298063345297</v>
      </c>
      <c r="H2322" s="211">
        <v>0.12106043513985346</v>
      </c>
      <c r="I2322" s="211">
        <v>0.53171842952467907</v>
      </c>
      <c r="J2322" s="211">
        <v>0.39686783115324858</v>
      </c>
      <c r="K2322" s="211">
        <v>0.58954777061112995</v>
      </c>
      <c r="L2322" s="211">
        <v>0.27529511739095464</v>
      </c>
      <c r="M2322" s="211">
        <v>9.4756790733239643E-2</v>
      </c>
      <c r="N2322" s="211">
        <v>0.55917078859671798</v>
      </c>
      <c r="O2322" s="211">
        <v>0.72488571678233471</v>
      </c>
      <c r="P2322" s="211">
        <v>6.8912398258215476E-2</v>
      </c>
      <c r="Q2322" s="211">
        <v>0.14876917851749624</v>
      </c>
      <c r="R2322" s="211">
        <v>0.40974622535889954</v>
      </c>
      <c r="S2322" s="211">
        <v>0.3155518422542804</v>
      </c>
      <c r="T2322" s="211">
        <v>0.53588201228860344</v>
      </c>
      <c r="U2322" s="211">
        <v>0.34009439220053805</v>
      </c>
      <c r="V2322" s="211">
        <v>5.6059679725378259E-2</v>
      </c>
      <c r="W2322" s="211">
        <v>0.55359343273091943</v>
      </c>
      <c r="X2322" s="211">
        <v>0.35230909896568841</v>
      </c>
      <c r="Y2322" s="211">
        <v>0.57310142372558937</v>
      </c>
      <c r="Z2322" s="211">
        <v>0.14472279912984534</v>
      </c>
      <c r="AA2322" s="212">
        <v>0.11687948669876365</v>
      </c>
    </row>
    <row r="2323" spans="1:27" x14ac:dyDescent="0.35">
      <c r="A2323" s="210" t="s">
        <v>2999</v>
      </c>
      <c r="B2323" s="217">
        <v>144.59006638307224</v>
      </c>
      <c r="C2323" s="211">
        <v>7.4055986387067521E-2</v>
      </c>
      <c r="D2323" s="211">
        <v>0.12855361155045328</v>
      </c>
      <c r="E2323" s="211">
        <v>7.5449376358995762E-2</v>
      </c>
      <c r="F2323" s="211">
        <v>6.8055455401228357E-2</v>
      </c>
      <c r="G2323" s="211">
        <v>0.12227063286070686</v>
      </c>
      <c r="H2323" s="211">
        <v>0.11638246064583829</v>
      </c>
      <c r="I2323" s="211">
        <v>0.49750835130834575</v>
      </c>
      <c r="J2323" s="211">
        <v>0.42698770428905464</v>
      </c>
      <c r="K2323" s="211">
        <v>0.56841119123004491</v>
      </c>
      <c r="L2323" s="211">
        <v>0.28397633582032789</v>
      </c>
      <c r="M2323" s="211">
        <v>9.0599606895758092E-2</v>
      </c>
      <c r="N2323" s="211">
        <v>0.47381717828671099</v>
      </c>
      <c r="O2323" s="211">
        <v>0.73848485162204369</v>
      </c>
      <c r="P2323" s="211">
        <v>6.8642986262996503E-2</v>
      </c>
      <c r="Q2323" s="211">
        <v>7.1583148868313837E-2</v>
      </c>
      <c r="R2323" s="211">
        <v>0.41632272602946452</v>
      </c>
      <c r="S2323" s="211">
        <v>0.30186887060555612</v>
      </c>
      <c r="T2323" s="211">
        <v>0.50337012786523339</v>
      </c>
      <c r="U2323" s="211">
        <v>0.41069232695448565</v>
      </c>
      <c r="V2323" s="211">
        <v>0.16003299406533453</v>
      </c>
      <c r="W2323" s="211">
        <v>0.4936848974809761</v>
      </c>
      <c r="X2323" s="211">
        <v>0.41699521698862663</v>
      </c>
      <c r="Y2323" s="211">
        <v>0.60136434510744852</v>
      </c>
      <c r="Z2323" s="211">
        <v>0.14256007795408421</v>
      </c>
      <c r="AA2323" s="212">
        <v>0.12285264541520599</v>
      </c>
    </row>
    <row r="2324" spans="1:27" x14ac:dyDescent="0.35">
      <c r="A2324" s="210" t="s">
        <v>3000</v>
      </c>
      <c r="B2324" s="217">
        <v>167.497201844215</v>
      </c>
      <c r="C2324" s="211">
        <v>7.1780993418574801E-2</v>
      </c>
      <c r="D2324" s="211">
        <v>0.11864644158090323</v>
      </c>
      <c r="E2324" s="211">
        <v>8.5540556953221852E-2</v>
      </c>
      <c r="F2324" s="211">
        <v>9.8726526933578335E-2</v>
      </c>
      <c r="G2324" s="211">
        <v>0.12585147228177579</v>
      </c>
      <c r="H2324" s="211">
        <v>0.12819571212000302</v>
      </c>
      <c r="I2324" s="211">
        <v>0.50927553536310177</v>
      </c>
      <c r="J2324" s="211">
        <v>0.45597768016292156</v>
      </c>
      <c r="K2324" s="211">
        <v>0.6154771134769127</v>
      </c>
      <c r="L2324" s="211">
        <v>0.28344210032831929</v>
      </c>
      <c r="M2324" s="211">
        <v>9.7095040841169003E-2</v>
      </c>
      <c r="N2324" s="211">
        <v>0.52371705511179301</v>
      </c>
      <c r="O2324" s="211">
        <v>0.67738521733736634</v>
      </c>
      <c r="P2324" s="211">
        <v>7.1878741066253166E-2</v>
      </c>
      <c r="Q2324" s="211">
        <v>0.12788542195786518</v>
      </c>
      <c r="R2324" s="211">
        <v>0.48026311104309938</v>
      </c>
      <c r="S2324" s="211">
        <v>0.32512117825802889</v>
      </c>
      <c r="T2324" s="211">
        <v>0.64425115873281091</v>
      </c>
      <c r="U2324" s="211">
        <v>0.41726287521703997</v>
      </c>
      <c r="V2324" s="211">
        <v>0.12217136922651708</v>
      </c>
      <c r="W2324" s="211">
        <v>0.59461422249470774</v>
      </c>
      <c r="X2324" s="211">
        <v>0.34527814924236938</v>
      </c>
      <c r="Y2324" s="211">
        <v>0.68145805733104192</v>
      </c>
      <c r="Z2324" s="211">
        <v>0.1473282315220775</v>
      </c>
      <c r="AA2324" s="212">
        <v>0.12159137982064308</v>
      </c>
    </row>
    <row r="2325" spans="1:27" x14ac:dyDescent="0.35">
      <c r="A2325" s="210" t="s">
        <v>3001</v>
      </c>
      <c r="B2325" s="217">
        <v>153.54868380225656</v>
      </c>
      <c r="C2325" s="211">
        <v>5.3520093234965017E-2</v>
      </c>
      <c r="D2325" s="211">
        <v>0.13271435800427456</v>
      </c>
      <c r="E2325" s="211">
        <v>7.9752544886386126E-2</v>
      </c>
      <c r="F2325" s="211">
        <v>0.10850131630010126</v>
      </c>
      <c r="G2325" s="211">
        <v>0.11574206162470541</v>
      </c>
      <c r="H2325" s="211">
        <v>0.1225440664188099</v>
      </c>
      <c r="I2325" s="211">
        <v>0.52465365828378385</v>
      </c>
      <c r="J2325" s="211">
        <v>0.43183990436189412</v>
      </c>
      <c r="K2325" s="211">
        <v>0.57031860440057724</v>
      </c>
      <c r="L2325" s="211">
        <v>0.27541847231914052</v>
      </c>
      <c r="M2325" s="211">
        <v>0.10253006833909473</v>
      </c>
      <c r="N2325" s="211">
        <v>0.44680507842412143</v>
      </c>
      <c r="O2325" s="211">
        <v>0.62924874690363497</v>
      </c>
      <c r="P2325" s="211">
        <v>7.3627482247289891E-2</v>
      </c>
      <c r="Q2325" s="211">
        <v>9.8171925054062123E-2</v>
      </c>
      <c r="R2325" s="211">
        <v>0.37415451369706804</v>
      </c>
      <c r="S2325" s="211">
        <v>0.30829471310468637</v>
      </c>
      <c r="T2325" s="211">
        <v>0.59025959430136099</v>
      </c>
      <c r="U2325" s="211">
        <v>0.42635728272085383</v>
      </c>
      <c r="V2325" s="211">
        <v>0.10102169881008326</v>
      </c>
      <c r="W2325" s="211">
        <v>0.53841684979234938</v>
      </c>
      <c r="X2325" s="211">
        <v>0.32457324385954212</v>
      </c>
      <c r="Y2325" s="211">
        <v>0.54643651839591667</v>
      </c>
      <c r="Z2325" s="211">
        <v>0.14911203779974749</v>
      </c>
      <c r="AA2325" s="212">
        <v>0.11302011566326083</v>
      </c>
    </row>
    <row r="2326" spans="1:27" x14ac:dyDescent="0.35">
      <c r="A2326" s="210" t="s">
        <v>3002</v>
      </c>
      <c r="B2326" s="217">
        <v>129.43054030514713</v>
      </c>
      <c r="C2326" s="211">
        <v>5.9779128406947407E-2</v>
      </c>
      <c r="D2326" s="211">
        <v>0.1267858513943842</v>
      </c>
      <c r="E2326" s="211">
        <v>8.5286583221846596E-2</v>
      </c>
      <c r="F2326" s="211">
        <v>0.1160686266619074</v>
      </c>
      <c r="G2326" s="211">
        <v>0.1235818874408829</v>
      </c>
      <c r="H2326" s="211">
        <v>0.11848795926518968</v>
      </c>
      <c r="I2326" s="211">
        <v>0.51738540755214213</v>
      </c>
      <c r="J2326" s="211">
        <v>0.41782508681752462</v>
      </c>
      <c r="K2326" s="211">
        <v>0.64077375635845812</v>
      </c>
      <c r="L2326" s="211">
        <v>0.27861803927171447</v>
      </c>
      <c r="M2326" s="211">
        <v>8.9989656653874872E-2</v>
      </c>
      <c r="N2326" s="211">
        <v>0.38309001100749013</v>
      </c>
      <c r="O2326" s="211">
        <v>0.73732290021792368</v>
      </c>
      <c r="P2326" s="211">
        <v>6.9309183929172735E-2</v>
      </c>
      <c r="Q2326" s="211">
        <v>0.10892278254073834</v>
      </c>
      <c r="R2326" s="211">
        <v>0.4232990532148162</v>
      </c>
      <c r="S2326" s="211">
        <v>0.29965826315220723</v>
      </c>
      <c r="T2326" s="211">
        <v>0.5620080510265052</v>
      </c>
      <c r="U2326" s="211">
        <v>0.34728392205499259</v>
      </c>
      <c r="V2326" s="211">
        <v>0.11389606288563513</v>
      </c>
      <c r="W2326" s="211">
        <v>0.49458191228012494</v>
      </c>
      <c r="X2326" s="211">
        <v>0.25494613353438378</v>
      </c>
      <c r="Y2326" s="211">
        <v>0.61406695326160621</v>
      </c>
      <c r="Z2326" s="211">
        <v>0.14842564672287792</v>
      </c>
      <c r="AA2326" s="212">
        <v>0.12440961129325985</v>
      </c>
    </row>
    <row r="2327" spans="1:27" x14ac:dyDescent="0.35">
      <c r="A2327" s="210" t="s">
        <v>3003</v>
      </c>
      <c r="B2327" s="217">
        <v>128.15977230270067</v>
      </c>
      <c r="C2327" s="211">
        <v>4.9946563138121756E-2</v>
      </c>
      <c r="D2327" s="211">
        <v>0.11836923412508576</v>
      </c>
      <c r="E2327" s="211">
        <v>8.5218567990060681E-2</v>
      </c>
      <c r="F2327" s="211">
        <v>8.1155693748163796E-2</v>
      </c>
      <c r="G2327" s="211">
        <v>0.12342953258904908</v>
      </c>
      <c r="H2327" s="211">
        <v>0.11207476617126699</v>
      </c>
      <c r="I2327" s="211">
        <v>0.50619455536753755</v>
      </c>
      <c r="J2327" s="211">
        <v>0.41843120655741561</v>
      </c>
      <c r="K2327" s="211">
        <v>0.63857661008306454</v>
      </c>
      <c r="L2327" s="211">
        <v>0.27558980452476478</v>
      </c>
      <c r="M2327" s="211">
        <v>8.1553555506256675E-2</v>
      </c>
      <c r="N2327" s="211">
        <v>0.4074110116161021</v>
      </c>
      <c r="O2327" s="211">
        <v>0.56917778214262327</v>
      </c>
      <c r="P2327" s="211">
        <v>6.3299132839294725E-2</v>
      </c>
      <c r="Q2327" s="211">
        <v>7.8510208584479393E-2</v>
      </c>
      <c r="R2327" s="211">
        <v>0.45889935500805001</v>
      </c>
      <c r="S2327" s="211">
        <v>0.28530476490356488</v>
      </c>
      <c r="T2327" s="211">
        <v>0.50842537087822837</v>
      </c>
      <c r="U2327" s="211">
        <v>0.46501770690056426</v>
      </c>
      <c r="V2327" s="211">
        <v>0.12016838574330425</v>
      </c>
      <c r="W2327" s="211">
        <v>0.52970384691158123</v>
      </c>
      <c r="X2327" s="211">
        <v>0.31221120030500915</v>
      </c>
      <c r="Y2327" s="211">
        <v>0.61961306910489977</v>
      </c>
      <c r="Z2327" s="211">
        <v>0.14743632035324122</v>
      </c>
      <c r="AA2327" s="212">
        <v>0.12205981089053497</v>
      </c>
    </row>
    <row r="2328" spans="1:27" x14ac:dyDescent="0.35">
      <c r="A2328" s="210" t="s">
        <v>3004</v>
      </c>
      <c r="B2328" s="217">
        <v>199.27671292288449</v>
      </c>
      <c r="C2328" s="211">
        <v>6.4072839181658653E-2</v>
      </c>
      <c r="D2328" s="211">
        <v>0.12209881921078898</v>
      </c>
      <c r="E2328" s="211">
        <v>7.7894165069887569E-2</v>
      </c>
      <c r="F2328" s="211">
        <v>0.10464410056014317</v>
      </c>
      <c r="G2328" s="211">
        <v>0.12605127455367304</v>
      </c>
      <c r="H2328" s="211">
        <v>0.11118717337748654</v>
      </c>
      <c r="I2328" s="211">
        <v>0.47738461570524632</v>
      </c>
      <c r="J2328" s="211">
        <v>0.45305089070623583</v>
      </c>
      <c r="K2328" s="211">
        <v>0.60302361614169797</v>
      </c>
      <c r="L2328" s="211">
        <v>0.26821570294526548</v>
      </c>
      <c r="M2328" s="211">
        <v>9.8076392948270225E-2</v>
      </c>
      <c r="N2328" s="211">
        <v>0.57224338006468956</v>
      </c>
      <c r="O2328" s="211">
        <v>0.67701863974282495</v>
      </c>
      <c r="P2328" s="211">
        <v>7.2430397580059938E-2</v>
      </c>
      <c r="Q2328" s="211">
        <v>8.577178200238636E-2</v>
      </c>
      <c r="R2328" s="211">
        <v>0.42979883048342599</v>
      </c>
      <c r="S2328" s="211">
        <v>0.31162911798703624</v>
      </c>
      <c r="T2328" s="211">
        <v>0.59337614257236926</v>
      </c>
      <c r="U2328" s="211">
        <v>0.42753836381961541</v>
      </c>
      <c r="V2328" s="211">
        <v>0.1611199690349929</v>
      </c>
      <c r="W2328" s="211">
        <v>0.4933308589757226</v>
      </c>
      <c r="X2328" s="211">
        <v>0.35510900066675494</v>
      </c>
      <c r="Y2328" s="211">
        <v>0.77529522402511664</v>
      </c>
      <c r="Z2328" s="211">
        <v>0.14829450811580883</v>
      </c>
      <c r="AA2328" s="212">
        <v>0.11724569503018634</v>
      </c>
    </row>
    <row r="2329" spans="1:27" x14ac:dyDescent="0.35">
      <c r="A2329" s="210" t="s">
        <v>3005</v>
      </c>
      <c r="B2329" s="217">
        <v>124.55821114302033</v>
      </c>
      <c r="C2329" s="211">
        <v>7.4419951525486985E-2</v>
      </c>
      <c r="D2329" s="211">
        <v>0.1179416235901757</v>
      </c>
      <c r="E2329" s="211">
        <v>7.4940405982173511E-2</v>
      </c>
      <c r="F2329" s="211">
        <v>7.2082321564840915E-2</v>
      </c>
      <c r="G2329" s="211">
        <v>0.12150431322719898</v>
      </c>
      <c r="H2329" s="211">
        <v>0.12091316777917001</v>
      </c>
      <c r="I2329" s="211">
        <v>0.47653492826977029</v>
      </c>
      <c r="J2329" s="211">
        <v>0.43467094531985451</v>
      </c>
      <c r="K2329" s="211">
        <v>0.61798593328487073</v>
      </c>
      <c r="L2329" s="211">
        <v>0.27042195386206547</v>
      </c>
      <c r="M2329" s="211">
        <v>9.6671477723931379E-2</v>
      </c>
      <c r="N2329" s="211">
        <v>0.49148998406196381</v>
      </c>
      <c r="O2329" s="211">
        <v>0.75541782353751696</v>
      </c>
      <c r="P2329" s="211">
        <v>6.4837383962766462E-2</v>
      </c>
      <c r="Q2329" s="211">
        <v>8.9801267281777869E-2</v>
      </c>
      <c r="R2329" s="211">
        <v>0.43379559935925854</v>
      </c>
      <c r="S2329" s="211">
        <v>0.38553442712943503</v>
      </c>
      <c r="T2329" s="211">
        <v>0.46469759734459104</v>
      </c>
      <c r="U2329" s="211">
        <v>0.43723704054380697</v>
      </c>
      <c r="V2329" s="211">
        <v>8.8763961068170083E-2</v>
      </c>
      <c r="W2329" s="211">
        <v>0.46715719731631389</v>
      </c>
      <c r="X2329" s="211">
        <v>0.30085282638538474</v>
      </c>
      <c r="Y2329" s="211">
        <v>0.60671142664946343</v>
      </c>
      <c r="Z2329" s="211">
        <v>0.14962907527699559</v>
      </c>
      <c r="AA2329" s="212">
        <v>0.12124347556095057</v>
      </c>
    </row>
    <row r="2330" spans="1:27" x14ac:dyDescent="0.35">
      <c r="A2330" s="210" t="s">
        <v>3006</v>
      </c>
      <c r="B2330" s="217">
        <v>130.55396396160472</v>
      </c>
      <c r="C2330" s="211">
        <v>5.7875501754386813E-2</v>
      </c>
      <c r="D2330" s="211">
        <v>0.12548641351975579</v>
      </c>
      <c r="E2330" s="211">
        <v>7.176473492734993E-2</v>
      </c>
      <c r="F2330" s="211">
        <v>0.10948644263343292</v>
      </c>
      <c r="G2330" s="211">
        <v>0.12148333379929055</v>
      </c>
      <c r="H2330" s="211">
        <v>0.10987476639367796</v>
      </c>
      <c r="I2330" s="211">
        <v>0.43518478896444229</v>
      </c>
      <c r="J2330" s="211">
        <v>0.47015713386154734</v>
      </c>
      <c r="K2330" s="211">
        <v>0.64785712251015171</v>
      </c>
      <c r="L2330" s="211">
        <v>0.28133746368116341</v>
      </c>
      <c r="M2330" s="211">
        <v>0.10920131868029848</v>
      </c>
      <c r="N2330" s="211">
        <v>0.48807331357927675</v>
      </c>
      <c r="O2330" s="211">
        <v>0.65721297982817184</v>
      </c>
      <c r="P2330" s="211">
        <v>7.0368850647113249E-2</v>
      </c>
      <c r="Q2330" s="211">
        <v>5.3132533852800104E-2</v>
      </c>
      <c r="R2330" s="211">
        <v>0.45100519631741443</v>
      </c>
      <c r="S2330" s="211">
        <v>0.28229253249199387</v>
      </c>
      <c r="T2330" s="211">
        <v>0.57153757437223485</v>
      </c>
      <c r="U2330" s="211">
        <v>0.39483071915061857</v>
      </c>
      <c r="V2330" s="211">
        <v>6.8223674712495713E-2</v>
      </c>
      <c r="W2330" s="211">
        <v>0.61362112058630636</v>
      </c>
      <c r="X2330" s="211">
        <v>0.31986789697328166</v>
      </c>
      <c r="Y2330" s="211">
        <v>0.65699804474102363</v>
      </c>
      <c r="Z2330" s="211">
        <v>0.1493752091917965</v>
      </c>
      <c r="AA2330" s="212">
        <v>0.11789030196488968</v>
      </c>
    </row>
    <row r="2331" spans="1:27" x14ac:dyDescent="0.35">
      <c r="A2331" s="210" t="s">
        <v>3007</v>
      </c>
      <c r="B2331" s="217">
        <v>190.79032714069504</v>
      </c>
      <c r="C2331" s="211">
        <v>7.2032670172415186E-2</v>
      </c>
      <c r="D2331" s="211">
        <v>0.12049039345121342</v>
      </c>
      <c r="E2331" s="211">
        <v>7.8496396858878353E-2</v>
      </c>
      <c r="F2331" s="211">
        <v>9.4879718769270344E-2</v>
      </c>
      <c r="G2331" s="211">
        <v>0.11808208437444319</v>
      </c>
      <c r="H2331" s="211">
        <v>0.11316610356205056</v>
      </c>
      <c r="I2331" s="211">
        <v>0.50438905043045024</v>
      </c>
      <c r="J2331" s="211">
        <v>0.42305645760513516</v>
      </c>
      <c r="K2331" s="211">
        <v>0.63817847563462826</v>
      </c>
      <c r="L2331" s="211">
        <v>0.2782046101668324</v>
      </c>
      <c r="M2331" s="211">
        <v>0.11512826649634177</v>
      </c>
      <c r="N2331" s="211">
        <v>0.36072791184260572</v>
      </c>
      <c r="O2331" s="211">
        <v>0.67159877086159048</v>
      </c>
      <c r="P2331" s="211">
        <v>6.497665814201091E-2</v>
      </c>
      <c r="Q2331" s="211">
        <v>5.039946757547567E-2</v>
      </c>
      <c r="R2331" s="211">
        <v>0.45946877228671246</v>
      </c>
      <c r="S2331" s="211">
        <v>0.37539778855037964</v>
      </c>
      <c r="T2331" s="211">
        <v>0.54218079161752364</v>
      </c>
      <c r="U2331" s="211">
        <v>0.55219106095241022</v>
      </c>
      <c r="V2331" s="211">
        <v>0.17106641084799001</v>
      </c>
      <c r="W2331" s="211">
        <v>0.57392012610356102</v>
      </c>
      <c r="X2331" s="211">
        <v>0.3230887442329452</v>
      </c>
      <c r="Y2331" s="211">
        <v>0.66343717662767165</v>
      </c>
      <c r="Z2331" s="211">
        <v>0.14994635920892838</v>
      </c>
      <c r="AA2331" s="212">
        <v>0.12336462878421268</v>
      </c>
    </row>
    <row r="2332" spans="1:27" x14ac:dyDescent="0.35">
      <c r="A2332" s="210" t="s">
        <v>3008</v>
      </c>
      <c r="B2332" s="217">
        <v>129.06860376791411</v>
      </c>
      <c r="C2332" s="211">
        <v>5.1987838341919862E-2</v>
      </c>
      <c r="D2332" s="211">
        <v>0.12245039744113947</v>
      </c>
      <c r="E2332" s="211">
        <v>7.1047682646384863E-2</v>
      </c>
      <c r="F2332" s="211">
        <v>8.1431395003751142E-2</v>
      </c>
      <c r="G2332" s="211">
        <v>0.12206578881768596</v>
      </c>
      <c r="H2332" s="211">
        <v>0.12082310296162616</v>
      </c>
      <c r="I2332" s="211">
        <v>0.47405535737607329</v>
      </c>
      <c r="J2332" s="211">
        <v>0.42268527779640863</v>
      </c>
      <c r="K2332" s="211">
        <v>0.54761182014470144</v>
      </c>
      <c r="L2332" s="211">
        <v>0.27579522573852872</v>
      </c>
      <c r="M2332" s="211">
        <v>9.8837957044491054E-2</v>
      </c>
      <c r="N2332" s="211">
        <v>0.41429255702154361</v>
      </c>
      <c r="O2332" s="211">
        <v>0.56256903899245458</v>
      </c>
      <c r="P2332" s="211">
        <v>7.1932761999247433E-2</v>
      </c>
      <c r="Q2332" s="211">
        <v>0.10179040814593331</v>
      </c>
      <c r="R2332" s="211">
        <v>0.42269570901853648</v>
      </c>
      <c r="S2332" s="211">
        <v>0.33080977318672594</v>
      </c>
      <c r="T2332" s="211">
        <v>0.52699403463126093</v>
      </c>
      <c r="U2332" s="211">
        <v>0.4919783834108632</v>
      </c>
      <c r="V2332" s="211">
        <v>7.73360630128343E-2</v>
      </c>
      <c r="W2332" s="211">
        <v>0.58811235151770203</v>
      </c>
      <c r="X2332" s="211">
        <v>0.43300996231901695</v>
      </c>
      <c r="Y2332" s="211">
        <v>0.60694212028414207</v>
      </c>
      <c r="Z2332" s="211">
        <v>0.14528123222680706</v>
      </c>
      <c r="AA2332" s="212">
        <v>0.11669005158876923</v>
      </c>
    </row>
    <row r="2333" spans="1:27" x14ac:dyDescent="0.35">
      <c r="A2333" s="210" t="s">
        <v>3009</v>
      </c>
      <c r="B2333" s="217">
        <v>116.41005192221039</v>
      </c>
      <c r="C2333" s="211">
        <v>6.4948321043387547E-2</v>
      </c>
      <c r="D2333" s="211">
        <v>0.12206939327549197</v>
      </c>
      <c r="E2333" s="211">
        <v>7.0023961327839113E-2</v>
      </c>
      <c r="F2333" s="211">
        <v>9.4754150140827775E-2</v>
      </c>
      <c r="G2333" s="211">
        <v>0.12043028294044797</v>
      </c>
      <c r="H2333" s="211">
        <v>0.12308387551635508</v>
      </c>
      <c r="I2333" s="211">
        <v>0.51965668637871532</v>
      </c>
      <c r="J2333" s="211">
        <v>0.42457501107055395</v>
      </c>
      <c r="K2333" s="211">
        <v>0.59704453658536893</v>
      </c>
      <c r="L2333" s="211">
        <v>0.27850546471643983</v>
      </c>
      <c r="M2333" s="211">
        <v>9.1094755556337156E-2</v>
      </c>
      <c r="N2333" s="211">
        <v>0.40894490099313219</v>
      </c>
      <c r="O2333" s="211">
        <v>0.66187238885570676</v>
      </c>
      <c r="P2333" s="211">
        <v>6.4954733766299913E-2</v>
      </c>
      <c r="Q2333" s="211">
        <v>8.1911248908748832E-2</v>
      </c>
      <c r="R2333" s="211">
        <v>0.48003672740973441</v>
      </c>
      <c r="S2333" s="211">
        <v>0.30801583862772153</v>
      </c>
      <c r="T2333" s="211">
        <v>0.57058194246976301</v>
      </c>
      <c r="U2333" s="211">
        <v>0.44368716948964981</v>
      </c>
      <c r="V2333" s="211">
        <v>6.2395149751479251E-2</v>
      </c>
      <c r="W2333" s="211">
        <v>0.53024641672355111</v>
      </c>
      <c r="X2333" s="211">
        <v>0.35720095448007094</v>
      </c>
      <c r="Y2333" s="211">
        <v>0.64905879318525395</v>
      </c>
      <c r="Z2333" s="211">
        <v>0.14937192698109164</v>
      </c>
      <c r="AA2333" s="212">
        <v>0.11561025374898999</v>
      </c>
    </row>
    <row r="2334" spans="1:27" x14ac:dyDescent="0.35">
      <c r="A2334" s="210" t="s">
        <v>3010</v>
      </c>
      <c r="B2334" s="217">
        <v>146.07008136222211</v>
      </c>
      <c r="C2334" s="211">
        <v>5.561604135559578E-2</v>
      </c>
      <c r="D2334" s="211">
        <v>0.12270284034384051</v>
      </c>
      <c r="E2334" s="211">
        <v>7.3934093252065222E-2</v>
      </c>
      <c r="F2334" s="211">
        <v>9.5092041637003077E-2</v>
      </c>
      <c r="G2334" s="211">
        <v>0.11914269917195415</v>
      </c>
      <c r="H2334" s="211">
        <v>0.12584700698120313</v>
      </c>
      <c r="I2334" s="211">
        <v>0.45791555851856175</v>
      </c>
      <c r="J2334" s="211">
        <v>0.45422179408774194</v>
      </c>
      <c r="K2334" s="211">
        <v>0.59085751099235473</v>
      </c>
      <c r="L2334" s="211">
        <v>0.28097380446366271</v>
      </c>
      <c r="M2334" s="211">
        <v>8.5150308497321664E-2</v>
      </c>
      <c r="N2334" s="211">
        <v>0.46618319195180585</v>
      </c>
      <c r="O2334" s="211">
        <v>0.65372476214966935</v>
      </c>
      <c r="P2334" s="211">
        <v>6.0042633731371829E-2</v>
      </c>
      <c r="Q2334" s="211">
        <v>0.14431227022612933</v>
      </c>
      <c r="R2334" s="211">
        <v>0.48845194532823211</v>
      </c>
      <c r="S2334" s="211">
        <v>0.3159811326043831</v>
      </c>
      <c r="T2334" s="211">
        <v>0.5905245920522052</v>
      </c>
      <c r="U2334" s="211">
        <v>0.45938416340562938</v>
      </c>
      <c r="V2334" s="211">
        <v>0.14711214221778909</v>
      </c>
      <c r="W2334" s="211">
        <v>0.55176202958439058</v>
      </c>
      <c r="X2334" s="211">
        <v>0.43719186502938012</v>
      </c>
      <c r="Y2334" s="211">
        <v>0.71833022448793327</v>
      </c>
      <c r="Z2334" s="211">
        <v>0.14821234600720121</v>
      </c>
      <c r="AA2334" s="212">
        <v>0.12268139489926878</v>
      </c>
    </row>
    <row r="2335" spans="1:27" x14ac:dyDescent="0.35">
      <c r="A2335" s="210" t="s">
        <v>3011</v>
      </c>
      <c r="B2335" s="217">
        <v>144.76847652769536</v>
      </c>
      <c r="C2335" s="211">
        <v>7.2831595782317904E-2</v>
      </c>
      <c r="D2335" s="211">
        <v>0.12192427572793592</v>
      </c>
      <c r="E2335" s="211">
        <v>7.3749085136116388E-2</v>
      </c>
      <c r="F2335" s="211">
        <v>8.2130369777363474E-2</v>
      </c>
      <c r="G2335" s="211">
        <v>0.12181213257911079</v>
      </c>
      <c r="H2335" s="211">
        <v>0.11394196793742034</v>
      </c>
      <c r="I2335" s="211">
        <v>0.50178908882003104</v>
      </c>
      <c r="J2335" s="211">
        <v>0.47635191855699599</v>
      </c>
      <c r="K2335" s="211">
        <v>0.63887777362780107</v>
      </c>
      <c r="L2335" s="211">
        <v>0.27447959028203034</v>
      </c>
      <c r="M2335" s="211">
        <v>8.4596047803207092E-2</v>
      </c>
      <c r="N2335" s="211">
        <v>0.51038587685162118</v>
      </c>
      <c r="O2335" s="211">
        <v>0.74821708608657544</v>
      </c>
      <c r="P2335" s="211">
        <v>6.6337382687118016E-2</v>
      </c>
      <c r="Q2335" s="211">
        <v>5.0270392101268255E-2</v>
      </c>
      <c r="R2335" s="211">
        <v>0.39782017219726601</v>
      </c>
      <c r="S2335" s="211">
        <v>0.39348580376734815</v>
      </c>
      <c r="T2335" s="211">
        <v>0.62493968216166329</v>
      </c>
      <c r="U2335" s="211">
        <v>0.38648404023017152</v>
      </c>
      <c r="V2335" s="211">
        <v>0.11993481465741529</v>
      </c>
      <c r="W2335" s="211">
        <v>0.5397773709233431</v>
      </c>
      <c r="X2335" s="211">
        <v>0.28289274507664741</v>
      </c>
      <c r="Y2335" s="211">
        <v>0.70125856302691369</v>
      </c>
      <c r="Z2335" s="211">
        <v>0.14856525742894411</v>
      </c>
      <c r="AA2335" s="212">
        <v>0.11870566437124808</v>
      </c>
    </row>
    <row r="2336" spans="1:27" x14ac:dyDescent="0.35">
      <c r="A2336" s="210" t="s">
        <v>3012</v>
      </c>
      <c r="B2336" s="217">
        <v>123.34640983093317</v>
      </c>
      <c r="C2336" s="211">
        <v>7.8251836570232186E-2</v>
      </c>
      <c r="D2336" s="211">
        <v>0.12330221458234174</v>
      </c>
      <c r="E2336" s="211">
        <v>7.1853575578080336E-2</v>
      </c>
      <c r="F2336" s="211">
        <v>0.10461774361344592</v>
      </c>
      <c r="G2336" s="211">
        <v>0.1137605225204964</v>
      </c>
      <c r="H2336" s="211">
        <v>0.11178239329729676</v>
      </c>
      <c r="I2336" s="211">
        <v>0.50287758418325113</v>
      </c>
      <c r="J2336" s="211">
        <v>0.48223732715358164</v>
      </c>
      <c r="K2336" s="211">
        <v>0.61796106703841014</v>
      </c>
      <c r="L2336" s="211">
        <v>0.27125543322259543</v>
      </c>
      <c r="M2336" s="211">
        <v>8.9315905124746811E-2</v>
      </c>
      <c r="N2336" s="211">
        <v>0.4127715267972335</v>
      </c>
      <c r="O2336" s="211">
        <v>0.7656705021763921</v>
      </c>
      <c r="P2336" s="211">
        <v>6.3772278479541811E-2</v>
      </c>
      <c r="Q2336" s="211">
        <v>6.7948016893613405E-2</v>
      </c>
      <c r="R2336" s="211">
        <v>0.4315168192006727</v>
      </c>
      <c r="S2336" s="211">
        <v>0.29868221141511409</v>
      </c>
      <c r="T2336" s="211">
        <v>0.48871556065119937</v>
      </c>
      <c r="U2336" s="211">
        <v>0.35026624785317245</v>
      </c>
      <c r="V2336" s="211">
        <v>9.9341774502351723E-2</v>
      </c>
      <c r="W2336" s="211">
        <v>0.50475072656309361</v>
      </c>
      <c r="X2336" s="211">
        <v>0.30601089586659791</v>
      </c>
      <c r="Y2336" s="211">
        <v>0.74358245292729153</v>
      </c>
      <c r="Z2336" s="211">
        <v>0.14782452272439736</v>
      </c>
      <c r="AA2336" s="212">
        <v>0.11933644588798155</v>
      </c>
    </row>
    <row r="2337" spans="1:27" x14ac:dyDescent="0.35">
      <c r="A2337" s="210" t="s">
        <v>3013</v>
      </c>
      <c r="B2337" s="217">
        <v>148.67340262164586</v>
      </c>
      <c r="C2337" s="211">
        <v>5.2689793660311027E-2</v>
      </c>
      <c r="D2337" s="211">
        <v>0.1277027174284914</v>
      </c>
      <c r="E2337" s="211">
        <v>8.6325852035621806E-2</v>
      </c>
      <c r="F2337" s="211">
        <v>0.10908261285322533</v>
      </c>
      <c r="G2337" s="211">
        <v>0.11394902859952481</v>
      </c>
      <c r="H2337" s="211">
        <v>0.1071800845486707</v>
      </c>
      <c r="I2337" s="211">
        <v>0.52975996092226285</v>
      </c>
      <c r="J2337" s="211">
        <v>0.45092729383435909</v>
      </c>
      <c r="K2337" s="211">
        <v>0.63041509704523813</v>
      </c>
      <c r="L2337" s="211">
        <v>0.27803659759781851</v>
      </c>
      <c r="M2337" s="211">
        <v>0.11780124942917476</v>
      </c>
      <c r="N2337" s="211">
        <v>0.46015200132048772</v>
      </c>
      <c r="O2337" s="211">
        <v>0.66006756335739114</v>
      </c>
      <c r="P2337" s="211">
        <v>6.9175832465570505E-2</v>
      </c>
      <c r="Q2337" s="211">
        <v>6.3128819696583752E-2</v>
      </c>
      <c r="R2337" s="211">
        <v>0.46748473379591649</v>
      </c>
      <c r="S2337" s="211">
        <v>0.41401842808316597</v>
      </c>
      <c r="T2337" s="211">
        <v>0.46844044707035243</v>
      </c>
      <c r="U2337" s="211">
        <v>0.49118184374693363</v>
      </c>
      <c r="V2337" s="211">
        <v>6.929539860893813E-2</v>
      </c>
      <c r="W2337" s="211">
        <v>0.54016316830213751</v>
      </c>
      <c r="X2337" s="211">
        <v>0.32542235749509169</v>
      </c>
      <c r="Y2337" s="211">
        <v>0.67360339701879779</v>
      </c>
      <c r="Z2337" s="211">
        <v>0.14972506871619734</v>
      </c>
      <c r="AA2337" s="212">
        <v>0.11546433405870377</v>
      </c>
    </row>
    <row r="2338" spans="1:27" x14ac:dyDescent="0.35">
      <c r="A2338" s="210" t="s">
        <v>3014</v>
      </c>
      <c r="B2338" s="217">
        <v>169.61641919185115</v>
      </c>
      <c r="C2338" s="211">
        <v>7.9118020910887904E-2</v>
      </c>
      <c r="D2338" s="211">
        <v>0.12781327674141202</v>
      </c>
      <c r="E2338" s="211">
        <v>7.7974453936967655E-2</v>
      </c>
      <c r="F2338" s="211">
        <v>7.2743251802167397E-2</v>
      </c>
      <c r="G2338" s="211">
        <v>0.11973151092574524</v>
      </c>
      <c r="H2338" s="211">
        <v>0.11531472206229941</v>
      </c>
      <c r="I2338" s="211">
        <v>0.44901405822365315</v>
      </c>
      <c r="J2338" s="211">
        <v>0.41360013580608068</v>
      </c>
      <c r="K2338" s="211">
        <v>0.5935681405986365</v>
      </c>
      <c r="L2338" s="211">
        <v>0.27197597419995173</v>
      </c>
      <c r="M2338" s="211">
        <v>0.11266744221357039</v>
      </c>
      <c r="N2338" s="211">
        <v>0.54220636178375547</v>
      </c>
      <c r="O2338" s="211">
        <v>0.70051829002359345</v>
      </c>
      <c r="P2338" s="211">
        <v>6.1766207998733849E-2</v>
      </c>
      <c r="Q2338" s="211">
        <v>7.6816778266667565E-2</v>
      </c>
      <c r="R2338" s="211">
        <v>0.43980068146315004</v>
      </c>
      <c r="S2338" s="211">
        <v>0.31716352332485792</v>
      </c>
      <c r="T2338" s="211">
        <v>0.55662669563661438</v>
      </c>
      <c r="U2338" s="211">
        <v>0.45592286261864834</v>
      </c>
      <c r="V2338" s="211">
        <v>0.13069890351015523</v>
      </c>
      <c r="W2338" s="211">
        <v>0.51070056071258618</v>
      </c>
      <c r="X2338" s="211">
        <v>0.33234966423434531</v>
      </c>
      <c r="Y2338" s="211">
        <v>0.72335618591970796</v>
      </c>
      <c r="Z2338" s="211">
        <v>0.14875079803029281</v>
      </c>
      <c r="AA2338" s="212">
        <v>0.11657317398739887</v>
      </c>
    </row>
    <row r="2339" spans="1:27" x14ac:dyDescent="0.35">
      <c r="A2339" s="210" t="s">
        <v>3015</v>
      </c>
      <c r="B2339" s="217">
        <v>122.06291131407896</v>
      </c>
      <c r="C2339" s="211">
        <v>5.9621274640167948E-2</v>
      </c>
      <c r="D2339" s="211">
        <v>0.13102090272507763</v>
      </c>
      <c r="E2339" s="211">
        <v>6.9769165282994955E-2</v>
      </c>
      <c r="F2339" s="211">
        <v>9.5381176727356021E-2</v>
      </c>
      <c r="G2339" s="211">
        <v>0.11854180725701678</v>
      </c>
      <c r="H2339" s="211">
        <v>0.11709573689768019</v>
      </c>
      <c r="I2339" s="211">
        <v>0.52683512517835562</v>
      </c>
      <c r="J2339" s="211">
        <v>0.44698862582193377</v>
      </c>
      <c r="K2339" s="211">
        <v>0.57236211415315119</v>
      </c>
      <c r="L2339" s="211">
        <v>0.27088064575128967</v>
      </c>
      <c r="M2339" s="211">
        <v>9.0855955084162415E-2</v>
      </c>
      <c r="N2339" s="211">
        <v>0.41422596580711812</v>
      </c>
      <c r="O2339" s="211">
        <v>0.64296588187924397</v>
      </c>
      <c r="P2339" s="211">
        <v>7.1483362218106264E-2</v>
      </c>
      <c r="Q2339" s="211">
        <v>0.1113037842990609</v>
      </c>
      <c r="R2339" s="211">
        <v>0.45810851810623826</v>
      </c>
      <c r="S2339" s="211">
        <v>0.34411139564244142</v>
      </c>
      <c r="T2339" s="211">
        <v>0.5597136195609459</v>
      </c>
      <c r="U2339" s="211">
        <v>0.36993436558452863</v>
      </c>
      <c r="V2339" s="211">
        <v>0.10521565187576841</v>
      </c>
      <c r="W2339" s="211">
        <v>0.5701597685619908</v>
      </c>
      <c r="X2339" s="211">
        <v>0.26367301785056108</v>
      </c>
      <c r="Y2339" s="211">
        <v>0.55534497729727417</v>
      </c>
      <c r="Z2339" s="211">
        <v>0.14859743921004864</v>
      </c>
      <c r="AA2339" s="212">
        <v>0.12297813289588429</v>
      </c>
    </row>
    <row r="2340" spans="1:27" x14ac:dyDescent="0.35">
      <c r="A2340" s="210" t="s">
        <v>3016</v>
      </c>
      <c r="B2340" s="217">
        <v>115.26823718014265</v>
      </c>
      <c r="C2340" s="211">
        <v>8.5433345917853856E-2</v>
      </c>
      <c r="D2340" s="211">
        <v>0.11841032606811908</v>
      </c>
      <c r="E2340" s="211">
        <v>7.3276660704675561E-2</v>
      </c>
      <c r="F2340" s="211">
        <v>9.7710079496082167E-2</v>
      </c>
      <c r="G2340" s="211">
        <v>0.12313851658277758</v>
      </c>
      <c r="H2340" s="211">
        <v>0.11589822987750435</v>
      </c>
      <c r="I2340" s="211">
        <v>0.49520599922075131</v>
      </c>
      <c r="J2340" s="211">
        <v>0.42961994593853159</v>
      </c>
      <c r="K2340" s="211">
        <v>0.58454459603632603</v>
      </c>
      <c r="L2340" s="211">
        <v>0.27385819982298082</v>
      </c>
      <c r="M2340" s="211">
        <v>9.2313929319874172E-2</v>
      </c>
      <c r="N2340" s="211">
        <v>0.43195771607434913</v>
      </c>
      <c r="O2340" s="211">
        <v>0.58721371998470906</v>
      </c>
      <c r="P2340" s="211">
        <v>6.5594343306390232E-2</v>
      </c>
      <c r="Q2340" s="211">
        <v>0.12561543863461705</v>
      </c>
      <c r="R2340" s="211">
        <v>0.38003110101206417</v>
      </c>
      <c r="S2340" s="211">
        <v>0.30949207413739366</v>
      </c>
      <c r="T2340" s="211">
        <v>0.52494576445240615</v>
      </c>
      <c r="U2340" s="211">
        <v>0.37803626562918036</v>
      </c>
      <c r="V2340" s="211">
        <v>8.0402874288971166E-2</v>
      </c>
      <c r="W2340" s="211">
        <v>0.59840064947905902</v>
      </c>
      <c r="X2340" s="211">
        <v>0.36167024978782836</v>
      </c>
      <c r="Y2340" s="211">
        <v>0.67420949873411207</v>
      </c>
      <c r="Z2340" s="211">
        <v>0.14722158111064718</v>
      </c>
      <c r="AA2340" s="212">
        <v>0.1213451458936028</v>
      </c>
    </row>
    <row r="2341" spans="1:27" x14ac:dyDescent="0.35">
      <c r="A2341" s="210" t="s">
        <v>3017</v>
      </c>
      <c r="B2341" s="217">
        <v>130.87826155756375</v>
      </c>
      <c r="C2341" s="211">
        <v>6.3299510960899863E-2</v>
      </c>
      <c r="D2341" s="211">
        <v>0.12938947822902463</v>
      </c>
      <c r="E2341" s="211">
        <v>8.4263666600223011E-2</v>
      </c>
      <c r="F2341" s="211">
        <v>7.4373559830341329E-2</v>
      </c>
      <c r="G2341" s="211">
        <v>0.11926140359839965</v>
      </c>
      <c r="H2341" s="211">
        <v>0.11858130709847806</v>
      </c>
      <c r="I2341" s="211">
        <v>0.47237640304062323</v>
      </c>
      <c r="J2341" s="211">
        <v>0.45706595540861344</v>
      </c>
      <c r="K2341" s="211">
        <v>0.55627245753871613</v>
      </c>
      <c r="L2341" s="211">
        <v>0.27055522922035019</v>
      </c>
      <c r="M2341" s="211">
        <v>9.566407473185487E-2</v>
      </c>
      <c r="N2341" s="211">
        <v>0.3653036961817237</v>
      </c>
      <c r="O2341" s="211">
        <v>0.65790741942134723</v>
      </c>
      <c r="P2341" s="211">
        <v>6.9036667535914115E-2</v>
      </c>
      <c r="Q2341" s="211">
        <v>4.8041437932508188E-2</v>
      </c>
      <c r="R2341" s="211">
        <v>0.47056524560820912</v>
      </c>
      <c r="S2341" s="211">
        <v>0.32402131636053855</v>
      </c>
      <c r="T2341" s="211">
        <v>0.48772588489181645</v>
      </c>
      <c r="U2341" s="211">
        <v>0.38817111319105774</v>
      </c>
      <c r="V2341" s="211">
        <v>0.13031756096828484</v>
      </c>
      <c r="W2341" s="211">
        <v>0.60729261169946769</v>
      </c>
      <c r="X2341" s="211">
        <v>0.31600959103707105</v>
      </c>
      <c r="Y2341" s="211">
        <v>0.53610346588380597</v>
      </c>
      <c r="Z2341" s="211">
        <v>0.13992108605915157</v>
      </c>
      <c r="AA2341" s="212">
        <v>0.11830438937422286</v>
      </c>
    </row>
    <row r="2342" spans="1:27" x14ac:dyDescent="0.35">
      <c r="A2342" s="210" t="s">
        <v>3018</v>
      </c>
      <c r="B2342" s="217">
        <v>154.48538064223072</v>
      </c>
      <c r="C2342" s="211">
        <v>8.2087772787374239E-2</v>
      </c>
      <c r="D2342" s="211">
        <v>0.12722488867752957</v>
      </c>
      <c r="E2342" s="211">
        <v>8.1997522064558945E-2</v>
      </c>
      <c r="F2342" s="211">
        <v>0.1109941632510488</v>
      </c>
      <c r="G2342" s="211">
        <v>0.12366801080871975</v>
      </c>
      <c r="H2342" s="211">
        <v>0.12847841263961593</v>
      </c>
      <c r="I2342" s="211">
        <v>0.45094243296933606</v>
      </c>
      <c r="J2342" s="211">
        <v>0.39659892553730652</v>
      </c>
      <c r="K2342" s="211">
        <v>0.53862935895449537</v>
      </c>
      <c r="L2342" s="211">
        <v>0.27290848461249284</v>
      </c>
      <c r="M2342" s="211">
        <v>0.11724307502274303</v>
      </c>
      <c r="N2342" s="211">
        <v>0.41063760839352859</v>
      </c>
      <c r="O2342" s="211">
        <v>0.68884447065267418</v>
      </c>
      <c r="P2342" s="211">
        <v>6.6700651711014858E-2</v>
      </c>
      <c r="Q2342" s="211">
        <v>7.0376503627976122E-2</v>
      </c>
      <c r="R2342" s="211">
        <v>0.41083158766615296</v>
      </c>
      <c r="S2342" s="211">
        <v>0.28943743138411832</v>
      </c>
      <c r="T2342" s="211">
        <v>0.55790228178582524</v>
      </c>
      <c r="U2342" s="211">
        <v>0.4194045670636638</v>
      </c>
      <c r="V2342" s="211">
        <v>0.14058481945167664</v>
      </c>
      <c r="W2342" s="211">
        <v>0.52017731925031063</v>
      </c>
      <c r="X2342" s="211">
        <v>0.29165891957306145</v>
      </c>
      <c r="Y2342" s="211">
        <v>0.63479372480270746</v>
      </c>
      <c r="Z2342" s="211">
        <v>0.14208102417600277</v>
      </c>
      <c r="AA2342" s="212">
        <v>0.11969615675926146</v>
      </c>
    </row>
    <row r="2343" spans="1:27" x14ac:dyDescent="0.35">
      <c r="A2343" s="210" t="s">
        <v>3019</v>
      </c>
      <c r="B2343" s="217">
        <v>148.73732719887843</v>
      </c>
      <c r="C2343" s="211">
        <v>6.3976838898951421E-2</v>
      </c>
      <c r="D2343" s="211">
        <v>0.12205967385958123</v>
      </c>
      <c r="E2343" s="211">
        <v>7.9855127431890632E-2</v>
      </c>
      <c r="F2343" s="211">
        <v>9.1663535367928359E-2</v>
      </c>
      <c r="G2343" s="211">
        <v>0.12237006313352373</v>
      </c>
      <c r="H2343" s="211">
        <v>0.11128124491452122</v>
      </c>
      <c r="I2343" s="211">
        <v>0.4978078191230686</v>
      </c>
      <c r="J2343" s="211">
        <v>0.47777822509019685</v>
      </c>
      <c r="K2343" s="211">
        <v>0.62751338260509049</v>
      </c>
      <c r="L2343" s="211">
        <v>0.27605328663434264</v>
      </c>
      <c r="M2343" s="211">
        <v>8.8238792799242877E-2</v>
      </c>
      <c r="N2343" s="211">
        <v>0.41936409673907848</v>
      </c>
      <c r="O2343" s="211">
        <v>0.75800090065475612</v>
      </c>
      <c r="P2343" s="211">
        <v>7.0341980576418425E-2</v>
      </c>
      <c r="Q2343" s="211">
        <v>6.3097617295132691E-2</v>
      </c>
      <c r="R2343" s="211">
        <v>0.37701181110485532</v>
      </c>
      <c r="S2343" s="211">
        <v>0.28299618040293922</v>
      </c>
      <c r="T2343" s="211">
        <v>0.57129736436685796</v>
      </c>
      <c r="U2343" s="211">
        <v>0.42035943484582339</v>
      </c>
      <c r="V2343" s="211">
        <v>0.11729386049124464</v>
      </c>
      <c r="W2343" s="211">
        <v>0.52056133302230245</v>
      </c>
      <c r="X2343" s="211">
        <v>0.40333459439555924</v>
      </c>
      <c r="Y2343" s="211">
        <v>0.60697898110944848</v>
      </c>
      <c r="Z2343" s="211">
        <v>0.14231857880800122</v>
      </c>
      <c r="AA2343" s="212">
        <v>0.11621785390467092</v>
      </c>
    </row>
    <row r="2344" spans="1:27" x14ac:dyDescent="0.35">
      <c r="A2344" s="210" t="s">
        <v>3020</v>
      </c>
      <c r="B2344" s="217">
        <v>149.51086964273429</v>
      </c>
      <c r="C2344" s="211">
        <v>5.8694185801487206E-2</v>
      </c>
      <c r="D2344" s="211">
        <v>0.1240307743530638</v>
      </c>
      <c r="E2344" s="211">
        <v>7.9858766565170936E-2</v>
      </c>
      <c r="F2344" s="211">
        <v>9.4148694339288602E-2</v>
      </c>
      <c r="G2344" s="211">
        <v>0.11470529628219085</v>
      </c>
      <c r="H2344" s="211">
        <v>0.12187717458393404</v>
      </c>
      <c r="I2344" s="211">
        <v>0.51777003031470803</v>
      </c>
      <c r="J2344" s="211">
        <v>0.46401622866464831</v>
      </c>
      <c r="K2344" s="211">
        <v>0.6038790826933107</v>
      </c>
      <c r="L2344" s="211">
        <v>0.27212154753025658</v>
      </c>
      <c r="M2344" s="211">
        <v>9.5198072444491577E-2</v>
      </c>
      <c r="N2344" s="211">
        <v>0.38123889373053998</v>
      </c>
      <c r="O2344" s="211">
        <v>0.73918515837437249</v>
      </c>
      <c r="P2344" s="211">
        <v>6.8941663068141659E-2</v>
      </c>
      <c r="Q2344" s="211">
        <v>5.4276332435290148E-2</v>
      </c>
      <c r="R2344" s="211">
        <v>0.41677184326785133</v>
      </c>
      <c r="S2344" s="211">
        <v>0.2770376186462512</v>
      </c>
      <c r="T2344" s="211">
        <v>0.57500527668757562</v>
      </c>
      <c r="U2344" s="211">
        <v>0.43926005136846619</v>
      </c>
      <c r="V2344" s="211">
        <v>0.15871942856771343</v>
      </c>
      <c r="W2344" s="211">
        <v>0.54234605122204504</v>
      </c>
      <c r="X2344" s="211">
        <v>0.40167421672843939</v>
      </c>
      <c r="Y2344" s="211">
        <v>0.59933295996150671</v>
      </c>
      <c r="Z2344" s="211">
        <v>0.14573551949122165</v>
      </c>
      <c r="AA2344" s="212">
        <v>0.12479787555759123</v>
      </c>
    </row>
    <row r="2345" spans="1:27" x14ac:dyDescent="0.35">
      <c r="A2345" s="210" t="s">
        <v>3021</v>
      </c>
      <c r="B2345" s="217">
        <v>125.62632542223098</v>
      </c>
      <c r="C2345" s="211">
        <v>5.1326101136667537E-2</v>
      </c>
      <c r="D2345" s="211">
        <v>0.1181837591742879</v>
      </c>
      <c r="E2345" s="211">
        <v>7.6611451661127983E-2</v>
      </c>
      <c r="F2345" s="211">
        <v>7.0861374123863258E-2</v>
      </c>
      <c r="G2345" s="211">
        <v>0.1200467615904246</v>
      </c>
      <c r="H2345" s="211">
        <v>0.12483256091714803</v>
      </c>
      <c r="I2345" s="211">
        <v>0.48814434809759566</v>
      </c>
      <c r="J2345" s="211">
        <v>0.4553897639931942</v>
      </c>
      <c r="K2345" s="211">
        <v>0.60019905052707712</v>
      </c>
      <c r="L2345" s="211">
        <v>0.27446454623664257</v>
      </c>
      <c r="M2345" s="211">
        <v>9.4700285948686319E-2</v>
      </c>
      <c r="N2345" s="211">
        <v>0.47256112028685182</v>
      </c>
      <c r="O2345" s="211">
        <v>0.66546124662135353</v>
      </c>
      <c r="P2345" s="211">
        <v>7.2527582540252239E-2</v>
      </c>
      <c r="Q2345" s="211">
        <v>5.7664757383204049E-2</v>
      </c>
      <c r="R2345" s="211">
        <v>0.42292827829718083</v>
      </c>
      <c r="S2345" s="211">
        <v>0.3677931980816917</v>
      </c>
      <c r="T2345" s="211">
        <v>0.52260998629321986</v>
      </c>
      <c r="U2345" s="211">
        <v>0.3779044932627601</v>
      </c>
      <c r="V2345" s="211">
        <v>7.4013746903752148E-2</v>
      </c>
      <c r="W2345" s="211">
        <v>0.53825445170641384</v>
      </c>
      <c r="X2345" s="211">
        <v>0.3554124078989524</v>
      </c>
      <c r="Y2345" s="211">
        <v>0.60003509598882288</v>
      </c>
      <c r="Z2345" s="211">
        <v>0.14987525778897998</v>
      </c>
      <c r="AA2345" s="212">
        <v>0.11645060624618797</v>
      </c>
    </row>
    <row r="2346" spans="1:27" x14ac:dyDescent="0.35">
      <c r="A2346" s="210" t="s">
        <v>3022</v>
      </c>
      <c r="B2346" s="217">
        <v>109.72484407279063</v>
      </c>
      <c r="C2346" s="211">
        <v>7.0514971729419784E-2</v>
      </c>
      <c r="D2346" s="211">
        <v>0.11920271752579242</v>
      </c>
      <c r="E2346" s="211">
        <v>7.5819357635827783E-2</v>
      </c>
      <c r="F2346" s="211">
        <v>0.10338921388528001</v>
      </c>
      <c r="G2346" s="211">
        <v>0.12544166323000111</v>
      </c>
      <c r="H2346" s="211">
        <v>0.12898598042531989</v>
      </c>
      <c r="I2346" s="211">
        <v>0.47371040455207736</v>
      </c>
      <c r="J2346" s="211">
        <v>0.4647438595318833</v>
      </c>
      <c r="K2346" s="211">
        <v>0.55742583722547256</v>
      </c>
      <c r="L2346" s="211">
        <v>0.27540136503997181</v>
      </c>
      <c r="M2346" s="211">
        <v>0.1159807739776047</v>
      </c>
      <c r="N2346" s="211">
        <v>0.39153212740487164</v>
      </c>
      <c r="O2346" s="211">
        <v>0.68986941025927484</v>
      </c>
      <c r="P2346" s="211">
        <v>6.3851269058362789E-2</v>
      </c>
      <c r="Q2346" s="211">
        <v>6.015917179580417E-2</v>
      </c>
      <c r="R2346" s="211">
        <v>0.42773406059197205</v>
      </c>
      <c r="S2346" s="211">
        <v>0.35650089293280496</v>
      </c>
      <c r="T2346" s="211">
        <v>0.5553600587352443</v>
      </c>
      <c r="U2346" s="211">
        <v>0.43079532355296168</v>
      </c>
      <c r="V2346" s="211">
        <v>5.3213577319804618E-2</v>
      </c>
      <c r="W2346" s="211">
        <v>0.47883231586182073</v>
      </c>
      <c r="X2346" s="211">
        <v>0.29050934450207555</v>
      </c>
      <c r="Y2346" s="211">
        <v>0.57672484267695523</v>
      </c>
      <c r="Z2346" s="211">
        <v>0.14726579234476042</v>
      </c>
      <c r="AA2346" s="212">
        <v>0.11705953595854679</v>
      </c>
    </row>
    <row r="2347" spans="1:27" x14ac:dyDescent="0.35">
      <c r="A2347" s="210" t="s">
        <v>3023</v>
      </c>
      <c r="B2347" s="217">
        <v>157.37796419953773</v>
      </c>
      <c r="C2347" s="211">
        <v>6.6658014959403558E-2</v>
      </c>
      <c r="D2347" s="211">
        <v>0.1312611502070192</v>
      </c>
      <c r="E2347" s="211">
        <v>7.4131571612598771E-2</v>
      </c>
      <c r="F2347" s="211">
        <v>8.9955385538272453E-2</v>
      </c>
      <c r="G2347" s="211">
        <v>0.12246705650824073</v>
      </c>
      <c r="H2347" s="211">
        <v>0.10233058332384433</v>
      </c>
      <c r="I2347" s="211">
        <v>0.51815308450580355</v>
      </c>
      <c r="J2347" s="211">
        <v>0.42510242805354026</v>
      </c>
      <c r="K2347" s="211">
        <v>0.62083665120252796</v>
      </c>
      <c r="L2347" s="211">
        <v>0.27249968282904691</v>
      </c>
      <c r="M2347" s="211">
        <v>9.9694754236236791E-2</v>
      </c>
      <c r="N2347" s="211">
        <v>0.46628252271488935</v>
      </c>
      <c r="O2347" s="211">
        <v>0.5710403021684467</v>
      </c>
      <c r="P2347" s="211">
        <v>6.348647830273739E-2</v>
      </c>
      <c r="Q2347" s="211">
        <v>6.5303426551797106E-2</v>
      </c>
      <c r="R2347" s="211">
        <v>0.45881386248884964</v>
      </c>
      <c r="S2347" s="211">
        <v>0.37603153329233396</v>
      </c>
      <c r="T2347" s="211">
        <v>0.5061606943202015</v>
      </c>
      <c r="U2347" s="211">
        <v>0.50235279121270737</v>
      </c>
      <c r="V2347" s="211">
        <v>0.13001537697853693</v>
      </c>
      <c r="W2347" s="211">
        <v>0.62033005978783851</v>
      </c>
      <c r="X2347" s="211">
        <v>0.35138998889573925</v>
      </c>
      <c r="Y2347" s="211">
        <v>0.62447041974315887</v>
      </c>
      <c r="Z2347" s="211">
        <v>0.14922871619773251</v>
      </c>
      <c r="AA2347" s="212">
        <v>0.11467785058887453</v>
      </c>
    </row>
    <row r="2348" spans="1:27" x14ac:dyDescent="0.35">
      <c r="A2348" s="210" t="s">
        <v>3024</v>
      </c>
      <c r="B2348" s="217">
        <v>143.7198403777098</v>
      </c>
      <c r="C2348" s="211">
        <v>5.4283311161335064E-2</v>
      </c>
      <c r="D2348" s="211">
        <v>0.1200669799825991</v>
      </c>
      <c r="E2348" s="211">
        <v>7.4746770498458848E-2</v>
      </c>
      <c r="F2348" s="211">
        <v>0.10413298690198258</v>
      </c>
      <c r="G2348" s="211">
        <v>0.1254992342958228</v>
      </c>
      <c r="H2348" s="211">
        <v>0.11972145838428375</v>
      </c>
      <c r="I2348" s="211">
        <v>0.52166576238088203</v>
      </c>
      <c r="J2348" s="211">
        <v>0.39593885733443868</v>
      </c>
      <c r="K2348" s="211">
        <v>0.62539933070513332</v>
      </c>
      <c r="L2348" s="211">
        <v>0.27842824986396614</v>
      </c>
      <c r="M2348" s="211">
        <v>0.12455170324914201</v>
      </c>
      <c r="N2348" s="211">
        <v>0.3915691189270547</v>
      </c>
      <c r="O2348" s="211">
        <v>0.59289587926933185</v>
      </c>
      <c r="P2348" s="211">
        <v>7.0390065452993922E-2</v>
      </c>
      <c r="Q2348" s="211">
        <v>5.8478795018920046E-2</v>
      </c>
      <c r="R2348" s="211">
        <v>0.40064950598159887</v>
      </c>
      <c r="S2348" s="211">
        <v>0.29838400385219643</v>
      </c>
      <c r="T2348" s="211">
        <v>0.49921569462611048</v>
      </c>
      <c r="U2348" s="211">
        <v>0.46599204391592741</v>
      </c>
      <c r="V2348" s="211">
        <v>9.5041314439350447E-2</v>
      </c>
      <c r="W2348" s="211">
        <v>0.5665112148924083</v>
      </c>
      <c r="X2348" s="211">
        <v>0.32174803341430042</v>
      </c>
      <c r="Y2348" s="211">
        <v>0.71463233454523023</v>
      </c>
      <c r="Z2348" s="211">
        <v>0.14895087073092175</v>
      </c>
      <c r="AA2348" s="212">
        <v>0.12610809072233636</v>
      </c>
    </row>
    <row r="2349" spans="1:27" x14ac:dyDescent="0.35">
      <c r="A2349" s="210" t="s">
        <v>3025</v>
      </c>
      <c r="B2349" s="217">
        <v>130.13187992987855</v>
      </c>
      <c r="C2349" s="211">
        <v>5.0328698928160755E-2</v>
      </c>
      <c r="D2349" s="211">
        <v>0.12774569718131665</v>
      </c>
      <c r="E2349" s="211">
        <v>8.1794101908251315E-2</v>
      </c>
      <c r="F2349" s="211">
        <v>8.3658306945660371E-2</v>
      </c>
      <c r="G2349" s="211">
        <v>0.12213404354491041</v>
      </c>
      <c r="H2349" s="211">
        <v>0.12068499567515159</v>
      </c>
      <c r="I2349" s="211">
        <v>0.48122626682309533</v>
      </c>
      <c r="J2349" s="211">
        <v>0.43932261171462428</v>
      </c>
      <c r="K2349" s="211">
        <v>0.63397096333578162</v>
      </c>
      <c r="L2349" s="211">
        <v>0.26989956589102854</v>
      </c>
      <c r="M2349" s="211">
        <v>9.1510092304820073E-2</v>
      </c>
      <c r="N2349" s="211">
        <v>0.5272951199608793</v>
      </c>
      <c r="O2349" s="211">
        <v>0.7407146377457916</v>
      </c>
      <c r="P2349" s="211">
        <v>7.0430902560775333E-2</v>
      </c>
      <c r="Q2349" s="211">
        <v>5.4128887515928426E-2</v>
      </c>
      <c r="R2349" s="211">
        <v>0.36335158583613275</v>
      </c>
      <c r="S2349" s="211">
        <v>0.32089711981844871</v>
      </c>
      <c r="T2349" s="211">
        <v>0.55152491526983649</v>
      </c>
      <c r="U2349" s="211">
        <v>0.48859237124837546</v>
      </c>
      <c r="V2349" s="211">
        <v>7.0814674410943523E-2</v>
      </c>
      <c r="W2349" s="211">
        <v>0.52239448344412376</v>
      </c>
      <c r="X2349" s="211">
        <v>0.31042372467711393</v>
      </c>
      <c r="Y2349" s="211">
        <v>0.56417978504015975</v>
      </c>
      <c r="Z2349" s="211">
        <v>0.14885437325548334</v>
      </c>
      <c r="AA2349" s="212">
        <v>0.12120514288027485</v>
      </c>
    </row>
    <row r="2350" spans="1:27" x14ac:dyDescent="0.35">
      <c r="A2350" s="210" t="s">
        <v>3026</v>
      </c>
      <c r="B2350" s="217">
        <v>159.47053029850673</v>
      </c>
      <c r="C2350" s="211">
        <v>5.2420069405972221E-2</v>
      </c>
      <c r="D2350" s="211">
        <v>0.12671860676865707</v>
      </c>
      <c r="E2350" s="211">
        <v>8.0145628008872927E-2</v>
      </c>
      <c r="F2350" s="211">
        <v>8.0183621268164737E-2</v>
      </c>
      <c r="G2350" s="211">
        <v>0.11713372902507498</v>
      </c>
      <c r="H2350" s="211">
        <v>0.12383111419355944</v>
      </c>
      <c r="I2350" s="211">
        <v>0.45314413487686878</v>
      </c>
      <c r="J2350" s="211">
        <v>0.38582458182583196</v>
      </c>
      <c r="K2350" s="211">
        <v>0.61232614300978727</v>
      </c>
      <c r="L2350" s="211">
        <v>0.27514042391617682</v>
      </c>
      <c r="M2350" s="211">
        <v>9.4584004038990754E-2</v>
      </c>
      <c r="N2350" s="211">
        <v>0.46926109142029565</v>
      </c>
      <c r="O2350" s="211">
        <v>0.73892461094768125</v>
      </c>
      <c r="P2350" s="211">
        <v>7.0554920651684394E-2</v>
      </c>
      <c r="Q2350" s="211">
        <v>7.1422464141216072E-2</v>
      </c>
      <c r="R2350" s="211">
        <v>0.44386850637692599</v>
      </c>
      <c r="S2350" s="211">
        <v>0.39652477240671596</v>
      </c>
      <c r="T2350" s="211">
        <v>0.56874505351209759</v>
      </c>
      <c r="U2350" s="211">
        <v>0.49795412517944515</v>
      </c>
      <c r="V2350" s="211">
        <v>0.11018359539426431</v>
      </c>
      <c r="W2350" s="211">
        <v>0.59653449303944905</v>
      </c>
      <c r="X2350" s="211">
        <v>0.36553821063853309</v>
      </c>
      <c r="Y2350" s="211">
        <v>0.69916169007372619</v>
      </c>
      <c r="Z2350" s="211">
        <v>0.1499015585883299</v>
      </c>
      <c r="AA2350" s="212">
        <v>0.12080081312691607</v>
      </c>
    </row>
    <row r="2351" spans="1:27" x14ac:dyDescent="0.35">
      <c r="A2351" s="210" t="s">
        <v>3027</v>
      </c>
      <c r="B2351" s="217">
        <v>138.83911750756943</v>
      </c>
      <c r="C2351" s="211">
        <v>5.1800878300055364E-2</v>
      </c>
      <c r="D2351" s="211">
        <v>0.11831227280003488</v>
      </c>
      <c r="E2351" s="211">
        <v>7.5443034124569638E-2</v>
      </c>
      <c r="F2351" s="211">
        <v>8.3501657721618675E-2</v>
      </c>
      <c r="G2351" s="211">
        <v>0.11382297160300953</v>
      </c>
      <c r="H2351" s="211">
        <v>0.12360319301140409</v>
      </c>
      <c r="I2351" s="211">
        <v>0.44180902116587117</v>
      </c>
      <c r="J2351" s="211">
        <v>0.41683918292942362</v>
      </c>
      <c r="K2351" s="211">
        <v>0.5968743639722971</v>
      </c>
      <c r="L2351" s="211">
        <v>0.27772174936035476</v>
      </c>
      <c r="M2351" s="211">
        <v>0.11938039658474212</v>
      </c>
      <c r="N2351" s="211">
        <v>0.44183856058604565</v>
      </c>
      <c r="O2351" s="211">
        <v>0.75667185368885459</v>
      </c>
      <c r="P2351" s="211">
        <v>7.0055376388545351E-2</v>
      </c>
      <c r="Q2351" s="211">
        <v>0.13416379149309215</v>
      </c>
      <c r="R2351" s="211">
        <v>0.47799963293764458</v>
      </c>
      <c r="S2351" s="211">
        <v>0.36406160385756664</v>
      </c>
      <c r="T2351" s="211">
        <v>0.52573544037114861</v>
      </c>
      <c r="U2351" s="211">
        <v>0.38023023246809728</v>
      </c>
      <c r="V2351" s="211">
        <v>6.6491461845772121E-2</v>
      </c>
      <c r="W2351" s="211">
        <v>0.59999560664606411</v>
      </c>
      <c r="X2351" s="211">
        <v>0.36301775346935106</v>
      </c>
      <c r="Y2351" s="211">
        <v>0.6316906247112879</v>
      </c>
      <c r="Z2351" s="211">
        <v>0.14833595260027915</v>
      </c>
      <c r="AA2351" s="212">
        <v>0.11317893405141061</v>
      </c>
    </row>
    <row r="2352" spans="1:27" x14ac:dyDescent="0.35">
      <c r="A2352" s="210" t="s">
        <v>3028</v>
      </c>
      <c r="B2352" s="217">
        <v>119.23836823902582</v>
      </c>
      <c r="C2352" s="211">
        <v>5.6219757993194078E-2</v>
      </c>
      <c r="D2352" s="211">
        <v>0.12095544664296036</v>
      </c>
      <c r="E2352" s="211">
        <v>7.7466695547067546E-2</v>
      </c>
      <c r="F2352" s="211">
        <v>0.10406869673800609</v>
      </c>
      <c r="G2352" s="211">
        <v>0.11709767094108883</v>
      </c>
      <c r="H2352" s="211">
        <v>0.12076267142572593</v>
      </c>
      <c r="I2352" s="211">
        <v>0.49732282150481144</v>
      </c>
      <c r="J2352" s="211">
        <v>0.41716861170441988</v>
      </c>
      <c r="K2352" s="211">
        <v>0.55633983607089077</v>
      </c>
      <c r="L2352" s="211">
        <v>0.2706019687024972</v>
      </c>
      <c r="M2352" s="211">
        <v>0.11082734360980145</v>
      </c>
      <c r="N2352" s="211">
        <v>0.55123166594591644</v>
      </c>
      <c r="O2352" s="211">
        <v>0.64828520885683183</v>
      </c>
      <c r="P2352" s="211">
        <v>6.2559653515968275E-2</v>
      </c>
      <c r="Q2352" s="211">
        <v>5.3288954045258768E-2</v>
      </c>
      <c r="R2352" s="211">
        <v>0.38337114117272159</v>
      </c>
      <c r="S2352" s="211">
        <v>0.29851088062261416</v>
      </c>
      <c r="T2352" s="211">
        <v>0.58469864113887615</v>
      </c>
      <c r="U2352" s="211">
        <v>0.41833216741820178</v>
      </c>
      <c r="V2352" s="211">
        <v>7.6651112201659641E-2</v>
      </c>
      <c r="W2352" s="211">
        <v>0.50998792315127717</v>
      </c>
      <c r="X2352" s="211">
        <v>0.33336918020710193</v>
      </c>
      <c r="Y2352" s="211">
        <v>0.61933595019556231</v>
      </c>
      <c r="Z2352" s="211">
        <v>0.14903077500257575</v>
      </c>
      <c r="AA2352" s="212">
        <v>0.12228197204477664</v>
      </c>
    </row>
    <row r="2353" spans="1:27" x14ac:dyDescent="0.35">
      <c r="A2353" s="210" t="s">
        <v>3029</v>
      </c>
      <c r="B2353" s="217">
        <v>159.31328025544903</v>
      </c>
      <c r="C2353" s="211">
        <v>7.5599111600732696E-2</v>
      </c>
      <c r="D2353" s="211">
        <v>0.12120863354658051</v>
      </c>
      <c r="E2353" s="211">
        <v>8.3377456005052697E-2</v>
      </c>
      <c r="F2353" s="211">
        <v>8.0396889701085147E-2</v>
      </c>
      <c r="G2353" s="211">
        <v>0.11699607474378143</v>
      </c>
      <c r="H2353" s="211">
        <v>0.11784897785382666</v>
      </c>
      <c r="I2353" s="211">
        <v>0.43940906724242046</v>
      </c>
      <c r="J2353" s="211">
        <v>0.4674000208831065</v>
      </c>
      <c r="K2353" s="211">
        <v>0.62536377984963409</v>
      </c>
      <c r="L2353" s="211">
        <v>0.27226019903892801</v>
      </c>
      <c r="M2353" s="211">
        <v>9.4600739985437415E-2</v>
      </c>
      <c r="N2353" s="211">
        <v>0.4039407349109162</v>
      </c>
      <c r="O2353" s="211">
        <v>0.70335222855596857</v>
      </c>
      <c r="P2353" s="211">
        <v>7.2854128711223987E-2</v>
      </c>
      <c r="Q2353" s="211">
        <v>6.6888607927498622E-2</v>
      </c>
      <c r="R2353" s="211">
        <v>0.41535730409256966</v>
      </c>
      <c r="S2353" s="211">
        <v>0.3016674107597862</v>
      </c>
      <c r="T2353" s="211">
        <v>0.57082529494549705</v>
      </c>
      <c r="U2353" s="211">
        <v>0.55474893910651946</v>
      </c>
      <c r="V2353" s="211">
        <v>0.10333975430072208</v>
      </c>
      <c r="W2353" s="211">
        <v>0.58172642908882422</v>
      </c>
      <c r="X2353" s="211">
        <v>0.30422878669526232</v>
      </c>
      <c r="Y2353" s="211">
        <v>0.699916062604101</v>
      </c>
      <c r="Z2353" s="211">
        <v>0.14762099264565279</v>
      </c>
      <c r="AA2353" s="212">
        <v>0.12331953938242346</v>
      </c>
    </row>
    <row r="2354" spans="1:27" x14ac:dyDescent="0.35">
      <c r="A2354" s="210" t="s">
        <v>3030</v>
      </c>
      <c r="B2354" s="217">
        <v>150.46261422114918</v>
      </c>
      <c r="C2354" s="211">
        <v>5.9452140487717853E-2</v>
      </c>
      <c r="D2354" s="211">
        <v>0.12416511207248597</v>
      </c>
      <c r="E2354" s="211">
        <v>7.0131974215533133E-2</v>
      </c>
      <c r="F2354" s="211">
        <v>0.10061013270468955</v>
      </c>
      <c r="G2354" s="211">
        <v>0.1169576637225169</v>
      </c>
      <c r="H2354" s="211">
        <v>0.1132932728018928</v>
      </c>
      <c r="I2354" s="211">
        <v>0.43444354534752128</v>
      </c>
      <c r="J2354" s="211">
        <v>0.46359229014693959</v>
      </c>
      <c r="K2354" s="211">
        <v>0.55294270415499269</v>
      </c>
      <c r="L2354" s="211">
        <v>0.27079721861101186</v>
      </c>
      <c r="M2354" s="211">
        <v>8.8334729191185457E-2</v>
      </c>
      <c r="N2354" s="211">
        <v>0.51270222747840766</v>
      </c>
      <c r="O2354" s="211">
        <v>0.66898934369692931</v>
      </c>
      <c r="P2354" s="211">
        <v>7.0829025959638428E-2</v>
      </c>
      <c r="Q2354" s="211">
        <v>6.3205999907715998E-2</v>
      </c>
      <c r="R2354" s="211">
        <v>0.42045977873515</v>
      </c>
      <c r="S2354" s="211">
        <v>0.34205422598622981</v>
      </c>
      <c r="T2354" s="211">
        <v>0.6157929311115361</v>
      </c>
      <c r="U2354" s="211">
        <v>0.43947248123535171</v>
      </c>
      <c r="V2354" s="211">
        <v>0.13128398078151854</v>
      </c>
      <c r="W2354" s="211">
        <v>0.5827492774189873</v>
      </c>
      <c r="X2354" s="211">
        <v>0.27119179464553406</v>
      </c>
      <c r="Y2354" s="211">
        <v>0.64907545942633005</v>
      </c>
      <c r="Z2354" s="211">
        <v>0.14870185259272062</v>
      </c>
      <c r="AA2354" s="212">
        <v>0.11782933039878171</v>
      </c>
    </row>
    <row r="2355" spans="1:27" x14ac:dyDescent="0.35">
      <c r="A2355" s="210" t="s">
        <v>3031</v>
      </c>
      <c r="B2355" s="217">
        <v>125.75807360748665</v>
      </c>
      <c r="C2355" s="211">
        <v>5.983128164254764E-2</v>
      </c>
      <c r="D2355" s="211">
        <v>0.12633787600907137</v>
      </c>
      <c r="E2355" s="211">
        <v>6.9622905788026573E-2</v>
      </c>
      <c r="F2355" s="211">
        <v>0.11134136015898616</v>
      </c>
      <c r="G2355" s="211">
        <v>0.11623773251402178</v>
      </c>
      <c r="H2355" s="211">
        <v>0.11356738847287633</v>
      </c>
      <c r="I2355" s="211">
        <v>0.51016817151220595</v>
      </c>
      <c r="J2355" s="211">
        <v>0.43960913402403357</v>
      </c>
      <c r="K2355" s="211">
        <v>0.58427356980044687</v>
      </c>
      <c r="L2355" s="211">
        <v>0.27434305063031339</v>
      </c>
      <c r="M2355" s="211">
        <v>9.5323988395055237E-2</v>
      </c>
      <c r="N2355" s="211">
        <v>0.42888369624149297</v>
      </c>
      <c r="O2355" s="211">
        <v>0.67583613253729502</v>
      </c>
      <c r="P2355" s="211">
        <v>6.7336534699720479E-2</v>
      </c>
      <c r="Q2355" s="211">
        <v>7.7006038439809577E-2</v>
      </c>
      <c r="R2355" s="211">
        <v>0.45639917268708796</v>
      </c>
      <c r="S2355" s="211">
        <v>0.26628379083970094</v>
      </c>
      <c r="T2355" s="211">
        <v>0.53860195795309029</v>
      </c>
      <c r="U2355" s="211">
        <v>0.52709321142283527</v>
      </c>
      <c r="V2355" s="211">
        <v>7.6066580836839939E-2</v>
      </c>
      <c r="W2355" s="211">
        <v>0.50628769319586886</v>
      </c>
      <c r="X2355" s="211">
        <v>0.41741027310584145</v>
      </c>
      <c r="Y2355" s="211">
        <v>0.61940411342653712</v>
      </c>
      <c r="Z2355" s="211">
        <v>0.14663948234416591</v>
      </c>
      <c r="AA2355" s="212">
        <v>0.1194272725714816</v>
      </c>
    </row>
    <row r="2356" spans="1:27" x14ac:dyDescent="0.35">
      <c r="A2356" s="210" t="s">
        <v>3032</v>
      </c>
      <c r="B2356" s="217">
        <v>128.35242714198324</v>
      </c>
      <c r="C2356" s="211">
        <v>6.2261127254722839E-2</v>
      </c>
      <c r="D2356" s="211">
        <v>0.12744348284259083</v>
      </c>
      <c r="E2356" s="211">
        <v>7.3834321676313777E-2</v>
      </c>
      <c r="F2356" s="211">
        <v>0.1170212345370444</v>
      </c>
      <c r="G2356" s="211">
        <v>0.12183005296742597</v>
      </c>
      <c r="H2356" s="211">
        <v>0.11998519540941778</v>
      </c>
      <c r="I2356" s="211">
        <v>0.46472493385238461</v>
      </c>
      <c r="J2356" s="211">
        <v>0.39699682026912009</v>
      </c>
      <c r="K2356" s="211">
        <v>0.64040140630065223</v>
      </c>
      <c r="L2356" s="211">
        <v>0.27770223350216328</v>
      </c>
      <c r="M2356" s="211">
        <v>9.7373769242172989E-2</v>
      </c>
      <c r="N2356" s="211">
        <v>0.34812287261515484</v>
      </c>
      <c r="O2356" s="211">
        <v>0.60141629344395586</v>
      </c>
      <c r="P2356" s="211">
        <v>6.9830938538764667E-2</v>
      </c>
      <c r="Q2356" s="211">
        <v>8.3365846403638061E-2</v>
      </c>
      <c r="R2356" s="211">
        <v>0.39835688817544868</v>
      </c>
      <c r="S2356" s="211">
        <v>0.35380167771948984</v>
      </c>
      <c r="T2356" s="211">
        <v>0.49959136490194983</v>
      </c>
      <c r="U2356" s="211">
        <v>0.42857777087126503</v>
      </c>
      <c r="V2356" s="211">
        <v>7.9915873236670307E-2</v>
      </c>
      <c r="W2356" s="211">
        <v>0.49052664325481166</v>
      </c>
      <c r="X2356" s="211">
        <v>0.32208550840422201</v>
      </c>
      <c r="Y2356" s="211">
        <v>0.60822304890792467</v>
      </c>
      <c r="Z2356" s="211">
        <v>0.14833220479219136</v>
      </c>
      <c r="AA2356" s="212">
        <v>0.11401834200556561</v>
      </c>
    </row>
    <row r="2357" spans="1:27" x14ac:dyDescent="0.35">
      <c r="A2357" s="210" t="s">
        <v>3033</v>
      </c>
      <c r="B2357" s="217">
        <v>149.11459304876826</v>
      </c>
      <c r="C2357" s="211">
        <v>6.004635605746643E-2</v>
      </c>
      <c r="D2357" s="211">
        <v>0.11740335346220129</v>
      </c>
      <c r="E2357" s="211">
        <v>8.5369175894286151E-2</v>
      </c>
      <c r="F2357" s="211">
        <v>0.11621545472982338</v>
      </c>
      <c r="G2357" s="211">
        <v>0.12500906224025635</v>
      </c>
      <c r="H2357" s="211">
        <v>0.10729741863818297</v>
      </c>
      <c r="I2357" s="211">
        <v>0.53046431516927406</v>
      </c>
      <c r="J2357" s="211">
        <v>0.45079318967199933</v>
      </c>
      <c r="K2357" s="211">
        <v>0.55027829645790705</v>
      </c>
      <c r="L2357" s="211">
        <v>0.27161945903996565</v>
      </c>
      <c r="M2357" s="211">
        <v>8.5134164975095045E-2</v>
      </c>
      <c r="N2357" s="211">
        <v>0.43748697898118449</v>
      </c>
      <c r="O2357" s="211">
        <v>0.72706237060066403</v>
      </c>
      <c r="P2357" s="211">
        <v>6.6790192755947442E-2</v>
      </c>
      <c r="Q2357" s="211">
        <v>6.3805411581899521E-2</v>
      </c>
      <c r="R2357" s="211">
        <v>0.41241115799290118</v>
      </c>
      <c r="S2357" s="211">
        <v>0.43541582042019505</v>
      </c>
      <c r="T2357" s="211">
        <v>0.55145139959626666</v>
      </c>
      <c r="U2357" s="211">
        <v>0.35047356059958901</v>
      </c>
      <c r="V2357" s="211">
        <v>0.19295550508426568</v>
      </c>
      <c r="W2357" s="211">
        <v>0.53491639551339443</v>
      </c>
      <c r="X2357" s="211">
        <v>0.28366625150759178</v>
      </c>
      <c r="Y2357" s="211">
        <v>0.63572842699715082</v>
      </c>
      <c r="Z2357" s="211">
        <v>0.14492394187709826</v>
      </c>
      <c r="AA2357" s="212">
        <v>0.11943513401673866</v>
      </c>
    </row>
    <row r="2358" spans="1:27" x14ac:dyDescent="0.35">
      <c r="A2358" s="210" t="s">
        <v>3034</v>
      </c>
      <c r="B2358" s="217">
        <v>138.8752206443701</v>
      </c>
      <c r="C2358" s="211">
        <v>6.2919797551702281E-2</v>
      </c>
      <c r="D2358" s="211">
        <v>0.11589814026141509</v>
      </c>
      <c r="E2358" s="211">
        <v>7.4453001533969304E-2</v>
      </c>
      <c r="F2358" s="211">
        <v>9.8153915867799896E-2</v>
      </c>
      <c r="G2358" s="211">
        <v>0.11732649464547094</v>
      </c>
      <c r="H2358" s="211">
        <v>0.10874745500234057</v>
      </c>
      <c r="I2358" s="211">
        <v>0.46763398044778409</v>
      </c>
      <c r="J2358" s="211">
        <v>0.43243607963596536</v>
      </c>
      <c r="K2358" s="211">
        <v>0.62450735670927671</v>
      </c>
      <c r="L2358" s="211">
        <v>0.26789361110635279</v>
      </c>
      <c r="M2358" s="211">
        <v>9.093202988991031E-2</v>
      </c>
      <c r="N2358" s="211">
        <v>0.49110356818559397</v>
      </c>
      <c r="O2358" s="211">
        <v>0.7839868447258842</v>
      </c>
      <c r="P2358" s="211">
        <v>6.8237148175292153E-2</v>
      </c>
      <c r="Q2358" s="211">
        <v>5.2424565617582575E-2</v>
      </c>
      <c r="R2358" s="211">
        <v>0.37581325641989205</v>
      </c>
      <c r="S2358" s="211">
        <v>0.31728684244916472</v>
      </c>
      <c r="T2358" s="211">
        <v>0.61308039975661621</v>
      </c>
      <c r="U2358" s="211">
        <v>0.40612163488206932</v>
      </c>
      <c r="V2358" s="211">
        <v>8.567787649412123E-2</v>
      </c>
      <c r="W2358" s="211">
        <v>0.50387234982603823</v>
      </c>
      <c r="X2358" s="211">
        <v>0.40437333313375617</v>
      </c>
      <c r="Y2358" s="211">
        <v>0.57100961190996891</v>
      </c>
      <c r="Z2358" s="211">
        <v>0.14880100193826817</v>
      </c>
      <c r="AA2358" s="212">
        <v>0.11187540319305958</v>
      </c>
    </row>
    <row r="2359" spans="1:27" x14ac:dyDescent="0.35">
      <c r="A2359" s="210" t="s">
        <v>3035</v>
      </c>
      <c r="B2359" s="217">
        <v>122.02509592290446</v>
      </c>
      <c r="C2359" s="211">
        <v>5.917810941937901E-2</v>
      </c>
      <c r="D2359" s="211">
        <v>0.12984718085842095</v>
      </c>
      <c r="E2359" s="211">
        <v>8.4481092047752809E-2</v>
      </c>
      <c r="F2359" s="211">
        <v>8.578411333963043E-2</v>
      </c>
      <c r="G2359" s="211">
        <v>0.11778095092871037</v>
      </c>
      <c r="H2359" s="211">
        <v>0.1209587233945926</v>
      </c>
      <c r="I2359" s="211">
        <v>0.46854416619953038</v>
      </c>
      <c r="J2359" s="211">
        <v>0.45541133020172841</v>
      </c>
      <c r="K2359" s="211">
        <v>0.54334084947765793</v>
      </c>
      <c r="L2359" s="211">
        <v>0.27963466243438945</v>
      </c>
      <c r="M2359" s="211">
        <v>9.8471451111694711E-2</v>
      </c>
      <c r="N2359" s="211">
        <v>0.36035641328814783</v>
      </c>
      <c r="O2359" s="211">
        <v>0.77624115902404422</v>
      </c>
      <c r="P2359" s="211">
        <v>6.9335532784653209E-2</v>
      </c>
      <c r="Q2359" s="211">
        <v>0.10139625146795986</v>
      </c>
      <c r="R2359" s="211">
        <v>0.42978956451725026</v>
      </c>
      <c r="S2359" s="211">
        <v>0.34052992945038368</v>
      </c>
      <c r="T2359" s="211">
        <v>0.54748005495231467</v>
      </c>
      <c r="U2359" s="211">
        <v>0.4994268165199679</v>
      </c>
      <c r="V2359" s="211">
        <v>5.8462909384403072E-2</v>
      </c>
      <c r="W2359" s="211">
        <v>0.53127505778293849</v>
      </c>
      <c r="X2359" s="211">
        <v>0.24801806009920213</v>
      </c>
      <c r="Y2359" s="211">
        <v>0.61580754878196864</v>
      </c>
      <c r="Z2359" s="211">
        <v>0.14925269084573933</v>
      </c>
      <c r="AA2359" s="212">
        <v>0.12008799788726066</v>
      </c>
    </row>
    <row r="2360" spans="1:27" x14ac:dyDescent="0.35">
      <c r="A2360" s="210" t="s">
        <v>3036</v>
      </c>
      <c r="B2360" s="217">
        <v>163.27685052330179</v>
      </c>
      <c r="C2360" s="211">
        <v>7.3661695459040596E-2</v>
      </c>
      <c r="D2360" s="211">
        <v>0.12590996551938927</v>
      </c>
      <c r="E2360" s="211">
        <v>8.6479274627634467E-2</v>
      </c>
      <c r="F2360" s="211">
        <v>0.11682867627268828</v>
      </c>
      <c r="G2360" s="211">
        <v>0.12223521656190511</v>
      </c>
      <c r="H2360" s="211">
        <v>0.1170544651340301</v>
      </c>
      <c r="I2360" s="211">
        <v>0.42633825275286297</v>
      </c>
      <c r="J2360" s="211">
        <v>0.45626289446193352</v>
      </c>
      <c r="K2360" s="211">
        <v>0.58730252107944025</v>
      </c>
      <c r="L2360" s="211">
        <v>0.27956261647753927</v>
      </c>
      <c r="M2360" s="211">
        <v>8.7293340027130614E-2</v>
      </c>
      <c r="N2360" s="211">
        <v>0.37988809737398266</v>
      </c>
      <c r="O2360" s="211">
        <v>0.71588631472771391</v>
      </c>
      <c r="P2360" s="211">
        <v>7.0973584658956645E-2</v>
      </c>
      <c r="Q2360" s="211">
        <v>0.14327437699503251</v>
      </c>
      <c r="R2360" s="211">
        <v>0.39673390554265525</v>
      </c>
      <c r="S2360" s="211">
        <v>0.31139362912259211</v>
      </c>
      <c r="T2360" s="211">
        <v>0.57997249355659741</v>
      </c>
      <c r="U2360" s="211">
        <v>0.51242513306834681</v>
      </c>
      <c r="V2360" s="211">
        <v>0.13146270118194697</v>
      </c>
      <c r="W2360" s="211">
        <v>0.57828611709569511</v>
      </c>
      <c r="X2360" s="211">
        <v>0.32723491002847105</v>
      </c>
      <c r="Y2360" s="211">
        <v>0.64246101817242485</v>
      </c>
      <c r="Z2360" s="211">
        <v>0.14898544854226983</v>
      </c>
      <c r="AA2360" s="212">
        <v>0.11986272137643374</v>
      </c>
    </row>
    <row r="2361" spans="1:27" x14ac:dyDescent="0.35">
      <c r="A2361" s="210" t="s">
        <v>3037</v>
      </c>
      <c r="B2361" s="217">
        <v>134.984125923307</v>
      </c>
      <c r="C2361" s="211">
        <v>5.9737613535452344E-2</v>
      </c>
      <c r="D2361" s="211">
        <v>0.12595702927149446</v>
      </c>
      <c r="E2361" s="211">
        <v>7.0313945281082924E-2</v>
      </c>
      <c r="F2361" s="211">
        <v>0.10269214092121029</v>
      </c>
      <c r="G2361" s="211">
        <v>0.12257767851440882</v>
      </c>
      <c r="H2361" s="211">
        <v>0.111368573242472</v>
      </c>
      <c r="I2361" s="211">
        <v>0.48629412859628396</v>
      </c>
      <c r="J2361" s="211">
        <v>0.43620832684247229</v>
      </c>
      <c r="K2361" s="211">
        <v>0.58648713233343786</v>
      </c>
      <c r="L2361" s="211">
        <v>0.27234777096452711</v>
      </c>
      <c r="M2361" s="211">
        <v>0.10097021368065878</v>
      </c>
      <c r="N2361" s="211">
        <v>0.41294878763784371</v>
      </c>
      <c r="O2361" s="211">
        <v>0.70804099300562362</v>
      </c>
      <c r="P2361" s="211">
        <v>6.6575395259679662E-2</v>
      </c>
      <c r="Q2361" s="211">
        <v>6.7712854646723553E-2</v>
      </c>
      <c r="R2361" s="211">
        <v>0.44730997791527327</v>
      </c>
      <c r="S2361" s="211">
        <v>0.42535984308558511</v>
      </c>
      <c r="T2361" s="211">
        <v>0.61877490644421895</v>
      </c>
      <c r="U2361" s="211">
        <v>0.47542916698284909</v>
      </c>
      <c r="V2361" s="211">
        <v>7.9074364503287559E-2</v>
      </c>
      <c r="W2361" s="211">
        <v>0.51789886268510987</v>
      </c>
      <c r="X2361" s="211">
        <v>0.25087778383910148</v>
      </c>
      <c r="Y2361" s="211">
        <v>0.70336167830843244</v>
      </c>
      <c r="Z2361" s="211">
        <v>0.14753891059244431</v>
      </c>
      <c r="AA2361" s="212">
        <v>0.11712999940165238</v>
      </c>
    </row>
    <row r="2362" spans="1:27" x14ac:dyDescent="0.35">
      <c r="A2362" s="210" t="s">
        <v>3038</v>
      </c>
      <c r="B2362" s="217">
        <v>121.22024379350808</v>
      </c>
      <c r="C2362" s="211">
        <v>6.7758145481122134E-2</v>
      </c>
      <c r="D2362" s="211">
        <v>0.12555988022658668</v>
      </c>
      <c r="E2362" s="211">
        <v>7.2872194853508571E-2</v>
      </c>
      <c r="F2362" s="211">
        <v>9.7961861366595876E-2</v>
      </c>
      <c r="G2362" s="211">
        <v>0.11964758874821214</v>
      </c>
      <c r="H2362" s="211">
        <v>0.11874240915484496</v>
      </c>
      <c r="I2362" s="211">
        <v>0.43402419068467341</v>
      </c>
      <c r="J2362" s="211">
        <v>0.40724783207541321</v>
      </c>
      <c r="K2362" s="211">
        <v>0.57204349722062053</v>
      </c>
      <c r="L2362" s="211">
        <v>0.27657515670324889</v>
      </c>
      <c r="M2362" s="211">
        <v>9.6714759249573554E-2</v>
      </c>
      <c r="N2362" s="211">
        <v>0.44020556602930211</v>
      </c>
      <c r="O2362" s="211">
        <v>0.59743748476784408</v>
      </c>
      <c r="P2362" s="211">
        <v>6.7554464048762031E-2</v>
      </c>
      <c r="Q2362" s="211">
        <v>0.12396668411097367</v>
      </c>
      <c r="R2362" s="211">
        <v>0.42290839850174733</v>
      </c>
      <c r="S2362" s="211">
        <v>0.37703686576891005</v>
      </c>
      <c r="T2362" s="211">
        <v>0.5237512000287462</v>
      </c>
      <c r="U2362" s="211">
        <v>0.42036410095209764</v>
      </c>
      <c r="V2362" s="211">
        <v>7.8268336429954288E-2</v>
      </c>
      <c r="W2362" s="211">
        <v>0.60072981167441097</v>
      </c>
      <c r="X2362" s="211">
        <v>0.35579460088199999</v>
      </c>
      <c r="Y2362" s="211">
        <v>0.58964026565678251</v>
      </c>
      <c r="Z2362" s="211">
        <v>0.14818109692548931</v>
      </c>
      <c r="AA2362" s="212">
        <v>0.11734917948128221</v>
      </c>
    </row>
    <row r="2363" spans="1:27" x14ac:dyDescent="0.35">
      <c r="A2363" s="210" t="s">
        <v>3039</v>
      </c>
      <c r="B2363" s="217">
        <v>134.43666379315215</v>
      </c>
      <c r="C2363" s="211">
        <v>5.7202400178202141E-2</v>
      </c>
      <c r="D2363" s="211">
        <v>0.13227954737097708</v>
      </c>
      <c r="E2363" s="211">
        <v>7.9268894281622357E-2</v>
      </c>
      <c r="F2363" s="211">
        <v>9.375191928797029E-2</v>
      </c>
      <c r="G2363" s="211">
        <v>0.1161069576537327</v>
      </c>
      <c r="H2363" s="211">
        <v>0.12560148269662982</v>
      </c>
      <c r="I2363" s="211">
        <v>0.4639809895507595</v>
      </c>
      <c r="J2363" s="211">
        <v>0.4012427100740204</v>
      </c>
      <c r="K2363" s="211">
        <v>0.64624747387834014</v>
      </c>
      <c r="L2363" s="211">
        <v>0.27705784739211353</v>
      </c>
      <c r="M2363" s="211">
        <v>9.8543282865953694E-2</v>
      </c>
      <c r="N2363" s="211">
        <v>0.36051492068778673</v>
      </c>
      <c r="O2363" s="211">
        <v>0.71440187369263208</v>
      </c>
      <c r="P2363" s="211">
        <v>7.2364586672780756E-2</v>
      </c>
      <c r="Q2363" s="211">
        <v>0.10499330768849285</v>
      </c>
      <c r="R2363" s="211">
        <v>0.44284328960556835</v>
      </c>
      <c r="S2363" s="211">
        <v>0.29035875447410991</v>
      </c>
      <c r="T2363" s="211">
        <v>0.57555648393414671</v>
      </c>
      <c r="U2363" s="211">
        <v>0.37847606083973717</v>
      </c>
      <c r="V2363" s="211">
        <v>7.4976868039141248E-2</v>
      </c>
      <c r="W2363" s="211">
        <v>0.59958833382470633</v>
      </c>
      <c r="X2363" s="211">
        <v>0.28727866830677268</v>
      </c>
      <c r="Y2363" s="211">
        <v>0.67852388923147244</v>
      </c>
      <c r="Z2363" s="211">
        <v>0.14964083416172969</v>
      </c>
      <c r="AA2363" s="212">
        <v>0.1181976019649868</v>
      </c>
    </row>
    <row r="2364" spans="1:27" x14ac:dyDescent="0.35">
      <c r="A2364" s="210" t="s">
        <v>3040</v>
      </c>
      <c r="B2364" s="217">
        <v>129.78191186059053</v>
      </c>
      <c r="C2364" s="211">
        <v>5.6645541420045561E-2</v>
      </c>
      <c r="D2364" s="211">
        <v>0.12787415686688391</v>
      </c>
      <c r="E2364" s="211">
        <v>7.8448212719093316E-2</v>
      </c>
      <c r="F2364" s="211">
        <v>0.10264815718797225</v>
      </c>
      <c r="G2364" s="211">
        <v>0.12092898851581182</v>
      </c>
      <c r="H2364" s="211">
        <v>0.11411812612171375</v>
      </c>
      <c r="I2364" s="211">
        <v>0.49613478340832806</v>
      </c>
      <c r="J2364" s="211">
        <v>0.43189493781239474</v>
      </c>
      <c r="K2364" s="211">
        <v>0.59653522592528996</v>
      </c>
      <c r="L2364" s="211">
        <v>0.27026492039540256</v>
      </c>
      <c r="M2364" s="211">
        <v>9.8601049776032582E-2</v>
      </c>
      <c r="N2364" s="211">
        <v>0.56842943901875109</v>
      </c>
      <c r="O2364" s="211">
        <v>0.67256753430961869</v>
      </c>
      <c r="P2364" s="211">
        <v>7.1022183725908988E-2</v>
      </c>
      <c r="Q2364" s="211">
        <v>0.11533474366012837</v>
      </c>
      <c r="R2364" s="211">
        <v>0.4833593487606942</v>
      </c>
      <c r="S2364" s="211">
        <v>0.30966733848221883</v>
      </c>
      <c r="T2364" s="211">
        <v>0.54777643259986475</v>
      </c>
      <c r="U2364" s="211">
        <v>0.37799277418014932</v>
      </c>
      <c r="V2364" s="211">
        <v>7.7196728069643825E-2</v>
      </c>
      <c r="W2364" s="211">
        <v>0.52934254214157606</v>
      </c>
      <c r="X2364" s="211">
        <v>0.2872879723754318</v>
      </c>
      <c r="Y2364" s="211">
        <v>0.6036524473571705</v>
      </c>
      <c r="Z2364" s="211">
        <v>0.14588073650471692</v>
      </c>
      <c r="AA2364" s="212">
        <v>0.1218951620107271</v>
      </c>
    </row>
    <row r="2365" spans="1:27" x14ac:dyDescent="0.35">
      <c r="A2365" s="210" t="s">
        <v>3041</v>
      </c>
      <c r="B2365" s="217">
        <v>148.26989839179842</v>
      </c>
      <c r="C2365" s="211">
        <v>6.0602158634169775E-2</v>
      </c>
      <c r="D2365" s="211">
        <v>0.11364429826346611</v>
      </c>
      <c r="E2365" s="211">
        <v>7.8218078533731958E-2</v>
      </c>
      <c r="F2365" s="211">
        <v>8.0132992924916713E-2</v>
      </c>
      <c r="G2365" s="211">
        <v>0.11820783805297043</v>
      </c>
      <c r="H2365" s="211">
        <v>0.11468380629572063</v>
      </c>
      <c r="I2365" s="211">
        <v>0.46871074784212102</v>
      </c>
      <c r="J2365" s="211">
        <v>0.3970906275820959</v>
      </c>
      <c r="K2365" s="211">
        <v>0.55038352552973702</v>
      </c>
      <c r="L2365" s="211">
        <v>0.27468039352187212</v>
      </c>
      <c r="M2365" s="211">
        <v>8.2897631003012937E-2</v>
      </c>
      <c r="N2365" s="211">
        <v>0.51986669323132229</v>
      </c>
      <c r="O2365" s="211">
        <v>0.75730950893548554</v>
      </c>
      <c r="P2365" s="211">
        <v>7.3425255144844409E-2</v>
      </c>
      <c r="Q2365" s="211">
        <v>7.0444013117398258E-2</v>
      </c>
      <c r="R2365" s="211">
        <v>0.45304212811895389</v>
      </c>
      <c r="S2365" s="211">
        <v>0.30108879677291756</v>
      </c>
      <c r="T2365" s="211">
        <v>0.54649467094074233</v>
      </c>
      <c r="U2365" s="211">
        <v>0.42365330200490858</v>
      </c>
      <c r="V2365" s="211">
        <v>0.10030536059498732</v>
      </c>
      <c r="W2365" s="211">
        <v>0.58397400741157646</v>
      </c>
      <c r="X2365" s="211">
        <v>0.36670267417195868</v>
      </c>
      <c r="Y2365" s="211">
        <v>0.64652956930146921</v>
      </c>
      <c r="Z2365" s="211">
        <v>0.14995067323963479</v>
      </c>
      <c r="AA2365" s="212">
        <v>0.11495704454234927</v>
      </c>
    </row>
    <row r="2366" spans="1:27" x14ac:dyDescent="0.35">
      <c r="A2366" s="210" t="s">
        <v>3042</v>
      </c>
      <c r="B2366" s="217">
        <v>122.66429333926349</v>
      </c>
      <c r="C2366" s="211">
        <v>8.234573148758341E-2</v>
      </c>
      <c r="D2366" s="211">
        <v>0.12799252136202621</v>
      </c>
      <c r="E2366" s="211">
        <v>7.8547834960859333E-2</v>
      </c>
      <c r="F2366" s="211">
        <v>9.9083326691736695E-2</v>
      </c>
      <c r="G2366" s="211">
        <v>0.11513250244976081</v>
      </c>
      <c r="H2366" s="211">
        <v>0.11852766674639321</v>
      </c>
      <c r="I2366" s="211">
        <v>0.51542865364902213</v>
      </c>
      <c r="J2366" s="211">
        <v>0.4686422522310959</v>
      </c>
      <c r="K2366" s="211">
        <v>0.62580562919080363</v>
      </c>
      <c r="L2366" s="211">
        <v>0.27613981005987598</v>
      </c>
      <c r="M2366" s="211">
        <v>9.804388312219392E-2</v>
      </c>
      <c r="N2366" s="211">
        <v>0.41610652403807546</v>
      </c>
      <c r="O2366" s="211">
        <v>0.75029876059720257</v>
      </c>
      <c r="P2366" s="211">
        <v>6.7449824485252621E-2</v>
      </c>
      <c r="Q2366" s="211">
        <v>7.2463586331006996E-2</v>
      </c>
      <c r="R2366" s="211">
        <v>0.40369100936889624</v>
      </c>
      <c r="S2366" s="211">
        <v>0.34622037292204999</v>
      </c>
      <c r="T2366" s="211">
        <v>0.45062750523860046</v>
      </c>
      <c r="U2366" s="211">
        <v>0.48348851567606926</v>
      </c>
      <c r="V2366" s="211">
        <v>6.1216958486629475E-2</v>
      </c>
      <c r="W2366" s="211">
        <v>0.50977392174728553</v>
      </c>
      <c r="X2366" s="211">
        <v>0.31120069341930445</v>
      </c>
      <c r="Y2366" s="211">
        <v>0.67135965618611182</v>
      </c>
      <c r="Z2366" s="211">
        <v>0.1476058036840065</v>
      </c>
      <c r="AA2366" s="212">
        <v>0.12016371455421668</v>
      </c>
    </row>
    <row r="2367" spans="1:27" x14ac:dyDescent="0.35">
      <c r="A2367" s="210" t="s">
        <v>3043</v>
      </c>
      <c r="B2367" s="217">
        <v>165.95966653601019</v>
      </c>
      <c r="C2367" s="211">
        <v>5.225631962021085E-2</v>
      </c>
      <c r="D2367" s="211">
        <v>0.1249557450455636</v>
      </c>
      <c r="E2367" s="211">
        <v>7.4442383327878545E-2</v>
      </c>
      <c r="F2367" s="211">
        <v>0.11948515446426894</v>
      </c>
      <c r="G2367" s="211">
        <v>0.117548356480341</v>
      </c>
      <c r="H2367" s="211">
        <v>0.1132841540248738</v>
      </c>
      <c r="I2367" s="211">
        <v>0.50983420583066508</v>
      </c>
      <c r="J2367" s="211">
        <v>0.47557135615035062</v>
      </c>
      <c r="K2367" s="211">
        <v>0.61134570894760532</v>
      </c>
      <c r="L2367" s="211">
        <v>0.27662351723435513</v>
      </c>
      <c r="M2367" s="211">
        <v>9.4331343060046896E-2</v>
      </c>
      <c r="N2367" s="211">
        <v>0.39680585189203155</v>
      </c>
      <c r="O2367" s="211">
        <v>0.60210732099922837</v>
      </c>
      <c r="P2367" s="211">
        <v>7.081372562260356E-2</v>
      </c>
      <c r="Q2367" s="211">
        <v>4.8673057642879776E-2</v>
      </c>
      <c r="R2367" s="211">
        <v>0.39105069297508749</v>
      </c>
      <c r="S2367" s="211">
        <v>0.39539144498845713</v>
      </c>
      <c r="T2367" s="211">
        <v>0.55095189521554178</v>
      </c>
      <c r="U2367" s="211">
        <v>0.429676182040161</v>
      </c>
      <c r="V2367" s="211">
        <v>0.14463200949786675</v>
      </c>
      <c r="W2367" s="211">
        <v>0.58939804557733977</v>
      </c>
      <c r="X2367" s="211">
        <v>0.41159542744912192</v>
      </c>
      <c r="Y2367" s="211">
        <v>0.77623498525964552</v>
      </c>
      <c r="Z2367" s="211">
        <v>0.13969994809078512</v>
      </c>
      <c r="AA2367" s="212">
        <v>0.11896471513970078</v>
      </c>
    </row>
    <row r="2368" spans="1:27" x14ac:dyDescent="0.35">
      <c r="A2368" s="210" t="s">
        <v>3044</v>
      </c>
      <c r="B2368" s="217">
        <v>196.58986759633694</v>
      </c>
      <c r="C2368" s="211">
        <v>6.481383457055101E-2</v>
      </c>
      <c r="D2368" s="211">
        <v>0.12295832857536482</v>
      </c>
      <c r="E2368" s="211">
        <v>7.1439133609012939E-2</v>
      </c>
      <c r="F2368" s="211">
        <v>0.10858424654016331</v>
      </c>
      <c r="G2368" s="211">
        <v>0.11900633690933846</v>
      </c>
      <c r="H2368" s="211">
        <v>0.11089961297363027</v>
      </c>
      <c r="I2368" s="211">
        <v>0.48396608897856452</v>
      </c>
      <c r="J2368" s="211">
        <v>0.42559569227761246</v>
      </c>
      <c r="K2368" s="211">
        <v>0.63478082280036241</v>
      </c>
      <c r="L2368" s="211">
        <v>0.27544769798641633</v>
      </c>
      <c r="M2368" s="211">
        <v>0.11726098887665475</v>
      </c>
      <c r="N2368" s="211">
        <v>0.51526005956429211</v>
      </c>
      <c r="O2368" s="211">
        <v>0.72632476482207697</v>
      </c>
      <c r="P2368" s="211">
        <v>6.8218857547129808E-2</v>
      </c>
      <c r="Q2368" s="211">
        <v>0.13407822177544465</v>
      </c>
      <c r="R2368" s="211">
        <v>0.41996674797141187</v>
      </c>
      <c r="S2368" s="211">
        <v>0.33208401907265023</v>
      </c>
      <c r="T2368" s="211">
        <v>0.5753176049476455</v>
      </c>
      <c r="U2368" s="211">
        <v>0.47452808136466207</v>
      </c>
      <c r="V2368" s="211">
        <v>0.15138356690037247</v>
      </c>
      <c r="W2368" s="211">
        <v>0.56050321632255817</v>
      </c>
      <c r="X2368" s="211">
        <v>0.34380728989220521</v>
      </c>
      <c r="Y2368" s="211">
        <v>0.65945023578744688</v>
      </c>
      <c r="Z2368" s="211">
        <v>0.14924117629297284</v>
      </c>
      <c r="AA2368" s="212">
        <v>0.11714395895980836</v>
      </c>
    </row>
    <row r="2369" spans="1:27" x14ac:dyDescent="0.35">
      <c r="A2369" s="210" t="s">
        <v>3045</v>
      </c>
      <c r="B2369" s="217">
        <v>143.85612663239601</v>
      </c>
      <c r="C2369" s="211">
        <v>8.0339888287827246E-2</v>
      </c>
      <c r="D2369" s="211">
        <v>0.12568953101442085</v>
      </c>
      <c r="E2369" s="211">
        <v>8.2030481312229758E-2</v>
      </c>
      <c r="F2369" s="211">
        <v>0.11303057889943413</v>
      </c>
      <c r="G2369" s="211">
        <v>0.12247030305865329</v>
      </c>
      <c r="H2369" s="211">
        <v>0.10893951836127626</v>
      </c>
      <c r="I2369" s="211">
        <v>0.52169034065453523</v>
      </c>
      <c r="J2369" s="211">
        <v>0.41717520359417715</v>
      </c>
      <c r="K2369" s="211">
        <v>0.59543106803933843</v>
      </c>
      <c r="L2369" s="211">
        <v>0.271799676166256</v>
      </c>
      <c r="M2369" s="211">
        <v>9.9102795511606515E-2</v>
      </c>
      <c r="N2369" s="211">
        <v>0.52586563449065582</v>
      </c>
      <c r="O2369" s="211">
        <v>0.68186505301608724</v>
      </c>
      <c r="P2369" s="211">
        <v>7.0666028341417553E-2</v>
      </c>
      <c r="Q2369" s="211">
        <v>4.9839745338445623E-2</v>
      </c>
      <c r="R2369" s="211">
        <v>0.43364583936013468</v>
      </c>
      <c r="S2369" s="211">
        <v>0.33665931443215746</v>
      </c>
      <c r="T2369" s="211">
        <v>0.55062169483273615</v>
      </c>
      <c r="U2369" s="211">
        <v>0.3332010458660225</v>
      </c>
      <c r="V2369" s="211">
        <v>0.11914790932197557</v>
      </c>
      <c r="W2369" s="211">
        <v>0.52559647473783311</v>
      </c>
      <c r="X2369" s="211">
        <v>0.29193449983931097</v>
      </c>
      <c r="Y2369" s="211">
        <v>0.6844116395519273</v>
      </c>
      <c r="Z2369" s="211">
        <v>0.14064753168218627</v>
      </c>
      <c r="AA2369" s="212">
        <v>0.12074493352441482</v>
      </c>
    </row>
    <row r="2370" spans="1:27" x14ac:dyDescent="0.35">
      <c r="A2370" s="210" t="s">
        <v>3046</v>
      </c>
      <c r="B2370" s="217">
        <v>114.28762042291878</v>
      </c>
      <c r="C2370" s="211">
        <v>4.6990849131365274E-2</v>
      </c>
      <c r="D2370" s="211">
        <v>0.12077138800349332</v>
      </c>
      <c r="E2370" s="211">
        <v>7.1074868755753751E-2</v>
      </c>
      <c r="F2370" s="211">
        <v>8.3107766360289353E-2</v>
      </c>
      <c r="G2370" s="211">
        <v>0.12288268078971329</v>
      </c>
      <c r="H2370" s="211">
        <v>0.11056309248864574</v>
      </c>
      <c r="I2370" s="211">
        <v>0.50504393496814515</v>
      </c>
      <c r="J2370" s="211">
        <v>0.42573822713336862</v>
      </c>
      <c r="K2370" s="211">
        <v>0.57319319574408345</v>
      </c>
      <c r="L2370" s="211">
        <v>0.27582257195748622</v>
      </c>
      <c r="M2370" s="211">
        <v>0.10219177398114608</v>
      </c>
      <c r="N2370" s="211">
        <v>0.44502201768542782</v>
      </c>
      <c r="O2370" s="211">
        <v>0.64610615772477664</v>
      </c>
      <c r="P2370" s="211">
        <v>6.7918109717184053E-2</v>
      </c>
      <c r="Q2370" s="211">
        <v>7.0757227756874E-2</v>
      </c>
      <c r="R2370" s="211">
        <v>0.41435573036544621</v>
      </c>
      <c r="S2370" s="211">
        <v>0.28248250070563208</v>
      </c>
      <c r="T2370" s="211">
        <v>0.57342562026824528</v>
      </c>
      <c r="U2370" s="211">
        <v>0.43047444821397052</v>
      </c>
      <c r="V2370" s="211">
        <v>5.6745472540941505E-2</v>
      </c>
      <c r="W2370" s="211">
        <v>0.51875797649330357</v>
      </c>
      <c r="X2370" s="211">
        <v>0.26638527810002699</v>
      </c>
      <c r="Y2370" s="211">
        <v>0.70990485420880245</v>
      </c>
      <c r="Z2370" s="211">
        <v>0.14623848176709348</v>
      </c>
      <c r="AA2370" s="212">
        <v>0.11994357472121908</v>
      </c>
    </row>
    <row r="2371" spans="1:27" x14ac:dyDescent="0.35">
      <c r="A2371" s="210" t="s">
        <v>3047</v>
      </c>
      <c r="B2371" s="217">
        <v>122.4066290889191</v>
      </c>
      <c r="C2371" s="211">
        <v>6.2508376446505254E-2</v>
      </c>
      <c r="D2371" s="211">
        <v>0.12994402326813517</v>
      </c>
      <c r="E2371" s="211">
        <v>7.3962481778095335E-2</v>
      </c>
      <c r="F2371" s="211">
        <v>9.7944476659124785E-2</v>
      </c>
      <c r="G2371" s="211">
        <v>0.12074919837382957</v>
      </c>
      <c r="H2371" s="211">
        <v>0.10900835713555401</v>
      </c>
      <c r="I2371" s="211">
        <v>0.51054768893234959</v>
      </c>
      <c r="J2371" s="211">
        <v>0.44616914442534211</v>
      </c>
      <c r="K2371" s="211">
        <v>0.62314607384897858</v>
      </c>
      <c r="L2371" s="211">
        <v>0.28043115818270731</v>
      </c>
      <c r="M2371" s="211">
        <v>9.6641379959264917E-2</v>
      </c>
      <c r="N2371" s="211">
        <v>0.35367668970747995</v>
      </c>
      <c r="O2371" s="211">
        <v>0.77283011507284516</v>
      </c>
      <c r="P2371" s="211">
        <v>7.0272609471690645E-2</v>
      </c>
      <c r="Q2371" s="211">
        <v>4.6787923635808651E-2</v>
      </c>
      <c r="R2371" s="211">
        <v>0.43952175217277145</v>
      </c>
      <c r="S2371" s="211">
        <v>0.3045329116760368</v>
      </c>
      <c r="T2371" s="211">
        <v>0.56283182217297967</v>
      </c>
      <c r="U2371" s="211">
        <v>0.4132071485793618</v>
      </c>
      <c r="V2371" s="211">
        <v>0.10279983532672429</v>
      </c>
      <c r="W2371" s="211">
        <v>0.54237096365085291</v>
      </c>
      <c r="X2371" s="211">
        <v>0.33763517432852019</v>
      </c>
      <c r="Y2371" s="211">
        <v>0.54974442178343608</v>
      </c>
      <c r="Z2371" s="211">
        <v>0.14728344456415882</v>
      </c>
      <c r="AA2371" s="212">
        <v>0.12593072007807821</v>
      </c>
    </row>
    <row r="2372" spans="1:27" x14ac:dyDescent="0.35">
      <c r="A2372" s="210" t="s">
        <v>3048</v>
      </c>
      <c r="B2372" s="217">
        <v>124.47218311215308</v>
      </c>
      <c r="C2372" s="211">
        <v>7.1319594844236611E-2</v>
      </c>
      <c r="D2372" s="211">
        <v>0.1292046914133923</v>
      </c>
      <c r="E2372" s="211">
        <v>8.3220017192918369E-2</v>
      </c>
      <c r="F2372" s="211">
        <v>8.8565663739501019E-2</v>
      </c>
      <c r="G2372" s="211">
        <v>0.12049929575794659</v>
      </c>
      <c r="H2372" s="211">
        <v>0.10587241842407201</v>
      </c>
      <c r="I2372" s="211">
        <v>0.46441507072083643</v>
      </c>
      <c r="J2372" s="211">
        <v>0.4358407949039329</v>
      </c>
      <c r="K2372" s="211">
        <v>0.64389144150248123</v>
      </c>
      <c r="L2372" s="211">
        <v>0.28171871194381659</v>
      </c>
      <c r="M2372" s="211">
        <v>0.10522999425275367</v>
      </c>
      <c r="N2372" s="211">
        <v>0.38697518163877925</v>
      </c>
      <c r="O2372" s="211">
        <v>0.67403994234681441</v>
      </c>
      <c r="P2372" s="211">
        <v>6.3067553655480585E-2</v>
      </c>
      <c r="Q2372" s="211">
        <v>7.4126922582929855E-2</v>
      </c>
      <c r="R2372" s="211">
        <v>0.37998436311262845</v>
      </c>
      <c r="S2372" s="211">
        <v>0.41016595210909212</v>
      </c>
      <c r="T2372" s="211">
        <v>0.54411376748002671</v>
      </c>
      <c r="U2372" s="211">
        <v>0.45061895893348952</v>
      </c>
      <c r="V2372" s="211">
        <v>7.6017717578691163E-2</v>
      </c>
      <c r="W2372" s="211">
        <v>0.61864068146532691</v>
      </c>
      <c r="X2372" s="211">
        <v>0.27085587920756865</v>
      </c>
      <c r="Y2372" s="211">
        <v>0.58461780696046084</v>
      </c>
      <c r="Z2372" s="211">
        <v>0.14862388492143672</v>
      </c>
      <c r="AA2372" s="212">
        <v>0.11861250428241123</v>
      </c>
    </row>
    <row r="2373" spans="1:27" x14ac:dyDescent="0.35">
      <c r="A2373" s="210" t="s">
        <v>3049</v>
      </c>
      <c r="B2373" s="217">
        <v>130.21727691402734</v>
      </c>
      <c r="C2373" s="211">
        <v>5.3739821878421731E-2</v>
      </c>
      <c r="D2373" s="211">
        <v>0.12447471809884635</v>
      </c>
      <c r="E2373" s="211">
        <v>6.7629748729876663E-2</v>
      </c>
      <c r="F2373" s="211">
        <v>7.9757353715876972E-2</v>
      </c>
      <c r="G2373" s="211">
        <v>0.1127688648312874</v>
      </c>
      <c r="H2373" s="211">
        <v>0.11448658377789629</v>
      </c>
      <c r="I2373" s="211">
        <v>0.47616268698979441</v>
      </c>
      <c r="J2373" s="211">
        <v>0.41026467123171806</v>
      </c>
      <c r="K2373" s="211">
        <v>0.62672363946139531</v>
      </c>
      <c r="L2373" s="211">
        <v>0.27554470143078974</v>
      </c>
      <c r="M2373" s="211">
        <v>0.11846697998133812</v>
      </c>
      <c r="N2373" s="211">
        <v>0.49944981494197677</v>
      </c>
      <c r="O2373" s="211">
        <v>0.68100924269536711</v>
      </c>
      <c r="P2373" s="211">
        <v>6.5817966129783578E-2</v>
      </c>
      <c r="Q2373" s="211">
        <v>6.7786020119652984E-2</v>
      </c>
      <c r="R2373" s="211">
        <v>0.47214658685190569</v>
      </c>
      <c r="S2373" s="211">
        <v>0.3614057612024798</v>
      </c>
      <c r="T2373" s="211">
        <v>0.51638586936833275</v>
      </c>
      <c r="U2373" s="211">
        <v>0.41247223986178994</v>
      </c>
      <c r="V2373" s="211">
        <v>7.1199193443934522E-2</v>
      </c>
      <c r="W2373" s="211">
        <v>0.59588764530019334</v>
      </c>
      <c r="X2373" s="211">
        <v>0.28907168900726948</v>
      </c>
      <c r="Y2373" s="211">
        <v>0.63392637683905895</v>
      </c>
      <c r="Z2373" s="211">
        <v>0.14477126245201169</v>
      </c>
      <c r="AA2373" s="212">
        <v>0.11516148698332365</v>
      </c>
    </row>
    <row r="2374" spans="1:27" x14ac:dyDescent="0.35">
      <c r="A2374" s="210" t="s">
        <v>3050</v>
      </c>
      <c r="B2374" s="217">
        <v>148.53174117913414</v>
      </c>
      <c r="C2374" s="211">
        <v>8.0536337797086452E-2</v>
      </c>
      <c r="D2374" s="211">
        <v>0.1297836412142325</v>
      </c>
      <c r="E2374" s="211">
        <v>7.7342283042095145E-2</v>
      </c>
      <c r="F2374" s="211">
        <v>0.1013608761694831</v>
      </c>
      <c r="G2374" s="211">
        <v>0.1187141372393551</v>
      </c>
      <c r="H2374" s="211">
        <v>0.12939766301476441</v>
      </c>
      <c r="I2374" s="211">
        <v>0.48825184459537763</v>
      </c>
      <c r="J2374" s="211">
        <v>0.42390456311565894</v>
      </c>
      <c r="K2374" s="211">
        <v>0.55120204594406574</v>
      </c>
      <c r="L2374" s="211">
        <v>0.27390099598105366</v>
      </c>
      <c r="M2374" s="211">
        <v>9.3902740799975265E-2</v>
      </c>
      <c r="N2374" s="211">
        <v>0.52495594764258047</v>
      </c>
      <c r="O2374" s="211">
        <v>0.76396788626382217</v>
      </c>
      <c r="P2374" s="211">
        <v>6.8517784669762466E-2</v>
      </c>
      <c r="Q2374" s="211">
        <v>8.0826953388168851E-2</v>
      </c>
      <c r="R2374" s="211">
        <v>0.39623315457368935</v>
      </c>
      <c r="S2374" s="211">
        <v>0.32175490253609673</v>
      </c>
      <c r="T2374" s="211">
        <v>0.49772012559027323</v>
      </c>
      <c r="U2374" s="211">
        <v>0.43701909902656422</v>
      </c>
      <c r="V2374" s="211">
        <v>0.13441022666770602</v>
      </c>
      <c r="W2374" s="211">
        <v>0.61441585572418755</v>
      </c>
      <c r="X2374" s="211">
        <v>0.37295922209723281</v>
      </c>
      <c r="Y2374" s="211">
        <v>0.72825664949965263</v>
      </c>
      <c r="Z2374" s="211">
        <v>0.14398753314179938</v>
      </c>
      <c r="AA2374" s="212">
        <v>0.12651283681812775</v>
      </c>
    </row>
    <row r="2375" spans="1:27" x14ac:dyDescent="0.35">
      <c r="A2375" s="210" t="s">
        <v>3051</v>
      </c>
      <c r="B2375" s="217">
        <v>131.39731209039522</v>
      </c>
      <c r="C2375" s="211">
        <v>7.5089540738100508E-2</v>
      </c>
      <c r="D2375" s="211">
        <v>0.12230098847963754</v>
      </c>
      <c r="E2375" s="211">
        <v>7.4523067064470469E-2</v>
      </c>
      <c r="F2375" s="211">
        <v>0.10177173848951543</v>
      </c>
      <c r="G2375" s="211">
        <v>0.11477622993138513</v>
      </c>
      <c r="H2375" s="211">
        <v>0.12145450778330671</v>
      </c>
      <c r="I2375" s="211">
        <v>0.51999457963266993</v>
      </c>
      <c r="J2375" s="211">
        <v>0.45435524541363814</v>
      </c>
      <c r="K2375" s="211">
        <v>0.64340373616096302</v>
      </c>
      <c r="L2375" s="211">
        <v>0.2781745715440247</v>
      </c>
      <c r="M2375" s="211">
        <v>8.9312162222725089E-2</v>
      </c>
      <c r="N2375" s="211">
        <v>0.37801361722263427</v>
      </c>
      <c r="O2375" s="211">
        <v>0.61949590396935372</v>
      </c>
      <c r="P2375" s="211">
        <v>7.0830457131026203E-2</v>
      </c>
      <c r="Q2375" s="211">
        <v>7.7178077484594765E-2</v>
      </c>
      <c r="R2375" s="211">
        <v>0.45361187830204502</v>
      </c>
      <c r="S2375" s="211">
        <v>0.31832245866853381</v>
      </c>
      <c r="T2375" s="211">
        <v>0.55782283187602999</v>
      </c>
      <c r="U2375" s="211">
        <v>0.39838375703166146</v>
      </c>
      <c r="V2375" s="211">
        <v>8.8048259975780321E-2</v>
      </c>
      <c r="W2375" s="211">
        <v>0.59317148749458326</v>
      </c>
      <c r="X2375" s="211">
        <v>0.3199604886241269</v>
      </c>
      <c r="Y2375" s="211">
        <v>0.58262523830599744</v>
      </c>
      <c r="Z2375" s="211">
        <v>0.14665748806012982</v>
      </c>
      <c r="AA2375" s="212">
        <v>0.11456590379495567</v>
      </c>
    </row>
    <row r="2376" spans="1:27" x14ac:dyDescent="0.35">
      <c r="A2376" s="210" t="s">
        <v>3052</v>
      </c>
      <c r="B2376" s="217">
        <v>171.94599582137084</v>
      </c>
      <c r="C2376" s="211">
        <v>7.4678816479688839E-2</v>
      </c>
      <c r="D2376" s="211">
        <v>0.11475043631588443</v>
      </c>
      <c r="E2376" s="211">
        <v>8.216117707990872E-2</v>
      </c>
      <c r="F2376" s="211">
        <v>9.7664599129262591E-2</v>
      </c>
      <c r="G2376" s="211">
        <v>0.11989208693939465</v>
      </c>
      <c r="H2376" s="211">
        <v>0.10978096074352146</v>
      </c>
      <c r="I2376" s="211">
        <v>0.49258711326828258</v>
      </c>
      <c r="J2376" s="211">
        <v>0.43670395183008437</v>
      </c>
      <c r="K2376" s="211">
        <v>0.6321824097743638</v>
      </c>
      <c r="L2376" s="211">
        <v>0.274035126510009</v>
      </c>
      <c r="M2376" s="211">
        <v>9.8880587226128441E-2</v>
      </c>
      <c r="N2376" s="211">
        <v>0.559313666834379</v>
      </c>
      <c r="O2376" s="211">
        <v>0.6337944595463848</v>
      </c>
      <c r="P2376" s="211">
        <v>6.8852615439445458E-2</v>
      </c>
      <c r="Q2376" s="211">
        <v>0.114567358057095</v>
      </c>
      <c r="R2376" s="211">
        <v>0.4151584893684559</v>
      </c>
      <c r="S2376" s="211">
        <v>0.38248214229251909</v>
      </c>
      <c r="T2376" s="211">
        <v>0.58329213656663459</v>
      </c>
      <c r="U2376" s="211">
        <v>0.47875208315572848</v>
      </c>
      <c r="V2376" s="211">
        <v>0.13045764794556058</v>
      </c>
      <c r="W2376" s="211">
        <v>0.56175836907607746</v>
      </c>
      <c r="X2376" s="211">
        <v>0.39860791716417898</v>
      </c>
      <c r="Y2376" s="211">
        <v>0.71483198354015509</v>
      </c>
      <c r="Z2376" s="211">
        <v>0.1444989771742462</v>
      </c>
      <c r="AA2376" s="212">
        <v>0.12224560002965112</v>
      </c>
    </row>
    <row r="2377" spans="1:27" x14ac:dyDescent="0.35">
      <c r="A2377" s="210" t="s">
        <v>3053</v>
      </c>
      <c r="B2377" s="217">
        <v>126.31137568065537</v>
      </c>
      <c r="C2377" s="211">
        <v>5.1512089166612013E-2</v>
      </c>
      <c r="D2377" s="211">
        <v>0.1211959807703254</v>
      </c>
      <c r="E2377" s="211">
        <v>7.6763482077205639E-2</v>
      </c>
      <c r="F2377" s="211">
        <v>9.8290862352950564E-2</v>
      </c>
      <c r="G2377" s="211">
        <v>0.12207112282657179</v>
      </c>
      <c r="H2377" s="211">
        <v>0.12874103711320076</v>
      </c>
      <c r="I2377" s="211">
        <v>0.50222662737779467</v>
      </c>
      <c r="J2377" s="211">
        <v>0.48792515526308322</v>
      </c>
      <c r="K2377" s="211">
        <v>0.61245800499489311</v>
      </c>
      <c r="L2377" s="211">
        <v>0.27376995165684526</v>
      </c>
      <c r="M2377" s="211">
        <v>0.11385092340375291</v>
      </c>
      <c r="N2377" s="211">
        <v>0.41326791793035411</v>
      </c>
      <c r="O2377" s="211">
        <v>0.7342620750115012</v>
      </c>
      <c r="P2377" s="211">
        <v>6.0761305698011567E-2</v>
      </c>
      <c r="Q2377" s="211">
        <v>6.7817326151616827E-2</v>
      </c>
      <c r="R2377" s="211">
        <v>0.39036441349785189</v>
      </c>
      <c r="S2377" s="211">
        <v>0.25727975412539561</v>
      </c>
      <c r="T2377" s="211">
        <v>0.58715994637310676</v>
      </c>
      <c r="U2377" s="211">
        <v>0.41900165452633475</v>
      </c>
      <c r="V2377" s="211">
        <v>7.4711691538565828E-2</v>
      </c>
      <c r="W2377" s="211">
        <v>0.52658016613791692</v>
      </c>
      <c r="X2377" s="211">
        <v>0.25180295302862865</v>
      </c>
      <c r="Y2377" s="211">
        <v>0.66527015575308046</v>
      </c>
      <c r="Z2377" s="211">
        <v>0.14225599027601732</v>
      </c>
      <c r="AA2377" s="212">
        <v>0.11637679200918871</v>
      </c>
    </row>
    <row r="2378" spans="1:27" x14ac:dyDescent="0.35">
      <c r="A2378" s="210" t="s">
        <v>3054</v>
      </c>
      <c r="B2378" s="217">
        <v>125.347581805945</v>
      </c>
      <c r="C2378" s="211">
        <v>7.4700239828218662E-2</v>
      </c>
      <c r="D2378" s="211">
        <v>0.13289650123781066</v>
      </c>
      <c r="E2378" s="211">
        <v>7.5704280128940871E-2</v>
      </c>
      <c r="F2378" s="211">
        <v>9.2351129111415603E-2</v>
      </c>
      <c r="G2378" s="211">
        <v>0.12106955296429464</v>
      </c>
      <c r="H2378" s="211">
        <v>0.11726944367717002</v>
      </c>
      <c r="I2378" s="211">
        <v>0.46333295438922378</v>
      </c>
      <c r="J2378" s="211">
        <v>0.43694202767425933</v>
      </c>
      <c r="K2378" s="211">
        <v>0.63695662720704471</v>
      </c>
      <c r="L2378" s="211">
        <v>0.26756939530146512</v>
      </c>
      <c r="M2378" s="211">
        <v>9.0590271446291906E-2</v>
      </c>
      <c r="N2378" s="211">
        <v>0.46314018652838829</v>
      </c>
      <c r="O2378" s="211">
        <v>0.66840498899631151</v>
      </c>
      <c r="P2378" s="211">
        <v>6.2625593169556321E-2</v>
      </c>
      <c r="Q2378" s="211">
        <v>5.8068383655093425E-2</v>
      </c>
      <c r="R2378" s="211">
        <v>0.44217289751213218</v>
      </c>
      <c r="S2378" s="211">
        <v>0.29990187313527322</v>
      </c>
      <c r="T2378" s="211">
        <v>0.52252402167506229</v>
      </c>
      <c r="U2378" s="211">
        <v>0.45020076177156637</v>
      </c>
      <c r="V2378" s="211">
        <v>8.2489184665672968E-2</v>
      </c>
      <c r="W2378" s="211">
        <v>0.56553607570427755</v>
      </c>
      <c r="X2378" s="211">
        <v>0.40724850857566386</v>
      </c>
      <c r="Y2378" s="211">
        <v>0.65841032420755374</v>
      </c>
      <c r="Z2378" s="211">
        <v>0.14871447777124816</v>
      </c>
      <c r="AA2378" s="212">
        <v>0.11907796708583679</v>
      </c>
    </row>
    <row r="2379" spans="1:27" x14ac:dyDescent="0.35">
      <c r="A2379" s="210" t="s">
        <v>3055</v>
      </c>
      <c r="B2379" s="217">
        <v>131.63615657891546</v>
      </c>
      <c r="C2379" s="211">
        <v>6.3787136659248497E-2</v>
      </c>
      <c r="D2379" s="211">
        <v>0.12237165899337014</v>
      </c>
      <c r="E2379" s="211">
        <v>7.5479810714091142E-2</v>
      </c>
      <c r="F2379" s="211">
        <v>9.3956639792042579E-2</v>
      </c>
      <c r="G2379" s="211">
        <v>0.12656177641142641</v>
      </c>
      <c r="H2379" s="211">
        <v>0.10771435608777213</v>
      </c>
      <c r="I2379" s="211">
        <v>0.48898309934376466</v>
      </c>
      <c r="J2379" s="211">
        <v>0.46421645869100947</v>
      </c>
      <c r="K2379" s="211">
        <v>0.52540397237423497</v>
      </c>
      <c r="L2379" s="211">
        <v>0.28411665987926737</v>
      </c>
      <c r="M2379" s="211">
        <v>0.10013845555822852</v>
      </c>
      <c r="N2379" s="211">
        <v>0.57930830912345388</v>
      </c>
      <c r="O2379" s="211">
        <v>0.68204102761314311</v>
      </c>
      <c r="P2379" s="211">
        <v>6.7319030742226074E-2</v>
      </c>
      <c r="Q2379" s="211">
        <v>7.5616295570823847E-2</v>
      </c>
      <c r="R2379" s="211">
        <v>0.42347860631243556</v>
      </c>
      <c r="S2379" s="211">
        <v>0.35215869755108414</v>
      </c>
      <c r="T2379" s="211">
        <v>0.55520034535689355</v>
      </c>
      <c r="U2379" s="211">
        <v>0.43840022716866223</v>
      </c>
      <c r="V2379" s="211">
        <v>7.67357810548394E-2</v>
      </c>
      <c r="W2379" s="211">
        <v>0.60309892523241448</v>
      </c>
      <c r="X2379" s="211">
        <v>0.34989803260087615</v>
      </c>
      <c r="Y2379" s="211">
        <v>0.68374972175998816</v>
      </c>
      <c r="Z2379" s="211">
        <v>0.14909361633482898</v>
      </c>
      <c r="AA2379" s="212">
        <v>0.11859217587793724</v>
      </c>
    </row>
    <row r="2380" spans="1:27" x14ac:dyDescent="0.35">
      <c r="A2380" s="210" t="s">
        <v>3056</v>
      </c>
      <c r="B2380" s="217">
        <v>146.56848699418089</v>
      </c>
      <c r="C2380" s="211">
        <v>5.636875902822E-2</v>
      </c>
      <c r="D2380" s="211">
        <v>0.13256559410777144</v>
      </c>
      <c r="E2380" s="211">
        <v>8.4232627669748761E-2</v>
      </c>
      <c r="F2380" s="211">
        <v>0.10631870725968466</v>
      </c>
      <c r="G2380" s="211">
        <v>0.116137933491892</v>
      </c>
      <c r="H2380" s="211">
        <v>0.10522402287139117</v>
      </c>
      <c r="I2380" s="211">
        <v>0.50881915045600823</v>
      </c>
      <c r="J2380" s="211">
        <v>0.43978985703072782</v>
      </c>
      <c r="K2380" s="211">
        <v>0.56252217185380071</v>
      </c>
      <c r="L2380" s="211">
        <v>0.27624949508890595</v>
      </c>
      <c r="M2380" s="211">
        <v>0.10139852517704477</v>
      </c>
      <c r="N2380" s="211">
        <v>0.44335561272270285</v>
      </c>
      <c r="O2380" s="211">
        <v>0.71518885499769902</v>
      </c>
      <c r="P2380" s="211">
        <v>6.970430911104146E-2</v>
      </c>
      <c r="Q2380" s="211">
        <v>4.3473355908984504E-2</v>
      </c>
      <c r="R2380" s="211">
        <v>0.45322781015213215</v>
      </c>
      <c r="S2380" s="211">
        <v>0.3005246435906137</v>
      </c>
      <c r="T2380" s="211">
        <v>0.53509250750272797</v>
      </c>
      <c r="U2380" s="211">
        <v>0.43592853491714811</v>
      </c>
      <c r="V2380" s="211">
        <v>9.1014991339013196E-2</v>
      </c>
      <c r="W2380" s="211">
        <v>0.56487186394229383</v>
      </c>
      <c r="X2380" s="211">
        <v>0.30126453467261927</v>
      </c>
      <c r="Y2380" s="211">
        <v>0.67924540304973124</v>
      </c>
      <c r="Z2380" s="211">
        <v>0.14902508011637822</v>
      </c>
      <c r="AA2380" s="212">
        <v>0.11517693521158549</v>
      </c>
    </row>
    <row r="2381" spans="1:27" x14ac:dyDescent="0.35">
      <c r="A2381" s="210" t="s">
        <v>3057</v>
      </c>
      <c r="B2381" s="217">
        <v>177.77235507715392</v>
      </c>
      <c r="C2381" s="211">
        <v>7.585963447231045E-2</v>
      </c>
      <c r="D2381" s="211">
        <v>0.13197155291908669</v>
      </c>
      <c r="E2381" s="211">
        <v>7.0230362708204236E-2</v>
      </c>
      <c r="F2381" s="211">
        <v>9.2544953417003611E-2</v>
      </c>
      <c r="G2381" s="211">
        <v>0.12382134424661603</v>
      </c>
      <c r="H2381" s="211">
        <v>0.12001319293978489</v>
      </c>
      <c r="I2381" s="211">
        <v>0.47617980225925421</v>
      </c>
      <c r="J2381" s="211">
        <v>0.42971718428893879</v>
      </c>
      <c r="K2381" s="211">
        <v>0.63529513587507269</v>
      </c>
      <c r="L2381" s="211">
        <v>0.27362437642336079</v>
      </c>
      <c r="M2381" s="211">
        <v>0.102433664788023</v>
      </c>
      <c r="N2381" s="211">
        <v>0.39062390283272319</v>
      </c>
      <c r="O2381" s="211">
        <v>0.7345437966459486</v>
      </c>
      <c r="P2381" s="211">
        <v>6.8956549757563934E-2</v>
      </c>
      <c r="Q2381" s="211">
        <v>4.4085269618938071E-2</v>
      </c>
      <c r="R2381" s="211">
        <v>0.45724376957361373</v>
      </c>
      <c r="S2381" s="211">
        <v>0.2927961001641487</v>
      </c>
      <c r="T2381" s="211">
        <v>0.56602653946306614</v>
      </c>
      <c r="U2381" s="211">
        <v>0.41120685755725028</v>
      </c>
      <c r="V2381" s="211">
        <v>0.19458976250793633</v>
      </c>
      <c r="W2381" s="211">
        <v>0.55608182900944214</v>
      </c>
      <c r="X2381" s="211">
        <v>0.33881448949439674</v>
      </c>
      <c r="Y2381" s="211">
        <v>0.62908408765418233</v>
      </c>
      <c r="Z2381" s="211">
        <v>0.1483404994241852</v>
      </c>
      <c r="AA2381" s="212">
        <v>0.11906837629104963</v>
      </c>
    </row>
    <row r="2382" spans="1:27" x14ac:dyDescent="0.35">
      <c r="A2382" s="210" t="s">
        <v>3058</v>
      </c>
      <c r="B2382" s="217">
        <v>136.30637792462758</v>
      </c>
      <c r="C2382" s="211">
        <v>5.3711624941318481E-2</v>
      </c>
      <c r="D2382" s="211">
        <v>0.12828806931835454</v>
      </c>
      <c r="E2382" s="211">
        <v>8.2592235638323228E-2</v>
      </c>
      <c r="F2382" s="211">
        <v>0.10964440981123044</v>
      </c>
      <c r="G2382" s="211">
        <v>0.12524888940026288</v>
      </c>
      <c r="H2382" s="211">
        <v>0.1219547233864644</v>
      </c>
      <c r="I2382" s="211">
        <v>0.51599847461814796</v>
      </c>
      <c r="J2382" s="211">
        <v>0.41642407542413795</v>
      </c>
      <c r="K2382" s="211">
        <v>0.60991209232201227</v>
      </c>
      <c r="L2382" s="211">
        <v>0.26847853771383101</v>
      </c>
      <c r="M2382" s="211">
        <v>9.6008823112677708E-2</v>
      </c>
      <c r="N2382" s="211">
        <v>0.53052768042551701</v>
      </c>
      <c r="O2382" s="211">
        <v>0.50579537637531224</v>
      </c>
      <c r="P2382" s="211">
        <v>6.8948601769834403E-2</v>
      </c>
      <c r="Q2382" s="211">
        <v>0.13835344225408869</v>
      </c>
      <c r="R2382" s="211">
        <v>0.43526222525990621</v>
      </c>
      <c r="S2382" s="211">
        <v>0.33841480748773944</v>
      </c>
      <c r="T2382" s="211">
        <v>0.54365566035027768</v>
      </c>
      <c r="U2382" s="211">
        <v>0.48561300616326408</v>
      </c>
      <c r="V2382" s="211">
        <v>9.4317523755232086E-2</v>
      </c>
      <c r="W2382" s="211">
        <v>0.54761465659330433</v>
      </c>
      <c r="X2382" s="211">
        <v>0.27828527234062211</v>
      </c>
      <c r="Y2382" s="211">
        <v>0.53277778686708899</v>
      </c>
      <c r="Z2382" s="211">
        <v>0.14816949945640423</v>
      </c>
      <c r="AA2382" s="212">
        <v>0.11914851188313604</v>
      </c>
    </row>
    <row r="2383" spans="1:27" x14ac:dyDescent="0.35">
      <c r="A2383" s="210" t="s">
        <v>3059</v>
      </c>
      <c r="B2383" s="217">
        <v>144.54168434923042</v>
      </c>
      <c r="C2383" s="211">
        <v>4.7698757075201374E-2</v>
      </c>
      <c r="D2383" s="211">
        <v>0.12946142765684962</v>
      </c>
      <c r="E2383" s="211">
        <v>7.4411225477014231E-2</v>
      </c>
      <c r="F2383" s="211">
        <v>0.11492584974512624</v>
      </c>
      <c r="G2383" s="211">
        <v>0.12136312476214467</v>
      </c>
      <c r="H2383" s="211">
        <v>0.10551744398736956</v>
      </c>
      <c r="I2383" s="211">
        <v>0.45180670881553064</v>
      </c>
      <c r="J2383" s="211">
        <v>0.48186640255377267</v>
      </c>
      <c r="K2383" s="211">
        <v>0.58572993353630509</v>
      </c>
      <c r="L2383" s="211">
        <v>0.27410403975618447</v>
      </c>
      <c r="M2383" s="211">
        <v>0.11263579029169975</v>
      </c>
      <c r="N2383" s="211">
        <v>0.51222961442078008</v>
      </c>
      <c r="O2383" s="211">
        <v>0.69296121903171337</v>
      </c>
      <c r="P2383" s="211">
        <v>6.5741093893733921E-2</v>
      </c>
      <c r="Q2383" s="211">
        <v>0.12100640425459558</v>
      </c>
      <c r="R2383" s="211">
        <v>0.4774274694432043</v>
      </c>
      <c r="S2383" s="211">
        <v>0.34965124874050113</v>
      </c>
      <c r="T2383" s="211">
        <v>0.52489512227253465</v>
      </c>
      <c r="U2383" s="211">
        <v>0.49965835432754807</v>
      </c>
      <c r="V2383" s="211">
        <v>8.3717335419561917E-2</v>
      </c>
      <c r="W2383" s="211">
        <v>0.57250824395351929</v>
      </c>
      <c r="X2383" s="211">
        <v>0.2970441978030301</v>
      </c>
      <c r="Y2383" s="211">
        <v>0.64753844005490424</v>
      </c>
      <c r="Z2383" s="211">
        <v>0.14123291004502775</v>
      </c>
      <c r="AA2383" s="212">
        <v>0.11816773575917928</v>
      </c>
    </row>
    <row r="2384" spans="1:27" x14ac:dyDescent="0.35">
      <c r="A2384" s="210" t="s">
        <v>3060</v>
      </c>
      <c r="B2384" s="217">
        <v>138.83751482869422</v>
      </c>
      <c r="C2384" s="211">
        <v>5.1453141937609172E-2</v>
      </c>
      <c r="D2384" s="211">
        <v>0.12887141447644496</v>
      </c>
      <c r="E2384" s="211">
        <v>6.9772684956485059E-2</v>
      </c>
      <c r="F2384" s="211">
        <v>7.542555751064095E-2</v>
      </c>
      <c r="G2384" s="211">
        <v>0.11613173041569103</v>
      </c>
      <c r="H2384" s="211">
        <v>0.12736840642189975</v>
      </c>
      <c r="I2384" s="211">
        <v>0.47885780293072533</v>
      </c>
      <c r="J2384" s="211">
        <v>0.49666154202807766</v>
      </c>
      <c r="K2384" s="211">
        <v>0.52262179484249149</v>
      </c>
      <c r="L2384" s="211">
        <v>0.2718640560805422</v>
      </c>
      <c r="M2384" s="211">
        <v>0.11311093408564044</v>
      </c>
      <c r="N2384" s="211">
        <v>0.49135490446960717</v>
      </c>
      <c r="O2384" s="211">
        <v>0.69082623464864357</v>
      </c>
      <c r="P2384" s="211">
        <v>6.769584395410759E-2</v>
      </c>
      <c r="Q2384" s="211">
        <v>0.15363515536166658</v>
      </c>
      <c r="R2384" s="211">
        <v>0.39305930334782457</v>
      </c>
      <c r="S2384" s="211">
        <v>0.28663920999317116</v>
      </c>
      <c r="T2384" s="211">
        <v>0.63745597522554065</v>
      </c>
      <c r="U2384" s="211">
        <v>0.42824513250072205</v>
      </c>
      <c r="V2384" s="211">
        <v>8.3179972308363909E-2</v>
      </c>
      <c r="W2384" s="211">
        <v>0.52617553682250939</v>
      </c>
      <c r="X2384" s="211">
        <v>0.35846457890988792</v>
      </c>
      <c r="Y2384" s="211">
        <v>0.73281687508850313</v>
      </c>
      <c r="Z2384" s="211">
        <v>0.14856287744289443</v>
      </c>
      <c r="AA2384" s="212">
        <v>0.12083089061758692</v>
      </c>
    </row>
    <row r="2385" spans="1:27" x14ac:dyDescent="0.35">
      <c r="A2385" s="210" t="s">
        <v>3061</v>
      </c>
      <c r="B2385" s="217">
        <v>140.15515805990768</v>
      </c>
      <c r="C2385" s="211">
        <v>6.5258637852453366E-2</v>
      </c>
      <c r="D2385" s="211">
        <v>0.11967957993830858</v>
      </c>
      <c r="E2385" s="211">
        <v>7.7755726023406052E-2</v>
      </c>
      <c r="F2385" s="211">
        <v>9.2006469725721532E-2</v>
      </c>
      <c r="G2385" s="211">
        <v>0.12003479720621753</v>
      </c>
      <c r="H2385" s="211">
        <v>0.11837487283109531</v>
      </c>
      <c r="I2385" s="211">
        <v>0.51358326923285491</v>
      </c>
      <c r="J2385" s="211">
        <v>0.45836464495429041</v>
      </c>
      <c r="K2385" s="211">
        <v>0.60639152233950155</v>
      </c>
      <c r="L2385" s="211">
        <v>0.27942186915787631</v>
      </c>
      <c r="M2385" s="211">
        <v>9.9159929922448903E-2</v>
      </c>
      <c r="N2385" s="211">
        <v>0.40875309469324933</v>
      </c>
      <c r="O2385" s="211">
        <v>0.60944445817943693</v>
      </c>
      <c r="P2385" s="211">
        <v>6.9294429310264222E-2</v>
      </c>
      <c r="Q2385" s="211">
        <v>0.12379856109596044</v>
      </c>
      <c r="R2385" s="211">
        <v>0.43792463382934321</v>
      </c>
      <c r="S2385" s="211">
        <v>0.38422074103900644</v>
      </c>
      <c r="T2385" s="211">
        <v>0.55087090055109567</v>
      </c>
      <c r="U2385" s="211">
        <v>0.44041311897446789</v>
      </c>
      <c r="V2385" s="211">
        <v>9.2277422011479329E-2</v>
      </c>
      <c r="W2385" s="211">
        <v>0.53383373521874478</v>
      </c>
      <c r="X2385" s="211">
        <v>0.34434974961843362</v>
      </c>
      <c r="Y2385" s="211">
        <v>0.74710716579549241</v>
      </c>
      <c r="Z2385" s="211">
        <v>0.14892928632798852</v>
      </c>
      <c r="AA2385" s="212">
        <v>0.1215031124036015</v>
      </c>
    </row>
    <row r="2386" spans="1:27" x14ac:dyDescent="0.35">
      <c r="A2386" s="210" t="s">
        <v>3062</v>
      </c>
      <c r="B2386" s="217">
        <v>113.35282194373187</v>
      </c>
      <c r="C2386" s="211">
        <v>6.3311052639255821E-2</v>
      </c>
      <c r="D2386" s="211">
        <v>0.12728844411915241</v>
      </c>
      <c r="E2386" s="211">
        <v>7.0493414201687948E-2</v>
      </c>
      <c r="F2386" s="211">
        <v>0.10810901809208008</v>
      </c>
      <c r="G2386" s="211">
        <v>0.11819033229404168</v>
      </c>
      <c r="H2386" s="211">
        <v>0.11041169808783464</v>
      </c>
      <c r="I2386" s="211">
        <v>0.48677647334562896</v>
      </c>
      <c r="J2386" s="211">
        <v>0.39876496946992324</v>
      </c>
      <c r="K2386" s="211">
        <v>0.61099974487471165</v>
      </c>
      <c r="L2386" s="211">
        <v>0.27203397733907125</v>
      </c>
      <c r="M2386" s="211">
        <v>9.4165577068849343E-2</v>
      </c>
      <c r="N2386" s="211">
        <v>0.38814419699199648</v>
      </c>
      <c r="O2386" s="211">
        <v>0.67152243391774336</v>
      </c>
      <c r="P2386" s="211">
        <v>7.0757763123831627E-2</v>
      </c>
      <c r="Q2386" s="211">
        <v>7.240803070790891E-2</v>
      </c>
      <c r="R2386" s="211">
        <v>0.46956616564901582</v>
      </c>
      <c r="S2386" s="211">
        <v>0.26529124958301703</v>
      </c>
      <c r="T2386" s="211">
        <v>0.54381108966743907</v>
      </c>
      <c r="U2386" s="211">
        <v>0.36685990111671968</v>
      </c>
      <c r="V2386" s="211">
        <v>5.7790536679695859E-2</v>
      </c>
      <c r="W2386" s="211">
        <v>0.58997594369204664</v>
      </c>
      <c r="X2386" s="211">
        <v>0.35243981525971774</v>
      </c>
      <c r="Y2386" s="211">
        <v>0.62643092341091056</v>
      </c>
      <c r="Z2386" s="211">
        <v>0.14978760030469188</v>
      </c>
      <c r="AA2386" s="212">
        <v>0.11718238216025337</v>
      </c>
    </row>
    <row r="2387" spans="1:27" x14ac:dyDescent="0.35">
      <c r="A2387" s="210" t="s">
        <v>3063</v>
      </c>
      <c r="B2387" s="217">
        <v>153.40748092397908</v>
      </c>
      <c r="C2387" s="211">
        <v>6.3371973773297646E-2</v>
      </c>
      <c r="D2387" s="211">
        <v>0.1254478225139638</v>
      </c>
      <c r="E2387" s="211">
        <v>8.9177764824883959E-2</v>
      </c>
      <c r="F2387" s="211">
        <v>0.1032879216524695</v>
      </c>
      <c r="G2387" s="211">
        <v>0.12195223839535291</v>
      </c>
      <c r="H2387" s="211">
        <v>0.1195699407922398</v>
      </c>
      <c r="I2387" s="211">
        <v>0.48879792174821018</v>
      </c>
      <c r="J2387" s="211">
        <v>0.44085363624876145</v>
      </c>
      <c r="K2387" s="211">
        <v>0.64936166863564215</v>
      </c>
      <c r="L2387" s="211">
        <v>0.27489414100124904</v>
      </c>
      <c r="M2387" s="211">
        <v>0.11022440058356522</v>
      </c>
      <c r="N2387" s="211">
        <v>0.54814259615109817</v>
      </c>
      <c r="O2387" s="211">
        <v>0.62060350971268552</v>
      </c>
      <c r="P2387" s="211">
        <v>6.4908171328251177E-2</v>
      </c>
      <c r="Q2387" s="211">
        <v>0.10011741334546977</v>
      </c>
      <c r="R2387" s="211">
        <v>0.45318062324751363</v>
      </c>
      <c r="S2387" s="211">
        <v>0.32079615329232658</v>
      </c>
      <c r="T2387" s="211">
        <v>0.49130797903255291</v>
      </c>
      <c r="U2387" s="211">
        <v>0.45530836487967935</v>
      </c>
      <c r="V2387" s="211">
        <v>0.12097407621090867</v>
      </c>
      <c r="W2387" s="211">
        <v>0.63523336854908197</v>
      </c>
      <c r="X2387" s="211">
        <v>0.32221317705798463</v>
      </c>
      <c r="Y2387" s="211">
        <v>0.63927760539716061</v>
      </c>
      <c r="Z2387" s="211">
        <v>0.14704615372870436</v>
      </c>
      <c r="AA2387" s="212">
        <v>0.12561667570365923</v>
      </c>
    </row>
    <row r="2388" spans="1:27" x14ac:dyDescent="0.35">
      <c r="A2388" s="210" t="s">
        <v>3064</v>
      </c>
      <c r="B2388" s="217">
        <v>161.08538824124963</v>
      </c>
      <c r="C2388" s="211">
        <v>5.9327145663174541E-2</v>
      </c>
      <c r="D2388" s="211">
        <v>0.11905123024264373</v>
      </c>
      <c r="E2388" s="211">
        <v>7.6808725277433612E-2</v>
      </c>
      <c r="F2388" s="211">
        <v>7.2670182764271452E-2</v>
      </c>
      <c r="G2388" s="211">
        <v>0.12097374620791859</v>
      </c>
      <c r="H2388" s="211">
        <v>0.12253876049219645</v>
      </c>
      <c r="I2388" s="211">
        <v>0.52472175439561242</v>
      </c>
      <c r="J2388" s="211">
        <v>0.476289933847382</v>
      </c>
      <c r="K2388" s="211">
        <v>0.6110562843264985</v>
      </c>
      <c r="L2388" s="211">
        <v>0.27514889831391348</v>
      </c>
      <c r="M2388" s="211">
        <v>8.8307858718037716E-2</v>
      </c>
      <c r="N2388" s="211">
        <v>0.53148018918589846</v>
      </c>
      <c r="O2388" s="211">
        <v>0.67322853471732524</v>
      </c>
      <c r="P2388" s="211">
        <v>6.7599341554671538E-2</v>
      </c>
      <c r="Q2388" s="211">
        <v>5.544562588768788E-2</v>
      </c>
      <c r="R2388" s="211">
        <v>0.45391415592720546</v>
      </c>
      <c r="S2388" s="211">
        <v>0.34082231774504268</v>
      </c>
      <c r="T2388" s="211">
        <v>0.52354802951002288</v>
      </c>
      <c r="U2388" s="211">
        <v>0.53329824110936808</v>
      </c>
      <c r="V2388" s="211">
        <v>0.1345050853565567</v>
      </c>
      <c r="W2388" s="211">
        <v>0.53211065124316759</v>
      </c>
      <c r="X2388" s="211">
        <v>0.27338065446598642</v>
      </c>
      <c r="Y2388" s="211">
        <v>0.65621281985333546</v>
      </c>
      <c r="Z2388" s="211">
        <v>0.14647522454822393</v>
      </c>
      <c r="AA2388" s="212">
        <v>0.11933361215468101</v>
      </c>
    </row>
    <row r="2389" spans="1:27" x14ac:dyDescent="0.35">
      <c r="A2389" s="210" t="s">
        <v>3065</v>
      </c>
      <c r="B2389" s="217">
        <v>122.30421193851249</v>
      </c>
      <c r="C2389" s="211">
        <v>4.6667074899951505E-2</v>
      </c>
      <c r="D2389" s="211">
        <v>0.11437069215563135</v>
      </c>
      <c r="E2389" s="211">
        <v>7.7457429032766603E-2</v>
      </c>
      <c r="F2389" s="211">
        <v>9.2934069976745928E-2</v>
      </c>
      <c r="G2389" s="211">
        <v>0.12364107055206362</v>
      </c>
      <c r="H2389" s="211">
        <v>0.1135850315253434</v>
      </c>
      <c r="I2389" s="211">
        <v>0.4917392472200397</v>
      </c>
      <c r="J2389" s="211">
        <v>0.47380420394865996</v>
      </c>
      <c r="K2389" s="211">
        <v>0.59080893935546552</v>
      </c>
      <c r="L2389" s="211">
        <v>0.27600433723700218</v>
      </c>
      <c r="M2389" s="211">
        <v>9.6167233874339758E-2</v>
      </c>
      <c r="N2389" s="211">
        <v>0.58378381772181842</v>
      </c>
      <c r="O2389" s="211">
        <v>0.75700766256328245</v>
      </c>
      <c r="P2389" s="211">
        <v>6.8929480875617399E-2</v>
      </c>
      <c r="Q2389" s="211">
        <v>0.14271649755453963</v>
      </c>
      <c r="R2389" s="211">
        <v>0.40359416458170683</v>
      </c>
      <c r="S2389" s="211">
        <v>0.30635621519718836</v>
      </c>
      <c r="T2389" s="211">
        <v>0.57196808363025242</v>
      </c>
      <c r="U2389" s="211">
        <v>0.34772365956725998</v>
      </c>
      <c r="V2389" s="211">
        <v>6.2338773154713978E-2</v>
      </c>
      <c r="W2389" s="211">
        <v>0.6281648986939351</v>
      </c>
      <c r="X2389" s="211">
        <v>0.38848474901799884</v>
      </c>
      <c r="Y2389" s="211">
        <v>0.69751292094351514</v>
      </c>
      <c r="Z2389" s="211">
        <v>0.14977884458439386</v>
      </c>
      <c r="AA2389" s="212">
        <v>0.12525552094754233</v>
      </c>
    </row>
    <row r="2390" spans="1:27" x14ac:dyDescent="0.35">
      <c r="A2390" s="210" t="s">
        <v>3066</v>
      </c>
      <c r="B2390" s="217">
        <v>132.8862116512241</v>
      </c>
      <c r="C2390" s="211">
        <v>6.7559058282184531E-2</v>
      </c>
      <c r="D2390" s="211">
        <v>0.12616310308084666</v>
      </c>
      <c r="E2390" s="211">
        <v>7.8589481153138643E-2</v>
      </c>
      <c r="F2390" s="211">
        <v>9.7281617164294676E-2</v>
      </c>
      <c r="G2390" s="211">
        <v>0.11894097558066194</v>
      </c>
      <c r="H2390" s="211">
        <v>0.12617718948838846</v>
      </c>
      <c r="I2390" s="211">
        <v>0.48664739364240989</v>
      </c>
      <c r="J2390" s="211">
        <v>0.44571749113162162</v>
      </c>
      <c r="K2390" s="211">
        <v>0.57590409273987975</v>
      </c>
      <c r="L2390" s="211">
        <v>0.27729190877643783</v>
      </c>
      <c r="M2390" s="211">
        <v>0.10230004522891391</v>
      </c>
      <c r="N2390" s="211">
        <v>0.39071811582959748</v>
      </c>
      <c r="O2390" s="211">
        <v>0.63326442162447694</v>
      </c>
      <c r="P2390" s="211">
        <v>6.1876555020374181E-2</v>
      </c>
      <c r="Q2390" s="211">
        <v>7.2401427422945017E-2</v>
      </c>
      <c r="R2390" s="211">
        <v>0.44098938517289255</v>
      </c>
      <c r="S2390" s="211">
        <v>0.28373102806921302</v>
      </c>
      <c r="T2390" s="211">
        <v>0.50345716228119375</v>
      </c>
      <c r="U2390" s="211">
        <v>0.45199036618536564</v>
      </c>
      <c r="V2390" s="211">
        <v>0.12397954555764532</v>
      </c>
      <c r="W2390" s="211">
        <v>0.61019943696848578</v>
      </c>
      <c r="X2390" s="211">
        <v>0.29260758273969417</v>
      </c>
      <c r="Y2390" s="211">
        <v>0.62385806236358932</v>
      </c>
      <c r="Z2390" s="211">
        <v>0.14758835659552819</v>
      </c>
      <c r="AA2390" s="212">
        <v>0.12170497503713551</v>
      </c>
    </row>
    <row r="2391" spans="1:27" x14ac:dyDescent="0.35">
      <c r="A2391" s="210" t="s">
        <v>3067</v>
      </c>
      <c r="B2391" s="217">
        <v>182.71602404868764</v>
      </c>
      <c r="C2391" s="211">
        <v>8.389443354622475E-2</v>
      </c>
      <c r="D2391" s="211">
        <v>0.12458528213690036</v>
      </c>
      <c r="E2391" s="211">
        <v>7.5913773049868308E-2</v>
      </c>
      <c r="F2391" s="211">
        <v>0.10681635832456735</v>
      </c>
      <c r="G2391" s="211">
        <v>0.11577635670757967</v>
      </c>
      <c r="H2391" s="211">
        <v>0.12214204374946275</v>
      </c>
      <c r="I2391" s="211">
        <v>0.5321722242787702</v>
      </c>
      <c r="J2391" s="211">
        <v>0.4422006760176127</v>
      </c>
      <c r="K2391" s="211">
        <v>0.55417428580180683</v>
      </c>
      <c r="L2391" s="211">
        <v>0.27704629861588465</v>
      </c>
      <c r="M2391" s="211">
        <v>9.0602306749113126E-2</v>
      </c>
      <c r="N2391" s="211">
        <v>0.44863978595691056</v>
      </c>
      <c r="O2391" s="211">
        <v>0.6694430464043668</v>
      </c>
      <c r="P2391" s="211">
        <v>6.8052173387361956E-2</v>
      </c>
      <c r="Q2391" s="211">
        <v>4.8291170000573175E-2</v>
      </c>
      <c r="R2391" s="211">
        <v>0.45515526346449431</v>
      </c>
      <c r="S2391" s="211">
        <v>0.31212277886815032</v>
      </c>
      <c r="T2391" s="211">
        <v>0.58598516806805057</v>
      </c>
      <c r="U2391" s="211">
        <v>0.48763128259368949</v>
      </c>
      <c r="V2391" s="211">
        <v>0.18729080319710861</v>
      </c>
      <c r="W2391" s="211">
        <v>0.56251645536103656</v>
      </c>
      <c r="X2391" s="211">
        <v>0.38890753134112171</v>
      </c>
      <c r="Y2391" s="211">
        <v>0.60454537366464678</v>
      </c>
      <c r="Z2391" s="211">
        <v>0.14239208981489612</v>
      </c>
      <c r="AA2391" s="212">
        <v>0.11240450146218807</v>
      </c>
    </row>
    <row r="2392" spans="1:27" x14ac:dyDescent="0.35">
      <c r="A2392" s="210" t="s">
        <v>3068</v>
      </c>
      <c r="B2392" s="217">
        <v>138.81975382143278</v>
      </c>
      <c r="C2392" s="211">
        <v>7.9187195336789001E-2</v>
      </c>
      <c r="D2392" s="211">
        <v>0.12382859177525399</v>
      </c>
      <c r="E2392" s="211">
        <v>7.088914245436552E-2</v>
      </c>
      <c r="F2392" s="211">
        <v>9.2649727531849801E-2</v>
      </c>
      <c r="G2392" s="211">
        <v>0.122906647427126</v>
      </c>
      <c r="H2392" s="211">
        <v>0.12700300914169901</v>
      </c>
      <c r="I2392" s="211">
        <v>0.45201438821603124</v>
      </c>
      <c r="J2392" s="211">
        <v>0.45661659171771218</v>
      </c>
      <c r="K2392" s="211">
        <v>0.60524253647050053</v>
      </c>
      <c r="L2392" s="211">
        <v>0.27675019348081598</v>
      </c>
      <c r="M2392" s="211">
        <v>8.2786249649048529E-2</v>
      </c>
      <c r="N2392" s="211">
        <v>0.44970809661468497</v>
      </c>
      <c r="O2392" s="211">
        <v>0.72326513435275697</v>
      </c>
      <c r="P2392" s="211">
        <v>6.9727660864424321E-2</v>
      </c>
      <c r="Q2392" s="211">
        <v>0.12351513015384866</v>
      </c>
      <c r="R2392" s="211">
        <v>0.48298718998963663</v>
      </c>
      <c r="S2392" s="211">
        <v>0.31072935646972444</v>
      </c>
      <c r="T2392" s="211">
        <v>0.61875448305821079</v>
      </c>
      <c r="U2392" s="211">
        <v>0.39056625678692369</v>
      </c>
      <c r="V2392" s="211">
        <v>0.10146457754325097</v>
      </c>
      <c r="W2392" s="211">
        <v>0.54600346393039922</v>
      </c>
      <c r="X2392" s="211">
        <v>0.32246710243195309</v>
      </c>
      <c r="Y2392" s="211">
        <v>0.69230470733853955</v>
      </c>
      <c r="Z2392" s="211">
        <v>0.14619861733232636</v>
      </c>
      <c r="AA2392" s="212">
        <v>0.11869921094399863</v>
      </c>
    </row>
    <row r="2393" spans="1:27" x14ac:dyDescent="0.35">
      <c r="A2393" s="210" t="s">
        <v>3069</v>
      </c>
      <c r="B2393" s="217">
        <v>131.38373061908715</v>
      </c>
      <c r="C2393" s="211">
        <v>6.4287550927634968E-2</v>
      </c>
      <c r="D2393" s="211">
        <v>0.13326535776171003</v>
      </c>
      <c r="E2393" s="211">
        <v>8.1051497309220344E-2</v>
      </c>
      <c r="F2393" s="211">
        <v>7.5290152465604984E-2</v>
      </c>
      <c r="G2393" s="211">
        <v>0.12454382757084353</v>
      </c>
      <c r="H2393" s="211">
        <v>0.12008817634611038</v>
      </c>
      <c r="I2393" s="211">
        <v>0.4710247106730483</v>
      </c>
      <c r="J2393" s="211">
        <v>0.45218748942477588</v>
      </c>
      <c r="K2393" s="211">
        <v>0.59069250839681364</v>
      </c>
      <c r="L2393" s="211">
        <v>0.27413470675605156</v>
      </c>
      <c r="M2393" s="211">
        <v>9.217221162220357E-2</v>
      </c>
      <c r="N2393" s="211">
        <v>0.45368864938349912</v>
      </c>
      <c r="O2393" s="211">
        <v>0.58885311995278411</v>
      </c>
      <c r="P2393" s="211">
        <v>6.9096129911443135E-2</v>
      </c>
      <c r="Q2393" s="211">
        <v>9.7836851146298059E-2</v>
      </c>
      <c r="R2393" s="211">
        <v>0.46683108139399943</v>
      </c>
      <c r="S2393" s="211">
        <v>0.32034198444952533</v>
      </c>
      <c r="T2393" s="211">
        <v>0.52480403284649069</v>
      </c>
      <c r="U2393" s="211">
        <v>0.45974111930082273</v>
      </c>
      <c r="V2393" s="211">
        <v>7.3097172371119595E-2</v>
      </c>
      <c r="W2393" s="211">
        <v>0.51521306954481028</v>
      </c>
      <c r="X2393" s="211">
        <v>0.22262540526050414</v>
      </c>
      <c r="Y2393" s="211">
        <v>0.61070088012262491</v>
      </c>
      <c r="Z2393" s="211">
        <v>0.14806267902399747</v>
      </c>
      <c r="AA2393" s="212">
        <v>0.11465235530718747</v>
      </c>
    </row>
    <row r="2394" spans="1:27" x14ac:dyDescent="0.35">
      <c r="A2394" s="210" t="s">
        <v>3070</v>
      </c>
      <c r="B2394" s="217">
        <v>164.97547921761841</v>
      </c>
      <c r="C2394" s="211">
        <v>5.8707068207833293E-2</v>
      </c>
      <c r="D2394" s="211">
        <v>0.12593029445834281</v>
      </c>
      <c r="E2394" s="211">
        <v>8.4395870349263505E-2</v>
      </c>
      <c r="F2394" s="211">
        <v>8.7121996908933491E-2</v>
      </c>
      <c r="G2394" s="211">
        <v>0.11312082265292706</v>
      </c>
      <c r="H2394" s="211">
        <v>0.12199407183261078</v>
      </c>
      <c r="I2394" s="211">
        <v>0.48237899154011421</v>
      </c>
      <c r="J2394" s="211">
        <v>0.44660061199151152</v>
      </c>
      <c r="K2394" s="211">
        <v>0.55267893908054455</v>
      </c>
      <c r="L2394" s="211">
        <v>0.28368021154477274</v>
      </c>
      <c r="M2394" s="211">
        <v>0.11514986608579848</v>
      </c>
      <c r="N2394" s="211">
        <v>0.48318727166615494</v>
      </c>
      <c r="O2394" s="211">
        <v>0.68960649055897616</v>
      </c>
      <c r="P2394" s="211">
        <v>6.5881764981045393E-2</v>
      </c>
      <c r="Q2394" s="211">
        <v>0.11344720202088929</v>
      </c>
      <c r="R2394" s="211">
        <v>0.44238611417695378</v>
      </c>
      <c r="S2394" s="211">
        <v>0.28789872068221289</v>
      </c>
      <c r="T2394" s="211">
        <v>0.55629705829975629</v>
      </c>
      <c r="U2394" s="211">
        <v>0.43144990539460015</v>
      </c>
      <c r="V2394" s="211">
        <v>0.14811155837015616</v>
      </c>
      <c r="W2394" s="211">
        <v>0.51789036558765167</v>
      </c>
      <c r="X2394" s="211">
        <v>0.3707828529841431</v>
      </c>
      <c r="Y2394" s="211">
        <v>0.65147087505326073</v>
      </c>
      <c r="Z2394" s="211">
        <v>0.14168263938962553</v>
      </c>
      <c r="AA2394" s="212">
        <v>0.12062785810489286</v>
      </c>
    </row>
    <row r="2395" spans="1:27" x14ac:dyDescent="0.35">
      <c r="A2395" s="210" t="s">
        <v>3071</v>
      </c>
      <c r="B2395" s="217">
        <v>118.2949842813687</v>
      </c>
      <c r="C2395" s="211">
        <v>6.891904531125663E-2</v>
      </c>
      <c r="D2395" s="211">
        <v>0.11830289578887916</v>
      </c>
      <c r="E2395" s="211">
        <v>6.6797169695510389E-2</v>
      </c>
      <c r="F2395" s="211">
        <v>9.8321014090715059E-2</v>
      </c>
      <c r="G2395" s="211">
        <v>0.12051505880128435</v>
      </c>
      <c r="H2395" s="211">
        <v>0.11644611635809635</v>
      </c>
      <c r="I2395" s="211">
        <v>0.50626343657523054</v>
      </c>
      <c r="J2395" s="211">
        <v>0.4613635567090163</v>
      </c>
      <c r="K2395" s="211">
        <v>0.55798724124434551</v>
      </c>
      <c r="L2395" s="211">
        <v>0.27014952693993222</v>
      </c>
      <c r="M2395" s="211">
        <v>9.9157689754615086E-2</v>
      </c>
      <c r="N2395" s="211">
        <v>0.43698276235362177</v>
      </c>
      <c r="O2395" s="211">
        <v>0.69314940957903137</v>
      </c>
      <c r="P2395" s="211">
        <v>6.8511736891085764E-2</v>
      </c>
      <c r="Q2395" s="211">
        <v>8.4980256906002E-2</v>
      </c>
      <c r="R2395" s="211">
        <v>0.46750475769772171</v>
      </c>
      <c r="S2395" s="211">
        <v>0.30307377214390396</v>
      </c>
      <c r="T2395" s="211">
        <v>0.59345228070655354</v>
      </c>
      <c r="U2395" s="211">
        <v>0.39978472432554446</v>
      </c>
      <c r="V2395" s="211">
        <v>6.6073996983743527E-2</v>
      </c>
      <c r="W2395" s="211">
        <v>0.53821480830322366</v>
      </c>
      <c r="X2395" s="211">
        <v>0.25809237400164842</v>
      </c>
      <c r="Y2395" s="211">
        <v>0.72216123803772136</v>
      </c>
      <c r="Z2395" s="211">
        <v>0.14705057429197199</v>
      </c>
      <c r="AA2395" s="212">
        <v>0.11995822815043822</v>
      </c>
    </row>
    <row r="2396" spans="1:27" x14ac:dyDescent="0.35">
      <c r="A2396" s="210" t="s">
        <v>3072</v>
      </c>
      <c r="B2396" s="217">
        <v>110.9451961401349</v>
      </c>
      <c r="C2396" s="211">
        <v>5.1547230228905769E-2</v>
      </c>
      <c r="D2396" s="211">
        <v>0.12683041565564748</v>
      </c>
      <c r="E2396" s="211">
        <v>7.0498541181542237E-2</v>
      </c>
      <c r="F2396" s="211">
        <v>0.10445057915790518</v>
      </c>
      <c r="G2396" s="211">
        <v>0.11985933016092165</v>
      </c>
      <c r="H2396" s="211">
        <v>0.12164424397766711</v>
      </c>
      <c r="I2396" s="211">
        <v>0.47932289300176623</v>
      </c>
      <c r="J2396" s="211">
        <v>0.4457907912897533</v>
      </c>
      <c r="K2396" s="211">
        <v>0.53640543900700377</v>
      </c>
      <c r="L2396" s="211">
        <v>0.27712898494374916</v>
      </c>
      <c r="M2396" s="211">
        <v>0.10296416102814715</v>
      </c>
      <c r="N2396" s="211">
        <v>0.37181817866270139</v>
      </c>
      <c r="O2396" s="211">
        <v>0.72120613774548914</v>
      </c>
      <c r="P2396" s="211">
        <v>6.506345574490574E-2</v>
      </c>
      <c r="Q2396" s="211">
        <v>9.5741771761747446E-2</v>
      </c>
      <c r="R2396" s="211">
        <v>0.38527449029068156</v>
      </c>
      <c r="S2396" s="211">
        <v>0.29291404193739123</v>
      </c>
      <c r="T2396" s="211">
        <v>0.49643159314088608</v>
      </c>
      <c r="U2396" s="211">
        <v>0.51267771814771723</v>
      </c>
      <c r="V2396" s="211">
        <v>6.9332275085835782E-2</v>
      </c>
      <c r="W2396" s="211">
        <v>0.63434720157356583</v>
      </c>
      <c r="X2396" s="211">
        <v>0.36050401497186735</v>
      </c>
      <c r="Y2396" s="211">
        <v>0.56051471527317287</v>
      </c>
      <c r="Z2396" s="211">
        <v>0.14927315645333422</v>
      </c>
      <c r="AA2396" s="212">
        <v>0.1223137615909983</v>
      </c>
    </row>
    <row r="2397" spans="1:27" x14ac:dyDescent="0.35">
      <c r="A2397" s="210" t="s">
        <v>3073</v>
      </c>
      <c r="B2397" s="217">
        <v>116.14005088396644</v>
      </c>
      <c r="C2397" s="211">
        <v>8.1308346456702041E-2</v>
      </c>
      <c r="D2397" s="211">
        <v>0.11742859967529368</v>
      </c>
      <c r="E2397" s="211">
        <v>7.0275655812721563E-2</v>
      </c>
      <c r="F2397" s="211">
        <v>0.11753579497713011</v>
      </c>
      <c r="G2397" s="211">
        <v>0.12496794428591927</v>
      </c>
      <c r="H2397" s="211">
        <v>0.11389335519888202</v>
      </c>
      <c r="I2397" s="211">
        <v>0.48475322155948475</v>
      </c>
      <c r="J2397" s="211">
        <v>0.45143410208224927</v>
      </c>
      <c r="K2397" s="211">
        <v>0.56830076131190954</v>
      </c>
      <c r="L2397" s="211">
        <v>0.27023787275393624</v>
      </c>
      <c r="M2397" s="211">
        <v>9.4126594863505858E-2</v>
      </c>
      <c r="N2397" s="211">
        <v>0.44698587669925782</v>
      </c>
      <c r="O2397" s="211">
        <v>0.73305603498040028</v>
      </c>
      <c r="P2397" s="211">
        <v>6.6679129227677034E-2</v>
      </c>
      <c r="Q2397" s="211">
        <v>8.7206561086166118E-2</v>
      </c>
      <c r="R2397" s="211">
        <v>0.37053837127698808</v>
      </c>
      <c r="S2397" s="211">
        <v>0.31651961091643016</v>
      </c>
      <c r="T2397" s="211">
        <v>0.49765061272317779</v>
      </c>
      <c r="U2397" s="211">
        <v>0.35426116794130141</v>
      </c>
      <c r="V2397" s="211">
        <v>0.10427025767784175</v>
      </c>
      <c r="W2397" s="211">
        <v>0.51633968634296268</v>
      </c>
      <c r="X2397" s="211">
        <v>0.35042293861277007</v>
      </c>
      <c r="Y2397" s="211">
        <v>0.65352053760565687</v>
      </c>
      <c r="Z2397" s="211">
        <v>0.14587550571127747</v>
      </c>
      <c r="AA2397" s="212">
        <v>0.12571028315849445</v>
      </c>
    </row>
    <row r="2398" spans="1:27" x14ac:dyDescent="0.35">
      <c r="A2398" s="210" t="s">
        <v>3074</v>
      </c>
      <c r="B2398" s="217">
        <v>179.4747871109314</v>
      </c>
      <c r="C2398" s="211">
        <v>5.3905644460006147E-2</v>
      </c>
      <c r="D2398" s="211">
        <v>0.12279898994608374</v>
      </c>
      <c r="E2398" s="211">
        <v>8.3243486965818972E-2</v>
      </c>
      <c r="F2398" s="211">
        <v>8.5435449311090317E-2</v>
      </c>
      <c r="G2398" s="211">
        <v>0.11816605000033178</v>
      </c>
      <c r="H2398" s="211">
        <v>0.11754113716522893</v>
      </c>
      <c r="I2398" s="211">
        <v>0.48679337743604995</v>
      </c>
      <c r="J2398" s="211">
        <v>0.44049453473504618</v>
      </c>
      <c r="K2398" s="211">
        <v>0.60151794325794017</v>
      </c>
      <c r="L2398" s="211">
        <v>0.27470646371069168</v>
      </c>
      <c r="M2398" s="211">
        <v>9.7705271416138259E-2</v>
      </c>
      <c r="N2398" s="211">
        <v>0.40704379327437112</v>
      </c>
      <c r="O2398" s="211">
        <v>0.68565266585728457</v>
      </c>
      <c r="P2398" s="211">
        <v>6.7669250596037678E-2</v>
      </c>
      <c r="Q2398" s="211">
        <v>4.9552266254162938E-2</v>
      </c>
      <c r="R2398" s="211">
        <v>0.39191081583835957</v>
      </c>
      <c r="S2398" s="211">
        <v>0.29245964310150363</v>
      </c>
      <c r="T2398" s="211">
        <v>0.60290659861928486</v>
      </c>
      <c r="U2398" s="211">
        <v>0.49250887961837236</v>
      </c>
      <c r="V2398" s="211">
        <v>0.1893570059663128</v>
      </c>
      <c r="W2398" s="211">
        <v>0.54297412090516284</v>
      </c>
      <c r="X2398" s="211">
        <v>0.34789983090318716</v>
      </c>
      <c r="Y2398" s="211">
        <v>0.62014917018263804</v>
      </c>
      <c r="Z2398" s="211">
        <v>0.14378306210962544</v>
      </c>
      <c r="AA2398" s="212">
        <v>0.12004496145188492</v>
      </c>
    </row>
    <row r="2399" spans="1:27" x14ac:dyDescent="0.35">
      <c r="A2399" s="210" t="s">
        <v>3075</v>
      </c>
      <c r="B2399" s="217">
        <v>115.47158460462882</v>
      </c>
      <c r="C2399" s="211">
        <v>5.7717263307819559E-2</v>
      </c>
      <c r="D2399" s="211">
        <v>0.12665448340482879</v>
      </c>
      <c r="E2399" s="211">
        <v>7.3288417503169459E-2</v>
      </c>
      <c r="F2399" s="211">
        <v>6.8511590256378527E-2</v>
      </c>
      <c r="G2399" s="211">
        <v>0.11562393016057462</v>
      </c>
      <c r="H2399" s="211">
        <v>0.1081104273007174</v>
      </c>
      <c r="I2399" s="211">
        <v>0.47682808851699154</v>
      </c>
      <c r="J2399" s="211">
        <v>0.39920520717985969</v>
      </c>
      <c r="K2399" s="211">
        <v>0.59165684426295917</v>
      </c>
      <c r="L2399" s="211">
        <v>0.27930784058713731</v>
      </c>
      <c r="M2399" s="211">
        <v>9.5962346149771921E-2</v>
      </c>
      <c r="N2399" s="211">
        <v>0.41722146036726315</v>
      </c>
      <c r="O2399" s="211">
        <v>0.58841366884361557</v>
      </c>
      <c r="P2399" s="211">
        <v>6.4297740843157355E-2</v>
      </c>
      <c r="Q2399" s="211">
        <v>6.3607457168609868E-2</v>
      </c>
      <c r="R2399" s="211">
        <v>0.45837661313209604</v>
      </c>
      <c r="S2399" s="211">
        <v>0.37894896972274283</v>
      </c>
      <c r="T2399" s="211">
        <v>0.54616442943406751</v>
      </c>
      <c r="U2399" s="211">
        <v>0.36226090011036577</v>
      </c>
      <c r="V2399" s="211">
        <v>6.2922746502339921E-2</v>
      </c>
      <c r="W2399" s="211">
        <v>0.5164359489336724</v>
      </c>
      <c r="X2399" s="211">
        <v>0.39877397144035026</v>
      </c>
      <c r="Y2399" s="211">
        <v>0.74913766292077566</v>
      </c>
      <c r="Z2399" s="211">
        <v>0.14688194868462354</v>
      </c>
      <c r="AA2399" s="212">
        <v>0.11367393881096444</v>
      </c>
    </row>
    <row r="2400" spans="1:27" x14ac:dyDescent="0.35">
      <c r="A2400" s="210" t="s">
        <v>3076</v>
      </c>
      <c r="B2400" s="217">
        <v>122.97449792685374</v>
      </c>
      <c r="C2400" s="211">
        <v>5.5563377143862371E-2</v>
      </c>
      <c r="D2400" s="211">
        <v>0.11545306440294256</v>
      </c>
      <c r="E2400" s="211">
        <v>8.1939915465202781E-2</v>
      </c>
      <c r="F2400" s="211">
        <v>8.716809869341198E-2</v>
      </c>
      <c r="G2400" s="211">
        <v>0.11747302900869303</v>
      </c>
      <c r="H2400" s="211">
        <v>0.10443140025079897</v>
      </c>
      <c r="I2400" s="211">
        <v>0.47548309789181314</v>
      </c>
      <c r="J2400" s="211">
        <v>0.4070241280223092</v>
      </c>
      <c r="K2400" s="211">
        <v>0.56098948915036884</v>
      </c>
      <c r="L2400" s="211">
        <v>0.28304001525553069</v>
      </c>
      <c r="M2400" s="211">
        <v>0.10052882174194444</v>
      </c>
      <c r="N2400" s="211">
        <v>0.37321827496909044</v>
      </c>
      <c r="O2400" s="211">
        <v>0.70817406671014815</v>
      </c>
      <c r="P2400" s="211">
        <v>6.2340228322177726E-2</v>
      </c>
      <c r="Q2400" s="211">
        <v>7.6927110205169513E-2</v>
      </c>
      <c r="R2400" s="211">
        <v>0.47194543179514947</v>
      </c>
      <c r="S2400" s="211">
        <v>0.30474306166358578</v>
      </c>
      <c r="T2400" s="211">
        <v>0.57849291886510601</v>
      </c>
      <c r="U2400" s="211">
        <v>0.41512307048181529</v>
      </c>
      <c r="V2400" s="211">
        <v>0.1040939506134551</v>
      </c>
      <c r="W2400" s="211">
        <v>0.54943366863929977</v>
      </c>
      <c r="X2400" s="211">
        <v>0.27838492534600662</v>
      </c>
      <c r="Y2400" s="211">
        <v>0.6558641138332717</v>
      </c>
      <c r="Z2400" s="211">
        <v>0.14814103257441488</v>
      </c>
      <c r="AA2400" s="212">
        <v>0.12367384655695424</v>
      </c>
    </row>
    <row r="2401" spans="1:27" x14ac:dyDescent="0.35">
      <c r="A2401" s="210" t="s">
        <v>3077</v>
      </c>
      <c r="B2401" s="217">
        <v>126.85562959199345</v>
      </c>
      <c r="C2401" s="211">
        <v>5.5684042505000503E-2</v>
      </c>
      <c r="D2401" s="211">
        <v>0.12211176156041827</v>
      </c>
      <c r="E2401" s="211">
        <v>8.4153487006000352E-2</v>
      </c>
      <c r="F2401" s="211">
        <v>0.11403350437050491</v>
      </c>
      <c r="G2401" s="211">
        <v>0.11396107639702757</v>
      </c>
      <c r="H2401" s="211">
        <v>0.11009248005615388</v>
      </c>
      <c r="I2401" s="211">
        <v>0.43885684677201792</v>
      </c>
      <c r="J2401" s="211">
        <v>0.42541332141966992</v>
      </c>
      <c r="K2401" s="211">
        <v>0.62003041799750103</v>
      </c>
      <c r="L2401" s="211">
        <v>0.27652843592086135</v>
      </c>
      <c r="M2401" s="211">
        <v>8.6733364074743205E-2</v>
      </c>
      <c r="N2401" s="211">
        <v>0.42071275848598577</v>
      </c>
      <c r="O2401" s="211">
        <v>0.67654352562124875</v>
      </c>
      <c r="P2401" s="211">
        <v>7.2083059926789567E-2</v>
      </c>
      <c r="Q2401" s="211">
        <v>9.2119523469764916E-2</v>
      </c>
      <c r="R2401" s="211">
        <v>0.39359187918036986</v>
      </c>
      <c r="S2401" s="211">
        <v>0.36446765568985762</v>
      </c>
      <c r="T2401" s="211">
        <v>0.5038634597768219</v>
      </c>
      <c r="U2401" s="211">
        <v>0.42541841220537968</v>
      </c>
      <c r="V2401" s="211">
        <v>6.8036215845265702E-2</v>
      </c>
      <c r="W2401" s="211">
        <v>0.5453692304866492</v>
      </c>
      <c r="X2401" s="211">
        <v>0.31428853767893455</v>
      </c>
      <c r="Y2401" s="211">
        <v>0.65742167745168001</v>
      </c>
      <c r="Z2401" s="211">
        <v>0.14417715232676687</v>
      </c>
      <c r="AA2401" s="212">
        <v>0.11783456443271206</v>
      </c>
    </row>
    <row r="2402" spans="1:27" x14ac:dyDescent="0.35">
      <c r="A2402" s="210" t="s">
        <v>3078</v>
      </c>
      <c r="B2402" s="217">
        <v>125.61464865579246</v>
      </c>
      <c r="C2402" s="211">
        <v>6.6516295519032084E-2</v>
      </c>
      <c r="D2402" s="211">
        <v>0.12850588080173486</v>
      </c>
      <c r="E2402" s="211">
        <v>7.9908958615817385E-2</v>
      </c>
      <c r="F2402" s="211">
        <v>8.2393898495253415E-2</v>
      </c>
      <c r="G2402" s="211">
        <v>0.12206903582845752</v>
      </c>
      <c r="H2402" s="211">
        <v>0.1149242044592847</v>
      </c>
      <c r="I2402" s="211">
        <v>0.48560785729197442</v>
      </c>
      <c r="J2402" s="211">
        <v>0.42689482342841994</v>
      </c>
      <c r="K2402" s="211">
        <v>0.55441648780809505</v>
      </c>
      <c r="L2402" s="211">
        <v>0.27718627036458499</v>
      </c>
      <c r="M2402" s="211">
        <v>9.5410714525916943E-2</v>
      </c>
      <c r="N2402" s="211">
        <v>0.35954164811305234</v>
      </c>
      <c r="O2402" s="211">
        <v>0.75283742456882974</v>
      </c>
      <c r="P2402" s="211">
        <v>6.844978554265585E-2</v>
      </c>
      <c r="Q2402" s="211">
        <v>0.11403198426362081</v>
      </c>
      <c r="R2402" s="211">
        <v>0.44170720594042334</v>
      </c>
      <c r="S2402" s="211">
        <v>0.40413630189095456</v>
      </c>
      <c r="T2402" s="211">
        <v>0.54579475129382959</v>
      </c>
      <c r="U2402" s="211">
        <v>0.39026474788406285</v>
      </c>
      <c r="V2402" s="211">
        <v>0.12146347605771782</v>
      </c>
      <c r="W2402" s="211">
        <v>0.56586140066013024</v>
      </c>
      <c r="X2402" s="211">
        <v>0.41799297691685394</v>
      </c>
      <c r="Y2402" s="211">
        <v>0.51829318338508645</v>
      </c>
      <c r="Z2402" s="211">
        <v>0.14860899255259027</v>
      </c>
      <c r="AA2402" s="212">
        <v>0.12404206072271591</v>
      </c>
    </row>
    <row r="2403" spans="1:27" x14ac:dyDescent="0.35">
      <c r="A2403" s="210" t="s">
        <v>3079</v>
      </c>
      <c r="B2403" s="217">
        <v>111.40190301625752</v>
      </c>
      <c r="C2403" s="211">
        <v>6.15642994371733E-2</v>
      </c>
      <c r="D2403" s="211">
        <v>0.12793422703278218</v>
      </c>
      <c r="E2403" s="211">
        <v>7.2652372456584138E-2</v>
      </c>
      <c r="F2403" s="211">
        <v>0.11692804249920882</v>
      </c>
      <c r="G2403" s="211">
        <v>0.11856604318607863</v>
      </c>
      <c r="H2403" s="211">
        <v>0.11933845149731548</v>
      </c>
      <c r="I2403" s="211">
        <v>0.51980078639253713</v>
      </c>
      <c r="J2403" s="211">
        <v>0.45611242066005542</v>
      </c>
      <c r="K2403" s="211">
        <v>0.64269729347952698</v>
      </c>
      <c r="L2403" s="211">
        <v>0.2740157430323783</v>
      </c>
      <c r="M2403" s="211">
        <v>7.5837467299442574E-2</v>
      </c>
      <c r="N2403" s="211">
        <v>0.34881869906383017</v>
      </c>
      <c r="O2403" s="211">
        <v>0.65692696293278185</v>
      </c>
      <c r="P2403" s="211">
        <v>6.7543337310808138E-2</v>
      </c>
      <c r="Q2403" s="211">
        <v>0.10233719043818404</v>
      </c>
      <c r="R2403" s="211">
        <v>0.42873516320022953</v>
      </c>
      <c r="S2403" s="211">
        <v>0.33871793284412488</v>
      </c>
      <c r="T2403" s="211">
        <v>0.5900347969093952</v>
      </c>
      <c r="U2403" s="211">
        <v>0.33315016421224664</v>
      </c>
      <c r="V2403" s="211">
        <v>8.045855711223264E-2</v>
      </c>
      <c r="W2403" s="211">
        <v>0.58343546976899674</v>
      </c>
      <c r="X2403" s="211">
        <v>0.36371477503288852</v>
      </c>
      <c r="Y2403" s="211">
        <v>0.67858039855559316</v>
      </c>
      <c r="Z2403" s="211">
        <v>0.14959371353690529</v>
      </c>
      <c r="AA2403" s="212">
        <v>0.1222018848159071</v>
      </c>
    </row>
    <row r="2404" spans="1:27" x14ac:dyDescent="0.35">
      <c r="A2404" s="210" t="s">
        <v>3080</v>
      </c>
      <c r="B2404" s="217">
        <v>115.63061329598141</v>
      </c>
      <c r="C2404" s="211">
        <v>5.5354949445585055E-2</v>
      </c>
      <c r="D2404" s="211">
        <v>0.12426988769894159</v>
      </c>
      <c r="E2404" s="211">
        <v>7.3026497164146109E-2</v>
      </c>
      <c r="F2404" s="211">
        <v>0.10460223991314727</v>
      </c>
      <c r="G2404" s="211">
        <v>0.12089676606288977</v>
      </c>
      <c r="H2404" s="211">
        <v>0.11818527586522012</v>
      </c>
      <c r="I2404" s="211">
        <v>0.48806427104309291</v>
      </c>
      <c r="J2404" s="211">
        <v>0.44369825868699908</v>
      </c>
      <c r="K2404" s="211">
        <v>0.56098341373714589</v>
      </c>
      <c r="L2404" s="211">
        <v>0.27418973342029418</v>
      </c>
      <c r="M2404" s="211">
        <v>0.11873838522737262</v>
      </c>
      <c r="N2404" s="211">
        <v>0.43952631032972056</v>
      </c>
      <c r="O2404" s="211">
        <v>0.70449558515786459</v>
      </c>
      <c r="P2404" s="211">
        <v>6.3356658330038521E-2</v>
      </c>
      <c r="Q2404" s="211">
        <v>0.11108984943559613</v>
      </c>
      <c r="R2404" s="211">
        <v>0.37672183444469576</v>
      </c>
      <c r="S2404" s="211">
        <v>0.36379659580025414</v>
      </c>
      <c r="T2404" s="211">
        <v>0.55290248942136055</v>
      </c>
      <c r="U2404" s="211">
        <v>0.45438894226057935</v>
      </c>
      <c r="V2404" s="211">
        <v>5.9909628297160206E-2</v>
      </c>
      <c r="W2404" s="211">
        <v>0.59560195115822212</v>
      </c>
      <c r="X2404" s="211">
        <v>0.32734582495491443</v>
      </c>
      <c r="Y2404" s="211">
        <v>0.68155247082058423</v>
      </c>
      <c r="Z2404" s="211">
        <v>0.14820229822776421</v>
      </c>
      <c r="AA2404" s="212">
        <v>0.12562145690167065</v>
      </c>
    </row>
    <row r="2405" spans="1:27" x14ac:dyDescent="0.35">
      <c r="A2405" s="210" t="s">
        <v>3081</v>
      </c>
      <c r="B2405" s="217">
        <v>169.42081022263568</v>
      </c>
      <c r="C2405" s="211">
        <v>8.0796266452322643E-2</v>
      </c>
      <c r="D2405" s="211">
        <v>0.13157187858162236</v>
      </c>
      <c r="E2405" s="211">
        <v>8.1919604508901483E-2</v>
      </c>
      <c r="F2405" s="211">
        <v>8.8901772903814416E-2</v>
      </c>
      <c r="G2405" s="211">
        <v>0.11813206404952674</v>
      </c>
      <c r="H2405" s="211">
        <v>0.12089264264797195</v>
      </c>
      <c r="I2405" s="211">
        <v>0.52780382146814819</v>
      </c>
      <c r="J2405" s="211">
        <v>0.40607605151474346</v>
      </c>
      <c r="K2405" s="211">
        <v>0.56205469840089228</v>
      </c>
      <c r="L2405" s="211">
        <v>0.27079932338885843</v>
      </c>
      <c r="M2405" s="211">
        <v>9.065322931980388E-2</v>
      </c>
      <c r="N2405" s="211">
        <v>0.53100485421555732</v>
      </c>
      <c r="O2405" s="211">
        <v>0.62790782328395223</v>
      </c>
      <c r="P2405" s="211">
        <v>7.4183407381904654E-2</v>
      </c>
      <c r="Q2405" s="211">
        <v>0.13843829634151533</v>
      </c>
      <c r="R2405" s="211">
        <v>0.42711965294211668</v>
      </c>
      <c r="S2405" s="211">
        <v>0.35214188624238696</v>
      </c>
      <c r="T2405" s="211">
        <v>0.57247589421981027</v>
      </c>
      <c r="U2405" s="211">
        <v>0.53218837194563773</v>
      </c>
      <c r="V2405" s="211">
        <v>0.14808468291018223</v>
      </c>
      <c r="W2405" s="211">
        <v>0.57851722012533191</v>
      </c>
      <c r="X2405" s="211">
        <v>0.29688335788930292</v>
      </c>
      <c r="Y2405" s="211">
        <v>0.60803671869947928</v>
      </c>
      <c r="Z2405" s="211">
        <v>0.14783982280561481</v>
      </c>
      <c r="AA2405" s="212">
        <v>0.12546206645181301</v>
      </c>
    </row>
    <row r="2406" spans="1:27" x14ac:dyDescent="0.35">
      <c r="A2406" s="210" t="s">
        <v>3082</v>
      </c>
      <c r="B2406" s="217">
        <v>126.82172577295241</v>
      </c>
      <c r="C2406" s="211">
        <v>6.7236214276882686E-2</v>
      </c>
      <c r="D2406" s="211">
        <v>0.13069005896218566</v>
      </c>
      <c r="E2406" s="211">
        <v>7.4558565623181236E-2</v>
      </c>
      <c r="F2406" s="211">
        <v>0.11376737025846638</v>
      </c>
      <c r="G2406" s="211">
        <v>0.12293226420674232</v>
      </c>
      <c r="H2406" s="211">
        <v>0.11811392866789762</v>
      </c>
      <c r="I2406" s="211">
        <v>0.46625019132191281</v>
      </c>
      <c r="J2406" s="211">
        <v>0.43322810699320424</v>
      </c>
      <c r="K2406" s="211">
        <v>0.62500917156059055</v>
      </c>
      <c r="L2406" s="211">
        <v>0.27716301372624663</v>
      </c>
      <c r="M2406" s="211">
        <v>0.10135043439618596</v>
      </c>
      <c r="N2406" s="211">
        <v>0.42595236851495122</v>
      </c>
      <c r="O2406" s="211">
        <v>0.64108171025268323</v>
      </c>
      <c r="P2406" s="211">
        <v>7.4472507815585148E-2</v>
      </c>
      <c r="Q2406" s="211">
        <v>5.6636079007241852E-2</v>
      </c>
      <c r="R2406" s="211">
        <v>0.45170167318808757</v>
      </c>
      <c r="S2406" s="211">
        <v>0.36428150260504172</v>
      </c>
      <c r="T2406" s="211">
        <v>0.55520868810791157</v>
      </c>
      <c r="U2406" s="211">
        <v>0.53061317370438799</v>
      </c>
      <c r="V2406" s="211">
        <v>5.7410927755427638E-2</v>
      </c>
      <c r="W2406" s="211">
        <v>0.55109506239886219</v>
      </c>
      <c r="X2406" s="211">
        <v>0.32136069104899156</v>
      </c>
      <c r="Y2406" s="211">
        <v>0.5718283912811799</v>
      </c>
      <c r="Z2406" s="211">
        <v>0.14684868600722378</v>
      </c>
      <c r="AA2406" s="212">
        <v>0.12072897807535411</v>
      </c>
    </row>
    <row r="2407" spans="1:27" x14ac:dyDescent="0.35">
      <c r="A2407" s="210" t="s">
        <v>3083</v>
      </c>
      <c r="B2407" s="217">
        <v>133.00349378358166</v>
      </c>
      <c r="C2407" s="211">
        <v>6.8497480543945694E-2</v>
      </c>
      <c r="D2407" s="211">
        <v>0.11717132672142755</v>
      </c>
      <c r="E2407" s="211">
        <v>7.8746376082711719E-2</v>
      </c>
      <c r="F2407" s="211">
        <v>0.10024051553812002</v>
      </c>
      <c r="G2407" s="211">
        <v>0.12011773595737246</v>
      </c>
      <c r="H2407" s="211">
        <v>0.11237795929261243</v>
      </c>
      <c r="I2407" s="211">
        <v>0.50526822952256556</v>
      </c>
      <c r="J2407" s="211">
        <v>0.48142893813335247</v>
      </c>
      <c r="K2407" s="211">
        <v>0.5686547986832946</v>
      </c>
      <c r="L2407" s="211">
        <v>0.27448273414555069</v>
      </c>
      <c r="M2407" s="211">
        <v>8.8118497150644653E-2</v>
      </c>
      <c r="N2407" s="211">
        <v>0.4015309668159085</v>
      </c>
      <c r="O2407" s="211">
        <v>0.66424704014327929</v>
      </c>
      <c r="P2407" s="211">
        <v>6.8306935536403338E-2</v>
      </c>
      <c r="Q2407" s="211">
        <v>8.4680314526777212E-2</v>
      </c>
      <c r="R2407" s="211">
        <v>0.46257464185097807</v>
      </c>
      <c r="S2407" s="211">
        <v>0.33541904622941532</v>
      </c>
      <c r="T2407" s="211">
        <v>0.57892505786447568</v>
      </c>
      <c r="U2407" s="211">
        <v>0.36976631064996374</v>
      </c>
      <c r="V2407" s="211">
        <v>0.11377773438185265</v>
      </c>
      <c r="W2407" s="211">
        <v>0.54643121211901591</v>
      </c>
      <c r="X2407" s="211">
        <v>0.29271515806596177</v>
      </c>
      <c r="Y2407" s="211">
        <v>0.66785924477224867</v>
      </c>
      <c r="Z2407" s="211">
        <v>0.14991848006835581</v>
      </c>
      <c r="AA2407" s="212">
        <v>0.11816636413223615</v>
      </c>
    </row>
    <row r="2408" spans="1:27" x14ac:dyDescent="0.35">
      <c r="A2408" s="210" t="s">
        <v>3084</v>
      </c>
      <c r="B2408" s="217">
        <v>130.66992696218995</v>
      </c>
      <c r="C2408" s="211">
        <v>6.5416216495299023E-2</v>
      </c>
      <c r="D2408" s="211">
        <v>0.12883457294038547</v>
      </c>
      <c r="E2408" s="211">
        <v>6.96538729995103E-2</v>
      </c>
      <c r="F2408" s="211">
        <v>0.1128417476314057</v>
      </c>
      <c r="G2408" s="211">
        <v>0.12453007146149436</v>
      </c>
      <c r="H2408" s="211">
        <v>0.11659996735370974</v>
      </c>
      <c r="I2408" s="211">
        <v>0.46863482422340696</v>
      </c>
      <c r="J2408" s="211">
        <v>0.41650601204221505</v>
      </c>
      <c r="K2408" s="211">
        <v>0.59230854897072771</v>
      </c>
      <c r="L2408" s="211">
        <v>0.27799560323628281</v>
      </c>
      <c r="M2408" s="211">
        <v>9.2527175753222904E-2</v>
      </c>
      <c r="N2408" s="211">
        <v>0.48990077397409498</v>
      </c>
      <c r="O2408" s="211">
        <v>0.75489769743818946</v>
      </c>
      <c r="P2408" s="211">
        <v>6.6727032821179394E-2</v>
      </c>
      <c r="Q2408" s="211">
        <v>7.0328497093279124E-2</v>
      </c>
      <c r="R2408" s="211">
        <v>0.4228359542519019</v>
      </c>
      <c r="S2408" s="211">
        <v>0.26541861172296899</v>
      </c>
      <c r="T2408" s="211">
        <v>0.51090233883686209</v>
      </c>
      <c r="U2408" s="211">
        <v>0.47912063817611505</v>
      </c>
      <c r="V2408" s="211">
        <v>8.9959106726047136E-2</v>
      </c>
      <c r="W2408" s="211">
        <v>0.64810636903845742</v>
      </c>
      <c r="X2408" s="211">
        <v>0.33157940654433871</v>
      </c>
      <c r="Y2408" s="211">
        <v>0.6225288704504941</v>
      </c>
      <c r="Z2408" s="211">
        <v>0.1392767339688</v>
      </c>
      <c r="AA2408" s="212">
        <v>0.1193714328023157</v>
      </c>
    </row>
    <row r="2409" spans="1:27" x14ac:dyDescent="0.35">
      <c r="A2409" s="210" t="s">
        <v>3085</v>
      </c>
      <c r="B2409" s="217">
        <v>117.74391809335998</v>
      </c>
      <c r="C2409" s="211">
        <v>6.3965848918555335E-2</v>
      </c>
      <c r="D2409" s="211">
        <v>0.12760496874190172</v>
      </c>
      <c r="E2409" s="211">
        <v>7.7427090765936901E-2</v>
      </c>
      <c r="F2409" s="211">
        <v>8.499615239833086E-2</v>
      </c>
      <c r="G2409" s="211">
        <v>0.12698808918063431</v>
      </c>
      <c r="H2409" s="211">
        <v>0.12412075934849275</v>
      </c>
      <c r="I2409" s="211">
        <v>0.49925101683193163</v>
      </c>
      <c r="J2409" s="211">
        <v>0.46580762912912466</v>
      </c>
      <c r="K2409" s="211">
        <v>0.62691038338034166</v>
      </c>
      <c r="L2409" s="211">
        <v>0.27442583367343487</v>
      </c>
      <c r="M2409" s="211">
        <v>8.8193409619647556E-2</v>
      </c>
      <c r="N2409" s="211">
        <v>0.39969823982431896</v>
      </c>
      <c r="O2409" s="211">
        <v>0.60495933951093783</v>
      </c>
      <c r="P2409" s="211">
        <v>6.938477739905069E-2</v>
      </c>
      <c r="Q2409" s="211">
        <v>0.12507551152325599</v>
      </c>
      <c r="R2409" s="211">
        <v>0.40654674941383095</v>
      </c>
      <c r="S2409" s="211">
        <v>0.35612657459578878</v>
      </c>
      <c r="T2409" s="211">
        <v>0.5436448640205227</v>
      </c>
      <c r="U2409" s="211">
        <v>0.31241484833580907</v>
      </c>
      <c r="V2409" s="211">
        <v>8.67839168197896E-2</v>
      </c>
      <c r="W2409" s="211">
        <v>0.55551960775173315</v>
      </c>
      <c r="X2409" s="211">
        <v>0.36468312396915703</v>
      </c>
      <c r="Y2409" s="211">
        <v>0.68732478696814225</v>
      </c>
      <c r="Z2409" s="211">
        <v>0.14705108009010281</v>
      </c>
      <c r="AA2409" s="212">
        <v>0.12302916230537125</v>
      </c>
    </row>
    <row r="2410" spans="1:27" x14ac:dyDescent="0.35">
      <c r="A2410" s="210" t="s">
        <v>3086</v>
      </c>
      <c r="B2410" s="217">
        <v>132.92082245354825</v>
      </c>
      <c r="C2410" s="211">
        <v>4.9365410331368237E-2</v>
      </c>
      <c r="D2410" s="211">
        <v>0.12186684156103388</v>
      </c>
      <c r="E2410" s="211">
        <v>7.1810009300304678E-2</v>
      </c>
      <c r="F2410" s="211">
        <v>8.0556136536994005E-2</v>
      </c>
      <c r="G2410" s="211">
        <v>0.11858683958196091</v>
      </c>
      <c r="H2410" s="211">
        <v>0.11792185009376008</v>
      </c>
      <c r="I2410" s="211">
        <v>0.52474537579203118</v>
      </c>
      <c r="J2410" s="211">
        <v>0.43062624015077366</v>
      </c>
      <c r="K2410" s="211">
        <v>0.61261982126243431</v>
      </c>
      <c r="L2410" s="211">
        <v>0.26699898435927449</v>
      </c>
      <c r="M2410" s="211">
        <v>9.331007782535071E-2</v>
      </c>
      <c r="N2410" s="211">
        <v>0.38783082709765621</v>
      </c>
      <c r="O2410" s="211">
        <v>0.63787081242673971</v>
      </c>
      <c r="P2410" s="211">
        <v>6.9812024386893462E-2</v>
      </c>
      <c r="Q2410" s="211">
        <v>5.4228720902657443E-2</v>
      </c>
      <c r="R2410" s="211">
        <v>0.46550109337199874</v>
      </c>
      <c r="S2410" s="211">
        <v>0.33702017572819998</v>
      </c>
      <c r="T2410" s="211">
        <v>0.6119660867124499</v>
      </c>
      <c r="U2410" s="211">
        <v>0.45791553608008229</v>
      </c>
      <c r="V2410" s="211">
        <v>9.7181683871296234E-2</v>
      </c>
      <c r="W2410" s="211">
        <v>0.64682874438983096</v>
      </c>
      <c r="X2410" s="211">
        <v>0.37244597046279815</v>
      </c>
      <c r="Y2410" s="211">
        <v>0.69366996174815287</v>
      </c>
      <c r="Z2410" s="211">
        <v>0.14551490091911065</v>
      </c>
      <c r="AA2410" s="212">
        <v>0.1235355924661561</v>
      </c>
    </row>
    <row r="2411" spans="1:27" x14ac:dyDescent="0.35">
      <c r="A2411" s="210" t="s">
        <v>3087</v>
      </c>
      <c r="B2411" s="217">
        <v>157.33242540289928</v>
      </c>
      <c r="C2411" s="211">
        <v>5.7131208987620474E-2</v>
      </c>
      <c r="D2411" s="211">
        <v>0.12941891768660058</v>
      </c>
      <c r="E2411" s="211">
        <v>8.1256629621606694E-2</v>
      </c>
      <c r="F2411" s="211">
        <v>9.6244579568692909E-2</v>
      </c>
      <c r="G2411" s="211">
        <v>0.12314714275321331</v>
      </c>
      <c r="H2411" s="211">
        <v>0.11843563126751376</v>
      </c>
      <c r="I2411" s="211">
        <v>0.45104325283477159</v>
      </c>
      <c r="J2411" s="211">
        <v>0.45466366693610472</v>
      </c>
      <c r="K2411" s="211">
        <v>0.61324297784624093</v>
      </c>
      <c r="L2411" s="211">
        <v>0.26967427822255147</v>
      </c>
      <c r="M2411" s="211">
        <v>8.6951547219332528E-2</v>
      </c>
      <c r="N2411" s="211">
        <v>0.54700614161583816</v>
      </c>
      <c r="O2411" s="211">
        <v>0.6567641269061717</v>
      </c>
      <c r="P2411" s="211">
        <v>7.2658213299393426E-2</v>
      </c>
      <c r="Q2411" s="211">
        <v>0.13853455576361046</v>
      </c>
      <c r="R2411" s="211">
        <v>0.47675243805213546</v>
      </c>
      <c r="S2411" s="211">
        <v>0.36870479931182853</v>
      </c>
      <c r="T2411" s="211">
        <v>0.58734231695658523</v>
      </c>
      <c r="U2411" s="211">
        <v>0.43493100600880652</v>
      </c>
      <c r="V2411" s="211">
        <v>0.12187549297929555</v>
      </c>
      <c r="W2411" s="211">
        <v>0.60646302960445142</v>
      </c>
      <c r="X2411" s="211">
        <v>0.34104549348695729</v>
      </c>
      <c r="Y2411" s="211">
        <v>0.60026096662197037</v>
      </c>
      <c r="Z2411" s="211">
        <v>0.14693085165434386</v>
      </c>
      <c r="AA2411" s="212">
        <v>0.12089111524318191</v>
      </c>
    </row>
    <row r="2412" spans="1:27" x14ac:dyDescent="0.35">
      <c r="A2412" s="210" t="s">
        <v>3088</v>
      </c>
      <c r="B2412" s="217">
        <v>143.31113976856616</v>
      </c>
      <c r="C2412" s="211">
        <v>6.2929953194931165E-2</v>
      </c>
      <c r="D2412" s="211">
        <v>0.12262459060553277</v>
      </c>
      <c r="E2412" s="211">
        <v>7.3744149051121352E-2</v>
      </c>
      <c r="F2412" s="211">
        <v>0.10655163681714802</v>
      </c>
      <c r="G2412" s="211">
        <v>0.12063242346056643</v>
      </c>
      <c r="H2412" s="211">
        <v>0.11579558326680658</v>
      </c>
      <c r="I2412" s="211">
        <v>0.52040031339092074</v>
      </c>
      <c r="J2412" s="211">
        <v>0.45044610693829407</v>
      </c>
      <c r="K2412" s="211">
        <v>0.57086086915015277</v>
      </c>
      <c r="L2412" s="211">
        <v>0.27241348174347818</v>
      </c>
      <c r="M2412" s="211">
        <v>0.10986967362996213</v>
      </c>
      <c r="N2412" s="211">
        <v>0.37012185276558529</v>
      </c>
      <c r="O2412" s="211">
        <v>0.77836116540457134</v>
      </c>
      <c r="P2412" s="211">
        <v>6.7022195029152062E-2</v>
      </c>
      <c r="Q2412" s="211">
        <v>4.4259528601083835E-2</v>
      </c>
      <c r="R2412" s="211">
        <v>0.43578616928494102</v>
      </c>
      <c r="S2412" s="211">
        <v>0.30686939600785379</v>
      </c>
      <c r="T2412" s="211">
        <v>0.58538573610073352</v>
      </c>
      <c r="U2412" s="211">
        <v>0.36507078173762353</v>
      </c>
      <c r="V2412" s="211">
        <v>0.16102524570395146</v>
      </c>
      <c r="W2412" s="211">
        <v>0.47491636705787643</v>
      </c>
      <c r="X2412" s="211">
        <v>0.31044218208795638</v>
      </c>
      <c r="Y2412" s="211">
        <v>0.61564129133198409</v>
      </c>
      <c r="Z2412" s="211">
        <v>0.14407075540858538</v>
      </c>
      <c r="AA2412" s="212">
        <v>0.12334807871181939</v>
      </c>
    </row>
    <row r="2413" spans="1:27" x14ac:dyDescent="0.35">
      <c r="A2413" s="210" t="s">
        <v>3089</v>
      </c>
      <c r="B2413" s="217">
        <v>140.48110289809927</v>
      </c>
      <c r="C2413" s="211">
        <v>5.5420070112065269E-2</v>
      </c>
      <c r="D2413" s="211">
        <v>0.11539222087701156</v>
      </c>
      <c r="E2413" s="211">
        <v>7.9872730105934001E-2</v>
      </c>
      <c r="F2413" s="211">
        <v>8.6148425154525948E-2</v>
      </c>
      <c r="G2413" s="211">
        <v>0.12375786782078338</v>
      </c>
      <c r="H2413" s="211">
        <v>0.11144541425000627</v>
      </c>
      <c r="I2413" s="211">
        <v>0.45825619885175539</v>
      </c>
      <c r="J2413" s="211">
        <v>0.40075942809290849</v>
      </c>
      <c r="K2413" s="211">
        <v>0.53505435577843108</v>
      </c>
      <c r="L2413" s="211">
        <v>0.27656554795030236</v>
      </c>
      <c r="M2413" s="211">
        <v>9.3444399917209375E-2</v>
      </c>
      <c r="N2413" s="211">
        <v>0.37786316925635344</v>
      </c>
      <c r="O2413" s="211">
        <v>0.67494020632944918</v>
      </c>
      <c r="P2413" s="211">
        <v>7.057905292892748E-2</v>
      </c>
      <c r="Q2413" s="211">
        <v>7.6442102544337781E-2</v>
      </c>
      <c r="R2413" s="211">
        <v>0.44646407181554393</v>
      </c>
      <c r="S2413" s="211">
        <v>0.38531267167265254</v>
      </c>
      <c r="T2413" s="211">
        <v>0.47626166006564064</v>
      </c>
      <c r="U2413" s="211">
        <v>0.44867007343500354</v>
      </c>
      <c r="V2413" s="211">
        <v>0.10745820287037744</v>
      </c>
      <c r="W2413" s="211">
        <v>0.58050791397545731</v>
      </c>
      <c r="X2413" s="211">
        <v>0.41941602589260446</v>
      </c>
      <c r="Y2413" s="211">
        <v>0.66052716165587999</v>
      </c>
      <c r="Z2413" s="211">
        <v>0.14919394051581666</v>
      </c>
      <c r="AA2413" s="212">
        <v>0.11519904970150642</v>
      </c>
    </row>
    <row r="2414" spans="1:27" x14ac:dyDescent="0.35">
      <c r="A2414" s="210" t="s">
        <v>3090</v>
      </c>
      <c r="B2414" s="217">
        <v>146.14461558568149</v>
      </c>
      <c r="C2414" s="211">
        <v>6.8142953200545725E-2</v>
      </c>
      <c r="D2414" s="211">
        <v>0.12893139530572609</v>
      </c>
      <c r="E2414" s="211">
        <v>7.3654760978385733E-2</v>
      </c>
      <c r="F2414" s="211">
        <v>9.4323330443809333E-2</v>
      </c>
      <c r="G2414" s="211">
        <v>0.12077059597748296</v>
      </c>
      <c r="H2414" s="211">
        <v>0.11972273978906936</v>
      </c>
      <c r="I2414" s="211">
        <v>0.48568959465971656</v>
      </c>
      <c r="J2414" s="211">
        <v>0.41675254931640837</v>
      </c>
      <c r="K2414" s="211">
        <v>0.55964102187497744</v>
      </c>
      <c r="L2414" s="211">
        <v>0.27099660057415359</v>
      </c>
      <c r="M2414" s="211">
        <v>0.11025038304964706</v>
      </c>
      <c r="N2414" s="211">
        <v>0.50719221470424447</v>
      </c>
      <c r="O2414" s="211">
        <v>0.69156871843538303</v>
      </c>
      <c r="P2414" s="211">
        <v>6.6152835132367749E-2</v>
      </c>
      <c r="Q2414" s="211">
        <v>0.1098438793082679</v>
      </c>
      <c r="R2414" s="211">
        <v>0.44728700229550639</v>
      </c>
      <c r="S2414" s="211">
        <v>0.32086010221488415</v>
      </c>
      <c r="T2414" s="211">
        <v>0.53193336275060144</v>
      </c>
      <c r="U2414" s="211">
        <v>0.52165459722319518</v>
      </c>
      <c r="V2414" s="211">
        <v>0.10243427047392623</v>
      </c>
      <c r="W2414" s="211">
        <v>0.57559271920990818</v>
      </c>
      <c r="X2414" s="211">
        <v>0.29113177982992688</v>
      </c>
      <c r="Y2414" s="211">
        <v>0.62776646688057713</v>
      </c>
      <c r="Z2414" s="211">
        <v>0.14988363013645031</v>
      </c>
      <c r="AA2414" s="212">
        <v>0.12166637440130125</v>
      </c>
    </row>
    <row r="2415" spans="1:27" x14ac:dyDescent="0.35">
      <c r="A2415" s="210" t="s">
        <v>3091</v>
      </c>
      <c r="B2415" s="217">
        <v>155.52829843287859</v>
      </c>
      <c r="C2415" s="211">
        <v>5.4800831672239404E-2</v>
      </c>
      <c r="D2415" s="211">
        <v>0.12281264428766722</v>
      </c>
      <c r="E2415" s="211">
        <v>8.0946501661278231E-2</v>
      </c>
      <c r="F2415" s="211">
        <v>9.304147775657666E-2</v>
      </c>
      <c r="G2415" s="211">
        <v>0.12492256081215676</v>
      </c>
      <c r="H2415" s="211">
        <v>0.12225647120807664</v>
      </c>
      <c r="I2415" s="211">
        <v>0.45401218637339635</v>
      </c>
      <c r="J2415" s="211">
        <v>0.40608913786567113</v>
      </c>
      <c r="K2415" s="211">
        <v>0.64001469320854198</v>
      </c>
      <c r="L2415" s="211">
        <v>0.27552634276929855</v>
      </c>
      <c r="M2415" s="211">
        <v>0.11079648353236919</v>
      </c>
      <c r="N2415" s="211">
        <v>0.48652352229233869</v>
      </c>
      <c r="O2415" s="211">
        <v>0.74209507189368984</v>
      </c>
      <c r="P2415" s="211">
        <v>6.6471756435267981E-2</v>
      </c>
      <c r="Q2415" s="211">
        <v>0.11169711174983579</v>
      </c>
      <c r="R2415" s="211">
        <v>0.47184602785816454</v>
      </c>
      <c r="S2415" s="211">
        <v>0.2957644649640736</v>
      </c>
      <c r="T2415" s="211">
        <v>0.60202990624086983</v>
      </c>
      <c r="U2415" s="211">
        <v>0.48037980051424273</v>
      </c>
      <c r="V2415" s="211">
        <v>0.1199625939690416</v>
      </c>
      <c r="W2415" s="211">
        <v>0.57249134717031036</v>
      </c>
      <c r="X2415" s="211">
        <v>0.35795991385149406</v>
      </c>
      <c r="Y2415" s="211">
        <v>0.57483241638432969</v>
      </c>
      <c r="Z2415" s="211">
        <v>0.14707055458771395</v>
      </c>
      <c r="AA2415" s="212">
        <v>0.12376836344640633</v>
      </c>
    </row>
    <row r="2416" spans="1:27" x14ac:dyDescent="0.35">
      <c r="A2416" s="210" t="s">
        <v>3092</v>
      </c>
      <c r="B2416" s="217">
        <v>132.54883641328982</v>
      </c>
      <c r="C2416" s="211">
        <v>5.5944919196339163E-2</v>
      </c>
      <c r="D2416" s="211">
        <v>0.12810050577069776</v>
      </c>
      <c r="E2416" s="211">
        <v>7.9826006393905621E-2</v>
      </c>
      <c r="F2416" s="211">
        <v>8.8947119309557746E-2</v>
      </c>
      <c r="G2416" s="211">
        <v>0.12692704944892191</v>
      </c>
      <c r="H2416" s="211">
        <v>0.11440488594070253</v>
      </c>
      <c r="I2416" s="211">
        <v>0.53474705007745382</v>
      </c>
      <c r="J2416" s="211">
        <v>0.44716906843921711</v>
      </c>
      <c r="K2416" s="211">
        <v>0.62833457192690423</v>
      </c>
      <c r="L2416" s="211">
        <v>0.28075061396498474</v>
      </c>
      <c r="M2416" s="211">
        <v>0.10585067505924815</v>
      </c>
      <c r="N2416" s="211">
        <v>0.39815502154844185</v>
      </c>
      <c r="O2416" s="211">
        <v>0.61110996311025789</v>
      </c>
      <c r="P2416" s="211">
        <v>6.8796696104740609E-2</v>
      </c>
      <c r="Q2416" s="211">
        <v>4.6951532649014235E-2</v>
      </c>
      <c r="R2416" s="211">
        <v>0.4385016340848833</v>
      </c>
      <c r="S2416" s="211">
        <v>0.31596020824392201</v>
      </c>
      <c r="T2416" s="211">
        <v>0.54983235881432679</v>
      </c>
      <c r="U2416" s="211">
        <v>0.35725713298972694</v>
      </c>
      <c r="V2416" s="211">
        <v>0.11942843829342073</v>
      </c>
      <c r="W2416" s="211">
        <v>0.50991909977621341</v>
      </c>
      <c r="X2416" s="211">
        <v>0.35285169540903377</v>
      </c>
      <c r="Y2416" s="211">
        <v>0.53335740706448398</v>
      </c>
      <c r="Z2416" s="211">
        <v>0.14507492203319677</v>
      </c>
      <c r="AA2416" s="212">
        <v>0.11799376252066186</v>
      </c>
    </row>
    <row r="2417" spans="1:27" x14ac:dyDescent="0.35">
      <c r="A2417" s="210" t="s">
        <v>3093</v>
      </c>
      <c r="B2417" s="217">
        <v>148.09769136104367</v>
      </c>
      <c r="C2417" s="211">
        <v>5.2888606314766315E-2</v>
      </c>
      <c r="D2417" s="211">
        <v>0.12214172605799666</v>
      </c>
      <c r="E2417" s="211">
        <v>7.5009086003350295E-2</v>
      </c>
      <c r="F2417" s="211">
        <v>0.10175736854296694</v>
      </c>
      <c r="G2417" s="211">
        <v>0.12157444342157683</v>
      </c>
      <c r="H2417" s="211">
        <v>0.11361375651362815</v>
      </c>
      <c r="I2417" s="211">
        <v>0.4981377994804404</v>
      </c>
      <c r="J2417" s="211">
        <v>0.44454606865897872</v>
      </c>
      <c r="K2417" s="211">
        <v>0.58138172259848331</v>
      </c>
      <c r="L2417" s="211">
        <v>0.27662943948469859</v>
      </c>
      <c r="M2417" s="211">
        <v>8.0441848849364353E-2</v>
      </c>
      <c r="N2417" s="211">
        <v>0.45907768094666535</v>
      </c>
      <c r="O2417" s="211">
        <v>0.56426668412196879</v>
      </c>
      <c r="P2417" s="211">
        <v>6.1263451096571407E-2</v>
      </c>
      <c r="Q2417" s="211">
        <v>0.14268752325116441</v>
      </c>
      <c r="R2417" s="211">
        <v>0.47691361433545221</v>
      </c>
      <c r="S2417" s="211">
        <v>0.43986433641959027</v>
      </c>
      <c r="T2417" s="211">
        <v>0.51457562961024073</v>
      </c>
      <c r="U2417" s="211">
        <v>0.43284416436837425</v>
      </c>
      <c r="V2417" s="211">
        <v>0.15119391222514228</v>
      </c>
      <c r="W2417" s="211">
        <v>0.56613362824030977</v>
      </c>
      <c r="X2417" s="211">
        <v>0.27861354128901172</v>
      </c>
      <c r="Y2417" s="211">
        <v>0.64832509506267122</v>
      </c>
      <c r="Z2417" s="211">
        <v>0.14669574093278176</v>
      </c>
      <c r="AA2417" s="212">
        <v>0.11155627426034001</v>
      </c>
    </row>
    <row r="2418" spans="1:27" x14ac:dyDescent="0.35">
      <c r="A2418" s="210" t="s">
        <v>3094</v>
      </c>
      <c r="B2418" s="217">
        <v>163.4283963889736</v>
      </c>
      <c r="C2418" s="211">
        <v>5.5976019299837171E-2</v>
      </c>
      <c r="D2418" s="211">
        <v>0.12925729837543154</v>
      </c>
      <c r="E2418" s="211">
        <v>8.1757679786499879E-2</v>
      </c>
      <c r="F2418" s="211">
        <v>9.9984016511378171E-2</v>
      </c>
      <c r="G2418" s="211">
        <v>0.11787995395232222</v>
      </c>
      <c r="H2418" s="211">
        <v>0.10434942923142781</v>
      </c>
      <c r="I2418" s="211">
        <v>0.49343035390401063</v>
      </c>
      <c r="J2418" s="211">
        <v>0.45966745145832516</v>
      </c>
      <c r="K2418" s="211">
        <v>0.63605951804248306</v>
      </c>
      <c r="L2418" s="211">
        <v>0.27702504848391191</v>
      </c>
      <c r="M2418" s="211">
        <v>0.10641976954679792</v>
      </c>
      <c r="N2418" s="211">
        <v>0.46113667915258905</v>
      </c>
      <c r="O2418" s="211">
        <v>0.63099480632471439</v>
      </c>
      <c r="P2418" s="211">
        <v>6.2578578639775992E-2</v>
      </c>
      <c r="Q2418" s="211">
        <v>0.14100313878290582</v>
      </c>
      <c r="R2418" s="211">
        <v>0.47548918250880085</v>
      </c>
      <c r="S2418" s="211">
        <v>0.32066056869543802</v>
      </c>
      <c r="T2418" s="211">
        <v>0.52994688208969731</v>
      </c>
      <c r="U2418" s="211">
        <v>0.56035464250670997</v>
      </c>
      <c r="V2418" s="211">
        <v>9.0231584575738086E-2</v>
      </c>
      <c r="W2418" s="211">
        <v>0.53170716044374577</v>
      </c>
      <c r="X2418" s="211">
        <v>0.31768359531353241</v>
      </c>
      <c r="Y2418" s="211">
        <v>0.71687365315918172</v>
      </c>
      <c r="Z2418" s="211">
        <v>0.14437262916956359</v>
      </c>
      <c r="AA2418" s="212">
        <v>0.11383193587974598</v>
      </c>
    </row>
    <row r="2419" spans="1:27" x14ac:dyDescent="0.35">
      <c r="A2419" s="210" t="s">
        <v>3095</v>
      </c>
      <c r="B2419" s="217">
        <v>147.2288559977697</v>
      </c>
      <c r="C2419" s="211">
        <v>5.4616502101672147E-2</v>
      </c>
      <c r="D2419" s="211">
        <v>0.12876786780550206</v>
      </c>
      <c r="E2419" s="211">
        <v>6.6852649555613944E-2</v>
      </c>
      <c r="F2419" s="211">
        <v>0.10071628145948644</v>
      </c>
      <c r="G2419" s="211">
        <v>0.12171742928020277</v>
      </c>
      <c r="H2419" s="211">
        <v>0.12445571863555085</v>
      </c>
      <c r="I2419" s="211">
        <v>0.51257925872754995</v>
      </c>
      <c r="J2419" s="211">
        <v>0.46513049924072036</v>
      </c>
      <c r="K2419" s="211">
        <v>0.56543996040403799</v>
      </c>
      <c r="L2419" s="211">
        <v>0.27393689735157162</v>
      </c>
      <c r="M2419" s="211">
        <v>9.6243404340102201E-2</v>
      </c>
      <c r="N2419" s="211">
        <v>0.49565075328499131</v>
      </c>
      <c r="O2419" s="211">
        <v>0.55505246613191195</v>
      </c>
      <c r="P2419" s="211">
        <v>6.7510950883382298E-2</v>
      </c>
      <c r="Q2419" s="211">
        <v>7.9254520885207319E-2</v>
      </c>
      <c r="R2419" s="211">
        <v>0.45047487007004672</v>
      </c>
      <c r="S2419" s="211">
        <v>0.32620350435419354</v>
      </c>
      <c r="T2419" s="211">
        <v>0.55886849592165977</v>
      </c>
      <c r="U2419" s="211">
        <v>0.40629773389019452</v>
      </c>
      <c r="V2419" s="211">
        <v>0.14848069340111164</v>
      </c>
      <c r="W2419" s="211">
        <v>0.53355821085779997</v>
      </c>
      <c r="X2419" s="211">
        <v>0.25688043510471709</v>
      </c>
      <c r="Y2419" s="211">
        <v>0.70926739098862146</v>
      </c>
      <c r="Z2419" s="211">
        <v>0.14901933366539222</v>
      </c>
      <c r="AA2419" s="212">
        <v>0.12084310246830415</v>
      </c>
    </row>
    <row r="2420" spans="1:27" x14ac:dyDescent="0.35">
      <c r="A2420" s="210" t="s">
        <v>3096</v>
      </c>
      <c r="B2420" s="217">
        <v>160.1531861842341</v>
      </c>
      <c r="C2420" s="211">
        <v>7.4535888132976208E-2</v>
      </c>
      <c r="D2420" s="211">
        <v>0.12656735048182327</v>
      </c>
      <c r="E2420" s="211">
        <v>6.767849737358593E-2</v>
      </c>
      <c r="F2420" s="211">
        <v>0.11180631697271268</v>
      </c>
      <c r="G2420" s="211">
        <v>0.11908618576100841</v>
      </c>
      <c r="H2420" s="211">
        <v>0.12690583857086821</v>
      </c>
      <c r="I2420" s="211">
        <v>0.50769461415471695</v>
      </c>
      <c r="J2420" s="211">
        <v>0.43963373317097365</v>
      </c>
      <c r="K2420" s="211">
        <v>0.63411082664354945</v>
      </c>
      <c r="L2420" s="211">
        <v>0.28083754581266057</v>
      </c>
      <c r="M2420" s="211">
        <v>9.4324706665917496E-2</v>
      </c>
      <c r="N2420" s="211">
        <v>0.54429342191350416</v>
      </c>
      <c r="O2420" s="211">
        <v>0.65287911893272921</v>
      </c>
      <c r="P2420" s="211">
        <v>7.0774241536328719E-2</v>
      </c>
      <c r="Q2420" s="211">
        <v>7.3394511939568058E-2</v>
      </c>
      <c r="R2420" s="211">
        <v>0.42665223135108749</v>
      </c>
      <c r="S2420" s="211">
        <v>0.27917075545839737</v>
      </c>
      <c r="T2420" s="211">
        <v>0.5222516173866063</v>
      </c>
      <c r="U2420" s="211">
        <v>0.33911270055834863</v>
      </c>
      <c r="V2420" s="211">
        <v>0.19563295418372406</v>
      </c>
      <c r="W2420" s="211">
        <v>0.47870173513050002</v>
      </c>
      <c r="X2420" s="211">
        <v>0.38361940741159628</v>
      </c>
      <c r="Y2420" s="211">
        <v>0.60117713081432034</v>
      </c>
      <c r="Z2420" s="211">
        <v>0.14815679946354054</v>
      </c>
      <c r="AA2420" s="212">
        <v>0.11919815837558732</v>
      </c>
    </row>
    <row r="2421" spans="1:27" x14ac:dyDescent="0.35">
      <c r="A2421" s="210" t="s">
        <v>3097</v>
      </c>
      <c r="B2421" s="217">
        <v>133.11689566968604</v>
      </c>
      <c r="C2421" s="211">
        <v>7.4408514806006548E-2</v>
      </c>
      <c r="D2421" s="211">
        <v>0.13133207972366892</v>
      </c>
      <c r="E2421" s="211">
        <v>7.7969883379319788E-2</v>
      </c>
      <c r="F2421" s="211">
        <v>9.8587852994467345E-2</v>
      </c>
      <c r="G2421" s="211">
        <v>0.12109183992194247</v>
      </c>
      <c r="H2421" s="211">
        <v>0.1240812669630994</v>
      </c>
      <c r="I2421" s="211">
        <v>0.48271789438020068</v>
      </c>
      <c r="J2421" s="211">
        <v>0.43572416319346918</v>
      </c>
      <c r="K2421" s="211">
        <v>0.62385487220211067</v>
      </c>
      <c r="L2421" s="211">
        <v>0.27352633219015804</v>
      </c>
      <c r="M2421" s="211">
        <v>9.453344046204408E-2</v>
      </c>
      <c r="N2421" s="211">
        <v>0.49932522675845786</v>
      </c>
      <c r="O2421" s="211">
        <v>0.55444145720744864</v>
      </c>
      <c r="P2421" s="211">
        <v>6.7508820407432737E-2</v>
      </c>
      <c r="Q2421" s="211">
        <v>0.10019172446123911</v>
      </c>
      <c r="R2421" s="211">
        <v>0.40428749073515874</v>
      </c>
      <c r="S2421" s="211">
        <v>0.27808429711402077</v>
      </c>
      <c r="T2421" s="211">
        <v>0.55380733274340632</v>
      </c>
      <c r="U2421" s="211">
        <v>0.44669529820395371</v>
      </c>
      <c r="V2421" s="211">
        <v>8.0693940351761792E-2</v>
      </c>
      <c r="W2421" s="211">
        <v>0.59819758344123097</v>
      </c>
      <c r="X2421" s="211">
        <v>0.37235199213541664</v>
      </c>
      <c r="Y2421" s="211">
        <v>0.64719974983086914</v>
      </c>
      <c r="Z2421" s="211">
        <v>0.14970207432373173</v>
      </c>
      <c r="AA2421" s="212">
        <v>0.118033645621529</v>
      </c>
    </row>
    <row r="2422" spans="1:27" x14ac:dyDescent="0.35">
      <c r="A2422" s="210" t="s">
        <v>3098</v>
      </c>
      <c r="B2422" s="217">
        <v>128.48414619080805</v>
      </c>
      <c r="C2422" s="211">
        <v>7.1546805120979343E-2</v>
      </c>
      <c r="D2422" s="211">
        <v>0.12121197432916753</v>
      </c>
      <c r="E2422" s="211">
        <v>7.0175719485135721E-2</v>
      </c>
      <c r="F2422" s="211">
        <v>0.11085290497377173</v>
      </c>
      <c r="G2422" s="211">
        <v>0.11997701056117471</v>
      </c>
      <c r="H2422" s="211">
        <v>0.11662816483489592</v>
      </c>
      <c r="I2422" s="211">
        <v>0.53001748467066168</v>
      </c>
      <c r="J2422" s="211">
        <v>0.41516733645399445</v>
      </c>
      <c r="K2422" s="211">
        <v>0.54608542734209298</v>
      </c>
      <c r="L2422" s="211">
        <v>0.26961709324420707</v>
      </c>
      <c r="M2422" s="211">
        <v>9.6890223951544563E-2</v>
      </c>
      <c r="N2422" s="211">
        <v>0.39938826617135803</v>
      </c>
      <c r="O2422" s="211">
        <v>0.68634633328441275</v>
      </c>
      <c r="P2422" s="211">
        <v>6.348139303838711E-2</v>
      </c>
      <c r="Q2422" s="211">
        <v>5.4254328118737968E-2</v>
      </c>
      <c r="R2422" s="211">
        <v>0.47683191444746503</v>
      </c>
      <c r="S2422" s="211">
        <v>0.31220067296477172</v>
      </c>
      <c r="T2422" s="211">
        <v>0.62880230644780466</v>
      </c>
      <c r="U2422" s="211">
        <v>0.4433857648113978</v>
      </c>
      <c r="V2422" s="211">
        <v>9.8620258103269146E-2</v>
      </c>
      <c r="W2422" s="211">
        <v>0.50216637463889124</v>
      </c>
      <c r="X2422" s="211">
        <v>0.34682052561867727</v>
      </c>
      <c r="Y2422" s="211">
        <v>0.67883989526040167</v>
      </c>
      <c r="Z2422" s="211">
        <v>0.14929435519179776</v>
      </c>
      <c r="AA2422" s="212">
        <v>0.11810157815214553</v>
      </c>
    </row>
    <row r="2423" spans="1:27" x14ac:dyDescent="0.35">
      <c r="A2423" s="210" t="s">
        <v>3099</v>
      </c>
      <c r="B2423" s="217">
        <v>148.72142917414143</v>
      </c>
      <c r="C2423" s="211">
        <v>7.1987586965576583E-2</v>
      </c>
      <c r="D2423" s="211">
        <v>0.11957118045737808</v>
      </c>
      <c r="E2423" s="211">
        <v>8.2117471622218885E-2</v>
      </c>
      <c r="F2423" s="211">
        <v>8.4722406788647536E-2</v>
      </c>
      <c r="G2423" s="211">
        <v>0.12558564769337613</v>
      </c>
      <c r="H2423" s="211">
        <v>0.11130337137602947</v>
      </c>
      <c r="I2423" s="211">
        <v>0.44133804274711069</v>
      </c>
      <c r="J2423" s="211">
        <v>0.48814117050773637</v>
      </c>
      <c r="K2423" s="211">
        <v>0.59967241507808888</v>
      </c>
      <c r="L2423" s="211">
        <v>0.27834179947335697</v>
      </c>
      <c r="M2423" s="211">
        <v>0.10825643341782451</v>
      </c>
      <c r="N2423" s="211">
        <v>0.41434064333761356</v>
      </c>
      <c r="O2423" s="211">
        <v>0.69932266100480256</v>
      </c>
      <c r="P2423" s="211">
        <v>6.6424152466783515E-2</v>
      </c>
      <c r="Q2423" s="211">
        <v>9.1917320865883306E-2</v>
      </c>
      <c r="R2423" s="211">
        <v>0.4564542392564378</v>
      </c>
      <c r="S2423" s="211">
        <v>0.30721413994406943</v>
      </c>
      <c r="T2423" s="211">
        <v>0.52508130789032337</v>
      </c>
      <c r="U2423" s="211">
        <v>0.40997707597941752</v>
      </c>
      <c r="V2423" s="211">
        <v>0.12980366914488894</v>
      </c>
      <c r="W2423" s="211">
        <v>0.49869649593813353</v>
      </c>
      <c r="X2423" s="211">
        <v>0.30536405042536774</v>
      </c>
      <c r="Y2423" s="211">
        <v>0.68244300160107296</v>
      </c>
      <c r="Z2423" s="211">
        <v>0.14789084603382122</v>
      </c>
      <c r="AA2423" s="212">
        <v>0.12275973125111847</v>
      </c>
    </row>
    <row r="2424" spans="1:27" x14ac:dyDescent="0.35">
      <c r="A2424" s="210" t="s">
        <v>3100</v>
      </c>
      <c r="B2424" s="217">
        <v>172.60750137121261</v>
      </c>
      <c r="C2424" s="211">
        <v>7.7511157114100435E-2</v>
      </c>
      <c r="D2424" s="211">
        <v>0.12835919573661095</v>
      </c>
      <c r="E2424" s="211">
        <v>7.0970895518105301E-2</v>
      </c>
      <c r="F2424" s="211">
        <v>7.5659734367024958E-2</v>
      </c>
      <c r="G2424" s="211">
        <v>0.1233336542544724</v>
      </c>
      <c r="H2424" s="211">
        <v>0.12201321107159004</v>
      </c>
      <c r="I2424" s="211">
        <v>0.48909404155481118</v>
      </c>
      <c r="J2424" s="211">
        <v>0.46387988907673072</v>
      </c>
      <c r="K2424" s="211">
        <v>0.55791082370408462</v>
      </c>
      <c r="L2424" s="211">
        <v>0.2769671398240709</v>
      </c>
      <c r="M2424" s="211">
        <v>9.0772927330089126E-2</v>
      </c>
      <c r="N2424" s="211">
        <v>0.39468604598147189</v>
      </c>
      <c r="O2424" s="211">
        <v>0.67492295606215191</v>
      </c>
      <c r="P2424" s="211">
        <v>6.7878189439909933E-2</v>
      </c>
      <c r="Q2424" s="211">
        <v>7.341496051921817E-2</v>
      </c>
      <c r="R2424" s="211">
        <v>0.38420616986014744</v>
      </c>
      <c r="S2424" s="211">
        <v>0.31160813025965933</v>
      </c>
      <c r="T2424" s="211">
        <v>0.54017383947041342</v>
      </c>
      <c r="U2424" s="211">
        <v>0.52517553199948297</v>
      </c>
      <c r="V2424" s="211">
        <v>0.19925253951591981</v>
      </c>
      <c r="W2424" s="211">
        <v>0.53819105514079446</v>
      </c>
      <c r="X2424" s="211">
        <v>0.357926844160669</v>
      </c>
      <c r="Y2424" s="211">
        <v>0.62000445309083274</v>
      </c>
      <c r="Z2424" s="211">
        <v>0.14257760982553438</v>
      </c>
      <c r="AA2424" s="212">
        <v>0.12027069607865468</v>
      </c>
    </row>
    <row r="2425" spans="1:27" x14ac:dyDescent="0.35">
      <c r="A2425" s="210" t="s">
        <v>3101</v>
      </c>
      <c r="B2425" s="217">
        <v>135.01272914731632</v>
      </c>
      <c r="C2425" s="211">
        <v>7.6073424183440083E-2</v>
      </c>
      <c r="D2425" s="211">
        <v>0.13233164937881028</v>
      </c>
      <c r="E2425" s="211">
        <v>8.5098633629439452E-2</v>
      </c>
      <c r="F2425" s="211">
        <v>9.9829655258952904E-2</v>
      </c>
      <c r="G2425" s="211">
        <v>0.121566737129727</v>
      </c>
      <c r="H2425" s="211">
        <v>0.10622411052167556</v>
      </c>
      <c r="I2425" s="211">
        <v>0.48986141566090702</v>
      </c>
      <c r="J2425" s="211">
        <v>0.45372458354267264</v>
      </c>
      <c r="K2425" s="211">
        <v>0.6290222295459561</v>
      </c>
      <c r="L2425" s="211">
        <v>0.27399943568819324</v>
      </c>
      <c r="M2425" s="211">
        <v>9.2282624383051515E-2</v>
      </c>
      <c r="N2425" s="211">
        <v>0.4556788446442579</v>
      </c>
      <c r="O2425" s="211">
        <v>0.55097164027924672</v>
      </c>
      <c r="P2425" s="211">
        <v>6.5907660371430823E-2</v>
      </c>
      <c r="Q2425" s="211">
        <v>0.15033960135631239</v>
      </c>
      <c r="R2425" s="211">
        <v>0.37829814623545238</v>
      </c>
      <c r="S2425" s="211">
        <v>0.29538901616410862</v>
      </c>
      <c r="T2425" s="211">
        <v>0.57130933584002053</v>
      </c>
      <c r="U2425" s="211">
        <v>0.43061580773340913</v>
      </c>
      <c r="V2425" s="211">
        <v>8.5138321280214299E-2</v>
      </c>
      <c r="W2425" s="211">
        <v>0.48558905223567594</v>
      </c>
      <c r="X2425" s="211">
        <v>0.34222624692116971</v>
      </c>
      <c r="Y2425" s="211">
        <v>0.73194012610959247</v>
      </c>
      <c r="Z2425" s="211">
        <v>0.1484787195596019</v>
      </c>
      <c r="AA2425" s="212">
        <v>0.12085072818334451</v>
      </c>
    </row>
    <row r="2426" spans="1:27" x14ac:dyDescent="0.35">
      <c r="A2426" s="210" t="s">
        <v>3102</v>
      </c>
      <c r="B2426" s="217">
        <v>166.91388658608503</v>
      </c>
      <c r="C2426" s="211">
        <v>6.5027879599852637E-2</v>
      </c>
      <c r="D2426" s="211">
        <v>0.12822537538628689</v>
      </c>
      <c r="E2426" s="211">
        <v>7.3157199987332444E-2</v>
      </c>
      <c r="F2426" s="211">
        <v>0.10972997060108709</v>
      </c>
      <c r="G2426" s="211">
        <v>0.11696433515453848</v>
      </c>
      <c r="H2426" s="211">
        <v>0.11699429515207167</v>
      </c>
      <c r="I2426" s="211">
        <v>0.49801506335908474</v>
      </c>
      <c r="J2426" s="211">
        <v>0.4036627970822112</v>
      </c>
      <c r="K2426" s="211">
        <v>0.64840861425391805</v>
      </c>
      <c r="L2426" s="211">
        <v>0.27315901314512919</v>
      </c>
      <c r="M2426" s="211">
        <v>8.6238350584259549E-2</v>
      </c>
      <c r="N2426" s="211">
        <v>0.47707756040727922</v>
      </c>
      <c r="O2426" s="211">
        <v>0.76007365433570717</v>
      </c>
      <c r="P2426" s="211">
        <v>7.3994497305213874E-2</v>
      </c>
      <c r="Q2426" s="211">
        <v>4.682435599311835E-2</v>
      </c>
      <c r="R2426" s="211">
        <v>0.44687894581134024</v>
      </c>
      <c r="S2426" s="211">
        <v>0.34764134571028588</v>
      </c>
      <c r="T2426" s="211">
        <v>0.54368355029426996</v>
      </c>
      <c r="U2426" s="211">
        <v>0.46113045701897137</v>
      </c>
      <c r="V2426" s="211">
        <v>0.11546626345478285</v>
      </c>
      <c r="W2426" s="211">
        <v>0.62467230166316656</v>
      </c>
      <c r="X2426" s="211">
        <v>0.28470520590672754</v>
      </c>
      <c r="Y2426" s="211">
        <v>0.69026291096396197</v>
      </c>
      <c r="Z2426" s="211">
        <v>0.14700483780252241</v>
      </c>
      <c r="AA2426" s="212">
        <v>0.11650212472852264</v>
      </c>
    </row>
    <row r="2427" spans="1:27" x14ac:dyDescent="0.35">
      <c r="A2427" s="210" t="s">
        <v>3103</v>
      </c>
      <c r="B2427" s="217">
        <v>168.42654937100735</v>
      </c>
      <c r="C2427" s="211">
        <v>5.5449480752527668E-2</v>
      </c>
      <c r="D2427" s="211">
        <v>0.12852843979807119</v>
      </c>
      <c r="E2427" s="211">
        <v>7.586533486344671E-2</v>
      </c>
      <c r="F2427" s="211">
        <v>7.448639932527773E-2</v>
      </c>
      <c r="G2427" s="211">
        <v>0.12090181474180647</v>
      </c>
      <c r="H2427" s="211">
        <v>0.1184456200062486</v>
      </c>
      <c r="I2427" s="211">
        <v>0.47180687778679709</v>
      </c>
      <c r="J2427" s="211">
        <v>0.40770323578618917</v>
      </c>
      <c r="K2427" s="211">
        <v>0.54780864743785207</v>
      </c>
      <c r="L2427" s="211">
        <v>0.27556659938194861</v>
      </c>
      <c r="M2427" s="211">
        <v>0.1004536423487884</v>
      </c>
      <c r="N2427" s="211">
        <v>0.49930206927423293</v>
      </c>
      <c r="O2427" s="211">
        <v>0.74648433678212511</v>
      </c>
      <c r="P2427" s="211">
        <v>7.014888067285624E-2</v>
      </c>
      <c r="Q2427" s="211">
        <v>8.8083776376891507E-2</v>
      </c>
      <c r="R2427" s="211">
        <v>0.39875795586314017</v>
      </c>
      <c r="S2427" s="211">
        <v>0.42508943862470994</v>
      </c>
      <c r="T2427" s="211">
        <v>0.52042558100213943</v>
      </c>
      <c r="U2427" s="211">
        <v>0.43804195989350792</v>
      </c>
      <c r="V2427" s="211">
        <v>0.13334162597053639</v>
      </c>
      <c r="W2427" s="211">
        <v>0.59076731400237548</v>
      </c>
      <c r="X2427" s="211">
        <v>0.42983024880976639</v>
      </c>
      <c r="Y2427" s="211">
        <v>0.62108768079756005</v>
      </c>
      <c r="Z2427" s="211">
        <v>0.1467908156576013</v>
      </c>
      <c r="AA2427" s="212">
        <v>0.11239378032048161</v>
      </c>
    </row>
    <row r="2428" spans="1:27" x14ac:dyDescent="0.35">
      <c r="A2428" s="210" t="s">
        <v>3104</v>
      </c>
      <c r="B2428" s="217">
        <v>185.15316600060041</v>
      </c>
      <c r="C2428" s="211">
        <v>5.6419624320891419E-2</v>
      </c>
      <c r="D2428" s="211">
        <v>0.12044614538229038</v>
      </c>
      <c r="E2428" s="211">
        <v>6.7719774838090677E-2</v>
      </c>
      <c r="F2428" s="211">
        <v>8.6204967942493549E-2</v>
      </c>
      <c r="G2428" s="211">
        <v>0.11434150490994734</v>
      </c>
      <c r="H2428" s="211">
        <v>0.11512628868581319</v>
      </c>
      <c r="I2428" s="211">
        <v>0.49217748769501918</v>
      </c>
      <c r="J2428" s="211">
        <v>0.40456862159111145</v>
      </c>
      <c r="K2428" s="211">
        <v>0.64305510159358581</v>
      </c>
      <c r="L2428" s="211">
        <v>0.28084330138311742</v>
      </c>
      <c r="M2428" s="211">
        <v>0.12093460300681948</v>
      </c>
      <c r="N2428" s="211">
        <v>0.50550305018148678</v>
      </c>
      <c r="O2428" s="211">
        <v>0.7420777657696348</v>
      </c>
      <c r="P2428" s="211">
        <v>6.738298145933784E-2</v>
      </c>
      <c r="Q2428" s="211">
        <v>9.043853945005409E-2</v>
      </c>
      <c r="R2428" s="211">
        <v>0.45853246796351016</v>
      </c>
      <c r="S2428" s="211">
        <v>0.35456236572773536</v>
      </c>
      <c r="T2428" s="211">
        <v>0.52981094883781721</v>
      </c>
      <c r="U2428" s="211">
        <v>0.42492719589639166</v>
      </c>
      <c r="V2428" s="211">
        <v>0.15505637789770166</v>
      </c>
      <c r="W2428" s="211">
        <v>0.57213902006647421</v>
      </c>
      <c r="X2428" s="211">
        <v>0.43209648210055468</v>
      </c>
      <c r="Y2428" s="211">
        <v>0.68529604313961268</v>
      </c>
      <c r="Z2428" s="211">
        <v>0.14757209676352542</v>
      </c>
      <c r="AA2428" s="212">
        <v>0.11876272306219199</v>
      </c>
    </row>
    <row r="2429" spans="1:27" x14ac:dyDescent="0.35">
      <c r="A2429" s="210" t="s">
        <v>3105</v>
      </c>
      <c r="B2429" s="217">
        <v>112.58744317211139</v>
      </c>
      <c r="C2429" s="211">
        <v>5.5477132880654777E-2</v>
      </c>
      <c r="D2429" s="211">
        <v>0.11893442752737013</v>
      </c>
      <c r="E2429" s="211">
        <v>6.8566992119554582E-2</v>
      </c>
      <c r="F2429" s="211">
        <v>8.9279297663512197E-2</v>
      </c>
      <c r="G2429" s="211">
        <v>0.12031315465096631</v>
      </c>
      <c r="H2429" s="211">
        <v>0.12017957391249301</v>
      </c>
      <c r="I2429" s="211">
        <v>0.45678537768405975</v>
      </c>
      <c r="J2429" s="211">
        <v>0.43940227838988605</v>
      </c>
      <c r="K2429" s="211">
        <v>0.58200442837919841</v>
      </c>
      <c r="L2429" s="211">
        <v>0.27510588191700969</v>
      </c>
      <c r="M2429" s="211">
        <v>0.10915566019497906</v>
      </c>
      <c r="N2429" s="211">
        <v>0.34867038044150572</v>
      </c>
      <c r="O2429" s="211">
        <v>0.61193292117682696</v>
      </c>
      <c r="P2429" s="211">
        <v>7.0582530733635754E-2</v>
      </c>
      <c r="Q2429" s="211">
        <v>5.4632261678367253E-2</v>
      </c>
      <c r="R2429" s="211">
        <v>0.44227496372973063</v>
      </c>
      <c r="S2429" s="211">
        <v>0.28825456098425001</v>
      </c>
      <c r="T2429" s="211">
        <v>0.52291814716988949</v>
      </c>
      <c r="U2429" s="211">
        <v>0.37207076820402335</v>
      </c>
      <c r="V2429" s="211">
        <v>6.0720334223701933E-2</v>
      </c>
      <c r="W2429" s="211">
        <v>0.61741975674820715</v>
      </c>
      <c r="X2429" s="211">
        <v>0.32225928782576979</v>
      </c>
      <c r="Y2429" s="211">
        <v>0.68266100645922878</v>
      </c>
      <c r="Z2429" s="211">
        <v>0.14709931587091288</v>
      </c>
      <c r="AA2429" s="212">
        <v>0.11737580982527669</v>
      </c>
    </row>
    <row r="2430" spans="1:27" x14ac:dyDescent="0.35">
      <c r="A2430" s="210" t="s">
        <v>3106</v>
      </c>
      <c r="B2430" s="217">
        <v>151.27367799241529</v>
      </c>
      <c r="C2430" s="211">
        <v>7.6503320449696696E-2</v>
      </c>
      <c r="D2430" s="211">
        <v>0.1281884205419383</v>
      </c>
      <c r="E2430" s="211">
        <v>7.9071040499670162E-2</v>
      </c>
      <c r="F2430" s="211">
        <v>8.5859947952812182E-2</v>
      </c>
      <c r="G2430" s="211">
        <v>0.11733613207036418</v>
      </c>
      <c r="H2430" s="211">
        <v>0.12857617923231185</v>
      </c>
      <c r="I2430" s="211">
        <v>0.49014547876510434</v>
      </c>
      <c r="J2430" s="211">
        <v>0.445605097106891</v>
      </c>
      <c r="K2430" s="211">
        <v>0.52192119235054579</v>
      </c>
      <c r="L2430" s="211">
        <v>0.28177538349769515</v>
      </c>
      <c r="M2430" s="211">
        <v>0.11485148825676539</v>
      </c>
      <c r="N2430" s="211">
        <v>0.43829260897941358</v>
      </c>
      <c r="O2430" s="211">
        <v>0.77947593830797002</v>
      </c>
      <c r="P2430" s="211">
        <v>6.9795617825603187E-2</v>
      </c>
      <c r="Q2430" s="211">
        <v>7.9819060566742192E-2</v>
      </c>
      <c r="R2430" s="211">
        <v>0.44014086142577302</v>
      </c>
      <c r="S2430" s="211">
        <v>0.35830141672016669</v>
      </c>
      <c r="T2430" s="211">
        <v>0.57788754471072556</v>
      </c>
      <c r="U2430" s="211">
        <v>0.36220037044777231</v>
      </c>
      <c r="V2430" s="211">
        <v>0.12394405217287664</v>
      </c>
      <c r="W2430" s="211">
        <v>0.57373011288315556</v>
      </c>
      <c r="X2430" s="211">
        <v>0.41063182542171683</v>
      </c>
      <c r="Y2430" s="211">
        <v>0.61197260371746631</v>
      </c>
      <c r="Z2430" s="211">
        <v>0.14806880567205791</v>
      </c>
      <c r="AA2430" s="212">
        <v>0.11737788190223328</v>
      </c>
    </row>
    <row r="2431" spans="1:27" x14ac:dyDescent="0.35">
      <c r="A2431" s="210" t="s">
        <v>3107</v>
      </c>
      <c r="B2431" s="217">
        <v>155.67554105105975</v>
      </c>
      <c r="C2431" s="211">
        <v>6.7593621598242004E-2</v>
      </c>
      <c r="D2431" s="211">
        <v>0.1168201656379699</v>
      </c>
      <c r="E2431" s="211">
        <v>7.8925112468871544E-2</v>
      </c>
      <c r="F2431" s="211">
        <v>0.10553082875460859</v>
      </c>
      <c r="G2431" s="211">
        <v>0.11927209108034621</v>
      </c>
      <c r="H2431" s="211">
        <v>0.10739837615886429</v>
      </c>
      <c r="I2431" s="211">
        <v>0.50129947103164496</v>
      </c>
      <c r="J2431" s="211">
        <v>0.46532460646598556</v>
      </c>
      <c r="K2431" s="211">
        <v>0.61760870759955222</v>
      </c>
      <c r="L2431" s="211">
        <v>0.27595438222240321</v>
      </c>
      <c r="M2431" s="211">
        <v>9.3088416624038231E-2</v>
      </c>
      <c r="N2431" s="211">
        <v>0.44824226725872973</v>
      </c>
      <c r="O2431" s="211">
        <v>0.66860840372921759</v>
      </c>
      <c r="P2431" s="211">
        <v>6.4242438135338198E-2</v>
      </c>
      <c r="Q2431" s="211">
        <v>0.11409141066726847</v>
      </c>
      <c r="R2431" s="211">
        <v>0.47533290142767304</v>
      </c>
      <c r="S2431" s="211">
        <v>0.35891251602477636</v>
      </c>
      <c r="T2431" s="211">
        <v>0.57801757502285356</v>
      </c>
      <c r="U2431" s="211">
        <v>0.37201263001790225</v>
      </c>
      <c r="V2431" s="211">
        <v>0.14548309946510427</v>
      </c>
      <c r="W2431" s="211">
        <v>0.57357585243552267</v>
      </c>
      <c r="X2431" s="211">
        <v>0.42614392271379375</v>
      </c>
      <c r="Y2431" s="211">
        <v>0.64497703983461907</v>
      </c>
      <c r="Z2431" s="211">
        <v>0.1440180749737984</v>
      </c>
      <c r="AA2431" s="212">
        <v>0.11320193402540191</v>
      </c>
    </row>
    <row r="2432" spans="1:27" x14ac:dyDescent="0.35">
      <c r="A2432" s="210" t="s">
        <v>3108</v>
      </c>
      <c r="B2432" s="217">
        <v>123.52922256956593</v>
      </c>
      <c r="C2432" s="211">
        <v>6.5232109553778006E-2</v>
      </c>
      <c r="D2432" s="211">
        <v>0.12344766690236038</v>
      </c>
      <c r="E2432" s="211">
        <v>7.7500899929127051E-2</v>
      </c>
      <c r="F2432" s="211">
        <v>9.5050751423431779E-2</v>
      </c>
      <c r="G2432" s="211">
        <v>0.12397584790021408</v>
      </c>
      <c r="H2432" s="211">
        <v>0.10272686890219673</v>
      </c>
      <c r="I2432" s="211">
        <v>0.52246769496568291</v>
      </c>
      <c r="J2432" s="211">
        <v>0.45514299342850623</v>
      </c>
      <c r="K2432" s="211">
        <v>0.62662011635400705</v>
      </c>
      <c r="L2432" s="211">
        <v>0.27082093789204137</v>
      </c>
      <c r="M2432" s="211">
        <v>9.1858582813904396E-2</v>
      </c>
      <c r="N2432" s="211">
        <v>0.423446853395406</v>
      </c>
      <c r="O2432" s="211">
        <v>0.64642570211975969</v>
      </c>
      <c r="P2432" s="211">
        <v>6.5900520739614624E-2</v>
      </c>
      <c r="Q2432" s="211">
        <v>4.6413741430741146E-2</v>
      </c>
      <c r="R2432" s="211">
        <v>0.49149522040031474</v>
      </c>
      <c r="S2432" s="211">
        <v>0.37464059916299791</v>
      </c>
      <c r="T2432" s="211">
        <v>0.62769780882007542</v>
      </c>
      <c r="U2432" s="211">
        <v>0.46396110899803311</v>
      </c>
      <c r="V2432" s="211">
        <v>7.9752292463114577E-2</v>
      </c>
      <c r="W2432" s="211">
        <v>0.49421988179399506</v>
      </c>
      <c r="X2432" s="211">
        <v>0.25887664609970579</v>
      </c>
      <c r="Y2432" s="211">
        <v>0.53742726538566221</v>
      </c>
      <c r="Z2432" s="211">
        <v>0.14612372085802453</v>
      </c>
      <c r="AA2432" s="212">
        <v>0.11755608295097376</v>
      </c>
    </row>
    <row r="2433" spans="1:27" x14ac:dyDescent="0.35">
      <c r="A2433" s="210" t="s">
        <v>3109</v>
      </c>
      <c r="B2433" s="217">
        <v>125.01851530693817</v>
      </c>
      <c r="C2433" s="211">
        <v>7.6300111791070727E-2</v>
      </c>
      <c r="D2433" s="211">
        <v>0.12215833805075325</v>
      </c>
      <c r="E2433" s="211">
        <v>7.6868706183590194E-2</v>
      </c>
      <c r="F2433" s="211">
        <v>0.11024617956270964</v>
      </c>
      <c r="G2433" s="211">
        <v>0.12002240299160873</v>
      </c>
      <c r="H2433" s="211">
        <v>0.11264796237141125</v>
      </c>
      <c r="I2433" s="211">
        <v>0.45113807891130936</v>
      </c>
      <c r="J2433" s="211">
        <v>0.46267705737687614</v>
      </c>
      <c r="K2433" s="211">
        <v>0.54118062995526439</v>
      </c>
      <c r="L2433" s="211">
        <v>0.27891573458860602</v>
      </c>
      <c r="M2433" s="211">
        <v>7.9042703507841552E-2</v>
      </c>
      <c r="N2433" s="211">
        <v>0.53123390893992228</v>
      </c>
      <c r="O2433" s="211">
        <v>0.75023531218846295</v>
      </c>
      <c r="P2433" s="211">
        <v>6.938208375229668E-2</v>
      </c>
      <c r="Q2433" s="211">
        <v>7.9151263081201489E-2</v>
      </c>
      <c r="R2433" s="211">
        <v>0.42799527518793284</v>
      </c>
      <c r="S2433" s="211">
        <v>0.35901084633246139</v>
      </c>
      <c r="T2433" s="211">
        <v>0.61587298812368862</v>
      </c>
      <c r="U2433" s="211">
        <v>0.40841625466581338</v>
      </c>
      <c r="V2433" s="211">
        <v>9.6854570238565307E-2</v>
      </c>
      <c r="W2433" s="211">
        <v>0.49452761086214564</v>
      </c>
      <c r="X2433" s="211">
        <v>0.39206172869365741</v>
      </c>
      <c r="Y2433" s="211">
        <v>0.5310798648713152</v>
      </c>
      <c r="Z2433" s="211">
        <v>0.1459527186444472</v>
      </c>
      <c r="AA2433" s="212">
        <v>0.12245708035217913</v>
      </c>
    </row>
    <row r="2434" spans="1:27" x14ac:dyDescent="0.35">
      <c r="A2434" s="210" t="s">
        <v>3110</v>
      </c>
      <c r="B2434" s="217">
        <v>151.77269764936122</v>
      </c>
      <c r="C2434" s="211">
        <v>5.4264869465998858E-2</v>
      </c>
      <c r="D2434" s="211">
        <v>0.1330719046233565</v>
      </c>
      <c r="E2434" s="211">
        <v>7.5549600897815497E-2</v>
      </c>
      <c r="F2434" s="211">
        <v>9.6743749664975648E-2</v>
      </c>
      <c r="G2434" s="211">
        <v>0.1236648613936068</v>
      </c>
      <c r="H2434" s="211">
        <v>0.11724366668888428</v>
      </c>
      <c r="I2434" s="211">
        <v>0.4698873132423903</v>
      </c>
      <c r="J2434" s="211">
        <v>0.43242566288818568</v>
      </c>
      <c r="K2434" s="211">
        <v>0.62109669214388707</v>
      </c>
      <c r="L2434" s="211">
        <v>0.28078897873143965</v>
      </c>
      <c r="M2434" s="211">
        <v>9.0869358590266888E-2</v>
      </c>
      <c r="N2434" s="211">
        <v>0.50289130783425962</v>
      </c>
      <c r="O2434" s="211">
        <v>0.5846340932912063</v>
      </c>
      <c r="P2434" s="211">
        <v>6.7343663266299855E-2</v>
      </c>
      <c r="Q2434" s="211">
        <v>0.12676296517128632</v>
      </c>
      <c r="R2434" s="211">
        <v>0.39081101682759628</v>
      </c>
      <c r="S2434" s="211">
        <v>0.29933851877780576</v>
      </c>
      <c r="T2434" s="211">
        <v>0.54695013343427545</v>
      </c>
      <c r="U2434" s="211">
        <v>0.40109482797105933</v>
      </c>
      <c r="V2434" s="211">
        <v>0.12542254008247014</v>
      </c>
      <c r="W2434" s="211">
        <v>0.53962761392133207</v>
      </c>
      <c r="X2434" s="211">
        <v>0.32559954116345524</v>
      </c>
      <c r="Y2434" s="211">
        <v>0.70294077352549655</v>
      </c>
      <c r="Z2434" s="211">
        <v>0.14656438346071426</v>
      </c>
      <c r="AA2434" s="212">
        <v>0.11632685592250112</v>
      </c>
    </row>
    <row r="2435" spans="1:27" x14ac:dyDescent="0.35">
      <c r="A2435" s="210" t="s">
        <v>3111</v>
      </c>
      <c r="B2435" s="217">
        <v>133.31159126553044</v>
      </c>
      <c r="C2435" s="211">
        <v>5.8160657160798733E-2</v>
      </c>
      <c r="D2435" s="211">
        <v>0.11685510430630169</v>
      </c>
      <c r="E2435" s="211">
        <v>7.4390666210990525E-2</v>
      </c>
      <c r="F2435" s="211">
        <v>0.10629016521269505</v>
      </c>
      <c r="G2435" s="211">
        <v>0.11924059148107452</v>
      </c>
      <c r="H2435" s="211">
        <v>0.11004871950838173</v>
      </c>
      <c r="I2435" s="211">
        <v>0.47252670931791541</v>
      </c>
      <c r="J2435" s="211">
        <v>0.47030330027973283</v>
      </c>
      <c r="K2435" s="211">
        <v>0.58703752858951275</v>
      </c>
      <c r="L2435" s="211">
        <v>0.28324546202068224</v>
      </c>
      <c r="M2435" s="211">
        <v>8.4365349266829565E-2</v>
      </c>
      <c r="N2435" s="211">
        <v>0.36554345640697822</v>
      </c>
      <c r="O2435" s="211">
        <v>0.73772217352711644</v>
      </c>
      <c r="P2435" s="211">
        <v>6.7664377048052865E-2</v>
      </c>
      <c r="Q2435" s="211">
        <v>6.6872278797328294E-2</v>
      </c>
      <c r="R2435" s="211">
        <v>0.45703617514887962</v>
      </c>
      <c r="S2435" s="211">
        <v>0.29272510303185584</v>
      </c>
      <c r="T2435" s="211">
        <v>0.49009067535579759</v>
      </c>
      <c r="U2435" s="211">
        <v>0.4026197631169906</v>
      </c>
      <c r="V2435" s="211">
        <v>0.12185430332921487</v>
      </c>
      <c r="W2435" s="211">
        <v>0.64009193019045396</v>
      </c>
      <c r="X2435" s="211">
        <v>0.33100188962802485</v>
      </c>
      <c r="Y2435" s="211">
        <v>0.66122104786514879</v>
      </c>
      <c r="Z2435" s="211">
        <v>0.14966307027703971</v>
      </c>
      <c r="AA2435" s="212">
        <v>0.11712404402678761</v>
      </c>
    </row>
    <row r="2436" spans="1:27" x14ac:dyDescent="0.35">
      <c r="A2436" s="210" t="s">
        <v>3112</v>
      </c>
      <c r="B2436" s="217">
        <v>126.63188634571623</v>
      </c>
      <c r="C2436" s="211">
        <v>6.3395385883508071E-2</v>
      </c>
      <c r="D2436" s="211">
        <v>0.12615924639018247</v>
      </c>
      <c r="E2436" s="211">
        <v>7.1942184089948638E-2</v>
      </c>
      <c r="F2436" s="211">
        <v>0.11189723709669828</v>
      </c>
      <c r="G2436" s="211">
        <v>0.11737219182153819</v>
      </c>
      <c r="H2436" s="211">
        <v>0.11006075479136883</v>
      </c>
      <c r="I2436" s="211">
        <v>0.50600238242043971</v>
      </c>
      <c r="J2436" s="211">
        <v>0.45678223173150112</v>
      </c>
      <c r="K2436" s="211">
        <v>0.61364857869881539</v>
      </c>
      <c r="L2436" s="211">
        <v>0.27553004573219531</v>
      </c>
      <c r="M2436" s="211">
        <v>9.9869771573582317E-2</v>
      </c>
      <c r="N2436" s="211">
        <v>0.39949883929537527</v>
      </c>
      <c r="O2436" s="211">
        <v>0.75398588333468464</v>
      </c>
      <c r="P2436" s="211">
        <v>6.9501890344571132E-2</v>
      </c>
      <c r="Q2436" s="211">
        <v>0.13703314877224834</v>
      </c>
      <c r="R2436" s="211">
        <v>0.44875354161147346</v>
      </c>
      <c r="S2436" s="211">
        <v>0.35137207105991763</v>
      </c>
      <c r="T2436" s="211">
        <v>0.56281485885103399</v>
      </c>
      <c r="U2436" s="211">
        <v>0.4054993622008789</v>
      </c>
      <c r="V2436" s="211">
        <v>8.2212388207406575E-2</v>
      </c>
      <c r="W2436" s="211">
        <v>0.59854663841730493</v>
      </c>
      <c r="X2436" s="211">
        <v>0.42402318020822194</v>
      </c>
      <c r="Y2436" s="211">
        <v>0.52942478635843382</v>
      </c>
      <c r="Z2436" s="211">
        <v>0.14744518475565685</v>
      </c>
      <c r="AA2436" s="212">
        <v>0.12022688580943786</v>
      </c>
    </row>
    <row r="2437" spans="1:27" x14ac:dyDescent="0.35">
      <c r="A2437" s="210" t="s">
        <v>3113</v>
      </c>
      <c r="B2437" s="217">
        <v>139.49860637296453</v>
      </c>
      <c r="C2437" s="211">
        <v>5.9181270131713967E-2</v>
      </c>
      <c r="D2437" s="211">
        <v>0.13063812290058863</v>
      </c>
      <c r="E2437" s="211">
        <v>8.2970682953335081E-2</v>
      </c>
      <c r="F2437" s="211">
        <v>6.9274077596436834E-2</v>
      </c>
      <c r="G2437" s="211">
        <v>0.12176417268077136</v>
      </c>
      <c r="H2437" s="211">
        <v>0.11848986544134978</v>
      </c>
      <c r="I2437" s="211">
        <v>0.47315472191124769</v>
      </c>
      <c r="J2437" s="211">
        <v>0.41156742536109614</v>
      </c>
      <c r="K2437" s="211">
        <v>0.56063917312798672</v>
      </c>
      <c r="L2437" s="211">
        <v>0.2742206651718202</v>
      </c>
      <c r="M2437" s="211">
        <v>0.10383221411028867</v>
      </c>
      <c r="N2437" s="211">
        <v>0.40619503888820052</v>
      </c>
      <c r="O2437" s="211">
        <v>0.59760793762601705</v>
      </c>
      <c r="P2437" s="211">
        <v>6.6685894485416175E-2</v>
      </c>
      <c r="Q2437" s="211">
        <v>0.10099748341556945</v>
      </c>
      <c r="R2437" s="211">
        <v>0.45996109883598124</v>
      </c>
      <c r="S2437" s="211">
        <v>0.34074708531377457</v>
      </c>
      <c r="T2437" s="211">
        <v>0.52979825310449713</v>
      </c>
      <c r="U2437" s="211">
        <v>0.5330881080113995</v>
      </c>
      <c r="V2437" s="211">
        <v>8.818324895738569E-2</v>
      </c>
      <c r="W2437" s="211">
        <v>0.55639395868109365</v>
      </c>
      <c r="X2437" s="211">
        <v>0.39701746454074882</v>
      </c>
      <c r="Y2437" s="211">
        <v>0.60734750673962912</v>
      </c>
      <c r="Z2437" s="211">
        <v>0.14901128210840067</v>
      </c>
      <c r="AA2437" s="212">
        <v>0.11677979732817853</v>
      </c>
    </row>
    <row r="2438" spans="1:27" x14ac:dyDescent="0.35">
      <c r="A2438" s="210" t="s">
        <v>3114</v>
      </c>
      <c r="B2438" s="217">
        <v>130.51156491198523</v>
      </c>
      <c r="C2438" s="211">
        <v>6.3556760846051191E-2</v>
      </c>
      <c r="D2438" s="211">
        <v>0.1312250536286089</v>
      </c>
      <c r="E2438" s="211">
        <v>7.4757085818806052E-2</v>
      </c>
      <c r="F2438" s="211">
        <v>0.10195630028719753</v>
      </c>
      <c r="G2438" s="211">
        <v>0.12469997176672079</v>
      </c>
      <c r="H2438" s="211">
        <v>0.11586490241014061</v>
      </c>
      <c r="I2438" s="211">
        <v>0.49123401990441651</v>
      </c>
      <c r="J2438" s="211">
        <v>0.46799050218511845</v>
      </c>
      <c r="K2438" s="211">
        <v>0.58258903490739322</v>
      </c>
      <c r="L2438" s="211">
        <v>0.27827234083435221</v>
      </c>
      <c r="M2438" s="211">
        <v>8.8011481312289974E-2</v>
      </c>
      <c r="N2438" s="211">
        <v>0.41876636828017277</v>
      </c>
      <c r="O2438" s="211">
        <v>0.66442040216978848</v>
      </c>
      <c r="P2438" s="211">
        <v>7.0740442531662284E-2</v>
      </c>
      <c r="Q2438" s="211">
        <v>4.8318682521689846E-2</v>
      </c>
      <c r="R2438" s="211">
        <v>0.45743795227510603</v>
      </c>
      <c r="S2438" s="211">
        <v>0.38695961200092094</v>
      </c>
      <c r="T2438" s="211">
        <v>0.52502886761402712</v>
      </c>
      <c r="U2438" s="211">
        <v>0.43197596397577764</v>
      </c>
      <c r="V2438" s="211">
        <v>9.6949633873531768E-2</v>
      </c>
      <c r="W2438" s="211">
        <v>0.57674605733313422</v>
      </c>
      <c r="X2438" s="211">
        <v>0.30781841817942651</v>
      </c>
      <c r="Y2438" s="211">
        <v>0.57488152175059459</v>
      </c>
      <c r="Z2438" s="211">
        <v>0.14912774235371939</v>
      </c>
      <c r="AA2438" s="212">
        <v>0.1169813787065164</v>
      </c>
    </row>
    <row r="2439" spans="1:27" x14ac:dyDescent="0.35">
      <c r="A2439" s="210" t="s">
        <v>3115</v>
      </c>
      <c r="B2439" s="217">
        <v>131.15858517940293</v>
      </c>
      <c r="C2439" s="211">
        <v>5.5252108450927657E-2</v>
      </c>
      <c r="D2439" s="211">
        <v>0.12781105756674005</v>
      </c>
      <c r="E2439" s="211">
        <v>7.4212934342133149E-2</v>
      </c>
      <c r="F2439" s="211">
        <v>9.1661182899701599E-2</v>
      </c>
      <c r="G2439" s="211">
        <v>0.12659591620557092</v>
      </c>
      <c r="H2439" s="211">
        <v>0.11711842886861579</v>
      </c>
      <c r="I2439" s="211">
        <v>0.45231569029488072</v>
      </c>
      <c r="J2439" s="211">
        <v>0.44745521189029053</v>
      </c>
      <c r="K2439" s="211">
        <v>0.59814244116420734</v>
      </c>
      <c r="L2439" s="211">
        <v>0.27024855525293634</v>
      </c>
      <c r="M2439" s="211">
        <v>0.10540904337473525</v>
      </c>
      <c r="N2439" s="211">
        <v>0.44532737241498666</v>
      </c>
      <c r="O2439" s="211">
        <v>0.55363905744620645</v>
      </c>
      <c r="P2439" s="211">
        <v>7.2789604586489545E-2</v>
      </c>
      <c r="Q2439" s="211">
        <v>7.2822119168188537E-2</v>
      </c>
      <c r="R2439" s="211">
        <v>0.39223570235629424</v>
      </c>
      <c r="S2439" s="211">
        <v>0.32921697148297885</v>
      </c>
      <c r="T2439" s="211">
        <v>0.60735194414615945</v>
      </c>
      <c r="U2439" s="211">
        <v>0.37092533053076526</v>
      </c>
      <c r="V2439" s="211">
        <v>7.1987806715937991E-2</v>
      </c>
      <c r="W2439" s="211">
        <v>0.56237115736429888</v>
      </c>
      <c r="X2439" s="211">
        <v>0.35358697254809041</v>
      </c>
      <c r="Y2439" s="211">
        <v>0.76168554576290126</v>
      </c>
      <c r="Z2439" s="211">
        <v>0.14733790296927524</v>
      </c>
      <c r="AA2439" s="212">
        <v>0.11892018203702284</v>
      </c>
    </row>
    <row r="2440" spans="1:27" x14ac:dyDescent="0.35">
      <c r="A2440" s="210" t="s">
        <v>3116</v>
      </c>
      <c r="B2440" s="217">
        <v>144.11521269904915</v>
      </c>
      <c r="C2440" s="211">
        <v>5.8019023749715563E-2</v>
      </c>
      <c r="D2440" s="211">
        <v>0.12684179540146709</v>
      </c>
      <c r="E2440" s="211">
        <v>7.4151956429304403E-2</v>
      </c>
      <c r="F2440" s="211">
        <v>0.10568804099924912</v>
      </c>
      <c r="G2440" s="211">
        <v>0.12378097290106564</v>
      </c>
      <c r="H2440" s="211">
        <v>0.11736739112180908</v>
      </c>
      <c r="I2440" s="211">
        <v>0.45535394367975585</v>
      </c>
      <c r="J2440" s="211">
        <v>0.43774656922799471</v>
      </c>
      <c r="K2440" s="211">
        <v>0.56770271697159957</v>
      </c>
      <c r="L2440" s="211">
        <v>0.26837021501370828</v>
      </c>
      <c r="M2440" s="211">
        <v>0.10326217840532116</v>
      </c>
      <c r="N2440" s="211">
        <v>0.36041449410722476</v>
      </c>
      <c r="O2440" s="211">
        <v>0.5879634181561384</v>
      </c>
      <c r="P2440" s="211">
        <v>6.8860994245452667E-2</v>
      </c>
      <c r="Q2440" s="211">
        <v>9.7464451546808065E-2</v>
      </c>
      <c r="R2440" s="211">
        <v>0.42776878849983857</v>
      </c>
      <c r="S2440" s="211">
        <v>0.34955489532946032</v>
      </c>
      <c r="T2440" s="211">
        <v>0.56122435060117781</v>
      </c>
      <c r="U2440" s="211">
        <v>0.5207080465384194</v>
      </c>
      <c r="V2440" s="211">
        <v>8.9359452994064878E-2</v>
      </c>
      <c r="W2440" s="211">
        <v>0.56433755936010166</v>
      </c>
      <c r="X2440" s="211">
        <v>0.38162607151222072</v>
      </c>
      <c r="Y2440" s="211">
        <v>0.59561818917434661</v>
      </c>
      <c r="Z2440" s="211">
        <v>0.14527485104013835</v>
      </c>
      <c r="AA2440" s="212">
        <v>0.11225640086570177</v>
      </c>
    </row>
    <row r="2441" spans="1:27" x14ac:dyDescent="0.35">
      <c r="A2441" s="210" t="s">
        <v>3117</v>
      </c>
      <c r="B2441" s="217">
        <v>157.2034154895334</v>
      </c>
      <c r="C2441" s="211">
        <v>6.720947404653714E-2</v>
      </c>
      <c r="D2441" s="211">
        <v>0.12895292343857706</v>
      </c>
      <c r="E2441" s="211">
        <v>8.0891447053829252E-2</v>
      </c>
      <c r="F2441" s="211">
        <v>9.85765284901301E-2</v>
      </c>
      <c r="G2441" s="211">
        <v>0.12376396111048694</v>
      </c>
      <c r="H2441" s="211">
        <v>0.11010555119540102</v>
      </c>
      <c r="I2441" s="211">
        <v>0.45255041763200377</v>
      </c>
      <c r="J2441" s="211">
        <v>0.43286002250737299</v>
      </c>
      <c r="K2441" s="211">
        <v>0.64562183176961296</v>
      </c>
      <c r="L2441" s="211">
        <v>0.26750604440932463</v>
      </c>
      <c r="M2441" s="211">
        <v>0.10921567235393938</v>
      </c>
      <c r="N2441" s="211">
        <v>0.40349672308721685</v>
      </c>
      <c r="O2441" s="211">
        <v>0.68381770170265144</v>
      </c>
      <c r="P2441" s="211">
        <v>7.1501316935998788E-2</v>
      </c>
      <c r="Q2441" s="211">
        <v>7.2042276901116739E-2</v>
      </c>
      <c r="R2441" s="211">
        <v>0.41623811522471382</v>
      </c>
      <c r="S2441" s="211">
        <v>0.27377031481409164</v>
      </c>
      <c r="T2441" s="211">
        <v>0.46245647473350265</v>
      </c>
      <c r="U2441" s="211">
        <v>0.41942961336517992</v>
      </c>
      <c r="V2441" s="211">
        <v>0.10496063796585456</v>
      </c>
      <c r="W2441" s="211">
        <v>0.46212158421743948</v>
      </c>
      <c r="X2441" s="211">
        <v>0.3146986872109615</v>
      </c>
      <c r="Y2441" s="211">
        <v>0.70869124359131663</v>
      </c>
      <c r="Z2441" s="211">
        <v>0.14994103873842698</v>
      </c>
      <c r="AA2441" s="212">
        <v>0.11748033823396467</v>
      </c>
    </row>
    <row r="2442" spans="1:27" x14ac:dyDescent="0.35">
      <c r="A2442" s="210" t="s">
        <v>3118</v>
      </c>
      <c r="B2442" s="217">
        <v>154.09976065838256</v>
      </c>
      <c r="C2442" s="211">
        <v>5.946399215212668E-2</v>
      </c>
      <c r="D2442" s="211">
        <v>0.12680884975976192</v>
      </c>
      <c r="E2442" s="211">
        <v>6.8122115163615687E-2</v>
      </c>
      <c r="F2442" s="211">
        <v>9.2605756812539491E-2</v>
      </c>
      <c r="G2442" s="211">
        <v>0.1140955142038991</v>
      </c>
      <c r="H2442" s="211">
        <v>0.11815742409043714</v>
      </c>
      <c r="I2442" s="211">
        <v>0.41970910833772018</v>
      </c>
      <c r="J2442" s="211">
        <v>0.40540142235350757</v>
      </c>
      <c r="K2442" s="211">
        <v>0.62694336478071389</v>
      </c>
      <c r="L2442" s="211">
        <v>0.28249835176439919</v>
      </c>
      <c r="M2442" s="211">
        <v>0.10677486719110173</v>
      </c>
      <c r="N2442" s="211">
        <v>0.39037459685227083</v>
      </c>
      <c r="O2442" s="211">
        <v>0.74932654257525477</v>
      </c>
      <c r="P2442" s="211">
        <v>6.7348593131721812E-2</v>
      </c>
      <c r="Q2442" s="211">
        <v>6.6335429996711617E-2</v>
      </c>
      <c r="R2442" s="211">
        <v>0.39200170520324418</v>
      </c>
      <c r="S2442" s="211">
        <v>0.30642392252532474</v>
      </c>
      <c r="T2442" s="211">
        <v>0.55642431487427113</v>
      </c>
      <c r="U2442" s="211">
        <v>0.42057722664832653</v>
      </c>
      <c r="V2442" s="211">
        <v>0.10724206055481604</v>
      </c>
      <c r="W2442" s="211">
        <v>0.48769580853697514</v>
      </c>
      <c r="X2442" s="211">
        <v>0.4420424510083456</v>
      </c>
      <c r="Y2442" s="211">
        <v>0.71186071220599734</v>
      </c>
      <c r="Z2442" s="211">
        <v>0.14987175579088871</v>
      </c>
      <c r="AA2442" s="212">
        <v>0.11331270030646277</v>
      </c>
    </row>
    <row r="2443" spans="1:27" x14ac:dyDescent="0.35">
      <c r="A2443" s="210" t="s">
        <v>3119</v>
      </c>
      <c r="B2443" s="217">
        <v>138.67667382452467</v>
      </c>
      <c r="C2443" s="211">
        <v>6.9413089935396355E-2</v>
      </c>
      <c r="D2443" s="211">
        <v>0.12766072445432824</v>
      </c>
      <c r="E2443" s="211">
        <v>7.1331736940666884E-2</v>
      </c>
      <c r="F2443" s="211">
        <v>0.10671826076079644</v>
      </c>
      <c r="G2443" s="211">
        <v>0.12199030149201173</v>
      </c>
      <c r="H2443" s="211">
        <v>0.12060828679379652</v>
      </c>
      <c r="I2443" s="211">
        <v>0.51523649762419987</v>
      </c>
      <c r="J2443" s="211">
        <v>0.43098252441252738</v>
      </c>
      <c r="K2443" s="211">
        <v>0.57810139763992086</v>
      </c>
      <c r="L2443" s="211">
        <v>0.27052321107716071</v>
      </c>
      <c r="M2443" s="211">
        <v>0.10409980677801245</v>
      </c>
      <c r="N2443" s="211">
        <v>0.41869930401997058</v>
      </c>
      <c r="O2443" s="211">
        <v>0.70368635120828338</v>
      </c>
      <c r="P2443" s="211">
        <v>6.2943819548660948E-2</v>
      </c>
      <c r="Q2443" s="211">
        <v>0.15433715145228932</v>
      </c>
      <c r="R2443" s="211">
        <v>0.46079772857430368</v>
      </c>
      <c r="S2443" s="211">
        <v>0.36331612701923405</v>
      </c>
      <c r="T2443" s="211">
        <v>0.62000115145150569</v>
      </c>
      <c r="U2443" s="211">
        <v>0.46857876934402498</v>
      </c>
      <c r="V2443" s="211">
        <v>8.6841905225743712E-2</v>
      </c>
      <c r="W2443" s="211">
        <v>0.5961879295935465</v>
      </c>
      <c r="X2443" s="211">
        <v>0.37649110695981192</v>
      </c>
      <c r="Y2443" s="211">
        <v>0.67627643859402287</v>
      </c>
      <c r="Z2443" s="211">
        <v>0.14933318563993994</v>
      </c>
      <c r="AA2443" s="212">
        <v>0.1181496774810297</v>
      </c>
    </row>
    <row r="2444" spans="1:27" x14ac:dyDescent="0.35">
      <c r="A2444" s="210" t="s">
        <v>3120</v>
      </c>
      <c r="B2444" s="217">
        <v>194.26610029341867</v>
      </c>
      <c r="C2444" s="211">
        <v>7.2556445715418166E-2</v>
      </c>
      <c r="D2444" s="211">
        <v>0.12274309638618774</v>
      </c>
      <c r="E2444" s="211">
        <v>7.6481648871800728E-2</v>
      </c>
      <c r="F2444" s="211">
        <v>8.4452041326051636E-2</v>
      </c>
      <c r="G2444" s="211">
        <v>0.12162808455079588</v>
      </c>
      <c r="H2444" s="211">
        <v>0.11934451585158619</v>
      </c>
      <c r="I2444" s="211">
        <v>0.52641678537383596</v>
      </c>
      <c r="J2444" s="211">
        <v>0.42242163914379566</v>
      </c>
      <c r="K2444" s="211">
        <v>0.58177140807459748</v>
      </c>
      <c r="L2444" s="211">
        <v>0.27395865359553512</v>
      </c>
      <c r="M2444" s="211">
        <v>0.12095148576090421</v>
      </c>
      <c r="N2444" s="211">
        <v>0.53208353940717923</v>
      </c>
      <c r="O2444" s="211">
        <v>0.74695334122017709</v>
      </c>
      <c r="P2444" s="211">
        <v>7.3336293699060251E-2</v>
      </c>
      <c r="Q2444" s="211">
        <v>7.844597157116065E-2</v>
      </c>
      <c r="R2444" s="211">
        <v>0.40376349410733131</v>
      </c>
      <c r="S2444" s="211">
        <v>0.33192878925626534</v>
      </c>
      <c r="T2444" s="211">
        <v>0.48400855265027409</v>
      </c>
      <c r="U2444" s="211">
        <v>0.46331440122702827</v>
      </c>
      <c r="V2444" s="211">
        <v>0.15162273709608159</v>
      </c>
      <c r="W2444" s="211">
        <v>0.52947883104895999</v>
      </c>
      <c r="X2444" s="211">
        <v>0.33352430884716416</v>
      </c>
      <c r="Y2444" s="211">
        <v>0.69254440073297419</v>
      </c>
      <c r="Z2444" s="211">
        <v>0.14842904226210174</v>
      </c>
      <c r="AA2444" s="212">
        <v>0.12122068608780562</v>
      </c>
    </row>
    <row r="2445" spans="1:27" x14ac:dyDescent="0.35">
      <c r="A2445" s="210" t="s">
        <v>3121</v>
      </c>
      <c r="B2445" s="217">
        <v>126.29109578534222</v>
      </c>
      <c r="C2445" s="211">
        <v>7.3560154812442324E-2</v>
      </c>
      <c r="D2445" s="211">
        <v>0.12649979425883021</v>
      </c>
      <c r="E2445" s="211">
        <v>8.1389614611999936E-2</v>
      </c>
      <c r="F2445" s="211">
        <v>7.6799695461433795E-2</v>
      </c>
      <c r="G2445" s="211">
        <v>0.1183152166615019</v>
      </c>
      <c r="H2445" s="211">
        <v>0.10404710705220112</v>
      </c>
      <c r="I2445" s="211">
        <v>0.51637393979864632</v>
      </c>
      <c r="J2445" s="211">
        <v>0.41564218680074561</v>
      </c>
      <c r="K2445" s="211">
        <v>0.62024780155852266</v>
      </c>
      <c r="L2445" s="211">
        <v>0.27445623232100125</v>
      </c>
      <c r="M2445" s="211">
        <v>8.0646143139683074E-2</v>
      </c>
      <c r="N2445" s="211">
        <v>0.41160675439517169</v>
      </c>
      <c r="O2445" s="211">
        <v>0.71011814235131809</v>
      </c>
      <c r="P2445" s="211">
        <v>7.1588335011044474E-2</v>
      </c>
      <c r="Q2445" s="211">
        <v>0.12410020984981832</v>
      </c>
      <c r="R2445" s="211">
        <v>0.40221049869137304</v>
      </c>
      <c r="S2445" s="211">
        <v>0.31034233440422426</v>
      </c>
      <c r="T2445" s="211">
        <v>0.59490526147904321</v>
      </c>
      <c r="U2445" s="211">
        <v>0.41131974364787383</v>
      </c>
      <c r="V2445" s="211">
        <v>7.0595547723206864E-2</v>
      </c>
      <c r="W2445" s="211">
        <v>0.52483022622587061</v>
      </c>
      <c r="X2445" s="211">
        <v>0.26081717334913229</v>
      </c>
      <c r="Y2445" s="211">
        <v>0.68164301097054991</v>
      </c>
      <c r="Z2445" s="211">
        <v>0.1429205927271128</v>
      </c>
      <c r="AA2445" s="212">
        <v>0.12188995189392592</v>
      </c>
    </row>
    <row r="2446" spans="1:27" x14ac:dyDescent="0.35">
      <c r="A2446" s="210" t="s">
        <v>3122</v>
      </c>
      <c r="B2446" s="217">
        <v>127.25170199871482</v>
      </c>
      <c r="C2446" s="211">
        <v>7.3107664343497622E-2</v>
      </c>
      <c r="D2446" s="211">
        <v>0.1309757589383142</v>
      </c>
      <c r="E2446" s="211">
        <v>7.494603497960968E-2</v>
      </c>
      <c r="F2446" s="211">
        <v>0.10494854698577125</v>
      </c>
      <c r="G2446" s="211">
        <v>0.11769186969803053</v>
      </c>
      <c r="H2446" s="211">
        <v>0.11842117062682204</v>
      </c>
      <c r="I2446" s="211">
        <v>0.46966547062326502</v>
      </c>
      <c r="J2446" s="211">
        <v>0.43626732797065537</v>
      </c>
      <c r="K2446" s="211">
        <v>0.60934273083012358</v>
      </c>
      <c r="L2446" s="211">
        <v>0.27376486434496711</v>
      </c>
      <c r="M2446" s="211">
        <v>8.209123729367479E-2</v>
      </c>
      <c r="N2446" s="211">
        <v>0.42917213714490354</v>
      </c>
      <c r="O2446" s="211">
        <v>0.72240503074176954</v>
      </c>
      <c r="P2446" s="211">
        <v>6.7149509484792216E-2</v>
      </c>
      <c r="Q2446" s="211">
        <v>5.482239835813775E-2</v>
      </c>
      <c r="R2446" s="211">
        <v>0.46300043974489274</v>
      </c>
      <c r="S2446" s="211">
        <v>0.31553354503188752</v>
      </c>
      <c r="T2446" s="211">
        <v>0.56636700871470891</v>
      </c>
      <c r="U2446" s="211">
        <v>0.47745240585511139</v>
      </c>
      <c r="V2446" s="211">
        <v>8.034336056809592E-2</v>
      </c>
      <c r="W2446" s="211">
        <v>0.53091001545019079</v>
      </c>
      <c r="X2446" s="211">
        <v>0.30893838946796665</v>
      </c>
      <c r="Y2446" s="211">
        <v>0.66174633026823027</v>
      </c>
      <c r="Z2446" s="211">
        <v>0.14227751546534917</v>
      </c>
      <c r="AA2446" s="212">
        <v>0.11938339556570242</v>
      </c>
    </row>
    <row r="2447" spans="1:27" x14ac:dyDescent="0.35">
      <c r="A2447" s="210" t="s">
        <v>3123</v>
      </c>
      <c r="B2447" s="217">
        <v>108.5246124200322</v>
      </c>
      <c r="C2447" s="211">
        <v>5.4957880834563502E-2</v>
      </c>
      <c r="D2447" s="211">
        <v>0.12498528569516115</v>
      </c>
      <c r="E2447" s="211">
        <v>6.7624469705882623E-2</v>
      </c>
      <c r="F2447" s="211">
        <v>7.7377268191973214E-2</v>
      </c>
      <c r="G2447" s="211">
        <v>0.12060984265532919</v>
      </c>
      <c r="H2447" s="211">
        <v>0.11942082644635477</v>
      </c>
      <c r="I2447" s="211">
        <v>0.42544412434758239</v>
      </c>
      <c r="J2447" s="211">
        <v>0.44261412841994863</v>
      </c>
      <c r="K2447" s="211">
        <v>0.62602663250536705</v>
      </c>
      <c r="L2447" s="211">
        <v>0.27306063339172959</v>
      </c>
      <c r="M2447" s="211">
        <v>9.0428472126293027E-2</v>
      </c>
      <c r="N2447" s="211">
        <v>0.41488298782313227</v>
      </c>
      <c r="O2447" s="211">
        <v>0.70477403348331347</v>
      </c>
      <c r="P2447" s="211">
        <v>6.5233919983075997E-2</v>
      </c>
      <c r="Q2447" s="211">
        <v>0.13372145143842989</v>
      </c>
      <c r="R2447" s="211">
        <v>0.45494499824102103</v>
      </c>
      <c r="S2447" s="211">
        <v>0.26413618939524891</v>
      </c>
      <c r="T2447" s="211">
        <v>0.52796734066098405</v>
      </c>
      <c r="U2447" s="211">
        <v>0.3937923741474767</v>
      </c>
      <c r="V2447" s="211">
        <v>5.7835353789405908E-2</v>
      </c>
      <c r="W2447" s="211">
        <v>0.60634436739600128</v>
      </c>
      <c r="X2447" s="211">
        <v>0.3140643909767129</v>
      </c>
      <c r="Y2447" s="211">
        <v>0.68403939081882303</v>
      </c>
      <c r="Z2447" s="211">
        <v>0.14188923204555001</v>
      </c>
      <c r="AA2447" s="212">
        <v>0.12163352692755248</v>
      </c>
    </row>
    <row r="2448" spans="1:27" x14ac:dyDescent="0.35">
      <c r="A2448" s="210" t="s">
        <v>3124</v>
      </c>
      <c r="B2448" s="217">
        <v>140.81771283456018</v>
      </c>
      <c r="C2448" s="211">
        <v>7.2625311777577528E-2</v>
      </c>
      <c r="D2448" s="211">
        <v>0.1210046295276883</v>
      </c>
      <c r="E2448" s="211">
        <v>7.9562031140944428E-2</v>
      </c>
      <c r="F2448" s="211">
        <v>0.10093672091974212</v>
      </c>
      <c r="G2448" s="211">
        <v>0.11983873519545396</v>
      </c>
      <c r="H2448" s="211">
        <v>0.11344473126483093</v>
      </c>
      <c r="I2448" s="211">
        <v>0.48357982647847031</v>
      </c>
      <c r="J2448" s="211">
        <v>0.43705212691059503</v>
      </c>
      <c r="K2448" s="211">
        <v>0.55582364996925904</v>
      </c>
      <c r="L2448" s="211">
        <v>0.26931505545203449</v>
      </c>
      <c r="M2448" s="211">
        <v>0.10798476197021367</v>
      </c>
      <c r="N2448" s="211">
        <v>0.37793547580345982</v>
      </c>
      <c r="O2448" s="211">
        <v>0.62495878394218563</v>
      </c>
      <c r="P2448" s="211">
        <v>6.4098255484411365E-2</v>
      </c>
      <c r="Q2448" s="211">
        <v>0.13815688816301377</v>
      </c>
      <c r="R2448" s="211">
        <v>0.48684331240185602</v>
      </c>
      <c r="S2448" s="211">
        <v>0.39514380279447114</v>
      </c>
      <c r="T2448" s="211">
        <v>0.53884643838317392</v>
      </c>
      <c r="U2448" s="211">
        <v>0.4011653920137167</v>
      </c>
      <c r="V2448" s="211">
        <v>0.14959952290312678</v>
      </c>
      <c r="W2448" s="211">
        <v>0.60662958540216949</v>
      </c>
      <c r="X2448" s="211">
        <v>0.27112368336567966</v>
      </c>
      <c r="Y2448" s="211">
        <v>0.62688338477268801</v>
      </c>
      <c r="Z2448" s="211">
        <v>0.14570825811866317</v>
      </c>
      <c r="AA2448" s="212">
        <v>0.1247738688034359</v>
      </c>
    </row>
    <row r="2449" spans="1:27" x14ac:dyDescent="0.35">
      <c r="A2449" s="210" t="s">
        <v>3125</v>
      </c>
      <c r="B2449" s="217">
        <v>142.5333527414063</v>
      </c>
      <c r="C2449" s="211">
        <v>5.4669031635326298E-2</v>
      </c>
      <c r="D2449" s="211">
        <v>0.11888673185862353</v>
      </c>
      <c r="E2449" s="211">
        <v>8.4365503981894158E-2</v>
      </c>
      <c r="F2449" s="211">
        <v>0.10353854431985737</v>
      </c>
      <c r="G2449" s="211">
        <v>0.11954448160694764</v>
      </c>
      <c r="H2449" s="211">
        <v>0.10562294193527953</v>
      </c>
      <c r="I2449" s="211">
        <v>0.50583629974285327</v>
      </c>
      <c r="J2449" s="211">
        <v>0.43156773290729589</v>
      </c>
      <c r="K2449" s="211">
        <v>0.59315194536726801</v>
      </c>
      <c r="L2449" s="211">
        <v>0.27419722969941313</v>
      </c>
      <c r="M2449" s="211">
        <v>8.8367070756578597E-2</v>
      </c>
      <c r="N2449" s="211">
        <v>0.44100200459124245</v>
      </c>
      <c r="O2449" s="211">
        <v>0.75888967759034265</v>
      </c>
      <c r="P2449" s="211">
        <v>7.3264862578856962E-2</v>
      </c>
      <c r="Q2449" s="211">
        <v>0.14809597570827573</v>
      </c>
      <c r="R2449" s="211">
        <v>0.42151802309359387</v>
      </c>
      <c r="S2449" s="211">
        <v>0.38417560873824774</v>
      </c>
      <c r="T2449" s="211">
        <v>0.55684627669811793</v>
      </c>
      <c r="U2449" s="211">
        <v>0.36400158171182551</v>
      </c>
      <c r="V2449" s="211">
        <v>0.11380076559817566</v>
      </c>
      <c r="W2449" s="211">
        <v>0.51201911858319438</v>
      </c>
      <c r="X2449" s="211">
        <v>0.32164507422795841</v>
      </c>
      <c r="Y2449" s="211">
        <v>0.7089351294103523</v>
      </c>
      <c r="Z2449" s="211">
        <v>0.14928339377574784</v>
      </c>
      <c r="AA2449" s="212">
        <v>0.12480789061911293</v>
      </c>
    </row>
    <row r="2450" spans="1:27" x14ac:dyDescent="0.35">
      <c r="A2450" s="210" t="s">
        <v>3126</v>
      </c>
      <c r="B2450" s="217">
        <v>132.60278999610003</v>
      </c>
      <c r="C2450" s="211">
        <v>6.0402037400856645E-2</v>
      </c>
      <c r="D2450" s="211">
        <v>0.11453990980978897</v>
      </c>
      <c r="E2450" s="211">
        <v>7.7798103264798024E-2</v>
      </c>
      <c r="F2450" s="211">
        <v>0.10945867299542972</v>
      </c>
      <c r="G2450" s="211">
        <v>0.12134190478528688</v>
      </c>
      <c r="H2450" s="211">
        <v>0.11199979504629615</v>
      </c>
      <c r="I2450" s="211">
        <v>0.49736945689404077</v>
      </c>
      <c r="J2450" s="211">
        <v>0.40591748375366526</v>
      </c>
      <c r="K2450" s="211">
        <v>0.560071644994247</v>
      </c>
      <c r="L2450" s="211">
        <v>0.26853476944608518</v>
      </c>
      <c r="M2450" s="211">
        <v>9.7112659285072067E-2</v>
      </c>
      <c r="N2450" s="211">
        <v>0.50859240020850871</v>
      </c>
      <c r="O2450" s="211">
        <v>0.747506355452904</v>
      </c>
      <c r="P2450" s="211">
        <v>6.243874928756054E-2</v>
      </c>
      <c r="Q2450" s="211">
        <v>6.4025509917482126E-2</v>
      </c>
      <c r="R2450" s="211">
        <v>0.42441208077853498</v>
      </c>
      <c r="S2450" s="211">
        <v>0.35075979633935006</v>
      </c>
      <c r="T2450" s="211">
        <v>0.5475598428543611</v>
      </c>
      <c r="U2450" s="211">
        <v>0.45990048950797646</v>
      </c>
      <c r="V2450" s="211">
        <v>7.4430222649705446E-2</v>
      </c>
      <c r="W2450" s="211">
        <v>0.60534581194176718</v>
      </c>
      <c r="X2450" s="211">
        <v>0.34389869131666773</v>
      </c>
      <c r="Y2450" s="211">
        <v>0.74910625990820578</v>
      </c>
      <c r="Z2450" s="211">
        <v>0.14956769739658093</v>
      </c>
      <c r="AA2450" s="212">
        <v>0.11508892340873628</v>
      </c>
    </row>
    <row r="2451" spans="1:27" x14ac:dyDescent="0.35">
      <c r="A2451" s="210" t="s">
        <v>3127</v>
      </c>
      <c r="B2451" s="217">
        <v>108.76328522237951</v>
      </c>
      <c r="C2451" s="211">
        <v>5.6069974237685519E-2</v>
      </c>
      <c r="D2451" s="211">
        <v>0.12772656656985795</v>
      </c>
      <c r="E2451" s="211">
        <v>7.0540606810039333E-2</v>
      </c>
      <c r="F2451" s="211">
        <v>6.6516113552288411E-2</v>
      </c>
      <c r="G2451" s="211">
        <v>0.11715062941571353</v>
      </c>
      <c r="H2451" s="211">
        <v>0.11583923657058205</v>
      </c>
      <c r="I2451" s="211">
        <v>0.52975154055845652</v>
      </c>
      <c r="J2451" s="211">
        <v>0.40666241195143643</v>
      </c>
      <c r="K2451" s="211">
        <v>0.53990218553365532</v>
      </c>
      <c r="L2451" s="211">
        <v>0.27463121335882912</v>
      </c>
      <c r="M2451" s="211">
        <v>9.6498586639524458E-2</v>
      </c>
      <c r="N2451" s="211">
        <v>0.52092044683125738</v>
      </c>
      <c r="O2451" s="211">
        <v>0.75312505972377641</v>
      </c>
      <c r="P2451" s="211">
        <v>6.560424023789635E-2</v>
      </c>
      <c r="Q2451" s="211">
        <v>4.5637113855891545E-2</v>
      </c>
      <c r="R2451" s="211">
        <v>0.43440800511646871</v>
      </c>
      <c r="S2451" s="211">
        <v>0.27929261770503078</v>
      </c>
      <c r="T2451" s="211">
        <v>0.48879902261052055</v>
      </c>
      <c r="U2451" s="211">
        <v>0.41829462296575814</v>
      </c>
      <c r="V2451" s="211">
        <v>6.6428427276280455E-2</v>
      </c>
      <c r="W2451" s="211">
        <v>0.52060202150342205</v>
      </c>
      <c r="X2451" s="211">
        <v>0.28927294634535594</v>
      </c>
      <c r="Y2451" s="211">
        <v>0.52159954403560915</v>
      </c>
      <c r="Z2451" s="211">
        <v>0.14809581689955797</v>
      </c>
      <c r="AA2451" s="212">
        <v>0.11862248602256614</v>
      </c>
    </row>
    <row r="2452" spans="1:27" x14ac:dyDescent="0.35">
      <c r="A2452" s="210" t="s">
        <v>3128</v>
      </c>
      <c r="B2452" s="217">
        <v>145.49515005410206</v>
      </c>
      <c r="C2452" s="211">
        <v>5.6608309117101449E-2</v>
      </c>
      <c r="D2452" s="211">
        <v>0.12662777352146065</v>
      </c>
      <c r="E2452" s="211">
        <v>8.3512068354626712E-2</v>
      </c>
      <c r="F2452" s="211">
        <v>8.9926573692615613E-2</v>
      </c>
      <c r="G2452" s="211">
        <v>0.11672021238691715</v>
      </c>
      <c r="H2452" s="211">
        <v>0.12494406631874912</v>
      </c>
      <c r="I2452" s="211">
        <v>0.43429800508641747</v>
      </c>
      <c r="J2452" s="211">
        <v>0.45456565130819049</v>
      </c>
      <c r="K2452" s="211">
        <v>0.59775304116298844</v>
      </c>
      <c r="L2452" s="211">
        <v>0.27750647751263507</v>
      </c>
      <c r="M2452" s="211">
        <v>8.8936525276426273E-2</v>
      </c>
      <c r="N2452" s="211">
        <v>0.43434503589008766</v>
      </c>
      <c r="O2452" s="211">
        <v>0.60485801881843426</v>
      </c>
      <c r="P2452" s="211">
        <v>6.9735468787395644E-2</v>
      </c>
      <c r="Q2452" s="211">
        <v>9.867941517771818E-2</v>
      </c>
      <c r="R2452" s="211">
        <v>0.45424587708238395</v>
      </c>
      <c r="S2452" s="211">
        <v>0.33753572439961388</v>
      </c>
      <c r="T2452" s="211">
        <v>0.48705112254912641</v>
      </c>
      <c r="U2452" s="211">
        <v>0.39064355044798621</v>
      </c>
      <c r="V2452" s="211">
        <v>0.11728553925034538</v>
      </c>
      <c r="W2452" s="211">
        <v>0.51174737282238614</v>
      </c>
      <c r="X2452" s="211">
        <v>0.36701862378497885</v>
      </c>
      <c r="Y2452" s="211">
        <v>0.65319226025297106</v>
      </c>
      <c r="Z2452" s="211">
        <v>0.14970332641849976</v>
      </c>
      <c r="AA2452" s="212">
        <v>0.11423381069278472</v>
      </c>
    </row>
    <row r="2453" spans="1:27" x14ac:dyDescent="0.35">
      <c r="A2453" s="210" t="s">
        <v>3129</v>
      </c>
      <c r="B2453" s="217">
        <v>130.09351091165328</v>
      </c>
      <c r="C2453" s="211">
        <v>5.3695918059560373E-2</v>
      </c>
      <c r="D2453" s="211">
        <v>0.11943645877395775</v>
      </c>
      <c r="E2453" s="211">
        <v>7.7315282699161297E-2</v>
      </c>
      <c r="F2453" s="211">
        <v>7.0291843213490204E-2</v>
      </c>
      <c r="G2453" s="211">
        <v>0.1154965434908195</v>
      </c>
      <c r="H2453" s="211">
        <v>0.10947374133453888</v>
      </c>
      <c r="I2453" s="211">
        <v>0.45434552157862124</v>
      </c>
      <c r="J2453" s="211">
        <v>0.44747121357787167</v>
      </c>
      <c r="K2453" s="211">
        <v>0.64627413283199364</v>
      </c>
      <c r="L2453" s="211">
        <v>0.27790840647171611</v>
      </c>
      <c r="M2453" s="211">
        <v>9.5419275642755819E-2</v>
      </c>
      <c r="N2453" s="211">
        <v>0.46841050453244037</v>
      </c>
      <c r="O2453" s="211">
        <v>0.56765912292351328</v>
      </c>
      <c r="P2453" s="211">
        <v>6.5738779505859518E-2</v>
      </c>
      <c r="Q2453" s="211">
        <v>4.8106650033509037E-2</v>
      </c>
      <c r="R2453" s="211">
        <v>0.48879247984250268</v>
      </c>
      <c r="S2453" s="211">
        <v>0.37336736274573468</v>
      </c>
      <c r="T2453" s="211">
        <v>0.53779378955376977</v>
      </c>
      <c r="U2453" s="211">
        <v>0.45416960256533839</v>
      </c>
      <c r="V2453" s="211">
        <v>9.8104058902686447E-2</v>
      </c>
      <c r="W2453" s="211">
        <v>0.56825090570169323</v>
      </c>
      <c r="X2453" s="211">
        <v>0.44362750122589578</v>
      </c>
      <c r="Y2453" s="211">
        <v>0.70166232067703571</v>
      </c>
      <c r="Z2453" s="211">
        <v>0.1495240409545413</v>
      </c>
      <c r="AA2453" s="212">
        <v>0.12558781633327856</v>
      </c>
    </row>
    <row r="2454" spans="1:27" x14ac:dyDescent="0.35">
      <c r="A2454" s="210" t="s">
        <v>3130</v>
      </c>
      <c r="B2454" s="217">
        <v>136.87902364434908</v>
      </c>
      <c r="C2454" s="211">
        <v>5.8422841638589004E-2</v>
      </c>
      <c r="D2454" s="211">
        <v>0.11520291023446322</v>
      </c>
      <c r="E2454" s="211">
        <v>7.6728916516519488E-2</v>
      </c>
      <c r="F2454" s="211">
        <v>8.867011812767378E-2</v>
      </c>
      <c r="G2454" s="211">
        <v>0.11979376141095471</v>
      </c>
      <c r="H2454" s="211">
        <v>0.12569828897203811</v>
      </c>
      <c r="I2454" s="211">
        <v>0.51912037353974061</v>
      </c>
      <c r="J2454" s="211">
        <v>0.42820290258919907</v>
      </c>
      <c r="K2454" s="211">
        <v>0.55619809493738837</v>
      </c>
      <c r="L2454" s="211">
        <v>0.27683122042514446</v>
      </c>
      <c r="M2454" s="211">
        <v>0.10417831215367164</v>
      </c>
      <c r="N2454" s="211">
        <v>0.39928223464851387</v>
      </c>
      <c r="O2454" s="211">
        <v>0.59303497824683393</v>
      </c>
      <c r="P2454" s="211">
        <v>7.0314823315562533E-2</v>
      </c>
      <c r="Q2454" s="211">
        <v>5.6089573629307526E-2</v>
      </c>
      <c r="R2454" s="211">
        <v>0.44219688559300757</v>
      </c>
      <c r="S2454" s="211">
        <v>0.3753291868145891</v>
      </c>
      <c r="T2454" s="211">
        <v>0.61644593303063999</v>
      </c>
      <c r="U2454" s="211">
        <v>0.38800891431308726</v>
      </c>
      <c r="V2454" s="211">
        <v>7.3664206226255358E-2</v>
      </c>
      <c r="W2454" s="211">
        <v>0.56612285578043042</v>
      </c>
      <c r="X2454" s="211">
        <v>0.2718754456420569</v>
      </c>
      <c r="Y2454" s="211">
        <v>0.77272045760672725</v>
      </c>
      <c r="Z2454" s="211">
        <v>0.14641283570538291</v>
      </c>
      <c r="AA2454" s="212">
        <v>0.11219832264749029</v>
      </c>
    </row>
    <row r="2455" spans="1:27" x14ac:dyDescent="0.35">
      <c r="A2455" s="210" t="s">
        <v>3131</v>
      </c>
      <c r="B2455" s="217">
        <v>162.51541308249992</v>
      </c>
      <c r="C2455" s="211">
        <v>5.5591853123688618E-2</v>
      </c>
      <c r="D2455" s="211">
        <v>0.13044366028561399</v>
      </c>
      <c r="E2455" s="211">
        <v>8.2914339544441329E-2</v>
      </c>
      <c r="F2455" s="211">
        <v>0.10164180387216798</v>
      </c>
      <c r="G2455" s="211">
        <v>0.11974076223090022</v>
      </c>
      <c r="H2455" s="211">
        <v>0.11905450435438281</v>
      </c>
      <c r="I2455" s="211">
        <v>0.49714194610561629</v>
      </c>
      <c r="J2455" s="211">
        <v>0.49297608563315803</v>
      </c>
      <c r="K2455" s="211">
        <v>0.60567958870199512</v>
      </c>
      <c r="L2455" s="211">
        <v>0.27354676294227814</v>
      </c>
      <c r="M2455" s="211">
        <v>0.10571631375142043</v>
      </c>
      <c r="N2455" s="211">
        <v>0.41738985868601347</v>
      </c>
      <c r="O2455" s="211">
        <v>0.72214608296994287</v>
      </c>
      <c r="P2455" s="211">
        <v>7.3668772371075067E-2</v>
      </c>
      <c r="Q2455" s="211">
        <v>0.14434757613527213</v>
      </c>
      <c r="R2455" s="211">
        <v>0.43441405882963546</v>
      </c>
      <c r="S2455" s="211">
        <v>0.31857210321251722</v>
      </c>
      <c r="T2455" s="211">
        <v>0.5814308057989257</v>
      </c>
      <c r="U2455" s="211">
        <v>0.38828670615730632</v>
      </c>
      <c r="V2455" s="211">
        <v>0.10747558653396977</v>
      </c>
      <c r="W2455" s="211">
        <v>0.62386087938272539</v>
      </c>
      <c r="X2455" s="211">
        <v>0.3602215757691381</v>
      </c>
      <c r="Y2455" s="211">
        <v>0.7700625162244652</v>
      </c>
      <c r="Z2455" s="211">
        <v>0.1455220721553071</v>
      </c>
      <c r="AA2455" s="212">
        <v>0.12288955503580558</v>
      </c>
    </row>
    <row r="2456" spans="1:27" x14ac:dyDescent="0.35">
      <c r="A2456" s="210" t="s">
        <v>3132</v>
      </c>
      <c r="B2456" s="217">
        <v>122.67076709294354</v>
      </c>
      <c r="C2456" s="211">
        <v>4.951381839167518E-2</v>
      </c>
      <c r="D2456" s="211">
        <v>0.12716965504559546</v>
      </c>
      <c r="E2456" s="211">
        <v>7.0674621345674593E-2</v>
      </c>
      <c r="F2456" s="211">
        <v>7.5608649754082186E-2</v>
      </c>
      <c r="G2456" s="211">
        <v>0.1221460629914087</v>
      </c>
      <c r="H2456" s="211">
        <v>0.11193581319944111</v>
      </c>
      <c r="I2456" s="211">
        <v>0.52006361986184391</v>
      </c>
      <c r="J2456" s="211">
        <v>0.46290811861931702</v>
      </c>
      <c r="K2456" s="211">
        <v>0.64843879324514331</v>
      </c>
      <c r="L2456" s="211">
        <v>0.28211675580377382</v>
      </c>
      <c r="M2456" s="211">
        <v>9.7402140150086525E-2</v>
      </c>
      <c r="N2456" s="211">
        <v>0.4646326082560478</v>
      </c>
      <c r="O2456" s="211">
        <v>0.6458702848166622</v>
      </c>
      <c r="P2456" s="211">
        <v>6.6632513634817536E-2</v>
      </c>
      <c r="Q2456" s="211">
        <v>5.9019880209082776E-2</v>
      </c>
      <c r="R2456" s="211">
        <v>0.43796878430435143</v>
      </c>
      <c r="S2456" s="211">
        <v>0.33237311817186599</v>
      </c>
      <c r="T2456" s="211">
        <v>0.59316797659834342</v>
      </c>
      <c r="U2456" s="211">
        <v>0.47294847644683669</v>
      </c>
      <c r="V2456" s="211">
        <v>6.675458892077954E-2</v>
      </c>
      <c r="W2456" s="211">
        <v>0.58568671151941309</v>
      </c>
      <c r="X2456" s="211">
        <v>0.26203117340872506</v>
      </c>
      <c r="Y2456" s="211">
        <v>0.60000741356678566</v>
      </c>
      <c r="Z2456" s="211">
        <v>0.14700185804005261</v>
      </c>
      <c r="AA2456" s="212">
        <v>0.11831515819792168</v>
      </c>
    </row>
    <row r="2457" spans="1:27" x14ac:dyDescent="0.35">
      <c r="A2457" s="210" t="s">
        <v>3133</v>
      </c>
      <c r="B2457" s="217">
        <v>117.1233302579828</v>
      </c>
      <c r="C2457" s="211">
        <v>6.0506977519487998E-2</v>
      </c>
      <c r="D2457" s="211">
        <v>0.12079998713295828</v>
      </c>
      <c r="E2457" s="211">
        <v>7.3979121387075977E-2</v>
      </c>
      <c r="F2457" s="211">
        <v>0.10381733269228989</v>
      </c>
      <c r="G2457" s="211">
        <v>0.12292285214537853</v>
      </c>
      <c r="H2457" s="211">
        <v>0.1083908257367012</v>
      </c>
      <c r="I2457" s="211">
        <v>0.5277518422198747</v>
      </c>
      <c r="J2457" s="211">
        <v>0.42342326432903099</v>
      </c>
      <c r="K2457" s="211">
        <v>0.51044308129220473</v>
      </c>
      <c r="L2457" s="211">
        <v>0.2764650222903583</v>
      </c>
      <c r="M2457" s="211">
        <v>9.6940772461406574E-2</v>
      </c>
      <c r="N2457" s="211">
        <v>0.37522201974327385</v>
      </c>
      <c r="O2457" s="211">
        <v>0.7748023538632044</v>
      </c>
      <c r="P2457" s="211">
        <v>6.9629706127864552E-2</v>
      </c>
      <c r="Q2457" s="211">
        <v>4.512883622399412E-2</v>
      </c>
      <c r="R2457" s="211">
        <v>0.39111652306266204</v>
      </c>
      <c r="S2457" s="211">
        <v>0.28820380911205418</v>
      </c>
      <c r="T2457" s="211">
        <v>0.49227025430222909</v>
      </c>
      <c r="U2457" s="211">
        <v>0.3974449507849096</v>
      </c>
      <c r="V2457" s="211">
        <v>6.5060752553972617E-2</v>
      </c>
      <c r="W2457" s="211">
        <v>0.51490048952066603</v>
      </c>
      <c r="X2457" s="211">
        <v>0.42666846063082575</v>
      </c>
      <c r="Y2457" s="211">
        <v>0.65679319911765588</v>
      </c>
      <c r="Z2457" s="211">
        <v>0.14832837026436252</v>
      </c>
      <c r="AA2457" s="212">
        <v>0.11374585207708873</v>
      </c>
    </row>
    <row r="2458" spans="1:27" x14ac:dyDescent="0.35">
      <c r="A2458" s="210" t="s">
        <v>3134</v>
      </c>
      <c r="B2458" s="217">
        <v>129.8067646085008</v>
      </c>
      <c r="C2458" s="211">
        <v>6.6533860298481087E-2</v>
      </c>
      <c r="D2458" s="211">
        <v>0.12192914781764437</v>
      </c>
      <c r="E2458" s="211">
        <v>8.7166326174517347E-2</v>
      </c>
      <c r="F2458" s="211">
        <v>9.6465782863178154E-2</v>
      </c>
      <c r="G2458" s="211">
        <v>0.12105061551167114</v>
      </c>
      <c r="H2458" s="211">
        <v>0.10679604700908069</v>
      </c>
      <c r="I2458" s="211">
        <v>0.42591453004707452</v>
      </c>
      <c r="J2458" s="211">
        <v>0.47858446216739026</v>
      </c>
      <c r="K2458" s="211">
        <v>0.60974692971306554</v>
      </c>
      <c r="L2458" s="211">
        <v>0.27012305045596346</v>
      </c>
      <c r="M2458" s="211">
        <v>9.5946082634723873E-2</v>
      </c>
      <c r="N2458" s="211">
        <v>0.34098926705632909</v>
      </c>
      <c r="O2458" s="211">
        <v>0.68068975930108211</v>
      </c>
      <c r="P2458" s="211">
        <v>6.4981402153594381E-2</v>
      </c>
      <c r="Q2458" s="211">
        <v>7.3990982893163221E-2</v>
      </c>
      <c r="R2458" s="211">
        <v>0.46943784767702235</v>
      </c>
      <c r="S2458" s="211">
        <v>0.34696389002953149</v>
      </c>
      <c r="T2458" s="211">
        <v>0.59601370815732679</v>
      </c>
      <c r="U2458" s="211">
        <v>0.36103174918899789</v>
      </c>
      <c r="V2458" s="211">
        <v>0.11098281345927705</v>
      </c>
      <c r="W2458" s="211">
        <v>0.59057848700424875</v>
      </c>
      <c r="X2458" s="211">
        <v>0.23043000807452413</v>
      </c>
      <c r="Y2458" s="211">
        <v>0.68578753058722697</v>
      </c>
      <c r="Z2458" s="211">
        <v>0.14943935507850326</v>
      </c>
      <c r="AA2458" s="212">
        <v>0.12164129638169736</v>
      </c>
    </row>
    <row r="2459" spans="1:27" x14ac:dyDescent="0.35">
      <c r="A2459" s="210" t="s">
        <v>3135</v>
      </c>
      <c r="B2459" s="217">
        <v>125.01318873537957</v>
      </c>
      <c r="C2459" s="211">
        <v>7.9416813058351687E-2</v>
      </c>
      <c r="D2459" s="211">
        <v>0.12424055490398279</v>
      </c>
      <c r="E2459" s="211">
        <v>8.5254542726155416E-2</v>
      </c>
      <c r="F2459" s="211">
        <v>9.753520455858343E-2</v>
      </c>
      <c r="G2459" s="211">
        <v>0.1259487516802405</v>
      </c>
      <c r="H2459" s="211">
        <v>0.12539723237356801</v>
      </c>
      <c r="I2459" s="211">
        <v>0.50562050444524298</v>
      </c>
      <c r="J2459" s="211">
        <v>0.42397001777834142</v>
      </c>
      <c r="K2459" s="211">
        <v>0.61488286731072472</v>
      </c>
      <c r="L2459" s="211">
        <v>0.27869701353493459</v>
      </c>
      <c r="M2459" s="211">
        <v>8.4420725211363651E-2</v>
      </c>
      <c r="N2459" s="211">
        <v>0.47375789326585049</v>
      </c>
      <c r="O2459" s="211">
        <v>0.76504105974234715</v>
      </c>
      <c r="P2459" s="211">
        <v>6.8108457973851066E-2</v>
      </c>
      <c r="Q2459" s="211">
        <v>5.5169806194023632E-2</v>
      </c>
      <c r="R2459" s="211">
        <v>0.37524533270151395</v>
      </c>
      <c r="S2459" s="211">
        <v>0.28787650177279012</v>
      </c>
      <c r="T2459" s="211">
        <v>0.52734227461166738</v>
      </c>
      <c r="U2459" s="211">
        <v>0.3750525684527381</v>
      </c>
      <c r="V2459" s="211">
        <v>8.3954749426850342E-2</v>
      </c>
      <c r="W2459" s="211">
        <v>0.54003633705467913</v>
      </c>
      <c r="X2459" s="211">
        <v>0.37562339085324531</v>
      </c>
      <c r="Y2459" s="211">
        <v>0.65702850750523867</v>
      </c>
      <c r="Z2459" s="211">
        <v>0.14944694419536309</v>
      </c>
      <c r="AA2459" s="212">
        <v>0.12197483296877765</v>
      </c>
    </row>
    <row r="2460" spans="1:27" x14ac:dyDescent="0.35">
      <c r="A2460" s="210" t="s">
        <v>3136</v>
      </c>
      <c r="B2460" s="217">
        <v>119.49495966173349</v>
      </c>
      <c r="C2460" s="211">
        <v>5.8477845491705101E-2</v>
      </c>
      <c r="D2460" s="211">
        <v>0.12577913694415063</v>
      </c>
      <c r="E2460" s="211">
        <v>8.1854853667605407E-2</v>
      </c>
      <c r="F2460" s="211">
        <v>0.11058129734550463</v>
      </c>
      <c r="G2460" s="211">
        <v>0.11864393552546751</v>
      </c>
      <c r="H2460" s="211">
        <v>0.10681374487935277</v>
      </c>
      <c r="I2460" s="211">
        <v>0.52116617305085944</v>
      </c>
      <c r="J2460" s="211">
        <v>0.45779265742143771</v>
      </c>
      <c r="K2460" s="211">
        <v>0.54467570883809113</v>
      </c>
      <c r="L2460" s="211">
        <v>0.26862945887148609</v>
      </c>
      <c r="M2460" s="211">
        <v>0.10433916579320281</v>
      </c>
      <c r="N2460" s="211">
        <v>0.43420157994545683</v>
      </c>
      <c r="O2460" s="211">
        <v>0.72983277228656418</v>
      </c>
      <c r="P2460" s="211">
        <v>6.361072997699542E-2</v>
      </c>
      <c r="Q2460" s="211">
        <v>5.9837437129214133E-2</v>
      </c>
      <c r="R2460" s="211">
        <v>0.46387765028137345</v>
      </c>
      <c r="S2460" s="211">
        <v>0.33597972066147114</v>
      </c>
      <c r="T2460" s="211">
        <v>0.54165782929375084</v>
      </c>
      <c r="U2460" s="211">
        <v>0.36640209508360011</v>
      </c>
      <c r="V2460" s="211">
        <v>6.0197838900051065E-2</v>
      </c>
      <c r="W2460" s="211">
        <v>0.56062533350174437</v>
      </c>
      <c r="X2460" s="211">
        <v>0.29701940667142435</v>
      </c>
      <c r="Y2460" s="211">
        <v>0.62809443479468852</v>
      </c>
      <c r="Z2460" s="211">
        <v>0.14085384262232534</v>
      </c>
      <c r="AA2460" s="212">
        <v>0.11212416765830267</v>
      </c>
    </row>
    <row r="2461" spans="1:27" x14ac:dyDescent="0.35">
      <c r="A2461" s="210" t="s">
        <v>3137</v>
      </c>
      <c r="B2461" s="217">
        <v>144.31197536748164</v>
      </c>
      <c r="C2461" s="211">
        <v>4.7125023813794915E-2</v>
      </c>
      <c r="D2461" s="211">
        <v>0.11478885512794233</v>
      </c>
      <c r="E2461" s="211">
        <v>6.636153453812807E-2</v>
      </c>
      <c r="F2461" s="211">
        <v>0.1175496345957785</v>
      </c>
      <c r="G2461" s="211">
        <v>0.1154994867397351</v>
      </c>
      <c r="H2461" s="211">
        <v>0.11033320652435447</v>
      </c>
      <c r="I2461" s="211">
        <v>0.52886714776613231</v>
      </c>
      <c r="J2461" s="211">
        <v>0.40349555076434962</v>
      </c>
      <c r="K2461" s="211">
        <v>0.63549150196116877</v>
      </c>
      <c r="L2461" s="211">
        <v>0.2734522412449012</v>
      </c>
      <c r="M2461" s="211">
        <v>9.6475149294806897E-2</v>
      </c>
      <c r="N2461" s="211">
        <v>0.50050417728274432</v>
      </c>
      <c r="O2461" s="211">
        <v>0.7475167021989102</v>
      </c>
      <c r="P2461" s="211">
        <v>7.3156053603126589E-2</v>
      </c>
      <c r="Q2461" s="211">
        <v>6.2254743270848442E-2</v>
      </c>
      <c r="R2461" s="211">
        <v>0.42759744623088752</v>
      </c>
      <c r="S2461" s="211">
        <v>0.40570991534843559</v>
      </c>
      <c r="T2461" s="211">
        <v>0.56745889747015654</v>
      </c>
      <c r="U2461" s="211">
        <v>0.3578450912379022</v>
      </c>
      <c r="V2461" s="211">
        <v>0.13693608607327704</v>
      </c>
      <c r="W2461" s="211">
        <v>0.50250466133298521</v>
      </c>
      <c r="X2461" s="211">
        <v>0.34078392465370588</v>
      </c>
      <c r="Y2461" s="211">
        <v>0.69000149882973383</v>
      </c>
      <c r="Z2461" s="211">
        <v>0.14503682439054744</v>
      </c>
      <c r="AA2461" s="212">
        <v>0.12557043442307569</v>
      </c>
    </row>
    <row r="2462" spans="1:27" x14ac:dyDescent="0.35">
      <c r="A2462" s="210" t="s">
        <v>3138</v>
      </c>
      <c r="B2462" s="217">
        <v>149.88294623855867</v>
      </c>
      <c r="C2462" s="211">
        <v>5.8270454989619247E-2</v>
      </c>
      <c r="D2462" s="211">
        <v>0.13023957605448308</v>
      </c>
      <c r="E2462" s="211">
        <v>6.8749827269318706E-2</v>
      </c>
      <c r="F2462" s="211">
        <v>9.8687001150108603E-2</v>
      </c>
      <c r="G2462" s="211">
        <v>0.1155116468280771</v>
      </c>
      <c r="H2462" s="211">
        <v>0.11940151092391818</v>
      </c>
      <c r="I2462" s="211">
        <v>0.48471799412820249</v>
      </c>
      <c r="J2462" s="211">
        <v>0.43483971482888539</v>
      </c>
      <c r="K2462" s="211">
        <v>0.62837667290883326</v>
      </c>
      <c r="L2462" s="211">
        <v>0.27925951948710215</v>
      </c>
      <c r="M2462" s="211">
        <v>9.4043692513906013E-2</v>
      </c>
      <c r="N2462" s="211">
        <v>0.36582863896655698</v>
      </c>
      <c r="O2462" s="211">
        <v>0.75236149207460745</v>
      </c>
      <c r="P2462" s="211">
        <v>6.911337397158436E-2</v>
      </c>
      <c r="Q2462" s="211">
        <v>7.0584219699579689E-2</v>
      </c>
      <c r="R2462" s="211">
        <v>0.42881225478911905</v>
      </c>
      <c r="S2462" s="211">
        <v>0.40882142797552123</v>
      </c>
      <c r="T2462" s="211">
        <v>0.50087466799891589</v>
      </c>
      <c r="U2462" s="211">
        <v>0.44982427597643743</v>
      </c>
      <c r="V2462" s="211">
        <v>0.14277737474702018</v>
      </c>
      <c r="W2462" s="211">
        <v>0.52340728032032546</v>
      </c>
      <c r="X2462" s="211">
        <v>0.30005852094717056</v>
      </c>
      <c r="Y2462" s="211">
        <v>0.65059622635604641</v>
      </c>
      <c r="Z2462" s="211">
        <v>0.14636713304717289</v>
      </c>
      <c r="AA2462" s="212">
        <v>0.12206794805477289</v>
      </c>
    </row>
    <row r="2463" spans="1:27" x14ac:dyDescent="0.35">
      <c r="A2463" s="210" t="s">
        <v>3139</v>
      </c>
      <c r="B2463" s="217">
        <v>129.30771292413041</v>
      </c>
      <c r="C2463" s="211">
        <v>5.5361260478662376E-2</v>
      </c>
      <c r="D2463" s="211">
        <v>0.12162565747262075</v>
      </c>
      <c r="E2463" s="211">
        <v>6.8655244035370044E-2</v>
      </c>
      <c r="F2463" s="211">
        <v>0.10757621047153307</v>
      </c>
      <c r="G2463" s="211">
        <v>0.12494108851941615</v>
      </c>
      <c r="H2463" s="211">
        <v>0.12210396740148381</v>
      </c>
      <c r="I2463" s="211">
        <v>0.4152550917194941</v>
      </c>
      <c r="J2463" s="211">
        <v>0.43579156785543971</v>
      </c>
      <c r="K2463" s="211">
        <v>0.54944322655715772</v>
      </c>
      <c r="L2463" s="211">
        <v>0.2736392540680902</v>
      </c>
      <c r="M2463" s="211">
        <v>9.2941111222369838E-2</v>
      </c>
      <c r="N2463" s="211">
        <v>0.54319457714115482</v>
      </c>
      <c r="O2463" s="211">
        <v>0.69999555310467931</v>
      </c>
      <c r="P2463" s="211">
        <v>6.3623333413678582E-2</v>
      </c>
      <c r="Q2463" s="211">
        <v>7.7943153229610637E-2</v>
      </c>
      <c r="R2463" s="211">
        <v>0.38593862716247773</v>
      </c>
      <c r="S2463" s="211">
        <v>0.38571960888967133</v>
      </c>
      <c r="T2463" s="211">
        <v>0.54677028285900486</v>
      </c>
      <c r="U2463" s="211">
        <v>0.4101640914561166</v>
      </c>
      <c r="V2463" s="211">
        <v>0.1033276898674011</v>
      </c>
      <c r="W2463" s="211">
        <v>0.48877118361488225</v>
      </c>
      <c r="X2463" s="211">
        <v>0.31143658797009666</v>
      </c>
      <c r="Y2463" s="211">
        <v>0.73181461925929359</v>
      </c>
      <c r="Z2463" s="211">
        <v>0.14946432961473974</v>
      </c>
      <c r="AA2463" s="212">
        <v>0.11911546979407991</v>
      </c>
    </row>
    <row r="2464" spans="1:27" x14ac:dyDescent="0.35">
      <c r="A2464" s="210" t="s">
        <v>3140</v>
      </c>
      <c r="B2464" s="217">
        <v>144.78088490687003</v>
      </c>
      <c r="C2464" s="211">
        <v>5.3829843552058394E-2</v>
      </c>
      <c r="D2464" s="211">
        <v>0.12354838550903638</v>
      </c>
      <c r="E2464" s="211">
        <v>8.3839500698422872E-2</v>
      </c>
      <c r="F2464" s="211">
        <v>8.1472156318490224E-2</v>
      </c>
      <c r="G2464" s="211">
        <v>0.12436130123816055</v>
      </c>
      <c r="H2464" s="211">
        <v>0.11717185499777691</v>
      </c>
      <c r="I2464" s="211">
        <v>0.42237236009774459</v>
      </c>
      <c r="J2464" s="211">
        <v>0.42049023824740284</v>
      </c>
      <c r="K2464" s="211">
        <v>0.63854934100035043</v>
      </c>
      <c r="L2464" s="211">
        <v>0.27938953304843922</v>
      </c>
      <c r="M2464" s="211">
        <v>9.7443833899883592E-2</v>
      </c>
      <c r="N2464" s="211">
        <v>0.43324503208879034</v>
      </c>
      <c r="O2464" s="211">
        <v>0.55376079972209402</v>
      </c>
      <c r="P2464" s="211">
        <v>6.731361593435789E-2</v>
      </c>
      <c r="Q2464" s="211">
        <v>9.2320649887964498E-2</v>
      </c>
      <c r="R2464" s="211">
        <v>0.41202904998224166</v>
      </c>
      <c r="S2464" s="211">
        <v>0.41358256517975572</v>
      </c>
      <c r="T2464" s="211">
        <v>0.58721234456279547</v>
      </c>
      <c r="U2464" s="211">
        <v>0.37123100108875046</v>
      </c>
      <c r="V2464" s="211">
        <v>0.16648049702680667</v>
      </c>
      <c r="W2464" s="211">
        <v>0.59906789018574658</v>
      </c>
      <c r="X2464" s="211">
        <v>0.3308337455100076</v>
      </c>
      <c r="Y2464" s="211">
        <v>0.56127453132022131</v>
      </c>
      <c r="Z2464" s="211">
        <v>0.14192696690878215</v>
      </c>
      <c r="AA2464" s="212">
        <v>0.12217499362477835</v>
      </c>
    </row>
    <row r="2465" spans="1:27" x14ac:dyDescent="0.35">
      <c r="A2465" s="210" t="s">
        <v>3141</v>
      </c>
      <c r="B2465" s="217">
        <v>139.84988480111116</v>
      </c>
      <c r="C2465" s="211">
        <v>5.0319366233031591E-2</v>
      </c>
      <c r="D2465" s="211">
        <v>0.13091501796575791</v>
      </c>
      <c r="E2465" s="211">
        <v>8.2195565224083972E-2</v>
      </c>
      <c r="F2465" s="211">
        <v>0.103960740258825</v>
      </c>
      <c r="G2465" s="211">
        <v>0.1221687062887897</v>
      </c>
      <c r="H2465" s="211">
        <v>0.10643214205729165</v>
      </c>
      <c r="I2465" s="211">
        <v>0.50534936324986768</v>
      </c>
      <c r="J2465" s="211">
        <v>0.45069636673146296</v>
      </c>
      <c r="K2465" s="211">
        <v>0.6179368453047388</v>
      </c>
      <c r="L2465" s="211">
        <v>0.27610159507391385</v>
      </c>
      <c r="M2465" s="211">
        <v>0.11077842848099247</v>
      </c>
      <c r="N2465" s="211">
        <v>0.48528123532905626</v>
      </c>
      <c r="O2465" s="211">
        <v>0.70651018774858509</v>
      </c>
      <c r="P2465" s="211">
        <v>7.0309967424947925E-2</v>
      </c>
      <c r="Q2465" s="211">
        <v>0.14239520819577728</v>
      </c>
      <c r="R2465" s="211">
        <v>0.44661875109551041</v>
      </c>
      <c r="S2465" s="211">
        <v>0.35054828233890484</v>
      </c>
      <c r="T2465" s="211">
        <v>0.56464850863790794</v>
      </c>
      <c r="U2465" s="211">
        <v>0.40369904685970354</v>
      </c>
      <c r="V2465" s="211">
        <v>6.2887783562325855E-2</v>
      </c>
      <c r="W2465" s="211">
        <v>0.5201443390748357</v>
      </c>
      <c r="X2465" s="211">
        <v>0.31169555074798611</v>
      </c>
      <c r="Y2465" s="211">
        <v>0.60481052109105404</v>
      </c>
      <c r="Z2465" s="211">
        <v>0.14961538070031641</v>
      </c>
      <c r="AA2465" s="212">
        <v>0.11596769269821945</v>
      </c>
    </row>
    <row r="2466" spans="1:27" x14ac:dyDescent="0.35">
      <c r="A2466" s="210" t="s">
        <v>3142</v>
      </c>
      <c r="B2466" s="217">
        <v>136.67688055534364</v>
      </c>
      <c r="C2466" s="211">
        <v>5.1095566605230562E-2</v>
      </c>
      <c r="D2466" s="211">
        <v>0.12251963766992022</v>
      </c>
      <c r="E2466" s="211">
        <v>7.7793173054463483E-2</v>
      </c>
      <c r="F2466" s="211">
        <v>9.0175572652808816E-2</v>
      </c>
      <c r="G2466" s="211">
        <v>0.1185760459310552</v>
      </c>
      <c r="H2466" s="211">
        <v>0.11520204008735464</v>
      </c>
      <c r="I2466" s="211">
        <v>0.51949674692347958</v>
      </c>
      <c r="J2466" s="211">
        <v>0.4159387389974869</v>
      </c>
      <c r="K2466" s="211">
        <v>0.56945718572733017</v>
      </c>
      <c r="L2466" s="211">
        <v>0.27355160618814384</v>
      </c>
      <c r="M2466" s="211">
        <v>9.0185273301859478E-2</v>
      </c>
      <c r="N2466" s="211">
        <v>0.42470765430948793</v>
      </c>
      <c r="O2466" s="211">
        <v>0.72484274667121018</v>
      </c>
      <c r="P2466" s="211">
        <v>7.4364781580199685E-2</v>
      </c>
      <c r="Q2466" s="211">
        <v>5.1217994637439035E-2</v>
      </c>
      <c r="R2466" s="211">
        <v>0.3899492985226557</v>
      </c>
      <c r="S2466" s="211">
        <v>0.33472265035876264</v>
      </c>
      <c r="T2466" s="211">
        <v>0.57457327077821618</v>
      </c>
      <c r="U2466" s="211">
        <v>0.38884379614536851</v>
      </c>
      <c r="V2466" s="211">
        <v>9.2265595815438611E-2</v>
      </c>
      <c r="W2466" s="211">
        <v>0.52016816638346597</v>
      </c>
      <c r="X2466" s="211">
        <v>0.32942944465179519</v>
      </c>
      <c r="Y2466" s="211">
        <v>0.72234744295763376</v>
      </c>
      <c r="Z2466" s="211">
        <v>0.14773424063329105</v>
      </c>
      <c r="AA2466" s="212">
        <v>0.11976757874812935</v>
      </c>
    </row>
    <row r="2467" spans="1:27" x14ac:dyDescent="0.35">
      <c r="A2467" s="210" t="s">
        <v>3143</v>
      </c>
      <c r="B2467" s="217">
        <v>182.13651583689702</v>
      </c>
      <c r="C2467" s="211">
        <v>6.6578395294730364E-2</v>
      </c>
      <c r="D2467" s="211">
        <v>0.12427832805559055</v>
      </c>
      <c r="E2467" s="211">
        <v>7.6174982202794186E-2</v>
      </c>
      <c r="F2467" s="211">
        <v>0.1040026455433387</v>
      </c>
      <c r="G2467" s="211">
        <v>0.12177784691667583</v>
      </c>
      <c r="H2467" s="211">
        <v>0.12321000290415442</v>
      </c>
      <c r="I2467" s="211">
        <v>0.50723747937540331</v>
      </c>
      <c r="J2467" s="211">
        <v>0.48248276100232912</v>
      </c>
      <c r="K2467" s="211">
        <v>0.64971469120858572</v>
      </c>
      <c r="L2467" s="211">
        <v>0.26843987249730622</v>
      </c>
      <c r="M2467" s="211">
        <v>9.3869452976964154E-2</v>
      </c>
      <c r="N2467" s="211">
        <v>0.39354842511931243</v>
      </c>
      <c r="O2467" s="211">
        <v>0.74901124232577554</v>
      </c>
      <c r="P2467" s="211">
        <v>7.3215134325101364E-2</v>
      </c>
      <c r="Q2467" s="211">
        <v>5.582066343044037E-2</v>
      </c>
      <c r="R2467" s="211">
        <v>0.46192361675979654</v>
      </c>
      <c r="S2467" s="211">
        <v>0.35343897101593047</v>
      </c>
      <c r="T2467" s="211">
        <v>0.63020703065994244</v>
      </c>
      <c r="U2467" s="211">
        <v>0.47356880772202803</v>
      </c>
      <c r="V2467" s="211">
        <v>0.12650115737858827</v>
      </c>
      <c r="W2467" s="211">
        <v>0.54181328761878411</v>
      </c>
      <c r="X2467" s="211">
        <v>0.37825971722435314</v>
      </c>
      <c r="Y2467" s="211">
        <v>0.68954735930564015</v>
      </c>
      <c r="Z2467" s="211">
        <v>0.1496741724151206</v>
      </c>
      <c r="AA2467" s="212">
        <v>0.11546798041651768</v>
      </c>
    </row>
    <row r="2468" spans="1:27" x14ac:dyDescent="0.35">
      <c r="A2468" s="210" t="s">
        <v>3144</v>
      </c>
      <c r="B2468" s="217">
        <v>124.16530430052961</v>
      </c>
      <c r="C2468" s="211">
        <v>5.6639661652484234E-2</v>
      </c>
      <c r="D2468" s="211">
        <v>0.11781726081097357</v>
      </c>
      <c r="E2468" s="211">
        <v>7.9537216292793422E-2</v>
      </c>
      <c r="F2468" s="211">
        <v>9.3731555711787568E-2</v>
      </c>
      <c r="G2468" s="211">
        <v>0.11777238150024318</v>
      </c>
      <c r="H2468" s="211">
        <v>0.1113780167417753</v>
      </c>
      <c r="I2468" s="211">
        <v>0.4628104324609581</v>
      </c>
      <c r="J2468" s="211">
        <v>0.42614587346920785</v>
      </c>
      <c r="K2468" s="211">
        <v>0.54035805051210273</v>
      </c>
      <c r="L2468" s="211">
        <v>0.27348170355789603</v>
      </c>
      <c r="M2468" s="211">
        <v>0.1005700165964101</v>
      </c>
      <c r="N2468" s="211">
        <v>0.51481376521111044</v>
      </c>
      <c r="O2468" s="211">
        <v>0.61206001108717389</v>
      </c>
      <c r="P2468" s="211">
        <v>7.0977792776586265E-2</v>
      </c>
      <c r="Q2468" s="211">
        <v>9.056624427240495E-2</v>
      </c>
      <c r="R2468" s="211">
        <v>0.42553935721939923</v>
      </c>
      <c r="S2468" s="211">
        <v>0.29868946877019531</v>
      </c>
      <c r="T2468" s="211">
        <v>0.52984996488256841</v>
      </c>
      <c r="U2468" s="211">
        <v>0.50942359486933997</v>
      </c>
      <c r="V2468" s="211">
        <v>6.7748181655991252E-2</v>
      </c>
      <c r="W2468" s="211">
        <v>0.50779263893707205</v>
      </c>
      <c r="X2468" s="211">
        <v>0.27178391082134878</v>
      </c>
      <c r="Y2468" s="211">
        <v>0.61587888255476775</v>
      </c>
      <c r="Z2468" s="211">
        <v>0.14973130481872884</v>
      </c>
      <c r="AA2468" s="212">
        <v>0.12184595156977282</v>
      </c>
    </row>
    <row r="2469" spans="1:27" x14ac:dyDescent="0.35">
      <c r="A2469" s="210" t="s">
        <v>3145</v>
      </c>
      <c r="B2469" s="217">
        <v>122.77770783741535</v>
      </c>
      <c r="C2469" s="211">
        <v>5.4571318645672939E-2</v>
      </c>
      <c r="D2469" s="211">
        <v>0.12709676134654455</v>
      </c>
      <c r="E2469" s="211">
        <v>7.1514991784183649E-2</v>
      </c>
      <c r="F2469" s="211">
        <v>8.9779410317225306E-2</v>
      </c>
      <c r="G2469" s="211">
        <v>0.12143922133137751</v>
      </c>
      <c r="H2469" s="211">
        <v>0.12420895071213613</v>
      </c>
      <c r="I2469" s="211">
        <v>0.47461140331962964</v>
      </c>
      <c r="J2469" s="211">
        <v>0.45048938232558999</v>
      </c>
      <c r="K2469" s="211">
        <v>0.53278960237443385</v>
      </c>
      <c r="L2469" s="211">
        <v>0.27145907535088376</v>
      </c>
      <c r="M2469" s="211">
        <v>0.10348664680290894</v>
      </c>
      <c r="N2469" s="211">
        <v>0.45506524950628702</v>
      </c>
      <c r="O2469" s="211">
        <v>0.72287424245882381</v>
      </c>
      <c r="P2469" s="211">
        <v>6.9300198984605807E-2</v>
      </c>
      <c r="Q2469" s="211">
        <v>7.3383269162812209E-2</v>
      </c>
      <c r="R2469" s="211">
        <v>0.45187393393996517</v>
      </c>
      <c r="S2469" s="211">
        <v>0.34124041383398918</v>
      </c>
      <c r="T2469" s="211">
        <v>0.5175495096304823</v>
      </c>
      <c r="U2469" s="211">
        <v>0.41174274536393185</v>
      </c>
      <c r="V2469" s="211">
        <v>8.2446736651537178E-2</v>
      </c>
      <c r="W2469" s="211">
        <v>0.54632293394790032</v>
      </c>
      <c r="X2469" s="211">
        <v>0.28151945049056148</v>
      </c>
      <c r="Y2469" s="211">
        <v>0.6270567289351856</v>
      </c>
      <c r="Z2469" s="211">
        <v>0.14534653220106775</v>
      </c>
      <c r="AA2469" s="212">
        <v>0.12061424754542106</v>
      </c>
    </row>
    <row r="2470" spans="1:27" x14ac:dyDescent="0.35">
      <c r="A2470" s="210" t="s">
        <v>3146</v>
      </c>
      <c r="B2470" s="217">
        <v>114.96863457321041</v>
      </c>
      <c r="C2470" s="211">
        <v>6.1516896580355238E-2</v>
      </c>
      <c r="D2470" s="211">
        <v>0.12008358384809877</v>
      </c>
      <c r="E2470" s="211">
        <v>7.4696226651356737E-2</v>
      </c>
      <c r="F2470" s="211">
        <v>0.11632345603837348</v>
      </c>
      <c r="G2470" s="211">
        <v>0.11706651857719944</v>
      </c>
      <c r="H2470" s="211">
        <v>0.11541650278557558</v>
      </c>
      <c r="I2470" s="211">
        <v>0.4936149568154457</v>
      </c>
      <c r="J2470" s="211">
        <v>0.49314307763837562</v>
      </c>
      <c r="K2470" s="211">
        <v>0.63443948959877638</v>
      </c>
      <c r="L2470" s="211">
        <v>0.28072558649067381</v>
      </c>
      <c r="M2470" s="211">
        <v>0.1161292754420115</v>
      </c>
      <c r="N2470" s="211">
        <v>0.41478962678357267</v>
      </c>
      <c r="O2470" s="211">
        <v>0.66684662410978257</v>
      </c>
      <c r="P2470" s="211">
        <v>6.6363901717214166E-2</v>
      </c>
      <c r="Q2470" s="211">
        <v>6.2785323705258203E-2</v>
      </c>
      <c r="R2470" s="211">
        <v>0.48194354280953439</v>
      </c>
      <c r="S2470" s="211">
        <v>0.36195588940717266</v>
      </c>
      <c r="T2470" s="211">
        <v>0.57440876392926288</v>
      </c>
      <c r="U2470" s="211">
        <v>0.36436904486949623</v>
      </c>
      <c r="V2470" s="211">
        <v>5.8086814885849464E-2</v>
      </c>
      <c r="W2470" s="211">
        <v>0.54233321373628762</v>
      </c>
      <c r="X2470" s="211">
        <v>0.37889607534847491</v>
      </c>
      <c r="Y2470" s="211">
        <v>0.69089400739685003</v>
      </c>
      <c r="Z2470" s="211">
        <v>0.1470709335865204</v>
      </c>
      <c r="AA2470" s="212">
        <v>0.12274135984908593</v>
      </c>
    </row>
    <row r="2471" spans="1:27" x14ac:dyDescent="0.35">
      <c r="A2471" s="210" t="s">
        <v>3147</v>
      </c>
      <c r="B2471" s="217">
        <v>111.96159266319005</v>
      </c>
      <c r="C2471" s="211">
        <v>5.9313691192384665E-2</v>
      </c>
      <c r="D2471" s="211">
        <v>0.12475695802835921</v>
      </c>
      <c r="E2471" s="211">
        <v>7.1855504677346124E-2</v>
      </c>
      <c r="F2471" s="211">
        <v>8.3465165025246271E-2</v>
      </c>
      <c r="G2471" s="211">
        <v>0.12058221070874664</v>
      </c>
      <c r="H2471" s="211">
        <v>0.11424593007721068</v>
      </c>
      <c r="I2471" s="211">
        <v>0.49492661051928533</v>
      </c>
      <c r="J2471" s="211">
        <v>0.4207428758857541</v>
      </c>
      <c r="K2471" s="211">
        <v>0.55303002051924832</v>
      </c>
      <c r="L2471" s="211">
        <v>0.275232211076269</v>
      </c>
      <c r="M2471" s="211">
        <v>9.3999926959455221E-2</v>
      </c>
      <c r="N2471" s="211">
        <v>0.5299255528696043</v>
      </c>
      <c r="O2471" s="211">
        <v>0.5869711526653566</v>
      </c>
      <c r="P2471" s="211">
        <v>6.822520447137144E-2</v>
      </c>
      <c r="Q2471" s="211">
        <v>6.5517176436176633E-2</v>
      </c>
      <c r="R2471" s="211">
        <v>0.45904100028539291</v>
      </c>
      <c r="S2471" s="211">
        <v>0.38068368135103514</v>
      </c>
      <c r="T2471" s="211">
        <v>0.54135916266305484</v>
      </c>
      <c r="U2471" s="211">
        <v>0.42361074760492734</v>
      </c>
      <c r="V2471" s="211">
        <v>6.4275862977957204E-2</v>
      </c>
      <c r="W2471" s="211">
        <v>0.55083107999506342</v>
      </c>
      <c r="X2471" s="211">
        <v>0.32987338458190096</v>
      </c>
      <c r="Y2471" s="211">
        <v>0.63539945898605421</v>
      </c>
      <c r="Z2471" s="211">
        <v>0.14641515187680421</v>
      </c>
      <c r="AA2471" s="212">
        <v>0.12223787539863165</v>
      </c>
    </row>
    <row r="2472" spans="1:27" x14ac:dyDescent="0.35">
      <c r="A2472" s="210" t="s">
        <v>3148</v>
      </c>
      <c r="B2472" s="217">
        <v>151.7144529184516</v>
      </c>
      <c r="C2472" s="211">
        <v>5.4343616110767698E-2</v>
      </c>
      <c r="D2472" s="211">
        <v>0.12496859729823069</v>
      </c>
      <c r="E2472" s="211">
        <v>7.8276324063383917E-2</v>
      </c>
      <c r="F2472" s="211">
        <v>9.4924375047761606E-2</v>
      </c>
      <c r="G2472" s="211">
        <v>0.11295124512013113</v>
      </c>
      <c r="H2472" s="211">
        <v>0.12106635457247324</v>
      </c>
      <c r="I2472" s="211">
        <v>0.48661749864433246</v>
      </c>
      <c r="J2472" s="211">
        <v>0.4247938137577994</v>
      </c>
      <c r="K2472" s="211">
        <v>0.62120305004484422</v>
      </c>
      <c r="L2472" s="211">
        <v>0.2783173726603872</v>
      </c>
      <c r="M2472" s="211">
        <v>9.6013237797152554E-2</v>
      </c>
      <c r="N2472" s="211">
        <v>0.45660991091288616</v>
      </c>
      <c r="O2472" s="211">
        <v>0.72686805211861683</v>
      </c>
      <c r="P2472" s="211">
        <v>6.0362292754499669E-2</v>
      </c>
      <c r="Q2472" s="211">
        <v>0.11387749178393769</v>
      </c>
      <c r="R2472" s="211">
        <v>0.38014941083016857</v>
      </c>
      <c r="S2472" s="211">
        <v>0.39995899992729317</v>
      </c>
      <c r="T2472" s="211">
        <v>0.56392704815143813</v>
      </c>
      <c r="U2472" s="211">
        <v>0.42828073394436461</v>
      </c>
      <c r="V2472" s="211">
        <v>0.12271307298914648</v>
      </c>
      <c r="W2472" s="211">
        <v>0.53556290006557461</v>
      </c>
      <c r="X2472" s="211">
        <v>0.31617639269062353</v>
      </c>
      <c r="Y2472" s="211">
        <v>0.68048635138925506</v>
      </c>
      <c r="Z2472" s="211">
        <v>0.14396268930463321</v>
      </c>
      <c r="AA2472" s="212">
        <v>0.11323159483228158</v>
      </c>
    </row>
    <row r="2473" spans="1:27" x14ac:dyDescent="0.35">
      <c r="A2473" s="210" t="s">
        <v>3149</v>
      </c>
      <c r="B2473" s="217">
        <v>137.73482234674128</v>
      </c>
      <c r="C2473" s="211">
        <v>7.0786250232053094E-2</v>
      </c>
      <c r="D2473" s="211">
        <v>0.12794557514964061</v>
      </c>
      <c r="E2473" s="211">
        <v>7.0173297324883366E-2</v>
      </c>
      <c r="F2473" s="211">
        <v>0.10714815626148419</v>
      </c>
      <c r="G2473" s="211">
        <v>0.11723499409881903</v>
      </c>
      <c r="H2473" s="211">
        <v>0.11961224217948588</v>
      </c>
      <c r="I2473" s="211">
        <v>0.50576955433339355</v>
      </c>
      <c r="J2473" s="211">
        <v>0.47257111496835019</v>
      </c>
      <c r="K2473" s="211">
        <v>0.57697630523486498</v>
      </c>
      <c r="L2473" s="211">
        <v>0.26927800270737096</v>
      </c>
      <c r="M2473" s="211">
        <v>0.1164466210651305</v>
      </c>
      <c r="N2473" s="211">
        <v>0.48767070730431272</v>
      </c>
      <c r="O2473" s="211">
        <v>0.59180783366643275</v>
      </c>
      <c r="P2473" s="211">
        <v>6.4971184311609836E-2</v>
      </c>
      <c r="Q2473" s="211">
        <v>0.1143316826229919</v>
      </c>
      <c r="R2473" s="211">
        <v>0.40444070990856196</v>
      </c>
      <c r="S2473" s="211">
        <v>0.29256623187967784</v>
      </c>
      <c r="T2473" s="211">
        <v>0.56452778089564093</v>
      </c>
      <c r="U2473" s="211">
        <v>0.41202933089282368</v>
      </c>
      <c r="V2473" s="211">
        <v>8.8923319247305732E-2</v>
      </c>
      <c r="W2473" s="211">
        <v>0.49189251729171868</v>
      </c>
      <c r="X2473" s="211">
        <v>0.35037192746513668</v>
      </c>
      <c r="Y2473" s="211">
        <v>0.64448177928869377</v>
      </c>
      <c r="Z2473" s="211">
        <v>0.14847476440527202</v>
      </c>
      <c r="AA2473" s="212">
        <v>0.11495355972831296</v>
      </c>
    </row>
    <row r="2474" spans="1:27" x14ac:dyDescent="0.35">
      <c r="A2474" s="210" t="s">
        <v>3150</v>
      </c>
      <c r="B2474" s="217">
        <v>145.95677851252296</v>
      </c>
      <c r="C2474" s="211">
        <v>5.4847901587127865E-2</v>
      </c>
      <c r="D2474" s="211">
        <v>0.12958081720494455</v>
      </c>
      <c r="E2474" s="211">
        <v>7.7807326464304105E-2</v>
      </c>
      <c r="F2474" s="211">
        <v>9.5160839865620087E-2</v>
      </c>
      <c r="G2474" s="211">
        <v>0.12170258147030708</v>
      </c>
      <c r="H2474" s="211">
        <v>0.12071267213904183</v>
      </c>
      <c r="I2474" s="211">
        <v>0.45876354479101034</v>
      </c>
      <c r="J2474" s="211">
        <v>0.44144024720573516</v>
      </c>
      <c r="K2474" s="211">
        <v>0.51851807259606475</v>
      </c>
      <c r="L2474" s="211">
        <v>0.27781414403773824</v>
      </c>
      <c r="M2474" s="211">
        <v>8.5995089726584234E-2</v>
      </c>
      <c r="N2474" s="211">
        <v>0.43587793897807237</v>
      </c>
      <c r="O2474" s="211">
        <v>0.73400047068739904</v>
      </c>
      <c r="P2474" s="211">
        <v>6.2980149231074242E-2</v>
      </c>
      <c r="Q2474" s="211">
        <v>7.6337469596531732E-2</v>
      </c>
      <c r="R2474" s="211">
        <v>0.45396750017153259</v>
      </c>
      <c r="S2474" s="211">
        <v>0.3444579741076389</v>
      </c>
      <c r="T2474" s="211">
        <v>0.59802645865680004</v>
      </c>
      <c r="U2474" s="211">
        <v>0.45799170539107742</v>
      </c>
      <c r="V2474" s="211">
        <v>0.15940802532717896</v>
      </c>
      <c r="W2474" s="211">
        <v>0.55700967658718248</v>
      </c>
      <c r="X2474" s="211">
        <v>0.25456649350884686</v>
      </c>
      <c r="Y2474" s="211">
        <v>0.64627341981463637</v>
      </c>
      <c r="Z2474" s="211">
        <v>0.14703322179230335</v>
      </c>
      <c r="AA2474" s="212">
        <v>0.11939486822322409</v>
      </c>
    </row>
    <row r="2475" spans="1:27" x14ac:dyDescent="0.35">
      <c r="A2475" s="210" t="s">
        <v>3151</v>
      </c>
      <c r="B2475" s="217">
        <v>108.71324591012333</v>
      </c>
      <c r="C2475" s="211">
        <v>6.3637782038192675E-2</v>
      </c>
      <c r="D2475" s="211">
        <v>0.12128603448524675</v>
      </c>
      <c r="E2475" s="211">
        <v>6.7854940666245422E-2</v>
      </c>
      <c r="F2475" s="211">
        <v>0.10964182404237613</v>
      </c>
      <c r="G2475" s="211">
        <v>0.11887341081348639</v>
      </c>
      <c r="H2475" s="211">
        <v>0.11508670567417666</v>
      </c>
      <c r="I2475" s="211">
        <v>0.50004537977429464</v>
      </c>
      <c r="J2475" s="211">
        <v>0.41781839157354972</v>
      </c>
      <c r="K2475" s="211">
        <v>0.64139614164552394</v>
      </c>
      <c r="L2475" s="211">
        <v>0.27352512638876897</v>
      </c>
      <c r="M2475" s="211">
        <v>8.7730730651566335E-2</v>
      </c>
      <c r="N2475" s="211">
        <v>0.35655621902599094</v>
      </c>
      <c r="O2475" s="211">
        <v>0.74739132259578622</v>
      </c>
      <c r="P2475" s="211">
        <v>6.6470280404301835E-2</v>
      </c>
      <c r="Q2475" s="211">
        <v>8.9692184002252179E-2</v>
      </c>
      <c r="R2475" s="211">
        <v>0.39194926976382705</v>
      </c>
      <c r="S2475" s="211">
        <v>0.30223422161245628</v>
      </c>
      <c r="T2475" s="211">
        <v>0.48786672644304524</v>
      </c>
      <c r="U2475" s="211">
        <v>0.38635227850177301</v>
      </c>
      <c r="V2475" s="211">
        <v>7.4930071392147246E-2</v>
      </c>
      <c r="W2475" s="211">
        <v>0.53519200709347592</v>
      </c>
      <c r="X2475" s="211">
        <v>0.35836616575512403</v>
      </c>
      <c r="Y2475" s="211">
        <v>0.63403719647093504</v>
      </c>
      <c r="Z2475" s="211">
        <v>0.14939104461830577</v>
      </c>
      <c r="AA2475" s="212">
        <v>0.12179533671340279</v>
      </c>
    </row>
    <row r="2476" spans="1:27" x14ac:dyDescent="0.35">
      <c r="A2476" s="210" t="s">
        <v>3152</v>
      </c>
      <c r="B2476" s="217">
        <v>109.28555597266323</v>
      </c>
      <c r="C2476" s="211">
        <v>7.8052905953374552E-2</v>
      </c>
      <c r="D2476" s="211">
        <v>0.11348755708559151</v>
      </c>
      <c r="E2476" s="211">
        <v>7.6029146673826903E-2</v>
      </c>
      <c r="F2476" s="211">
        <v>8.7324049177578633E-2</v>
      </c>
      <c r="G2476" s="211">
        <v>0.12283829733881764</v>
      </c>
      <c r="H2476" s="211">
        <v>0.10583414078801598</v>
      </c>
      <c r="I2476" s="211">
        <v>0.46585426653160422</v>
      </c>
      <c r="J2476" s="211">
        <v>0.43069688758914226</v>
      </c>
      <c r="K2476" s="211">
        <v>0.5705010095692814</v>
      </c>
      <c r="L2476" s="211">
        <v>0.27775920199860193</v>
      </c>
      <c r="M2476" s="211">
        <v>8.7818331652609993E-2</v>
      </c>
      <c r="N2476" s="211">
        <v>0.39009402154621931</v>
      </c>
      <c r="O2476" s="211">
        <v>0.69695167036499106</v>
      </c>
      <c r="P2476" s="211">
        <v>6.2136174094748045E-2</v>
      </c>
      <c r="Q2476" s="211">
        <v>6.5316995090511795E-2</v>
      </c>
      <c r="R2476" s="211">
        <v>0.39375455921624447</v>
      </c>
      <c r="S2476" s="211">
        <v>0.28091937607752804</v>
      </c>
      <c r="T2476" s="211">
        <v>0.46370231869989242</v>
      </c>
      <c r="U2476" s="211">
        <v>0.39529572117894352</v>
      </c>
      <c r="V2476" s="211">
        <v>8.1682535747308493E-2</v>
      </c>
      <c r="W2476" s="211">
        <v>0.59554316533793294</v>
      </c>
      <c r="X2476" s="211">
        <v>0.40952271107695359</v>
      </c>
      <c r="Y2476" s="211">
        <v>0.74517090154006549</v>
      </c>
      <c r="Z2476" s="211">
        <v>0.14439072833174202</v>
      </c>
      <c r="AA2476" s="212">
        <v>0.12332160395451401</v>
      </c>
    </row>
    <row r="2477" spans="1:27" x14ac:dyDescent="0.35">
      <c r="A2477" s="210" t="s">
        <v>3153</v>
      </c>
      <c r="B2477" s="217">
        <v>126.60512275712804</v>
      </c>
      <c r="C2477" s="211">
        <v>6.6329806489350926E-2</v>
      </c>
      <c r="D2477" s="211">
        <v>0.12348040687168704</v>
      </c>
      <c r="E2477" s="211">
        <v>7.7375696587959286E-2</v>
      </c>
      <c r="F2477" s="211">
        <v>0.10609104252101693</v>
      </c>
      <c r="G2477" s="211">
        <v>0.12420613221395248</v>
      </c>
      <c r="H2477" s="211">
        <v>0.11535531027858281</v>
      </c>
      <c r="I2477" s="211">
        <v>0.48809869374505144</v>
      </c>
      <c r="J2477" s="211">
        <v>0.44795096894905789</v>
      </c>
      <c r="K2477" s="211">
        <v>0.64205951149054941</v>
      </c>
      <c r="L2477" s="211">
        <v>0.27056137963669091</v>
      </c>
      <c r="M2477" s="211">
        <v>9.558584505816306E-2</v>
      </c>
      <c r="N2477" s="211">
        <v>0.52659656996892057</v>
      </c>
      <c r="O2477" s="211">
        <v>0.67049356755106182</v>
      </c>
      <c r="P2477" s="211">
        <v>6.9302092738192017E-2</v>
      </c>
      <c r="Q2477" s="211">
        <v>4.760384251424879E-2</v>
      </c>
      <c r="R2477" s="211">
        <v>0.45294628898881756</v>
      </c>
      <c r="S2477" s="211">
        <v>0.28643691835255142</v>
      </c>
      <c r="T2477" s="211">
        <v>0.48065573398993716</v>
      </c>
      <c r="U2477" s="211">
        <v>0.45089025731694138</v>
      </c>
      <c r="V2477" s="211">
        <v>8.963150919065857E-2</v>
      </c>
      <c r="W2477" s="211">
        <v>0.60873408160576803</v>
      </c>
      <c r="X2477" s="211">
        <v>0.26698600548340662</v>
      </c>
      <c r="Y2477" s="211">
        <v>0.56546458347852857</v>
      </c>
      <c r="Z2477" s="211">
        <v>0.14464475070046795</v>
      </c>
      <c r="AA2477" s="212">
        <v>0.12350299551865519</v>
      </c>
    </row>
    <row r="2478" spans="1:27" x14ac:dyDescent="0.35">
      <c r="A2478" s="210" t="s">
        <v>3154</v>
      </c>
      <c r="B2478" s="217">
        <v>161.09677394772635</v>
      </c>
      <c r="C2478" s="211">
        <v>5.7168872999375647E-2</v>
      </c>
      <c r="D2478" s="211">
        <v>0.13246026582853981</v>
      </c>
      <c r="E2478" s="211">
        <v>7.4432042175841637E-2</v>
      </c>
      <c r="F2478" s="211">
        <v>9.9544076983284699E-2</v>
      </c>
      <c r="G2478" s="211">
        <v>0.12336959618231233</v>
      </c>
      <c r="H2478" s="211">
        <v>0.12794363778825796</v>
      </c>
      <c r="I2478" s="211">
        <v>0.49088539143869936</v>
      </c>
      <c r="J2478" s="211">
        <v>0.48913456801331656</v>
      </c>
      <c r="K2478" s="211">
        <v>0.63956589607536096</v>
      </c>
      <c r="L2478" s="211">
        <v>0.28166243913974998</v>
      </c>
      <c r="M2478" s="211">
        <v>9.6955119647702481E-2</v>
      </c>
      <c r="N2478" s="211">
        <v>0.55276050741912997</v>
      </c>
      <c r="O2478" s="211">
        <v>0.6728359857418692</v>
      </c>
      <c r="P2478" s="211">
        <v>6.9559538407304444E-2</v>
      </c>
      <c r="Q2478" s="211">
        <v>9.1972448580224492E-2</v>
      </c>
      <c r="R2478" s="211">
        <v>0.39410084219152797</v>
      </c>
      <c r="S2478" s="211">
        <v>0.3250060115594583</v>
      </c>
      <c r="T2478" s="211">
        <v>0.57514020248663777</v>
      </c>
      <c r="U2478" s="211">
        <v>0.46562326622697375</v>
      </c>
      <c r="V2478" s="211">
        <v>0.11030865661377887</v>
      </c>
      <c r="W2478" s="211">
        <v>0.52498791655292099</v>
      </c>
      <c r="X2478" s="211">
        <v>0.34439917484342969</v>
      </c>
      <c r="Y2478" s="211">
        <v>0.67318601815436008</v>
      </c>
      <c r="Z2478" s="211">
        <v>0.14301848167659315</v>
      </c>
      <c r="AA2478" s="212">
        <v>0.11820623205832317</v>
      </c>
    </row>
    <row r="2479" spans="1:27" x14ac:dyDescent="0.35">
      <c r="A2479" s="210" t="s">
        <v>3155</v>
      </c>
      <c r="B2479" s="217">
        <v>138.99682941392285</v>
      </c>
      <c r="C2479" s="211">
        <v>4.7918730400647661E-2</v>
      </c>
      <c r="D2479" s="211">
        <v>0.13064226356696848</v>
      </c>
      <c r="E2479" s="211">
        <v>7.4469313069185278E-2</v>
      </c>
      <c r="F2479" s="211">
        <v>8.4407917811796282E-2</v>
      </c>
      <c r="G2479" s="211">
        <v>0.12313547714353912</v>
      </c>
      <c r="H2479" s="211">
        <v>0.10569189737274591</v>
      </c>
      <c r="I2479" s="211">
        <v>0.53626918896496745</v>
      </c>
      <c r="J2479" s="211">
        <v>0.45694912863037457</v>
      </c>
      <c r="K2479" s="211">
        <v>0.60717653866720767</v>
      </c>
      <c r="L2479" s="211">
        <v>0.2752727373238873</v>
      </c>
      <c r="M2479" s="211">
        <v>9.9931509351133319E-2</v>
      </c>
      <c r="N2479" s="211">
        <v>0.47961064062494307</v>
      </c>
      <c r="O2479" s="211">
        <v>0.53463980888665519</v>
      </c>
      <c r="P2479" s="211">
        <v>6.5190632524978767E-2</v>
      </c>
      <c r="Q2479" s="211">
        <v>5.3814091709264919E-2</v>
      </c>
      <c r="R2479" s="211">
        <v>0.43312576163761862</v>
      </c>
      <c r="S2479" s="211">
        <v>0.34552353626983917</v>
      </c>
      <c r="T2479" s="211">
        <v>0.55648296100560735</v>
      </c>
      <c r="U2479" s="211">
        <v>0.49483100231977123</v>
      </c>
      <c r="V2479" s="211">
        <v>0.10375812966433996</v>
      </c>
      <c r="W2479" s="211">
        <v>0.53197728836872371</v>
      </c>
      <c r="X2479" s="211">
        <v>0.3145655852520049</v>
      </c>
      <c r="Y2479" s="211">
        <v>0.61847150998884348</v>
      </c>
      <c r="Z2479" s="211">
        <v>0.14952476944702262</v>
      </c>
      <c r="AA2479" s="212">
        <v>0.11740529442892009</v>
      </c>
    </row>
    <row r="2480" spans="1:27" x14ac:dyDescent="0.35">
      <c r="A2480" s="210" t="s">
        <v>3156</v>
      </c>
      <c r="B2480" s="217">
        <v>145.07168756053701</v>
      </c>
      <c r="C2480" s="211">
        <v>6.2540572503701194E-2</v>
      </c>
      <c r="D2480" s="211">
        <v>0.12476210331408566</v>
      </c>
      <c r="E2480" s="211">
        <v>7.9151541027394315E-2</v>
      </c>
      <c r="F2480" s="211">
        <v>0.10714642025199618</v>
      </c>
      <c r="G2480" s="211">
        <v>0.1227354837972911</v>
      </c>
      <c r="H2480" s="211">
        <v>0.12566253164127711</v>
      </c>
      <c r="I2480" s="211">
        <v>0.47338927427742217</v>
      </c>
      <c r="J2480" s="211">
        <v>0.46488467982098763</v>
      </c>
      <c r="K2480" s="211">
        <v>0.52894919744205771</v>
      </c>
      <c r="L2480" s="211">
        <v>0.26943115387245631</v>
      </c>
      <c r="M2480" s="211">
        <v>0.10799623553750966</v>
      </c>
      <c r="N2480" s="211">
        <v>0.53250798669851984</v>
      </c>
      <c r="O2480" s="211">
        <v>0.60965172529152145</v>
      </c>
      <c r="P2480" s="211">
        <v>6.6754307238242383E-2</v>
      </c>
      <c r="Q2480" s="211">
        <v>6.6625994571120895E-2</v>
      </c>
      <c r="R2480" s="211">
        <v>0.41295422260543196</v>
      </c>
      <c r="S2480" s="211">
        <v>0.42321287878875874</v>
      </c>
      <c r="T2480" s="211">
        <v>0.60042948872695723</v>
      </c>
      <c r="U2480" s="211">
        <v>0.37185386660924136</v>
      </c>
      <c r="V2480" s="211">
        <v>0.12262788814729282</v>
      </c>
      <c r="W2480" s="211">
        <v>0.60414302033990996</v>
      </c>
      <c r="X2480" s="211">
        <v>0.34564645179317577</v>
      </c>
      <c r="Y2480" s="211">
        <v>0.61925194334682243</v>
      </c>
      <c r="Z2480" s="211">
        <v>0.14626588979445335</v>
      </c>
      <c r="AA2480" s="212">
        <v>0.11587670149961246</v>
      </c>
    </row>
    <row r="2481" spans="1:27" x14ac:dyDescent="0.35">
      <c r="A2481" s="210" t="s">
        <v>3157</v>
      </c>
      <c r="B2481" s="217">
        <v>110.80318797079522</v>
      </c>
      <c r="C2481" s="211">
        <v>5.4267875933074708E-2</v>
      </c>
      <c r="D2481" s="211">
        <v>0.12545608752374038</v>
      </c>
      <c r="E2481" s="211">
        <v>8.0897595271298153E-2</v>
      </c>
      <c r="F2481" s="211">
        <v>9.0804193323033716E-2</v>
      </c>
      <c r="G2481" s="211">
        <v>0.12418443464849474</v>
      </c>
      <c r="H2481" s="211">
        <v>0.11560264116735602</v>
      </c>
      <c r="I2481" s="211">
        <v>0.45997991964559393</v>
      </c>
      <c r="J2481" s="211">
        <v>0.39071749739347872</v>
      </c>
      <c r="K2481" s="211">
        <v>0.56604760609179861</v>
      </c>
      <c r="L2481" s="211">
        <v>0.27886991786327125</v>
      </c>
      <c r="M2481" s="211">
        <v>9.654207495573898E-2</v>
      </c>
      <c r="N2481" s="211">
        <v>0.43496958217943288</v>
      </c>
      <c r="O2481" s="211">
        <v>0.62635246016366974</v>
      </c>
      <c r="P2481" s="211">
        <v>6.6437999014566915E-2</v>
      </c>
      <c r="Q2481" s="211">
        <v>8.896935433299101E-2</v>
      </c>
      <c r="R2481" s="211">
        <v>0.40088202873610923</v>
      </c>
      <c r="S2481" s="211">
        <v>0.41363571040177971</v>
      </c>
      <c r="T2481" s="211">
        <v>0.62671378707087666</v>
      </c>
      <c r="U2481" s="211">
        <v>0.37264020252921526</v>
      </c>
      <c r="V2481" s="211">
        <v>5.8897452419665736E-2</v>
      </c>
      <c r="W2481" s="211">
        <v>0.57591749113166646</v>
      </c>
      <c r="X2481" s="211">
        <v>0.27626325065517771</v>
      </c>
      <c r="Y2481" s="211">
        <v>0.65673171237344263</v>
      </c>
      <c r="Z2481" s="211">
        <v>0.14852136969954874</v>
      </c>
      <c r="AA2481" s="212">
        <v>0.12225343628660104</v>
      </c>
    </row>
    <row r="2482" spans="1:27" x14ac:dyDescent="0.35">
      <c r="A2482" s="210" t="s">
        <v>3158</v>
      </c>
      <c r="B2482" s="217">
        <v>135.89925608879193</v>
      </c>
      <c r="C2482" s="211">
        <v>4.8582932602116109E-2</v>
      </c>
      <c r="D2482" s="211">
        <v>0.12511305946640228</v>
      </c>
      <c r="E2482" s="211">
        <v>8.5295598687634325E-2</v>
      </c>
      <c r="F2482" s="211">
        <v>7.2175622926636249E-2</v>
      </c>
      <c r="G2482" s="211">
        <v>0.12390013625611114</v>
      </c>
      <c r="H2482" s="211">
        <v>0.11970036299868544</v>
      </c>
      <c r="I2482" s="211">
        <v>0.52373312319392828</v>
      </c>
      <c r="J2482" s="211">
        <v>0.45329353447294668</v>
      </c>
      <c r="K2482" s="211">
        <v>0.61589832277575285</v>
      </c>
      <c r="L2482" s="211">
        <v>0.27593960151724656</v>
      </c>
      <c r="M2482" s="211">
        <v>9.2414873445797643E-2</v>
      </c>
      <c r="N2482" s="211">
        <v>0.49812202135093608</v>
      </c>
      <c r="O2482" s="211">
        <v>0.62892555458402188</v>
      </c>
      <c r="P2482" s="211">
        <v>6.7521095843988507E-2</v>
      </c>
      <c r="Q2482" s="211">
        <v>0.13937987999280688</v>
      </c>
      <c r="R2482" s="211">
        <v>0.46638113547106463</v>
      </c>
      <c r="S2482" s="211">
        <v>0.37381874716980157</v>
      </c>
      <c r="T2482" s="211">
        <v>0.54196534183944922</v>
      </c>
      <c r="U2482" s="211">
        <v>0.38803271717820542</v>
      </c>
      <c r="V2482" s="211">
        <v>7.1738646631406805E-2</v>
      </c>
      <c r="W2482" s="211">
        <v>0.5515557791089547</v>
      </c>
      <c r="X2482" s="211">
        <v>0.35555940802462677</v>
      </c>
      <c r="Y2482" s="211">
        <v>0.72788777142057859</v>
      </c>
      <c r="Z2482" s="211">
        <v>0.14776419450593398</v>
      </c>
      <c r="AA2482" s="212">
        <v>0.11635873062467188</v>
      </c>
    </row>
    <row r="2483" spans="1:27" x14ac:dyDescent="0.35">
      <c r="A2483" s="210" t="s">
        <v>3159</v>
      </c>
      <c r="B2483" s="217">
        <v>119.93193678895508</v>
      </c>
      <c r="C2483" s="211">
        <v>5.6964837915152687E-2</v>
      </c>
      <c r="D2483" s="211">
        <v>0.11965438546434161</v>
      </c>
      <c r="E2483" s="211">
        <v>6.9395910879155254E-2</v>
      </c>
      <c r="F2483" s="211">
        <v>9.8236709203191053E-2</v>
      </c>
      <c r="G2483" s="211">
        <v>0.12170912430493673</v>
      </c>
      <c r="H2483" s="211">
        <v>0.12042520944616365</v>
      </c>
      <c r="I2483" s="211">
        <v>0.5254240840106893</v>
      </c>
      <c r="J2483" s="211">
        <v>0.44262315778966993</v>
      </c>
      <c r="K2483" s="211">
        <v>0.55153535530302578</v>
      </c>
      <c r="L2483" s="211">
        <v>0.27067905467585818</v>
      </c>
      <c r="M2483" s="211">
        <v>8.8867621235046351E-2</v>
      </c>
      <c r="N2483" s="211">
        <v>0.47536156223191406</v>
      </c>
      <c r="O2483" s="211">
        <v>0.5589166560841633</v>
      </c>
      <c r="P2483" s="211">
        <v>6.179183198917608E-2</v>
      </c>
      <c r="Q2483" s="211">
        <v>5.1225756724560853E-2</v>
      </c>
      <c r="R2483" s="211">
        <v>0.451882713191537</v>
      </c>
      <c r="S2483" s="211">
        <v>0.29612450509497046</v>
      </c>
      <c r="T2483" s="211">
        <v>0.56930515332407572</v>
      </c>
      <c r="U2483" s="211">
        <v>0.35908961428843722</v>
      </c>
      <c r="V2483" s="211">
        <v>0.11096141990763803</v>
      </c>
      <c r="W2483" s="211">
        <v>0.53428177411544187</v>
      </c>
      <c r="X2483" s="211">
        <v>0.25664721038887445</v>
      </c>
      <c r="Y2483" s="211">
        <v>0.7084116812262542</v>
      </c>
      <c r="Z2483" s="211">
        <v>0.14680209394137236</v>
      </c>
      <c r="AA2483" s="212">
        <v>0.11623462439267788</v>
      </c>
    </row>
    <row r="2484" spans="1:27" x14ac:dyDescent="0.35">
      <c r="A2484" s="210" t="s">
        <v>3160</v>
      </c>
      <c r="B2484" s="217">
        <v>122.56673882069218</v>
      </c>
      <c r="C2484" s="211">
        <v>6.3135707482119413E-2</v>
      </c>
      <c r="D2484" s="211">
        <v>0.11981013071814331</v>
      </c>
      <c r="E2484" s="211">
        <v>7.6757737060521608E-2</v>
      </c>
      <c r="F2484" s="211">
        <v>0.10657025303049317</v>
      </c>
      <c r="G2484" s="211">
        <v>0.11907837424977431</v>
      </c>
      <c r="H2484" s="211">
        <v>0.12148857115456579</v>
      </c>
      <c r="I2484" s="211">
        <v>0.49407922552325756</v>
      </c>
      <c r="J2484" s="211">
        <v>0.45046729712302336</v>
      </c>
      <c r="K2484" s="211">
        <v>0.54550512346289193</v>
      </c>
      <c r="L2484" s="211">
        <v>0.27421872145306814</v>
      </c>
      <c r="M2484" s="211">
        <v>7.9598784747243134E-2</v>
      </c>
      <c r="N2484" s="211">
        <v>0.48747689345709222</v>
      </c>
      <c r="O2484" s="211">
        <v>0.53403554301815603</v>
      </c>
      <c r="P2484" s="211">
        <v>6.5965638429487355E-2</v>
      </c>
      <c r="Q2484" s="211">
        <v>0.13510696525767904</v>
      </c>
      <c r="R2484" s="211">
        <v>0.42136061889955528</v>
      </c>
      <c r="S2484" s="211">
        <v>0.29926883404246718</v>
      </c>
      <c r="T2484" s="211">
        <v>0.63632831750918073</v>
      </c>
      <c r="U2484" s="211">
        <v>0.36923378879373564</v>
      </c>
      <c r="V2484" s="211">
        <v>0.12219158675281722</v>
      </c>
      <c r="W2484" s="211">
        <v>0.49393924400626732</v>
      </c>
      <c r="X2484" s="211">
        <v>0.27515437752366206</v>
      </c>
      <c r="Y2484" s="211">
        <v>0.67044997793929118</v>
      </c>
      <c r="Z2484" s="211">
        <v>0.14518567664197735</v>
      </c>
      <c r="AA2484" s="212">
        <v>0.12398852071646291</v>
      </c>
    </row>
    <row r="2485" spans="1:27" x14ac:dyDescent="0.35">
      <c r="A2485" s="210" t="s">
        <v>3161</v>
      </c>
      <c r="B2485" s="217">
        <v>146.5498416344781</v>
      </c>
      <c r="C2485" s="211">
        <v>7.6764796936252128E-2</v>
      </c>
      <c r="D2485" s="211">
        <v>0.12861236932289946</v>
      </c>
      <c r="E2485" s="211">
        <v>7.7180601340134936E-2</v>
      </c>
      <c r="F2485" s="211">
        <v>0.10441730086067856</v>
      </c>
      <c r="G2485" s="211">
        <v>0.11685215941173023</v>
      </c>
      <c r="H2485" s="211">
        <v>0.11870245348909417</v>
      </c>
      <c r="I2485" s="211">
        <v>0.50138609512740839</v>
      </c>
      <c r="J2485" s="211">
        <v>0.43114549980665612</v>
      </c>
      <c r="K2485" s="211">
        <v>0.63646589880096127</v>
      </c>
      <c r="L2485" s="211">
        <v>0.27044513313068053</v>
      </c>
      <c r="M2485" s="211">
        <v>8.8755229917005754E-2</v>
      </c>
      <c r="N2485" s="211">
        <v>0.38476156753341334</v>
      </c>
      <c r="O2485" s="211">
        <v>0.6914920727202829</v>
      </c>
      <c r="P2485" s="211">
        <v>6.488569038796145E-2</v>
      </c>
      <c r="Q2485" s="211">
        <v>0.15333960681686845</v>
      </c>
      <c r="R2485" s="211">
        <v>0.41653943068087651</v>
      </c>
      <c r="S2485" s="211">
        <v>0.40750418153712326</v>
      </c>
      <c r="T2485" s="211">
        <v>0.60307947997379252</v>
      </c>
      <c r="U2485" s="211">
        <v>0.46855826340030415</v>
      </c>
      <c r="V2485" s="211">
        <v>0.12720554866155515</v>
      </c>
      <c r="W2485" s="211">
        <v>0.53580362904752588</v>
      </c>
      <c r="X2485" s="211">
        <v>0.31952581166190652</v>
      </c>
      <c r="Y2485" s="211">
        <v>0.62615693173459053</v>
      </c>
      <c r="Z2485" s="211">
        <v>0.14529085519280005</v>
      </c>
      <c r="AA2485" s="212">
        <v>0.12174303665462183</v>
      </c>
    </row>
    <row r="2486" spans="1:27" x14ac:dyDescent="0.35">
      <c r="A2486" s="210" t="s">
        <v>3162</v>
      </c>
      <c r="B2486" s="217">
        <v>160.77389338738527</v>
      </c>
      <c r="C2486" s="211">
        <v>7.1098903008725317E-2</v>
      </c>
      <c r="D2486" s="211">
        <v>0.11784410817515055</v>
      </c>
      <c r="E2486" s="211">
        <v>7.2323856454503524E-2</v>
      </c>
      <c r="F2486" s="211">
        <v>0.10569733929960343</v>
      </c>
      <c r="G2486" s="211">
        <v>0.11439746742049219</v>
      </c>
      <c r="H2486" s="211">
        <v>0.11496190550011563</v>
      </c>
      <c r="I2486" s="211">
        <v>0.51984515506999096</v>
      </c>
      <c r="J2486" s="211">
        <v>0.41962334031250109</v>
      </c>
      <c r="K2486" s="211">
        <v>0.64997344580131888</v>
      </c>
      <c r="L2486" s="211">
        <v>0.27313112076020413</v>
      </c>
      <c r="M2486" s="211">
        <v>8.9918219886386097E-2</v>
      </c>
      <c r="N2486" s="211">
        <v>0.43395950957039309</v>
      </c>
      <c r="O2486" s="211">
        <v>0.70768090703890407</v>
      </c>
      <c r="P2486" s="211">
        <v>7.1674256551757992E-2</v>
      </c>
      <c r="Q2486" s="211">
        <v>0.11568561046134762</v>
      </c>
      <c r="R2486" s="211">
        <v>0.4468162536711644</v>
      </c>
      <c r="S2486" s="211">
        <v>0.38498014097418165</v>
      </c>
      <c r="T2486" s="211">
        <v>0.60757525581649263</v>
      </c>
      <c r="U2486" s="211">
        <v>0.48568124391634021</v>
      </c>
      <c r="V2486" s="211">
        <v>0.1179566126386203</v>
      </c>
      <c r="W2486" s="211">
        <v>0.5817391077549029</v>
      </c>
      <c r="X2486" s="211">
        <v>0.32623388342635085</v>
      </c>
      <c r="Y2486" s="211">
        <v>0.72170410759251946</v>
      </c>
      <c r="Z2486" s="211">
        <v>0.14744239121840644</v>
      </c>
      <c r="AA2486" s="212">
        <v>0.12272500709729606</v>
      </c>
    </row>
    <row r="2487" spans="1:27" x14ac:dyDescent="0.35">
      <c r="A2487" s="210" t="s">
        <v>3163</v>
      </c>
      <c r="B2487" s="217">
        <v>126.45892188353484</v>
      </c>
      <c r="C2487" s="211">
        <v>4.8941836583732364E-2</v>
      </c>
      <c r="D2487" s="211">
        <v>0.13263874994886454</v>
      </c>
      <c r="E2487" s="211">
        <v>7.9455338494300531E-2</v>
      </c>
      <c r="F2487" s="211">
        <v>7.9691262200782598E-2</v>
      </c>
      <c r="G2487" s="211">
        <v>0.11986966748065631</v>
      </c>
      <c r="H2487" s="211">
        <v>0.12180974100034551</v>
      </c>
      <c r="I2487" s="211">
        <v>0.47011046692330327</v>
      </c>
      <c r="J2487" s="211">
        <v>0.45323570720272827</v>
      </c>
      <c r="K2487" s="211">
        <v>0.63618382436136245</v>
      </c>
      <c r="L2487" s="211">
        <v>0.27171105545129592</v>
      </c>
      <c r="M2487" s="211">
        <v>0.10281779593749152</v>
      </c>
      <c r="N2487" s="211">
        <v>0.38049950644707675</v>
      </c>
      <c r="O2487" s="211">
        <v>0.71723284806005061</v>
      </c>
      <c r="P2487" s="211">
        <v>6.8099930887451435E-2</v>
      </c>
      <c r="Q2487" s="211">
        <v>9.0834932544446814E-2</v>
      </c>
      <c r="R2487" s="211">
        <v>0.41248401440593074</v>
      </c>
      <c r="S2487" s="211">
        <v>0.35878297536656911</v>
      </c>
      <c r="T2487" s="211">
        <v>0.61546043644787962</v>
      </c>
      <c r="U2487" s="211">
        <v>0.33125866124733044</v>
      </c>
      <c r="V2487" s="211">
        <v>0.10224614097406771</v>
      </c>
      <c r="W2487" s="211">
        <v>0.59223395759080022</v>
      </c>
      <c r="X2487" s="211">
        <v>0.40357146634416802</v>
      </c>
      <c r="Y2487" s="211">
        <v>0.65629217007923024</v>
      </c>
      <c r="Z2487" s="211">
        <v>0.14479818041360995</v>
      </c>
      <c r="AA2487" s="212">
        <v>0.12688201362294574</v>
      </c>
    </row>
    <row r="2488" spans="1:27" x14ac:dyDescent="0.35">
      <c r="A2488" s="210" t="s">
        <v>3164</v>
      </c>
      <c r="B2488" s="217">
        <v>119.70801756252077</v>
      </c>
      <c r="C2488" s="211">
        <v>7.7005207626327676E-2</v>
      </c>
      <c r="D2488" s="211">
        <v>0.12197205893056048</v>
      </c>
      <c r="E2488" s="211">
        <v>7.316280316816362E-2</v>
      </c>
      <c r="F2488" s="211">
        <v>0.10556913320941325</v>
      </c>
      <c r="G2488" s="211">
        <v>0.11915164068992758</v>
      </c>
      <c r="H2488" s="211">
        <v>0.11821507699189317</v>
      </c>
      <c r="I2488" s="211">
        <v>0.49670005918527049</v>
      </c>
      <c r="J2488" s="211">
        <v>0.42602370297239833</v>
      </c>
      <c r="K2488" s="211">
        <v>0.60308859802180914</v>
      </c>
      <c r="L2488" s="211">
        <v>0.27595263384457031</v>
      </c>
      <c r="M2488" s="211">
        <v>9.4628631469477337E-2</v>
      </c>
      <c r="N2488" s="211">
        <v>0.40242227071743941</v>
      </c>
      <c r="O2488" s="211">
        <v>0.72709036056376353</v>
      </c>
      <c r="P2488" s="211">
        <v>6.6731657279203896E-2</v>
      </c>
      <c r="Q2488" s="211">
        <v>0.11756648776262853</v>
      </c>
      <c r="R2488" s="211">
        <v>0.41682968704825551</v>
      </c>
      <c r="S2488" s="211">
        <v>0.30261087500810169</v>
      </c>
      <c r="T2488" s="211">
        <v>0.54741658876359678</v>
      </c>
      <c r="U2488" s="211">
        <v>0.37446996817117872</v>
      </c>
      <c r="V2488" s="211">
        <v>6.9013647709663173E-2</v>
      </c>
      <c r="W2488" s="211">
        <v>0.51374466887386716</v>
      </c>
      <c r="X2488" s="211">
        <v>0.24402412981297164</v>
      </c>
      <c r="Y2488" s="211">
        <v>0.67906863742413159</v>
      </c>
      <c r="Z2488" s="211">
        <v>0.14903582981927127</v>
      </c>
      <c r="AA2488" s="212">
        <v>0.11708627178734471</v>
      </c>
    </row>
    <row r="2489" spans="1:27" x14ac:dyDescent="0.35">
      <c r="A2489" s="210" t="s">
        <v>3165</v>
      </c>
      <c r="B2489" s="217">
        <v>199.92200684602264</v>
      </c>
      <c r="C2489" s="211">
        <v>5.0830170061745575E-2</v>
      </c>
      <c r="D2489" s="211">
        <v>0.13054498467787434</v>
      </c>
      <c r="E2489" s="211">
        <v>8.4370616976562215E-2</v>
      </c>
      <c r="F2489" s="211">
        <v>9.6892111247499552E-2</v>
      </c>
      <c r="G2489" s="211">
        <v>0.12172518364359494</v>
      </c>
      <c r="H2489" s="211">
        <v>0.11234620852416959</v>
      </c>
      <c r="I2489" s="211">
        <v>0.48293807572776237</v>
      </c>
      <c r="J2489" s="211">
        <v>0.47519360254375964</v>
      </c>
      <c r="K2489" s="211">
        <v>0.63874215443660298</v>
      </c>
      <c r="L2489" s="211">
        <v>0.27888625343220147</v>
      </c>
      <c r="M2489" s="211">
        <v>9.713886190516513E-2</v>
      </c>
      <c r="N2489" s="211">
        <v>0.46981902826713617</v>
      </c>
      <c r="O2489" s="211">
        <v>0.72256173343439589</v>
      </c>
      <c r="P2489" s="211">
        <v>7.3370986659246282E-2</v>
      </c>
      <c r="Q2489" s="211">
        <v>0.12717708108725614</v>
      </c>
      <c r="R2489" s="211">
        <v>0.39083586560673411</v>
      </c>
      <c r="S2489" s="211">
        <v>0.35094024723347894</v>
      </c>
      <c r="T2489" s="211">
        <v>0.6327007959672919</v>
      </c>
      <c r="U2489" s="211">
        <v>0.52455098406966794</v>
      </c>
      <c r="V2489" s="211">
        <v>0.11414926377250852</v>
      </c>
      <c r="W2489" s="211">
        <v>0.5503568740011181</v>
      </c>
      <c r="X2489" s="211">
        <v>0.33873163548694918</v>
      </c>
      <c r="Y2489" s="211">
        <v>0.70949406870979537</v>
      </c>
      <c r="Z2489" s="211">
        <v>0.14819610704317612</v>
      </c>
      <c r="AA2489" s="212">
        <v>0.11466221201715281</v>
      </c>
    </row>
    <row r="2490" spans="1:27" x14ac:dyDescent="0.35">
      <c r="A2490" s="210" t="s">
        <v>3166</v>
      </c>
      <c r="B2490" s="217">
        <v>124.51325510534325</v>
      </c>
      <c r="C2490" s="211">
        <v>6.5412694603213042E-2</v>
      </c>
      <c r="D2490" s="211">
        <v>0.12729058365894699</v>
      </c>
      <c r="E2490" s="211">
        <v>7.0761054236915408E-2</v>
      </c>
      <c r="F2490" s="211">
        <v>0.11669412999172041</v>
      </c>
      <c r="G2490" s="211">
        <v>0.12204515302423775</v>
      </c>
      <c r="H2490" s="211">
        <v>0.10723167451850422</v>
      </c>
      <c r="I2490" s="211">
        <v>0.45762053954781567</v>
      </c>
      <c r="J2490" s="211">
        <v>0.43296756825132809</v>
      </c>
      <c r="K2490" s="211">
        <v>0.60619113321697471</v>
      </c>
      <c r="L2490" s="211">
        <v>0.28283542008994855</v>
      </c>
      <c r="M2490" s="211">
        <v>8.7008251907496961E-2</v>
      </c>
      <c r="N2490" s="211">
        <v>0.39271654188763139</v>
      </c>
      <c r="O2490" s="211">
        <v>0.67964080559290574</v>
      </c>
      <c r="P2490" s="211">
        <v>6.2109152177762791E-2</v>
      </c>
      <c r="Q2490" s="211">
        <v>6.2010858581793823E-2</v>
      </c>
      <c r="R2490" s="211">
        <v>0.43268510449478037</v>
      </c>
      <c r="S2490" s="211">
        <v>0.28517269744759827</v>
      </c>
      <c r="T2490" s="211">
        <v>0.59485647919498141</v>
      </c>
      <c r="U2490" s="211">
        <v>0.39071010538992601</v>
      </c>
      <c r="V2490" s="211">
        <v>0.10880760883284182</v>
      </c>
      <c r="W2490" s="211">
        <v>0.50997965024986436</v>
      </c>
      <c r="X2490" s="211">
        <v>0.31334188288601322</v>
      </c>
      <c r="Y2490" s="211">
        <v>0.66444759208404858</v>
      </c>
      <c r="Z2490" s="211">
        <v>0.14974760746525098</v>
      </c>
      <c r="AA2490" s="212">
        <v>0.11716601465004337</v>
      </c>
    </row>
    <row r="2491" spans="1:27" x14ac:dyDescent="0.35">
      <c r="A2491" s="210" t="s">
        <v>3167</v>
      </c>
      <c r="B2491" s="217">
        <v>128.40755349646025</v>
      </c>
      <c r="C2491" s="211">
        <v>4.9998487290290057E-2</v>
      </c>
      <c r="D2491" s="211">
        <v>0.12100061471595203</v>
      </c>
      <c r="E2491" s="211">
        <v>7.3275920195735131E-2</v>
      </c>
      <c r="F2491" s="211">
        <v>8.2659102067078716E-2</v>
      </c>
      <c r="G2491" s="211">
        <v>0.12294243703877769</v>
      </c>
      <c r="H2491" s="211">
        <v>0.12048897473355275</v>
      </c>
      <c r="I2491" s="211">
        <v>0.50176081511698167</v>
      </c>
      <c r="J2491" s="211">
        <v>0.44169173172705017</v>
      </c>
      <c r="K2491" s="211">
        <v>0.59062104846837682</v>
      </c>
      <c r="L2491" s="211">
        <v>0.27148755399056862</v>
      </c>
      <c r="M2491" s="211">
        <v>9.5163814411417816E-2</v>
      </c>
      <c r="N2491" s="211">
        <v>0.43958458924644339</v>
      </c>
      <c r="O2491" s="211">
        <v>0.75911731733229471</v>
      </c>
      <c r="P2491" s="211">
        <v>7.0521297988483139E-2</v>
      </c>
      <c r="Q2491" s="211">
        <v>8.9120969340718767E-2</v>
      </c>
      <c r="R2491" s="211">
        <v>0.39214680210223735</v>
      </c>
      <c r="S2491" s="211">
        <v>0.31949352548499388</v>
      </c>
      <c r="T2491" s="211">
        <v>0.56910230515603144</v>
      </c>
      <c r="U2491" s="211">
        <v>0.47054427597607928</v>
      </c>
      <c r="V2491" s="211">
        <v>6.3866743863069647E-2</v>
      </c>
      <c r="W2491" s="211">
        <v>0.54943942804242463</v>
      </c>
      <c r="X2491" s="211">
        <v>0.35705099172139587</v>
      </c>
      <c r="Y2491" s="211">
        <v>0.71450135841311324</v>
      </c>
      <c r="Z2491" s="211">
        <v>0.14958947667165035</v>
      </c>
      <c r="AA2491" s="212">
        <v>0.12000515130329734</v>
      </c>
    </row>
    <row r="2492" spans="1:27" x14ac:dyDescent="0.35">
      <c r="A2492" s="210" t="s">
        <v>3168</v>
      </c>
      <c r="B2492" s="217">
        <v>131.83135051797134</v>
      </c>
      <c r="C2492" s="211">
        <v>6.3667256943061232E-2</v>
      </c>
      <c r="D2492" s="211">
        <v>0.12539643040448417</v>
      </c>
      <c r="E2492" s="211">
        <v>8.1267644636458677E-2</v>
      </c>
      <c r="F2492" s="211">
        <v>9.7769275168939102E-2</v>
      </c>
      <c r="G2492" s="211">
        <v>0.11929482571375266</v>
      </c>
      <c r="H2492" s="211">
        <v>0.11717885045205981</v>
      </c>
      <c r="I2492" s="211">
        <v>0.41110495394627539</v>
      </c>
      <c r="J2492" s="211">
        <v>0.44113260869377685</v>
      </c>
      <c r="K2492" s="211">
        <v>0.62583089546368476</v>
      </c>
      <c r="L2492" s="211">
        <v>0.28006182430190973</v>
      </c>
      <c r="M2492" s="211">
        <v>0.11644275720538974</v>
      </c>
      <c r="N2492" s="211">
        <v>0.43249776485831737</v>
      </c>
      <c r="O2492" s="211">
        <v>0.72373414678055248</v>
      </c>
      <c r="P2492" s="211">
        <v>6.8837861903405712E-2</v>
      </c>
      <c r="Q2492" s="211">
        <v>0.13005211427795843</v>
      </c>
      <c r="R2492" s="211">
        <v>0.43844522170814793</v>
      </c>
      <c r="S2492" s="211">
        <v>0.40038019855906959</v>
      </c>
      <c r="T2492" s="211">
        <v>0.55494557983027881</v>
      </c>
      <c r="U2492" s="211">
        <v>0.495964787805874</v>
      </c>
      <c r="V2492" s="211">
        <v>7.3717679173291223E-2</v>
      </c>
      <c r="W2492" s="211">
        <v>0.5240096336849851</v>
      </c>
      <c r="X2492" s="211">
        <v>0.31008319616873126</v>
      </c>
      <c r="Y2492" s="211">
        <v>0.54956758921375215</v>
      </c>
      <c r="Z2492" s="211">
        <v>0.14955363087499865</v>
      </c>
      <c r="AA2492" s="212">
        <v>0.12478617592431628</v>
      </c>
    </row>
    <row r="2493" spans="1:27" x14ac:dyDescent="0.35">
      <c r="A2493" s="210" t="s">
        <v>3169</v>
      </c>
      <c r="B2493" s="217">
        <v>124.74734102716917</v>
      </c>
      <c r="C2493" s="211">
        <v>8.000929097423988E-2</v>
      </c>
      <c r="D2493" s="211">
        <v>0.12205604740199524</v>
      </c>
      <c r="E2493" s="211">
        <v>8.2405822263366679E-2</v>
      </c>
      <c r="F2493" s="211">
        <v>9.6374860707848425E-2</v>
      </c>
      <c r="G2493" s="211">
        <v>0.12050938727231983</v>
      </c>
      <c r="H2493" s="211">
        <v>0.12103083709629386</v>
      </c>
      <c r="I2493" s="211">
        <v>0.49623420160554793</v>
      </c>
      <c r="J2493" s="211">
        <v>0.44959793639562234</v>
      </c>
      <c r="K2493" s="211">
        <v>0.58879708012575471</v>
      </c>
      <c r="L2493" s="211">
        <v>0.27064414239986034</v>
      </c>
      <c r="M2493" s="211">
        <v>8.7348817849997207E-2</v>
      </c>
      <c r="N2493" s="211">
        <v>0.39624670262226452</v>
      </c>
      <c r="O2493" s="211">
        <v>0.7241989905259294</v>
      </c>
      <c r="P2493" s="211">
        <v>6.8611762867052062E-2</v>
      </c>
      <c r="Q2493" s="211">
        <v>4.2720139297614146E-2</v>
      </c>
      <c r="R2493" s="211">
        <v>0.39973820113889691</v>
      </c>
      <c r="S2493" s="211">
        <v>0.28738877985076877</v>
      </c>
      <c r="T2493" s="211">
        <v>0.48416275048046631</v>
      </c>
      <c r="U2493" s="211">
        <v>0.45005454576374571</v>
      </c>
      <c r="V2493" s="211">
        <v>7.9150778080966322E-2</v>
      </c>
      <c r="W2493" s="211">
        <v>0.51718038872416427</v>
      </c>
      <c r="X2493" s="211">
        <v>0.25097472167314056</v>
      </c>
      <c r="Y2493" s="211">
        <v>0.58899488112897536</v>
      </c>
      <c r="Z2493" s="211">
        <v>0.14419642878198705</v>
      </c>
      <c r="AA2493" s="212">
        <v>0.1148790908672002</v>
      </c>
    </row>
    <row r="2494" spans="1:27" x14ac:dyDescent="0.35">
      <c r="A2494" s="210" t="s">
        <v>3170</v>
      </c>
      <c r="B2494" s="217">
        <v>125.43689886647557</v>
      </c>
      <c r="C2494" s="211">
        <v>6.6721573651092519E-2</v>
      </c>
      <c r="D2494" s="211">
        <v>0.12919971686705645</v>
      </c>
      <c r="E2494" s="211">
        <v>8.0430421617786532E-2</v>
      </c>
      <c r="F2494" s="211">
        <v>0.11154817968284969</v>
      </c>
      <c r="G2494" s="211">
        <v>0.12143536525321384</v>
      </c>
      <c r="H2494" s="211">
        <v>0.1092322156810718</v>
      </c>
      <c r="I2494" s="211">
        <v>0.42890648850948843</v>
      </c>
      <c r="J2494" s="211">
        <v>0.48115379115031176</v>
      </c>
      <c r="K2494" s="211">
        <v>0.6428071444686565</v>
      </c>
      <c r="L2494" s="211">
        <v>0.27972637701570574</v>
      </c>
      <c r="M2494" s="211">
        <v>9.5454696809725542E-2</v>
      </c>
      <c r="N2494" s="211">
        <v>0.53220294360949871</v>
      </c>
      <c r="O2494" s="211">
        <v>0.66998051643032241</v>
      </c>
      <c r="P2494" s="211">
        <v>7.0689402791559594E-2</v>
      </c>
      <c r="Q2494" s="211">
        <v>0.114302950366596</v>
      </c>
      <c r="R2494" s="211">
        <v>0.44117692177997236</v>
      </c>
      <c r="S2494" s="211">
        <v>0.31557564822565032</v>
      </c>
      <c r="T2494" s="211">
        <v>0.62774815415291463</v>
      </c>
      <c r="U2494" s="211">
        <v>0.33886546343801893</v>
      </c>
      <c r="V2494" s="211">
        <v>6.8316819858108724E-2</v>
      </c>
      <c r="W2494" s="211">
        <v>0.61185997119438995</v>
      </c>
      <c r="X2494" s="211">
        <v>0.30537793833559956</v>
      </c>
      <c r="Y2494" s="211">
        <v>0.60895724366448989</v>
      </c>
      <c r="Z2494" s="211">
        <v>0.13846627568996211</v>
      </c>
      <c r="AA2494" s="212">
        <v>0.12393807028460536</v>
      </c>
    </row>
    <row r="2495" spans="1:27" x14ac:dyDescent="0.35">
      <c r="A2495" s="210" t="s">
        <v>3171</v>
      </c>
      <c r="B2495" s="217">
        <v>130.15136632139473</v>
      </c>
      <c r="C2495" s="211">
        <v>6.0595444575665347E-2</v>
      </c>
      <c r="D2495" s="211">
        <v>0.1184005679417732</v>
      </c>
      <c r="E2495" s="211">
        <v>8.5006597615433735E-2</v>
      </c>
      <c r="F2495" s="211">
        <v>8.9883478179626955E-2</v>
      </c>
      <c r="G2495" s="211">
        <v>0.12283657995531304</v>
      </c>
      <c r="H2495" s="211">
        <v>0.11616821032095272</v>
      </c>
      <c r="I2495" s="211">
        <v>0.42327492860769356</v>
      </c>
      <c r="J2495" s="211">
        <v>0.44744160395799432</v>
      </c>
      <c r="K2495" s="211">
        <v>0.63584141743003875</v>
      </c>
      <c r="L2495" s="211">
        <v>0.2728305524409026</v>
      </c>
      <c r="M2495" s="211">
        <v>9.4905899319148834E-2</v>
      </c>
      <c r="N2495" s="211">
        <v>0.57857207745218819</v>
      </c>
      <c r="O2495" s="211">
        <v>0.67655109876476804</v>
      </c>
      <c r="P2495" s="211">
        <v>6.3937480770495436E-2</v>
      </c>
      <c r="Q2495" s="211">
        <v>9.8772819845849874E-2</v>
      </c>
      <c r="R2495" s="211">
        <v>0.42820751637549809</v>
      </c>
      <c r="S2495" s="211">
        <v>0.40836852237497251</v>
      </c>
      <c r="T2495" s="211">
        <v>0.52544791630413068</v>
      </c>
      <c r="U2495" s="211">
        <v>0.36217947469908041</v>
      </c>
      <c r="V2495" s="211">
        <v>6.5789958508590901E-2</v>
      </c>
      <c r="W2495" s="211">
        <v>0.56038354859535389</v>
      </c>
      <c r="X2495" s="211">
        <v>0.43291505094051624</v>
      </c>
      <c r="Y2495" s="211">
        <v>0.69120510688144832</v>
      </c>
      <c r="Z2495" s="211">
        <v>0.14195650678594732</v>
      </c>
      <c r="AA2495" s="212">
        <v>0.11428103926310415</v>
      </c>
    </row>
    <row r="2496" spans="1:27" x14ac:dyDescent="0.35">
      <c r="A2496" s="210" t="s">
        <v>3172</v>
      </c>
      <c r="B2496" s="217">
        <v>108.18778841123465</v>
      </c>
      <c r="C2496" s="211">
        <v>6.5261462076834309E-2</v>
      </c>
      <c r="D2496" s="211">
        <v>0.12190765590435079</v>
      </c>
      <c r="E2496" s="211">
        <v>7.2722660137690104E-2</v>
      </c>
      <c r="F2496" s="211">
        <v>9.9548843415860594E-2</v>
      </c>
      <c r="G2496" s="211">
        <v>0.12498616438333798</v>
      </c>
      <c r="H2496" s="211">
        <v>0.12737854725325226</v>
      </c>
      <c r="I2496" s="211">
        <v>0.44830510036379123</v>
      </c>
      <c r="J2496" s="211">
        <v>0.48353753157114227</v>
      </c>
      <c r="K2496" s="211">
        <v>0.59972555043085896</v>
      </c>
      <c r="L2496" s="211">
        <v>0.27723013625089171</v>
      </c>
      <c r="M2496" s="211">
        <v>8.8810540708045629E-2</v>
      </c>
      <c r="N2496" s="211">
        <v>0.40237818956707516</v>
      </c>
      <c r="O2496" s="211">
        <v>0.59834995656627066</v>
      </c>
      <c r="P2496" s="211">
        <v>6.6904782299768609E-2</v>
      </c>
      <c r="Q2496" s="211">
        <v>4.5323020866063539E-2</v>
      </c>
      <c r="R2496" s="211">
        <v>0.37508059469536875</v>
      </c>
      <c r="S2496" s="211">
        <v>0.31856608324475738</v>
      </c>
      <c r="T2496" s="211">
        <v>0.48215302266264182</v>
      </c>
      <c r="U2496" s="211">
        <v>0.47618227189493378</v>
      </c>
      <c r="V2496" s="211">
        <v>6.3953310529584029E-2</v>
      </c>
      <c r="W2496" s="211">
        <v>0.59210517464683121</v>
      </c>
      <c r="X2496" s="211">
        <v>0.3258488413564013</v>
      </c>
      <c r="Y2496" s="211">
        <v>0.69248331092447768</v>
      </c>
      <c r="Z2496" s="211">
        <v>0.14984310320463892</v>
      </c>
      <c r="AA2496" s="212">
        <v>0.12329205162943743</v>
      </c>
    </row>
    <row r="2497" spans="1:27" x14ac:dyDescent="0.35">
      <c r="A2497" s="210" t="s">
        <v>3173</v>
      </c>
      <c r="B2497" s="217">
        <v>151.44780466154666</v>
      </c>
      <c r="C2497" s="211">
        <v>4.9671023322759043E-2</v>
      </c>
      <c r="D2497" s="211">
        <v>0.13179404768250899</v>
      </c>
      <c r="E2497" s="211">
        <v>7.9111294216148917E-2</v>
      </c>
      <c r="F2497" s="211">
        <v>8.9962976172413833E-2</v>
      </c>
      <c r="G2497" s="211">
        <v>0.11716100987453995</v>
      </c>
      <c r="H2497" s="211">
        <v>0.114949868846745</v>
      </c>
      <c r="I2497" s="211">
        <v>0.49688120019507137</v>
      </c>
      <c r="J2497" s="211">
        <v>0.42460485581586654</v>
      </c>
      <c r="K2497" s="211">
        <v>0.54880363348176664</v>
      </c>
      <c r="L2497" s="211">
        <v>0.27649695844774541</v>
      </c>
      <c r="M2497" s="211">
        <v>0.11287611334913492</v>
      </c>
      <c r="N2497" s="211">
        <v>0.40103975057960484</v>
      </c>
      <c r="O2497" s="211">
        <v>0.74879912227017043</v>
      </c>
      <c r="P2497" s="211">
        <v>7.1108430803248551E-2</v>
      </c>
      <c r="Q2497" s="211">
        <v>0.11450159267711987</v>
      </c>
      <c r="R2497" s="211">
        <v>0.415538967303971</v>
      </c>
      <c r="S2497" s="211">
        <v>0.36945732956602989</v>
      </c>
      <c r="T2497" s="211">
        <v>0.60031753577848734</v>
      </c>
      <c r="U2497" s="211">
        <v>0.42661890284967052</v>
      </c>
      <c r="V2497" s="211">
        <v>0.10191602107430385</v>
      </c>
      <c r="W2497" s="211">
        <v>0.51853055356898425</v>
      </c>
      <c r="X2497" s="211">
        <v>0.42557327856804789</v>
      </c>
      <c r="Y2497" s="211">
        <v>0.66130935852427297</v>
      </c>
      <c r="Z2497" s="211">
        <v>0.14989315941060433</v>
      </c>
      <c r="AA2497" s="212">
        <v>0.11940988207098387</v>
      </c>
    </row>
    <row r="2498" spans="1:27" x14ac:dyDescent="0.35">
      <c r="A2498" s="210" t="s">
        <v>3174</v>
      </c>
      <c r="B2498" s="217">
        <v>135.05249448981161</v>
      </c>
      <c r="C2498" s="211">
        <v>8.5356278546536615E-2</v>
      </c>
      <c r="D2498" s="211">
        <v>0.12208986384731002</v>
      </c>
      <c r="E2498" s="211">
        <v>7.1157503399310651E-2</v>
      </c>
      <c r="F2498" s="211">
        <v>7.5447341455075409E-2</v>
      </c>
      <c r="G2498" s="211">
        <v>0.12260959134306867</v>
      </c>
      <c r="H2498" s="211">
        <v>0.12140720981145005</v>
      </c>
      <c r="I2498" s="211">
        <v>0.51302903301738023</v>
      </c>
      <c r="J2498" s="211">
        <v>0.44615378246352255</v>
      </c>
      <c r="K2498" s="211">
        <v>0.55394411991701675</v>
      </c>
      <c r="L2498" s="211">
        <v>0.27269278257350543</v>
      </c>
      <c r="M2498" s="211">
        <v>7.512698157415712E-2</v>
      </c>
      <c r="N2498" s="211">
        <v>0.52850281114070929</v>
      </c>
      <c r="O2498" s="211">
        <v>0.70503409637422876</v>
      </c>
      <c r="P2498" s="211">
        <v>6.4726527694364849E-2</v>
      </c>
      <c r="Q2498" s="211">
        <v>5.7462231350796936E-2</v>
      </c>
      <c r="R2498" s="211">
        <v>0.46007896572109069</v>
      </c>
      <c r="S2498" s="211">
        <v>0.37939627565904133</v>
      </c>
      <c r="T2498" s="211">
        <v>0.55670056355856623</v>
      </c>
      <c r="U2498" s="211">
        <v>0.41499366166740154</v>
      </c>
      <c r="V2498" s="211">
        <v>0.11674597016208836</v>
      </c>
      <c r="W2498" s="211">
        <v>0.58579810939192056</v>
      </c>
      <c r="X2498" s="211">
        <v>0.31496424845150733</v>
      </c>
      <c r="Y2498" s="211">
        <v>0.69796640855229009</v>
      </c>
      <c r="Z2498" s="211">
        <v>0.14497499743202816</v>
      </c>
      <c r="AA2498" s="212">
        <v>0.11615719069841046</v>
      </c>
    </row>
    <row r="2499" spans="1:27" x14ac:dyDescent="0.35">
      <c r="A2499" s="210" t="s">
        <v>3175</v>
      </c>
      <c r="B2499" s="217">
        <v>133.43048413918376</v>
      </c>
      <c r="C2499" s="211">
        <v>5.605406484103749E-2</v>
      </c>
      <c r="D2499" s="211">
        <v>0.12749012494660514</v>
      </c>
      <c r="E2499" s="211">
        <v>7.7238410911420335E-2</v>
      </c>
      <c r="F2499" s="211">
        <v>9.3312958251117711E-2</v>
      </c>
      <c r="G2499" s="211">
        <v>0.12367246370850744</v>
      </c>
      <c r="H2499" s="211">
        <v>0.12286421790020804</v>
      </c>
      <c r="I2499" s="211">
        <v>0.51105645786097864</v>
      </c>
      <c r="J2499" s="211">
        <v>0.48505556576085634</v>
      </c>
      <c r="K2499" s="211">
        <v>0.63129341435674269</v>
      </c>
      <c r="L2499" s="211">
        <v>0.28107990051396647</v>
      </c>
      <c r="M2499" s="211">
        <v>8.9687591066241149E-2</v>
      </c>
      <c r="N2499" s="211">
        <v>0.43043560662551128</v>
      </c>
      <c r="O2499" s="211">
        <v>0.62246842475890718</v>
      </c>
      <c r="P2499" s="211">
        <v>7.2488448246713494E-2</v>
      </c>
      <c r="Q2499" s="211">
        <v>0.10655030103226207</v>
      </c>
      <c r="R2499" s="211">
        <v>0.4194876981197958</v>
      </c>
      <c r="S2499" s="211">
        <v>0.28830533586183921</v>
      </c>
      <c r="T2499" s="211">
        <v>0.55206822984889359</v>
      </c>
      <c r="U2499" s="211">
        <v>0.39050627457355935</v>
      </c>
      <c r="V2499" s="211">
        <v>0.10428674599176496</v>
      </c>
      <c r="W2499" s="211">
        <v>0.5211090009450845</v>
      </c>
      <c r="X2499" s="211">
        <v>0.3412192504873609</v>
      </c>
      <c r="Y2499" s="211">
        <v>0.54858912452192654</v>
      </c>
      <c r="Z2499" s="211">
        <v>0.14981414628227024</v>
      </c>
      <c r="AA2499" s="212">
        <v>0.11927983290854588</v>
      </c>
    </row>
    <row r="2500" spans="1:27" x14ac:dyDescent="0.35">
      <c r="A2500" s="210" t="s">
        <v>3176</v>
      </c>
      <c r="B2500" s="217">
        <v>190.9279783889387</v>
      </c>
      <c r="C2500" s="211">
        <v>6.294003275383489E-2</v>
      </c>
      <c r="D2500" s="211">
        <v>0.11944706729184915</v>
      </c>
      <c r="E2500" s="211">
        <v>7.8558673554907477E-2</v>
      </c>
      <c r="F2500" s="211">
        <v>7.5139629106555542E-2</v>
      </c>
      <c r="G2500" s="211">
        <v>0.11959692661572222</v>
      </c>
      <c r="H2500" s="211">
        <v>0.12157220792550222</v>
      </c>
      <c r="I2500" s="211">
        <v>0.47760492300024637</v>
      </c>
      <c r="J2500" s="211">
        <v>0.4211515378656725</v>
      </c>
      <c r="K2500" s="211">
        <v>0.60262162068788871</v>
      </c>
      <c r="L2500" s="211">
        <v>0.27219703757469088</v>
      </c>
      <c r="M2500" s="211">
        <v>0.10711328499666402</v>
      </c>
      <c r="N2500" s="211">
        <v>0.41611405088704673</v>
      </c>
      <c r="O2500" s="211">
        <v>0.63292340053939489</v>
      </c>
      <c r="P2500" s="211">
        <v>6.9761600598805318E-2</v>
      </c>
      <c r="Q2500" s="211">
        <v>8.6621533406065251E-2</v>
      </c>
      <c r="R2500" s="211">
        <v>0.46029240856051074</v>
      </c>
      <c r="S2500" s="211">
        <v>0.3589930177333186</v>
      </c>
      <c r="T2500" s="211">
        <v>0.51429039334023152</v>
      </c>
      <c r="U2500" s="211">
        <v>0.54472226981503202</v>
      </c>
      <c r="V2500" s="211">
        <v>0.16691919900295749</v>
      </c>
      <c r="W2500" s="211">
        <v>0.53244743252748605</v>
      </c>
      <c r="X2500" s="211">
        <v>0.27959343373630269</v>
      </c>
      <c r="Y2500" s="211">
        <v>0.66309618521334546</v>
      </c>
      <c r="Z2500" s="211">
        <v>0.13720976855674641</v>
      </c>
      <c r="AA2500" s="212">
        <v>0.12055053793623724</v>
      </c>
    </row>
    <row r="2501" spans="1:27" x14ac:dyDescent="0.35">
      <c r="A2501" s="210" t="s">
        <v>3177</v>
      </c>
      <c r="B2501" s="217">
        <v>128.78581836867144</v>
      </c>
      <c r="C2501" s="211">
        <v>8.641888970660204E-2</v>
      </c>
      <c r="D2501" s="211">
        <v>0.13198547774095953</v>
      </c>
      <c r="E2501" s="211">
        <v>6.9297454961268337E-2</v>
      </c>
      <c r="F2501" s="211">
        <v>9.9910994509573567E-2</v>
      </c>
      <c r="G2501" s="211">
        <v>0.11558209353774662</v>
      </c>
      <c r="H2501" s="211">
        <v>0.12224571902486553</v>
      </c>
      <c r="I2501" s="211">
        <v>0.51857769833793244</v>
      </c>
      <c r="J2501" s="211">
        <v>0.44045335205987762</v>
      </c>
      <c r="K2501" s="211">
        <v>0.64343187421061865</v>
      </c>
      <c r="L2501" s="211">
        <v>0.27087354764925192</v>
      </c>
      <c r="M2501" s="211">
        <v>9.4296058233423782E-2</v>
      </c>
      <c r="N2501" s="211">
        <v>0.52453839373021804</v>
      </c>
      <c r="O2501" s="211">
        <v>0.62278860369645284</v>
      </c>
      <c r="P2501" s="211">
        <v>6.7158486637940801E-2</v>
      </c>
      <c r="Q2501" s="211">
        <v>8.9792114223273573E-2</v>
      </c>
      <c r="R2501" s="211">
        <v>0.42291945830646083</v>
      </c>
      <c r="S2501" s="211">
        <v>0.34572582833553828</v>
      </c>
      <c r="T2501" s="211">
        <v>0.51623100460071458</v>
      </c>
      <c r="U2501" s="211">
        <v>0.44856370467364903</v>
      </c>
      <c r="V2501" s="211">
        <v>6.8097367196482544E-2</v>
      </c>
      <c r="W2501" s="211">
        <v>0.59979234962420802</v>
      </c>
      <c r="X2501" s="211">
        <v>0.35704523458035103</v>
      </c>
      <c r="Y2501" s="211">
        <v>0.69282904902208042</v>
      </c>
      <c r="Z2501" s="211">
        <v>0.14425962378701451</v>
      </c>
      <c r="AA2501" s="212">
        <v>0.11858230901307604</v>
      </c>
    </row>
    <row r="2502" spans="1:27" x14ac:dyDescent="0.35">
      <c r="A2502" s="210" t="s">
        <v>3178</v>
      </c>
      <c r="B2502" s="217">
        <v>127.2782929733784</v>
      </c>
      <c r="C2502" s="211">
        <v>7.3098962165945108E-2</v>
      </c>
      <c r="D2502" s="211">
        <v>0.12786607688098475</v>
      </c>
      <c r="E2502" s="211">
        <v>7.6979851890210546E-2</v>
      </c>
      <c r="F2502" s="211">
        <v>0.10899863850888741</v>
      </c>
      <c r="G2502" s="211">
        <v>0.12001299155759117</v>
      </c>
      <c r="H2502" s="211">
        <v>0.11617411601100418</v>
      </c>
      <c r="I2502" s="211">
        <v>0.51104799253858735</v>
      </c>
      <c r="J2502" s="211">
        <v>0.47818372771349099</v>
      </c>
      <c r="K2502" s="211">
        <v>0.6294850713984842</v>
      </c>
      <c r="L2502" s="211">
        <v>0.2784361969999688</v>
      </c>
      <c r="M2502" s="211">
        <v>8.9886219131528763E-2</v>
      </c>
      <c r="N2502" s="211">
        <v>0.44053312302477587</v>
      </c>
      <c r="O2502" s="211">
        <v>0.72719531423781458</v>
      </c>
      <c r="P2502" s="211">
        <v>6.5489282894555481E-2</v>
      </c>
      <c r="Q2502" s="211">
        <v>9.4452854689304783E-2</v>
      </c>
      <c r="R2502" s="211">
        <v>0.44431280050621619</v>
      </c>
      <c r="S2502" s="211">
        <v>0.25253133661500948</v>
      </c>
      <c r="T2502" s="211">
        <v>0.48266643126324027</v>
      </c>
      <c r="U2502" s="211">
        <v>0.49800534206631886</v>
      </c>
      <c r="V2502" s="211">
        <v>8.5090106114904751E-2</v>
      </c>
      <c r="W2502" s="211">
        <v>0.53226269175325536</v>
      </c>
      <c r="X2502" s="211">
        <v>0.28001861911026549</v>
      </c>
      <c r="Y2502" s="211">
        <v>0.6016712873060297</v>
      </c>
      <c r="Z2502" s="211">
        <v>0.14601449723894616</v>
      </c>
      <c r="AA2502" s="212">
        <v>0.12116962040605882</v>
      </c>
    </row>
    <row r="2503" spans="1:27" x14ac:dyDescent="0.35">
      <c r="A2503" s="210" t="s">
        <v>3179</v>
      </c>
      <c r="B2503" s="217">
        <v>164.03842340362894</v>
      </c>
      <c r="C2503" s="211">
        <v>7.9259325995040916E-2</v>
      </c>
      <c r="D2503" s="211">
        <v>0.12586345995887621</v>
      </c>
      <c r="E2503" s="211">
        <v>6.6309247628332235E-2</v>
      </c>
      <c r="F2503" s="211">
        <v>9.8949923309459037E-2</v>
      </c>
      <c r="G2503" s="211">
        <v>0.1224860285896703</v>
      </c>
      <c r="H2503" s="211">
        <v>0.11774956046920318</v>
      </c>
      <c r="I2503" s="211">
        <v>0.46619865324135051</v>
      </c>
      <c r="J2503" s="211">
        <v>0.46219889882951781</v>
      </c>
      <c r="K2503" s="211">
        <v>0.59895835329106095</v>
      </c>
      <c r="L2503" s="211">
        <v>0.26975368669261041</v>
      </c>
      <c r="M2503" s="211">
        <v>0.10749758192269951</v>
      </c>
      <c r="N2503" s="211">
        <v>0.51669726124705218</v>
      </c>
      <c r="O2503" s="211">
        <v>0.68629283290178544</v>
      </c>
      <c r="P2503" s="211">
        <v>6.4339212795526596E-2</v>
      </c>
      <c r="Q2503" s="211">
        <v>5.230881587801281E-2</v>
      </c>
      <c r="R2503" s="211">
        <v>0.46265478657483455</v>
      </c>
      <c r="S2503" s="211">
        <v>0.37214301832996255</v>
      </c>
      <c r="T2503" s="211">
        <v>0.60024088050605162</v>
      </c>
      <c r="U2503" s="211">
        <v>0.56106201191066007</v>
      </c>
      <c r="V2503" s="211">
        <v>0.13999860087034743</v>
      </c>
      <c r="W2503" s="211">
        <v>0.57334535832756983</v>
      </c>
      <c r="X2503" s="211">
        <v>0.41754955714885233</v>
      </c>
      <c r="Y2503" s="211">
        <v>0.56209379471715915</v>
      </c>
      <c r="Z2503" s="211">
        <v>0.14207064872200342</v>
      </c>
      <c r="AA2503" s="212">
        <v>0.11873648321955267</v>
      </c>
    </row>
    <row r="2504" spans="1:27" x14ac:dyDescent="0.35">
      <c r="A2504" s="210" t="s">
        <v>3180</v>
      </c>
      <c r="B2504" s="217">
        <v>117.97053939750764</v>
      </c>
      <c r="C2504" s="211">
        <v>5.9543299704173991E-2</v>
      </c>
      <c r="D2504" s="211">
        <v>0.12892433443806417</v>
      </c>
      <c r="E2504" s="211">
        <v>7.6625935810078122E-2</v>
      </c>
      <c r="F2504" s="211">
        <v>0.109169896421208</v>
      </c>
      <c r="G2504" s="211">
        <v>0.11984962481111643</v>
      </c>
      <c r="H2504" s="211">
        <v>0.11943369760047037</v>
      </c>
      <c r="I2504" s="211">
        <v>0.43203572886823183</v>
      </c>
      <c r="J2504" s="211">
        <v>0.4217031828077703</v>
      </c>
      <c r="K2504" s="211">
        <v>0.61140466883166855</v>
      </c>
      <c r="L2504" s="211">
        <v>0.27519697019887329</v>
      </c>
      <c r="M2504" s="211">
        <v>8.6519463326180351E-2</v>
      </c>
      <c r="N2504" s="211">
        <v>0.39851611596341552</v>
      </c>
      <c r="O2504" s="211">
        <v>0.68903613853084456</v>
      </c>
      <c r="P2504" s="211">
        <v>6.9181935718520396E-2</v>
      </c>
      <c r="Q2504" s="211">
        <v>9.9984343585383023E-2</v>
      </c>
      <c r="R2504" s="211">
        <v>0.37822091225726245</v>
      </c>
      <c r="S2504" s="211">
        <v>0.28136183474735743</v>
      </c>
      <c r="T2504" s="211">
        <v>0.52379695917164848</v>
      </c>
      <c r="U2504" s="211">
        <v>0.42929878829912183</v>
      </c>
      <c r="V2504" s="211">
        <v>7.5766000136802736E-2</v>
      </c>
      <c r="W2504" s="211">
        <v>0.51507068474157991</v>
      </c>
      <c r="X2504" s="211">
        <v>0.3510636292744877</v>
      </c>
      <c r="Y2504" s="211">
        <v>0.66975424458917088</v>
      </c>
      <c r="Z2504" s="211">
        <v>0.14981008469144322</v>
      </c>
      <c r="AA2504" s="212">
        <v>0.12334401714432647</v>
      </c>
    </row>
    <row r="2505" spans="1:27" x14ac:dyDescent="0.35">
      <c r="A2505" s="210" t="s">
        <v>3181</v>
      </c>
      <c r="B2505" s="217">
        <v>153.16121804437503</v>
      </c>
      <c r="C2505" s="211">
        <v>5.5193454009033312E-2</v>
      </c>
      <c r="D2505" s="211">
        <v>0.12834339125713953</v>
      </c>
      <c r="E2505" s="211">
        <v>7.9707751801365037E-2</v>
      </c>
      <c r="F2505" s="211">
        <v>0.1121707739734339</v>
      </c>
      <c r="G2505" s="211">
        <v>0.11454347751514786</v>
      </c>
      <c r="H2505" s="211">
        <v>0.11830237044024218</v>
      </c>
      <c r="I2505" s="211">
        <v>0.43398709800042501</v>
      </c>
      <c r="J2505" s="211">
        <v>0.42986483938983577</v>
      </c>
      <c r="K2505" s="211">
        <v>0.57561141107801916</v>
      </c>
      <c r="L2505" s="211">
        <v>0.27807658717259987</v>
      </c>
      <c r="M2505" s="211">
        <v>7.8681443942655221E-2</v>
      </c>
      <c r="N2505" s="211">
        <v>0.5845290228570682</v>
      </c>
      <c r="O2505" s="211">
        <v>0.61778090540794661</v>
      </c>
      <c r="P2505" s="211">
        <v>6.7219626702830812E-2</v>
      </c>
      <c r="Q2505" s="211">
        <v>5.9807494160501726E-2</v>
      </c>
      <c r="R2505" s="211">
        <v>0.44984078819661261</v>
      </c>
      <c r="S2505" s="211">
        <v>0.3309729298398647</v>
      </c>
      <c r="T2505" s="211">
        <v>0.58691148528363135</v>
      </c>
      <c r="U2505" s="211">
        <v>0.45647719588721325</v>
      </c>
      <c r="V2505" s="211">
        <v>0.12719060399952448</v>
      </c>
      <c r="W2505" s="211">
        <v>0.61093158346818199</v>
      </c>
      <c r="X2505" s="211">
        <v>0.2797116248840551</v>
      </c>
      <c r="Y2505" s="211">
        <v>0.72286426660804826</v>
      </c>
      <c r="Z2505" s="211">
        <v>0.14921554086206559</v>
      </c>
      <c r="AA2505" s="212">
        <v>0.11750620006061864</v>
      </c>
    </row>
    <row r="2506" spans="1:27" x14ac:dyDescent="0.35">
      <c r="A2506" s="210" t="s">
        <v>3182</v>
      </c>
      <c r="B2506" s="217">
        <v>151.39148157113632</v>
      </c>
      <c r="C2506" s="211">
        <v>5.9006934138378278E-2</v>
      </c>
      <c r="D2506" s="211">
        <v>0.11458698323776693</v>
      </c>
      <c r="E2506" s="211">
        <v>7.8975502271146428E-2</v>
      </c>
      <c r="F2506" s="211">
        <v>0.10767353665361534</v>
      </c>
      <c r="G2506" s="211">
        <v>0.12210799059292513</v>
      </c>
      <c r="H2506" s="211">
        <v>0.11721397578299268</v>
      </c>
      <c r="I2506" s="211">
        <v>0.52523300217034063</v>
      </c>
      <c r="J2506" s="211">
        <v>0.41672296055199398</v>
      </c>
      <c r="K2506" s="211">
        <v>0.58498536455901973</v>
      </c>
      <c r="L2506" s="211">
        <v>0.27678618639222652</v>
      </c>
      <c r="M2506" s="211">
        <v>0.11712368199143937</v>
      </c>
      <c r="N2506" s="211">
        <v>0.46903245063105276</v>
      </c>
      <c r="O2506" s="211">
        <v>0.57113527026484578</v>
      </c>
      <c r="P2506" s="211">
        <v>6.7760126922170955E-2</v>
      </c>
      <c r="Q2506" s="211">
        <v>7.1104796954696708E-2</v>
      </c>
      <c r="R2506" s="211">
        <v>0.42674639041490342</v>
      </c>
      <c r="S2506" s="211">
        <v>0.36975714530502196</v>
      </c>
      <c r="T2506" s="211">
        <v>0.63138569271452349</v>
      </c>
      <c r="U2506" s="211">
        <v>0.48171737771130568</v>
      </c>
      <c r="V2506" s="211">
        <v>9.4974892327250454E-2</v>
      </c>
      <c r="W2506" s="211">
        <v>0.47893531139646872</v>
      </c>
      <c r="X2506" s="211">
        <v>0.26765270389258117</v>
      </c>
      <c r="Y2506" s="211">
        <v>0.76876629708347299</v>
      </c>
      <c r="Z2506" s="211">
        <v>0.14123582262008477</v>
      </c>
      <c r="AA2506" s="212">
        <v>0.1224000053413757</v>
      </c>
    </row>
    <row r="2507" spans="1:27" x14ac:dyDescent="0.35">
      <c r="A2507" s="210" t="s">
        <v>3183</v>
      </c>
      <c r="B2507" s="217">
        <v>136.99613597583681</v>
      </c>
      <c r="C2507" s="211">
        <v>5.3285966890426979E-2</v>
      </c>
      <c r="D2507" s="211">
        <v>0.11865789867227139</v>
      </c>
      <c r="E2507" s="211">
        <v>8.37164000626201E-2</v>
      </c>
      <c r="F2507" s="211">
        <v>8.8747092233547015E-2</v>
      </c>
      <c r="G2507" s="211">
        <v>0.11472013020559424</v>
      </c>
      <c r="H2507" s="211">
        <v>0.12547292957128789</v>
      </c>
      <c r="I2507" s="211">
        <v>0.52984298328666046</v>
      </c>
      <c r="J2507" s="211">
        <v>0.43571466157301192</v>
      </c>
      <c r="K2507" s="211">
        <v>0.64700604686607133</v>
      </c>
      <c r="L2507" s="211">
        <v>0.26947190984570779</v>
      </c>
      <c r="M2507" s="211">
        <v>8.8630809406978844E-2</v>
      </c>
      <c r="N2507" s="211">
        <v>0.54021339614624053</v>
      </c>
      <c r="O2507" s="211">
        <v>0.53679208426621383</v>
      </c>
      <c r="P2507" s="211">
        <v>6.9735937884631713E-2</v>
      </c>
      <c r="Q2507" s="211">
        <v>7.559514010111866E-2</v>
      </c>
      <c r="R2507" s="211">
        <v>0.46032510844543484</v>
      </c>
      <c r="S2507" s="211">
        <v>0.32226229045830002</v>
      </c>
      <c r="T2507" s="211">
        <v>0.59538665254361955</v>
      </c>
      <c r="U2507" s="211">
        <v>0.43730200340303382</v>
      </c>
      <c r="V2507" s="211">
        <v>9.2033130369881075E-2</v>
      </c>
      <c r="W2507" s="211">
        <v>0.57893347613943502</v>
      </c>
      <c r="X2507" s="211">
        <v>0.32264128335740783</v>
      </c>
      <c r="Y2507" s="211">
        <v>0.69348489436160587</v>
      </c>
      <c r="Z2507" s="211">
        <v>0.14532644724227331</v>
      </c>
      <c r="AA2507" s="212">
        <v>0.12308529979380016</v>
      </c>
    </row>
    <row r="2508" spans="1:27" x14ac:dyDescent="0.35">
      <c r="A2508" s="210" t="s">
        <v>3184</v>
      </c>
      <c r="B2508" s="217">
        <v>118.03761056733212</v>
      </c>
      <c r="C2508" s="211">
        <v>5.4121020341138928E-2</v>
      </c>
      <c r="D2508" s="211">
        <v>0.11963850205053535</v>
      </c>
      <c r="E2508" s="211">
        <v>7.7854435963141622E-2</v>
      </c>
      <c r="F2508" s="211">
        <v>0.10198453238091841</v>
      </c>
      <c r="G2508" s="211">
        <v>0.12571313415428104</v>
      </c>
      <c r="H2508" s="211">
        <v>0.11844679708449007</v>
      </c>
      <c r="I2508" s="211">
        <v>0.51842175768656851</v>
      </c>
      <c r="J2508" s="211">
        <v>0.43701613647969595</v>
      </c>
      <c r="K2508" s="211">
        <v>0.60185904872659257</v>
      </c>
      <c r="L2508" s="211">
        <v>0.28290639377455196</v>
      </c>
      <c r="M2508" s="211">
        <v>8.2438427056244337E-2</v>
      </c>
      <c r="N2508" s="211">
        <v>0.56919084313775081</v>
      </c>
      <c r="O2508" s="211">
        <v>0.61753952297728376</v>
      </c>
      <c r="P2508" s="211">
        <v>6.8066676759336031E-2</v>
      </c>
      <c r="Q2508" s="211">
        <v>5.2222944349220382E-2</v>
      </c>
      <c r="R2508" s="211">
        <v>0.43752703274569316</v>
      </c>
      <c r="S2508" s="211">
        <v>0.28976196394905684</v>
      </c>
      <c r="T2508" s="211">
        <v>0.55825796839504171</v>
      </c>
      <c r="U2508" s="211">
        <v>0.47747727341957275</v>
      </c>
      <c r="V2508" s="211">
        <v>5.7890345725306352E-2</v>
      </c>
      <c r="W2508" s="211">
        <v>0.53784018429541502</v>
      </c>
      <c r="X2508" s="211">
        <v>0.30247860722461761</v>
      </c>
      <c r="Y2508" s="211">
        <v>0.64886770746073252</v>
      </c>
      <c r="Z2508" s="211">
        <v>0.14598511493592992</v>
      </c>
      <c r="AA2508" s="212">
        <v>0.11973593828266782</v>
      </c>
    </row>
    <row r="2509" spans="1:27" x14ac:dyDescent="0.35">
      <c r="A2509" s="210" t="s">
        <v>3185</v>
      </c>
      <c r="B2509" s="217">
        <v>138.67100689642757</v>
      </c>
      <c r="C2509" s="211">
        <v>5.7145891077570649E-2</v>
      </c>
      <c r="D2509" s="211">
        <v>0.12986422105922965</v>
      </c>
      <c r="E2509" s="211">
        <v>7.9233381507988296E-2</v>
      </c>
      <c r="F2509" s="211">
        <v>8.9736274545447844E-2</v>
      </c>
      <c r="G2509" s="211">
        <v>0.11724941219351316</v>
      </c>
      <c r="H2509" s="211">
        <v>0.11763041571236563</v>
      </c>
      <c r="I2509" s="211">
        <v>0.49102715835953747</v>
      </c>
      <c r="J2509" s="211">
        <v>0.43824001548693864</v>
      </c>
      <c r="K2509" s="211">
        <v>0.55315689673870228</v>
      </c>
      <c r="L2509" s="211">
        <v>0.27369785047415252</v>
      </c>
      <c r="M2509" s="211">
        <v>9.3212658841656262E-2</v>
      </c>
      <c r="N2509" s="211">
        <v>0.48273068352925841</v>
      </c>
      <c r="O2509" s="211">
        <v>0.68026938282108507</v>
      </c>
      <c r="P2509" s="211">
        <v>7.3045871167417023E-2</v>
      </c>
      <c r="Q2509" s="211">
        <v>9.6709583272366131E-2</v>
      </c>
      <c r="R2509" s="211">
        <v>0.44828143234871143</v>
      </c>
      <c r="S2509" s="211">
        <v>0.30733761953073285</v>
      </c>
      <c r="T2509" s="211">
        <v>0.51473136582469636</v>
      </c>
      <c r="U2509" s="211">
        <v>0.40084695765944017</v>
      </c>
      <c r="V2509" s="211">
        <v>0.10341093915949462</v>
      </c>
      <c r="W2509" s="211">
        <v>0.59961936657590043</v>
      </c>
      <c r="X2509" s="211">
        <v>0.36561535299065806</v>
      </c>
      <c r="Y2509" s="211">
        <v>0.70165173000518355</v>
      </c>
      <c r="Z2509" s="211">
        <v>0.14831000840467112</v>
      </c>
      <c r="AA2509" s="212">
        <v>0.12350490497201219</v>
      </c>
    </row>
    <row r="2510" spans="1:27" x14ac:dyDescent="0.35">
      <c r="A2510" s="210" t="s">
        <v>3186</v>
      </c>
      <c r="B2510" s="217">
        <v>117.89649461769523</v>
      </c>
      <c r="C2510" s="211">
        <v>5.4573639829554196E-2</v>
      </c>
      <c r="D2510" s="211">
        <v>0.11834686948434872</v>
      </c>
      <c r="E2510" s="211">
        <v>7.9798818411079664E-2</v>
      </c>
      <c r="F2510" s="211">
        <v>0.10570140534739712</v>
      </c>
      <c r="G2510" s="211">
        <v>0.11587648472336032</v>
      </c>
      <c r="H2510" s="211">
        <v>0.11374691597067785</v>
      </c>
      <c r="I2510" s="211">
        <v>0.50951757993296931</v>
      </c>
      <c r="J2510" s="211">
        <v>0.38670777748281254</v>
      </c>
      <c r="K2510" s="211">
        <v>0.61806915330106804</v>
      </c>
      <c r="L2510" s="211">
        <v>0.27063888979371953</v>
      </c>
      <c r="M2510" s="211">
        <v>9.6761672272696886E-2</v>
      </c>
      <c r="N2510" s="211">
        <v>0.35733409224430945</v>
      </c>
      <c r="O2510" s="211">
        <v>0.69120347180448383</v>
      </c>
      <c r="P2510" s="211">
        <v>6.2632940561820616E-2</v>
      </c>
      <c r="Q2510" s="211">
        <v>5.1141370378181464E-2</v>
      </c>
      <c r="R2510" s="211">
        <v>0.43225880835741004</v>
      </c>
      <c r="S2510" s="211">
        <v>0.30658570195653456</v>
      </c>
      <c r="T2510" s="211">
        <v>0.55892125266567982</v>
      </c>
      <c r="U2510" s="211">
        <v>0.39597298580985574</v>
      </c>
      <c r="V2510" s="211">
        <v>9.6822594376741386E-2</v>
      </c>
      <c r="W2510" s="211">
        <v>0.51678688905973846</v>
      </c>
      <c r="X2510" s="211">
        <v>0.40982892637979662</v>
      </c>
      <c r="Y2510" s="211">
        <v>0.61791882417608357</v>
      </c>
      <c r="Z2510" s="211">
        <v>0.1491133966778628</v>
      </c>
      <c r="AA2510" s="212">
        <v>0.12151951722646766</v>
      </c>
    </row>
    <row r="2511" spans="1:27" x14ac:dyDescent="0.35">
      <c r="A2511" s="210" t="s">
        <v>3187</v>
      </c>
      <c r="B2511" s="217">
        <v>173.40421892302066</v>
      </c>
      <c r="C2511" s="211">
        <v>7.1094173773692759E-2</v>
      </c>
      <c r="D2511" s="211">
        <v>0.1227557012560804</v>
      </c>
      <c r="E2511" s="211">
        <v>7.7571071034199579E-2</v>
      </c>
      <c r="F2511" s="211">
        <v>9.1797808569890227E-2</v>
      </c>
      <c r="G2511" s="211">
        <v>0.11834855605269017</v>
      </c>
      <c r="H2511" s="211">
        <v>0.11828463080105547</v>
      </c>
      <c r="I2511" s="211">
        <v>0.42664876542133118</v>
      </c>
      <c r="J2511" s="211">
        <v>0.44119050117164255</v>
      </c>
      <c r="K2511" s="211">
        <v>0.63416826783172364</v>
      </c>
      <c r="L2511" s="211">
        <v>0.27150089806232336</v>
      </c>
      <c r="M2511" s="211">
        <v>9.8650075482512284E-2</v>
      </c>
      <c r="N2511" s="211">
        <v>0.49319965850899627</v>
      </c>
      <c r="O2511" s="211">
        <v>0.7391617888068267</v>
      </c>
      <c r="P2511" s="211">
        <v>7.0029980478313519E-2</v>
      </c>
      <c r="Q2511" s="211">
        <v>0.11135043330801883</v>
      </c>
      <c r="R2511" s="211">
        <v>0.4444218228883966</v>
      </c>
      <c r="S2511" s="211">
        <v>0.37899088251508245</v>
      </c>
      <c r="T2511" s="211">
        <v>0.518660724181497</v>
      </c>
      <c r="U2511" s="211">
        <v>0.52335230112005071</v>
      </c>
      <c r="V2511" s="211">
        <v>0.10474114468727944</v>
      </c>
      <c r="W2511" s="211">
        <v>0.59764464868969513</v>
      </c>
      <c r="X2511" s="211">
        <v>0.30929467492166535</v>
      </c>
      <c r="Y2511" s="211">
        <v>0.64563843800620924</v>
      </c>
      <c r="Z2511" s="211">
        <v>0.14071467570711235</v>
      </c>
      <c r="AA2511" s="212">
        <v>0.11340312812298574</v>
      </c>
    </row>
    <row r="2512" spans="1:27" x14ac:dyDescent="0.35">
      <c r="A2512" s="210" t="s">
        <v>3188</v>
      </c>
      <c r="B2512" s="217">
        <v>119.53638262062111</v>
      </c>
      <c r="C2512" s="211">
        <v>7.1161416047348935E-2</v>
      </c>
      <c r="D2512" s="211">
        <v>0.12554433681033572</v>
      </c>
      <c r="E2512" s="211">
        <v>6.9735214266511691E-2</v>
      </c>
      <c r="F2512" s="211">
        <v>0.11810593369020134</v>
      </c>
      <c r="G2512" s="211">
        <v>0.11355373224144245</v>
      </c>
      <c r="H2512" s="211">
        <v>0.10413529608238756</v>
      </c>
      <c r="I2512" s="211">
        <v>0.52175320137061509</v>
      </c>
      <c r="J2512" s="211">
        <v>0.43464475324218971</v>
      </c>
      <c r="K2512" s="211">
        <v>0.63334057101763996</v>
      </c>
      <c r="L2512" s="211">
        <v>0.26757824979516009</v>
      </c>
      <c r="M2512" s="211">
        <v>0.10385969654656874</v>
      </c>
      <c r="N2512" s="211">
        <v>0.38233804942668242</v>
      </c>
      <c r="O2512" s="211">
        <v>0.71947570326587962</v>
      </c>
      <c r="P2512" s="211">
        <v>6.3802457591848744E-2</v>
      </c>
      <c r="Q2512" s="211">
        <v>5.5938068343917777E-2</v>
      </c>
      <c r="R2512" s="211">
        <v>0.37069111929054399</v>
      </c>
      <c r="S2512" s="211">
        <v>0.40848874381312533</v>
      </c>
      <c r="T2512" s="211">
        <v>0.57908087127558583</v>
      </c>
      <c r="U2512" s="211">
        <v>0.40249008981335432</v>
      </c>
      <c r="V2512" s="211">
        <v>9.3205057964872329E-2</v>
      </c>
      <c r="W2512" s="211">
        <v>0.57168211329572838</v>
      </c>
      <c r="X2512" s="211">
        <v>0.28697743687870642</v>
      </c>
      <c r="Y2512" s="211">
        <v>0.59840155429774511</v>
      </c>
      <c r="Z2512" s="211">
        <v>0.14916513232522866</v>
      </c>
      <c r="AA2512" s="212">
        <v>0.12302408625285102</v>
      </c>
    </row>
    <row r="2513" spans="1:27" x14ac:dyDescent="0.35">
      <c r="A2513" s="210" t="s">
        <v>3189</v>
      </c>
      <c r="B2513" s="217">
        <v>110.13767089220669</v>
      </c>
      <c r="C2513" s="211">
        <v>5.4966141848390715E-2</v>
      </c>
      <c r="D2513" s="211">
        <v>0.1166350630572156</v>
      </c>
      <c r="E2513" s="211">
        <v>6.6145302491117594E-2</v>
      </c>
      <c r="F2513" s="211">
        <v>9.3840215657352941E-2</v>
      </c>
      <c r="G2513" s="211">
        <v>0.11683543809371381</v>
      </c>
      <c r="H2513" s="211">
        <v>0.11109506844622972</v>
      </c>
      <c r="I2513" s="211">
        <v>0.42311227184939815</v>
      </c>
      <c r="J2513" s="211">
        <v>0.40623388230206064</v>
      </c>
      <c r="K2513" s="211">
        <v>0.59900559751894422</v>
      </c>
      <c r="L2513" s="211">
        <v>0.27714218554559983</v>
      </c>
      <c r="M2513" s="211">
        <v>8.9196673645197219E-2</v>
      </c>
      <c r="N2513" s="211">
        <v>0.46774760082291955</v>
      </c>
      <c r="O2513" s="211">
        <v>0.75881407894097186</v>
      </c>
      <c r="P2513" s="211">
        <v>6.6194243063660591E-2</v>
      </c>
      <c r="Q2513" s="211">
        <v>9.1356789730562465E-2</v>
      </c>
      <c r="R2513" s="211">
        <v>0.39320274657260801</v>
      </c>
      <c r="S2513" s="211">
        <v>0.25871520724585084</v>
      </c>
      <c r="T2513" s="211">
        <v>0.48340471517588957</v>
      </c>
      <c r="U2513" s="211">
        <v>0.39805467027400493</v>
      </c>
      <c r="V2513" s="211">
        <v>6.1470505377806711E-2</v>
      </c>
      <c r="W2513" s="211">
        <v>0.59988173478418716</v>
      </c>
      <c r="X2513" s="211">
        <v>0.42659233917726319</v>
      </c>
      <c r="Y2513" s="211">
        <v>0.73047076967729019</v>
      </c>
      <c r="Z2513" s="211">
        <v>0.14878050115709482</v>
      </c>
      <c r="AA2513" s="212">
        <v>0.12006171401509083</v>
      </c>
    </row>
    <row r="2514" spans="1:27" x14ac:dyDescent="0.35">
      <c r="A2514" s="210" t="s">
        <v>3190</v>
      </c>
      <c r="B2514" s="217">
        <v>124.84014113708068</v>
      </c>
      <c r="C2514" s="211">
        <v>5.0623992307092573E-2</v>
      </c>
      <c r="D2514" s="211">
        <v>0.13041713541542616</v>
      </c>
      <c r="E2514" s="211">
        <v>7.4539380894893287E-2</v>
      </c>
      <c r="F2514" s="211">
        <v>0.10134487019996466</v>
      </c>
      <c r="G2514" s="211">
        <v>0.11991946557770103</v>
      </c>
      <c r="H2514" s="211">
        <v>0.11834591634371035</v>
      </c>
      <c r="I2514" s="211">
        <v>0.51495170931315681</v>
      </c>
      <c r="J2514" s="211">
        <v>0.41533656107378125</v>
      </c>
      <c r="K2514" s="211">
        <v>0.63769775216660884</v>
      </c>
      <c r="L2514" s="211">
        <v>0.2798319670097098</v>
      </c>
      <c r="M2514" s="211">
        <v>9.1942777569462147E-2</v>
      </c>
      <c r="N2514" s="211">
        <v>0.44837276310461754</v>
      </c>
      <c r="O2514" s="211">
        <v>0.70257874017949795</v>
      </c>
      <c r="P2514" s="211">
        <v>7.1413545369540726E-2</v>
      </c>
      <c r="Q2514" s="211">
        <v>8.0286287569030071E-2</v>
      </c>
      <c r="R2514" s="211">
        <v>0.41678725044214981</v>
      </c>
      <c r="S2514" s="211">
        <v>0.29812437547010273</v>
      </c>
      <c r="T2514" s="211">
        <v>0.58011818809875559</v>
      </c>
      <c r="U2514" s="211">
        <v>0.48597473211321041</v>
      </c>
      <c r="V2514" s="211">
        <v>5.6735542636118547E-2</v>
      </c>
      <c r="W2514" s="211">
        <v>0.51448806085315546</v>
      </c>
      <c r="X2514" s="211">
        <v>0.38461055732381183</v>
      </c>
      <c r="Y2514" s="211">
        <v>0.61760290214518943</v>
      </c>
      <c r="Z2514" s="211">
        <v>0.14954857063292271</v>
      </c>
      <c r="AA2514" s="212">
        <v>0.11940687679344866</v>
      </c>
    </row>
    <row r="2515" spans="1:27" x14ac:dyDescent="0.35">
      <c r="A2515" s="210" t="s">
        <v>3191</v>
      </c>
      <c r="B2515" s="217">
        <v>108.58612710548179</v>
      </c>
      <c r="C2515" s="211">
        <v>8.220597676606449E-2</v>
      </c>
      <c r="D2515" s="211">
        <v>0.12345080473359664</v>
      </c>
      <c r="E2515" s="211">
        <v>7.3227500719809366E-2</v>
      </c>
      <c r="F2515" s="211">
        <v>8.7186088945137741E-2</v>
      </c>
      <c r="G2515" s="211">
        <v>0.11961773688290518</v>
      </c>
      <c r="H2515" s="211">
        <v>0.10506515835257288</v>
      </c>
      <c r="I2515" s="211">
        <v>0.48637839894809043</v>
      </c>
      <c r="J2515" s="211">
        <v>0.40014515478333568</v>
      </c>
      <c r="K2515" s="211">
        <v>0.6203452437196747</v>
      </c>
      <c r="L2515" s="211">
        <v>0.26811926080573173</v>
      </c>
      <c r="M2515" s="211">
        <v>0.11310366333115428</v>
      </c>
      <c r="N2515" s="211">
        <v>0.4308837647486069</v>
      </c>
      <c r="O2515" s="211">
        <v>0.61557706560134529</v>
      </c>
      <c r="P2515" s="211">
        <v>6.8404525019692658E-2</v>
      </c>
      <c r="Q2515" s="211">
        <v>5.6924346409494064E-2</v>
      </c>
      <c r="R2515" s="211">
        <v>0.41563662695605236</v>
      </c>
      <c r="S2515" s="211">
        <v>0.35418396974103888</v>
      </c>
      <c r="T2515" s="211">
        <v>0.61515601140238529</v>
      </c>
      <c r="U2515" s="211">
        <v>0.38569817841598342</v>
      </c>
      <c r="V2515" s="211">
        <v>6.3444002459293353E-2</v>
      </c>
      <c r="W2515" s="211">
        <v>0.4625743277883077</v>
      </c>
      <c r="X2515" s="211">
        <v>0.27176847380380392</v>
      </c>
      <c r="Y2515" s="211">
        <v>0.5664580745005815</v>
      </c>
      <c r="Z2515" s="211">
        <v>0.14972210672995262</v>
      </c>
      <c r="AA2515" s="212">
        <v>0.12714661883280165</v>
      </c>
    </row>
    <row r="2516" spans="1:27" x14ac:dyDescent="0.35">
      <c r="A2516" s="210" t="s">
        <v>3192</v>
      </c>
      <c r="B2516" s="217">
        <v>141.07409392040955</v>
      </c>
      <c r="C2516" s="211">
        <v>7.150767712305503E-2</v>
      </c>
      <c r="D2516" s="211">
        <v>0.11426485325534534</v>
      </c>
      <c r="E2516" s="211">
        <v>7.6393923354870191E-2</v>
      </c>
      <c r="F2516" s="211">
        <v>7.502472678072819E-2</v>
      </c>
      <c r="G2516" s="211">
        <v>0.11492853513014036</v>
      </c>
      <c r="H2516" s="211">
        <v>0.11791141156741314</v>
      </c>
      <c r="I2516" s="211">
        <v>0.45382341171656071</v>
      </c>
      <c r="J2516" s="211">
        <v>0.38928879617910983</v>
      </c>
      <c r="K2516" s="211">
        <v>0.64861286067484336</v>
      </c>
      <c r="L2516" s="211">
        <v>0.280295734167605</v>
      </c>
      <c r="M2516" s="211">
        <v>0.11256763928927355</v>
      </c>
      <c r="N2516" s="211">
        <v>0.37117703960662551</v>
      </c>
      <c r="O2516" s="211">
        <v>0.71812783204741981</v>
      </c>
      <c r="P2516" s="211">
        <v>7.3213675736661682E-2</v>
      </c>
      <c r="Q2516" s="211">
        <v>8.9841168522797665E-2</v>
      </c>
      <c r="R2516" s="211">
        <v>0.41642125230729865</v>
      </c>
      <c r="S2516" s="211">
        <v>0.31063591310864458</v>
      </c>
      <c r="T2516" s="211">
        <v>0.6053639894682199</v>
      </c>
      <c r="U2516" s="211">
        <v>0.4356436063512899</v>
      </c>
      <c r="V2516" s="211">
        <v>7.7869304286274921E-2</v>
      </c>
      <c r="W2516" s="211">
        <v>0.51023536868432817</v>
      </c>
      <c r="X2516" s="211">
        <v>0.36482334842948649</v>
      </c>
      <c r="Y2516" s="211">
        <v>0.54975418206992233</v>
      </c>
      <c r="Z2516" s="211">
        <v>0.14263477097062746</v>
      </c>
      <c r="AA2516" s="212">
        <v>0.11593429206149923</v>
      </c>
    </row>
    <row r="2517" spans="1:27" x14ac:dyDescent="0.35">
      <c r="A2517" s="210" t="s">
        <v>3193</v>
      </c>
      <c r="B2517" s="217">
        <v>106.12733533080477</v>
      </c>
      <c r="C2517" s="211">
        <v>4.8446616650423664E-2</v>
      </c>
      <c r="D2517" s="211">
        <v>0.11983277868635217</v>
      </c>
      <c r="E2517" s="211">
        <v>6.9078267571693011E-2</v>
      </c>
      <c r="F2517" s="211">
        <v>7.2485728328308727E-2</v>
      </c>
      <c r="G2517" s="211">
        <v>0.11391561084823446</v>
      </c>
      <c r="H2517" s="211">
        <v>0.10669452321634769</v>
      </c>
      <c r="I2517" s="211">
        <v>0.52289153097129559</v>
      </c>
      <c r="J2517" s="211">
        <v>0.4559365689519923</v>
      </c>
      <c r="K2517" s="211">
        <v>0.64021912023927408</v>
      </c>
      <c r="L2517" s="211">
        <v>0.2773030424903804</v>
      </c>
      <c r="M2517" s="211">
        <v>0.11307704504750221</v>
      </c>
      <c r="N2517" s="211">
        <v>0.33929699817245929</v>
      </c>
      <c r="O2517" s="211">
        <v>0.72296390866141602</v>
      </c>
      <c r="P2517" s="211">
        <v>6.7886989665772196E-2</v>
      </c>
      <c r="Q2517" s="211">
        <v>5.0698734405283663E-2</v>
      </c>
      <c r="R2517" s="211">
        <v>0.41476079268007326</v>
      </c>
      <c r="S2517" s="211">
        <v>0.29832005764082475</v>
      </c>
      <c r="T2517" s="211">
        <v>0.50935820010946931</v>
      </c>
      <c r="U2517" s="211">
        <v>0.34822916072076376</v>
      </c>
      <c r="V2517" s="211">
        <v>5.7015357272800854E-2</v>
      </c>
      <c r="W2517" s="211">
        <v>0.53190559485823508</v>
      </c>
      <c r="X2517" s="211">
        <v>0.32338919221696816</v>
      </c>
      <c r="Y2517" s="211">
        <v>0.68006197017977943</v>
      </c>
      <c r="Z2517" s="211">
        <v>0.14978050888955163</v>
      </c>
      <c r="AA2517" s="212">
        <v>0.12164588968384295</v>
      </c>
    </row>
    <row r="2518" spans="1:27" x14ac:dyDescent="0.35">
      <c r="A2518" s="210" t="s">
        <v>3194</v>
      </c>
      <c r="B2518" s="217">
        <v>124.89688814788121</v>
      </c>
      <c r="C2518" s="211">
        <v>7.175314571162443E-2</v>
      </c>
      <c r="D2518" s="211">
        <v>0.13037406992225292</v>
      </c>
      <c r="E2518" s="211">
        <v>7.9781703857876057E-2</v>
      </c>
      <c r="F2518" s="211">
        <v>9.8365304583534569E-2</v>
      </c>
      <c r="G2518" s="211">
        <v>0.12422271470626016</v>
      </c>
      <c r="H2518" s="211">
        <v>0.11772077564984985</v>
      </c>
      <c r="I2518" s="211">
        <v>0.47860333266836885</v>
      </c>
      <c r="J2518" s="211">
        <v>0.44186988014294359</v>
      </c>
      <c r="K2518" s="211">
        <v>0.57611618390968933</v>
      </c>
      <c r="L2518" s="211">
        <v>0.27907896262664755</v>
      </c>
      <c r="M2518" s="211">
        <v>9.2094220627508869E-2</v>
      </c>
      <c r="N2518" s="211">
        <v>0.51697734163752762</v>
      </c>
      <c r="O2518" s="211">
        <v>0.6466173805797788</v>
      </c>
      <c r="P2518" s="211">
        <v>6.6791314446973685E-2</v>
      </c>
      <c r="Q2518" s="211">
        <v>7.7494541592847521E-2</v>
      </c>
      <c r="R2518" s="211">
        <v>0.47522077020943504</v>
      </c>
      <c r="S2518" s="211">
        <v>0.34220436209520244</v>
      </c>
      <c r="T2518" s="211">
        <v>0.57625222027274003</v>
      </c>
      <c r="U2518" s="211">
        <v>0.41227666347777808</v>
      </c>
      <c r="V2518" s="211">
        <v>5.3630285972430476E-2</v>
      </c>
      <c r="W2518" s="211">
        <v>0.49197795041249598</v>
      </c>
      <c r="X2518" s="211">
        <v>0.30455867057428332</v>
      </c>
      <c r="Y2518" s="211">
        <v>0.68181732072121926</v>
      </c>
      <c r="Z2518" s="211">
        <v>0.14780518992381358</v>
      </c>
      <c r="AA2518" s="212">
        <v>0.11412369865481613</v>
      </c>
    </row>
    <row r="2519" spans="1:27" x14ac:dyDescent="0.35">
      <c r="A2519" s="210" t="s">
        <v>3195</v>
      </c>
      <c r="B2519" s="217">
        <v>140.2705853163402</v>
      </c>
      <c r="C2519" s="211">
        <v>8.2257171352374106E-2</v>
      </c>
      <c r="D2519" s="211">
        <v>0.12403667267090147</v>
      </c>
      <c r="E2519" s="211">
        <v>7.4664929502160735E-2</v>
      </c>
      <c r="F2519" s="211">
        <v>0.12019514057356019</v>
      </c>
      <c r="G2519" s="211">
        <v>0.12412958337435752</v>
      </c>
      <c r="H2519" s="211">
        <v>0.1235077671742309</v>
      </c>
      <c r="I2519" s="211">
        <v>0.48332496286606363</v>
      </c>
      <c r="J2519" s="211">
        <v>0.45016516276427498</v>
      </c>
      <c r="K2519" s="211">
        <v>0.61604623028907879</v>
      </c>
      <c r="L2519" s="211">
        <v>0.2671945497085243</v>
      </c>
      <c r="M2519" s="211">
        <v>9.8332292679177175E-2</v>
      </c>
      <c r="N2519" s="211">
        <v>0.35248015779123265</v>
      </c>
      <c r="O2519" s="211">
        <v>0.73379852941109469</v>
      </c>
      <c r="P2519" s="211">
        <v>6.661385047042126E-2</v>
      </c>
      <c r="Q2519" s="211">
        <v>0.12543181531412664</v>
      </c>
      <c r="R2519" s="211">
        <v>0.41560670038218561</v>
      </c>
      <c r="S2519" s="211">
        <v>0.29736735479950865</v>
      </c>
      <c r="T2519" s="211">
        <v>0.56121281190812855</v>
      </c>
      <c r="U2519" s="211">
        <v>0.46854012533018902</v>
      </c>
      <c r="V2519" s="211">
        <v>0.10269897405624881</v>
      </c>
      <c r="W2519" s="211">
        <v>0.57512026562672913</v>
      </c>
      <c r="X2519" s="211">
        <v>0.24687141505604812</v>
      </c>
      <c r="Y2519" s="211">
        <v>0.66423264818722583</v>
      </c>
      <c r="Z2519" s="211">
        <v>0.14295031415863307</v>
      </c>
      <c r="AA2519" s="212">
        <v>0.12096365029642868</v>
      </c>
    </row>
    <row r="2520" spans="1:27" x14ac:dyDescent="0.35">
      <c r="A2520" s="210" t="s">
        <v>3196</v>
      </c>
      <c r="B2520" s="217">
        <v>151.83379899522467</v>
      </c>
      <c r="C2520" s="211">
        <v>6.1747102344247365E-2</v>
      </c>
      <c r="D2520" s="211">
        <v>0.11735821426056414</v>
      </c>
      <c r="E2520" s="211">
        <v>8.3316853988541426E-2</v>
      </c>
      <c r="F2520" s="211">
        <v>9.7547873222769893E-2</v>
      </c>
      <c r="G2520" s="211">
        <v>0.12128845704067211</v>
      </c>
      <c r="H2520" s="211">
        <v>0.11735784828379076</v>
      </c>
      <c r="I2520" s="211">
        <v>0.50228192831302609</v>
      </c>
      <c r="J2520" s="211">
        <v>0.42511013137322484</v>
      </c>
      <c r="K2520" s="211">
        <v>0.60697975260843229</v>
      </c>
      <c r="L2520" s="211">
        <v>0.27520605578940355</v>
      </c>
      <c r="M2520" s="211">
        <v>9.6287288801063048E-2</v>
      </c>
      <c r="N2520" s="211">
        <v>0.400219110537684</v>
      </c>
      <c r="O2520" s="211">
        <v>0.7521019926598943</v>
      </c>
      <c r="P2520" s="211">
        <v>7.3381959043134562E-2</v>
      </c>
      <c r="Q2520" s="211">
        <v>5.3400038123210231E-2</v>
      </c>
      <c r="R2520" s="211">
        <v>0.41473497540212567</v>
      </c>
      <c r="S2520" s="211">
        <v>0.30632939637559797</v>
      </c>
      <c r="T2520" s="211">
        <v>0.56791294266537096</v>
      </c>
      <c r="U2520" s="211">
        <v>0.39581382535079151</v>
      </c>
      <c r="V2520" s="211">
        <v>0.11628365691737649</v>
      </c>
      <c r="W2520" s="211">
        <v>0.63111563400808857</v>
      </c>
      <c r="X2520" s="211">
        <v>0.28486738848560866</v>
      </c>
      <c r="Y2520" s="211">
        <v>0.69745557854561047</v>
      </c>
      <c r="Z2520" s="211">
        <v>0.14597666327719216</v>
      </c>
      <c r="AA2520" s="212">
        <v>0.12030329427358095</v>
      </c>
    </row>
    <row r="2521" spans="1:27" x14ac:dyDescent="0.35">
      <c r="A2521" s="210" t="s">
        <v>3197</v>
      </c>
      <c r="B2521" s="217">
        <v>128.63597946266992</v>
      </c>
      <c r="C2521" s="211">
        <v>7.2387640976240716E-2</v>
      </c>
      <c r="D2521" s="211">
        <v>0.12949073049914225</v>
      </c>
      <c r="E2521" s="211">
        <v>8.7821893669254372E-2</v>
      </c>
      <c r="F2521" s="211">
        <v>0.10957507727059777</v>
      </c>
      <c r="G2521" s="211">
        <v>0.11593396524333933</v>
      </c>
      <c r="H2521" s="211">
        <v>0.12531055828639293</v>
      </c>
      <c r="I2521" s="211">
        <v>0.4237206555567774</v>
      </c>
      <c r="J2521" s="211">
        <v>0.47043619584727531</v>
      </c>
      <c r="K2521" s="211">
        <v>0.6435660680519022</v>
      </c>
      <c r="L2521" s="211">
        <v>0.27686456230832013</v>
      </c>
      <c r="M2521" s="211">
        <v>8.6787889255372772E-2</v>
      </c>
      <c r="N2521" s="211">
        <v>0.46093972742118688</v>
      </c>
      <c r="O2521" s="211">
        <v>0.62931071680740069</v>
      </c>
      <c r="P2521" s="211">
        <v>6.8625600599558551E-2</v>
      </c>
      <c r="Q2521" s="211">
        <v>9.4708854459533365E-2</v>
      </c>
      <c r="R2521" s="211">
        <v>0.36183964986553696</v>
      </c>
      <c r="S2521" s="211">
        <v>0.33013108783008166</v>
      </c>
      <c r="T2521" s="211">
        <v>0.52237019795455619</v>
      </c>
      <c r="U2521" s="211">
        <v>0.46110379695609011</v>
      </c>
      <c r="V2521" s="211">
        <v>6.8746059204889687E-2</v>
      </c>
      <c r="W2521" s="211">
        <v>0.59376926200465741</v>
      </c>
      <c r="X2521" s="211">
        <v>0.33292893754310726</v>
      </c>
      <c r="Y2521" s="211">
        <v>0.6927858008410277</v>
      </c>
      <c r="Z2521" s="211">
        <v>0.14773511162563249</v>
      </c>
      <c r="AA2521" s="212">
        <v>0.12110778353621093</v>
      </c>
    </row>
    <row r="2522" spans="1:27" x14ac:dyDescent="0.35">
      <c r="A2522" s="210" t="s">
        <v>3198</v>
      </c>
      <c r="B2522" s="217">
        <v>130.23813505201329</v>
      </c>
      <c r="C2522" s="211">
        <v>5.1180309326288205E-2</v>
      </c>
      <c r="D2522" s="211">
        <v>0.12256985453001856</v>
      </c>
      <c r="E2522" s="211">
        <v>7.9025800930407439E-2</v>
      </c>
      <c r="F2522" s="211">
        <v>0.10286974232014909</v>
      </c>
      <c r="G2522" s="211">
        <v>0.11779569015196067</v>
      </c>
      <c r="H2522" s="211">
        <v>0.1217195291230098</v>
      </c>
      <c r="I2522" s="211">
        <v>0.47208177835446602</v>
      </c>
      <c r="J2522" s="211">
        <v>0.428107126852391</v>
      </c>
      <c r="K2522" s="211">
        <v>0.61732773995791368</v>
      </c>
      <c r="L2522" s="211">
        <v>0.26969446990684071</v>
      </c>
      <c r="M2522" s="211">
        <v>9.4177459905793681E-2</v>
      </c>
      <c r="N2522" s="211">
        <v>0.35528776079978547</v>
      </c>
      <c r="O2522" s="211">
        <v>0.6790623839414428</v>
      </c>
      <c r="P2522" s="211">
        <v>6.9119627192460953E-2</v>
      </c>
      <c r="Q2522" s="211">
        <v>0.10490613651528022</v>
      </c>
      <c r="R2522" s="211">
        <v>0.44516877434521335</v>
      </c>
      <c r="S2522" s="211">
        <v>0.34610347367721489</v>
      </c>
      <c r="T2522" s="211">
        <v>0.52026379104389964</v>
      </c>
      <c r="U2522" s="211">
        <v>0.43529978455690255</v>
      </c>
      <c r="V2522" s="211">
        <v>7.3677767709888431E-2</v>
      </c>
      <c r="W2522" s="211">
        <v>0.58494327004976143</v>
      </c>
      <c r="X2522" s="211">
        <v>0.36452622530545709</v>
      </c>
      <c r="Y2522" s="211">
        <v>0.64917389399414183</v>
      </c>
      <c r="Z2522" s="211">
        <v>0.14916667403272788</v>
      </c>
      <c r="AA2522" s="212">
        <v>0.11469275055250629</v>
      </c>
    </row>
    <row r="2523" spans="1:27" x14ac:dyDescent="0.35">
      <c r="A2523" s="210" t="s">
        <v>3199</v>
      </c>
      <c r="B2523" s="217">
        <v>138.10983822499443</v>
      </c>
      <c r="C2523" s="211">
        <v>8.3201711013936655E-2</v>
      </c>
      <c r="D2523" s="211">
        <v>0.12284410142459176</v>
      </c>
      <c r="E2523" s="211">
        <v>7.7891552168472974E-2</v>
      </c>
      <c r="F2523" s="211">
        <v>9.687181774814263E-2</v>
      </c>
      <c r="G2523" s="211">
        <v>0.11916666138927952</v>
      </c>
      <c r="H2523" s="211">
        <v>0.12404893540486073</v>
      </c>
      <c r="I2523" s="211">
        <v>0.49709501990797439</v>
      </c>
      <c r="J2523" s="211">
        <v>0.46315374781932961</v>
      </c>
      <c r="K2523" s="211">
        <v>0.57365286294717621</v>
      </c>
      <c r="L2523" s="211">
        <v>0.27088999494206878</v>
      </c>
      <c r="M2523" s="211">
        <v>9.3108366870490455E-2</v>
      </c>
      <c r="N2523" s="211">
        <v>0.41955621603751092</v>
      </c>
      <c r="O2523" s="211">
        <v>0.65462485270851323</v>
      </c>
      <c r="P2523" s="211">
        <v>6.5597717074389453E-2</v>
      </c>
      <c r="Q2523" s="211">
        <v>7.2487453838218779E-2</v>
      </c>
      <c r="R2523" s="211">
        <v>0.38334139973764081</v>
      </c>
      <c r="S2523" s="211">
        <v>0.33800993647793504</v>
      </c>
      <c r="T2523" s="211">
        <v>0.53360551254530697</v>
      </c>
      <c r="U2523" s="211">
        <v>0.40299719123318034</v>
      </c>
      <c r="V2523" s="211">
        <v>0.1243896202186166</v>
      </c>
      <c r="W2523" s="211">
        <v>0.63085477467469697</v>
      </c>
      <c r="X2523" s="211">
        <v>0.28452317100608615</v>
      </c>
      <c r="Y2523" s="211">
        <v>0.71200670595965465</v>
      </c>
      <c r="Z2523" s="211">
        <v>0.14254130142120769</v>
      </c>
      <c r="AA2523" s="212">
        <v>0.12038491943863354</v>
      </c>
    </row>
    <row r="2524" spans="1:27" x14ac:dyDescent="0.35">
      <c r="A2524" s="210" t="s">
        <v>3200</v>
      </c>
      <c r="B2524" s="217">
        <v>115.78073311303821</v>
      </c>
      <c r="C2524" s="211">
        <v>5.4479648923556501E-2</v>
      </c>
      <c r="D2524" s="211">
        <v>0.1240489278350857</v>
      </c>
      <c r="E2524" s="211">
        <v>7.2152272764035769E-2</v>
      </c>
      <c r="F2524" s="211">
        <v>9.0292815413346092E-2</v>
      </c>
      <c r="G2524" s="211">
        <v>0.12402969778011548</v>
      </c>
      <c r="H2524" s="211">
        <v>0.12191583182202163</v>
      </c>
      <c r="I2524" s="211">
        <v>0.49793128469617198</v>
      </c>
      <c r="J2524" s="211">
        <v>0.46139591576506445</v>
      </c>
      <c r="K2524" s="211">
        <v>0.61289589381687848</v>
      </c>
      <c r="L2524" s="211">
        <v>0.27488888691930913</v>
      </c>
      <c r="M2524" s="211">
        <v>8.1720600211786912E-2</v>
      </c>
      <c r="N2524" s="211">
        <v>0.45981528780166236</v>
      </c>
      <c r="O2524" s="211">
        <v>0.74319752756192103</v>
      </c>
      <c r="P2524" s="211">
        <v>7.0866715590807788E-2</v>
      </c>
      <c r="Q2524" s="211">
        <v>5.0085268955169793E-2</v>
      </c>
      <c r="R2524" s="211">
        <v>0.45805057876439775</v>
      </c>
      <c r="S2524" s="211">
        <v>0.30243201614311344</v>
      </c>
      <c r="T2524" s="211">
        <v>0.57794796627767353</v>
      </c>
      <c r="U2524" s="211">
        <v>0.50732170455122383</v>
      </c>
      <c r="V2524" s="211">
        <v>5.5901752696941115E-2</v>
      </c>
      <c r="W2524" s="211">
        <v>0.56502183009032014</v>
      </c>
      <c r="X2524" s="211">
        <v>0.33949908891869163</v>
      </c>
      <c r="Y2524" s="211">
        <v>0.65200538216725357</v>
      </c>
      <c r="Z2524" s="211">
        <v>0.14596757705154778</v>
      </c>
      <c r="AA2524" s="212">
        <v>0.12432148043538961</v>
      </c>
    </row>
    <row r="2525" spans="1:27" x14ac:dyDescent="0.35">
      <c r="A2525" s="210" t="s">
        <v>3201</v>
      </c>
      <c r="B2525" s="217">
        <v>122.11299051038377</v>
      </c>
      <c r="C2525" s="211">
        <v>4.8061687786706171E-2</v>
      </c>
      <c r="D2525" s="211">
        <v>0.12898734001596149</v>
      </c>
      <c r="E2525" s="211">
        <v>8.6944339113791166E-2</v>
      </c>
      <c r="F2525" s="211">
        <v>8.7270850807405695E-2</v>
      </c>
      <c r="G2525" s="211">
        <v>0.1167814905566685</v>
      </c>
      <c r="H2525" s="211">
        <v>0.11389960898197241</v>
      </c>
      <c r="I2525" s="211">
        <v>0.42744688285593141</v>
      </c>
      <c r="J2525" s="211">
        <v>0.49363076329904032</v>
      </c>
      <c r="K2525" s="211">
        <v>0.55136575700451784</v>
      </c>
      <c r="L2525" s="211">
        <v>0.27455133281215249</v>
      </c>
      <c r="M2525" s="211">
        <v>8.6263699005782762E-2</v>
      </c>
      <c r="N2525" s="211">
        <v>0.43909579331308785</v>
      </c>
      <c r="O2525" s="211">
        <v>0.66751341766560013</v>
      </c>
      <c r="P2525" s="211">
        <v>6.99077968104172E-2</v>
      </c>
      <c r="Q2525" s="211">
        <v>0.12037300037046711</v>
      </c>
      <c r="R2525" s="211">
        <v>0.44332662509327747</v>
      </c>
      <c r="S2525" s="211">
        <v>0.38224509592767625</v>
      </c>
      <c r="T2525" s="211">
        <v>0.59819593631673251</v>
      </c>
      <c r="U2525" s="211">
        <v>0.365376518822847</v>
      </c>
      <c r="V2525" s="211">
        <v>8.2166739807059491E-2</v>
      </c>
      <c r="W2525" s="211">
        <v>0.5254408714286668</v>
      </c>
      <c r="X2525" s="211">
        <v>0.33426443468383871</v>
      </c>
      <c r="Y2525" s="211">
        <v>0.65574200549893558</v>
      </c>
      <c r="Z2525" s="211">
        <v>0.1488405057302801</v>
      </c>
      <c r="AA2525" s="212">
        <v>0.12460021504337508</v>
      </c>
    </row>
    <row r="2526" spans="1:27" x14ac:dyDescent="0.35">
      <c r="A2526" s="210" t="s">
        <v>3202</v>
      </c>
      <c r="B2526" s="217">
        <v>172.16882528178976</v>
      </c>
      <c r="C2526" s="211">
        <v>5.3932240673438707E-2</v>
      </c>
      <c r="D2526" s="211">
        <v>0.12781460024175464</v>
      </c>
      <c r="E2526" s="211">
        <v>8.8407762547666052E-2</v>
      </c>
      <c r="F2526" s="211">
        <v>9.8106532555911549E-2</v>
      </c>
      <c r="G2526" s="211">
        <v>0.12351081560523905</v>
      </c>
      <c r="H2526" s="211">
        <v>0.10754892580832918</v>
      </c>
      <c r="I2526" s="211">
        <v>0.51685114251743791</v>
      </c>
      <c r="J2526" s="211">
        <v>0.45217196602806653</v>
      </c>
      <c r="K2526" s="211">
        <v>0.63777729369022762</v>
      </c>
      <c r="L2526" s="211">
        <v>0.27964510179395452</v>
      </c>
      <c r="M2526" s="211">
        <v>9.1623094645458342E-2</v>
      </c>
      <c r="N2526" s="211">
        <v>0.47229860264242823</v>
      </c>
      <c r="O2526" s="211">
        <v>0.69542478299111388</v>
      </c>
      <c r="P2526" s="211">
        <v>6.7939402108243327E-2</v>
      </c>
      <c r="Q2526" s="211">
        <v>8.2081549747662449E-2</v>
      </c>
      <c r="R2526" s="211">
        <v>0.48421822814196758</v>
      </c>
      <c r="S2526" s="211">
        <v>0.30373109711558222</v>
      </c>
      <c r="T2526" s="211">
        <v>0.55822754159710153</v>
      </c>
      <c r="U2526" s="211">
        <v>0.43447015886982243</v>
      </c>
      <c r="V2526" s="211">
        <v>0.13898858905544895</v>
      </c>
      <c r="W2526" s="211">
        <v>0.64214794307509226</v>
      </c>
      <c r="X2526" s="211">
        <v>0.35372699735540247</v>
      </c>
      <c r="Y2526" s="211">
        <v>0.71270856528553572</v>
      </c>
      <c r="Z2526" s="211">
        <v>0.14703401824282925</v>
      </c>
      <c r="AA2526" s="212">
        <v>0.11785206854725551</v>
      </c>
    </row>
    <row r="2527" spans="1:27" x14ac:dyDescent="0.35">
      <c r="A2527" s="210" t="s">
        <v>3203</v>
      </c>
      <c r="B2527" s="217">
        <v>181.59944360517943</v>
      </c>
      <c r="C2527" s="211">
        <v>6.6561318982040527E-2</v>
      </c>
      <c r="D2527" s="211">
        <v>0.1168700607032811</v>
      </c>
      <c r="E2527" s="211">
        <v>7.830603594429035E-2</v>
      </c>
      <c r="F2527" s="211">
        <v>0.10252813195635585</v>
      </c>
      <c r="G2527" s="211">
        <v>0.12113522792283353</v>
      </c>
      <c r="H2527" s="211">
        <v>0.10705880798393361</v>
      </c>
      <c r="I2527" s="211">
        <v>0.45633062314001499</v>
      </c>
      <c r="J2527" s="211">
        <v>0.42732564632183567</v>
      </c>
      <c r="K2527" s="211">
        <v>0.5964260534659872</v>
      </c>
      <c r="L2527" s="211">
        <v>0.28068233820117033</v>
      </c>
      <c r="M2527" s="211">
        <v>0.10031041624700325</v>
      </c>
      <c r="N2527" s="211">
        <v>0.50043285961051187</v>
      </c>
      <c r="O2527" s="211">
        <v>0.78231602156855529</v>
      </c>
      <c r="P2527" s="211">
        <v>7.0493779448043151E-2</v>
      </c>
      <c r="Q2527" s="211">
        <v>8.0602507292875158E-2</v>
      </c>
      <c r="R2527" s="211">
        <v>0.44695145501696476</v>
      </c>
      <c r="S2527" s="211">
        <v>0.34564565734446429</v>
      </c>
      <c r="T2527" s="211">
        <v>0.57209825336031717</v>
      </c>
      <c r="U2527" s="211">
        <v>0.48971837582518285</v>
      </c>
      <c r="V2527" s="211">
        <v>0.14073674654124249</v>
      </c>
      <c r="W2527" s="211">
        <v>0.53021962060884897</v>
      </c>
      <c r="X2527" s="211">
        <v>0.26283843746656105</v>
      </c>
      <c r="Y2527" s="211">
        <v>0.66075702484119192</v>
      </c>
      <c r="Z2527" s="211">
        <v>0.14403213542810256</v>
      </c>
      <c r="AA2527" s="212">
        <v>0.1168449287510685</v>
      </c>
    </row>
    <row r="2528" spans="1:27" x14ac:dyDescent="0.35">
      <c r="A2528" s="210" t="s">
        <v>3204</v>
      </c>
      <c r="B2528" s="217">
        <v>134.084644896638</v>
      </c>
      <c r="C2528" s="211">
        <v>5.1103630775149372E-2</v>
      </c>
      <c r="D2528" s="211">
        <v>0.11842218967622017</v>
      </c>
      <c r="E2528" s="211">
        <v>8.4046347553515685E-2</v>
      </c>
      <c r="F2528" s="211">
        <v>0.11250112850816095</v>
      </c>
      <c r="G2528" s="211">
        <v>0.11880450220987138</v>
      </c>
      <c r="H2528" s="211">
        <v>0.11276267143446528</v>
      </c>
      <c r="I2528" s="211">
        <v>0.51144924862071894</v>
      </c>
      <c r="J2528" s="211">
        <v>0.45621366883031267</v>
      </c>
      <c r="K2528" s="211">
        <v>0.55762550489414353</v>
      </c>
      <c r="L2528" s="211">
        <v>0.28237928398902773</v>
      </c>
      <c r="M2528" s="211">
        <v>9.7975116367613468E-2</v>
      </c>
      <c r="N2528" s="211">
        <v>0.42256675145050598</v>
      </c>
      <c r="O2528" s="211">
        <v>0.53395619874844524</v>
      </c>
      <c r="P2528" s="211">
        <v>6.3138095862580151E-2</v>
      </c>
      <c r="Q2528" s="211">
        <v>0.10098967062741461</v>
      </c>
      <c r="R2528" s="211">
        <v>0.44671333599238705</v>
      </c>
      <c r="S2528" s="211">
        <v>0.34234361755245202</v>
      </c>
      <c r="T2528" s="211">
        <v>0.54617673422360635</v>
      </c>
      <c r="U2528" s="211">
        <v>0.39541216149546365</v>
      </c>
      <c r="V2528" s="211">
        <v>0.1206349904163686</v>
      </c>
      <c r="W2528" s="211">
        <v>0.58534031267045838</v>
      </c>
      <c r="X2528" s="211">
        <v>0.23759180515183798</v>
      </c>
      <c r="Y2528" s="211">
        <v>0.58513372936154839</v>
      </c>
      <c r="Z2528" s="211">
        <v>0.14947793558448039</v>
      </c>
      <c r="AA2528" s="212">
        <v>0.11258285997234284</v>
      </c>
    </row>
    <row r="2529" spans="1:27" x14ac:dyDescent="0.35">
      <c r="A2529" s="210" t="s">
        <v>3205</v>
      </c>
      <c r="B2529" s="217">
        <v>152.10319053758354</v>
      </c>
      <c r="C2529" s="211">
        <v>6.9193254583181027E-2</v>
      </c>
      <c r="D2529" s="211">
        <v>0.12921035421573004</v>
      </c>
      <c r="E2529" s="211">
        <v>7.176356706543173E-2</v>
      </c>
      <c r="F2529" s="211">
        <v>0.10603396826154017</v>
      </c>
      <c r="G2529" s="211">
        <v>0.12378591028764543</v>
      </c>
      <c r="H2529" s="211">
        <v>0.11304692237400937</v>
      </c>
      <c r="I2529" s="211">
        <v>0.52420612666731448</v>
      </c>
      <c r="J2529" s="211">
        <v>0.40662559481028043</v>
      </c>
      <c r="K2529" s="211">
        <v>0.56462845685270002</v>
      </c>
      <c r="L2529" s="211">
        <v>0.26752501541356238</v>
      </c>
      <c r="M2529" s="211">
        <v>0.12034481217529971</v>
      </c>
      <c r="N2529" s="211">
        <v>0.48992082557698624</v>
      </c>
      <c r="O2529" s="211">
        <v>0.7350598317030046</v>
      </c>
      <c r="P2529" s="211">
        <v>6.842040288573073E-2</v>
      </c>
      <c r="Q2529" s="211">
        <v>5.6854744304198693E-2</v>
      </c>
      <c r="R2529" s="211">
        <v>0.42854704665682336</v>
      </c>
      <c r="S2529" s="211">
        <v>0.34724124709713156</v>
      </c>
      <c r="T2529" s="211">
        <v>0.53215427370204549</v>
      </c>
      <c r="U2529" s="211">
        <v>0.3977456765905123</v>
      </c>
      <c r="V2529" s="211">
        <v>9.8597478023044804E-2</v>
      </c>
      <c r="W2529" s="211">
        <v>0.53951434573409052</v>
      </c>
      <c r="X2529" s="211">
        <v>0.2596242215350581</v>
      </c>
      <c r="Y2529" s="211">
        <v>0.70908924343064783</v>
      </c>
      <c r="Z2529" s="211">
        <v>0.14636992227363366</v>
      </c>
      <c r="AA2529" s="212">
        <v>0.11546655403448905</v>
      </c>
    </row>
    <row r="2530" spans="1:27" x14ac:dyDescent="0.35">
      <c r="A2530" s="210" t="s">
        <v>3206</v>
      </c>
      <c r="B2530" s="217">
        <v>125.21111273770595</v>
      </c>
      <c r="C2530" s="211">
        <v>6.3833350149080342E-2</v>
      </c>
      <c r="D2530" s="211">
        <v>0.12426107867588394</v>
      </c>
      <c r="E2530" s="211">
        <v>7.9081087649022538E-2</v>
      </c>
      <c r="F2530" s="211">
        <v>9.6038667080091733E-2</v>
      </c>
      <c r="G2530" s="211">
        <v>0.1186272804625656</v>
      </c>
      <c r="H2530" s="211">
        <v>0.12117316893163887</v>
      </c>
      <c r="I2530" s="211">
        <v>0.50833849469999992</v>
      </c>
      <c r="J2530" s="211">
        <v>0.45813295800948056</v>
      </c>
      <c r="K2530" s="211">
        <v>0.53795208113575921</v>
      </c>
      <c r="L2530" s="211">
        <v>0.26860846828538698</v>
      </c>
      <c r="M2530" s="211">
        <v>8.7769305185801727E-2</v>
      </c>
      <c r="N2530" s="211">
        <v>0.46882661342627951</v>
      </c>
      <c r="O2530" s="211">
        <v>0.59859256563037089</v>
      </c>
      <c r="P2530" s="211">
        <v>7.0924167765966925E-2</v>
      </c>
      <c r="Q2530" s="211">
        <v>7.302179649861637E-2</v>
      </c>
      <c r="R2530" s="211">
        <v>0.43078014181302754</v>
      </c>
      <c r="S2530" s="211">
        <v>0.28653657705634294</v>
      </c>
      <c r="T2530" s="211">
        <v>0.48949463870810739</v>
      </c>
      <c r="U2530" s="211">
        <v>0.45577007187386598</v>
      </c>
      <c r="V2530" s="211">
        <v>8.7201134378933121E-2</v>
      </c>
      <c r="W2530" s="211">
        <v>0.61100960859127995</v>
      </c>
      <c r="X2530" s="211">
        <v>0.24708305489139784</v>
      </c>
      <c r="Y2530" s="211">
        <v>0.5753604048204326</v>
      </c>
      <c r="Z2530" s="211">
        <v>0.14959985528014613</v>
      </c>
      <c r="AA2530" s="212">
        <v>0.11771962722010673</v>
      </c>
    </row>
    <row r="2531" spans="1:27" x14ac:dyDescent="0.35">
      <c r="A2531" s="210" t="s">
        <v>3207</v>
      </c>
      <c r="B2531" s="217">
        <v>146.98195144767067</v>
      </c>
      <c r="C2531" s="211">
        <v>5.3016454059962977E-2</v>
      </c>
      <c r="D2531" s="211">
        <v>0.12712038101137113</v>
      </c>
      <c r="E2531" s="211">
        <v>7.9701677267744422E-2</v>
      </c>
      <c r="F2531" s="211">
        <v>7.1738414027431682E-2</v>
      </c>
      <c r="G2531" s="211">
        <v>0.12397509616133223</v>
      </c>
      <c r="H2531" s="211">
        <v>0.11805710231452921</v>
      </c>
      <c r="I2531" s="211">
        <v>0.47234570121397024</v>
      </c>
      <c r="J2531" s="211">
        <v>0.43905748302915681</v>
      </c>
      <c r="K2531" s="211">
        <v>0.5967681744279264</v>
      </c>
      <c r="L2531" s="211">
        <v>0.27790564053392391</v>
      </c>
      <c r="M2531" s="211">
        <v>0.10527052761803096</v>
      </c>
      <c r="N2531" s="211">
        <v>0.54541772721689374</v>
      </c>
      <c r="O2531" s="211">
        <v>0.7057528090581513</v>
      </c>
      <c r="P2531" s="211">
        <v>6.9054963640246936E-2</v>
      </c>
      <c r="Q2531" s="211">
        <v>6.1578900658138591E-2</v>
      </c>
      <c r="R2531" s="211">
        <v>0.38217817377252888</v>
      </c>
      <c r="S2531" s="211">
        <v>0.38159877392554115</v>
      </c>
      <c r="T2531" s="211">
        <v>0.45714398763464437</v>
      </c>
      <c r="U2531" s="211">
        <v>0.38052981147388087</v>
      </c>
      <c r="V2531" s="211">
        <v>0.13138632701953118</v>
      </c>
      <c r="W2531" s="211">
        <v>0.49682085068673093</v>
      </c>
      <c r="X2531" s="211">
        <v>0.43263935576794404</v>
      </c>
      <c r="Y2531" s="211">
        <v>0.61984978948912794</v>
      </c>
      <c r="Z2531" s="211">
        <v>0.14915756444277023</v>
      </c>
      <c r="AA2531" s="212">
        <v>0.12005500922975587</v>
      </c>
    </row>
    <row r="2532" spans="1:27" x14ac:dyDescent="0.35">
      <c r="A2532" s="210" t="s">
        <v>3208</v>
      </c>
      <c r="B2532" s="217">
        <v>121.27315969958291</v>
      </c>
      <c r="C2532" s="211">
        <v>5.707622534079021E-2</v>
      </c>
      <c r="D2532" s="211">
        <v>0.12832418825781924</v>
      </c>
      <c r="E2532" s="211">
        <v>7.8289845144010245E-2</v>
      </c>
      <c r="F2532" s="211">
        <v>9.251518280449092E-2</v>
      </c>
      <c r="G2532" s="211">
        <v>0.12117365359299764</v>
      </c>
      <c r="H2532" s="211">
        <v>0.10409494823042863</v>
      </c>
      <c r="I2532" s="211">
        <v>0.50112257100716773</v>
      </c>
      <c r="J2532" s="211">
        <v>0.45215339122314668</v>
      </c>
      <c r="K2532" s="211">
        <v>0.63608891838408377</v>
      </c>
      <c r="L2532" s="211">
        <v>0.27134667886040098</v>
      </c>
      <c r="M2532" s="211">
        <v>0.10521639296473102</v>
      </c>
      <c r="N2532" s="211">
        <v>0.36412158073676393</v>
      </c>
      <c r="O2532" s="211">
        <v>0.66399996690241303</v>
      </c>
      <c r="P2532" s="211">
        <v>6.5932565666006554E-2</v>
      </c>
      <c r="Q2532" s="211">
        <v>6.8587017293364055E-2</v>
      </c>
      <c r="R2532" s="211">
        <v>0.48174829527035096</v>
      </c>
      <c r="S2532" s="211">
        <v>0.34251249376879439</v>
      </c>
      <c r="T2532" s="211">
        <v>0.62264448979979881</v>
      </c>
      <c r="U2532" s="211">
        <v>0.32977422646808646</v>
      </c>
      <c r="V2532" s="211">
        <v>0.10177500376433221</v>
      </c>
      <c r="W2532" s="211">
        <v>0.52490378053968345</v>
      </c>
      <c r="X2532" s="211">
        <v>0.40083995258597566</v>
      </c>
      <c r="Y2532" s="211">
        <v>0.62689674123690575</v>
      </c>
      <c r="Z2532" s="211">
        <v>0.14861302262883913</v>
      </c>
      <c r="AA2532" s="212">
        <v>0.12555873991992147</v>
      </c>
    </row>
    <row r="2533" spans="1:27" x14ac:dyDescent="0.35">
      <c r="A2533" s="210" t="s">
        <v>3209</v>
      </c>
      <c r="B2533" s="217">
        <v>140.25843812890636</v>
      </c>
      <c r="C2533" s="211">
        <v>5.6384036054195001E-2</v>
      </c>
      <c r="D2533" s="211">
        <v>0.11823600880497333</v>
      </c>
      <c r="E2533" s="211">
        <v>8.1119530199497608E-2</v>
      </c>
      <c r="F2533" s="211">
        <v>8.1890099186137932E-2</v>
      </c>
      <c r="G2533" s="211">
        <v>0.1221299762908902</v>
      </c>
      <c r="H2533" s="211">
        <v>0.12764579316102453</v>
      </c>
      <c r="I2533" s="211">
        <v>0.45976936662082635</v>
      </c>
      <c r="J2533" s="211">
        <v>0.48830249502541601</v>
      </c>
      <c r="K2533" s="211">
        <v>0.55184773276282129</v>
      </c>
      <c r="L2533" s="211">
        <v>0.27388401766221959</v>
      </c>
      <c r="M2533" s="211">
        <v>9.6650817158530092E-2</v>
      </c>
      <c r="N2533" s="211">
        <v>0.372080607793566</v>
      </c>
      <c r="O2533" s="211">
        <v>0.64003619070188167</v>
      </c>
      <c r="P2533" s="211">
        <v>7.1708598717914379E-2</v>
      </c>
      <c r="Q2533" s="211">
        <v>9.7905255202526784E-2</v>
      </c>
      <c r="R2533" s="211">
        <v>0.45521564670874098</v>
      </c>
      <c r="S2533" s="211">
        <v>0.43743252965852308</v>
      </c>
      <c r="T2533" s="211">
        <v>0.55411310729339003</v>
      </c>
      <c r="U2533" s="211">
        <v>0.45740892678799527</v>
      </c>
      <c r="V2533" s="211">
        <v>8.2976112952115266E-2</v>
      </c>
      <c r="W2533" s="211">
        <v>0.59296350882490101</v>
      </c>
      <c r="X2533" s="211">
        <v>0.37219707069093022</v>
      </c>
      <c r="Y2533" s="211">
        <v>0.74778858443551521</v>
      </c>
      <c r="Z2533" s="211">
        <v>0.14175796747643096</v>
      </c>
      <c r="AA2533" s="212">
        <v>0.11794242137605689</v>
      </c>
    </row>
    <row r="2534" spans="1:27" x14ac:dyDescent="0.35">
      <c r="A2534" s="210" t="s">
        <v>3210</v>
      </c>
      <c r="B2534" s="217">
        <v>110.21572990885046</v>
      </c>
      <c r="C2534" s="211">
        <v>7.6179279465571847E-2</v>
      </c>
      <c r="D2534" s="211">
        <v>0.12061862743780161</v>
      </c>
      <c r="E2534" s="211">
        <v>7.1285199828926685E-2</v>
      </c>
      <c r="F2534" s="211">
        <v>7.3184316160581075E-2</v>
      </c>
      <c r="G2534" s="211">
        <v>0.11985424336778808</v>
      </c>
      <c r="H2534" s="211">
        <v>0.12129283691246212</v>
      </c>
      <c r="I2534" s="211">
        <v>0.51514168736770816</v>
      </c>
      <c r="J2534" s="211">
        <v>0.45635703951266626</v>
      </c>
      <c r="K2534" s="211">
        <v>0.57092898540887393</v>
      </c>
      <c r="L2534" s="211">
        <v>0.27906157364499079</v>
      </c>
      <c r="M2534" s="211">
        <v>8.0117149386301253E-2</v>
      </c>
      <c r="N2534" s="211">
        <v>0.36105024575908928</v>
      </c>
      <c r="O2534" s="211">
        <v>0.638227432075676</v>
      </c>
      <c r="P2534" s="211">
        <v>6.9272971147998255E-2</v>
      </c>
      <c r="Q2534" s="211">
        <v>8.3961951240518959E-2</v>
      </c>
      <c r="R2534" s="211">
        <v>0.41723376339763074</v>
      </c>
      <c r="S2534" s="211">
        <v>0.33875311244499318</v>
      </c>
      <c r="T2534" s="211">
        <v>0.54993299579373389</v>
      </c>
      <c r="U2534" s="211">
        <v>0.48111099973699245</v>
      </c>
      <c r="V2534" s="211">
        <v>5.9545348741421034E-2</v>
      </c>
      <c r="W2534" s="211">
        <v>0.5596861134554717</v>
      </c>
      <c r="X2534" s="211">
        <v>0.32673485962994464</v>
      </c>
      <c r="Y2534" s="211">
        <v>0.57820870687076376</v>
      </c>
      <c r="Z2534" s="211">
        <v>0.14880014689881926</v>
      </c>
      <c r="AA2534" s="212">
        <v>0.11762780674833416</v>
      </c>
    </row>
    <row r="2535" spans="1:27" x14ac:dyDescent="0.35">
      <c r="A2535" s="210" t="s">
        <v>3211</v>
      </c>
      <c r="B2535" s="217">
        <v>132.95534856008339</v>
      </c>
      <c r="C2535" s="211">
        <v>7.2443605425901544E-2</v>
      </c>
      <c r="D2535" s="211">
        <v>0.12309240568593841</v>
      </c>
      <c r="E2535" s="211">
        <v>7.3376456665501563E-2</v>
      </c>
      <c r="F2535" s="211">
        <v>0.10530629255676546</v>
      </c>
      <c r="G2535" s="211">
        <v>0.12325808626530432</v>
      </c>
      <c r="H2535" s="211">
        <v>0.11844170770040327</v>
      </c>
      <c r="I2535" s="211">
        <v>0.44228646729855486</v>
      </c>
      <c r="J2535" s="211">
        <v>0.42661907319561715</v>
      </c>
      <c r="K2535" s="211">
        <v>0.64549713098278838</v>
      </c>
      <c r="L2535" s="211">
        <v>0.27663355765286585</v>
      </c>
      <c r="M2535" s="211">
        <v>8.8892957869781464E-2</v>
      </c>
      <c r="N2535" s="211">
        <v>0.41521075677925179</v>
      </c>
      <c r="O2535" s="211">
        <v>0.64872979962579136</v>
      </c>
      <c r="P2535" s="211">
        <v>6.146703317055973E-2</v>
      </c>
      <c r="Q2535" s="211">
        <v>0.11907675309437817</v>
      </c>
      <c r="R2535" s="211">
        <v>0.4582831853473347</v>
      </c>
      <c r="S2535" s="211">
        <v>0.34487791120753009</v>
      </c>
      <c r="T2535" s="211">
        <v>0.52664854792885429</v>
      </c>
      <c r="U2535" s="211">
        <v>0.42681037301525254</v>
      </c>
      <c r="V2535" s="211">
        <v>0.15618317149623875</v>
      </c>
      <c r="W2535" s="211">
        <v>0.57256836919829246</v>
      </c>
      <c r="X2535" s="211">
        <v>0.24837550920365456</v>
      </c>
      <c r="Y2535" s="211">
        <v>0.56767273300897825</v>
      </c>
      <c r="Z2535" s="211">
        <v>0.14545194377004617</v>
      </c>
      <c r="AA2535" s="212">
        <v>0.12528943948934618</v>
      </c>
    </row>
    <row r="2536" spans="1:27" x14ac:dyDescent="0.35">
      <c r="A2536" s="210" t="s">
        <v>3212</v>
      </c>
      <c r="B2536" s="217">
        <v>168.36954405983695</v>
      </c>
      <c r="C2536" s="211">
        <v>7.2207993834904796E-2</v>
      </c>
      <c r="D2536" s="211">
        <v>0.12753404162207033</v>
      </c>
      <c r="E2536" s="211">
        <v>8.8305951187777204E-2</v>
      </c>
      <c r="F2536" s="211">
        <v>0.10244401424532573</v>
      </c>
      <c r="G2536" s="211">
        <v>0.1143516774812281</v>
      </c>
      <c r="H2536" s="211">
        <v>0.12199797778091473</v>
      </c>
      <c r="I2536" s="211">
        <v>0.44570217915559796</v>
      </c>
      <c r="J2536" s="211">
        <v>0.42890953743967281</v>
      </c>
      <c r="K2536" s="211">
        <v>0.64032516490353419</v>
      </c>
      <c r="L2536" s="211">
        <v>0.27203645610028904</v>
      </c>
      <c r="M2536" s="211">
        <v>0.10655302498522216</v>
      </c>
      <c r="N2536" s="211">
        <v>0.49449306120695263</v>
      </c>
      <c r="O2536" s="211">
        <v>0.67284324457634326</v>
      </c>
      <c r="P2536" s="211">
        <v>6.9771894199793169E-2</v>
      </c>
      <c r="Q2536" s="211">
        <v>0.12358497196871254</v>
      </c>
      <c r="R2536" s="211">
        <v>0.41023955366505654</v>
      </c>
      <c r="S2536" s="211">
        <v>0.32904904194826012</v>
      </c>
      <c r="T2536" s="211">
        <v>0.56815331749733411</v>
      </c>
      <c r="U2536" s="211">
        <v>0.3446880027769737</v>
      </c>
      <c r="V2536" s="211">
        <v>0.15022881324361792</v>
      </c>
      <c r="W2536" s="211">
        <v>0.50816427945479137</v>
      </c>
      <c r="X2536" s="211">
        <v>0.32415741005162102</v>
      </c>
      <c r="Y2536" s="211">
        <v>0.72708204347570615</v>
      </c>
      <c r="Z2536" s="211">
        <v>0.14986018329629749</v>
      </c>
      <c r="AA2536" s="212">
        <v>0.12278995037543269</v>
      </c>
    </row>
    <row r="2537" spans="1:27" x14ac:dyDescent="0.35">
      <c r="A2537" s="210" t="s">
        <v>3213</v>
      </c>
      <c r="B2537" s="217">
        <v>111.2353523195343</v>
      </c>
      <c r="C2537" s="211">
        <v>6.8890279707182075E-2</v>
      </c>
      <c r="D2537" s="211">
        <v>0.1130797452944229</v>
      </c>
      <c r="E2537" s="211">
        <v>8.0979653220074818E-2</v>
      </c>
      <c r="F2537" s="211">
        <v>9.7607216041118938E-2</v>
      </c>
      <c r="G2537" s="211">
        <v>0.11726049110386812</v>
      </c>
      <c r="H2537" s="211">
        <v>0.11849545230498551</v>
      </c>
      <c r="I2537" s="211">
        <v>0.53621320356410274</v>
      </c>
      <c r="J2537" s="211">
        <v>0.4056537138860794</v>
      </c>
      <c r="K2537" s="211">
        <v>0.62890393542474088</v>
      </c>
      <c r="L2537" s="211">
        <v>0.27366385732458581</v>
      </c>
      <c r="M2537" s="211">
        <v>8.9207251145058786E-2</v>
      </c>
      <c r="N2537" s="211">
        <v>0.40288432902806748</v>
      </c>
      <c r="O2537" s="211">
        <v>0.76625283851771175</v>
      </c>
      <c r="P2537" s="211">
        <v>6.6991596101083531E-2</v>
      </c>
      <c r="Q2537" s="211">
        <v>9.4515126341977021E-2</v>
      </c>
      <c r="R2537" s="211">
        <v>0.43674723868014764</v>
      </c>
      <c r="S2537" s="211">
        <v>0.28311890976683135</v>
      </c>
      <c r="T2537" s="211">
        <v>0.5620920403482651</v>
      </c>
      <c r="U2537" s="211">
        <v>0.4028020120212949</v>
      </c>
      <c r="V2537" s="211">
        <v>5.8388231359171205E-2</v>
      </c>
      <c r="W2537" s="211">
        <v>0.53148752582259573</v>
      </c>
      <c r="X2537" s="211">
        <v>0.30815704959011164</v>
      </c>
      <c r="Y2537" s="211">
        <v>0.60440325636133985</v>
      </c>
      <c r="Z2537" s="211">
        <v>0.14447420380809217</v>
      </c>
      <c r="AA2537" s="212">
        <v>0.12268437889680189</v>
      </c>
    </row>
    <row r="2538" spans="1:27" x14ac:dyDescent="0.35">
      <c r="A2538" s="210" t="s">
        <v>3214</v>
      </c>
      <c r="B2538" s="217">
        <v>153.21980245471335</v>
      </c>
      <c r="C2538" s="211">
        <v>7.7777551760589037E-2</v>
      </c>
      <c r="D2538" s="211">
        <v>0.11997315445573645</v>
      </c>
      <c r="E2538" s="211">
        <v>7.7830279646436004E-2</v>
      </c>
      <c r="F2538" s="211">
        <v>8.9944210947741077E-2</v>
      </c>
      <c r="G2538" s="211">
        <v>0.11430191504425218</v>
      </c>
      <c r="H2538" s="211">
        <v>0.11771526667164069</v>
      </c>
      <c r="I2538" s="211">
        <v>0.51986086401995868</v>
      </c>
      <c r="J2538" s="211">
        <v>0.42628026693804544</v>
      </c>
      <c r="K2538" s="211">
        <v>0.57884445367310111</v>
      </c>
      <c r="L2538" s="211">
        <v>0.27183295529675733</v>
      </c>
      <c r="M2538" s="211">
        <v>8.3952747733633204E-2</v>
      </c>
      <c r="N2538" s="211">
        <v>0.54383531663301288</v>
      </c>
      <c r="O2538" s="211">
        <v>0.59497545903980964</v>
      </c>
      <c r="P2538" s="211">
        <v>6.9035206286391482E-2</v>
      </c>
      <c r="Q2538" s="211">
        <v>0.10029509349899987</v>
      </c>
      <c r="R2538" s="211">
        <v>0.39462820987285324</v>
      </c>
      <c r="S2538" s="211">
        <v>0.26311100716651259</v>
      </c>
      <c r="T2538" s="211">
        <v>0.57512587381392966</v>
      </c>
      <c r="U2538" s="211">
        <v>0.47686331590615028</v>
      </c>
      <c r="V2538" s="211">
        <v>0.11967248257844873</v>
      </c>
      <c r="W2538" s="211">
        <v>0.54220798331890663</v>
      </c>
      <c r="X2538" s="211">
        <v>0.43439993432649737</v>
      </c>
      <c r="Y2538" s="211">
        <v>0.76590189495092631</v>
      </c>
      <c r="Z2538" s="211">
        <v>0.14171191171564482</v>
      </c>
      <c r="AA2538" s="212">
        <v>0.12139220278619636</v>
      </c>
    </row>
    <row r="2539" spans="1:27" x14ac:dyDescent="0.35">
      <c r="A2539" s="210" t="s">
        <v>3215</v>
      </c>
      <c r="B2539" s="217">
        <v>134.26576050026952</v>
      </c>
      <c r="C2539" s="211">
        <v>5.423733834920734E-2</v>
      </c>
      <c r="D2539" s="211">
        <v>0.12264267061258202</v>
      </c>
      <c r="E2539" s="211">
        <v>8.3176164982652623E-2</v>
      </c>
      <c r="F2539" s="211">
        <v>9.312300099304667E-2</v>
      </c>
      <c r="G2539" s="211">
        <v>0.11766329042060317</v>
      </c>
      <c r="H2539" s="211">
        <v>0.10943565580258453</v>
      </c>
      <c r="I2539" s="211">
        <v>0.44950291264312336</v>
      </c>
      <c r="J2539" s="211">
        <v>0.48196739359577789</v>
      </c>
      <c r="K2539" s="211">
        <v>0.63444401933909089</v>
      </c>
      <c r="L2539" s="211">
        <v>0.27718333783981419</v>
      </c>
      <c r="M2539" s="211">
        <v>9.3154376824845078E-2</v>
      </c>
      <c r="N2539" s="211">
        <v>0.43376412662435881</v>
      </c>
      <c r="O2539" s="211">
        <v>0.62007177090488619</v>
      </c>
      <c r="P2539" s="211">
        <v>7.0683309532498906E-2</v>
      </c>
      <c r="Q2539" s="211">
        <v>8.489160058019328E-2</v>
      </c>
      <c r="R2539" s="211">
        <v>0.43376019085578504</v>
      </c>
      <c r="S2539" s="211">
        <v>0.35762505508733561</v>
      </c>
      <c r="T2539" s="211">
        <v>0.60114971456059652</v>
      </c>
      <c r="U2539" s="211">
        <v>0.40282345966742933</v>
      </c>
      <c r="V2539" s="211">
        <v>7.5811458425112249E-2</v>
      </c>
      <c r="W2539" s="211">
        <v>0.61482878942127239</v>
      </c>
      <c r="X2539" s="211">
        <v>0.3307453258771027</v>
      </c>
      <c r="Y2539" s="211">
        <v>0.6629853812114308</v>
      </c>
      <c r="Z2539" s="211">
        <v>0.14695791190647012</v>
      </c>
      <c r="AA2539" s="212">
        <v>0.11743357760538858</v>
      </c>
    </row>
    <row r="2540" spans="1:27" x14ac:dyDescent="0.35">
      <c r="A2540" s="210" t="s">
        <v>3216</v>
      </c>
      <c r="B2540" s="217">
        <v>142.8969689173361</v>
      </c>
      <c r="C2540" s="211">
        <v>5.415005955834265E-2</v>
      </c>
      <c r="D2540" s="211">
        <v>0.13334260099550521</v>
      </c>
      <c r="E2540" s="211">
        <v>8.0184324776310198E-2</v>
      </c>
      <c r="F2540" s="211">
        <v>0.11369355755573836</v>
      </c>
      <c r="G2540" s="211">
        <v>0.11935383045532016</v>
      </c>
      <c r="H2540" s="211">
        <v>0.12011746650902902</v>
      </c>
      <c r="I2540" s="211">
        <v>0.48515078014597729</v>
      </c>
      <c r="J2540" s="211">
        <v>0.47552676767444291</v>
      </c>
      <c r="K2540" s="211">
        <v>0.57487085944998928</v>
      </c>
      <c r="L2540" s="211">
        <v>0.27815711183918956</v>
      </c>
      <c r="M2540" s="211">
        <v>8.5253252338220925E-2</v>
      </c>
      <c r="N2540" s="211">
        <v>0.45180555008880413</v>
      </c>
      <c r="O2540" s="211">
        <v>0.73358731333385707</v>
      </c>
      <c r="P2540" s="211">
        <v>7.2051858339188479E-2</v>
      </c>
      <c r="Q2540" s="211">
        <v>4.7175778959588452E-2</v>
      </c>
      <c r="R2540" s="211">
        <v>0.44283512181818319</v>
      </c>
      <c r="S2540" s="211">
        <v>0.40868176257973732</v>
      </c>
      <c r="T2540" s="211">
        <v>0.57400317655295607</v>
      </c>
      <c r="U2540" s="211">
        <v>0.42783156871329825</v>
      </c>
      <c r="V2540" s="211">
        <v>0.14509380415697409</v>
      </c>
      <c r="W2540" s="211">
        <v>0.48868566795286306</v>
      </c>
      <c r="X2540" s="211">
        <v>0.33747631406146233</v>
      </c>
      <c r="Y2540" s="211">
        <v>0.58471561321106991</v>
      </c>
      <c r="Z2540" s="211">
        <v>0.14885078655338652</v>
      </c>
      <c r="AA2540" s="212">
        <v>0.1252144480923198</v>
      </c>
    </row>
    <row r="2541" spans="1:27" x14ac:dyDescent="0.35">
      <c r="A2541" s="210" t="s">
        <v>3217</v>
      </c>
      <c r="B2541" s="217">
        <v>126.85081768394345</v>
      </c>
      <c r="C2541" s="211">
        <v>7.4555415896128463E-2</v>
      </c>
      <c r="D2541" s="211">
        <v>0.12418552299858843</v>
      </c>
      <c r="E2541" s="211">
        <v>7.1611010451707771E-2</v>
      </c>
      <c r="F2541" s="211">
        <v>0.11559761068793642</v>
      </c>
      <c r="G2541" s="211">
        <v>0.11993494614814025</v>
      </c>
      <c r="H2541" s="211">
        <v>0.11245380613343259</v>
      </c>
      <c r="I2541" s="211">
        <v>0.46046617578434368</v>
      </c>
      <c r="J2541" s="211">
        <v>0.4366441893129917</v>
      </c>
      <c r="K2541" s="211">
        <v>0.59963250704688753</v>
      </c>
      <c r="L2541" s="211">
        <v>0.26697450450712334</v>
      </c>
      <c r="M2541" s="211">
        <v>8.8791537143444246E-2</v>
      </c>
      <c r="N2541" s="211">
        <v>0.3807525522167336</v>
      </c>
      <c r="O2541" s="211">
        <v>0.64503905243967707</v>
      </c>
      <c r="P2541" s="211">
        <v>7.1638395374947983E-2</v>
      </c>
      <c r="Q2541" s="211">
        <v>7.7199828458994313E-2</v>
      </c>
      <c r="R2541" s="211">
        <v>0.45920454260561899</v>
      </c>
      <c r="S2541" s="211">
        <v>0.3276149737187864</v>
      </c>
      <c r="T2541" s="211">
        <v>0.57510560081390016</v>
      </c>
      <c r="U2541" s="211">
        <v>0.3783107420545464</v>
      </c>
      <c r="V2541" s="211">
        <v>0.12274722443677245</v>
      </c>
      <c r="W2541" s="211">
        <v>0.50917475313268068</v>
      </c>
      <c r="X2541" s="211">
        <v>0.32504587311534971</v>
      </c>
      <c r="Y2541" s="211">
        <v>0.5585557855554012</v>
      </c>
      <c r="Z2541" s="211">
        <v>0.14810818931868586</v>
      </c>
      <c r="AA2541" s="212">
        <v>0.12233696441935214</v>
      </c>
    </row>
    <row r="2542" spans="1:27" x14ac:dyDescent="0.35">
      <c r="A2542" s="210" t="s">
        <v>3218</v>
      </c>
      <c r="B2542" s="217">
        <v>118.64734216546137</v>
      </c>
      <c r="C2542" s="211">
        <v>7.485440621115208E-2</v>
      </c>
      <c r="D2542" s="211">
        <v>0.12814062692940761</v>
      </c>
      <c r="E2542" s="211">
        <v>7.5967339634777656E-2</v>
      </c>
      <c r="F2542" s="211">
        <v>0.10610579089127789</v>
      </c>
      <c r="G2542" s="211">
        <v>0.12411870642035253</v>
      </c>
      <c r="H2542" s="211">
        <v>0.10938455776441849</v>
      </c>
      <c r="I2542" s="211">
        <v>0.52164079174981948</v>
      </c>
      <c r="J2542" s="211">
        <v>0.48274809747896219</v>
      </c>
      <c r="K2542" s="211">
        <v>0.60068839430468279</v>
      </c>
      <c r="L2542" s="211">
        <v>0.27242256642208412</v>
      </c>
      <c r="M2542" s="211">
        <v>9.3891424001255455E-2</v>
      </c>
      <c r="N2542" s="211">
        <v>0.38740898380322214</v>
      </c>
      <c r="O2542" s="211">
        <v>0.66577185528831684</v>
      </c>
      <c r="P2542" s="211">
        <v>7.0487607997224117E-2</v>
      </c>
      <c r="Q2542" s="211">
        <v>6.9060566169597354E-2</v>
      </c>
      <c r="R2542" s="211">
        <v>0.41784269736066604</v>
      </c>
      <c r="S2542" s="211">
        <v>0.29100592051935753</v>
      </c>
      <c r="T2542" s="211">
        <v>0.48152553992390967</v>
      </c>
      <c r="U2542" s="211">
        <v>0.38273730795665606</v>
      </c>
      <c r="V2542" s="211">
        <v>7.7511663043341256E-2</v>
      </c>
      <c r="W2542" s="211">
        <v>0.54979298722290881</v>
      </c>
      <c r="X2542" s="211">
        <v>0.26554359690445289</v>
      </c>
      <c r="Y2542" s="211">
        <v>0.5786238125540164</v>
      </c>
      <c r="Z2542" s="211">
        <v>0.14981798299204188</v>
      </c>
      <c r="AA2542" s="212">
        <v>0.1177334036693064</v>
      </c>
    </row>
    <row r="2543" spans="1:27" x14ac:dyDescent="0.35">
      <c r="A2543" s="210" t="s">
        <v>3219</v>
      </c>
      <c r="B2543" s="217">
        <v>117.81959254201989</v>
      </c>
      <c r="C2543" s="211">
        <v>6.5183321705931066E-2</v>
      </c>
      <c r="D2543" s="211">
        <v>0.12133429843227332</v>
      </c>
      <c r="E2543" s="211">
        <v>7.8037235053924514E-2</v>
      </c>
      <c r="F2543" s="211">
        <v>9.6887074584308147E-2</v>
      </c>
      <c r="G2543" s="211">
        <v>0.1135924413472402</v>
      </c>
      <c r="H2543" s="211">
        <v>0.10633643938495627</v>
      </c>
      <c r="I2543" s="211">
        <v>0.48199632630903583</v>
      </c>
      <c r="J2543" s="211">
        <v>0.47893782465699025</v>
      </c>
      <c r="K2543" s="211">
        <v>0.55070351455471611</v>
      </c>
      <c r="L2543" s="211">
        <v>0.27124764295060949</v>
      </c>
      <c r="M2543" s="211">
        <v>0.10962180529181056</v>
      </c>
      <c r="N2543" s="211">
        <v>0.50950808371166212</v>
      </c>
      <c r="O2543" s="211">
        <v>0.72933283118742054</v>
      </c>
      <c r="P2543" s="211">
        <v>6.9813014295445883E-2</v>
      </c>
      <c r="Q2543" s="211">
        <v>4.9858736457426701E-2</v>
      </c>
      <c r="R2543" s="211">
        <v>0.44851824934145323</v>
      </c>
      <c r="S2543" s="211">
        <v>0.31040862272923642</v>
      </c>
      <c r="T2543" s="211">
        <v>0.51988935061610952</v>
      </c>
      <c r="U2543" s="211">
        <v>0.39195910306392251</v>
      </c>
      <c r="V2543" s="211">
        <v>6.0386447799035986E-2</v>
      </c>
      <c r="W2543" s="211">
        <v>0.54574836167738239</v>
      </c>
      <c r="X2543" s="211">
        <v>0.32898401112775927</v>
      </c>
      <c r="Y2543" s="211">
        <v>0.60683685394556497</v>
      </c>
      <c r="Z2543" s="211">
        <v>0.14692992910105299</v>
      </c>
      <c r="AA2543" s="212">
        <v>0.12162427496245611</v>
      </c>
    </row>
    <row r="2544" spans="1:27" x14ac:dyDescent="0.35">
      <c r="A2544" s="210" t="s">
        <v>3220</v>
      </c>
      <c r="B2544" s="217">
        <v>144.88649223534637</v>
      </c>
      <c r="C2544" s="211">
        <v>5.3098727289815323E-2</v>
      </c>
      <c r="D2544" s="211">
        <v>0.11724256583467133</v>
      </c>
      <c r="E2544" s="211">
        <v>7.822215636675578E-2</v>
      </c>
      <c r="F2544" s="211">
        <v>9.9875644726486523E-2</v>
      </c>
      <c r="G2544" s="211">
        <v>0.12067030960998691</v>
      </c>
      <c r="H2544" s="211">
        <v>0.1216185732815221</v>
      </c>
      <c r="I2544" s="211">
        <v>0.50655272654414596</v>
      </c>
      <c r="J2544" s="211">
        <v>0.46238722412698546</v>
      </c>
      <c r="K2544" s="211">
        <v>0.62438339946062604</v>
      </c>
      <c r="L2544" s="211">
        <v>0.27566864644464423</v>
      </c>
      <c r="M2544" s="211">
        <v>0.10191786236327384</v>
      </c>
      <c r="N2544" s="211">
        <v>0.55257248656564251</v>
      </c>
      <c r="O2544" s="211">
        <v>0.74937129744319531</v>
      </c>
      <c r="P2544" s="211">
        <v>7.2381568548493355E-2</v>
      </c>
      <c r="Q2544" s="211">
        <v>0.14022340177935597</v>
      </c>
      <c r="R2544" s="211">
        <v>0.42313727131042173</v>
      </c>
      <c r="S2544" s="211">
        <v>0.37590255442333675</v>
      </c>
      <c r="T2544" s="211">
        <v>0.54059728927835027</v>
      </c>
      <c r="U2544" s="211">
        <v>0.34946751641150786</v>
      </c>
      <c r="V2544" s="211">
        <v>8.9159700973830608E-2</v>
      </c>
      <c r="W2544" s="211">
        <v>0.56160973490828836</v>
      </c>
      <c r="X2544" s="211">
        <v>0.29584521374972139</v>
      </c>
      <c r="Y2544" s="211">
        <v>0.72404283617653808</v>
      </c>
      <c r="Z2544" s="211">
        <v>0.14270757611245824</v>
      </c>
      <c r="AA2544" s="212">
        <v>0.12159752676834322</v>
      </c>
    </row>
    <row r="2545" spans="1:27" x14ac:dyDescent="0.35">
      <c r="A2545" s="210" t="s">
        <v>3221</v>
      </c>
      <c r="B2545" s="217">
        <v>149.85488123244815</v>
      </c>
      <c r="C2545" s="211">
        <v>7.841470252115483E-2</v>
      </c>
      <c r="D2545" s="211">
        <v>0.1163273068898005</v>
      </c>
      <c r="E2545" s="211">
        <v>7.947717467321927E-2</v>
      </c>
      <c r="F2545" s="211">
        <v>0.10959524410433898</v>
      </c>
      <c r="G2545" s="211">
        <v>0.11973505727535462</v>
      </c>
      <c r="H2545" s="211">
        <v>0.12390094667375309</v>
      </c>
      <c r="I2545" s="211">
        <v>0.50894592528632376</v>
      </c>
      <c r="J2545" s="211">
        <v>0.46727243334559454</v>
      </c>
      <c r="K2545" s="211">
        <v>0.64782260529953151</v>
      </c>
      <c r="L2545" s="211">
        <v>0.27555292428826739</v>
      </c>
      <c r="M2545" s="211">
        <v>0.1075501958979513</v>
      </c>
      <c r="N2545" s="211">
        <v>0.33619606624047788</v>
      </c>
      <c r="O2545" s="211">
        <v>0.77885034491787186</v>
      </c>
      <c r="P2545" s="211">
        <v>7.0912887135764699E-2</v>
      </c>
      <c r="Q2545" s="211">
        <v>9.1489594486482972E-2</v>
      </c>
      <c r="R2545" s="211">
        <v>0.44220053860324537</v>
      </c>
      <c r="S2545" s="211">
        <v>0.33151005459735444</v>
      </c>
      <c r="T2545" s="211">
        <v>0.51867462697547573</v>
      </c>
      <c r="U2545" s="211">
        <v>0.4480949001555774</v>
      </c>
      <c r="V2545" s="211">
        <v>8.9616892438382043E-2</v>
      </c>
      <c r="W2545" s="211">
        <v>0.53681549885526214</v>
      </c>
      <c r="X2545" s="211">
        <v>0.26701072350104371</v>
      </c>
      <c r="Y2545" s="211">
        <v>0.70606852801020303</v>
      </c>
      <c r="Z2545" s="211">
        <v>0.14288092117854001</v>
      </c>
      <c r="AA2545" s="212">
        <v>0.11847741767201229</v>
      </c>
    </row>
    <row r="2546" spans="1:27" x14ac:dyDescent="0.35">
      <c r="A2546" s="210" t="s">
        <v>3222</v>
      </c>
      <c r="B2546" s="217">
        <v>133.15321724893167</v>
      </c>
      <c r="C2546" s="211">
        <v>5.3794684442958283E-2</v>
      </c>
      <c r="D2546" s="211">
        <v>0.12912641192425367</v>
      </c>
      <c r="E2546" s="211">
        <v>7.0127552164144596E-2</v>
      </c>
      <c r="F2546" s="211">
        <v>9.918231353268836E-2</v>
      </c>
      <c r="G2546" s="211">
        <v>0.12016707453817135</v>
      </c>
      <c r="H2546" s="211">
        <v>0.12261759802691</v>
      </c>
      <c r="I2546" s="211">
        <v>0.46095092170643476</v>
      </c>
      <c r="J2546" s="211">
        <v>0.46940711728634199</v>
      </c>
      <c r="K2546" s="211">
        <v>0.64245368127471791</v>
      </c>
      <c r="L2546" s="211">
        <v>0.27702284183626219</v>
      </c>
      <c r="M2546" s="211">
        <v>8.46425106059564E-2</v>
      </c>
      <c r="N2546" s="211">
        <v>0.47163896435112029</v>
      </c>
      <c r="O2546" s="211">
        <v>0.71754352458875703</v>
      </c>
      <c r="P2546" s="211">
        <v>6.1726324146384397E-2</v>
      </c>
      <c r="Q2546" s="211">
        <v>7.8609070345955726E-2</v>
      </c>
      <c r="R2546" s="211">
        <v>0.44929297664334261</v>
      </c>
      <c r="S2546" s="211">
        <v>0.33158850235740178</v>
      </c>
      <c r="T2546" s="211">
        <v>0.48928131500921301</v>
      </c>
      <c r="U2546" s="211">
        <v>0.41738338938701813</v>
      </c>
      <c r="V2546" s="211">
        <v>0.12174043199989654</v>
      </c>
      <c r="W2546" s="211">
        <v>0.5211588477826391</v>
      </c>
      <c r="X2546" s="211">
        <v>0.32144120201052118</v>
      </c>
      <c r="Y2546" s="211">
        <v>0.67033415918483363</v>
      </c>
      <c r="Z2546" s="211">
        <v>0.14592241910349374</v>
      </c>
      <c r="AA2546" s="212">
        <v>0.11890005533176279</v>
      </c>
    </row>
    <row r="2547" spans="1:27" x14ac:dyDescent="0.35">
      <c r="A2547" s="210" t="s">
        <v>3223</v>
      </c>
      <c r="B2547" s="217">
        <v>142.89365351923055</v>
      </c>
      <c r="C2547" s="211">
        <v>6.7000302052892938E-2</v>
      </c>
      <c r="D2547" s="211">
        <v>0.1270011301061777</v>
      </c>
      <c r="E2547" s="211">
        <v>7.8191529076429858E-2</v>
      </c>
      <c r="F2547" s="211">
        <v>9.0141882799361001E-2</v>
      </c>
      <c r="G2547" s="211">
        <v>0.12189076197880902</v>
      </c>
      <c r="H2547" s="211">
        <v>0.12449652334512867</v>
      </c>
      <c r="I2547" s="211">
        <v>0.46669124312078331</v>
      </c>
      <c r="J2547" s="211">
        <v>0.43491270515318098</v>
      </c>
      <c r="K2547" s="211">
        <v>0.51283792538208139</v>
      </c>
      <c r="L2547" s="211">
        <v>0.27603499982049867</v>
      </c>
      <c r="M2547" s="211">
        <v>9.3494698832124939E-2</v>
      </c>
      <c r="N2547" s="211">
        <v>0.33989835314524286</v>
      </c>
      <c r="O2547" s="211">
        <v>0.74044889037844375</v>
      </c>
      <c r="P2547" s="211">
        <v>6.9513361367735574E-2</v>
      </c>
      <c r="Q2547" s="211">
        <v>0.15191762839358311</v>
      </c>
      <c r="R2547" s="211">
        <v>0.46432932462293364</v>
      </c>
      <c r="S2547" s="211">
        <v>0.33577222771470366</v>
      </c>
      <c r="T2547" s="211">
        <v>0.47002367437673614</v>
      </c>
      <c r="U2547" s="211">
        <v>0.47475309881975336</v>
      </c>
      <c r="V2547" s="211">
        <v>0.12868170282581609</v>
      </c>
      <c r="W2547" s="211">
        <v>0.60352710825204703</v>
      </c>
      <c r="X2547" s="211">
        <v>0.32380126175605262</v>
      </c>
      <c r="Y2547" s="211">
        <v>0.66901466286377331</v>
      </c>
      <c r="Z2547" s="211">
        <v>0.14627142433787127</v>
      </c>
      <c r="AA2547" s="212">
        <v>0.12255857351866836</v>
      </c>
    </row>
    <row r="2548" spans="1:27" x14ac:dyDescent="0.35">
      <c r="A2548" s="210" t="s">
        <v>3224</v>
      </c>
      <c r="B2548" s="217">
        <v>159.49887860010278</v>
      </c>
      <c r="C2548" s="211">
        <v>5.30373193515708E-2</v>
      </c>
      <c r="D2548" s="211">
        <v>0.12885662683054822</v>
      </c>
      <c r="E2548" s="211">
        <v>8.1490773132463057E-2</v>
      </c>
      <c r="F2548" s="211">
        <v>0.1220658203015938</v>
      </c>
      <c r="G2548" s="211">
        <v>0.11742851709867028</v>
      </c>
      <c r="H2548" s="211">
        <v>0.1204542766980814</v>
      </c>
      <c r="I2548" s="211">
        <v>0.52597053204865185</v>
      </c>
      <c r="J2548" s="211">
        <v>0.41725302936646913</v>
      </c>
      <c r="K2548" s="211">
        <v>0.58478191088442744</v>
      </c>
      <c r="L2548" s="211">
        <v>0.27301679828862085</v>
      </c>
      <c r="M2548" s="211">
        <v>8.6869412693677081E-2</v>
      </c>
      <c r="N2548" s="211">
        <v>0.49613369352702569</v>
      </c>
      <c r="O2548" s="211">
        <v>0.58811357871578462</v>
      </c>
      <c r="P2548" s="211">
        <v>6.9468268742144568E-2</v>
      </c>
      <c r="Q2548" s="211">
        <v>4.6906685023280797E-2</v>
      </c>
      <c r="R2548" s="211">
        <v>0.47598497449200733</v>
      </c>
      <c r="S2548" s="211">
        <v>0.27219600550559525</v>
      </c>
      <c r="T2548" s="211">
        <v>0.49578293100002285</v>
      </c>
      <c r="U2548" s="211">
        <v>0.53041508995172659</v>
      </c>
      <c r="V2548" s="211">
        <v>0.13661196617318694</v>
      </c>
      <c r="W2548" s="211">
        <v>0.52662613748296405</v>
      </c>
      <c r="X2548" s="211">
        <v>0.33225551546328413</v>
      </c>
      <c r="Y2548" s="211">
        <v>0.66178959065323129</v>
      </c>
      <c r="Z2548" s="211">
        <v>0.14972582954168726</v>
      </c>
      <c r="AA2548" s="212">
        <v>0.11893235397781102</v>
      </c>
    </row>
    <row r="2549" spans="1:27" x14ac:dyDescent="0.35">
      <c r="A2549" s="210" t="s">
        <v>3225</v>
      </c>
      <c r="B2549" s="217">
        <v>105.05565778582125</v>
      </c>
      <c r="C2549" s="211">
        <v>5.7440648752773535E-2</v>
      </c>
      <c r="D2549" s="211">
        <v>0.12344970181574465</v>
      </c>
      <c r="E2549" s="211">
        <v>7.2155289253638843E-2</v>
      </c>
      <c r="F2549" s="211">
        <v>8.6141181415082049E-2</v>
      </c>
      <c r="G2549" s="211">
        <v>0.12511206363894031</v>
      </c>
      <c r="H2549" s="211">
        <v>0.12032224762693966</v>
      </c>
      <c r="I2549" s="211">
        <v>0.44144284856877924</v>
      </c>
      <c r="J2549" s="211">
        <v>0.48205866223550192</v>
      </c>
      <c r="K2549" s="211">
        <v>0.57059069340109281</v>
      </c>
      <c r="L2549" s="211">
        <v>0.27208033192139952</v>
      </c>
      <c r="M2549" s="211">
        <v>9.7830521617870064E-2</v>
      </c>
      <c r="N2549" s="211">
        <v>0.44240092715957247</v>
      </c>
      <c r="O2549" s="211">
        <v>0.65757364118235606</v>
      </c>
      <c r="P2549" s="211">
        <v>6.151909765389179E-2</v>
      </c>
      <c r="Q2549" s="211">
        <v>7.6709456616664048E-2</v>
      </c>
      <c r="R2549" s="211">
        <v>0.46196670343421081</v>
      </c>
      <c r="S2549" s="211">
        <v>0.28915582304053405</v>
      </c>
      <c r="T2549" s="211">
        <v>0.55495701908624406</v>
      </c>
      <c r="U2549" s="211">
        <v>0.37736058652509114</v>
      </c>
      <c r="V2549" s="211">
        <v>6.4446621240159846E-2</v>
      </c>
      <c r="W2549" s="211">
        <v>0.4763172949215333</v>
      </c>
      <c r="X2549" s="211">
        <v>0.30429358274786922</v>
      </c>
      <c r="Y2549" s="211">
        <v>0.65496140716921414</v>
      </c>
      <c r="Z2549" s="211">
        <v>0.149775393026672</v>
      </c>
      <c r="AA2549" s="212">
        <v>0.1214773547669088</v>
      </c>
    </row>
    <row r="2550" spans="1:27" x14ac:dyDescent="0.35">
      <c r="A2550" s="210" t="s">
        <v>3226</v>
      </c>
      <c r="B2550" s="217">
        <v>128.06625368955108</v>
      </c>
      <c r="C2550" s="211">
        <v>6.091262693273905E-2</v>
      </c>
      <c r="D2550" s="211">
        <v>0.12800964347570737</v>
      </c>
      <c r="E2550" s="211">
        <v>7.975341453679205E-2</v>
      </c>
      <c r="F2550" s="211">
        <v>8.7380115491535765E-2</v>
      </c>
      <c r="G2550" s="211">
        <v>0.12136272495247188</v>
      </c>
      <c r="H2550" s="211">
        <v>0.12506472384345729</v>
      </c>
      <c r="I2550" s="211">
        <v>0.51864840375223076</v>
      </c>
      <c r="J2550" s="211">
        <v>0.43279981958382246</v>
      </c>
      <c r="K2550" s="211">
        <v>0.63260381794066567</v>
      </c>
      <c r="L2550" s="211">
        <v>0.27659474559048652</v>
      </c>
      <c r="M2550" s="211">
        <v>9.7637225199894873E-2</v>
      </c>
      <c r="N2550" s="211">
        <v>0.51542928419985368</v>
      </c>
      <c r="O2550" s="211">
        <v>0.72227257040262438</v>
      </c>
      <c r="P2550" s="211">
        <v>6.7446649801527314E-2</v>
      </c>
      <c r="Q2550" s="211">
        <v>7.7392390447911408E-2</v>
      </c>
      <c r="R2550" s="211">
        <v>0.43398192924688878</v>
      </c>
      <c r="S2550" s="211">
        <v>0.30850543107322304</v>
      </c>
      <c r="T2550" s="211">
        <v>0.60153911933846982</v>
      </c>
      <c r="U2550" s="211">
        <v>0.35417503081072671</v>
      </c>
      <c r="V2550" s="211">
        <v>6.7796673245821171E-2</v>
      </c>
      <c r="W2550" s="211">
        <v>0.5480509312997589</v>
      </c>
      <c r="X2550" s="211">
        <v>0.32059874433922114</v>
      </c>
      <c r="Y2550" s="211">
        <v>0.63254595971545302</v>
      </c>
      <c r="Z2550" s="211">
        <v>0.14695147545238307</v>
      </c>
      <c r="AA2550" s="212">
        <v>0.11781058649152761</v>
      </c>
    </row>
    <row r="2551" spans="1:27" x14ac:dyDescent="0.35">
      <c r="A2551" s="210" t="s">
        <v>3227</v>
      </c>
      <c r="B2551" s="217">
        <v>118.61116664614785</v>
      </c>
      <c r="C2551" s="211">
        <v>5.6257017489385504E-2</v>
      </c>
      <c r="D2551" s="211">
        <v>0.12221646799479383</v>
      </c>
      <c r="E2551" s="211">
        <v>6.8239423945105446E-2</v>
      </c>
      <c r="F2551" s="211">
        <v>0.10876745155840442</v>
      </c>
      <c r="G2551" s="211">
        <v>0.12199376023106143</v>
      </c>
      <c r="H2551" s="211">
        <v>0.12731967440545999</v>
      </c>
      <c r="I2551" s="211">
        <v>0.51999778005364217</v>
      </c>
      <c r="J2551" s="211">
        <v>0.44148489411928687</v>
      </c>
      <c r="K2551" s="211">
        <v>0.5541469455169028</v>
      </c>
      <c r="L2551" s="211">
        <v>0.27006907016909748</v>
      </c>
      <c r="M2551" s="211">
        <v>8.1712473415497602E-2</v>
      </c>
      <c r="N2551" s="211">
        <v>0.43392173463491601</v>
      </c>
      <c r="O2551" s="211">
        <v>0.65575214728432996</v>
      </c>
      <c r="P2551" s="211">
        <v>6.4579404265086682E-2</v>
      </c>
      <c r="Q2551" s="211">
        <v>5.6869451449752736E-2</v>
      </c>
      <c r="R2551" s="211">
        <v>0.35513532044769286</v>
      </c>
      <c r="S2551" s="211">
        <v>0.38012569443325839</v>
      </c>
      <c r="T2551" s="211">
        <v>0.56543206758702913</v>
      </c>
      <c r="U2551" s="211">
        <v>0.48523037956457749</v>
      </c>
      <c r="V2551" s="211">
        <v>8.908164211684666E-2</v>
      </c>
      <c r="W2551" s="211">
        <v>0.5899302087653352</v>
      </c>
      <c r="X2551" s="211">
        <v>0.29279625113610941</v>
      </c>
      <c r="Y2551" s="211">
        <v>0.64424591019279021</v>
      </c>
      <c r="Z2551" s="211">
        <v>0.14556667534282328</v>
      </c>
      <c r="AA2551" s="212">
        <v>0.11832630974101153</v>
      </c>
    </row>
    <row r="2552" spans="1:27" x14ac:dyDescent="0.35">
      <c r="A2552" s="210" t="s">
        <v>3228</v>
      </c>
      <c r="B2552" s="217">
        <v>127.87952105909984</v>
      </c>
      <c r="C2552" s="211">
        <v>6.5205839714779806E-2</v>
      </c>
      <c r="D2552" s="211">
        <v>0.12238719408849838</v>
      </c>
      <c r="E2552" s="211">
        <v>7.9203644791217692E-2</v>
      </c>
      <c r="F2552" s="211">
        <v>8.8223492592965608E-2</v>
      </c>
      <c r="G2552" s="211">
        <v>0.12691759841568284</v>
      </c>
      <c r="H2552" s="211">
        <v>0.11737075499643723</v>
      </c>
      <c r="I2552" s="211">
        <v>0.44099203997082537</v>
      </c>
      <c r="J2552" s="211">
        <v>0.42008480806737047</v>
      </c>
      <c r="K2552" s="211">
        <v>0.61052152021687178</v>
      </c>
      <c r="L2552" s="211">
        <v>0.2709118080298506</v>
      </c>
      <c r="M2552" s="211">
        <v>9.3569937242696591E-2</v>
      </c>
      <c r="N2552" s="211">
        <v>0.40611148621254678</v>
      </c>
      <c r="O2552" s="211">
        <v>0.6781205295450925</v>
      </c>
      <c r="P2552" s="211">
        <v>7.343437741254677E-2</v>
      </c>
      <c r="Q2552" s="211">
        <v>0.10043526582372091</v>
      </c>
      <c r="R2552" s="211">
        <v>0.37048798503028924</v>
      </c>
      <c r="S2552" s="211">
        <v>0.31519615099277476</v>
      </c>
      <c r="T2552" s="211">
        <v>0.56037763795758833</v>
      </c>
      <c r="U2552" s="211">
        <v>0.47115967177393514</v>
      </c>
      <c r="V2552" s="211">
        <v>6.3802614875473534E-2</v>
      </c>
      <c r="W2552" s="211">
        <v>0.63709850912535682</v>
      </c>
      <c r="X2552" s="211">
        <v>0.31124670490600326</v>
      </c>
      <c r="Y2552" s="211">
        <v>0.65182252287069031</v>
      </c>
      <c r="Z2552" s="211">
        <v>0.14636153318920286</v>
      </c>
      <c r="AA2552" s="212">
        <v>0.12085200398407925</v>
      </c>
    </row>
    <row r="2553" spans="1:27" x14ac:dyDescent="0.35">
      <c r="A2553" s="210" t="s">
        <v>3229</v>
      </c>
      <c r="B2553" s="217">
        <v>172.74319784323546</v>
      </c>
      <c r="C2553" s="211">
        <v>6.6075921975212698E-2</v>
      </c>
      <c r="D2553" s="211">
        <v>0.11715549268103519</v>
      </c>
      <c r="E2553" s="211">
        <v>7.7792299456640054E-2</v>
      </c>
      <c r="F2553" s="211">
        <v>0.11759452733529391</v>
      </c>
      <c r="G2553" s="211">
        <v>0.12492121230131666</v>
      </c>
      <c r="H2553" s="211">
        <v>0.11676544224682123</v>
      </c>
      <c r="I2553" s="211">
        <v>0.50736780385604918</v>
      </c>
      <c r="J2553" s="211">
        <v>0.45417291663069159</v>
      </c>
      <c r="K2553" s="211">
        <v>0.61286588019095944</v>
      </c>
      <c r="L2553" s="211">
        <v>0.26906956784554298</v>
      </c>
      <c r="M2553" s="211">
        <v>8.3596206420712818E-2</v>
      </c>
      <c r="N2553" s="211">
        <v>0.39029845770438132</v>
      </c>
      <c r="O2553" s="211">
        <v>0.66429171646607355</v>
      </c>
      <c r="P2553" s="211">
        <v>7.0927387673872841E-2</v>
      </c>
      <c r="Q2553" s="211">
        <v>7.84260733241533E-2</v>
      </c>
      <c r="R2553" s="211">
        <v>0.41408138258189442</v>
      </c>
      <c r="S2553" s="211">
        <v>0.26854817355131472</v>
      </c>
      <c r="T2553" s="211">
        <v>0.5492051710354845</v>
      </c>
      <c r="U2553" s="211">
        <v>0.48119615955537864</v>
      </c>
      <c r="V2553" s="211">
        <v>0.17581113848585389</v>
      </c>
      <c r="W2553" s="211">
        <v>0.56287252121735698</v>
      </c>
      <c r="X2553" s="211">
        <v>0.33092006035216937</v>
      </c>
      <c r="Y2553" s="211">
        <v>0.64067335254276059</v>
      </c>
      <c r="Z2553" s="211">
        <v>0.14506050218938107</v>
      </c>
      <c r="AA2553" s="212">
        <v>0.11778957092999989</v>
      </c>
    </row>
    <row r="2554" spans="1:27" x14ac:dyDescent="0.35">
      <c r="A2554" s="210" t="s">
        <v>3230</v>
      </c>
      <c r="B2554" s="217">
        <v>139.40557887599169</v>
      </c>
      <c r="C2554" s="211">
        <v>5.8810134649574332E-2</v>
      </c>
      <c r="D2554" s="211">
        <v>0.12420337120245341</v>
      </c>
      <c r="E2554" s="211">
        <v>7.905511058526922E-2</v>
      </c>
      <c r="F2554" s="211">
        <v>9.6108710839058115E-2</v>
      </c>
      <c r="G2554" s="211">
        <v>0.11834214649705437</v>
      </c>
      <c r="H2554" s="211">
        <v>0.11939147210814866</v>
      </c>
      <c r="I2554" s="211">
        <v>0.48894671799445422</v>
      </c>
      <c r="J2554" s="211">
        <v>0.44091330046963984</v>
      </c>
      <c r="K2554" s="211">
        <v>0.59694712055542176</v>
      </c>
      <c r="L2554" s="211">
        <v>0.27583923365420271</v>
      </c>
      <c r="M2554" s="211">
        <v>0.10763763166700412</v>
      </c>
      <c r="N2554" s="211">
        <v>0.40064815319001318</v>
      </c>
      <c r="O2554" s="211">
        <v>0.6053407143871089</v>
      </c>
      <c r="P2554" s="211">
        <v>7.1538755343789534E-2</v>
      </c>
      <c r="Q2554" s="211">
        <v>0.12818636735083289</v>
      </c>
      <c r="R2554" s="211">
        <v>0.42256628980227018</v>
      </c>
      <c r="S2554" s="211">
        <v>0.28207301977868349</v>
      </c>
      <c r="T2554" s="211">
        <v>0.51418495699490707</v>
      </c>
      <c r="U2554" s="211">
        <v>0.31977773187839881</v>
      </c>
      <c r="V2554" s="211">
        <v>0.10319847328837056</v>
      </c>
      <c r="W2554" s="211">
        <v>0.54185547509831</v>
      </c>
      <c r="X2554" s="211">
        <v>0.26323709459414318</v>
      </c>
      <c r="Y2554" s="211">
        <v>0.62554610382904208</v>
      </c>
      <c r="Z2554" s="211">
        <v>0.14162044472305976</v>
      </c>
      <c r="AA2554" s="212">
        <v>0.11413850796440339</v>
      </c>
    </row>
    <row r="2555" spans="1:27" x14ac:dyDescent="0.35">
      <c r="A2555" s="210" t="s">
        <v>3231</v>
      </c>
      <c r="B2555" s="217">
        <v>162.81632058904617</v>
      </c>
      <c r="C2555" s="211">
        <v>6.4649458075497213E-2</v>
      </c>
      <c r="D2555" s="211">
        <v>0.11539634428617815</v>
      </c>
      <c r="E2555" s="211">
        <v>7.2037489642424832E-2</v>
      </c>
      <c r="F2555" s="211">
        <v>9.6466777759734459E-2</v>
      </c>
      <c r="G2555" s="211">
        <v>0.12447750040486708</v>
      </c>
      <c r="H2555" s="211">
        <v>0.10485156341624616</v>
      </c>
      <c r="I2555" s="211">
        <v>0.47414583940800137</v>
      </c>
      <c r="J2555" s="211">
        <v>0.40930007222176978</v>
      </c>
      <c r="K2555" s="211">
        <v>0.59077907828629495</v>
      </c>
      <c r="L2555" s="211">
        <v>0.2771712893106878</v>
      </c>
      <c r="M2555" s="211">
        <v>0.10494451998860191</v>
      </c>
      <c r="N2555" s="211">
        <v>0.37079481043267704</v>
      </c>
      <c r="O2555" s="211">
        <v>0.60465101439440161</v>
      </c>
      <c r="P2555" s="211">
        <v>6.7152199396035631E-2</v>
      </c>
      <c r="Q2555" s="211">
        <v>0.15292317492598823</v>
      </c>
      <c r="R2555" s="211">
        <v>0.48995165374660798</v>
      </c>
      <c r="S2555" s="211">
        <v>0.34373096747830345</v>
      </c>
      <c r="T2555" s="211">
        <v>0.54161702747768614</v>
      </c>
      <c r="U2555" s="211">
        <v>0.48766969196414828</v>
      </c>
      <c r="V2555" s="211">
        <v>0.13136148436836886</v>
      </c>
      <c r="W2555" s="211">
        <v>0.52406951684349845</v>
      </c>
      <c r="X2555" s="211">
        <v>0.30854064001730724</v>
      </c>
      <c r="Y2555" s="211">
        <v>0.73264847763270835</v>
      </c>
      <c r="Z2555" s="211">
        <v>0.14161108277904624</v>
      </c>
      <c r="AA2555" s="212">
        <v>0.11932129513323816</v>
      </c>
    </row>
    <row r="2556" spans="1:27" x14ac:dyDescent="0.35">
      <c r="A2556" s="210" t="s">
        <v>3232</v>
      </c>
      <c r="B2556" s="217">
        <v>161.89007557768124</v>
      </c>
      <c r="C2556" s="211">
        <v>7.2965470821155121E-2</v>
      </c>
      <c r="D2556" s="211">
        <v>0.12249247487464809</v>
      </c>
      <c r="E2556" s="211">
        <v>7.9951226990745777E-2</v>
      </c>
      <c r="F2556" s="211">
        <v>8.6016150012201115E-2</v>
      </c>
      <c r="G2556" s="211">
        <v>0.11953949349090952</v>
      </c>
      <c r="H2556" s="211">
        <v>0.10534378218935864</v>
      </c>
      <c r="I2556" s="211">
        <v>0.48363813869729544</v>
      </c>
      <c r="J2556" s="211">
        <v>0.45459491585128714</v>
      </c>
      <c r="K2556" s="211">
        <v>0.62016348974084423</v>
      </c>
      <c r="L2556" s="211">
        <v>0.27483342902494357</v>
      </c>
      <c r="M2556" s="211">
        <v>0.10391446906935825</v>
      </c>
      <c r="N2556" s="211">
        <v>0.36157339995516524</v>
      </c>
      <c r="O2556" s="211">
        <v>0.55211516958754248</v>
      </c>
      <c r="P2556" s="211">
        <v>7.2120344260670127E-2</v>
      </c>
      <c r="Q2556" s="211">
        <v>8.5483860316875562E-2</v>
      </c>
      <c r="R2556" s="211">
        <v>0.45147753849603312</v>
      </c>
      <c r="S2556" s="211">
        <v>0.34329845021291472</v>
      </c>
      <c r="T2556" s="211">
        <v>0.55191336283569914</v>
      </c>
      <c r="U2556" s="211">
        <v>0.55930672864454267</v>
      </c>
      <c r="V2556" s="211">
        <v>0.12145846974887971</v>
      </c>
      <c r="W2556" s="211">
        <v>0.49755837234998357</v>
      </c>
      <c r="X2556" s="211">
        <v>0.33457326806757703</v>
      </c>
      <c r="Y2556" s="211">
        <v>0.66575012658641286</v>
      </c>
      <c r="Z2556" s="211">
        <v>0.1490012395005762</v>
      </c>
      <c r="AA2556" s="212">
        <v>0.12478346672138099</v>
      </c>
    </row>
    <row r="2557" spans="1:27" x14ac:dyDescent="0.35">
      <c r="A2557" s="210" t="s">
        <v>3233</v>
      </c>
      <c r="B2557" s="217">
        <v>135.51598746741948</v>
      </c>
      <c r="C2557" s="211">
        <v>4.6554144334141706E-2</v>
      </c>
      <c r="D2557" s="211">
        <v>0.12408474126810475</v>
      </c>
      <c r="E2557" s="211">
        <v>7.7745729700334804E-2</v>
      </c>
      <c r="F2557" s="211">
        <v>9.9449752593279914E-2</v>
      </c>
      <c r="G2557" s="211">
        <v>0.12213824302204637</v>
      </c>
      <c r="H2557" s="211">
        <v>0.12356050531171543</v>
      </c>
      <c r="I2557" s="211">
        <v>0.49298218815546135</v>
      </c>
      <c r="J2557" s="211">
        <v>0.41836338144425594</v>
      </c>
      <c r="K2557" s="211">
        <v>0.61652503726539365</v>
      </c>
      <c r="L2557" s="211">
        <v>0.26922536527929003</v>
      </c>
      <c r="M2557" s="211">
        <v>0.11630835136052989</v>
      </c>
      <c r="N2557" s="211">
        <v>0.38804007795520823</v>
      </c>
      <c r="O2557" s="211">
        <v>0.76428176172619011</v>
      </c>
      <c r="P2557" s="211">
        <v>7.1149758497355317E-2</v>
      </c>
      <c r="Q2557" s="211">
        <v>0.1342131753209343</v>
      </c>
      <c r="R2557" s="211">
        <v>0.42839574727095042</v>
      </c>
      <c r="S2557" s="211">
        <v>0.33581795336579878</v>
      </c>
      <c r="T2557" s="211">
        <v>0.57933902376005997</v>
      </c>
      <c r="U2557" s="211">
        <v>0.42074393325707554</v>
      </c>
      <c r="V2557" s="211">
        <v>6.6170218414582149E-2</v>
      </c>
      <c r="W2557" s="211">
        <v>0.54371102099904312</v>
      </c>
      <c r="X2557" s="211">
        <v>0.31195698779140579</v>
      </c>
      <c r="Y2557" s="211">
        <v>0.69878754108487307</v>
      </c>
      <c r="Z2557" s="211">
        <v>0.14790022257267771</v>
      </c>
      <c r="AA2557" s="212">
        <v>0.12139839424221521</v>
      </c>
    </row>
    <row r="2558" spans="1:27" x14ac:dyDescent="0.35">
      <c r="A2558" s="210" t="s">
        <v>3234</v>
      </c>
      <c r="B2558" s="217">
        <v>192.27725979840611</v>
      </c>
      <c r="C2558" s="211">
        <v>5.6090365052890931E-2</v>
      </c>
      <c r="D2558" s="211">
        <v>0.12762966960174055</v>
      </c>
      <c r="E2558" s="211">
        <v>8.1747291215581497E-2</v>
      </c>
      <c r="F2558" s="211">
        <v>0.10060196579560193</v>
      </c>
      <c r="G2558" s="211">
        <v>0.12387906916235146</v>
      </c>
      <c r="H2558" s="211">
        <v>0.1140431129423628</v>
      </c>
      <c r="I2558" s="211">
        <v>0.48571252161121736</v>
      </c>
      <c r="J2558" s="211">
        <v>0.40844066781476768</v>
      </c>
      <c r="K2558" s="211">
        <v>0.60477433546201309</v>
      </c>
      <c r="L2558" s="211">
        <v>0.27155390689766301</v>
      </c>
      <c r="M2558" s="211">
        <v>0.10939227602012702</v>
      </c>
      <c r="N2558" s="211">
        <v>0.43912537847217775</v>
      </c>
      <c r="O2558" s="211">
        <v>0.74038294679374195</v>
      </c>
      <c r="P2558" s="211">
        <v>6.5448786274527548E-2</v>
      </c>
      <c r="Q2558" s="211">
        <v>0.11203791622375554</v>
      </c>
      <c r="R2558" s="211">
        <v>0.43159532469763862</v>
      </c>
      <c r="S2558" s="211">
        <v>0.42806000425304885</v>
      </c>
      <c r="T2558" s="211">
        <v>0.55303617643392622</v>
      </c>
      <c r="U2558" s="211">
        <v>0.43417086248052394</v>
      </c>
      <c r="V2558" s="211">
        <v>0.17162074200722471</v>
      </c>
      <c r="W2558" s="211">
        <v>0.57974310203245516</v>
      </c>
      <c r="X2558" s="211">
        <v>0.39658215516985934</v>
      </c>
      <c r="Y2558" s="211">
        <v>0.73441582645098702</v>
      </c>
      <c r="Z2558" s="211">
        <v>0.14648872213177982</v>
      </c>
      <c r="AA2558" s="212">
        <v>0.11742288071561348</v>
      </c>
    </row>
    <row r="2559" spans="1:27" x14ac:dyDescent="0.35">
      <c r="A2559" s="210" t="s">
        <v>3235</v>
      </c>
      <c r="B2559" s="217">
        <v>126.4838392599395</v>
      </c>
      <c r="C2559" s="211">
        <v>7.8503943356581105E-2</v>
      </c>
      <c r="D2559" s="211">
        <v>0.11783171217200387</v>
      </c>
      <c r="E2559" s="211">
        <v>7.6633758711704553E-2</v>
      </c>
      <c r="F2559" s="211">
        <v>9.3111017390985207E-2</v>
      </c>
      <c r="G2559" s="211">
        <v>0.12076040646861824</v>
      </c>
      <c r="H2559" s="211">
        <v>0.11108387830555248</v>
      </c>
      <c r="I2559" s="211">
        <v>0.5117453117844375</v>
      </c>
      <c r="J2559" s="211">
        <v>0.43429279191680403</v>
      </c>
      <c r="K2559" s="211">
        <v>0.61091484938690643</v>
      </c>
      <c r="L2559" s="211">
        <v>0.27652254052577907</v>
      </c>
      <c r="M2559" s="211">
        <v>8.3140518246663797E-2</v>
      </c>
      <c r="N2559" s="211">
        <v>0.36543836515502109</v>
      </c>
      <c r="O2559" s="211">
        <v>0.72297554987937684</v>
      </c>
      <c r="P2559" s="211">
        <v>7.2617017491570207E-2</v>
      </c>
      <c r="Q2559" s="211">
        <v>5.5667896403669551E-2</v>
      </c>
      <c r="R2559" s="211">
        <v>0.41272372417874298</v>
      </c>
      <c r="S2559" s="211">
        <v>0.29257952903395779</v>
      </c>
      <c r="T2559" s="211">
        <v>0.58225506844646158</v>
      </c>
      <c r="U2559" s="211">
        <v>0.40924536063356143</v>
      </c>
      <c r="V2559" s="211">
        <v>8.0609992496891034E-2</v>
      </c>
      <c r="W2559" s="211">
        <v>0.55584051232453546</v>
      </c>
      <c r="X2559" s="211">
        <v>0.36249622731964692</v>
      </c>
      <c r="Y2559" s="211">
        <v>0.64146371073241903</v>
      </c>
      <c r="Z2559" s="211">
        <v>0.14626964000273923</v>
      </c>
      <c r="AA2559" s="212">
        <v>0.11853064815225917</v>
      </c>
    </row>
    <row r="2560" spans="1:27" x14ac:dyDescent="0.35">
      <c r="A2560" s="210" t="s">
        <v>3236</v>
      </c>
      <c r="B2560" s="217">
        <v>163.39139047250788</v>
      </c>
      <c r="C2560" s="211">
        <v>6.3338676380834652E-2</v>
      </c>
      <c r="D2560" s="211">
        <v>0.12617577537362326</v>
      </c>
      <c r="E2560" s="211">
        <v>8.1824722166202138E-2</v>
      </c>
      <c r="F2560" s="211">
        <v>8.2840807655265997E-2</v>
      </c>
      <c r="G2560" s="211">
        <v>0.12042941709579293</v>
      </c>
      <c r="H2560" s="211">
        <v>0.11537375037328639</v>
      </c>
      <c r="I2560" s="211">
        <v>0.44669303199391841</v>
      </c>
      <c r="J2560" s="211">
        <v>0.39779574333270412</v>
      </c>
      <c r="K2560" s="211">
        <v>0.59573688028516303</v>
      </c>
      <c r="L2560" s="211">
        <v>0.27693655232058101</v>
      </c>
      <c r="M2560" s="211">
        <v>0.11054826462813309</v>
      </c>
      <c r="N2560" s="211">
        <v>0.40887195486497363</v>
      </c>
      <c r="O2560" s="211">
        <v>0.66198429213946974</v>
      </c>
      <c r="P2560" s="211">
        <v>6.5388911348495407E-2</v>
      </c>
      <c r="Q2560" s="211">
        <v>5.1165632236471498E-2</v>
      </c>
      <c r="R2560" s="211">
        <v>0.44677734414399201</v>
      </c>
      <c r="S2560" s="211">
        <v>0.39070137851028225</v>
      </c>
      <c r="T2560" s="211">
        <v>0.63487431017781859</v>
      </c>
      <c r="U2560" s="211">
        <v>0.47379864713559794</v>
      </c>
      <c r="V2560" s="211">
        <v>0.15380066863007316</v>
      </c>
      <c r="W2560" s="211">
        <v>0.55776116650823437</v>
      </c>
      <c r="X2560" s="211">
        <v>0.26686476764457367</v>
      </c>
      <c r="Y2560" s="211">
        <v>0.56593003787169061</v>
      </c>
      <c r="Z2560" s="211">
        <v>0.14805114867702276</v>
      </c>
      <c r="AA2560" s="212">
        <v>0.11850399626102896</v>
      </c>
    </row>
    <row r="2561" spans="1:27" x14ac:dyDescent="0.35">
      <c r="A2561" s="210" t="s">
        <v>3237</v>
      </c>
      <c r="B2561" s="217">
        <v>130.66789279970158</v>
      </c>
      <c r="C2561" s="211">
        <v>7.4604366859557125E-2</v>
      </c>
      <c r="D2561" s="211">
        <v>0.12017457051695551</v>
      </c>
      <c r="E2561" s="211">
        <v>8.4843575176398359E-2</v>
      </c>
      <c r="F2561" s="211">
        <v>8.4226525898001572E-2</v>
      </c>
      <c r="G2561" s="211">
        <v>0.1202153997044267</v>
      </c>
      <c r="H2561" s="211">
        <v>0.11734191548914211</v>
      </c>
      <c r="I2561" s="211">
        <v>0.52856037702995562</v>
      </c>
      <c r="J2561" s="211">
        <v>0.45332678419379391</v>
      </c>
      <c r="K2561" s="211">
        <v>0.63293721288417737</v>
      </c>
      <c r="L2561" s="211">
        <v>0.27146745648791393</v>
      </c>
      <c r="M2561" s="211">
        <v>7.7465084901180106E-2</v>
      </c>
      <c r="N2561" s="211">
        <v>0.45362672383601155</v>
      </c>
      <c r="O2561" s="211">
        <v>0.66356481947236279</v>
      </c>
      <c r="P2561" s="211">
        <v>6.4975843080747081E-2</v>
      </c>
      <c r="Q2561" s="211">
        <v>0.12816763217745111</v>
      </c>
      <c r="R2561" s="211">
        <v>0.36921144475418605</v>
      </c>
      <c r="S2561" s="211">
        <v>0.30522365800071705</v>
      </c>
      <c r="T2561" s="211">
        <v>0.60642377451364071</v>
      </c>
      <c r="U2561" s="211">
        <v>0.55530443900731219</v>
      </c>
      <c r="V2561" s="211">
        <v>7.5852384892667393E-2</v>
      </c>
      <c r="W2561" s="211">
        <v>0.59487709748973749</v>
      </c>
      <c r="X2561" s="211">
        <v>0.36463972033252073</v>
      </c>
      <c r="Y2561" s="211">
        <v>0.61663009875387309</v>
      </c>
      <c r="Z2561" s="211">
        <v>0.14901070100559288</v>
      </c>
      <c r="AA2561" s="212">
        <v>0.12144737219254907</v>
      </c>
    </row>
    <row r="2562" spans="1:27" x14ac:dyDescent="0.35">
      <c r="A2562" s="210" t="s">
        <v>3238</v>
      </c>
      <c r="B2562" s="217">
        <v>141.0428655023633</v>
      </c>
      <c r="C2562" s="211">
        <v>5.7849677441412242E-2</v>
      </c>
      <c r="D2562" s="211">
        <v>0.11871501484550405</v>
      </c>
      <c r="E2562" s="211">
        <v>7.6637445991268482E-2</v>
      </c>
      <c r="F2562" s="211">
        <v>8.8924450173472003E-2</v>
      </c>
      <c r="G2562" s="211">
        <v>0.11889465106064065</v>
      </c>
      <c r="H2562" s="211">
        <v>0.10605667495415731</v>
      </c>
      <c r="I2562" s="211">
        <v>0.44791681981621723</v>
      </c>
      <c r="J2562" s="211">
        <v>0.46820640095555999</v>
      </c>
      <c r="K2562" s="211">
        <v>0.6140319249238162</v>
      </c>
      <c r="L2562" s="211">
        <v>0.27001988872437244</v>
      </c>
      <c r="M2562" s="211">
        <v>0.11579857692258202</v>
      </c>
      <c r="N2562" s="211">
        <v>0.49417005482594012</v>
      </c>
      <c r="O2562" s="211">
        <v>0.74863445519582161</v>
      </c>
      <c r="P2562" s="211">
        <v>7.3843597357369117E-2</v>
      </c>
      <c r="Q2562" s="211">
        <v>0.12728162220631203</v>
      </c>
      <c r="R2562" s="211">
        <v>0.4450011554366145</v>
      </c>
      <c r="S2562" s="211">
        <v>0.29564238359240053</v>
      </c>
      <c r="T2562" s="211">
        <v>0.51812960436373023</v>
      </c>
      <c r="U2562" s="211">
        <v>0.39587174367307798</v>
      </c>
      <c r="V2562" s="211">
        <v>7.8871589929297214E-2</v>
      </c>
      <c r="W2562" s="211">
        <v>0.48621350100922189</v>
      </c>
      <c r="X2562" s="211">
        <v>0.40913023410895377</v>
      </c>
      <c r="Y2562" s="211">
        <v>0.57378397528259717</v>
      </c>
      <c r="Z2562" s="211">
        <v>0.14436658254066415</v>
      </c>
      <c r="AA2562" s="212">
        <v>0.11904178286637783</v>
      </c>
    </row>
    <row r="2563" spans="1:27" x14ac:dyDescent="0.35">
      <c r="A2563" s="210" t="s">
        <v>3239</v>
      </c>
      <c r="B2563" s="217">
        <v>131.694764952974</v>
      </c>
      <c r="C2563" s="211">
        <v>4.8354444967229987E-2</v>
      </c>
      <c r="D2563" s="211">
        <v>0.13104918962749468</v>
      </c>
      <c r="E2563" s="211">
        <v>7.6597745461084679E-2</v>
      </c>
      <c r="F2563" s="211">
        <v>8.7302107397651638E-2</v>
      </c>
      <c r="G2563" s="211">
        <v>0.12384245765945406</v>
      </c>
      <c r="H2563" s="211">
        <v>0.10126728278025764</v>
      </c>
      <c r="I2563" s="211">
        <v>0.42942413295163773</v>
      </c>
      <c r="J2563" s="211">
        <v>0.42423010216343021</v>
      </c>
      <c r="K2563" s="211">
        <v>0.61550154365240672</v>
      </c>
      <c r="L2563" s="211">
        <v>0.27544503287190397</v>
      </c>
      <c r="M2563" s="211">
        <v>0.10802589272347891</v>
      </c>
      <c r="N2563" s="211">
        <v>0.41652280463095198</v>
      </c>
      <c r="O2563" s="211">
        <v>0.7436636766652247</v>
      </c>
      <c r="P2563" s="211">
        <v>7.3220941090359176E-2</v>
      </c>
      <c r="Q2563" s="211">
        <v>4.8535649626320974E-2</v>
      </c>
      <c r="R2563" s="211">
        <v>0.44694112373175726</v>
      </c>
      <c r="S2563" s="211">
        <v>0.32114600339190075</v>
      </c>
      <c r="T2563" s="211">
        <v>0.56732916185684756</v>
      </c>
      <c r="U2563" s="211">
        <v>0.38018781515327915</v>
      </c>
      <c r="V2563" s="211">
        <v>9.2762741952833058E-2</v>
      </c>
      <c r="W2563" s="211">
        <v>0.50845627135332994</v>
      </c>
      <c r="X2563" s="211">
        <v>0.39111903347123811</v>
      </c>
      <c r="Y2563" s="211">
        <v>0.66005890461206829</v>
      </c>
      <c r="Z2563" s="211">
        <v>0.14796250188252291</v>
      </c>
      <c r="AA2563" s="212">
        <v>0.12659610628134355</v>
      </c>
    </row>
    <row r="2564" spans="1:27" x14ac:dyDescent="0.35">
      <c r="A2564" s="210" t="s">
        <v>3240</v>
      </c>
      <c r="B2564" s="217">
        <v>115.50042944699791</v>
      </c>
      <c r="C2564" s="211">
        <v>6.2477406260588585E-2</v>
      </c>
      <c r="D2564" s="211">
        <v>0.13063085745294584</v>
      </c>
      <c r="E2564" s="211">
        <v>7.2614399021826648E-2</v>
      </c>
      <c r="F2564" s="211">
        <v>0.10709496880476985</v>
      </c>
      <c r="G2564" s="211">
        <v>0.11955981435738544</v>
      </c>
      <c r="H2564" s="211">
        <v>0.12283513216056112</v>
      </c>
      <c r="I2564" s="211">
        <v>0.44513818940785177</v>
      </c>
      <c r="J2564" s="211">
        <v>0.41445040775959796</v>
      </c>
      <c r="K2564" s="211">
        <v>0.63713690686670998</v>
      </c>
      <c r="L2564" s="211">
        <v>0.26980502600724487</v>
      </c>
      <c r="M2564" s="211">
        <v>8.9359289113515372E-2</v>
      </c>
      <c r="N2564" s="211">
        <v>0.43373156497133625</v>
      </c>
      <c r="O2564" s="211">
        <v>0.7204363636225094</v>
      </c>
      <c r="P2564" s="211">
        <v>6.1322108580943488E-2</v>
      </c>
      <c r="Q2564" s="211">
        <v>8.3462546122870657E-2</v>
      </c>
      <c r="R2564" s="211">
        <v>0.49087208022513068</v>
      </c>
      <c r="S2564" s="211">
        <v>0.30055696618609051</v>
      </c>
      <c r="T2564" s="211">
        <v>0.56426302368534087</v>
      </c>
      <c r="U2564" s="211">
        <v>0.42777479146692765</v>
      </c>
      <c r="V2564" s="211">
        <v>5.6078120168246037E-2</v>
      </c>
      <c r="W2564" s="211">
        <v>0.55655381374906987</v>
      </c>
      <c r="X2564" s="211">
        <v>0.34892089088536404</v>
      </c>
      <c r="Y2564" s="211">
        <v>0.71253728887671486</v>
      </c>
      <c r="Z2564" s="211">
        <v>0.14893713785450319</v>
      </c>
      <c r="AA2564" s="212">
        <v>0.11670083891365027</v>
      </c>
    </row>
    <row r="2565" spans="1:27" x14ac:dyDescent="0.35">
      <c r="A2565" s="210" t="s">
        <v>3241</v>
      </c>
      <c r="B2565" s="217">
        <v>128.77219782960404</v>
      </c>
      <c r="C2565" s="211">
        <v>7.4304813703890971E-2</v>
      </c>
      <c r="D2565" s="211">
        <v>0.11881487665938148</v>
      </c>
      <c r="E2565" s="211">
        <v>7.7182298707909852E-2</v>
      </c>
      <c r="F2565" s="211">
        <v>0.10313849957763173</v>
      </c>
      <c r="G2565" s="211">
        <v>0.12070723466750775</v>
      </c>
      <c r="H2565" s="211">
        <v>0.11681930751136491</v>
      </c>
      <c r="I2565" s="211">
        <v>0.51933282390743618</v>
      </c>
      <c r="J2565" s="211">
        <v>0.43244651821233154</v>
      </c>
      <c r="K2565" s="211">
        <v>0.58036886840312396</v>
      </c>
      <c r="L2565" s="211">
        <v>0.27285178254683456</v>
      </c>
      <c r="M2565" s="211">
        <v>0.10220193921022508</v>
      </c>
      <c r="N2565" s="211">
        <v>0.41153769722482442</v>
      </c>
      <c r="O2565" s="211">
        <v>0.68926225542107467</v>
      </c>
      <c r="P2565" s="211">
        <v>6.795804496534455E-2</v>
      </c>
      <c r="Q2565" s="211">
        <v>5.0805568858033223E-2</v>
      </c>
      <c r="R2565" s="211">
        <v>0.41821672429318407</v>
      </c>
      <c r="S2565" s="211">
        <v>0.43628186902604738</v>
      </c>
      <c r="T2565" s="211">
        <v>0.53600421676801269</v>
      </c>
      <c r="U2565" s="211">
        <v>0.35177679632883918</v>
      </c>
      <c r="V2565" s="211">
        <v>8.3589038790954251E-2</v>
      </c>
      <c r="W2565" s="211">
        <v>0.51664084904181895</v>
      </c>
      <c r="X2565" s="211">
        <v>0.32624824441694522</v>
      </c>
      <c r="Y2565" s="211">
        <v>0.68786858398181017</v>
      </c>
      <c r="Z2565" s="211">
        <v>0.14753109475983758</v>
      </c>
      <c r="AA2565" s="212">
        <v>0.11462819737257368</v>
      </c>
    </row>
    <row r="2566" spans="1:27" x14ac:dyDescent="0.35">
      <c r="A2566" s="210" t="s">
        <v>3242</v>
      </c>
      <c r="B2566" s="217">
        <v>159.72594703848171</v>
      </c>
      <c r="C2566" s="211">
        <v>5.6142000351412584E-2</v>
      </c>
      <c r="D2566" s="211">
        <v>0.12460338930886665</v>
      </c>
      <c r="E2566" s="211">
        <v>7.2021745232484571E-2</v>
      </c>
      <c r="F2566" s="211">
        <v>0.10967685155123867</v>
      </c>
      <c r="G2566" s="211">
        <v>0.11946953689378088</v>
      </c>
      <c r="H2566" s="211">
        <v>0.11386692206958154</v>
      </c>
      <c r="I2566" s="211">
        <v>0.49183803364642897</v>
      </c>
      <c r="J2566" s="211">
        <v>0.48904223936170482</v>
      </c>
      <c r="K2566" s="211">
        <v>0.56683968842719989</v>
      </c>
      <c r="L2566" s="211">
        <v>0.27569225471725789</v>
      </c>
      <c r="M2566" s="211">
        <v>0.10089069498023084</v>
      </c>
      <c r="N2566" s="211">
        <v>0.43413648731391191</v>
      </c>
      <c r="O2566" s="211">
        <v>0.63312381287780428</v>
      </c>
      <c r="P2566" s="211">
        <v>6.1889291610097097E-2</v>
      </c>
      <c r="Q2566" s="211">
        <v>7.5893596277625944E-2</v>
      </c>
      <c r="R2566" s="211">
        <v>0.48805252881919403</v>
      </c>
      <c r="S2566" s="211">
        <v>0.42540894056821854</v>
      </c>
      <c r="T2566" s="211">
        <v>0.53306924315275983</v>
      </c>
      <c r="U2566" s="211">
        <v>0.51353152829245163</v>
      </c>
      <c r="V2566" s="211">
        <v>0.16940978020471112</v>
      </c>
      <c r="W2566" s="211">
        <v>0.5994105036378401</v>
      </c>
      <c r="X2566" s="211">
        <v>0.27624498956284627</v>
      </c>
      <c r="Y2566" s="211">
        <v>0.60198680880749378</v>
      </c>
      <c r="Z2566" s="211">
        <v>0.14964446979228171</v>
      </c>
      <c r="AA2566" s="212">
        <v>0.11860353945007845</v>
      </c>
    </row>
    <row r="2567" spans="1:27" x14ac:dyDescent="0.35">
      <c r="A2567" s="210" t="s">
        <v>3243</v>
      </c>
      <c r="B2567" s="217">
        <v>137.26770637399574</v>
      </c>
      <c r="C2567" s="211">
        <v>5.6207605651083743E-2</v>
      </c>
      <c r="D2567" s="211">
        <v>0.12469217425591091</v>
      </c>
      <c r="E2567" s="211">
        <v>8.4628819219978321E-2</v>
      </c>
      <c r="F2567" s="211">
        <v>0.11963997109480383</v>
      </c>
      <c r="G2567" s="211">
        <v>0.12203710801323359</v>
      </c>
      <c r="H2567" s="211">
        <v>0.11791343721786657</v>
      </c>
      <c r="I2567" s="211">
        <v>0.52122717413483577</v>
      </c>
      <c r="J2567" s="211">
        <v>0.46613124841320264</v>
      </c>
      <c r="K2567" s="211">
        <v>0.527610374666583</v>
      </c>
      <c r="L2567" s="211">
        <v>0.27950492506263908</v>
      </c>
      <c r="M2567" s="211">
        <v>8.8033114457549883E-2</v>
      </c>
      <c r="N2567" s="211">
        <v>0.50338760769842272</v>
      </c>
      <c r="O2567" s="211">
        <v>0.75373241105964872</v>
      </c>
      <c r="P2567" s="211">
        <v>7.2661013255161236E-2</v>
      </c>
      <c r="Q2567" s="211">
        <v>0.11534179004000565</v>
      </c>
      <c r="R2567" s="211">
        <v>0.45566652142467662</v>
      </c>
      <c r="S2567" s="211">
        <v>0.28520918484916669</v>
      </c>
      <c r="T2567" s="211">
        <v>0.60847525165472827</v>
      </c>
      <c r="U2567" s="211">
        <v>0.36322318002838883</v>
      </c>
      <c r="V2567" s="211">
        <v>6.4551097980818956E-2</v>
      </c>
      <c r="W2567" s="211">
        <v>0.6165390592547435</v>
      </c>
      <c r="X2567" s="211">
        <v>0.28568612411130045</v>
      </c>
      <c r="Y2567" s="211">
        <v>0.61053413008117419</v>
      </c>
      <c r="Z2567" s="211">
        <v>0.14746495290704092</v>
      </c>
      <c r="AA2567" s="212">
        <v>0.11570311943955131</v>
      </c>
    </row>
    <row r="2568" spans="1:27" x14ac:dyDescent="0.35">
      <c r="A2568" s="210" t="s">
        <v>3244</v>
      </c>
      <c r="B2568" s="217">
        <v>180.2350331710999</v>
      </c>
      <c r="C2568" s="211">
        <v>6.6051411662636061E-2</v>
      </c>
      <c r="D2568" s="211">
        <v>0.12373882045713046</v>
      </c>
      <c r="E2568" s="211">
        <v>7.3811067893055735E-2</v>
      </c>
      <c r="F2568" s="211">
        <v>7.656929074715621E-2</v>
      </c>
      <c r="G2568" s="211">
        <v>0.115420875083538</v>
      </c>
      <c r="H2568" s="211">
        <v>0.11850502932953084</v>
      </c>
      <c r="I2568" s="211">
        <v>0.50411141210750032</v>
      </c>
      <c r="J2568" s="211">
        <v>0.46792569337178019</v>
      </c>
      <c r="K2568" s="211">
        <v>0.59371234271414952</v>
      </c>
      <c r="L2568" s="211">
        <v>0.27844535396192338</v>
      </c>
      <c r="M2568" s="211">
        <v>0.10012828452938581</v>
      </c>
      <c r="N2568" s="211">
        <v>0.51003194763759818</v>
      </c>
      <c r="O2568" s="211">
        <v>0.73253939712909022</v>
      </c>
      <c r="P2568" s="211">
        <v>6.9661398730665278E-2</v>
      </c>
      <c r="Q2568" s="211">
        <v>7.2699043478675118E-2</v>
      </c>
      <c r="R2568" s="211">
        <v>0.47695493271909489</v>
      </c>
      <c r="S2568" s="211">
        <v>0.34661950036207539</v>
      </c>
      <c r="T2568" s="211">
        <v>0.56663261601836457</v>
      </c>
      <c r="U2568" s="211">
        <v>0.39177091618692916</v>
      </c>
      <c r="V2568" s="211">
        <v>0.18205826780890547</v>
      </c>
      <c r="W2568" s="211">
        <v>0.57653970970123791</v>
      </c>
      <c r="X2568" s="211">
        <v>0.33951481355802648</v>
      </c>
      <c r="Y2568" s="211">
        <v>0.73354516421885818</v>
      </c>
      <c r="Z2568" s="211">
        <v>0.14106138956142161</v>
      </c>
      <c r="AA2568" s="212">
        <v>0.12054440537769859</v>
      </c>
    </row>
    <row r="2569" spans="1:27" x14ac:dyDescent="0.35">
      <c r="A2569" s="210" t="s">
        <v>3245</v>
      </c>
      <c r="B2569" s="217">
        <v>154.24505506304999</v>
      </c>
      <c r="C2569" s="211">
        <v>5.4763460669414309E-2</v>
      </c>
      <c r="D2569" s="211">
        <v>0.1217399750295861</v>
      </c>
      <c r="E2569" s="211">
        <v>6.7019570603814652E-2</v>
      </c>
      <c r="F2569" s="211">
        <v>9.3077468045060993E-2</v>
      </c>
      <c r="G2569" s="211">
        <v>0.12591120609837875</v>
      </c>
      <c r="H2569" s="211">
        <v>0.11503420218577291</v>
      </c>
      <c r="I2569" s="211">
        <v>0.48270846100886933</v>
      </c>
      <c r="J2569" s="211">
        <v>0.410109382403887</v>
      </c>
      <c r="K2569" s="211">
        <v>0.62702488635289266</v>
      </c>
      <c r="L2569" s="211">
        <v>0.2769962858897087</v>
      </c>
      <c r="M2569" s="211">
        <v>0.11697958232840774</v>
      </c>
      <c r="N2569" s="211">
        <v>0.4438134139623543</v>
      </c>
      <c r="O2569" s="211">
        <v>0.79297274063247392</v>
      </c>
      <c r="P2569" s="211">
        <v>7.0639068265217902E-2</v>
      </c>
      <c r="Q2569" s="211">
        <v>7.0299504698335222E-2</v>
      </c>
      <c r="R2569" s="211">
        <v>0.49547260194344339</v>
      </c>
      <c r="S2569" s="211">
        <v>0.28095958354960066</v>
      </c>
      <c r="T2569" s="211">
        <v>0.55033018863130689</v>
      </c>
      <c r="U2569" s="211">
        <v>0.47382553252964721</v>
      </c>
      <c r="V2569" s="211">
        <v>9.9268405953598815E-2</v>
      </c>
      <c r="W2569" s="211">
        <v>0.59476083070351204</v>
      </c>
      <c r="X2569" s="211">
        <v>0.32413012540100122</v>
      </c>
      <c r="Y2569" s="211">
        <v>0.64182278295046125</v>
      </c>
      <c r="Z2569" s="211">
        <v>0.14915186982906506</v>
      </c>
      <c r="AA2569" s="212">
        <v>0.11997936417780375</v>
      </c>
    </row>
    <row r="2570" spans="1:27" x14ac:dyDescent="0.35">
      <c r="A2570" s="210" t="s">
        <v>3246</v>
      </c>
      <c r="B2570" s="217">
        <v>146.16646461197806</v>
      </c>
      <c r="C2570" s="211">
        <v>6.6597700525240597E-2</v>
      </c>
      <c r="D2570" s="211">
        <v>0.11809407969985311</v>
      </c>
      <c r="E2570" s="211">
        <v>8.7200582440362148E-2</v>
      </c>
      <c r="F2570" s="211">
        <v>8.1276405038595609E-2</v>
      </c>
      <c r="G2570" s="211">
        <v>0.11690856172486895</v>
      </c>
      <c r="H2570" s="211">
        <v>0.1132617332462236</v>
      </c>
      <c r="I2570" s="211">
        <v>0.45749020889628444</v>
      </c>
      <c r="J2570" s="211">
        <v>0.42889551646083529</v>
      </c>
      <c r="K2570" s="211">
        <v>0.60866159185412572</v>
      </c>
      <c r="L2570" s="211">
        <v>0.2760590015033893</v>
      </c>
      <c r="M2570" s="211">
        <v>0.10486796800670269</v>
      </c>
      <c r="N2570" s="211">
        <v>0.39724085949323856</v>
      </c>
      <c r="O2570" s="211">
        <v>0.7668001134383885</v>
      </c>
      <c r="P2570" s="211">
        <v>6.7559511988158988E-2</v>
      </c>
      <c r="Q2570" s="211">
        <v>8.5848511104721303E-2</v>
      </c>
      <c r="R2570" s="211">
        <v>0.45236287873693115</v>
      </c>
      <c r="S2570" s="211">
        <v>0.27111571689733249</v>
      </c>
      <c r="T2570" s="211">
        <v>0.6006013218299715</v>
      </c>
      <c r="U2570" s="211">
        <v>0.41893119847432447</v>
      </c>
      <c r="V2570" s="211">
        <v>9.5116305507214977E-2</v>
      </c>
      <c r="W2570" s="211">
        <v>0.527520247808419</v>
      </c>
      <c r="X2570" s="211">
        <v>0.29769161519379966</v>
      </c>
      <c r="Y2570" s="211">
        <v>0.68966326335991801</v>
      </c>
      <c r="Z2570" s="211">
        <v>0.14994028304795051</v>
      </c>
      <c r="AA2570" s="212">
        <v>0.11885161068040266</v>
      </c>
    </row>
    <row r="2571" spans="1:27" x14ac:dyDescent="0.35">
      <c r="A2571" s="210" t="s">
        <v>3247</v>
      </c>
      <c r="B2571" s="217">
        <v>134.52210938234629</v>
      </c>
      <c r="C2571" s="211">
        <v>5.9937161835163288E-2</v>
      </c>
      <c r="D2571" s="211">
        <v>0.12679489240331127</v>
      </c>
      <c r="E2571" s="211">
        <v>7.7637992604806222E-2</v>
      </c>
      <c r="F2571" s="211">
        <v>0.10888501572526038</v>
      </c>
      <c r="G2571" s="211">
        <v>0.12124918412472098</v>
      </c>
      <c r="H2571" s="211">
        <v>0.11541250436602207</v>
      </c>
      <c r="I2571" s="211">
        <v>0.46889059238991848</v>
      </c>
      <c r="J2571" s="211">
        <v>0.47496264270491689</v>
      </c>
      <c r="K2571" s="211">
        <v>0.63542469966226445</v>
      </c>
      <c r="L2571" s="211">
        <v>0.27497161592978986</v>
      </c>
      <c r="M2571" s="211">
        <v>7.6830172712044037E-2</v>
      </c>
      <c r="N2571" s="211">
        <v>0.46548508917996412</v>
      </c>
      <c r="O2571" s="211">
        <v>0.63084294851649003</v>
      </c>
      <c r="P2571" s="211">
        <v>6.8391863519147472E-2</v>
      </c>
      <c r="Q2571" s="211">
        <v>6.7648892967164434E-2</v>
      </c>
      <c r="R2571" s="211">
        <v>0.37373348718226984</v>
      </c>
      <c r="S2571" s="211">
        <v>0.34162789309153152</v>
      </c>
      <c r="T2571" s="211">
        <v>0.58166454033047021</v>
      </c>
      <c r="U2571" s="211">
        <v>0.47511808073105333</v>
      </c>
      <c r="V2571" s="211">
        <v>9.1856906271753649E-2</v>
      </c>
      <c r="W2571" s="211">
        <v>0.59168804081943405</v>
      </c>
      <c r="X2571" s="211">
        <v>0.28646414773135381</v>
      </c>
      <c r="Y2571" s="211">
        <v>0.68977813970322766</v>
      </c>
      <c r="Z2571" s="211">
        <v>0.14848776672258548</v>
      </c>
      <c r="AA2571" s="212">
        <v>0.11936821718309322</v>
      </c>
    </row>
    <row r="2572" spans="1:27" x14ac:dyDescent="0.35">
      <c r="A2572" s="210" t="s">
        <v>3248</v>
      </c>
      <c r="B2572" s="217">
        <v>114.22677118818042</v>
      </c>
      <c r="C2572" s="211">
        <v>5.7370980110868136E-2</v>
      </c>
      <c r="D2572" s="211">
        <v>0.12669947101029644</v>
      </c>
      <c r="E2572" s="211">
        <v>7.3185829731488919E-2</v>
      </c>
      <c r="F2572" s="211">
        <v>0.10921992329455855</v>
      </c>
      <c r="G2572" s="211">
        <v>0.11664433872391726</v>
      </c>
      <c r="H2572" s="211">
        <v>0.10431261199012815</v>
      </c>
      <c r="I2572" s="211">
        <v>0.52155435883556567</v>
      </c>
      <c r="J2572" s="211">
        <v>0.38641775559181046</v>
      </c>
      <c r="K2572" s="211">
        <v>0.60239023907243283</v>
      </c>
      <c r="L2572" s="211">
        <v>0.27592413178822328</v>
      </c>
      <c r="M2572" s="211">
        <v>8.8879489274335199E-2</v>
      </c>
      <c r="N2572" s="211">
        <v>0.49725979240346441</v>
      </c>
      <c r="O2572" s="211">
        <v>0.58766396209690908</v>
      </c>
      <c r="P2572" s="211">
        <v>6.4846135220073903E-2</v>
      </c>
      <c r="Q2572" s="211">
        <v>4.9246183902378199E-2</v>
      </c>
      <c r="R2572" s="211">
        <v>0.39230167646694292</v>
      </c>
      <c r="S2572" s="211">
        <v>0.33262288173612908</v>
      </c>
      <c r="T2572" s="211">
        <v>0.56066333863882167</v>
      </c>
      <c r="U2572" s="211">
        <v>0.46246306815543459</v>
      </c>
      <c r="V2572" s="211">
        <v>7.1750215802487888E-2</v>
      </c>
      <c r="W2572" s="211">
        <v>0.4779851110579304</v>
      </c>
      <c r="X2572" s="211">
        <v>0.42124695024436692</v>
      </c>
      <c r="Y2572" s="211">
        <v>0.67843164170676873</v>
      </c>
      <c r="Z2572" s="211">
        <v>0.14979644755943838</v>
      </c>
      <c r="AA2572" s="212">
        <v>0.12334005732809541</v>
      </c>
    </row>
    <row r="2573" spans="1:27" x14ac:dyDescent="0.35">
      <c r="A2573" s="210" t="s">
        <v>3249</v>
      </c>
      <c r="B2573" s="217">
        <v>133.19081216257126</v>
      </c>
      <c r="C2573" s="211">
        <v>7.1386037606603475E-2</v>
      </c>
      <c r="D2573" s="211">
        <v>0.12626077387532048</v>
      </c>
      <c r="E2573" s="211">
        <v>7.5203593476204589E-2</v>
      </c>
      <c r="F2573" s="211">
        <v>6.9561438348957172E-2</v>
      </c>
      <c r="G2573" s="211">
        <v>0.11994658114831681</v>
      </c>
      <c r="H2573" s="211">
        <v>0.11917747676083659</v>
      </c>
      <c r="I2573" s="211">
        <v>0.49356335832125531</v>
      </c>
      <c r="J2573" s="211">
        <v>0.41322181495195942</v>
      </c>
      <c r="K2573" s="211">
        <v>0.64151833903452093</v>
      </c>
      <c r="L2573" s="211">
        <v>0.26816703924719459</v>
      </c>
      <c r="M2573" s="211">
        <v>0.1189151251491105</v>
      </c>
      <c r="N2573" s="211">
        <v>0.38965212836150809</v>
      </c>
      <c r="O2573" s="211">
        <v>0.54083865043411572</v>
      </c>
      <c r="P2573" s="211">
        <v>7.1756690938930584E-2</v>
      </c>
      <c r="Q2573" s="211">
        <v>6.1704097913456199E-2</v>
      </c>
      <c r="R2573" s="211">
        <v>0.4832473454255849</v>
      </c>
      <c r="S2573" s="211">
        <v>0.2716380048026229</v>
      </c>
      <c r="T2573" s="211">
        <v>0.60660754767779645</v>
      </c>
      <c r="U2573" s="211">
        <v>0.46959035988717207</v>
      </c>
      <c r="V2573" s="211">
        <v>5.3382558308961235E-2</v>
      </c>
      <c r="W2573" s="211">
        <v>0.66089210273537047</v>
      </c>
      <c r="X2573" s="211">
        <v>0.38608559364506478</v>
      </c>
      <c r="Y2573" s="211">
        <v>0.6174360382539924</v>
      </c>
      <c r="Z2573" s="211">
        <v>0.14713992728001007</v>
      </c>
      <c r="AA2573" s="212">
        <v>0.11463606833303067</v>
      </c>
    </row>
    <row r="2574" spans="1:27" x14ac:dyDescent="0.35">
      <c r="A2574" s="210" t="s">
        <v>3250</v>
      </c>
      <c r="B2574" s="217">
        <v>118.7110215563744</v>
      </c>
      <c r="C2574" s="211">
        <v>5.7001268133375263E-2</v>
      </c>
      <c r="D2574" s="211">
        <v>0.12499146820630551</v>
      </c>
      <c r="E2574" s="211">
        <v>7.6614780843218072E-2</v>
      </c>
      <c r="F2574" s="211">
        <v>7.9457541881057678E-2</v>
      </c>
      <c r="G2574" s="211">
        <v>0.1191107683790066</v>
      </c>
      <c r="H2574" s="211">
        <v>0.1026204548066682</v>
      </c>
      <c r="I2574" s="211">
        <v>0.4331271298431385</v>
      </c>
      <c r="J2574" s="211">
        <v>0.39838646084158635</v>
      </c>
      <c r="K2574" s="211">
        <v>0.59491782594275455</v>
      </c>
      <c r="L2574" s="211">
        <v>0.27189112542877764</v>
      </c>
      <c r="M2574" s="211">
        <v>0.11837849056127557</v>
      </c>
      <c r="N2574" s="211">
        <v>0.4157790913998653</v>
      </c>
      <c r="O2574" s="211">
        <v>0.54307779410632417</v>
      </c>
      <c r="P2574" s="211">
        <v>6.860164766970217E-2</v>
      </c>
      <c r="Q2574" s="211">
        <v>5.1068877222930187E-2</v>
      </c>
      <c r="R2574" s="211">
        <v>0.46836530741328036</v>
      </c>
      <c r="S2574" s="211">
        <v>0.32848805116143232</v>
      </c>
      <c r="T2574" s="211">
        <v>0.49565797923478944</v>
      </c>
      <c r="U2574" s="211">
        <v>0.39437302090444709</v>
      </c>
      <c r="V2574" s="211">
        <v>8.0674858390679394E-2</v>
      </c>
      <c r="W2574" s="211">
        <v>0.51908562131650737</v>
      </c>
      <c r="X2574" s="211">
        <v>0.34054614769404823</v>
      </c>
      <c r="Y2574" s="211">
        <v>0.66017334765583668</v>
      </c>
      <c r="Z2574" s="211">
        <v>0.14849922649363351</v>
      </c>
      <c r="AA2574" s="212">
        <v>0.1253966802580235</v>
      </c>
    </row>
    <row r="2575" spans="1:27" x14ac:dyDescent="0.35">
      <c r="A2575" s="210" t="s">
        <v>3251</v>
      </c>
      <c r="B2575" s="217">
        <v>156.826278006146</v>
      </c>
      <c r="C2575" s="211">
        <v>5.8394336621264885E-2</v>
      </c>
      <c r="D2575" s="211">
        <v>0.11866277047931073</v>
      </c>
      <c r="E2575" s="211">
        <v>7.4873565151690011E-2</v>
      </c>
      <c r="F2575" s="211">
        <v>0.10402056816815658</v>
      </c>
      <c r="G2575" s="211">
        <v>0.12112322849594948</v>
      </c>
      <c r="H2575" s="211">
        <v>0.11543153070417421</v>
      </c>
      <c r="I2575" s="211">
        <v>0.507235523065655</v>
      </c>
      <c r="J2575" s="211">
        <v>0.46666854936777152</v>
      </c>
      <c r="K2575" s="211">
        <v>0.63658700537270785</v>
      </c>
      <c r="L2575" s="211">
        <v>0.27943465099032316</v>
      </c>
      <c r="M2575" s="211">
        <v>8.3245340542736995E-2</v>
      </c>
      <c r="N2575" s="211">
        <v>0.37829506618672976</v>
      </c>
      <c r="O2575" s="211">
        <v>0.74511315305062431</v>
      </c>
      <c r="P2575" s="211">
        <v>7.1891215313125159E-2</v>
      </c>
      <c r="Q2575" s="211">
        <v>6.9782954618532886E-2</v>
      </c>
      <c r="R2575" s="211">
        <v>0.45245463943844177</v>
      </c>
      <c r="S2575" s="211">
        <v>0.31289146808887952</v>
      </c>
      <c r="T2575" s="211">
        <v>0.59750436269431129</v>
      </c>
      <c r="U2575" s="211">
        <v>0.4408946269559656</v>
      </c>
      <c r="V2575" s="211">
        <v>0.12905370871835137</v>
      </c>
      <c r="W2575" s="211">
        <v>0.59752004895521638</v>
      </c>
      <c r="X2575" s="211">
        <v>0.37417346079600972</v>
      </c>
      <c r="Y2575" s="211">
        <v>0.66550912183254696</v>
      </c>
      <c r="Z2575" s="211">
        <v>0.14761437437237909</v>
      </c>
      <c r="AA2575" s="212">
        <v>0.11744829307520831</v>
      </c>
    </row>
    <row r="2576" spans="1:27" x14ac:dyDescent="0.35">
      <c r="A2576" s="210" t="s">
        <v>3252</v>
      </c>
      <c r="B2576" s="217">
        <v>169.80767899332977</v>
      </c>
      <c r="C2576" s="211">
        <v>5.1248188856776934E-2</v>
      </c>
      <c r="D2576" s="211">
        <v>0.12099354344760251</v>
      </c>
      <c r="E2576" s="211">
        <v>7.7405316105352395E-2</v>
      </c>
      <c r="F2576" s="211">
        <v>9.6241571778809987E-2</v>
      </c>
      <c r="G2576" s="211">
        <v>0.12461191026962257</v>
      </c>
      <c r="H2576" s="211">
        <v>0.11220247317317171</v>
      </c>
      <c r="I2576" s="211">
        <v>0.52338548300168497</v>
      </c>
      <c r="J2576" s="211">
        <v>0.45592854325324528</v>
      </c>
      <c r="K2576" s="211">
        <v>0.63222097857176185</v>
      </c>
      <c r="L2576" s="211">
        <v>0.27570236818223792</v>
      </c>
      <c r="M2576" s="211">
        <v>0.10628426181584419</v>
      </c>
      <c r="N2576" s="211">
        <v>0.42458437935855786</v>
      </c>
      <c r="O2576" s="211">
        <v>0.73717236779910644</v>
      </c>
      <c r="P2576" s="211">
        <v>6.9693698099782264E-2</v>
      </c>
      <c r="Q2576" s="211">
        <v>8.2481713767531745E-2</v>
      </c>
      <c r="R2576" s="211">
        <v>0.45333618710755108</v>
      </c>
      <c r="S2576" s="211">
        <v>0.35153823520394634</v>
      </c>
      <c r="T2576" s="211">
        <v>0.55389771294097434</v>
      </c>
      <c r="U2576" s="211">
        <v>0.44445817731191262</v>
      </c>
      <c r="V2576" s="211">
        <v>0.11139295306678337</v>
      </c>
      <c r="W2576" s="211">
        <v>0.5498126950638369</v>
      </c>
      <c r="X2576" s="211">
        <v>0.26561690516048864</v>
      </c>
      <c r="Y2576" s="211">
        <v>0.6817687211535659</v>
      </c>
      <c r="Z2576" s="211">
        <v>0.14344960049898525</v>
      </c>
      <c r="AA2576" s="212">
        <v>0.11328748640679838</v>
      </c>
    </row>
    <row r="2577" spans="1:27" x14ac:dyDescent="0.35">
      <c r="A2577" s="210" t="s">
        <v>3253</v>
      </c>
      <c r="B2577" s="217">
        <v>172.29436151756167</v>
      </c>
      <c r="C2577" s="211">
        <v>6.1728415861554642E-2</v>
      </c>
      <c r="D2577" s="211">
        <v>0.12622042763079028</v>
      </c>
      <c r="E2577" s="211">
        <v>8.5982513174387667E-2</v>
      </c>
      <c r="F2577" s="211">
        <v>8.9364231869291197E-2</v>
      </c>
      <c r="G2577" s="211">
        <v>0.12043405105750592</v>
      </c>
      <c r="H2577" s="211">
        <v>0.11729108278581242</v>
      </c>
      <c r="I2577" s="211">
        <v>0.43199188187121007</v>
      </c>
      <c r="J2577" s="211">
        <v>0.38894909944407074</v>
      </c>
      <c r="K2577" s="211">
        <v>0.533861421681179</v>
      </c>
      <c r="L2577" s="211">
        <v>0.2679930674595562</v>
      </c>
      <c r="M2577" s="211">
        <v>0.11558597994517736</v>
      </c>
      <c r="N2577" s="211">
        <v>0.5503974580270613</v>
      </c>
      <c r="O2577" s="211">
        <v>0.56139341138354426</v>
      </c>
      <c r="P2577" s="211">
        <v>7.0290087265583154E-2</v>
      </c>
      <c r="Q2577" s="211">
        <v>4.5800598934524421E-2</v>
      </c>
      <c r="R2577" s="211">
        <v>0.43217700888791949</v>
      </c>
      <c r="S2577" s="211">
        <v>0.29691446077662742</v>
      </c>
      <c r="T2577" s="211">
        <v>0.53591522029780803</v>
      </c>
      <c r="U2577" s="211">
        <v>0.46506962688599901</v>
      </c>
      <c r="V2577" s="211">
        <v>0.15737065235839154</v>
      </c>
      <c r="W2577" s="211">
        <v>0.49900437886908006</v>
      </c>
      <c r="X2577" s="211">
        <v>0.39370094085123847</v>
      </c>
      <c r="Y2577" s="211">
        <v>0.65207321741583413</v>
      </c>
      <c r="Z2577" s="211">
        <v>0.14809014017819278</v>
      </c>
      <c r="AA2577" s="212">
        <v>0.12203164538477976</v>
      </c>
    </row>
    <row r="2578" spans="1:27" x14ac:dyDescent="0.35">
      <c r="A2578" s="210" t="s">
        <v>3254</v>
      </c>
      <c r="B2578" s="217">
        <v>125.07716870525992</v>
      </c>
      <c r="C2578" s="211">
        <v>7.1013516834780119E-2</v>
      </c>
      <c r="D2578" s="211">
        <v>0.1269297453689715</v>
      </c>
      <c r="E2578" s="211">
        <v>8.5139987388883523E-2</v>
      </c>
      <c r="F2578" s="211">
        <v>0.1033339617874824</v>
      </c>
      <c r="G2578" s="211">
        <v>0.12020279439196717</v>
      </c>
      <c r="H2578" s="211">
        <v>0.11289693152519305</v>
      </c>
      <c r="I2578" s="211">
        <v>0.461189749914446</v>
      </c>
      <c r="J2578" s="211">
        <v>0.42343023041255989</v>
      </c>
      <c r="K2578" s="211">
        <v>0.61482284471600601</v>
      </c>
      <c r="L2578" s="211">
        <v>0.28058575204153913</v>
      </c>
      <c r="M2578" s="211">
        <v>0.10371027705019376</v>
      </c>
      <c r="N2578" s="211">
        <v>0.51440007336459548</v>
      </c>
      <c r="O2578" s="211">
        <v>0.71810983709775278</v>
      </c>
      <c r="P2578" s="211">
        <v>6.7748249422122098E-2</v>
      </c>
      <c r="Q2578" s="211">
        <v>7.7520330250805222E-2</v>
      </c>
      <c r="R2578" s="211">
        <v>0.43809978056507254</v>
      </c>
      <c r="S2578" s="211">
        <v>0.34137610162899401</v>
      </c>
      <c r="T2578" s="211">
        <v>0.51108974353137915</v>
      </c>
      <c r="U2578" s="211">
        <v>0.44497912009430518</v>
      </c>
      <c r="V2578" s="211">
        <v>5.3430544004531053E-2</v>
      </c>
      <c r="W2578" s="211">
        <v>0.55381178084445459</v>
      </c>
      <c r="X2578" s="211">
        <v>0.33424868426336118</v>
      </c>
      <c r="Y2578" s="211">
        <v>0.6095648421191675</v>
      </c>
      <c r="Z2578" s="211">
        <v>0.14795300476555157</v>
      </c>
      <c r="AA2578" s="212">
        <v>0.11880254317203313</v>
      </c>
    </row>
    <row r="2579" spans="1:27" x14ac:dyDescent="0.35">
      <c r="A2579" s="210" t="s">
        <v>3255</v>
      </c>
      <c r="B2579" s="217">
        <v>138.79858005726854</v>
      </c>
      <c r="C2579" s="211">
        <v>5.8236769865151847E-2</v>
      </c>
      <c r="D2579" s="211">
        <v>0.13257150174316765</v>
      </c>
      <c r="E2579" s="211">
        <v>8.2897224573340852E-2</v>
      </c>
      <c r="F2579" s="211">
        <v>7.5218964761483889E-2</v>
      </c>
      <c r="G2579" s="211">
        <v>0.12064013112102823</v>
      </c>
      <c r="H2579" s="211">
        <v>0.12434531340904362</v>
      </c>
      <c r="I2579" s="211">
        <v>0.44416891838423561</v>
      </c>
      <c r="J2579" s="211">
        <v>0.42525029015230392</v>
      </c>
      <c r="K2579" s="211">
        <v>0.62916687986419739</v>
      </c>
      <c r="L2579" s="211">
        <v>0.27628705120413455</v>
      </c>
      <c r="M2579" s="211">
        <v>9.4567196319110702E-2</v>
      </c>
      <c r="N2579" s="211">
        <v>0.43403573337444357</v>
      </c>
      <c r="O2579" s="211">
        <v>0.64136668001030039</v>
      </c>
      <c r="P2579" s="211">
        <v>6.8600239336512173E-2</v>
      </c>
      <c r="Q2579" s="211">
        <v>5.5530611430001472E-2</v>
      </c>
      <c r="R2579" s="211">
        <v>0.42484857201585607</v>
      </c>
      <c r="S2579" s="211">
        <v>0.39210259726729613</v>
      </c>
      <c r="T2579" s="211">
        <v>0.54613763873577392</v>
      </c>
      <c r="U2579" s="211">
        <v>0.48912361558149775</v>
      </c>
      <c r="V2579" s="211">
        <v>8.8117439171613535E-2</v>
      </c>
      <c r="W2579" s="211">
        <v>0.54914160206618079</v>
      </c>
      <c r="X2579" s="211">
        <v>0.3671773583063026</v>
      </c>
      <c r="Y2579" s="211">
        <v>0.61854440599955696</v>
      </c>
      <c r="Z2579" s="211">
        <v>0.14821326998385653</v>
      </c>
      <c r="AA2579" s="212">
        <v>0.11821069908194672</v>
      </c>
    </row>
    <row r="2580" spans="1:27" x14ac:dyDescent="0.35">
      <c r="A2580" s="210" t="s">
        <v>3256</v>
      </c>
      <c r="B2580" s="217">
        <v>130.21249088486141</v>
      </c>
      <c r="C2580" s="211">
        <v>7.0906748956549137E-2</v>
      </c>
      <c r="D2580" s="211">
        <v>0.1189247905206666</v>
      </c>
      <c r="E2580" s="211">
        <v>8.2760593200789073E-2</v>
      </c>
      <c r="F2580" s="211">
        <v>0.10695153673172345</v>
      </c>
      <c r="G2580" s="211">
        <v>0.12017752908483362</v>
      </c>
      <c r="H2580" s="211">
        <v>0.11659430393431794</v>
      </c>
      <c r="I2580" s="211">
        <v>0.45628085601120233</v>
      </c>
      <c r="J2580" s="211">
        <v>0.44673987690209865</v>
      </c>
      <c r="K2580" s="211">
        <v>0.5515220541799094</v>
      </c>
      <c r="L2580" s="211">
        <v>0.2758741360202443</v>
      </c>
      <c r="M2580" s="211">
        <v>0.10939606188314688</v>
      </c>
      <c r="N2580" s="211">
        <v>0.41286354839784684</v>
      </c>
      <c r="O2580" s="211">
        <v>0.6997291485369852</v>
      </c>
      <c r="P2580" s="211">
        <v>6.7615653989027871E-2</v>
      </c>
      <c r="Q2580" s="211">
        <v>5.8651972477158587E-2</v>
      </c>
      <c r="R2580" s="211">
        <v>0.44252553579996706</v>
      </c>
      <c r="S2580" s="211">
        <v>0.29530291776117595</v>
      </c>
      <c r="T2580" s="211">
        <v>0.51031541487869825</v>
      </c>
      <c r="U2580" s="211">
        <v>0.41467056944343422</v>
      </c>
      <c r="V2580" s="211">
        <v>9.204184598401724E-2</v>
      </c>
      <c r="W2580" s="211">
        <v>0.56357002576088733</v>
      </c>
      <c r="X2580" s="211">
        <v>0.29235904923086786</v>
      </c>
      <c r="Y2580" s="211">
        <v>0.56932966014348174</v>
      </c>
      <c r="Z2580" s="211">
        <v>0.14801494790555203</v>
      </c>
      <c r="AA2580" s="212">
        <v>0.11641340330083921</v>
      </c>
    </row>
    <row r="2581" spans="1:27" x14ac:dyDescent="0.35">
      <c r="A2581" s="210" t="s">
        <v>3257</v>
      </c>
      <c r="B2581" s="217">
        <v>136.79781703667899</v>
      </c>
      <c r="C2581" s="211">
        <v>6.9793605013723753E-2</v>
      </c>
      <c r="D2581" s="211">
        <v>0.11956435709884397</v>
      </c>
      <c r="E2581" s="211">
        <v>7.2320736420736609E-2</v>
      </c>
      <c r="F2581" s="211">
        <v>0.12234419912786042</v>
      </c>
      <c r="G2581" s="211">
        <v>0.11439848660911184</v>
      </c>
      <c r="H2581" s="211">
        <v>0.12512200426428161</v>
      </c>
      <c r="I2581" s="211">
        <v>0.49834850552042642</v>
      </c>
      <c r="J2581" s="211">
        <v>0.45871284996341732</v>
      </c>
      <c r="K2581" s="211">
        <v>0.62704611950580857</v>
      </c>
      <c r="L2581" s="211">
        <v>0.27923687313138068</v>
      </c>
      <c r="M2581" s="211">
        <v>0.10030338354272667</v>
      </c>
      <c r="N2581" s="211">
        <v>0.48057462044176436</v>
      </c>
      <c r="O2581" s="211">
        <v>0.59896026955548587</v>
      </c>
      <c r="P2581" s="211">
        <v>6.9606635634686637E-2</v>
      </c>
      <c r="Q2581" s="211">
        <v>0.1194684340798249</v>
      </c>
      <c r="R2581" s="211">
        <v>0.39741392652178953</v>
      </c>
      <c r="S2581" s="211">
        <v>0.31900190946320239</v>
      </c>
      <c r="T2581" s="211">
        <v>0.54169521516482655</v>
      </c>
      <c r="U2581" s="211">
        <v>0.40867532329387368</v>
      </c>
      <c r="V2581" s="211">
        <v>0.12849423930387227</v>
      </c>
      <c r="W2581" s="211">
        <v>0.54253749774770088</v>
      </c>
      <c r="X2581" s="211">
        <v>0.34614986606902037</v>
      </c>
      <c r="Y2581" s="211">
        <v>0.51562630424672362</v>
      </c>
      <c r="Z2581" s="211">
        <v>0.14763457063049631</v>
      </c>
      <c r="AA2581" s="212">
        <v>0.12145813326754887</v>
      </c>
    </row>
    <row r="2582" spans="1:27" x14ac:dyDescent="0.35">
      <c r="A2582" s="210" t="s">
        <v>3258</v>
      </c>
      <c r="B2582" s="217">
        <v>138.1424801900927</v>
      </c>
      <c r="C2582" s="211">
        <v>8.3963726283921875E-2</v>
      </c>
      <c r="D2582" s="211">
        <v>0.12180086305128258</v>
      </c>
      <c r="E2582" s="211">
        <v>7.7233912995310294E-2</v>
      </c>
      <c r="F2582" s="211">
        <v>8.8086908376055317E-2</v>
      </c>
      <c r="G2582" s="211">
        <v>0.12379849461094038</v>
      </c>
      <c r="H2582" s="211">
        <v>0.11535756079201853</v>
      </c>
      <c r="I2582" s="211">
        <v>0.50579411884985437</v>
      </c>
      <c r="J2582" s="211">
        <v>0.44676762879422172</v>
      </c>
      <c r="K2582" s="211">
        <v>0.60289037218891084</v>
      </c>
      <c r="L2582" s="211">
        <v>0.27808457183978719</v>
      </c>
      <c r="M2582" s="211">
        <v>0.10961100327521699</v>
      </c>
      <c r="N2582" s="211">
        <v>0.33754418895509186</v>
      </c>
      <c r="O2582" s="211">
        <v>0.69626709383608787</v>
      </c>
      <c r="P2582" s="211">
        <v>6.8422365312497929E-2</v>
      </c>
      <c r="Q2582" s="211">
        <v>4.636259900091344E-2</v>
      </c>
      <c r="R2582" s="211">
        <v>0.37599534361033665</v>
      </c>
      <c r="S2582" s="211">
        <v>0.31344956614933184</v>
      </c>
      <c r="T2582" s="211">
        <v>0.52356007819201655</v>
      </c>
      <c r="U2582" s="211">
        <v>0.53316878022096292</v>
      </c>
      <c r="V2582" s="211">
        <v>0.10302237797942326</v>
      </c>
      <c r="W2582" s="211">
        <v>0.50834260996728009</v>
      </c>
      <c r="X2582" s="211">
        <v>0.29658742156927831</v>
      </c>
      <c r="Y2582" s="211">
        <v>0.59365347373789024</v>
      </c>
      <c r="Z2582" s="211">
        <v>0.14987015802931963</v>
      </c>
      <c r="AA2582" s="212">
        <v>0.12355822867585113</v>
      </c>
    </row>
    <row r="2583" spans="1:27" x14ac:dyDescent="0.35">
      <c r="A2583" s="210" t="s">
        <v>3259</v>
      </c>
      <c r="B2583" s="217">
        <v>138.53177332620047</v>
      </c>
      <c r="C2583" s="211">
        <v>7.4267783047579111E-2</v>
      </c>
      <c r="D2583" s="211">
        <v>0.12955401002161801</v>
      </c>
      <c r="E2583" s="211">
        <v>7.1510387634918043E-2</v>
      </c>
      <c r="F2583" s="211">
        <v>8.8120992982065743E-2</v>
      </c>
      <c r="G2583" s="211">
        <v>0.12376028120332032</v>
      </c>
      <c r="H2583" s="211">
        <v>0.11111570857286153</v>
      </c>
      <c r="I2583" s="211">
        <v>0.52054146794197742</v>
      </c>
      <c r="J2583" s="211">
        <v>0.4525349085985152</v>
      </c>
      <c r="K2583" s="211">
        <v>0.64204928604019007</v>
      </c>
      <c r="L2583" s="211">
        <v>0.27358248812268737</v>
      </c>
      <c r="M2583" s="211">
        <v>0.10926567361831632</v>
      </c>
      <c r="N2583" s="211">
        <v>0.46153349905927027</v>
      </c>
      <c r="O2583" s="211">
        <v>0.73136763074499989</v>
      </c>
      <c r="P2583" s="211">
        <v>6.6214148638368345E-2</v>
      </c>
      <c r="Q2583" s="211">
        <v>0.10865867369026508</v>
      </c>
      <c r="R2583" s="211">
        <v>0.47707923106710193</v>
      </c>
      <c r="S2583" s="211">
        <v>0.36187787944244937</v>
      </c>
      <c r="T2583" s="211">
        <v>0.5177059458377572</v>
      </c>
      <c r="U2583" s="211">
        <v>0.43999183422026733</v>
      </c>
      <c r="V2583" s="211">
        <v>7.3850973098630923E-2</v>
      </c>
      <c r="W2583" s="211">
        <v>0.5863845368015389</v>
      </c>
      <c r="X2583" s="211">
        <v>0.28738338201863189</v>
      </c>
      <c r="Y2583" s="211">
        <v>0.62903811099619744</v>
      </c>
      <c r="Z2583" s="211">
        <v>0.14607302552899823</v>
      </c>
      <c r="AA2583" s="212">
        <v>0.11528975299822806</v>
      </c>
    </row>
    <row r="2584" spans="1:27" x14ac:dyDescent="0.35">
      <c r="A2584" s="210" t="s">
        <v>3260</v>
      </c>
      <c r="B2584" s="217">
        <v>160.04020167366585</v>
      </c>
      <c r="C2584" s="211">
        <v>6.2780934833612412E-2</v>
      </c>
      <c r="D2584" s="211">
        <v>0.12402013867958192</v>
      </c>
      <c r="E2584" s="211">
        <v>7.2092522504121639E-2</v>
      </c>
      <c r="F2584" s="211">
        <v>0.10337215212503564</v>
      </c>
      <c r="G2584" s="211">
        <v>0.11398162279365535</v>
      </c>
      <c r="H2584" s="211">
        <v>0.11213593913901013</v>
      </c>
      <c r="I2584" s="211">
        <v>0.43814219919775632</v>
      </c>
      <c r="J2584" s="211">
        <v>0.46963632186056026</v>
      </c>
      <c r="K2584" s="211">
        <v>0.58450556002761056</v>
      </c>
      <c r="L2584" s="211">
        <v>0.27736468675706999</v>
      </c>
      <c r="M2584" s="211">
        <v>0.11715212931858714</v>
      </c>
      <c r="N2584" s="211">
        <v>0.50733408931007296</v>
      </c>
      <c r="O2584" s="211">
        <v>0.66367508796252361</v>
      </c>
      <c r="P2584" s="211">
        <v>6.5630420550159593E-2</v>
      </c>
      <c r="Q2584" s="211">
        <v>6.0519816969484067E-2</v>
      </c>
      <c r="R2584" s="211">
        <v>0.47803715772323263</v>
      </c>
      <c r="S2584" s="211">
        <v>0.28514885973501453</v>
      </c>
      <c r="T2584" s="211">
        <v>0.58260832141665031</v>
      </c>
      <c r="U2584" s="211">
        <v>0.40449102952897953</v>
      </c>
      <c r="V2584" s="211">
        <v>0.14490127533205016</v>
      </c>
      <c r="W2584" s="211">
        <v>0.48494782132101377</v>
      </c>
      <c r="X2584" s="211">
        <v>0.33972545791170439</v>
      </c>
      <c r="Y2584" s="211">
        <v>0.64140467692103165</v>
      </c>
      <c r="Z2584" s="211">
        <v>0.14768894706016494</v>
      </c>
      <c r="AA2584" s="212">
        <v>0.11826769327434164</v>
      </c>
    </row>
    <row r="2585" spans="1:27" x14ac:dyDescent="0.35">
      <c r="A2585" s="210" t="s">
        <v>3261</v>
      </c>
      <c r="B2585" s="217">
        <v>175.2187154410322</v>
      </c>
      <c r="C2585" s="211">
        <v>5.1862060374745514E-2</v>
      </c>
      <c r="D2585" s="211">
        <v>0.12445284652250595</v>
      </c>
      <c r="E2585" s="211">
        <v>7.6342012975868248E-2</v>
      </c>
      <c r="F2585" s="211">
        <v>0.11986687677055777</v>
      </c>
      <c r="G2585" s="211">
        <v>0.12560635830745673</v>
      </c>
      <c r="H2585" s="211">
        <v>0.11741370844725386</v>
      </c>
      <c r="I2585" s="211">
        <v>0.51657909650665312</v>
      </c>
      <c r="J2585" s="211">
        <v>0.44159907515463637</v>
      </c>
      <c r="K2585" s="211">
        <v>0.57573502952462852</v>
      </c>
      <c r="L2585" s="211">
        <v>0.27608172240845902</v>
      </c>
      <c r="M2585" s="211">
        <v>8.5322689612041952E-2</v>
      </c>
      <c r="N2585" s="211">
        <v>0.54886254416553781</v>
      </c>
      <c r="O2585" s="211">
        <v>0.69885161118050143</v>
      </c>
      <c r="P2585" s="211">
        <v>6.7106682993555988E-2</v>
      </c>
      <c r="Q2585" s="211">
        <v>7.899518845045081E-2</v>
      </c>
      <c r="R2585" s="211">
        <v>0.46945927159863743</v>
      </c>
      <c r="S2585" s="211">
        <v>0.31566097396466164</v>
      </c>
      <c r="T2585" s="211">
        <v>0.57618768182571556</v>
      </c>
      <c r="U2585" s="211">
        <v>0.44762924268325299</v>
      </c>
      <c r="V2585" s="211">
        <v>0.14610194990761827</v>
      </c>
      <c r="W2585" s="211">
        <v>0.55916817046694378</v>
      </c>
      <c r="X2585" s="211">
        <v>0.34843426425694612</v>
      </c>
      <c r="Y2585" s="211">
        <v>0.75341560871350588</v>
      </c>
      <c r="Z2585" s="211">
        <v>0.14580859414387004</v>
      </c>
      <c r="AA2585" s="212">
        <v>0.11321671445861911</v>
      </c>
    </row>
    <row r="2586" spans="1:27" x14ac:dyDescent="0.35">
      <c r="A2586" s="210" t="s">
        <v>3262</v>
      </c>
      <c r="B2586" s="217">
        <v>101.21609921546136</v>
      </c>
      <c r="C2586" s="211">
        <v>4.8378659900426099E-2</v>
      </c>
      <c r="D2586" s="211">
        <v>0.122500200967572</v>
      </c>
      <c r="E2586" s="211">
        <v>6.8133679740689526E-2</v>
      </c>
      <c r="F2586" s="211">
        <v>0.10775484870866282</v>
      </c>
      <c r="G2586" s="211">
        <v>0.12462415182877865</v>
      </c>
      <c r="H2586" s="211">
        <v>0.10468623640055648</v>
      </c>
      <c r="I2586" s="211">
        <v>0.49888000959034651</v>
      </c>
      <c r="J2586" s="211">
        <v>0.46261566394061548</v>
      </c>
      <c r="K2586" s="211">
        <v>0.58860510443998981</v>
      </c>
      <c r="L2586" s="211">
        <v>0.27498455247577641</v>
      </c>
      <c r="M2586" s="211">
        <v>8.7844767618052211E-2</v>
      </c>
      <c r="N2586" s="211">
        <v>0.38653819277241425</v>
      </c>
      <c r="O2586" s="211">
        <v>0.61074390084295183</v>
      </c>
      <c r="P2586" s="211">
        <v>7.054313092992498E-2</v>
      </c>
      <c r="Q2586" s="211">
        <v>4.7730109371456692E-2</v>
      </c>
      <c r="R2586" s="211">
        <v>0.47504528534009771</v>
      </c>
      <c r="S2586" s="211">
        <v>0.36394669507979793</v>
      </c>
      <c r="T2586" s="211">
        <v>0.53018911937713675</v>
      </c>
      <c r="U2586" s="211">
        <v>0.36527731210201475</v>
      </c>
      <c r="V2586" s="211">
        <v>5.5941783779075799E-2</v>
      </c>
      <c r="W2586" s="211">
        <v>0.53041217995227985</v>
      </c>
      <c r="X2586" s="211">
        <v>0.2837533799600912</v>
      </c>
      <c r="Y2586" s="211">
        <v>0.62432034192697039</v>
      </c>
      <c r="Z2586" s="211">
        <v>0.14480489825055956</v>
      </c>
      <c r="AA2586" s="212">
        <v>0.12042532653938223</v>
      </c>
    </row>
    <row r="2587" spans="1:27" x14ac:dyDescent="0.35">
      <c r="A2587" s="210" t="s">
        <v>3263</v>
      </c>
      <c r="B2587" s="217">
        <v>110.72475517490601</v>
      </c>
      <c r="C2587" s="211">
        <v>7.688402931126799E-2</v>
      </c>
      <c r="D2587" s="211">
        <v>0.11683282349092411</v>
      </c>
      <c r="E2587" s="211">
        <v>6.9208280001477232E-2</v>
      </c>
      <c r="F2587" s="211">
        <v>0.10351635441003917</v>
      </c>
      <c r="G2587" s="211">
        <v>0.11881887799657506</v>
      </c>
      <c r="H2587" s="211">
        <v>0.12600869290877018</v>
      </c>
      <c r="I2587" s="211">
        <v>0.47796459848466238</v>
      </c>
      <c r="J2587" s="211">
        <v>0.48746501042496554</v>
      </c>
      <c r="K2587" s="211">
        <v>0.60927661676434242</v>
      </c>
      <c r="L2587" s="211">
        <v>0.27713941452370067</v>
      </c>
      <c r="M2587" s="211">
        <v>0.10052570469135245</v>
      </c>
      <c r="N2587" s="211">
        <v>0.44200839198850039</v>
      </c>
      <c r="O2587" s="211">
        <v>0.58585145692256801</v>
      </c>
      <c r="P2587" s="211">
        <v>6.3957981195118904E-2</v>
      </c>
      <c r="Q2587" s="211">
        <v>4.2811721764044741E-2</v>
      </c>
      <c r="R2587" s="211">
        <v>0.38519336124905751</v>
      </c>
      <c r="S2587" s="211">
        <v>0.34070741622223988</v>
      </c>
      <c r="T2587" s="211">
        <v>0.60098204832586999</v>
      </c>
      <c r="U2587" s="211">
        <v>0.46748755167801748</v>
      </c>
      <c r="V2587" s="211">
        <v>5.5379996301415907E-2</v>
      </c>
      <c r="W2587" s="211">
        <v>0.59082883444004763</v>
      </c>
      <c r="X2587" s="211">
        <v>0.41211566396914806</v>
      </c>
      <c r="Y2587" s="211">
        <v>0.75473434224623936</v>
      </c>
      <c r="Z2587" s="211">
        <v>0.14864731860522756</v>
      </c>
      <c r="AA2587" s="212">
        <v>0.12372281931564508</v>
      </c>
    </row>
    <row r="2588" spans="1:27" x14ac:dyDescent="0.35">
      <c r="A2588" s="210" t="s">
        <v>3264</v>
      </c>
      <c r="B2588" s="217">
        <v>146.10305578776365</v>
      </c>
      <c r="C2588" s="211">
        <v>5.4141784283420674E-2</v>
      </c>
      <c r="D2588" s="211">
        <v>0.12121480444437557</v>
      </c>
      <c r="E2588" s="211">
        <v>6.9510085990953596E-2</v>
      </c>
      <c r="F2588" s="211">
        <v>9.9141076193064809E-2</v>
      </c>
      <c r="G2588" s="211">
        <v>0.12617066864434595</v>
      </c>
      <c r="H2588" s="211">
        <v>0.12554534838910547</v>
      </c>
      <c r="I2588" s="211">
        <v>0.5056814359778723</v>
      </c>
      <c r="J2588" s="211">
        <v>0.43617494421869563</v>
      </c>
      <c r="K2588" s="211">
        <v>0.53415213771896786</v>
      </c>
      <c r="L2588" s="211">
        <v>0.27757937262418497</v>
      </c>
      <c r="M2588" s="211">
        <v>0.10995182206359683</v>
      </c>
      <c r="N2588" s="211">
        <v>0.40526378927548901</v>
      </c>
      <c r="O2588" s="211">
        <v>0.65883571370127192</v>
      </c>
      <c r="P2588" s="211">
        <v>7.3049912804111619E-2</v>
      </c>
      <c r="Q2588" s="211">
        <v>7.2156177267805224E-2</v>
      </c>
      <c r="R2588" s="211">
        <v>0.43400409597058287</v>
      </c>
      <c r="S2588" s="211">
        <v>0.43575651403732096</v>
      </c>
      <c r="T2588" s="211">
        <v>0.62257900945062261</v>
      </c>
      <c r="U2588" s="211">
        <v>0.41741455996183596</v>
      </c>
      <c r="V2588" s="211">
        <v>0.1213571641825255</v>
      </c>
      <c r="W2588" s="211">
        <v>0.58634770286434679</v>
      </c>
      <c r="X2588" s="211">
        <v>0.32763129828519222</v>
      </c>
      <c r="Y2588" s="211">
        <v>0.58853533823183168</v>
      </c>
      <c r="Z2588" s="211">
        <v>0.14172610824888998</v>
      </c>
      <c r="AA2588" s="212">
        <v>0.11876917520967013</v>
      </c>
    </row>
    <row r="2589" spans="1:27" x14ac:dyDescent="0.35">
      <c r="A2589" s="210" t="s">
        <v>3265</v>
      </c>
      <c r="B2589" s="217">
        <v>156.49885957207121</v>
      </c>
      <c r="C2589" s="211">
        <v>5.326456934828256E-2</v>
      </c>
      <c r="D2589" s="211">
        <v>0.1291130923905443</v>
      </c>
      <c r="E2589" s="211">
        <v>8.0136904013205376E-2</v>
      </c>
      <c r="F2589" s="211">
        <v>9.8755730607139075E-2</v>
      </c>
      <c r="G2589" s="211">
        <v>0.12109972741770032</v>
      </c>
      <c r="H2589" s="211">
        <v>0.11620470518756312</v>
      </c>
      <c r="I2589" s="211">
        <v>0.5140519114613894</v>
      </c>
      <c r="J2589" s="211">
        <v>0.45020263586697906</v>
      </c>
      <c r="K2589" s="211">
        <v>0.62491310199491346</v>
      </c>
      <c r="L2589" s="211">
        <v>0.27714772910386798</v>
      </c>
      <c r="M2589" s="211">
        <v>8.7299921479031803E-2</v>
      </c>
      <c r="N2589" s="211">
        <v>0.46815591721846173</v>
      </c>
      <c r="O2589" s="211">
        <v>0.58179850838470459</v>
      </c>
      <c r="P2589" s="211">
        <v>7.2642886219409591E-2</v>
      </c>
      <c r="Q2589" s="211">
        <v>7.9144076869540697E-2</v>
      </c>
      <c r="R2589" s="211">
        <v>0.43901448163569923</v>
      </c>
      <c r="S2589" s="211">
        <v>0.31811234070508609</v>
      </c>
      <c r="T2589" s="211">
        <v>0.60385905993929045</v>
      </c>
      <c r="U2589" s="211">
        <v>0.3815328142006767</v>
      </c>
      <c r="V2589" s="211">
        <v>0.12829154288226527</v>
      </c>
      <c r="W2589" s="211">
        <v>0.53325876832899854</v>
      </c>
      <c r="X2589" s="211">
        <v>0.2700918850383271</v>
      </c>
      <c r="Y2589" s="211">
        <v>0.71526116425765962</v>
      </c>
      <c r="Z2589" s="211">
        <v>0.14333008798492303</v>
      </c>
      <c r="AA2589" s="212">
        <v>0.11808556244054141</v>
      </c>
    </row>
    <row r="2590" spans="1:27" x14ac:dyDescent="0.35">
      <c r="A2590" s="210" t="s">
        <v>3266</v>
      </c>
      <c r="B2590" s="217">
        <v>142.42837502854914</v>
      </c>
      <c r="C2590" s="211">
        <v>8.8630672689240686E-2</v>
      </c>
      <c r="D2590" s="211">
        <v>0.12527356698704667</v>
      </c>
      <c r="E2590" s="211">
        <v>7.183198048271193E-2</v>
      </c>
      <c r="F2590" s="211">
        <v>0.10214711103165897</v>
      </c>
      <c r="G2590" s="211">
        <v>0.1189678965696738</v>
      </c>
      <c r="H2590" s="211">
        <v>0.11689279919347391</v>
      </c>
      <c r="I2590" s="211">
        <v>0.49824608295140099</v>
      </c>
      <c r="J2590" s="211">
        <v>0.42325330153868734</v>
      </c>
      <c r="K2590" s="211">
        <v>0.64378309150836965</v>
      </c>
      <c r="L2590" s="211">
        <v>0.28172442543832327</v>
      </c>
      <c r="M2590" s="211">
        <v>0.10525227080188262</v>
      </c>
      <c r="N2590" s="211">
        <v>0.55583805126973229</v>
      </c>
      <c r="O2590" s="211">
        <v>0.72740021378329767</v>
      </c>
      <c r="P2590" s="211">
        <v>6.7641866357320307E-2</v>
      </c>
      <c r="Q2590" s="211">
        <v>5.8529187838236935E-2</v>
      </c>
      <c r="R2590" s="211">
        <v>0.45142234892858452</v>
      </c>
      <c r="S2590" s="211">
        <v>0.33072672456096441</v>
      </c>
      <c r="T2590" s="211">
        <v>0.50593157816896572</v>
      </c>
      <c r="U2590" s="211">
        <v>0.42355640049952908</v>
      </c>
      <c r="V2590" s="211">
        <v>0.10222398523123344</v>
      </c>
      <c r="W2590" s="211">
        <v>0.55157473109401434</v>
      </c>
      <c r="X2590" s="211">
        <v>0.41428584527059248</v>
      </c>
      <c r="Y2590" s="211">
        <v>0.61263305765700138</v>
      </c>
      <c r="Z2590" s="211">
        <v>0.14986202876839419</v>
      </c>
      <c r="AA2590" s="212">
        <v>0.1206352294434835</v>
      </c>
    </row>
    <row r="2591" spans="1:27" x14ac:dyDescent="0.35">
      <c r="A2591" s="210" t="s">
        <v>3267</v>
      </c>
      <c r="B2591" s="217">
        <v>121.19143921242433</v>
      </c>
      <c r="C2591" s="211">
        <v>4.7409839700018948E-2</v>
      </c>
      <c r="D2591" s="211">
        <v>0.12696758031353744</v>
      </c>
      <c r="E2591" s="211">
        <v>7.9475596709531263E-2</v>
      </c>
      <c r="F2591" s="211">
        <v>0.10003441326071587</v>
      </c>
      <c r="G2591" s="211">
        <v>0.11609873494314646</v>
      </c>
      <c r="H2591" s="211">
        <v>0.11922803574441843</v>
      </c>
      <c r="I2591" s="211">
        <v>0.51341271172684577</v>
      </c>
      <c r="J2591" s="211">
        <v>0.45254692129827406</v>
      </c>
      <c r="K2591" s="211">
        <v>0.58528396647516612</v>
      </c>
      <c r="L2591" s="211">
        <v>0.26841441121242132</v>
      </c>
      <c r="M2591" s="211">
        <v>0.10867605220620535</v>
      </c>
      <c r="N2591" s="211">
        <v>0.50020821713021524</v>
      </c>
      <c r="O2591" s="211">
        <v>0.58493266330753779</v>
      </c>
      <c r="P2591" s="211">
        <v>7.1563338301190674E-2</v>
      </c>
      <c r="Q2591" s="211">
        <v>5.3528026539976598E-2</v>
      </c>
      <c r="R2591" s="211">
        <v>0.48060156394297426</v>
      </c>
      <c r="S2591" s="211">
        <v>0.36708107923756988</v>
      </c>
      <c r="T2591" s="211">
        <v>0.54053743827395895</v>
      </c>
      <c r="U2591" s="211">
        <v>0.39023998822259476</v>
      </c>
      <c r="V2591" s="211">
        <v>7.6038995149220884E-2</v>
      </c>
      <c r="W2591" s="211">
        <v>0.55386689753091889</v>
      </c>
      <c r="X2591" s="211">
        <v>0.2957162126221522</v>
      </c>
      <c r="Y2591" s="211">
        <v>0.61391619267092623</v>
      </c>
      <c r="Z2591" s="211">
        <v>0.14998155495330726</v>
      </c>
      <c r="AA2591" s="212">
        <v>0.12511617678909218</v>
      </c>
    </row>
    <row r="2592" spans="1:27" x14ac:dyDescent="0.35">
      <c r="A2592" s="210" t="s">
        <v>3268</v>
      </c>
      <c r="B2592" s="217">
        <v>127.48291797263194</v>
      </c>
      <c r="C2592" s="211">
        <v>5.4358002680891519E-2</v>
      </c>
      <c r="D2592" s="211">
        <v>0.1216936061638485</v>
      </c>
      <c r="E2592" s="211">
        <v>7.4120120101200573E-2</v>
      </c>
      <c r="F2592" s="211">
        <v>7.059896545236341E-2</v>
      </c>
      <c r="G2592" s="211">
        <v>0.11885059623290468</v>
      </c>
      <c r="H2592" s="211">
        <v>0.11706224433230447</v>
      </c>
      <c r="I2592" s="211">
        <v>0.47922303129901606</v>
      </c>
      <c r="J2592" s="211">
        <v>0.46187321584063401</v>
      </c>
      <c r="K2592" s="211">
        <v>0.58970487366962032</v>
      </c>
      <c r="L2592" s="211">
        <v>0.27679054074115828</v>
      </c>
      <c r="M2592" s="211">
        <v>9.9385610043061942E-2</v>
      </c>
      <c r="N2592" s="211">
        <v>0.38556789801205138</v>
      </c>
      <c r="O2592" s="211">
        <v>0.69328745091019395</v>
      </c>
      <c r="P2592" s="211">
        <v>6.6030319649093352E-2</v>
      </c>
      <c r="Q2592" s="211">
        <v>9.5365169058217819E-2</v>
      </c>
      <c r="R2592" s="211">
        <v>0.4647976192145995</v>
      </c>
      <c r="S2592" s="211">
        <v>0.33280965919301536</v>
      </c>
      <c r="T2592" s="211">
        <v>0.59256200525307756</v>
      </c>
      <c r="U2592" s="211">
        <v>0.379365526111205</v>
      </c>
      <c r="V2592" s="211">
        <v>7.6842750903842877E-2</v>
      </c>
      <c r="W2592" s="211">
        <v>0.53419327686112983</v>
      </c>
      <c r="X2592" s="211">
        <v>0.3909867635072819</v>
      </c>
      <c r="Y2592" s="211">
        <v>0.79779303200728813</v>
      </c>
      <c r="Z2592" s="211">
        <v>0.14942035369486215</v>
      </c>
      <c r="AA2592" s="212">
        <v>0.11823724592769383</v>
      </c>
    </row>
    <row r="2593" spans="1:27" x14ac:dyDescent="0.35">
      <c r="A2593" s="210" t="s">
        <v>3269</v>
      </c>
      <c r="B2593" s="217">
        <v>140.93691196976113</v>
      </c>
      <c r="C2593" s="211">
        <v>6.5537407279014692E-2</v>
      </c>
      <c r="D2593" s="211">
        <v>0.11313077936553149</v>
      </c>
      <c r="E2593" s="211">
        <v>7.0055260604788547E-2</v>
      </c>
      <c r="F2593" s="211">
        <v>9.997711102759152E-2</v>
      </c>
      <c r="G2593" s="211">
        <v>0.12474720124813539</v>
      </c>
      <c r="H2593" s="211">
        <v>0.12700991891993313</v>
      </c>
      <c r="I2593" s="211">
        <v>0.47417933059452072</v>
      </c>
      <c r="J2593" s="211">
        <v>0.42700977347359809</v>
      </c>
      <c r="K2593" s="211">
        <v>0.57700893845631751</v>
      </c>
      <c r="L2593" s="211">
        <v>0.27618856687890364</v>
      </c>
      <c r="M2593" s="211">
        <v>9.6524674964805657E-2</v>
      </c>
      <c r="N2593" s="211">
        <v>0.52060622088421082</v>
      </c>
      <c r="O2593" s="211">
        <v>0.55285351797529081</v>
      </c>
      <c r="P2593" s="211">
        <v>6.7516217147175164E-2</v>
      </c>
      <c r="Q2593" s="211">
        <v>9.478324079760303E-2</v>
      </c>
      <c r="R2593" s="211">
        <v>0.421053026852032</v>
      </c>
      <c r="S2593" s="211">
        <v>0.32991955731760297</v>
      </c>
      <c r="T2593" s="211">
        <v>0.59995169299787798</v>
      </c>
      <c r="U2593" s="211">
        <v>0.41298703934000536</v>
      </c>
      <c r="V2593" s="211">
        <v>0.15630309940470477</v>
      </c>
      <c r="W2593" s="211">
        <v>0.54658815539652927</v>
      </c>
      <c r="X2593" s="211">
        <v>0.31460219011250995</v>
      </c>
      <c r="Y2593" s="211">
        <v>0.59052004471498298</v>
      </c>
      <c r="Z2593" s="211">
        <v>0.14724814698937266</v>
      </c>
      <c r="AA2593" s="212">
        <v>0.12275075221028382</v>
      </c>
    </row>
    <row r="2594" spans="1:27" x14ac:dyDescent="0.35">
      <c r="A2594" s="210" t="s">
        <v>3270</v>
      </c>
      <c r="B2594" s="217">
        <v>141.51289176619079</v>
      </c>
      <c r="C2594" s="211">
        <v>7.5797228594943949E-2</v>
      </c>
      <c r="D2594" s="211">
        <v>0.1256820103481156</v>
      </c>
      <c r="E2594" s="211">
        <v>7.2748807728668971E-2</v>
      </c>
      <c r="F2594" s="211">
        <v>0.10414199878382803</v>
      </c>
      <c r="G2594" s="211">
        <v>0.12210404168183601</v>
      </c>
      <c r="H2594" s="211">
        <v>0.11065362227219874</v>
      </c>
      <c r="I2594" s="211">
        <v>0.52232172117428621</v>
      </c>
      <c r="J2594" s="211">
        <v>0.44731081572175829</v>
      </c>
      <c r="K2594" s="211">
        <v>0.53021179396521145</v>
      </c>
      <c r="L2594" s="211">
        <v>0.27020255820780159</v>
      </c>
      <c r="M2594" s="211">
        <v>8.7804512325225431E-2</v>
      </c>
      <c r="N2594" s="211">
        <v>0.41080410323588551</v>
      </c>
      <c r="O2594" s="211">
        <v>0.62378087460175624</v>
      </c>
      <c r="P2594" s="211">
        <v>6.7984118889435632E-2</v>
      </c>
      <c r="Q2594" s="211">
        <v>0.14762481084719062</v>
      </c>
      <c r="R2594" s="211">
        <v>0.44490851344592419</v>
      </c>
      <c r="S2594" s="211">
        <v>0.29659075413057334</v>
      </c>
      <c r="T2594" s="211">
        <v>0.56625863133579202</v>
      </c>
      <c r="U2594" s="211">
        <v>0.45684767093992235</v>
      </c>
      <c r="V2594" s="211">
        <v>0.11351962648768434</v>
      </c>
      <c r="W2594" s="211">
        <v>0.56792387938704358</v>
      </c>
      <c r="X2594" s="211">
        <v>0.40425890429968281</v>
      </c>
      <c r="Y2594" s="211">
        <v>0.75325940549437587</v>
      </c>
      <c r="Z2594" s="211">
        <v>0.14926062578308444</v>
      </c>
      <c r="AA2594" s="212">
        <v>0.1212487464046615</v>
      </c>
    </row>
    <row r="2595" spans="1:27" x14ac:dyDescent="0.35">
      <c r="A2595" s="210" t="s">
        <v>3271</v>
      </c>
      <c r="B2595" s="217">
        <v>121.34032634992148</v>
      </c>
      <c r="C2595" s="211">
        <v>5.6252984527839674E-2</v>
      </c>
      <c r="D2595" s="211">
        <v>0.119929772298613</v>
      </c>
      <c r="E2595" s="211">
        <v>7.3206087653389762E-2</v>
      </c>
      <c r="F2595" s="211">
        <v>8.3980405930770802E-2</v>
      </c>
      <c r="G2595" s="211">
        <v>0.11875271463178963</v>
      </c>
      <c r="H2595" s="211">
        <v>0.10804213084593436</v>
      </c>
      <c r="I2595" s="211">
        <v>0.4490595032053083</v>
      </c>
      <c r="J2595" s="211">
        <v>0.46165022285745438</v>
      </c>
      <c r="K2595" s="211">
        <v>0.63281015405225216</v>
      </c>
      <c r="L2595" s="211">
        <v>0.2756740621353001</v>
      </c>
      <c r="M2595" s="211">
        <v>0.10308074834711328</v>
      </c>
      <c r="N2595" s="211">
        <v>0.48965141190889216</v>
      </c>
      <c r="O2595" s="211">
        <v>0.71362495241723323</v>
      </c>
      <c r="P2595" s="211">
        <v>6.6098301972737292E-2</v>
      </c>
      <c r="Q2595" s="211">
        <v>8.4102035989269075E-2</v>
      </c>
      <c r="R2595" s="211">
        <v>0.43425895950246107</v>
      </c>
      <c r="S2595" s="211">
        <v>0.34506432215657079</v>
      </c>
      <c r="T2595" s="211">
        <v>0.50828506681824193</v>
      </c>
      <c r="U2595" s="211">
        <v>0.422895846582305</v>
      </c>
      <c r="V2595" s="211">
        <v>8.3290428311281861E-2</v>
      </c>
      <c r="W2595" s="211">
        <v>0.60199355802114396</v>
      </c>
      <c r="X2595" s="211">
        <v>0.27902995535969494</v>
      </c>
      <c r="Y2595" s="211">
        <v>0.57898160207339655</v>
      </c>
      <c r="Z2595" s="211">
        <v>0.14890300600116982</v>
      </c>
      <c r="AA2595" s="212">
        <v>0.12336355077573566</v>
      </c>
    </row>
    <row r="2596" spans="1:27" x14ac:dyDescent="0.35">
      <c r="A2596" s="210" t="s">
        <v>3272</v>
      </c>
      <c r="B2596" s="217">
        <v>125.55292738853124</v>
      </c>
      <c r="C2596" s="211">
        <v>5.5175782806310553E-2</v>
      </c>
      <c r="D2596" s="211">
        <v>0.12577306641608466</v>
      </c>
      <c r="E2596" s="211">
        <v>7.5762877115972405E-2</v>
      </c>
      <c r="F2596" s="211">
        <v>0.112077576424052</v>
      </c>
      <c r="G2596" s="211">
        <v>0.12071991176989312</v>
      </c>
      <c r="H2596" s="211">
        <v>0.12344243533888123</v>
      </c>
      <c r="I2596" s="211">
        <v>0.4934168797795766</v>
      </c>
      <c r="J2596" s="211">
        <v>0.39460017166916661</v>
      </c>
      <c r="K2596" s="211">
        <v>0.61190229995526946</v>
      </c>
      <c r="L2596" s="211">
        <v>0.27308324078663709</v>
      </c>
      <c r="M2596" s="211">
        <v>9.521085748783388E-2</v>
      </c>
      <c r="N2596" s="211">
        <v>0.37499721458945712</v>
      </c>
      <c r="O2596" s="211">
        <v>0.5234467827822783</v>
      </c>
      <c r="P2596" s="211">
        <v>7.3864459717041531E-2</v>
      </c>
      <c r="Q2596" s="211">
        <v>5.6960090690079332E-2</v>
      </c>
      <c r="R2596" s="211">
        <v>0.40844398373206153</v>
      </c>
      <c r="S2596" s="211">
        <v>0.41591177949447372</v>
      </c>
      <c r="T2596" s="211">
        <v>0.49926219184123272</v>
      </c>
      <c r="U2596" s="211">
        <v>0.41345118386612489</v>
      </c>
      <c r="V2596" s="211">
        <v>0.10642599673307095</v>
      </c>
      <c r="W2596" s="211">
        <v>0.52711062723592306</v>
      </c>
      <c r="X2596" s="211">
        <v>0.35517185868335238</v>
      </c>
      <c r="Y2596" s="211">
        <v>0.5520434548103389</v>
      </c>
      <c r="Z2596" s="211">
        <v>0.14644503651342122</v>
      </c>
      <c r="AA2596" s="212">
        <v>0.12155951921000568</v>
      </c>
    </row>
    <row r="2597" spans="1:27" x14ac:dyDescent="0.35">
      <c r="A2597" s="210" t="s">
        <v>3273</v>
      </c>
      <c r="B2597" s="217">
        <v>124.96638233207224</v>
      </c>
      <c r="C2597" s="211">
        <v>5.6487094453051917E-2</v>
      </c>
      <c r="D2597" s="211">
        <v>0.12259393902520567</v>
      </c>
      <c r="E2597" s="211">
        <v>8.5336922270845481E-2</v>
      </c>
      <c r="F2597" s="211">
        <v>8.9672429708875151E-2</v>
      </c>
      <c r="G2597" s="211">
        <v>0.12344865816875132</v>
      </c>
      <c r="H2597" s="211">
        <v>0.11290350583763083</v>
      </c>
      <c r="I2597" s="211">
        <v>0.46618607357687392</v>
      </c>
      <c r="J2597" s="211">
        <v>0.40065580231226949</v>
      </c>
      <c r="K2597" s="211">
        <v>0.60498565546007477</v>
      </c>
      <c r="L2597" s="211">
        <v>0.27372297190263545</v>
      </c>
      <c r="M2597" s="211">
        <v>0.10091205531497342</v>
      </c>
      <c r="N2597" s="211">
        <v>0.45263699641887145</v>
      </c>
      <c r="O2597" s="211">
        <v>0.71844897143146591</v>
      </c>
      <c r="P2597" s="211">
        <v>6.3504656178181185E-2</v>
      </c>
      <c r="Q2597" s="211">
        <v>0.12429696431863776</v>
      </c>
      <c r="R2597" s="211">
        <v>0.42437868763901238</v>
      </c>
      <c r="S2597" s="211">
        <v>0.26755997559382017</v>
      </c>
      <c r="T2597" s="211">
        <v>0.47901361291579314</v>
      </c>
      <c r="U2597" s="211">
        <v>0.48577118430661903</v>
      </c>
      <c r="V2597" s="211">
        <v>6.2143157629481444E-2</v>
      </c>
      <c r="W2597" s="211">
        <v>0.49156112589023659</v>
      </c>
      <c r="X2597" s="211">
        <v>0.39334374015639334</v>
      </c>
      <c r="Y2597" s="211">
        <v>0.59171119688065155</v>
      </c>
      <c r="Z2597" s="211">
        <v>0.14859477088853992</v>
      </c>
      <c r="AA2597" s="212">
        <v>0.11461397673401764</v>
      </c>
    </row>
    <row r="2598" spans="1:27" x14ac:dyDescent="0.35">
      <c r="A2598" s="210" t="s">
        <v>3274</v>
      </c>
      <c r="B2598" s="217">
        <v>145.75826144226548</v>
      </c>
      <c r="C2598" s="211">
        <v>8.386817999707713E-2</v>
      </c>
      <c r="D2598" s="211">
        <v>0.12873794685049919</v>
      </c>
      <c r="E2598" s="211">
        <v>7.6933024942434841E-2</v>
      </c>
      <c r="F2598" s="211">
        <v>0.10090963786754183</v>
      </c>
      <c r="G2598" s="211">
        <v>0.12116048449908495</v>
      </c>
      <c r="H2598" s="211">
        <v>0.1173893811385438</v>
      </c>
      <c r="I2598" s="211">
        <v>0.4589951382941857</v>
      </c>
      <c r="J2598" s="211">
        <v>0.43984475377031351</v>
      </c>
      <c r="K2598" s="211">
        <v>0.5403284941813612</v>
      </c>
      <c r="L2598" s="211">
        <v>0.274218247508908</v>
      </c>
      <c r="M2598" s="211">
        <v>8.8226534412488233E-2</v>
      </c>
      <c r="N2598" s="211">
        <v>0.43082903196819944</v>
      </c>
      <c r="O2598" s="211">
        <v>0.62447850354300405</v>
      </c>
      <c r="P2598" s="211">
        <v>7.2510021732825045E-2</v>
      </c>
      <c r="Q2598" s="211">
        <v>5.2921131346697611E-2</v>
      </c>
      <c r="R2598" s="211">
        <v>0.48540708218840994</v>
      </c>
      <c r="S2598" s="211">
        <v>0.34324290747350672</v>
      </c>
      <c r="T2598" s="211">
        <v>0.54413639608019648</v>
      </c>
      <c r="U2598" s="211">
        <v>0.4730356684345251</v>
      </c>
      <c r="V2598" s="211">
        <v>9.4327704265494194E-2</v>
      </c>
      <c r="W2598" s="211">
        <v>0.55289731773747597</v>
      </c>
      <c r="X2598" s="211">
        <v>0.33555050878694215</v>
      </c>
      <c r="Y2598" s="211">
        <v>0.63819547968961388</v>
      </c>
      <c r="Z2598" s="211">
        <v>0.14865606358448494</v>
      </c>
      <c r="AA2598" s="212">
        <v>0.11332377292366501</v>
      </c>
    </row>
    <row r="2599" spans="1:27" x14ac:dyDescent="0.35">
      <c r="A2599" s="210" t="s">
        <v>3275</v>
      </c>
      <c r="B2599" s="217">
        <v>103.66929229321507</v>
      </c>
      <c r="C2599" s="211">
        <v>7.4449040391717222E-2</v>
      </c>
      <c r="D2599" s="211">
        <v>0.1267825502056035</v>
      </c>
      <c r="E2599" s="211">
        <v>7.3379553548591464E-2</v>
      </c>
      <c r="F2599" s="211">
        <v>9.8028392040207968E-2</v>
      </c>
      <c r="G2599" s="211">
        <v>0.11711086762911944</v>
      </c>
      <c r="H2599" s="211">
        <v>0.11100330778963208</v>
      </c>
      <c r="I2599" s="211">
        <v>0.48128169880076432</v>
      </c>
      <c r="J2599" s="211">
        <v>0.41952096591555338</v>
      </c>
      <c r="K2599" s="211">
        <v>0.55139617555982556</v>
      </c>
      <c r="L2599" s="211">
        <v>0.2721356872208579</v>
      </c>
      <c r="M2599" s="211">
        <v>0.10777953547897007</v>
      </c>
      <c r="N2599" s="211">
        <v>0.38016704431555171</v>
      </c>
      <c r="O2599" s="211">
        <v>0.67781058389647497</v>
      </c>
      <c r="P2599" s="211">
        <v>6.1495251754107152E-2</v>
      </c>
      <c r="Q2599" s="211">
        <v>5.5988733013823608E-2</v>
      </c>
      <c r="R2599" s="211">
        <v>0.40936181994628812</v>
      </c>
      <c r="S2599" s="211">
        <v>0.28963375573119482</v>
      </c>
      <c r="T2599" s="211">
        <v>0.62200978102508586</v>
      </c>
      <c r="U2599" s="211">
        <v>0.39193525209672786</v>
      </c>
      <c r="V2599" s="211">
        <v>5.2952822582963084E-2</v>
      </c>
      <c r="W2599" s="211">
        <v>0.57856918325940632</v>
      </c>
      <c r="X2599" s="211">
        <v>0.2659951396477031</v>
      </c>
      <c r="Y2599" s="211">
        <v>0.70029795353697144</v>
      </c>
      <c r="Z2599" s="211">
        <v>0.14933426340560377</v>
      </c>
      <c r="AA2599" s="212">
        <v>0.1225850221841214</v>
      </c>
    </row>
    <row r="2600" spans="1:27" x14ac:dyDescent="0.35">
      <c r="A2600" s="210" t="s">
        <v>3276</v>
      </c>
      <c r="B2600" s="217">
        <v>168.52103456304874</v>
      </c>
      <c r="C2600" s="211">
        <v>7.1343163070973964E-2</v>
      </c>
      <c r="D2600" s="211">
        <v>0.11893183895741472</v>
      </c>
      <c r="E2600" s="211">
        <v>7.5888675609374165E-2</v>
      </c>
      <c r="F2600" s="211">
        <v>0.11318770479805063</v>
      </c>
      <c r="G2600" s="211">
        <v>0.122453418537668</v>
      </c>
      <c r="H2600" s="211">
        <v>0.11496567359209783</v>
      </c>
      <c r="I2600" s="211">
        <v>0.5163449391256395</v>
      </c>
      <c r="J2600" s="211">
        <v>0.42993412043390722</v>
      </c>
      <c r="K2600" s="211">
        <v>0.64189707124663875</v>
      </c>
      <c r="L2600" s="211">
        <v>0.2700596904814947</v>
      </c>
      <c r="M2600" s="211">
        <v>9.7282322268947785E-2</v>
      </c>
      <c r="N2600" s="211">
        <v>0.44275327806296472</v>
      </c>
      <c r="O2600" s="211">
        <v>0.69526661706516657</v>
      </c>
      <c r="P2600" s="211">
        <v>6.6290920237732531E-2</v>
      </c>
      <c r="Q2600" s="211">
        <v>0.13627757049811753</v>
      </c>
      <c r="R2600" s="211">
        <v>0.42061073907039881</v>
      </c>
      <c r="S2600" s="211">
        <v>0.29595777063471118</v>
      </c>
      <c r="T2600" s="211">
        <v>0.54682071049985226</v>
      </c>
      <c r="U2600" s="211">
        <v>0.50418974876063549</v>
      </c>
      <c r="V2600" s="211">
        <v>0.12181277355367745</v>
      </c>
      <c r="W2600" s="211">
        <v>0.52816133812697552</v>
      </c>
      <c r="X2600" s="211">
        <v>0.31411460004524394</v>
      </c>
      <c r="Y2600" s="211">
        <v>0.73472460807059059</v>
      </c>
      <c r="Z2600" s="211">
        <v>0.14843396503685888</v>
      </c>
      <c r="AA2600" s="212">
        <v>0.11812731482852945</v>
      </c>
    </row>
    <row r="2601" spans="1:27" x14ac:dyDescent="0.35">
      <c r="A2601" s="210" t="s">
        <v>3277</v>
      </c>
      <c r="B2601" s="217">
        <v>145.19720507388541</v>
      </c>
      <c r="C2601" s="211">
        <v>7.0067736958973753E-2</v>
      </c>
      <c r="D2601" s="211">
        <v>0.12317958167382841</v>
      </c>
      <c r="E2601" s="211">
        <v>8.67437405696736E-2</v>
      </c>
      <c r="F2601" s="211">
        <v>7.3717562150347624E-2</v>
      </c>
      <c r="G2601" s="211">
        <v>0.11723335294773374</v>
      </c>
      <c r="H2601" s="211">
        <v>0.1166834389034736</v>
      </c>
      <c r="I2601" s="211">
        <v>0.44157330084875068</v>
      </c>
      <c r="J2601" s="211">
        <v>0.4188123582772052</v>
      </c>
      <c r="K2601" s="211">
        <v>0.54290185359501919</v>
      </c>
      <c r="L2601" s="211">
        <v>0.27915872217063309</v>
      </c>
      <c r="M2601" s="211">
        <v>0.10116050597030682</v>
      </c>
      <c r="N2601" s="211">
        <v>0.48374466653517978</v>
      </c>
      <c r="O2601" s="211">
        <v>0.59312434147777726</v>
      </c>
      <c r="P2601" s="211">
        <v>7.110175165740179E-2</v>
      </c>
      <c r="Q2601" s="211">
        <v>7.7798670986547122E-2</v>
      </c>
      <c r="R2601" s="211">
        <v>0.45122151432148111</v>
      </c>
      <c r="S2601" s="211">
        <v>0.35143249075848204</v>
      </c>
      <c r="T2601" s="211">
        <v>0.48569617992536718</v>
      </c>
      <c r="U2601" s="211">
        <v>0.40516551614176494</v>
      </c>
      <c r="V2601" s="211">
        <v>0.11863331974506432</v>
      </c>
      <c r="W2601" s="211">
        <v>0.57707589949281546</v>
      </c>
      <c r="X2601" s="211">
        <v>0.36220123713845648</v>
      </c>
      <c r="Y2601" s="211">
        <v>0.61724165750435556</v>
      </c>
      <c r="Z2601" s="211">
        <v>0.14908197746154006</v>
      </c>
      <c r="AA2601" s="212">
        <v>0.11760296539555049</v>
      </c>
    </row>
    <row r="2602" spans="1:27" x14ac:dyDescent="0.35">
      <c r="A2602" s="210" t="s">
        <v>3278</v>
      </c>
      <c r="B2602" s="217">
        <v>152.35220795104641</v>
      </c>
      <c r="C2602" s="211">
        <v>7.298954349284531E-2</v>
      </c>
      <c r="D2602" s="211">
        <v>0.12399313076732515</v>
      </c>
      <c r="E2602" s="211">
        <v>7.4176125417695901E-2</v>
      </c>
      <c r="F2602" s="211">
        <v>9.9981878496383375E-2</v>
      </c>
      <c r="G2602" s="211">
        <v>0.11635640330436259</v>
      </c>
      <c r="H2602" s="211">
        <v>0.11295957445874853</v>
      </c>
      <c r="I2602" s="211">
        <v>0.47710691956976548</v>
      </c>
      <c r="J2602" s="211">
        <v>0.45613040450265768</v>
      </c>
      <c r="K2602" s="211">
        <v>0.59852190281121131</v>
      </c>
      <c r="L2602" s="211">
        <v>0.27288547605951019</v>
      </c>
      <c r="M2602" s="211">
        <v>9.5218021171688455E-2</v>
      </c>
      <c r="N2602" s="211">
        <v>0.40180302273411872</v>
      </c>
      <c r="O2602" s="211">
        <v>0.67259280983262681</v>
      </c>
      <c r="P2602" s="211">
        <v>6.8632253877738608E-2</v>
      </c>
      <c r="Q2602" s="211">
        <v>0.11943127606092305</v>
      </c>
      <c r="R2602" s="211">
        <v>0.48032026706966896</v>
      </c>
      <c r="S2602" s="211">
        <v>0.30127582053207724</v>
      </c>
      <c r="T2602" s="211">
        <v>0.52972692920517084</v>
      </c>
      <c r="U2602" s="211">
        <v>0.39401564651774101</v>
      </c>
      <c r="V2602" s="211">
        <v>0.10401992252965578</v>
      </c>
      <c r="W2602" s="211">
        <v>0.54615559764714638</v>
      </c>
      <c r="X2602" s="211">
        <v>0.35388813859852564</v>
      </c>
      <c r="Y2602" s="211">
        <v>0.73692108591674388</v>
      </c>
      <c r="Z2602" s="211">
        <v>0.14968129424875379</v>
      </c>
      <c r="AA2602" s="212">
        <v>0.11218752060386135</v>
      </c>
    </row>
    <row r="2603" spans="1:27" x14ac:dyDescent="0.35">
      <c r="A2603" s="210" t="s">
        <v>3279</v>
      </c>
      <c r="B2603" s="217">
        <v>140.49401375085165</v>
      </c>
      <c r="C2603" s="211">
        <v>7.1801869610783275E-2</v>
      </c>
      <c r="D2603" s="211">
        <v>0.12544918771578706</v>
      </c>
      <c r="E2603" s="211">
        <v>7.4243694759955958E-2</v>
      </c>
      <c r="F2603" s="211">
        <v>0.10910866144293066</v>
      </c>
      <c r="G2603" s="211">
        <v>0.12192442722067183</v>
      </c>
      <c r="H2603" s="211">
        <v>0.12581578983278985</v>
      </c>
      <c r="I2603" s="211">
        <v>0.45558005174856747</v>
      </c>
      <c r="J2603" s="211">
        <v>0.43806428823607907</v>
      </c>
      <c r="K2603" s="211">
        <v>0.53420223780242593</v>
      </c>
      <c r="L2603" s="211">
        <v>0.26570462923291588</v>
      </c>
      <c r="M2603" s="211">
        <v>9.2911711483915485E-2</v>
      </c>
      <c r="N2603" s="211">
        <v>0.44324437572839182</v>
      </c>
      <c r="O2603" s="211">
        <v>0.6289837676512684</v>
      </c>
      <c r="P2603" s="211">
        <v>6.8193419712000061E-2</v>
      </c>
      <c r="Q2603" s="211">
        <v>0.10528310762625195</v>
      </c>
      <c r="R2603" s="211">
        <v>0.42652028294707578</v>
      </c>
      <c r="S2603" s="211">
        <v>0.33249549236194686</v>
      </c>
      <c r="T2603" s="211">
        <v>0.56214155795380205</v>
      </c>
      <c r="U2603" s="211">
        <v>0.46436654688730983</v>
      </c>
      <c r="V2603" s="211">
        <v>0.10106210277736304</v>
      </c>
      <c r="W2603" s="211">
        <v>0.58577722745006822</v>
      </c>
      <c r="X2603" s="211">
        <v>0.36360891351451086</v>
      </c>
      <c r="Y2603" s="211">
        <v>0.69183729503788582</v>
      </c>
      <c r="Z2603" s="211">
        <v>0.14573312286208892</v>
      </c>
      <c r="AA2603" s="212">
        <v>0.11706519161504508</v>
      </c>
    </row>
    <row r="2604" spans="1:27" x14ac:dyDescent="0.35">
      <c r="A2604" s="210" t="s">
        <v>3280</v>
      </c>
      <c r="B2604" s="217">
        <v>141.13226134803122</v>
      </c>
      <c r="C2604" s="211">
        <v>6.2942639538869097E-2</v>
      </c>
      <c r="D2604" s="211">
        <v>0.11990673513700036</v>
      </c>
      <c r="E2604" s="211">
        <v>7.5891474296741271E-2</v>
      </c>
      <c r="F2604" s="211">
        <v>9.1282143420158779E-2</v>
      </c>
      <c r="G2604" s="211">
        <v>0.12173836264312045</v>
      </c>
      <c r="H2604" s="211">
        <v>0.11426014438532008</v>
      </c>
      <c r="I2604" s="211">
        <v>0.49839487031027446</v>
      </c>
      <c r="J2604" s="211">
        <v>0.44884503441667961</v>
      </c>
      <c r="K2604" s="211">
        <v>0.63880400084070543</v>
      </c>
      <c r="L2604" s="211">
        <v>0.26942389747645079</v>
      </c>
      <c r="M2604" s="211">
        <v>9.7167304025273016E-2</v>
      </c>
      <c r="N2604" s="211">
        <v>0.36588991409108268</v>
      </c>
      <c r="O2604" s="211">
        <v>0.59112103030922658</v>
      </c>
      <c r="P2604" s="211">
        <v>6.9430692085636764E-2</v>
      </c>
      <c r="Q2604" s="211">
        <v>0.1630879517447629</v>
      </c>
      <c r="R2604" s="211">
        <v>0.44011046951167837</v>
      </c>
      <c r="S2604" s="211">
        <v>0.35939673845319897</v>
      </c>
      <c r="T2604" s="211">
        <v>0.48227989011808337</v>
      </c>
      <c r="U2604" s="211">
        <v>0.42914991965646315</v>
      </c>
      <c r="V2604" s="211">
        <v>0.11856309329023249</v>
      </c>
      <c r="W2604" s="211">
        <v>0.55928369352035079</v>
      </c>
      <c r="X2604" s="211">
        <v>0.330789980207993</v>
      </c>
      <c r="Y2604" s="211">
        <v>0.60253000564533321</v>
      </c>
      <c r="Z2604" s="211">
        <v>0.14543545429709556</v>
      </c>
      <c r="AA2604" s="212">
        <v>0.12031110804837193</v>
      </c>
    </row>
    <row r="2605" spans="1:27" x14ac:dyDescent="0.35">
      <c r="A2605" s="210" t="s">
        <v>3281</v>
      </c>
      <c r="B2605" s="217">
        <v>123.21037555480589</v>
      </c>
      <c r="C2605" s="211">
        <v>7.4278359643889305E-2</v>
      </c>
      <c r="D2605" s="211">
        <v>0.12684074838054182</v>
      </c>
      <c r="E2605" s="211">
        <v>7.286107111208534E-2</v>
      </c>
      <c r="F2605" s="211">
        <v>8.3602260886920313E-2</v>
      </c>
      <c r="G2605" s="211">
        <v>0.12300696988006049</v>
      </c>
      <c r="H2605" s="211">
        <v>0.11501061533558445</v>
      </c>
      <c r="I2605" s="211">
        <v>0.51066726085891601</v>
      </c>
      <c r="J2605" s="211">
        <v>0.45660332302431528</v>
      </c>
      <c r="K2605" s="211">
        <v>0.59732761560651892</v>
      </c>
      <c r="L2605" s="211">
        <v>0.27800368760196126</v>
      </c>
      <c r="M2605" s="211">
        <v>8.6497276165932335E-2</v>
      </c>
      <c r="N2605" s="211">
        <v>0.39046809228265145</v>
      </c>
      <c r="O2605" s="211">
        <v>0.75652075392991591</v>
      </c>
      <c r="P2605" s="211">
        <v>7.0579984220763323E-2</v>
      </c>
      <c r="Q2605" s="211">
        <v>7.9310619322005824E-2</v>
      </c>
      <c r="R2605" s="211">
        <v>0.41966194469333051</v>
      </c>
      <c r="S2605" s="211">
        <v>0.36077838841998422</v>
      </c>
      <c r="T2605" s="211">
        <v>0.58425920998240011</v>
      </c>
      <c r="U2605" s="211">
        <v>0.43936261864360293</v>
      </c>
      <c r="V2605" s="211">
        <v>6.352893924595801E-2</v>
      </c>
      <c r="W2605" s="211">
        <v>0.51286829931972211</v>
      </c>
      <c r="X2605" s="211">
        <v>0.2838695451866739</v>
      </c>
      <c r="Y2605" s="211">
        <v>0.74545235410998412</v>
      </c>
      <c r="Z2605" s="211">
        <v>0.13867912869219567</v>
      </c>
      <c r="AA2605" s="212">
        <v>0.1208696384078646</v>
      </c>
    </row>
    <row r="2606" spans="1:27" x14ac:dyDescent="0.35">
      <c r="A2606" s="210" t="s">
        <v>3282</v>
      </c>
      <c r="B2606" s="217">
        <v>132.2297183699757</v>
      </c>
      <c r="C2606" s="211">
        <v>5.1390529528651821E-2</v>
      </c>
      <c r="D2606" s="211">
        <v>0.12922125710651308</v>
      </c>
      <c r="E2606" s="211">
        <v>7.8703618090170735E-2</v>
      </c>
      <c r="F2606" s="211">
        <v>9.7840734267856611E-2</v>
      </c>
      <c r="G2606" s="211">
        <v>0.12186623661629621</v>
      </c>
      <c r="H2606" s="211">
        <v>0.10677403704748442</v>
      </c>
      <c r="I2606" s="211">
        <v>0.50632829946313362</v>
      </c>
      <c r="J2606" s="211">
        <v>0.46416349172644145</v>
      </c>
      <c r="K2606" s="211">
        <v>0.6086162712827855</v>
      </c>
      <c r="L2606" s="211">
        <v>0.27743529705064768</v>
      </c>
      <c r="M2606" s="211">
        <v>0.11101996899143689</v>
      </c>
      <c r="N2606" s="211">
        <v>0.45464891632010163</v>
      </c>
      <c r="O2606" s="211">
        <v>0.67075470028983286</v>
      </c>
      <c r="P2606" s="211">
        <v>7.020238821825267E-2</v>
      </c>
      <c r="Q2606" s="211">
        <v>9.045732028605144E-2</v>
      </c>
      <c r="R2606" s="211">
        <v>0.45538878598177301</v>
      </c>
      <c r="S2606" s="211">
        <v>0.34961953491833542</v>
      </c>
      <c r="T2606" s="211">
        <v>0.58549038086911354</v>
      </c>
      <c r="U2606" s="211">
        <v>0.34048717069255241</v>
      </c>
      <c r="V2606" s="211">
        <v>7.4209301065824712E-2</v>
      </c>
      <c r="W2606" s="211">
        <v>0.56543368326305021</v>
      </c>
      <c r="X2606" s="211">
        <v>0.28306598991201132</v>
      </c>
      <c r="Y2606" s="211">
        <v>0.59238269704732016</v>
      </c>
      <c r="Z2606" s="211">
        <v>0.14440823562713886</v>
      </c>
      <c r="AA2606" s="212">
        <v>0.11576523353623741</v>
      </c>
    </row>
    <row r="2607" spans="1:27" x14ac:dyDescent="0.35">
      <c r="A2607" s="210" t="s">
        <v>3283</v>
      </c>
      <c r="B2607" s="217">
        <v>118.63932750194716</v>
      </c>
      <c r="C2607" s="211">
        <v>7.4308456955956406E-2</v>
      </c>
      <c r="D2607" s="211">
        <v>0.13059730847875844</v>
      </c>
      <c r="E2607" s="211">
        <v>7.1305225952792303E-2</v>
      </c>
      <c r="F2607" s="211">
        <v>0.10225893184606183</v>
      </c>
      <c r="G2607" s="211">
        <v>0.12203770726854193</v>
      </c>
      <c r="H2607" s="211">
        <v>0.1177586759214537</v>
      </c>
      <c r="I2607" s="211">
        <v>0.45406898634448462</v>
      </c>
      <c r="J2607" s="211">
        <v>0.48931001005960528</v>
      </c>
      <c r="K2607" s="211">
        <v>0.64467320607082568</v>
      </c>
      <c r="L2607" s="211">
        <v>0.26741211327824865</v>
      </c>
      <c r="M2607" s="211">
        <v>8.2496413599078375E-2</v>
      </c>
      <c r="N2607" s="211">
        <v>0.39406415298535069</v>
      </c>
      <c r="O2607" s="211">
        <v>0.71443221948582114</v>
      </c>
      <c r="P2607" s="211">
        <v>6.594194409774766E-2</v>
      </c>
      <c r="Q2607" s="211">
        <v>0.10446677815966278</v>
      </c>
      <c r="R2607" s="211">
        <v>0.37577387398675527</v>
      </c>
      <c r="S2607" s="211">
        <v>0.31075608105522168</v>
      </c>
      <c r="T2607" s="211">
        <v>0.52053188744593859</v>
      </c>
      <c r="U2607" s="211">
        <v>0.32372336705569049</v>
      </c>
      <c r="V2607" s="211">
        <v>8.9419922640279551E-2</v>
      </c>
      <c r="W2607" s="211">
        <v>0.57659841080058061</v>
      </c>
      <c r="X2607" s="211">
        <v>0.27576825234773433</v>
      </c>
      <c r="Y2607" s="211">
        <v>0.70597777789574856</v>
      </c>
      <c r="Z2607" s="211">
        <v>0.14125747867433774</v>
      </c>
      <c r="AA2607" s="212">
        <v>0.11884526124670937</v>
      </c>
    </row>
    <row r="2608" spans="1:27" x14ac:dyDescent="0.35">
      <c r="A2608" s="210" t="s">
        <v>3284</v>
      </c>
      <c r="B2608" s="217">
        <v>133.02393413938043</v>
      </c>
      <c r="C2608" s="211">
        <v>5.901297926548317E-2</v>
      </c>
      <c r="D2608" s="211">
        <v>0.11844853055700587</v>
      </c>
      <c r="E2608" s="211">
        <v>7.3921473996631917E-2</v>
      </c>
      <c r="F2608" s="211">
        <v>9.6715938659526796E-2</v>
      </c>
      <c r="G2608" s="211">
        <v>0.11931486085221019</v>
      </c>
      <c r="H2608" s="211">
        <v>0.11131223543017296</v>
      </c>
      <c r="I2608" s="211">
        <v>0.50709686497876894</v>
      </c>
      <c r="J2608" s="211">
        <v>0.44305890688322624</v>
      </c>
      <c r="K2608" s="211">
        <v>0.63075024611016928</v>
      </c>
      <c r="L2608" s="211">
        <v>0.2752135649334147</v>
      </c>
      <c r="M2608" s="211">
        <v>9.6147770034091987E-2</v>
      </c>
      <c r="N2608" s="211">
        <v>0.46602496223638101</v>
      </c>
      <c r="O2608" s="211">
        <v>0.74290122710000139</v>
      </c>
      <c r="P2608" s="211">
        <v>6.7299002995382842E-2</v>
      </c>
      <c r="Q2608" s="211">
        <v>0.10588603204964916</v>
      </c>
      <c r="R2608" s="211">
        <v>0.44590684419535714</v>
      </c>
      <c r="S2608" s="211">
        <v>0.30029485415781998</v>
      </c>
      <c r="T2608" s="211">
        <v>0.60563257525396819</v>
      </c>
      <c r="U2608" s="211">
        <v>0.45434754176373338</v>
      </c>
      <c r="V2608" s="211">
        <v>8.1473441317071141E-2</v>
      </c>
      <c r="W2608" s="211">
        <v>0.54553372255024035</v>
      </c>
      <c r="X2608" s="211">
        <v>0.32345525877628506</v>
      </c>
      <c r="Y2608" s="211">
        <v>0.65029522093254766</v>
      </c>
      <c r="Z2608" s="211">
        <v>0.14914500139866807</v>
      </c>
      <c r="AA2608" s="212">
        <v>0.12143068580394295</v>
      </c>
    </row>
    <row r="2609" spans="1:27" x14ac:dyDescent="0.35">
      <c r="A2609" s="210" t="s">
        <v>3285</v>
      </c>
      <c r="B2609" s="217">
        <v>115.02035891643575</v>
      </c>
      <c r="C2609" s="211">
        <v>5.3402205507116933E-2</v>
      </c>
      <c r="D2609" s="211">
        <v>0.12524045336776868</v>
      </c>
      <c r="E2609" s="211">
        <v>7.1495353012720253E-2</v>
      </c>
      <c r="F2609" s="211">
        <v>0.11089775461658002</v>
      </c>
      <c r="G2609" s="211">
        <v>0.12103814575973652</v>
      </c>
      <c r="H2609" s="211">
        <v>0.12693150700139338</v>
      </c>
      <c r="I2609" s="211">
        <v>0.46720142169018664</v>
      </c>
      <c r="J2609" s="211">
        <v>0.4245450969361248</v>
      </c>
      <c r="K2609" s="211">
        <v>0.55880894555049587</v>
      </c>
      <c r="L2609" s="211">
        <v>0.27367766593243159</v>
      </c>
      <c r="M2609" s="211">
        <v>8.809395609068367E-2</v>
      </c>
      <c r="N2609" s="211">
        <v>0.41840277827221306</v>
      </c>
      <c r="O2609" s="211">
        <v>0.54404464618531634</v>
      </c>
      <c r="P2609" s="211">
        <v>6.1568261077711336E-2</v>
      </c>
      <c r="Q2609" s="211">
        <v>5.3795626113475464E-2</v>
      </c>
      <c r="R2609" s="211">
        <v>0.40483546947758808</v>
      </c>
      <c r="S2609" s="211">
        <v>0.28749384615712015</v>
      </c>
      <c r="T2609" s="211">
        <v>0.56206546269632351</v>
      </c>
      <c r="U2609" s="211">
        <v>0.53842157523839018</v>
      </c>
      <c r="V2609" s="211">
        <v>7.1002520409852471E-2</v>
      </c>
      <c r="W2609" s="211">
        <v>0.52943365245541474</v>
      </c>
      <c r="X2609" s="211">
        <v>0.38012713832293277</v>
      </c>
      <c r="Y2609" s="211">
        <v>0.6570671315703609</v>
      </c>
      <c r="Z2609" s="211">
        <v>0.14921259170558593</v>
      </c>
      <c r="AA2609" s="212">
        <v>0.11532056737818352</v>
      </c>
    </row>
    <row r="2610" spans="1:27" x14ac:dyDescent="0.35">
      <c r="A2610" s="210" t="s">
        <v>3286</v>
      </c>
      <c r="B2610" s="217">
        <v>164.94125064800784</v>
      </c>
      <c r="C2610" s="211">
        <v>5.4726876942671282E-2</v>
      </c>
      <c r="D2610" s="211">
        <v>0.11768944943664414</v>
      </c>
      <c r="E2610" s="211">
        <v>8.2679538700127855E-2</v>
      </c>
      <c r="F2610" s="211">
        <v>9.162969309147144E-2</v>
      </c>
      <c r="G2610" s="211">
        <v>0.12184070112668692</v>
      </c>
      <c r="H2610" s="211">
        <v>0.12077502562851207</v>
      </c>
      <c r="I2610" s="211">
        <v>0.46691461941270396</v>
      </c>
      <c r="J2610" s="211">
        <v>0.4527876110057602</v>
      </c>
      <c r="K2610" s="211">
        <v>0.6217376930141324</v>
      </c>
      <c r="L2610" s="211">
        <v>0.28338482104870194</v>
      </c>
      <c r="M2610" s="211">
        <v>0.10109083851878038</v>
      </c>
      <c r="N2610" s="211">
        <v>0.42474059893228033</v>
      </c>
      <c r="O2610" s="211">
        <v>0.63051064059880169</v>
      </c>
      <c r="P2610" s="211">
        <v>6.5384799171234798E-2</v>
      </c>
      <c r="Q2610" s="211">
        <v>0.12881912786525559</v>
      </c>
      <c r="R2610" s="211">
        <v>0.39068420664760128</v>
      </c>
      <c r="S2610" s="211">
        <v>0.35479413274829014</v>
      </c>
      <c r="T2610" s="211">
        <v>0.51993496885254986</v>
      </c>
      <c r="U2610" s="211">
        <v>0.44136428167863861</v>
      </c>
      <c r="V2610" s="211">
        <v>0.16500625876314759</v>
      </c>
      <c r="W2610" s="211">
        <v>0.58024915197916727</v>
      </c>
      <c r="X2610" s="211">
        <v>0.31471140081822313</v>
      </c>
      <c r="Y2610" s="211">
        <v>0.67847043293221665</v>
      </c>
      <c r="Z2610" s="211">
        <v>0.14594493300355971</v>
      </c>
      <c r="AA2610" s="212">
        <v>0.1216565277812305</v>
      </c>
    </row>
    <row r="2611" spans="1:27" x14ac:dyDescent="0.35">
      <c r="A2611" s="210" t="s">
        <v>3287</v>
      </c>
      <c r="B2611" s="217">
        <v>119.39944527024163</v>
      </c>
      <c r="C2611" s="211">
        <v>5.7594730587101961E-2</v>
      </c>
      <c r="D2611" s="211">
        <v>0.12651645899031494</v>
      </c>
      <c r="E2611" s="211">
        <v>8.2038931313585653E-2</v>
      </c>
      <c r="F2611" s="211">
        <v>0.11575365014045111</v>
      </c>
      <c r="G2611" s="211">
        <v>0.11430578345982639</v>
      </c>
      <c r="H2611" s="211">
        <v>0.12701253916283226</v>
      </c>
      <c r="I2611" s="211">
        <v>0.47825303660431739</v>
      </c>
      <c r="J2611" s="211">
        <v>0.47781724051619318</v>
      </c>
      <c r="K2611" s="211">
        <v>0.61767787848443945</v>
      </c>
      <c r="L2611" s="211">
        <v>0.27753982929527021</v>
      </c>
      <c r="M2611" s="211">
        <v>9.0709137306068124E-2</v>
      </c>
      <c r="N2611" s="211">
        <v>0.40909409809244346</v>
      </c>
      <c r="O2611" s="211">
        <v>0.69524405832896252</v>
      </c>
      <c r="P2611" s="211">
        <v>6.9405550886842374E-2</v>
      </c>
      <c r="Q2611" s="211">
        <v>7.6946717336712586E-2</v>
      </c>
      <c r="R2611" s="211">
        <v>0.4192102169135084</v>
      </c>
      <c r="S2611" s="211">
        <v>0.3431787630642662</v>
      </c>
      <c r="T2611" s="211">
        <v>0.52509184521439212</v>
      </c>
      <c r="U2611" s="211">
        <v>0.46755049026646406</v>
      </c>
      <c r="V2611" s="211">
        <v>6.0800848700143073E-2</v>
      </c>
      <c r="W2611" s="211">
        <v>0.49228447211946896</v>
      </c>
      <c r="X2611" s="211">
        <v>0.35779685531852146</v>
      </c>
      <c r="Y2611" s="211">
        <v>0.55848773695086251</v>
      </c>
      <c r="Z2611" s="211">
        <v>0.148733300683485</v>
      </c>
      <c r="AA2611" s="212">
        <v>0.11818775981016441</v>
      </c>
    </row>
    <row r="2612" spans="1:27" x14ac:dyDescent="0.35">
      <c r="A2612" s="210" t="s">
        <v>3288</v>
      </c>
      <c r="B2612" s="217">
        <v>172.34252699459884</v>
      </c>
      <c r="C2612" s="211">
        <v>6.7300046395480789E-2</v>
      </c>
      <c r="D2612" s="211">
        <v>0.12268210426204346</v>
      </c>
      <c r="E2612" s="211">
        <v>7.9580757602719654E-2</v>
      </c>
      <c r="F2612" s="211">
        <v>9.6278417235521579E-2</v>
      </c>
      <c r="G2612" s="211">
        <v>0.11768243054225905</v>
      </c>
      <c r="H2612" s="211">
        <v>0.12620904037039446</v>
      </c>
      <c r="I2612" s="211">
        <v>0.511352244403946</v>
      </c>
      <c r="J2612" s="211">
        <v>0.41530259947907688</v>
      </c>
      <c r="K2612" s="211">
        <v>0.61584471571116006</v>
      </c>
      <c r="L2612" s="211">
        <v>0.26942709007800392</v>
      </c>
      <c r="M2612" s="211">
        <v>9.5098181679625207E-2</v>
      </c>
      <c r="N2612" s="211">
        <v>0.43522486444447894</v>
      </c>
      <c r="O2612" s="211">
        <v>0.61529954900041794</v>
      </c>
      <c r="P2612" s="211">
        <v>7.2546968059313807E-2</v>
      </c>
      <c r="Q2612" s="211">
        <v>8.9943847497172463E-2</v>
      </c>
      <c r="R2612" s="211">
        <v>0.3993826809262625</v>
      </c>
      <c r="S2612" s="211">
        <v>0.31262322118898683</v>
      </c>
      <c r="T2612" s="211">
        <v>0.57502522778335718</v>
      </c>
      <c r="U2612" s="211">
        <v>0.42675106438709615</v>
      </c>
      <c r="V2612" s="211">
        <v>0.14723469324404836</v>
      </c>
      <c r="W2612" s="211">
        <v>0.50187196351311136</v>
      </c>
      <c r="X2612" s="211">
        <v>0.33447020789844156</v>
      </c>
      <c r="Y2612" s="211">
        <v>0.68809341436347327</v>
      </c>
      <c r="Z2612" s="211">
        <v>0.14884852312176178</v>
      </c>
      <c r="AA2612" s="212">
        <v>0.11754513642044219</v>
      </c>
    </row>
    <row r="2613" spans="1:27" x14ac:dyDescent="0.35">
      <c r="A2613" s="210" t="s">
        <v>3289</v>
      </c>
      <c r="B2613" s="217">
        <v>140.45043141450628</v>
      </c>
      <c r="C2613" s="211">
        <v>5.334733276843151E-2</v>
      </c>
      <c r="D2613" s="211">
        <v>0.1231086539251664</v>
      </c>
      <c r="E2613" s="211">
        <v>7.2890503815077917E-2</v>
      </c>
      <c r="F2613" s="211">
        <v>7.4910269941142277E-2</v>
      </c>
      <c r="G2613" s="211">
        <v>0.12556293894819825</v>
      </c>
      <c r="H2613" s="211">
        <v>0.1143852616852811</v>
      </c>
      <c r="I2613" s="211">
        <v>0.47219829455499673</v>
      </c>
      <c r="J2613" s="211">
        <v>0.45077582673140104</v>
      </c>
      <c r="K2613" s="211">
        <v>0.58969734877872793</v>
      </c>
      <c r="L2613" s="211">
        <v>0.27224298763954929</v>
      </c>
      <c r="M2613" s="211">
        <v>9.3875795781933419E-2</v>
      </c>
      <c r="N2613" s="211">
        <v>0.43194480919893913</v>
      </c>
      <c r="O2613" s="211">
        <v>0.57592697052305619</v>
      </c>
      <c r="P2613" s="211">
        <v>6.8558760781308653E-2</v>
      </c>
      <c r="Q2613" s="211">
        <v>0.12244298249408161</v>
      </c>
      <c r="R2613" s="211">
        <v>0.38195692035832823</v>
      </c>
      <c r="S2613" s="211">
        <v>0.32187695866713351</v>
      </c>
      <c r="T2613" s="211">
        <v>0.59288108772294357</v>
      </c>
      <c r="U2613" s="211">
        <v>0.40167285799727576</v>
      </c>
      <c r="V2613" s="211">
        <v>0.14234357248777846</v>
      </c>
      <c r="W2613" s="211">
        <v>0.53609887076240703</v>
      </c>
      <c r="X2613" s="211">
        <v>0.29825438116248892</v>
      </c>
      <c r="Y2613" s="211">
        <v>0.63959602034870111</v>
      </c>
      <c r="Z2613" s="211">
        <v>0.14713501144537033</v>
      </c>
      <c r="AA2613" s="212">
        <v>0.12258746398748264</v>
      </c>
    </row>
    <row r="2614" spans="1:27" x14ac:dyDescent="0.35">
      <c r="A2614" s="210" t="s">
        <v>3290</v>
      </c>
      <c r="B2614" s="217">
        <v>116.13474852971575</v>
      </c>
      <c r="C2614" s="211">
        <v>6.3375656423855425E-2</v>
      </c>
      <c r="D2614" s="211">
        <v>0.13185107703926524</v>
      </c>
      <c r="E2614" s="211">
        <v>7.2861505838808197E-2</v>
      </c>
      <c r="F2614" s="211">
        <v>0.11648043857266063</v>
      </c>
      <c r="G2614" s="211">
        <v>0.12151629041743453</v>
      </c>
      <c r="H2614" s="211">
        <v>0.10466427162068029</v>
      </c>
      <c r="I2614" s="211">
        <v>0.50619938908333717</v>
      </c>
      <c r="J2614" s="211">
        <v>0.4932964040715464</v>
      </c>
      <c r="K2614" s="211">
        <v>0.58048537138263012</v>
      </c>
      <c r="L2614" s="211">
        <v>0.27372192446825583</v>
      </c>
      <c r="M2614" s="211">
        <v>7.8317124501681476E-2</v>
      </c>
      <c r="N2614" s="211">
        <v>0.42559575796065696</v>
      </c>
      <c r="O2614" s="211">
        <v>0.72902049633565558</v>
      </c>
      <c r="P2614" s="211">
        <v>7.2107591920767128E-2</v>
      </c>
      <c r="Q2614" s="211">
        <v>4.7482637661025957E-2</v>
      </c>
      <c r="R2614" s="211">
        <v>0.41160053940116575</v>
      </c>
      <c r="S2614" s="211">
        <v>0.34079483783620257</v>
      </c>
      <c r="T2614" s="211">
        <v>0.49423342654891123</v>
      </c>
      <c r="U2614" s="211">
        <v>0.34998049557636973</v>
      </c>
      <c r="V2614" s="211">
        <v>8.2441388150182759E-2</v>
      </c>
      <c r="W2614" s="211">
        <v>0.57652308374290073</v>
      </c>
      <c r="X2614" s="211">
        <v>0.34773002735746594</v>
      </c>
      <c r="Y2614" s="211">
        <v>0.58181508107247726</v>
      </c>
      <c r="Z2614" s="211">
        <v>0.14568780754239893</v>
      </c>
      <c r="AA2614" s="212">
        <v>0.11822678496700595</v>
      </c>
    </row>
    <row r="2615" spans="1:27" x14ac:dyDescent="0.35">
      <c r="A2615" s="210" t="s">
        <v>3291</v>
      </c>
      <c r="B2615" s="217">
        <v>115.98173861351009</v>
      </c>
      <c r="C2615" s="211">
        <v>4.6398437221453821E-2</v>
      </c>
      <c r="D2615" s="211">
        <v>0.119889159455737</v>
      </c>
      <c r="E2615" s="211">
        <v>7.2303814299747499E-2</v>
      </c>
      <c r="F2615" s="211">
        <v>8.6176464441772752E-2</v>
      </c>
      <c r="G2615" s="211">
        <v>0.11362535876597021</v>
      </c>
      <c r="H2615" s="211">
        <v>0.11851177285197051</v>
      </c>
      <c r="I2615" s="211">
        <v>0.50648682295762582</v>
      </c>
      <c r="J2615" s="211">
        <v>0.45427143435874495</v>
      </c>
      <c r="K2615" s="211">
        <v>0.567546770152764</v>
      </c>
      <c r="L2615" s="211">
        <v>0.27386900537639253</v>
      </c>
      <c r="M2615" s="211">
        <v>9.9731125374599161E-2</v>
      </c>
      <c r="N2615" s="211">
        <v>0.40814945117980106</v>
      </c>
      <c r="O2615" s="211">
        <v>0.64052305839994639</v>
      </c>
      <c r="P2615" s="211">
        <v>6.578796545636624E-2</v>
      </c>
      <c r="Q2615" s="211">
        <v>0.14190254839579436</v>
      </c>
      <c r="R2615" s="211">
        <v>0.46140460951902079</v>
      </c>
      <c r="S2615" s="211">
        <v>0.30133171214520438</v>
      </c>
      <c r="T2615" s="211">
        <v>0.48860377116442572</v>
      </c>
      <c r="U2615" s="211">
        <v>0.39058573914758671</v>
      </c>
      <c r="V2615" s="211">
        <v>7.7604044936237709E-2</v>
      </c>
      <c r="W2615" s="211">
        <v>0.52454550950274625</v>
      </c>
      <c r="X2615" s="211">
        <v>0.28751018859747413</v>
      </c>
      <c r="Y2615" s="211">
        <v>0.69465835528697217</v>
      </c>
      <c r="Z2615" s="211">
        <v>0.14884946435415386</v>
      </c>
      <c r="AA2615" s="212">
        <v>0.12140498100771789</v>
      </c>
    </row>
    <row r="2616" spans="1:27" x14ac:dyDescent="0.35">
      <c r="A2616" s="210" t="s">
        <v>3292</v>
      </c>
      <c r="B2616" s="217">
        <v>117.85725241857794</v>
      </c>
      <c r="C2616" s="211">
        <v>6.2967143076455401E-2</v>
      </c>
      <c r="D2616" s="211">
        <v>0.11843799338014899</v>
      </c>
      <c r="E2616" s="211">
        <v>7.1415094316187089E-2</v>
      </c>
      <c r="F2616" s="211">
        <v>8.9715273428700518E-2</v>
      </c>
      <c r="G2616" s="211">
        <v>0.12471510676219595</v>
      </c>
      <c r="H2616" s="211">
        <v>0.12465246431885975</v>
      </c>
      <c r="I2616" s="211">
        <v>0.48837291449826892</v>
      </c>
      <c r="J2616" s="211">
        <v>0.44005495662571986</v>
      </c>
      <c r="K2616" s="211">
        <v>0.59065931874026623</v>
      </c>
      <c r="L2616" s="211">
        <v>0.27758786640880589</v>
      </c>
      <c r="M2616" s="211">
        <v>0.12195608597201631</v>
      </c>
      <c r="N2616" s="211">
        <v>0.39352229500733671</v>
      </c>
      <c r="O2616" s="211">
        <v>0.65476162986354813</v>
      </c>
      <c r="P2616" s="211">
        <v>6.790446225204394E-2</v>
      </c>
      <c r="Q2616" s="211">
        <v>4.4209321316919528E-2</v>
      </c>
      <c r="R2616" s="211">
        <v>0.46855297698000475</v>
      </c>
      <c r="S2616" s="211">
        <v>0.29937616989307458</v>
      </c>
      <c r="T2616" s="211">
        <v>0.57283608611395387</v>
      </c>
      <c r="U2616" s="211">
        <v>0.44092910062768764</v>
      </c>
      <c r="V2616" s="211">
        <v>5.7926387738730434E-2</v>
      </c>
      <c r="W2616" s="211">
        <v>0.50858020801396886</v>
      </c>
      <c r="X2616" s="211">
        <v>0.26795984970550252</v>
      </c>
      <c r="Y2616" s="211">
        <v>0.63157377106164714</v>
      </c>
      <c r="Z2616" s="211">
        <v>0.14403392429901032</v>
      </c>
      <c r="AA2616" s="212">
        <v>0.11921185445606898</v>
      </c>
    </row>
    <row r="2617" spans="1:27" x14ac:dyDescent="0.35">
      <c r="A2617" s="210" t="s">
        <v>3293</v>
      </c>
      <c r="B2617" s="217">
        <v>117.79512705392494</v>
      </c>
      <c r="C2617" s="211">
        <v>5.5027777062022859E-2</v>
      </c>
      <c r="D2617" s="211">
        <v>0.11517860424737453</v>
      </c>
      <c r="E2617" s="211">
        <v>7.3940072688941344E-2</v>
      </c>
      <c r="F2617" s="211">
        <v>0.1053228500064062</v>
      </c>
      <c r="G2617" s="211">
        <v>0.11707823015712711</v>
      </c>
      <c r="H2617" s="211">
        <v>0.10582757120624602</v>
      </c>
      <c r="I2617" s="211">
        <v>0.52611126098761463</v>
      </c>
      <c r="J2617" s="211">
        <v>0.49145102921358336</v>
      </c>
      <c r="K2617" s="211">
        <v>0.54862332053548268</v>
      </c>
      <c r="L2617" s="211">
        <v>0.27119726147640849</v>
      </c>
      <c r="M2617" s="211">
        <v>0.12247114221151133</v>
      </c>
      <c r="N2617" s="211">
        <v>0.36304499739369628</v>
      </c>
      <c r="O2617" s="211">
        <v>0.65569741038073293</v>
      </c>
      <c r="P2617" s="211">
        <v>6.8458146848009827E-2</v>
      </c>
      <c r="Q2617" s="211">
        <v>9.4632104462123195E-2</v>
      </c>
      <c r="R2617" s="211">
        <v>0.4464497079326013</v>
      </c>
      <c r="S2617" s="211">
        <v>0.29452294727906297</v>
      </c>
      <c r="T2617" s="211">
        <v>0.46067314147008043</v>
      </c>
      <c r="U2617" s="211">
        <v>0.37982103087050567</v>
      </c>
      <c r="V2617" s="211">
        <v>7.2259076099997516E-2</v>
      </c>
      <c r="W2617" s="211">
        <v>0.51280096426330002</v>
      </c>
      <c r="X2617" s="211">
        <v>0.38613524693052581</v>
      </c>
      <c r="Y2617" s="211">
        <v>0.61273445197702703</v>
      </c>
      <c r="Z2617" s="211">
        <v>0.14812833929503136</v>
      </c>
      <c r="AA2617" s="212">
        <v>0.11816164823989207</v>
      </c>
    </row>
    <row r="2618" spans="1:27" x14ac:dyDescent="0.35">
      <c r="A2618" s="210" t="s">
        <v>3294</v>
      </c>
      <c r="B2618" s="217">
        <v>122.33544045985656</v>
      </c>
      <c r="C2618" s="211">
        <v>5.2826448220585583E-2</v>
      </c>
      <c r="D2618" s="211">
        <v>0.11680583585683417</v>
      </c>
      <c r="E2618" s="211">
        <v>7.317863406802437E-2</v>
      </c>
      <c r="F2618" s="211">
        <v>0.12127039538629521</v>
      </c>
      <c r="G2618" s="211">
        <v>0.12246077856677037</v>
      </c>
      <c r="H2618" s="211">
        <v>0.1272456942978176</v>
      </c>
      <c r="I2618" s="211">
        <v>0.45796629839240022</v>
      </c>
      <c r="J2618" s="211">
        <v>0.45757783908511074</v>
      </c>
      <c r="K2618" s="211">
        <v>0.62468428489910455</v>
      </c>
      <c r="L2618" s="211">
        <v>0.27206428627027024</v>
      </c>
      <c r="M2618" s="211">
        <v>0.10496651481815614</v>
      </c>
      <c r="N2618" s="211">
        <v>0.48154472328483833</v>
      </c>
      <c r="O2618" s="211">
        <v>0.73091943730185671</v>
      </c>
      <c r="P2618" s="211">
        <v>6.9858472837296917E-2</v>
      </c>
      <c r="Q2618" s="211">
        <v>6.8315946430386298E-2</v>
      </c>
      <c r="R2618" s="211">
        <v>0.48349226375374121</v>
      </c>
      <c r="S2618" s="211">
        <v>0.4260691490003285</v>
      </c>
      <c r="T2618" s="211">
        <v>0.60111354611130019</v>
      </c>
      <c r="U2618" s="211">
        <v>0.33043437370755091</v>
      </c>
      <c r="V2618" s="211">
        <v>7.006413620399754E-2</v>
      </c>
      <c r="W2618" s="211">
        <v>0.54909391451475476</v>
      </c>
      <c r="X2618" s="211">
        <v>0.3524657203317092</v>
      </c>
      <c r="Y2618" s="211">
        <v>0.68679712147754068</v>
      </c>
      <c r="Z2618" s="211">
        <v>0.14880589682552128</v>
      </c>
      <c r="AA2618" s="212">
        <v>0.12223850027209179</v>
      </c>
    </row>
    <row r="2619" spans="1:27" x14ac:dyDescent="0.35">
      <c r="A2619" s="210" t="s">
        <v>3295</v>
      </c>
      <c r="B2619" s="217">
        <v>147.03693651522175</v>
      </c>
      <c r="C2619" s="211">
        <v>6.1563745318258464E-2</v>
      </c>
      <c r="D2619" s="211">
        <v>0.12114554962024686</v>
      </c>
      <c r="E2619" s="211">
        <v>7.413071350178782E-2</v>
      </c>
      <c r="F2619" s="211">
        <v>8.0894654173771161E-2</v>
      </c>
      <c r="G2619" s="211">
        <v>0.11643837163397554</v>
      </c>
      <c r="H2619" s="211">
        <v>0.10458357887716942</v>
      </c>
      <c r="I2619" s="211">
        <v>0.50849115152426028</v>
      </c>
      <c r="J2619" s="211">
        <v>0.4411403720791584</v>
      </c>
      <c r="K2619" s="211">
        <v>0.64575564987484846</v>
      </c>
      <c r="L2619" s="211">
        <v>0.284398059475584</v>
      </c>
      <c r="M2619" s="211">
        <v>0.10126532311830218</v>
      </c>
      <c r="N2619" s="211">
        <v>0.41768641179566102</v>
      </c>
      <c r="O2619" s="211">
        <v>0.62921825332749159</v>
      </c>
      <c r="P2619" s="211">
        <v>6.0827465133435003E-2</v>
      </c>
      <c r="Q2619" s="211">
        <v>0.13644332446204732</v>
      </c>
      <c r="R2619" s="211">
        <v>0.47952848717383634</v>
      </c>
      <c r="S2619" s="211">
        <v>0.40885529059015002</v>
      </c>
      <c r="T2619" s="211">
        <v>0.53584888864819957</v>
      </c>
      <c r="U2619" s="211">
        <v>0.41387938787091438</v>
      </c>
      <c r="V2619" s="211">
        <v>0.15261816294880787</v>
      </c>
      <c r="W2619" s="211">
        <v>0.56406543628648398</v>
      </c>
      <c r="X2619" s="211">
        <v>0.37017999745330343</v>
      </c>
      <c r="Y2619" s="211">
        <v>0.59032365109342466</v>
      </c>
      <c r="Z2619" s="211">
        <v>0.13770315525996796</v>
      </c>
      <c r="AA2619" s="212">
        <v>0.11911775013516485</v>
      </c>
    </row>
    <row r="2620" spans="1:27" x14ac:dyDescent="0.35">
      <c r="A2620" s="210" t="s">
        <v>3296</v>
      </c>
      <c r="B2620" s="217">
        <v>129.54419954329779</v>
      </c>
      <c r="C2620" s="211">
        <v>6.7710330489924586E-2</v>
      </c>
      <c r="D2620" s="211">
        <v>0.11862280098121904</v>
      </c>
      <c r="E2620" s="211">
        <v>8.2233470634568234E-2</v>
      </c>
      <c r="F2620" s="211">
        <v>6.6850856315117113E-2</v>
      </c>
      <c r="G2620" s="211">
        <v>0.12175905181167321</v>
      </c>
      <c r="H2620" s="211">
        <v>0.12493605772356586</v>
      </c>
      <c r="I2620" s="211">
        <v>0.46885058181958145</v>
      </c>
      <c r="J2620" s="211">
        <v>0.49222924462139767</v>
      </c>
      <c r="K2620" s="211">
        <v>0.57462799239880324</v>
      </c>
      <c r="L2620" s="211">
        <v>0.26713650259596844</v>
      </c>
      <c r="M2620" s="211">
        <v>8.8568942352356878E-2</v>
      </c>
      <c r="N2620" s="211">
        <v>0.44798060962675623</v>
      </c>
      <c r="O2620" s="211">
        <v>0.58896465859188274</v>
      </c>
      <c r="P2620" s="211">
        <v>6.5857996925453618E-2</v>
      </c>
      <c r="Q2620" s="211">
        <v>0.14176785818358828</v>
      </c>
      <c r="R2620" s="211">
        <v>0.42923277658471698</v>
      </c>
      <c r="S2620" s="211">
        <v>0.30594316504301139</v>
      </c>
      <c r="T2620" s="211">
        <v>0.61032460854617199</v>
      </c>
      <c r="U2620" s="211">
        <v>0.43613772957958508</v>
      </c>
      <c r="V2620" s="211">
        <v>7.6732429823855308E-2</v>
      </c>
      <c r="W2620" s="211">
        <v>0.51104609814388591</v>
      </c>
      <c r="X2620" s="211">
        <v>0.35132011178094646</v>
      </c>
      <c r="Y2620" s="211">
        <v>0.71852569768138752</v>
      </c>
      <c r="Z2620" s="211">
        <v>0.149169760998004</v>
      </c>
      <c r="AA2620" s="212">
        <v>0.11789569995737328</v>
      </c>
    </row>
    <row r="2621" spans="1:27" x14ac:dyDescent="0.35">
      <c r="A2621" s="210" t="s">
        <v>3297</v>
      </c>
      <c r="B2621" s="217">
        <v>122.15616954884425</v>
      </c>
      <c r="C2621" s="211">
        <v>5.2269008665568849E-2</v>
      </c>
      <c r="D2621" s="211">
        <v>0.12006209183570217</v>
      </c>
      <c r="E2621" s="211">
        <v>7.5586702470584244E-2</v>
      </c>
      <c r="F2621" s="211">
        <v>9.9459610907092544E-2</v>
      </c>
      <c r="G2621" s="211">
        <v>0.12305584879607813</v>
      </c>
      <c r="H2621" s="211">
        <v>0.11990373715046962</v>
      </c>
      <c r="I2621" s="211">
        <v>0.49001859474180487</v>
      </c>
      <c r="J2621" s="211">
        <v>0.43777339345238647</v>
      </c>
      <c r="K2621" s="211">
        <v>0.57733696792364908</v>
      </c>
      <c r="L2621" s="211">
        <v>0.27359635617559802</v>
      </c>
      <c r="M2621" s="211">
        <v>9.8656616915982209E-2</v>
      </c>
      <c r="N2621" s="211">
        <v>0.46609399895145132</v>
      </c>
      <c r="O2621" s="211">
        <v>0.58936595011359738</v>
      </c>
      <c r="P2621" s="211">
        <v>6.4957312754074167E-2</v>
      </c>
      <c r="Q2621" s="211">
        <v>6.0126114431721528E-2</v>
      </c>
      <c r="R2621" s="211">
        <v>0.42133179099541773</v>
      </c>
      <c r="S2621" s="211">
        <v>0.30271590109576407</v>
      </c>
      <c r="T2621" s="211">
        <v>0.54637126176926409</v>
      </c>
      <c r="U2621" s="211">
        <v>0.35689379774398722</v>
      </c>
      <c r="V2621" s="211">
        <v>8.420126194842148E-2</v>
      </c>
      <c r="W2621" s="211">
        <v>0.58141399240847058</v>
      </c>
      <c r="X2621" s="211">
        <v>0.37610632859265702</v>
      </c>
      <c r="Y2621" s="211">
        <v>0.74628526463065437</v>
      </c>
      <c r="Z2621" s="211">
        <v>0.14939592806868768</v>
      </c>
      <c r="AA2621" s="212">
        <v>0.11708844436424637</v>
      </c>
    </row>
    <row r="2622" spans="1:27" x14ac:dyDescent="0.35">
      <c r="A2622" s="210" t="s">
        <v>3298</v>
      </c>
      <c r="B2622" s="217">
        <v>150.95117397023756</v>
      </c>
      <c r="C2622" s="211">
        <v>7.506170410506896E-2</v>
      </c>
      <c r="D2622" s="211">
        <v>0.12736767640549226</v>
      </c>
      <c r="E2622" s="211">
        <v>7.8956975292827331E-2</v>
      </c>
      <c r="F2622" s="211">
        <v>0.1044242792499399</v>
      </c>
      <c r="G2622" s="211">
        <v>0.12164904711841991</v>
      </c>
      <c r="H2622" s="211">
        <v>0.10096625627228258</v>
      </c>
      <c r="I2622" s="211">
        <v>0.53085150282418436</v>
      </c>
      <c r="J2622" s="211">
        <v>0.4580095385928098</v>
      </c>
      <c r="K2622" s="211">
        <v>0.63490006183415559</v>
      </c>
      <c r="L2622" s="211">
        <v>0.27718728870594861</v>
      </c>
      <c r="M2622" s="211">
        <v>0.10474402892503508</v>
      </c>
      <c r="N2622" s="211">
        <v>0.44686336714315239</v>
      </c>
      <c r="O2622" s="211">
        <v>0.62053563015309476</v>
      </c>
      <c r="P2622" s="211">
        <v>6.5478855334203931E-2</v>
      </c>
      <c r="Q2622" s="211">
        <v>0.11701157345330437</v>
      </c>
      <c r="R2622" s="211">
        <v>0.47523120599392571</v>
      </c>
      <c r="S2622" s="211">
        <v>0.36083093135677247</v>
      </c>
      <c r="T2622" s="211">
        <v>0.60572141575574479</v>
      </c>
      <c r="U2622" s="211">
        <v>0.45025461989317456</v>
      </c>
      <c r="V2622" s="211">
        <v>9.0110775627661163E-2</v>
      </c>
      <c r="W2622" s="211">
        <v>0.54358898641957809</v>
      </c>
      <c r="X2622" s="211">
        <v>0.37829493440835216</v>
      </c>
      <c r="Y2622" s="211">
        <v>0.67242475056683593</v>
      </c>
      <c r="Z2622" s="211">
        <v>0.14679938215901839</v>
      </c>
      <c r="AA2622" s="212">
        <v>0.1150343074323667</v>
      </c>
    </row>
    <row r="2623" spans="1:27" x14ac:dyDescent="0.35">
      <c r="A2623" s="210" t="s">
        <v>3299</v>
      </c>
      <c r="B2623" s="217">
        <v>167.89343584469049</v>
      </c>
      <c r="C2623" s="211">
        <v>7.3688369623676891E-2</v>
      </c>
      <c r="D2623" s="211">
        <v>0.1246605424838257</v>
      </c>
      <c r="E2623" s="211">
        <v>8.7318466123292415E-2</v>
      </c>
      <c r="F2623" s="211">
        <v>0.10854365206709686</v>
      </c>
      <c r="G2623" s="211">
        <v>0.12008485474895765</v>
      </c>
      <c r="H2623" s="211">
        <v>0.12027809956494843</v>
      </c>
      <c r="I2623" s="211">
        <v>0.51331246314844492</v>
      </c>
      <c r="J2623" s="211">
        <v>0.43246228515961821</v>
      </c>
      <c r="K2623" s="211">
        <v>0.6408641973984065</v>
      </c>
      <c r="L2623" s="211">
        <v>0.27737430039253175</v>
      </c>
      <c r="M2623" s="211">
        <v>9.8809785387127314E-2</v>
      </c>
      <c r="N2623" s="211">
        <v>0.50578060401568936</v>
      </c>
      <c r="O2623" s="211">
        <v>0.63761021985790867</v>
      </c>
      <c r="P2623" s="211">
        <v>7.2070825597783286E-2</v>
      </c>
      <c r="Q2623" s="211">
        <v>6.9821479597091285E-2</v>
      </c>
      <c r="R2623" s="211">
        <v>0.38793201982399372</v>
      </c>
      <c r="S2623" s="211">
        <v>0.37443533691560371</v>
      </c>
      <c r="T2623" s="211">
        <v>0.57592312658441969</v>
      </c>
      <c r="U2623" s="211">
        <v>0.43139806065212266</v>
      </c>
      <c r="V2623" s="211">
        <v>0.16840555823153511</v>
      </c>
      <c r="W2623" s="211">
        <v>0.54788674525139935</v>
      </c>
      <c r="X2623" s="211">
        <v>0.3612194141555784</v>
      </c>
      <c r="Y2623" s="211">
        <v>0.61887067583321342</v>
      </c>
      <c r="Z2623" s="211">
        <v>0.14125075216610838</v>
      </c>
      <c r="AA2623" s="212">
        <v>0.12753214227600881</v>
      </c>
    </row>
    <row r="2624" spans="1:27" x14ac:dyDescent="0.35">
      <c r="A2624" s="210" t="s">
        <v>3300</v>
      </c>
      <c r="B2624" s="217">
        <v>117.92188739807646</v>
      </c>
      <c r="C2624" s="211">
        <v>5.8257899028453006E-2</v>
      </c>
      <c r="D2624" s="211">
        <v>0.12785471540613855</v>
      </c>
      <c r="E2624" s="211">
        <v>6.7659828212623979E-2</v>
      </c>
      <c r="F2624" s="211">
        <v>0.11562510159699214</v>
      </c>
      <c r="G2624" s="211">
        <v>0.12380995264304125</v>
      </c>
      <c r="H2624" s="211">
        <v>0.1154801676956744</v>
      </c>
      <c r="I2624" s="211">
        <v>0.48876705593817271</v>
      </c>
      <c r="J2624" s="211">
        <v>0.42200258668470203</v>
      </c>
      <c r="K2624" s="211">
        <v>0.56393275951718047</v>
      </c>
      <c r="L2624" s="211">
        <v>0.273420223456186</v>
      </c>
      <c r="M2624" s="211">
        <v>8.885987534640491E-2</v>
      </c>
      <c r="N2624" s="211">
        <v>0.48188941414585967</v>
      </c>
      <c r="O2624" s="211">
        <v>0.74563402764594633</v>
      </c>
      <c r="P2624" s="211">
        <v>6.9715614396651707E-2</v>
      </c>
      <c r="Q2624" s="211">
        <v>0.12284517673500606</v>
      </c>
      <c r="R2624" s="211">
        <v>0.41534061052123872</v>
      </c>
      <c r="S2624" s="211">
        <v>0.29651883395956496</v>
      </c>
      <c r="T2624" s="211">
        <v>0.54712233008879507</v>
      </c>
      <c r="U2624" s="211">
        <v>0.32823793282871316</v>
      </c>
      <c r="V2624" s="211">
        <v>7.7311642261577676E-2</v>
      </c>
      <c r="W2624" s="211">
        <v>0.53732928622595166</v>
      </c>
      <c r="X2624" s="211">
        <v>0.35536987283389787</v>
      </c>
      <c r="Y2624" s="211">
        <v>0.63217456743526368</v>
      </c>
      <c r="Z2624" s="211">
        <v>0.14857046947973737</v>
      </c>
      <c r="AA2624" s="212">
        <v>0.11890296515340483</v>
      </c>
    </row>
    <row r="2625" spans="1:27" x14ac:dyDescent="0.35">
      <c r="A2625" s="210" t="s">
        <v>3301</v>
      </c>
      <c r="B2625" s="217">
        <v>118.95980344435331</v>
      </c>
      <c r="C2625" s="211">
        <v>5.9998523912932464E-2</v>
      </c>
      <c r="D2625" s="211">
        <v>0.12685322188135145</v>
      </c>
      <c r="E2625" s="211">
        <v>7.262049012599725E-2</v>
      </c>
      <c r="F2625" s="211">
        <v>8.5471466181887751E-2</v>
      </c>
      <c r="G2625" s="211">
        <v>0.11773222245776725</v>
      </c>
      <c r="H2625" s="211">
        <v>0.1214361783771328</v>
      </c>
      <c r="I2625" s="211">
        <v>0.46905309026617925</v>
      </c>
      <c r="J2625" s="211">
        <v>0.45843462045155903</v>
      </c>
      <c r="K2625" s="211">
        <v>0.60913257560962575</v>
      </c>
      <c r="L2625" s="211">
        <v>0.27036158065101712</v>
      </c>
      <c r="M2625" s="211">
        <v>9.0741945665219176E-2</v>
      </c>
      <c r="N2625" s="211">
        <v>0.48850975952386455</v>
      </c>
      <c r="O2625" s="211">
        <v>0.72694242980098367</v>
      </c>
      <c r="P2625" s="211">
        <v>6.8130638160453866E-2</v>
      </c>
      <c r="Q2625" s="211">
        <v>0.11880251703706515</v>
      </c>
      <c r="R2625" s="211">
        <v>0.38939347857761786</v>
      </c>
      <c r="S2625" s="211">
        <v>0.26354291215804437</v>
      </c>
      <c r="T2625" s="211">
        <v>0.55356862614790225</v>
      </c>
      <c r="U2625" s="211">
        <v>0.39571172504950891</v>
      </c>
      <c r="V2625" s="211">
        <v>5.3281507093667635E-2</v>
      </c>
      <c r="W2625" s="211">
        <v>0.51934912562493851</v>
      </c>
      <c r="X2625" s="211">
        <v>0.35660163178083915</v>
      </c>
      <c r="Y2625" s="211">
        <v>0.69471490210788145</v>
      </c>
      <c r="Z2625" s="211">
        <v>0.14833942530672511</v>
      </c>
      <c r="AA2625" s="212">
        <v>0.11797270119530547</v>
      </c>
    </row>
    <row r="2626" spans="1:27" x14ac:dyDescent="0.35">
      <c r="A2626" s="210" t="s">
        <v>3302</v>
      </c>
      <c r="B2626" s="217">
        <v>157.83885921370316</v>
      </c>
      <c r="C2626" s="211">
        <v>7.1954984979159822E-2</v>
      </c>
      <c r="D2626" s="211">
        <v>0.12614858437478979</v>
      </c>
      <c r="E2626" s="211">
        <v>8.0700566884810254E-2</v>
      </c>
      <c r="F2626" s="211">
        <v>9.46927766486928E-2</v>
      </c>
      <c r="G2626" s="211">
        <v>0.121513446681451</v>
      </c>
      <c r="H2626" s="211">
        <v>0.11234826570665465</v>
      </c>
      <c r="I2626" s="211">
        <v>0.51438910967417095</v>
      </c>
      <c r="J2626" s="211">
        <v>0.43448119009187541</v>
      </c>
      <c r="K2626" s="211">
        <v>0.57901286326629975</v>
      </c>
      <c r="L2626" s="211">
        <v>0.27916947940042286</v>
      </c>
      <c r="M2626" s="211">
        <v>9.1296119504232082E-2</v>
      </c>
      <c r="N2626" s="211">
        <v>0.50285964853280563</v>
      </c>
      <c r="O2626" s="211">
        <v>0.6271727567623927</v>
      </c>
      <c r="P2626" s="211">
        <v>7.2839460681452153E-2</v>
      </c>
      <c r="Q2626" s="211">
        <v>0.12481839135645331</v>
      </c>
      <c r="R2626" s="211">
        <v>0.43811535090869869</v>
      </c>
      <c r="S2626" s="211">
        <v>0.31712730155265945</v>
      </c>
      <c r="T2626" s="211">
        <v>0.53626371751270452</v>
      </c>
      <c r="U2626" s="211">
        <v>0.48511861744359969</v>
      </c>
      <c r="V2626" s="211">
        <v>0.10301961524536125</v>
      </c>
      <c r="W2626" s="211">
        <v>0.59418775802314949</v>
      </c>
      <c r="X2626" s="211">
        <v>0.31635760139027613</v>
      </c>
      <c r="Y2626" s="211">
        <v>0.58627581357576908</v>
      </c>
      <c r="Z2626" s="211">
        <v>0.14638103340482544</v>
      </c>
      <c r="AA2626" s="212">
        <v>0.11476433389100049</v>
      </c>
    </row>
    <row r="2627" spans="1:27" x14ac:dyDescent="0.35">
      <c r="A2627" s="210" t="s">
        <v>3303</v>
      </c>
      <c r="B2627" s="217">
        <v>165.51494569213148</v>
      </c>
      <c r="C2627" s="211">
        <v>6.3651080810468941E-2</v>
      </c>
      <c r="D2627" s="211">
        <v>0.12952087251982902</v>
      </c>
      <c r="E2627" s="211">
        <v>8.0585046667370111E-2</v>
      </c>
      <c r="F2627" s="211">
        <v>7.8170078755877004E-2</v>
      </c>
      <c r="G2627" s="211">
        <v>0.1215183888321348</v>
      </c>
      <c r="H2627" s="211">
        <v>0.10803401471684454</v>
      </c>
      <c r="I2627" s="211">
        <v>0.4324207342963528</v>
      </c>
      <c r="J2627" s="211">
        <v>0.46926959379770028</v>
      </c>
      <c r="K2627" s="211">
        <v>0.56712305357714843</v>
      </c>
      <c r="L2627" s="211">
        <v>0.27272208040099244</v>
      </c>
      <c r="M2627" s="211">
        <v>0.10084663174005969</v>
      </c>
      <c r="N2627" s="211">
        <v>0.44337887736395309</v>
      </c>
      <c r="O2627" s="211">
        <v>0.63273941091302832</v>
      </c>
      <c r="P2627" s="211">
        <v>6.5815879235266952E-2</v>
      </c>
      <c r="Q2627" s="211">
        <v>0.10315781989521702</v>
      </c>
      <c r="R2627" s="211">
        <v>0.38396405034088005</v>
      </c>
      <c r="S2627" s="211">
        <v>0.39263611103442159</v>
      </c>
      <c r="T2627" s="211">
        <v>0.56398422404804849</v>
      </c>
      <c r="U2627" s="211">
        <v>0.39847950182107617</v>
      </c>
      <c r="V2627" s="211">
        <v>0.17721492413410633</v>
      </c>
      <c r="W2627" s="211">
        <v>0.50396264220140485</v>
      </c>
      <c r="X2627" s="211">
        <v>0.40908609385638445</v>
      </c>
      <c r="Y2627" s="211">
        <v>0.66452403534344662</v>
      </c>
      <c r="Z2627" s="211">
        <v>0.14738041883614833</v>
      </c>
      <c r="AA2627" s="212">
        <v>0.11752514512397802</v>
      </c>
    </row>
    <row r="2628" spans="1:27" x14ac:dyDescent="0.35">
      <c r="A2628" s="210" t="s">
        <v>3304</v>
      </c>
      <c r="B2628" s="217">
        <v>161.15811400529546</v>
      </c>
      <c r="C2628" s="211">
        <v>6.0523474951892309E-2</v>
      </c>
      <c r="D2628" s="211">
        <v>0.11915977533062838</v>
      </c>
      <c r="E2628" s="211">
        <v>7.1252542473637048E-2</v>
      </c>
      <c r="F2628" s="211">
        <v>0.1187462905495697</v>
      </c>
      <c r="G2628" s="211">
        <v>0.12353229267769675</v>
      </c>
      <c r="H2628" s="211">
        <v>0.11987361923890825</v>
      </c>
      <c r="I2628" s="211">
        <v>0.49422017149548952</v>
      </c>
      <c r="J2628" s="211">
        <v>0.47953201536809531</v>
      </c>
      <c r="K2628" s="211">
        <v>0.63371912587974777</v>
      </c>
      <c r="L2628" s="211">
        <v>0.27372955247257158</v>
      </c>
      <c r="M2628" s="211">
        <v>9.6732648539321314E-2</v>
      </c>
      <c r="N2628" s="211">
        <v>0.40408907003946321</v>
      </c>
      <c r="O2628" s="211">
        <v>0.70034280341346755</v>
      </c>
      <c r="P2628" s="211">
        <v>6.5904748734389604E-2</v>
      </c>
      <c r="Q2628" s="211">
        <v>9.7718367108419468E-2</v>
      </c>
      <c r="R2628" s="211">
        <v>0.43895981349289975</v>
      </c>
      <c r="S2628" s="211">
        <v>0.39924789227900087</v>
      </c>
      <c r="T2628" s="211">
        <v>0.50658182728577783</v>
      </c>
      <c r="U2628" s="211">
        <v>0.39349612867040101</v>
      </c>
      <c r="V2628" s="211">
        <v>0.15571154075878224</v>
      </c>
      <c r="W2628" s="211">
        <v>0.62598670937389655</v>
      </c>
      <c r="X2628" s="211">
        <v>0.39903968962141273</v>
      </c>
      <c r="Y2628" s="211">
        <v>0.68976317781993612</v>
      </c>
      <c r="Z2628" s="211">
        <v>0.149822095646758</v>
      </c>
      <c r="AA2628" s="212">
        <v>0.11604491247251794</v>
      </c>
    </row>
    <row r="2629" spans="1:27" x14ac:dyDescent="0.35">
      <c r="A2629" s="210" t="s">
        <v>3305</v>
      </c>
      <c r="B2629" s="217">
        <v>120.6129570784496</v>
      </c>
      <c r="C2629" s="211">
        <v>5.1403463156493426E-2</v>
      </c>
      <c r="D2629" s="211">
        <v>0.11812456296765039</v>
      </c>
      <c r="E2629" s="211">
        <v>6.6967308931675115E-2</v>
      </c>
      <c r="F2629" s="211">
        <v>7.0787846410164251E-2</v>
      </c>
      <c r="G2629" s="211">
        <v>0.12295146689254255</v>
      </c>
      <c r="H2629" s="211">
        <v>0.12140868759361026</v>
      </c>
      <c r="I2629" s="211">
        <v>0.46228653966159139</v>
      </c>
      <c r="J2629" s="211">
        <v>0.40417018031476709</v>
      </c>
      <c r="K2629" s="211">
        <v>0.62873156358225346</v>
      </c>
      <c r="L2629" s="211">
        <v>0.28230269938905428</v>
      </c>
      <c r="M2629" s="211">
        <v>9.377287724937608E-2</v>
      </c>
      <c r="N2629" s="211">
        <v>0.46632331898480284</v>
      </c>
      <c r="O2629" s="211">
        <v>0.69527273145668123</v>
      </c>
      <c r="P2629" s="211">
        <v>6.9768767984172309E-2</v>
      </c>
      <c r="Q2629" s="211">
        <v>0.12977952672545243</v>
      </c>
      <c r="R2629" s="211">
        <v>0.42011543028384002</v>
      </c>
      <c r="S2629" s="211">
        <v>0.35412925701138132</v>
      </c>
      <c r="T2629" s="211">
        <v>0.56328691340479198</v>
      </c>
      <c r="U2629" s="211">
        <v>0.43989726534055135</v>
      </c>
      <c r="V2629" s="211">
        <v>7.3500020225708979E-2</v>
      </c>
      <c r="W2629" s="211">
        <v>0.54982597714793413</v>
      </c>
      <c r="X2629" s="211">
        <v>0.39155308011339063</v>
      </c>
      <c r="Y2629" s="211">
        <v>0.68221799925606375</v>
      </c>
      <c r="Z2629" s="211">
        <v>0.14987346369328367</v>
      </c>
      <c r="AA2629" s="212">
        <v>0.12578579096283443</v>
      </c>
    </row>
    <row r="2630" spans="1:27" x14ac:dyDescent="0.35">
      <c r="A2630" s="210" t="s">
        <v>3306</v>
      </c>
      <c r="B2630" s="217">
        <v>120.86363635354773</v>
      </c>
      <c r="C2630" s="211">
        <v>6.9598229512794804E-2</v>
      </c>
      <c r="D2630" s="211">
        <v>0.12031475063142824</v>
      </c>
      <c r="E2630" s="211">
        <v>7.7809008805098764E-2</v>
      </c>
      <c r="F2630" s="211">
        <v>9.1556923578437213E-2</v>
      </c>
      <c r="G2630" s="211">
        <v>0.12433776993684374</v>
      </c>
      <c r="H2630" s="211">
        <v>0.12596535119546087</v>
      </c>
      <c r="I2630" s="211">
        <v>0.47093902849654296</v>
      </c>
      <c r="J2630" s="211">
        <v>0.45498663220784452</v>
      </c>
      <c r="K2630" s="211">
        <v>0.58611267088585539</v>
      </c>
      <c r="L2630" s="211">
        <v>0.2783099754442564</v>
      </c>
      <c r="M2630" s="211">
        <v>0.11036471077601458</v>
      </c>
      <c r="N2630" s="211">
        <v>0.40054468319050451</v>
      </c>
      <c r="O2630" s="211">
        <v>0.56958067214754382</v>
      </c>
      <c r="P2630" s="211">
        <v>7.1373388793268239E-2</v>
      </c>
      <c r="Q2630" s="211">
        <v>8.3143157240488333E-2</v>
      </c>
      <c r="R2630" s="211">
        <v>0.48757456859086329</v>
      </c>
      <c r="S2630" s="211">
        <v>0.30388859419636632</v>
      </c>
      <c r="T2630" s="211">
        <v>0.61559096878681152</v>
      </c>
      <c r="U2630" s="211">
        <v>0.34443487599143507</v>
      </c>
      <c r="V2630" s="211">
        <v>5.7764952954671767E-2</v>
      </c>
      <c r="W2630" s="211">
        <v>0.48831473518670998</v>
      </c>
      <c r="X2630" s="211">
        <v>0.29671748499628159</v>
      </c>
      <c r="Y2630" s="211">
        <v>0.68694397223558512</v>
      </c>
      <c r="Z2630" s="211">
        <v>0.147824085727219</v>
      </c>
      <c r="AA2630" s="212">
        <v>0.11676417954684631</v>
      </c>
    </row>
    <row r="2631" spans="1:27" x14ac:dyDescent="0.35">
      <c r="A2631" s="210" t="s">
        <v>3307</v>
      </c>
      <c r="B2631" s="217">
        <v>148.53962442133241</v>
      </c>
      <c r="C2631" s="211">
        <v>5.1540918718370507E-2</v>
      </c>
      <c r="D2631" s="211">
        <v>0.11906341672923271</v>
      </c>
      <c r="E2631" s="211">
        <v>7.1563704985602467E-2</v>
      </c>
      <c r="F2631" s="211">
        <v>8.1525474590495306E-2</v>
      </c>
      <c r="G2631" s="211">
        <v>0.12303389464038215</v>
      </c>
      <c r="H2631" s="211">
        <v>0.12584482570321578</v>
      </c>
      <c r="I2631" s="211">
        <v>0.48428086911634283</v>
      </c>
      <c r="J2631" s="211">
        <v>0.42568550045935732</v>
      </c>
      <c r="K2631" s="211">
        <v>0.62098443386507429</v>
      </c>
      <c r="L2631" s="211">
        <v>0.2705104015619606</v>
      </c>
      <c r="M2631" s="211">
        <v>8.0887393639563862E-2</v>
      </c>
      <c r="N2631" s="211">
        <v>0.47109355621980903</v>
      </c>
      <c r="O2631" s="211">
        <v>0.7158148596252778</v>
      </c>
      <c r="P2631" s="211">
        <v>6.6710953818323815E-2</v>
      </c>
      <c r="Q2631" s="211">
        <v>5.0091579336838318E-2</v>
      </c>
      <c r="R2631" s="211">
        <v>0.49079382900809609</v>
      </c>
      <c r="S2631" s="211">
        <v>0.29461525346062523</v>
      </c>
      <c r="T2631" s="211">
        <v>0.59326496322901856</v>
      </c>
      <c r="U2631" s="211">
        <v>0.38036873869826071</v>
      </c>
      <c r="V2631" s="211">
        <v>0.17029422234792874</v>
      </c>
      <c r="W2631" s="211">
        <v>0.53499654859787338</v>
      </c>
      <c r="X2631" s="211">
        <v>0.28140649163703557</v>
      </c>
      <c r="Y2631" s="211">
        <v>0.59104527058555822</v>
      </c>
      <c r="Z2631" s="211">
        <v>0.14663657174945935</v>
      </c>
      <c r="AA2631" s="212">
        <v>0.11572934763613896</v>
      </c>
    </row>
    <row r="2632" spans="1:27" x14ac:dyDescent="0.35">
      <c r="A2632" s="210" t="s">
        <v>3308</v>
      </c>
      <c r="B2632" s="217">
        <v>131.51331963019237</v>
      </c>
      <c r="C2632" s="211">
        <v>5.2083167225472515E-2</v>
      </c>
      <c r="D2632" s="211">
        <v>0.13267978529728575</v>
      </c>
      <c r="E2632" s="211">
        <v>7.805012306860476E-2</v>
      </c>
      <c r="F2632" s="211">
        <v>7.3136586576617299E-2</v>
      </c>
      <c r="G2632" s="211">
        <v>0.12183633573095175</v>
      </c>
      <c r="H2632" s="211">
        <v>0.11083508836477586</v>
      </c>
      <c r="I2632" s="211">
        <v>0.4880420434190445</v>
      </c>
      <c r="J2632" s="211">
        <v>0.3900661497378991</v>
      </c>
      <c r="K2632" s="211">
        <v>0.62474396768203899</v>
      </c>
      <c r="L2632" s="211">
        <v>0.27306639649114928</v>
      </c>
      <c r="M2632" s="211">
        <v>0.11156926264996475</v>
      </c>
      <c r="N2632" s="211">
        <v>0.52187474233322262</v>
      </c>
      <c r="O2632" s="211">
        <v>0.55431336585626545</v>
      </c>
      <c r="P2632" s="211">
        <v>6.6548808967813206E-2</v>
      </c>
      <c r="Q2632" s="211">
        <v>7.3405748604940049E-2</v>
      </c>
      <c r="R2632" s="211">
        <v>0.43043749046011981</v>
      </c>
      <c r="S2632" s="211">
        <v>0.37960350627406586</v>
      </c>
      <c r="T2632" s="211">
        <v>0.56899555212028485</v>
      </c>
      <c r="U2632" s="211">
        <v>0.49428032513080294</v>
      </c>
      <c r="V2632" s="211">
        <v>7.3549823435945488E-2</v>
      </c>
      <c r="W2632" s="211">
        <v>0.59070497659452015</v>
      </c>
      <c r="X2632" s="211">
        <v>0.39998445935589033</v>
      </c>
      <c r="Y2632" s="211">
        <v>0.63834844485865616</v>
      </c>
      <c r="Z2632" s="211">
        <v>0.14811119117633836</v>
      </c>
      <c r="AA2632" s="212">
        <v>0.12295409024775202</v>
      </c>
    </row>
    <row r="2633" spans="1:27" x14ac:dyDescent="0.35">
      <c r="A2633" s="210" t="s">
        <v>3309</v>
      </c>
      <c r="B2633" s="217">
        <v>194.78741750917675</v>
      </c>
      <c r="C2633" s="211">
        <v>6.2854634943957932E-2</v>
      </c>
      <c r="D2633" s="211">
        <v>0.12963583202588161</v>
      </c>
      <c r="E2633" s="211">
        <v>7.3564093658553376E-2</v>
      </c>
      <c r="F2633" s="211">
        <v>9.0997439714816511E-2</v>
      </c>
      <c r="G2633" s="211">
        <v>0.12443026503821981</v>
      </c>
      <c r="H2633" s="211">
        <v>0.12174422287704496</v>
      </c>
      <c r="I2633" s="211">
        <v>0.50892990351006495</v>
      </c>
      <c r="J2633" s="211">
        <v>0.46184347409004611</v>
      </c>
      <c r="K2633" s="211">
        <v>0.62537708692957528</v>
      </c>
      <c r="L2633" s="211">
        <v>0.28111325818607447</v>
      </c>
      <c r="M2633" s="211">
        <v>0.11600312209587955</v>
      </c>
      <c r="N2633" s="211">
        <v>0.34829445358905758</v>
      </c>
      <c r="O2633" s="211">
        <v>0.72711582333181957</v>
      </c>
      <c r="P2633" s="211">
        <v>6.4888467233694749E-2</v>
      </c>
      <c r="Q2633" s="211">
        <v>5.6309164912548254E-2</v>
      </c>
      <c r="R2633" s="211">
        <v>0.43688931580949558</v>
      </c>
      <c r="S2633" s="211">
        <v>0.31670431253526388</v>
      </c>
      <c r="T2633" s="211">
        <v>0.56321130763687866</v>
      </c>
      <c r="U2633" s="211">
        <v>0.55107243720252408</v>
      </c>
      <c r="V2633" s="211">
        <v>0.16352389823014862</v>
      </c>
      <c r="W2633" s="211">
        <v>0.53532227875225336</v>
      </c>
      <c r="X2633" s="211">
        <v>0.31833423722660814</v>
      </c>
      <c r="Y2633" s="211">
        <v>0.59162371825410309</v>
      </c>
      <c r="Z2633" s="211">
        <v>0.14288299541094854</v>
      </c>
      <c r="AA2633" s="212">
        <v>0.11357435226838722</v>
      </c>
    </row>
    <row r="2634" spans="1:27" x14ac:dyDescent="0.35">
      <c r="A2634" s="210" t="s">
        <v>3310</v>
      </c>
      <c r="B2634" s="217">
        <v>154.49944258938814</v>
      </c>
      <c r="C2634" s="211">
        <v>5.8915203617063226E-2</v>
      </c>
      <c r="D2634" s="211">
        <v>0.12311543019435432</v>
      </c>
      <c r="E2634" s="211">
        <v>8.7008698516744906E-2</v>
      </c>
      <c r="F2634" s="211">
        <v>0.10322707819628046</v>
      </c>
      <c r="G2634" s="211">
        <v>0.12473257701109242</v>
      </c>
      <c r="H2634" s="211">
        <v>0.10395671394884051</v>
      </c>
      <c r="I2634" s="211">
        <v>0.42754752066761625</v>
      </c>
      <c r="J2634" s="211">
        <v>0.40195082339412525</v>
      </c>
      <c r="K2634" s="211">
        <v>0.61568411054746242</v>
      </c>
      <c r="L2634" s="211">
        <v>0.27060490176026902</v>
      </c>
      <c r="M2634" s="211">
        <v>0.10958158581208516</v>
      </c>
      <c r="N2634" s="211">
        <v>0.52601537764666562</v>
      </c>
      <c r="O2634" s="211">
        <v>0.73968063114441041</v>
      </c>
      <c r="P2634" s="211">
        <v>7.4027182180873646E-2</v>
      </c>
      <c r="Q2634" s="211">
        <v>9.0262948920791189E-2</v>
      </c>
      <c r="R2634" s="211">
        <v>0.46939467237624</v>
      </c>
      <c r="S2634" s="211">
        <v>0.37077055133880737</v>
      </c>
      <c r="T2634" s="211">
        <v>0.54335819881398084</v>
      </c>
      <c r="U2634" s="211">
        <v>0.46456384549843766</v>
      </c>
      <c r="V2634" s="211">
        <v>7.0233140521046677E-2</v>
      </c>
      <c r="W2634" s="211">
        <v>0.58620681131297603</v>
      </c>
      <c r="X2634" s="211">
        <v>0.32827166016295811</v>
      </c>
      <c r="Y2634" s="211">
        <v>0.64937527819489094</v>
      </c>
      <c r="Z2634" s="211">
        <v>0.14744826031568281</v>
      </c>
      <c r="AA2634" s="212">
        <v>0.11853260820093105</v>
      </c>
    </row>
    <row r="2635" spans="1:27" x14ac:dyDescent="0.35">
      <c r="A2635" s="210" t="s">
        <v>3311</v>
      </c>
      <c r="B2635" s="217">
        <v>116.11985447093873</v>
      </c>
      <c r="C2635" s="211">
        <v>6.6821845368605581E-2</v>
      </c>
      <c r="D2635" s="211">
        <v>0.11599946977084517</v>
      </c>
      <c r="E2635" s="211">
        <v>8.1446192042740423E-2</v>
      </c>
      <c r="F2635" s="211">
        <v>9.0976120185005407E-2</v>
      </c>
      <c r="G2635" s="211">
        <v>0.1261364892513612</v>
      </c>
      <c r="H2635" s="211">
        <v>0.11346141827312288</v>
      </c>
      <c r="I2635" s="211">
        <v>0.51959999263718326</v>
      </c>
      <c r="J2635" s="211">
        <v>0.40908377482965053</v>
      </c>
      <c r="K2635" s="211">
        <v>0.64654538037676001</v>
      </c>
      <c r="L2635" s="211">
        <v>0.28316720450325705</v>
      </c>
      <c r="M2635" s="211">
        <v>9.2136855266692463E-2</v>
      </c>
      <c r="N2635" s="211">
        <v>0.35962671552345543</v>
      </c>
      <c r="O2635" s="211">
        <v>0.59669125858517402</v>
      </c>
      <c r="P2635" s="211">
        <v>7.1636018835756043E-2</v>
      </c>
      <c r="Q2635" s="211">
        <v>7.5510055840164014E-2</v>
      </c>
      <c r="R2635" s="211">
        <v>0.42301274473855499</v>
      </c>
      <c r="S2635" s="211">
        <v>0.27402758793817861</v>
      </c>
      <c r="T2635" s="211">
        <v>0.6113904215528021</v>
      </c>
      <c r="U2635" s="211">
        <v>0.3402896472261886</v>
      </c>
      <c r="V2635" s="211">
        <v>7.324668343881599E-2</v>
      </c>
      <c r="W2635" s="211">
        <v>0.54025160344787926</v>
      </c>
      <c r="X2635" s="211">
        <v>0.42192589904398009</v>
      </c>
      <c r="Y2635" s="211">
        <v>0.64179392446409111</v>
      </c>
      <c r="Z2635" s="211">
        <v>0.14791128528580302</v>
      </c>
      <c r="AA2635" s="212">
        <v>0.12155380019709369</v>
      </c>
    </row>
    <row r="2636" spans="1:27" x14ac:dyDescent="0.35">
      <c r="A2636" s="210" t="s">
        <v>3312</v>
      </c>
      <c r="B2636" s="217">
        <v>135.74808527905253</v>
      </c>
      <c r="C2636" s="211">
        <v>5.4091524009838132E-2</v>
      </c>
      <c r="D2636" s="211">
        <v>0.12938101904410812</v>
      </c>
      <c r="E2636" s="211">
        <v>7.7290619359344004E-2</v>
      </c>
      <c r="F2636" s="211">
        <v>8.6584780025138738E-2</v>
      </c>
      <c r="G2636" s="211">
        <v>0.12230743087481706</v>
      </c>
      <c r="H2636" s="211">
        <v>0.11121725878419823</v>
      </c>
      <c r="I2636" s="211">
        <v>0.48081045226349139</v>
      </c>
      <c r="J2636" s="211">
        <v>0.39588268374653379</v>
      </c>
      <c r="K2636" s="211">
        <v>0.61004166722173525</v>
      </c>
      <c r="L2636" s="211">
        <v>0.27442880833363814</v>
      </c>
      <c r="M2636" s="211">
        <v>9.101715664376013E-2</v>
      </c>
      <c r="N2636" s="211">
        <v>0.4384486735948061</v>
      </c>
      <c r="O2636" s="211">
        <v>0.68640894920952322</v>
      </c>
      <c r="P2636" s="211">
        <v>6.5712772829583405E-2</v>
      </c>
      <c r="Q2636" s="211">
        <v>7.0651952653907571E-2</v>
      </c>
      <c r="R2636" s="211">
        <v>0.45839142520965853</v>
      </c>
      <c r="S2636" s="211">
        <v>0.29693814521990636</v>
      </c>
      <c r="T2636" s="211">
        <v>0.57269325921067127</v>
      </c>
      <c r="U2636" s="211">
        <v>0.3759351011450538</v>
      </c>
      <c r="V2636" s="211">
        <v>0.13316000101168954</v>
      </c>
      <c r="W2636" s="211">
        <v>0.58085083386506275</v>
      </c>
      <c r="X2636" s="211">
        <v>0.25395123468482955</v>
      </c>
      <c r="Y2636" s="211">
        <v>0.598127585141773</v>
      </c>
      <c r="Z2636" s="211">
        <v>0.14385519968399946</v>
      </c>
      <c r="AA2636" s="212">
        <v>0.11909659340213906</v>
      </c>
    </row>
    <row r="2637" spans="1:27" x14ac:dyDescent="0.35">
      <c r="A2637" s="210" t="s">
        <v>3313</v>
      </c>
      <c r="B2637" s="217">
        <v>116.02091279391406</v>
      </c>
      <c r="C2637" s="211">
        <v>6.9243580104580954E-2</v>
      </c>
      <c r="D2637" s="211">
        <v>0.12451928362429823</v>
      </c>
      <c r="E2637" s="211">
        <v>6.9262607225805642E-2</v>
      </c>
      <c r="F2637" s="211">
        <v>7.1262855628951918E-2</v>
      </c>
      <c r="G2637" s="211">
        <v>0.11903314611995063</v>
      </c>
      <c r="H2637" s="211">
        <v>0.11430382840737224</v>
      </c>
      <c r="I2637" s="211">
        <v>0.42127163492550507</v>
      </c>
      <c r="J2637" s="211">
        <v>0.40785246752558935</v>
      </c>
      <c r="K2637" s="211">
        <v>0.58727464398003404</v>
      </c>
      <c r="L2637" s="211">
        <v>0.27624651317679322</v>
      </c>
      <c r="M2637" s="211">
        <v>9.5085717185549812E-2</v>
      </c>
      <c r="N2637" s="211">
        <v>0.47657134339970608</v>
      </c>
      <c r="O2637" s="211">
        <v>0.66086631546258923</v>
      </c>
      <c r="P2637" s="211">
        <v>6.3318221680108699E-2</v>
      </c>
      <c r="Q2637" s="211">
        <v>0.11604578086452517</v>
      </c>
      <c r="R2637" s="211">
        <v>0.47700143553721075</v>
      </c>
      <c r="S2637" s="211">
        <v>0.33832540511118558</v>
      </c>
      <c r="T2637" s="211">
        <v>0.47819684443330029</v>
      </c>
      <c r="U2637" s="211">
        <v>0.35712535907170084</v>
      </c>
      <c r="V2637" s="211">
        <v>0.1056913187592415</v>
      </c>
      <c r="W2637" s="211">
        <v>0.53340895818322309</v>
      </c>
      <c r="X2637" s="211">
        <v>0.34610780886385584</v>
      </c>
      <c r="Y2637" s="211">
        <v>0.60618216328830421</v>
      </c>
      <c r="Z2637" s="211">
        <v>0.14858371817985211</v>
      </c>
      <c r="AA2637" s="212">
        <v>0.12243362187134804</v>
      </c>
    </row>
    <row r="2638" spans="1:27" x14ac:dyDescent="0.35">
      <c r="A2638" s="210" t="s">
        <v>3314</v>
      </c>
      <c r="B2638" s="217">
        <v>161.44001078206102</v>
      </c>
      <c r="C2638" s="211">
        <v>7.8458589506332832E-2</v>
      </c>
      <c r="D2638" s="211">
        <v>0.11939380484820311</v>
      </c>
      <c r="E2638" s="211">
        <v>7.4173632936676101E-2</v>
      </c>
      <c r="F2638" s="211">
        <v>9.5457241658745515E-2</v>
      </c>
      <c r="G2638" s="211">
        <v>0.12354249348339671</v>
      </c>
      <c r="H2638" s="211">
        <v>0.1271101102211967</v>
      </c>
      <c r="I2638" s="211">
        <v>0.46405226248184483</v>
      </c>
      <c r="J2638" s="211">
        <v>0.44072515793115902</v>
      </c>
      <c r="K2638" s="211">
        <v>0.60179501589832873</v>
      </c>
      <c r="L2638" s="211">
        <v>0.27541597364896403</v>
      </c>
      <c r="M2638" s="211">
        <v>7.6185867061589932E-2</v>
      </c>
      <c r="N2638" s="211">
        <v>0.44948245129225717</v>
      </c>
      <c r="O2638" s="211">
        <v>0.76958279321206646</v>
      </c>
      <c r="P2638" s="211">
        <v>6.598686576776655E-2</v>
      </c>
      <c r="Q2638" s="211">
        <v>7.9980505504138932E-2</v>
      </c>
      <c r="R2638" s="211">
        <v>0.44494484376366827</v>
      </c>
      <c r="S2638" s="211">
        <v>0.28550197677346706</v>
      </c>
      <c r="T2638" s="211">
        <v>0.50371757570938835</v>
      </c>
      <c r="U2638" s="211">
        <v>0.46252535695084479</v>
      </c>
      <c r="V2638" s="211">
        <v>0.13601521773322695</v>
      </c>
      <c r="W2638" s="211">
        <v>0.63679496502272659</v>
      </c>
      <c r="X2638" s="211">
        <v>0.34214505139490237</v>
      </c>
      <c r="Y2638" s="211">
        <v>0.74063567714984158</v>
      </c>
      <c r="Z2638" s="211">
        <v>0.14849704723340987</v>
      </c>
      <c r="AA2638" s="212">
        <v>0.11236160009542515</v>
      </c>
    </row>
    <row r="2639" spans="1:27" x14ac:dyDescent="0.35">
      <c r="A2639" s="210" t="s">
        <v>3315</v>
      </c>
      <c r="B2639" s="217">
        <v>122.47216604168548</v>
      </c>
      <c r="C2639" s="211">
        <v>5.6631266491059359E-2</v>
      </c>
      <c r="D2639" s="211">
        <v>0.12248253360530927</v>
      </c>
      <c r="E2639" s="211">
        <v>7.9742963695103336E-2</v>
      </c>
      <c r="F2639" s="211">
        <v>9.108371343580976E-2</v>
      </c>
      <c r="G2639" s="211">
        <v>0.1141877451242314</v>
      </c>
      <c r="H2639" s="211">
        <v>0.12516005165362115</v>
      </c>
      <c r="I2639" s="211">
        <v>0.46172648420880696</v>
      </c>
      <c r="J2639" s="211">
        <v>0.49714442168525524</v>
      </c>
      <c r="K2639" s="211">
        <v>0.63329100587631193</v>
      </c>
      <c r="L2639" s="211">
        <v>0.28376839942544302</v>
      </c>
      <c r="M2639" s="211">
        <v>0.10088485453328423</v>
      </c>
      <c r="N2639" s="211">
        <v>0.48263222461623845</v>
      </c>
      <c r="O2639" s="211">
        <v>0.62011862429294362</v>
      </c>
      <c r="P2639" s="211">
        <v>6.9426016634209956E-2</v>
      </c>
      <c r="Q2639" s="211">
        <v>8.9107136564943457E-2</v>
      </c>
      <c r="R2639" s="211">
        <v>0.42736890909051162</v>
      </c>
      <c r="S2639" s="211">
        <v>0.31637644325758002</v>
      </c>
      <c r="T2639" s="211">
        <v>0.49746427098337903</v>
      </c>
      <c r="U2639" s="211">
        <v>0.37816691339743663</v>
      </c>
      <c r="V2639" s="211">
        <v>6.5742310619810812E-2</v>
      </c>
      <c r="W2639" s="211">
        <v>0.55102468246836467</v>
      </c>
      <c r="X2639" s="211">
        <v>0.37278998737413815</v>
      </c>
      <c r="Y2639" s="211">
        <v>0.60402861718009448</v>
      </c>
      <c r="Z2639" s="211">
        <v>0.14831690402066405</v>
      </c>
      <c r="AA2639" s="212">
        <v>0.11702940396762714</v>
      </c>
    </row>
    <row r="2640" spans="1:27" x14ac:dyDescent="0.35">
      <c r="A2640" s="210" t="s">
        <v>3316</v>
      </c>
      <c r="B2640" s="217">
        <v>139.38882924646433</v>
      </c>
      <c r="C2640" s="211">
        <v>6.3189732212498795E-2</v>
      </c>
      <c r="D2640" s="211">
        <v>0.12707406657028192</v>
      </c>
      <c r="E2640" s="211">
        <v>8.2518402620341408E-2</v>
      </c>
      <c r="F2640" s="211">
        <v>8.228051694869469E-2</v>
      </c>
      <c r="G2640" s="211">
        <v>0.12312054043092771</v>
      </c>
      <c r="H2640" s="211">
        <v>0.11843109383653028</v>
      </c>
      <c r="I2640" s="211">
        <v>0.53211643531807007</v>
      </c>
      <c r="J2640" s="211">
        <v>0.44051908286765623</v>
      </c>
      <c r="K2640" s="211">
        <v>0.55333323941034041</v>
      </c>
      <c r="L2640" s="211">
        <v>0.27258911420594467</v>
      </c>
      <c r="M2640" s="211">
        <v>0.10042410581974542</v>
      </c>
      <c r="N2640" s="211">
        <v>0.4219594163756859</v>
      </c>
      <c r="O2640" s="211">
        <v>0.73096476798145371</v>
      </c>
      <c r="P2640" s="211">
        <v>6.8529611732944654E-2</v>
      </c>
      <c r="Q2640" s="211">
        <v>0.15450531716837373</v>
      </c>
      <c r="R2640" s="211">
        <v>0.43452737526007867</v>
      </c>
      <c r="S2640" s="211">
        <v>0.33622772139482238</v>
      </c>
      <c r="T2640" s="211">
        <v>0.57679091220300283</v>
      </c>
      <c r="U2640" s="211">
        <v>0.50764422047368185</v>
      </c>
      <c r="V2640" s="211">
        <v>7.2039795547114677E-2</v>
      </c>
      <c r="W2640" s="211">
        <v>0.53686982085055324</v>
      </c>
      <c r="X2640" s="211">
        <v>0.37814990333626064</v>
      </c>
      <c r="Y2640" s="211">
        <v>0.63152252542747223</v>
      </c>
      <c r="Z2640" s="211">
        <v>0.14853519736408674</v>
      </c>
      <c r="AA2640" s="212">
        <v>0.11825083141345936</v>
      </c>
    </row>
    <row r="2641" spans="1:27" x14ac:dyDescent="0.35">
      <c r="A2641" s="210" t="s">
        <v>3317</v>
      </c>
      <c r="B2641" s="217">
        <v>134.75759208384252</v>
      </c>
      <c r="C2641" s="211">
        <v>7.6757606634730885E-2</v>
      </c>
      <c r="D2641" s="211">
        <v>0.12298647636189716</v>
      </c>
      <c r="E2641" s="211">
        <v>7.546073668277152E-2</v>
      </c>
      <c r="F2641" s="211">
        <v>0.10016345812168935</v>
      </c>
      <c r="G2641" s="211">
        <v>0.12057345632543622</v>
      </c>
      <c r="H2641" s="211">
        <v>0.1184043391124103</v>
      </c>
      <c r="I2641" s="211">
        <v>0.47449185153721446</v>
      </c>
      <c r="J2641" s="211">
        <v>0.45220976831989046</v>
      </c>
      <c r="K2641" s="211">
        <v>0.51931504368527115</v>
      </c>
      <c r="L2641" s="211">
        <v>0.27452998276585067</v>
      </c>
      <c r="M2641" s="211">
        <v>8.6322678421565047E-2</v>
      </c>
      <c r="N2641" s="211">
        <v>0.39333780029908605</v>
      </c>
      <c r="O2641" s="211">
        <v>0.64968624802967434</v>
      </c>
      <c r="P2641" s="211">
        <v>7.1080980970661817E-2</v>
      </c>
      <c r="Q2641" s="211">
        <v>5.9843626276026227E-2</v>
      </c>
      <c r="R2641" s="211">
        <v>0.37277657580707607</v>
      </c>
      <c r="S2641" s="211">
        <v>0.31058939436313149</v>
      </c>
      <c r="T2641" s="211">
        <v>0.46712462538091881</v>
      </c>
      <c r="U2641" s="211">
        <v>0.4625518745579415</v>
      </c>
      <c r="V2641" s="211">
        <v>0.13085005491919316</v>
      </c>
      <c r="W2641" s="211">
        <v>0.54545951659996972</v>
      </c>
      <c r="X2641" s="211">
        <v>0.23100163803309065</v>
      </c>
      <c r="Y2641" s="211">
        <v>0.68461888142882088</v>
      </c>
      <c r="Z2641" s="211">
        <v>0.14601558179526677</v>
      </c>
      <c r="AA2641" s="212">
        <v>0.12267325272735438</v>
      </c>
    </row>
    <row r="2642" spans="1:27" x14ac:dyDescent="0.35">
      <c r="A2642" s="210" t="s">
        <v>3318</v>
      </c>
      <c r="B2642" s="217">
        <v>155.42153372110812</v>
      </c>
      <c r="C2642" s="211">
        <v>6.4614837056300556E-2</v>
      </c>
      <c r="D2642" s="211">
        <v>0.12932075509849078</v>
      </c>
      <c r="E2642" s="211">
        <v>8.0729218942555692E-2</v>
      </c>
      <c r="F2642" s="211">
        <v>8.0887327697006878E-2</v>
      </c>
      <c r="G2642" s="211">
        <v>0.11881160524989279</v>
      </c>
      <c r="H2642" s="211">
        <v>0.12439825634043232</v>
      </c>
      <c r="I2642" s="211">
        <v>0.46917674087708683</v>
      </c>
      <c r="J2642" s="211">
        <v>0.43965544887187252</v>
      </c>
      <c r="K2642" s="211">
        <v>0.57982284302626452</v>
      </c>
      <c r="L2642" s="211">
        <v>0.27009690416576471</v>
      </c>
      <c r="M2642" s="211">
        <v>0.10055481416116882</v>
      </c>
      <c r="N2642" s="211">
        <v>0.40786290881669912</v>
      </c>
      <c r="O2642" s="211">
        <v>0.70234492665157944</v>
      </c>
      <c r="P2642" s="211">
        <v>6.6085845252331132E-2</v>
      </c>
      <c r="Q2642" s="211">
        <v>4.2577411332279436E-2</v>
      </c>
      <c r="R2642" s="211">
        <v>0.46592783790097442</v>
      </c>
      <c r="S2642" s="211">
        <v>0.36332969859043635</v>
      </c>
      <c r="T2642" s="211">
        <v>0.54207931726475067</v>
      </c>
      <c r="U2642" s="211">
        <v>0.36029083036977189</v>
      </c>
      <c r="V2642" s="211">
        <v>0.1839160019629878</v>
      </c>
      <c r="W2642" s="211">
        <v>0.55292206804815214</v>
      </c>
      <c r="X2642" s="211">
        <v>0.39241853115610259</v>
      </c>
      <c r="Y2642" s="211">
        <v>0.66539475697366324</v>
      </c>
      <c r="Z2642" s="211">
        <v>0.14712103908969448</v>
      </c>
      <c r="AA2642" s="212">
        <v>0.12103743604021616</v>
      </c>
    </row>
    <row r="2643" spans="1:27" x14ac:dyDescent="0.35">
      <c r="A2643" s="210" t="s">
        <v>3319</v>
      </c>
      <c r="B2643" s="217">
        <v>116.17239356526123</v>
      </c>
      <c r="C2643" s="211">
        <v>8.0263174879243324E-2</v>
      </c>
      <c r="D2643" s="211">
        <v>0.12889493641514707</v>
      </c>
      <c r="E2643" s="211">
        <v>6.9758191741522937E-2</v>
      </c>
      <c r="F2643" s="211">
        <v>0.10517099056126815</v>
      </c>
      <c r="G2643" s="211">
        <v>0.12511826024423067</v>
      </c>
      <c r="H2643" s="211">
        <v>0.11908432183326496</v>
      </c>
      <c r="I2643" s="211">
        <v>0.51522186266768533</v>
      </c>
      <c r="J2643" s="211">
        <v>0.46888741296638969</v>
      </c>
      <c r="K2643" s="211">
        <v>0.62404671712074622</v>
      </c>
      <c r="L2643" s="211">
        <v>0.27632603035359443</v>
      </c>
      <c r="M2643" s="211">
        <v>9.6868090685072253E-2</v>
      </c>
      <c r="N2643" s="211">
        <v>0.5279508525749762</v>
      </c>
      <c r="O2643" s="211">
        <v>0.67334385491206672</v>
      </c>
      <c r="P2643" s="211">
        <v>6.0931938282569098E-2</v>
      </c>
      <c r="Q2643" s="211">
        <v>9.6565029625060167E-2</v>
      </c>
      <c r="R2643" s="211">
        <v>0.47115059193971226</v>
      </c>
      <c r="S2643" s="211">
        <v>0.37018777987440832</v>
      </c>
      <c r="T2643" s="211">
        <v>0.52345636518594696</v>
      </c>
      <c r="U2643" s="211">
        <v>0.38740105718198498</v>
      </c>
      <c r="V2643" s="211">
        <v>7.6341591493877287E-2</v>
      </c>
      <c r="W2643" s="211">
        <v>0.5586746500887011</v>
      </c>
      <c r="X2643" s="211">
        <v>0.3334037000137221</v>
      </c>
      <c r="Y2643" s="211">
        <v>0.66674978757214964</v>
      </c>
      <c r="Z2643" s="211">
        <v>0.14540581440800932</v>
      </c>
      <c r="AA2643" s="212">
        <v>0.12384087161173873</v>
      </c>
    </row>
    <row r="2644" spans="1:27" x14ac:dyDescent="0.35">
      <c r="A2644" s="210" t="s">
        <v>3320</v>
      </c>
      <c r="B2644" s="217">
        <v>155.3778786766847</v>
      </c>
      <c r="C2644" s="211">
        <v>5.2444130068860825E-2</v>
      </c>
      <c r="D2644" s="211">
        <v>0.12030152508853156</v>
      </c>
      <c r="E2644" s="211">
        <v>8.6046692078440817E-2</v>
      </c>
      <c r="F2644" s="211">
        <v>8.4914283358183587E-2</v>
      </c>
      <c r="G2644" s="211">
        <v>0.12104519901184226</v>
      </c>
      <c r="H2644" s="211">
        <v>0.12410198451951092</v>
      </c>
      <c r="I2644" s="211">
        <v>0.531543122896318</v>
      </c>
      <c r="J2644" s="211">
        <v>0.45468145343062805</v>
      </c>
      <c r="K2644" s="211">
        <v>0.5804610289352945</v>
      </c>
      <c r="L2644" s="211">
        <v>0.27565936892001658</v>
      </c>
      <c r="M2644" s="211">
        <v>0.10789135305026461</v>
      </c>
      <c r="N2644" s="211">
        <v>0.49664614845301586</v>
      </c>
      <c r="O2644" s="211">
        <v>0.55159474983597578</v>
      </c>
      <c r="P2644" s="211">
        <v>6.7395668586671509E-2</v>
      </c>
      <c r="Q2644" s="211">
        <v>8.1335165274209614E-2</v>
      </c>
      <c r="R2644" s="211">
        <v>0.38491028001261862</v>
      </c>
      <c r="S2644" s="211">
        <v>0.29376595918364806</v>
      </c>
      <c r="T2644" s="211">
        <v>0.54322141954965109</v>
      </c>
      <c r="U2644" s="211">
        <v>0.50574743478216644</v>
      </c>
      <c r="V2644" s="211">
        <v>9.0274570610189731E-2</v>
      </c>
      <c r="W2644" s="211">
        <v>0.57583928077110735</v>
      </c>
      <c r="X2644" s="211">
        <v>0.39377922690627926</v>
      </c>
      <c r="Y2644" s="211">
        <v>0.68045958200590717</v>
      </c>
      <c r="Z2644" s="211">
        <v>0.14808330506251691</v>
      </c>
      <c r="AA2644" s="212">
        <v>0.11336431423351523</v>
      </c>
    </row>
    <row r="2645" spans="1:27" x14ac:dyDescent="0.35">
      <c r="A2645" s="210" t="s">
        <v>3321</v>
      </c>
      <c r="B2645" s="217">
        <v>123.44921240886293</v>
      </c>
      <c r="C2645" s="211">
        <v>5.7335339770044902E-2</v>
      </c>
      <c r="D2645" s="211">
        <v>0.11784818305589921</v>
      </c>
      <c r="E2645" s="211">
        <v>8.050587216518125E-2</v>
      </c>
      <c r="F2645" s="211">
        <v>9.7240530000371139E-2</v>
      </c>
      <c r="G2645" s="211">
        <v>0.12538334949928054</v>
      </c>
      <c r="H2645" s="211">
        <v>0.11492185387230845</v>
      </c>
      <c r="I2645" s="211">
        <v>0.48754141365245518</v>
      </c>
      <c r="J2645" s="211">
        <v>0.44532499706015383</v>
      </c>
      <c r="K2645" s="211">
        <v>0.64677581888807212</v>
      </c>
      <c r="L2645" s="211">
        <v>0.27480038128658935</v>
      </c>
      <c r="M2645" s="211">
        <v>0.11633352455360786</v>
      </c>
      <c r="N2645" s="211">
        <v>0.40687222121103067</v>
      </c>
      <c r="O2645" s="211">
        <v>0.66950485391539161</v>
      </c>
      <c r="P2645" s="211">
        <v>6.8681813748294157E-2</v>
      </c>
      <c r="Q2645" s="211">
        <v>0.13583733548894023</v>
      </c>
      <c r="R2645" s="211">
        <v>0.46385702593410116</v>
      </c>
      <c r="S2645" s="211">
        <v>0.33821474646130067</v>
      </c>
      <c r="T2645" s="211">
        <v>0.61360938771217044</v>
      </c>
      <c r="U2645" s="211">
        <v>0.39450472986411034</v>
      </c>
      <c r="V2645" s="211">
        <v>6.6956140136345238E-2</v>
      </c>
      <c r="W2645" s="211">
        <v>0.52742711926843111</v>
      </c>
      <c r="X2645" s="211">
        <v>0.32475468729451856</v>
      </c>
      <c r="Y2645" s="211">
        <v>0.52714722269686753</v>
      </c>
      <c r="Z2645" s="211">
        <v>0.14773949306080603</v>
      </c>
      <c r="AA2645" s="212">
        <v>0.12119675979888</v>
      </c>
    </row>
    <row r="2646" spans="1:27" x14ac:dyDescent="0.35">
      <c r="A2646" s="210" t="s">
        <v>3322</v>
      </c>
      <c r="B2646" s="217">
        <v>147.06728061155061</v>
      </c>
      <c r="C2646" s="211">
        <v>6.4490460541422212E-2</v>
      </c>
      <c r="D2646" s="211">
        <v>0.1291329014463517</v>
      </c>
      <c r="E2646" s="211">
        <v>7.4736578722008465E-2</v>
      </c>
      <c r="F2646" s="211">
        <v>9.2828232775261241E-2</v>
      </c>
      <c r="G2646" s="211">
        <v>0.11632957392991812</v>
      </c>
      <c r="H2646" s="211">
        <v>0.11816538742341447</v>
      </c>
      <c r="I2646" s="211">
        <v>0.53034980397411102</v>
      </c>
      <c r="J2646" s="211">
        <v>0.46554116136195312</v>
      </c>
      <c r="K2646" s="211">
        <v>0.59048435469485516</v>
      </c>
      <c r="L2646" s="211">
        <v>0.27384465412878778</v>
      </c>
      <c r="M2646" s="211">
        <v>8.6713477573637121E-2</v>
      </c>
      <c r="N2646" s="211">
        <v>0.57888616639003787</v>
      </c>
      <c r="O2646" s="211">
        <v>0.65271449633751089</v>
      </c>
      <c r="P2646" s="211">
        <v>7.1173686543641368E-2</v>
      </c>
      <c r="Q2646" s="211">
        <v>0.11406866553167873</v>
      </c>
      <c r="R2646" s="211">
        <v>0.47116895092654543</v>
      </c>
      <c r="S2646" s="211">
        <v>0.30541020049269318</v>
      </c>
      <c r="T2646" s="211">
        <v>0.56082074779650526</v>
      </c>
      <c r="U2646" s="211">
        <v>0.31803322883895602</v>
      </c>
      <c r="V2646" s="211">
        <v>0.13283085001219497</v>
      </c>
      <c r="W2646" s="211">
        <v>0.52007739903926131</v>
      </c>
      <c r="X2646" s="211">
        <v>0.37602613700116977</v>
      </c>
      <c r="Y2646" s="211">
        <v>0.66208458719180219</v>
      </c>
      <c r="Z2646" s="211">
        <v>0.14765997885858126</v>
      </c>
      <c r="AA2646" s="212">
        <v>0.11835363388456903</v>
      </c>
    </row>
    <row r="2647" spans="1:27" x14ac:dyDescent="0.35">
      <c r="A2647" s="210" t="s">
        <v>3323</v>
      </c>
      <c r="B2647" s="217">
        <v>156.29857934605215</v>
      </c>
      <c r="C2647" s="211">
        <v>6.6296904501844833E-2</v>
      </c>
      <c r="D2647" s="211">
        <v>0.12054846333376509</v>
      </c>
      <c r="E2647" s="211">
        <v>7.8085021262333326E-2</v>
      </c>
      <c r="F2647" s="211">
        <v>8.6058500380555208E-2</v>
      </c>
      <c r="G2647" s="211">
        <v>0.12112601956195354</v>
      </c>
      <c r="H2647" s="211">
        <v>0.10399407663061015</v>
      </c>
      <c r="I2647" s="211">
        <v>0.4840212398531889</v>
      </c>
      <c r="J2647" s="211">
        <v>0.45303157767386976</v>
      </c>
      <c r="K2647" s="211">
        <v>0.63691533378274079</v>
      </c>
      <c r="L2647" s="211">
        <v>0.27660050369256534</v>
      </c>
      <c r="M2647" s="211">
        <v>9.7765046560175761E-2</v>
      </c>
      <c r="N2647" s="211">
        <v>0.41670737779834</v>
      </c>
      <c r="O2647" s="211">
        <v>0.75138846547545513</v>
      </c>
      <c r="P2647" s="211">
        <v>6.7205394557050518E-2</v>
      </c>
      <c r="Q2647" s="211">
        <v>4.8345041440587488E-2</v>
      </c>
      <c r="R2647" s="211">
        <v>0.39811581523942563</v>
      </c>
      <c r="S2647" s="211">
        <v>0.29517203685482984</v>
      </c>
      <c r="T2647" s="211">
        <v>0.57674353153252589</v>
      </c>
      <c r="U2647" s="211">
        <v>0.48034680647832606</v>
      </c>
      <c r="V2647" s="211">
        <v>0.15753793436615204</v>
      </c>
      <c r="W2647" s="211">
        <v>0.55321499621888082</v>
      </c>
      <c r="X2647" s="211">
        <v>0.3696352516503395</v>
      </c>
      <c r="Y2647" s="211">
        <v>0.61236310736333122</v>
      </c>
      <c r="Z2647" s="211">
        <v>0.1420109428381553</v>
      </c>
      <c r="AA2647" s="212">
        <v>0.12639168086867231</v>
      </c>
    </row>
    <row r="2648" spans="1:27" x14ac:dyDescent="0.35">
      <c r="A2648" s="210" t="s">
        <v>3324</v>
      </c>
      <c r="B2648" s="217">
        <v>164.00565354614369</v>
      </c>
      <c r="C2648" s="211">
        <v>5.5699650118925019E-2</v>
      </c>
      <c r="D2648" s="211">
        <v>0.1193455498595969</v>
      </c>
      <c r="E2648" s="211">
        <v>7.2999579358672212E-2</v>
      </c>
      <c r="F2648" s="211">
        <v>0.10868539161825895</v>
      </c>
      <c r="G2648" s="211">
        <v>0.11626095214144505</v>
      </c>
      <c r="H2648" s="211">
        <v>0.1128676485486393</v>
      </c>
      <c r="I2648" s="211">
        <v>0.52483949073639369</v>
      </c>
      <c r="J2648" s="211">
        <v>0.44239502627047811</v>
      </c>
      <c r="K2648" s="211">
        <v>0.59523691675619572</v>
      </c>
      <c r="L2648" s="211">
        <v>0.26967269472040351</v>
      </c>
      <c r="M2648" s="211">
        <v>0.1000841617747061</v>
      </c>
      <c r="N2648" s="211">
        <v>0.4103118039569037</v>
      </c>
      <c r="O2648" s="211">
        <v>0.59783951022746096</v>
      </c>
      <c r="P2648" s="211">
        <v>6.9032844842803046E-2</v>
      </c>
      <c r="Q2648" s="211">
        <v>7.7015144377082206E-2</v>
      </c>
      <c r="R2648" s="211">
        <v>0.45626713954544035</v>
      </c>
      <c r="S2648" s="211">
        <v>0.32645385066625665</v>
      </c>
      <c r="T2648" s="211">
        <v>0.54066758831675132</v>
      </c>
      <c r="U2648" s="211">
        <v>0.50415118582871832</v>
      </c>
      <c r="V2648" s="211">
        <v>0.13855935868746272</v>
      </c>
      <c r="W2648" s="211">
        <v>0.51153651903365804</v>
      </c>
      <c r="X2648" s="211">
        <v>0.36595896895714247</v>
      </c>
      <c r="Y2648" s="211">
        <v>0.72050035512384625</v>
      </c>
      <c r="Z2648" s="211">
        <v>0.14975361832358261</v>
      </c>
      <c r="AA2648" s="212">
        <v>0.12133989579934566</v>
      </c>
    </row>
    <row r="2649" spans="1:27" x14ac:dyDescent="0.35">
      <c r="A2649" s="210" t="s">
        <v>3325</v>
      </c>
      <c r="B2649" s="217">
        <v>129.83823060005196</v>
      </c>
      <c r="C2649" s="211">
        <v>5.7734008760649574E-2</v>
      </c>
      <c r="D2649" s="211">
        <v>0.119410526607519</v>
      </c>
      <c r="E2649" s="211">
        <v>7.2635999764644257E-2</v>
      </c>
      <c r="F2649" s="211">
        <v>0.1002774075968161</v>
      </c>
      <c r="G2649" s="211">
        <v>0.12002873805107497</v>
      </c>
      <c r="H2649" s="211">
        <v>0.11856490815937912</v>
      </c>
      <c r="I2649" s="211">
        <v>0.48104071457503172</v>
      </c>
      <c r="J2649" s="211">
        <v>0.4937816652124612</v>
      </c>
      <c r="K2649" s="211">
        <v>0.58149443138040047</v>
      </c>
      <c r="L2649" s="211">
        <v>0.27751125496068257</v>
      </c>
      <c r="M2649" s="211">
        <v>0.10829279971969666</v>
      </c>
      <c r="N2649" s="211">
        <v>0.56893095717554154</v>
      </c>
      <c r="O2649" s="211">
        <v>0.74071994491321402</v>
      </c>
      <c r="P2649" s="211">
        <v>6.3549727868886574E-2</v>
      </c>
      <c r="Q2649" s="211">
        <v>0.1104186376510341</v>
      </c>
      <c r="R2649" s="211">
        <v>0.40863868374915208</v>
      </c>
      <c r="S2649" s="211">
        <v>0.30255782325888436</v>
      </c>
      <c r="T2649" s="211">
        <v>0.593349116422627</v>
      </c>
      <c r="U2649" s="211">
        <v>0.35898222709257999</v>
      </c>
      <c r="V2649" s="211">
        <v>9.829451636456446E-2</v>
      </c>
      <c r="W2649" s="211">
        <v>0.50286391441937595</v>
      </c>
      <c r="X2649" s="211">
        <v>0.30627356944886447</v>
      </c>
      <c r="Y2649" s="211">
        <v>0.60239000755751748</v>
      </c>
      <c r="Z2649" s="211">
        <v>0.14302646965265287</v>
      </c>
      <c r="AA2649" s="212">
        <v>0.1202935942678522</v>
      </c>
    </row>
    <row r="2650" spans="1:27" x14ac:dyDescent="0.35">
      <c r="A2650" s="210" t="s">
        <v>3326</v>
      </c>
      <c r="B2650" s="217">
        <v>146.64035630715009</v>
      </c>
      <c r="C2650" s="211">
        <v>4.828601494851515E-2</v>
      </c>
      <c r="D2650" s="211">
        <v>0.12585493770661405</v>
      </c>
      <c r="E2650" s="211">
        <v>8.5845241141457987E-2</v>
      </c>
      <c r="F2650" s="211">
        <v>9.9862106101105907E-2</v>
      </c>
      <c r="G2650" s="211">
        <v>0.11667700669603628</v>
      </c>
      <c r="H2650" s="211">
        <v>0.12301697193653451</v>
      </c>
      <c r="I2650" s="211">
        <v>0.52062719815688319</v>
      </c>
      <c r="J2650" s="211">
        <v>0.42931623572389344</v>
      </c>
      <c r="K2650" s="211">
        <v>0.57506552640242425</v>
      </c>
      <c r="L2650" s="211">
        <v>0.27604616056271258</v>
      </c>
      <c r="M2650" s="211">
        <v>9.0256978889486722E-2</v>
      </c>
      <c r="N2650" s="211">
        <v>0.45801461824055284</v>
      </c>
      <c r="O2650" s="211">
        <v>0.6335149239798803</v>
      </c>
      <c r="P2650" s="211">
        <v>6.6255489191459932E-2</v>
      </c>
      <c r="Q2650" s="211">
        <v>4.9836961659758872E-2</v>
      </c>
      <c r="R2650" s="211">
        <v>0.39929246328751583</v>
      </c>
      <c r="S2650" s="211">
        <v>0.36384633359581764</v>
      </c>
      <c r="T2650" s="211">
        <v>0.52058924562444087</v>
      </c>
      <c r="U2650" s="211">
        <v>0.39039992990747641</v>
      </c>
      <c r="V2650" s="211">
        <v>0.14020235625496236</v>
      </c>
      <c r="W2650" s="211">
        <v>0.52153171424382394</v>
      </c>
      <c r="X2650" s="211">
        <v>0.34115734467639469</v>
      </c>
      <c r="Y2650" s="211">
        <v>0.72227346179854413</v>
      </c>
      <c r="Z2650" s="211">
        <v>0.14613976397371065</v>
      </c>
      <c r="AA2650" s="212">
        <v>0.11826678111745643</v>
      </c>
    </row>
    <row r="2651" spans="1:27" x14ac:dyDescent="0.35">
      <c r="A2651" s="210" t="s">
        <v>3327</v>
      </c>
      <c r="B2651" s="217">
        <v>122.09432936461465</v>
      </c>
      <c r="C2651" s="211">
        <v>6.4465234257147647E-2</v>
      </c>
      <c r="D2651" s="211">
        <v>0.1159977745329559</v>
      </c>
      <c r="E2651" s="211">
        <v>7.2061893758500611E-2</v>
      </c>
      <c r="F2651" s="211">
        <v>0.1148903805656783</v>
      </c>
      <c r="G2651" s="211">
        <v>0.12632229903681111</v>
      </c>
      <c r="H2651" s="211">
        <v>0.1229375722904619</v>
      </c>
      <c r="I2651" s="211">
        <v>0.50934430904211236</v>
      </c>
      <c r="J2651" s="211">
        <v>0.48302610361760356</v>
      </c>
      <c r="K2651" s="211">
        <v>0.51938772040536829</v>
      </c>
      <c r="L2651" s="211">
        <v>0.2807151294200359</v>
      </c>
      <c r="M2651" s="211">
        <v>9.5800456501305906E-2</v>
      </c>
      <c r="N2651" s="211">
        <v>0.4874648281007149</v>
      </c>
      <c r="O2651" s="211">
        <v>0.69639193830807167</v>
      </c>
      <c r="P2651" s="211">
        <v>7.0152946687996737E-2</v>
      </c>
      <c r="Q2651" s="211">
        <v>0.11166028910341629</v>
      </c>
      <c r="R2651" s="211">
        <v>0.46153817394969276</v>
      </c>
      <c r="S2651" s="211">
        <v>0.28637829861926167</v>
      </c>
      <c r="T2651" s="211">
        <v>0.52617628137948336</v>
      </c>
      <c r="U2651" s="211">
        <v>0.42305594404543795</v>
      </c>
      <c r="V2651" s="211">
        <v>6.4760864129192436E-2</v>
      </c>
      <c r="W2651" s="211">
        <v>0.54667578822173224</v>
      </c>
      <c r="X2651" s="211">
        <v>0.29651568350981639</v>
      </c>
      <c r="Y2651" s="211">
        <v>0.68117274941944927</v>
      </c>
      <c r="Z2651" s="211">
        <v>0.14722899673107609</v>
      </c>
      <c r="AA2651" s="212">
        <v>0.11833313793749334</v>
      </c>
    </row>
    <row r="2652" spans="1:27" x14ac:dyDescent="0.35">
      <c r="A2652" s="210" t="s">
        <v>3328</v>
      </c>
      <c r="B2652" s="217">
        <v>154.8614503162359</v>
      </c>
      <c r="C2652" s="211">
        <v>5.7435007730207828E-2</v>
      </c>
      <c r="D2652" s="211">
        <v>0.11998243644703659</v>
      </c>
      <c r="E2652" s="211">
        <v>8.1724248230538921E-2</v>
      </c>
      <c r="F2652" s="211">
        <v>0.11181801150228973</v>
      </c>
      <c r="G2652" s="211">
        <v>0.11757624873538668</v>
      </c>
      <c r="H2652" s="211">
        <v>0.11389649015962605</v>
      </c>
      <c r="I2652" s="211">
        <v>0.46057705223484247</v>
      </c>
      <c r="J2652" s="211">
        <v>0.43174688434061664</v>
      </c>
      <c r="K2652" s="211">
        <v>0.53424387390256145</v>
      </c>
      <c r="L2652" s="211">
        <v>0.26858144524999955</v>
      </c>
      <c r="M2652" s="211">
        <v>0.10590606977925224</v>
      </c>
      <c r="N2652" s="211">
        <v>0.35487422143622754</v>
      </c>
      <c r="O2652" s="211">
        <v>0.69871344009769143</v>
      </c>
      <c r="P2652" s="211">
        <v>7.039698435425891E-2</v>
      </c>
      <c r="Q2652" s="211">
        <v>8.3301188444057608E-2</v>
      </c>
      <c r="R2652" s="211">
        <v>0.40623192498002259</v>
      </c>
      <c r="S2652" s="211">
        <v>0.30202944132235487</v>
      </c>
      <c r="T2652" s="211">
        <v>0.50145720945400507</v>
      </c>
      <c r="U2652" s="211">
        <v>0.47014152927169789</v>
      </c>
      <c r="V2652" s="211">
        <v>0.10353105286641183</v>
      </c>
      <c r="W2652" s="211">
        <v>0.56259556970882263</v>
      </c>
      <c r="X2652" s="211">
        <v>0.36898631863874759</v>
      </c>
      <c r="Y2652" s="211">
        <v>0.68926961724920943</v>
      </c>
      <c r="Z2652" s="211">
        <v>0.14449509144793352</v>
      </c>
      <c r="AA2652" s="212">
        <v>0.11300134065752412</v>
      </c>
    </row>
    <row r="2653" spans="1:27" x14ac:dyDescent="0.35">
      <c r="A2653" s="210" t="s">
        <v>3329</v>
      </c>
      <c r="B2653" s="217">
        <v>124.67186455854809</v>
      </c>
      <c r="C2653" s="211">
        <v>7.6422536608672348E-2</v>
      </c>
      <c r="D2653" s="211">
        <v>0.11613503174366534</v>
      </c>
      <c r="E2653" s="211">
        <v>7.1801450130244054E-2</v>
      </c>
      <c r="F2653" s="211">
        <v>0.10033054482635659</v>
      </c>
      <c r="G2653" s="211">
        <v>0.12661907800114253</v>
      </c>
      <c r="H2653" s="211">
        <v>0.12334018565602335</v>
      </c>
      <c r="I2653" s="211">
        <v>0.42295519466389186</v>
      </c>
      <c r="J2653" s="211">
        <v>0.48549580890442534</v>
      </c>
      <c r="K2653" s="211">
        <v>0.55988516707143199</v>
      </c>
      <c r="L2653" s="211">
        <v>0.26521795336367443</v>
      </c>
      <c r="M2653" s="211">
        <v>8.6940727890233799E-2</v>
      </c>
      <c r="N2653" s="211">
        <v>0.47518309105525325</v>
      </c>
      <c r="O2653" s="211">
        <v>0.57658168978744007</v>
      </c>
      <c r="P2653" s="211">
        <v>6.7131576122950884E-2</v>
      </c>
      <c r="Q2653" s="211">
        <v>8.3531585685889642E-2</v>
      </c>
      <c r="R2653" s="211">
        <v>0.46013142104355276</v>
      </c>
      <c r="S2653" s="211">
        <v>0.36752126019384579</v>
      </c>
      <c r="T2653" s="211">
        <v>0.50392170490339006</v>
      </c>
      <c r="U2653" s="211">
        <v>0.46788472697089167</v>
      </c>
      <c r="V2653" s="211">
        <v>9.6739826913792681E-2</v>
      </c>
      <c r="W2653" s="211">
        <v>0.58952096654952046</v>
      </c>
      <c r="X2653" s="211">
        <v>0.23079985701855069</v>
      </c>
      <c r="Y2653" s="211">
        <v>0.70694591812712404</v>
      </c>
      <c r="Z2653" s="211">
        <v>0.14940675296586237</v>
      </c>
      <c r="AA2653" s="212">
        <v>0.12285565769214898</v>
      </c>
    </row>
    <row r="2654" spans="1:27" x14ac:dyDescent="0.35">
      <c r="A2654" s="210" t="s">
        <v>3330</v>
      </c>
      <c r="B2654" s="217">
        <v>137.3553610910711</v>
      </c>
      <c r="C2654" s="211">
        <v>7.9912887095655069E-2</v>
      </c>
      <c r="D2654" s="211">
        <v>0.12231373741829539</v>
      </c>
      <c r="E2654" s="211">
        <v>7.5814167720759121E-2</v>
      </c>
      <c r="F2654" s="211">
        <v>8.51828578268259E-2</v>
      </c>
      <c r="G2654" s="211">
        <v>0.12146052174057242</v>
      </c>
      <c r="H2654" s="211">
        <v>0.1147787796141912</v>
      </c>
      <c r="I2654" s="211">
        <v>0.48093602829445581</v>
      </c>
      <c r="J2654" s="211">
        <v>0.44869344232638264</v>
      </c>
      <c r="K2654" s="211">
        <v>0.6461113112419965</v>
      </c>
      <c r="L2654" s="211">
        <v>0.27353613643928332</v>
      </c>
      <c r="M2654" s="211">
        <v>8.5492456120262794E-2</v>
      </c>
      <c r="N2654" s="211">
        <v>0.45277154140966169</v>
      </c>
      <c r="O2654" s="211">
        <v>0.59906777427673585</v>
      </c>
      <c r="P2654" s="211">
        <v>7.134092111968951E-2</v>
      </c>
      <c r="Q2654" s="211">
        <v>0.12710497032390333</v>
      </c>
      <c r="R2654" s="211">
        <v>0.4261925402038535</v>
      </c>
      <c r="S2654" s="211">
        <v>0.33172883516954343</v>
      </c>
      <c r="T2654" s="211">
        <v>0.51130799363724566</v>
      </c>
      <c r="U2654" s="211">
        <v>0.44015073659663978</v>
      </c>
      <c r="V2654" s="211">
        <v>9.5601712092757543E-2</v>
      </c>
      <c r="W2654" s="211">
        <v>0.56015012212464765</v>
      </c>
      <c r="X2654" s="211">
        <v>0.41221128518254063</v>
      </c>
      <c r="Y2654" s="211">
        <v>0.64974141682392528</v>
      </c>
      <c r="Z2654" s="211">
        <v>0.1475581867892804</v>
      </c>
      <c r="AA2654" s="212">
        <v>0.12057070978877445</v>
      </c>
    </row>
    <row r="2655" spans="1:27" x14ac:dyDescent="0.35">
      <c r="A2655" s="210" t="s">
        <v>3331</v>
      </c>
      <c r="B2655" s="217">
        <v>110.2726823874949</v>
      </c>
      <c r="C2655" s="211">
        <v>5.3758228894175634E-2</v>
      </c>
      <c r="D2655" s="211">
        <v>0.11889625726426911</v>
      </c>
      <c r="E2655" s="211">
        <v>7.3392103422558336E-2</v>
      </c>
      <c r="F2655" s="211">
        <v>8.6534895174562129E-2</v>
      </c>
      <c r="G2655" s="211">
        <v>0.12150581361642215</v>
      </c>
      <c r="H2655" s="211">
        <v>0.10559804868391465</v>
      </c>
      <c r="I2655" s="211">
        <v>0.48377301698779507</v>
      </c>
      <c r="J2655" s="211">
        <v>0.43537031197159054</v>
      </c>
      <c r="K2655" s="211">
        <v>0.56209677985247164</v>
      </c>
      <c r="L2655" s="211">
        <v>0.27687644526348054</v>
      </c>
      <c r="M2655" s="211">
        <v>9.3029441730173801E-2</v>
      </c>
      <c r="N2655" s="211">
        <v>0.3539895773941521</v>
      </c>
      <c r="O2655" s="211">
        <v>0.75017995094152035</v>
      </c>
      <c r="P2655" s="211">
        <v>6.4301282335378296E-2</v>
      </c>
      <c r="Q2655" s="211">
        <v>7.7461443404765878E-2</v>
      </c>
      <c r="R2655" s="211">
        <v>0.4329836056768252</v>
      </c>
      <c r="S2655" s="211">
        <v>0.300804635308204</v>
      </c>
      <c r="T2655" s="211">
        <v>0.58221092246569561</v>
      </c>
      <c r="U2655" s="211">
        <v>0.45325963770722849</v>
      </c>
      <c r="V2655" s="211">
        <v>6.9888918881917783E-2</v>
      </c>
      <c r="W2655" s="211">
        <v>0.60305898465204721</v>
      </c>
      <c r="X2655" s="211">
        <v>0.37254013489553589</v>
      </c>
      <c r="Y2655" s="211">
        <v>0.64491369129112841</v>
      </c>
      <c r="Z2655" s="211">
        <v>0.14801078029188222</v>
      </c>
      <c r="AA2655" s="212">
        <v>0.12331655322493057</v>
      </c>
    </row>
    <row r="2656" spans="1:27" x14ac:dyDescent="0.35">
      <c r="A2656" s="210" t="s">
        <v>3332</v>
      </c>
      <c r="B2656" s="217">
        <v>139.33625070481136</v>
      </c>
      <c r="C2656" s="211">
        <v>7.3276980808875014E-2</v>
      </c>
      <c r="D2656" s="211">
        <v>0.11937500512726078</v>
      </c>
      <c r="E2656" s="211">
        <v>7.4461307173685334E-2</v>
      </c>
      <c r="F2656" s="211">
        <v>0.1086656096846519</v>
      </c>
      <c r="G2656" s="211">
        <v>0.11941733379009951</v>
      </c>
      <c r="H2656" s="211">
        <v>0.11590978589333849</v>
      </c>
      <c r="I2656" s="211">
        <v>0.43841348675210573</v>
      </c>
      <c r="J2656" s="211">
        <v>0.45262283664323349</v>
      </c>
      <c r="K2656" s="211">
        <v>0.59712418988538696</v>
      </c>
      <c r="L2656" s="211">
        <v>0.27365143428207156</v>
      </c>
      <c r="M2656" s="211">
        <v>0.10046945618294528</v>
      </c>
      <c r="N2656" s="211">
        <v>0.37435348853862693</v>
      </c>
      <c r="O2656" s="211">
        <v>0.75256459332723524</v>
      </c>
      <c r="P2656" s="211">
        <v>6.8889931560912429E-2</v>
      </c>
      <c r="Q2656" s="211">
        <v>6.7525488787088653E-2</v>
      </c>
      <c r="R2656" s="211">
        <v>0.39802854063943477</v>
      </c>
      <c r="S2656" s="211">
        <v>0.28853642081363901</v>
      </c>
      <c r="T2656" s="211">
        <v>0.54632950645563094</v>
      </c>
      <c r="U2656" s="211">
        <v>0.481419589540168</v>
      </c>
      <c r="V2656" s="211">
        <v>0.12267977599939089</v>
      </c>
      <c r="W2656" s="211">
        <v>0.50984429274667098</v>
      </c>
      <c r="X2656" s="211">
        <v>0.36389245445324725</v>
      </c>
      <c r="Y2656" s="211">
        <v>0.56761338313970633</v>
      </c>
      <c r="Z2656" s="211">
        <v>0.14991330957925048</v>
      </c>
      <c r="AA2656" s="212">
        <v>0.12281171643467395</v>
      </c>
    </row>
    <row r="2657" spans="1:27" x14ac:dyDescent="0.35">
      <c r="A2657" s="210" t="s">
        <v>3333</v>
      </c>
      <c r="B2657" s="217">
        <v>125.49310218664984</v>
      </c>
      <c r="C2657" s="211">
        <v>5.7279673878626765E-2</v>
      </c>
      <c r="D2657" s="211">
        <v>0.12872828472931527</v>
      </c>
      <c r="E2657" s="211">
        <v>7.2284598197118549E-2</v>
      </c>
      <c r="F2657" s="211">
        <v>0.11531622967005128</v>
      </c>
      <c r="G2657" s="211">
        <v>0.11824416967247772</v>
      </c>
      <c r="H2657" s="211">
        <v>0.11771366566815739</v>
      </c>
      <c r="I2657" s="211">
        <v>0.49372591174706409</v>
      </c>
      <c r="J2657" s="211">
        <v>0.43272793001081622</v>
      </c>
      <c r="K2657" s="211">
        <v>0.57488528268910932</v>
      </c>
      <c r="L2657" s="211">
        <v>0.27782775265777543</v>
      </c>
      <c r="M2657" s="211">
        <v>0.11457966570423507</v>
      </c>
      <c r="N2657" s="211">
        <v>0.44343443304440178</v>
      </c>
      <c r="O2657" s="211">
        <v>0.75207408638476048</v>
      </c>
      <c r="P2657" s="211">
        <v>7.0053885589962978E-2</v>
      </c>
      <c r="Q2657" s="211">
        <v>4.9608986904582972E-2</v>
      </c>
      <c r="R2657" s="211">
        <v>0.45444734533825987</v>
      </c>
      <c r="S2657" s="211">
        <v>0.25878467214720563</v>
      </c>
      <c r="T2657" s="211">
        <v>0.48413466847206582</v>
      </c>
      <c r="U2657" s="211">
        <v>0.40816540158667813</v>
      </c>
      <c r="V2657" s="211">
        <v>7.0470861667591922E-2</v>
      </c>
      <c r="W2657" s="211">
        <v>0.59413118291253908</v>
      </c>
      <c r="X2657" s="211">
        <v>0.31733176719864903</v>
      </c>
      <c r="Y2657" s="211">
        <v>0.56899832472170797</v>
      </c>
      <c r="Z2657" s="211">
        <v>0.14996274014633401</v>
      </c>
      <c r="AA2657" s="212">
        <v>0.11608255736690729</v>
      </c>
    </row>
    <row r="2658" spans="1:27" x14ac:dyDescent="0.35">
      <c r="A2658" s="210" t="s">
        <v>3334</v>
      </c>
      <c r="B2658" s="217">
        <v>136.19776034313446</v>
      </c>
      <c r="C2658" s="211">
        <v>5.9228059390663029E-2</v>
      </c>
      <c r="D2658" s="211">
        <v>0.12666125154864058</v>
      </c>
      <c r="E2658" s="211">
        <v>7.5884149351967439E-2</v>
      </c>
      <c r="F2658" s="211">
        <v>0.10271852073959546</v>
      </c>
      <c r="G2658" s="211">
        <v>0.11318151626493689</v>
      </c>
      <c r="H2658" s="211">
        <v>0.12099622778915169</v>
      </c>
      <c r="I2658" s="211">
        <v>0.51317313040984935</v>
      </c>
      <c r="J2658" s="211">
        <v>0.43077091626671016</v>
      </c>
      <c r="K2658" s="211">
        <v>0.56876731827147908</v>
      </c>
      <c r="L2658" s="211">
        <v>0.26801714667560383</v>
      </c>
      <c r="M2658" s="211">
        <v>8.0997236601026076E-2</v>
      </c>
      <c r="N2658" s="211">
        <v>0.38425735711837811</v>
      </c>
      <c r="O2658" s="211">
        <v>0.67716427844959992</v>
      </c>
      <c r="P2658" s="211">
        <v>7.0633001640938997E-2</v>
      </c>
      <c r="Q2658" s="211">
        <v>7.6998459984181505E-2</v>
      </c>
      <c r="R2658" s="211">
        <v>0.44597259679209411</v>
      </c>
      <c r="S2658" s="211">
        <v>0.35481618071175997</v>
      </c>
      <c r="T2658" s="211">
        <v>0.59123573278114783</v>
      </c>
      <c r="U2658" s="211">
        <v>0.37754200446519504</v>
      </c>
      <c r="V2658" s="211">
        <v>0.10685570239420125</v>
      </c>
      <c r="W2658" s="211">
        <v>0.55291941150582657</v>
      </c>
      <c r="X2658" s="211">
        <v>0.30599670320647349</v>
      </c>
      <c r="Y2658" s="211">
        <v>0.68210986006998053</v>
      </c>
      <c r="Z2658" s="211">
        <v>0.14631036325744795</v>
      </c>
      <c r="AA2658" s="212">
        <v>0.11539221535010552</v>
      </c>
    </row>
    <row r="2659" spans="1:27" x14ac:dyDescent="0.35">
      <c r="A2659" s="210" t="s">
        <v>3335</v>
      </c>
      <c r="B2659" s="217">
        <v>123.90977023713877</v>
      </c>
      <c r="C2659" s="211">
        <v>7.4785539902270159E-2</v>
      </c>
      <c r="D2659" s="211">
        <v>0.12580803682851271</v>
      </c>
      <c r="E2659" s="211">
        <v>7.02571214250471E-2</v>
      </c>
      <c r="F2659" s="211">
        <v>9.2127675889359842E-2</v>
      </c>
      <c r="G2659" s="211">
        <v>0.12637652984430578</v>
      </c>
      <c r="H2659" s="211">
        <v>0.11748464336288986</v>
      </c>
      <c r="I2659" s="211">
        <v>0.44115042015116734</v>
      </c>
      <c r="J2659" s="211">
        <v>0.43906406618019067</v>
      </c>
      <c r="K2659" s="211">
        <v>0.64388080912053913</v>
      </c>
      <c r="L2659" s="211">
        <v>0.2754254825268696</v>
      </c>
      <c r="M2659" s="211">
        <v>7.7276345094760807E-2</v>
      </c>
      <c r="N2659" s="211">
        <v>0.44164362634989252</v>
      </c>
      <c r="O2659" s="211">
        <v>0.71659350617994577</v>
      </c>
      <c r="P2659" s="211">
        <v>7.0375732751033621E-2</v>
      </c>
      <c r="Q2659" s="211">
        <v>5.6271866761524222E-2</v>
      </c>
      <c r="R2659" s="211">
        <v>0.44447012778040623</v>
      </c>
      <c r="S2659" s="211">
        <v>0.28856304717885611</v>
      </c>
      <c r="T2659" s="211">
        <v>0.60091842597508005</v>
      </c>
      <c r="U2659" s="211">
        <v>0.46663962103985085</v>
      </c>
      <c r="V2659" s="211">
        <v>7.035558644178394E-2</v>
      </c>
      <c r="W2659" s="211">
        <v>0.57453105568582019</v>
      </c>
      <c r="X2659" s="211">
        <v>0.29954435197492046</v>
      </c>
      <c r="Y2659" s="211">
        <v>0.72722606886794627</v>
      </c>
      <c r="Z2659" s="211">
        <v>0.14812913261419935</v>
      </c>
      <c r="AA2659" s="212">
        <v>0.12260634918260847</v>
      </c>
    </row>
    <row r="2660" spans="1:27" x14ac:dyDescent="0.35">
      <c r="A2660" s="210" t="s">
        <v>3336</v>
      </c>
      <c r="B2660" s="217">
        <v>118.89598713044126</v>
      </c>
      <c r="C2660" s="211">
        <v>5.3506715906788446E-2</v>
      </c>
      <c r="D2660" s="211">
        <v>0.12019332640330488</v>
      </c>
      <c r="E2660" s="211">
        <v>8.2921584889475417E-2</v>
      </c>
      <c r="F2660" s="211">
        <v>0.10747590840048842</v>
      </c>
      <c r="G2660" s="211">
        <v>0.11769854318767886</v>
      </c>
      <c r="H2660" s="211">
        <v>0.12762496035022428</v>
      </c>
      <c r="I2660" s="211">
        <v>0.51652722451135491</v>
      </c>
      <c r="J2660" s="211">
        <v>0.44226083911903452</v>
      </c>
      <c r="K2660" s="211">
        <v>0.5536906016193921</v>
      </c>
      <c r="L2660" s="211">
        <v>0.27564492334545926</v>
      </c>
      <c r="M2660" s="211">
        <v>9.389959650203894E-2</v>
      </c>
      <c r="N2660" s="211">
        <v>0.46474605943609137</v>
      </c>
      <c r="O2660" s="211">
        <v>0.64507506560317018</v>
      </c>
      <c r="P2660" s="211">
        <v>6.8804778729938509E-2</v>
      </c>
      <c r="Q2660" s="211">
        <v>0.13215796294423193</v>
      </c>
      <c r="R2660" s="211">
        <v>0.41722679014472763</v>
      </c>
      <c r="S2660" s="211">
        <v>0.28142497232051639</v>
      </c>
      <c r="T2660" s="211">
        <v>0.53130447549843751</v>
      </c>
      <c r="U2660" s="211">
        <v>0.39867730330667334</v>
      </c>
      <c r="V2660" s="211">
        <v>7.0689401221287057E-2</v>
      </c>
      <c r="W2660" s="211">
        <v>0.62878869138179327</v>
      </c>
      <c r="X2660" s="211">
        <v>0.27577922857127424</v>
      </c>
      <c r="Y2660" s="211">
        <v>0.67312601955409823</v>
      </c>
      <c r="Z2660" s="211">
        <v>0.14794905654131804</v>
      </c>
      <c r="AA2660" s="212">
        <v>0.12409358648341964</v>
      </c>
    </row>
    <row r="2661" spans="1:27" x14ac:dyDescent="0.35">
      <c r="A2661" s="210" t="s">
        <v>3337</v>
      </c>
      <c r="B2661" s="217">
        <v>171.91218714144574</v>
      </c>
      <c r="C2661" s="211">
        <v>6.9596271239088042E-2</v>
      </c>
      <c r="D2661" s="211">
        <v>0.12132905329263997</v>
      </c>
      <c r="E2661" s="211">
        <v>7.8254021301913307E-2</v>
      </c>
      <c r="F2661" s="211">
        <v>0.10425243794147201</v>
      </c>
      <c r="G2661" s="211">
        <v>0.12391166889786841</v>
      </c>
      <c r="H2661" s="211">
        <v>0.11195483530647518</v>
      </c>
      <c r="I2661" s="211">
        <v>0.47015022236232484</v>
      </c>
      <c r="J2661" s="211">
        <v>0.45613675611209442</v>
      </c>
      <c r="K2661" s="211">
        <v>0.61749905656581416</v>
      </c>
      <c r="L2661" s="211">
        <v>0.28160367029003891</v>
      </c>
      <c r="M2661" s="211">
        <v>0.10064618247571491</v>
      </c>
      <c r="N2661" s="211">
        <v>0.3820464233027826</v>
      </c>
      <c r="O2661" s="211">
        <v>0.76582358317229116</v>
      </c>
      <c r="P2661" s="211">
        <v>7.0671577376263811E-2</v>
      </c>
      <c r="Q2661" s="211">
        <v>7.8731703080891155E-2</v>
      </c>
      <c r="R2661" s="211">
        <v>0.45426382974139723</v>
      </c>
      <c r="S2661" s="211">
        <v>0.37976395318299033</v>
      </c>
      <c r="T2661" s="211">
        <v>0.48403615279709783</v>
      </c>
      <c r="U2661" s="211">
        <v>0.48590026183458268</v>
      </c>
      <c r="V2661" s="211">
        <v>0.18885953186335067</v>
      </c>
      <c r="W2661" s="211">
        <v>0.62672692112503003</v>
      </c>
      <c r="X2661" s="211">
        <v>0.31566542207218407</v>
      </c>
      <c r="Y2661" s="211">
        <v>0.54754305437799278</v>
      </c>
      <c r="Z2661" s="211">
        <v>0.14964424141015048</v>
      </c>
      <c r="AA2661" s="212">
        <v>0.1225589932821718</v>
      </c>
    </row>
    <row r="2662" spans="1:27" x14ac:dyDescent="0.35">
      <c r="A2662" s="210" t="s">
        <v>3338</v>
      </c>
      <c r="B2662" s="217">
        <v>139.07110691053475</v>
      </c>
      <c r="C2662" s="211">
        <v>7.6985395643728693E-2</v>
      </c>
      <c r="D2662" s="211">
        <v>0.11943149403978995</v>
      </c>
      <c r="E2662" s="211">
        <v>8.5719269506010498E-2</v>
      </c>
      <c r="F2662" s="211">
        <v>0.11447225090222996</v>
      </c>
      <c r="G2662" s="211">
        <v>0.12112730250789956</v>
      </c>
      <c r="H2662" s="211">
        <v>0.11614234983358808</v>
      </c>
      <c r="I2662" s="211">
        <v>0.53390910130479663</v>
      </c>
      <c r="J2662" s="211">
        <v>0.40161641329450692</v>
      </c>
      <c r="K2662" s="211">
        <v>0.58302040931947519</v>
      </c>
      <c r="L2662" s="211">
        <v>0.27798661995746921</v>
      </c>
      <c r="M2662" s="211">
        <v>8.6445759333690489E-2</v>
      </c>
      <c r="N2662" s="211">
        <v>0.51999337267717638</v>
      </c>
      <c r="O2662" s="211">
        <v>0.6055897476631481</v>
      </c>
      <c r="P2662" s="211">
        <v>7.2554715394236149E-2</v>
      </c>
      <c r="Q2662" s="211">
        <v>5.4003754921119251E-2</v>
      </c>
      <c r="R2662" s="211">
        <v>0.4288675900898089</v>
      </c>
      <c r="S2662" s="211">
        <v>0.31658393424527376</v>
      </c>
      <c r="T2662" s="211">
        <v>0.49242799372464391</v>
      </c>
      <c r="U2662" s="211">
        <v>0.38582830984835464</v>
      </c>
      <c r="V2662" s="211">
        <v>0.13310021939814232</v>
      </c>
      <c r="W2662" s="211">
        <v>0.56405722981755346</v>
      </c>
      <c r="X2662" s="211">
        <v>0.3344069270023996</v>
      </c>
      <c r="Y2662" s="211">
        <v>0.55218004373729368</v>
      </c>
      <c r="Z2662" s="211">
        <v>0.14934233877657491</v>
      </c>
      <c r="AA2662" s="212">
        <v>0.11973258872087525</v>
      </c>
    </row>
    <row r="2663" spans="1:27" x14ac:dyDescent="0.35">
      <c r="A2663" s="210" t="s">
        <v>3339</v>
      </c>
      <c r="B2663" s="217">
        <v>131.56996723101938</v>
      </c>
      <c r="C2663" s="211">
        <v>6.0870441800075434E-2</v>
      </c>
      <c r="D2663" s="211">
        <v>0.12468913391928926</v>
      </c>
      <c r="E2663" s="211">
        <v>7.8894669338903239E-2</v>
      </c>
      <c r="F2663" s="211">
        <v>0.10567416368648616</v>
      </c>
      <c r="G2663" s="211">
        <v>0.12342425015224916</v>
      </c>
      <c r="H2663" s="211">
        <v>0.12116754495468482</v>
      </c>
      <c r="I2663" s="211">
        <v>0.44626386086682696</v>
      </c>
      <c r="J2663" s="211">
        <v>0.38675586103547288</v>
      </c>
      <c r="K2663" s="211">
        <v>0.64170017479425945</v>
      </c>
      <c r="L2663" s="211">
        <v>0.27813280063806023</v>
      </c>
      <c r="M2663" s="211">
        <v>0.10982860656823802</v>
      </c>
      <c r="N2663" s="211">
        <v>0.40610238065421167</v>
      </c>
      <c r="O2663" s="211">
        <v>0.7283146641599203</v>
      </c>
      <c r="P2663" s="211">
        <v>7.0989735192703601E-2</v>
      </c>
      <c r="Q2663" s="211">
        <v>5.6042114887960723E-2</v>
      </c>
      <c r="R2663" s="211">
        <v>0.44560859445778911</v>
      </c>
      <c r="S2663" s="211">
        <v>0.30355168146622602</v>
      </c>
      <c r="T2663" s="211">
        <v>0.58760459794664099</v>
      </c>
      <c r="U2663" s="211">
        <v>0.45315214075885696</v>
      </c>
      <c r="V2663" s="211">
        <v>6.3538909604944876E-2</v>
      </c>
      <c r="W2663" s="211">
        <v>0.61368506460103311</v>
      </c>
      <c r="X2663" s="211">
        <v>0.29246896075642459</v>
      </c>
      <c r="Y2663" s="211">
        <v>0.59911341899987625</v>
      </c>
      <c r="Z2663" s="211">
        <v>0.14004090536791389</v>
      </c>
      <c r="AA2663" s="212">
        <v>0.11829828309265893</v>
      </c>
    </row>
    <row r="2664" spans="1:27" x14ac:dyDescent="0.35">
      <c r="A2664" s="210" t="s">
        <v>3340</v>
      </c>
      <c r="B2664" s="217">
        <v>160.44604253322282</v>
      </c>
      <c r="C2664" s="211">
        <v>6.1699591271304727E-2</v>
      </c>
      <c r="D2664" s="211">
        <v>0.12309069581440088</v>
      </c>
      <c r="E2664" s="211">
        <v>7.0000316380802827E-2</v>
      </c>
      <c r="F2664" s="211">
        <v>6.7229429891245515E-2</v>
      </c>
      <c r="G2664" s="211">
        <v>0.12111072440408792</v>
      </c>
      <c r="H2664" s="211">
        <v>0.10942018785189135</v>
      </c>
      <c r="I2664" s="211">
        <v>0.4938563538246416</v>
      </c>
      <c r="J2664" s="211">
        <v>0.48465675871600838</v>
      </c>
      <c r="K2664" s="211">
        <v>0.64880484045893616</v>
      </c>
      <c r="L2664" s="211">
        <v>0.27588841330797054</v>
      </c>
      <c r="M2664" s="211">
        <v>9.2657835678436565E-2</v>
      </c>
      <c r="N2664" s="211">
        <v>0.58148852657988837</v>
      </c>
      <c r="O2664" s="211">
        <v>0.69786266538424058</v>
      </c>
      <c r="P2664" s="211">
        <v>7.0251341548797003E-2</v>
      </c>
      <c r="Q2664" s="211">
        <v>0.11463487281189955</v>
      </c>
      <c r="R2664" s="211">
        <v>0.44997067954233216</v>
      </c>
      <c r="S2664" s="211">
        <v>0.34211753109228304</v>
      </c>
      <c r="T2664" s="211">
        <v>0.53849249928144283</v>
      </c>
      <c r="U2664" s="211">
        <v>0.43528703570501148</v>
      </c>
      <c r="V2664" s="211">
        <v>0.14109187041958302</v>
      </c>
      <c r="W2664" s="211">
        <v>0.63583078458639053</v>
      </c>
      <c r="X2664" s="211">
        <v>0.41768284619451784</v>
      </c>
      <c r="Y2664" s="211">
        <v>0.63218833568128163</v>
      </c>
      <c r="Z2664" s="211">
        <v>0.14093395085240629</v>
      </c>
      <c r="AA2664" s="212">
        <v>0.12251626630157035</v>
      </c>
    </row>
    <row r="2665" spans="1:27" x14ac:dyDescent="0.35">
      <c r="A2665" s="210" t="s">
        <v>3341</v>
      </c>
      <c r="B2665" s="217">
        <v>152.84003013162854</v>
      </c>
      <c r="C2665" s="211">
        <v>5.2352433061728557E-2</v>
      </c>
      <c r="D2665" s="211">
        <v>0.12816725629256129</v>
      </c>
      <c r="E2665" s="211">
        <v>7.5173090842319421E-2</v>
      </c>
      <c r="F2665" s="211">
        <v>8.6761956053740499E-2</v>
      </c>
      <c r="G2665" s="211">
        <v>0.12100192961253782</v>
      </c>
      <c r="H2665" s="211">
        <v>0.12018465711704734</v>
      </c>
      <c r="I2665" s="211">
        <v>0.46684443886738491</v>
      </c>
      <c r="J2665" s="211">
        <v>0.43499147378197672</v>
      </c>
      <c r="K2665" s="211">
        <v>0.64736180888175299</v>
      </c>
      <c r="L2665" s="211">
        <v>0.27748349874459877</v>
      </c>
      <c r="M2665" s="211">
        <v>9.7477432319819701E-2</v>
      </c>
      <c r="N2665" s="211">
        <v>0.49644775501477434</v>
      </c>
      <c r="O2665" s="211">
        <v>0.71044034531599587</v>
      </c>
      <c r="P2665" s="211">
        <v>6.24759932580305E-2</v>
      </c>
      <c r="Q2665" s="211">
        <v>8.201510361919781E-2</v>
      </c>
      <c r="R2665" s="211">
        <v>0.43031089785659182</v>
      </c>
      <c r="S2665" s="211">
        <v>0.3658677105308501</v>
      </c>
      <c r="T2665" s="211">
        <v>0.58199168477936059</v>
      </c>
      <c r="U2665" s="211">
        <v>0.49078801181038073</v>
      </c>
      <c r="V2665" s="211">
        <v>0.10657955039967611</v>
      </c>
      <c r="W2665" s="211">
        <v>0.52093684361804238</v>
      </c>
      <c r="X2665" s="211">
        <v>0.28494736021390421</v>
      </c>
      <c r="Y2665" s="211">
        <v>0.66712061620718255</v>
      </c>
      <c r="Z2665" s="211">
        <v>0.14583974138159483</v>
      </c>
      <c r="AA2665" s="212">
        <v>0.11547302518806947</v>
      </c>
    </row>
    <row r="2666" spans="1:27" x14ac:dyDescent="0.35">
      <c r="A2666" s="210" t="s">
        <v>3342</v>
      </c>
      <c r="B2666" s="217">
        <v>120.70235312187701</v>
      </c>
      <c r="C2666" s="211">
        <v>5.5851092112507286E-2</v>
      </c>
      <c r="D2666" s="211">
        <v>0.11562179638652594</v>
      </c>
      <c r="E2666" s="211">
        <v>8.8844453761503892E-2</v>
      </c>
      <c r="F2666" s="211">
        <v>8.778981164046773E-2</v>
      </c>
      <c r="G2666" s="211">
        <v>0.11930596459885789</v>
      </c>
      <c r="H2666" s="211">
        <v>0.11636110255410792</v>
      </c>
      <c r="I2666" s="211">
        <v>0.50779671464427634</v>
      </c>
      <c r="J2666" s="211">
        <v>0.43907350395649997</v>
      </c>
      <c r="K2666" s="211">
        <v>0.60436103661310603</v>
      </c>
      <c r="L2666" s="211">
        <v>0.2785730590166402</v>
      </c>
      <c r="M2666" s="211">
        <v>7.7649227448450375E-2</v>
      </c>
      <c r="N2666" s="211">
        <v>0.43032908991412572</v>
      </c>
      <c r="O2666" s="211">
        <v>0.69345748429613019</v>
      </c>
      <c r="P2666" s="211">
        <v>6.4398714114844324E-2</v>
      </c>
      <c r="Q2666" s="211">
        <v>0.10444161163109959</v>
      </c>
      <c r="R2666" s="211">
        <v>0.41373083788271908</v>
      </c>
      <c r="S2666" s="211">
        <v>0.29248645571733001</v>
      </c>
      <c r="T2666" s="211">
        <v>0.56073959487160785</v>
      </c>
      <c r="U2666" s="211">
        <v>0.37664194650833471</v>
      </c>
      <c r="V2666" s="211">
        <v>9.5528776524145556E-2</v>
      </c>
      <c r="W2666" s="211">
        <v>0.52645969645507973</v>
      </c>
      <c r="X2666" s="211">
        <v>0.32187975405222874</v>
      </c>
      <c r="Y2666" s="211">
        <v>0.61503686917702405</v>
      </c>
      <c r="Z2666" s="211">
        <v>0.14966051686944212</v>
      </c>
      <c r="AA2666" s="212">
        <v>0.12037108796891138</v>
      </c>
    </row>
    <row r="2667" spans="1:27" x14ac:dyDescent="0.35">
      <c r="A2667" s="210" t="s">
        <v>3343</v>
      </c>
      <c r="B2667" s="217">
        <v>102.27434613883796</v>
      </c>
      <c r="C2667" s="211">
        <v>7.3381585674548666E-2</v>
      </c>
      <c r="D2667" s="211">
        <v>0.133093885543343</v>
      </c>
      <c r="E2667" s="211">
        <v>7.5052816617078952E-2</v>
      </c>
      <c r="F2667" s="211">
        <v>8.7572666029601315E-2</v>
      </c>
      <c r="G2667" s="211">
        <v>0.12070814541537482</v>
      </c>
      <c r="H2667" s="211">
        <v>0.12137448492224133</v>
      </c>
      <c r="I2667" s="211">
        <v>0.50585386946919264</v>
      </c>
      <c r="J2667" s="211">
        <v>0.47835561736115795</v>
      </c>
      <c r="K2667" s="211">
        <v>0.64498222114729709</v>
      </c>
      <c r="L2667" s="211">
        <v>0.2742541483470548</v>
      </c>
      <c r="M2667" s="211">
        <v>8.5771958643877336E-2</v>
      </c>
      <c r="N2667" s="211">
        <v>0.34711895989532565</v>
      </c>
      <c r="O2667" s="211">
        <v>0.72545461173648174</v>
      </c>
      <c r="P2667" s="211">
        <v>6.642044969394742E-2</v>
      </c>
      <c r="Q2667" s="211">
        <v>9.2665552154284431E-2</v>
      </c>
      <c r="R2667" s="211">
        <v>0.48647666230857989</v>
      </c>
      <c r="S2667" s="211">
        <v>0.35861187396466199</v>
      </c>
      <c r="T2667" s="211">
        <v>0.47890573689276361</v>
      </c>
      <c r="U2667" s="211">
        <v>0.35493116234352451</v>
      </c>
      <c r="V2667" s="211">
        <v>5.6337793500768757E-2</v>
      </c>
      <c r="W2667" s="211">
        <v>0.51491181291145538</v>
      </c>
      <c r="X2667" s="211">
        <v>0.31114427954615065</v>
      </c>
      <c r="Y2667" s="211">
        <v>0.61611314823136543</v>
      </c>
      <c r="Z2667" s="211">
        <v>0.14856138778601022</v>
      </c>
      <c r="AA2667" s="212">
        <v>0.1240852791645453</v>
      </c>
    </row>
    <row r="2668" spans="1:27" x14ac:dyDescent="0.35">
      <c r="A2668" s="210" t="s">
        <v>3344</v>
      </c>
      <c r="B2668" s="217">
        <v>126.87581805395534</v>
      </c>
      <c r="C2668" s="211">
        <v>5.6158236723618131E-2</v>
      </c>
      <c r="D2668" s="211">
        <v>0.12242995495345363</v>
      </c>
      <c r="E2668" s="211">
        <v>7.6228709410582449E-2</v>
      </c>
      <c r="F2668" s="211">
        <v>0.11241794320548029</v>
      </c>
      <c r="G2668" s="211">
        <v>0.12331223893025763</v>
      </c>
      <c r="H2668" s="211">
        <v>0.12471876520591403</v>
      </c>
      <c r="I2668" s="211">
        <v>0.48420481946219329</v>
      </c>
      <c r="J2668" s="211">
        <v>0.47425097400270577</v>
      </c>
      <c r="K2668" s="211">
        <v>0.59297895313608784</v>
      </c>
      <c r="L2668" s="211">
        <v>0.27221378483813546</v>
      </c>
      <c r="M2668" s="211">
        <v>9.1144574712926196E-2</v>
      </c>
      <c r="N2668" s="211">
        <v>0.51610065576862196</v>
      </c>
      <c r="O2668" s="211">
        <v>0.6041476655284298</v>
      </c>
      <c r="P2668" s="211">
        <v>6.9069079063494743E-2</v>
      </c>
      <c r="Q2668" s="211">
        <v>8.5063305888478033E-2</v>
      </c>
      <c r="R2668" s="211">
        <v>0.43482879152587095</v>
      </c>
      <c r="S2668" s="211">
        <v>0.34326243089740072</v>
      </c>
      <c r="T2668" s="211">
        <v>0.4986489294374466</v>
      </c>
      <c r="U2668" s="211">
        <v>0.50120483538527183</v>
      </c>
      <c r="V2668" s="211">
        <v>5.8756493271796412E-2</v>
      </c>
      <c r="W2668" s="211">
        <v>0.56970867456041896</v>
      </c>
      <c r="X2668" s="211">
        <v>0.34815239971604073</v>
      </c>
      <c r="Y2668" s="211">
        <v>0.64825944436395067</v>
      </c>
      <c r="Z2668" s="211">
        <v>0.14738483039885958</v>
      </c>
      <c r="AA2668" s="212">
        <v>0.11491432362452113</v>
      </c>
    </row>
    <row r="2669" spans="1:27" x14ac:dyDescent="0.35">
      <c r="A2669" s="210" t="s">
        <v>3345</v>
      </c>
      <c r="B2669" s="217">
        <v>129.21201920686801</v>
      </c>
      <c r="C2669" s="211">
        <v>5.4752988465796813E-2</v>
      </c>
      <c r="D2669" s="211">
        <v>0.1326552776999585</v>
      </c>
      <c r="E2669" s="211">
        <v>7.8173768290421414E-2</v>
      </c>
      <c r="F2669" s="211">
        <v>7.7518456874717118E-2</v>
      </c>
      <c r="G2669" s="211">
        <v>0.12167924874101969</v>
      </c>
      <c r="H2669" s="211">
        <v>0.10845087741695492</v>
      </c>
      <c r="I2669" s="211">
        <v>0.50591364460844757</v>
      </c>
      <c r="J2669" s="211">
        <v>0.47976272083541438</v>
      </c>
      <c r="K2669" s="211">
        <v>0.639514909578762</v>
      </c>
      <c r="L2669" s="211">
        <v>0.27961543076674233</v>
      </c>
      <c r="M2669" s="211">
        <v>9.4287568289352586E-2</v>
      </c>
      <c r="N2669" s="211">
        <v>0.42577687155404775</v>
      </c>
      <c r="O2669" s="211">
        <v>0.76096700997046618</v>
      </c>
      <c r="P2669" s="211">
        <v>7.0168859106601894E-2</v>
      </c>
      <c r="Q2669" s="211">
        <v>7.6077141422416769E-2</v>
      </c>
      <c r="R2669" s="211">
        <v>0.4233652656041581</v>
      </c>
      <c r="S2669" s="211">
        <v>0.34167775702783709</v>
      </c>
      <c r="T2669" s="211">
        <v>0.55126982354541232</v>
      </c>
      <c r="U2669" s="211">
        <v>0.38208394265518608</v>
      </c>
      <c r="V2669" s="211">
        <v>8.5766017873493819E-2</v>
      </c>
      <c r="W2669" s="211">
        <v>0.52717234901913812</v>
      </c>
      <c r="X2669" s="211">
        <v>0.33441051286743673</v>
      </c>
      <c r="Y2669" s="211">
        <v>0.59244130513233828</v>
      </c>
      <c r="Z2669" s="211">
        <v>0.14840399372019736</v>
      </c>
      <c r="AA2669" s="212">
        <v>0.1203557410280668</v>
      </c>
    </row>
    <row r="2670" spans="1:27" x14ac:dyDescent="0.35">
      <c r="A2670" s="210" t="s">
        <v>3346</v>
      </c>
      <c r="B2670" s="217">
        <v>165.17892225304652</v>
      </c>
      <c r="C2670" s="211">
        <v>5.9154704398211626E-2</v>
      </c>
      <c r="D2670" s="211">
        <v>0.12376459694249146</v>
      </c>
      <c r="E2670" s="211">
        <v>8.0320110982838949E-2</v>
      </c>
      <c r="F2670" s="211">
        <v>0.10284247547859336</v>
      </c>
      <c r="G2670" s="211">
        <v>0.12062491094167915</v>
      </c>
      <c r="H2670" s="211">
        <v>0.12198212800238664</v>
      </c>
      <c r="I2670" s="211">
        <v>0.47273127032077805</v>
      </c>
      <c r="J2670" s="211">
        <v>0.44274487053117684</v>
      </c>
      <c r="K2670" s="211">
        <v>0.59488905105662049</v>
      </c>
      <c r="L2670" s="211">
        <v>0.27177928883360247</v>
      </c>
      <c r="M2670" s="211">
        <v>0.10992489405724755</v>
      </c>
      <c r="N2670" s="211">
        <v>0.45244023612841211</v>
      </c>
      <c r="O2670" s="211">
        <v>0.77845207998302679</v>
      </c>
      <c r="P2670" s="211">
        <v>6.3164304632865098E-2</v>
      </c>
      <c r="Q2670" s="211">
        <v>0.11518651705794258</v>
      </c>
      <c r="R2670" s="211">
        <v>0.43143514387098481</v>
      </c>
      <c r="S2670" s="211">
        <v>0.33154177001935348</v>
      </c>
      <c r="T2670" s="211">
        <v>0.58777853270633107</v>
      </c>
      <c r="U2670" s="211">
        <v>0.41630514415899089</v>
      </c>
      <c r="V2670" s="211">
        <v>0.13735043910869071</v>
      </c>
      <c r="W2670" s="211">
        <v>0.61874342212969824</v>
      </c>
      <c r="X2670" s="211">
        <v>0.32198259777910598</v>
      </c>
      <c r="Y2670" s="211">
        <v>0.64827118937359995</v>
      </c>
      <c r="Z2670" s="211">
        <v>0.14562878528211431</v>
      </c>
      <c r="AA2670" s="212">
        <v>0.11537905376544914</v>
      </c>
    </row>
    <row r="2671" spans="1:27" x14ac:dyDescent="0.35">
      <c r="A2671" s="210" t="s">
        <v>3347</v>
      </c>
      <c r="B2671" s="217">
        <v>149.67769418973768</v>
      </c>
      <c r="C2671" s="211">
        <v>5.9437903137840642E-2</v>
      </c>
      <c r="D2671" s="211">
        <v>0.11971696113612099</v>
      </c>
      <c r="E2671" s="211">
        <v>7.2563073073581813E-2</v>
      </c>
      <c r="F2671" s="211">
        <v>8.547429696785909E-2</v>
      </c>
      <c r="G2671" s="211">
        <v>0.12394864114851918</v>
      </c>
      <c r="H2671" s="211">
        <v>0.12071669130301291</v>
      </c>
      <c r="I2671" s="211">
        <v>0.50046551017160368</v>
      </c>
      <c r="J2671" s="211">
        <v>0.42758529054246841</v>
      </c>
      <c r="K2671" s="211">
        <v>0.60226404094247865</v>
      </c>
      <c r="L2671" s="211">
        <v>0.27359752374595592</v>
      </c>
      <c r="M2671" s="211">
        <v>9.4024826348190482E-2</v>
      </c>
      <c r="N2671" s="211">
        <v>0.42720233176954964</v>
      </c>
      <c r="O2671" s="211">
        <v>0.69493687445189456</v>
      </c>
      <c r="P2671" s="211">
        <v>6.7619265055003805E-2</v>
      </c>
      <c r="Q2671" s="211">
        <v>6.4843292859507004E-2</v>
      </c>
      <c r="R2671" s="211">
        <v>0.40700916368392348</v>
      </c>
      <c r="S2671" s="211">
        <v>0.35180008354966885</v>
      </c>
      <c r="T2671" s="211">
        <v>0.54887680867094846</v>
      </c>
      <c r="U2671" s="211">
        <v>0.34897240893991432</v>
      </c>
      <c r="V2671" s="211">
        <v>0.14920971779652331</v>
      </c>
      <c r="W2671" s="211">
        <v>0.56885319870766859</v>
      </c>
      <c r="X2671" s="211">
        <v>0.38435751597278894</v>
      </c>
      <c r="Y2671" s="211">
        <v>0.66755044124506302</v>
      </c>
      <c r="Z2671" s="211">
        <v>0.14794109755883306</v>
      </c>
      <c r="AA2671" s="212">
        <v>0.11463962944671885</v>
      </c>
    </row>
    <row r="2672" spans="1:27" x14ac:dyDescent="0.35">
      <c r="A2672" s="210" t="s">
        <v>3348</v>
      </c>
      <c r="B2672" s="217">
        <v>134.49517955363808</v>
      </c>
      <c r="C2672" s="211">
        <v>5.7560453101655362E-2</v>
      </c>
      <c r="D2672" s="211">
        <v>0.11423135552508747</v>
      </c>
      <c r="E2672" s="211">
        <v>7.072361061644912E-2</v>
      </c>
      <c r="F2672" s="211">
        <v>9.7591800519075317E-2</v>
      </c>
      <c r="G2672" s="211">
        <v>0.11523980391000999</v>
      </c>
      <c r="H2672" s="211">
        <v>0.11063362382536514</v>
      </c>
      <c r="I2672" s="211">
        <v>0.50132517738457327</v>
      </c>
      <c r="J2672" s="211">
        <v>0.43235831775955103</v>
      </c>
      <c r="K2672" s="211">
        <v>0.58595395963819241</v>
      </c>
      <c r="L2672" s="211">
        <v>0.27358367133977596</v>
      </c>
      <c r="M2672" s="211">
        <v>9.4778098568298788E-2</v>
      </c>
      <c r="N2672" s="211">
        <v>0.39221274720967891</v>
      </c>
      <c r="O2672" s="211">
        <v>0.65948177191099289</v>
      </c>
      <c r="P2672" s="211">
        <v>6.3305756012622408E-2</v>
      </c>
      <c r="Q2672" s="211">
        <v>0.10740483002998492</v>
      </c>
      <c r="R2672" s="211">
        <v>0.48664587526857178</v>
      </c>
      <c r="S2672" s="211">
        <v>0.28197936364976561</v>
      </c>
      <c r="T2672" s="211">
        <v>0.50302769225263955</v>
      </c>
      <c r="U2672" s="211">
        <v>0.40162972115370937</v>
      </c>
      <c r="V2672" s="211">
        <v>0.14368318268349409</v>
      </c>
      <c r="W2672" s="211">
        <v>0.55862482457630458</v>
      </c>
      <c r="X2672" s="211">
        <v>0.30561474175141357</v>
      </c>
      <c r="Y2672" s="211">
        <v>0.6522309907170708</v>
      </c>
      <c r="Z2672" s="211">
        <v>0.14917213760270823</v>
      </c>
      <c r="AA2672" s="212">
        <v>0.12066557067032022</v>
      </c>
    </row>
    <row r="2673" spans="1:27" x14ac:dyDescent="0.35">
      <c r="A2673" s="210" t="s">
        <v>3349</v>
      </c>
      <c r="B2673" s="217">
        <v>176.34172622840586</v>
      </c>
      <c r="C2673" s="211">
        <v>5.9772821586297716E-2</v>
      </c>
      <c r="D2673" s="211">
        <v>0.11587346581988146</v>
      </c>
      <c r="E2673" s="211">
        <v>7.691086683507399E-2</v>
      </c>
      <c r="F2673" s="211">
        <v>9.9168037537788967E-2</v>
      </c>
      <c r="G2673" s="211">
        <v>0.12002786721913912</v>
      </c>
      <c r="H2673" s="211">
        <v>0.11304194870135624</v>
      </c>
      <c r="I2673" s="211">
        <v>0.46542208235913063</v>
      </c>
      <c r="J2673" s="211">
        <v>0.44396216601504912</v>
      </c>
      <c r="K2673" s="211">
        <v>0.60432671622232215</v>
      </c>
      <c r="L2673" s="211">
        <v>0.27887374332992432</v>
      </c>
      <c r="M2673" s="211">
        <v>0.10516596712907178</v>
      </c>
      <c r="N2673" s="211">
        <v>0.53226597563056155</v>
      </c>
      <c r="O2673" s="211">
        <v>0.7422014691016704</v>
      </c>
      <c r="P2673" s="211">
        <v>6.9100799608959249E-2</v>
      </c>
      <c r="Q2673" s="211">
        <v>0.10768433805690004</v>
      </c>
      <c r="R2673" s="211">
        <v>0.44719095484226418</v>
      </c>
      <c r="S2673" s="211">
        <v>0.32520102807735535</v>
      </c>
      <c r="T2673" s="211">
        <v>0.53606549954620997</v>
      </c>
      <c r="U2673" s="211">
        <v>0.50069171369665788</v>
      </c>
      <c r="V2673" s="211">
        <v>0.11959425905749334</v>
      </c>
      <c r="W2673" s="211">
        <v>0.60115960033486515</v>
      </c>
      <c r="X2673" s="211">
        <v>0.30458841326022246</v>
      </c>
      <c r="Y2673" s="211">
        <v>0.58168291527434124</v>
      </c>
      <c r="Z2673" s="211">
        <v>0.13986711219785641</v>
      </c>
      <c r="AA2673" s="212">
        <v>0.11158326460588446</v>
      </c>
    </row>
    <row r="2674" spans="1:27" x14ac:dyDescent="0.35">
      <c r="A2674" s="210" t="s">
        <v>3350</v>
      </c>
      <c r="B2674" s="217">
        <v>161.89673537241134</v>
      </c>
      <c r="C2674" s="211">
        <v>7.2173554321094679E-2</v>
      </c>
      <c r="D2674" s="211">
        <v>0.12106164237395557</v>
      </c>
      <c r="E2674" s="211">
        <v>7.302172073233669E-2</v>
      </c>
      <c r="F2674" s="211">
        <v>8.3529624104366262E-2</v>
      </c>
      <c r="G2674" s="211">
        <v>0.12270276814265318</v>
      </c>
      <c r="H2674" s="211">
        <v>0.11233368020653975</v>
      </c>
      <c r="I2674" s="211">
        <v>0.44250546044885991</v>
      </c>
      <c r="J2674" s="211">
        <v>0.44077840467400359</v>
      </c>
      <c r="K2674" s="211">
        <v>0.63400889870962207</v>
      </c>
      <c r="L2674" s="211">
        <v>0.27905612507127942</v>
      </c>
      <c r="M2674" s="211">
        <v>0.10799336903473802</v>
      </c>
      <c r="N2674" s="211">
        <v>0.38033918583067061</v>
      </c>
      <c r="O2674" s="211">
        <v>0.69868640403554638</v>
      </c>
      <c r="P2674" s="211">
        <v>7.1180618216142924E-2</v>
      </c>
      <c r="Q2674" s="211">
        <v>8.8774297713970912E-2</v>
      </c>
      <c r="R2674" s="211">
        <v>0.42707896076674062</v>
      </c>
      <c r="S2674" s="211">
        <v>0.33727459925637315</v>
      </c>
      <c r="T2674" s="211">
        <v>0.63375322885105023</v>
      </c>
      <c r="U2674" s="211">
        <v>0.52633943780698922</v>
      </c>
      <c r="V2674" s="211">
        <v>0.1002312878868169</v>
      </c>
      <c r="W2674" s="211">
        <v>0.49076930255305018</v>
      </c>
      <c r="X2674" s="211">
        <v>0.34899855150976272</v>
      </c>
      <c r="Y2674" s="211">
        <v>0.55441185649646008</v>
      </c>
      <c r="Z2674" s="211">
        <v>0.14718479560274247</v>
      </c>
      <c r="AA2674" s="212">
        <v>0.11363284334501286</v>
      </c>
    </row>
    <row r="2675" spans="1:27" x14ac:dyDescent="0.35">
      <c r="A2675" s="210" t="s">
        <v>3351</v>
      </c>
      <c r="B2675" s="217">
        <v>168.84861413685078</v>
      </c>
      <c r="C2675" s="211">
        <v>7.1694446266026196E-2</v>
      </c>
      <c r="D2675" s="211">
        <v>0.12000214460398624</v>
      </c>
      <c r="E2675" s="211">
        <v>7.1307868006589253E-2</v>
      </c>
      <c r="F2675" s="211">
        <v>0.10763449755885529</v>
      </c>
      <c r="G2675" s="211">
        <v>0.12503175369471087</v>
      </c>
      <c r="H2675" s="211">
        <v>0.11025072212565132</v>
      </c>
      <c r="I2675" s="211">
        <v>0.50196955510646202</v>
      </c>
      <c r="J2675" s="211">
        <v>0.43856596239369361</v>
      </c>
      <c r="K2675" s="211">
        <v>0.62281478144616853</v>
      </c>
      <c r="L2675" s="211">
        <v>0.28445682994209226</v>
      </c>
      <c r="M2675" s="211">
        <v>8.9389559912753894E-2</v>
      </c>
      <c r="N2675" s="211">
        <v>0.40682656227355241</v>
      </c>
      <c r="O2675" s="211">
        <v>0.56997243824941868</v>
      </c>
      <c r="P2675" s="211">
        <v>6.9658051633512214E-2</v>
      </c>
      <c r="Q2675" s="211">
        <v>9.1611258473972834E-2</v>
      </c>
      <c r="R2675" s="211">
        <v>0.43828913137759462</v>
      </c>
      <c r="S2675" s="211">
        <v>0.36720290158583291</v>
      </c>
      <c r="T2675" s="211">
        <v>0.53841706661641897</v>
      </c>
      <c r="U2675" s="211">
        <v>0.55285481789445134</v>
      </c>
      <c r="V2675" s="211">
        <v>0.1184204403180448</v>
      </c>
      <c r="W2675" s="211">
        <v>0.53859489671296523</v>
      </c>
      <c r="X2675" s="211">
        <v>0.41901131522042007</v>
      </c>
      <c r="Y2675" s="211">
        <v>0.75773847876696099</v>
      </c>
      <c r="Z2675" s="211">
        <v>0.14941972582681984</v>
      </c>
      <c r="AA2675" s="212">
        <v>0.11659923416189938</v>
      </c>
    </row>
    <row r="2676" spans="1:27" x14ac:dyDescent="0.35">
      <c r="A2676" s="210" t="s">
        <v>3352</v>
      </c>
      <c r="B2676" s="217">
        <v>142.32515269371569</v>
      </c>
      <c r="C2676" s="211">
        <v>7.2502645368606455E-2</v>
      </c>
      <c r="D2676" s="211">
        <v>0.12134661636160758</v>
      </c>
      <c r="E2676" s="211">
        <v>6.9717278706641905E-2</v>
      </c>
      <c r="F2676" s="211">
        <v>9.4175396087219865E-2</v>
      </c>
      <c r="G2676" s="211">
        <v>0.11545811166000881</v>
      </c>
      <c r="H2676" s="211">
        <v>0.12612510974164184</v>
      </c>
      <c r="I2676" s="211">
        <v>0.4836168439460185</v>
      </c>
      <c r="J2676" s="211">
        <v>0.46734886669354814</v>
      </c>
      <c r="K2676" s="211">
        <v>0.57333118261221283</v>
      </c>
      <c r="L2676" s="211">
        <v>0.27649371405417944</v>
      </c>
      <c r="M2676" s="211">
        <v>9.1163489238761719E-2</v>
      </c>
      <c r="N2676" s="211">
        <v>0.51391805872205509</v>
      </c>
      <c r="O2676" s="211">
        <v>0.723858554170839</v>
      </c>
      <c r="P2676" s="211">
        <v>7.2927906144082025E-2</v>
      </c>
      <c r="Q2676" s="211">
        <v>7.1019348356480855E-2</v>
      </c>
      <c r="R2676" s="211">
        <v>0.46279716495746515</v>
      </c>
      <c r="S2676" s="211">
        <v>0.30875886670349562</v>
      </c>
      <c r="T2676" s="211">
        <v>0.50849239138834557</v>
      </c>
      <c r="U2676" s="211">
        <v>0.51641430925631582</v>
      </c>
      <c r="V2676" s="211">
        <v>0.1004205222536463</v>
      </c>
      <c r="W2676" s="211">
        <v>0.60756240635862746</v>
      </c>
      <c r="X2676" s="211">
        <v>0.40657252380081083</v>
      </c>
      <c r="Y2676" s="211">
        <v>0.66463633649901688</v>
      </c>
      <c r="Z2676" s="211">
        <v>0.14550945433424134</v>
      </c>
      <c r="AA2676" s="212">
        <v>0.12423504465670231</v>
      </c>
    </row>
    <row r="2677" spans="1:27" x14ac:dyDescent="0.35">
      <c r="A2677" s="210" t="s">
        <v>3353</v>
      </c>
      <c r="B2677" s="217">
        <v>124.77756092035513</v>
      </c>
      <c r="C2677" s="211">
        <v>8.5998964446675444E-2</v>
      </c>
      <c r="D2677" s="211">
        <v>0.11950608319683885</v>
      </c>
      <c r="E2677" s="211">
        <v>7.3527981839425854E-2</v>
      </c>
      <c r="F2677" s="211">
        <v>0.1131207049462276</v>
      </c>
      <c r="G2677" s="211">
        <v>0.12025150767635957</v>
      </c>
      <c r="H2677" s="211">
        <v>0.11960455404304704</v>
      </c>
      <c r="I2677" s="211">
        <v>0.4960308567935402</v>
      </c>
      <c r="J2677" s="211">
        <v>0.39445541503048986</v>
      </c>
      <c r="K2677" s="211">
        <v>0.56210675975061919</v>
      </c>
      <c r="L2677" s="211">
        <v>0.27881959863478167</v>
      </c>
      <c r="M2677" s="211">
        <v>8.7247984843478274E-2</v>
      </c>
      <c r="N2677" s="211">
        <v>0.46442269825050286</v>
      </c>
      <c r="O2677" s="211">
        <v>0.65198767255363965</v>
      </c>
      <c r="P2677" s="211">
        <v>6.9762748571126715E-2</v>
      </c>
      <c r="Q2677" s="211">
        <v>8.5588687016071641E-2</v>
      </c>
      <c r="R2677" s="211">
        <v>0.48656484963889779</v>
      </c>
      <c r="S2677" s="211">
        <v>0.3834806459077052</v>
      </c>
      <c r="T2677" s="211">
        <v>0.58795923131517203</v>
      </c>
      <c r="U2677" s="211">
        <v>0.47827509805834978</v>
      </c>
      <c r="V2677" s="211">
        <v>7.2873679156651022E-2</v>
      </c>
      <c r="W2677" s="211">
        <v>0.59519223793219345</v>
      </c>
      <c r="X2677" s="211">
        <v>0.33733214815433055</v>
      </c>
      <c r="Y2677" s="211">
        <v>0.55025602350859393</v>
      </c>
      <c r="Z2677" s="211">
        <v>0.14945482202625054</v>
      </c>
      <c r="AA2677" s="212">
        <v>0.11734183654857715</v>
      </c>
    </row>
    <row r="2678" spans="1:27" x14ac:dyDescent="0.35">
      <c r="A2678" s="210" t="s">
        <v>3354</v>
      </c>
      <c r="B2678" s="217">
        <v>105.05318696856854</v>
      </c>
      <c r="C2678" s="211">
        <v>6.2606362035597524E-2</v>
      </c>
      <c r="D2678" s="211">
        <v>0.12065608462872772</v>
      </c>
      <c r="E2678" s="211">
        <v>7.18812031506363E-2</v>
      </c>
      <c r="F2678" s="211">
        <v>9.4622026098841711E-2</v>
      </c>
      <c r="G2678" s="211">
        <v>0.11422956871418388</v>
      </c>
      <c r="H2678" s="211">
        <v>0.1161991146750577</v>
      </c>
      <c r="I2678" s="211">
        <v>0.48459018110966784</v>
      </c>
      <c r="J2678" s="211">
        <v>0.48351187902864368</v>
      </c>
      <c r="K2678" s="211">
        <v>0.5894758950499438</v>
      </c>
      <c r="L2678" s="211">
        <v>0.27832726026745558</v>
      </c>
      <c r="M2678" s="211">
        <v>9.877349179758424E-2</v>
      </c>
      <c r="N2678" s="211">
        <v>0.50242905913175029</v>
      </c>
      <c r="O2678" s="211">
        <v>0.76734869260560223</v>
      </c>
      <c r="P2678" s="211">
        <v>6.1187144063542351E-2</v>
      </c>
      <c r="Q2678" s="211">
        <v>8.1226801514521607E-2</v>
      </c>
      <c r="R2678" s="211">
        <v>0.37896508465023188</v>
      </c>
      <c r="S2678" s="211">
        <v>0.39190782183898559</v>
      </c>
      <c r="T2678" s="211">
        <v>0.47094058165103814</v>
      </c>
      <c r="U2678" s="211">
        <v>0.45811173304557257</v>
      </c>
      <c r="V2678" s="211">
        <v>5.7064004608251062E-2</v>
      </c>
      <c r="W2678" s="211">
        <v>0.56404510646352468</v>
      </c>
      <c r="X2678" s="211">
        <v>0.38993649237162437</v>
      </c>
      <c r="Y2678" s="211">
        <v>0.56537224864678992</v>
      </c>
      <c r="Z2678" s="211">
        <v>0.14955817581443751</v>
      </c>
      <c r="AA2678" s="212">
        <v>0.12375767726714559</v>
      </c>
    </row>
    <row r="2679" spans="1:27" x14ac:dyDescent="0.35">
      <c r="A2679" s="210" t="s">
        <v>3355</v>
      </c>
      <c r="B2679" s="217">
        <v>129.55839740228217</v>
      </c>
      <c r="C2679" s="211">
        <v>5.907488474808012E-2</v>
      </c>
      <c r="D2679" s="211">
        <v>0.13086486994048499</v>
      </c>
      <c r="E2679" s="211">
        <v>7.1806674601537793E-2</v>
      </c>
      <c r="F2679" s="211">
        <v>0.1091964992821291</v>
      </c>
      <c r="G2679" s="211">
        <v>0.12589807223280999</v>
      </c>
      <c r="H2679" s="211">
        <v>0.12660717555068704</v>
      </c>
      <c r="I2679" s="211">
        <v>0.50284139166923203</v>
      </c>
      <c r="J2679" s="211">
        <v>0.45955694978357409</v>
      </c>
      <c r="K2679" s="211">
        <v>0.6237476406172523</v>
      </c>
      <c r="L2679" s="211">
        <v>0.27417306834941951</v>
      </c>
      <c r="M2679" s="211">
        <v>9.85922726844492E-2</v>
      </c>
      <c r="N2679" s="211">
        <v>0.45846695459815029</v>
      </c>
      <c r="O2679" s="211">
        <v>0.74779195273398646</v>
      </c>
      <c r="P2679" s="211">
        <v>6.6951041016478238E-2</v>
      </c>
      <c r="Q2679" s="211">
        <v>9.6674068921052334E-2</v>
      </c>
      <c r="R2679" s="211">
        <v>0.38702385030354625</v>
      </c>
      <c r="S2679" s="211">
        <v>0.40581301237393436</v>
      </c>
      <c r="T2679" s="211">
        <v>0.5381616035287683</v>
      </c>
      <c r="U2679" s="211">
        <v>0.32336972689774873</v>
      </c>
      <c r="V2679" s="211">
        <v>0.10032864584558117</v>
      </c>
      <c r="W2679" s="211">
        <v>0.58664251239913812</v>
      </c>
      <c r="X2679" s="211">
        <v>0.3220579803571354</v>
      </c>
      <c r="Y2679" s="211">
        <v>0.69256524374972106</v>
      </c>
      <c r="Z2679" s="211">
        <v>0.14508333810863319</v>
      </c>
      <c r="AA2679" s="212">
        <v>0.12071273697871941</v>
      </c>
    </row>
    <row r="2680" spans="1:27" x14ac:dyDescent="0.35">
      <c r="A2680" s="210" t="s">
        <v>3356</v>
      </c>
      <c r="B2680" s="217">
        <v>113.04453491375503</v>
      </c>
      <c r="C2680" s="211">
        <v>5.601336587018594E-2</v>
      </c>
      <c r="D2680" s="211">
        <v>0.1309379618838849</v>
      </c>
      <c r="E2680" s="211">
        <v>7.4593458544960842E-2</v>
      </c>
      <c r="F2680" s="211">
        <v>0.10451482151287113</v>
      </c>
      <c r="G2680" s="211">
        <v>0.11968991688387523</v>
      </c>
      <c r="H2680" s="211">
        <v>0.12751644949439983</v>
      </c>
      <c r="I2680" s="211">
        <v>0.50104571197913139</v>
      </c>
      <c r="J2680" s="211">
        <v>0.4475245036827552</v>
      </c>
      <c r="K2680" s="211">
        <v>0.62581404787596506</v>
      </c>
      <c r="L2680" s="211">
        <v>0.2800255080689471</v>
      </c>
      <c r="M2680" s="211">
        <v>8.4026496483204413E-2</v>
      </c>
      <c r="N2680" s="211">
        <v>0.44903315240681585</v>
      </c>
      <c r="O2680" s="211">
        <v>0.76581092259035954</v>
      </c>
      <c r="P2680" s="211">
        <v>6.6623370077975835E-2</v>
      </c>
      <c r="Q2680" s="211">
        <v>8.9449964331291459E-2</v>
      </c>
      <c r="R2680" s="211">
        <v>0.45052385527055971</v>
      </c>
      <c r="S2680" s="211">
        <v>0.32533077447197611</v>
      </c>
      <c r="T2680" s="211">
        <v>0.51758725318983267</v>
      </c>
      <c r="U2680" s="211">
        <v>0.39966264786331246</v>
      </c>
      <c r="V2680" s="211">
        <v>5.8303451621433688E-2</v>
      </c>
      <c r="W2680" s="211">
        <v>0.48129171345939331</v>
      </c>
      <c r="X2680" s="211">
        <v>0.32653541239070905</v>
      </c>
      <c r="Y2680" s="211">
        <v>0.51303805765914179</v>
      </c>
      <c r="Z2680" s="211">
        <v>0.14906583769682397</v>
      </c>
      <c r="AA2680" s="212">
        <v>0.11557645526890337</v>
      </c>
    </row>
    <row r="2681" spans="1:27" x14ac:dyDescent="0.35">
      <c r="A2681" s="210" t="s">
        <v>3357</v>
      </c>
      <c r="B2681" s="217">
        <v>107.30744961774614</v>
      </c>
      <c r="C2681" s="211">
        <v>6.1033276003549755E-2</v>
      </c>
      <c r="D2681" s="211">
        <v>0.12024080210246063</v>
      </c>
      <c r="E2681" s="211">
        <v>7.5709056688140514E-2</v>
      </c>
      <c r="F2681" s="211">
        <v>9.3797135348013788E-2</v>
      </c>
      <c r="G2681" s="211">
        <v>0.11819533030667352</v>
      </c>
      <c r="H2681" s="211">
        <v>0.11892298086586167</v>
      </c>
      <c r="I2681" s="211">
        <v>0.51578761432051645</v>
      </c>
      <c r="J2681" s="211">
        <v>0.45084881551050188</v>
      </c>
      <c r="K2681" s="211">
        <v>0.56710512983590011</v>
      </c>
      <c r="L2681" s="211">
        <v>0.27877502847870933</v>
      </c>
      <c r="M2681" s="211">
        <v>0.10983592480335592</v>
      </c>
      <c r="N2681" s="211">
        <v>0.51241180837679445</v>
      </c>
      <c r="O2681" s="211">
        <v>0.72470867884400414</v>
      </c>
      <c r="P2681" s="211">
        <v>6.1732022361437752E-2</v>
      </c>
      <c r="Q2681" s="211">
        <v>7.4437324284888598E-2</v>
      </c>
      <c r="R2681" s="211">
        <v>0.40128499623261338</v>
      </c>
      <c r="S2681" s="211">
        <v>0.3526628221244375</v>
      </c>
      <c r="T2681" s="211">
        <v>0.5002762113414938</v>
      </c>
      <c r="U2681" s="211">
        <v>0.33157517088656763</v>
      </c>
      <c r="V2681" s="211">
        <v>7.5934371679926074E-2</v>
      </c>
      <c r="W2681" s="211">
        <v>0.5580835152745971</v>
      </c>
      <c r="X2681" s="211">
        <v>0.23366899787862724</v>
      </c>
      <c r="Y2681" s="211">
        <v>0.63236639968162422</v>
      </c>
      <c r="Z2681" s="211">
        <v>0.14987624858922954</v>
      </c>
      <c r="AA2681" s="212">
        <v>0.12689843287893332</v>
      </c>
    </row>
    <row r="2682" spans="1:27" x14ac:dyDescent="0.35">
      <c r="A2682" s="210" t="s">
        <v>3358</v>
      </c>
      <c r="B2682" s="217">
        <v>116.99569706229188</v>
      </c>
      <c r="C2682" s="211">
        <v>7.8156763190602857E-2</v>
      </c>
      <c r="D2682" s="211">
        <v>0.11717089918486821</v>
      </c>
      <c r="E2682" s="211">
        <v>7.890891009311031E-2</v>
      </c>
      <c r="F2682" s="211">
        <v>8.3328230979698062E-2</v>
      </c>
      <c r="G2682" s="211">
        <v>0.11755643495332822</v>
      </c>
      <c r="H2682" s="211">
        <v>0.12548506794664202</v>
      </c>
      <c r="I2682" s="211">
        <v>0.43695905221939019</v>
      </c>
      <c r="J2682" s="211">
        <v>0.44307389830339922</v>
      </c>
      <c r="K2682" s="211">
        <v>0.62012330863392484</v>
      </c>
      <c r="L2682" s="211">
        <v>0.2681105833662451</v>
      </c>
      <c r="M2682" s="211">
        <v>9.9180834028686687E-2</v>
      </c>
      <c r="N2682" s="211">
        <v>0.38102857723643652</v>
      </c>
      <c r="O2682" s="211">
        <v>0.62081205725348898</v>
      </c>
      <c r="P2682" s="211">
        <v>6.1335914990473743E-2</v>
      </c>
      <c r="Q2682" s="211">
        <v>0.12645776390121599</v>
      </c>
      <c r="R2682" s="211">
        <v>0.40406546139922339</v>
      </c>
      <c r="S2682" s="211">
        <v>0.39999333491597555</v>
      </c>
      <c r="T2682" s="211">
        <v>0.55726070602660427</v>
      </c>
      <c r="U2682" s="211">
        <v>0.4881987653027926</v>
      </c>
      <c r="V2682" s="211">
        <v>7.1464290007324793E-2</v>
      </c>
      <c r="W2682" s="211">
        <v>0.5577504688054179</v>
      </c>
      <c r="X2682" s="211">
        <v>0.31289401211216167</v>
      </c>
      <c r="Y2682" s="211">
        <v>0.60855152604697538</v>
      </c>
      <c r="Z2682" s="211">
        <v>0.14802776383602329</v>
      </c>
      <c r="AA2682" s="212">
        <v>0.12121141885785991</v>
      </c>
    </row>
    <row r="2683" spans="1:27" x14ac:dyDescent="0.35">
      <c r="A2683" s="210" t="s">
        <v>3359</v>
      </c>
      <c r="B2683" s="217">
        <v>176.39687467443389</v>
      </c>
      <c r="C2683" s="211">
        <v>4.94430923515723E-2</v>
      </c>
      <c r="D2683" s="211">
        <v>0.12427353675830155</v>
      </c>
      <c r="E2683" s="211">
        <v>7.5938479816867258E-2</v>
      </c>
      <c r="F2683" s="211">
        <v>8.1039442271066214E-2</v>
      </c>
      <c r="G2683" s="211">
        <v>0.12152436903587112</v>
      </c>
      <c r="H2683" s="211">
        <v>0.1211791343573457</v>
      </c>
      <c r="I2683" s="211">
        <v>0.50893543643757289</v>
      </c>
      <c r="J2683" s="211">
        <v>0.44447696731726843</v>
      </c>
      <c r="K2683" s="211">
        <v>0.57549677300577984</v>
      </c>
      <c r="L2683" s="211">
        <v>0.2726037633263888</v>
      </c>
      <c r="M2683" s="211">
        <v>0.10853549905633844</v>
      </c>
      <c r="N2683" s="211">
        <v>0.56950495146228242</v>
      </c>
      <c r="O2683" s="211">
        <v>0.55421774145506719</v>
      </c>
      <c r="P2683" s="211">
        <v>7.1420686499688982E-2</v>
      </c>
      <c r="Q2683" s="211">
        <v>9.5082753726205574E-2</v>
      </c>
      <c r="R2683" s="211">
        <v>0.45209974519539103</v>
      </c>
      <c r="S2683" s="211">
        <v>0.25701071740147052</v>
      </c>
      <c r="T2683" s="211">
        <v>0.54667723796217471</v>
      </c>
      <c r="U2683" s="211">
        <v>0.50898079385887951</v>
      </c>
      <c r="V2683" s="211">
        <v>0.16375508390111415</v>
      </c>
      <c r="W2683" s="211">
        <v>0.5644080649544978</v>
      </c>
      <c r="X2683" s="211">
        <v>0.3793360237547666</v>
      </c>
      <c r="Y2683" s="211">
        <v>0.54799456686598347</v>
      </c>
      <c r="Z2683" s="211">
        <v>0.14886312253958328</v>
      </c>
      <c r="AA2683" s="212">
        <v>0.11937333953410567</v>
      </c>
    </row>
    <row r="2684" spans="1:27" x14ac:dyDescent="0.35">
      <c r="A2684" s="210" t="s">
        <v>3360</v>
      </c>
      <c r="B2684" s="217">
        <v>163.38988038260771</v>
      </c>
      <c r="C2684" s="211">
        <v>8.0123724539692451E-2</v>
      </c>
      <c r="D2684" s="211">
        <v>0.12518978812292078</v>
      </c>
      <c r="E2684" s="211">
        <v>8.2245207040796631E-2</v>
      </c>
      <c r="F2684" s="211">
        <v>9.5744058851923608E-2</v>
      </c>
      <c r="G2684" s="211">
        <v>0.11833045377507634</v>
      </c>
      <c r="H2684" s="211">
        <v>0.10714769112734059</v>
      </c>
      <c r="I2684" s="211">
        <v>0.52922139106402188</v>
      </c>
      <c r="J2684" s="211">
        <v>0.48055434114855189</v>
      </c>
      <c r="K2684" s="211">
        <v>0.61747210620793491</v>
      </c>
      <c r="L2684" s="211">
        <v>0.27347370972113338</v>
      </c>
      <c r="M2684" s="211">
        <v>0.10059852767303273</v>
      </c>
      <c r="N2684" s="211">
        <v>0.40024655068044812</v>
      </c>
      <c r="O2684" s="211">
        <v>0.67508952855688031</v>
      </c>
      <c r="P2684" s="211">
        <v>6.8337424962919169E-2</v>
      </c>
      <c r="Q2684" s="211">
        <v>9.2109854194105265E-2</v>
      </c>
      <c r="R2684" s="211">
        <v>0.40788227413155481</v>
      </c>
      <c r="S2684" s="211">
        <v>0.43760534759532899</v>
      </c>
      <c r="T2684" s="211">
        <v>0.55674951561876151</v>
      </c>
      <c r="U2684" s="211">
        <v>0.44330355179107678</v>
      </c>
      <c r="V2684" s="211">
        <v>0.14423569568740852</v>
      </c>
      <c r="W2684" s="211">
        <v>0.53289359347835674</v>
      </c>
      <c r="X2684" s="211">
        <v>0.39133597024724048</v>
      </c>
      <c r="Y2684" s="211">
        <v>0.64809364299540384</v>
      </c>
      <c r="Z2684" s="211">
        <v>0.14584709848841038</v>
      </c>
      <c r="AA2684" s="212">
        <v>0.1204095215090373</v>
      </c>
    </row>
    <row r="2685" spans="1:27" x14ac:dyDescent="0.35">
      <c r="A2685" s="210" t="s">
        <v>3361</v>
      </c>
      <c r="B2685" s="217">
        <v>131.56587499300352</v>
      </c>
      <c r="C2685" s="211">
        <v>7.1656329608739494E-2</v>
      </c>
      <c r="D2685" s="211">
        <v>0.12143910209797075</v>
      </c>
      <c r="E2685" s="211">
        <v>7.5208094825409411E-2</v>
      </c>
      <c r="F2685" s="211">
        <v>9.4229515729422675E-2</v>
      </c>
      <c r="G2685" s="211">
        <v>0.12151481680963201</v>
      </c>
      <c r="H2685" s="211">
        <v>0.12390669499822392</v>
      </c>
      <c r="I2685" s="211">
        <v>0.50850878670883559</v>
      </c>
      <c r="J2685" s="211">
        <v>0.46198065201616928</v>
      </c>
      <c r="K2685" s="211">
        <v>0.58407007997467575</v>
      </c>
      <c r="L2685" s="211">
        <v>0.27849956726343755</v>
      </c>
      <c r="M2685" s="211">
        <v>8.0976938043766988E-2</v>
      </c>
      <c r="N2685" s="211">
        <v>0.40692813095292835</v>
      </c>
      <c r="O2685" s="211">
        <v>0.73659974442963527</v>
      </c>
      <c r="P2685" s="211">
        <v>6.9290732265470112E-2</v>
      </c>
      <c r="Q2685" s="211">
        <v>4.7807035342642856E-2</v>
      </c>
      <c r="R2685" s="211">
        <v>0.43488520001547065</v>
      </c>
      <c r="S2685" s="211">
        <v>0.31864575192118405</v>
      </c>
      <c r="T2685" s="211">
        <v>0.61267143379100597</v>
      </c>
      <c r="U2685" s="211">
        <v>0.37067379489024654</v>
      </c>
      <c r="V2685" s="211">
        <v>9.9964256544729943E-2</v>
      </c>
      <c r="W2685" s="211">
        <v>0.50121870807989166</v>
      </c>
      <c r="X2685" s="211">
        <v>0.34230633807506572</v>
      </c>
      <c r="Y2685" s="211">
        <v>0.73844802737385695</v>
      </c>
      <c r="Z2685" s="211">
        <v>0.14884738259472266</v>
      </c>
      <c r="AA2685" s="212">
        <v>0.11840067319796058</v>
      </c>
    </row>
    <row r="2686" spans="1:27" x14ac:dyDescent="0.35">
      <c r="A2686" s="210" t="s">
        <v>3362</v>
      </c>
      <c r="B2686" s="217">
        <v>117.51928095910894</v>
      </c>
      <c r="C2686" s="211">
        <v>5.6933969124861476E-2</v>
      </c>
      <c r="D2686" s="211">
        <v>0.12931513153644442</v>
      </c>
      <c r="E2686" s="211">
        <v>7.4992252098150164E-2</v>
      </c>
      <c r="F2686" s="211">
        <v>7.2968230526803554E-2</v>
      </c>
      <c r="G2686" s="211">
        <v>0.12680214466707448</v>
      </c>
      <c r="H2686" s="211">
        <v>0.11514025546968421</v>
      </c>
      <c r="I2686" s="211">
        <v>0.52432399990890366</v>
      </c>
      <c r="J2686" s="211">
        <v>0.4520791556751888</v>
      </c>
      <c r="K2686" s="211">
        <v>0.60338392786081596</v>
      </c>
      <c r="L2686" s="211">
        <v>0.28021175039430407</v>
      </c>
      <c r="M2686" s="211">
        <v>9.8460536301906959E-2</v>
      </c>
      <c r="N2686" s="211">
        <v>0.43074462502383926</v>
      </c>
      <c r="O2686" s="211">
        <v>0.68079601959659897</v>
      </c>
      <c r="P2686" s="211">
        <v>6.8088681901883941E-2</v>
      </c>
      <c r="Q2686" s="211">
        <v>0.12549492824003461</v>
      </c>
      <c r="R2686" s="211">
        <v>0.45303410544943618</v>
      </c>
      <c r="S2686" s="211">
        <v>0.27694658988875781</v>
      </c>
      <c r="T2686" s="211">
        <v>0.50487552109261247</v>
      </c>
      <c r="U2686" s="211">
        <v>0.39525980984960257</v>
      </c>
      <c r="V2686" s="211">
        <v>6.2437754668089401E-2</v>
      </c>
      <c r="W2686" s="211">
        <v>0.58936013504825602</v>
      </c>
      <c r="X2686" s="211">
        <v>0.32814900036293704</v>
      </c>
      <c r="Y2686" s="211">
        <v>0.61267493242347026</v>
      </c>
      <c r="Z2686" s="211">
        <v>0.14169652908938052</v>
      </c>
      <c r="AA2686" s="212">
        <v>0.11988275586098766</v>
      </c>
    </row>
    <row r="2687" spans="1:27" x14ac:dyDescent="0.35">
      <c r="A2687" s="210" t="s">
        <v>3363</v>
      </c>
      <c r="B2687" s="217">
        <v>136.0975220674425</v>
      </c>
      <c r="C2687" s="211">
        <v>5.7635277052855816E-2</v>
      </c>
      <c r="D2687" s="211">
        <v>0.13038979961963282</v>
      </c>
      <c r="E2687" s="211">
        <v>8.1590138035605206E-2</v>
      </c>
      <c r="F2687" s="211">
        <v>9.6608177862424038E-2</v>
      </c>
      <c r="G2687" s="211">
        <v>0.12044228394911691</v>
      </c>
      <c r="H2687" s="211">
        <v>0.11518331554365058</v>
      </c>
      <c r="I2687" s="211">
        <v>0.46380222561853635</v>
      </c>
      <c r="J2687" s="211">
        <v>0.45460037832307199</v>
      </c>
      <c r="K2687" s="211">
        <v>0.62462859703620821</v>
      </c>
      <c r="L2687" s="211">
        <v>0.27533058335275357</v>
      </c>
      <c r="M2687" s="211">
        <v>9.9646348056000741E-2</v>
      </c>
      <c r="N2687" s="211">
        <v>0.47505326753116406</v>
      </c>
      <c r="O2687" s="211">
        <v>0.73357018012951514</v>
      </c>
      <c r="P2687" s="211">
        <v>7.1171256945706626E-2</v>
      </c>
      <c r="Q2687" s="211">
        <v>6.7454578654984429E-2</v>
      </c>
      <c r="R2687" s="211">
        <v>0.43755585349664378</v>
      </c>
      <c r="S2687" s="211">
        <v>0.33122035883410234</v>
      </c>
      <c r="T2687" s="211">
        <v>0.54321015126198591</v>
      </c>
      <c r="U2687" s="211">
        <v>0.3323466593867449</v>
      </c>
      <c r="V2687" s="211">
        <v>8.2792633631098372E-2</v>
      </c>
      <c r="W2687" s="211">
        <v>0.49238641992703058</v>
      </c>
      <c r="X2687" s="211">
        <v>0.37963774620559415</v>
      </c>
      <c r="Y2687" s="211">
        <v>0.67106452772279335</v>
      </c>
      <c r="Z2687" s="211">
        <v>0.14796624793810678</v>
      </c>
      <c r="AA2687" s="212">
        <v>0.11746290176341366</v>
      </c>
    </row>
    <row r="2688" spans="1:27" x14ac:dyDescent="0.35">
      <c r="A2688" s="210" t="s">
        <v>3364</v>
      </c>
      <c r="B2688" s="217">
        <v>125.85302893677556</v>
      </c>
      <c r="C2688" s="211">
        <v>7.294567890200028E-2</v>
      </c>
      <c r="D2688" s="211">
        <v>0.12691107178716368</v>
      </c>
      <c r="E2688" s="211">
        <v>7.8896477372566623E-2</v>
      </c>
      <c r="F2688" s="211">
        <v>0.10457171594939997</v>
      </c>
      <c r="G2688" s="211">
        <v>0.12217636924657262</v>
      </c>
      <c r="H2688" s="211">
        <v>0.1187287534399727</v>
      </c>
      <c r="I2688" s="211">
        <v>0.52292588590822886</v>
      </c>
      <c r="J2688" s="211">
        <v>0.40253929357317753</v>
      </c>
      <c r="K2688" s="211">
        <v>0.59072333096691532</v>
      </c>
      <c r="L2688" s="211">
        <v>0.26899737823028802</v>
      </c>
      <c r="M2688" s="211">
        <v>8.868547481690113E-2</v>
      </c>
      <c r="N2688" s="211">
        <v>0.37359324850316933</v>
      </c>
      <c r="O2688" s="211">
        <v>0.65398666499658265</v>
      </c>
      <c r="P2688" s="211">
        <v>6.6861643035245263E-2</v>
      </c>
      <c r="Q2688" s="211">
        <v>8.1328598062896551E-2</v>
      </c>
      <c r="R2688" s="211">
        <v>0.44974795816398067</v>
      </c>
      <c r="S2688" s="211">
        <v>0.32934594828700631</v>
      </c>
      <c r="T2688" s="211">
        <v>0.5763853073065307</v>
      </c>
      <c r="U2688" s="211">
        <v>0.41484552814443465</v>
      </c>
      <c r="V2688" s="211">
        <v>9.1356035165064117E-2</v>
      </c>
      <c r="W2688" s="211">
        <v>0.53099939956294073</v>
      </c>
      <c r="X2688" s="211">
        <v>0.28561908558645627</v>
      </c>
      <c r="Y2688" s="211">
        <v>0.67010527299387823</v>
      </c>
      <c r="Z2688" s="211">
        <v>0.14367642322123372</v>
      </c>
      <c r="AA2688" s="212">
        <v>0.11966789166948019</v>
      </c>
    </row>
    <row r="2689" spans="1:27" x14ac:dyDescent="0.35">
      <c r="A2689" s="210" t="s">
        <v>3365</v>
      </c>
      <c r="B2689" s="217">
        <v>146.87624041292221</v>
      </c>
      <c r="C2689" s="211">
        <v>6.8524193723166135E-2</v>
      </c>
      <c r="D2689" s="211">
        <v>0.1222653733073117</v>
      </c>
      <c r="E2689" s="211">
        <v>8.9041837277856042E-2</v>
      </c>
      <c r="F2689" s="211">
        <v>9.3677026750958028E-2</v>
      </c>
      <c r="G2689" s="211">
        <v>0.12387367309267006</v>
      </c>
      <c r="H2689" s="211">
        <v>0.10960422518538267</v>
      </c>
      <c r="I2689" s="211">
        <v>0.47196099205563735</v>
      </c>
      <c r="J2689" s="211">
        <v>0.41618846910489699</v>
      </c>
      <c r="K2689" s="211">
        <v>0.60646005502153555</v>
      </c>
      <c r="L2689" s="211">
        <v>0.27221147802694323</v>
      </c>
      <c r="M2689" s="211">
        <v>0.1029285748423328</v>
      </c>
      <c r="N2689" s="211">
        <v>0.58039805879070994</v>
      </c>
      <c r="O2689" s="211">
        <v>0.68425009807857418</v>
      </c>
      <c r="P2689" s="211">
        <v>6.835891513248829E-2</v>
      </c>
      <c r="Q2689" s="211">
        <v>8.2824006988729049E-2</v>
      </c>
      <c r="R2689" s="211">
        <v>0.40726049069784631</v>
      </c>
      <c r="S2689" s="211">
        <v>0.40773165232669017</v>
      </c>
      <c r="T2689" s="211">
        <v>0.51999988729215574</v>
      </c>
      <c r="U2689" s="211">
        <v>0.55392193574268078</v>
      </c>
      <c r="V2689" s="211">
        <v>7.4374932785496478E-2</v>
      </c>
      <c r="W2689" s="211">
        <v>0.51753296556572115</v>
      </c>
      <c r="X2689" s="211">
        <v>0.25545738772717413</v>
      </c>
      <c r="Y2689" s="211">
        <v>0.73699042665346925</v>
      </c>
      <c r="Z2689" s="211">
        <v>0.149073592850234</v>
      </c>
      <c r="AA2689" s="212">
        <v>0.12474851710662434</v>
      </c>
    </row>
    <row r="2690" spans="1:27" x14ac:dyDescent="0.35">
      <c r="A2690" s="210" t="s">
        <v>3366</v>
      </c>
      <c r="B2690" s="217">
        <v>133.39925948747512</v>
      </c>
      <c r="C2690" s="211">
        <v>6.5187270783404055E-2</v>
      </c>
      <c r="D2690" s="211">
        <v>0.11876240569856222</v>
      </c>
      <c r="E2690" s="211">
        <v>7.2848503735124928E-2</v>
      </c>
      <c r="F2690" s="211">
        <v>0.11327308136989307</v>
      </c>
      <c r="G2690" s="211">
        <v>0.12006666793602587</v>
      </c>
      <c r="H2690" s="211">
        <v>0.11548552961663308</v>
      </c>
      <c r="I2690" s="211">
        <v>0.52149559026357317</v>
      </c>
      <c r="J2690" s="211">
        <v>0.45723374800800037</v>
      </c>
      <c r="K2690" s="211">
        <v>0.57936007028698155</v>
      </c>
      <c r="L2690" s="211">
        <v>0.27025056905785083</v>
      </c>
      <c r="M2690" s="211">
        <v>9.8737763310991364E-2</v>
      </c>
      <c r="N2690" s="211">
        <v>0.41293067669264766</v>
      </c>
      <c r="O2690" s="211">
        <v>0.55661612162400542</v>
      </c>
      <c r="P2690" s="211">
        <v>6.9260035455753502E-2</v>
      </c>
      <c r="Q2690" s="211">
        <v>0.14372801348752612</v>
      </c>
      <c r="R2690" s="211">
        <v>0.44855207764818278</v>
      </c>
      <c r="S2690" s="211">
        <v>0.31664128875148662</v>
      </c>
      <c r="T2690" s="211">
        <v>0.51805579608486341</v>
      </c>
      <c r="U2690" s="211">
        <v>0.34532192199764811</v>
      </c>
      <c r="V2690" s="211">
        <v>0.10601757449962461</v>
      </c>
      <c r="W2690" s="211">
        <v>0.54750250196041483</v>
      </c>
      <c r="X2690" s="211">
        <v>0.42247792933176759</v>
      </c>
      <c r="Y2690" s="211">
        <v>0.6642547399507458</v>
      </c>
      <c r="Z2690" s="211">
        <v>0.14153069185759803</v>
      </c>
      <c r="AA2690" s="212">
        <v>0.11630816755687452</v>
      </c>
    </row>
    <row r="2691" spans="1:27" x14ac:dyDescent="0.35">
      <c r="A2691" s="210" t="s">
        <v>3367</v>
      </c>
      <c r="B2691" s="217">
        <v>165.87945551823358</v>
      </c>
      <c r="C2691" s="211">
        <v>7.9960159146941878E-2</v>
      </c>
      <c r="D2691" s="211">
        <v>0.12226575997640154</v>
      </c>
      <c r="E2691" s="211">
        <v>7.4191299225302987E-2</v>
      </c>
      <c r="F2691" s="211">
        <v>8.4776988563501424E-2</v>
      </c>
      <c r="G2691" s="211">
        <v>0.12124630607705689</v>
      </c>
      <c r="H2691" s="211">
        <v>0.10462842894303159</v>
      </c>
      <c r="I2691" s="211">
        <v>0.52682624985578852</v>
      </c>
      <c r="J2691" s="211">
        <v>0.47687564229134694</v>
      </c>
      <c r="K2691" s="211">
        <v>0.61275453589655171</v>
      </c>
      <c r="L2691" s="211">
        <v>0.27184816139055845</v>
      </c>
      <c r="M2691" s="211">
        <v>0.10263672488558546</v>
      </c>
      <c r="N2691" s="211">
        <v>0.49986431826861977</v>
      </c>
      <c r="O2691" s="211">
        <v>0.66123577731463845</v>
      </c>
      <c r="P2691" s="211">
        <v>7.3563951447757514E-2</v>
      </c>
      <c r="Q2691" s="211">
        <v>5.8546224871058691E-2</v>
      </c>
      <c r="R2691" s="211">
        <v>0.46470070118179396</v>
      </c>
      <c r="S2691" s="211">
        <v>0.31403352149471181</v>
      </c>
      <c r="T2691" s="211">
        <v>0.56185473696395094</v>
      </c>
      <c r="U2691" s="211">
        <v>0.42341402959280328</v>
      </c>
      <c r="V2691" s="211">
        <v>0.12733304340106683</v>
      </c>
      <c r="W2691" s="211">
        <v>0.5712141425277929</v>
      </c>
      <c r="X2691" s="211">
        <v>0.34482718321176031</v>
      </c>
      <c r="Y2691" s="211">
        <v>0.66815369771341848</v>
      </c>
      <c r="Z2691" s="211">
        <v>0.14550629511682922</v>
      </c>
      <c r="AA2691" s="212">
        <v>0.11937397675598466</v>
      </c>
    </row>
    <row r="2692" spans="1:27" x14ac:dyDescent="0.35">
      <c r="A2692" s="210" t="s">
        <v>3368</v>
      </c>
      <c r="B2692" s="217">
        <v>154.04147961635161</v>
      </c>
      <c r="C2692" s="211">
        <v>6.8982977832558481E-2</v>
      </c>
      <c r="D2692" s="211">
        <v>0.1253632020411766</v>
      </c>
      <c r="E2692" s="211">
        <v>8.7666774998611224E-2</v>
      </c>
      <c r="F2692" s="211">
        <v>0.102180159682907</v>
      </c>
      <c r="G2692" s="211">
        <v>0.12063464055267904</v>
      </c>
      <c r="H2692" s="211">
        <v>0.11914035711695775</v>
      </c>
      <c r="I2692" s="211">
        <v>0.49189406540366409</v>
      </c>
      <c r="J2692" s="211">
        <v>0.44645640836938372</v>
      </c>
      <c r="K2692" s="211">
        <v>0.5166480026918967</v>
      </c>
      <c r="L2692" s="211">
        <v>0.2782784146202158</v>
      </c>
      <c r="M2692" s="211">
        <v>8.7424327506473262E-2</v>
      </c>
      <c r="N2692" s="211">
        <v>0.36571953236046534</v>
      </c>
      <c r="O2692" s="211">
        <v>0.75935500763262243</v>
      </c>
      <c r="P2692" s="211">
        <v>6.7054369797568222E-2</v>
      </c>
      <c r="Q2692" s="211">
        <v>9.5216452697414786E-2</v>
      </c>
      <c r="R2692" s="211">
        <v>0.41602727007074208</v>
      </c>
      <c r="S2692" s="211">
        <v>0.43324971504828114</v>
      </c>
      <c r="T2692" s="211">
        <v>0.51584194172027331</v>
      </c>
      <c r="U2692" s="211">
        <v>0.42795633963274293</v>
      </c>
      <c r="V2692" s="211">
        <v>0.17184301986895034</v>
      </c>
      <c r="W2692" s="211">
        <v>0.48065721267519151</v>
      </c>
      <c r="X2692" s="211">
        <v>0.29147816780330121</v>
      </c>
      <c r="Y2692" s="211">
        <v>0.67026066787652772</v>
      </c>
      <c r="Z2692" s="211">
        <v>0.1499551257048769</v>
      </c>
      <c r="AA2692" s="212">
        <v>0.11903050134088503</v>
      </c>
    </row>
    <row r="2693" spans="1:27" x14ac:dyDescent="0.35">
      <c r="A2693" s="210" t="s">
        <v>3369</v>
      </c>
      <c r="B2693" s="217">
        <v>138.87246403310874</v>
      </c>
      <c r="C2693" s="211">
        <v>4.925721416015303E-2</v>
      </c>
      <c r="D2693" s="211">
        <v>0.12434247733692473</v>
      </c>
      <c r="E2693" s="211">
        <v>7.9258370157684721E-2</v>
      </c>
      <c r="F2693" s="211">
        <v>8.2927456181288675E-2</v>
      </c>
      <c r="G2693" s="211">
        <v>0.12208011120525</v>
      </c>
      <c r="H2693" s="211">
        <v>0.11213040765167284</v>
      </c>
      <c r="I2693" s="211">
        <v>0.53251601447031482</v>
      </c>
      <c r="J2693" s="211">
        <v>0.47316906743842024</v>
      </c>
      <c r="K2693" s="211">
        <v>0.54746773236867274</v>
      </c>
      <c r="L2693" s="211">
        <v>0.27078763757090418</v>
      </c>
      <c r="M2693" s="211">
        <v>0.11049416195922147</v>
      </c>
      <c r="N2693" s="211">
        <v>0.49305139349730304</v>
      </c>
      <c r="O2693" s="211">
        <v>0.70968747914378927</v>
      </c>
      <c r="P2693" s="211">
        <v>6.9788139828879783E-2</v>
      </c>
      <c r="Q2693" s="211">
        <v>6.6903932836686733E-2</v>
      </c>
      <c r="R2693" s="211">
        <v>0.41762387970927195</v>
      </c>
      <c r="S2693" s="211">
        <v>0.29300660354409974</v>
      </c>
      <c r="T2693" s="211">
        <v>0.62305346645436577</v>
      </c>
      <c r="U2693" s="211">
        <v>0.39399219744198694</v>
      </c>
      <c r="V2693" s="211">
        <v>6.8991088652469917E-2</v>
      </c>
      <c r="W2693" s="211">
        <v>0.49810227985942163</v>
      </c>
      <c r="X2693" s="211">
        <v>0.3333034196180083</v>
      </c>
      <c r="Y2693" s="211">
        <v>0.68575268544028267</v>
      </c>
      <c r="Z2693" s="211">
        <v>0.14575841875348655</v>
      </c>
      <c r="AA2693" s="212">
        <v>0.11486445076913961</v>
      </c>
    </row>
    <row r="2694" spans="1:27" x14ac:dyDescent="0.35">
      <c r="A2694" s="210" t="s">
        <v>3370</v>
      </c>
      <c r="B2694" s="217">
        <v>151.43679644274118</v>
      </c>
      <c r="C2694" s="211">
        <v>5.9368551394233207E-2</v>
      </c>
      <c r="D2694" s="211">
        <v>0.1243032661902829</v>
      </c>
      <c r="E2694" s="211">
        <v>7.9566892368876541E-2</v>
      </c>
      <c r="F2694" s="211">
        <v>0.10754054421401336</v>
      </c>
      <c r="G2694" s="211">
        <v>0.12095947287931173</v>
      </c>
      <c r="H2694" s="211">
        <v>0.11361799820966267</v>
      </c>
      <c r="I2694" s="211">
        <v>0.42112430930524519</v>
      </c>
      <c r="J2694" s="211">
        <v>0.47472839368278191</v>
      </c>
      <c r="K2694" s="211">
        <v>0.63192607580754068</v>
      </c>
      <c r="L2694" s="211">
        <v>0.27702437062390883</v>
      </c>
      <c r="M2694" s="211">
        <v>0.11064281047350885</v>
      </c>
      <c r="N2694" s="211">
        <v>0.47725537552527403</v>
      </c>
      <c r="O2694" s="211">
        <v>0.6920897185123952</v>
      </c>
      <c r="P2694" s="211">
        <v>6.9872086105634335E-2</v>
      </c>
      <c r="Q2694" s="211">
        <v>0.1001699157617905</v>
      </c>
      <c r="R2694" s="211">
        <v>0.43982928231613838</v>
      </c>
      <c r="S2694" s="211">
        <v>0.27093451196737761</v>
      </c>
      <c r="T2694" s="211">
        <v>0.46509525058325563</v>
      </c>
      <c r="U2694" s="211">
        <v>0.42851037644259021</v>
      </c>
      <c r="V2694" s="211">
        <v>0.10158981794175513</v>
      </c>
      <c r="W2694" s="211">
        <v>0.62378547684002372</v>
      </c>
      <c r="X2694" s="211">
        <v>0.37487005243641525</v>
      </c>
      <c r="Y2694" s="211">
        <v>0.65111622699659599</v>
      </c>
      <c r="Z2694" s="211">
        <v>0.14526324431886153</v>
      </c>
      <c r="AA2694" s="212">
        <v>0.11870254684632162</v>
      </c>
    </row>
    <row r="2695" spans="1:27" x14ac:dyDescent="0.35">
      <c r="A2695" s="210" t="s">
        <v>3371</v>
      </c>
      <c r="B2695" s="217">
        <v>155.79617795121098</v>
      </c>
      <c r="C2695" s="211">
        <v>8.2950449130531193E-2</v>
      </c>
      <c r="D2695" s="211">
        <v>0.12630093495282774</v>
      </c>
      <c r="E2695" s="211">
        <v>8.9025205250289993E-2</v>
      </c>
      <c r="F2695" s="211">
        <v>0.10951656785701501</v>
      </c>
      <c r="G2695" s="211">
        <v>0.12484615261500569</v>
      </c>
      <c r="H2695" s="211">
        <v>0.11117711548138917</v>
      </c>
      <c r="I2695" s="211">
        <v>0.49818662591746105</v>
      </c>
      <c r="J2695" s="211">
        <v>0.45181915744808104</v>
      </c>
      <c r="K2695" s="211">
        <v>0.64699615815311118</v>
      </c>
      <c r="L2695" s="211">
        <v>0.26822923233251311</v>
      </c>
      <c r="M2695" s="211">
        <v>9.1109258641017987E-2</v>
      </c>
      <c r="N2695" s="211">
        <v>0.45767880993102761</v>
      </c>
      <c r="O2695" s="211">
        <v>0.58848688064981269</v>
      </c>
      <c r="P2695" s="211">
        <v>6.6635659969177613E-2</v>
      </c>
      <c r="Q2695" s="211">
        <v>4.9121698335640958E-2</v>
      </c>
      <c r="R2695" s="211">
        <v>0.41926359072602781</v>
      </c>
      <c r="S2695" s="211">
        <v>0.29246655973418861</v>
      </c>
      <c r="T2695" s="211">
        <v>0.55851221008275731</v>
      </c>
      <c r="U2695" s="211">
        <v>0.37902272578557966</v>
      </c>
      <c r="V2695" s="211">
        <v>0.1696960411644883</v>
      </c>
      <c r="W2695" s="211">
        <v>0.54722281108541082</v>
      </c>
      <c r="X2695" s="211">
        <v>0.3249403577742131</v>
      </c>
      <c r="Y2695" s="211">
        <v>0.62572496776258713</v>
      </c>
      <c r="Z2695" s="211">
        <v>0.14769667926161961</v>
      </c>
      <c r="AA2695" s="212">
        <v>0.1198472606306608</v>
      </c>
    </row>
    <row r="2696" spans="1:27" x14ac:dyDescent="0.35">
      <c r="A2696" s="210" t="s">
        <v>3372</v>
      </c>
      <c r="B2696" s="217">
        <v>135.96462452504488</v>
      </c>
      <c r="C2696" s="211">
        <v>5.8167327592250517E-2</v>
      </c>
      <c r="D2696" s="211">
        <v>0.1201015807131352</v>
      </c>
      <c r="E2696" s="211">
        <v>8.4616291010483652E-2</v>
      </c>
      <c r="F2696" s="211">
        <v>9.0796401123292958E-2</v>
      </c>
      <c r="G2696" s="211">
        <v>0.12300904922385683</v>
      </c>
      <c r="H2696" s="211">
        <v>0.12527475256385845</v>
      </c>
      <c r="I2696" s="211">
        <v>0.52864247766578865</v>
      </c>
      <c r="J2696" s="211">
        <v>0.44504418440553395</v>
      </c>
      <c r="K2696" s="211">
        <v>0.5424129003933964</v>
      </c>
      <c r="L2696" s="211">
        <v>0.27631290384034951</v>
      </c>
      <c r="M2696" s="211">
        <v>9.2619448951080291E-2</v>
      </c>
      <c r="N2696" s="211">
        <v>0.39490662148213362</v>
      </c>
      <c r="O2696" s="211">
        <v>0.73759981152409271</v>
      </c>
      <c r="P2696" s="211">
        <v>6.8718568304192207E-2</v>
      </c>
      <c r="Q2696" s="211">
        <v>8.4626244748667465E-2</v>
      </c>
      <c r="R2696" s="211">
        <v>0.42267950554085787</v>
      </c>
      <c r="S2696" s="211">
        <v>0.4165555874293389</v>
      </c>
      <c r="T2696" s="211">
        <v>0.53809026746484134</v>
      </c>
      <c r="U2696" s="211">
        <v>0.38842956098969089</v>
      </c>
      <c r="V2696" s="211">
        <v>0.12167587854243977</v>
      </c>
      <c r="W2696" s="211">
        <v>0.50768309824947355</v>
      </c>
      <c r="X2696" s="211">
        <v>0.29776772033534693</v>
      </c>
      <c r="Y2696" s="211">
        <v>0.55518526541398439</v>
      </c>
      <c r="Z2696" s="211">
        <v>0.14894429671644877</v>
      </c>
      <c r="AA2696" s="212">
        <v>0.11616033873230476</v>
      </c>
    </row>
    <row r="2697" spans="1:27" x14ac:dyDescent="0.35">
      <c r="A2697" s="210" t="s">
        <v>3373</v>
      </c>
      <c r="B2697" s="217">
        <v>137.79615620689455</v>
      </c>
      <c r="C2697" s="211">
        <v>7.6380797388171356E-2</v>
      </c>
      <c r="D2697" s="211">
        <v>0.1211555041278664</v>
      </c>
      <c r="E2697" s="211">
        <v>6.839412774092965E-2</v>
      </c>
      <c r="F2697" s="211">
        <v>0.10612568449632695</v>
      </c>
      <c r="G2697" s="211">
        <v>0.11234947759670443</v>
      </c>
      <c r="H2697" s="211">
        <v>0.11185018074516066</v>
      </c>
      <c r="I2697" s="211">
        <v>0.52225740911863261</v>
      </c>
      <c r="J2697" s="211">
        <v>0.46647765530878216</v>
      </c>
      <c r="K2697" s="211">
        <v>0.56728549798377403</v>
      </c>
      <c r="L2697" s="211">
        <v>0.27865314830728893</v>
      </c>
      <c r="M2697" s="211">
        <v>0.10144713957307831</v>
      </c>
      <c r="N2697" s="211">
        <v>0.57105769575514664</v>
      </c>
      <c r="O2697" s="211">
        <v>0.61639190603560101</v>
      </c>
      <c r="P2697" s="211">
        <v>7.0214385524447587E-2</v>
      </c>
      <c r="Q2697" s="211">
        <v>0.11256545580961667</v>
      </c>
      <c r="R2697" s="211">
        <v>0.44308853303711737</v>
      </c>
      <c r="S2697" s="211">
        <v>0.44322362623577843</v>
      </c>
      <c r="T2697" s="211">
        <v>0.48552688791914489</v>
      </c>
      <c r="U2697" s="211">
        <v>0.37657063540129521</v>
      </c>
      <c r="V2697" s="211">
        <v>9.3945110626915157E-2</v>
      </c>
      <c r="W2697" s="211">
        <v>0.6269365195587786</v>
      </c>
      <c r="X2697" s="211">
        <v>0.29018450213562347</v>
      </c>
      <c r="Y2697" s="211">
        <v>0.71612301999637529</v>
      </c>
      <c r="Z2697" s="211">
        <v>0.14999837793521784</v>
      </c>
      <c r="AA2697" s="212">
        <v>0.1185537027823122</v>
      </c>
    </row>
    <row r="2698" spans="1:27" x14ac:dyDescent="0.35">
      <c r="A2698" s="210" t="s">
        <v>3374</v>
      </c>
      <c r="B2698" s="217">
        <v>152.70893119507627</v>
      </c>
      <c r="C2698" s="211">
        <v>5.2701928855476615E-2</v>
      </c>
      <c r="D2698" s="211">
        <v>0.12956888701424643</v>
      </c>
      <c r="E2698" s="211">
        <v>7.5693150464449341E-2</v>
      </c>
      <c r="F2698" s="211">
        <v>0.10506475158924326</v>
      </c>
      <c r="G2698" s="211">
        <v>0.12434435549764515</v>
      </c>
      <c r="H2698" s="211">
        <v>0.11809835359405998</v>
      </c>
      <c r="I2698" s="211">
        <v>0.41780433847798737</v>
      </c>
      <c r="J2698" s="211">
        <v>0.43145173783592289</v>
      </c>
      <c r="K2698" s="211">
        <v>0.61838490516267797</v>
      </c>
      <c r="L2698" s="211">
        <v>0.27445873150028649</v>
      </c>
      <c r="M2698" s="211">
        <v>0.10356241156049677</v>
      </c>
      <c r="N2698" s="211">
        <v>0.36234229229212073</v>
      </c>
      <c r="O2698" s="211">
        <v>0.78685671711710148</v>
      </c>
      <c r="P2698" s="211">
        <v>6.6574268984822244E-2</v>
      </c>
      <c r="Q2698" s="211">
        <v>0.10130805077157329</v>
      </c>
      <c r="R2698" s="211">
        <v>0.43431182607608948</v>
      </c>
      <c r="S2698" s="211">
        <v>0.3659184300336083</v>
      </c>
      <c r="T2698" s="211">
        <v>0.5789448599419057</v>
      </c>
      <c r="U2698" s="211">
        <v>0.44642353046066507</v>
      </c>
      <c r="V2698" s="211">
        <v>0.13228948133007404</v>
      </c>
      <c r="W2698" s="211">
        <v>0.59437714755221982</v>
      </c>
      <c r="X2698" s="211">
        <v>0.34342185463964259</v>
      </c>
      <c r="Y2698" s="211">
        <v>0.62385072748969694</v>
      </c>
      <c r="Z2698" s="211">
        <v>0.14644832030707008</v>
      </c>
      <c r="AA2698" s="212">
        <v>0.12037518394721308</v>
      </c>
    </row>
    <row r="2699" spans="1:27" x14ac:dyDescent="0.35">
      <c r="A2699" s="210" t="s">
        <v>3375</v>
      </c>
      <c r="B2699" s="217">
        <v>127.98974394011962</v>
      </c>
      <c r="C2699" s="211">
        <v>7.500730257581173E-2</v>
      </c>
      <c r="D2699" s="211">
        <v>0.13146814200906637</v>
      </c>
      <c r="E2699" s="211">
        <v>7.1020555841475541E-2</v>
      </c>
      <c r="F2699" s="211">
        <v>8.8502479859514122E-2</v>
      </c>
      <c r="G2699" s="211">
        <v>0.12430708808683345</v>
      </c>
      <c r="H2699" s="211">
        <v>0.11476267666355067</v>
      </c>
      <c r="I2699" s="211">
        <v>0.51289637075523653</v>
      </c>
      <c r="J2699" s="211">
        <v>0.42712569582497817</v>
      </c>
      <c r="K2699" s="211">
        <v>0.60789759197888082</v>
      </c>
      <c r="L2699" s="211">
        <v>0.2782891997034041</v>
      </c>
      <c r="M2699" s="211">
        <v>8.1239157054771485E-2</v>
      </c>
      <c r="N2699" s="211">
        <v>0.54434061087702612</v>
      </c>
      <c r="O2699" s="211">
        <v>0.70938107866741063</v>
      </c>
      <c r="P2699" s="211">
        <v>6.867390486686531E-2</v>
      </c>
      <c r="Q2699" s="211">
        <v>7.8749712722126691E-2</v>
      </c>
      <c r="R2699" s="211">
        <v>0.42215995956980368</v>
      </c>
      <c r="S2699" s="211">
        <v>0.35593172595919076</v>
      </c>
      <c r="T2699" s="211">
        <v>0.55985776551500877</v>
      </c>
      <c r="U2699" s="211">
        <v>0.41994900078742081</v>
      </c>
      <c r="V2699" s="211">
        <v>9.6908276588100445E-2</v>
      </c>
      <c r="W2699" s="211">
        <v>0.5567904046009915</v>
      </c>
      <c r="X2699" s="211">
        <v>0.26824545589767557</v>
      </c>
      <c r="Y2699" s="211">
        <v>0.56476824548899984</v>
      </c>
      <c r="Z2699" s="211">
        <v>0.14969961927247041</v>
      </c>
      <c r="AA2699" s="212">
        <v>0.12037855348436974</v>
      </c>
    </row>
    <row r="2700" spans="1:27" x14ac:dyDescent="0.35">
      <c r="A2700" s="210" t="s">
        <v>3376</v>
      </c>
      <c r="B2700" s="217">
        <v>144.96295793396249</v>
      </c>
      <c r="C2700" s="211">
        <v>5.0191862378102421E-2</v>
      </c>
      <c r="D2700" s="211">
        <v>0.13211097168571245</v>
      </c>
      <c r="E2700" s="211">
        <v>8.7568765859660752E-2</v>
      </c>
      <c r="F2700" s="211">
        <v>7.70233940125718E-2</v>
      </c>
      <c r="G2700" s="211">
        <v>0.12195149390905179</v>
      </c>
      <c r="H2700" s="211">
        <v>0.10910984485348442</v>
      </c>
      <c r="I2700" s="211">
        <v>0.51478746248181495</v>
      </c>
      <c r="J2700" s="211">
        <v>0.44069014890744879</v>
      </c>
      <c r="K2700" s="211">
        <v>0.56168728477938046</v>
      </c>
      <c r="L2700" s="211">
        <v>0.27407763532402685</v>
      </c>
      <c r="M2700" s="211">
        <v>9.9654481908617629E-2</v>
      </c>
      <c r="N2700" s="211">
        <v>0.5182786204090214</v>
      </c>
      <c r="O2700" s="211">
        <v>0.7235792365636784</v>
      </c>
      <c r="P2700" s="211">
        <v>6.2936199460508296E-2</v>
      </c>
      <c r="Q2700" s="211">
        <v>0.11266614661516892</v>
      </c>
      <c r="R2700" s="211">
        <v>0.38521613326643644</v>
      </c>
      <c r="S2700" s="211">
        <v>0.30464098929505262</v>
      </c>
      <c r="T2700" s="211">
        <v>0.48657443342143725</v>
      </c>
      <c r="U2700" s="211">
        <v>0.42458783922769483</v>
      </c>
      <c r="V2700" s="211">
        <v>0.10845827894983759</v>
      </c>
      <c r="W2700" s="211">
        <v>0.53875732127870424</v>
      </c>
      <c r="X2700" s="211">
        <v>0.29608711233545637</v>
      </c>
      <c r="Y2700" s="211">
        <v>0.76347798889619389</v>
      </c>
      <c r="Z2700" s="211">
        <v>0.14883421120852397</v>
      </c>
      <c r="AA2700" s="212">
        <v>0.12086744595294981</v>
      </c>
    </row>
    <row r="2701" spans="1:27" x14ac:dyDescent="0.35">
      <c r="A2701" s="210" t="s">
        <v>3377</v>
      </c>
      <c r="B2701" s="217">
        <v>115.11531322462436</v>
      </c>
      <c r="C2701" s="211">
        <v>5.799006971177461E-2</v>
      </c>
      <c r="D2701" s="211">
        <v>0.12951669619666339</v>
      </c>
      <c r="E2701" s="211">
        <v>6.8961180770693131E-2</v>
      </c>
      <c r="F2701" s="211">
        <v>9.1685617039878459E-2</v>
      </c>
      <c r="G2701" s="211">
        <v>0.12008039438201402</v>
      </c>
      <c r="H2701" s="211">
        <v>0.11990779402873418</v>
      </c>
      <c r="I2701" s="211">
        <v>0.50419636897622955</v>
      </c>
      <c r="J2701" s="211">
        <v>0.42359590341601239</v>
      </c>
      <c r="K2701" s="211">
        <v>0.62632194106306183</v>
      </c>
      <c r="L2701" s="211">
        <v>0.27188766975449785</v>
      </c>
      <c r="M2701" s="211">
        <v>8.2863936615476128E-2</v>
      </c>
      <c r="N2701" s="211">
        <v>0.39824923378473709</v>
      </c>
      <c r="O2701" s="211">
        <v>0.65804787517458874</v>
      </c>
      <c r="P2701" s="211">
        <v>6.2897803965520693E-2</v>
      </c>
      <c r="Q2701" s="211">
        <v>0.13944667575934563</v>
      </c>
      <c r="R2701" s="211">
        <v>0.44457211702622779</v>
      </c>
      <c r="S2701" s="211">
        <v>0.29275380588142375</v>
      </c>
      <c r="T2701" s="211">
        <v>0.57918944303273689</v>
      </c>
      <c r="U2701" s="211">
        <v>0.50091363588166793</v>
      </c>
      <c r="V2701" s="211">
        <v>5.9882766846795804E-2</v>
      </c>
      <c r="W2701" s="211">
        <v>0.60512170513490826</v>
      </c>
      <c r="X2701" s="211">
        <v>0.29799054410545311</v>
      </c>
      <c r="Y2701" s="211">
        <v>0.6815762831544111</v>
      </c>
      <c r="Z2701" s="211">
        <v>0.14943168237555032</v>
      </c>
      <c r="AA2701" s="212">
        <v>0.12017738423864338</v>
      </c>
    </row>
    <row r="2702" spans="1:27" x14ac:dyDescent="0.35">
      <c r="A2702" s="210" t="s">
        <v>3378</v>
      </c>
      <c r="B2702" s="217">
        <v>131.84863740195166</v>
      </c>
      <c r="C2702" s="211">
        <v>6.3837994860702976E-2</v>
      </c>
      <c r="D2702" s="211">
        <v>0.11837725594450207</v>
      </c>
      <c r="E2702" s="211">
        <v>7.2913936432274604E-2</v>
      </c>
      <c r="F2702" s="211">
        <v>9.7931169733289358E-2</v>
      </c>
      <c r="G2702" s="211">
        <v>0.1210889326096176</v>
      </c>
      <c r="H2702" s="211">
        <v>0.11242234165840347</v>
      </c>
      <c r="I2702" s="211">
        <v>0.52009368254001975</v>
      </c>
      <c r="J2702" s="211">
        <v>0.45111726244887507</v>
      </c>
      <c r="K2702" s="211">
        <v>0.63827067727858422</v>
      </c>
      <c r="L2702" s="211">
        <v>0.27276632613102608</v>
      </c>
      <c r="M2702" s="211">
        <v>9.0103565547774225E-2</v>
      </c>
      <c r="N2702" s="211">
        <v>0.43762535440579708</v>
      </c>
      <c r="O2702" s="211">
        <v>0.63166699068251919</v>
      </c>
      <c r="P2702" s="211">
        <v>6.086994353469332E-2</v>
      </c>
      <c r="Q2702" s="211">
        <v>0.11324691733688891</v>
      </c>
      <c r="R2702" s="211">
        <v>0.47339349766479827</v>
      </c>
      <c r="S2702" s="211">
        <v>0.38783061692728543</v>
      </c>
      <c r="T2702" s="211">
        <v>0.45963634910467405</v>
      </c>
      <c r="U2702" s="211">
        <v>0.34018132038959265</v>
      </c>
      <c r="V2702" s="211">
        <v>0.13572641248387141</v>
      </c>
      <c r="W2702" s="211">
        <v>0.54362875440678504</v>
      </c>
      <c r="X2702" s="211">
        <v>0.30427735142025175</v>
      </c>
      <c r="Y2702" s="211">
        <v>0.66943550721451539</v>
      </c>
      <c r="Z2702" s="211">
        <v>0.14978447138727863</v>
      </c>
      <c r="AA2702" s="212">
        <v>0.11611130656945165</v>
      </c>
    </row>
    <row r="2703" spans="1:27" x14ac:dyDescent="0.35">
      <c r="A2703" s="210" t="s">
        <v>3379</v>
      </c>
      <c r="B2703" s="217">
        <v>123.34380590948587</v>
      </c>
      <c r="C2703" s="211">
        <v>6.9428909167277869E-2</v>
      </c>
      <c r="D2703" s="211">
        <v>0.1167596057543256</v>
      </c>
      <c r="E2703" s="211">
        <v>8.2707349467164418E-2</v>
      </c>
      <c r="F2703" s="211">
        <v>0.10023835205879823</v>
      </c>
      <c r="G2703" s="211">
        <v>0.12651782964620528</v>
      </c>
      <c r="H2703" s="211">
        <v>0.1099497917270776</v>
      </c>
      <c r="I2703" s="211">
        <v>0.44139086500811581</v>
      </c>
      <c r="J2703" s="211">
        <v>0.45708552099339739</v>
      </c>
      <c r="K2703" s="211">
        <v>0.56435305377020928</v>
      </c>
      <c r="L2703" s="211">
        <v>0.27528649655738541</v>
      </c>
      <c r="M2703" s="211">
        <v>9.8337315692888908E-2</v>
      </c>
      <c r="N2703" s="211">
        <v>0.57402640798941851</v>
      </c>
      <c r="O2703" s="211">
        <v>0.6365291394426591</v>
      </c>
      <c r="P2703" s="211">
        <v>6.4328509241643198E-2</v>
      </c>
      <c r="Q2703" s="211">
        <v>5.0290970524415529E-2</v>
      </c>
      <c r="R2703" s="211">
        <v>0.38467347822420511</v>
      </c>
      <c r="S2703" s="211">
        <v>0.27499909226319119</v>
      </c>
      <c r="T2703" s="211">
        <v>0.53733879825645092</v>
      </c>
      <c r="U2703" s="211">
        <v>0.42847399978283263</v>
      </c>
      <c r="V2703" s="211">
        <v>7.2762059928292822E-2</v>
      </c>
      <c r="W2703" s="211">
        <v>0.5293601115110913</v>
      </c>
      <c r="X2703" s="211">
        <v>0.30094843186249259</v>
      </c>
      <c r="Y2703" s="211">
        <v>0.76782095897464953</v>
      </c>
      <c r="Z2703" s="211">
        <v>0.14881761745082758</v>
      </c>
      <c r="AA2703" s="212">
        <v>0.12309250994464742</v>
      </c>
    </row>
    <row r="2704" spans="1:27" x14ac:dyDescent="0.35">
      <c r="A2704" s="210" t="s">
        <v>3380</v>
      </c>
      <c r="B2704" s="217">
        <v>128.78433898746019</v>
      </c>
      <c r="C2704" s="211">
        <v>6.689463270555826E-2</v>
      </c>
      <c r="D2704" s="211">
        <v>0.12734849704741075</v>
      </c>
      <c r="E2704" s="211">
        <v>8.0882995039188665E-2</v>
      </c>
      <c r="F2704" s="211">
        <v>0.10030436445984735</v>
      </c>
      <c r="G2704" s="211">
        <v>0.11789384034069453</v>
      </c>
      <c r="H2704" s="211">
        <v>0.1137309342710391</v>
      </c>
      <c r="I2704" s="211">
        <v>0.50715445801751602</v>
      </c>
      <c r="J2704" s="211">
        <v>0.4316953077554318</v>
      </c>
      <c r="K2704" s="211">
        <v>0.62717070344170378</v>
      </c>
      <c r="L2704" s="211">
        <v>0.28178836030190013</v>
      </c>
      <c r="M2704" s="211">
        <v>8.7303859734962824E-2</v>
      </c>
      <c r="N2704" s="211">
        <v>0.41692702490313682</v>
      </c>
      <c r="O2704" s="211">
        <v>0.6719936373720562</v>
      </c>
      <c r="P2704" s="211">
        <v>7.4520870535111958E-2</v>
      </c>
      <c r="Q2704" s="211">
        <v>5.6099536439014039E-2</v>
      </c>
      <c r="R2704" s="211">
        <v>0.46336974016208032</v>
      </c>
      <c r="S2704" s="211">
        <v>0.30221904168812186</v>
      </c>
      <c r="T2704" s="211">
        <v>0.53365999104090744</v>
      </c>
      <c r="U2704" s="211">
        <v>0.43882378694761537</v>
      </c>
      <c r="V2704" s="211">
        <v>6.7491982460619021E-2</v>
      </c>
      <c r="W2704" s="211">
        <v>0.56463433056977119</v>
      </c>
      <c r="X2704" s="211">
        <v>0.33367447166634978</v>
      </c>
      <c r="Y2704" s="211">
        <v>0.56728577856039775</v>
      </c>
      <c r="Z2704" s="211">
        <v>0.14863074218998712</v>
      </c>
      <c r="AA2704" s="212">
        <v>0.11718036318696903</v>
      </c>
    </row>
    <row r="2705" spans="1:27" x14ac:dyDescent="0.35">
      <c r="A2705" s="210" t="s">
        <v>3381</v>
      </c>
      <c r="B2705" s="217">
        <v>182.52471886234963</v>
      </c>
      <c r="C2705" s="211">
        <v>6.7420212308580155E-2</v>
      </c>
      <c r="D2705" s="211">
        <v>0.12629785202999255</v>
      </c>
      <c r="E2705" s="211">
        <v>7.1270905167421184E-2</v>
      </c>
      <c r="F2705" s="211">
        <v>8.8292048713985438E-2</v>
      </c>
      <c r="G2705" s="211">
        <v>0.11963445895270257</v>
      </c>
      <c r="H2705" s="211">
        <v>0.11153611337556701</v>
      </c>
      <c r="I2705" s="211">
        <v>0.46569275740462673</v>
      </c>
      <c r="J2705" s="211">
        <v>0.44588289844473428</v>
      </c>
      <c r="K2705" s="211">
        <v>0.62151904914257117</v>
      </c>
      <c r="L2705" s="211">
        <v>0.27108991388433168</v>
      </c>
      <c r="M2705" s="211">
        <v>8.893501591652743E-2</v>
      </c>
      <c r="N2705" s="211">
        <v>0.50828256628215462</v>
      </c>
      <c r="O2705" s="211">
        <v>0.63127248371199829</v>
      </c>
      <c r="P2705" s="211">
        <v>6.989380151302664E-2</v>
      </c>
      <c r="Q2705" s="211">
        <v>8.2470307821935873E-2</v>
      </c>
      <c r="R2705" s="211">
        <v>0.45545549298924054</v>
      </c>
      <c r="S2705" s="211">
        <v>0.33050534016493899</v>
      </c>
      <c r="T2705" s="211">
        <v>0.54917429665450868</v>
      </c>
      <c r="U2705" s="211">
        <v>0.45037284988521536</v>
      </c>
      <c r="V2705" s="211">
        <v>0.18858955909811562</v>
      </c>
      <c r="W2705" s="211">
        <v>0.57618042950115433</v>
      </c>
      <c r="X2705" s="211">
        <v>0.28848613015197427</v>
      </c>
      <c r="Y2705" s="211">
        <v>0.66264435795376564</v>
      </c>
      <c r="Z2705" s="211">
        <v>0.14809823813436279</v>
      </c>
      <c r="AA2705" s="212">
        <v>0.11755807751316218</v>
      </c>
    </row>
    <row r="2706" spans="1:27" x14ac:dyDescent="0.35">
      <c r="A2706" s="210" t="s">
        <v>3382</v>
      </c>
      <c r="B2706" s="217">
        <v>133.77090519136635</v>
      </c>
      <c r="C2706" s="211">
        <v>5.9266082461576594E-2</v>
      </c>
      <c r="D2706" s="211">
        <v>0.13223331138174765</v>
      </c>
      <c r="E2706" s="211">
        <v>6.8285875608260174E-2</v>
      </c>
      <c r="F2706" s="211">
        <v>9.5481941955790531E-2</v>
      </c>
      <c r="G2706" s="211">
        <v>0.12265027922733948</v>
      </c>
      <c r="H2706" s="211">
        <v>0.11428747531588165</v>
      </c>
      <c r="I2706" s="211">
        <v>0.4424217648223171</v>
      </c>
      <c r="J2706" s="211">
        <v>0.43855235938704251</v>
      </c>
      <c r="K2706" s="211">
        <v>0.5720304550249995</v>
      </c>
      <c r="L2706" s="211">
        <v>0.27841131328097463</v>
      </c>
      <c r="M2706" s="211">
        <v>0.1111837695360209</v>
      </c>
      <c r="N2706" s="211">
        <v>0.48129562393454095</v>
      </c>
      <c r="O2706" s="211">
        <v>0.56608002878398667</v>
      </c>
      <c r="P2706" s="211">
        <v>7.0632348004605966E-2</v>
      </c>
      <c r="Q2706" s="211">
        <v>0.10843163517637627</v>
      </c>
      <c r="R2706" s="211">
        <v>0.44832450034954391</v>
      </c>
      <c r="S2706" s="211">
        <v>0.40381589953761365</v>
      </c>
      <c r="T2706" s="211">
        <v>0.51405240261859531</v>
      </c>
      <c r="U2706" s="211">
        <v>0.51135228933618948</v>
      </c>
      <c r="V2706" s="211">
        <v>8.2817926604556863E-2</v>
      </c>
      <c r="W2706" s="211">
        <v>0.62241917345027231</v>
      </c>
      <c r="X2706" s="211">
        <v>0.30425443610802183</v>
      </c>
      <c r="Y2706" s="211">
        <v>0.63523009562121446</v>
      </c>
      <c r="Z2706" s="211">
        <v>0.14977790201767854</v>
      </c>
      <c r="AA2706" s="212">
        <v>0.12391309495182473</v>
      </c>
    </row>
    <row r="2707" spans="1:27" x14ac:dyDescent="0.35">
      <c r="A2707" s="210" t="s">
        <v>3383</v>
      </c>
      <c r="B2707" s="217">
        <v>133.71439375697543</v>
      </c>
      <c r="C2707" s="211">
        <v>5.4601357153683944E-2</v>
      </c>
      <c r="D2707" s="211">
        <v>0.12093749071486179</v>
      </c>
      <c r="E2707" s="211">
        <v>7.8612560341165594E-2</v>
      </c>
      <c r="F2707" s="211">
        <v>9.1639158958414527E-2</v>
      </c>
      <c r="G2707" s="211">
        <v>0.12186430543018426</v>
      </c>
      <c r="H2707" s="211">
        <v>0.11639628077211045</v>
      </c>
      <c r="I2707" s="211">
        <v>0.51921518018969426</v>
      </c>
      <c r="J2707" s="211">
        <v>0.43988156040721788</v>
      </c>
      <c r="K2707" s="211">
        <v>0.61249472419263673</v>
      </c>
      <c r="L2707" s="211">
        <v>0.27131435594568865</v>
      </c>
      <c r="M2707" s="211">
        <v>0.11821965838712332</v>
      </c>
      <c r="N2707" s="211">
        <v>0.40267974589340227</v>
      </c>
      <c r="O2707" s="211">
        <v>0.7204597975156557</v>
      </c>
      <c r="P2707" s="211">
        <v>6.8156929387005488E-2</v>
      </c>
      <c r="Q2707" s="211">
        <v>9.828717346947298E-2</v>
      </c>
      <c r="R2707" s="211">
        <v>0.47183966803302835</v>
      </c>
      <c r="S2707" s="211">
        <v>0.31528664222087333</v>
      </c>
      <c r="T2707" s="211">
        <v>0.49870471135428551</v>
      </c>
      <c r="U2707" s="211">
        <v>0.36206483192254146</v>
      </c>
      <c r="V2707" s="211">
        <v>8.2263070557807488E-2</v>
      </c>
      <c r="W2707" s="211">
        <v>0.54654927436880063</v>
      </c>
      <c r="X2707" s="211">
        <v>0.34303315424754871</v>
      </c>
      <c r="Y2707" s="211">
        <v>0.66238106792483864</v>
      </c>
      <c r="Z2707" s="211">
        <v>0.14981198760252767</v>
      </c>
      <c r="AA2707" s="212">
        <v>0.11764279697887048</v>
      </c>
    </row>
    <row r="2708" spans="1:27" x14ac:dyDescent="0.35">
      <c r="A2708" s="210" t="s">
        <v>3384</v>
      </c>
      <c r="B2708" s="217">
        <v>118.1099617836843</v>
      </c>
      <c r="C2708" s="211">
        <v>5.4742301859795131E-2</v>
      </c>
      <c r="D2708" s="211">
        <v>0.11902259785582903</v>
      </c>
      <c r="E2708" s="211">
        <v>7.2713350417069555E-2</v>
      </c>
      <c r="F2708" s="211">
        <v>8.3960137545440391E-2</v>
      </c>
      <c r="G2708" s="211">
        <v>0.11583199433251452</v>
      </c>
      <c r="H2708" s="211">
        <v>0.10550491266179117</v>
      </c>
      <c r="I2708" s="211">
        <v>0.43694746002365215</v>
      </c>
      <c r="J2708" s="211">
        <v>0.39359947322223499</v>
      </c>
      <c r="K2708" s="211">
        <v>0.64460745915998818</v>
      </c>
      <c r="L2708" s="211">
        <v>0.27071425659170473</v>
      </c>
      <c r="M2708" s="211">
        <v>0.10143921793350311</v>
      </c>
      <c r="N2708" s="211">
        <v>0.41176906828838516</v>
      </c>
      <c r="O2708" s="211">
        <v>0.71048647172196422</v>
      </c>
      <c r="P2708" s="211">
        <v>6.3294052676234794E-2</v>
      </c>
      <c r="Q2708" s="211">
        <v>6.5931889756824597E-2</v>
      </c>
      <c r="R2708" s="211">
        <v>0.44634674944966252</v>
      </c>
      <c r="S2708" s="211">
        <v>0.33023309359373409</v>
      </c>
      <c r="T2708" s="211">
        <v>0.49816731775462908</v>
      </c>
      <c r="U2708" s="211">
        <v>0.35451328308478758</v>
      </c>
      <c r="V2708" s="211">
        <v>7.1992623119645327E-2</v>
      </c>
      <c r="W2708" s="211">
        <v>0.61244960748500676</v>
      </c>
      <c r="X2708" s="211">
        <v>0.31465212473432957</v>
      </c>
      <c r="Y2708" s="211">
        <v>0.66938832986455021</v>
      </c>
      <c r="Z2708" s="211">
        <v>0.14722479468457572</v>
      </c>
      <c r="AA2708" s="212">
        <v>0.11369298841874588</v>
      </c>
    </row>
    <row r="2709" spans="1:27" x14ac:dyDescent="0.35">
      <c r="A2709" s="210" t="s">
        <v>3385</v>
      </c>
      <c r="B2709" s="217">
        <v>145.60868106315556</v>
      </c>
      <c r="C2709" s="211">
        <v>6.0689749368807583E-2</v>
      </c>
      <c r="D2709" s="211">
        <v>0.12696005395307003</v>
      </c>
      <c r="E2709" s="211">
        <v>7.6209431031946634E-2</v>
      </c>
      <c r="F2709" s="211">
        <v>7.1135563977808888E-2</v>
      </c>
      <c r="G2709" s="211">
        <v>0.11472466890115347</v>
      </c>
      <c r="H2709" s="211">
        <v>0.12537707647703014</v>
      </c>
      <c r="I2709" s="211">
        <v>0.50554737624490076</v>
      </c>
      <c r="J2709" s="211">
        <v>0.4015913717178094</v>
      </c>
      <c r="K2709" s="211">
        <v>0.59374648309584477</v>
      </c>
      <c r="L2709" s="211">
        <v>0.28355368705199402</v>
      </c>
      <c r="M2709" s="211">
        <v>0.10881863422236428</v>
      </c>
      <c r="N2709" s="211">
        <v>0.40808510766403583</v>
      </c>
      <c r="O2709" s="211">
        <v>0.76686307779375706</v>
      </c>
      <c r="P2709" s="211">
        <v>6.8120985327892597E-2</v>
      </c>
      <c r="Q2709" s="211">
        <v>4.7525491248616679E-2</v>
      </c>
      <c r="R2709" s="211">
        <v>0.46735776069987994</v>
      </c>
      <c r="S2709" s="211">
        <v>0.2878037352537175</v>
      </c>
      <c r="T2709" s="211">
        <v>0.50039962272243332</v>
      </c>
      <c r="U2709" s="211">
        <v>0.41634550077320265</v>
      </c>
      <c r="V2709" s="211">
        <v>0.11235508458152582</v>
      </c>
      <c r="W2709" s="211">
        <v>0.49708533201030281</v>
      </c>
      <c r="X2709" s="211">
        <v>0.39808609770753306</v>
      </c>
      <c r="Y2709" s="211">
        <v>0.68073102578754963</v>
      </c>
      <c r="Z2709" s="211">
        <v>0.14525663416507834</v>
      </c>
      <c r="AA2709" s="212">
        <v>0.11947247147606938</v>
      </c>
    </row>
    <row r="2710" spans="1:27" x14ac:dyDescent="0.35">
      <c r="A2710" s="210" t="s">
        <v>3386</v>
      </c>
      <c r="B2710" s="217">
        <v>145.87017722582107</v>
      </c>
      <c r="C2710" s="211">
        <v>5.7571029236489303E-2</v>
      </c>
      <c r="D2710" s="211">
        <v>0.12425833754849977</v>
      </c>
      <c r="E2710" s="211">
        <v>8.0534558211130897E-2</v>
      </c>
      <c r="F2710" s="211">
        <v>8.5207661383164365E-2</v>
      </c>
      <c r="G2710" s="211">
        <v>0.12448782637688431</v>
      </c>
      <c r="H2710" s="211">
        <v>0.1179022351002213</v>
      </c>
      <c r="I2710" s="211">
        <v>0.49510471153685298</v>
      </c>
      <c r="J2710" s="211">
        <v>0.39909620756222663</v>
      </c>
      <c r="K2710" s="211">
        <v>0.64201516862722507</v>
      </c>
      <c r="L2710" s="211">
        <v>0.27441045940016984</v>
      </c>
      <c r="M2710" s="211">
        <v>8.4020385883585069E-2</v>
      </c>
      <c r="N2710" s="211">
        <v>0.44463322712219644</v>
      </c>
      <c r="O2710" s="211">
        <v>0.69563044109890482</v>
      </c>
      <c r="P2710" s="211">
        <v>7.2763779788928701E-2</v>
      </c>
      <c r="Q2710" s="211">
        <v>5.6209503584549361E-2</v>
      </c>
      <c r="R2710" s="211">
        <v>0.4276101618155374</v>
      </c>
      <c r="S2710" s="211">
        <v>0.35246466222277795</v>
      </c>
      <c r="T2710" s="211">
        <v>0.54179062559699809</v>
      </c>
      <c r="U2710" s="211">
        <v>0.48588381916233042</v>
      </c>
      <c r="V2710" s="211">
        <v>0.11355616373172825</v>
      </c>
      <c r="W2710" s="211">
        <v>0.5494091422517845</v>
      </c>
      <c r="X2710" s="211">
        <v>0.36682070756373075</v>
      </c>
      <c r="Y2710" s="211">
        <v>0.64214211580918013</v>
      </c>
      <c r="Z2710" s="211">
        <v>0.14782618306215042</v>
      </c>
      <c r="AA2710" s="212">
        <v>0.12383466585358643</v>
      </c>
    </row>
    <row r="2711" spans="1:27" x14ac:dyDescent="0.35">
      <c r="A2711" s="210" t="s">
        <v>3387</v>
      </c>
      <c r="B2711" s="217">
        <v>112.2816209839723</v>
      </c>
      <c r="C2711" s="211">
        <v>6.899985835442321E-2</v>
      </c>
      <c r="D2711" s="211">
        <v>0.12258156003332588</v>
      </c>
      <c r="E2711" s="211">
        <v>7.7223303394208964E-2</v>
      </c>
      <c r="F2711" s="211">
        <v>0.10535397130320437</v>
      </c>
      <c r="G2711" s="211">
        <v>0.11498963553800999</v>
      </c>
      <c r="H2711" s="211">
        <v>0.11097571509350267</v>
      </c>
      <c r="I2711" s="211">
        <v>0.42534056875997539</v>
      </c>
      <c r="J2711" s="211">
        <v>0.42956810095846593</v>
      </c>
      <c r="K2711" s="211">
        <v>0.61030985210498678</v>
      </c>
      <c r="L2711" s="211">
        <v>0.27664788845234961</v>
      </c>
      <c r="M2711" s="211">
        <v>9.001533881844731E-2</v>
      </c>
      <c r="N2711" s="211">
        <v>0.3917854803414656</v>
      </c>
      <c r="O2711" s="211">
        <v>0.72745699822507959</v>
      </c>
      <c r="P2711" s="211">
        <v>6.3114889278838154E-2</v>
      </c>
      <c r="Q2711" s="211">
        <v>7.578632840145573E-2</v>
      </c>
      <c r="R2711" s="211">
        <v>0.47560280001705674</v>
      </c>
      <c r="S2711" s="211">
        <v>0.27588528449670269</v>
      </c>
      <c r="T2711" s="211">
        <v>0.49983878586815816</v>
      </c>
      <c r="U2711" s="211">
        <v>0.38157393569638459</v>
      </c>
      <c r="V2711" s="211">
        <v>8.1338861432502046E-2</v>
      </c>
      <c r="W2711" s="211">
        <v>0.51847496583608887</v>
      </c>
      <c r="X2711" s="211">
        <v>0.27018764242778553</v>
      </c>
      <c r="Y2711" s="211">
        <v>0.63549857103396612</v>
      </c>
      <c r="Z2711" s="211">
        <v>0.14582701081817007</v>
      </c>
      <c r="AA2711" s="212">
        <v>0.12047431957641713</v>
      </c>
    </row>
    <row r="2712" spans="1:27" x14ac:dyDescent="0.35">
      <c r="A2712" s="210" t="s">
        <v>3388</v>
      </c>
      <c r="B2712" s="217">
        <v>116.89955107862042</v>
      </c>
      <c r="C2712" s="211">
        <v>5.2304094725200118E-2</v>
      </c>
      <c r="D2712" s="211">
        <v>0.12437315743631208</v>
      </c>
      <c r="E2712" s="211">
        <v>6.9650406917348223E-2</v>
      </c>
      <c r="F2712" s="211">
        <v>0.10346822498327339</v>
      </c>
      <c r="G2712" s="211">
        <v>0.12271044964796773</v>
      </c>
      <c r="H2712" s="211">
        <v>0.12420653189906018</v>
      </c>
      <c r="I2712" s="211">
        <v>0.41155230683168692</v>
      </c>
      <c r="J2712" s="211">
        <v>0.40408574213039372</v>
      </c>
      <c r="K2712" s="211">
        <v>0.63558305362374434</v>
      </c>
      <c r="L2712" s="211">
        <v>0.27273632848684437</v>
      </c>
      <c r="M2712" s="211">
        <v>0.1181889759710969</v>
      </c>
      <c r="N2712" s="211">
        <v>0.35203696094537595</v>
      </c>
      <c r="O2712" s="211">
        <v>0.64742884588610228</v>
      </c>
      <c r="P2712" s="211">
        <v>6.9687650503440945E-2</v>
      </c>
      <c r="Q2712" s="211">
        <v>6.4518881856995766E-2</v>
      </c>
      <c r="R2712" s="211">
        <v>0.44505242915372401</v>
      </c>
      <c r="S2712" s="211">
        <v>0.35859880423107404</v>
      </c>
      <c r="T2712" s="211">
        <v>0.52102279619102887</v>
      </c>
      <c r="U2712" s="211">
        <v>0.49538358637933561</v>
      </c>
      <c r="V2712" s="211">
        <v>6.821652863525049E-2</v>
      </c>
      <c r="W2712" s="211">
        <v>0.51627621605788221</v>
      </c>
      <c r="X2712" s="211">
        <v>0.34089509201722801</v>
      </c>
      <c r="Y2712" s="211">
        <v>0.55748860609029927</v>
      </c>
      <c r="Z2712" s="211">
        <v>0.14748134793651413</v>
      </c>
      <c r="AA2712" s="212">
        <v>0.12535985336336389</v>
      </c>
    </row>
    <row r="2713" spans="1:27" x14ac:dyDescent="0.35">
      <c r="A2713" s="210" t="s">
        <v>3389</v>
      </c>
      <c r="B2713" s="217">
        <v>133.96098022412372</v>
      </c>
      <c r="C2713" s="211">
        <v>6.1193606652830607E-2</v>
      </c>
      <c r="D2713" s="211">
        <v>0.13227694763701625</v>
      </c>
      <c r="E2713" s="211">
        <v>8.2304644795481732E-2</v>
      </c>
      <c r="F2713" s="211">
        <v>0.10024900548236189</v>
      </c>
      <c r="G2713" s="211">
        <v>0.12325751622471083</v>
      </c>
      <c r="H2713" s="211">
        <v>0.11207932615839711</v>
      </c>
      <c r="I2713" s="211">
        <v>0.43113890197155741</v>
      </c>
      <c r="J2713" s="211">
        <v>0.47788166406658039</v>
      </c>
      <c r="K2713" s="211">
        <v>0.62299440376621218</v>
      </c>
      <c r="L2713" s="211">
        <v>0.27374555793700928</v>
      </c>
      <c r="M2713" s="211">
        <v>9.2074394937302184E-2</v>
      </c>
      <c r="N2713" s="211">
        <v>0.51114361552495136</v>
      </c>
      <c r="O2713" s="211">
        <v>0.74794418535175877</v>
      </c>
      <c r="P2713" s="211">
        <v>6.7362005886940191E-2</v>
      </c>
      <c r="Q2713" s="211">
        <v>6.6163271304272339E-2</v>
      </c>
      <c r="R2713" s="211">
        <v>0.49637206697480107</v>
      </c>
      <c r="S2713" s="211">
        <v>0.31391140322297295</v>
      </c>
      <c r="T2713" s="211">
        <v>0.64290191549964093</v>
      </c>
      <c r="U2713" s="211">
        <v>0.34813043976881952</v>
      </c>
      <c r="V2713" s="211">
        <v>7.3781809865487935E-2</v>
      </c>
      <c r="W2713" s="211">
        <v>0.56773819971770467</v>
      </c>
      <c r="X2713" s="211">
        <v>0.40802602322844411</v>
      </c>
      <c r="Y2713" s="211">
        <v>0.67267789844375192</v>
      </c>
      <c r="Z2713" s="211">
        <v>0.14527569137566729</v>
      </c>
      <c r="AA2713" s="212">
        <v>0.11850383502314082</v>
      </c>
    </row>
    <row r="2714" spans="1:27" x14ac:dyDescent="0.35">
      <c r="A2714" s="210" t="s">
        <v>3390</v>
      </c>
      <c r="B2714" s="217">
        <v>130.15242725999627</v>
      </c>
      <c r="C2714" s="211">
        <v>7.6777808645546536E-2</v>
      </c>
      <c r="D2714" s="211">
        <v>0.11724769449780323</v>
      </c>
      <c r="E2714" s="211">
        <v>8.1375503178844621E-2</v>
      </c>
      <c r="F2714" s="211">
        <v>8.9104346702591306E-2</v>
      </c>
      <c r="G2714" s="211">
        <v>0.1182887749333438</v>
      </c>
      <c r="H2714" s="211">
        <v>0.11060711072990663</v>
      </c>
      <c r="I2714" s="211">
        <v>0.44987258514195694</v>
      </c>
      <c r="J2714" s="211">
        <v>0.45318451920861952</v>
      </c>
      <c r="K2714" s="211">
        <v>0.63513289231998282</v>
      </c>
      <c r="L2714" s="211">
        <v>0.27504650916021195</v>
      </c>
      <c r="M2714" s="211">
        <v>0.10624445285917607</v>
      </c>
      <c r="N2714" s="211">
        <v>0.39842519256813752</v>
      </c>
      <c r="O2714" s="211">
        <v>0.63637756820571112</v>
      </c>
      <c r="P2714" s="211">
        <v>7.2915068788021176E-2</v>
      </c>
      <c r="Q2714" s="211">
        <v>4.9685440451938664E-2</v>
      </c>
      <c r="R2714" s="211">
        <v>0.39487636251394931</v>
      </c>
      <c r="S2714" s="211">
        <v>0.30301772865800841</v>
      </c>
      <c r="T2714" s="211">
        <v>0.57460444587338455</v>
      </c>
      <c r="U2714" s="211">
        <v>0.40594512518362874</v>
      </c>
      <c r="V2714" s="211">
        <v>8.5613229648176636E-2</v>
      </c>
      <c r="W2714" s="211">
        <v>0.55558416606357053</v>
      </c>
      <c r="X2714" s="211">
        <v>0.32242556701273289</v>
      </c>
      <c r="Y2714" s="211">
        <v>0.58493342376547564</v>
      </c>
      <c r="Z2714" s="211">
        <v>0.14762179050574728</v>
      </c>
      <c r="AA2714" s="212">
        <v>0.12181490152266601</v>
      </c>
    </row>
    <row r="2715" spans="1:27" x14ac:dyDescent="0.35">
      <c r="A2715" s="210" t="s">
        <v>3391</v>
      </c>
      <c r="B2715" s="217">
        <v>126.85061289293328</v>
      </c>
      <c r="C2715" s="211">
        <v>5.2494813194203641E-2</v>
      </c>
      <c r="D2715" s="211">
        <v>0.12503420572342094</v>
      </c>
      <c r="E2715" s="211">
        <v>7.648913617971978E-2</v>
      </c>
      <c r="F2715" s="211">
        <v>0.10700650034866617</v>
      </c>
      <c r="G2715" s="211">
        <v>0.12210146587652213</v>
      </c>
      <c r="H2715" s="211">
        <v>0.12427247436735971</v>
      </c>
      <c r="I2715" s="211">
        <v>0.49954615597376739</v>
      </c>
      <c r="J2715" s="211">
        <v>0.47475964417154815</v>
      </c>
      <c r="K2715" s="211">
        <v>0.60269200111383736</v>
      </c>
      <c r="L2715" s="211">
        <v>0.28282926367556688</v>
      </c>
      <c r="M2715" s="211">
        <v>0.10070264935828363</v>
      </c>
      <c r="N2715" s="211">
        <v>0.5313695591928711</v>
      </c>
      <c r="O2715" s="211">
        <v>0.57977866624596386</v>
      </c>
      <c r="P2715" s="211">
        <v>6.4111986943667182E-2</v>
      </c>
      <c r="Q2715" s="211">
        <v>8.5054078483747436E-2</v>
      </c>
      <c r="R2715" s="211">
        <v>0.41825701920550901</v>
      </c>
      <c r="S2715" s="211">
        <v>0.27022008933770991</v>
      </c>
      <c r="T2715" s="211">
        <v>0.53840173407011072</v>
      </c>
      <c r="U2715" s="211">
        <v>0.41607547251278826</v>
      </c>
      <c r="V2715" s="211">
        <v>8.3210373780929783E-2</v>
      </c>
      <c r="W2715" s="211">
        <v>0.53919883195133</v>
      </c>
      <c r="X2715" s="211">
        <v>0.33988815947008205</v>
      </c>
      <c r="Y2715" s="211">
        <v>0.69894555702557659</v>
      </c>
      <c r="Z2715" s="211">
        <v>0.14835044904042549</v>
      </c>
      <c r="AA2715" s="212">
        <v>0.11985367768987468</v>
      </c>
    </row>
    <row r="2716" spans="1:27" x14ac:dyDescent="0.35">
      <c r="A2716" s="210" t="s">
        <v>3392</v>
      </c>
      <c r="B2716" s="217">
        <v>118.14475956027869</v>
      </c>
      <c r="C2716" s="211">
        <v>6.0130518659572217E-2</v>
      </c>
      <c r="D2716" s="211">
        <v>0.12888778601253567</v>
      </c>
      <c r="E2716" s="211">
        <v>6.8448501972178402E-2</v>
      </c>
      <c r="F2716" s="211">
        <v>7.936391525896315E-2</v>
      </c>
      <c r="G2716" s="211">
        <v>0.12126571733408199</v>
      </c>
      <c r="H2716" s="211">
        <v>0.11386972541731485</v>
      </c>
      <c r="I2716" s="211">
        <v>0.4515347667314713</v>
      </c>
      <c r="J2716" s="211">
        <v>0.46167642415541155</v>
      </c>
      <c r="K2716" s="211">
        <v>0.51918250182209591</v>
      </c>
      <c r="L2716" s="211">
        <v>0.27207114920527642</v>
      </c>
      <c r="M2716" s="211">
        <v>0.10548487773327332</v>
      </c>
      <c r="N2716" s="211">
        <v>0.37609383775137673</v>
      </c>
      <c r="O2716" s="211">
        <v>0.56828219680973469</v>
      </c>
      <c r="P2716" s="211">
        <v>7.0726090535656663E-2</v>
      </c>
      <c r="Q2716" s="211">
        <v>5.9076196566078265E-2</v>
      </c>
      <c r="R2716" s="211">
        <v>0.40708065967193924</v>
      </c>
      <c r="S2716" s="211">
        <v>0.2915396680742523</v>
      </c>
      <c r="T2716" s="211">
        <v>0.50804755071170915</v>
      </c>
      <c r="U2716" s="211">
        <v>0.42989539841065072</v>
      </c>
      <c r="V2716" s="211">
        <v>8.7295402538667077E-2</v>
      </c>
      <c r="W2716" s="211">
        <v>0.58480974164771027</v>
      </c>
      <c r="X2716" s="211">
        <v>0.26541659843505511</v>
      </c>
      <c r="Y2716" s="211">
        <v>0.60290485131521787</v>
      </c>
      <c r="Z2716" s="211">
        <v>0.14659722973068129</v>
      </c>
      <c r="AA2716" s="212">
        <v>0.11974428190970328</v>
      </c>
    </row>
    <row r="2717" spans="1:27" x14ac:dyDescent="0.35">
      <c r="A2717" s="210" t="s">
        <v>3393</v>
      </c>
      <c r="B2717" s="217">
        <v>145.94109120349867</v>
      </c>
      <c r="C2717" s="211">
        <v>5.6426875708813939E-2</v>
      </c>
      <c r="D2717" s="211">
        <v>0.12021459029954477</v>
      </c>
      <c r="E2717" s="211">
        <v>7.3005051380989422E-2</v>
      </c>
      <c r="F2717" s="211">
        <v>9.6295549477027093E-2</v>
      </c>
      <c r="G2717" s="211">
        <v>0.11283000075552009</v>
      </c>
      <c r="H2717" s="211">
        <v>0.11732502293888639</v>
      </c>
      <c r="I2717" s="211">
        <v>0.46668248707557658</v>
      </c>
      <c r="J2717" s="211">
        <v>0.47126197372435769</v>
      </c>
      <c r="K2717" s="211">
        <v>0.60863433886522922</v>
      </c>
      <c r="L2717" s="211">
        <v>0.27771031447676209</v>
      </c>
      <c r="M2717" s="211">
        <v>9.3085864460399806E-2</v>
      </c>
      <c r="N2717" s="211">
        <v>0.55283791777914681</v>
      </c>
      <c r="O2717" s="211">
        <v>0.68335863628820148</v>
      </c>
      <c r="P2717" s="211">
        <v>6.6866434198823932E-2</v>
      </c>
      <c r="Q2717" s="211">
        <v>7.5777709405753485E-2</v>
      </c>
      <c r="R2717" s="211">
        <v>0.45079001387483508</v>
      </c>
      <c r="S2717" s="211">
        <v>0.37781522237289328</v>
      </c>
      <c r="T2717" s="211">
        <v>0.54450209167552666</v>
      </c>
      <c r="U2717" s="211">
        <v>0.38212740491753805</v>
      </c>
      <c r="V2717" s="211">
        <v>0.14868168365389167</v>
      </c>
      <c r="W2717" s="211">
        <v>0.47179475770858692</v>
      </c>
      <c r="X2717" s="211">
        <v>0.31345465759446595</v>
      </c>
      <c r="Y2717" s="211">
        <v>0.64679688259104284</v>
      </c>
      <c r="Z2717" s="211">
        <v>0.14547711389815079</v>
      </c>
      <c r="AA2717" s="212">
        <v>0.12131081442295479</v>
      </c>
    </row>
    <row r="2718" spans="1:27" x14ac:dyDescent="0.35">
      <c r="A2718" s="210" t="s">
        <v>3394</v>
      </c>
      <c r="B2718" s="217">
        <v>178.80721988905628</v>
      </c>
      <c r="C2718" s="211">
        <v>6.6059850776832241E-2</v>
      </c>
      <c r="D2718" s="211">
        <v>0.13266072177453708</v>
      </c>
      <c r="E2718" s="211">
        <v>8.3016719739048062E-2</v>
      </c>
      <c r="F2718" s="211">
        <v>7.7393506581327695E-2</v>
      </c>
      <c r="G2718" s="211">
        <v>0.12654289749463571</v>
      </c>
      <c r="H2718" s="211">
        <v>0.11817169270433348</v>
      </c>
      <c r="I2718" s="211">
        <v>0.48983960894813738</v>
      </c>
      <c r="J2718" s="211">
        <v>0.4457488716324588</v>
      </c>
      <c r="K2718" s="211">
        <v>0.60998505201767239</v>
      </c>
      <c r="L2718" s="211">
        <v>0.26789683327805758</v>
      </c>
      <c r="M2718" s="211">
        <v>0.10783378556126941</v>
      </c>
      <c r="N2718" s="211">
        <v>0.41560435099511084</v>
      </c>
      <c r="O2718" s="211">
        <v>0.77907497269835879</v>
      </c>
      <c r="P2718" s="211">
        <v>6.587320973220416E-2</v>
      </c>
      <c r="Q2718" s="211">
        <v>5.2485462495434745E-2</v>
      </c>
      <c r="R2718" s="211">
        <v>0.46058595234947791</v>
      </c>
      <c r="S2718" s="211">
        <v>0.2816180171146857</v>
      </c>
      <c r="T2718" s="211">
        <v>0.54336158023737791</v>
      </c>
      <c r="U2718" s="211">
        <v>0.49016349151960359</v>
      </c>
      <c r="V2718" s="211">
        <v>0.13788135598190723</v>
      </c>
      <c r="W2718" s="211">
        <v>0.64671327373955112</v>
      </c>
      <c r="X2718" s="211">
        <v>0.4420479214810103</v>
      </c>
      <c r="Y2718" s="211">
        <v>0.61782028352957141</v>
      </c>
      <c r="Z2718" s="211">
        <v>0.14563746185263135</v>
      </c>
      <c r="AA2718" s="212">
        <v>0.11346010310018825</v>
      </c>
    </row>
    <row r="2719" spans="1:27" x14ac:dyDescent="0.35">
      <c r="A2719" s="210" t="s">
        <v>3395</v>
      </c>
      <c r="B2719" s="217">
        <v>119.79536986468291</v>
      </c>
      <c r="C2719" s="211">
        <v>6.9316546545656055E-2</v>
      </c>
      <c r="D2719" s="211">
        <v>0.12223789016319186</v>
      </c>
      <c r="E2719" s="211">
        <v>7.7729483013180889E-2</v>
      </c>
      <c r="F2719" s="211">
        <v>0.12185530777724392</v>
      </c>
      <c r="G2719" s="211">
        <v>0.12451629722143479</v>
      </c>
      <c r="H2719" s="211">
        <v>0.11936096706284111</v>
      </c>
      <c r="I2719" s="211">
        <v>0.42389295881901007</v>
      </c>
      <c r="J2719" s="211">
        <v>0.44233186478188885</v>
      </c>
      <c r="K2719" s="211">
        <v>0.59236103859285105</v>
      </c>
      <c r="L2719" s="211">
        <v>0.27254228305899558</v>
      </c>
      <c r="M2719" s="211">
        <v>9.4518137521141687E-2</v>
      </c>
      <c r="N2719" s="211">
        <v>0.43107432532398343</v>
      </c>
      <c r="O2719" s="211">
        <v>0.72937282478259702</v>
      </c>
      <c r="P2719" s="211">
        <v>6.6225331729314066E-2</v>
      </c>
      <c r="Q2719" s="211">
        <v>8.5611630122302634E-2</v>
      </c>
      <c r="R2719" s="211">
        <v>0.42971732523755007</v>
      </c>
      <c r="S2719" s="211">
        <v>0.33316282361869809</v>
      </c>
      <c r="T2719" s="211">
        <v>0.47974066673702392</v>
      </c>
      <c r="U2719" s="211">
        <v>0.38431337818279776</v>
      </c>
      <c r="V2719" s="211">
        <v>8.2498781934285378E-2</v>
      </c>
      <c r="W2719" s="211">
        <v>0.52735598280535845</v>
      </c>
      <c r="X2719" s="211">
        <v>0.26058410341831129</v>
      </c>
      <c r="Y2719" s="211">
        <v>0.66953514807871151</v>
      </c>
      <c r="Z2719" s="211">
        <v>0.14528633945007138</v>
      </c>
      <c r="AA2719" s="212">
        <v>0.12020237520014758</v>
      </c>
    </row>
    <row r="2720" spans="1:27" x14ac:dyDescent="0.35">
      <c r="A2720" s="210" t="s">
        <v>3396</v>
      </c>
      <c r="B2720" s="217">
        <v>147.00061876150798</v>
      </c>
      <c r="C2720" s="211">
        <v>5.374538186741537E-2</v>
      </c>
      <c r="D2720" s="211">
        <v>0.13186672482609202</v>
      </c>
      <c r="E2720" s="211">
        <v>7.1592719924695403E-2</v>
      </c>
      <c r="F2720" s="211">
        <v>8.7083780108629813E-2</v>
      </c>
      <c r="G2720" s="211">
        <v>0.126537785935739</v>
      </c>
      <c r="H2720" s="211">
        <v>0.11248819488506005</v>
      </c>
      <c r="I2720" s="211">
        <v>0.47839565824515984</v>
      </c>
      <c r="J2720" s="211">
        <v>0.4737528793678098</v>
      </c>
      <c r="K2720" s="211">
        <v>0.57461528214505486</v>
      </c>
      <c r="L2720" s="211">
        <v>0.2725044332169525</v>
      </c>
      <c r="M2720" s="211">
        <v>9.6800230301790802E-2</v>
      </c>
      <c r="N2720" s="211">
        <v>0.39281005057403479</v>
      </c>
      <c r="O2720" s="211">
        <v>0.77822543588909932</v>
      </c>
      <c r="P2720" s="211">
        <v>7.0456904878679782E-2</v>
      </c>
      <c r="Q2720" s="211">
        <v>0.12505989469815265</v>
      </c>
      <c r="R2720" s="211">
        <v>0.41540795415682635</v>
      </c>
      <c r="S2720" s="211">
        <v>0.40508108503326817</v>
      </c>
      <c r="T2720" s="211">
        <v>0.56105023120737829</v>
      </c>
      <c r="U2720" s="211">
        <v>0.45277408769692878</v>
      </c>
      <c r="V2720" s="211">
        <v>8.8479850479335848E-2</v>
      </c>
      <c r="W2720" s="211">
        <v>0.58489049048425923</v>
      </c>
      <c r="X2720" s="211">
        <v>0.39911109367495456</v>
      </c>
      <c r="Y2720" s="211">
        <v>0.76414042411437921</v>
      </c>
      <c r="Z2720" s="211">
        <v>0.14982083032172414</v>
      </c>
      <c r="AA2720" s="212">
        <v>0.11870859931492714</v>
      </c>
    </row>
    <row r="2721" spans="1:27" x14ac:dyDescent="0.35">
      <c r="A2721" s="210" t="s">
        <v>3397</v>
      </c>
      <c r="B2721" s="217">
        <v>122.11816656616831</v>
      </c>
      <c r="C2721" s="211">
        <v>6.2826364863351469E-2</v>
      </c>
      <c r="D2721" s="211">
        <v>0.1229957384346588</v>
      </c>
      <c r="E2721" s="211">
        <v>7.6424043446005674E-2</v>
      </c>
      <c r="F2721" s="211">
        <v>0.11289785883131354</v>
      </c>
      <c r="G2721" s="211">
        <v>0.11496479573060657</v>
      </c>
      <c r="H2721" s="211">
        <v>0.10564669420959322</v>
      </c>
      <c r="I2721" s="211">
        <v>0.4981450516178646</v>
      </c>
      <c r="J2721" s="211">
        <v>0.4260777538316407</v>
      </c>
      <c r="K2721" s="211">
        <v>0.5043530392559048</v>
      </c>
      <c r="L2721" s="211">
        <v>0.27244054442858728</v>
      </c>
      <c r="M2721" s="211">
        <v>0.10761467580886551</v>
      </c>
      <c r="N2721" s="211">
        <v>0.45292498141866655</v>
      </c>
      <c r="O2721" s="211">
        <v>0.58873943634378556</v>
      </c>
      <c r="P2721" s="211">
        <v>6.8428499564961609E-2</v>
      </c>
      <c r="Q2721" s="211">
        <v>4.4220257463176857E-2</v>
      </c>
      <c r="R2721" s="211">
        <v>0.44336085403105474</v>
      </c>
      <c r="S2721" s="211">
        <v>0.39240861408350003</v>
      </c>
      <c r="T2721" s="211">
        <v>0.5931035927701066</v>
      </c>
      <c r="U2721" s="211">
        <v>0.41148075252895072</v>
      </c>
      <c r="V2721" s="211">
        <v>0.10454370685020731</v>
      </c>
      <c r="W2721" s="211">
        <v>0.52860260657643332</v>
      </c>
      <c r="X2721" s="211">
        <v>0.37228852422660552</v>
      </c>
      <c r="Y2721" s="211">
        <v>0.55680561155095387</v>
      </c>
      <c r="Z2721" s="211">
        <v>0.14623325142745414</v>
      </c>
      <c r="AA2721" s="212">
        <v>0.12283738137703701</v>
      </c>
    </row>
    <row r="2722" spans="1:27" x14ac:dyDescent="0.35">
      <c r="A2722" s="210" t="s">
        <v>3398</v>
      </c>
      <c r="B2722" s="217">
        <v>120.55024600304482</v>
      </c>
      <c r="C2722" s="211">
        <v>7.0241218262990929E-2</v>
      </c>
      <c r="D2722" s="211">
        <v>0.125227397111498</v>
      </c>
      <c r="E2722" s="211">
        <v>7.6731617275464958E-2</v>
      </c>
      <c r="F2722" s="211">
        <v>0.11274973867353609</v>
      </c>
      <c r="G2722" s="211">
        <v>0.12567353405037526</v>
      </c>
      <c r="H2722" s="211">
        <v>0.11711582054518485</v>
      </c>
      <c r="I2722" s="211">
        <v>0.52490860383380633</v>
      </c>
      <c r="J2722" s="211">
        <v>0.46170608794201268</v>
      </c>
      <c r="K2722" s="211">
        <v>0.6388349350413961</v>
      </c>
      <c r="L2722" s="211">
        <v>0.27226126541662293</v>
      </c>
      <c r="M2722" s="211">
        <v>9.9918184079842626E-2</v>
      </c>
      <c r="N2722" s="211">
        <v>0.46298906980547105</v>
      </c>
      <c r="O2722" s="211">
        <v>0.73697312886765198</v>
      </c>
      <c r="P2722" s="211">
        <v>6.4530028585273791E-2</v>
      </c>
      <c r="Q2722" s="211">
        <v>4.2341220338149896E-2</v>
      </c>
      <c r="R2722" s="211">
        <v>0.40211654277188252</v>
      </c>
      <c r="S2722" s="211">
        <v>0.42997720195127287</v>
      </c>
      <c r="T2722" s="211">
        <v>0.53789113466650618</v>
      </c>
      <c r="U2722" s="211">
        <v>0.40468155905806424</v>
      </c>
      <c r="V2722" s="211">
        <v>7.9647671924174893E-2</v>
      </c>
      <c r="W2722" s="211">
        <v>0.59333731961615965</v>
      </c>
      <c r="X2722" s="211">
        <v>0.36594149729132985</v>
      </c>
      <c r="Y2722" s="211">
        <v>0.54891437292449496</v>
      </c>
      <c r="Z2722" s="211">
        <v>0.14772036861009266</v>
      </c>
      <c r="AA2722" s="212">
        <v>0.11968292925226813</v>
      </c>
    </row>
    <row r="2723" spans="1:27" x14ac:dyDescent="0.35">
      <c r="A2723" s="210" t="s">
        <v>3399</v>
      </c>
      <c r="B2723" s="217">
        <v>98.401870009306293</v>
      </c>
      <c r="C2723" s="211">
        <v>5.7690845054709852E-2</v>
      </c>
      <c r="D2723" s="211">
        <v>0.12315779917797531</v>
      </c>
      <c r="E2723" s="211">
        <v>7.377149197386812E-2</v>
      </c>
      <c r="F2723" s="211">
        <v>9.1046321132070354E-2</v>
      </c>
      <c r="G2723" s="211">
        <v>0.1176945770385503</v>
      </c>
      <c r="H2723" s="211">
        <v>0.11642985969483369</v>
      </c>
      <c r="I2723" s="211">
        <v>0.46768620470220562</v>
      </c>
      <c r="J2723" s="211">
        <v>0.46719187642776272</v>
      </c>
      <c r="K2723" s="211">
        <v>0.54224227558072702</v>
      </c>
      <c r="L2723" s="211">
        <v>0.26601211042802114</v>
      </c>
      <c r="M2723" s="211">
        <v>0.114674006458062</v>
      </c>
      <c r="N2723" s="211">
        <v>0.39986214365686923</v>
      </c>
      <c r="O2723" s="211">
        <v>0.7306733462673074</v>
      </c>
      <c r="P2723" s="211">
        <v>6.2284551173111456E-2</v>
      </c>
      <c r="Q2723" s="211">
        <v>5.3384509996237603E-2</v>
      </c>
      <c r="R2723" s="211">
        <v>0.41094690881229401</v>
      </c>
      <c r="S2723" s="211">
        <v>0.29748138841389099</v>
      </c>
      <c r="T2723" s="211">
        <v>0.52590633878569271</v>
      </c>
      <c r="U2723" s="211">
        <v>0.33943879365036683</v>
      </c>
      <c r="V2723" s="211">
        <v>5.8896970134428683E-2</v>
      </c>
      <c r="W2723" s="211">
        <v>0.5944645792615193</v>
      </c>
      <c r="X2723" s="211">
        <v>0.33089744741728766</v>
      </c>
      <c r="Y2723" s="211">
        <v>0.57977245201956462</v>
      </c>
      <c r="Z2723" s="211">
        <v>0.14855368184046808</v>
      </c>
      <c r="AA2723" s="212">
        <v>0.12407996002211957</v>
      </c>
    </row>
    <row r="2724" spans="1:27" x14ac:dyDescent="0.35">
      <c r="A2724" s="210" t="s">
        <v>3400</v>
      </c>
      <c r="B2724" s="217">
        <v>149.51931200445139</v>
      </c>
      <c r="C2724" s="211">
        <v>5.8780138692251307E-2</v>
      </c>
      <c r="D2724" s="211">
        <v>0.12979393712706697</v>
      </c>
      <c r="E2724" s="211">
        <v>8.606588601515415E-2</v>
      </c>
      <c r="F2724" s="211">
        <v>0.10529969983773478</v>
      </c>
      <c r="G2724" s="211">
        <v>0.12034748652421062</v>
      </c>
      <c r="H2724" s="211">
        <v>0.12524179246967893</v>
      </c>
      <c r="I2724" s="211">
        <v>0.45599455614918349</v>
      </c>
      <c r="J2724" s="211">
        <v>0.39275012888322908</v>
      </c>
      <c r="K2724" s="211">
        <v>0.61150502821443276</v>
      </c>
      <c r="L2724" s="211">
        <v>0.28245249337644812</v>
      </c>
      <c r="M2724" s="211">
        <v>0.11314752072510613</v>
      </c>
      <c r="N2724" s="211">
        <v>0.47985079644504952</v>
      </c>
      <c r="O2724" s="211">
        <v>0.72083440490002204</v>
      </c>
      <c r="P2724" s="211">
        <v>7.0067454027766207E-2</v>
      </c>
      <c r="Q2724" s="211">
        <v>0.12649146728793143</v>
      </c>
      <c r="R2724" s="211">
        <v>0.45875004286286852</v>
      </c>
      <c r="S2724" s="211">
        <v>0.33215877971989538</v>
      </c>
      <c r="T2724" s="211">
        <v>0.54515932742954853</v>
      </c>
      <c r="U2724" s="211">
        <v>0.36588967381972226</v>
      </c>
      <c r="V2724" s="211">
        <v>6.6551335310937182E-2</v>
      </c>
      <c r="W2724" s="211">
        <v>0.49283589144530116</v>
      </c>
      <c r="X2724" s="211">
        <v>0.34445271611832101</v>
      </c>
      <c r="Y2724" s="211">
        <v>0.74772766397480039</v>
      </c>
      <c r="Z2724" s="211">
        <v>0.14277135594374762</v>
      </c>
      <c r="AA2724" s="212">
        <v>0.11330759862982788</v>
      </c>
    </row>
    <row r="2725" spans="1:27" x14ac:dyDescent="0.35">
      <c r="A2725" s="210" t="s">
        <v>3401</v>
      </c>
      <c r="B2725" s="217">
        <v>143.54869090204383</v>
      </c>
      <c r="C2725" s="211">
        <v>6.4902442633543639E-2</v>
      </c>
      <c r="D2725" s="211">
        <v>0.13115530393176525</v>
      </c>
      <c r="E2725" s="211">
        <v>7.7100954283411488E-2</v>
      </c>
      <c r="F2725" s="211">
        <v>0.11402830943592998</v>
      </c>
      <c r="G2725" s="211">
        <v>0.12185385813188955</v>
      </c>
      <c r="H2725" s="211">
        <v>0.1057841969602879</v>
      </c>
      <c r="I2725" s="211">
        <v>0.47973698497608519</v>
      </c>
      <c r="J2725" s="211">
        <v>0.46828036138756957</v>
      </c>
      <c r="K2725" s="211">
        <v>0.61994562056078217</v>
      </c>
      <c r="L2725" s="211">
        <v>0.27638251982096468</v>
      </c>
      <c r="M2725" s="211">
        <v>0.10025341584987024</v>
      </c>
      <c r="N2725" s="211">
        <v>0.42791882901429235</v>
      </c>
      <c r="O2725" s="211">
        <v>0.57259912726454254</v>
      </c>
      <c r="P2725" s="211">
        <v>6.3993518532032889E-2</v>
      </c>
      <c r="Q2725" s="211">
        <v>6.8014276635541729E-2</v>
      </c>
      <c r="R2725" s="211">
        <v>0.44992493847423903</v>
      </c>
      <c r="S2725" s="211">
        <v>0.29876478469120488</v>
      </c>
      <c r="T2725" s="211">
        <v>0.55270804993554623</v>
      </c>
      <c r="U2725" s="211">
        <v>0.51155644779664355</v>
      </c>
      <c r="V2725" s="211">
        <v>9.0175796132147504E-2</v>
      </c>
      <c r="W2725" s="211">
        <v>0.54315413321643946</v>
      </c>
      <c r="X2725" s="211">
        <v>0.34170513327767565</v>
      </c>
      <c r="Y2725" s="211">
        <v>0.66176126205566166</v>
      </c>
      <c r="Z2725" s="211">
        <v>0.14550035101912018</v>
      </c>
      <c r="AA2725" s="212">
        <v>0.113754054420732</v>
      </c>
    </row>
    <row r="2726" spans="1:27" x14ac:dyDescent="0.35">
      <c r="A2726" s="210" t="s">
        <v>3402</v>
      </c>
      <c r="B2726" s="217">
        <v>118.37410843156799</v>
      </c>
      <c r="C2726" s="211">
        <v>8.8193590242420156E-2</v>
      </c>
      <c r="D2726" s="211">
        <v>0.11400692930246112</v>
      </c>
      <c r="E2726" s="211">
        <v>8.3117409705751086E-2</v>
      </c>
      <c r="F2726" s="211">
        <v>0.10637841382036234</v>
      </c>
      <c r="G2726" s="211">
        <v>0.11815426550927421</v>
      </c>
      <c r="H2726" s="211">
        <v>0.10844069186867206</v>
      </c>
      <c r="I2726" s="211">
        <v>0.51727886189516292</v>
      </c>
      <c r="J2726" s="211">
        <v>0.44126702493919673</v>
      </c>
      <c r="K2726" s="211">
        <v>0.53119718894052959</v>
      </c>
      <c r="L2726" s="211">
        <v>0.26927074013139585</v>
      </c>
      <c r="M2726" s="211">
        <v>9.1438287254707207E-2</v>
      </c>
      <c r="N2726" s="211">
        <v>0.37947734257406202</v>
      </c>
      <c r="O2726" s="211">
        <v>0.72705648446139903</v>
      </c>
      <c r="P2726" s="211">
        <v>7.1735164401739646E-2</v>
      </c>
      <c r="Q2726" s="211">
        <v>9.1734241963001409E-2</v>
      </c>
      <c r="R2726" s="211">
        <v>0.41811255878197884</v>
      </c>
      <c r="S2726" s="211">
        <v>0.34676861469848513</v>
      </c>
      <c r="T2726" s="211">
        <v>0.49733402547644712</v>
      </c>
      <c r="U2726" s="211">
        <v>0.38869236538338969</v>
      </c>
      <c r="V2726" s="211">
        <v>6.8123015239023033E-2</v>
      </c>
      <c r="W2726" s="211">
        <v>0.5015039427537632</v>
      </c>
      <c r="X2726" s="211">
        <v>0.29339301118088013</v>
      </c>
      <c r="Y2726" s="211">
        <v>0.54241072508802268</v>
      </c>
      <c r="Z2726" s="211">
        <v>0.14924559378980212</v>
      </c>
      <c r="AA2726" s="212">
        <v>0.11566116286067789</v>
      </c>
    </row>
    <row r="2727" spans="1:27" x14ac:dyDescent="0.35">
      <c r="A2727" s="210" t="s">
        <v>3403</v>
      </c>
      <c r="B2727" s="217">
        <v>133.72460976040546</v>
      </c>
      <c r="C2727" s="211">
        <v>4.9601482423914031E-2</v>
      </c>
      <c r="D2727" s="211">
        <v>0.11975623615169517</v>
      </c>
      <c r="E2727" s="211">
        <v>8.2447670749512134E-2</v>
      </c>
      <c r="F2727" s="211">
        <v>0.10760494928490966</v>
      </c>
      <c r="G2727" s="211">
        <v>0.12034836168844495</v>
      </c>
      <c r="H2727" s="211">
        <v>0.11669535534574341</v>
      </c>
      <c r="I2727" s="211">
        <v>0.45975176630430964</v>
      </c>
      <c r="J2727" s="211">
        <v>0.41197510699086748</v>
      </c>
      <c r="K2727" s="211">
        <v>0.57739272900019589</v>
      </c>
      <c r="L2727" s="211">
        <v>0.27454687405165484</v>
      </c>
      <c r="M2727" s="211">
        <v>8.3729358968712225E-2</v>
      </c>
      <c r="N2727" s="211">
        <v>0.56038135821070134</v>
      </c>
      <c r="O2727" s="211">
        <v>0.68091376070557008</v>
      </c>
      <c r="P2727" s="211">
        <v>7.1002853791619788E-2</v>
      </c>
      <c r="Q2727" s="211">
        <v>6.4955459492606185E-2</v>
      </c>
      <c r="R2727" s="211">
        <v>0.41716404830686865</v>
      </c>
      <c r="S2727" s="211">
        <v>0.25130020556262117</v>
      </c>
      <c r="T2727" s="211">
        <v>0.5887700390988182</v>
      </c>
      <c r="U2727" s="211">
        <v>0.44295949693211922</v>
      </c>
      <c r="V2727" s="211">
        <v>9.5728685157643767E-2</v>
      </c>
      <c r="W2727" s="211">
        <v>0.54269505892036585</v>
      </c>
      <c r="X2727" s="211">
        <v>0.31032636948183057</v>
      </c>
      <c r="Y2727" s="211">
        <v>0.66220072893818971</v>
      </c>
      <c r="Z2727" s="211">
        <v>0.14489844190444112</v>
      </c>
      <c r="AA2727" s="212">
        <v>0.12488557213177244</v>
      </c>
    </row>
    <row r="2728" spans="1:27" x14ac:dyDescent="0.35">
      <c r="A2728" s="210" t="s">
        <v>3404</v>
      </c>
      <c r="B2728" s="217">
        <v>142.82307438498447</v>
      </c>
      <c r="C2728" s="211">
        <v>5.2366702628774534E-2</v>
      </c>
      <c r="D2728" s="211">
        <v>0.12714012860753182</v>
      </c>
      <c r="E2728" s="211">
        <v>7.6162492629553116E-2</v>
      </c>
      <c r="F2728" s="211">
        <v>0.10598347220453652</v>
      </c>
      <c r="G2728" s="211">
        <v>0.12519104013427193</v>
      </c>
      <c r="H2728" s="211">
        <v>0.12052891571266769</v>
      </c>
      <c r="I2728" s="211">
        <v>0.47258562346896893</v>
      </c>
      <c r="J2728" s="211">
        <v>0.46872956894148038</v>
      </c>
      <c r="K2728" s="211">
        <v>0.61955066250165458</v>
      </c>
      <c r="L2728" s="211">
        <v>0.2675345136366169</v>
      </c>
      <c r="M2728" s="211">
        <v>9.5880746357117685E-2</v>
      </c>
      <c r="N2728" s="211">
        <v>0.50246633992824463</v>
      </c>
      <c r="O2728" s="211">
        <v>0.77792721431494749</v>
      </c>
      <c r="P2728" s="211">
        <v>7.2396013139207571E-2</v>
      </c>
      <c r="Q2728" s="211">
        <v>0.12092008302897266</v>
      </c>
      <c r="R2728" s="211">
        <v>0.40484761893374932</v>
      </c>
      <c r="S2728" s="211">
        <v>0.37913756010223665</v>
      </c>
      <c r="T2728" s="211">
        <v>0.59292476360691959</v>
      </c>
      <c r="U2728" s="211">
        <v>0.38139771819036816</v>
      </c>
      <c r="V2728" s="211">
        <v>7.4727983842928336E-2</v>
      </c>
      <c r="W2728" s="211">
        <v>0.58081652703329734</v>
      </c>
      <c r="X2728" s="211">
        <v>0.31177896778313641</v>
      </c>
      <c r="Y2728" s="211">
        <v>0.6433071122164854</v>
      </c>
      <c r="Z2728" s="211">
        <v>0.14913690828503112</v>
      </c>
      <c r="AA2728" s="212">
        <v>0.11696785966622328</v>
      </c>
    </row>
    <row r="2729" spans="1:27" x14ac:dyDescent="0.35">
      <c r="A2729" s="210" t="s">
        <v>3405</v>
      </c>
      <c r="B2729" s="217">
        <v>146.35658180287936</v>
      </c>
      <c r="C2729" s="211">
        <v>6.5176769684437807E-2</v>
      </c>
      <c r="D2729" s="211">
        <v>0.115945823450696</v>
      </c>
      <c r="E2729" s="211">
        <v>7.8601202453727065E-2</v>
      </c>
      <c r="F2729" s="211">
        <v>0.102491457324893</v>
      </c>
      <c r="G2729" s="211">
        <v>0.11350350628697516</v>
      </c>
      <c r="H2729" s="211">
        <v>0.1049248104071543</v>
      </c>
      <c r="I2729" s="211">
        <v>0.47086320652955349</v>
      </c>
      <c r="J2729" s="211">
        <v>0.40700693099239726</v>
      </c>
      <c r="K2729" s="211">
        <v>0.54999793908150407</v>
      </c>
      <c r="L2729" s="211">
        <v>0.27327912235413188</v>
      </c>
      <c r="M2729" s="211">
        <v>0.10492858112146715</v>
      </c>
      <c r="N2729" s="211">
        <v>0.40720475950501733</v>
      </c>
      <c r="O2729" s="211">
        <v>0.77287944740275527</v>
      </c>
      <c r="P2729" s="211">
        <v>7.1288505527862811E-2</v>
      </c>
      <c r="Q2729" s="211">
        <v>5.9446705728252253E-2</v>
      </c>
      <c r="R2729" s="211">
        <v>0.45943620185874928</v>
      </c>
      <c r="S2729" s="211">
        <v>0.32851142424118096</v>
      </c>
      <c r="T2729" s="211">
        <v>0.50825308976929628</v>
      </c>
      <c r="U2729" s="211">
        <v>0.51320198765864344</v>
      </c>
      <c r="V2729" s="211">
        <v>0.10003499153028865</v>
      </c>
      <c r="W2729" s="211">
        <v>0.57473340934044248</v>
      </c>
      <c r="X2729" s="211">
        <v>0.33343734629893085</v>
      </c>
      <c r="Y2729" s="211">
        <v>0.56965132019719555</v>
      </c>
      <c r="Z2729" s="211">
        <v>0.14859674645325641</v>
      </c>
      <c r="AA2729" s="212">
        <v>0.11667717849612806</v>
      </c>
    </row>
    <row r="2730" spans="1:27" x14ac:dyDescent="0.35">
      <c r="A2730" s="210" t="s">
        <v>3406</v>
      </c>
      <c r="B2730" s="217">
        <v>147.42560760424186</v>
      </c>
      <c r="C2730" s="211">
        <v>5.6799047691728603E-2</v>
      </c>
      <c r="D2730" s="211">
        <v>0.12189342380835508</v>
      </c>
      <c r="E2730" s="211">
        <v>8.3459540638409241E-2</v>
      </c>
      <c r="F2730" s="211">
        <v>9.5958295425336959E-2</v>
      </c>
      <c r="G2730" s="211">
        <v>0.12554273660847792</v>
      </c>
      <c r="H2730" s="211">
        <v>0.10663544091198301</v>
      </c>
      <c r="I2730" s="211">
        <v>0.48741330027212465</v>
      </c>
      <c r="J2730" s="211">
        <v>0.41469826691347739</v>
      </c>
      <c r="K2730" s="211">
        <v>0.61941202351691593</v>
      </c>
      <c r="L2730" s="211">
        <v>0.28036432847955267</v>
      </c>
      <c r="M2730" s="211">
        <v>9.5088395324108857E-2</v>
      </c>
      <c r="N2730" s="211">
        <v>0.49905615739212078</v>
      </c>
      <c r="O2730" s="211">
        <v>0.67211868097179961</v>
      </c>
      <c r="P2730" s="211">
        <v>6.7268520164931081E-2</v>
      </c>
      <c r="Q2730" s="211">
        <v>7.6644094706013369E-2</v>
      </c>
      <c r="R2730" s="211">
        <v>0.45034996925090975</v>
      </c>
      <c r="S2730" s="211">
        <v>0.31101862023111143</v>
      </c>
      <c r="T2730" s="211">
        <v>0.54226406334071131</v>
      </c>
      <c r="U2730" s="211">
        <v>0.38194027602523395</v>
      </c>
      <c r="V2730" s="211">
        <v>0.12462759068856154</v>
      </c>
      <c r="W2730" s="211">
        <v>0.61721414160345767</v>
      </c>
      <c r="X2730" s="211">
        <v>0.33452725303390696</v>
      </c>
      <c r="Y2730" s="211">
        <v>0.75030708644151334</v>
      </c>
      <c r="Z2730" s="211">
        <v>0.14843419478354611</v>
      </c>
      <c r="AA2730" s="212">
        <v>0.12290046997815769</v>
      </c>
    </row>
    <row r="2731" spans="1:27" x14ac:dyDescent="0.35">
      <c r="A2731" s="210" t="s">
        <v>3407</v>
      </c>
      <c r="B2731" s="217">
        <v>142.72394358518869</v>
      </c>
      <c r="C2731" s="211">
        <v>7.5280805132612677E-2</v>
      </c>
      <c r="D2731" s="211">
        <v>0.12718860378216817</v>
      </c>
      <c r="E2731" s="211">
        <v>8.0442015106766768E-2</v>
      </c>
      <c r="F2731" s="211">
        <v>0.10229892142857176</v>
      </c>
      <c r="G2731" s="211">
        <v>0.12061425773490128</v>
      </c>
      <c r="H2731" s="211">
        <v>0.12067657459991717</v>
      </c>
      <c r="I2731" s="211">
        <v>0.4802656131942738</v>
      </c>
      <c r="J2731" s="211">
        <v>0.47791505718683563</v>
      </c>
      <c r="K2731" s="211">
        <v>0.60546771931583909</v>
      </c>
      <c r="L2731" s="211">
        <v>0.27650278275431206</v>
      </c>
      <c r="M2731" s="211">
        <v>0.11607673778111717</v>
      </c>
      <c r="N2731" s="211">
        <v>0.54082656995931777</v>
      </c>
      <c r="O2731" s="211">
        <v>0.70046486230124971</v>
      </c>
      <c r="P2731" s="211">
        <v>6.9444640344270531E-2</v>
      </c>
      <c r="Q2731" s="211">
        <v>8.623485841383477E-2</v>
      </c>
      <c r="R2731" s="211">
        <v>0.41286461216819914</v>
      </c>
      <c r="S2731" s="211">
        <v>0.27651038759103652</v>
      </c>
      <c r="T2731" s="211">
        <v>0.58890556203973143</v>
      </c>
      <c r="U2731" s="211">
        <v>0.45122053849206156</v>
      </c>
      <c r="V2731" s="211">
        <v>6.8550753698646855E-2</v>
      </c>
      <c r="W2731" s="211">
        <v>0.54052114876763757</v>
      </c>
      <c r="X2731" s="211">
        <v>0.35826353607655281</v>
      </c>
      <c r="Y2731" s="211">
        <v>0.72739123208621703</v>
      </c>
      <c r="Z2731" s="211">
        <v>0.14764934926539258</v>
      </c>
      <c r="AA2731" s="212">
        <v>0.12321402882389651</v>
      </c>
    </row>
    <row r="2732" spans="1:27" x14ac:dyDescent="0.35">
      <c r="A2732" s="210" t="s">
        <v>3408</v>
      </c>
      <c r="B2732" s="217">
        <v>126.39318642022825</v>
      </c>
      <c r="C2732" s="211">
        <v>6.6666407938252445E-2</v>
      </c>
      <c r="D2732" s="211">
        <v>0.12583381217170087</v>
      </c>
      <c r="E2732" s="211">
        <v>7.9234399814983134E-2</v>
      </c>
      <c r="F2732" s="211">
        <v>9.4242685707334045E-2</v>
      </c>
      <c r="G2732" s="211">
        <v>0.12442620462820554</v>
      </c>
      <c r="H2732" s="211">
        <v>0.12613022461298085</v>
      </c>
      <c r="I2732" s="211">
        <v>0.47263076067553528</v>
      </c>
      <c r="J2732" s="211">
        <v>0.39469604349159537</v>
      </c>
      <c r="K2732" s="211">
        <v>0.58918653953185973</v>
      </c>
      <c r="L2732" s="211">
        <v>0.27178271888058841</v>
      </c>
      <c r="M2732" s="211">
        <v>0.10981307952303143</v>
      </c>
      <c r="N2732" s="211">
        <v>0.4947663742088233</v>
      </c>
      <c r="O2732" s="211">
        <v>0.68511264191896803</v>
      </c>
      <c r="P2732" s="211">
        <v>6.7235977050380313E-2</v>
      </c>
      <c r="Q2732" s="211">
        <v>7.290418989668182E-2</v>
      </c>
      <c r="R2732" s="211">
        <v>0.45113765982198395</v>
      </c>
      <c r="S2732" s="211">
        <v>0.36054861091112228</v>
      </c>
      <c r="T2732" s="211">
        <v>0.4775138569948138</v>
      </c>
      <c r="U2732" s="211">
        <v>0.32175674239870494</v>
      </c>
      <c r="V2732" s="211">
        <v>7.6220488183996293E-2</v>
      </c>
      <c r="W2732" s="211">
        <v>0.60116191826262366</v>
      </c>
      <c r="X2732" s="211">
        <v>0.28370178150833797</v>
      </c>
      <c r="Y2732" s="211">
        <v>0.72702456110536695</v>
      </c>
      <c r="Z2732" s="211">
        <v>0.14996792082773885</v>
      </c>
      <c r="AA2732" s="212">
        <v>0.11734842682998771</v>
      </c>
    </row>
    <row r="2733" spans="1:27" x14ac:dyDescent="0.35">
      <c r="A2733" s="210" t="s">
        <v>3409</v>
      </c>
      <c r="B2733" s="217">
        <v>138.29136929792216</v>
      </c>
      <c r="C2733" s="211">
        <v>4.9055549560190315E-2</v>
      </c>
      <c r="D2733" s="211">
        <v>0.12306201885666905</v>
      </c>
      <c r="E2733" s="211">
        <v>7.8681956567504097E-2</v>
      </c>
      <c r="F2733" s="211">
        <v>9.7325185409753073E-2</v>
      </c>
      <c r="G2733" s="211">
        <v>0.11826841514713707</v>
      </c>
      <c r="H2733" s="211">
        <v>0.11488920692599663</v>
      </c>
      <c r="I2733" s="211">
        <v>0.45829784560825093</v>
      </c>
      <c r="J2733" s="211">
        <v>0.44247586001718836</v>
      </c>
      <c r="K2733" s="211">
        <v>0.5805326756314404</v>
      </c>
      <c r="L2733" s="211">
        <v>0.2758036845370439</v>
      </c>
      <c r="M2733" s="211">
        <v>0.11221440269122555</v>
      </c>
      <c r="N2733" s="211">
        <v>0.51564261581804138</v>
      </c>
      <c r="O2733" s="211">
        <v>0.70405233110819532</v>
      </c>
      <c r="P2733" s="211">
        <v>6.9868246894373376E-2</v>
      </c>
      <c r="Q2733" s="211">
        <v>5.1279320167347986E-2</v>
      </c>
      <c r="R2733" s="211">
        <v>0.39494083887766462</v>
      </c>
      <c r="S2733" s="211">
        <v>0.29537334736359722</v>
      </c>
      <c r="T2733" s="211">
        <v>0.49902581011395652</v>
      </c>
      <c r="U2733" s="211">
        <v>0.46126820216748449</v>
      </c>
      <c r="V2733" s="211">
        <v>6.4839600854873558E-2</v>
      </c>
      <c r="W2733" s="211">
        <v>0.53348878296364477</v>
      </c>
      <c r="X2733" s="211">
        <v>0.25275542734619372</v>
      </c>
      <c r="Y2733" s="211">
        <v>0.66771485518374252</v>
      </c>
      <c r="Z2733" s="211">
        <v>0.14966614257503846</v>
      </c>
      <c r="AA2733" s="212">
        <v>0.1140278974909376</v>
      </c>
    </row>
    <row r="2734" spans="1:27" x14ac:dyDescent="0.35">
      <c r="A2734" s="210" t="s">
        <v>3410</v>
      </c>
      <c r="B2734" s="217">
        <v>137.45931708836642</v>
      </c>
      <c r="C2734" s="211">
        <v>6.0061930339660875E-2</v>
      </c>
      <c r="D2734" s="211">
        <v>0.13292956785785828</v>
      </c>
      <c r="E2734" s="211">
        <v>7.6468319434092602E-2</v>
      </c>
      <c r="F2734" s="211">
        <v>9.5780826457526974E-2</v>
      </c>
      <c r="G2734" s="211">
        <v>0.12279651522027751</v>
      </c>
      <c r="H2734" s="211">
        <v>0.10598125491969901</v>
      </c>
      <c r="I2734" s="211">
        <v>0.49846420571920003</v>
      </c>
      <c r="J2734" s="211">
        <v>0.42117592572731644</v>
      </c>
      <c r="K2734" s="211">
        <v>0.57994500071171118</v>
      </c>
      <c r="L2734" s="211">
        <v>0.26668870239929959</v>
      </c>
      <c r="M2734" s="211">
        <v>8.9587703643669248E-2</v>
      </c>
      <c r="N2734" s="211">
        <v>0.37841399109171414</v>
      </c>
      <c r="O2734" s="211">
        <v>0.57694528781064847</v>
      </c>
      <c r="P2734" s="211">
        <v>7.003622092493611E-2</v>
      </c>
      <c r="Q2734" s="211">
        <v>9.0721192033300341E-2</v>
      </c>
      <c r="R2734" s="211">
        <v>0.43971196901454779</v>
      </c>
      <c r="S2734" s="211">
        <v>0.33210568981693162</v>
      </c>
      <c r="T2734" s="211">
        <v>0.51896762926561801</v>
      </c>
      <c r="U2734" s="211">
        <v>0.38857788763566586</v>
      </c>
      <c r="V2734" s="211">
        <v>0.12063684501868525</v>
      </c>
      <c r="W2734" s="211">
        <v>0.51529097779459065</v>
      </c>
      <c r="X2734" s="211">
        <v>0.35737214746545648</v>
      </c>
      <c r="Y2734" s="211">
        <v>0.6212089052899481</v>
      </c>
      <c r="Z2734" s="211">
        <v>0.14429997942509942</v>
      </c>
      <c r="AA2734" s="212">
        <v>0.1157125557205089</v>
      </c>
    </row>
    <row r="2735" spans="1:27" x14ac:dyDescent="0.35">
      <c r="A2735" s="210" t="s">
        <v>3411</v>
      </c>
      <c r="B2735" s="217">
        <v>118.70668041858859</v>
      </c>
      <c r="C2735" s="211">
        <v>6.2003471621020281E-2</v>
      </c>
      <c r="D2735" s="211">
        <v>0.11604133010655533</v>
      </c>
      <c r="E2735" s="211">
        <v>7.3870135344634519E-2</v>
      </c>
      <c r="F2735" s="211">
        <v>7.8621340909577217E-2</v>
      </c>
      <c r="G2735" s="211">
        <v>0.11514942653970646</v>
      </c>
      <c r="H2735" s="211">
        <v>0.11628420019384322</v>
      </c>
      <c r="I2735" s="211">
        <v>0.46045577618704353</v>
      </c>
      <c r="J2735" s="211">
        <v>0.41746915388138295</v>
      </c>
      <c r="K2735" s="211">
        <v>0.56908479006042101</v>
      </c>
      <c r="L2735" s="211">
        <v>0.27828004596668571</v>
      </c>
      <c r="M2735" s="211">
        <v>9.1695700928298568E-2</v>
      </c>
      <c r="N2735" s="211">
        <v>0.40566342030765878</v>
      </c>
      <c r="O2735" s="211">
        <v>0.75179924981909185</v>
      </c>
      <c r="P2735" s="211">
        <v>6.8747605530674369E-2</v>
      </c>
      <c r="Q2735" s="211">
        <v>0.10815125945988954</v>
      </c>
      <c r="R2735" s="211">
        <v>0.42753177428368805</v>
      </c>
      <c r="S2735" s="211">
        <v>0.31749229579177346</v>
      </c>
      <c r="T2735" s="211">
        <v>0.56845384266045751</v>
      </c>
      <c r="U2735" s="211">
        <v>0.40815690913362568</v>
      </c>
      <c r="V2735" s="211">
        <v>6.8211413437878371E-2</v>
      </c>
      <c r="W2735" s="211">
        <v>0.53119339744668292</v>
      </c>
      <c r="X2735" s="211">
        <v>0.35692839183679281</v>
      </c>
      <c r="Y2735" s="211">
        <v>0.68232371006316284</v>
      </c>
      <c r="Z2735" s="211">
        <v>0.14489983293103414</v>
      </c>
      <c r="AA2735" s="212">
        <v>0.12004272368813138</v>
      </c>
    </row>
    <row r="2736" spans="1:27" x14ac:dyDescent="0.35">
      <c r="A2736" s="210" t="s">
        <v>3412</v>
      </c>
      <c r="B2736" s="217">
        <v>126.01445870401228</v>
      </c>
      <c r="C2736" s="211">
        <v>7.187810528427635E-2</v>
      </c>
      <c r="D2736" s="211">
        <v>0.12784610754385645</v>
      </c>
      <c r="E2736" s="211">
        <v>7.0649176039852934E-2</v>
      </c>
      <c r="F2736" s="211">
        <v>8.4564591461878433E-2</v>
      </c>
      <c r="G2736" s="211">
        <v>0.12394166562781384</v>
      </c>
      <c r="H2736" s="211">
        <v>0.11746021683521814</v>
      </c>
      <c r="I2736" s="211">
        <v>0.46993002915693227</v>
      </c>
      <c r="J2736" s="211">
        <v>0.45348286316034209</v>
      </c>
      <c r="K2736" s="211">
        <v>0.61125522058530735</v>
      </c>
      <c r="L2736" s="211">
        <v>0.27493273419703623</v>
      </c>
      <c r="M2736" s="211">
        <v>0.10914980581282739</v>
      </c>
      <c r="N2736" s="211">
        <v>0.48370248729786591</v>
      </c>
      <c r="O2736" s="211">
        <v>0.78129182861246815</v>
      </c>
      <c r="P2736" s="211">
        <v>6.4766336210604958E-2</v>
      </c>
      <c r="Q2736" s="211">
        <v>4.5097116637121439E-2</v>
      </c>
      <c r="R2736" s="211">
        <v>0.38973078450751791</v>
      </c>
      <c r="S2736" s="211">
        <v>0.2866104230506859</v>
      </c>
      <c r="T2736" s="211">
        <v>0.60062061072122774</v>
      </c>
      <c r="U2736" s="211">
        <v>0.44830778526324233</v>
      </c>
      <c r="V2736" s="211">
        <v>5.128971178440131E-2</v>
      </c>
      <c r="W2736" s="211">
        <v>0.54370128614090274</v>
      </c>
      <c r="X2736" s="211">
        <v>0.30037547258405628</v>
      </c>
      <c r="Y2736" s="211">
        <v>0.60208683388555195</v>
      </c>
      <c r="Z2736" s="211">
        <v>0.1442975168377007</v>
      </c>
      <c r="AA2736" s="212">
        <v>0.11107392219106352</v>
      </c>
    </row>
    <row r="2737" spans="1:27" x14ac:dyDescent="0.35">
      <c r="A2737" s="210" t="s">
        <v>3413</v>
      </c>
      <c r="B2737" s="217">
        <v>119.94445084292988</v>
      </c>
      <c r="C2737" s="211">
        <v>6.6254422406188077E-2</v>
      </c>
      <c r="D2737" s="211">
        <v>0.12039138113866693</v>
      </c>
      <c r="E2737" s="211">
        <v>7.508166404717348E-2</v>
      </c>
      <c r="F2737" s="211">
        <v>0.10325437137283518</v>
      </c>
      <c r="G2737" s="211">
        <v>0.11832254018219865</v>
      </c>
      <c r="H2737" s="211">
        <v>0.11371589638241733</v>
      </c>
      <c r="I2737" s="211">
        <v>0.44657339316138089</v>
      </c>
      <c r="J2737" s="211">
        <v>0.41668204890404797</v>
      </c>
      <c r="K2737" s="211">
        <v>0.51442471279525714</v>
      </c>
      <c r="L2737" s="211">
        <v>0.27468497151183469</v>
      </c>
      <c r="M2737" s="211">
        <v>9.6088550878725323E-2</v>
      </c>
      <c r="N2737" s="211">
        <v>0.41756298111879597</v>
      </c>
      <c r="O2737" s="211">
        <v>0.67035907214945456</v>
      </c>
      <c r="P2737" s="211">
        <v>7.126602079076115E-2</v>
      </c>
      <c r="Q2737" s="211">
        <v>8.6765279928162367E-2</v>
      </c>
      <c r="R2737" s="211">
        <v>0.42164611987903688</v>
      </c>
      <c r="S2737" s="211">
        <v>0.33685665710227419</v>
      </c>
      <c r="T2737" s="211">
        <v>0.58065375393705676</v>
      </c>
      <c r="U2737" s="211">
        <v>0.46224794628923649</v>
      </c>
      <c r="V2737" s="211">
        <v>6.1431897020368664E-2</v>
      </c>
      <c r="W2737" s="211">
        <v>0.51120012607765863</v>
      </c>
      <c r="X2737" s="211">
        <v>0.25165972321559132</v>
      </c>
      <c r="Y2737" s="211">
        <v>0.66272825074214414</v>
      </c>
      <c r="Z2737" s="211">
        <v>0.14928014155119612</v>
      </c>
      <c r="AA2737" s="212">
        <v>0.1186902569335045</v>
      </c>
    </row>
    <row r="2738" spans="1:27" x14ac:dyDescent="0.35">
      <c r="A2738" s="210" t="s">
        <v>3414</v>
      </c>
      <c r="B2738" s="217">
        <v>149.16807274102169</v>
      </c>
      <c r="C2738" s="211">
        <v>7.1218059539093589E-2</v>
      </c>
      <c r="D2738" s="211">
        <v>0.13294421218951133</v>
      </c>
      <c r="E2738" s="211">
        <v>6.9193253982426414E-2</v>
      </c>
      <c r="F2738" s="211">
        <v>0.10049607633494542</v>
      </c>
      <c r="G2738" s="211">
        <v>0.1132440810063047</v>
      </c>
      <c r="H2738" s="211">
        <v>0.11466198724488294</v>
      </c>
      <c r="I2738" s="211">
        <v>0.49835810866453928</v>
      </c>
      <c r="J2738" s="211">
        <v>0.4357438888175339</v>
      </c>
      <c r="K2738" s="211">
        <v>0.52901660653525939</v>
      </c>
      <c r="L2738" s="211">
        <v>0.27319536181515458</v>
      </c>
      <c r="M2738" s="211">
        <v>7.9174066153822012E-2</v>
      </c>
      <c r="N2738" s="211">
        <v>0.46883843667982561</v>
      </c>
      <c r="O2738" s="211">
        <v>0.63467359939589629</v>
      </c>
      <c r="P2738" s="211">
        <v>7.4722925689257327E-2</v>
      </c>
      <c r="Q2738" s="211">
        <v>8.2865583091074987E-2</v>
      </c>
      <c r="R2738" s="211">
        <v>0.36019379440208421</v>
      </c>
      <c r="S2738" s="211">
        <v>0.31153900081533353</v>
      </c>
      <c r="T2738" s="211">
        <v>0.55973706470679285</v>
      </c>
      <c r="U2738" s="211">
        <v>0.53423796429005399</v>
      </c>
      <c r="V2738" s="211">
        <v>0.13127769625871277</v>
      </c>
      <c r="W2738" s="211">
        <v>0.51929835507290978</v>
      </c>
      <c r="X2738" s="211">
        <v>0.30679428773463624</v>
      </c>
      <c r="Y2738" s="211">
        <v>0.68093357752104644</v>
      </c>
      <c r="Z2738" s="211">
        <v>0.14438825130402216</v>
      </c>
      <c r="AA2738" s="212">
        <v>0.12367118232853595</v>
      </c>
    </row>
    <row r="2739" spans="1:27" x14ac:dyDescent="0.35">
      <c r="A2739" s="210" t="s">
        <v>3415</v>
      </c>
      <c r="B2739" s="217">
        <v>139.67659306792257</v>
      </c>
      <c r="C2739" s="211">
        <v>8.1935824596631887E-2</v>
      </c>
      <c r="D2739" s="211">
        <v>0.12609156775940958</v>
      </c>
      <c r="E2739" s="211">
        <v>7.4740578307412445E-2</v>
      </c>
      <c r="F2739" s="211">
        <v>0.10211731992520613</v>
      </c>
      <c r="G2739" s="211">
        <v>0.11309761908174183</v>
      </c>
      <c r="H2739" s="211">
        <v>0.11555387028757548</v>
      </c>
      <c r="I2739" s="211">
        <v>0.50083248087037036</v>
      </c>
      <c r="J2739" s="211">
        <v>0.47020024146034395</v>
      </c>
      <c r="K2739" s="211">
        <v>0.60729557389091104</v>
      </c>
      <c r="L2739" s="211">
        <v>0.27512589102040652</v>
      </c>
      <c r="M2739" s="211">
        <v>9.8638131781858623E-2</v>
      </c>
      <c r="N2739" s="211">
        <v>0.54151144117518391</v>
      </c>
      <c r="O2739" s="211">
        <v>0.72289114883596395</v>
      </c>
      <c r="P2739" s="211">
        <v>6.7902529764209935E-2</v>
      </c>
      <c r="Q2739" s="211">
        <v>6.9244641088065967E-2</v>
      </c>
      <c r="R2739" s="211">
        <v>0.43344863774297027</v>
      </c>
      <c r="S2739" s="211">
        <v>0.27141495692092182</v>
      </c>
      <c r="T2739" s="211">
        <v>0.50173819950473741</v>
      </c>
      <c r="U2739" s="211">
        <v>0.36994753724211266</v>
      </c>
      <c r="V2739" s="211">
        <v>0.12834725803391298</v>
      </c>
      <c r="W2739" s="211">
        <v>0.51608442122580245</v>
      </c>
      <c r="X2739" s="211">
        <v>0.28006555932166921</v>
      </c>
      <c r="Y2739" s="211">
        <v>0.6367257132399281</v>
      </c>
      <c r="Z2739" s="211">
        <v>0.14772563769670982</v>
      </c>
      <c r="AA2739" s="212">
        <v>0.122747971726188</v>
      </c>
    </row>
    <row r="2740" spans="1:27" x14ac:dyDescent="0.35">
      <c r="A2740" s="210" t="s">
        <v>3416</v>
      </c>
      <c r="B2740" s="217">
        <v>114.11518237138952</v>
      </c>
      <c r="C2740" s="211">
        <v>5.872160973872876E-2</v>
      </c>
      <c r="D2740" s="211">
        <v>0.12900867856422088</v>
      </c>
      <c r="E2740" s="211">
        <v>6.5848242894596259E-2</v>
      </c>
      <c r="F2740" s="211">
        <v>0.11725097033613045</v>
      </c>
      <c r="G2740" s="211">
        <v>0.11912335565432275</v>
      </c>
      <c r="H2740" s="211">
        <v>0.11044612450928523</v>
      </c>
      <c r="I2740" s="211">
        <v>0.47505479742221857</v>
      </c>
      <c r="J2740" s="211">
        <v>0.45076348321840143</v>
      </c>
      <c r="K2740" s="211">
        <v>0.55484874321244682</v>
      </c>
      <c r="L2740" s="211">
        <v>0.27601784489705472</v>
      </c>
      <c r="M2740" s="211">
        <v>8.9667212041466868E-2</v>
      </c>
      <c r="N2740" s="211">
        <v>0.48903414490776603</v>
      </c>
      <c r="O2740" s="211">
        <v>0.68612516304486049</v>
      </c>
      <c r="P2740" s="211">
        <v>7.1233410345002149E-2</v>
      </c>
      <c r="Q2740" s="211">
        <v>0.12990803122599692</v>
      </c>
      <c r="R2740" s="211">
        <v>0.39009704989778254</v>
      </c>
      <c r="S2740" s="211">
        <v>0.39571814576004172</v>
      </c>
      <c r="T2740" s="211">
        <v>0.55157188489414744</v>
      </c>
      <c r="U2740" s="211">
        <v>0.42372625884387172</v>
      </c>
      <c r="V2740" s="211">
        <v>7.6391439830039695E-2</v>
      </c>
      <c r="W2740" s="211">
        <v>0.50488940939397708</v>
      </c>
      <c r="X2740" s="211">
        <v>0.32834824698819115</v>
      </c>
      <c r="Y2740" s="211">
        <v>0.55622553470383784</v>
      </c>
      <c r="Z2740" s="211">
        <v>0.1484821133538391</v>
      </c>
      <c r="AA2740" s="212">
        <v>0.12483719318317175</v>
      </c>
    </row>
    <row r="2741" spans="1:27" x14ac:dyDescent="0.35">
      <c r="A2741" s="210" t="s">
        <v>3417</v>
      </c>
      <c r="B2741" s="217">
        <v>152.14228540902397</v>
      </c>
      <c r="C2741" s="211">
        <v>5.8080737787335517E-2</v>
      </c>
      <c r="D2741" s="211">
        <v>0.11828769146263174</v>
      </c>
      <c r="E2741" s="211">
        <v>7.8482376151285907E-2</v>
      </c>
      <c r="F2741" s="211">
        <v>8.8753074501305498E-2</v>
      </c>
      <c r="G2741" s="211">
        <v>0.11872578821525341</v>
      </c>
      <c r="H2741" s="211">
        <v>0.12613237723122286</v>
      </c>
      <c r="I2741" s="211">
        <v>0.51130157723518355</v>
      </c>
      <c r="J2741" s="211">
        <v>0.47210932157860619</v>
      </c>
      <c r="K2741" s="211">
        <v>0.62272932574945283</v>
      </c>
      <c r="L2741" s="211">
        <v>0.26815607578798822</v>
      </c>
      <c r="M2741" s="211">
        <v>0.10386565964971814</v>
      </c>
      <c r="N2741" s="211">
        <v>0.55811414999779085</v>
      </c>
      <c r="O2741" s="211">
        <v>0.63256355125938291</v>
      </c>
      <c r="P2741" s="211">
        <v>6.6872197842523032E-2</v>
      </c>
      <c r="Q2741" s="211">
        <v>0.12934747436424715</v>
      </c>
      <c r="R2741" s="211">
        <v>0.4411979257420281</v>
      </c>
      <c r="S2741" s="211">
        <v>0.29921606471903328</v>
      </c>
      <c r="T2741" s="211">
        <v>0.54279580456395449</v>
      </c>
      <c r="U2741" s="211">
        <v>0.40715155965742589</v>
      </c>
      <c r="V2741" s="211">
        <v>0.10487080492258445</v>
      </c>
      <c r="W2741" s="211">
        <v>0.51014781610431836</v>
      </c>
      <c r="X2741" s="211">
        <v>0.27326931619349515</v>
      </c>
      <c r="Y2741" s="211">
        <v>0.69936925800914718</v>
      </c>
      <c r="Z2741" s="211">
        <v>0.14836724795377804</v>
      </c>
      <c r="AA2741" s="212">
        <v>0.11713732299432983</v>
      </c>
    </row>
    <row r="2742" spans="1:27" x14ac:dyDescent="0.35">
      <c r="A2742" s="210" t="s">
        <v>3418</v>
      </c>
      <c r="B2742" s="217">
        <v>156.70111083452264</v>
      </c>
      <c r="C2742" s="211">
        <v>7.8390089106712121E-2</v>
      </c>
      <c r="D2742" s="211">
        <v>0.13037646929535107</v>
      </c>
      <c r="E2742" s="211">
        <v>6.9294331790122968E-2</v>
      </c>
      <c r="F2742" s="211">
        <v>9.0922566756990841E-2</v>
      </c>
      <c r="G2742" s="211">
        <v>0.12330107388649859</v>
      </c>
      <c r="H2742" s="211">
        <v>0.12288084000057099</v>
      </c>
      <c r="I2742" s="211">
        <v>0.47591875938355366</v>
      </c>
      <c r="J2742" s="211">
        <v>0.45830336770655844</v>
      </c>
      <c r="K2742" s="211">
        <v>0.62555325741191903</v>
      </c>
      <c r="L2742" s="211">
        <v>0.27625676372766977</v>
      </c>
      <c r="M2742" s="211">
        <v>0.10183610027176997</v>
      </c>
      <c r="N2742" s="211">
        <v>0.49281247182643395</v>
      </c>
      <c r="O2742" s="211">
        <v>0.62210702526654471</v>
      </c>
      <c r="P2742" s="211">
        <v>6.4648810256563022E-2</v>
      </c>
      <c r="Q2742" s="211">
        <v>0.11427796803489601</v>
      </c>
      <c r="R2742" s="211">
        <v>0.39198104288493912</v>
      </c>
      <c r="S2742" s="211">
        <v>0.37112857316301795</v>
      </c>
      <c r="T2742" s="211">
        <v>0.5218848534127436</v>
      </c>
      <c r="U2742" s="211">
        <v>0.48872772657830155</v>
      </c>
      <c r="V2742" s="211">
        <v>0.15071786980830454</v>
      </c>
      <c r="W2742" s="211">
        <v>0.56224002052258648</v>
      </c>
      <c r="X2742" s="211">
        <v>0.31206924129515334</v>
      </c>
      <c r="Y2742" s="211">
        <v>0.60837419423507477</v>
      </c>
      <c r="Z2742" s="211">
        <v>0.14388734097187245</v>
      </c>
      <c r="AA2742" s="212">
        <v>0.12276865569872697</v>
      </c>
    </row>
    <row r="2743" spans="1:27" x14ac:dyDescent="0.35">
      <c r="A2743" s="210" t="s">
        <v>3419</v>
      </c>
      <c r="B2743" s="217">
        <v>135.56721532006395</v>
      </c>
      <c r="C2743" s="211">
        <v>6.3329362334211103E-2</v>
      </c>
      <c r="D2743" s="211">
        <v>0.11932111197189577</v>
      </c>
      <c r="E2743" s="211">
        <v>8.0583336493774055E-2</v>
      </c>
      <c r="F2743" s="211">
        <v>9.3217686656272891E-2</v>
      </c>
      <c r="G2743" s="211">
        <v>0.12672756399515783</v>
      </c>
      <c r="H2743" s="211">
        <v>0.10442664405157584</v>
      </c>
      <c r="I2743" s="211">
        <v>0.43566414595796077</v>
      </c>
      <c r="J2743" s="211">
        <v>0.43773741783543446</v>
      </c>
      <c r="K2743" s="211">
        <v>0.59254521448534303</v>
      </c>
      <c r="L2743" s="211">
        <v>0.27274119036072375</v>
      </c>
      <c r="M2743" s="211">
        <v>8.790351426890762E-2</v>
      </c>
      <c r="N2743" s="211">
        <v>0.44008667516478528</v>
      </c>
      <c r="O2743" s="211">
        <v>0.64552947738713917</v>
      </c>
      <c r="P2743" s="211">
        <v>6.762208240149678E-2</v>
      </c>
      <c r="Q2743" s="211">
        <v>0.15874115485209442</v>
      </c>
      <c r="R2743" s="211">
        <v>0.48614851322990155</v>
      </c>
      <c r="S2743" s="211">
        <v>0.29417003309896883</v>
      </c>
      <c r="T2743" s="211">
        <v>0.59404130415661605</v>
      </c>
      <c r="U2743" s="211">
        <v>0.38323687157243203</v>
      </c>
      <c r="V2743" s="211">
        <v>0.10865362353385009</v>
      </c>
      <c r="W2743" s="211">
        <v>0.52718484374361874</v>
      </c>
      <c r="X2743" s="211">
        <v>0.26260889604444737</v>
      </c>
      <c r="Y2743" s="211">
        <v>0.67992730168551696</v>
      </c>
      <c r="Z2743" s="211">
        <v>0.14909128981432798</v>
      </c>
      <c r="AA2743" s="212">
        <v>0.12028656494311002</v>
      </c>
    </row>
    <row r="2744" spans="1:27" x14ac:dyDescent="0.35">
      <c r="A2744" s="210" t="s">
        <v>3420</v>
      </c>
      <c r="B2744" s="217">
        <v>155.6898625226444</v>
      </c>
      <c r="C2744" s="211">
        <v>5.7063127219109763E-2</v>
      </c>
      <c r="D2744" s="211">
        <v>0.11860123687141269</v>
      </c>
      <c r="E2744" s="211">
        <v>7.760080053637701E-2</v>
      </c>
      <c r="F2744" s="211">
        <v>9.5258471973924799E-2</v>
      </c>
      <c r="G2744" s="211">
        <v>0.12053963744266932</v>
      </c>
      <c r="H2744" s="211">
        <v>0.11015078677704628</v>
      </c>
      <c r="I2744" s="211">
        <v>0.46991925213845631</v>
      </c>
      <c r="J2744" s="211">
        <v>0.45053934504362159</v>
      </c>
      <c r="K2744" s="211">
        <v>0.5141743963930514</v>
      </c>
      <c r="L2744" s="211">
        <v>0.2722928327377232</v>
      </c>
      <c r="M2744" s="211">
        <v>0.11397425438516941</v>
      </c>
      <c r="N2744" s="211">
        <v>0.44167317259347172</v>
      </c>
      <c r="O2744" s="211">
        <v>0.71425728855021742</v>
      </c>
      <c r="P2744" s="211">
        <v>6.9932487739426411E-2</v>
      </c>
      <c r="Q2744" s="211">
        <v>6.4502169000951237E-2</v>
      </c>
      <c r="R2744" s="211">
        <v>0.42600070837150217</v>
      </c>
      <c r="S2744" s="211">
        <v>0.31904257981897954</v>
      </c>
      <c r="T2744" s="211">
        <v>0.60584775243470812</v>
      </c>
      <c r="U2744" s="211">
        <v>0.3941278069057127</v>
      </c>
      <c r="V2744" s="211">
        <v>0.15049718084403016</v>
      </c>
      <c r="W2744" s="211">
        <v>0.54086886713387716</v>
      </c>
      <c r="X2744" s="211">
        <v>0.38735661410299388</v>
      </c>
      <c r="Y2744" s="211">
        <v>0.63197802744116138</v>
      </c>
      <c r="Z2744" s="211">
        <v>0.1494622347377996</v>
      </c>
      <c r="AA2744" s="212">
        <v>0.12025169703032362</v>
      </c>
    </row>
    <row r="2745" spans="1:27" x14ac:dyDescent="0.35">
      <c r="A2745" s="210" t="s">
        <v>3421</v>
      </c>
      <c r="B2745" s="217">
        <v>164.98630794654551</v>
      </c>
      <c r="C2745" s="211">
        <v>6.3066167645010579E-2</v>
      </c>
      <c r="D2745" s="211">
        <v>0.12633178885234339</v>
      </c>
      <c r="E2745" s="211">
        <v>7.6939888358954683E-2</v>
      </c>
      <c r="F2745" s="211">
        <v>8.8138326879609194E-2</v>
      </c>
      <c r="G2745" s="211">
        <v>0.12192245070327264</v>
      </c>
      <c r="H2745" s="211">
        <v>0.12694849171208369</v>
      </c>
      <c r="I2745" s="211">
        <v>0.51778075039446869</v>
      </c>
      <c r="J2745" s="211">
        <v>0.44361654705104803</v>
      </c>
      <c r="K2745" s="211">
        <v>0.54123386814306984</v>
      </c>
      <c r="L2745" s="211">
        <v>0.26987407329154839</v>
      </c>
      <c r="M2745" s="211">
        <v>0.1126104844139016</v>
      </c>
      <c r="N2745" s="211">
        <v>0.46669560283640249</v>
      </c>
      <c r="O2745" s="211">
        <v>0.64154250635863086</v>
      </c>
      <c r="P2745" s="211">
        <v>6.8135350369212644E-2</v>
      </c>
      <c r="Q2745" s="211">
        <v>7.4018525670960497E-2</v>
      </c>
      <c r="R2745" s="211">
        <v>0.37419813281329956</v>
      </c>
      <c r="S2745" s="211">
        <v>0.2942904341640834</v>
      </c>
      <c r="T2745" s="211">
        <v>0.59510776398751197</v>
      </c>
      <c r="U2745" s="211">
        <v>0.39940841417414358</v>
      </c>
      <c r="V2745" s="211">
        <v>0.1524846775367335</v>
      </c>
      <c r="W2745" s="211">
        <v>0.53538994708580412</v>
      </c>
      <c r="X2745" s="211">
        <v>0.3248886009562586</v>
      </c>
      <c r="Y2745" s="211">
        <v>0.68393288750089953</v>
      </c>
      <c r="Z2745" s="211">
        <v>0.14868921635367005</v>
      </c>
      <c r="AA2745" s="212">
        <v>0.1177165227157202</v>
      </c>
    </row>
    <row r="2746" spans="1:27" x14ac:dyDescent="0.35">
      <c r="A2746" s="210" t="s">
        <v>3422</v>
      </c>
      <c r="B2746" s="217">
        <v>122.4094005219924</v>
      </c>
      <c r="C2746" s="211">
        <v>6.3979211641196881E-2</v>
      </c>
      <c r="D2746" s="211">
        <v>0.11897110969046186</v>
      </c>
      <c r="E2746" s="211">
        <v>7.0440115151730084E-2</v>
      </c>
      <c r="F2746" s="211">
        <v>0.10669013194732274</v>
      </c>
      <c r="G2746" s="211">
        <v>0.11788776899964494</v>
      </c>
      <c r="H2746" s="211">
        <v>0.12408345324177976</v>
      </c>
      <c r="I2746" s="211">
        <v>0.51019533433342978</v>
      </c>
      <c r="J2746" s="211">
        <v>0.41941813340320189</v>
      </c>
      <c r="K2746" s="211">
        <v>0.56401080655300107</v>
      </c>
      <c r="L2746" s="211">
        <v>0.2739291194034672</v>
      </c>
      <c r="M2746" s="211">
        <v>0.11382781197131005</v>
      </c>
      <c r="N2746" s="211">
        <v>0.36274734471018222</v>
      </c>
      <c r="O2746" s="211">
        <v>0.56915596848906636</v>
      </c>
      <c r="P2746" s="211">
        <v>6.5976465555221547E-2</v>
      </c>
      <c r="Q2746" s="211">
        <v>5.2686266026872763E-2</v>
      </c>
      <c r="R2746" s="211">
        <v>0.41147288392266623</v>
      </c>
      <c r="S2746" s="211">
        <v>0.32429920414276842</v>
      </c>
      <c r="T2746" s="211">
        <v>0.57097041089444123</v>
      </c>
      <c r="U2746" s="211">
        <v>0.40999775856706072</v>
      </c>
      <c r="V2746" s="211">
        <v>9.9484895764798159E-2</v>
      </c>
      <c r="W2746" s="211">
        <v>0.58470073887462037</v>
      </c>
      <c r="X2746" s="211">
        <v>0.44497230550883982</v>
      </c>
      <c r="Y2746" s="211">
        <v>0.51261952240442121</v>
      </c>
      <c r="Z2746" s="211">
        <v>0.1430441211578406</v>
      </c>
      <c r="AA2746" s="212">
        <v>0.11534681993849445</v>
      </c>
    </row>
    <row r="2747" spans="1:27" x14ac:dyDescent="0.35">
      <c r="A2747" s="210" t="s">
        <v>3423</v>
      </c>
      <c r="B2747" s="217">
        <v>146.54382594136595</v>
      </c>
      <c r="C2747" s="211">
        <v>7.3814055401094369E-2</v>
      </c>
      <c r="D2747" s="211">
        <v>0.12632615416264295</v>
      </c>
      <c r="E2747" s="211">
        <v>7.0384342879974221E-2</v>
      </c>
      <c r="F2747" s="211">
        <v>9.6791792252536951E-2</v>
      </c>
      <c r="G2747" s="211">
        <v>0.12000061043493793</v>
      </c>
      <c r="H2747" s="211">
        <v>0.11086731226213388</v>
      </c>
      <c r="I2747" s="211">
        <v>0.44118960902749577</v>
      </c>
      <c r="J2747" s="211">
        <v>0.44705015613695348</v>
      </c>
      <c r="K2747" s="211">
        <v>0.56301126128888368</v>
      </c>
      <c r="L2747" s="211">
        <v>0.28225778159345227</v>
      </c>
      <c r="M2747" s="211">
        <v>0.11067833831518395</v>
      </c>
      <c r="N2747" s="211">
        <v>0.38463612150007309</v>
      </c>
      <c r="O2747" s="211">
        <v>0.70859798235950378</v>
      </c>
      <c r="P2747" s="211">
        <v>6.1039673335105724E-2</v>
      </c>
      <c r="Q2747" s="211">
        <v>0.11675002246617529</v>
      </c>
      <c r="R2747" s="211">
        <v>0.45713296672991738</v>
      </c>
      <c r="S2747" s="211">
        <v>0.30874572114021342</v>
      </c>
      <c r="T2747" s="211">
        <v>0.57811653892853188</v>
      </c>
      <c r="U2747" s="211">
        <v>0.40170511467477005</v>
      </c>
      <c r="V2747" s="211">
        <v>0.13799703412191852</v>
      </c>
      <c r="W2747" s="211">
        <v>0.62382054502774809</v>
      </c>
      <c r="X2747" s="211">
        <v>0.27193402270235689</v>
      </c>
      <c r="Y2747" s="211">
        <v>0.70008600208589167</v>
      </c>
      <c r="Z2747" s="211">
        <v>0.14654943312555591</v>
      </c>
      <c r="AA2747" s="212">
        <v>0.11923491629935297</v>
      </c>
    </row>
    <row r="2748" spans="1:27" x14ac:dyDescent="0.35">
      <c r="A2748" s="210" t="s">
        <v>3424</v>
      </c>
      <c r="B2748" s="217">
        <v>167.85429784513994</v>
      </c>
      <c r="C2748" s="211">
        <v>5.7474658969231991E-2</v>
      </c>
      <c r="D2748" s="211">
        <v>0.12592226379437296</v>
      </c>
      <c r="E2748" s="211">
        <v>8.8219242533219278E-2</v>
      </c>
      <c r="F2748" s="211">
        <v>8.6179505346494101E-2</v>
      </c>
      <c r="G2748" s="211">
        <v>0.1162014461378079</v>
      </c>
      <c r="H2748" s="211">
        <v>0.12791714695203163</v>
      </c>
      <c r="I2748" s="211">
        <v>0.52624974367325639</v>
      </c>
      <c r="J2748" s="211">
        <v>0.45540580311572426</v>
      </c>
      <c r="K2748" s="211">
        <v>0.58043651496234494</v>
      </c>
      <c r="L2748" s="211">
        <v>0.2706707975517304</v>
      </c>
      <c r="M2748" s="211">
        <v>0.10077286686854427</v>
      </c>
      <c r="N2748" s="211">
        <v>0.44911683566694233</v>
      </c>
      <c r="O2748" s="211">
        <v>0.7341295323858279</v>
      </c>
      <c r="P2748" s="211">
        <v>6.8807691783391078E-2</v>
      </c>
      <c r="Q2748" s="211">
        <v>6.9272481347927878E-2</v>
      </c>
      <c r="R2748" s="211">
        <v>0.47172795575073573</v>
      </c>
      <c r="S2748" s="211">
        <v>0.27176314385110778</v>
      </c>
      <c r="T2748" s="211">
        <v>0.52037146486493857</v>
      </c>
      <c r="U2748" s="211">
        <v>0.54973742051360153</v>
      </c>
      <c r="V2748" s="211">
        <v>0.10139662661490051</v>
      </c>
      <c r="W2748" s="211">
        <v>0.50522486711639569</v>
      </c>
      <c r="X2748" s="211">
        <v>0.29480998725067109</v>
      </c>
      <c r="Y2748" s="211">
        <v>0.6095216423582599</v>
      </c>
      <c r="Z2748" s="211">
        <v>0.14485774488517389</v>
      </c>
      <c r="AA2748" s="212">
        <v>0.11178111043099402</v>
      </c>
    </row>
    <row r="2749" spans="1:27" x14ac:dyDescent="0.35">
      <c r="A2749" s="210" t="s">
        <v>3425</v>
      </c>
      <c r="B2749" s="217">
        <v>114.22486971734087</v>
      </c>
      <c r="C2749" s="211">
        <v>6.7201937778690921E-2</v>
      </c>
      <c r="D2749" s="211">
        <v>0.1260530844523309</v>
      </c>
      <c r="E2749" s="211">
        <v>8.2033110959834551E-2</v>
      </c>
      <c r="F2749" s="211">
        <v>0.11521222923385631</v>
      </c>
      <c r="G2749" s="211">
        <v>0.12180315045100974</v>
      </c>
      <c r="H2749" s="211">
        <v>0.11936877912689027</v>
      </c>
      <c r="I2749" s="211">
        <v>0.51577324450685602</v>
      </c>
      <c r="J2749" s="211">
        <v>0.45834400398883413</v>
      </c>
      <c r="K2749" s="211">
        <v>0.60800076476219878</v>
      </c>
      <c r="L2749" s="211">
        <v>0.27232392339211053</v>
      </c>
      <c r="M2749" s="211">
        <v>0.10337731918742665</v>
      </c>
      <c r="N2749" s="211">
        <v>0.44030104853292457</v>
      </c>
      <c r="O2749" s="211">
        <v>0.71713627594683116</v>
      </c>
      <c r="P2749" s="211">
        <v>6.3414845802530054E-2</v>
      </c>
      <c r="Q2749" s="211">
        <v>8.8234138160638506E-2</v>
      </c>
      <c r="R2749" s="211">
        <v>0.41781445871734008</v>
      </c>
      <c r="S2749" s="211">
        <v>0.29668670975312916</v>
      </c>
      <c r="T2749" s="211">
        <v>0.54218575400733893</v>
      </c>
      <c r="U2749" s="211">
        <v>0.37601603115526011</v>
      </c>
      <c r="V2749" s="211">
        <v>5.3443971281572765E-2</v>
      </c>
      <c r="W2749" s="211">
        <v>0.57040064193413165</v>
      </c>
      <c r="X2749" s="211">
        <v>0.34195532637506587</v>
      </c>
      <c r="Y2749" s="211">
        <v>0.61322194854640033</v>
      </c>
      <c r="Z2749" s="211">
        <v>0.14950125891220997</v>
      </c>
      <c r="AA2749" s="212">
        <v>0.1177404608272226</v>
      </c>
    </row>
    <row r="2750" spans="1:27" x14ac:dyDescent="0.35">
      <c r="A2750" s="210" t="s">
        <v>3426</v>
      </c>
      <c r="B2750" s="217">
        <v>134.67495630743366</v>
      </c>
      <c r="C2750" s="211">
        <v>6.7989608040598781E-2</v>
      </c>
      <c r="D2750" s="211">
        <v>0.1225048586250429</v>
      </c>
      <c r="E2750" s="211">
        <v>7.6960982321441967E-2</v>
      </c>
      <c r="F2750" s="211">
        <v>9.9108843005389816E-2</v>
      </c>
      <c r="G2750" s="211">
        <v>0.11718689392149984</v>
      </c>
      <c r="H2750" s="211">
        <v>0.10516449125110428</v>
      </c>
      <c r="I2750" s="211">
        <v>0.48910073548711508</v>
      </c>
      <c r="J2750" s="211">
        <v>0.42381786396740162</v>
      </c>
      <c r="K2750" s="211">
        <v>0.6411078708606669</v>
      </c>
      <c r="L2750" s="211">
        <v>0.27614532072800624</v>
      </c>
      <c r="M2750" s="211">
        <v>0.10461576983796032</v>
      </c>
      <c r="N2750" s="211">
        <v>0.47574752845743046</v>
      </c>
      <c r="O2750" s="211">
        <v>0.52553054004218336</v>
      </c>
      <c r="P2750" s="211">
        <v>6.7933310968732757E-2</v>
      </c>
      <c r="Q2750" s="211">
        <v>5.8752872581192064E-2</v>
      </c>
      <c r="R2750" s="211">
        <v>0.43348163032925163</v>
      </c>
      <c r="S2750" s="211">
        <v>0.43333659422528392</v>
      </c>
      <c r="T2750" s="211">
        <v>0.54378390449161684</v>
      </c>
      <c r="U2750" s="211">
        <v>0.36074570978592635</v>
      </c>
      <c r="V2750" s="211">
        <v>0.1066585854460966</v>
      </c>
      <c r="W2750" s="211">
        <v>0.58161713340274657</v>
      </c>
      <c r="X2750" s="211">
        <v>0.30915601607129917</v>
      </c>
      <c r="Y2750" s="211">
        <v>0.66650181039381284</v>
      </c>
      <c r="Z2750" s="211">
        <v>0.13690269726359047</v>
      </c>
      <c r="AA2750" s="212">
        <v>0.11968593808338046</v>
      </c>
    </row>
    <row r="2751" spans="1:27" x14ac:dyDescent="0.35">
      <c r="A2751" s="210" t="s">
        <v>3427</v>
      </c>
      <c r="B2751" s="217">
        <v>139.91963856778858</v>
      </c>
      <c r="C2751" s="211">
        <v>7.5399714126027778E-2</v>
      </c>
      <c r="D2751" s="211">
        <v>0.12104188364096141</v>
      </c>
      <c r="E2751" s="211">
        <v>7.7764736541930043E-2</v>
      </c>
      <c r="F2751" s="211">
        <v>8.5364652379179354E-2</v>
      </c>
      <c r="G2751" s="211">
        <v>0.1176558282811123</v>
      </c>
      <c r="H2751" s="211">
        <v>0.11278236280761823</v>
      </c>
      <c r="I2751" s="211">
        <v>0.51053193505101568</v>
      </c>
      <c r="J2751" s="211">
        <v>0.46105762522443655</v>
      </c>
      <c r="K2751" s="211">
        <v>0.57671999764092763</v>
      </c>
      <c r="L2751" s="211">
        <v>0.27440212426355798</v>
      </c>
      <c r="M2751" s="211">
        <v>0.10775572314844165</v>
      </c>
      <c r="N2751" s="211">
        <v>0.40424984960454002</v>
      </c>
      <c r="O2751" s="211">
        <v>0.71762010085345995</v>
      </c>
      <c r="P2751" s="211">
        <v>7.0747713492495812E-2</v>
      </c>
      <c r="Q2751" s="211">
        <v>0.10004858502861778</v>
      </c>
      <c r="R2751" s="211">
        <v>0.45535799109762087</v>
      </c>
      <c r="S2751" s="211">
        <v>0.29172392194783436</v>
      </c>
      <c r="T2751" s="211">
        <v>0.50620615393929203</v>
      </c>
      <c r="U2751" s="211">
        <v>0.49193236998753498</v>
      </c>
      <c r="V2751" s="211">
        <v>9.3986390745380316E-2</v>
      </c>
      <c r="W2751" s="211">
        <v>0.63383153365318745</v>
      </c>
      <c r="X2751" s="211">
        <v>0.26293337276602641</v>
      </c>
      <c r="Y2751" s="211">
        <v>0.60264469063890269</v>
      </c>
      <c r="Z2751" s="211">
        <v>0.1484819415916411</v>
      </c>
      <c r="AA2751" s="212">
        <v>0.12220660799066266</v>
      </c>
    </row>
    <row r="2752" spans="1:27" x14ac:dyDescent="0.35">
      <c r="A2752" s="210" t="s">
        <v>3428</v>
      </c>
      <c r="B2752" s="217">
        <v>106.31209221220303</v>
      </c>
      <c r="C2752" s="211">
        <v>7.9466231200006218E-2</v>
      </c>
      <c r="D2752" s="211">
        <v>0.11898726299512449</v>
      </c>
      <c r="E2752" s="211">
        <v>6.706235605416401E-2</v>
      </c>
      <c r="F2752" s="211">
        <v>9.7348363882669126E-2</v>
      </c>
      <c r="G2752" s="211">
        <v>0.11831353558556337</v>
      </c>
      <c r="H2752" s="211">
        <v>0.11202099186892792</v>
      </c>
      <c r="I2752" s="211">
        <v>0.53742099282156097</v>
      </c>
      <c r="J2752" s="211">
        <v>0.45021052782640775</v>
      </c>
      <c r="K2752" s="211">
        <v>0.63590250825101524</v>
      </c>
      <c r="L2752" s="211">
        <v>0.27335251990277531</v>
      </c>
      <c r="M2752" s="211">
        <v>9.7032614008889587E-2</v>
      </c>
      <c r="N2752" s="211">
        <v>0.38970826861449548</v>
      </c>
      <c r="O2752" s="211">
        <v>0.64419308910562378</v>
      </c>
      <c r="P2752" s="211">
        <v>7.1853628735637748E-2</v>
      </c>
      <c r="Q2752" s="211">
        <v>8.9666610539726466E-2</v>
      </c>
      <c r="R2752" s="211">
        <v>0.441612597973431</v>
      </c>
      <c r="S2752" s="211">
        <v>0.29848053885339415</v>
      </c>
      <c r="T2752" s="211">
        <v>0.58203635407631649</v>
      </c>
      <c r="U2752" s="211">
        <v>0.34286671165935562</v>
      </c>
      <c r="V2752" s="211">
        <v>5.403139444556463E-2</v>
      </c>
      <c r="W2752" s="211">
        <v>0.59352260845363936</v>
      </c>
      <c r="X2752" s="211">
        <v>0.30143495128398856</v>
      </c>
      <c r="Y2752" s="211">
        <v>0.61344453712022196</v>
      </c>
      <c r="Z2752" s="211">
        <v>0.14696108663735019</v>
      </c>
      <c r="AA2752" s="212">
        <v>0.1229956628911192</v>
      </c>
    </row>
    <row r="2753" spans="1:27" x14ac:dyDescent="0.35">
      <c r="A2753" s="210" t="s">
        <v>3429</v>
      </c>
      <c r="B2753" s="217">
        <v>142.11000719264879</v>
      </c>
      <c r="C2753" s="211">
        <v>6.2819096917109823E-2</v>
      </c>
      <c r="D2753" s="211">
        <v>0.12823884496796759</v>
      </c>
      <c r="E2753" s="211">
        <v>8.8023752088004475E-2</v>
      </c>
      <c r="F2753" s="211">
        <v>0.10754908494920708</v>
      </c>
      <c r="G2753" s="211">
        <v>0.12240214390151458</v>
      </c>
      <c r="H2753" s="211">
        <v>0.11289002137321817</v>
      </c>
      <c r="I2753" s="211">
        <v>0.49961297399844851</v>
      </c>
      <c r="J2753" s="211">
        <v>0.42267476364993989</v>
      </c>
      <c r="K2753" s="211">
        <v>0.55745101783246953</v>
      </c>
      <c r="L2753" s="211">
        <v>0.27543857989545206</v>
      </c>
      <c r="M2753" s="211">
        <v>0.10656708448213101</v>
      </c>
      <c r="N2753" s="211">
        <v>0.50811803561384106</v>
      </c>
      <c r="O2753" s="211">
        <v>0.67885767161979549</v>
      </c>
      <c r="P2753" s="211">
        <v>6.2436206341773048E-2</v>
      </c>
      <c r="Q2753" s="211">
        <v>4.9661508007047488E-2</v>
      </c>
      <c r="R2753" s="211">
        <v>0.43384192074236633</v>
      </c>
      <c r="S2753" s="211">
        <v>0.33163363079557712</v>
      </c>
      <c r="T2753" s="211">
        <v>0.46126650804924241</v>
      </c>
      <c r="U2753" s="211">
        <v>0.4516836178727357</v>
      </c>
      <c r="V2753" s="211">
        <v>0.10556385603587629</v>
      </c>
      <c r="W2753" s="211">
        <v>0.58213071115349346</v>
      </c>
      <c r="X2753" s="211">
        <v>0.42582642777762703</v>
      </c>
      <c r="Y2753" s="211">
        <v>0.66800816003175989</v>
      </c>
      <c r="Z2753" s="211">
        <v>0.14448404602719425</v>
      </c>
      <c r="AA2753" s="212">
        <v>0.11741879089049795</v>
      </c>
    </row>
    <row r="2754" spans="1:27" x14ac:dyDescent="0.35">
      <c r="A2754" s="210" t="s">
        <v>3430</v>
      </c>
      <c r="B2754" s="217">
        <v>167.42638959340459</v>
      </c>
      <c r="C2754" s="211">
        <v>7.6873662082200533E-2</v>
      </c>
      <c r="D2754" s="211">
        <v>0.12657887383455199</v>
      </c>
      <c r="E2754" s="211">
        <v>8.2108046608402069E-2</v>
      </c>
      <c r="F2754" s="211">
        <v>8.7273432833211373E-2</v>
      </c>
      <c r="G2754" s="211">
        <v>0.11951507059145845</v>
      </c>
      <c r="H2754" s="211">
        <v>0.11572680101445013</v>
      </c>
      <c r="I2754" s="211">
        <v>0.52956011601689545</v>
      </c>
      <c r="J2754" s="211">
        <v>0.4640078498696531</v>
      </c>
      <c r="K2754" s="211">
        <v>0.57451058095879048</v>
      </c>
      <c r="L2754" s="211">
        <v>0.27801627307897891</v>
      </c>
      <c r="M2754" s="211">
        <v>8.976345190711181E-2</v>
      </c>
      <c r="N2754" s="211">
        <v>0.39314222167893287</v>
      </c>
      <c r="O2754" s="211">
        <v>0.68552915512172108</v>
      </c>
      <c r="P2754" s="211">
        <v>7.301207581692247E-2</v>
      </c>
      <c r="Q2754" s="211">
        <v>8.3454355261345745E-2</v>
      </c>
      <c r="R2754" s="211">
        <v>0.40910740858127037</v>
      </c>
      <c r="S2754" s="211">
        <v>0.32205533230979633</v>
      </c>
      <c r="T2754" s="211">
        <v>0.5258273275827523</v>
      </c>
      <c r="U2754" s="211">
        <v>0.39851254605983549</v>
      </c>
      <c r="V2754" s="211">
        <v>0.13782947858417496</v>
      </c>
      <c r="W2754" s="211">
        <v>0.54917666179968549</v>
      </c>
      <c r="X2754" s="211">
        <v>0.2869590860802021</v>
      </c>
      <c r="Y2754" s="211">
        <v>0.68790595083948836</v>
      </c>
      <c r="Z2754" s="211">
        <v>0.1467742975218353</v>
      </c>
      <c r="AA2754" s="212">
        <v>0.11332178663138948</v>
      </c>
    </row>
    <row r="2755" spans="1:27" x14ac:dyDescent="0.35">
      <c r="A2755" s="210" t="s">
        <v>3431</v>
      </c>
      <c r="B2755" s="217">
        <v>174.39970239351081</v>
      </c>
      <c r="C2755" s="211">
        <v>7.2464274058369235E-2</v>
      </c>
      <c r="D2755" s="211">
        <v>0.12491358615463818</v>
      </c>
      <c r="E2755" s="211">
        <v>8.1324107592048125E-2</v>
      </c>
      <c r="F2755" s="211">
        <v>0.10594745954944301</v>
      </c>
      <c r="G2755" s="211">
        <v>0.11856959618746349</v>
      </c>
      <c r="H2755" s="211">
        <v>0.12188943891859123</v>
      </c>
      <c r="I2755" s="211">
        <v>0.51370173378400974</v>
      </c>
      <c r="J2755" s="211">
        <v>0.46142490971343708</v>
      </c>
      <c r="K2755" s="211">
        <v>0.59765754339845245</v>
      </c>
      <c r="L2755" s="211">
        <v>0.2838867702010005</v>
      </c>
      <c r="M2755" s="211">
        <v>0.11392026726609053</v>
      </c>
      <c r="N2755" s="211">
        <v>0.49828363491349836</v>
      </c>
      <c r="O2755" s="211">
        <v>0.68813407092981504</v>
      </c>
      <c r="P2755" s="211">
        <v>7.3382303691481895E-2</v>
      </c>
      <c r="Q2755" s="211">
        <v>0.10229239668015906</v>
      </c>
      <c r="R2755" s="211">
        <v>0.4391085023980798</v>
      </c>
      <c r="S2755" s="211">
        <v>0.30319440911267015</v>
      </c>
      <c r="T2755" s="211">
        <v>0.54273311904438815</v>
      </c>
      <c r="U2755" s="211">
        <v>0.40179981950465138</v>
      </c>
      <c r="V2755" s="211">
        <v>0.15148789580892766</v>
      </c>
      <c r="W2755" s="211">
        <v>0.49983499829765587</v>
      </c>
      <c r="X2755" s="211">
        <v>0.34469380450088638</v>
      </c>
      <c r="Y2755" s="211">
        <v>0.66663231595346217</v>
      </c>
      <c r="Z2755" s="211">
        <v>0.14031450722248812</v>
      </c>
      <c r="AA2755" s="212">
        <v>0.12381091091529396</v>
      </c>
    </row>
    <row r="2756" spans="1:27" x14ac:dyDescent="0.35">
      <c r="A2756" s="210" t="s">
        <v>3432</v>
      </c>
      <c r="B2756" s="217">
        <v>138.99738313130555</v>
      </c>
      <c r="C2756" s="211">
        <v>6.6343802685590203E-2</v>
      </c>
      <c r="D2756" s="211">
        <v>0.1287770987253985</v>
      </c>
      <c r="E2756" s="211">
        <v>7.2262760802109693E-2</v>
      </c>
      <c r="F2756" s="211">
        <v>9.7837158726287524E-2</v>
      </c>
      <c r="G2756" s="211">
        <v>0.11900009677926372</v>
      </c>
      <c r="H2756" s="211">
        <v>0.12176906432422852</v>
      </c>
      <c r="I2756" s="211">
        <v>0.40470773179824338</v>
      </c>
      <c r="J2756" s="211">
        <v>0.45929966511044668</v>
      </c>
      <c r="K2756" s="211">
        <v>0.58952453988567</v>
      </c>
      <c r="L2756" s="211">
        <v>0.27767907168671574</v>
      </c>
      <c r="M2756" s="211">
        <v>9.7400711681298976E-2</v>
      </c>
      <c r="N2756" s="211">
        <v>0.44224308671646351</v>
      </c>
      <c r="O2756" s="211">
        <v>0.73618689859391129</v>
      </c>
      <c r="P2756" s="211">
        <v>6.6912890967483485E-2</v>
      </c>
      <c r="Q2756" s="211">
        <v>9.3488762833316544E-2</v>
      </c>
      <c r="R2756" s="211">
        <v>0.39807960994952662</v>
      </c>
      <c r="S2756" s="211">
        <v>0.30150202776859281</v>
      </c>
      <c r="T2756" s="211">
        <v>0.58773978298577445</v>
      </c>
      <c r="U2756" s="211">
        <v>0.374008700680728</v>
      </c>
      <c r="V2756" s="211">
        <v>0.12208878256289427</v>
      </c>
      <c r="W2756" s="211">
        <v>0.55964957571642671</v>
      </c>
      <c r="X2756" s="211">
        <v>0.34493578380753209</v>
      </c>
      <c r="Y2756" s="211">
        <v>0.60337956837021289</v>
      </c>
      <c r="Z2756" s="211">
        <v>0.14245142295218507</v>
      </c>
      <c r="AA2756" s="212">
        <v>0.11698833179283684</v>
      </c>
    </row>
    <row r="2757" spans="1:27" x14ac:dyDescent="0.35">
      <c r="A2757" s="210" t="s">
        <v>3433</v>
      </c>
      <c r="B2757" s="217">
        <v>126.45206180466583</v>
      </c>
      <c r="C2757" s="211">
        <v>6.2304403239917011E-2</v>
      </c>
      <c r="D2757" s="211">
        <v>0.12407830192471116</v>
      </c>
      <c r="E2757" s="211">
        <v>8.0735345127874558E-2</v>
      </c>
      <c r="F2757" s="211">
        <v>0.11487798243623946</v>
      </c>
      <c r="G2757" s="211">
        <v>0.11756509235652338</v>
      </c>
      <c r="H2757" s="211">
        <v>0.11505022353555978</v>
      </c>
      <c r="I2757" s="211">
        <v>0.4850040825753873</v>
      </c>
      <c r="J2757" s="211">
        <v>0.46863211090758733</v>
      </c>
      <c r="K2757" s="211">
        <v>0.56613806561112823</v>
      </c>
      <c r="L2757" s="211">
        <v>0.2812720265311337</v>
      </c>
      <c r="M2757" s="211">
        <v>8.4325504616008101E-2</v>
      </c>
      <c r="N2757" s="211">
        <v>0.39994345028761208</v>
      </c>
      <c r="O2757" s="211">
        <v>0.72390588624853436</v>
      </c>
      <c r="P2757" s="211">
        <v>6.8005185298582849E-2</v>
      </c>
      <c r="Q2757" s="211">
        <v>0.11788796085675532</v>
      </c>
      <c r="R2757" s="211">
        <v>0.43559890686647851</v>
      </c>
      <c r="S2757" s="211">
        <v>0.37796388832491584</v>
      </c>
      <c r="T2757" s="211">
        <v>0.501776818624594</v>
      </c>
      <c r="U2757" s="211">
        <v>0.44380583213491159</v>
      </c>
      <c r="V2757" s="211">
        <v>0.10848757548020359</v>
      </c>
      <c r="W2757" s="211">
        <v>0.54636044263690331</v>
      </c>
      <c r="X2757" s="211">
        <v>0.31552226740027067</v>
      </c>
      <c r="Y2757" s="211">
        <v>0.66510667262096113</v>
      </c>
      <c r="Z2757" s="211">
        <v>0.1472045912398684</v>
      </c>
      <c r="AA2757" s="212">
        <v>0.12740817950921141</v>
      </c>
    </row>
    <row r="2758" spans="1:27" x14ac:dyDescent="0.35">
      <c r="A2758" s="210" t="s">
        <v>3434</v>
      </c>
      <c r="B2758" s="217">
        <v>143.24322720406568</v>
      </c>
      <c r="C2758" s="211">
        <v>8.4294096358580095E-2</v>
      </c>
      <c r="D2758" s="211">
        <v>0.12513895598086416</v>
      </c>
      <c r="E2758" s="211">
        <v>8.156998154001821E-2</v>
      </c>
      <c r="F2758" s="211">
        <v>9.5031583521751478E-2</v>
      </c>
      <c r="G2758" s="211">
        <v>0.11902362588015031</v>
      </c>
      <c r="H2758" s="211">
        <v>0.11027459233378804</v>
      </c>
      <c r="I2758" s="211">
        <v>0.4717926247396913</v>
      </c>
      <c r="J2758" s="211">
        <v>0.42083042564597378</v>
      </c>
      <c r="K2758" s="211">
        <v>0.62073263164434622</v>
      </c>
      <c r="L2758" s="211">
        <v>0.27136935924793831</v>
      </c>
      <c r="M2758" s="211">
        <v>0.11025677065240119</v>
      </c>
      <c r="N2758" s="211">
        <v>0.45421386146871701</v>
      </c>
      <c r="O2758" s="211">
        <v>0.57408812086924765</v>
      </c>
      <c r="P2758" s="211">
        <v>6.2450701094663733E-2</v>
      </c>
      <c r="Q2758" s="211">
        <v>6.9125765319317481E-2</v>
      </c>
      <c r="R2758" s="211">
        <v>0.43066842019902801</v>
      </c>
      <c r="S2758" s="211">
        <v>0.34718310568403615</v>
      </c>
      <c r="T2758" s="211">
        <v>0.55392473024224609</v>
      </c>
      <c r="U2758" s="211">
        <v>0.43316624903224948</v>
      </c>
      <c r="V2758" s="211">
        <v>0.11633705122758957</v>
      </c>
      <c r="W2758" s="211">
        <v>0.52129147953409161</v>
      </c>
      <c r="X2758" s="211">
        <v>0.29460852795881737</v>
      </c>
      <c r="Y2758" s="211">
        <v>0.65999817226777036</v>
      </c>
      <c r="Z2758" s="211">
        <v>0.14292952464931363</v>
      </c>
      <c r="AA2758" s="212">
        <v>0.12076383170160096</v>
      </c>
    </row>
    <row r="2759" spans="1:27" x14ac:dyDescent="0.35">
      <c r="A2759" s="210" t="s">
        <v>3435</v>
      </c>
      <c r="B2759" s="217">
        <v>140.57726598441761</v>
      </c>
      <c r="C2759" s="211">
        <v>5.1356320429142649E-2</v>
      </c>
      <c r="D2759" s="211">
        <v>0.13073154889970265</v>
      </c>
      <c r="E2759" s="211">
        <v>7.2158582204079044E-2</v>
      </c>
      <c r="F2759" s="211">
        <v>0.11080436464810284</v>
      </c>
      <c r="G2759" s="211">
        <v>0.12017486806479429</v>
      </c>
      <c r="H2759" s="211">
        <v>0.12026697350673579</v>
      </c>
      <c r="I2759" s="211">
        <v>0.43026139677333841</v>
      </c>
      <c r="J2759" s="211">
        <v>0.42297827417279577</v>
      </c>
      <c r="K2759" s="211">
        <v>0.54503087503023051</v>
      </c>
      <c r="L2759" s="211">
        <v>0.2793586131239581</v>
      </c>
      <c r="M2759" s="211">
        <v>0.10371839573484952</v>
      </c>
      <c r="N2759" s="211">
        <v>0.34972751340187286</v>
      </c>
      <c r="O2759" s="211">
        <v>0.72052209879751827</v>
      </c>
      <c r="P2759" s="211">
        <v>6.3215263807316333E-2</v>
      </c>
      <c r="Q2759" s="211">
        <v>0.11239538608212063</v>
      </c>
      <c r="R2759" s="211">
        <v>0.43362605527402626</v>
      </c>
      <c r="S2759" s="211">
        <v>0.28972225654467115</v>
      </c>
      <c r="T2759" s="211">
        <v>0.4983138213564921</v>
      </c>
      <c r="U2759" s="211">
        <v>0.37159133091029273</v>
      </c>
      <c r="V2759" s="211">
        <v>0.15879254146434812</v>
      </c>
      <c r="W2759" s="211">
        <v>0.55398863315314761</v>
      </c>
      <c r="X2759" s="211">
        <v>0.33901524420390261</v>
      </c>
      <c r="Y2759" s="211">
        <v>0.67707072905150834</v>
      </c>
      <c r="Z2759" s="211">
        <v>0.14730847872284419</v>
      </c>
      <c r="AA2759" s="212">
        <v>0.11959224861420255</v>
      </c>
    </row>
    <row r="2760" spans="1:27" x14ac:dyDescent="0.35">
      <c r="A2760" s="210" t="s">
        <v>3436</v>
      </c>
      <c r="B2760" s="217">
        <v>174.38996592893119</v>
      </c>
      <c r="C2760" s="211">
        <v>4.9220688031371473E-2</v>
      </c>
      <c r="D2760" s="211">
        <v>0.12309207116097383</v>
      </c>
      <c r="E2760" s="211">
        <v>8.1621470591398446E-2</v>
      </c>
      <c r="F2760" s="211">
        <v>8.7964450228479457E-2</v>
      </c>
      <c r="G2760" s="211">
        <v>0.12330286303941199</v>
      </c>
      <c r="H2760" s="211">
        <v>0.10613602106671066</v>
      </c>
      <c r="I2760" s="211">
        <v>0.4309713163672238</v>
      </c>
      <c r="J2760" s="211">
        <v>0.44716581679022527</v>
      </c>
      <c r="K2760" s="211">
        <v>0.58332093703168886</v>
      </c>
      <c r="L2760" s="211">
        <v>0.27242820275745383</v>
      </c>
      <c r="M2760" s="211">
        <v>0.1096311854330134</v>
      </c>
      <c r="N2760" s="211">
        <v>0.48908362378914494</v>
      </c>
      <c r="O2760" s="211">
        <v>0.75586009375048757</v>
      </c>
      <c r="P2760" s="211">
        <v>6.9486005376375379E-2</v>
      </c>
      <c r="Q2760" s="211">
        <v>7.9560181216644599E-2</v>
      </c>
      <c r="R2760" s="211">
        <v>0.44694041329599349</v>
      </c>
      <c r="S2760" s="211">
        <v>0.27569646617158328</v>
      </c>
      <c r="T2760" s="211">
        <v>0.55726715058130127</v>
      </c>
      <c r="U2760" s="211">
        <v>0.43093678234296046</v>
      </c>
      <c r="V2760" s="211">
        <v>0.14713467359869409</v>
      </c>
      <c r="W2760" s="211">
        <v>0.56717353958261185</v>
      </c>
      <c r="X2760" s="211">
        <v>0.31158099637272091</v>
      </c>
      <c r="Y2760" s="211">
        <v>0.68209947300275975</v>
      </c>
      <c r="Z2760" s="211">
        <v>0.14681655043313238</v>
      </c>
      <c r="AA2760" s="212">
        <v>0.11977610620738913</v>
      </c>
    </row>
    <row r="2761" spans="1:27" x14ac:dyDescent="0.35">
      <c r="A2761" s="210" t="s">
        <v>3437</v>
      </c>
      <c r="B2761" s="217">
        <v>122.19223206370037</v>
      </c>
      <c r="C2761" s="211">
        <v>6.1059686561447488E-2</v>
      </c>
      <c r="D2761" s="211">
        <v>0.12815932074585307</v>
      </c>
      <c r="E2761" s="211">
        <v>8.1648405426449383E-2</v>
      </c>
      <c r="F2761" s="211">
        <v>0.11141310798664267</v>
      </c>
      <c r="G2761" s="211">
        <v>0.11580662581609077</v>
      </c>
      <c r="H2761" s="211">
        <v>0.10689494616170524</v>
      </c>
      <c r="I2761" s="211">
        <v>0.53532759642336769</v>
      </c>
      <c r="J2761" s="211">
        <v>0.40119382904327061</v>
      </c>
      <c r="K2761" s="211">
        <v>0.55948684040525609</v>
      </c>
      <c r="L2761" s="211">
        <v>0.27321953725202519</v>
      </c>
      <c r="M2761" s="211">
        <v>8.8362181575323398E-2</v>
      </c>
      <c r="N2761" s="211">
        <v>0.41454411468777858</v>
      </c>
      <c r="O2761" s="211">
        <v>0.65916957500750273</v>
      </c>
      <c r="P2761" s="211">
        <v>7.3314206348750979E-2</v>
      </c>
      <c r="Q2761" s="211">
        <v>0.12842650182697593</v>
      </c>
      <c r="R2761" s="211">
        <v>0.43215770464722603</v>
      </c>
      <c r="S2761" s="211">
        <v>0.28656834275867588</v>
      </c>
      <c r="T2761" s="211">
        <v>0.5060285108807645</v>
      </c>
      <c r="U2761" s="211">
        <v>0.45936259936518981</v>
      </c>
      <c r="V2761" s="211">
        <v>5.5217396662899321E-2</v>
      </c>
      <c r="W2761" s="211">
        <v>0.62951989997777968</v>
      </c>
      <c r="X2761" s="211">
        <v>0.26525408600866618</v>
      </c>
      <c r="Y2761" s="211">
        <v>0.69083535185325751</v>
      </c>
      <c r="Z2761" s="211">
        <v>0.14730044082233518</v>
      </c>
      <c r="AA2761" s="212">
        <v>0.12117634859170559</v>
      </c>
    </row>
    <row r="2762" spans="1:27" x14ac:dyDescent="0.35">
      <c r="A2762" s="210" t="s">
        <v>3438</v>
      </c>
      <c r="B2762" s="217">
        <v>154.96311228877587</v>
      </c>
      <c r="C2762" s="211">
        <v>6.4932335676776379E-2</v>
      </c>
      <c r="D2762" s="211">
        <v>0.12262905698138023</v>
      </c>
      <c r="E2762" s="211">
        <v>6.8063988840088741E-2</v>
      </c>
      <c r="F2762" s="211">
        <v>9.468480446312931E-2</v>
      </c>
      <c r="G2762" s="211">
        <v>0.11731073508226324</v>
      </c>
      <c r="H2762" s="211">
        <v>0.11569331559554835</v>
      </c>
      <c r="I2762" s="211">
        <v>0.42951913287400667</v>
      </c>
      <c r="J2762" s="211">
        <v>0.40004823548542512</v>
      </c>
      <c r="K2762" s="211">
        <v>0.63282463171786651</v>
      </c>
      <c r="L2762" s="211">
        <v>0.27818251469605487</v>
      </c>
      <c r="M2762" s="211">
        <v>9.4223360570626996E-2</v>
      </c>
      <c r="N2762" s="211">
        <v>0.43427469365087923</v>
      </c>
      <c r="O2762" s="211">
        <v>0.78559532082495931</v>
      </c>
      <c r="P2762" s="211">
        <v>7.0011548415767982E-2</v>
      </c>
      <c r="Q2762" s="211">
        <v>5.1999491631501901E-2</v>
      </c>
      <c r="R2762" s="211">
        <v>0.4085788222567267</v>
      </c>
      <c r="S2762" s="211">
        <v>0.39071228892374571</v>
      </c>
      <c r="T2762" s="211">
        <v>0.61808949126534696</v>
      </c>
      <c r="U2762" s="211">
        <v>0.39240112605018729</v>
      </c>
      <c r="V2762" s="211">
        <v>0.12976443304896501</v>
      </c>
      <c r="W2762" s="211">
        <v>0.54440946965303205</v>
      </c>
      <c r="X2762" s="211">
        <v>0.3142206668859584</v>
      </c>
      <c r="Y2762" s="211">
        <v>0.73921850281885004</v>
      </c>
      <c r="Z2762" s="211">
        <v>0.14981776096604632</v>
      </c>
      <c r="AA2762" s="212">
        <v>0.11945197871456903</v>
      </c>
    </row>
    <row r="2763" spans="1:27" x14ac:dyDescent="0.35">
      <c r="A2763" s="210" t="s">
        <v>3439</v>
      </c>
      <c r="B2763" s="217">
        <v>157.12369925830342</v>
      </c>
      <c r="C2763" s="211">
        <v>6.2392914450757259E-2</v>
      </c>
      <c r="D2763" s="211">
        <v>0.12153603928781587</v>
      </c>
      <c r="E2763" s="211">
        <v>7.932816784220259E-2</v>
      </c>
      <c r="F2763" s="211">
        <v>9.215760907962034E-2</v>
      </c>
      <c r="G2763" s="211">
        <v>0.124330902661847</v>
      </c>
      <c r="H2763" s="211">
        <v>0.12474748390775488</v>
      </c>
      <c r="I2763" s="211">
        <v>0.51133428165364292</v>
      </c>
      <c r="J2763" s="211">
        <v>0.43053930332425838</v>
      </c>
      <c r="K2763" s="211">
        <v>0.57757699476653312</v>
      </c>
      <c r="L2763" s="211">
        <v>0.2832910046314876</v>
      </c>
      <c r="M2763" s="211">
        <v>0.10757240924688055</v>
      </c>
      <c r="N2763" s="211">
        <v>0.56570151879041486</v>
      </c>
      <c r="O2763" s="211">
        <v>0.57444928396319561</v>
      </c>
      <c r="P2763" s="211">
        <v>6.8575320148304655E-2</v>
      </c>
      <c r="Q2763" s="211">
        <v>4.7767401561378882E-2</v>
      </c>
      <c r="R2763" s="211">
        <v>0.44502370790488283</v>
      </c>
      <c r="S2763" s="211">
        <v>0.34321981163039139</v>
      </c>
      <c r="T2763" s="211">
        <v>0.53720436304465413</v>
      </c>
      <c r="U2763" s="211">
        <v>0.44181434690639187</v>
      </c>
      <c r="V2763" s="211">
        <v>0.14174031236960036</v>
      </c>
      <c r="W2763" s="211">
        <v>0.63804733388502088</v>
      </c>
      <c r="X2763" s="211">
        <v>0.28543171590368527</v>
      </c>
      <c r="Y2763" s="211">
        <v>0.65409589300345006</v>
      </c>
      <c r="Z2763" s="211">
        <v>0.14766954185289619</v>
      </c>
      <c r="AA2763" s="212">
        <v>0.1222907988731195</v>
      </c>
    </row>
    <row r="2764" spans="1:27" x14ac:dyDescent="0.35">
      <c r="A2764" s="210" t="s">
        <v>3440</v>
      </c>
      <c r="B2764" s="217">
        <v>168.08232558097467</v>
      </c>
      <c r="C2764" s="211">
        <v>5.7107466023026507E-2</v>
      </c>
      <c r="D2764" s="211">
        <v>0.12616941724824141</v>
      </c>
      <c r="E2764" s="211">
        <v>8.1138153165553506E-2</v>
      </c>
      <c r="F2764" s="211">
        <v>9.305216082368456E-2</v>
      </c>
      <c r="G2764" s="211">
        <v>0.12099016626264489</v>
      </c>
      <c r="H2764" s="211">
        <v>0.12705344416077644</v>
      </c>
      <c r="I2764" s="211">
        <v>0.49641210262677227</v>
      </c>
      <c r="J2764" s="211">
        <v>0.45204680343486875</v>
      </c>
      <c r="K2764" s="211">
        <v>0.60776142131936828</v>
      </c>
      <c r="L2764" s="211">
        <v>0.27602331692515808</v>
      </c>
      <c r="M2764" s="211">
        <v>0.10172191574441067</v>
      </c>
      <c r="N2764" s="211">
        <v>0.53071224675989426</v>
      </c>
      <c r="O2764" s="211">
        <v>0.59087341383840086</v>
      </c>
      <c r="P2764" s="211">
        <v>6.459415030504663E-2</v>
      </c>
      <c r="Q2764" s="211">
        <v>8.2698033096632859E-2</v>
      </c>
      <c r="R2764" s="211">
        <v>0.45514632103520036</v>
      </c>
      <c r="S2764" s="211">
        <v>0.34103773911309226</v>
      </c>
      <c r="T2764" s="211">
        <v>0.56863122859139004</v>
      </c>
      <c r="U2764" s="211">
        <v>0.43948785764706977</v>
      </c>
      <c r="V2764" s="211">
        <v>0.16299434392819453</v>
      </c>
      <c r="W2764" s="211">
        <v>0.60118471837056253</v>
      </c>
      <c r="X2764" s="211">
        <v>0.39526169116181353</v>
      </c>
      <c r="Y2764" s="211">
        <v>0.70046333582935716</v>
      </c>
      <c r="Z2764" s="211">
        <v>0.14593402570111352</v>
      </c>
      <c r="AA2764" s="212">
        <v>0.12210163499570259</v>
      </c>
    </row>
    <row r="2765" spans="1:27" x14ac:dyDescent="0.35">
      <c r="A2765" s="210" t="s">
        <v>3441</v>
      </c>
      <c r="B2765" s="217">
        <v>144.44059332363867</v>
      </c>
      <c r="C2765" s="211">
        <v>5.5693788307414033E-2</v>
      </c>
      <c r="D2765" s="211">
        <v>0.12614522137264852</v>
      </c>
      <c r="E2765" s="211">
        <v>7.4694692075869748E-2</v>
      </c>
      <c r="F2765" s="211">
        <v>8.2345149496184974E-2</v>
      </c>
      <c r="G2765" s="211">
        <v>0.12491295227235599</v>
      </c>
      <c r="H2765" s="211">
        <v>0.11955904898828842</v>
      </c>
      <c r="I2765" s="211">
        <v>0.47740314749735518</v>
      </c>
      <c r="J2765" s="211">
        <v>0.4248697320560455</v>
      </c>
      <c r="K2765" s="211">
        <v>0.58869743259236351</v>
      </c>
      <c r="L2765" s="211">
        <v>0.27064832413900264</v>
      </c>
      <c r="M2765" s="211">
        <v>0.11292076251038419</v>
      </c>
      <c r="N2765" s="211">
        <v>0.38627679749446769</v>
      </c>
      <c r="O2765" s="211">
        <v>0.73218451335813506</v>
      </c>
      <c r="P2765" s="211">
        <v>7.0775221259428922E-2</v>
      </c>
      <c r="Q2765" s="211">
        <v>9.0416291977749697E-2</v>
      </c>
      <c r="R2765" s="211">
        <v>0.46732817527081622</v>
      </c>
      <c r="S2765" s="211">
        <v>0.36202118059207733</v>
      </c>
      <c r="T2765" s="211">
        <v>0.59228218142652034</v>
      </c>
      <c r="U2765" s="211">
        <v>0.47614502894855987</v>
      </c>
      <c r="V2765" s="211">
        <v>9.2227548892440114E-2</v>
      </c>
      <c r="W2765" s="211">
        <v>0.56313522462501575</v>
      </c>
      <c r="X2765" s="211">
        <v>0.40132368865788554</v>
      </c>
      <c r="Y2765" s="211">
        <v>0.63636106721110552</v>
      </c>
      <c r="Z2765" s="211">
        <v>0.14849549405967241</v>
      </c>
      <c r="AA2765" s="212">
        <v>0.12192511684574615</v>
      </c>
    </row>
    <row r="2766" spans="1:27" x14ac:dyDescent="0.35">
      <c r="A2766" s="210" t="s">
        <v>3442</v>
      </c>
      <c r="B2766" s="217">
        <v>131.66575745935884</v>
      </c>
      <c r="C2766" s="211">
        <v>6.1840681627505313E-2</v>
      </c>
      <c r="D2766" s="211">
        <v>0.12454702054028477</v>
      </c>
      <c r="E2766" s="211">
        <v>7.5014852153329564E-2</v>
      </c>
      <c r="F2766" s="211">
        <v>9.9784901587885805E-2</v>
      </c>
      <c r="G2766" s="211">
        <v>0.12228668233132312</v>
      </c>
      <c r="H2766" s="211">
        <v>0.12272374359297754</v>
      </c>
      <c r="I2766" s="211">
        <v>0.4467771002815622</v>
      </c>
      <c r="J2766" s="211">
        <v>0.41300273800135523</v>
      </c>
      <c r="K2766" s="211">
        <v>0.62007674996231721</v>
      </c>
      <c r="L2766" s="211">
        <v>0.27387733938972164</v>
      </c>
      <c r="M2766" s="211">
        <v>9.2179049288417705E-2</v>
      </c>
      <c r="N2766" s="211">
        <v>0.39835997967401859</v>
      </c>
      <c r="O2766" s="211">
        <v>0.70814048065496926</v>
      </c>
      <c r="P2766" s="211">
        <v>7.2439344830380434E-2</v>
      </c>
      <c r="Q2766" s="211">
        <v>0.12280093776195825</v>
      </c>
      <c r="R2766" s="211">
        <v>0.4528915400339924</v>
      </c>
      <c r="S2766" s="211">
        <v>0.30651589780282518</v>
      </c>
      <c r="T2766" s="211">
        <v>0.61522171512043988</v>
      </c>
      <c r="U2766" s="211">
        <v>0.43987919140077125</v>
      </c>
      <c r="V2766" s="211">
        <v>5.4790239397384075E-2</v>
      </c>
      <c r="W2766" s="211">
        <v>0.53178766218272</v>
      </c>
      <c r="X2766" s="211">
        <v>0.39354594002348969</v>
      </c>
      <c r="Y2766" s="211">
        <v>0.62299150157122463</v>
      </c>
      <c r="Z2766" s="211">
        <v>0.14683987991501787</v>
      </c>
      <c r="AA2766" s="212">
        <v>0.11381992249226852</v>
      </c>
    </row>
    <row r="2767" spans="1:27" x14ac:dyDescent="0.35">
      <c r="A2767" s="210" t="s">
        <v>3443</v>
      </c>
      <c r="B2767" s="217">
        <v>169.47430982622276</v>
      </c>
      <c r="C2767" s="211">
        <v>7.3752853702684917E-2</v>
      </c>
      <c r="D2767" s="211">
        <v>0.12368022504494994</v>
      </c>
      <c r="E2767" s="211">
        <v>7.8599453135044253E-2</v>
      </c>
      <c r="F2767" s="211">
        <v>6.9222509248003633E-2</v>
      </c>
      <c r="G2767" s="211">
        <v>0.12082433892030514</v>
      </c>
      <c r="H2767" s="211">
        <v>0.11115570265887113</v>
      </c>
      <c r="I2767" s="211">
        <v>0.52873272591046216</v>
      </c>
      <c r="J2767" s="211">
        <v>0.4270160442912368</v>
      </c>
      <c r="K2767" s="211">
        <v>0.56472855386742349</v>
      </c>
      <c r="L2767" s="211">
        <v>0.27363954037166111</v>
      </c>
      <c r="M2767" s="211">
        <v>8.2224649099620711E-2</v>
      </c>
      <c r="N2767" s="211">
        <v>0.42617153226459342</v>
      </c>
      <c r="O2767" s="211">
        <v>0.77069621664643884</v>
      </c>
      <c r="P2767" s="211">
        <v>7.3758025395742124E-2</v>
      </c>
      <c r="Q2767" s="211">
        <v>9.6593356567929597E-2</v>
      </c>
      <c r="R2767" s="211">
        <v>0.43533067153966204</v>
      </c>
      <c r="S2767" s="211">
        <v>0.34524014727127084</v>
      </c>
      <c r="T2767" s="211">
        <v>0.6323950629295011</v>
      </c>
      <c r="U2767" s="211">
        <v>0.46816447192541161</v>
      </c>
      <c r="V2767" s="211">
        <v>0.15145204884419133</v>
      </c>
      <c r="W2767" s="211">
        <v>0.49991077632323638</v>
      </c>
      <c r="X2767" s="211">
        <v>0.36891456397629641</v>
      </c>
      <c r="Y2767" s="211">
        <v>0.6732871103744682</v>
      </c>
      <c r="Z2767" s="211">
        <v>0.14734511355625621</v>
      </c>
      <c r="AA2767" s="212">
        <v>0.12054459175252789</v>
      </c>
    </row>
    <row r="2768" spans="1:27" x14ac:dyDescent="0.35">
      <c r="A2768" s="210" t="s">
        <v>3444</v>
      </c>
      <c r="B2768" s="217">
        <v>152.61231563859278</v>
      </c>
      <c r="C2768" s="211">
        <v>6.0861890147701145E-2</v>
      </c>
      <c r="D2768" s="211">
        <v>0.12572698082395939</v>
      </c>
      <c r="E2768" s="211">
        <v>8.2691328783503243E-2</v>
      </c>
      <c r="F2768" s="211">
        <v>0.10006560926424646</v>
      </c>
      <c r="G2768" s="211">
        <v>0.12414560750621877</v>
      </c>
      <c r="H2768" s="211">
        <v>0.1228700689890041</v>
      </c>
      <c r="I2768" s="211">
        <v>0.5273896752960372</v>
      </c>
      <c r="J2768" s="211">
        <v>0.44873913099297674</v>
      </c>
      <c r="K2768" s="211">
        <v>0.623464526246443</v>
      </c>
      <c r="L2768" s="211">
        <v>0.26946944423797425</v>
      </c>
      <c r="M2768" s="211">
        <v>9.7431287446649903E-2</v>
      </c>
      <c r="N2768" s="211">
        <v>0.54073132048596673</v>
      </c>
      <c r="O2768" s="211">
        <v>0.67966206635756177</v>
      </c>
      <c r="P2768" s="211">
        <v>6.7317942498566249E-2</v>
      </c>
      <c r="Q2768" s="211">
        <v>0.10708102414909941</v>
      </c>
      <c r="R2768" s="211">
        <v>0.37179069926097846</v>
      </c>
      <c r="S2768" s="211">
        <v>0.27787976133590464</v>
      </c>
      <c r="T2768" s="211">
        <v>0.55466296008762517</v>
      </c>
      <c r="U2768" s="211">
        <v>0.48980064299694914</v>
      </c>
      <c r="V2768" s="211">
        <v>8.7615549941585005E-2</v>
      </c>
      <c r="W2768" s="211">
        <v>0.57694797950250631</v>
      </c>
      <c r="X2768" s="211">
        <v>0.33115266325559134</v>
      </c>
      <c r="Y2768" s="211">
        <v>0.72398528590913069</v>
      </c>
      <c r="Z2768" s="211">
        <v>0.14735489274547078</v>
      </c>
      <c r="AA2768" s="212">
        <v>0.11882869596020917</v>
      </c>
    </row>
    <row r="2769" spans="1:27" x14ac:dyDescent="0.35">
      <c r="A2769" s="210" t="s">
        <v>3445</v>
      </c>
      <c r="B2769" s="217">
        <v>112.25748624171814</v>
      </c>
      <c r="C2769" s="211">
        <v>7.9800747463380922E-2</v>
      </c>
      <c r="D2769" s="211">
        <v>0.1241581708855171</v>
      </c>
      <c r="E2769" s="211">
        <v>7.217485091575504E-2</v>
      </c>
      <c r="F2769" s="211">
        <v>8.6867003848075316E-2</v>
      </c>
      <c r="G2769" s="211">
        <v>0.1244367992799623</v>
      </c>
      <c r="H2769" s="211">
        <v>0.12337563463259416</v>
      </c>
      <c r="I2769" s="211">
        <v>0.48351867290660566</v>
      </c>
      <c r="J2769" s="211">
        <v>0.43522148498493013</v>
      </c>
      <c r="K2769" s="211">
        <v>0.62846755329446413</v>
      </c>
      <c r="L2769" s="211">
        <v>0.27675185159184407</v>
      </c>
      <c r="M2769" s="211">
        <v>9.2163911321863787E-2</v>
      </c>
      <c r="N2769" s="211">
        <v>0.47529963145008669</v>
      </c>
      <c r="O2769" s="211">
        <v>0.57606668318317766</v>
      </c>
      <c r="P2769" s="211">
        <v>6.5052857843228118E-2</v>
      </c>
      <c r="Q2769" s="211">
        <v>0.13693325666633602</v>
      </c>
      <c r="R2769" s="211">
        <v>0.47012896538468385</v>
      </c>
      <c r="S2769" s="211">
        <v>0.33266709685539075</v>
      </c>
      <c r="T2769" s="211">
        <v>0.55563618343111776</v>
      </c>
      <c r="U2769" s="211">
        <v>0.35848886968254923</v>
      </c>
      <c r="V2769" s="211">
        <v>6.1028142943115676E-2</v>
      </c>
      <c r="W2769" s="211">
        <v>0.60758794028637919</v>
      </c>
      <c r="X2769" s="211">
        <v>0.38954348908373942</v>
      </c>
      <c r="Y2769" s="211">
        <v>0.60444432060213849</v>
      </c>
      <c r="Z2769" s="211">
        <v>0.14846180412918397</v>
      </c>
      <c r="AA2769" s="212">
        <v>0.11879191845028446</v>
      </c>
    </row>
    <row r="2770" spans="1:27" x14ac:dyDescent="0.35">
      <c r="A2770" s="210" t="s">
        <v>3446</v>
      </c>
      <c r="B2770" s="217">
        <v>144.42813891728633</v>
      </c>
      <c r="C2770" s="211">
        <v>7.6133371513878251E-2</v>
      </c>
      <c r="D2770" s="211">
        <v>0.12490079382510524</v>
      </c>
      <c r="E2770" s="211">
        <v>7.1887486234367415E-2</v>
      </c>
      <c r="F2770" s="211">
        <v>9.791650593443571E-2</v>
      </c>
      <c r="G2770" s="211">
        <v>0.12337309013952963</v>
      </c>
      <c r="H2770" s="211">
        <v>0.12641324146399976</v>
      </c>
      <c r="I2770" s="211">
        <v>0.49256095284879453</v>
      </c>
      <c r="J2770" s="211">
        <v>0.4257751960742362</v>
      </c>
      <c r="K2770" s="211">
        <v>0.61484428403705493</v>
      </c>
      <c r="L2770" s="211">
        <v>0.27112269980276676</v>
      </c>
      <c r="M2770" s="211">
        <v>0.10629248944367227</v>
      </c>
      <c r="N2770" s="211">
        <v>0.47407426324504809</v>
      </c>
      <c r="O2770" s="211">
        <v>0.77189840632557205</v>
      </c>
      <c r="P2770" s="211">
        <v>7.2431251849401523E-2</v>
      </c>
      <c r="Q2770" s="211">
        <v>7.6931318689221817E-2</v>
      </c>
      <c r="R2770" s="211">
        <v>0.4911116213866224</v>
      </c>
      <c r="S2770" s="211">
        <v>0.31504776776963317</v>
      </c>
      <c r="T2770" s="211">
        <v>0.47972012802762581</v>
      </c>
      <c r="U2770" s="211">
        <v>0.54222122892224789</v>
      </c>
      <c r="V2770" s="211">
        <v>5.4761954413621909E-2</v>
      </c>
      <c r="W2770" s="211">
        <v>0.60587469308442454</v>
      </c>
      <c r="X2770" s="211">
        <v>0.42592774919093024</v>
      </c>
      <c r="Y2770" s="211">
        <v>0.60602244497609348</v>
      </c>
      <c r="Z2770" s="211">
        <v>0.14752882816557414</v>
      </c>
      <c r="AA2770" s="212">
        <v>0.11250053909020392</v>
      </c>
    </row>
    <row r="2771" spans="1:27" x14ac:dyDescent="0.35">
      <c r="A2771" s="210" t="s">
        <v>3447</v>
      </c>
      <c r="B2771" s="217">
        <v>124.77810782981362</v>
      </c>
      <c r="C2771" s="211">
        <v>5.110966116286654E-2</v>
      </c>
      <c r="D2771" s="211">
        <v>0.12702274828663576</v>
      </c>
      <c r="E2771" s="211">
        <v>7.4157909750745168E-2</v>
      </c>
      <c r="F2771" s="211">
        <v>0.10372792110411638</v>
      </c>
      <c r="G2771" s="211">
        <v>0.1160371198990694</v>
      </c>
      <c r="H2771" s="211">
        <v>0.10502350874626924</v>
      </c>
      <c r="I2771" s="211">
        <v>0.52525949519391624</v>
      </c>
      <c r="J2771" s="211">
        <v>0.46269761203517179</v>
      </c>
      <c r="K2771" s="211">
        <v>0.63044873581338401</v>
      </c>
      <c r="L2771" s="211">
        <v>0.27304645568838948</v>
      </c>
      <c r="M2771" s="211">
        <v>0.11639635582572765</v>
      </c>
      <c r="N2771" s="211">
        <v>0.40434548750907118</v>
      </c>
      <c r="O2771" s="211">
        <v>0.76425793565836408</v>
      </c>
      <c r="P2771" s="211">
        <v>6.9578820281897366E-2</v>
      </c>
      <c r="Q2771" s="211">
        <v>0.13611831079952008</v>
      </c>
      <c r="R2771" s="211">
        <v>0.41399470356960844</v>
      </c>
      <c r="S2771" s="211">
        <v>0.37466730826545258</v>
      </c>
      <c r="T2771" s="211">
        <v>0.48939928244018466</v>
      </c>
      <c r="U2771" s="211">
        <v>0.37855291912109806</v>
      </c>
      <c r="V2771" s="211">
        <v>6.8923553603328441E-2</v>
      </c>
      <c r="W2771" s="211">
        <v>0.59108047354306492</v>
      </c>
      <c r="X2771" s="211">
        <v>0.27891808071751789</v>
      </c>
      <c r="Y2771" s="211">
        <v>0.65141347764762147</v>
      </c>
      <c r="Z2771" s="211">
        <v>0.14581538338408429</v>
      </c>
      <c r="AA2771" s="212">
        <v>0.12392191036949216</v>
      </c>
    </row>
    <row r="2772" spans="1:27" x14ac:dyDescent="0.35">
      <c r="A2772" s="210" t="s">
        <v>3448</v>
      </c>
      <c r="B2772" s="217">
        <v>179.39336693296679</v>
      </c>
      <c r="C2772" s="211">
        <v>5.5590392727592912E-2</v>
      </c>
      <c r="D2772" s="211">
        <v>0.12617160672764016</v>
      </c>
      <c r="E2772" s="211">
        <v>6.9607651348704433E-2</v>
      </c>
      <c r="F2772" s="211">
        <v>9.8044357743144128E-2</v>
      </c>
      <c r="G2772" s="211">
        <v>0.11778307422293938</v>
      </c>
      <c r="H2772" s="211">
        <v>0.12325146143209038</v>
      </c>
      <c r="I2772" s="211">
        <v>0.47446407694630705</v>
      </c>
      <c r="J2772" s="211">
        <v>0.4443124643297342</v>
      </c>
      <c r="K2772" s="211">
        <v>0.64635639258523891</v>
      </c>
      <c r="L2772" s="211">
        <v>0.26768239497536928</v>
      </c>
      <c r="M2772" s="211">
        <v>0.11109892407482201</v>
      </c>
      <c r="N2772" s="211">
        <v>0.43476206098105674</v>
      </c>
      <c r="O2772" s="211">
        <v>0.6782457271809228</v>
      </c>
      <c r="P2772" s="211">
        <v>6.9243340771155459E-2</v>
      </c>
      <c r="Q2772" s="211">
        <v>7.6805340444816933E-2</v>
      </c>
      <c r="R2772" s="211">
        <v>0.45684098774331083</v>
      </c>
      <c r="S2772" s="211">
        <v>0.37878867360304425</v>
      </c>
      <c r="T2772" s="211">
        <v>0.53249602305851162</v>
      </c>
      <c r="U2772" s="211">
        <v>0.45428034215834712</v>
      </c>
      <c r="V2772" s="211">
        <v>0.17254849562732585</v>
      </c>
      <c r="W2772" s="211">
        <v>0.48545926926166849</v>
      </c>
      <c r="X2772" s="211">
        <v>0.33034131515670351</v>
      </c>
      <c r="Y2772" s="211">
        <v>0.70033028562826183</v>
      </c>
      <c r="Z2772" s="211">
        <v>0.1488140880416596</v>
      </c>
      <c r="AA2772" s="212">
        <v>0.12643593523910751</v>
      </c>
    </row>
    <row r="2773" spans="1:27" x14ac:dyDescent="0.35">
      <c r="A2773" s="210" t="s">
        <v>3449</v>
      </c>
      <c r="B2773" s="217">
        <v>138.82345185553422</v>
      </c>
      <c r="C2773" s="211">
        <v>5.1865345257560397E-2</v>
      </c>
      <c r="D2773" s="211">
        <v>0.11789221973784172</v>
      </c>
      <c r="E2773" s="211">
        <v>7.1374769679221919E-2</v>
      </c>
      <c r="F2773" s="211">
        <v>0.10685859335166024</v>
      </c>
      <c r="G2773" s="211">
        <v>0.11573372045622032</v>
      </c>
      <c r="H2773" s="211">
        <v>0.10559225570662163</v>
      </c>
      <c r="I2773" s="211">
        <v>0.49847256367525306</v>
      </c>
      <c r="J2773" s="211">
        <v>0.42131493696737615</v>
      </c>
      <c r="K2773" s="211">
        <v>0.62396694521318052</v>
      </c>
      <c r="L2773" s="211">
        <v>0.27608967877222929</v>
      </c>
      <c r="M2773" s="211">
        <v>8.3044797876367302E-2</v>
      </c>
      <c r="N2773" s="211">
        <v>0.40217430772672963</v>
      </c>
      <c r="O2773" s="211">
        <v>0.76604987402382962</v>
      </c>
      <c r="P2773" s="211">
        <v>6.8656636730506898E-2</v>
      </c>
      <c r="Q2773" s="211">
        <v>0.13720202540992793</v>
      </c>
      <c r="R2773" s="211">
        <v>0.41895718366149126</v>
      </c>
      <c r="S2773" s="211">
        <v>0.29332755112960224</v>
      </c>
      <c r="T2773" s="211">
        <v>0.57843810600769774</v>
      </c>
      <c r="U2773" s="211">
        <v>0.42627286752209348</v>
      </c>
      <c r="V2773" s="211">
        <v>0.12878178923275307</v>
      </c>
      <c r="W2773" s="211">
        <v>0.5660169874082448</v>
      </c>
      <c r="X2773" s="211">
        <v>0.28177912054484855</v>
      </c>
      <c r="Y2773" s="211">
        <v>0.55146587773673039</v>
      </c>
      <c r="Z2773" s="211">
        <v>0.14441438991552794</v>
      </c>
      <c r="AA2773" s="212">
        <v>0.11805525693320396</v>
      </c>
    </row>
    <row r="2774" spans="1:27" x14ac:dyDescent="0.35">
      <c r="A2774" s="210" t="s">
        <v>3450</v>
      </c>
      <c r="B2774" s="217">
        <v>167.15280924356702</v>
      </c>
      <c r="C2774" s="211">
        <v>5.2698118143168118E-2</v>
      </c>
      <c r="D2774" s="211">
        <v>0.13140842554557053</v>
      </c>
      <c r="E2774" s="211">
        <v>7.542381867850112E-2</v>
      </c>
      <c r="F2774" s="211">
        <v>0.10692280956929465</v>
      </c>
      <c r="G2774" s="211">
        <v>0.12182916454930788</v>
      </c>
      <c r="H2774" s="211">
        <v>0.11225911916233759</v>
      </c>
      <c r="I2774" s="211">
        <v>0.49974932243256509</v>
      </c>
      <c r="J2774" s="211">
        <v>0.42209100727583787</v>
      </c>
      <c r="K2774" s="211">
        <v>0.63319595936959572</v>
      </c>
      <c r="L2774" s="211">
        <v>0.27660594534025262</v>
      </c>
      <c r="M2774" s="211">
        <v>8.9078220661269872E-2</v>
      </c>
      <c r="N2774" s="211">
        <v>0.48114212309671123</v>
      </c>
      <c r="O2774" s="211">
        <v>0.72448779078436465</v>
      </c>
      <c r="P2774" s="211">
        <v>6.5306982819689205E-2</v>
      </c>
      <c r="Q2774" s="211">
        <v>0.1107581455466371</v>
      </c>
      <c r="R2774" s="211">
        <v>0.37438639132718804</v>
      </c>
      <c r="S2774" s="211">
        <v>0.30477792107087415</v>
      </c>
      <c r="T2774" s="211">
        <v>0.61841322210964567</v>
      </c>
      <c r="U2774" s="211">
        <v>0.44458068283229613</v>
      </c>
      <c r="V2774" s="211">
        <v>0.14092843585217935</v>
      </c>
      <c r="W2774" s="211">
        <v>0.60967186138010454</v>
      </c>
      <c r="X2774" s="211">
        <v>0.34779393170403577</v>
      </c>
      <c r="Y2774" s="211">
        <v>0.66353043031639203</v>
      </c>
      <c r="Z2774" s="211">
        <v>0.14398943653769733</v>
      </c>
      <c r="AA2774" s="212">
        <v>0.11443578984396779</v>
      </c>
    </row>
    <row r="2775" spans="1:27" x14ac:dyDescent="0.35">
      <c r="A2775" s="210" t="s">
        <v>3451</v>
      </c>
      <c r="B2775" s="217">
        <v>113.4516087462496</v>
      </c>
      <c r="C2775" s="211">
        <v>6.4773148214251147E-2</v>
      </c>
      <c r="D2775" s="211">
        <v>0.1209541298776152</v>
      </c>
      <c r="E2775" s="211">
        <v>6.7032581238677821E-2</v>
      </c>
      <c r="F2775" s="211">
        <v>9.0724766408015203E-2</v>
      </c>
      <c r="G2775" s="211">
        <v>0.12250525173542905</v>
      </c>
      <c r="H2775" s="211">
        <v>0.11838918927403597</v>
      </c>
      <c r="I2775" s="211">
        <v>0.45607463897263645</v>
      </c>
      <c r="J2775" s="211">
        <v>0.38492537802821059</v>
      </c>
      <c r="K2775" s="211">
        <v>0.63487838452731526</v>
      </c>
      <c r="L2775" s="211">
        <v>0.27523098313804645</v>
      </c>
      <c r="M2775" s="211">
        <v>9.701099935251542E-2</v>
      </c>
      <c r="N2775" s="211">
        <v>0.49399882658881233</v>
      </c>
      <c r="O2775" s="211">
        <v>0.69060858332958497</v>
      </c>
      <c r="P2775" s="211">
        <v>6.2817051318499198E-2</v>
      </c>
      <c r="Q2775" s="211">
        <v>4.8615485876181842E-2</v>
      </c>
      <c r="R2775" s="211">
        <v>0.44801751397844858</v>
      </c>
      <c r="S2775" s="211">
        <v>0.26688475800615424</v>
      </c>
      <c r="T2775" s="211">
        <v>0.52448020370539361</v>
      </c>
      <c r="U2775" s="211">
        <v>0.3707800391175593</v>
      </c>
      <c r="V2775" s="211">
        <v>6.5913595221436472E-2</v>
      </c>
      <c r="W2775" s="211">
        <v>0.58605651425688676</v>
      </c>
      <c r="X2775" s="211">
        <v>0.2661451874930662</v>
      </c>
      <c r="Y2775" s="211">
        <v>0.65276024398018662</v>
      </c>
      <c r="Z2775" s="211">
        <v>0.14943879102197338</v>
      </c>
      <c r="AA2775" s="212">
        <v>0.11438994232144656</v>
      </c>
    </row>
    <row r="2776" spans="1:27" x14ac:dyDescent="0.35">
      <c r="A2776" s="210" t="s">
        <v>3452</v>
      </c>
      <c r="B2776" s="217">
        <v>120.34777782098791</v>
      </c>
      <c r="C2776" s="211">
        <v>6.9637489690924967E-2</v>
      </c>
      <c r="D2776" s="211">
        <v>0.12270769686783285</v>
      </c>
      <c r="E2776" s="211">
        <v>7.4455048519268985E-2</v>
      </c>
      <c r="F2776" s="211">
        <v>7.5332090837217508E-2</v>
      </c>
      <c r="G2776" s="211">
        <v>0.1228130309838386</v>
      </c>
      <c r="H2776" s="211">
        <v>0.1139925350271936</v>
      </c>
      <c r="I2776" s="211">
        <v>0.4494547433629027</v>
      </c>
      <c r="J2776" s="211">
        <v>0.46637891894573202</v>
      </c>
      <c r="K2776" s="211">
        <v>0.62130356058069303</v>
      </c>
      <c r="L2776" s="211">
        <v>0.27833876010829206</v>
      </c>
      <c r="M2776" s="211">
        <v>0.10808278273926744</v>
      </c>
      <c r="N2776" s="211">
        <v>0.40353131418557353</v>
      </c>
      <c r="O2776" s="211">
        <v>0.56663315556283689</v>
      </c>
      <c r="P2776" s="211">
        <v>6.6142209175973118E-2</v>
      </c>
      <c r="Q2776" s="211">
        <v>5.287187372063229E-2</v>
      </c>
      <c r="R2776" s="211">
        <v>0.46199910953484458</v>
      </c>
      <c r="S2776" s="211">
        <v>0.30824882572288126</v>
      </c>
      <c r="T2776" s="211">
        <v>0.56913573166458353</v>
      </c>
      <c r="U2776" s="211">
        <v>0.44609491631727627</v>
      </c>
      <c r="V2776" s="211">
        <v>9.2190118377930633E-2</v>
      </c>
      <c r="W2776" s="211">
        <v>0.61858483101290962</v>
      </c>
      <c r="X2776" s="211">
        <v>0.30756350361807905</v>
      </c>
      <c r="Y2776" s="211">
        <v>0.54984569119936655</v>
      </c>
      <c r="Z2776" s="211">
        <v>0.14538281019571941</v>
      </c>
      <c r="AA2776" s="212">
        <v>0.12418705379243856</v>
      </c>
    </row>
    <row r="2777" spans="1:27" x14ac:dyDescent="0.35">
      <c r="A2777" s="210" t="s">
        <v>3453</v>
      </c>
      <c r="B2777" s="217">
        <v>132.54507448087432</v>
      </c>
      <c r="C2777" s="211">
        <v>5.4546778628646847E-2</v>
      </c>
      <c r="D2777" s="211">
        <v>0.13079925101809853</v>
      </c>
      <c r="E2777" s="211">
        <v>8.4004013758360238E-2</v>
      </c>
      <c r="F2777" s="211">
        <v>9.4680616384555605E-2</v>
      </c>
      <c r="G2777" s="211">
        <v>0.12102506044781047</v>
      </c>
      <c r="H2777" s="211">
        <v>0.11230980501556725</v>
      </c>
      <c r="I2777" s="211">
        <v>0.4317582419659044</v>
      </c>
      <c r="J2777" s="211">
        <v>0.44060126440333436</v>
      </c>
      <c r="K2777" s="211">
        <v>0.55553761522943779</v>
      </c>
      <c r="L2777" s="211">
        <v>0.27842954528526048</v>
      </c>
      <c r="M2777" s="211">
        <v>0.10516030936580606</v>
      </c>
      <c r="N2777" s="211">
        <v>0.46284151626104075</v>
      </c>
      <c r="O2777" s="211">
        <v>0.56726458463710672</v>
      </c>
      <c r="P2777" s="211">
        <v>6.9603355316790974E-2</v>
      </c>
      <c r="Q2777" s="211">
        <v>5.490757890480473E-2</v>
      </c>
      <c r="R2777" s="211">
        <v>0.46991581171179231</v>
      </c>
      <c r="S2777" s="211">
        <v>0.29406066195631347</v>
      </c>
      <c r="T2777" s="211">
        <v>0.55373285680662809</v>
      </c>
      <c r="U2777" s="211">
        <v>0.44474455646423738</v>
      </c>
      <c r="V2777" s="211">
        <v>9.0360119496713437E-2</v>
      </c>
      <c r="W2777" s="211">
        <v>0.55182554339835144</v>
      </c>
      <c r="X2777" s="211">
        <v>0.28035476499710582</v>
      </c>
      <c r="Y2777" s="211">
        <v>0.63015702641144455</v>
      </c>
      <c r="Z2777" s="211">
        <v>0.14974555673626241</v>
      </c>
      <c r="AA2777" s="212">
        <v>0.12065569432831945</v>
      </c>
    </row>
    <row r="2778" spans="1:27" x14ac:dyDescent="0.35">
      <c r="A2778" s="210" t="s">
        <v>3454</v>
      </c>
      <c r="B2778" s="217">
        <v>134.42649582278102</v>
      </c>
      <c r="C2778" s="211">
        <v>6.0889624926938613E-2</v>
      </c>
      <c r="D2778" s="211">
        <v>0.12863844822321474</v>
      </c>
      <c r="E2778" s="211">
        <v>7.7046646115389875E-2</v>
      </c>
      <c r="F2778" s="211">
        <v>8.8933717907708612E-2</v>
      </c>
      <c r="G2778" s="211">
        <v>0.12299429219298355</v>
      </c>
      <c r="H2778" s="211">
        <v>0.11314984851904622</v>
      </c>
      <c r="I2778" s="211">
        <v>0.49439494259925271</v>
      </c>
      <c r="J2778" s="211">
        <v>0.39067806643883579</v>
      </c>
      <c r="K2778" s="211">
        <v>0.64348607179340522</v>
      </c>
      <c r="L2778" s="211">
        <v>0.27529951567987831</v>
      </c>
      <c r="M2778" s="211">
        <v>0.1148173389343988</v>
      </c>
      <c r="N2778" s="211">
        <v>0.48841186714012141</v>
      </c>
      <c r="O2778" s="211">
        <v>0.69892859069852564</v>
      </c>
      <c r="P2778" s="211">
        <v>6.5833617525836857E-2</v>
      </c>
      <c r="Q2778" s="211">
        <v>0.14375130570909123</v>
      </c>
      <c r="R2778" s="211">
        <v>0.3771391331913308</v>
      </c>
      <c r="S2778" s="211">
        <v>0.33071439952686765</v>
      </c>
      <c r="T2778" s="211">
        <v>0.53786686933017802</v>
      </c>
      <c r="U2778" s="211">
        <v>0.50017311583936419</v>
      </c>
      <c r="V2778" s="211">
        <v>6.4531642462252542E-2</v>
      </c>
      <c r="W2778" s="211">
        <v>0.57514454570455542</v>
      </c>
      <c r="X2778" s="211">
        <v>0.27002411222201916</v>
      </c>
      <c r="Y2778" s="211">
        <v>0.62725793933235707</v>
      </c>
      <c r="Z2778" s="211">
        <v>0.14637270851331358</v>
      </c>
      <c r="AA2778" s="212">
        <v>0.12030423724279074</v>
      </c>
    </row>
    <row r="2779" spans="1:27" x14ac:dyDescent="0.35">
      <c r="A2779" s="210" t="s">
        <v>3455</v>
      </c>
      <c r="B2779" s="217">
        <v>106.55485898273947</v>
      </c>
      <c r="C2779" s="211">
        <v>6.5942588459906984E-2</v>
      </c>
      <c r="D2779" s="211">
        <v>0.12822890490690256</v>
      </c>
      <c r="E2779" s="211">
        <v>8.0682726397445365E-2</v>
      </c>
      <c r="F2779" s="211">
        <v>9.8185688787307004E-2</v>
      </c>
      <c r="G2779" s="211">
        <v>0.12140788232057033</v>
      </c>
      <c r="H2779" s="211">
        <v>0.12381741964250077</v>
      </c>
      <c r="I2779" s="211">
        <v>0.45541066484176945</v>
      </c>
      <c r="J2779" s="211">
        <v>0.46945174987291466</v>
      </c>
      <c r="K2779" s="211">
        <v>0.58547849346990322</v>
      </c>
      <c r="L2779" s="211">
        <v>0.27823757555150863</v>
      </c>
      <c r="M2779" s="211">
        <v>9.0917315803165213E-2</v>
      </c>
      <c r="N2779" s="211">
        <v>0.53215011497154974</v>
      </c>
      <c r="O2779" s="211">
        <v>0.62412745758468502</v>
      </c>
      <c r="P2779" s="211">
        <v>6.5508246142651855E-2</v>
      </c>
      <c r="Q2779" s="211">
        <v>7.5266400633475963E-2</v>
      </c>
      <c r="R2779" s="211">
        <v>0.37176779283836237</v>
      </c>
      <c r="S2779" s="211">
        <v>0.31988616603499531</v>
      </c>
      <c r="T2779" s="211">
        <v>0.51755948714097078</v>
      </c>
      <c r="U2779" s="211">
        <v>0.3583840755657417</v>
      </c>
      <c r="V2779" s="211">
        <v>5.6660520906146872E-2</v>
      </c>
      <c r="W2779" s="211">
        <v>0.48697849458185777</v>
      </c>
      <c r="X2779" s="211">
        <v>0.29154463106641182</v>
      </c>
      <c r="Y2779" s="211">
        <v>0.55307127242320531</v>
      </c>
      <c r="Z2779" s="211">
        <v>0.14679380135794962</v>
      </c>
      <c r="AA2779" s="212">
        <v>0.11950017841774509</v>
      </c>
    </row>
    <row r="2780" spans="1:27" x14ac:dyDescent="0.35">
      <c r="A2780" s="210" t="s">
        <v>3456</v>
      </c>
      <c r="B2780" s="217">
        <v>189.63643568545587</v>
      </c>
      <c r="C2780" s="211">
        <v>6.4565933230692221E-2</v>
      </c>
      <c r="D2780" s="211">
        <v>0.12406651250253714</v>
      </c>
      <c r="E2780" s="211">
        <v>7.4526160390396737E-2</v>
      </c>
      <c r="F2780" s="211">
        <v>6.7945764246192891E-2</v>
      </c>
      <c r="G2780" s="211">
        <v>0.11906623874035539</v>
      </c>
      <c r="H2780" s="211">
        <v>0.12065604942612942</v>
      </c>
      <c r="I2780" s="211">
        <v>0.5257393092482</v>
      </c>
      <c r="J2780" s="211">
        <v>0.4179861707222482</v>
      </c>
      <c r="K2780" s="211">
        <v>0.64673125796355524</v>
      </c>
      <c r="L2780" s="211">
        <v>0.28145207116521681</v>
      </c>
      <c r="M2780" s="211">
        <v>0.1049394951594322</v>
      </c>
      <c r="N2780" s="211">
        <v>0.40183818374968716</v>
      </c>
      <c r="O2780" s="211">
        <v>0.75257486266517348</v>
      </c>
      <c r="P2780" s="211">
        <v>7.003381991138731E-2</v>
      </c>
      <c r="Q2780" s="211">
        <v>4.8398156487788675E-2</v>
      </c>
      <c r="R2780" s="211">
        <v>0.42785217804186254</v>
      </c>
      <c r="S2780" s="211">
        <v>0.37881773573799626</v>
      </c>
      <c r="T2780" s="211">
        <v>0.55972792111257463</v>
      </c>
      <c r="U2780" s="211">
        <v>0.35487049181362135</v>
      </c>
      <c r="V2780" s="211">
        <v>0.15279773882854056</v>
      </c>
      <c r="W2780" s="211">
        <v>0.57242950101591172</v>
      </c>
      <c r="X2780" s="211">
        <v>0.34224490779863342</v>
      </c>
      <c r="Y2780" s="211">
        <v>0.77127928825878955</v>
      </c>
      <c r="Z2780" s="211">
        <v>0.14180778922655987</v>
      </c>
      <c r="AA2780" s="212">
        <v>0.11108065148336867</v>
      </c>
    </row>
    <row r="2781" spans="1:27" x14ac:dyDescent="0.35">
      <c r="A2781" s="210" t="s">
        <v>3457</v>
      </c>
      <c r="B2781" s="217">
        <v>129.62662850721918</v>
      </c>
      <c r="C2781" s="211">
        <v>6.4055431497094029E-2</v>
      </c>
      <c r="D2781" s="211">
        <v>0.12916414215186978</v>
      </c>
      <c r="E2781" s="211">
        <v>7.6608852834380903E-2</v>
      </c>
      <c r="F2781" s="211">
        <v>9.2887034264644508E-2</v>
      </c>
      <c r="G2781" s="211">
        <v>0.12089122931317657</v>
      </c>
      <c r="H2781" s="211">
        <v>0.10784183896264093</v>
      </c>
      <c r="I2781" s="211">
        <v>0.45316338890707314</v>
      </c>
      <c r="J2781" s="211">
        <v>0.4373250612789592</v>
      </c>
      <c r="K2781" s="211">
        <v>0.5495932021658988</v>
      </c>
      <c r="L2781" s="211">
        <v>0.27568309438519834</v>
      </c>
      <c r="M2781" s="211">
        <v>8.1959106930871606E-2</v>
      </c>
      <c r="N2781" s="211">
        <v>0.46062156142446686</v>
      </c>
      <c r="O2781" s="211">
        <v>0.70909194381230356</v>
      </c>
      <c r="P2781" s="211">
        <v>6.9110265645098756E-2</v>
      </c>
      <c r="Q2781" s="211">
        <v>6.4995831018990244E-2</v>
      </c>
      <c r="R2781" s="211">
        <v>0.41142982216218166</v>
      </c>
      <c r="S2781" s="211">
        <v>0.30480508192898248</v>
      </c>
      <c r="T2781" s="211">
        <v>0.51231142864530432</v>
      </c>
      <c r="U2781" s="211">
        <v>0.43418786008300886</v>
      </c>
      <c r="V2781" s="211">
        <v>0.10406246955528441</v>
      </c>
      <c r="W2781" s="211">
        <v>0.64475814772627316</v>
      </c>
      <c r="X2781" s="211">
        <v>0.2636081145075112</v>
      </c>
      <c r="Y2781" s="211">
        <v>0.5780342032362118</v>
      </c>
      <c r="Z2781" s="211">
        <v>0.14330783790980736</v>
      </c>
      <c r="AA2781" s="212">
        <v>0.11688474866799238</v>
      </c>
    </row>
    <row r="2782" spans="1:27" x14ac:dyDescent="0.35">
      <c r="A2782" s="210" t="s">
        <v>3458</v>
      </c>
      <c r="B2782" s="217">
        <v>134.56618104416967</v>
      </c>
      <c r="C2782" s="211">
        <v>7.1244640395426259E-2</v>
      </c>
      <c r="D2782" s="211">
        <v>0.1192460837531806</v>
      </c>
      <c r="E2782" s="211">
        <v>8.9715728352350352E-2</v>
      </c>
      <c r="F2782" s="211">
        <v>0.10112955998287337</v>
      </c>
      <c r="G2782" s="211">
        <v>0.12230963022145837</v>
      </c>
      <c r="H2782" s="211">
        <v>0.11414088629433042</v>
      </c>
      <c r="I2782" s="211">
        <v>0.49055556997067934</v>
      </c>
      <c r="J2782" s="211">
        <v>0.43483575799114876</v>
      </c>
      <c r="K2782" s="211">
        <v>0.63062752082227158</v>
      </c>
      <c r="L2782" s="211">
        <v>0.2746265371825205</v>
      </c>
      <c r="M2782" s="211">
        <v>8.9049732069807069E-2</v>
      </c>
      <c r="N2782" s="211">
        <v>0.42706495663403199</v>
      </c>
      <c r="O2782" s="211">
        <v>0.67301367950068813</v>
      </c>
      <c r="P2782" s="211">
        <v>7.049838841324671E-2</v>
      </c>
      <c r="Q2782" s="211">
        <v>0.10262490957449842</v>
      </c>
      <c r="R2782" s="211">
        <v>0.41191435501001189</v>
      </c>
      <c r="S2782" s="211">
        <v>0.27947526066006612</v>
      </c>
      <c r="T2782" s="211">
        <v>0.54507600445143112</v>
      </c>
      <c r="U2782" s="211">
        <v>0.42195306801916843</v>
      </c>
      <c r="V2782" s="211">
        <v>6.9828002862863975E-2</v>
      </c>
      <c r="W2782" s="211">
        <v>0.54555671395188421</v>
      </c>
      <c r="X2782" s="211">
        <v>0.36654561893081417</v>
      </c>
      <c r="Y2782" s="211">
        <v>0.59529314811260503</v>
      </c>
      <c r="Z2782" s="211">
        <v>0.1440212152859344</v>
      </c>
      <c r="AA2782" s="212">
        <v>0.11442936879548145</v>
      </c>
    </row>
    <row r="2783" spans="1:27" x14ac:dyDescent="0.35">
      <c r="A2783" s="210" t="s">
        <v>3459</v>
      </c>
      <c r="B2783" s="217">
        <v>123.24424872194739</v>
      </c>
      <c r="C2783" s="211">
        <v>6.2140846640193877E-2</v>
      </c>
      <c r="D2783" s="211">
        <v>0.13322483700210111</v>
      </c>
      <c r="E2783" s="211">
        <v>7.4032568387699824E-2</v>
      </c>
      <c r="F2783" s="211">
        <v>8.9332933872233955E-2</v>
      </c>
      <c r="G2783" s="211">
        <v>0.12414998878910562</v>
      </c>
      <c r="H2783" s="211">
        <v>0.11683945354420151</v>
      </c>
      <c r="I2783" s="211">
        <v>0.49208793329608203</v>
      </c>
      <c r="J2783" s="211">
        <v>0.46085422559853034</v>
      </c>
      <c r="K2783" s="211">
        <v>0.56273771033857223</v>
      </c>
      <c r="L2783" s="211">
        <v>0.27463966359514536</v>
      </c>
      <c r="M2783" s="211">
        <v>9.03408850492122E-2</v>
      </c>
      <c r="N2783" s="211">
        <v>0.52107958227256568</v>
      </c>
      <c r="O2783" s="211">
        <v>0.61199306910157125</v>
      </c>
      <c r="P2783" s="211">
        <v>6.3034525820611476E-2</v>
      </c>
      <c r="Q2783" s="211">
        <v>8.9041887511615125E-2</v>
      </c>
      <c r="R2783" s="211">
        <v>0.46402086321127034</v>
      </c>
      <c r="S2783" s="211">
        <v>0.29607149388318393</v>
      </c>
      <c r="T2783" s="211">
        <v>0.53974122768103661</v>
      </c>
      <c r="U2783" s="211">
        <v>0.43952030925816643</v>
      </c>
      <c r="V2783" s="211">
        <v>8.8013391342092892E-2</v>
      </c>
      <c r="W2783" s="211">
        <v>0.5959325737158776</v>
      </c>
      <c r="X2783" s="211">
        <v>0.35022860547648621</v>
      </c>
      <c r="Y2783" s="211">
        <v>0.58211886466357554</v>
      </c>
      <c r="Z2783" s="211">
        <v>0.14986544734520874</v>
      </c>
      <c r="AA2783" s="212">
        <v>0.11709983895944399</v>
      </c>
    </row>
    <row r="2784" spans="1:27" x14ac:dyDescent="0.35">
      <c r="A2784" s="210" t="s">
        <v>3460</v>
      </c>
      <c r="B2784" s="217">
        <v>128.21066908860806</v>
      </c>
      <c r="C2784" s="211">
        <v>7.5789229048173201E-2</v>
      </c>
      <c r="D2784" s="211">
        <v>0.11439422792299511</v>
      </c>
      <c r="E2784" s="211">
        <v>6.89883695018884E-2</v>
      </c>
      <c r="F2784" s="211">
        <v>9.7644764941044515E-2</v>
      </c>
      <c r="G2784" s="211">
        <v>0.12322428504007372</v>
      </c>
      <c r="H2784" s="211">
        <v>0.11023846085455627</v>
      </c>
      <c r="I2784" s="211">
        <v>0.51328617765422446</v>
      </c>
      <c r="J2784" s="211">
        <v>0.43955265657752612</v>
      </c>
      <c r="K2784" s="211">
        <v>0.60168707767770646</v>
      </c>
      <c r="L2784" s="211">
        <v>0.27575501258629104</v>
      </c>
      <c r="M2784" s="211">
        <v>9.836497154024007E-2</v>
      </c>
      <c r="N2784" s="211">
        <v>0.46061111306881397</v>
      </c>
      <c r="O2784" s="211">
        <v>0.71185263960333456</v>
      </c>
      <c r="P2784" s="211">
        <v>6.6583373862108386E-2</v>
      </c>
      <c r="Q2784" s="211">
        <v>5.5432681197870953E-2</v>
      </c>
      <c r="R2784" s="211">
        <v>0.36996083681964798</v>
      </c>
      <c r="S2784" s="211">
        <v>0.26319419845492825</v>
      </c>
      <c r="T2784" s="211">
        <v>0.59010810396767011</v>
      </c>
      <c r="U2784" s="211">
        <v>0.44804043928223614</v>
      </c>
      <c r="V2784" s="211">
        <v>7.8838815193284215E-2</v>
      </c>
      <c r="W2784" s="211">
        <v>0.56825752658089301</v>
      </c>
      <c r="X2784" s="211">
        <v>0.31058006938810656</v>
      </c>
      <c r="Y2784" s="211">
        <v>0.54063971724964832</v>
      </c>
      <c r="Z2784" s="211">
        <v>0.14576216818630297</v>
      </c>
      <c r="AA2784" s="212">
        <v>0.11191520740655844</v>
      </c>
    </row>
    <row r="2785" spans="1:27" x14ac:dyDescent="0.35">
      <c r="A2785" s="210" t="s">
        <v>3461</v>
      </c>
      <c r="B2785" s="217">
        <v>145.05197424055942</v>
      </c>
      <c r="C2785" s="211">
        <v>6.181778138587482E-2</v>
      </c>
      <c r="D2785" s="211">
        <v>0.13232600402953235</v>
      </c>
      <c r="E2785" s="211">
        <v>7.192640262403073E-2</v>
      </c>
      <c r="F2785" s="211">
        <v>9.5533087210907988E-2</v>
      </c>
      <c r="G2785" s="211">
        <v>0.12586878957721789</v>
      </c>
      <c r="H2785" s="211">
        <v>0.11473435937584402</v>
      </c>
      <c r="I2785" s="211">
        <v>0.45681511446106754</v>
      </c>
      <c r="J2785" s="211">
        <v>0.45905252533875951</v>
      </c>
      <c r="K2785" s="211">
        <v>0.57837577396471729</v>
      </c>
      <c r="L2785" s="211">
        <v>0.26662711638717351</v>
      </c>
      <c r="M2785" s="211">
        <v>9.2933697350394598E-2</v>
      </c>
      <c r="N2785" s="211">
        <v>0.36595853755476293</v>
      </c>
      <c r="O2785" s="211">
        <v>0.70550839911964092</v>
      </c>
      <c r="P2785" s="211">
        <v>6.8321256783183917E-2</v>
      </c>
      <c r="Q2785" s="211">
        <v>9.0194724482432403E-2</v>
      </c>
      <c r="R2785" s="211">
        <v>0.41068677801301484</v>
      </c>
      <c r="S2785" s="211">
        <v>0.33716187811997061</v>
      </c>
      <c r="T2785" s="211">
        <v>0.52054504999067397</v>
      </c>
      <c r="U2785" s="211">
        <v>0.48541397492588106</v>
      </c>
      <c r="V2785" s="211">
        <v>0.1136104643860503</v>
      </c>
      <c r="W2785" s="211">
        <v>0.5691400779056397</v>
      </c>
      <c r="X2785" s="211">
        <v>0.34102537446673831</v>
      </c>
      <c r="Y2785" s="211">
        <v>0.70002911867236728</v>
      </c>
      <c r="Z2785" s="211">
        <v>0.14749713118906971</v>
      </c>
      <c r="AA2785" s="212">
        <v>0.11962505664293016</v>
      </c>
    </row>
    <row r="2786" spans="1:27" x14ac:dyDescent="0.35">
      <c r="A2786" s="210" t="s">
        <v>3462</v>
      </c>
      <c r="B2786" s="217">
        <v>143.06752275807008</v>
      </c>
      <c r="C2786" s="211">
        <v>6.1217009667474828E-2</v>
      </c>
      <c r="D2786" s="211">
        <v>0.11493972732932263</v>
      </c>
      <c r="E2786" s="211">
        <v>7.9012378602014044E-2</v>
      </c>
      <c r="F2786" s="211">
        <v>9.0495466422371107E-2</v>
      </c>
      <c r="G2786" s="211">
        <v>0.12208314366244499</v>
      </c>
      <c r="H2786" s="211">
        <v>0.11883113679231069</v>
      </c>
      <c r="I2786" s="211">
        <v>0.48665434510358968</v>
      </c>
      <c r="J2786" s="211">
        <v>0.40508534225248688</v>
      </c>
      <c r="K2786" s="211">
        <v>0.62033046562838268</v>
      </c>
      <c r="L2786" s="211">
        <v>0.26873686715085743</v>
      </c>
      <c r="M2786" s="211">
        <v>9.654485442638544E-2</v>
      </c>
      <c r="N2786" s="211">
        <v>0.44591426539856432</v>
      </c>
      <c r="O2786" s="211">
        <v>0.73507474415529539</v>
      </c>
      <c r="P2786" s="211">
        <v>6.1654025332203363E-2</v>
      </c>
      <c r="Q2786" s="211">
        <v>0.10918053901491001</v>
      </c>
      <c r="R2786" s="211">
        <v>0.46372298441729992</v>
      </c>
      <c r="S2786" s="211">
        <v>0.29187860824264272</v>
      </c>
      <c r="T2786" s="211">
        <v>0.46390903557844509</v>
      </c>
      <c r="U2786" s="211">
        <v>0.37122515190824179</v>
      </c>
      <c r="V2786" s="211">
        <v>0.14892358632582559</v>
      </c>
      <c r="W2786" s="211">
        <v>0.61396992586877763</v>
      </c>
      <c r="X2786" s="211">
        <v>0.25332538550394607</v>
      </c>
      <c r="Y2786" s="211">
        <v>0.66128461069095335</v>
      </c>
      <c r="Z2786" s="211">
        <v>0.14566285166138188</v>
      </c>
      <c r="AA2786" s="212">
        <v>0.11831980773572864</v>
      </c>
    </row>
    <row r="2787" spans="1:27" x14ac:dyDescent="0.35">
      <c r="A2787" s="210" t="s">
        <v>3463</v>
      </c>
      <c r="B2787" s="217">
        <v>147.60006783327776</v>
      </c>
      <c r="C2787" s="211">
        <v>7.7885115354555168E-2</v>
      </c>
      <c r="D2787" s="211">
        <v>0.11581135523008432</v>
      </c>
      <c r="E2787" s="211">
        <v>8.4282924473725859E-2</v>
      </c>
      <c r="F2787" s="211">
        <v>0.10578810230321416</v>
      </c>
      <c r="G2787" s="211">
        <v>0.12174127469359176</v>
      </c>
      <c r="H2787" s="211">
        <v>0.11535943088696508</v>
      </c>
      <c r="I2787" s="211">
        <v>0.47443898307266041</v>
      </c>
      <c r="J2787" s="211">
        <v>0.4312882528722618</v>
      </c>
      <c r="K2787" s="211">
        <v>0.54426005652792164</v>
      </c>
      <c r="L2787" s="211">
        <v>0.27155986447975161</v>
      </c>
      <c r="M2787" s="211">
        <v>0.10520940257110108</v>
      </c>
      <c r="N2787" s="211">
        <v>0.41100038604421985</v>
      </c>
      <c r="O2787" s="211">
        <v>0.66649644782066564</v>
      </c>
      <c r="P2787" s="211">
        <v>6.8072270697338094E-2</v>
      </c>
      <c r="Q2787" s="211">
        <v>6.961705781733088E-2</v>
      </c>
      <c r="R2787" s="211">
        <v>0.45736514302588083</v>
      </c>
      <c r="S2787" s="211">
        <v>0.30840164531824954</v>
      </c>
      <c r="T2787" s="211">
        <v>0.58794488835174807</v>
      </c>
      <c r="U2787" s="211">
        <v>0.50360627447472839</v>
      </c>
      <c r="V2787" s="211">
        <v>0.10923926079299473</v>
      </c>
      <c r="W2787" s="211">
        <v>0.53855922891704766</v>
      </c>
      <c r="X2787" s="211">
        <v>0.34081850301929068</v>
      </c>
      <c r="Y2787" s="211">
        <v>0.65661446049841898</v>
      </c>
      <c r="Z2787" s="211">
        <v>0.14802584410956407</v>
      </c>
      <c r="AA2787" s="212">
        <v>0.12115908388959071</v>
      </c>
    </row>
    <row r="2788" spans="1:27" x14ac:dyDescent="0.35">
      <c r="A2788" s="210" t="s">
        <v>3464</v>
      </c>
      <c r="B2788" s="217">
        <v>131.69443095712055</v>
      </c>
      <c r="C2788" s="211">
        <v>7.010887152422618E-2</v>
      </c>
      <c r="D2788" s="211">
        <v>0.13033084905949999</v>
      </c>
      <c r="E2788" s="211">
        <v>7.5640469958509274E-2</v>
      </c>
      <c r="F2788" s="211">
        <v>7.1627314767596456E-2</v>
      </c>
      <c r="G2788" s="211">
        <v>0.11989305804032405</v>
      </c>
      <c r="H2788" s="211">
        <v>0.1248191044724907</v>
      </c>
      <c r="I2788" s="211">
        <v>0.4765273138103146</v>
      </c>
      <c r="J2788" s="211">
        <v>0.41450056616082986</v>
      </c>
      <c r="K2788" s="211">
        <v>0.61864579440994727</v>
      </c>
      <c r="L2788" s="211">
        <v>0.27391017304342552</v>
      </c>
      <c r="M2788" s="211">
        <v>0.10046062922912757</v>
      </c>
      <c r="N2788" s="211">
        <v>0.41475027309547119</v>
      </c>
      <c r="O2788" s="211">
        <v>0.77650996470470501</v>
      </c>
      <c r="P2788" s="211">
        <v>6.6250817765276179E-2</v>
      </c>
      <c r="Q2788" s="211">
        <v>8.2619343218866631E-2</v>
      </c>
      <c r="R2788" s="211">
        <v>0.42452434503569836</v>
      </c>
      <c r="S2788" s="211">
        <v>0.39507085795778468</v>
      </c>
      <c r="T2788" s="211">
        <v>0.55279037002089715</v>
      </c>
      <c r="U2788" s="211">
        <v>0.52427480657724901</v>
      </c>
      <c r="V2788" s="211">
        <v>6.0026109025652308E-2</v>
      </c>
      <c r="W2788" s="211">
        <v>0.60424723319483509</v>
      </c>
      <c r="X2788" s="211">
        <v>0.30956022243317571</v>
      </c>
      <c r="Y2788" s="211">
        <v>0.69837149370210694</v>
      </c>
      <c r="Z2788" s="211">
        <v>0.1498348428300513</v>
      </c>
      <c r="AA2788" s="212">
        <v>0.11827050338713956</v>
      </c>
    </row>
    <row r="2789" spans="1:27" x14ac:dyDescent="0.35">
      <c r="A2789" s="210" t="s">
        <v>3465</v>
      </c>
      <c r="B2789" s="217">
        <v>137.47269339415533</v>
      </c>
      <c r="C2789" s="211">
        <v>8.2985485477464482E-2</v>
      </c>
      <c r="D2789" s="211">
        <v>0.12054015304199107</v>
      </c>
      <c r="E2789" s="211">
        <v>6.9905196721272836E-2</v>
      </c>
      <c r="F2789" s="211">
        <v>9.455785608809697E-2</v>
      </c>
      <c r="G2789" s="211">
        <v>0.12171467462800722</v>
      </c>
      <c r="H2789" s="211">
        <v>0.11920828592535754</v>
      </c>
      <c r="I2789" s="211">
        <v>0.47264781354160695</v>
      </c>
      <c r="J2789" s="211">
        <v>0.46180626200722236</v>
      </c>
      <c r="K2789" s="211">
        <v>0.60631579567714289</v>
      </c>
      <c r="L2789" s="211">
        <v>0.27603187413604974</v>
      </c>
      <c r="M2789" s="211">
        <v>8.8587520889728905E-2</v>
      </c>
      <c r="N2789" s="211">
        <v>0.43053803737076091</v>
      </c>
      <c r="O2789" s="211">
        <v>0.64815790847325583</v>
      </c>
      <c r="P2789" s="211">
        <v>6.8199496713070712E-2</v>
      </c>
      <c r="Q2789" s="211">
        <v>8.1673273884073527E-2</v>
      </c>
      <c r="R2789" s="211">
        <v>0.42026519152046077</v>
      </c>
      <c r="S2789" s="211">
        <v>0.30101480592479213</v>
      </c>
      <c r="T2789" s="211">
        <v>0.5387341789686374</v>
      </c>
      <c r="U2789" s="211">
        <v>0.49370700128461864</v>
      </c>
      <c r="V2789" s="211">
        <v>9.1219981555025129E-2</v>
      </c>
      <c r="W2789" s="211">
        <v>0.59949016910738662</v>
      </c>
      <c r="X2789" s="211">
        <v>0.34030972313490282</v>
      </c>
      <c r="Y2789" s="211">
        <v>0.6993225961532985</v>
      </c>
      <c r="Z2789" s="211">
        <v>0.14699253347664265</v>
      </c>
      <c r="AA2789" s="212">
        <v>0.11800072040904411</v>
      </c>
    </row>
    <row r="2790" spans="1:27" x14ac:dyDescent="0.35">
      <c r="A2790" s="210" t="s">
        <v>3466</v>
      </c>
      <c r="B2790" s="217">
        <v>174.83620374338338</v>
      </c>
      <c r="C2790" s="211">
        <v>6.6484653176390865E-2</v>
      </c>
      <c r="D2790" s="211">
        <v>0.13174388574002363</v>
      </c>
      <c r="E2790" s="211">
        <v>6.9778785028984408E-2</v>
      </c>
      <c r="F2790" s="211">
        <v>0.10318300501189551</v>
      </c>
      <c r="G2790" s="211">
        <v>0.12053209519513973</v>
      </c>
      <c r="H2790" s="211">
        <v>0.12176266531340565</v>
      </c>
      <c r="I2790" s="211">
        <v>0.41723245216549698</v>
      </c>
      <c r="J2790" s="211">
        <v>0.41377430744397642</v>
      </c>
      <c r="K2790" s="211">
        <v>0.64847898194881259</v>
      </c>
      <c r="L2790" s="211">
        <v>0.27750392975058102</v>
      </c>
      <c r="M2790" s="211">
        <v>9.3430582797990755E-2</v>
      </c>
      <c r="N2790" s="211">
        <v>0.44361778995079537</v>
      </c>
      <c r="O2790" s="211">
        <v>0.74351191477262324</v>
      </c>
      <c r="P2790" s="211">
        <v>6.6761657065529029E-2</v>
      </c>
      <c r="Q2790" s="211">
        <v>4.7503965370084021E-2</v>
      </c>
      <c r="R2790" s="211">
        <v>0.40302976871704893</v>
      </c>
      <c r="S2790" s="211">
        <v>0.36583004163277466</v>
      </c>
      <c r="T2790" s="211">
        <v>0.53760143590379794</v>
      </c>
      <c r="U2790" s="211">
        <v>0.49957953848573261</v>
      </c>
      <c r="V2790" s="211">
        <v>0.19227057710304291</v>
      </c>
      <c r="W2790" s="211">
        <v>0.49142262669334058</v>
      </c>
      <c r="X2790" s="211">
        <v>0.3959788011487369</v>
      </c>
      <c r="Y2790" s="211">
        <v>0.62576995403506908</v>
      </c>
      <c r="Z2790" s="211">
        <v>0.14834822939849587</v>
      </c>
      <c r="AA2790" s="212">
        <v>0.12307761300063325</v>
      </c>
    </row>
    <row r="2791" spans="1:27" x14ac:dyDescent="0.35">
      <c r="A2791" s="210" t="s">
        <v>3467</v>
      </c>
      <c r="B2791" s="217">
        <v>126.25789113403482</v>
      </c>
      <c r="C2791" s="211">
        <v>4.9556097612946742E-2</v>
      </c>
      <c r="D2791" s="211">
        <v>0.12881176279561654</v>
      </c>
      <c r="E2791" s="211">
        <v>8.5485173839488185E-2</v>
      </c>
      <c r="F2791" s="211">
        <v>9.395136751874765E-2</v>
      </c>
      <c r="G2791" s="211">
        <v>0.12345367607530518</v>
      </c>
      <c r="H2791" s="211">
        <v>0.12365171192175424</v>
      </c>
      <c r="I2791" s="211">
        <v>0.46426751294942636</v>
      </c>
      <c r="J2791" s="211">
        <v>0.4654072069285819</v>
      </c>
      <c r="K2791" s="211">
        <v>0.6186742263209245</v>
      </c>
      <c r="L2791" s="211">
        <v>0.27459611910441356</v>
      </c>
      <c r="M2791" s="211">
        <v>0.10083420064308177</v>
      </c>
      <c r="N2791" s="211">
        <v>0.44894969978478344</v>
      </c>
      <c r="O2791" s="211">
        <v>0.60049649345774703</v>
      </c>
      <c r="P2791" s="211">
        <v>6.4564340087665234E-2</v>
      </c>
      <c r="Q2791" s="211">
        <v>0.1030893547529142</v>
      </c>
      <c r="R2791" s="211">
        <v>0.42676067136656709</v>
      </c>
      <c r="S2791" s="211">
        <v>0.36806870657373214</v>
      </c>
      <c r="T2791" s="211">
        <v>0.57627070036065109</v>
      </c>
      <c r="U2791" s="211">
        <v>0.39555244973845799</v>
      </c>
      <c r="V2791" s="211">
        <v>8.7443087497634617E-2</v>
      </c>
      <c r="W2791" s="211">
        <v>0.60527016853612436</v>
      </c>
      <c r="X2791" s="211">
        <v>0.31379547524521023</v>
      </c>
      <c r="Y2791" s="211">
        <v>0.64435772973584404</v>
      </c>
      <c r="Z2791" s="211">
        <v>0.14424275613860324</v>
      </c>
      <c r="AA2791" s="212">
        <v>0.12295455231106661</v>
      </c>
    </row>
    <row r="2792" spans="1:27" x14ac:dyDescent="0.35">
      <c r="A2792" s="210" t="s">
        <v>3468</v>
      </c>
      <c r="B2792" s="217">
        <v>153.63308673272576</v>
      </c>
      <c r="C2792" s="211">
        <v>6.7719189451890635E-2</v>
      </c>
      <c r="D2792" s="211">
        <v>0.12563962974558363</v>
      </c>
      <c r="E2792" s="211">
        <v>7.074055550638704E-2</v>
      </c>
      <c r="F2792" s="211">
        <v>9.508749350449032E-2</v>
      </c>
      <c r="G2792" s="211">
        <v>0.12347396376038292</v>
      </c>
      <c r="H2792" s="211">
        <v>0.12616913451218995</v>
      </c>
      <c r="I2792" s="211">
        <v>0.51130365916871412</v>
      </c>
      <c r="J2792" s="211">
        <v>0.46449355982175444</v>
      </c>
      <c r="K2792" s="211">
        <v>0.62155738215794831</v>
      </c>
      <c r="L2792" s="211">
        <v>0.2746496453102007</v>
      </c>
      <c r="M2792" s="211">
        <v>0.10250639464452969</v>
      </c>
      <c r="N2792" s="211">
        <v>0.44702339632705068</v>
      </c>
      <c r="O2792" s="211">
        <v>0.627976641138284</v>
      </c>
      <c r="P2792" s="211">
        <v>6.6042243491666763E-2</v>
      </c>
      <c r="Q2792" s="211">
        <v>0.111890229149762</v>
      </c>
      <c r="R2792" s="211">
        <v>0.42699485980027502</v>
      </c>
      <c r="S2792" s="211">
        <v>0.31958993950632952</v>
      </c>
      <c r="T2792" s="211">
        <v>0.6209955551008316</v>
      </c>
      <c r="U2792" s="211">
        <v>0.44287190794143794</v>
      </c>
      <c r="V2792" s="211">
        <v>0.13950671353716712</v>
      </c>
      <c r="W2792" s="211">
        <v>0.5064347354105635</v>
      </c>
      <c r="X2792" s="211">
        <v>0.25532463278687356</v>
      </c>
      <c r="Y2792" s="211">
        <v>0.61764504497478623</v>
      </c>
      <c r="Z2792" s="211">
        <v>0.14346532681419102</v>
      </c>
      <c r="AA2792" s="212">
        <v>0.11996942767435399</v>
      </c>
    </row>
    <row r="2793" spans="1:27" x14ac:dyDescent="0.35">
      <c r="A2793" s="210" t="s">
        <v>3469</v>
      </c>
      <c r="B2793" s="217">
        <v>208.262738917853</v>
      </c>
      <c r="C2793" s="211">
        <v>4.8988123853660581E-2</v>
      </c>
      <c r="D2793" s="211">
        <v>0.12144550453050325</v>
      </c>
      <c r="E2793" s="211">
        <v>7.7042918477304725E-2</v>
      </c>
      <c r="F2793" s="211">
        <v>0.112348216355729</v>
      </c>
      <c r="G2793" s="211">
        <v>0.11704315583214753</v>
      </c>
      <c r="H2793" s="211">
        <v>0.11388943244454924</v>
      </c>
      <c r="I2793" s="211">
        <v>0.49534420485662256</v>
      </c>
      <c r="J2793" s="211">
        <v>0.46466105159624738</v>
      </c>
      <c r="K2793" s="211">
        <v>0.58582414220346424</v>
      </c>
      <c r="L2793" s="211">
        <v>0.27905833048733703</v>
      </c>
      <c r="M2793" s="211">
        <v>9.3485655061766454E-2</v>
      </c>
      <c r="N2793" s="211">
        <v>0.48377272248815573</v>
      </c>
      <c r="O2793" s="211">
        <v>0.73526258359916197</v>
      </c>
      <c r="P2793" s="211">
        <v>7.2985330253574052E-2</v>
      </c>
      <c r="Q2793" s="211">
        <v>7.2787692759120684E-2</v>
      </c>
      <c r="R2793" s="211">
        <v>0.42093786748486872</v>
      </c>
      <c r="S2793" s="211">
        <v>0.32488204902046269</v>
      </c>
      <c r="T2793" s="211">
        <v>0.61372326960272472</v>
      </c>
      <c r="U2793" s="211">
        <v>0.48684825176701296</v>
      </c>
      <c r="V2793" s="211">
        <v>0.16357230383297749</v>
      </c>
      <c r="W2793" s="211">
        <v>0.50454495585783887</v>
      </c>
      <c r="X2793" s="211">
        <v>0.29545372843532308</v>
      </c>
      <c r="Y2793" s="211">
        <v>0.70773344683596784</v>
      </c>
      <c r="Z2793" s="211">
        <v>0.14514810976128872</v>
      </c>
      <c r="AA2793" s="212">
        <v>0.11281024405986029</v>
      </c>
    </row>
    <row r="2794" spans="1:27" x14ac:dyDescent="0.35">
      <c r="A2794" s="210" t="s">
        <v>3470</v>
      </c>
      <c r="B2794" s="217">
        <v>135.43500871669536</v>
      </c>
      <c r="C2794" s="211">
        <v>5.6001037352697416E-2</v>
      </c>
      <c r="D2794" s="211">
        <v>0.11786503986629956</v>
      </c>
      <c r="E2794" s="211">
        <v>6.8585869926644824E-2</v>
      </c>
      <c r="F2794" s="211">
        <v>9.1038317313339986E-2</v>
      </c>
      <c r="G2794" s="211">
        <v>0.12076954917302042</v>
      </c>
      <c r="H2794" s="211">
        <v>0.11955332516931491</v>
      </c>
      <c r="I2794" s="211">
        <v>0.5066247402380275</v>
      </c>
      <c r="J2794" s="211">
        <v>0.41441924394307106</v>
      </c>
      <c r="K2794" s="211">
        <v>0.58023187666493736</v>
      </c>
      <c r="L2794" s="211">
        <v>0.27470353195688479</v>
      </c>
      <c r="M2794" s="211">
        <v>0.11047812750545281</v>
      </c>
      <c r="N2794" s="211">
        <v>0.36511781792376719</v>
      </c>
      <c r="O2794" s="211">
        <v>0.68967901205104309</v>
      </c>
      <c r="P2794" s="211">
        <v>6.436824447409914E-2</v>
      </c>
      <c r="Q2794" s="211">
        <v>8.6650306646975636E-2</v>
      </c>
      <c r="R2794" s="211">
        <v>0.45758664870610438</v>
      </c>
      <c r="S2794" s="211">
        <v>0.26681745750154373</v>
      </c>
      <c r="T2794" s="211">
        <v>0.5623382203117927</v>
      </c>
      <c r="U2794" s="211">
        <v>0.47256603195096591</v>
      </c>
      <c r="V2794" s="211">
        <v>8.7804287703835623E-2</v>
      </c>
      <c r="W2794" s="211">
        <v>0.58357822586971819</v>
      </c>
      <c r="X2794" s="211">
        <v>0.27703873466676443</v>
      </c>
      <c r="Y2794" s="211">
        <v>0.64103865580960562</v>
      </c>
      <c r="Z2794" s="211">
        <v>0.14575001698122059</v>
      </c>
      <c r="AA2794" s="212">
        <v>0.11349109564516224</v>
      </c>
    </row>
    <row r="2795" spans="1:27" x14ac:dyDescent="0.35">
      <c r="A2795" s="210" t="s">
        <v>3471</v>
      </c>
      <c r="B2795" s="217">
        <v>143.83463107056457</v>
      </c>
      <c r="C2795" s="211">
        <v>8.1964122238183085E-2</v>
      </c>
      <c r="D2795" s="211">
        <v>0.11403018763873715</v>
      </c>
      <c r="E2795" s="211">
        <v>7.8161195954231572E-2</v>
      </c>
      <c r="F2795" s="211">
        <v>0.12321121790658163</v>
      </c>
      <c r="G2795" s="211">
        <v>0.12503365460710411</v>
      </c>
      <c r="H2795" s="211">
        <v>0.12335350114909263</v>
      </c>
      <c r="I2795" s="211">
        <v>0.51893532488211724</v>
      </c>
      <c r="J2795" s="211">
        <v>0.45275027311609778</v>
      </c>
      <c r="K2795" s="211">
        <v>0.61502985787143916</v>
      </c>
      <c r="L2795" s="211">
        <v>0.2788668277978037</v>
      </c>
      <c r="M2795" s="211">
        <v>9.9255139970546705E-2</v>
      </c>
      <c r="N2795" s="211">
        <v>0.50279329312175225</v>
      </c>
      <c r="O2795" s="211">
        <v>0.68756662351834574</v>
      </c>
      <c r="P2795" s="211">
        <v>7.1761311538896561E-2</v>
      </c>
      <c r="Q2795" s="211">
        <v>7.4966964515761014E-2</v>
      </c>
      <c r="R2795" s="211">
        <v>0.4841856850431383</v>
      </c>
      <c r="S2795" s="211">
        <v>0.34343331397926108</v>
      </c>
      <c r="T2795" s="211">
        <v>0.50091692215125183</v>
      </c>
      <c r="U2795" s="211">
        <v>0.44362058929043935</v>
      </c>
      <c r="V2795" s="211">
        <v>7.9601292008566429E-2</v>
      </c>
      <c r="W2795" s="211">
        <v>0.61355277997982238</v>
      </c>
      <c r="X2795" s="211">
        <v>0.34182388656023599</v>
      </c>
      <c r="Y2795" s="211">
        <v>0.68769520400901374</v>
      </c>
      <c r="Z2795" s="211">
        <v>0.1496223555971139</v>
      </c>
      <c r="AA2795" s="212">
        <v>0.11767395334943336</v>
      </c>
    </row>
    <row r="2796" spans="1:27" x14ac:dyDescent="0.35">
      <c r="A2796" s="210" t="s">
        <v>3472</v>
      </c>
      <c r="B2796" s="217">
        <v>118.63099900665823</v>
      </c>
      <c r="C2796" s="211">
        <v>7.0843627561963454E-2</v>
      </c>
      <c r="D2796" s="211">
        <v>0.11848571742924746</v>
      </c>
      <c r="E2796" s="211">
        <v>8.0988293488038349E-2</v>
      </c>
      <c r="F2796" s="211">
        <v>0.11056355426360598</v>
      </c>
      <c r="G2796" s="211">
        <v>0.11498529106041232</v>
      </c>
      <c r="H2796" s="211">
        <v>0.12519752568150047</v>
      </c>
      <c r="I2796" s="211">
        <v>0.4740137594393099</v>
      </c>
      <c r="J2796" s="211">
        <v>0.43168542293339784</v>
      </c>
      <c r="K2796" s="211">
        <v>0.60731488236842768</v>
      </c>
      <c r="L2796" s="211">
        <v>0.27421021230861931</v>
      </c>
      <c r="M2796" s="211">
        <v>8.5125912568884202E-2</v>
      </c>
      <c r="N2796" s="211">
        <v>0.42747804537404527</v>
      </c>
      <c r="O2796" s="211">
        <v>0.69787550131935627</v>
      </c>
      <c r="P2796" s="211">
        <v>6.9429165762982969E-2</v>
      </c>
      <c r="Q2796" s="211">
        <v>4.4646343106782491E-2</v>
      </c>
      <c r="R2796" s="211">
        <v>0.42101897599448124</v>
      </c>
      <c r="S2796" s="211">
        <v>0.36832464810195054</v>
      </c>
      <c r="T2796" s="211">
        <v>0.61761489665527936</v>
      </c>
      <c r="U2796" s="211">
        <v>0.36298375025475216</v>
      </c>
      <c r="V2796" s="211">
        <v>6.1886578379271778E-2</v>
      </c>
      <c r="W2796" s="211">
        <v>0.51157024385979355</v>
      </c>
      <c r="X2796" s="211">
        <v>0.3054187225897298</v>
      </c>
      <c r="Y2796" s="211">
        <v>0.72372719662933027</v>
      </c>
      <c r="Z2796" s="211">
        <v>0.14879920057535723</v>
      </c>
      <c r="AA2796" s="212">
        <v>0.11938464065631565</v>
      </c>
    </row>
    <row r="2797" spans="1:27" x14ac:dyDescent="0.35">
      <c r="A2797" s="210" t="s">
        <v>3473</v>
      </c>
      <c r="B2797" s="217">
        <v>111.36076603268803</v>
      </c>
      <c r="C2797" s="211">
        <v>5.2686000769765068E-2</v>
      </c>
      <c r="D2797" s="211">
        <v>0.11608412480153577</v>
      </c>
      <c r="E2797" s="211">
        <v>6.6955011301055939E-2</v>
      </c>
      <c r="F2797" s="211">
        <v>0.10488593861007503</v>
      </c>
      <c r="G2797" s="211">
        <v>0.11719292770292253</v>
      </c>
      <c r="H2797" s="211">
        <v>0.12389761068740029</v>
      </c>
      <c r="I2797" s="211">
        <v>0.5002836927959744</v>
      </c>
      <c r="J2797" s="211">
        <v>0.43630403306931864</v>
      </c>
      <c r="K2797" s="211">
        <v>0.64020976420666487</v>
      </c>
      <c r="L2797" s="211">
        <v>0.28132021006131464</v>
      </c>
      <c r="M2797" s="211">
        <v>8.6765877773194847E-2</v>
      </c>
      <c r="N2797" s="211">
        <v>0.41541289381184715</v>
      </c>
      <c r="O2797" s="211">
        <v>0.79658478097428431</v>
      </c>
      <c r="P2797" s="211">
        <v>6.5055844277632668E-2</v>
      </c>
      <c r="Q2797" s="211">
        <v>7.3427847799688917E-2</v>
      </c>
      <c r="R2797" s="211">
        <v>0.44474453873726172</v>
      </c>
      <c r="S2797" s="211">
        <v>0.31630277997902623</v>
      </c>
      <c r="T2797" s="211">
        <v>0.46573310029512671</v>
      </c>
      <c r="U2797" s="211">
        <v>0.48990569575091392</v>
      </c>
      <c r="V2797" s="211">
        <v>7.9341820173273514E-2</v>
      </c>
      <c r="W2797" s="211">
        <v>0.5090402347097599</v>
      </c>
      <c r="X2797" s="211">
        <v>0.3133088063170229</v>
      </c>
      <c r="Y2797" s="211">
        <v>0.57060426900749883</v>
      </c>
      <c r="Z2797" s="211">
        <v>0.14980979409050968</v>
      </c>
      <c r="AA2797" s="212">
        <v>0.12380453432416216</v>
      </c>
    </row>
    <row r="2798" spans="1:27" x14ac:dyDescent="0.35">
      <c r="A2798" s="210" t="s">
        <v>3474</v>
      </c>
      <c r="B2798" s="217">
        <v>124.12421356424396</v>
      </c>
      <c r="C2798" s="211">
        <v>5.2226495864153635E-2</v>
      </c>
      <c r="D2798" s="211">
        <v>0.12706039041941922</v>
      </c>
      <c r="E2798" s="211">
        <v>7.6750028967019754E-2</v>
      </c>
      <c r="F2798" s="211">
        <v>9.6772037119504106E-2</v>
      </c>
      <c r="G2798" s="211">
        <v>0.11533572162050712</v>
      </c>
      <c r="H2798" s="211">
        <v>0.11380479861429174</v>
      </c>
      <c r="I2798" s="211">
        <v>0.47769987438765726</v>
      </c>
      <c r="J2798" s="211">
        <v>0.43044576458527228</v>
      </c>
      <c r="K2798" s="211">
        <v>0.54756763917434026</v>
      </c>
      <c r="L2798" s="211">
        <v>0.2721843527864018</v>
      </c>
      <c r="M2798" s="211">
        <v>9.6752370244488364E-2</v>
      </c>
      <c r="N2798" s="211">
        <v>0.39402062796115983</v>
      </c>
      <c r="O2798" s="211">
        <v>0.52784828458223998</v>
      </c>
      <c r="P2798" s="211">
        <v>7.2068722014432068E-2</v>
      </c>
      <c r="Q2798" s="211">
        <v>0.16544810844591087</v>
      </c>
      <c r="R2798" s="211">
        <v>0.43680609074037319</v>
      </c>
      <c r="S2798" s="211">
        <v>0.3243861090819764</v>
      </c>
      <c r="T2798" s="211">
        <v>0.58286035827492311</v>
      </c>
      <c r="U2798" s="211">
        <v>0.3986084550710004</v>
      </c>
      <c r="V2798" s="211">
        <v>5.698979270625032E-2</v>
      </c>
      <c r="W2798" s="211">
        <v>0.51109968527313998</v>
      </c>
      <c r="X2798" s="211">
        <v>0.27475574231641181</v>
      </c>
      <c r="Y2798" s="211">
        <v>0.61674077397088845</v>
      </c>
      <c r="Z2798" s="211">
        <v>0.14883256577170942</v>
      </c>
      <c r="AA2798" s="212">
        <v>0.1126100268878934</v>
      </c>
    </row>
    <row r="2799" spans="1:27" x14ac:dyDescent="0.35">
      <c r="A2799" s="210" t="s">
        <v>3475</v>
      </c>
      <c r="B2799" s="217">
        <v>109.74291468528649</v>
      </c>
      <c r="C2799" s="211">
        <v>7.5329712493149792E-2</v>
      </c>
      <c r="D2799" s="211">
        <v>0.12686835922033055</v>
      </c>
      <c r="E2799" s="211">
        <v>7.3832503425923679E-2</v>
      </c>
      <c r="F2799" s="211">
        <v>0.11037979385539513</v>
      </c>
      <c r="G2799" s="211">
        <v>0.12093336987427886</v>
      </c>
      <c r="H2799" s="211">
        <v>0.1080267927451587</v>
      </c>
      <c r="I2799" s="211">
        <v>0.42946930294415481</v>
      </c>
      <c r="J2799" s="211">
        <v>0.4525751451574706</v>
      </c>
      <c r="K2799" s="211">
        <v>0.56808862946563121</v>
      </c>
      <c r="L2799" s="211">
        <v>0.27240608852732701</v>
      </c>
      <c r="M2799" s="211">
        <v>8.4677254298772167E-2</v>
      </c>
      <c r="N2799" s="211">
        <v>0.34528365549500417</v>
      </c>
      <c r="O2799" s="211">
        <v>0.56634360171090115</v>
      </c>
      <c r="P2799" s="211">
        <v>6.6655121969834669E-2</v>
      </c>
      <c r="Q2799" s="211">
        <v>6.0668865338917174E-2</v>
      </c>
      <c r="R2799" s="211">
        <v>0.39825818151966863</v>
      </c>
      <c r="S2799" s="211">
        <v>0.30649175492300185</v>
      </c>
      <c r="T2799" s="211">
        <v>0.54453009793888263</v>
      </c>
      <c r="U2799" s="211">
        <v>0.3970289910519012</v>
      </c>
      <c r="V2799" s="211">
        <v>9.225516311988774E-2</v>
      </c>
      <c r="W2799" s="211">
        <v>0.57218901729493055</v>
      </c>
      <c r="X2799" s="211">
        <v>0.37396923582228125</v>
      </c>
      <c r="Y2799" s="211">
        <v>0.59318419536841893</v>
      </c>
      <c r="Z2799" s="211">
        <v>0.14675532205821817</v>
      </c>
      <c r="AA2799" s="212">
        <v>0.12064021045128749</v>
      </c>
    </row>
    <row r="2800" spans="1:27" x14ac:dyDescent="0.35">
      <c r="A2800" s="210" t="s">
        <v>3476</v>
      </c>
      <c r="B2800" s="217">
        <v>111.09027178158509</v>
      </c>
      <c r="C2800" s="211">
        <v>6.7618260863949883E-2</v>
      </c>
      <c r="D2800" s="211">
        <v>0.12318191016493936</v>
      </c>
      <c r="E2800" s="211">
        <v>7.4520219906725638E-2</v>
      </c>
      <c r="F2800" s="211">
        <v>8.6733369226168866E-2</v>
      </c>
      <c r="G2800" s="211">
        <v>0.11829196345772564</v>
      </c>
      <c r="H2800" s="211">
        <v>0.11814788591400117</v>
      </c>
      <c r="I2800" s="211">
        <v>0.47160341935540051</v>
      </c>
      <c r="J2800" s="211">
        <v>0.48233028370531988</v>
      </c>
      <c r="K2800" s="211">
        <v>0.57395404682909401</v>
      </c>
      <c r="L2800" s="211">
        <v>0.28180283885769164</v>
      </c>
      <c r="M2800" s="211">
        <v>9.6366830950058921E-2</v>
      </c>
      <c r="N2800" s="211">
        <v>0.45008569326809778</v>
      </c>
      <c r="O2800" s="211">
        <v>0.57796753970854953</v>
      </c>
      <c r="P2800" s="211">
        <v>6.3161074858185465E-2</v>
      </c>
      <c r="Q2800" s="211">
        <v>5.3686775536633369E-2</v>
      </c>
      <c r="R2800" s="211">
        <v>0.39837646193345067</v>
      </c>
      <c r="S2800" s="211">
        <v>0.30461651521880029</v>
      </c>
      <c r="T2800" s="211">
        <v>0.47513630019604824</v>
      </c>
      <c r="U2800" s="211">
        <v>0.40438483191921371</v>
      </c>
      <c r="V2800" s="211">
        <v>9.5491306576203056E-2</v>
      </c>
      <c r="W2800" s="211">
        <v>0.52211707210145109</v>
      </c>
      <c r="X2800" s="211">
        <v>0.26489535852962354</v>
      </c>
      <c r="Y2800" s="211">
        <v>0.60753022169890081</v>
      </c>
      <c r="Z2800" s="211">
        <v>0.148808895328879</v>
      </c>
      <c r="AA2800" s="212">
        <v>0.12303507502955353</v>
      </c>
    </row>
    <row r="2801" spans="1:27" x14ac:dyDescent="0.35">
      <c r="A2801" s="210" t="s">
        <v>3477</v>
      </c>
      <c r="B2801" s="217">
        <v>124.16115173865627</v>
      </c>
      <c r="C2801" s="211">
        <v>5.2574059221749556E-2</v>
      </c>
      <c r="D2801" s="211">
        <v>0.12390350873494457</v>
      </c>
      <c r="E2801" s="211">
        <v>8.3916282295460651E-2</v>
      </c>
      <c r="F2801" s="211">
        <v>8.7663695277886089E-2</v>
      </c>
      <c r="G2801" s="211">
        <v>0.11764542469610641</v>
      </c>
      <c r="H2801" s="211">
        <v>0.10654901988807988</v>
      </c>
      <c r="I2801" s="211">
        <v>0.50544291470740954</v>
      </c>
      <c r="J2801" s="211">
        <v>0.46041769111379993</v>
      </c>
      <c r="K2801" s="211">
        <v>0.62982601536865401</v>
      </c>
      <c r="L2801" s="211">
        <v>0.27599137768209281</v>
      </c>
      <c r="M2801" s="211">
        <v>0.11508444855198881</v>
      </c>
      <c r="N2801" s="211">
        <v>0.53263486946126071</v>
      </c>
      <c r="O2801" s="211">
        <v>0.68848984197250807</v>
      </c>
      <c r="P2801" s="211">
        <v>6.6150972557299556E-2</v>
      </c>
      <c r="Q2801" s="211">
        <v>7.277127853485757E-2</v>
      </c>
      <c r="R2801" s="211">
        <v>0.40052974560233368</v>
      </c>
      <c r="S2801" s="211">
        <v>0.34789222681823262</v>
      </c>
      <c r="T2801" s="211">
        <v>0.57897467235723654</v>
      </c>
      <c r="U2801" s="211">
        <v>0.34376567453624579</v>
      </c>
      <c r="V2801" s="211">
        <v>7.0032886912869019E-2</v>
      </c>
      <c r="W2801" s="211">
        <v>0.50691200152431415</v>
      </c>
      <c r="X2801" s="211">
        <v>0.33659433812991063</v>
      </c>
      <c r="Y2801" s="211">
        <v>0.57920451403080853</v>
      </c>
      <c r="Z2801" s="211">
        <v>0.14726755346885897</v>
      </c>
      <c r="AA2801" s="212">
        <v>0.12095079598331598</v>
      </c>
    </row>
    <row r="2802" spans="1:27" x14ac:dyDescent="0.35">
      <c r="A2802" s="210" t="s">
        <v>3478</v>
      </c>
      <c r="B2802" s="217">
        <v>125.48417581282622</v>
      </c>
      <c r="C2802" s="211">
        <v>5.3275877918306486E-2</v>
      </c>
      <c r="D2802" s="211">
        <v>0.1240384831193527</v>
      </c>
      <c r="E2802" s="211">
        <v>7.5471487513310925E-2</v>
      </c>
      <c r="F2802" s="211">
        <v>9.2032683812710167E-2</v>
      </c>
      <c r="G2802" s="211">
        <v>0.12337953652011961</v>
      </c>
      <c r="H2802" s="211">
        <v>0.10534935530454329</v>
      </c>
      <c r="I2802" s="211">
        <v>0.518071845307982</v>
      </c>
      <c r="J2802" s="211">
        <v>0.41708332777311802</v>
      </c>
      <c r="K2802" s="211">
        <v>0.6342272539307463</v>
      </c>
      <c r="L2802" s="211">
        <v>0.27006497453751382</v>
      </c>
      <c r="M2802" s="211">
        <v>9.4728346850824055E-2</v>
      </c>
      <c r="N2802" s="211">
        <v>0.56620308563171895</v>
      </c>
      <c r="O2802" s="211">
        <v>0.72960997921975113</v>
      </c>
      <c r="P2802" s="211">
        <v>6.7699582171683204E-2</v>
      </c>
      <c r="Q2802" s="211">
        <v>0.11863505775532565</v>
      </c>
      <c r="R2802" s="211">
        <v>0.42884976317988732</v>
      </c>
      <c r="S2802" s="211">
        <v>0.37820144173980991</v>
      </c>
      <c r="T2802" s="211">
        <v>0.46945829390343857</v>
      </c>
      <c r="U2802" s="211">
        <v>0.33225691333018365</v>
      </c>
      <c r="V2802" s="211">
        <v>0.10619883078980719</v>
      </c>
      <c r="W2802" s="211">
        <v>0.49747424647073252</v>
      </c>
      <c r="X2802" s="211">
        <v>0.33802142509314848</v>
      </c>
      <c r="Y2802" s="211">
        <v>0.51993886051146798</v>
      </c>
      <c r="Z2802" s="211">
        <v>0.14926139809504213</v>
      </c>
      <c r="AA2802" s="212">
        <v>0.12003596490940771</v>
      </c>
    </row>
    <row r="2803" spans="1:27" x14ac:dyDescent="0.35">
      <c r="A2803" s="210" t="s">
        <v>3479</v>
      </c>
      <c r="B2803" s="217">
        <v>140.63993406884131</v>
      </c>
      <c r="C2803" s="211">
        <v>5.4886074841239862E-2</v>
      </c>
      <c r="D2803" s="211">
        <v>0.12652824738001306</v>
      </c>
      <c r="E2803" s="211">
        <v>7.6430962874398739E-2</v>
      </c>
      <c r="F2803" s="211">
        <v>0.1072577475674846</v>
      </c>
      <c r="G2803" s="211">
        <v>0.1167320285786401</v>
      </c>
      <c r="H2803" s="211">
        <v>0.11554984460153778</v>
      </c>
      <c r="I2803" s="211">
        <v>0.50345094686809944</v>
      </c>
      <c r="J2803" s="211">
        <v>0.47280785990670487</v>
      </c>
      <c r="K2803" s="211">
        <v>0.62303056862958672</v>
      </c>
      <c r="L2803" s="211">
        <v>0.27740740564895483</v>
      </c>
      <c r="M2803" s="211">
        <v>8.9279473264602061E-2</v>
      </c>
      <c r="N2803" s="211">
        <v>0.39193071303894123</v>
      </c>
      <c r="O2803" s="211">
        <v>0.70640600437653722</v>
      </c>
      <c r="P2803" s="211">
        <v>7.1274538288603806E-2</v>
      </c>
      <c r="Q2803" s="211">
        <v>5.1530628975642437E-2</v>
      </c>
      <c r="R2803" s="211">
        <v>0.4286817655164249</v>
      </c>
      <c r="S2803" s="211">
        <v>0.3774313933683674</v>
      </c>
      <c r="T2803" s="211">
        <v>0.61485031726579931</v>
      </c>
      <c r="U2803" s="211">
        <v>0.3897113001231961</v>
      </c>
      <c r="V2803" s="211">
        <v>0.15265278759175832</v>
      </c>
      <c r="W2803" s="211">
        <v>0.52814521193812636</v>
      </c>
      <c r="X2803" s="211">
        <v>0.40653081435227872</v>
      </c>
      <c r="Y2803" s="211">
        <v>0.55901442213559349</v>
      </c>
      <c r="Z2803" s="211">
        <v>0.14717559311019102</v>
      </c>
      <c r="AA2803" s="212">
        <v>0.12398427044942983</v>
      </c>
    </row>
    <row r="2804" spans="1:27" x14ac:dyDescent="0.35">
      <c r="A2804" s="210" t="s">
        <v>3480</v>
      </c>
      <c r="B2804" s="217">
        <v>154.98808056287814</v>
      </c>
      <c r="C2804" s="211">
        <v>6.2751416044940292E-2</v>
      </c>
      <c r="D2804" s="211">
        <v>0.1159778957387855</v>
      </c>
      <c r="E2804" s="211">
        <v>6.9709522394738502E-2</v>
      </c>
      <c r="F2804" s="211">
        <v>0.11029775278444691</v>
      </c>
      <c r="G2804" s="211">
        <v>0.12591559010691025</v>
      </c>
      <c r="H2804" s="211">
        <v>0.10896733632813217</v>
      </c>
      <c r="I2804" s="211">
        <v>0.41949364702117709</v>
      </c>
      <c r="J2804" s="211">
        <v>0.47988354792101273</v>
      </c>
      <c r="K2804" s="211">
        <v>0.64231526714139386</v>
      </c>
      <c r="L2804" s="211">
        <v>0.27355427889392436</v>
      </c>
      <c r="M2804" s="211">
        <v>0.10605627837125989</v>
      </c>
      <c r="N2804" s="211">
        <v>0.42951489505476964</v>
      </c>
      <c r="O2804" s="211">
        <v>0.65930971309938136</v>
      </c>
      <c r="P2804" s="211">
        <v>6.7114386171100895E-2</v>
      </c>
      <c r="Q2804" s="211">
        <v>0.12025133989385905</v>
      </c>
      <c r="R2804" s="211">
        <v>0.40188531564651508</v>
      </c>
      <c r="S2804" s="211">
        <v>0.3055469363555976</v>
      </c>
      <c r="T2804" s="211">
        <v>0.49744893488876712</v>
      </c>
      <c r="U2804" s="211">
        <v>0.39020254667430176</v>
      </c>
      <c r="V2804" s="211">
        <v>0.13321509889631433</v>
      </c>
      <c r="W2804" s="211">
        <v>0.58683302398707859</v>
      </c>
      <c r="X2804" s="211">
        <v>0.25873424704344117</v>
      </c>
      <c r="Y2804" s="211">
        <v>0.78031798432313881</v>
      </c>
      <c r="Z2804" s="211">
        <v>0.14572054696046707</v>
      </c>
      <c r="AA2804" s="212">
        <v>0.12166343130363427</v>
      </c>
    </row>
    <row r="2805" spans="1:27" x14ac:dyDescent="0.35">
      <c r="A2805" s="210" t="s">
        <v>3481</v>
      </c>
      <c r="B2805" s="217">
        <v>159.04670130058284</v>
      </c>
      <c r="C2805" s="211">
        <v>5.5077506698561443E-2</v>
      </c>
      <c r="D2805" s="211">
        <v>0.12367757545909232</v>
      </c>
      <c r="E2805" s="211">
        <v>7.3761669231584406E-2</v>
      </c>
      <c r="F2805" s="211">
        <v>0.11276316195258335</v>
      </c>
      <c r="G2805" s="211">
        <v>0.11764659847471923</v>
      </c>
      <c r="H2805" s="211">
        <v>0.10833862305406561</v>
      </c>
      <c r="I2805" s="211">
        <v>0.44471090691897369</v>
      </c>
      <c r="J2805" s="211">
        <v>0.42694478777001266</v>
      </c>
      <c r="K2805" s="211">
        <v>0.57851149508456678</v>
      </c>
      <c r="L2805" s="211">
        <v>0.27507236189756762</v>
      </c>
      <c r="M2805" s="211">
        <v>9.6772313030164009E-2</v>
      </c>
      <c r="N2805" s="211">
        <v>0.46148246624151124</v>
      </c>
      <c r="O2805" s="211">
        <v>0.53148700012041639</v>
      </c>
      <c r="P2805" s="211">
        <v>6.5122117213960357E-2</v>
      </c>
      <c r="Q2805" s="211">
        <v>8.7397730896672993E-2</v>
      </c>
      <c r="R2805" s="211">
        <v>0.40021918141545254</v>
      </c>
      <c r="S2805" s="211">
        <v>0.28111399903719825</v>
      </c>
      <c r="T2805" s="211">
        <v>0.49168798485500104</v>
      </c>
      <c r="U2805" s="211">
        <v>0.462276393301295</v>
      </c>
      <c r="V2805" s="211">
        <v>0.16583512761550157</v>
      </c>
      <c r="W2805" s="211">
        <v>0.59248232329217543</v>
      </c>
      <c r="X2805" s="211">
        <v>0.29352252125719036</v>
      </c>
      <c r="Y2805" s="211">
        <v>0.7293975926664632</v>
      </c>
      <c r="Z2805" s="211">
        <v>0.14982936610457964</v>
      </c>
      <c r="AA2805" s="212">
        <v>0.12124508621198596</v>
      </c>
    </row>
    <row r="2806" spans="1:27" x14ac:dyDescent="0.35">
      <c r="A2806" s="210" t="s">
        <v>3482</v>
      </c>
      <c r="B2806" s="217">
        <v>153.57547940939369</v>
      </c>
      <c r="C2806" s="211">
        <v>5.8923260140548869E-2</v>
      </c>
      <c r="D2806" s="211">
        <v>0.12256367990033216</v>
      </c>
      <c r="E2806" s="211">
        <v>8.792554868226507E-2</v>
      </c>
      <c r="F2806" s="211">
        <v>0.10459104599882271</v>
      </c>
      <c r="G2806" s="211">
        <v>0.12512154679793935</v>
      </c>
      <c r="H2806" s="211">
        <v>0.10197728649075148</v>
      </c>
      <c r="I2806" s="211">
        <v>0.46128669712312664</v>
      </c>
      <c r="J2806" s="211">
        <v>0.46162439708373704</v>
      </c>
      <c r="K2806" s="211">
        <v>0.57738070873988856</v>
      </c>
      <c r="L2806" s="211">
        <v>0.27392823249543424</v>
      </c>
      <c r="M2806" s="211">
        <v>0.10271649418991503</v>
      </c>
      <c r="N2806" s="211">
        <v>0.47714924587124891</v>
      </c>
      <c r="O2806" s="211">
        <v>0.58300706888374176</v>
      </c>
      <c r="P2806" s="211">
        <v>6.9955736931509013E-2</v>
      </c>
      <c r="Q2806" s="211">
        <v>0.10767408841043</v>
      </c>
      <c r="R2806" s="211">
        <v>0.37453849950689899</v>
      </c>
      <c r="S2806" s="211">
        <v>0.42563975708090263</v>
      </c>
      <c r="T2806" s="211">
        <v>0.55589671941765983</v>
      </c>
      <c r="U2806" s="211">
        <v>0.39761501543742001</v>
      </c>
      <c r="V2806" s="211">
        <v>9.8644987404817489E-2</v>
      </c>
      <c r="W2806" s="211">
        <v>0.50223016840515133</v>
      </c>
      <c r="X2806" s="211">
        <v>0.361566337449719</v>
      </c>
      <c r="Y2806" s="211">
        <v>0.65812414702172184</v>
      </c>
      <c r="Z2806" s="211">
        <v>0.14564665515943598</v>
      </c>
      <c r="AA2806" s="212">
        <v>0.1121939641029778</v>
      </c>
    </row>
    <row r="2807" spans="1:27" x14ac:dyDescent="0.35">
      <c r="A2807" s="210" t="s">
        <v>3483</v>
      </c>
      <c r="B2807" s="217">
        <v>150.99034518316097</v>
      </c>
      <c r="C2807" s="211">
        <v>5.4568795869373833E-2</v>
      </c>
      <c r="D2807" s="211">
        <v>0.13018880038480585</v>
      </c>
      <c r="E2807" s="211">
        <v>8.797952810956898E-2</v>
      </c>
      <c r="F2807" s="211">
        <v>7.5018962786046084E-2</v>
      </c>
      <c r="G2807" s="211">
        <v>0.11919800730768995</v>
      </c>
      <c r="H2807" s="211">
        <v>0.11782813137165554</v>
      </c>
      <c r="I2807" s="211">
        <v>0.51605973171657693</v>
      </c>
      <c r="J2807" s="211">
        <v>0.46175796481144804</v>
      </c>
      <c r="K2807" s="211">
        <v>0.61737926817584809</v>
      </c>
      <c r="L2807" s="211">
        <v>0.27547692828493231</v>
      </c>
      <c r="M2807" s="211">
        <v>9.9050694454039093E-2</v>
      </c>
      <c r="N2807" s="211">
        <v>0.54674560505886649</v>
      </c>
      <c r="O2807" s="211">
        <v>0.65595957001721239</v>
      </c>
      <c r="P2807" s="211">
        <v>6.8314914967638432E-2</v>
      </c>
      <c r="Q2807" s="211">
        <v>6.8070981615122872E-2</v>
      </c>
      <c r="R2807" s="211">
        <v>0.46273133745007983</v>
      </c>
      <c r="S2807" s="211">
        <v>0.37312580262440631</v>
      </c>
      <c r="T2807" s="211">
        <v>0.51504785215838156</v>
      </c>
      <c r="U2807" s="211">
        <v>0.35826407735640997</v>
      </c>
      <c r="V2807" s="211">
        <v>0.13508756703524499</v>
      </c>
      <c r="W2807" s="211">
        <v>0.52016087239610975</v>
      </c>
      <c r="X2807" s="211">
        <v>0.36788769441581248</v>
      </c>
      <c r="Y2807" s="211">
        <v>0.66635711725440072</v>
      </c>
      <c r="Z2807" s="211">
        <v>0.14940888113789697</v>
      </c>
      <c r="AA2807" s="212">
        <v>0.12177701256043109</v>
      </c>
    </row>
    <row r="2808" spans="1:27" x14ac:dyDescent="0.35">
      <c r="A2808" s="210" t="s">
        <v>3484</v>
      </c>
      <c r="B2808" s="217">
        <v>110.4644465332868</v>
      </c>
      <c r="C2808" s="211">
        <v>8.3810348691205724E-2</v>
      </c>
      <c r="D2808" s="211">
        <v>0.11929534598603805</v>
      </c>
      <c r="E2808" s="211">
        <v>7.9310908941299843E-2</v>
      </c>
      <c r="F2808" s="211">
        <v>9.4200447364767861E-2</v>
      </c>
      <c r="G2808" s="211">
        <v>0.11750414278244906</v>
      </c>
      <c r="H2808" s="211">
        <v>0.1146798153180438</v>
      </c>
      <c r="I2808" s="211">
        <v>0.46269033663932002</v>
      </c>
      <c r="J2808" s="211">
        <v>0.42886410981479534</v>
      </c>
      <c r="K2808" s="211">
        <v>0.57756418732576176</v>
      </c>
      <c r="L2808" s="211">
        <v>0.27016000172680038</v>
      </c>
      <c r="M2808" s="211">
        <v>8.5503728295975995E-2</v>
      </c>
      <c r="N2808" s="211">
        <v>0.42177771938339792</v>
      </c>
      <c r="O2808" s="211">
        <v>0.70064197798086691</v>
      </c>
      <c r="P2808" s="211">
        <v>7.035694906012846E-2</v>
      </c>
      <c r="Q2808" s="211">
        <v>8.9702217657736311E-2</v>
      </c>
      <c r="R2808" s="211">
        <v>0.42545752659356806</v>
      </c>
      <c r="S2808" s="211">
        <v>0.27675787172783789</v>
      </c>
      <c r="T2808" s="211">
        <v>0.54501932038693324</v>
      </c>
      <c r="U2808" s="211">
        <v>0.45595656161574261</v>
      </c>
      <c r="V2808" s="211">
        <v>5.6231534486925805E-2</v>
      </c>
      <c r="W2808" s="211">
        <v>0.55277607143443319</v>
      </c>
      <c r="X2808" s="211">
        <v>0.24049003755278828</v>
      </c>
      <c r="Y2808" s="211">
        <v>0.65693481178704172</v>
      </c>
      <c r="Z2808" s="211">
        <v>0.14209630192537862</v>
      </c>
      <c r="AA2808" s="212">
        <v>0.12618302901030881</v>
      </c>
    </row>
    <row r="2809" spans="1:27" x14ac:dyDescent="0.35">
      <c r="A2809" s="210" t="s">
        <v>3485</v>
      </c>
      <c r="B2809" s="217">
        <v>169.24479642670582</v>
      </c>
      <c r="C2809" s="211">
        <v>5.0862021916172895E-2</v>
      </c>
      <c r="D2809" s="211">
        <v>0.1169774142395183</v>
      </c>
      <c r="E2809" s="211">
        <v>7.5970923248515954E-2</v>
      </c>
      <c r="F2809" s="211">
        <v>0.11050243055190466</v>
      </c>
      <c r="G2809" s="211">
        <v>0.12017348941004045</v>
      </c>
      <c r="H2809" s="211">
        <v>0.11532404438074983</v>
      </c>
      <c r="I2809" s="211">
        <v>0.42758621344777564</v>
      </c>
      <c r="J2809" s="211">
        <v>0.4369205551513905</v>
      </c>
      <c r="K2809" s="211">
        <v>0.53591664603424982</v>
      </c>
      <c r="L2809" s="211">
        <v>0.27535914687196039</v>
      </c>
      <c r="M2809" s="211">
        <v>0.10373175645376417</v>
      </c>
      <c r="N2809" s="211">
        <v>0.3731740913153756</v>
      </c>
      <c r="O2809" s="211">
        <v>0.76950250151399091</v>
      </c>
      <c r="P2809" s="211">
        <v>7.1217551452654348E-2</v>
      </c>
      <c r="Q2809" s="211">
        <v>0.10533560148315896</v>
      </c>
      <c r="R2809" s="211">
        <v>0.46035575347544949</v>
      </c>
      <c r="S2809" s="211">
        <v>0.33942761815571942</v>
      </c>
      <c r="T2809" s="211">
        <v>0.59148588975330096</v>
      </c>
      <c r="U2809" s="211">
        <v>0.5394459922235183</v>
      </c>
      <c r="V2809" s="211">
        <v>0.13255192007184757</v>
      </c>
      <c r="W2809" s="211">
        <v>0.52072109990765725</v>
      </c>
      <c r="X2809" s="211">
        <v>0.28270825940754279</v>
      </c>
      <c r="Y2809" s="211">
        <v>0.65088344123940745</v>
      </c>
      <c r="Z2809" s="211">
        <v>0.14427974083877498</v>
      </c>
      <c r="AA2809" s="212">
        <v>0.11813123228215405</v>
      </c>
    </row>
    <row r="2810" spans="1:27" x14ac:dyDescent="0.35">
      <c r="A2810" s="210" t="s">
        <v>3486</v>
      </c>
      <c r="B2810" s="217">
        <v>127.56286084174485</v>
      </c>
      <c r="C2810" s="211">
        <v>6.8216832755274251E-2</v>
      </c>
      <c r="D2810" s="211">
        <v>0.12400426620934474</v>
      </c>
      <c r="E2810" s="211">
        <v>7.5328722009600724E-2</v>
      </c>
      <c r="F2810" s="211">
        <v>0.10452696847892787</v>
      </c>
      <c r="G2810" s="211">
        <v>0.11809285655230571</v>
      </c>
      <c r="H2810" s="211">
        <v>0.12298472437891284</v>
      </c>
      <c r="I2810" s="211">
        <v>0.4491402222903953</v>
      </c>
      <c r="J2810" s="211">
        <v>0.4576776044039339</v>
      </c>
      <c r="K2810" s="211">
        <v>0.59025935372418659</v>
      </c>
      <c r="L2810" s="211">
        <v>0.27435593480556431</v>
      </c>
      <c r="M2810" s="211">
        <v>0.10714086304319205</v>
      </c>
      <c r="N2810" s="211">
        <v>0.38267851520814727</v>
      </c>
      <c r="O2810" s="211">
        <v>0.67638847800390312</v>
      </c>
      <c r="P2810" s="211">
        <v>6.4851600267457662E-2</v>
      </c>
      <c r="Q2810" s="211">
        <v>6.4110700516550392E-2</v>
      </c>
      <c r="R2810" s="211">
        <v>0.44997363849328115</v>
      </c>
      <c r="S2810" s="211">
        <v>0.38797859301859461</v>
      </c>
      <c r="T2810" s="211">
        <v>0.50531766602196204</v>
      </c>
      <c r="U2810" s="211">
        <v>0.3208042637129242</v>
      </c>
      <c r="V2810" s="211">
        <v>0.10278759049763012</v>
      </c>
      <c r="W2810" s="211">
        <v>0.48027161755335601</v>
      </c>
      <c r="X2810" s="211">
        <v>0.43117790117448868</v>
      </c>
      <c r="Y2810" s="211">
        <v>0.60649692414539547</v>
      </c>
      <c r="Z2810" s="211">
        <v>0.14448839319454684</v>
      </c>
      <c r="AA2810" s="212">
        <v>0.11226604272932861</v>
      </c>
    </row>
    <row r="2811" spans="1:27" x14ac:dyDescent="0.35">
      <c r="A2811" s="210" t="s">
        <v>3487</v>
      </c>
      <c r="B2811" s="217">
        <v>133.32417186844174</v>
      </c>
      <c r="C2811" s="211">
        <v>6.5148708285826099E-2</v>
      </c>
      <c r="D2811" s="211">
        <v>0.12379643023677549</v>
      </c>
      <c r="E2811" s="211">
        <v>7.8206965739247028E-2</v>
      </c>
      <c r="F2811" s="211">
        <v>9.7405709505927945E-2</v>
      </c>
      <c r="G2811" s="211">
        <v>0.12362391276320396</v>
      </c>
      <c r="H2811" s="211">
        <v>0.12229504345934415</v>
      </c>
      <c r="I2811" s="211">
        <v>0.51477657069641736</v>
      </c>
      <c r="J2811" s="211">
        <v>0.44390527121976103</v>
      </c>
      <c r="K2811" s="211">
        <v>0.6261744321587277</v>
      </c>
      <c r="L2811" s="211">
        <v>0.27030313836436276</v>
      </c>
      <c r="M2811" s="211">
        <v>0.1111491219054052</v>
      </c>
      <c r="N2811" s="211">
        <v>0.43651329270965333</v>
      </c>
      <c r="O2811" s="211">
        <v>0.71949251499431643</v>
      </c>
      <c r="P2811" s="211">
        <v>6.9440772179726551E-2</v>
      </c>
      <c r="Q2811" s="211">
        <v>6.6257566232687692E-2</v>
      </c>
      <c r="R2811" s="211">
        <v>0.41988932618205799</v>
      </c>
      <c r="S2811" s="211">
        <v>0.35430309447588326</v>
      </c>
      <c r="T2811" s="211">
        <v>0.5263839205990114</v>
      </c>
      <c r="U2811" s="211">
        <v>0.48342890436731395</v>
      </c>
      <c r="V2811" s="211">
        <v>6.5713389805625133E-2</v>
      </c>
      <c r="W2811" s="211">
        <v>0.58862317400500552</v>
      </c>
      <c r="X2811" s="211">
        <v>0.33680595688704396</v>
      </c>
      <c r="Y2811" s="211">
        <v>0.59979772248808993</v>
      </c>
      <c r="Z2811" s="211">
        <v>0.14435133142705947</v>
      </c>
      <c r="AA2811" s="212">
        <v>0.11802845834261845</v>
      </c>
    </row>
    <row r="2812" spans="1:27" x14ac:dyDescent="0.35">
      <c r="A2812" s="210" t="s">
        <v>3488</v>
      </c>
      <c r="B2812" s="217">
        <v>130.86707557273851</v>
      </c>
      <c r="C2812" s="211">
        <v>7.2585362826991726E-2</v>
      </c>
      <c r="D2812" s="211">
        <v>0.12312028104512844</v>
      </c>
      <c r="E2812" s="211">
        <v>7.1732058271140209E-2</v>
      </c>
      <c r="F2812" s="211">
        <v>8.9815642312349911E-2</v>
      </c>
      <c r="G2812" s="211">
        <v>0.11748179733220897</v>
      </c>
      <c r="H2812" s="211">
        <v>0.1103687345011258</v>
      </c>
      <c r="I2812" s="211">
        <v>0.49718259211326077</v>
      </c>
      <c r="J2812" s="211">
        <v>0.42834491108352879</v>
      </c>
      <c r="K2812" s="211">
        <v>0.6491075425702636</v>
      </c>
      <c r="L2812" s="211">
        <v>0.2754492205347524</v>
      </c>
      <c r="M2812" s="211">
        <v>7.8544243803435526E-2</v>
      </c>
      <c r="N2812" s="211">
        <v>0.42893392633788907</v>
      </c>
      <c r="O2812" s="211">
        <v>0.76789644925765155</v>
      </c>
      <c r="P2812" s="211">
        <v>6.3631187002083811E-2</v>
      </c>
      <c r="Q2812" s="211">
        <v>6.8063987041211971E-2</v>
      </c>
      <c r="R2812" s="211">
        <v>0.39381553188173207</v>
      </c>
      <c r="S2812" s="211">
        <v>0.3406957438232418</v>
      </c>
      <c r="T2812" s="211">
        <v>0.52818842700584978</v>
      </c>
      <c r="U2812" s="211">
        <v>0.39815427721479191</v>
      </c>
      <c r="V2812" s="211">
        <v>0.13452756939524746</v>
      </c>
      <c r="W2812" s="211">
        <v>0.48137853236550199</v>
      </c>
      <c r="X2812" s="211">
        <v>0.34741392503375235</v>
      </c>
      <c r="Y2812" s="211">
        <v>0.65067027055059423</v>
      </c>
      <c r="Z2812" s="211">
        <v>0.14882723556036417</v>
      </c>
      <c r="AA2812" s="212">
        <v>0.12196672032521937</v>
      </c>
    </row>
    <row r="2813" spans="1:27" x14ac:dyDescent="0.35">
      <c r="A2813" s="210" t="s">
        <v>3489</v>
      </c>
      <c r="B2813" s="217">
        <v>136.13894822277325</v>
      </c>
      <c r="C2813" s="211">
        <v>5.514273288841464E-2</v>
      </c>
      <c r="D2813" s="211">
        <v>0.12517084899429118</v>
      </c>
      <c r="E2813" s="211">
        <v>8.3148338737820959E-2</v>
      </c>
      <c r="F2813" s="211">
        <v>9.2571068408504348E-2</v>
      </c>
      <c r="G2813" s="211">
        <v>0.12245876190570294</v>
      </c>
      <c r="H2813" s="211">
        <v>0.11176426603980584</v>
      </c>
      <c r="I2813" s="211">
        <v>0.50236926928666159</v>
      </c>
      <c r="J2813" s="211">
        <v>0.45744020568081228</v>
      </c>
      <c r="K2813" s="211">
        <v>0.60996193477938432</v>
      </c>
      <c r="L2813" s="211">
        <v>0.27377581139898027</v>
      </c>
      <c r="M2813" s="211">
        <v>9.2334151069444287E-2</v>
      </c>
      <c r="N2813" s="211">
        <v>0.4537692292934028</v>
      </c>
      <c r="O2813" s="211">
        <v>0.76564520018363469</v>
      </c>
      <c r="P2813" s="211">
        <v>7.1446191527201983E-2</v>
      </c>
      <c r="Q2813" s="211">
        <v>7.7692450981793032E-2</v>
      </c>
      <c r="R2813" s="211">
        <v>0.49022302939544365</v>
      </c>
      <c r="S2813" s="211">
        <v>0.42027586341816081</v>
      </c>
      <c r="T2813" s="211">
        <v>0.58919020782372611</v>
      </c>
      <c r="U2813" s="211">
        <v>0.48303197364518924</v>
      </c>
      <c r="V2813" s="211">
        <v>6.6730340069496019E-2</v>
      </c>
      <c r="W2813" s="211">
        <v>0.51985452486921013</v>
      </c>
      <c r="X2813" s="211">
        <v>0.37081039064571053</v>
      </c>
      <c r="Y2813" s="211">
        <v>0.53851532516240208</v>
      </c>
      <c r="Z2813" s="211">
        <v>0.14851657601889226</v>
      </c>
      <c r="AA2813" s="212">
        <v>0.11723303107545899</v>
      </c>
    </row>
    <row r="2814" spans="1:27" x14ac:dyDescent="0.35">
      <c r="A2814" s="210" t="s">
        <v>3490</v>
      </c>
      <c r="B2814" s="217">
        <v>116.79518563239009</v>
      </c>
      <c r="C2814" s="211">
        <v>6.0833987568644471E-2</v>
      </c>
      <c r="D2814" s="211">
        <v>0.12723383355735715</v>
      </c>
      <c r="E2814" s="211">
        <v>7.3326204380792293E-2</v>
      </c>
      <c r="F2814" s="211">
        <v>9.4445565544683932E-2</v>
      </c>
      <c r="G2814" s="211">
        <v>0.12302652252241285</v>
      </c>
      <c r="H2814" s="211">
        <v>0.114611869322676</v>
      </c>
      <c r="I2814" s="211">
        <v>0.50175363586636545</v>
      </c>
      <c r="J2814" s="211">
        <v>0.43287905562209111</v>
      </c>
      <c r="K2814" s="211">
        <v>0.54561026951670866</v>
      </c>
      <c r="L2814" s="211">
        <v>0.27502193019685861</v>
      </c>
      <c r="M2814" s="211">
        <v>9.1119539714763664E-2</v>
      </c>
      <c r="N2814" s="211">
        <v>0.44865584094665101</v>
      </c>
      <c r="O2814" s="211">
        <v>0.71980965014548193</v>
      </c>
      <c r="P2814" s="211">
        <v>6.4608334725698074E-2</v>
      </c>
      <c r="Q2814" s="211">
        <v>7.0212683523734817E-2</v>
      </c>
      <c r="R2814" s="211">
        <v>0.4573380231099175</v>
      </c>
      <c r="S2814" s="211">
        <v>0.31122763544539089</v>
      </c>
      <c r="T2814" s="211">
        <v>0.50555282737156793</v>
      </c>
      <c r="U2814" s="211">
        <v>0.33663950111679808</v>
      </c>
      <c r="V2814" s="211">
        <v>9.2366439157444219E-2</v>
      </c>
      <c r="W2814" s="211">
        <v>0.58535547188551718</v>
      </c>
      <c r="X2814" s="211">
        <v>0.34450903849740711</v>
      </c>
      <c r="Y2814" s="211">
        <v>0.61730078556188839</v>
      </c>
      <c r="Z2814" s="211">
        <v>0.14962430521702638</v>
      </c>
      <c r="AA2814" s="212">
        <v>0.11633682430415403</v>
      </c>
    </row>
    <row r="2815" spans="1:27" x14ac:dyDescent="0.35">
      <c r="A2815" s="210" t="s">
        <v>3491</v>
      </c>
      <c r="B2815" s="217">
        <v>162.07527457829104</v>
      </c>
      <c r="C2815" s="211">
        <v>5.9979877955293623E-2</v>
      </c>
      <c r="D2815" s="211">
        <v>0.118142506098183</v>
      </c>
      <c r="E2815" s="211">
        <v>7.9968708114332709E-2</v>
      </c>
      <c r="F2815" s="211">
        <v>0.1018929779810103</v>
      </c>
      <c r="G2815" s="211">
        <v>0.1194719829309126</v>
      </c>
      <c r="H2815" s="211">
        <v>0.11354767681182709</v>
      </c>
      <c r="I2815" s="211">
        <v>0.52341997233447701</v>
      </c>
      <c r="J2815" s="211">
        <v>0.41240943627949833</v>
      </c>
      <c r="K2815" s="211">
        <v>0.55863536424786797</v>
      </c>
      <c r="L2815" s="211">
        <v>0.27180193358041987</v>
      </c>
      <c r="M2815" s="211">
        <v>0.10157310165854128</v>
      </c>
      <c r="N2815" s="211">
        <v>0.38172460282845266</v>
      </c>
      <c r="O2815" s="211">
        <v>0.66271443400275509</v>
      </c>
      <c r="P2815" s="211">
        <v>6.8659245098567981E-2</v>
      </c>
      <c r="Q2815" s="211">
        <v>0.14073775044276066</v>
      </c>
      <c r="R2815" s="211">
        <v>0.41429052536569511</v>
      </c>
      <c r="S2815" s="211">
        <v>0.33757869370064419</v>
      </c>
      <c r="T2815" s="211">
        <v>0.56541035226564129</v>
      </c>
      <c r="U2815" s="211">
        <v>0.40985357432076852</v>
      </c>
      <c r="V2815" s="211">
        <v>0.15494092468912091</v>
      </c>
      <c r="W2815" s="211">
        <v>0.53577091023480794</v>
      </c>
      <c r="X2815" s="211">
        <v>0.38100440219513698</v>
      </c>
      <c r="Y2815" s="211">
        <v>0.6585426983150382</v>
      </c>
      <c r="Z2815" s="211">
        <v>0.14792242902309846</v>
      </c>
      <c r="AA2815" s="212">
        <v>0.11696512479199345</v>
      </c>
    </row>
    <row r="2816" spans="1:27" x14ac:dyDescent="0.35">
      <c r="A2816" s="210" t="s">
        <v>3492</v>
      </c>
      <c r="B2816" s="217">
        <v>111.76328232590085</v>
      </c>
      <c r="C2816" s="211">
        <v>5.5710748535600575E-2</v>
      </c>
      <c r="D2816" s="211">
        <v>0.12247471462823734</v>
      </c>
      <c r="E2816" s="211">
        <v>6.6780665095233852E-2</v>
      </c>
      <c r="F2816" s="211">
        <v>0.10706565213464833</v>
      </c>
      <c r="G2816" s="211">
        <v>0.12192788764576309</v>
      </c>
      <c r="H2816" s="211">
        <v>0.11596281372254061</v>
      </c>
      <c r="I2816" s="211">
        <v>0.45277936906794558</v>
      </c>
      <c r="J2816" s="211">
        <v>0.49175186639093688</v>
      </c>
      <c r="K2816" s="211">
        <v>0.60874954781078416</v>
      </c>
      <c r="L2816" s="211">
        <v>0.27475478980557255</v>
      </c>
      <c r="M2816" s="211">
        <v>8.3630540853079902E-2</v>
      </c>
      <c r="N2816" s="211">
        <v>0.49702634224803466</v>
      </c>
      <c r="O2816" s="211">
        <v>0.75491588591285919</v>
      </c>
      <c r="P2816" s="211">
        <v>7.0808323478304375E-2</v>
      </c>
      <c r="Q2816" s="211">
        <v>0.10011120994703436</v>
      </c>
      <c r="R2816" s="211">
        <v>0.43906157377317617</v>
      </c>
      <c r="S2816" s="211">
        <v>0.36182100744823653</v>
      </c>
      <c r="T2816" s="211">
        <v>0.60420875146251518</v>
      </c>
      <c r="U2816" s="211">
        <v>0.41976195997941779</v>
      </c>
      <c r="V2816" s="211">
        <v>5.4868563489158959E-2</v>
      </c>
      <c r="W2816" s="211">
        <v>0.55966120433355915</v>
      </c>
      <c r="X2816" s="211">
        <v>0.33713380908375734</v>
      </c>
      <c r="Y2816" s="211">
        <v>0.61489462232592829</v>
      </c>
      <c r="Z2816" s="211">
        <v>0.14878147912063425</v>
      </c>
      <c r="AA2816" s="212">
        <v>0.12480592928903556</v>
      </c>
    </row>
    <row r="2817" spans="1:27" x14ac:dyDescent="0.35">
      <c r="A2817" s="210" t="s">
        <v>3493</v>
      </c>
      <c r="B2817" s="217">
        <v>113.8995128956266</v>
      </c>
      <c r="C2817" s="211">
        <v>6.616484440515967E-2</v>
      </c>
      <c r="D2817" s="211">
        <v>0.12631534671927913</v>
      </c>
      <c r="E2817" s="211">
        <v>7.958031050102031E-2</v>
      </c>
      <c r="F2817" s="211">
        <v>0.10835726949728945</v>
      </c>
      <c r="G2817" s="211">
        <v>0.11977008034290428</v>
      </c>
      <c r="H2817" s="211">
        <v>0.11841708158661497</v>
      </c>
      <c r="I2817" s="211">
        <v>0.47934060938803796</v>
      </c>
      <c r="J2817" s="211">
        <v>0.46031934852852574</v>
      </c>
      <c r="K2817" s="211">
        <v>0.6361901613732015</v>
      </c>
      <c r="L2817" s="211">
        <v>0.27800758881600118</v>
      </c>
      <c r="M2817" s="211">
        <v>0.11344148948709926</v>
      </c>
      <c r="N2817" s="211">
        <v>0.41060512180526487</v>
      </c>
      <c r="O2817" s="211">
        <v>0.62253779702959955</v>
      </c>
      <c r="P2817" s="211">
        <v>6.8302991752816997E-2</v>
      </c>
      <c r="Q2817" s="211">
        <v>7.424161223460532E-2</v>
      </c>
      <c r="R2817" s="211">
        <v>0.48224087335457883</v>
      </c>
      <c r="S2817" s="211">
        <v>0.30507418286939347</v>
      </c>
      <c r="T2817" s="211">
        <v>0.47780023486429363</v>
      </c>
      <c r="U2817" s="211">
        <v>0.40066167372968281</v>
      </c>
      <c r="V2817" s="211">
        <v>6.4996140872974478E-2</v>
      </c>
      <c r="W2817" s="211">
        <v>0.54883043507134555</v>
      </c>
      <c r="X2817" s="211">
        <v>0.37919049083021616</v>
      </c>
      <c r="Y2817" s="211">
        <v>0.56259963365870336</v>
      </c>
      <c r="Z2817" s="211">
        <v>0.14923133234859445</v>
      </c>
      <c r="AA2817" s="212">
        <v>0.12356004291050671</v>
      </c>
    </row>
    <row r="2818" spans="1:27" x14ac:dyDescent="0.35">
      <c r="A2818" s="210" t="s">
        <v>3494</v>
      </c>
      <c r="B2818" s="217">
        <v>130.78075486559447</v>
      </c>
      <c r="C2818" s="211">
        <v>6.925891456075417E-2</v>
      </c>
      <c r="D2818" s="211">
        <v>0.12515988935560257</v>
      </c>
      <c r="E2818" s="211">
        <v>7.9878235485679946E-2</v>
      </c>
      <c r="F2818" s="211">
        <v>0.12255497855957566</v>
      </c>
      <c r="G2818" s="211">
        <v>0.12709352759165402</v>
      </c>
      <c r="H2818" s="211">
        <v>0.12031503881027864</v>
      </c>
      <c r="I2818" s="211">
        <v>0.46540476789737711</v>
      </c>
      <c r="J2818" s="211">
        <v>0.39507452333806375</v>
      </c>
      <c r="K2818" s="211">
        <v>0.64283341766251112</v>
      </c>
      <c r="L2818" s="211">
        <v>0.28423340317983625</v>
      </c>
      <c r="M2818" s="211">
        <v>9.7034849495774983E-2</v>
      </c>
      <c r="N2818" s="211">
        <v>0.41766549628419747</v>
      </c>
      <c r="O2818" s="211">
        <v>0.65088573098406488</v>
      </c>
      <c r="P2818" s="211">
        <v>7.2866799140863192E-2</v>
      </c>
      <c r="Q2818" s="211">
        <v>0.13555654254074165</v>
      </c>
      <c r="R2818" s="211">
        <v>0.43286898178964645</v>
      </c>
      <c r="S2818" s="211">
        <v>0.34339958566452267</v>
      </c>
      <c r="T2818" s="211">
        <v>0.54362302248894223</v>
      </c>
      <c r="U2818" s="211">
        <v>0.41181075939162914</v>
      </c>
      <c r="V2818" s="211">
        <v>9.0482037001036172E-2</v>
      </c>
      <c r="W2818" s="211">
        <v>0.4569108033949652</v>
      </c>
      <c r="X2818" s="211">
        <v>0.28254106004502672</v>
      </c>
      <c r="Y2818" s="211">
        <v>0.55128014595375208</v>
      </c>
      <c r="Z2818" s="211">
        <v>0.14871554355434607</v>
      </c>
      <c r="AA2818" s="212">
        <v>0.12187190897209593</v>
      </c>
    </row>
    <row r="2819" spans="1:27" x14ac:dyDescent="0.35">
      <c r="A2819" s="210" t="s">
        <v>3495</v>
      </c>
      <c r="B2819" s="217">
        <v>138.17054342333662</v>
      </c>
      <c r="C2819" s="211">
        <v>5.9979601312794617E-2</v>
      </c>
      <c r="D2819" s="211">
        <v>0.11544963795128463</v>
      </c>
      <c r="E2819" s="211">
        <v>8.4557903511227675E-2</v>
      </c>
      <c r="F2819" s="211">
        <v>0.10174391888387638</v>
      </c>
      <c r="G2819" s="211">
        <v>0.11352824595031873</v>
      </c>
      <c r="H2819" s="211">
        <v>0.11312296928796184</v>
      </c>
      <c r="I2819" s="211">
        <v>0.52755662361016498</v>
      </c>
      <c r="J2819" s="211">
        <v>0.47056882548345158</v>
      </c>
      <c r="K2819" s="211">
        <v>0.60079440271637419</v>
      </c>
      <c r="L2819" s="211">
        <v>0.27064245136303983</v>
      </c>
      <c r="M2819" s="211">
        <v>9.4138403442922666E-2</v>
      </c>
      <c r="N2819" s="211">
        <v>0.40865360024954878</v>
      </c>
      <c r="O2819" s="211">
        <v>0.62359229699783492</v>
      </c>
      <c r="P2819" s="211">
        <v>7.0478450641960386E-2</v>
      </c>
      <c r="Q2819" s="211">
        <v>0.15562974442302158</v>
      </c>
      <c r="R2819" s="211">
        <v>0.36792675954953458</v>
      </c>
      <c r="S2819" s="211">
        <v>0.32835536450538239</v>
      </c>
      <c r="T2819" s="211">
        <v>0.55507166810886965</v>
      </c>
      <c r="U2819" s="211">
        <v>0.37729972394304878</v>
      </c>
      <c r="V2819" s="211">
        <v>9.2547371034146023E-2</v>
      </c>
      <c r="W2819" s="211">
        <v>0.54618012663217197</v>
      </c>
      <c r="X2819" s="211">
        <v>0.27300513116487152</v>
      </c>
      <c r="Y2819" s="211">
        <v>0.74968596492586836</v>
      </c>
      <c r="Z2819" s="211">
        <v>0.1486608549318483</v>
      </c>
      <c r="AA2819" s="212">
        <v>0.1197668341685766</v>
      </c>
    </row>
    <row r="2820" spans="1:27" x14ac:dyDescent="0.35">
      <c r="A2820" s="210" t="s">
        <v>3496</v>
      </c>
      <c r="B2820" s="217">
        <v>132.49391440528282</v>
      </c>
      <c r="C2820" s="211">
        <v>5.7689402143972952E-2</v>
      </c>
      <c r="D2820" s="211">
        <v>0.12748623830810937</v>
      </c>
      <c r="E2820" s="211">
        <v>7.8459259744819765E-2</v>
      </c>
      <c r="F2820" s="211">
        <v>0.11523537577082978</v>
      </c>
      <c r="G2820" s="211">
        <v>0.11807708943024979</v>
      </c>
      <c r="H2820" s="211">
        <v>0.1256866486001893</v>
      </c>
      <c r="I2820" s="211">
        <v>0.47986778357701598</v>
      </c>
      <c r="J2820" s="211">
        <v>0.4536073916449555</v>
      </c>
      <c r="K2820" s="211">
        <v>0.59449224298351733</v>
      </c>
      <c r="L2820" s="211">
        <v>0.27564453760939345</v>
      </c>
      <c r="M2820" s="211">
        <v>0.10072724120113181</v>
      </c>
      <c r="N2820" s="211">
        <v>0.48543352496401054</v>
      </c>
      <c r="O2820" s="211">
        <v>0.7540731486518446</v>
      </c>
      <c r="P2820" s="211">
        <v>6.6763329324976819E-2</v>
      </c>
      <c r="Q2820" s="211">
        <v>9.8249533125062613E-2</v>
      </c>
      <c r="R2820" s="211">
        <v>0.43909706303663498</v>
      </c>
      <c r="S2820" s="211">
        <v>0.35865530685369101</v>
      </c>
      <c r="T2820" s="211">
        <v>0.47110365849639579</v>
      </c>
      <c r="U2820" s="211">
        <v>0.3584596218196599</v>
      </c>
      <c r="V2820" s="211">
        <v>9.6843915339165226E-2</v>
      </c>
      <c r="W2820" s="211">
        <v>0.54564661094353339</v>
      </c>
      <c r="X2820" s="211">
        <v>0.3627772327898493</v>
      </c>
      <c r="Y2820" s="211">
        <v>0.66394287231025817</v>
      </c>
      <c r="Z2820" s="211">
        <v>0.14584144740517524</v>
      </c>
      <c r="AA2820" s="212">
        <v>0.11889349931507279</v>
      </c>
    </row>
    <row r="2821" spans="1:27" x14ac:dyDescent="0.35">
      <c r="A2821" s="210" t="s">
        <v>3497</v>
      </c>
      <c r="B2821" s="217">
        <v>151.29647516780022</v>
      </c>
      <c r="C2821" s="211">
        <v>6.8272755188876183E-2</v>
      </c>
      <c r="D2821" s="211">
        <v>0.1279049451809374</v>
      </c>
      <c r="E2821" s="211">
        <v>6.8208486329948484E-2</v>
      </c>
      <c r="F2821" s="211">
        <v>0.10411231391542788</v>
      </c>
      <c r="G2821" s="211">
        <v>0.11863677407392331</v>
      </c>
      <c r="H2821" s="211">
        <v>0.1106620428764494</v>
      </c>
      <c r="I2821" s="211">
        <v>0.49477824006860138</v>
      </c>
      <c r="J2821" s="211">
        <v>0.48102508225716983</v>
      </c>
      <c r="K2821" s="211">
        <v>0.57242004894461807</v>
      </c>
      <c r="L2821" s="211">
        <v>0.27937101487534055</v>
      </c>
      <c r="M2821" s="211">
        <v>9.4925565360405834E-2</v>
      </c>
      <c r="N2821" s="211">
        <v>0.39058908557404964</v>
      </c>
      <c r="O2821" s="211">
        <v>0.67627755011314949</v>
      </c>
      <c r="P2821" s="211">
        <v>7.4162684980365226E-2</v>
      </c>
      <c r="Q2821" s="211">
        <v>5.2870957045198563E-2</v>
      </c>
      <c r="R2821" s="211">
        <v>0.44931340278237547</v>
      </c>
      <c r="S2821" s="211">
        <v>0.41689276363679589</v>
      </c>
      <c r="T2821" s="211">
        <v>0.54222331648648003</v>
      </c>
      <c r="U2821" s="211">
        <v>0.52600854310278744</v>
      </c>
      <c r="V2821" s="211">
        <v>0.11276432387654919</v>
      </c>
      <c r="W2821" s="211">
        <v>0.51296576197921817</v>
      </c>
      <c r="X2821" s="211">
        <v>0.28885953341982984</v>
      </c>
      <c r="Y2821" s="211">
        <v>0.73304942833880593</v>
      </c>
      <c r="Z2821" s="211">
        <v>0.14971439197531805</v>
      </c>
      <c r="AA2821" s="212">
        <v>0.12467210948889068</v>
      </c>
    </row>
    <row r="2822" spans="1:27" x14ac:dyDescent="0.35">
      <c r="A2822" s="210" t="s">
        <v>3498</v>
      </c>
      <c r="B2822" s="217">
        <v>141.24581711337072</v>
      </c>
      <c r="C2822" s="211">
        <v>6.9075303772663493E-2</v>
      </c>
      <c r="D2822" s="211">
        <v>0.12741357972174994</v>
      </c>
      <c r="E2822" s="211">
        <v>7.1002424822943264E-2</v>
      </c>
      <c r="F2822" s="211">
        <v>9.3410024212776138E-2</v>
      </c>
      <c r="G2822" s="211">
        <v>0.11542931138811673</v>
      </c>
      <c r="H2822" s="211">
        <v>0.11853922411772864</v>
      </c>
      <c r="I2822" s="211">
        <v>0.49441915180975254</v>
      </c>
      <c r="J2822" s="211">
        <v>0.42081340640916221</v>
      </c>
      <c r="K2822" s="211">
        <v>0.55921654249362807</v>
      </c>
      <c r="L2822" s="211">
        <v>0.27673833477904003</v>
      </c>
      <c r="M2822" s="211">
        <v>0.11108237569856071</v>
      </c>
      <c r="N2822" s="211">
        <v>0.49869371241201155</v>
      </c>
      <c r="O2822" s="211">
        <v>0.73163891020885718</v>
      </c>
      <c r="P2822" s="211">
        <v>6.4308739401444825E-2</v>
      </c>
      <c r="Q2822" s="211">
        <v>7.1325849015574233E-2</v>
      </c>
      <c r="R2822" s="211">
        <v>0.45576721808113435</v>
      </c>
      <c r="S2822" s="211">
        <v>0.3071164953722198</v>
      </c>
      <c r="T2822" s="211">
        <v>0.47993089679860984</v>
      </c>
      <c r="U2822" s="211">
        <v>0.48842050991106362</v>
      </c>
      <c r="V2822" s="211">
        <v>9.3597188485124355E-2</v>
      </c>
      <c r="W2822" s="211">
        <v>0.54484554793250239</v>
      </c>
      <c r="X2822" s="211">
        <v>0.43859314782783604</v>
      </c>
      <c r="Y2822" s="211">
        <v>0.73659146320578583</v>
      </c>
      <c r="Z2822" s="211">
        <v>0.14218808028903757</v>
      </c>
      <c r="AA2822" s="212">
        <v>0.12102656439021699</v>
      </c>
    </row>
    <row r="2823" spans="1:27" x14ac:dyDescent="0.35">
      <c r="A2823" s="210" t="s">
        <v>3499</v>
      </c>
      <c r="B2823" s="217">
        <v>154.47312674677141</v>
      </c>
      <c r="C2823" s="211">
        <v>6.3007558626600679E-2</v>
      </c>
      <c r="D2823" s="211">
        <v>0.12253563895146838</v>
      </c>
      <c r="E2823" s="211">
        <v>8.1147497581430875E-2</v>
      </c>
      <c r="F2823" s="211">
        <v>0.11244796186502594</v>
      </c>
      <c r="G2823" s="211">
        <v>0.12015358697157551</v>
      </c>
      <c r="H2823" s="211">
        <v>0.12538644016723605</v>
      </c>
      <c r="I2823" s="211">
        <v>0.50031373033637627</v>
      </c>
      <c r="J2823" s="211">
        <v>0.44499956169843291</v>
      </c>
      <c r="K2823" s="211">
        <v>0.62919655907759142</v>
      </c>
      <c r="L2823" s="211">
        <v>0.26923771767156301</v>
      </c>
      <c r="M2823" s="211">
        <v>0.11035241524038954</v>
      </c>
      <c r="N2823" s="211">
        <v>0.46265775253665636</v>
      </c>
      <c r="O2823" s="211">
        <v>0.57268444596146317</v>
      </c>
      <c r="P2823" s="211">
        <v>6.4440468699867137E-2</v>
      </c>
      <c r="Q2823" s="211">
        <v>0.1126433730823006</v>
      </c>
      <c r="R2823" s="211">
        <v>0.46017993509842825</v>
      </c>
      <c r="S2823" s="211">
        <v>0.32974312791122118</v>
      </c>
      <c r="T2823" s="211">
        <v>0.52934528670573022</v>
      </c>
      <c r="U2823" s="211">
        <v>0.35345590505066476</v>
      </c>
      <c r="V2823" s="211">
        <v>0.1532923396325096</v>
      </c>
      <c r="W2823" s="211">
        <v>0.64038428947836967</v>
      </c>
      <c r="X2823" s="211">
        <v>0.39158963258311397</v>
      </c>
      <c r="Y2823" s="211">
        <v>0.60699746742798655</v>
      </c>
      <c r="Z2823" s="211">
        <v>0.1483489285659631</v>
      </c>
      <c r="AA2823" s="212">
        <v>0.11681056225814448</v>
      </c>
    </row>
    <row r="2824" spans="1:27" x14ac:dyDescent="0.35">
      <c r="A2824" s="210" t="s">
        <v>3500</v>
      </c>
      <c r="B2824" s="217">
        <v>136.05577718614262</v>
      </c>
      <c r="C2824" s="211">
        <v>7.9013338122017926E-2</v>
      </c>
      <c r="D2824" s="211">
        <v>0.12587132655280342</v>
      </c>
      <c r="E2824" s="211">
        <v>7.2234669259332279E-2</v>
      </c>
      <c r="F2824" s="211">
        <v>0.12055005154261564</v>
      </c>
      <c r="G2824" s="211">
        <v>0.12534511713632041</v>
      </c>
      <c r="H2824" s="211">
        <v>0.12282467666207031</v>
      </c>
      <c r="I2824" s="211">
        <v>0.48268962161135737</v>
      </c>
      <c r="J2824" s="211">
        <v>0.42673509302320356</v>
      </c>
      <c r="K2824" s="211">
        <v>0.59102802790348963</v>
      </c>
      <c r="L2824" s="211">
        <v>0.27441443547187516</v>
      </c>
      <c r="M2824" s="211">
        <v>0.10203967759476844</v>
      </c>
      <c r="N2824" s="211">
        <v>0.48576514815766281</v>
      </c>
      <c r="O2824" s="211">
        <v>0.66078032510679974</v>
      </c>
      <c r="P2824" s="211">
        <v>6.7631965038996295E-2</v>
      </c>
      <c r="Q2824" s="211">
        <v>8.5156695242449884E-2</v>
      </c>
      <c r="R2824" s="211">
        <v>0.43542635940748464</v>
      </c>
      <c r="S2824" s="211">
        <v>0.28711467375234601</v>
      </c>
      <c r="T2824" s="211">
        <v>0.5222909544768235</v>
      </c>
      <c r="U2824" s="211">
        <v>0.40605000950987707</v>
      </c>
      <c r="V2824" s="211">
        <v>0.12654053896003847</v>
      </c>
      <c r="W2824" s="211">
        <v>0.4953461896962385</v>
      </c>
      <c r="X2824" s="211">
        <v>0.35470092055803787</v>
      </c>
      <c r="Y2824" s="211">
        <v>0.54428090897489589</v>
      </c>
      <c r="Z2824" s="211">
        <v>0.14921022505518627</v>
      </c>
      <c r="AA2824" s="212">
        <v>0.120119119314317</v>
      </c>
    </row>
    <row r="2825" spans="1:27" x14ac:dyDescent="0.35">
      <c r="A2825" s="210" t="s">
        <v>3501</v>
      </c>
      <c r="B2825" s="217">
        <v>124.27162235329122</v>
      </c>
      <c r="C2825" s="211">
        <v>5.3575688745349417E-2</v>
      </c>
      <c r="D2825" s="211">
        <v>0.11854057122174148</v>
      </c>
      <c r="E2825" s="211">
        <v>7.8659449886255214E-2</v>
      </c>
      <c r="F2825" s="211">
        <v>7.9548803628561371E-2</v>
      </c>
      <c r="G2825" s="211">
        <v>0.11844068601061185</v>
      </c>
      <c r="H2825" s="211">
        <v>0.12573706557622921</v>
      </c>
      <c r="I2825" s="211">
        <v>0.49760791442972735</v>
      </c>
      <c r="J2825" s="211">
        <v>0.44319408124399035</v>
      </c>
      <c r="K2825" s="211">
        <v>0.64690708625075632</v>
      </c>
      <c r="L2825" s="211">
        <v>0.27912654679755516</v>
      </c>
      <c r="M2825" s="211">
        <v>0.11823237307098802</v>
      </c>
      <c r="N2825" s="211">
        <v>0.43902964909696951</v>
      </c>
      <c r="O2825" s="211">
        <v>0.70893296659143734</v>
      </c>
      <c r="P2825" s="211">
        <v>6.1291382516400955E-2</v>
      </c>
      <c r="Q2825" s="211">
        <v>5.9403603963025103E-2</v>
      </c>
      <c r="R2825" s="211">
        <v>0.42439928158423429</v>
      </c>
      <c r="S2825" s="211">
        <v>0.284543838988008</v>
      </c>
      <c r="T2825" s="211">
        <v>0.49778879076987503</v>
      </c>
      <c r="U2825" s="211">
        <v>0.39032622888790369</v>
      </c>
      <c r="V2825" s="211">
        <v>7.9741644801121753E-2</v>
      </c>
      <c r="W2825" s="211">
        <v>0.57601030609433057</v>
      </c>
      <c r="X2825" s="211">
        <v>0.2723316028564155</v>
      </c>
      <c r="Y2825" s="211">
        <v>0.67396918330406219</v>
      </c>
      <c r="Z2825" s="211">
        <v>0.14846675331390591</v>
      </c>
      <c r="AA2825" s="212">
        <v>0.12054160773273025</v>
      </c>
    </row>
    <row r="2826" spans="1:27" x14ac:dyDescent="0.35">
      <c r="A2826" s="210" t="s">
        <v>3502</v>
      </c>
      <c r="B2826" s="217">
        <v>127.91634517233202</v>
      </c>
      <c r="C2826" s="211">
        <v>7.2850295988956537E-2</v>
      </c>
      <c r="D2826" s="211">
        <v>0.1284835098520411</v>
      </c>
      <c r="E2826" s="211">
        <v>8.2522084049881553E-2</v>
      </c>
      <c r="F2826" s="211">
        <v>9.2810380089262068E-2</v>
      </c>
      <c r="G2826" s="211">
        <v>0.11875972655383749</v>
      </c>
      <c r="H2826" s="211">
        <v>0.11327668975486532</v>
      </c>
      <c r="I2826" s="211">
        <v>0.42027629801348865</v>
      </c>
      <c r="J2826" s="211">
        <v>0.47135295544862765</v>
      </c>
      <c r="K2826" s="211">
        <v>0.63974457687231401</v>
      </c>
      <c r="L2826" s="211">
        <v>0.27915938467790941</v>
      </c>
      <c r="M2826" s="211">
        <v>0.10787176744289834</v>
      </c>
      <c r="N2826" s="211">
        <v>0.49472856498501083</v>
      </c>
      <c r="O2826" s="211">
        <v>0.68401844571461345</v>
      </c>
      <c r="P2826" s="211">
        <v>6.9670356619574075E-2</v>
      </c>
      <c r="Q2826" s="211">
        <v>6.1823045138089908E-2</v>
      </c>
      <c r="R2826" s="211">
        <v>0.4146570239562789</v>
      </c>
      <c r="S2826" s="211">
        <v>0.35701161943856419</v>
      </c>
      <c r="T2826" s="211">
        <v>0.58377508378996501</v>
      </c>
      <c r="U2826" s="211">
        <v>0.41632677606009327</v>
      </c>
      <c r="V2826" s="211">
        <v>5.670415237356724E-2</v>
      </c>
      <c r="W2826" s="211">
        <v>0.59361594463249168</v>
      </c>
      <c r="X2826" s="211">
        <v>0.28706088201514446</v>
      </c>
      <c r="Y2826" s="211">
        <v>0.68397715034442153</v>
      </c>
      <c r="Z2826" s="211">
        <v>0.14288588495165255</v>
      </c>
      <c r="AA2826" s="212">
        <v>0.12216558567682538</v>
      </c>
    </row>
    <row r="2827" spans="1:27" x14ac:dyDescent="0.35">
      <c r="A2827" s="210" t="s">
        <v>3503</v>
      </c>
      <c r="B2827" s="217">
        <v>116.89877473484719</v>
      </c>
      <c r="C2827" s="211">
        <v>6.2896077529618372E-2</v>
      </c>
      <c r="D2827" s="211">
        <v>0.11988386077466782</v>
      </c>
      <c r="E2827" s="211">
        <v>8.3473767723581282E-2</v>
      </c>
      <c r="F2827" s="211">
        <v>0.10243953472861875</v>
      </c>
      <c r="G2827" s="211">
        <v>0.11836185031446517</v>
      </c>
      <c r="H2827" s="211">
        <v>0.12050374434129567</v>
      </c>
      <c r="I2827" s="211">
        <v>0.48802874977542543</v>
      </c>
      <c r="J2827" s="211">
        <v>0.42788350735008657</v>
      </c>
      <c r="K2827" s="211">
        <v>0.59679020557551521</v>
      </c>
      <c r="L2827" s="211">
        <v>0.26620574482490234</v>
      </c>
      <c r="M2827" s="211">
        <v>8.8313475966572644E-2</v>
      </c>
      <c r="N2827" s="211">
        <v>0.43662165105875117</v>
      </c>
      <c r="O2827" s="211">
        <v>0.69192298003853947</v>
      </c>
      <c r="P2827" s="211">
        <v>6.6022773984607055E-2</v>
      </c>
      <c r="Q2827" s="211">
        <v>0.10822193370225065</v>
      </c>
      <c r="R2827" s="211">
        <v>0.39483353215087647</v>
      </c>
      <c r="S2827" s="211">
        <v>0.35540451907647408</v>
      </c>
      <c r="T2827" s="211">
        <v>0.60329564611089581</v>
      </c>
      <c r="U2827" s="211">
        <v>0.40309604310478564</v>
      </c>
      <c r="V2827" s="211">
        <v>7.3787297808613095E-2</v>
      </c>
      <c r="W2827" s="211">
        <v>0.49997113141834992</v>
      </c>
      <c r="X2827" s="211">
        <v>0.31732363329657143</v>
      </c>
      <c r="Y2827" s="211">
        <v>0.6312698810312154</v>
      </c>
      <c r="Z2827" s="211">
        <v>0.14757122321244229</v>
      </c>
      <c r="AA2827" s="212">
        <v>0.12440318063476845</v>
      </c>
    </row>
    <row r="2828" spans="1:27" x14ac:dyDescent="0.35">
      <c r="A2828" s="210" t="s">
        <v>3504</v>
      </c>
      <c r="B2828" s="217">
        <v>115.63533866525455</v>
      </c>
      <c r="C2828" s="211">
        <v>7.4552788287126262E-2</v>
      </c>
      <c r="D2828" s="211">
        <v>0.13036997027647318</v>
      </c>
      <c r="E2828" s="211">
        <v>8.859313723608267E-2</v>
      </c>
      <c r="F2828" s="211">
        <v>8.0860730703967626E-2</v>
      </c>
      <c r="G2828" s="211">
        <v>0.12409915937824179</v>
      </c>
      <c r="H2828" s="211">
        <v>0.12742703105214923</v>
      </c>
      <c r="I2828" s="211">
        <v>0.53463143568110771</v>
      </c>
      <c r="J2828" s="211">
        <v>0.42251910938379517</v>
      </c>
      <c r="K2828" s="211">
        <v>0.5244825457183363</v>
      </c>
      <c r="L2828" s="211">
        <v>0.28244698814073149</v>
      </c>
      <c r="M2828" s="211">
        <v>7.9195014496420649E-2</v>
      </c>
      <c r="N2828" s="211">
        <v>0.53653268243214036</v>
      </c>
      <c r="O2828" s="211">
        <v>0.68363910589357368</v>
      </c>
      <c r="P2828" s="211">
        <v>6.8836405244030285E-2</v>
      </c>
      <c r="Q2828" s="211">
        <v>4.3604640676649202E-2</v>
      </c>
      <c r="R2828" s="211">
        <v>0.43309755848084142</v>
      </c>
      <c r="S2828" s="211">
        <v>0.27541608639809889</v>
      </c>
      <c r="T2828" s="211">
        <v>0.60609291606601001</v>
      </c>
      <c r="U2828" s="211">
        <v>0.36133665679999322</v>
      </c>
      <c r="V2828" s="211">
        <v>6.1149306295340516E-2</v>
      </c>
      <c r="W2828" s="211">
        <v>0.58191392179312673</v>
      </c>
      <c r="X2828" s="211">
        <v>0.32754096347830347</v>
      </c>
      <c r="Y2828" s="211">
        <v>0.61784371258739235</v>
      </c>
      <c r="Z2828" s="211">
        <v>0.14774987238137538</v>
      </c>
      <c r="AA2828" s="212">
        <v>0.12390535717597531</v>
      </c>
    </row>
    <row r="2829" spans="1:27" x14ac:dyDescent="0.35">
      <c r="A2829" s="210" t="s">
        <v>3505</v>
      </c>
      <c r="B2829" s="217">
        <v>141.76428144298814</v>
      </c>
      <c r="C2829" s="211">
        <v>5.7009395962746151E-2</v>
      </c>
      <c r="D2829" s="211">
        <v>0.12426011286392015</v>
      </c>
      <c r="E2829" s="211">
        <v>7.803506097024851E-2</v>
      </c>
      <c r="F2829" s="211">
        <v>9.3759443870631926E-2</v>
      </c>
      <c r="G2829" s="211">
        <v>0.12037699558494468</v>
      </c>
      <c r="H2829" s="211">
        <v>0.11278705599938417</v>
      </c>
      <c r="I2829" s="211">
        <v>0.46661363894712771</v>
      </c>
      <c r="J2829" s="211">
        <v>0.47942245955690721</v>
      </c>
      <c r="K2829" s="211">
        <v>0.55516158132305549</v>
      </c>
      <c r="L2829" s="211">
        <v>0.27394368077660447</v>
      </c>
      <c r="M2829" s="211">
        <v>0.12001965083830796</v>
      </c>
      <c r="N2829" s="211">
        <v>0.5034650550064329</v>
      </c>
      <c r="O2829" s="211">
        <v>0.70384756305022433</v>
      </c>
      <c r="P2829" s="211">
        <v>7.0388868411460179E-2</v>
      </c>
      <c r="Q2829" s="211">
        <v>6.6675987925617478E-2</v>
      </c>
      <c r="R2829" s="211">
        <v>0.47387683773500827</v>
      </c>
      <c r="S2829" s="211">
        <v>0.3593004749136926</v>
      </c>
      <c r="T2829" s="211">
        <v>0.56755125505028969</v>
      </c>
      <c r="U2829" s="211">
        <v>0.37756419720089562</v>
      </c>
      <c r="V2829" s="211">
        <v>0.12301799606675032</v>
      </c>
      <c r="W2829" s="211">
        <v>0.49177929949386245</v>
      </c>
      <c r="X2829" s="211">
        <v>0.38887396253898593</v>
      </c>
      <c r="Y2829" s="211">
        <v>0.61133950501443157</v>
      </c>
      <c r="Z2829" s="211">
        <v>0.14833105324022983</v>
      </c>
      <c r="AA2829" s="212">
        <v>0.12705491985101008</v>
      </c>
    </row>
    <row r="2830" spans="1:27" x14ac:dyDescent="0.35">
      <c r="A2830" s="210" t="s">
        <v>3506</v>
      </c>
      <c r="B2830" s="217">
        <v>130.06189469526001</v>
      </c>
      <c r="C2830" s="211">
        <v>7.7654524115803494E-2</v>
      </c>
      <c r="D2830" s="211">
        <v>0.12175432391844215</v>
      </c>
      <c r="E2830" s="211">
        <v>6.6121195833756238E-2</v>
      </c>
      <c r="F2830" s="211">
        <v>0.11071878813396342</v>
      </c>
      <c r="G2830" s="211">
        <v>0.12295103453387238</v>
      </c>
      <c r="H2830" s="211">
        <v>0.1109175011867433</v>
      </c>
      <c r="I2830" s="211">
        <v>0.49840596044373398</v>
      </c>
      <c r="J2830" s="211">
        <v>0.46350231857367769</v>
      </c>
      <c r="K2830" s="211">
        <v>0.56024022978023647</v>
      </c>
      <c r="L2830" s="211">
        <v>0.27706701160753922</v>
      </c>
      <c r="M2830" s="211">
        <v>0.10496502366632982</v>
      </c>
      <c r="N2830" s="211">
        <v>0.47419161494969209</v>
      </c>
      <c r="O2830" s="211">
        <v>0.68128599755036146</v>
      </c>
      <c r="P2830" s="211">
        <v>7.008597947100248E-2</v>
      </c>
      <c r="Q2830" s="211">
        <v>5.0910242788624396E-2</v>
      </c>
      <c r="R2830" s="211">
        <v>0.45431237305227112</v>
      </c>
      <c r="S2830" s="211">
        <v>0.30016453284060129</v>
      </c>
      <c r="T2830" s="211">
        <v>0.60546907171919717</v>
      </c>
      <c r="U2830" s="211">
        <v>0.3597609263515793</v>
      </c>
      <c r="V2830" s="211">
        <v>0.10911182527760196</v>
      </c>
      <c r="W2830" s="211">
        <v>0.60774919804561534</v>
      </c>
      <c r="X2830" s="211">
        <v>0.37457323650669555</v>
      </c>
      <c r="Y2830" s="211">
        <v>0.6394933743184491</v>
      </c>
      <c r="Z2830" s="211">
        <v>0.1481785290973843</v>
      </c>
      <c r="AA2830" s="212">
        <v>0.12235357971291935</v>
      </c>
    </row>
    <row r="2831" spans="1:27" x14ac:dyDescent="0.35">
      <c r="A2831" s="210" t="s">
        <v>3507</v>
      </c>
      <c r="B2831" s="217">
        <v>114.93350001149645</v>
      </c>
      <c r="C2831" s="211">
        <v>6.0981503904041334E-2</v>
      </c>
      <c r="D2831" s="211">
        <v>0.12597607193221505</v>
      </c>
      <c r="E2831" s="211">
        <v>7.5710154470929172E-2</v>
      </c>
      <c r="F2831" s="211">
        <v>8.5159237925845011E-2</v>
      </c>
      <c r="G2831" s="211">
        <v>0.11570098255549661</v>
      </c>
      <c r="H2831" s="211">
        <v>0.11575031002546393</v>
      </c>
      <c r="I2831" s="211">
        <v>0.40791625394933068</v>
      </c>
      <c r="J2831" s="211">
        <v>0.42746924470321396</v>
      </c>
      <c r="K2831" s="211">
        <v>0.6217046316111654</v>
      </c>
      <c r="L2831" s="211">
        <v>0.27171372140949618</v>
      </c>
      <c r="M2831" s="211">
        <v>7.9140382060723283E-2</v>
      </c>
      <c r="N2831" s="211">
        <v>0.55236744574606955</v>
      </c>
      <c r="O2831" s="211">
        <v>0.7425967568695766</v>
      </c>
      <c r="P2831" s="211">
        <v>6.2378785569392123E-2</v>
      </c>
      <c r="Q2831" s="211">
        <v>0.13871621613999363</v>
      </c>
      <c r="R2831" s="211">
        <v>0.47386196729857366</v>
      </c>
      <c r="S2831" s="211">
        <v>0.34771823763090914</v>
      </c>
      <c r="T2831" s="211">
        <v>0.53903865003755325</v>
      </c>
      <c r="U2831" s="211">
        <v>0.46799997882745581</v>
      </c>
      <c r="V2831" s="211">
        <v>6.1200330565056749E-2</v>
      </c>
      <c r="W2831" s="211">
        <v>0.57950422306182536</v>
      </c>
      <c r="X2831" s="211">
        <v>0.31372179847698906</v>
      </c>
      <c r="Y2831" s="211">
        <v>0.5693998335029602</v>
      </c>
      <c r="Z2831" s="211">
        <v>0.14993189942535093</v>
      </c>
      <c r="AA2831" s="212">
        <v>0.12169290143063818</v>
      </c>
    </row>
    <row r="2832" spans="1:27" x14ac:dyDescent="0.35">
      <c r="A2832" s="210" t="s">
        <v>3508</v>
      </c>
      <c r="B2832" s="217">
        <v>127.33057069861758</v>
      </c>
      <c r="C2832" s="211">
        <v>6.4437025263965525E-2</v>
      </c>
      <c r="D2832" s="211">
        <v>0.12261079212782938</v>
      </c>
      <c r="E2832" s="211">
        <v>7.4877030229887828E-2</v>
      </c>
      <c r="F2832" s="211">
        <v>0.11133521356769224</v>
      </c>
      <c r="G2832" s="211">
        <v>0.11937214671615608</v>
      </c>
      <c r="H2832" s="211">
        <v>0.12226283118755013</v>
      </c>
      <c r="I2832" s="211">
        <v>0.45318234529177692</v>
      </c>
      <c r="J2832" s="211">
        <v>0.40963357996375177</v>
      </c>
      <c r="K2832" s="211">
        <v>0.59258661040284011</v>
      </c>
      <c r="L2832" s="211">
        <v>0.27368057666258216</v>
      </c>
      <c r="M2832" s="211">
        <v>0.10093735581758616</v>
      </c>
      <c r="N2832" s="211">
        <v>0.39665622407219919</v>
      </c>
      <c r="O2832" s="211">
        <v>0.63932734991810225</v>
      </c>
      <c r="P2832" s="211">
        <v>6.6132973480938675E-2</v>
      </c>
      <c r="Q2832" s="211">
        <v>5.1636832555706849E-2</v>
      </c>
      <c r="R2832" s="211">
        <v>0.44882293485084701</v>
      </c>
      <c r="S2832" s="211">
        <v>0.36912892840774886</v>
      </c>
      <c r="T2832" s="211">
        <v>0.56748123468486078</v>
      </c>
      <c r="U2832" s="211">
        <v>0.38128558983801253</v>
      </c>
      <c r="V2832" s="211">
        <v>9.6350172329035602E-2</v>
      </c>
      <c r="W2832" s="211">
        <v>0.49842175265451122</v>
      </c>
      <c r="X2832" s="211">
        <v>0.24311983270046575</v>
      </c>
      <c r="Y2832" s="211">
        <v>0.68068169878964413</v>
      </c>
      <c r="Z2832" s="211">
        <v>0.14699999044468404</v>
      </c>
      <c r="AA2832" s="212">
        <v>0.11786725271654976</v>
      </c>
    </row>
    <row r="2833" spans="1:27" x14ac:dyDescent="0.35">
      <c r="A2833" s="210" t="s">
        <v>3509</v>
      </c>
      <c r="B2833" s="217">
        <v>149.86503489702824</v>
      </c>
      <c r="C2833" s="211">
        <v>7.1924804610579818E-2</v>
      </c>
      <c r="D2833" s="211">
        <v>0.13201095542485555</v>
      </c>
      <c r="E2833" s="211">
        <v>7.6019610167418816E-2</v>
      </c>
      <c r="F2833" s="211">
        <v>9.4848367508139658E-2</v>
      </c>
      <c r="G2833" s="211">
        <v>0.12301973702658216</v>
      </c>
      <c r="H2833" s="211">
        <v>0.11936323678521669</v>
      </c>
      <c r="I2833" s="211">
        <v>0.45861783368427123</v>
      </c>
      <c r="J2833" s="211">
        <v>0.43641161513179205</v>
      </c>
      <c r="K2833" s="211">
        <v>0.59613609388733524</v>
      </c>
      <c r="L2833" s="211">
        <v>0.269790257498147</v>
      </c>
      <c r="M2833" s="211">
        <v>0.10331393707449248</v>
      </c>
      <c r="N2833" s="211">
        <v>0.35948843478466208</v>
      </c>
      <c r="O2833" s="211">
        <v>0.64059415292161437</v>
      </c>
      <c r="P2833" s="211">
        <v>7.2880974983191432E-2</v>
      </c>
      <c r="Q2833" s="211">
        <v>4.8714565674607857E-2</v>
      </c>
      <c r="R2833" s="211">
        <v>0.43846623245000438</v>
      </c>
      <c r="S2833" s="211">
        <v>0.3829346281893975</v>
      </c>
      <c r="T2833" s="211">
        <v>0.56265654931207953</v>
      </c>
      <c r="U2833" s="211">
        <v>0.39565672841490812</v>
      </c>
      <c r="V2833" s="211">
        <v>0.12524007425159361</v>
      </c>
      <c r="W2833" s="211">
        <v>0.5075961497331396</v>
      </c>
      <c r="X2833" s="211">
        <v>0.35031078589201164</v>
      </c>
      <c r="Y2833" s="211">
        <v>0.68285836222415153</v>
      </c>
      <c r="Z2833" s="211">
        <v>0.14764697423995665</v>
      </c>
      <c r="AA2833" s="212">
        <v>0.12078214829292581</v>
      </c>
    </row>
    <row r="2834" spans="1:27" x14ac:dyDescent="0.35">
      <c r="A2834" s="210" t="s">
        <v>3510</v>
      </c>
      <c r="B2834" s="217">
        <v>144.57455002873246</v>
      </c>
      <c r="C2834" s="211">
        <v>6.5320510719642455E-2</v>
      </c>
      <c r="D2834" s="211">
        <v>0.12462831617577236</v>
      </c>
      <c r="E2834" s="211">
        <v>8.5853071334711012E-2</v>
      </c>
      <c r="F2834" s="211">
        <v>0.10974906698056019</v>
      </c>
      <c r="G2834" s="211">
        <v>0.11551374966516598</v>
      </c>
      <c r="H2834" s="211">
        <v>0.11043993476150119</v>
      </c>
      <c r="I2834" s="211">
        <v>0.5312576173217477</v>
      </c>
      <c r="J2834" s="211">
        <v>0.44211631267256879</v>
      </c>
      <c r="K2834" s="211">
        <v>0.62538373615617016</v>
      </c>
      <c r="L2834" s="211">
        <v>0.27439783159192743</v>
      </c>
      <c r="M2834" s="211">
        <v>8.9676084631005973E-2</v>
      </c>
      <c r="N2834" s="211">
        <v>0.42200622411720301</v>
      </c>
      <c r="O2834" s="211">
        <v>0.69252794820703512</v>
      </c>
      <c r="P2834" s="211">
        <v>6.8897039420804093E-2</v>
      </c>
      <c r="Q2834" s="211">
        <v>4.7330858627375148E-2</v>
      </c>
      <c r="R2834" s="211">
        <v>0.43288889419857413</v>
      </c>
      <c r="S2834" s="211">
        <v>0.37607582230008629</v>
      </c>
      <c r="T2834" s="211">
        <v>0.59352255497846818</v>
      </c>
      <c r="U2834" s="211">
        <v>0.42993318684685061</v>
      </c>
      <c r="V2834" s="211">
        <v>9.5894516045195444E-2</v>
      </c>
      <c r="W2834" s="211">
        <v>0.53757522520198453</v>
      </c>
      <c r="X2834" s="211">
        <v>0.36976246346829111</v>
      </c>
      <c r="Y2834" s="211">
        <v>0.69881143084709485</v>
      </c>
      <c r="Z2834" s="211">
        <v>0.14931135846260002</v>
      </c>
      <c r="AA2834" s="212">
        <v>0.11788108228701932</v>
      </c>
    </row>
    <row r="2835" spans="1:27" x14ac:dyDescent="0.35">
      <c r="A2835" s="210" t="s">
        <v>3511</v>
      </c>
      <c r="B2835" s="217">
        <v>113.51646713368582</v>
      </c>
      <c r="C2835" s="211">
        <v>7.2789877529718133E-2</v>
      </c>
      <c r="D2835" s="211">
        <v>0.11939285276421208</v>
      </c>
      <c r="E2835" s="211">
        <v>8.0222827111926964E-2</v>
      </c>
      <c r="F2835" s="211">
        <v>0.11173981457795401</v>
      </c>
      <c r="G2835" s="211">
        <v>0.11983233420161918</v>
      </c>
      <c r="H2835" s="211">
        <v>0.10914157102495069</v>
      </c>
      <c r="I2835" s="211">
        <v>0.50816095102406011</v>
      </c>
      <c r="J2835" s="211">
        <v>0.44280857541443519</v>
      </c>
      <c r="K2835" s="211">
        <v>0.64743007655719476</v>
      </c>
      <c r="L2835" s="211">
        <v>0.27673366236538055</v>
      </c>
      <c r="M2835" s="211">
        <v>8.6247412101156815E-2</v>
      </c>
      <c r="N2835" s="211">
        <v>0.44775100943403845</v>
      </c>
      <c r="O2835" s="211">
        <v>0.71204592117000909</v>
      </c>
      <c r="P2835" s="211">
        <v>6.5428605307280896E-2</v>
      </c>
      <c r="Q2835" s="211">
        <v>8.9551310438083412E-2</v>
      </c>
      <c r="R2835" s="211">
        <v>0.49105542335298447</v>
      </c>
      <c r="S2835" s="211">
        <v>0.27491143460854511</v>
      </c>
      <c r="T2835" s="211">
        <v>0.59946075652844188</v>
      </c>
      <c r="U2835" s="211">
        <v>0.33643217141476373</v>
      </c>
      <c r="V2835" s="211">
        <v>5.3030570670203572E-2</v>
      </c>
      <c r="W2835" s="211">
        <v>0.55428400233156827</v>
      </c>
      <c r="X2835" s="211">
        <v>0.23336022122853856</v>
      </c>
      <c r="Y2835" s="211">
        <v>0.71321726247726402</v>
      </c>
      <c r="Z2835" s="211">
        <v>0.14605293890678345</v>
      </c>
      <c r="AA2835" s="212">
        <v>0.11950214847125903</v>
      </c>
    </row>
    <row r="2836" spans="1:27" x14ac:dyDescent="0.35">
      <c r="A2836" s="210" t="s">
        <v>3512</v>
      </c>
      <c r="B2836" s="217">
        <v>198.91083339076746</v>
      </c>
      <c r="C2836" s="211">
        <v>6.1776839465655181E-2</v>
      </c>
      <c r="D2836" s="211">
        <v>0.13092085678917978</v>
      </c>
      <c r="E2836" s="211">
        <v>8.7059264107649886E-2</v>
      </c>
      <c r="F2836" s="211">
        <v>6.7612413247779127E-2</v>
      </c>
      <c r="G2836" s="211">
        <v>0.12156525105959459</v>
      </c>
      <c r="H2836" s="211">
        <v>0.11891693758355691</v>
      </c>
      <c r="I2836" s="211">
        <v>0.49884452427113857</v>
      </c>
      <c r="J2836" s="211">
        <v>0.41658858301440876</v>
      </c>
      <c r="K2836" s="211">
        <v>0.63435610972336964</v>
      </c>
      <c r="L2836" s="211">
        <v>0.27689457660118705</v>
      </c>
      <c r="M2836" s="211">
        <v>0.11237497452899133</v>
      </c>
      <c r="N2836" s="211">
        <v>0.37567793059293292</v>
      </c>
      <c r="O2836" s="211">
        <v>0.7241856735479919</v>
      </c>
      <c r="P2836" s="211">
        <v>7.4230939699842569E-2</v>
      </c>
      <c r="Q2836" s="211">
        <v>6.3820955062975401E-2</v>
      </c>
      <c r="R2836" s="211">
        <v>0.4699815836064184</v>
      </c>
      <c r="S2836" s="211">
        <v>0.41397229295597415</v>
      </c>
      <c r="T2836" s="211">
        <v>0.56796264496078996</v>
      </c>
      <c r="U2836" s="211">
        <v>0.37997036750846158</v>
      </c>
      <c r="V2836" s="211">
        <v>0.17844580806026186</v>
      </c>
      <c r="W2836" s="211">
        <v>0.59471980589715012</v>
      </c>
      <c r="X2836" s="211">
        <v>0.36082906014418992</v>
      </c>
      <c r="Y2836" s="211">
        <v>0.69212743322992232</v>
      </c>
      <c r="Z2836" s="211">
        <v>0.1451085446927888</v>
      </c>
      <c r="AA2836" s="212">
        <v>0.11952681732536975</v>
      </c>
    </row>
    <row r="2837" spans="1:27" x14ac:dyDescent="0.35">
      <c r="A2837" s="210" t="s">
        <v>3513</v>
      </c>
      <c r="B2837" s="217">
        <v>147.79980515309032</v>
      </c>
      <c r="C2837" s="211">
        <v>6.1906394347480243E-2</v>
      </c>
      <c r="D2837" s="211">
        <v>0.13374153392349195</v>
      </c>
      <c r="E2837" s="211">
        <v>7.5013492137607468E-2</v>
      </c>
      <c r="F2837" s="211">
        <v>8.9372287426442099E-2</v>
      </c>
      <c r="G2837" s="211">
        <v>0.12125680818059721</v>
      </c>
      <c r="H2837" s="211">
        <v>0.11576857569408569</v>
      </c>
      <c r="I2837" s="211">
        <v>0.46032278342883115</v>
      </c>
      <c r="J2837" s="211">
        <v>0.42452439013659327</v>
      </c>
      <c r="K2837" s="211">
        <v>0.59303781004613543</v>
      </c>
      <c r="L2837" s="211">
        <v>0.2748853138867246</v>
      </c>
      <c r="M2837" s="211">
        <v>9.1315206292423026E-2</v>
      </c>
      <c r="N2837" s="211">
        <v>0.43163572918022053</v>
      </c>
      <c r="O2837" s="211">
        <v>0.70986758525238569</v>
      </c>
      <c r="P2837" s="211">
        <v>7.305865637196346E-2</v>
      </c>
      <c r="Q2837" s="211">
        <v>5.6763765324922139E-2</v>
      </c>
      <c r="R2837" s="211">
        <v>0.39019720312360873</v>
      </c>
      <c r="S2837" s="211">
        <v>0.36737078430954273</v>
      </c>
      <c r="T2837" s="211">
        <v>0.61504625535955804</v>
      </c>
      <c r="U2837" s="211">
        <v>0.50862757772582623</v>
      </c>
      <c r="V2837" s="211">
        <v>8.0437344334204283E-2</v>
      </c>
      <c r="W2837" s="211">
        <v>0.57135396427191798</v>
      </c>
      <c r="X2837" s="211">
        <v>0.33560977402159192</v>
      </c>
      <c r="Y2837" s="211">
        <v>0.61472826268694225</v>
      </c>
      <c r="Z2837" s="211">
        <v>0.14743545622643905</v>
      </c>
      <c r="AA2837" s="212">
        <v>0.11445943120014361</v>
      </c>
    </row>
    <row r="2838" spans="1:27" x14ac:dyDescent="0.35">
      <c r="A2838" s="210" t="s">
        <v>3514</v>
      </c>
      <c r="B2838" s="217">
        <v>128.24196969620493</v>
      </c>
      <c r="C2838" s="211">
        <v>5.8887233260296358E-2</v>
      </c>
      <c r="D2838" s="211">
        <v>0.12498579163907274</v>
      </c>
      <c r="E2838" s="211">
        <v>8.170401508583458E-2</v>
      </c>
      <c r="F2838" s="211">
        <v>7.3287630351170349E-2</v>
      </c>
      <c r="G2838" s="211">
        <v>0.12161745221160089</v>
      </c>
      <c r="H2838" s="211">
        <v>0.11160980315162325</v>
      </c>
      <c r="I2838" s="211">
        <v>0.49880066132824519</v>
      </c>
      <c r="J2838" s="211">
        <v>0.45154601029887709</v>
      </c>
      <c r="K2838" s="211">
        <v>0.63256433501820308</v>
      </c>
      <c r="L2838" s="211">
        <v>0.27730776139307711</v>
      </c>
      <c r="M2838" s="211">
        <v>9.3209927526210309E-2</v>
      </c>
      <c r="N2838" s="211">
        <v>0.35310599265287457</v>
      </c>
      <c r="O2838" s="211">
        <v>0.66138387594719095</v>
      </c>
      <c r="P2838" s="211">
        <v>7.0472734504065479E-2</v>
      </c>
      <c r="Q2838" s="211">
        <v>5.2931785501794018E-2</v>
      </c>
      <c r="R2838" s="211">
        <v>0.41218414049000474</v>
      </c>
      <c r="S2838" s="211">
        <v>0.32223285093114179</v>
      </c>
      <c r="T2838" s="211">
        <v>0.56752938663200658</v>
      </c>
      <c r="U2838" s="211">
        <v>0.51175648992505551</v>
      </c>
      <c r="V2838" s="211">
        <v>6.5263555074420193E-2</v>
      </c>
      <c r="W2838" s="211">
        <v>0.55899245909031348</v>
      </c>
      <c r="X2838" s="211">
        <v>0.27424113785988352</v>
      </c>
      <c r="Y2838" s="211">
        <v>0.6523857035142705</v>
      </c>
      <c r="Z2838" s="211">
        <v>0.14677307497639047</v>
      </c>
      <c r="AA2838" s="212">
        <v>0.11816359811779051</v>
      </c>
    </row>
    <row r="2839" spans="1:27" x14ac:dyDescent="0.35">
      <c r="A2839" s="210" t="s">
        <v>3515</v>
      </c>
      <c r="B2839" s="217">
        <v>112.09784835266137</v>
      </c>
      <c r="C2839" s="211">
        <v>7.2751405213201448E-2</v>
      </c>
      <c r="D2839" s="211">
        <v>0.11973291752796088</v>
      </c>
      <c r="E2839" s="211">
        <v>7.1301212759870683E-2</v>
      </c>
      <c r="F2839" s="211">
        <v>9.2043881278449313E-2</v>
      </c>
      <c r="G2839" s="211">
        <v>0.12054039111437828</v>
      </c>
      <c r="H2839" s="211">
        <v>0.11634594608245696</v>
      </c>
      <c r="I2839" s="211">
        <v>0.45766156896237342</v>
      </c>
      <c r="J2839" s="211">
        <v>0.42119361390722276</v>
      </c>
      <c r="K2839" s="211">
        <v>0.61764911248370247</v>
      </c>
      <c r="L2839" s="211">
        <v>0.2733240076636877</v>
      </c>
      <c r="M2839" s="211">
        <v>0.10251951009844559</v>
      </c>
      <c r="N2839" s="211">
        <v>0.38739415121506071</v>
      </c>
      <c r="O2839" s="211">
        <v>0.68123256196265836</v>
      </c>
      <c r="P2839" s="211">
        <v>6.4799879683303849E-2</v>
      </c>
      <c r="Q2839" s="211">
        <v>7.5692297595375588E-2</v>
      </c>
      <c r="R2839" s="211">
        <v>0.4544414039732888</v>
      </c>
      <c r="S2839" s="211">
        <v>0.36264840476838522</v>
      </c>
      <c r="T2839" s="211">
        <v>0.5423859607793684</v>
      </c>
      <c r="U2839" s="211">
        <v>0.33000007600023584</v>
      </c>
      <c r="V2839" s="211">
        <v>7.6955928290931341E-2</v>
      </c>
      <c r="W2839" s="211">
        <v>0.61311686603667814</v>
      </c>
      <c r="X2839" s="211">
        <v>0.26476829632413501</v>
      </c>
      <c r="Y2839" s="211">
        <v>0.6286806212527889</v>
      </c>
      <c r="Z2839" s="211">
        <v>0.14278447933436555</v>
      </c>
      <c r="AA2839" s="212">
        <v>0.11876403425499633</v>
      </c>
    </row>
    <row r="2840" spans="1:27" x14ac:dyDescent="0.35">
      <c r="A2840" s="210" t="s">
        <v>3516</v>
      </c>
      <c r="B2840" s="217">
        <v>162.53959243529721</v>
      </c>
      <c r="C2840" s="211">
        <v>6.3314575599681594E-2</v>
      </c>
      <c r="D2840" s="211">
        <v>0.11797561358863221</v>
      </c>
      <c r="E2840" s="211">
        <v>7.3999312795350283E-2</v>
      </c>
      <c r="F2840" s="211">
        <v>8.9295074500794644E-2</v>
      </c>
      <c r="G2840" s="211">
        <v>0.12384052564125485</v>
      </c>
      <c r="H2840" s="211">
        <v>0.11735862577998307</v>
      </c>
      <c r="I2840" s="211">
        <v>0.52622595640593062</v>
      </c>
      <c r="J2840" s="211">
        <v>0.4227846433840492</v>
      </c>
      <c r="K2840" s="211">
        <v>0.6237213775538295</v>
      </c>
      <c r="L2840" s="211">
        <v>0.27892469365978328</v>
      </c>
      <c r="M2840" s="211">
        <v>9.6104880551251298E-2</v>
      </c>
      <c r="N2840" s="211">
        <v>0.40702948906873337</v>
      </c>
      <c r="O2840" s="211">
        <v>0.60018868104494572</v>
      </c>
      <c r="P2840" s="211">
        <v>7.0157033125490723E-2</v>
      </c>
      <c r="Q2840" s="211">
        <v>0.12452068477262607</v>
      </c>
      <c r="R2840" s="211">
        <v>0.45347716558950107</v>
      </c>
      <c r="S2840" s="211">
        <v>0.29674743329596837</v>
      </c>
      <c r="T2840" s="211">
        <v>0.48028477397011504</v>
      </c>
      <c r="U2840" s="211">
        <v>0.45710191262881955</v>
      </c>
      <c r="V2840" s="211">
        <v>0.14747770809923919</v>
      </c>
      <c r="W2840" s="211">
        <v>0.62256610699729742</v>
      </c>
      <c r="X2840" s="211">
        <v>0.39521846114117681</v>
      </c>
      <c r="Y2840" s="211">
        <v>0.6162033925331436</v>
      </c>
      <c r="Z2840" s="211">
        <v>0.14888499673389544</v>
      </c>
      <c r="AA2840" s="212">
        <v>0.11733334184649744</v>
      </c>
    </row>
    <row r="2841" spans="1:27" x14ac:dyDescent="0.35">
      <c r="A2841" s="210" t="s">
        <v>3517</v>
      </c>
      <c r="B2841" s="217">
        <v>164.13750030155677</v>
      </c>
      <c r="C2841" s="211">
        <v>7.8058610803499795E-2</v>
      </c>
      <c r="D2841" s="211">
        <v>0.11990889045614071</v>
      </c>
      <c r="E2841" s="211">
        <v>7.5405468949843665E-2</v>
      </c>
      <c r="F2841" s="211">
        <v>9.9039078126649277E-2</v>
      </c>
      <c r="G2841" s="211">
        <v>0.12082241839483723</v>
      </c>
      <c r="H2841" s="211">
        <v>0.11900565835811089</v>
      </c>
      <c r="I2841" s="211">
        <v>0.49686993004031144</v>
      </c>
      <c r="J2841" s="211">
        <v>0.45698023395288512</v>
      </c>
      <c r="K2841" s="211">
        <v>0.61583529466176501</v>
      </c>
      <c r="L2841" s="211">
        <v>0.26961887979751942</v>
      </c>
      <c r="M2841" s="211">
        <v>0.10253518780130363</v>
      </c>
      <c r="N2841" s="211">
        <v>0.49731408641453556</v>
      </c>
      <c r="O2841" s="211">
        <v>0.62427843119934656</v>
      </c>
      <c r="P2841" s="211">
        <v>6.3640783929916414E-2</v>
      </c>
      <c r="Q2841" s="211">
        <v>8.2844691466723047E-2</v>
      </c>
      <c r="R2841" s="211">
        <v>0.46603931235938589</v>
      </c>
      <c r="S2841" s="211">
        <v>0.36994490410950603</v>
      </c>
      <c r="T2841" s="211">
        <v>0.57763219666972709</v>
      </c>
      <c r="U2841" s="211">
        <v>0.41591167597302792</v>
      </c>
      <c r="V2841" s="211">
        <v>0.13698111684819711</v>
      </c>
      <c r="W2841" s="211">
        <v>0.55731098191587214</v>
      </c>
      <c r="X2841" s="211">
        <v>0.34771575468313165</v>
      </c>
      <c r="Y2841" s="211">
        <v>0.69443439820145647</v>
      </c>
      <c r="Z2841" s="211">
        <v>0.13810392293654411</v>
      </c>
      <c r="AA2841" s="212">
        <v>0.11377936170428181</v>
      </c>
    </row>
    <row r="2842" spans="1:27" x14ac:dyDescent="0.35">
      <c r="A2842" s="210" t="s">
        <v>3518</v>
      </c>
      <c r="B2842" s="217">
        <v>126.78373769834455</v>
      </c>
      <c r="C2842" s="211">
        <v>6.1605719407855752E-2</v>
      </c>
      <c r="D2842" s="211">
        <v>0.12129962993410727</v>
      </c>
      <c r="E2842" s="211">
        <v>8.090289764848993E-2</v>
      </c>
      <c r="F2842" s="211">
        <v>0.10425011911569027</v>
      </c>
      <c r="G2842" s="211">
        <v>0.11709385997463975</v>
      </c>
      <c r="H2842" s="211">
        <v>0.11541585182624121</v>
      </c>
      <c r="I2842" s="211">
        <v>0.47339109478116903</v>
      </c>
      <c r="J2842" s="211">
        <v>0.45400505440398953</v>
      </c>
      <c r="K2842" s="211">
        <v>0.55345876788205184</v>
      </c>
      <c r="L2842" s="211">
        <v>0.27805684868748298</v>
      </c>
      <c r="M2842" s="211">
        <v>0.1009832413556455</v>
      </c>
      <c r="N2842" s="211">
        <v>0.3397946560872398</v>
      </c>
      <c r="O2842" s="211">
        <v>0.759127565226135</v>
      </c>
      <c r="P2842" s="211">
        <v>6.7468183743724375E-2</v>
      </c>
      <c r="Q2842" s="211">
        <v>5.5161999445171223E-2</v>
      </c>
      <c r="R2842" s="211">
        <v>0.4230790052934581</v>
      </c>
      <c r="S2842" s="211">
        <v>0.33101457375911636</v>
      </c>
      <c r="T2842" s="211">
        <v>0.52189771680490271</v>
      </c>
      <c r="U2842" s="211">
        <v>0.42238185630888792</v>
      </c>
      <c r="V2842" s="211">
        <v>9.8540222523943538E-2</v>
      </c>
      <c r="W2842" s="211">
        <v>0.49222136201143657</v>
      </c>
      <c r="X2842" s="211">
        <v>0.29701054217500344</v>
      </c>
      <c r="Y2842" s="211">
        <v>0.70317272543121445</v>
      </c>
      <c r="Z2842" s="211">
        <v>0.14795454567696242</v>
      </c>
      <c r="AA2842" s="212">
        <v>0.1233523133157509</v>
      </c>
    </row>
    <row r="2843" spans="1:27" x14ac:dyDescent="0.35">
      <c r="A2843" s="210" t="s">
        <v>3519</v>
      </c>
      <c r="B2843" s="217">
        <v>154.80204639462892</v>
      </c>
      <c r="C2843" s="211">
        <v>6.158109804670453E-2</v>
      </c>
      <c r="D2843" s="211">
        <v>0.1232020833309717</v>
      </c>
      <c r="E2843" s="211">
        <v>8.0627358228733625E-2</v>
      </c>
      <c r="F2843" s="211">
        <v>0.10196006732639407</v>
      </c>
      <c r="G2843" s="211">
        <v>0.11853156529455595</v>
      </c>
      <c r="H2843" s="211">
        <v>0.11275219414681752</v>
      </c>
      <c r="I2843" s="211">
        <v>0.4380567022330879</v>
      </c>
      <c r="J2843" s="211">
        <v>0.44435114823356775</v>
      </c>
      <c r="K2843" s="211">
        <v>0.57409665682189881</v>
      </c>
      <c r="L2843" s="211">
        <v>0.26845308966625292</v>
      </c>
      <c r="M2843" s="211">
        <v>9.1322359224378299E-2</v>
      </c>
      <c r="N2843" s="211">
        <v>0.44873059809832594</v>
      </c>
      <c r="O2843" s="211">
        <v>0.73869413555505525</v>
      </c>
      <c r="P2843" s="211">
        <v>6.7291849878237706E-2</v>
      </c>
      <c r="Q2843" s="211">
        <v>8.2642727284899298E-2</v>
      </c>
      <c r="R2843" s="211">
        <v>0.47612705455260451</v>
      </c>
      <c r="S2843" s="211">
        <v>0.36501921330867371</v>
      </c>
      <c r="T2843" s="211">
        <v>0.56362063418765707</v>
      </c>
      <c r="U2843" s="211">
        <v>0.48392721391611926</v>
      </c>
      <c r="V2843" s="211">
        <v>0.11853013853306953</v>
      </c>
      <c r="W2843" s="211">
        <v>0.51726847474528814</v>
      </c>
      <c r="X2843" s="211">
        <v>0.31747184883278723</v>
      </c>
      <c r="Y2843" s="211">
        <v>0.71860334597331732</v>
      </c>
      <c r="Z2843" s="211">
        <v>0.14988939907674476</v>
      </c>
      <c r="AA2843" s="212">
        <v>0.11913280027983363</v>
      </c>
    </row>
    <row r="2844" spans="1:27" x14ac:dyDescent="0.35">
      <c r="A2844" s="210" t="s">
        <v>3520</v>
      </c>
      <c r="B2844" s="217">
        <v>139.12235285265197</v>
      </c>
      <c r="C2844" s="211">
        <v>6.632013508019656E-2</v>
      </c>
      <c r="D2844" s="211">
        <v>0.12146196924716922</v>
      </c>
      <c r="E2844" s="211">
        <v>7.2051687269541337E-2</v>
      </c>
      <c r="F2844" s="211">
        <v>8.3786261666564193E-2</v>
      </c>
      <c r="G2844" s="211">
        <v>0.12409447781002589</v>
      </c>
      <c r="H2844" s="211">
        <v>0.11582122656655552</v>
      </c>
      <c r="I2844" s="211">
        <v>0.48548095999467583</v>
      </c>
      <c r="J2844" s="211">
        <v>0.48241545276218301</v>
      </c>
      <c r="K2844" s="211">
        <v>0.61146898503893177</v>
      </c>
      <c r="L2844" s="211">
        <v>0.27317250902863333</v>
      </c>
      <c r="M2844" s="211">
        <v>9.5278619645784712E-2</v>
      </c>
      <c r="N2844" s="211">
        <v>0.56981131328547052</v>
      </c>
      <c r="O2844" s="211">
        <v>0.65925463663396411</v>
      </c>
      <c r="P2844" s="211">
        <v>7.1769112668436649E-2</v>
      </c>
      <c r="Q2844" s="211">
        <v>7.0701614978921509E-2</v>
      </c>
      <c r="R2844" s="211">
        <v>0.4570207075859935</v>
      </c>
      <c r="S2844" s="211">
        <v>0.29897729019391994</v>
      </c>
      <c r="T2844" s="211">
        <v>0.52527210310482497</v>
      </c>
      <c r="U2844" s="211">
        <v>0.46511427926922827</v>
      </c>
      <c r="V2844" s="211">
        <v>9.1413364110053477E-2</v>
      </c>
      <c r="W2844" s="211">
        <v>0.46648875203247403</v>
      </c>
      <c r="X2844" s="211">
        <v>0.30401527248124677</v>
      </c>
      <c r="Y2844" s="211">
        <v>0.59761411358969685</v>
      </c>
      <c r="Z2844" s="211">
        <v>0.14775267194226929</v>
      </c>
      <c r="AA2844" s="212">
        <v>0.11944157556425983</v>
      </c>
    </row>
    <row r="2845" spans="1:27" x14ac:dyDescent="0.35">
      <c r="A2845" s="210" t="s">
        <v>3521</v>
      </c>
      <c r="B2845" s="217">
        <v>107.08343747409496</v>
      </c>
      <c r="C2845" s="211">
        <v>5.6985314931065817E-2</v>
      </c>
      <c r="D2845" s="211">
        <v>0.1178331018533685</v>
      </c>
      <c r="E2845" s="211">
        <v>7.8478704550059203E-2</v>
      </c>
      <c r="F2845" s="211">
        <v>0.10126644922492251</v>
      </c>
      <c r="G2845" s="211">
        <v>0.12462958535535883</v>
      </c>
      <c r="H2845" s="211">
        <v>0.11731008338831589</v>
      </c>
      <c r="I2845" s="211">
        <v>0.47085681251882366</v>
      </c>
      <c r="J2845" s="211">
        <v>0.41136045383996034</v>
      </c>
      <c r="K2845" s="211">
        <v>0.63993128924390241</v>
      </c>
      <c r="L2845" s="211">
        <v>0.27656867048124262</v>
      </c>
      <c r="M2845" s="211">
        <v>9.4621633485466955E-2</v>
      </c>
      <c r="N2845" s="211">
        <v>0.43657477400426847</v>
      </c>
      <c r="O2845" s="211">
        <v>0.69023869810811567</v>
      </c>
      <c r="P2845" s="211">
        <v>6.6446853078832691E-2</v>
      </c>
      <c r="Q2845" s="211">
        <v>7.9094844378105655E-2</v>
      </c>
      <c r="R2845" s="211">
        <v>0.37865592098968076</v>
      </c>
      <c r="S2845" s="211">
        <v>0.29749982167622646</v>
      </c>
      <c r="T2845" s="211">
        <v>0.52954135117412116</v>
      </c>
      <c r="U2845" s="211">
        <v>0.33694103892314087</v>
      </c>
      <c r="V2845" s="211">
        <v>6.8288472197625516E-2</v>
      </c>
      <c r="W2845" s="211">
        <v>0.54532209807633558</v>
      </c>
      <c r="X2845" s="211">
        <v>0.30076135020168537</v>
      </c>
      <c r="Y2845" s="211">
        <v>0.65202631944454459</v>
      </c>
      <c r="Z2845" s="211">
        <v>0.14021139222076315</v>
      </c>
      <c r="AA2845" s="212">
        <v>0.12540301962077174</v>
      </c>
    </row>
    <row r="2846" spans="1:27" x14ac:dyDescent="0.35">
      <c r="A2846" s="210" t="s">
        <v>3522</v>
      </c>
      <c r="B2846" s="217">
        <v>147.19865774154039</v>
      </c>
      <c r="C2846" s="211">
        <v>5.8493985010846454E-2</v>
      </c>
      <c r="D2846" s="211">
        <v>0.11775081148478429</v>
      </c>
      <c r="E2846" s="211">
        <v>7.4033821088633364E-2</v>
      </c>
      <c r="F2846" s="211">
        <v>8.4704066791729482E-2</v>
      </c>
      <c r="G2846" s="211">
        <v>0.1205352319851585</v>
      </c>
      <c r="H2846" s="211">
        <v>0.11418568106809854</v>
      </c>
      <c r="I2846" s="211">
        <v>0.50343117265682413</v>
      </c>
      <c r="J2846" s="211">
        <v>0.45271699069662763</v>
      </c>
      <c r="K2846" s="211">
        <v>0.61453311655238163</v>
      </c>
      <c r="L2846" s="211">
        <v>0.27711398807231086</v>
      </c>
      <c r="M2846" s="211">
        <v>9.4348030004456407E-2</v>
      </c>
      <c r="N2846" s="211">
        <v>0.46101057326440587</v>
      </c>
      <c r="O2846" s="211">
        <v>0.67308498152881002</v>
      </c>
      <c r="P2846" s="211">
        <v>6.7030062684699673E-2</v>
      </c>
      <c r="Q2846" s="211">
        <v>0.12940084671059784</v>
      </c>
      <c r="R2846" s="211">
        <v>0.3797210638265236</v>
      </c>
      <c r="S2846" s="211">
        <v>0.41314123999732438</v>
      </c>
      <c r="T2846" s="211">
        <v>0.6179378477904599</v>
      </c>
      <c r="U2846" s="211">
        <v>0.36518823898146618</v>
      </c>
      <c r="V2846" s="211">
        <v>0.13430885332151185</v>
      </c>
      <c r="W2846" s="211">
        <v>0.59807056617769461</v>
      </c>
      <c r="X2846" s="211">
        <v>0.31595985544859584</v>
      </c>
      <c r="Y2846" s="211">
        <v>0.65696126716452086</v>
      </c>
      <c r="Z2846" s="211">
        <v>0.14972983608529566</v>
      </c>
      <c r="AA2846" s="212">
        <v>0.11833018673823013</v>
      </c>
    </row>
    <row r="2847" spans="1:27" x14ac:dyDescent="0.35">
      <c r="A2847" s="210" t="s">
        <v>3523</v>
      </c>
      <c r="B2847" s="217">
        <v>131.20315615584812</v>
      </c>
      <c r="C2847" s="211">
        <v>5.3954655531615221E-2</v>
      </c>
      <c r="D2847" s="211">
        <v>0.12377348647548438</v>
      </c>
      <c r="E2847" s="211">
        <v>7.4733643574645625E-2</v>
      </c>
      <c r="F2847" s="211">
        <v>8.5906360349445848E-2</v>
      </c>
      <c r="G2847" s="211">
        <v>0.11908511262656156</v>
      </c>
      <c r="H2847" s="211">
        <v>0.10498297849917436</v>
      </c>
      <c r="I2847" s="211">
        <v>0.48350472056880545</v>
      </c>
      <c r="J2847" s="211">
        <v>0.43851755833762229</v>
      </c>
      <c r="K2847" s="211">
        <v>0.57602857967251975</v>
      </c>
      <c r="L2847" s="211">
        <v>0.28083087102844684</v>
      </c>
      <c r="M2847" s="211">
        <v>0.10098617070782077</v>
      </c>
      <c r="N2847" s="211">
        <v>0.53195592763025146</v>
      </c>
      <c r="O2847" s="211">
        <v>0.68021855522210295</v>
      </c>
      <c r="P2847" s="211">
        <v>6.5312017314259396E-2</v>
      </c>
      <c r="Q2847" s="211">
        <v>0.10789612650516847</v>
      </c>
      <c r="R2847" s="211">
        <v>0.41406718920565</v>
      </c>
      <c r="S2847" s="211">
        <v>0.38911906692142317</v>
      </c>
      <c r="T2847" s="211">
        <v>0.56671490516037881</v>
      </c>
      <c r="U2847" s="211">
        <v>0.49270477022778775</v>
      </c>
      <c r="V2847" s="211">
        <v>8.9811714386839769E-2</v>
      </c>
      <c r="W2847" s="211">
        <v>0.48928036021391269</v>
      </c>
      <c r="X2847" s="211">
        <v>0.31766912261148628</v>
      </c>
      <c r="Y2847" s="211">
        <v>0.65131011170979991</v>
      </c>
      <c r="Z2847" s="211">
        <v>0.14978521804642783</v>
      </c>
      <c r="AA2847" s="212">
        <v>0.12528357725991238</v>
      </c>
    </row>
    <row r="2848" spans="1:27" x14ac:dyDescent="0.35">
      <c r="A2848" s="210" t="s">
        <v>3524</v>
      </c>
      <c r="B2848" s="217">
        <v>170.3992959942903</v>
      </c>
      <c r="C2848" s="211">
        <v>4.841285601288936E-2</v>
      </c>
      <c r="D2848" s="211">
        <v>0.12342479530388402</v>
      </c>
      <c r="E2848" s="211">
        <v>7.484674287643657E-2</v>
      </c>
      <c r="F2848" s="211">
        <v>9.931654216249125E-2</v>
      </c>
      <c r="G2848" s="211">
        <v>0.12202380405117362</v>
      </c>
      <c r="H2848" s="211">
        <v>0.10763519869250389</v>
      </c>
      <c r="I2848" s="211">
        <v>0.46961023991246098</v>
      </c>
      <c r="J2848" s="211">
        <v>0.46300988337366372</v>
      </c>
      <c r="K2848" s="211">
        <v>0.60155527893957861</v>
      </c>
      <c r="L2848" s="211">
        <v>0.27159036919419377</v>
      </c>
      <c r="M2848" s="211">
        <v>9.797056995232431E-2</v>
      </c>
      <c r="N2848" s="211">
        <v>0.40075441174860105</v>
      </c>
      <c r="O2848" s="211">
        <v>0.6109455079584567</v>
      </c>
      <c r="P2848" s="211">
        <v>6.768014872684798E-2</v>
      </c>
      <c r="Q2848" s="211">
        <v>0.12317318131161153</v>
      </c>
      <c r="R2848" s="211">
        <v>0.45090720160253922</v>
      </c>
      <c r="S2848" s="211">
        <v>0.29709986993139487</v>
      </c>
      <c r="T2848" s="211">
        <v>0.61639870382773598</v>
      </c>
      <c r="U2848" s="211">
        <v>0.50547750761685539</v>
      </c>
      <c r="V2848" s="211">
        <v>0.11921893515381886</v>
      </c>
      <c r="W2848" s="211">
        <v>0.60655669654615907</v>
      </c>
      <c r="X2848" s="211">
        <v>0.27252244842932105</v>
      </c>
      <c r="Y2848" s="211">
        <v>0.73102273740643708</v>
      </c>
      <c r="Z2848" s="211">
        <v>0.14960812367886844</v>
      </c>
      <c r="AA2848" s="212">
        <v>0.11440477609261303</v>
      </c>
    </row>
    <row r="2849" spans="1:27" x14ac:dyDescent="0.35">
      <c r="A2849" s="210" t="s">
        <v>3525</v>
      </c>
      <c r="B2849" s="217">
        <v>150.94855335319966</v>
      </c>
      <c r="C2849" s="211">
        <v>7.5498428202070714E-2</v>
      </c>
      <c r="D2849" s="211">
        <v>0.1286838756347195</v>
      </c>
      <c r="E2849" s="211">
        <v>7.6427280767861955E-2</v>
      </c>
      <c r="F2849" s="211">
        <v>0.10968156103781285</v>
      </c>
      <c r="G2849" s="211">
        <v>0.12092432219529881</v>
      </c>
      <c r="H2849" s="211">
        <v>0.11175014384219939</v>
      </c>
      <c r="I2849" s="211">
        <v>0.53323961434497658</v>
      </c>
      <c r="J2849" s="211">
        <v>0.43931742605088003</v>
      </c>
      <c r="K2849" s="211">
        <v>0.59453913244488821</v>
      </c>
      <c r="L2849" s="211">
        <v>0.2759790276800877</v>
      </c>
      <c r="M2849" s="211">
        <v>9.7061762695412473E-2</v>
      </c>
      <c r="N2849" s="211">
        <v>0.40036779622176644</v>
      </c>
      <c r="O2849" s="211">
        <v>0.73952820173564493</v>
      </c>
      <c r="P2849" s="211">
        <v>6.8488937946400111E-2</v>
      </c>
      <c r="Q2849" s="211">
        <v>6.6725998617062007E-2</v>
      </c>
      <c r="R2849" s="211">
        <v>0.40061076112397498</v>
      </c>
      <c r="S2849" s="211">
        <v>0.29960670159585939</v>
      </c>
      <c r="T2849" s="211">
        <v>0.60012777972828257</v>
      </c>
      <c r="U2849" s="211">
        <v>0.47127073068399256</v>
      </c>
      <c r="V2849" s="211">
        <v>9.9778869608057388E-2</v>
      </c>
      <c r="W2849" s="211">
        <v>0.59543176636931205</v>
      </c>
      <c r="X2849" s="211">
        <v>0.36648468384468963</v>
      </c>
      <c r="Y2849" s="211">
        <v>0.6022794235888278</v>
      </c>
      <c r="Z2849" s="211">
        <v>0.14431920291127764</v>
      </c>
      <c r="AA2849" s="212">
        <v>0.11289975325113796</v>
      </c>
    </row>
    <row r="2850" spans="1:27" x14ac:dyDescent="0.35">
      <c r="A2850" s="210" t="s">
        <v>3526</v>
      </c>
      <c r="B2850" s="217">
        <v>123.37179685595521</v>
      </c>
      <c r="C2850" s="211">
        <v>6.2865956876182363E-2</v>
      </c>
      <c r="D2850" s="211">
        <v>0.12424531225708577</v>
      </c>
      <c r="E2850" s="211">
        <v>8.203586898112665E-2</v>
      </c>
      <c r="F2850" s="211">
        <v>0.12269742891124774</v>
      </c>
      <c r="G2850" s="211">
        <v>0.11933294766434722</v>
      </c>
      <c r="H2850" s="211">
        <v>0.11971561584228307</v>
      </c>
      <c r="I2850" s="211">
        <v>0.50155432869799355</v>
      </c>
      <c r="J2850" s="211">
        <v>0.42168903048065209</v>
      </c>
      <c r="K2850" s="211">
        <v>0.63296598310031771</v>
      </c>
      <c r="L2850" s="211">
        <v>0.2720503471773148</v>
      </c>
      <c r="M2850" s="211">
        <v>9.7979298773198442E-2</v>
      </c>
      <c r="N2850" s="211">
        <v>0.46576659707220142</v>
      </c>
      <c r="O2850" s="211">
        <v>0.75588340964589484</v>
      </c>
      <c r="P2850" s="211">
        <v>6.496151636716567E-2</v>
      </c>
      <c r="Q2850" s="211">
        <v>7.1901186741022249E-2</v>
      </c>
      <c r="R2850" s="211">
        <v>0.38089621801596352</v>
      </c>
      <c r="S2850" s="211">
        <v>0.39228270233317819</v>
      </c>
      <c r="T2850" s="211">
        <v>0.5930418337222525</v>
      </c>
      <c r="U2850" s="211">
        <v>0.33782375685184485</v>
      </c>
      <c r="V2850" s="211">
        <v>9.8256990542672826E-2</v>
      </c>
      <c r="W2850" s="211">
        <v>0.54860198197110488</v>
      </c>
      <c r="X2850" s="211">
        <v>0.22084460842703493</v>
      </c>
      <c r="Y2850" s="211">
        <v>0.58492953297888084</v>
      </c>
      <c r="Z2850" s="211">
        <v>0.14395712800452129</v>
      </c>
      <c r="AA2850" s="212">
        <v>0.12364645957754634</v>
      </c>
    </row>
    <row r="2851" spans="1:27" x14ac:dyDescent="0.35">
      <c r="A2851" s="210" t="s">
        <v>3527</v>
      </c>
      <c r="B2851" s="217">
        <v>133.66563869847647</v>
      </c>
      <c r="C2851" s="211">
        <v>5.038200523023327E-2</v>
      </c>
      <c r="D2851" s="211">
        <v>0.12631212831551278</v>
      </c>
      <c r="E2851" s="211">
        <v>6.7914217773367286E-2</v>
      </c>
      <c r="F2851" s="211">
        <v>9.3471447915136105E-2</v>
      </c>
      <c r="G2851" s="211">
        <v>0.11604653114329412</v>
      </c>
      <c r="H2851" s="211">
        <v>0.10785287009203801</v>
      </c>
      <c r="I2851" s="211">
        <v>0.44474104605375725</v>
      </c>
      <c r="J2851" s="211">
        <v>0.44981896606342064</v>
      </c>
      <c r="K2851" s="211">
        <v>0.5484392728089198</v>
      </c>
      <c r="L2851" s="211">
        <v>0.27197017029975634</v>
      </c>
      <c r="M2851" s="211">
        <v>0.12281106835047925</v>
      </c>
      <c r="N2851" s="211">
        <v>0.39942722542862763</v>
      </c>
      <c r="O2851" s="211">
        <v>0.75299881436917582</v>
      </c>
      <c r="P2851" s="211">
        <v>6.9994303820685985E-2</v>
      </c>
      <c r="Q2851" s="211">
        <v>0.11628921741645903</v>
      </c>
      <c r="R2851" s="211">
        <v>0.46378317380256262</v>
      </c>
      <c r="S2851" s="211">
        <v>0.32259237327612822</v>
      </c>
      <c r="T2851" s="211">
        <v>0.54370254469538593</v>
      </c>
      <c r="U2851" s="211">
        <v>0.37414737152936051</v>
      </c>
      <c r="V2851" s="211">
        <v>9.833597691950402E-2</v>
      </c>
      <c r="W2851" s="211">
        <v>0.57771180744224426</v>
      </c>
      <c r="X2851" s="211">
        <v>0.32755514568177796</v>
      </c>
      <c r="Y2851" s="211">
        <v>0.71340774882077429</v>
      </c>
      <c r="Z2851" s="211">
        <v>0.14420768424128175</v>
      </c>
      <c r="AA2851" s="212">
        <v>0.12577778943429982</v>
      </c>
    </row>
    <row r="2852" spans="1:27" x14ac:dyDescent="0.35">
      <c r="A2852" s="210" t="s">
        <v>3528</v>
      </c>
      <c r="B2852" s="217">
        <v>123.37547653405331</v>
      </c>
      <c r="C2852" s="211">
        <v>8.7169143151494002E-2</v>
      </c>
      <c r="D2852" s="211">
        <v>0.12560000469594754</v>
      </c>
      <c r="E2852" s="211">
        <v>7.5741746347024658E-2</v>
      </c>
      <c r="F2852" s="211">
        <v>0.10482098596868622</v>
      </c>
      <c r="G2852" s="211">
        <v>0.11777313357857989</v>
      </c>
      <c r="H2852" s="211">
        <v>0.12567759667652009</v>
      </c>
      <c r="I2852" s="211">
        <v>0.4836542198913637</v>
      </c>
      <c r="J2852" s="211">
        <v>0.43139936559947939</v>
      </c>
      <c r="K2852" s="211">
        <v>0.60736096581015397</v>
      </c>
      <c r="L2852" s="211">
        <v>0.2827514029966372</v>
      </c>
      <c r="M2852" s="211">
        <v>9.2718162474302229E-2</v>
      </c>
      <c r="N2852" s="211">
        <v>0.42034487241959573</v>
      </c>
      <c r="O2852" s="211">
        <v>0.51214173737360746</v>
      </c>
      <c r="P2852" s="211">
        <v>6.764616148520862E-2</v>
      </c>
      <c r="Q2852" s="211">
        <v>0.1060435950770989</v>
      </c>
      <c r="R2852" s="211">
        <v>0.43523382760777474</v>
      </c>
      <c r="S2852" s="211">
        <v>0.34611428835155988</v>
      </c>
      <c r="T2852" s="211">
        <v>0.59741325139523216</v>
      </c>
      <c r="U2852" s="211">
        <v>0.39742793244023317</v>
      </c>
      <c r="V2852" s="211">
        <v>0.10049033398394863</v>
      </c>
      <c r="W2852" s="211">
        <v>0.50008420067728887</v>
      </c>
      <c r="X2852" s="211">
        <v>0.39234292565095402</v>
      </c>
      <c r="Y2852" s="211">
        <v>0.5968649589442987</v>
      </c>
      <c r="Z2852" s="211">
        <v>0.14359398181535382</v>
      </c>
      <c r="AA2852" s="212">
        <v>0.12208969611583387</v>
      </c>
    </row>
    <row r="2853" spans="1:27" x14ac:dyDescent="0.35">
      <c r="A2853" s="210" t="s">
        <v>3529</v>
      </c>
      <c r="B2853" s="217">
        <v>136.31950561926226</v>
      </c>
      <c r="C2853" s="211">
        <v>7.1057183154055237E-2</v>
      </c>
      <c r="D2853" s="211">
        <v>0.12357661372561708</v>
      </c>
      <c r="E2853" s="211">
        <v>7.1805674984184151E-2</v>
      </c>
      <c r="F2853" s="211">
        <v>7.7363280254861208E-2</v>
      </c>
      <c r="G2853" s="211">
        <v>0.11822523241914099</v>
      </c>
      <c r="H2853" s="211">
        <v>0.12245031155295373</v>
      </c>
      <c r="I2853" s="211">
        <v>0.52110633794851469</v>
      </c>
      <c r="J2853" s="211">
        <v>0.45517272672922465</v>
      </c>
      <c r="K2853" s="211">
        <v>0.58068558803960524</v>
      </c>
      <c r="L2853" s="211">
        <v>0.27382809949548659</v>
      </c>
      <c r="M2853" s="211">
        <v>9.6895312185661581E-2</v>
      </c>
      <c r="N2853" s="211">
        <v>0.41259095416425579</v>
      </c>
      <c r="O2853" s="211">
        <v>0.73685365881411924</v>
      </c>
      <c r="P2853" s="211">
        <v>7.1843582512970308E-2</v>
      </c>
      <c r="Q2853" s="211">
        <v>6.0339494228106721E-2</v>
      </c>
      <c r="R2853" s="211">
        <v>0.3825934362074016</v>
      </c>
      <c r="S2853" s="211">
        <v>0.27878698505116445</v>
      </c>
      <c r="T2853" s="211">
        <v>0.61569954071197264</v>
      </c>
      <c r="U2853" s="211">
        <v>0.37108174584270059</v>
      </c>
      <c r="V2853" s="211">
        <v>0.11259021539535616</v>
      </c>
      <c r="W2853" s="211">
        <v>0.5267947193870538</v>
      </c>
      <c r="X2853" s="211">
        <v>0.30800899942373433</v>
      </c>
      <c r="Y2853" s="211">
        <v>0.50693431417983403</v>
      </c>
      <c r="Z2853" s="211">
        <v>0.13667486545818003</v>
      </c>
      <c r="AA2853" s="212">
        <v>0.11474112917657865</v>
      </c>
    </row>
    <row r="2854" spans="1:27" x14ac:dyDescent="0.35">
      <c r="A2854" s="210" t="s">
        <v>3530</v>
      </c>
      <c r="B2854" s="217">
        <v>165.39979261411492</v>
      </c>
      <c r="C2854" s="211">
        <v>8.7906878273475458E-2</v>
      </c>
      <c r="D2854" s="211">
        <v>0.12389309895831013</v>
      </c>
      <c r="E2854" s="211">
        <v>7.5456702964637482E-2</v>
      </c>
      <c r="F2854" s="211">
        <v>9.477228782684205E-2</v>
      </c>
      <c r="G2854" s="211">
        <v>0.12399791563643482</v>
      </c>
      <c r="H2854" s="211">
        <v>0.11053859375717029</v>
      </c>
      <c r="I2854" s="211">
        <v>0.42078283096650115</v>
      </c>
      <c r="J2854" s="211">
        <v>0.44032483307001524</v>
      </c>
      <c r="K2854" s="211">
        <v>0.56024539297613363</v>
      </c>
      <c r="L2854" s="211">
        <v>0.27293588978164507</v>
      </c>
      <c r="M2854" s="211">
        <v>9.5109010435830615E-2</v>
      </c>
      <c r="N2854" s="211">
        <v>0.48666603301900757</v>
      </c>
      <c r="O2854" s="211">
        <v>0.62905129949090421</v>
      </c>
      <c r="P2854" s="211">
        <v>6.8776735741663167E-2</v>
      </c>
      <c r="Q2854" s="211">
        <v>5.0532745628294337E-2</v>
      </c>
      <c r="R2854" s="211">
        <v>0.38135660815674599</v>
      </c>
      <c r="S2854" s="211">
        <v>0.3405079141648033</v>
      </c>
      <c r="T2854" s="211">
        <v>0.61057468546140148</v>
      </c>
      <c r="U2854" s="211">
        <v>0.45043534709180005</v>
      </c>
      <c r="V2854" s="211">
        <v>0.11713065782151388</v>
      </c>
      <c r="W2854" s="211">
        <v>0.51948744757977972</v>
      </c>
      <c r="X2854" s="211">
        <v>0.23323593268163162</v>
      </c>
      <c r="Y2854" s="211">
        <v>0.75015225342126124</v>
      </c>
      <c r="Z2854" s="211">
        <v>0.13788272566872486</v>
      </c>
      <c r="AA2854" s="212">
        <v>0.1116543817118372</v>
      </c>
    </row>
    <row r="2855" spans="1:27" x14ac:dyDescent="0.35">
      <c r="A2855" s="210" t="s">
        <v>3531</v>
      </c>
      <c r="B2855" s="217">
        <v>139.21300886554417</v>
      </c>
      <c r="C2855" s="211">
        <v>5.4438880092167019E-2</v>
      </c>
      <c r="D2855" s="211">
        <v>0.1240599152432357</v>
      </c>
      <c r="E2855" s="211">
        <v>7.5130300224665797E-2</v>
      </c>
      <c r="F2855" s="211">
        <v>0.11160976393191645</v>
      </c>
      <c r="G2855" s="211">
        <v>0.11813663516451188</v>
      </c>
      <c r="H2855" s="211">
        <v>0.11288548590453311</v>
      </c>
      <c r="I2855" s="211">
        <v>0.43550298319756042</v>
      </c>
      <c r="J2855" s="211">
        <v>0.43971868995753249</v>
      </c>
      <c r="K2855" s="211">
        <v>0.57578059075787713</v>
      </c>
      <c r="L2855" s="211">
        <v>0.28041600076368794</v>
      </c>
      <c r="M2855" s="211">
        <v>9.4378124507407291E-2</v>
      </c>
      <c r="N2855" s="211">
        <v>0.37400168873547052</v>
      </c>
      <c r="O2855" s="211">
        <v>0.68739463435873471</v>
      </c>
      <c r="P2855" s="211">
        <v>6.8837508220233615E-2</v>
      </c>
      <c r="Q2855" s="211">
        <v>9.2997296968393123E-2</v>
      </c>
      <c r="R2855" s="211">
        <v>0.47198503188286961</v>
      </c>
      <c r="S2855" s="211">
        <v>0.37175670631370289</v>
      </c>
      <c r="T2855" s="211">
        <v>0.55221217036225867</v>
      </c>
      <c r="U2855" s="211">
        <v>0.39278815899328012</v>
      </c>
      <c r="V2855" s="211">
        <v>0.12346192050609509</v>
      </c>
      <c r="W2855" s="211">
        <v>0.52110073348423869</v>
      </c>
      <c r="X2855" s="211">
        <v>0.29032048557979584</v>
      </c>
      <c r="Y2855" s="211">
        <v>0.6977780029773385</v>
      </c>
      <c r="Z2855" s="211">
        <v>0.14395396422739318</v>
      </c>
      <c r="AA2855" s="212">
        <v>0.120075405456967</v>
      </c>
    </row>
    <row r="2856" spans="1:27" x14ac:dyDescent="0.35">
      <c r="A2856" s="210" t="s">
        <v>3532</v>
      </c>
      <c r="B2856" s="217">
        <v>120.92335344618147</v>
      </c>
      <c r="C2856" s="211">
        <v>6.0049013260305706E-2</v>
      </c>
      <c r="D2856" s="211">
        <v>0.12364230559126535</v>
      </c>
      <c r="E2856" s="211">
        <v>7.9215202954781808E-2</v>
      </c>
      <c r="F2856" s="211">
        <v>0.10695795859316268</v>
      </c>
      <c r="G2856" s="211">
        <v>0.12681325631990659</v>
      </c>
      <c r="H2856" s="211">
        <v>0.12051366395379816</v>
      </c>
      <c r="I2856" s="211">
        <v>0.42071375763989294</v>
      </c>
      <c r="J2856" s="211">
        <v>0.46557475836830864</v>
      </c>
      <c r="K2856" s="211">
        <v>0.60476169075865638</v>
      </c>
      <c r="L2856" s="211">
        <v>0.27458932374536094</v>
      </c>
      <c r="M2856" s="211">
        <v>0.1003583978305623</v>
      </c>
      <c r="N2856" s="211">
        <v>0.3882369603902443</v>
      </c>
      <c r="O2856" s="211">
        <v>0.7168682512317659</v>
      </c>
      <c r="P2856" s="211">
        <v>6.9379650060134343E-2</v>
      </c>
      <c r="Q2856" s="211">
        <v>4.7737914242859211E-2</v>
      </c>
      <c r="R2856" s="211">
        <v>0.47137094061371387</v>
      </c>
      <c r="S2856" s="211">
        <v>0.29264668304658753</v>
      </c>
      <c r="T2856" s="211">
        <v>0.59188866583457633</v>
      </c>
      <c r="U2856" s="211">
        <v>0.35042828185224478</v>
      </c>
      <c r="V2856" s="211">
        <v>7.2441016377012085E-2</v>
      </c>
      <c r="W2856" s="211">
        <v>0.59421459998970216</v>
      </c>
      <c r="X2856" s="211">
        <v>0.3286668400989915</v>
      </c>
      <c r="Y2856" s="211">
        <v>0.59514857414992706</v>
      </c>
      <c r="Z2856" s="211">
        <v>0.14675389155013696</v>
      </c>
      <c r="AA2856" s="212">
        <v>0.11715542808149566</v>
      </c>
    </row>
    <row r="2857" spans="1:27" x14ac:dyDescent="0.35">
      <c r="A2857" s="210" t="s">
        <v>3533</v>
      </c>
      <c r="B2857" s="217">
        <v>112.8599000948284</v>
      </c>
      <c r="C2857" s="211">
        <v>6.6418586018848189E-2</v>
      </c>
      <c r="D2857" s="211">
        <v>0.11865415147846882</v>
      </c>
      <c r="E2857" s="211">
        <v>7.6563736282523789E-2</v>
      </c>
      <c r="F2857" s="211">
        <v>8.9111502903776729E-2</v>
      </c>
      <c r="G2857" s="211">
        <v>0.12452336524793556</v>
      </c>
      <c r="H2857" s="211">
        <v>0.12170467780052174</v>
      </c>
      <c r="I2857" s="211">
        <v>0.49553497236225635</v>
      </c>
      <c r="J2857" s="211">
        <v>0.47339231001278426</v>
      </c>
      <c r="K2857" s="211">
        <v>0.58434631557908578</v>
      </c>
      <c r="L2857" s="211">
        <v>0.2820731219745497</v>
      </c>
      <c r="M2857" s="211">
        <v>9.6332457516847061E-2</v>
      </c>
      <c r="N2857" s="211">
        <v>0.39530477312809381</v>
      </c>
      <c r="O2857" s="211">
        <v>0.62830750772772515</v>
      </c>
      <c r="P2857" s="211">
        <v>7.0165766675879135E-2</v>
      </c>
      <c r="Q2857" s="211">
        <v>6.9199683575208587E-2</v>
      </c>
      <c r="R2857" s="211">
        <v>0.45601391797623458</v>
      </c>
      <c r="S2857" s="211">
        <v>0.33609793175683783</v>
      </c>
      <c r="T2857" s="211">
        <v>0.54678149658958475</v>
      </c>
      <c r="U2857" s="211">
        <v>0.36177722487535896</v>
      </c>
      <c r="V2857" s="211">
        <v>8.3708470932501139E-2</v>
      </c>
      <c r="W2857" s="211">
        <v>0.52055228578509549</v>
      </c>
      <c r="X2857" s="211">
        <v>0.38920594262933039</v>
      </c>
      <c r="Y2857" s="211">
        <v>0.53629676598056986</v>
      </c>
      <c r="Z2857" s="211">
        <v>0.14650274019403134</v>
      </c>
      <c r="AA2857" s="212">
        <v>0.12166086975859354</v>
      </c>
    </row>
    <row r="2858" spans="1:27" x14ac:dyDescent="0.35">
      <c r="A2858" s="210" t="s">
        <v>3534</v>
      </c>
      <c r="B2858" s="217">
        <v>124.13745262719134</v>
      </c>
      <c r="C2858" s="211">
        <v>5.0579070288530509E-2</v>
      </c>
      <c r="D2858" s="211">
        <v>0.12660791126568818</v>
      </c>
      <c r="E2858" s="211">
        <v>7.9774254013075668E-2</v>
      </c>
      <c r="F2858" s="211">
        <v>7.8203526010692026E-2</v>
      </c>
      <c r="G2858" s="211">
        <v>0.12547679153222985</v>
      </c>
      <c r="H2858" s="211">
        <v>0.10528056797286035</v>
      </c>
      <c r="I2858" s="211">
        <v>0.46349142513796177</v>
      </c>
      <c r="J2858" s="211">
        <v>0.43738384748841797</v>
      </c>
      <c r="K2858" s="211">
        <v>0.64281190914710362</v>
      </c>
      <c r="L2858" s="211">
        <v>0.27648998755690135</v>
      </c>
      <c r="M2858" s="211">
        <v>0.10431266670694336</v>
      </c>
      <c r="N2858" s="211">
        <v>0.42842112074344135</v>
      </c>
      <c r="O2858" s="211">
        <v>0.54914769063543167</v>
      </c>
      <c r="P2858" s="211">
        <v>6.9109179862638301E-2</v>
      </c>
      <c r="Q2858" s="211">
        <v>0.10164638280247368</v>
      </c>
      <c r="R2858" s="211">
        <v>0.46168491533507594</v>
      </c>
      <c r="S2858" s="211">
        <v>0.29541562369748647</v>
      </c>
      <c r="T2858" s="211">
        <v>0.55940224152079676</v>
      </c>
      <c r="U2858" s="211">
        <v>0.46786034851209513</v>
      </c>
      <c r="V2858" s="211">
        <v>6.28640756219839E-2</v>
      </c>
      <c r="W2858" s="211">
        <v>0.57378547577414207</v>
      </c>
      <c r="X2858" s="211">
        <v>0.37607090470529903</v>
      </c>
      <c r="Y2858" s="211">
        <v>0.68163467869946714</v>
      </c>
      <c r="Z2858" s="211">
        <v>0.14973597861337173</v>
      </c>
      <c r="AA2858" s="212">
        <v>0.12309413986463974</v>
      </c>
    </row>
    <row r="2859" spans="1:27" x14ac:dyDescent="0.35">
      <c r="A2859" s="210" t="s">
        <v>3535</v>
      </c>
      <c r="B2859" s="217">
        <v>164.5144886994845</v>
      </c>
      <c r="C2859" s="211">
        <v>7.1456904414161526E-2</v>
      </c>
      <c r="D2859" s="211">
        <v>0.12057591458445668</v>
      </c>
      <c r="E2859" s="211">
        <v>7.6544630028082192E-2</v>
      </c>
      <c r="F2859" s="211">
        <v>9.8915071548041716E-2</v>
      </c>
      <c r="G2859" s="211">
        <v>0.12546260951184876</v>
      </c>
      <c r="H2859" s="211">
        <v>0.11789866458667295</v>
      </c>
      <c r="I2859" s="211">
        <v>0.51712506890510057</v>
      </c>
      <c r="J2859" s="211">
        <v>0.46588909085310881</v>
      </c>
      <c r="K2859" s="211">
        <v>0.6348889806246788</v>
      </c>
      <c r="L2859" s="211">
        <v>0.27631048813863873</v>
      </c>
      <c r="M2859" s="211">
        <v>0.11501218531238649</v>
      </c>
      <c r="N2859" s="211">
        <v>0.34436354479669695</v>
      </c>
      <c r="O2859" s="211">
        <v>0.64523693486118383</v>
      </c>
      <c r="P2859" s="211">
        <v>6.5777345827134126E-2</v>
      </c>
      <c r="Q2859" s="211">
        <v>7.7331658627698641E-2</v>
      </c>
      <c r="R2859" s="211">
        <v>0.40058081614038232</v>
      </c>
      <c r="S2859" s="211">
        <v>0.31017752716755898</v>
      </c>
      <c r="T2859" s="211">
        <v>0.62624861522421349</v>
      </c>
      <c r="U2859" s="211">
        <v>0.46334494672513987</v>
      </c>
      <c r="V2859" s="211">
        <v>0.15608815109496815</v>
      </c>
      <c r="W2859" s="211">
        <v>0.56907820828098532</v>
      </c>
      <c r="X2859" s="211">
        <v>0.31973749119532796</v>
      </c>
      <c r="Y2859" s="211">
        <v>0.566781991229378</v>
      </c>
      <c r="Z2859" s="211">
        <v>0.14707795919609415</v>
      </c>
      <c r="AA2859" s="212">
        <v>0.11945583748375507</v>
      </c>
    </row>
    <row r="2860" spans="1:27" x14ac:dyDescent="0.35">
      <c r="A2860" s="210" t="s">
        <v>3536</v>
      </c>
      <c r="B2860" s="217">
        <v>122.0731461927204</v>
      </c>
      <c r="C2860" s="211">
        <v>6.6020949441691693E-2</v>
      </c>
      <c r="D2860" s="211">
        <v>0.12307378867753216</v>
      </c>
      <c r="E2860" s="211">
        <v>6.5859373807518287E-2</v>
      </c>
      <c r="F2860" s="211">
        <v>0.10674937362837034</v>
      </c>
      <c r="G2860" s="211">
        <v>0.11467505047574926</v>
      </c>
      <c r="H2860" s="211">
        <v>0.12052245208173183</v>
      </c>
      <c r="I2860" s="211">
        <v>0.47649290314309511</v>
      </c>
      <c r="J2860" s="211">
        <v>0.41460379910818657</v>
      </c>
      <c r="K2860" s="211">
        <v>0.6420865137930778</v>
      </c>
      <c r="L2860" s="211">
        <v>0.27297417219415732</v>
      </c>
      <c r="M2860" s="211">
        <v>9.5868615287541759E-2</v>
      </c>
      <c r="N2860" s="211">
        <v>0.47835398128327988</v>
      </c>
      <c r="O2860" s="211">
        <v>0.60036216770702278</v>
      </c>
      <c r="P2860" s="211">
        <v>6.6015908562011144E-2</v>
      </c>
      <c r="Q2860" s="211">
        <v>9.3682809553284313E-2</v>
      </c>
      <c r="R2860" s="211">
        <v>0.47486428748498311</v>
      </c>
      <c r="S2860" s="211">
        <v>0.44296150340721829</v>
      </c>
      <c r="T2860" s="211">
        <v>0.58048083948583318</v>
      </c>
      <c r="U2860" s="211">
        <v>0.41421758494702771</v>
      </c>
      <c r="V2860" s="211">
        <v>8.5027447952908952E-2</v>
      </c>
      <c r="W2860" s="211">
        <v>0.56228937308446836</v>
      </c>
      <c r="X2860" s="211">
        <v>0.25057978713695128</v>
      </c>
      <c r="Y2860" s="211">
        <v>0.62696518077055008</v>
      </c>
      <c r="Z2860" s="211">
        <v>0.14699083160074247</v>
      </c>
      <c r="AA2860" s="212">
        <v>0.12104566842847535</v>
      </c>
    </row>
    <row r="2861" spans="1:27" x14ac:dyDescent="0.35">
      <c r="A2861" s="210" t="s">
        <v>3537</v>
      </c>
      <c r="B2861" s="217">
        <v>103.52646838214457</v>
      </c>
      <c r="C2861" s="211">
        <v>6.9331294710510971E-2</v>
      </c>
      <c r="D2861" s="211">
        <v>0.12447095537738444</v>
      </c>
      <c r="E2861" s="211">
        <v>6.8883225264789252E-2</v>
      </c>
      <c r="F2861" s="211">
        <v>0.10223729952063032</v>
      </c>
      <c r="G2861" s="211">
        <v>0.12346291476211924</v>
      </c>
      <c r="H2861" s="211">
        <v>0.12383720384917769</v>
      </c>
      <c r="I2861" s="211">
        <v>0.51628076626763919</v>
      </c>
      <c r="J2861" s="211">
        <v>0.41487405899767998</v>
      </c>
      <c r="K2861" s="211">
        <v>0.57165830781259874</v>
      </c>
      <c r="L2861" s="211">
        <v>0.27216915711287476</v>
      </c>
      <c r="M2861" s="211">
        <v>0.10393711044249562</v>
      </c>
      <c r="N2861" s="211">
        <v>0.38741910386741024</v>
      </c>
      <c r="O2861" s="211">
        <v>0.62438178962904378</v>
      </c>
      <c r="P2861" s="211">
        <v>7.224516632430858E-2</v>
      </c>
      <c r="Q2861" s="211">
        <v>5.0310143568675775E-2</v>
      </c>
      <c r="R2861" s="211">
        <v>0.40734439866575195</v>
      </c>
      <c r="S2861" s="211">
        <v>0.31704845770825096</v>
      </c>
      <c r="T2861" s="211">
        <v>0.51539990872129715</v>
      </c>
      <c r="U2861" s="211">
        <v>0.35787553681098933</v>
      </c>
      <c r="V2861" s="211">
        <v>5.4250213570892138E-2</v>
      </c>
      <c r="W2861" s="211">
        <v>0.53695002261875824</v>
      </c>
      <c r="X2861" s="211">
        <v>0.30381711057124372</v>
      </c>
      <c r="Y2861" s="211">
        <v>0.54509803747720686</v>
      </c>
      <c r="Z2861" s="211">
        <v>0.14028227103383409</v>
      </c>
      <c r="AA2861" s="212">
        <v>0.119088866322519</v>
      </c>
    </row>
    <row r="2862" spans="1:27" x14ac:dyDescent="0.35">
      <c r="A2862" s="210" t="s">
        <v>3538</v>
      </c>
      <c r="B2862" s="217">
        <v>103.99153612847373</v>
      </c>
      <c r="C2862" s="211">
        <v>5.2832367117926285E-2</v>
      </c>
      <c r="D2862" s="211">
        <v>0.11845741682268057</v>
      </c>
      <c r="E2862" s="211">
        <v>7.1633621474217007E-2</v>
      </c>
      <c r="F2862" s="211">
        <v>8.705312169211385E-2</v>
      </c>
      <c r="G2862" s="211">
        <v>0.11586075183039631</v>
      </c>
      <c r="H2862" s="211">
        <v>0.11016329220739557</v>
      </c>
      <c r="I2862" s="211">
        <v>0.46592603390161813</v>
      </c>
      <c r="J2862" s="211">
        <v>0.44738081075964997</v>
      </c>
      <c r="K2862" s="211">
        <v>0.64121276665345495</v>
      </c>
      <c r="L2862" s="211">
        <v>0.27982240446008644</v>
      </c>
      <c r="M2862" s="211">
        <v>9.2884113626852921E-2</v>
      </c>
      <c r="N2862" s="211">
        <v>0.45777310265460541</v>
      </c>
      <c r="O2862" s="211">
        <v>0.6345605847210547</v>
      </c>
      <c r="P2862" s="211">
        <v>6.5340573001282112E-2</v>
      </c>
      <c r="Q2862" s="211">
        <v>0.11106884822001011</v>
      </c>
      <c r="R2862" s="211">
        <v>0.41310693374526203</v>
      </c>
      <c r="S2862" s="211">
        <v>0.40726066488244533</v>
      </c>
      <c r="T2862" s="211">
        <v>0.55616810336631706</v>
      </c>
      <c r="U2862" s="211">
        <v>0.38348792624730338</v>
      </c>
      <c r="V2862" s="211">
        <v>5.8742701873463449E-2</v>
      </c>
      <c r="W2862" s="211">
        <v>0.56560591743796729</v>
      </c>
      <c r="X2862" s="211">
        <v>0.32032196165690807</v>
      </c>
      <c r="Y2862" s="211">
        <v>0.59608234299692864</v>
      </c>
      <c r="Z2862" s="211">
        <v>0.14850934613201958</v>
      </c>
      <c r="AA2862" s="212">
        <v>0.1248981840568481</v>
      </c>
    </row>
    <row r="2863" spans="1:27" x14ac:dyDescent="0.35">
      <c r="A2863" s="210" t="s">
        <v>3539</v>
      </c>
      <c r="B2863" s="217">
        <v>127.55651993627392</v>
      </c>
      <c r="C2863" s="211">
        <v>7.9199823470419081E-2</v>
      </c>
      <c r="D2863" s="211">
        <v>0.11708779632727823</v>
      </c>
      <c r="E2863" s="211">
        <v>7.354070306646307E-2</v>
      </c>
      <c r="F2863" s="211">
        <v>8.4029050027480387E-2</v>
      </c>
      <c r="G2863" s="211">
        <v>0.12141308097768905</v>
      </c>
      <c r="H2863" s="211">
        <v>0.12232510984961401</v>
      </c>
      <c r="I2863" s="211">
        <v>0.49896316107639216</v>
      </c>
      <c r="J2863" s="211">
        <v>0.48286960715099936</v>
      </c>
      <c r="K2863" s="211">
        <v>0.60924824035585445</v>
      </c>
      <c r="L2863" s="211">
        <v>0.27279931249883244</v>
      </c>
      <c r="M2863" s="211">
        <v>0.10920923381999273</v>
      </c>
      <c r="N2863" s="211">
        <v>0.48655415070142088</v>
      </c>
      <c r="O2863" s="211">
        <v>0.71300236262733008</v>
      </c>
      <c r="P2863" s="211">
        <v>6.3375655727146929E-2</v>
      </c>
      <c r="Q2863" s="211">
        <v>5.592306909283648E-2</v>
      </c>
      <c r="R2863" s="211">
        <v>0.44297967564094753</v>
      </c>
      <c r="S2863" s="211">
        <v>0.3124577792581823</v>
      </c>
      <c r="T2863" s="211">
        <v>0.58636456045280694</v>
      </c>
      <c r="U2863" s="211">
        <v>0.38303370037276363</v>
      </c>
      <c r="V2863" s="211">
        <v>8.4234596333354089E-2</v>
      </c>
      <c r="W2863" s="211">
        <v>0.62570283921282555</v>
      </c>
      <c r="X2863" s="211">
        <v>0.36041249623761873</v>
      </c>
      <c r="Y2863" s="211">
        <v>0.68205773059851449</v>
      </c>
      <c r="Z2863" s="211">
        <v>0.14913620667843788</v>
      </c>
      <c r="AA2863" s="212">
        <v>0.12102034469950312</v>
      </c>
    </row>
    <row r="2864" spans="1:27" x14ac:dyDescent="0.35">
      <c r="A2864" s="210" t="s">
        <v>3540</v>
      </c>
      <c r="B2864" s="217">
        <v>100.084476657121</v>
      </c>
      <c r="C2864" s="211">
        <v>8.0424046009625605E-2</v>
      </c>
      <c r="D2864" s="211">
        <v>0.12956216147831234</v>
      </c>
      <c r="E2864" s="211">
        <v>7.3650503617366303E-2</v>
      </c>
      <c r="F2864" s="211">
        <v>9.368701913883791E-2</v>
      </c>
      <c r="G2864" s="211">
        <v>0.12253001956937604</v>
      </c>
      <c r="H2864" s="211">
        <v>0.12759096034600864</v>
      </c>
      <c r="I2864" s="211">
        <v>0.51467392078709651</v>
      </c>
      <c r="J2864" s="211">
        <v>0.45865627859360136</v>
      </c>
      <c r="K2864" s="211">
        <v>0.56568287146189</v>
      </c>
      <c r="L2864" s="211">
        <v>0.27469345236472681</v>
      </c>
      <c r="M2864" s="211">
        <v>7.679512679594476E-2</v>
      </c>
      <c r="N2864" s="211">
        <v>0.44312460407234511</v>
      </c>
      <c r="O2864" s="211">
        <v>0.6024238963511136</v>
      </c>
      <c r="P2864" s="211">
        <v>6.6879126798749494E-2</v>
      </c>
      <c r="Q2864" s="211">
        <v>0.11331467405289565</v>
      </c>
      <c r="R2864" s="211">
        <v>0.46818724660050476</v>
      </c>
      <c r="S2864" s="211">
        <v>0.35354914899391104</v>
      </c>
      <c r="T2864" s="211">
        <v>0.49672024434762962</v>
      </c>
      <c r="U2864" s="211">
        <v>0.32676684203228462</v>
      </c>
      <c r="V2864" s="211">
        <v>5.4811102551145192E-2</v>
      </c>
      <c r="W2864" s="211">
        <v>0.58199946785047196</v>
      </c>
      <c r="X2864" s="211">
        <v>0.29159703042930507</v>
      </c>
      <c r="Y2864" s="211">
        <v>0.68670259706296188</v>
      </c>
      <c r="Z2864" s="211">
        <v>0.14876486598086425</v>
      </c>
      <c r="AA2864" s="212">
        <v>0.1248638224388131</v>
      </c>
    </row>
    <row r="2865" spans="1:27" x14ac:dyDescent="0.35">
      <c r="A2865" s="210" t="s">
        <v>3541</v>
      </c>
      <c r="B2865" s="217">
        <v>134.68049929281685</v>
      </c>
      <c r="C2865" s="211">
        <v>5.6148239639810228E-2</v>
      </c>
      <c r="D2865" s="211">
        <v>0.12816946424639633</v>
      </c>
      <c r="E2865" s="211">
        <v>7.7864774321110386E-2</v>
      </c>
      <c r="F2865" s="211">
        <v>0.10220295233048668</v>
      </c>
      <c r="G2865" s="211">
        <v>0.1172997696291998</v>
      </c>
      <c r="H2865" s="211">
        <v>0.1097245509680002</v>
      </c>
      <c r="I2865" s="211">
        <v>0.44179700374839248</v>
      </c>
      <c r="J2865" s="211">
        <v>0.48995311996902896</v>
      </c>
      <c r="K2865" s="211">
        <v>0.58598198785061928</v>
      </c>
      <c r="L2865" s="211">
        <v>0.28155642206521775</v>
      </c>
      <c r="M2865" s="211">
        <v>9.1977162748806018E-2</v>
      </c>
      <c r="N2865" s="211">
        <v>0.41959462957053983</v>
      </c>
      <c r="O2865" s="211">
        <v>0.76653431959013352</v>
      </c>
      <c r="P2865" s="211">
        <v>7.1785235944340914E-2</v>
      </c>
      <c r="Q2865" s="211">
        <v>0.11815433836915917</v>
      </c>
      <c r="R2865" s="211">
        <v>0.38640918549195991</v>
      </c>
      <c r="S2865" s="211">
        <v>0.38201733650648834</v>
      </c>
      <c r="T2865" s="211">
        <v>0.60736817611620886</v>
      </c>
      <c r="U2865" s="211">
        <v>0.42024102364092075</v>
      </c>
      <c r="V2865" s="211">
        <v>7.8845665000952331E-2</v>
      </c>
      <c r="W2865" s="211">
        <v>0.60845119793345126</v>
      </c>
      <c r="X2865" s="211">
        <v>0.26014871810808265</v>
      </c>
      <c r="Y2865" s="211">
        <v>0.62675841097827012</v>
      </c>
      <c r="Z2865" s="211">
        <v>0.14731148741417979</v>
      </c>
      <c r="AA2865" s="212">
        <v>0.11954298422257943</v>
      </c>
    </row>
    <row r="2866" spans="1:27" x14ac:dyDescent="0.35">
      <c r="A2866" s="210" t="s">
        <v>3542</v>
      </c>
      <c r="B2866" s="217">
        <v>141.61994412412133</v>
      </c>
      <c r="C2866" s="211">
        <v>4.926484811871492E-2</v>
      </c>
      <c r="D2866" s="211">
        <v>0.1259630659612154</v>
      </c>
      <c r="E2866" s="211">
        <v>8.1508588648195726E-2</v>
      </c>
      <c r="F2866" s="211">
        <v>7.6208539887556423E-2</v>
      </c>
      <c r="G2866" s="211">
        <v>0.12146490601735299</v>
      </c>
      <c r="H2866" s="211">
        <v>0.12317132298904455</v>
      </c>
      <c r="I2866" s="211">
        <v>0.50559344512005988</v>
      </c>
      <c r="J2866" s="211">
        <v>0.38720117248458374</v>
      </c>
      <c r="K2866" s="211">
        <v>0.64381516562370733</v>
      </c>
      <c r="L2866" s="211">
        <v>0.28100283976164503</v>
      </c>
      <c r="M2866" s="211">
        <v>9.973838672743518E-2</v>
      </c>
      <c r="N2866" s="211">
        <v>0.47729453193947907</v>
      </c>
      <c r="O2866" s="211">
        <v>0.65946988881063073</v>
      </c>
      <c r="P2866" s="211">
        <v>6.3118620911922121E-2</v>
      </c>
      <c r="Q2866" s="211">
        <v>5.4609286731376994E-2</v>
      </c>
      <c r="R2866" s="211">
        <v>0.440016640502993</v>
      </c>
      <c r="S2866" s="211">
        <v>0.34603771940888534</v>
      </c>
      <c r="T2866" s="211">
        <v>0.61455175522093985</v>
      </c>
      <c r="U2866" s="211">
        <v>0.49046640953985071</v>
      </c>
      <c r="V2866" s="211">
        <v>8.7901422321933251E-2</v>
      </c>
      <c r="W2866" s="211">
        <v>0.51645065092198617</v>
      </c>
      <c r="X2866" s="211">
        <v>0.37553407115590631</v>
      </c>
      <c r="Y2866" s="211">
        <v>0.70044537491427172</v>
      </c>
      <c r="Z2866" s="211">
        <v>0.14906345617306996</v>
      </c>
      <c r="AA2866" s="212">
        <v>0.11947355671912116</v>
      </c>
    </row>
    <row r="2867" spans="1:27" x14ac:dyDescent="0.35">
      <c r="A2867" s="210" t="s">
        <v>3543</v>
      </c>
      <c r="B2867" s="217">
        <v>144.07379944208529</v>
      </c>
      <c r="C2867" s="211">
        <v>5.7598301922415739E-2</v>
      </c>
      <c r="D2867" s="211">
        <v>0.130127475490211</v>
      </c>
      <c r="E2867" s="211">
        <v>7.8837122479514216E-2</v>
      </c>
      <c r="F2867" s="211">
        <v>7.0326536592491384E-2</v>
      </c>
      <c r="G2867" s="211">
        <v>0.12168213588631481</v>
      </c>
      <c r="H2867" s="211">
        <v>0.10393081591925558</v>
      </c>
      <c r="I2867" s="211">
        <v>0.48121248323246674</v>
      </c>
      <c r="J2867" s="211">
        <v>0.45950768196177388</v>
      </c>
      <c r="K2867" s="211">
        <v>0.54279102966849346</v>
      </c>
      <c r="L2867" s="211">
        <v>0.28290121304451532</v>
      </c>
      <c r="M2867" s="211">
        <v>9.0803738313692831E-2</v>
      </c>
      <c r="N2867" s="211">
        <v>0.41598018264009828</v>
      </c>
      <c r="O2867" s="211">
        <v>0.73699035020388237</v>
      </c>
      <c r="P2867" s="211">
        <v>7.3624296214675006E-2</v>
      </c>
      <c r="Q2867" s="211">
        <v>5.6388415597822567E-2</v>
      </c>
      <c r="R2867" s="211">
        <v>0.45982240165434762</v>
      </c>
      <c r="S2867" s="211">
        <v>0.37355169129558086</v>
      </c>
      <c r="T2867" s="211">
        <v>0.58737991338930207</v>
      </c>
      <c r="U2867" s="211">
        <v>0.30678915306932086</v>
      </c>
      <c r="V2867" s="211">
        <v>0.1116969721381235</v>
      </c>
      <c r="W2867" s="211">
        <v>0.58857913025070108</v>
      </c>
      <c r="X2867" s="211">
        <v>0.30723791985114923</v>
      </c>
      <c r="Y2867" s="211">
        <v>0.64108873273767453</v>
      </c>
      <c r="Z2867" s="211">
        <v>0.14938410609280334</v>
      </c>
      <c r="AA2867" s="212">
        <v>0.11311796808192966</v>
      </c>
    </row>
    <row r="2868" spans="1:27" x14ac:dyDescent="0.35">
      <c r="A2868" s="210" t="s">
        <v>3544</v>
      </c>
      <c r="B2868" s="217">
        <v>144.18222886299336</v>
      </c>
      <c r="C2868" s="211">
        <v>5.6373360871528624E-2</v>
      </c>
      <c r="D2868" s="211">
        <v>0.12050453800454106</v>
      </c>
      <c r="E2868" s="211">
        <v>7.4527527519536285E-2</v>
      </c>
      <c r="F2868" s="211">
        <v>7.7169035453450663E-2</v>
      </c>
      <c r="G2868" s="211">
        <v>0.11882618941127489</v>
      </c>
      <c r="H2868" s="211">
        <v>0.11577886191210567</v>
      </c>
      <c r="I2868" s="211">
        <v>0.50188031258548405</v>
      </c>
      <c r="J2868" s="211">
        <v>0.40833377978251251</v>
      </c>
      <c r="K2868" s="211">
        <v>0.5866638618243053</v>
      </c>
      <c r="L2868" s="211">
        <v>0.27297236586049445</v>
      </c>
      <c r="M2868" s="211">
        <v>0.10026458623586654</v>
      </c>
      <c r="N2868" s="211">
        <v>0.37716665423966683</v>
      </c>
      <c r="O2868" s="211">
        <v>0.62363968433613826</v>
      </c>
      <c r="P2868" s="211">
        <v>7.2457478260515837E-2</v>
      </c>
      <c r="Q2868" s="211">
        <v>0.11031708055009512</v>
      </c>
      <c r="R2868" s="211">
        <v>0.46933813331138008</v>
      </c>
      <c r="S2868" s="211">
        <v>0.30707028176106144</v>
      </c>
      <c r="T2868" s="211">
        <v>0.496110619190679</v>
      </c>
      <c r="U2868" s="211">
        <v>0.37924508520841155</v>
      </c>
      <c r="V2868" s="211">
        <v>0.15677838181278358</v>
      </c>
      <c r="W2868" s="211">
        <v>0.51780295789284747</v>
      </c>
      <c r="X2868" s="211">
        <v>0.27558646800395026</v>
      </c>
      <c r="Y2868" s="211">
        <v>0.54875797513574986</v>
      </c>
      <c r="Z2868" s="211">
        <v>0.14666519103360734</v>
      </c>
      <c r="AA2868" s="212">
        <v>0.1198581152064041</v>
      </c>
    </row>
    <row r="2869" spans="1:27" x14ac:dyDescent="0.35">
      <c r="A2869" s="210" t="s">
        <v>3545</v>
      </c>
      <c r="B2869" s="217">
        <v>115.97869663956035</v>
      </c>
      <c r="C2869" s="211">
        <v>7.7082096507460687E-2</v>
      </c>
      <c r="D2869" s="211">
        <v>0.12578876051687532</v>
      </c>
      <c r="E2869" s="211">
        <v>7.5251538477441121E-2</v>
      </c>
      <c r="F2869" s="211">
        <v>0.10785560356421889</v>
      </c>
      <c r="G2869" s="211">
        <v>0.11853915775484461</v>
      </c>
      <c r="H2869" s="211">
        <v>0.11801080918902894</v>
      </c>
      <c r="I2869" s="211">
        <v>0.44295551966031399</v>
      </c>
      <c r="J2869" s="211">
        <v>0.46008110687399828</v>
      </c>
      <c r="K2869" s="211">
        <v>0.57485864195456249</v>
      </c>
      <c r="L2869" s="211">
        <v>0.26687355748391356</v>
      </c>
      <c r="M2869" s="211">
        <v>0.10124866903824982</v>
      </c>
      <c r="N2869" s="211">
        <v>0.41849681626039731</v>
      </c>
      <c r="O2869" s="211">
        <v>0.71271011178696198</v>
      </c>
      <c r="P2869" s="211">
        <v>6.7792598553081673E-2</v>
      </c>
      <c r="Q2869" s="211">
        <v>4.9036517765471237E-2</v>
      </c>
      <c r="R2869" s="211">
        <v>0.41090006749979957</v>
      </c>
      <c r="S2869" s="211">
        <v>0.29956103993309419</v>
      </c>
      <c r="T2869" s="211">
        <v>0.4695799336908727</v>
      </c>
      <c r="U2869" s="211">
        <v>0.42971951562100436</v>
      </c>
      <c r="V2869" s="211">
        <v>7.1478937099544726E-2</v>
      </c>
      <c r="W2869" s="211">
        <v>0.57079541213225315</v>
      </c>
      <c r="X2869" s="211">
        <v>0.22322478462410683</v>
      </c>
      <c r="Y2869" s="211">
        <v>0.60770176266991272</v>
      </c>
      <c r="Z2869" s="211">
        <v>0.14599708579768067</v>
      </c>
      <c r="AA2869" s="212">
        <v>0.11963065724013054</v>
      </c>
    </row>
    <row r="2870" spans="1:27" x14ac:dyDescent="0.35">
      <c r="A2870" s="210" t="s">
        <v>3546</v>
      </c>
      <c r="B2870" s="217">
        <v>132.15389510940199</v>
      </c>
      <c r="C2870" s="211">
        <v>7.8721426707378458E-2</v>
      </c>
      <c r="D2870" s="211">
        <v>0.12627323664526244</v>
      </c>
      <c r="E2870" s="211">
        <v>8.2866490367190987E-2</v>
      </c>
      <c r="F2870" s="211">
        <v>8.6420865782288636E-2</v>
      </c>
      <c r="G2870" s="211">
        <v>0.11455402939182555</v>
      </c>
      <c r="H2870" s="211">
        <v>0.11663018924421455</v>
      </c>
      <c r="I2870" s="211">
        <v>0.47459428653789559</v>
      </c>
      <c r="J2870" s="211">
        <v>0.44731938900314755</v>
      </c>
      <c r="K2870" s="211">
        <v>0.64951585259181455</v>
      </c>
      <c r="L2870" s="211">
        <v>0.27749637288219237</v>
      </c>
      <c r="M2870" s="211">
        <v>9.6004959107222232E-2</v>
      </c>
      <c r="N2870" s="211">
        <v>0.42253227726558817</v>
      </c>
      <c r="O2870" s="211">
        <v>0.66457197830565051</v>
      </c>
      <c r="P2870" s="211">
        <v>6.4456712024477156E-2</v>
      </c>
      <c r="Q2870" s="211">
        <v>8.3125544815210881E-2</v>
      </c>
      <c r="R2870" s="211">
        <v>0.4173451116950771</v>
      </c>
      <c r="S2870" s="211">
        <v>0.36210919003929298</v>
      </c>
      <c r="T2870" s="211">
        <v>0.53603470648113949</v>
      </c>
      <c r="U2870" s="211">
        <v>0.37211473253693761</v>
      </c>
      <c r="V2870" s="211">
        <v>8.1580264470292221E-2</v>
      </c>
      <c r="W2870" s="211">
        <v>0.54531253797059065</v>
      </c>
      <c r="X2870" s="211">
        <v>0.35101870032866395</v>
      </c>
      <c r="Y2870" s="211">
        <v>0.73436909177348908</v>
      </c>
      <c r="Z2870" s="211">
        <v>0.14759283711339816</v>
      </c>
      <c r="AA2870" s="212">
        <v>0.11600843872940568</v>
      </c>
    </row>
    <row r="2871" spans="1:27" x14ac:dyDescent="0.35">
      <c r="A2871" s="210" t="s">
        <v>3547</v>
      </c>
      <c r="B2871" s="217">
        <v>157.02709797381559</v>
      </c>
      <c r="C2871" s="211">
        <v>5.1503737647867878E-2</v>
      </c>
      <c r="D2871" s="211">
        <v>0.11369900563467621</v>
      </c>
      <c r="E2871" s="211">
        <v>7.6322472155996884E-2</v>
      </c>
      <c r="F2871" s="211">
        <v>0.11515277290220516</v>
      </c>
      <c r="G2871" s="211">
        <v>0.12279968136801499</v>
      </c>
      <c r="H2871" s="211">
        <v>0.109422271987304</v>
      </c>
      <c r="I2871" s="211">
        <v>0.48180955958768867</v>
      </c>
      <c r="J2871" s="211">
        <v>0.44729895565330191</v>
      </c>
      <c r="K2871" s="211">
        <v>0.58972060073654176</v>
      </c>
      <c r="L2871" s="211">
        <v>0.26756138360345894</v>
      </c>
      <c r="M2871" s="211">
        <v>0.11506828129844263</v>
      </c>
      <c r="N2871" s="211">
        <v>0.37756898624252788</v>
      </c>
      <c r="O2871" s="211">
        <v>0.68728867197277643</v>
      </c>
      <c r="P2871" s="211">
        <v>6.7333971705038881E-2</v>
      </c>
      <c r="Q2871" s="211">
        <v>4.7548280818098435E-2</v>
      </c>
      <c r="R2871" s="211">
        <v>0.44978553752044126</v>
      </c>
      <c r="S2871" s="211">
        <v>0.30292448936628413</v>
      </c>
      <c r="T2871" s="211">
        <v>0.54871209354382078</v>
      </c>
      <c r="U2871" s="211">
        <v>0.41448480371508051</v>
      </c>
      <c r="V2871" s="211">
        <v>0.13199477648042385</v>
      </c>
      <c r="W2871" s="211">
        <v>0.49494214174384249</v>
      </c>
      <c r="X2871" s="211">
        <v>0.33826245264568933</v>
      </c>
      <c r="Y2871" s="211">
        <v>0.75687790595395299</v>
      </c>
      <c r="Z2871" s="211">
        <v>0.14745171015314834</v>
      </c>
      <c r="AA2871" s="212">
        <v>0.12116345441037496</v>
      </c>
    </row>
    <row r="2872" spans="1:27" x14ac:dyDescent="0.35">
      <c r="A2872" s="210" t="s">
        <v>3548</v>
      </c>
      <c r="B2872" s="217">
        <v>120.98132283836894</v>
      </c>
      <c r="C2872" s="211">
        <v>5.4654005893932898E-2</v>
      </c>
      <c r="D2872" s="211">
        <v>0.1263782258994065</v>
      </c>
      <c r="E2872" s="211">
        <v>7.6573594978219167E-2</v>
      </c>
      <c r="F2872" s="211">
        <v>9.3674771459555661E-2</v>
      </c>
      <c r="G2872" s="211">
        <v>0.12539664350436575</v>
      </c>
      <c r="H2872" s="211">
        <v>0.12312473123392845</v>
      </c>
      <c r="I2872" s="211">
        <v>0.53036000121097926</v>
      </c>
      <c r="J2872" s="211">
        <v>0.46417745736628924</v>
      </c>
      <c r="K2872" s="211">
        <v>0.64075325097471969</v>
      </c>
      <c r="L2872" s="211">
        <v>0.27114157603230582</v>
      </c>
      <c r="M2872" s="211">
        <v>9.5066764329129971E-2</v>
      </c>
      <c r="N2872" s="211">
        <v>0.3575309080161132</v>
      </c>
      <c r="O2872" s="211">
        <v>0.5966051638677291</v>
      </c>
      <c r="P2872" s="211">
        <v>7.3859822466622246E-2</v>
      </c>
      <c r="Q2872" s="211">
        <v>8.2496908925696139E-2</v>
      </c>
      <c r="R2872" s="211">
        <v>0.43448980050613228</v>
      </c>
      <c r="S2872" s="211">
        <v>0.27112530501892584</v>
      </c>
      <c r="T2872" s="211">
        <v>0.56499125342591971</v>
      </c>
      <c r="U2872" s="211">
        <v>0.46690629291694152</v>
      </c>
      <c r="V2872" s="211">
        <v>5.6667781445979309E-2</v>
      </c>
      <c r="W2872" s="211">
        <v>0.58552615715524958</v>
      </c>
      <c r="X2872" s="211">
        <v>0.31587054581595103</v>
      </c>
      <c r="Y2872" s="211">
        <v>0.6991176641483039</v>
      </c>
      <c r="Z2872" s="211">
        <v>0.14950711275693121</v>
      </c>
      <c r="AA2872" s="212">
        <v>0.12300533163020444</v>
      </c>
    </row>
    <row r="2873" spans="1:27" x14ac:dyDescent="0.35">
      <c r="A2873" s="210" t="s">
        <v>3549</v>
      </c>
      <c r="B2873" s="217">
        <v>128.64099966592227</v>
      </c>
      <c r="C2873" s="211">
        <v>5.0878467754252275E-2</v>
      </c>
      <c r="D2873" s="211">
        <v>0.1246249332130705</v>
      </c>
      <c r="E2873" s="211">
        <v>8.1580536127346975E-2</v>
      </c>
      <c r="F2873" s="211">
        <v>7.6276108179087518E-2</v>
      </c>
      <c r="G2873" s="211">
        <v>0.11467234942208474</v>
      </c>
      <c r="H2873" s="211">
        <v>0.11410051973190187</v>
      </c>
      <c r="I2873" s="211">
        <v>0.42147600082251468</v>
      </c>
      <c r="J2873" s="211">
        <v>0.42713697416733604</v>
      </c>
      <c r="K2873" s="211">
        <v>0.61447776819974398</v>
      </c>
      <c r="L2873" s="211">
        <v>0.27901874591708931</v>
      </c>
      <c r="M2873" s="211">
        <v>0.11105742876333138</v>
      </c>
      <c r="N2873" s="211">
        <v>0.36492939574557021</v>
      </c>
      <c r="O2873" s="211">
        <v>0.71466401488673781</v>
      </c>
      <c r="P2873" s="211">
        <v>6.8979950153435332E-2</v>
      </c>
      <c r="Q2873" s="211">
        <v>0.10851868806696396</v>
      </c>
      <c r="R2873" s="211">
        <v>0.43660723747356744</v>
      </c>
      <c r="S2873" s="211">
        <v>0.30702942314087844</v>
      </c>
      <c r="T2873" s="211">
        <v>0.53737474503014671</v>
      </c>
      <c r="U2873" s="211">
        <v>0.42133275277526794</v>
      </c>
      <c r="V2873" s="211">
        <v>6.0940648851960738E-2</v>
      </c>
      <c r="W2873" s="211">
        <v>0.56937769452615128</v>
      </c>
      <c r="X2873" s="211">
        <v>0.41103069094502015</v>
      </c>
      <c r="Y2873" s="211">
        <v>0.66652928087133445</v>
      </c>
      <c r="Z2873" s="211">
        <v>0.14666243720572245</v>
      </c>
      <c r="AA2873" s="212">
        <v>0.11653718051106193</v>
      </c>
    </row>
    <row r="2874" spans="1:27" x14ac:dyDescent="0.35">
      <c r="A2874" s="210" t="s">
        <v>3550</v>
      </c>
      <c r="B2874" s="217">
        <v>134.7521372858736</v>
      </c>
      <c r="C2874" s="211">
        <v>5.1569098380694289E-2</v>
      </c>
      <c r="D2874" s="211">
        <v>0.12838847647373983</v>
      </c>
      <c r="E2874" s="211">
        <v>7.7838011696572826E-2</v>
      </c>
      <c r="F2874" s="211">
        <v>0.10707116945233611</v>
      </c>
      <c r="G2874" s="211">
        <v>0.11758916813440826</v>
      </c>
      <c r="H2874" s="211">
        <v>0.10829747117649526</v>
      </c>
      <c r="I2874" s="211">
        <v>0.48158918069685186</v>
      </c>
      <c r="J2874" s="211">
        <v>0.46874501478292685</v>
      </c>
      <c r="K2874" s="211">
        <v>0.61043487166553601</v>
      </c>
      <c r="L2874" s="211">
        <v>0.27250112738286214</v>
      </c>
      <c r="M2874" s="211">
        <v>8.6157517730825861E-2</v>
      </c>
      <c r="N2874" s="211">
        <v>0.46415381976819692</v>
      </c>
      <c r="O2874" s="211">
        <v>0.6008427342520215</v>
      </c>
      <c r="P2874" s="211">
        <v>7.0276663798155212E-2</v>
      </c>
      <c r="Q2874" s="211">
        <v>5.7470601343473718E-2</v>
      </c>
      <c r="R2874" s="211">
        <v>0.43928975852986285</v>
      </c>
      <c r="S2874" s="211">
        <v>0.34265225948720968</v>
      </c>
      <c r="T2874" s="211">
        <v>0.61990767365413224</v>
      </c>
      <c r="U2874" s="211">
        <v>0.5480441471072186</v>
      </c>
      <c r="V2874" s="211">
        <v>8.0316378717512474E-2</v>
      </c>
      <c r="W2874" s="211">
        <v>0.58305776491004102</v>
      </c>
      <c r="X2874" s="211">
        <v>0.36266586571865239</v>
      </c>
      <c r="Y2874" s="211">
        <v>0.68111621626005925</v>
      </c>
      <c r="Z2874" s="211">
        <v>0.14368219272776125</v>
      </c>
      <c r="AA2874" s="212">
        <v>0.12319720277953841</v>
      </c>
    </row>
    <row r="2875" spans="1:27" x14ac:dyDescent="0.35">
      <c r="A2875" s="210" t="s">
        <v>3551</v>
      </c>
      <c r="B2875" s="217">
        <v>169.01114659602359</v>
      </c>
      <c r="C2875" s="211">
        <v>6.3826902073444311E-2</v>
      </c>
      <c r="D2875" s="211">
        <v>0.12836893587781406</v>
      </c>
      <c r="E2875" s="211">
        <v>7.9237627983428469E-2</v>
      </c>
      <c r="F2875" s="211">
        <v>7.5965772593419814E-2</v>
      </c>
      <c r="G2875" s="211">
        <v>0.122053459395754</v>
      </c>
      <c r="H2875" s="211">
        <v>0.11783894133244024</v>
      </c>
      <c r="I2875" s="211">
        <v>0.47199941672815304</v>
      </c>
      <c r="J2875" s="211">
        <v>0.43618621751741438</v>
      </c>
      <c r="K2875" s="211">
        <v>0.63201517246376904</v>
      </c>
      <c r="L2875" s="211">
        <v>0.26956286734970447</v>
      </c>
      <c r="M2875" s="211">
        <v>0.10178477667286684</v>
      </c>
      <c r="N2875" s="211">
        <v>0.41384107454570657</v>
      </c>
      <c r="O2875" s="211">
        <v>0.71022648967566293</v>
      </c>
      <c r="P2875" s="211">
        <v>6.9424799301930934E-2</v>
      </c>
      <c r="Q2875" s="211">
        <v>9.9193063434515852E-2</v>
      </c>
      <c r="R2875" s="211">
        <v>0.42394731229740878</v>
      </c>
      <c r="S2875" s="211">
        <v>0.3937868105718183</v>
      </c>
      <c r="T2875" s="211">
        <v>0.49609778758112177</v>
      </c>
      <c r="U2875" s="211">
        <v>0.37842354591548388</v>
      </c>
      <c r="V2875" s="211">
        <v>0.11710363832822442</v>
      </c>
      <c r="W2875" s="211">
        <v>0.54618714647048594</v>
      </c>
      <c r="X2875" s="211">
        <v>0.26365153594570617</v>
      </c>
      <c r="Y2875" s="211">
        <v>0.78660277070870643</v>
      </c>
      <c r="Z2875" s="211">
        <v>0.14218566294729093</v>
      </c>
      <c r="AA2875" s="212">
        <v>0.11252704886934259</v>
      </c>
    </row>
    <row r="2876" spans="1:27" x14ac:dyDescent="0.35">
      <c r="A2876" s="210" t="s">
        <v>3552</v>
      </c>
      <c r="B2876" s="217">
        <v>136.6011727478039</v>
      </c>
      <c r="C2876" s="211">
        <v>7.1299194166016933E-2</v>
      </c>
      <c r="D2876" s="211">
        <v>0.12598672376877146</v>
      </c>
      <c r="E2876" s="211">
        <v>8.4925948236101667E-2</v>
      </c>
      <c r="F2876" s="211">
        <v>0.11039092386754691</v>
      </c>
      <c r="G2876" s="211">
        <v>0.11814238208927286</v>
      </c>
      <c r="H2876" s="211">
        <v>0.11228205758597708</v>
      </c>
      <c r="I2876" s="211">
        <v>0.48863935771795719</v>
      </c>
      <c r="J2876" s="211">
        <v>0.42232981224067861</v>
      </c>
      <c r="K2876" s="211">
        <v>0.63958300140439306</v>
      </c>
      <c r="L2876" s="211">
        <v>0.27649910465350552</v>
      </c>
      <c r="M2876" s="211">
        <v>8.2924596164199407E-2</v>
      </c>
      <c r="N2876" s="211">
        <v>0.51835873942926525</v>
      </c>
      <c r="O2876" s="211">
        <v>0.61432277764757393</v>
      </c>
      <c r="P2876" s="211">
        <v>7.2608395172665263E-2</v>
      </c>
      <c r="Q2876" s="211">
        <v>5.7684554929969795E-2</v>
      </c>
      <c r="R2876" s="211">
        <v>0.45230787062996819</v>
      </c>
      <c r="S2876" s="211">
        <v>0.37876295869051108</v>
      </c>
      <c r="T2876" s="211">
        <v>0.49736800885783872</v>
      </c>
      <c r="U2876" s="211">
        <v>0.4446739993599832</v>
      </c>
      <c r="V2876" s="211">
        <v>7.8885783983481839E-2</v>
      </c>
      <c r="W2876" s="211">
        <v>0.54415714503578572</v>
      </c>
      <c r="X2876" s="211">
        <v>0.26878001325285023</v>
      </c>
      <c r="Y2876" s="211">
        <v>0.67863639931824749</v>
      </c>
      <c r="Z2876" s="211">
        <v>0.14349096381461834</v>
      </c>
      <c r="AA2876" s="212">
        <v>0.11901631478993861</v>
      </c>
    </row>
    <row r="2877" spans="1:27" x14ac:dyDescent="0.35">
      <c r="A2877" s="210" t="s">
        <v>3553</v>
      </c>
      <c r="B2877" s="217">
        <v>121.55009244359829</v>
      </c>
      <c r="C2877" s="211">
        <v>6.565664061345762E-2</v>
      </c>
      <c r="D2877" s="211">
        <v>0.12409824785743589</v>
      </c>
      <c r="E2877" s="211">
        <v>7.5373363879852939E-2</v>
      </c>
      <c r="F2877" s="211">
        <v>8.4945419439169861E-2</v>
      </c>
      <c r="G2877" s="211">
        <v>0.11874637522270391</v>
      </c>
      <c r="H2877" s="211">
        <v>0.11445266423781586</v>
      </c>
      <c r="I2877" s="211">
        <v>0.48461919262278652</v>
      </c>
      <c r="J2877" s="211">
        <v>0.45417558194342994</v>
      </c>
      <c r="K2877" s="211">
        <v>0.6399904791741402</v>
      </c>
      <c r="L2877" s="211">
        <v>0.27934832222408718</v>
      </c>
      <c r="M2877" s="211">
        <v>0.1004065238300649</v>
      </c>
      <c r="N2877" s="211">
        <v>0.39133452848700567</v>
      </c>
      <c r="O2877" s="211">
        <v>0.56203108346018404</v>
      </c>
      <c r="P2877" s="211">
        <v>7.0347050976398082E-2</v>
      </c>
      <c r="Q2877" s="211">
        <v>6.928435753574054E-2</v>
      </c>
      <c r="R2877" s="211">
        <v>0.47664058648946928</v>
      </c>
      <c r="S2877" s="211">
        <v>0.34194895539794407</v>
      </c>
      <c r="T2877" s="211">
        <v>0.59467657097223203</v>
      </c>
      <c r="U2877" s="211">
        <v>0.4151477507498329</v>
      </c>
      <c r="V2877" s="211">
        <v>9.3525945037734717E-2</v>
      </c>
      <c r="W2877" s="211">
        <v>0.53309626974319291</v>
      </c>
      <c r="X2877" s="211">
        <v>0.26534231126391072</v>
      </c>
      <c r="Y2877" s="211">
        <v>0.52619953771701655</v>
      </c>
      <c r="Z2877" s="211">
        <v>0.14815244402955274</v>
      </c>
      <c r="AA2877" s="212">
        <v>0.12326652505884203</v>
      </c>
    </row>
    <row r="2878" spans="1:27" x14ac:dyDescent="0.35">
      <c r="A2878" s="210" t="s">
        <v>3554</v>
      </c>
      <c r="B2878" s="217">
        <v>120.00815389959662</v>
      </c>
      <c r="C2878" s="211">
        <v>5.0291938990497477E-2</v>
      </c>
      <c r="D2878" s="211">
        <v>0.12555565816487693</v>
      </c>
      <c r="E2878" s="211">
        <v>7.4350376343908064E-2</v>
      </c>
      <c r="F2878" s="211">
        <v>7.0663659745151985E-2</v>
      </c>
      <c r="G2878" s="211">
        <v>0.11862023762210504</v>
      </c>
      <c r="H2878" s="211">
        <v>0.12679892492322306</v>
      </c>
      <c r="I2878" s="211">
        <v>0.43227861915745747</v>
      </c>
      <c r="J2878" s="211">
        <v>0.46120903414556741</v>
      </c>
      <c r="K2878" s="211">
        <v>0.60142398212484471</v>
      </c>
      <c r="L2878" s="211">
        <v>0.2749074404196965</v>
      </c>
      <c r="M2878" s="211">
        <v>0.10970903201776278</v>
      </c>
      <c r="N2878" s="211">
        <v>0.43552923536505161</v>
      </c>
      <c r="O2878" s="211">
        <v>0.73705083976139607</v>
      </c>
      <c r="P2878" s="211">
        <v>6.4665815487020481E-2</v>
      </c>
      <c r="Q2878" s="211">
        <v>0.10168092030769545</v>
      </c>
      <c r="R2878" s="211">
        <v>0.40673558213872835</v>
      </c>
      <c r="S2878" s="211">
        <v>0.27500476503879251</v>
      </c>
      <c r="T2878" s="211">
        <v>0.55685822810257202</v>
      </c>
      <c r="U2878" s="211">
        <v>0.4732791647880355</v>
      </c>
      <c r="V2878" s="211">
        <v>5.7458843331636811E-2</v>
      </c>
      <c r="W2878" s="211">
        <v>0.56927766430646176</v>
      </c>
      <c r="X2878" s="211">
        <v>0.37704088542598396</v>
      </c>
      <c r="Y2878" s="211">
        <v>0.6564657426080448</v>
      </c>
      <c r="Z2878" s="211">
        <v>0.14635645400867425</v>
      </c>
      <c r="AA2878" s="212">
        <v>0.1207378204445968</v>
      </c>
    </row>
    <row r="2879" spans="1:27" x14ac:dyDescent="0.35">
      <c r="A2879" s="210" t="s">
        <v>3555</v>
      </c>
      <c r="B2879" s="217">
        <v>108.30562693353005</v>
      </c>
      <c r="C2879" s="211">
        <v>5.911821267593792E-2</v>
      </c>
      <c r="D2879" s="211">
        <v>0.11361837691179662</v>
      </c>
      <c r="E2879" s="211">
        <v>6.7134474867879435E-2</v>
      </c>
      <c r="F2879" s="211">
        <v>9.1156399480770894E-2</v>
      </c>
      <c r="G2879" s="211">
        <v>0.11459053658896451</v>
      </c>
      <c r="H2879" s="211">
        <v>0.12313696724703548</v>
      </c>
      <c r="I2879" s="211">
        <v>0.50160621988587006</v>
      </c>
      <c r="J2879" s="211">
        <v>0.46126814531282467</v>
      </c>
      <c r="K2879" s="211">
        <v>0.57693292608860602</v>
      </c>
      <c r="L2879" s="211">
        <v>0.28188928201445534</v>
      </c>
      <c r="M2879" s="211">
        <v>8.2045033242890877E-2</v>
      </c>
      <c r="N2879" s="211">
        <v>0.40412797051322336</v>
      </c>
      <c r="O2879" s="211">
        <v>0.64395786978184355</v>
      </c>
      <c r="P2879" s="211">
        <v>6.8436285648935585E-2</v>
      </c>
      <c r="Q2879" s="211">
        <v>0.10378465763665752</v>
      </c>
      <c r="R2879" s="211">
        <v>0.41764007898556255</v>
      </c>
      <c r="S2879" s="211">
        <v>0.30835698238811271</v>
      </c>
      <c r="T2879" s="211">
        <v>0.51097365422439744</v>
      </c>
      <c r="U2879" s="211">
        <v>0.43929362354575674</v>
      </c>
      <c r="V2879" s="211">
        <v>6.1575591138780417E-2</v>
      </c>
      <c r="W2879" s="211">
        <v>0.50090771857429905</v>
      </c>
      <c r="X2879" s="211">
        <v>0.26822502977591128</v>
      </c>
      <c r="Y2879" s="211">
        <v>0.57485510926452899</v>
      </c>
      <c r="Z2879" s="211">
        <v>0.14903742873117187</v>
      </c>
      <c r="AA2879" s="212">
        <v>0.115311611655076</v>
      </c>
    </row>
    <row r="2880" spans="1:27" x14ac:dyDescent="0.35">
      <c r="A2880" s="210" t="s">
        <v>3556</v>
      </c>
      <c r="B2880" s="217">
        <v>109.98744440908067</v>
      </c>
      <c r="C2880" s="211">
        <v>6.5271229984314061E-2</v>
      </c>
      <c r="D2880" s="211">
        <v>0.13134239524223404</v>
      </c>
      <c r="E2880" s="211">
        <v>7.6673811315405002E-2</v>
      </c>
      <c r="F2880" s="211">
        <v>0.10772197165224849</v>
      </c>
      <c r="G2880" s="211">
        <v>0.11528866840100511</v>
      </c>
      <c r="H2880" s="211">
        <v>0.12159302245743275</v>
      </c>
      <c r="I2880" s="211">
        <v>0.4351519925856388</v>
      </c>
      <c r="J2880" s="211">
        <v>0.41762738831127422</v>
      </c>
      <c r="K2880" s="211">
        <v>0.60623866236214941</v>
      </c>
      <c r="L2880" s="211">
        <v>0.27833546490784572</v>
      </c>
      <c r="M2880" s="211">
        <v>9.9794625376677493E-2</v>
      </c>
      <c r="N2880" s="211">
        <v>0.38748748597257443</v>
      </c>
      <c r="O2880" s="211">
        <v>0.64093600704539788</v>
      </c>
      <c r="P2880" s="211">
        <v>6.3005097276918498E-2</v>
      </c>
      <c r="Q2880" s="211">
        <v>6.2095396075875414E-2</v>
      </c>
      <c r="R2880" s="211">
        <v>0.42034169137528427</v>
      </c>
      <c r="S2880" s="211">
        <v>0.31230411234256472</v>
      </c>
      <c r="T2880" s="211">
        <v>0.57220205756032727</v>
      </c>
      <c r="U2880" s="211">
        <v>0.46642978364699927</v>
      </c>
      <c r="V2880" s="211">
        <v>7.1640366534282046E-2</v>
      </c>
      <c r="W2880" s="211">
        <v>0.56311571380032077</v>
      </c>
      <c r="X2880" s="211">
        <v>0.27082027502925865</v>
      </c>
      <c r="Y2880" s="211">
        <v>0.54818101310283029</v>
      </c>
      <c r="Z2880" s="211">
        <v>0.14393457510973764</v>
      </c>
      <c r="AA2880" s="212">
        <v>0.12333101512273092</v>
      </c>
    </row>
    <row r="2881" spans="1:27" x14ac:dyDescent="0.35">
      <c r="A2881" s="210" t="s">
        <v>3557</v>
      </c>
      <c r="B2881" s="217">
        <v>132.75873403329138</v>
      </c>
      <c r="C2881" s="211">
        <v>5.9565147979951286E-2</v>
      </c>
      <c r="D2881" s="211">
        <v>0.12547107621878181</v>
      </c>
      <c r="E2881" s="211">
        <v>6.9865846401136536E-2</v>
      </c>
      <c r="F2881" s="211">
        <v>0.10899758715115461</v>
      </c>
      <c r="G2881" s="211">
        <v>0.11454975396245672</v>
      </c>
      <c r="H2881" s="211">
        <v>0.10597330077257891</v>
      </c>
      <c r="I2881" s="211">
        <v>0.42954443393550668</v>
      </c>
      <c r="J2881" s="211">
        <v>0.4693207068064873</v>
      </c>
      <c r="K2881" s="211">
        <v>0.60636821186948398</v>
      </c>
      <c r="L2881" s="211">
        <v>0.27727118385292993</v>
      </c>
      <c r="M2881" s="211">
        <v>0.10786911168467632</v>
      </c>
      <c r="N2881" s="211">
        <v>0.44949325457001754</v>
      </c>
      <c r="O2881" s="211">
        <v>0.67368059717619244</v>
      </c>
      <c r="P2881" s="211">
        <v>6.6968067991295191E-2</v>
      </c>
      <c r="Q2881" s="211">
        <v>5.9698685420964612E-2</v>
      </c>
      <c r="R2881" s="211">
        <v>0.39222309548719259</v>
      </c>
      <c r="S2881" s="211">
        <v>0.34412674067949078</v>
      </c>
      <c r="T2881" s="211">
        <v>0.57437732809599051</v>
      </c>
      <c r="U2881" s="211">
        <v>0.33816370542388241</v>
      </c>
      <c r="V2881" s="211">
        <v>0.12265013716529591</v>
      </c>
      <c r="W2881" s="211">
        <v>0.55318547998805045</v>
      </c>
      <c r="X2881" s="211">
        <v>0.4275923778306055</v>
      </c>
      <c r="Y2881" s="211">
        <v>0.62382368777097774</v>
      </c>
      <c r="Z2881" s="211">
        <v>0.14757285305892331</v>
      </c>
      <c r="AA2881" s="212">
        <v>0.12039060687740942</v>
      </c>
    </row>
    <row r="2882" spans="1:27" x14ac:dyDescent="0.35">
      <c r="A2882" s="210" t="s">
        <v>3558</v>
      </c>
      <c r="B2882" s="217">
        <v>186.04771641029166</v>
      </c>
      <c r="C2882" s="211">
        <v>7.9116964555702246E-2</v>
      </c>
      <c r="D2882" s="211">
        <v>0.12039384775870295</v>
      </c>
      <c r="E2882" s="211">
        <v>8.2116454562985636E-2</v>
      </c>
      <c r="F2882" s="211">
        <v>0.1036437578476995</v>
      </c>
      <c r="G2882" s="211">
        <v>0.12033019686938839</v>
      </c>
      <c r="H2882" s="211">
        <v>0.11902159299770691</v>
      </c>
      <c r="I2882" s="211">
        <v>0.47105032490395993</v>
      </c>
      <c r="J2882" s="211">
        <v>0.4318239120311867</v>
      </c>
      <c r="K2882" s="211">
        <v>0.61409497392118739</v>
      </c>
      <c r="L2882" s="211">
        <v>0.26653573278371812</v>
      </c>
      <c r="M2882" s="211">
        <v>0.11631831893513929</v>
      </c>
      <c r="N2882" s="211">
        <v>0.57688398099397753</v>
      </c>
      <c r="O2882" s="211">
        <v>0.77566846075043094</v>
      </c>
      <c r="P2882" s="211">
        <v>7.1462212131192096E-2</v>
      </c>
      <c r="Q2882" s="211">
        <v>0.10151155581019079</v>
      </c>
      <c r="R2882" s="211">
        <v>0.42953482442477475</v>
      </c>
      <c r="S2882" s="211">
        <v>0.28761037290784819</v>
      </c>
      <c r="T2882" s="211">
        <v>0.47928034751190918</v>
      </c>
      <c r="U2882" s="211">
        <v>0.4708789317421474</v>
      </c>
      <c r="V2882" s="211">
        <v>0.16152439834136623</v>
      </c>
      <c r="W2882" s="211">
        <v>0.54334780774443037</v>
      </c>
      <c r="X2882" s="211">
        <v>0.38123665240853088</v>
      </c>
      <c r="Y2882" s="211">
        <v>0.61971856540835413</v>
      </c>
      <c r="Z2882" s="211">
        <v>0.1473555332523068</v>
      </c>
      <c r="AA2882" s="212">
        <v>0.12548776970575573</v>
      </c>
    </row>
    <row r="2883" spans="1:27" x14ac:dyDescent="0.35">
      <c r="A2883" s="210" t="s">
        <v>3559</v>
      </c>
      <c r="B2883" s="217">
        <v>101.54873452729895</v>
      </c>
      <c r="C2883" s="211">
        <v>5.4779739787951073E-2</v>
      </c>
      <c r="D2883" s="211">
        <v>0.12419369667734836</v>
      </c>
      <c r="E2883" s="211">
        <v>7.2210461406513368E-2</v>
      </c>
      <c r="F2883" s="211">
        <v>0.11142078703555046</v>
      </c>
      <c r="G2883" s="211">
        <v>0.11905240346726351</v>
      </c>
      <c r="H2883" s="211">
        <v>0.12745363566748688</v>
      </c>
      <c r="I2883" s="211">
        <v>0.50248917530918158</v>
      </c>
      <c r="J2883" s="211">
        <v>0.45796594634096804</v>
      </c>
      <c r="K2883" s="211">
        <v>0.61472581173774998</v>
      </c>
      <c r="L2883" s="211">
        <v>0.26870516201002292</v>
      </c>
      <c r="M2883" s="211">
        <v>8.538099282121446E-2</v>
      </c>
      <c r="N2883" s="211">
        <v>0.43962334582231022</v>
      </c>
      <c r="O2883" s="211">
        <v>0.75662347813235742</v>
      </c>
      <c r="P2883" s="211">
        <v>6.3747250576204492E-2</v>
      </c>
      <c r="Q2883" s="211">
        <v>5.1836138921611846E-2</v>
      </c>
      <c r="R2883" s="211">
        <v>0.43202235185802706</v>
      </c>
      <c r="S2883" s="211">
        <v>0.33180720452825324</v>
      </c>
      <c r="T2883" s="211">
        <v>0.49304469565922637</v>
      </c>
      <c r="U2883" s="211">
        <v>0.42275646525139149</v>
      </c>
      <c r="V2883" s="211">
        <v>5.8486315900448616E-2</v>
      </c>
      <c r="W2883" s="211">
        <v>0.46828105915912399</v>
      </c>
      <c r="X2883" s="211">
        <v>0.27037803397143656</v>
      </c>
      <c r="Y2883" s="211">
        <v>0.61464489883967377</v>
      </c>
      <c r="Z2883" s="211">
        <v>0.14518839501369368</v>
      </c>
      <c r="AA2883" s="212">
        <v>0.12423941548541716</v>
      </c>
    </row>
    <row r="2884" spans="1:27" x14ac:dyDescent="0.35">
      <c r="A2884" s="210" t="s">
        <v>3560</v>
      </c>
      <c r="B2884" s="217">
        <v>137.90609475137717</v>
      </c>
      <c r="C2884" s="211">
        <v>6.1770366480643983E-2</v>
      </c>
      <c r="D2884" s="211">
        <v>0.1167117787262842</v>
      </c>
      <c r="E2884" s="211">
        <v>8.30733176629848E-2</v>
      </c>
      <c r="F2884" s="211">
        <v>9.0535520018265953E-2</v>
      </c>
      <c r="G2884" s="211">
        <v>0.11429356999600369</v>
      </c>
      <c r="H2884" s="211">
        <v>0.111533648968762</v>
      </c>
      <c r="I2884" s="211">
        <v>0.43794004676268611</v>
      </c>
      <c r="J2884" s="211">
        <v>0.44236184002443285</v>
      </c>
      <c r="K2884" s="211">
        <v>0.60448804492559172</v>
      </c>
      <c r="L2884" s="211">
        <v>0.27553576845469474</v>
      </c>
      <c r="M2884" s="211">
        <v>0.10068793261801845</v>
      </c>
      <c r="N2884" s="211">
        <v>0.48984617960666527</v>
      </c>
      <c r="O2884" s="211">
        <v>0.69769549224014371</v>
      </c>
      <c r="P2884" s="211">
        <v>7.0301285992908025E-2</v>
      </c>
      <c r="Q2884" s="211">
        <v>0.10266121174866306</v>
      </c>
      <c r="R2884" s="211">
        <v>0.456869531712918</v>
      </c>
      <c r="S2884" s="211">
        <v>0.29414450498645478</v>
      </c>
      <c r="T2884" s="211">
        <v>0.60866062005670374</v>
      </c>
      <c r="U2884" s="211">
        <v>0.37779231404157709</v>
      </c>
      <c r="V2884" s="211">
        <v>9.4453361022757518E-2</v>
      </c>
      <c r="W2884" s="211">
        <v>0.57501686675996466</v>
      </c>
      <c r="X2884" s="211">
        <v>0.38502118740803387</v>
      </c>
      <c r="Y2884" s="211">
        <v>0.59661886969541422</v>
      </c>
      <c r="Z2884" s="211">
        <v>0.14956150697523196</v>
      </c>
      <c r="AA2884" s="212">
        <v>0.12056778035096812</v>
      </c>
    </row>
    <row r="2885" spans="1:27" x14ac:dyDescent="0.35">
      <c r="A2885" s="210" t="s">
        <v>3561</v>
      </c>
      <c r="B2885" s="217">
        <v>106.19581181135</v>
      </c>
      <c r="C2885" s="211">
        <v>5.6702068625117612E-2</v>
      </c>
      <c r="D2885" s="211">
        <v>0.12526882111186982</v>
      </c>
      <c r="E2885" s="211">
        <v>6.9633541861535933E-2</v>
      </c>
      <c r="F2885" s="211">
        <v>0.11043354370680275</v>
      </c>
      <c r="G2885" s="211">
        <v>0.11625012227928037</v>
      </c>
      <c r="H2885" s="211">
        <v>0.12148241612322966</v>
      </c>
      <c r="I2885" s="211">
        <v>0.48018302593715723</v>
      </c>
      <c r="J2885" s="211">
        <v>0.40556667317608197</v>
      </c>
      <c r="K2885" s="211">
        <v>0.51091806012207519</v>
      </c>
      <c r="L2885" s="211">
        <v>0.27018875822628063</v>
      </c>
      <c r="M2885" s="211">
        <v>9.4272823396212846E-2</v>
      </c>
      <c r="N2885" s="211">
        <v>0.45030445257391449</v>
      </c>
      <c r="O2885" s="211">
        <v>0.72868892361129423</v>
      </c>
      <c r="P2885" s="211">
        <v>6.3898561062669834E-2</v>
      </c>
      <c r="Q2885" s="211">
        <v>0.11094140407198308</v>
      </c>
      <c r="R2885" s="211">
        <v>0.45578225738892181</v>
      </c>
      <c r="S2885" s="211">
        <v>0.28995334795777361</v>
      </c>
      <c r="T2885" s="211">
        <v>0.52153640899743292</v>
      </c>
      <c r="U2885" s="211">
        <v>0.39464381670251758</v>
      </c>
      <c r="V2885" s="211">
        <v>5.309378161629974E-2</v>
      </c>
      <c r="W2885" s="211">
        <v>0.4992746378016627</v>
      </c>
      <c r="X2885" s="211">
        <v>0.3639860130838326</v>
      </c>
      <c r="Y2885" s="211">
        <v>0.7382281174375861</v>
      </c>
      <c r="Z2885" s="211">
        <v>0.14422733850677269</v>
      </c>
      <c r="AA2885" s="212">
        <v>0.1197804690514947</v>
      </c>
    </row>
    <row r="2886" spans="1:27" x14ac:dyDescent="0.35">
      <c r="A2886" s="210" t="s">
        <v>3562</v>
      </c>
      <c r="B2886" s="217">
        <v>187.14341779706314</v>
      </c>
      <c r="C2886" s="211">
        <v>5.2820331013208731E-2</v>
      </c>
      <c r="D2886" s="211">
        <v>0.1214715158890195</v>
      </c>
      <c r="E2886" s="211">
        <v>7.3284082631345657E-2</v>
      </c>
      <c r="F2886" s="211">
        <v>8.5240936538534665E-2</v>
      </c>
      <c r="G2886" s="211">
        <v>0.12317297870283783</v>
      </c>
      <c r="H2886" s="211">
        <v>0.11079784622408412</v>
      </c>
      <c r="I2886" s="211">
        <v>0.50726855844535024</v>
      </c>
      <c r="J2886" s="211">
        <v>0.39356530168425996</v>
      </c>
      <c r="K2886" s="211">
        <v>0.57897158629674683</v>
      </c>
      <c r="L2886" s="211">
        <v>0.27290527919629537</v>
      </c>
      <c r="M2886" s="211">
        <v>0.10718048985756833</v>
      </c>
      <c r="N2886" s="211">
        <v>0.39196696510340207</v>
      </c>
      <c r="O2886" s="211">
        <v>0.65272732099041808</v>
      </c>
      <c r="P2886" s="211">
        <v>7.1321312769803261E-2</v>
      </c>
      <c r="Q2886" s="211">
        <v>7.4899043979798727E-2</v>
      </c>
      <c r="R2886" s="211">
        <v>0.4741625202983818</v>
      </c>
      <c r="S2886" s="211">
        <v>0.34236317011824846</v>
      </c>
      <c r="T2886" s="211">
        <v>0.58489135178631124</v>
      </c>
      <c r="U2886" s="211">
        <v>0.50722088052424996</v>
      </c>
      <c r="V2886" s="211">
        <v>0.17543495711538148</v>
      </c>
      <c r="W2886" s="211">
        <v>0.5736767573951399</v>
      </c>
      <c r="X2886" s="211">
        <v>0.357354584194853</v>
      </c>
      <c r="Y2886" s="211">
        <v>0.62370785893385083</v>
      </c>
      <c r="Z2886" s="211">
        <v>0.14320420595574695</v>
      </c>
      <c r="AA2886" s="212">
        <v>0.1188803572351049</v>
      </c>
    </row>
    <row r="2887" spans="1:27" x14ac:dyDescent="0.35">
      <c r="A2887" s="210" t="s">
        <v>3563</v>
      </c>
      <c r="B2887" s="217">
        <v>115.1513077325821</v>
      </c>
      <c r="C2887" s="211">
        <v>6.8810536268510386E-2</v>
      </c>
      <c r="D2887" s="211">
        <v>0.12958712669132286</v>
      </c>
      <c r="E2887" s="211">
        <v>7.6720375772393976E-2</v>
      </c>
      <c r="F2887" s="211">
        <v>9.732666009666055E-2</v>
      </c>
      <c r="G2887" s="211">
        <v>0.11631060145012981</v>
      </c>
      <c r="H2887" s="211">
        <v>0.12168817187398386</v>
      </c>
      <c r="I2887" s="211">
        <v>0.46919820722819294</v>
      </c>
      <c r="J2887" s="211">
        <v>0.47114823411360746</v>
      </c>
      <c r="K2887" s="211">
        <v>0.56708765276647621</v>
      </c>
      <c r="L2887" s="211">
        <v>0.27477811821306003</v>
      </c>
      <c r="M2887" s="211">
        <v>8.6208176333929937E-2</v>
      </c>
      <c r="N2887" s="211">
        <v>0.39917837137474721</v>
      </c>
      <c r="O2887" s="211">
        <v>0.77648137144066598</v>
      </c>
      <c r="P2887" s="211">
        <v>6.3990690112318283E-2</v>
      </c>
      <c r="Q2887" s="211">
        <v>6.5275386237061042E-2</v>
      </c>
      <c r="R2887" s="211">
        <v>0.45059801797725763</v>
      </c>
      <c r="S2887" s="211">
        <v>0.30970985411821533</v>
      </c>
      <c r="T2887" s="211">
        <v>0.53686271487403414</v>
      </c>
      <c r="U2887" s="211">
        <v>0.36981163811163509</v>
      </c>
      <c r="V2887" s="211">
        <v>7.7856146119606479E-2</v>
      </c>
      <c r="W2887" s="211">
        <v>0.63739555290811556</v>
      </c>
      <c r="X2887" s="211">
        <v>0.32236315839135343</v>
      </c>
      <c r="Y2887" s="211">
        <v>0.68918336945447223</v>
      </c>
      <c r="Z2887" s="211">
        <v>0.14193602756591264</v>
      </c>
      <c r="AA2887" s="212">
        <v>0.12008431273878328</v>
      </c>
    </row>
    <row r="2888" spans="1:27" x14ac:dyDescent="0.35">
      <c r="A2888" s="210" t="s">
        <v>3564</v>
      </c>
      <c r="B2888" s="217">
        <v>154.61801174213323</v>
      </c>
      <c r="C2888" s="211">
        <v>5.5178794988618218E-2</v>
      </c>
      <c r="D2888" s="211">
        <v>0.1303588140511292</v>
      </c>
      <c r="E2888" s="211">
        <v>6.8975342313545518E-2</v>
      </c>
      <c r="F2888" s="211">
        <v>0.10265838056676885</v>
      </c>
      <c r="G2888" s="211">
        <v>0.12071526710277736</v>
      </c>
      <c r="H2888" s="211">
        <v>0.10376562954559287</v>
      </c>
      <c r="I2888" s="211">
        <v>0.44964268314653605</v>
      </c>
      <c r="J2888" s="211">
        <v>0.39696601567034079</v>
      </c>
      <c r="K2888" s="211">
        <v>0.56633557385062816</v>
      </c>
      <c r="L2888" s="211">
        <v>0.27853473804346024</v>
      </c>
      <c r="M2888" s="211">
        <v>0.10997416324403729</v>
      </c>
      <c r="N2888" s="211">
        <v>0.48443964836270004</v>
      </c>
      <c r="O2888" s="211">
        <v>0.69163301469051808</v>
      </c>
      <c r="P2888" s="211">
        <v>7.0965289491477151E-2</v>
      </c>
      <c r="Q2888" s="211">
        <v>5.4969833212852162E-2</v>
      </c>
      <c r="R2888" s="211">
        <v>0.45386494906782954</v>
      </c>
      <c r="S2888" s="211">
        <v>0.31165641795076199</v>
      </c>
      <c r="T2888" s="211">
        <v>0.61668665927171051</v>
      </c>
      <c r="U2888" s="211">
        <v>0.48039759931722859</v>
      </c>
      <c r="V2888" s="211">
        <v>0.11888861379001792</v>
      </c>
      <c r="W2888" s="211">
        <v>0.53677271614790001</v>
      </c>
      <c r="X2888" s="211">
        <v>0.35753762295684238</v>
      </c>
      <c r="Y2888" s="211">
        <v>0.61280082218809229</v>
      </c>
      <c r="Z2888" s="211">
        <v>0.14396621125528106</v>
      </c>
      <c r="AA2888" s="212">
        <v>0.12035336961807318</v>
      </c>
    </row>
    <row r="2889" spans="1:27" x14ac:dyDescent="0.35">
      <c r="A2889" s="210" t="s">
        <v>3565</v>
      </c>
      <c r="B2889" s="217">
        <v>122.90081803777399</v>
      </c>
      <c r="C2889" s="211">
        <v>6.9461036589779576E-2</v>
      </c>
      <c r="D2889" s="211">
        <v>0.11855581032368825</v>
      </c>
      <c r="E2889" s="211">
        <v>7.466900339059826E-2</v>
      </c>
      <c r="F2889" s="211">
        <v>8.6899463193951365E-2</v>
      </c>
      <c r="G2889" s="211">
        <v>0.12489804004129702</v>
      </c>
      <c r="H2889" s="211">
        <v>0.1210721777967884</v>
      </c>
      <c r="I2889" s="211">
        <v>0.50904832061201855</v>
      </c>
      <c r="J2889" s="211">
        <v>0.40328898201533447</v>
      </c>
      <c r="K2889" s="211">
        <v>0.52518876286277594</v>
      </c>
      <c r="L2889" s="211">
        <v>0.26800646089356878</v>
      </c>
      <c r="M2889" s="211">
        <v>9.9994829457352274E-2</v>
      </c>
      <c r="N2889" s="211">
        <v>0.38495592667000217</v>
      </c>
      <c r="O2889" s="211">
        <v>0.76106999604735304</v>
      </c>
      <c r="P2889" s="211">
        <v>7.2690655851025451E-2</v>
      </c>
      <c r="Q2889" s="211">
        <v>8.0590907737654399E-2</v>
      </c>
      <c r="R2889" s="211">
        <v>0.41866199613920557</v>
      </c>
      <c r="S2889" s="211">
        <v>0.37760557251509769</v>
      </c>
      <c r="T2889" s="211">
        <v>0.49325537364353161</v>
      </c>
      <c r="U2889" s="211">
        <v>0.42594359488519873</v>
      </c>
      <c r="V2889" s="211">
        <v>7.9842196750191483E-2</v>
      </c>
      <c r="W2889" s="211">
        <v>0.52194355959300021</v>
      </c>
      <c r="X2889" s="211">
        <v>0.31955945964391219</v>
      </c>
      <c r="Y2889" s="211">
        <v>0.68964333083163065</v>
      </c>
      <c r="Z2889" s="211">
        <v>0.14696927386005351</v>
      </c>
      <c r="AA2889" s="212">
        <v>0.12340541440803041</v>
      </c>
    </row>
    <row r="2890" spans="1:27" x14ac:dyDescent="0.35">
      <c r="A2890" s="210" t="s">
        <v>3566</v>
      </c>
      <c r="B2890" s="217">
        <v>186.30873911344702</v>
      </c>
      <c r="C2890" s="211">
        <v>5.6043825213842845E-2</v>
      </c>
      <c r="D2890" s="211">
        <v>0.12028414306279497</v>
      </c>
      <c r="E2890" s="211">
        <v>7.7424213333217404E-2</v>
      </c>
      <c r="F2890" s="211">
        <v>9.8695871147894423E-2</v>
      </c>
      <c r="G2890" s="211">
        <v>0.12619640806217397</v>
      </c>
      <c r="H2890" s="211">
        <v>0.11425411158299442</v>
      </c>
      <c r="I2890" s="211">
        <v>0.51889936200526265</v>
      </c>
      <c r="J2890" s="211">
        <v>0.44121066626611655</v>
      </c>
      <c r="K2890" s="211">
        <v>0.53758665747139511</v>
      </c>
      <c r="L2890" s="211">
        <v>0.27379715700104379</v>
      </c>
      <c r="M2890" s="211">
        <v>0.11659428465110683</v>
      </c>
      <c r="N2890" s="211">
        <v>0.43939142574121848</v>
      </c>
      <c r="O2890" s="211">
        <v>0.64726852893284514</v>
      </c>
      <c r="P2890" s="211">
        <v>7.2716377878737193E-2</v>
      </c>
      <c r="Q2890" s="211">
        <v>8.5794072262116869E-2</v>
      </c>
      <c r="R2890" s="211">
        <v>0.47862417303360882</v>
      </c>
      <c r="S2890" s="211">
        <v>0.33160782837114644</v>
      </c>
      <c r="T2890" s="211">
        <v>0.58516243873290108</v>
      </c>
      <c r="U2890" s="211">
        <v>0.47297089007835075</v>
      </c>
      <c r="V2890" s="211">
        <v>0.16041991258785418</v>
      </c>
      <c r="W2890" s="211">
        <v>0.53636718057368515</v>
      </c>
      <c r="X2890" s="211">
        <v>0.30489769593772764</v>
      </c>
      <c r="Y2890" s="211">
        <v>0.69999386001238473</v>
      </c>
      <c r="Z2890" s="211">
        <v>0.1488030478412089</v>
      </c>
      <c r="AA2890" s="212">
        <v>0.12163414216413858</v>
      </c>
    </row>
    <row r="2891" spans="1:27" x14ac:dyDescent="0.35">
      <c r="A2891" s="210" t="s">
        <v>3567</v>
      </c>
      <c r="B2891" s="217">
        <v>164.52260078722531</v>
      </c>
      <c r="C2891" s="211">
        <v>5.6259286432046758E-2</v>
      </c>
      <c r="D2891" s="211">
        <v>0.12843412901127946</v>
      </c>
      <c r="E2891" s="211">
        <v>7.7218892043617191E-2</v>
      </c>
      <c r="F2891" s="211">
        <v>8.6353674172523501E-2</v>
      </c>
      <c r="G2891" s="211">
        <v>0.1213451223424294</v>
      </c>
      <c r="H2891" s="211">
        <v>0.11657004934179135</v>
      </c>
      <c r="I2891" s="211">
        <v>0.51974461143320283</v>
      </c>
      <c r="J2891" s="211">
        <v>0.45354921204305459</v>
      </c>
      <c r="K2891" s="211">
        <v>0.62616139411927874</v>
      </c>
      <c r="L2891" s="211">
        <v>0.28085600648393172</v>
      </c>
      <c r="M2891" s="211">
        <v>9.1934204528607913E-2</v>
      </c>
      <c r="N2891" s="211">
        <v>0.52203657226128164</v>
      </c>
      <c r="O2891" s="211">
        <v>0.51844021652792049</v>
      </c>
      <c r="P2891" s="211">
        <v>6.9992160544319781E-2</v>
      </c>
      <c r="Q2891" s="211">
        <v>6.6136497041950543E-2</v>
      </c>
      <c r="R2891" s="211">
        <v>0.45228921928539045</v>
      </c>
      <c r="S2891" s="211">
        <v>0.41733697831411065</v>
      </c>
      <c r="T2891" s="211">
        <v>0.49331324957649092</v>
      </c>
      <c r="U2891" s="211">
        <v>0.41029783092592437</v>
      </c>
      <c r="V2891" s="211">
        <v>0.16420938970730065</v>
      </c>
      <c r="W2891" s="211">
        <v>0.61967346302920445</v>
      </c>
      <c r="X2891" s="211">
        <v>0.25504859089275356</v>
      </c>
      <c r="Y2891" s="211">
        <v>0.61418210107282301</v>
      </c>
      <c r="Z2891" s="211">
        <v>0.14699197226746161</v>
      </c>
      <c r="AA2891" s="212">
        <v>0.11543632126051841</v>
      </c>
    </row>
    <row r="2892" spans="1:27" x14ac:dyDescent="0.35">
      <c r="A2892" s="210" t="s">
        <v>3568</v>
      </c>
      <c r="B2892" s="217">
        <v>155.64050828598829</v>
      </c>
      <c r="C2892" s="211">
        <v>8.1355380685299905E-2</v>
      </c>
      <c r="D2892" s="211">
        <v>0.1177790927073272</v>
      </c>
      <c r="E2892" s="211">
        <v>8.051714884330792E-2</v>
      </c>
      <c r="F2892" s="211">
        <v>0.10524483747947924</v>
      </c>
      <c r="G2892" s="211">
        <v>0.11417767374849355</v>
      </c>
      <c r="H2892" s="211">
        <v>0.11960351175547054</v>
      </c>
      <c r="I2892" s="211">
        <v>0.41265179590852524</v>
      </c>
      <c r="J2892" s="211">
        <v>0.44008976510173381</v>
      </c>
      <c r="K2892" s="211">
        <v>0.63203675231726397</v>
      </c>
      <c r="L2892" s="211">
        <v>0.27769404524304753</v>
      </c>
      <c r="M2892" s="211">
        <v>0.11152043442290939</v>
      </c>
      <c r="N2892" s="211">
        <v>0.45104646295880113</v>
      </c>
      <c r="O2892" s="211">
        <v>0.68885865832043069</v>
      </c>
      <c r="P2892" s="211">
        <v>6.5310811510306557E-2</v>
      </c>
      <c r="Q2892" s="211">
        <v>7.3879520910441157E-2</v>
      </c>
      <c r="R2892" s="211">
        <v>0.43065412466311753</v>
      </c>
      <c r="S2892" s="211">
        <v>0.41804470876799188</v>
      </c>
      <c r="T2892" s="211">
        <v>0.51086510168332988</v>
      </c>
      <c r="U2892" s="211">
        <v>0.40690070703756631</v>
      </c>
      <c r="V2892" s="211">
        <v>0.14309286616568925</v>
      </c>
      <c r="W2892" s="211">
        <v>0.51242260091049019</v>
      </c>
      <c r="X2892" s="211">
        <v>0.3665830800632226</v>
      </c>
      <c r="Y2892" s="211">
        <v>0.64716522666531628</v>
      </c>
      <c r="Z2892" s="211">
        <v>0.14643971693670724</v>
      </c>
      <c r="AA2892" s="212">
        <v>0.12172144112795415</v>
      </c>
    </row>
    <row r="2893" spans="1:27" x14ac:dyDescent="0.35">
      <c r="A2893" s="210" t="s">
        <v>3569</v>
      </c>
      <c r="B2893" s="217">
        <v>114.00576331686858</v>
      </c>
      <c r="C2893" s="211">
        <v>7.0437835690817643E-2</v>
      </c>
      <c r="D2893" s="211">
        <v>0.12613987672946261</v>
      </c>
      <c r="E2893" s="211">
        <v>6.901877294995562E-2</v>
      </c>
      <c r="F2893" s="211">
        <v>8.6453009690527688E-2</v>
      </c>
      <c r="G2893" s="211">
        <v>0.12594218251472261</v>
      </c>
      <c r="H2893" s="211">
        <v>0.11573490255320988</v>
      </c>
      <c r="I2893" s="211">
        <v>0.52131915028691733</v>
      </c>
      <c r="J2893" s="211">
        <v>0.45229381711469424</v>
      </c>
      <c r="K2893" s="211">
        <v>0.54669278902117524</v>
      </c>
      <c r="L2893" s="211">
        <v>0.271763758688849</v>
      </c>
      <c r="M2893" s="211">
        <v>9.6906508934768543E-2</v>
      </c>
      <c r="N2893" s="211">
        <v>0.56613075125710355</v>
      </c>
      <c r="O2893" s="211">
        <v>0.57009068758585046</v>
      </c>
      <c r="P2893" s="211">
        <v>7.1590400166841178E-2</v>
      </c>
      <c r="Q2893" s="211">
        <v>0.10135207258206597</v>
      </c>
      <c r="R2893" s="211">
        <v>0.41671017407189398</v>
      </c>
      <c r="S2893" s="211">
        <v>0.30392665438684024</v>
      </c>
      <c r="T2893" s="211">
        <v>0.52798811815778823</v>
      </c>
      <c r="U2893" s="211">
        <v>0.33359556155566361</v>
      </c>
      <c r="V2893" s="211">
        <v>7.3281557848289158E-2</v>
      </c>
      <c r="W2893" s="211">
        <v>0.51428050108080303</v>
      </c>
      <c r="X2893" s="211">
        <v>0.33519346328005561</v>
      </c>
      <c r="Y2893" s="211">
        <v>0.58100652440818457</v>
      </c>
      <c r="Z2893" s="211">
        <v>0.14538757840461755</v>
      </c>
      <c r="AA2893" s="212">
        <v>0.12059030099488396</v>
      </c>
    </row>
    <row r="2894" spans="1:27" x14ac:dyDescent="0.35">
      <c r="A2894" s="210" t="s">
        <v>3570</v>
      </c>
      <c r="B2894" s="217">
        <v>187.20335880941266</v>
      </c>
      <c r="C2894" s="211">
        <v>6.4762649895494767E-2</v>
      </c>
      <c r="D2894" s="211">
        <v>0.11601229763709833</v>
      </c>
      <c r="E2894" s="211">
        <v>7.8070931143135971E-2</v>
      </c>
      <c r="F2894" s="211">
        <v>0.10935325200024541</v>
      </c>
      <c r="G2894" s="211">
        <v>0.12093002728260839</v>
      </c>
      <c r="H2894" s="211">
        <v>0.11646652343051311</v>
      </c>
      <c r="I2894" s="211">
        <v>0.41573221588033399</v>
      </c>
      <c r="J2894" s="211">
        <v>0.4722355714162314</v>
      </c>
      <c r="K2894" s="211">
        <v>0.55859056992732936</v>
      </c>
      <c r="L2894" s="211">
        <v>0.27416890051225001</v>
      </c>
      <c r="M2894" s="211">
        <v>0.10119613922459696</v>
      </c>
      <c r="N2894" s="211">
        <v>0.46926768359410692</v>
      </c>
      <c r="O2894" s="211">
        <v>0.7730053482545608</v>
      </c>
      <c r="P2894" s="211">
        <v>7.4371091252547691E-2</v>
      </c>
      <c r="Q2894" s="211">
        <v>5.5477680941572502E-2</v>
      </c>
      <c r="R2894" s="211">
        <v>0.39084658551911672</v>
      </c>
      <c r="S2894" s="211">
        <v>0.28527420926318436</v>
      </c>
      <c r="T2894" s="211">
        <v>0.56852758132576298</v>
      </c>
      <c r="U2894" s="211">
        <v>0.43571707888261585</v>
      </c>
      <c r="V2894" s="211">
        <v>0.13295118516709672</v>
      </c>
      <c r="W2894" s="211">
        <v>0.56787108044192025</v>
      </c>
      <c r="X2894" s="211">
        <v>0.37167059668061542</v>
      </c>
      <c r="Y2894" s="211">
        <v>0.7002879375133978</v>
      </c>
      <c r="Z2894" s="211">
        <v>0.14807700961813516</v>
      </c>
      <c r="AA2894" s="212">
        <v>0.11244343666680903</v>
      </c>
    </row>
    <row r="2895" spans="1:27" x14ac:dyDescent="0.35">
      <c r="A2895" s="210" t="s">
        <v>3571</v>
      </c>
      <c r="B2895" s="217">
        <v>145.2475215797829</v>
      </c>
      <c r="C2895" s="211">
        <v>4.6914003627787887E-2</v>
      </c>
      <c r="D2895" s="211">
        <v>0.11744336711672529</v>
      </c>
      <c r="E2895" s="211">
        <v>8.0340581424593646E-2</v>
      </c>
      <c r="F2895" s="211">
        <v>9.6367290825233154E-2</v>
      </c>
      <c r="G2895" s="211">
        <v>0.1226153966723928</v>
      </c>
      <c r="H2895" s="211">
        <v>0.1064910218008579</v>
      </c>
      <c r="I2895" s="211">
        <v>0.49124621602680424</v>
      </c>
      <c r="J2895" s="211">
        <v>0.45269849121866002</v>
      </c>
      <c r="K2895" s="211">
        <v>0.61028313455720773</v>
      </c>
      <c r="L2895" s="211">
        <v>0.27464201518939801</v>
      </c>
      <c r="M2895" s="211">
        <v>9.5466101184191535E-2</v>
      </c>
      <c r="N2895" s="211">
        <v>0.42213720910712338</v>
      </c>
      <c r="O2895" s="211">
        <v>0.56561734284646237</v>
      </c>
      <c r="P2895" s="211">
        <v>6.8866924001241878E-2</v>
      </c>
      <c r="Q2895" s="211">
        <v>0.13412918844756455</v>
      </c>
      <c r="R2895" s="211">
        <v>0.37009083419572036</v>
      </c>
      <c r="S2895" s="211">
        <v>0.35749810673845994</v>
      </c>
      <c r="T2895" s="211">
        <v>0.57555488793193332</v>
      </c>
      <c r="U2895" s="211">
        <v>0.44513402460149654</v>
      </c>
      <c r="V2895" s="211">
        <v>9.1477106235576089E-2</v>
      </c>
      <c r="W2895" s="211">
        <v>0.57533987002637021</v>
      </c>
      <c r="X2895" s="211">
        <v>0.32151198123651042</v>
      </c>
      <c r="Y2895" s="211">
        <v>0.77025151863850416</v>
      </c>
      <c r="Z2895" s="211">
        <v>0.14661285377971897</v>
      </c>
      <c r="AA2895" s="212">
        <v>0.11736597224521494</v>
      </c>
    </row>
    <row r="2896" spans="1:27" x14ac:dyDescent="0.35">
      <c r="A2896" s="210" t="s">
        <v>3572</v>
      </c>
      <c r="B2896" s="217">
        <v>127.86317797824572</v>
      </c>
      <c r="C2896" s="211">
        <v>5.711764368604471E-2</v>
      </c>
      <c r="D2896" s="211">
        <v>0.12537102107531659</v>
      </c>
      <c r="E2896" s="211">
        <v>7.0832053771781769E-2</v>
      </c>
      <c r="F2896" s="211">
        <v>9.49463071775071E-2</v>
      </c>
      <c r="G2896" s="211">
        <v>0.12555184037595984</v>
      </c>
      <c r="H2896" s="211">
        <v>0.10842820957152614</v>
      </c>
      <c r="I2896" s="211">
        <v>0.41129020751393613</v>
      </c>
      <c r="J2896" s="211">
        <v>0.45355416231136958</v>
      </c>
      <c r="K2896" s="211">
        <v>0.64194404718421627</v>
      </c>
      <c r="L2896" s="211">
        <v>0.27464667141929083</v>
      </c>
      <c r="M2896" s="211">
        <v>9.2733892616689489E-2</v>
      </c>
      <c r="N2896" s="211">
        <v>0.4188976732039793</v>
      </c>
      <c r="O2896" s="211">
        <v>0.71790715359662771</v>
      </c>
      <c r="P2896" s="211">
        <v>7.0370178958508556E-2</v>
      </c>
      <c r="Q2896" s="211">
        <v>7.7486462700892864E-2</v>
      </c>
      <c r="R2896" s="211">
        <v>0.40901508494641137</v>
      </c>
      <c r="S2896" s="211">
        <v>0.30469406163247631</v>
      </c>
      <c r="T2896" s="211">
        <v>0.53482152277918671</v>
      </c>
      <c r="U2896" s="211">
        <v>0.45637071616218128</v>
      </c>
      <c r="V2896" s="211">
        <v>9.2656608274366586E-2</v>
      </c>
      <c r="W2896" s="211">
        <v>0.54384371280545962</v>
      </c>
      <c r="X2896" s="211">
        <v>0.33942327733180189</v>
      </c>
      <c r="Y2896" s="211">
        <v>0.64801586350750251</v>
      </c>
      <c r="Z2896" s="211">
        <v>0.14952628158391415</v>
      </c>
      <c r="AA2896" s="212">
        <v>0.12574964740688252</v>
      </c>
    </row>
    <row r="2897" spans="1:27" x14ac:dyDescent="0.35">
      <c r="A2897" s="210" t="s">
        <v>3573</v>
      </c>
      <c r="B2897" s="217">
        <v>128.60537169716983</v>
      </c>
      <c r="C2897" s="211">
        <v>5.225366131030007E-2</v>
      </c>
      <c r="D2897" s="211">
        <v>0.12099861467920175</v>
      </c>
      <c r="E2897" s="211">
        <v>7.6627704609722513E-2</v>
      </c>
      <c r="F2897" s="211">
        <v>9.2856921404058809E-2</v>
      </c>
      <c r="G2897" s="211">
        <v>0.1197138116242287</v>
      </c>
      <c r="H2897" s="211">
        <v>0.11925371332660996</v>
      </c>
      <c r="I2897" s="211">
        <v>0.53382610430458688</v>
      </c>
      <c r="J2897" s="211">
        <v>0.4695818870675626</v>
      </c>
      <c r="K2897" s="211">
        <v>0.60075430793700524</v>
      </c>
      <c r="L2897" s="211">
        <v>0.27105845961325969</v>
      </c>
      <c r="M2897" s="211">
        <v>0.10015250695166469</v>
      </c>
      <c r="N2897" s="211">
        <v>0.42590132975117151</v>
      </c>
      <c r="O2897" s="211">
        <v>0.62538764376034361</v>
      </c>
      <c r="P2897" s="211">
        <v>7.0715271225633911E-2</v>
      </c>
      <c r="Q2897" s="211">
        <v>5.7742417370325747E-2</v>
      </c>
      <c r="R2897" s="211">
        <v>0.43270915502210927</v>
      </c>
      <c r="S2897" s="211">
        <v>0.34740763335486413</v>
      </c>
      <c r="T2897" s="211">
        <v>0.60627578562320428</v>
      </c>
      <c r="U2897" s="211">
        <v>0.39103089130669721</v>
      </c>
      <c r="V2897" s="211">
        <v>6.6989501462701828E-2</v>
      </c>
      <c r="W2897" s="211">
        <v>0.57843429725763162</v>
      </c>
      <c r="X2897" s="211">
        <v>0.31373667894975343</v>
      </c>
      <c r="Y2897" s="211">
        <v>0.662772477846018</v>
      </c>
      <c r="Z2897" s="211">
        <v>0.14329047956147623</v>
      </c>
      <c r="AA2897" s="212">
        <v>0.11498822970725539</v>
      </c>
    </row>
    <row r="2898" spans="1:27" x14ac:dyDescent="0.35">
      <c r="A2898" s="210" t="s">
        <v>3574</v>
      </c>
      <c r="B2898" s="217">
        <v>152.80792594884542</v>
      </c>
      <c r="C2898" s="211">
        <v>7.824637124354282E-2</v>
      </c>
      <c r="D2898" s="211">
        <v>0.12852944323719684</v>
      </c>
      <c r="E2898" s="211">
        <v>7.6688289629277484E-2</v>
      </c>
      <c r="F2898" s="211">
        <v>9.180828206774648E-2</v>
      </c>
      <c r="G2898" s="211">
        <v>0.12261613810156115</v>
      </c>
      <c r="H2898" s="211">
        <v>0.1213086209431819</v>
      </c>
      <c r="I2898" s="211">
        <v>0.49718654577081633</v>
      </c>
      <c r="J2898" s="211">
        <v>0.47011079898423974</v>
      </c>
      <c r="K2898" s="211">
        <v>0.53584982991092023</v>
      </c>
      <c r="L2898" s="211">
        <v>0.27079432405268389</v>
      </c>
      <c r="M2898" s="211">
        <v>9.3023592829067914E-2</v>
      </c>
      <c r="N2898" s="211">
        <v>0.45862252857942315</v>
      </c>
      <c r="O2898" s="211">
        <v>0.72800521316292077</v>
      </c>
      <c r="P2898" s="211">
        <v>6.6823355552382321E-2</v>
      </c>
      <c r="Q2898" s="211">
        <v>7.420940846372126E-2</v>
      </c>
      <c r="R2898" s="211">
        <v>0.40316789212984905</v>
      </c>
      <c r="S2898" s="211">
        <v>0.3910417928370325</v>
      </c>
      <c r="T2898" s="211">
        <v>0.52769057090074567</v>
      </c>
      <c r="U2898" s="211">
        <v>0.37553282780447417</v>
      </c>
      <c r="V2898" s="211">
        <v>0.16371290302115421</v>
      </c>
      <c r="W2898" s="211">
        <v>0.55837875930965564</v>
      </c>
      <c r="X2898" s="211">
        <v>0.39784513809043709</v>
      </c>
      <c r="Y2898" s="211">
        <v>0.68421242457275933</v>
      </c>
      <c r="Z2898" s="211">
        <v>0.14808143568949428</v>
      </c>
      <c r="AA2898" s="212">
        <v>0.1180994871878073</v>
      </c>
    </row>
    <row r="2899" spans="1:27" x14ac:dyDescent="0.35">
      <c r="A2899" s="210" t="s">
        <v>3575</v>
      </c>
      <c r="B2899" s="217">
        <v>119.63672471731364</v>
      </c>
      <c r="C2899" s="211">
        <v>7.3969068552238185E-2</v>
      </c>
      <c r="D2899" s="211">
        <v>0.12208762471117782</v>
      </c>
      <c r="E2899" s="211">
        <v>7.5625663137767626E-2</v>
      </c>
      <c r="F2899" s="211">
        <v>7.5535315468147471E-2</v>
      </c>
      <c r="G2899" s="211">
        <v>0.11745493003648647</v>
      </c>
      <c r="H2899" s="211">
        <v>0.11548849043772685</v>
      </c>
      <c r="I2899" s="211">
        <v>0.45958354908774224</v>
      </c>
      <c r="J2899" s="211">
        <v>0.45936019477602125</v>
      </c>
      <c r="K2899" s="211">
        <v>0.60242271325704688</v>
      </c>
      <c r="L2899" s="211">
        <v>0.27619500241333467</v>
      </c>
      <c r="M2899" s="211">
        <v>0.11390139699772392</v>
      </c>
      <c r="N2899" s="211">
        <v>0.5060831103419654</v>
      </c>
      <c r="O2899" s="211">
        <v>0.57860812216827007</v>
      </c>
      <c r="P2899" s="211">
        <v>6.7328214548420334E-2</v>
      </c>
      <c r="Q2899" s="211">
        <v>7.0100024793213866E-2</v>
      </c>
      <c r="R2899" s="211">
        <v>0.44048386813005685</v>
      </c>
      <c r="S2899" s="211">
        <v>0.35661624986332535</v>
      </c>
      <c r="T2899" s="211">
        <v>0.52318801966138206</v>
      </c>
      <c r="U2899" s="211">
        <v>0.54911309777762862</v>
      </c>
      <c r="V2899" s="211">
        <v>5.1980101118791845E-2</v>
      </c>
      <c r="W2899" s="211">
        <v>0.54785257162054801</v>
      </c>
      <c r="X2899" s="211">
        <v>0.37106280603677089</v>
      </c>
      <c r="Y2899" s="211">
        <v>0.62074129859336358</v>
      </c>
      <c r="Z2899" s="211">
        <v>0.14923932346484037</v>
      </c>
      <c r="AA2899" s="212">
        <v>0.12273586780263469</v>
      </c>
    </row>
    <row r="2900" spans="1:27" x14ac:dyDescent="0.35">
      <c r="A2900" s="210" t="s">
        <v>3576</v>
      </c>
      <c r="B2900" s="217">
        <v>123.25581912775583</v>
      </c>
      <c r="C2900" s="211">
        <v>6.4076101892005966E-2</v>
      </c>
      <c r="D2900" s="211">
        <v>0.13154474844746816</v>
      </c>
      <c r="E2900" s="211">
        <v>7.3947772154524208E-2</v>
      </c>
      <c r="F2900" s="211">
        <v>0.10306547285094281</v>
      </c>
      <c r="G2900" s="211">
        <v>0.1205201055212648</v>
      </c>
      <c r="H2900" s="211">
        <v>0.11770069350193062</v>
      </c>
      <c r="I2900" s="211">
        <v>0.47593042928138735</v>
      </c>
      <c r="J2900" s="211">
        <v>0.42934249582146866</v>
      </c>
      <c r="K2900" s="211">
        <v>0.56037085042753576</v>
      </c>
      <c r="L2900" s="211">
        <v>0.28031698293054441</v>
      </c>
      <c r="M2900" s="211">
        <v>8.327648163667091E-2</v>
      </c>
      <c r="N2900" s="211">
        <v>0.45107312457866611</v>
      </c>
      <c r="O2900" s="211">
        <v>0.71765633266435869</v>
      </c>
      <c r="P2900" s="211">
        <v>6.3441908548854384E-2</v>
      </c>
      <c r="Q2900" s="211">
        <v>0.13939918498366011</v>
      </c>
      <c r="R2900" s="211">
        <v>0.47752621359426045</v>
      </c>
      <c r="S2900" s="211">
        <v>0.30499172788561668</v>
      </c>
      <c r="T2900" s="211">
        <v>0.53830833984460047</v>
      </c>
      <c r="U2900" s="211">
        <v>0.53237309359741558</v>
      </c>
      <c r="V2900" s="211">
        <v>6.3277933492065036E-2</v>
      </c>
      <c r="W2900" s="211">
        <v>0.61379509086582651</v>
      </c>
      <c r="X2900" s="211">
        <v>0.37795734476306325</v>
      </c>
      <c r="Y2900" s="211">
        <v>0.7104021476966571</v>
      </c>
      <c r="Z2900" s="211">
        <v>0.14699765367057624</v>
      </c>
      <c r="AA2900" s="212">
        <v>0.11956886864373681</v>
      </c>
    </row>
    <row r="2901" spans="1:27" x14ac:dyDescent="0.35">
      <c r="A2901" s="210" t="s">
        <v>3577</v>
      </c>
      <c r="B2901" s="217">
        <v>135.251319717081</v>
      </c>
      <c r="C2901" s="211">
        <v>5.1301147960495855E-2</v>
      </c>
      <c r="D2901" s="211">
        <v>0.11709251502147493</v>
      </c>
      <c r="E2901" s="211">
        <v>8.1913753567194519E-2</v>
      </c>
      <c r="F2901" s="211">
        <v>0.10216468134402927</v>
      </c>
      <c r="G2901" s="211">
        <v>0.11575129275792974</v>
      </c>
      <c r="H2901" s="211">
        <v>0.11942460044298457</v>
      </c>
      <c r="I2901" s="211">
        <v>0.48119465888998758</v>
      </c>
      <c r="J2901" s="211">
        <v>0.43659351109881328</v>
      </c>
      <c r="K2901" s="211">
        <v>0.6260387694827303</v>
      </c>
      <c r="L2901" s="211">
        <v>0.27636656309767377</v>
      </c>
      <c r="M2901" s="211">
        <v>0.10978623826546013</v>
      </c>
      <c r="N2901" s="211">
        <v>0.39140851011222788</v>
      </c>
      <c r="O2901" s="211">
        <v>0.67755156462666433</v>
      </c>
      <c r="P2901" s="211">
        <v>7.4130908374961127E-2</v>
      </c>
      <c r="Q2901" s="211">
        <v>0.12441776874043789</v>
      </c>
      <c r="R2901" s="211">
        <v>0.46566933424423668</v>
      </c>
      <c r="S2901" s="211">
        <v>0.33304613710837394</v>
      </c>
      <c r="T2901" s="211">
        <v>0.58664988631143844</v>
      </c>
      <c r="U2901" s="211">
        <v>0.32849930511571374</v>
      </c>
      <c r="V2901" s="211">
        <v>0.10099033065281797</v>
      </c>
      <c r="W2901" s="211">
        <v>0.52317362681712098</v>
      </c>
      <c r="X2901" s="211">
        <v>0.36781188762257905</v>
      </c>
      <c r="Y2901" s="211">
        <v>0.622718326440308</v>
      </c>
      <c r="Z2901" s="211">
        <v>0.14483874610538644</v>
      </c>
      <c r="AA2901" s="212">
        <v>0.12388915741024262</v>
      </c>
    </row>
    <row r="2902" spans="1:27" x14ac:dyDescent="0.35">
      <c r="A2902" s="210" t="s">
        <v>3578</v>
      </c>
      <c r="B2902" s="217">
        <v>135.62028482237685</v>
      </c>
      <c r="C2902" s="211">
        <v>6.3060230973801631E-2</v>
      </c>
      <c r="D2902" s="211">
        <v>0.12599753814293643</v>
      </c>
      <c r="E2902" s="211">
        <v>8.2755471293340099E-2</v>
      </c>
      <c r="F2902" s="211">
        <v>0.10716350666732319</v>
      </c>
      <c r="G2902" s="211">
        <v>0.12635794915386331</v>
      </c>
      <c r="H2902" s="211">
        <v>0.11423838146184484</v>
      </c>
      <c r="I2902" s="211">
        <v>0.4213599001807749</v>
      </c>
      <c r="J2902" s="211">
        <v>0.46552078356858118</v>
      </c>
      <c r="K2902" s="211">
        <v>0.56146877539794593</v>
      </c>
      <c r="L2902" s="211">
        <v>0.28051970378078445</v>
      </c>
      <c r="M2902" s="211">
        <v>7.72568767792286E-2</v>
      </c>
      <c r="N2902" s="211">
        <v>0.3559913883305964</v>
      </c>
      <c r="O2902" s="211">
        <v>0.7681809661297514</v>
      </c>
      <c r="P2902" s="211">
        <v>6.8578550070323124E-2</v>
      </c>
      <c r="Q2902" s="211">
        <v>7.0216379885168947E-2</v>
      </c>
      <c r="R2902" s="211">
        <v>0.41047672502339538</v>
      </c>
      <c r="S2902" s="211">
        <v>0.36899248118510103</v>
      </c>
      <c r="T2902" s="211">
        <v>0.61158959905290489</v>
      </c>
      <c r="U2902" s="211">
        <v>0.46022386158156819</v>
      </c>
      <c r="V2902" s="211">
        <v>7.8445354870717479E-2</v>
      </c>
      <c r="W2902" s="211">
        <v>0.56884362793269361</v>
      </c>
      <c r="X2902" s="211">
        <v>0.2579198843880417</v>
      </c>
      <c r="Y2902" s="211">
        <v>0.76324023001369523</v>
      </c>
      <c r="Z2902" s="211">
        <v>0.14859116506831693</v>
      </c>
      <c r="AA2902" s="212">
        <v>0.11454803874521584</v>
      </c>
    </row>
    <row r="2903" spans="1:27" x14ac:dyDescent="0.35">
      <c r="A2903" s="210" t="s">
        <v>3579</v>
      </c>
      <c r="B2903" s="217">
        <v>169.23756909422133</v>
      </c>
      <c r="C2903" s="211">
        <v>6.0281439093918532E-2</v>
      </c>
      <c r="D2903" s="211">
        <v>0.11210322019315117</v>
      </c>
      <c r="E2903" s="211">
        <v>8.4765230001577388E-2</v>
      </c>
      <c r="F2903" s="211">
        <v>8.0224230627847226E-2</v>
      </c>
      <c r="G2903" s="211">
        <v>0.11854938254403882</v>
      </c>
      <c r="H2903" s="211">
        <v>0.12486040679134332</v>
      </c>
      <c r="I2903" s="211">
        <v>0.45705669985051739</v>
      </c>
      <c r="J2903" s="211">
        <v>0.39843103490974385</v>
      </c>
      <c r="K2903" s="211">
        <v>0.62785248069692179</v>
      </c>
      <c r="L2903" s="211">
        <v>0.27785492207558826</v>
      </c>
      <c r="M2903" s="211">
        <v>0.11305981036648585</v>
      </c>
      <c r="N2903" s="211">
        <v>0.37403586328334809</v>
      </c>
      <c r="O2903" s="211">
        <v>0.74130758152171583</v>
      </c>
      <c r="P2903" s="211">
        <v>7.1158121249463024E-2</v>
      </c>
      <c r="Q2903" s="211">
        <v>7.2068545924205071E-2</v>
      </c>
      <c r="R2903" s="211">
        <v>0.48510651055708687</v>
      </c>
      <c r="S2903" s="211">
        <v>0.30485924761001248</v>
      </c>
      <c r="T2903" s="211">
        <v>0.49781457472300522</v>
      </c>
      <c r="U2903" s="211">
        <v>0.46628063462741465</v>
      </c>
      <c r="V2903" s="211">
        <v>0.12590565885700469</v>
      </c>
      <c r="W2903" s="211">
        <v>0.54360070552718387</v>
      </c>
      <c r="X2903" s="211">
        <v>0.28924989976153248</v>
      </c>
      <c r="Y2903" s="211">
        <v>0.65524614807050252</v>
      </c>
      <c r="Z2903" s="211">
        <v>0.14874905774357844</v>
      </c>
      <c r="AA2903" s="212">
        <v>0.11898534749973759</v>
      </c>
    </row>
    <row r="2904" spans="1:27" x14ac:dyDescent="0.35">
      <c r="A2904" s="210" t="s">
        <v>3580</v>
      </c>
      <c r="B2904" s="217">
        <v>118.17910305478753</v>
      </c>
      <c r="C2904" s="211">
        <v>5.0276990221985979E-2</v>
      </c>
      <c r="D2904" s="211">
        <v>0.11688212000317351</v>
      </c>
      <c r="E2904" s="211">
        <v>7.049579036572344E-2</v>
      </c>
      <c r="F2904" s="211">
        <v>7.4719584904728326E-2</v>
      </c>
      <c r="G2904" s="211">
        <v>0.11805937302246659</v>
      </c>
      <c r="H2904" s="211">
        <v>0.11865274064654771</v>
      </c>
      <c r="I2904" s="211">
        <v>0.5250412098331807</v>
      </c>
      <c r="J2904" s="211">
        <v>0.44863958595815051</v>
      </c>
      <c r="K2904" s="211">
        <v>0.63012758964152438</v>
      </c>
      <c r="L2904" s="211">
        <v>0.27668641683865791</v>
      </c>
      <c r="M2904" s="211">
        <v>0.10930603616416847</v>
      </c>
      <c r="N2904" s="211">
        <v>0.37777898577498914</v>
      </c>
      <c r="O2904" s="211">
        <v>0.72567116163726775</v>
      </c>
      <c r="P2904" s="211">
        <v>7.2953475120885083E-2</v>
      </c>
      <c r="Q2904" s="211">
        <v>5.3036123428474413E-2</v>
      </c>
      <c r="R2904" s="211">
        <v>0.39550664381934059</v>
      </c>
      <c r="S2904" s="211">
        <v>0.34503934592882662</v>
      </c>
      <c r="T2904" s="211">
        <v>0.6124134742959837</v>
      </c>
      <c r="U2904" s="211">
        <v>0.44255308499224566</v>
      </c>
      <c r="V2904" s="211">
        <v>5.7133609810686936E-2</v>
      </c>
      <c r="W2904" s="211">
        <v>0.5257944652428469</v>
      </c>
      <c r="X2904" s="211">
        <v>0.31996733357398655</v>
      </c>
      <c r="Y2904" s="211">
        <v>0.66012992684088723</v>
      </c>
      <c r="Z2904" s="211">
        <v>0.1493535471006569</v>
      </c>
      <c r="AA2904" s="212">
        <v>0.12447461638088657</v>
      </c>
    </row>
    <row r="2905" spans="1:27" x14ac:dyDescent="0.35">
      <c r="A2905" s="210" t="s">
        <v>3581</v>
      </c>
      <c r="B2905" s="217">
        <v>136.47692803437914</v>
      </c>
      <c r="C2905" s="211">
        <v>4.9155457357731538E-2</v>
      </c>
      <c r="D2905" s="211">
        <v>0.12783561592278506</v>
      </c>
      <c r="E2905" s="211">
        <v>7.0511025059734694E-2</v>
      </c>
      <c r="F2905" s="211">
        <v>9.5976577433987742E-2</v>
      </c>
      <c r="G2905" s="211">
        <v>0.12245401400096395</v>
      </c>
      <c r="H2905" s="211">
        <v>0.10931280966840405</v>
      </c>
      <c r="I2905" s="211">
        <v>0.46879953657071066</v>
      </c>
      <c r="J2905" s="211">
        <v>0.43797789978734686</v>
      </c>
      <c r="K2905" s="211">
        <v>0.6393573370154102</v>
      </c>
      <c r="L2905" s="211">
        <v>0.27334680535676992</v>
      </c>
      <c r="M2905" s="211">
        <v>8.6708316709382199E-2</v>
      </c>
      <c r="N2905" s="211">
        <v>0.41531048628911743</v>
      </c>
      <c r="O2905" s="211">
        <v>0.76227139038747149</v>
      </c>
      <c r="P2905" s="211">
        <v>6.7506200236204419E-2</v>
      </c>
      <c r="Q2905" s="211">
        <v>4.2800215279085271E-2</v>
      </c>
      <c r="R2905" s="211">
        <v>0.39093982357194901</v>
      </c>
      <c r="S2905" s="211">
        <v>0.3798890582660025</v>
      </c>
      <c r="T2905" s="211">
        <v>0.55204631057452458</v>
      </c>
      <c r="U2905" s="211">
        <v>0.3615945248795856</v>
      </c>
      <c r="V2905" s="211">
        <v>0.12796828276701325</v>
      </c>
      <c r="W2905" s="211">
        <v>0.55223029957537428</v>
      </c>
      <c r="X2905" s="211">
        <v>0.30592415353513963</v>
      </c>
      <c r="Y2905" s="211">
        <v>0.63908145785072179</v>
      </c>
      <c r="Z2905" s="211">
        <v>0.14885006159958541</v>
      </c>
      <c r="AA2905" s="212">
        <v>0.1167249126692485</v>
      </c>
    </row>
    <row r="2906" spans="1:27" x14ac:dyDescent="0.35">
      <c r="A2906" s="210" t="s">
        <v>3582</v>
      </c>
      <c r="B2906" s="217">
        <v>173.80042935948308</v>
      </c>
      <c r="C2906" s="211">
        <v>7.4584242153218155E-2</v>
      </c>
      <c r="D2906" s="211">
        <v>0.12350005248012663</v>
      </c>
      <c r="E2906" s="211">
        <v>7.191268630298954E-2</v>
      </c>
      <c r="F2906" s="211">
        <v>0.1074630757254534</v>
      </c>
      <c r="G2906" s="211">
        <v>0.11767307516751878</v>
      </c>
      <c r="H2906" s="211">
        <v>0.12185462696847513</v>
      </c>
      <c r="I2906" s="211">
        <v>0.48077958042518443</v>
      </c>
      <c r="J2906" s="211">
        <v>0.4556543238163438</v>
      </c>
      <c r="K2906" s="211">
        <v>0.58278517972052102</v>
      </c>
      <c r="L2906" s="211">
        <v>0.28190704921455051</v>
      </c>
      <c r="M2906" s="211">
        <v>0.10897036822242528</v>
      </c>
      <c r="N2906" s="211">
        <v>0.4979738795064253</v>
      </c>
      <c r="O2906" s="211">
        <v>0.76283745601915665</v>
      </c>
      <c r="P2906" s="211">
        <v>6.8760623564184969E-2</v>
      </c>
      <c r="Q2906" s="211">
        <v>9.2780144800191464E-2</v>
      </c>
      <c r="R2906" s="211">
        <v>0.46239079278960804</v>
      </c>
      <c r="S2906" s="211">
        <v>0.30065865272156767</v>
      </c>
      <c r="T2906" s="211">
        <v>0.53538071598854042</v>
      </c>
      <c r="U2906" s="211">
        <v>0.38256811674403052</v>
      </c>
      <c r="V2906" s="211">
        <v>0.15803951554896481</v>
      </c>
      <c r="W2906" s="211">
        <v>0.51552163142295515</v>
      </c>
      <c r="X2906" s="211">
        <v>0.41780684545660879</v>
      </c>
      <c r="Y2906" s="211">
        <v>0.6753634211568269</v>
      </c>
      <c r="Z2906" s="211">
        <v>0.14708074689160855</v>
      </c>
      <c r="AA2906" s="212">
        <v>0.11600324988784887</v>
      </c>
    </row>
    <row r="2907" spans="1:27" x14ac:dyDescent="0.35">
      <c r="A2907" s="210" t="s">
        <v>3583</v>
      </c>
      <c r="B2907" s="217">
        <v>119.09524987718709</v>
      </c>
      <c r="C2907" s="211">
        <v>6.469644646981472E-2</v>
      </c>
      <c r="D2907" s="211">
        <v>0.12695160344037301</v>
      </c>
      <c r="E2907" s="211">
        <v>7.970487232343533E-2</v>
      </c>
      <c r="F2907" s="211">
        <v>0.11337138948071324</v>
      </c>
      <c r="G2907" s="211">
        <v>0.11829517997543039</v>
      </c>
      <c r="H2907" s="211">
        <v>0.10916194081195096</v>
      </c>
      <c r="I2907" s="211">
        <v>0.5304580772211277</v>
      </c>
      <c r="J2907" s="211">
        <v>0.44840167519657326</v>
      </c>
      <c r="K2907" s="211">
        <v>0.59256403571472438</v>
      </c>
      <c r="L2907" s="211">
        <v>0.27589262118274027</v>
      </c>
      <c r="M2907" s="211">
        <v>7.9538440301485658E-2</v>
      </c>
      <c r="N2907" s="211">
        <v>0.50325825952780168</v>
      </c>
      <c r="O2907" s="211">
        <v>0.62774515170017198</v>
      </c>
      <c r="P2907" s="211">
        <v>7.1557086843959089E-2</v>
      </c>
      <c r="Q2907" s="211">
        <v>5.0300389301091819E-2</v>
      </c>
      <c r="R2907" s="211">
        <v>0.40635864599776006</v>
      </c>
      <c r="S2907" s="211">
        <v>0.32563215300412302</v>
      </c>
      <c r="T2907" s="211">
        <v>0.58956994085827163</v>
      </c>
      <c r="U2907" s="211">
        <v>0.37032812018035843</v>
      </c>
      <c r="V2907" s="211">
        <v>6.3999147999458911E-2</v>
      </c>
      <c r="W2907" s="211">
        <v>0.55303306205467373</v>
      </c>
      <c r="X2907" s="211">
        <v>0.41576211535046809</v>
      </c>
      <c r="Y2907" s="211">
        <v>0.67430904191699181</v>
      </c>
      <c r="Z2907" s="211">
        <v>0.14958393470721404</v>
      </c>
      <c r="AA2907" s="212">
        <v>0.12037427778271924</v>
      </c>
    </row>
    <row r="2908" spans="1:27" x14ac:dyDescent="0.35">
      <c r="A2908" s="210" t="s">
        <v>3584</v>
      </c>
      <c r="B2908" s="217">
        <v>159.06161497669044</v>
      </c>
      <c r="C2908" s="211">
        <v>5.4796117981102191E-2</v>
      </c>
      <c r="D2908" s="211">
        <v>0.11923852840276324</v>
      </c>
      <c r="E2908" s="211">
        <v>7.4958266478448041E-2</v>
      </c>
      <c r="F2908" s="211">
        <v>8.7209728353674465E-2</v>
      </c>
      <c r="G2908" s="211">
        <v>0.12175645381081311</v>
      </c>
      <c r="H2908" s="211">
        <v>0.12371858174993297</v>
      </c>
      <c r="I2908" s="211">
        <v>0.52214861588437056</v>
      </c>
      <c r="J2908" s="211">
        <v>0.42551004356253175</v>
      </c>
      <c r="K2908" s="211">
        <v>0.60040295629112728</v>
      </c>
      <c r="L2908" s="211">
        <v>0.27749457305327435</v>
      </c>
      <c r="M2908" s="211">
        <v>9.0215327563607089E-2</v>
      </c>
      <c r="N2908" s="211">
        <v>0.44860546774002219</v>
      </c>
      <c r="O2908" s="211">
        <v>0.60273648372726063</v>
      </c>
      <c r="P2908" s="211">
        <v>6.6280898247007128E-2</v>
      </c>
      <c r="Q2908" s="211">
        <v>7.0101438574650676E-2</v>
      </c>
      <c r="R2908" s="211">
        <v>0.46096131221143138</v>
      </c>
      <c r="S2908" s="211">
        <v>0.34409988764360422</v>
      </c>
      <c r="T2908" s="211">
        <v>0.58150647199233263</v>
      </c>
      <c r="U2908" s="211">
        <v>0.49953947775689811</v>
      </c>
      <c r="V2908" s="211">
        <v>0.15206209650572031</v>
      </c>
      <c r="W2908" s="211">
        <v>0.5446707294201204</v>
      </c>
      <c r="X2908" s="211">
        <v>0.33338653010172686</v>
      </c>
      <c r="Y2908" s="211">
        <v>0.73060036982335697</v>
      </c>
      <c r="Z2908" s="211">
        <v>0.14447652331652663</v>
      </c>
      <c r="AA2908" s="212">
        <v>0.12370963147012633</v>
      </c>
    </row>
    <row r="2909" spans="1:27" x14ac:dyDescent="0.35">
      <c r="A2909" s="210" t="s">
        <v>3585</v>
      </c>
      <c r="B2909" s="217">
        <v>128.71400679973971</v>
      </c>
      <c r="C2909" s="211">
        <v>5.8353281084250676E-2</v>
      </c>
      <c r="D2909" s="211">
        <v>0.12863294359479308</v>
      </c>
      <c r="E2909" s="211">
        <v>8.0831567881498242E-2</v>
      </c>
      <c r="F2909" s="211">
        <v>0.10511065932869423</v>
      </c>
      <c r="G2909" s="211">
        <v>0.12394553330940815</v>
      </c>
      <c r="H2909" s="211">
        <v>0.12067997091226464</v>
      </c>
      <c r="I2909" s="211">
        <v>0.45329542433225667</v>
      </c>
      <c r="J2909" s="211">
        <v>0.48364047330208959</v>
      </c>
      <c r="K2909" s="211">
        <v>0.55644136197667515</v>
      </c>
      <c r="L2909" s="211">
        <v>0.27628888444435634</v>
      </c>
      <c r="M2909" s="211">
        <v>9.2086231091199483E-2</v>
      </c>
      <c r="N2909" s="211">
        <v>0.4905972809694692</v>
      </c>
      <c r="O2909" s="211">
        <v>0.67565493189507186</v>
      </c>
      <c r="P2909" s="211">
        <v>6.7326537511195703E-2</v>
      </c>
      <c r="Q2909" s="211">
        <v>5.9509800766223878E-2</v>
      </c>
      <c r="R2909" s="211">
        <v>0.45177041095208337</v>
      </c>
      <c r="S2909" s="211">
        <v>0.3076333602165191</v>
      </c>
      <c r="T2909" s="211">
        <v>0.62625478561004033</v>
      </c>
      <c r="U2909" s="211">
        <v>0.3207431410851001</v>
      </c>
      <c r="V2909" s="211">
        <v>0.11459934322410464</v>
      </c>
      <c r="W2909" s="211">
        <v>0.54857642083800517</v>
      </c>
      <c r="X2909" s="211">
        <v>0.34861857703947063</v>
      </c>
      <c r="Y2909" s="211">
        <v>0.64475514195293115</v>
      </c>
      <c r="Z2909" s="211">
        <v>0.14231343786541678</v>
      </c>
      <c r="AA2909" s="212">
        <v>0.12166437105097412</v>
      </c>
    </row>
    <row r="2910" spans="1:27" x14ac:dyDescent="0.35">
      <c r="A2910" s="210" t="s">
        <v>3586</v>
      </c>
      <c r="B2910" s="217">
        <v>166.32822764071332</v>
      </c>
      <c r="C2910" s="211">
        <v>4.9938099772621564E-2</v>
      </c>
      <c r="D2910" s="211">
        <v>0.12663606640387426</v>
      </c>
      <c r="E2910" s="211">
        <v>8.0495556807003904E-2</v>
      </c>
      <c r="F2910" s="211">
        <v>9.7613008657097461E-2</v>
      </c>
      <c r="G2910" s="211">
        <v>0.12359022512994727</v>
      </c>
      <c r="H2910" s="211">
        <v>0.11285633350100532</v>
      </c>
      <c r="I2910" s="211">
        <v>0.51343106779034864</v>
      </c>
      <c r="J2910" s="211">
        <v>0.44769109840745047</v>
      </c>
      <c r="K2910" s="211">
        <v>0.56091321501862501</v>
      </c>
      <c r="L2910" s="211">
        <v>0.26939345159261463</v>
      </c>
      <c r="M2910" s="211">
        <v>0.10851228348816835</v>
      </c>
      <c r="N2910" s="211">
        <v>0.36930037981968128</v>
      </c>
      <c r="O2910" s="211">
        <v>0.71839524182709458</v>
      </c>
      <c r="P2910" s="211">
        <v>7.2161703156746262E-2</v>
      </c>
      <c r="Q2910" s="211">
        <v>0.12990084833747564</v>
      </c>
      <c r="R2910" s="211">
        <v>0.43725366011390238</v>
      </c>
      <c r="S2910" s="211">
        <v>0.31564921559045178</v>
      </c>
      <c r="T2910" s="211">
        <v>0.57690950364064864</v>
      </c>
      <c r="U2910" s="211">
        <v>0.51910690212085231</v>
      </c>
      <c r="V2910" s="211">
        <v>0.10980615097667662</v>
      </c>
      <c r="W2910" s="211">
        <v>0.61748322987683069</v>
      </c>
      <c r="X2910" s="211">
        <v>0.32476154285484582</v>
      </c>
      <c r="Y2910" s="211">
        <v>0.69606575585386166</v>
      </c>
      <c r="Z2910" s="211">
        <v>0.14984118003651972</v>
      </c>
      <c r="AA2910" s="212">
        <v>0.12080236675127579</v>
      </c>
    </row>
    <row r="2911" spans="1:27" x14ac:dyDescent="0.35">
      <c r="A2911" s="210" t="s">
        <v>3587</v>
      </c>
      <c r="B2911" s="217">
        <v>127.33452133219841</v>
      </c>
      <c r="C2911" s="211">
        <v>7.5029132815853411E-2</v>
      </c>
      <c r="D2911" s="211">
        <v>0.12910334226267944</v>
      </c>
      <c r="E2911" s="211">
        <v>8.0849885099882071E-2</v>
      </c>
      <c r="F2911" s="211">
        <v>9.2708792651442801E-2</v>
      </c>
      <c r="G2911" s="211">
        <v>0.12417273541835855</v>
      </c>
      <c r="H2911" s="211">
        <v>0.10934414019388172</v>
      </c>
      <c r="I2911" s="211">
        <v>0.48706548235879954</v>
      </c>
      <c r="J2911" s="211">
        <v>0.45058908747082632</v>
      </c>
      <c r="K2911" s="211">
        <v>0.5592975935184884</v>
      </c>
      <c r="L2911" s="211">
        <v>0.27943054265404227</v>
      </c>
      <c r="M2911" s="211">
        <v>0.10705245681303263</v>
      </c>
      <c r="N2911" s="211">
        <v>0.40366050238621964</v>
      </c>
      <c r="O2911" s="211">
        <v>0.69571047970140487</v>
      </c>
      <c r="P2911" s="211">
        <v>7.1536769159066399E-2</v>
      </c>
      <c r="Q2911" s="211">
        <v>9.90428341492018E-2</v>
      </c>
      <c r="R2911" s="211">
        <v>0.45363199090011008</v>
      </c>
      <c r="S2911" s="211">
        <v>0.33049983418990836</v>
      </c>
      <c r="T2911" s="211">
        <v>0.526465995461874</v>
      </c>
      <c r="U2911" s="211">
        <v>0.52217778202287168</v>
      </c>
      <c r="V2911" s="211">
        <v>5.1165293259285469E-2</v>
      </c>
      <c r="W2911" s="211">
        <v>0.57397728756127764</v>
      </c>
      <c r="X2911" s="211">
        <v>0.32119717840023004</v>
      </c>
      <c r="Y2911" s="211">
        <v>0.63202563090082786</v>
      </c>
      <c r="Z2911" s="211">
        <v>0.14859613448535242</v>
      </c>
      <c r="AA2911" s="212">
        <v>0.11909082413169514</v>
      </c>
    </row>
    <row r="2912" spans="1:27" x14ac:dyDescent="0.35">
      <c r="A2912" s="210" t="s">
        <v>3588</v>
      </c>
      <c r="B2912" s="217">
        <v>133.29951410634595</v>
      </c>
      <c r="C2912" s="211">
        <v>5.7384973142021158E-2</v>
      </c>
      <c r="D2912" s="211">
        <v>0.12453028949511719</v>
      </c>
      <c r="E2912" s="211">
        <v>7.6226400654904367E-2</v>
      </c>
      <c r="F2912" s="211">
        <v>7.6206153158703688E-2</v>
      </c>
      <c r="G2912" s="211">
        <v>0.12281899805778031</v>
      </c>
      <c r="H2912" s="211">
        <v>0.11886901907296164</v>
      </c>
      <c r="I2912" s="211">
        <v>0.45326866957506445</v>
      </c>
      <c r="J2912" s="211">
        <v>0.42174008564627935</v>
      </c>
      <c r="K2912" s="211">
        <v>0.64195901906334907</v>
      </c>
      <c r="L2912" s="211">
        <v>0.28146493887584545</v>
      </c>
      <c r="M2912" s="211">
        <v>0.10897763111128997</v>
      </c>
      <c r="N2912" s="211">
        <v>0.40174526522309628</v>
      </c>
      <c r="O2912" s="211">
        <v>0.74991575447371872</v>
      </c>
      <c r="P2912" s="211">
        <v>6.1659216789337591E-2</v>
      </c>
      <c r="Q2912" s="211">
        <v>7.9088896940854789E-2</v>
      </c>
      <c r="R2912" s="211">
        <v>0.47508071391017342</v>
      </c>
      <c r="S2912" s="211">
        <v>0.28080734602745827</v>
      </c>
      <c r="T2912" s="211">
        <v>0.46977118572587062</v>
      </c>
      <c r="U2912" s="211">
        <v>0.35165665004798352</v>
      </c>
      <c r="V2912" s="211">
        <v>0.10354560507755901</v>
      </c>
      <c r="W2912" s="211">
        <v>0.5326020981966535</v>
      </c>
      <c r="X2912" s="211">
        <v>0.34489562401193186</v>
      </c>
      <c r="Y2912" s="211">
        <v>0.74364196636351276</v>
      </c>
      <c r="Z2912" s="211">
        <v>0.14813725459834926</v>
      </c>
      <c r="AA2912" s="212">
        <v>0.11833977954044454</v>
      </c>
    </row>
    <row r="2913" spans="1:27" x14ac:dyDescent="0.35">
      <c r="A2913" s="210" t="s">
        <v>3589</v>
      </c>
      <c r="B2913" s="217">
        <v>127.00600403011617</v>
      </c>
      <c r="C2913" s="211">
        <v>6.2307269354505215E-2</v>
      </c>
      <c r="D2913" s="211">
        <v>0.12340265960599398</v>
      </c>
      <c r="E2913" s="211">
        <v>8.1014507526978266E-2</v>
      </c>
      <c r="F2913" s="211">
        <v>7.6645438863401694E-2</v>
      </c>
      <c r="G2913" s="211">
        <v>0.11983659985266239</v>
      </c>
      <c r="H2913" s="211">
        <v>0.11972422313176309</v>
      </c>
      <c r="I2913" s="211">
        <v>0.42301663798521849</v>
      </c>
      <c r="J2913" s="211">
        <v>0.42997343699973495</v>
      </c>
      <c r="K2913" s="211">
        <v>0.58521588882616615</v>
      </c>
      <c r="L2913" s="211">
        <v>0.28167224668757573</v>
      </c>
      <c r="M2913" s="211">
        <v>0.1203112090652977</v>
      </c>
      <c r="N2913" s="211">
        <v>0.50232694579625736</v>
      </c>
      <c r="O2913" s="211">
        <v>0.55130554444717195</v>
      </c>
      <c r="P2913" s="211">
        <v>6.6765476535460846E-2</v>
      </c>
      <c r="Q2913" s="211">
        <v>5.7321692881623532E-2</v>
      </c>
      <c r="R2913" s="211">
        <v>0.39079892536486005</v>
      </c>
      <c r="S2913" s="211">
        <v>0.31851771286879094</v>
      </c>
      <c r="T2913" s="211">
        <v>0.4938689114847169</v>
      </c>
      <c r="U2913" s="211">
        <v>0.39290432500606232</v>
      </c>
      <c r="V2913" s="211">
        <v>9.1785118850490094E-2</v>
      </c>
      <c r="W2913" s="211">
        <v>0.60476518454563444</v>
      </c>
      <c r="X2913" s="211">
        <v>0.30719975956399204</v>
      </c>
      <c r="Y2913" s="211">
        <v>0.58137171566373891</v>
      </c>
      <c r="Z2913" s="211">
        <v>0.14982620246617614</v>
      </c>
      <c r="AA2913" s="212">
        <v>0.11981172141213429</v>
      </c>
    </row>
    <row r="2914" spans="1:27" x14ac:dyDescent="0.35">
      <c r="A2914" s="210" t="s">
        <v>3590</v>
      </c>
      <c r="B2914" s="217">
        <v>125.35349799371672</v>
      </c>
      <c r="C2914" s="211">
        <v>5.8641321350548489E-2</v>
      </c>
      <c r="D2914" s="211">
        <v>0.12034059308783508</v>
      </c>
      <c r="E2914" s="211">
        <v>7.8664376046956072E-2</v>
      </c>
      <c r="F2914" s="211">
        <v>0.10245854149978467</v>
      </c>
      <c r="G2914" s="211">
        <v>0.11683194460152413</v>
      </c>
      <c r="H2914" s="211">
        <v>0.11713651788626472</v>
      </c>
      <c r="I2914" s="211">
        <v>0.48745203057208081</v>
      </c>
      <c r="J2914" s="211">
        <v>0.41034817871588203</v>
      </c>
      <c r="K2914" s="211">
        <v>0.6344303948783987</v>
      </c>
      <c r="L2914" s="211">
        <v>0.2773559793154895</v>
      </c>
      <c r="M2914" s="211">
        <v>9.6746199737160032E-2</v>
      </c>
      <c r="N2914" s="211">
        <v>0.40965402413600133</v>
      </c>
      <c r="O2914" s="211">
        <v>0.75112797946037446</v>
      </c>
      <c r="P2914" s="211">
        <v>6.4409561694911757E-2</v>
      </c>
      <c r="Q2914" s="211">
        <v>4.7529840032627918E-2</v>
      </c>
      <c r="R2914" s="211">
        <v>0.46787895724490114</v>
      </c>
      <c r="S2914" s="211">
        <v>0.31901407652879832</v>
      </c>
      <c r="T2914" s="211">
        <v>0.61009045775917925</v>
      </c>
      <c r="U2914" s="211">
        <v>0.4454390852619447</v>
      </c>
      <c r="V2914" s="211">
        <v>7.2843434216059377E-2</v>
      </c>
      <c r="W2914" s="211">
        <v>0.60623970090227308</v>
      </c>
      <c r="X2914" s="211">
        <v>0.25623762084753926</v>
      </c>
      <c r="Y2914" s="211">
        <v>0.78417036650263272</v>
      </c>
      <c r="Z2914" s="211">
        <v>0.1499346354668579</v>
      </c>
      <c r="AA2914" s="212">
        <v>0.12511048583888101</v>
      </c>
    </row>
    <row r="2915" spans="1:27" x14ac:dyDescent="0.35">
      <c r="A2915" s="210" t="s">
        <v>3591</v>
      </c>
      <c r="B2915" s="217">
        <v>123.40960347956832</v>
      </c>
      <c r="C2915" s="211">
        <v>7.3866675640158572E-2</v>
      </c>
      <c r="D2915" s="211">
        <v>0.12756767938340341</v>
      </c>
      <c r="E2915" s="211">
        <v>8.2801427181691034E-2</v>
      </c>
      <c r="F2915" s="211">
        <v>0.10079915764512895</v>
      </c>
      <c r="G2915" s="211">
        <v>0.1140691473678134</v>
      </c>
      <c r="H2915" s="211">
        <v>0.12205251137686288</v>
      </c>
      <c r="I2915" s="211">
        <v>0.53591764130083563</v>
      </c>
      <c r="J2915" s="211">
        <v>0.45088623539605943</v>
      </c>
      <c r="K2915" s="211">
        <v>0.55943881413739271</v>
      </c>
      <c r="L2915" s="211">
        <v>0.26714136666782545</v>
      </c>
      <c r="M2915" s="211">
        <v>0.10316899702255866</v>
      </c>
      <c r="N2915" s="211">
        <v>0.41116974624529534</v>
      </c>
      <c r="O2915" s="211">
        <v>0.72184985440858696</v>
      </c>
      <c r="P2915" s="211">
        <v>6.9305541908849702E-2</v>
      </c>
      <c r="Q2915" s="211">
        <v>0.11721870781968377</v>
      </c>
      <c r="R2915" s="211">
        <v>0.45992500653779811</v>
      </c>
      <c r="S2915" s="211">
        <v>0.32198388754688689</v>
      </c>
      <c r="T2915" s="211">
        <v>0.54200014465201685</v>
      </c>
      <c r="U2915" s="211">
        <v>0.54815358581145879</v>
      </c>
      <c r="V2915" s="211">
        <v>5.46965342460028E-2</v>
      </c>
      <c r="W2915" s="211">
        <v>0.50486542640067111</v>
      </c>
      <c r="X2915" s="211">
        <v>0.27961590423266158</v>
      </c>
      <c r="Y2915" s="211">
        <v>0.56439540649869691</v>
      </c>
      <c r="Z2915" s="211">
        <v>0.14264025375467942</v>
      </c>
      <c r="AA2915" s="212">
        <v>0.12135383637177184</v>
      </c>
    </row>
    <row r="2916" spans="1:27" x14ac:dyDescent="0.35">
      <c r="A2916" s="210" t="s">
        <v>3592</v>
      </c>
      <c r="B2916" s="217">
        <v>127.30444690081367</v>
      </c>
      <c r="C2916" s="211">
        <v>6.4299307267346187E-2</v>
      </c>
      <c r="D2916" s="211">
        <v>0.12067900714358937</v>
      </c>
      <c r="E2916" s="211">
        <v>8.6788830620202678E-2</v>
      </c>
      <c r="F2916" s="211">
        <v>9.8095012122808675E-2</v>
      </c>
      <c r="G2916" s="211">
        <v>0.12147494823857834</v>
      </c>
      <c r="H2916" s="211">
        <v>0.12107489769935323</v>
      </c>
      <c r="I2916" s="211">
        <v>0.47177062940565145</v>
      </c>
      <c r="J2916" s="211">
        <v>0.43301903609284398</v>
      </c>
      <c r="K2916" s="211">
        <v>0.62410857466330261</v>
      </c>
      <c r="L2916" s="211">
        <v>0.27811316604499231</v>
      </c>
      <c r="M2916" s="211">
        <v>9.0814897047767518E-2</v>
      </c>
      <c r="N2916" s="211">
        <v>0.47436879605206006</v>
      </c>
      <c r="O2916" s="211">
        <v>0.65207626129378449</v>
      </c>
      <c r="P2916" s="211">
        <v>7.1838655561698203E-2</v>
      </c>
      <c r="Q2916" s="211">
        <v>7.5500563434469412E-2</v>
      </c>
      <c r="R2916" s="211">
        <v>0.44201578893772286</v>
      </c>
      <c r="S2916" s="211">
        <v>0.30035708249170229</v>
      </c>
      <c r="T2916" s="211">
        <v>0.63011094664771905</v>
      </c>
      <c r="U2916" s="211">
        <v>0.39346849293485398</v>
      </c>
      <c r="V2916" s="211">
        <v>6.9513747010397531E-2</v>
      </c>
      <c r="W2916" s="211">
        <v>0.5443689237617837</v>
      </c>
      <c r="X2916" s="211">
        <v>0.3443681415800196</v>
      </c>
      <c r="Y2916" s="211">
        <v>0.73779827801455566</v>
      </c>
      <c r="Z2916" s="211">
        <v>0.14732761707326875</v>
      </c>
      <c r="AA2916" s="212">
        <v>0.12648570432431908</v>
      </c>
    </row>
    <row r="2917" spans="1:27" x14ac:dyDescent="0.35">
      <c r="A2917" s="210" t="s">
        <v>3593</v>
      </c>
      <c r="B2917" s="217">
        <v>127.47274635770374</v>
      </c>
      <c r="C2917" s="211">
        <v>7.0604750423738316E-2</v>
      </c>
      <c r="D2917" s="211">
        <v>0.12188793980827561</v>
      </c>
      <c r="E2917" s="211">
        <v>7.7430858756593113E-2</v>
      </c>
      <c r="F2917" s="211">
        <v>0.10171311812368859</v>
      </c>
      <c r="G2917" s="211">
        <v>0.12156894379184163</v>
      </c>
      <c r="H2917" s="211">
        <v>0.12141588570605844</v>
      </c>
      <c r="I2917" s="211">
        <v>0.44216168194762673</v>
      </c>
      <c r="J2917" s="211">
        <v>0.42916909127461661</v>
      </c>
      <c r="K2917" s="211">
        <v>0.57320798403522888</v>
      </c>
      <c r="L2917" s="211">
        <v>0.27444722196851651</v>
      </c>
      <c r="M2917" s="211">
        <v>0.10606880237490134</v>
      </c>
      <c r="N2917" s="211">
        <v>0.4260490709031024</v>
      </c>
      <c r="O2917" s="211">
        <v>0.74008866857604505</v>
      </c>
      <c r="P2917" s="211">
        <v>6.8407025548967021E-2</v>
      </c>
      <c r="Q2917" s="211">
        <v>6.0362100356253209E-2</v>
      </c>
      <c r="R2917" s="211">
        <v>0.44027295793635307</v>
      </c>
      <c r="S2917" s="211">
        <v>0.37147375134015748</v>
      </c>
      <c r="T2917" s="211">
        <v>0.57329781702926019</v>
      </c>
      <c r="U2917" s="211">
        <v>0.3844497376581556</v>
      </c>
      <c r="V2917" s="211">
        <v>0.10002749002506821</v>
      </c>
      <c r="W2917" s="211">
        <v>0.58597101965420473</v>
      </c>
      <c r="X2917" s="211">
        <v>0.37363723722383463</v>
      </c>
      <c r="Y2917" s="211">
        <v>0.63251961329421835</v>
      </c>
      <c r="Z2917" s="211">
        <v>0.14598386435878069</v>
      </c>
      <c r="AA2917" s="212">
        <v>0.12558091280988948</v>
      </c>
    </row>
    <row r="2918" spans="1:27" x14ac:dyDescent="0.35">
      <c r="A2918" s="210" t="s">
        <v>3594</v>
      </c>
      <c r="B2918" s="217">
        <v>142.15132680501648</v>
      </c>
      <c r="C2918" s="211">
        <v>5.3138599446514813E-2</v>
      </c>
      <c r="D2918" s="211">
        <v>0.12620447553396491</v>
      </c>
      <c r="E2918" s="211">
        <v>7.0111787498047334E-2</v>
      </c>
      <c r="F2918" s="211">
        <v>0.10412519487035791</v>
      </c>
      <c r="G2918" s="211">
        <v>0.11911382834796026</v>
      </c>
      <c r="H2918" s="211">
        <v>0.11991070086502809</v>
      </c>
      <c r="I2918" s="211">
        <v>0.49615496761202915</v>
      </c>
      <c r="J2918" s="211">
        <v>0.42108104300706523</v>
      </c>
      <c r="K2918" s="211">
        <v>0.64625509962147443</v>
      </c>
      <c r="L2918" s="211">
        <v>0.27558655200893523</v>
      </c>
      <c r="M2918" s="211">
        <v>0.11268893667720213</v>
      </c>
      <c r="N2918" s="211">
        <v>0.38763460270592176</v>
      </c>
      <c r="O2918" s="211">
        <v>0.75297113871985655</v>
      </c>
      <c r="P2918" s="211">
        <v>6.7922091705434479E-2</v>
      </c>
      <c r="Q2918" s="211">
        <v>7.7907067813965378E-2</v>
      </c>
      <c r="R2918" s="211">
        <v>0.44461389382298994</v>
      </c>
      <c r="S2918" s="211">
        <v>0.34320075209063822</v>
      </c>
      <c r="T2918" s="211">
        <v>0.52873407038762976</v>
      </c>
      <c r="U2918" s="211">
        <v>0.39839987415700601</v>
      </c>
      <c r="V2918" s="211">
        <v>0.13480539728947499</v>
      </c>
      <c r="W2918" s="211">
        <v>0.55069758712563244</v>
      </c>
      <c r="X2918" s="211">
        <v>0.31909548198533466</v>
      </c>
      <c r="Y2918" s="211">
        <v>0.54759501284224488</v>
      </c>
      <c r="Z2918" s="211">
        <v>0.14422386254940592</v>
      </c>
      <c r="AA2918" s="212">
        <v>0.12222258954743077</v>
      </c>
    </row>
    <row r="2919" spans="1:27" x14ac:dyDescent="0.35">
      <c r="A2919" s="210" t="s">
        <v>3595</v>
      </c>
      <c r="B2919" s="217">
        <v>152.66919277958152</v>
      </c>
      <c r="C2919" s="211">
        <v>6.222346588600576E-2</v>
      </c>
      <c r="D2919" s="211">
        <v>0.12491338831119966</v>
      </c>
      <c r="E2919" s="211">
        <v>8.4740752046852871E-2</v>
      </c>
      <c r="F2919" s="211">
        <v>9.5831946916643929E-2</v>
      </c>
      <c r="G2919" s="211">
        <v>0.11621211341106001</v>
      </c>
      <c r="H2919" s="211">
        <v>0.11763398232387674</v>
      </c>
      <c r="I2919" s="211">
        <v>0.51091885948583549</v>
      </c>
      <c r="J2919" s="211">
        <v>0.42553915364478834</v>
      </c>
      <c r="K2919" s="211">
        <v>0.63024616015491275</v>
      </c>
      <c r="L2919" s="211">
        <v>0.27300278218421825</v>
      </c>
      <c r="M2919" s="211">
        <v>0.10156522725122444</v>
      </c>
      <c r="N2919" s="211">
        <v>0.36942135806092274</v>
      </c>
      <c r="O2919" s="211">
        <v>0.71860897481630348</v>
      </c>
      <c r="P2919" s="211">
        <v>7.0271898929523999E-2</v>
      </c>
      <c r="Q2919" s="211">
        <v>0.10189409841989748</v>
      </c>
      <c r="R2919" s="211">
        <v>0.37924369218525267</v>
      </c>
      <c r="S2919" s="211">
        <v>0.2799696838955395</v>
      </c>
      <c r="T2919" s="211">
        <v>0.56077366542962959</v>
      </c>
      <c r="U2919" s="211">
        <v>0.44744853732376266</v>
      </c>
      <c r="V2919" s="211">
        <v>0.1057429084578405</v>
      </c>
      <c r="W2919" s="211">
        <v>0.48968148286916324</v>
      </c>
      <c r="X2919" s="211">
        <v>0.26693565986473888</v>
      </c>
      <c r="Y2919" s="211">
        <v>0.65617920207109193</v>
      </c>
      <c r="Z2919" s="211">
        <v>0.14285332184582086</v>
      </c>
      <c r="AA2919" s="212">
        <v>0.11811755918375866</v>
      </c>
    </row>
    <row r="2920" spans="1:27" x14ac:dyDescent="0.35">
      <c r="A2920" s="210" t="s">
        <v>3596</v>
      </c>
      <c r="B2920" s="217">
        <v>151.27987290262311</v>
      </c>
      <c r="C2920" s="211">
        <v>5.5810745830841564E-2</v>
      </c>
      <c r="D2920" s="211">
        <v>0.11591538594156625</v>
      </c>
      <c r="E2920" s="211">
        <v>8.5086014775198351E-2</v>
      </c>
      <c r="F2920" s="211">
        <v>9.0398647234911617E-2</v>
      </c>
      <c r="G2920" s="211">
        <v>0.12206447224901798</v>
      </c>
      <c r="H2920" s="211">
        <v>0.10148862506249484</v>
      </c>
      <c r="I2920" s="211">
        <v>0.48748965346683937</v>
      </c>
      <c r="J2920" s="211">
        <v>0.45995577491141187</v>
      </c>
      <c r="K2920" s="211">
        <v>0.54948605459937327</v>
      </c>
      <c r="L2920" s="211">
        <v>0.27818115332820692</v>
      </c>
      <c r="M2920" s="211">
        <v>9.9040359232520567E-2</v>
      </c>
      <c r="N2920" s="211">
        <v>0.41568402937485316</v>
      </c>
      <c r="O2920" s="211">
        <v>0.64759016731878472</v>
      </c>
      <c r="P2920" s="211">
        <v>7.3569056099247965E-2</v>
      </c>
      <c r="Q2920" s="211">
        <v>0.12329680432407478</v>
      </c>
      <c r="R2920" s="211">
        <v>0.43549103056417682</v>
      </c>
      <c r="S2920" s="211">
        <v>0.29684420786057941</v>
      </c>
      <c r="T2920" s="211">
        <v>0.48424236437886414</v>
      </c>
      <c r="U2920" s="211">
        <v>0.38189863228547793</v>
      </c>
      <c r="V2920" s="211">
        <v>0.12399984547241899</v>
      </c>
      <c r="W2920" s="211">
        <v>0.60214066158421131</v>
      </c>
      <c r="X2920" s="211">
        <v>0.29803329833143066</v>
      </c>
      <c r="Y2920" s="211">
        <v>0.76239435338879591</v>
      </c>
      <c r="Z2920" s="211">
        <v>0.14914691308605246</v>
      </c>
      <c r="AA2920" s="212">
        <v>0.12128058549799794</v>
      </c>
    </row>
    <row r="2921" spans="1:27" x14ac:dyDescent="0.35">
      <c r="A2921" s="210" t="s">
        <v>3597</v>
      </c>
      <c r="B2921" s="217">
        <v>125.79276185108725</v>
      </c>
      <c r="C2921" s="211">
        <v>6.4091219030750435E-2</v>
      </c>
      <c r="D2921" s="211">
        <v>0.12188040146604921</v>
      </c>
      <c r="E2921" s="211">
        <v>6.8123071702136648E-2</v>
      </c>
      <c r="F2921" s="211">
        <v>9.5240284457410382E-2</v>
      </c>
      <c r="G2921" s="211">
        <v>0.12094576110497315</v>
      </c>
      <c r="H2921" s="211">
        <v>0.11708354227457425</v>
      </c>
      <c r="I2921" s="211">
        <v>0.51043469602379632</v>
      </c>
      <c r="J2921" s="211">
        <v>0.39786952376706813</v>
      </c>
      <c r="K2921" s="211">
        <v>0.61975680030895464</v>
      </c>
      <c r="L2921" s="211">
        <v>0.27452821325494187</v>
      </c>
      <c r="M2921" s="211">
        <v>0.11134460739464316</v>
      </c>
      <c r="N2921" s="211">
        <v>0.39256677352295444</v>
      </c>
      <c r="O2921" s="211">
        <v>0.69092904659854637</v>
      </c>
      <c r="P2921" s="211">
        <v>6.3764428774147397E-2</v>
      </c>
      <c r="Q2921" s="211">
        <v>6.6060686262347443E-2</v>
      </c>
      <c r="R2921" s="211">
        <v>0.44362014641130693</v>
      </c>
      <c r="S2921" s="211">
        <v>0.275489392740425</v>
      </c>
      <c r="T2921" s="211">
        <v>0.59743221127453716</v>
      </c>
      <c r="U2921" s="211">
        <v>0.39884400239886836</v>
      </c>
      <c r="V2921" s="211">
        <v>7.7644507773102819E-2</v>
      </c>
      <c r="W2921" s="211">
        <v>0.54433786143208829</v>
      </c>
      <c r="X2921" s="211">
        <v>0.34271471047299401</v>
      </c>
      <c r="Y2921" s="211">
        <v>0.72764071889670157</v>
      </c>
      <c r="Z2921" s="211">
        <v>0.14519722857991532</v>
      </c>
      <c r="AA2921" s="212">
        <v>0.11850828241804559</v>
      </c>
    </row>
    <row r="2922" spans="1:27" x14ac:dyDescent="0.35">
      <c r="A2922" s="210" t="s">
        <v>3598</v>
      </c>
      <c r="B2922" s="217">
        <v>131.51615083308468</v>
      </c>
      <c r="C2922" s="211">
        <v>6.8194437867891755E-2</v>
      </c>
      <c r="D2922" s="211">
        <v>0.12996640234279211</v>
      </c>
      <c r="E2922" s="211">
        <v>7.1735105511527716E-2</v>
      </c>
      <c r="F2922" s="211">
        <v>7.531412896651242E-2</v>
      </c>
      <c r="G2922" s="211">
        <v>0.12258407593160037</v>
      </c>
      <c r="H2922" s="211">
        <v>0.12687516715463937</v>
      </c>
      <c r="I2922" s="211">
        <v>0.51804980090960784</v>
      </c>
      <c r="J2922" s="211">
        <v>0.47464714391807039</v>
      </c>
      <c r="K2922" s="211">
        <v>0.64845071375396068</v>
      </c>
      <c r="L2922" s="211">
        <v>0.27534330458725498</v>
      </c>
      <c r="M2922" s="211">
        <v>0.10551368149082468</v>
      </c>
      <c r="N2922" s="211">
        <v>0.4476019718864428</v>
      </c>
      <c r="O2922" s="211">
        <v>0.70234099686013596</v>
      </c>
      <c r="P2922" s="211">
        <v>6.0471546658267768E-2</v>
      </c>
      <c r="Q2922" s="211">
        <v>0.10648690072203493</v>
      </c>
      <c r="R2922" s="211">
        <v>0.45644395486765199</v>
      </c>
      <c r="S2922" s="211">
        <v>0.36413832518815165</v>
      </c>
      <c r="T2922" s="211">
        <v>0.49793298250425438</v>
      </c>
      <c r="U2922" s="211">
        <v>0.38856812987601358</v>
      </c>
      <c r="V2922" s="211">
        <v>0.10411739822497902</v>
      </c>
      <c r="W2922" s="211">
        <v>0.48593454076098769</v>
      </c>
      <c r="X2922" s="211">
        <v>0.31248351680221986</v>
      </c>
      <c r="Y2922" s="211">
        <v>0.62585042209353559</v>
      </c>
      <c r="Z2922" s="211">
        <v>0.14876153092484592</v>
      </c>
      <c r="AA2922" s="212">
        <v>0.11820523703162011</v>
      </c>
    </row>
    <row r="2923" spans="1:27" x14ac:dyDescent="0.35">
      <c r="A2923" s="210" t="s">
        <v>3599</v>
      </c>
      <c r="B2923" s="217">
        <v>157.82537860112947</v>
      </c>
      <c r="C2923" s="211">
        <v>4.970530303355955E-2</v>
      </c>
      <c r="D2923" s="211">
        <v>0.1297779282008889</v>
      </c>
      <c r="E2923" s="211">
        <v>7.8591298860108585E-2</v>
      </c>
      <c r="F2923" s="211">
        <v>9.4214791696843603E-2</v>
      </c>
      <c r="G2923" s="211">
        <v>0.11763703336757685</v>
      </c>
      <c r="H2923" s="211">
        <v>0.11832011703051865</v>
      </c>
      <c r="I2923" s="211">
        <v>0.50647441918043901</v>
      </c>
      <c r="J2923" s="211">
        <v>0.43104584193435608</v>
      </c>
      <c r="K2923" s="211">
        <v>0.63158819262100618</v>
      </c>
      <c r="L2923" s="211">
        <v>0.28119982618169947</v>
      </c>
      <c r="M2923" s="211">
        <v>8.7198104223471837E-2</v>
      </c>
      <c r="N2923" s="211">
        <v>0.38377137416251828</v>
      </c>
      <c r="O2923" s="211">
        <v>0.6795039222422985</v>
      </c>
      <c r="P2923" s="211">
        <v>6.9450571323498606E-2</v>
      </c>
      <c r="Q2923" s="211">
        <v>0.11992303300844057</v>
      </c>
      <c r="R2923" s="211">
        <v>0.40488657255065885</v>
      </c>
      <c r="S2923" s="211">
        <v>0.43215276881069192</v>
      </c>
      <c r="T2923" s="211">
        <v>0.54344135624830714</v>
      </c>
      <c r="U2923" s="211">
        <v>0.43226517070121712</v>
      </c>
      <c r="V2923" s="211">
        <v>0.17428762768584463</v>
      </c>
      <c r="W2923" s="211">
        <v>0.58693813235280123</v>
      </c>
      <c r="X2923" s="211">
        <v>0.31128446915056107</v>
      </c>
      <c r="Y2923" s="211">
        <v>0.52370744939407632</v>
      </c>
      <c r="Z2923" s="211">
        <v>0.13820380835004653</v>
      </c>
      <c r="AA2923" s="212">
        <v>0.11757296171370314</v>
      </c>
    </row>
    <row r="2924" spans="1:27" x14ac:dyDescent="0.35">
      <c r="A2924" s="210" t="s">
        <v>3600</v>
      </c>
      <c r="B2924" s="217">
        <v>125.68702532582445</v>
      </c>
      <c r="C2924" s="211">
        <v>5.4855730219706147E-2</v>
      </c>
      <c r="D2924" s="211">
        <v>0.1193373575098286</v>
      </c>
      <c r="E2924" s="211">
        <v>8.1545254864369171E-2</v>
      </c>
      <c r="F2924" s="211">
        <v>9.2955785547043784E-2</v>
      </c>
      <c r="G2924" s="211">
        <v>0.12384640735404452</v>
      </c>
      <c r="H2924" s="211">
        <v>0.11688062350194184</v>
      </c>
      <c r="I2924" s="211">
        <v>0.47540800980776987</v>
      </c>
      <c r="J2924" s="211">
        <v>0.43303776963696117</v>
      </c>
      <c r="K2924" s="211">
        <v>0.63388951724274656</v>
      </c>
      <c r="L2924" s="211">
        <v>0.2745408897470315</v>
      </c>
      <c r="M2924" s="211">
        <v>8.3602288775698946E-2</v>
      </c>
      <c r="N2924" s="211">
        <v>0.52307470432238656</v>
      </c>
      <c r="O2924" s="211">
        <v>0.73367915796784478</v>
      </c>
      <c r="P2924" s="211">
        <v>6.1817261111112271E-2</v>
      </c>
      <c r="Q2924" s="211">
        <v>7.3094776338561013E-2</v>
      </c>
      <c r="R2924" s="211">
        <v>0.46319227083544756</v>
      </c>
      <c r="S2924" s="211">
        <v>0.31514016473028295</v>
      </c>
      <c r="T2924" s="211">
        <v>0.52256439684174594</v>
      </c>
      <c r="U2924" s="211">
        <v>0.55696281401479486</v>
      </c>
      <c r="V2924" s="211">
        <v>6.6260867888580238E-2</v>
      </c>
      <c r="W2924" s="211">
        <v>0.54462696590163773</v>
      </c>
      <c r="X2924" s="211">
        <v>0.33967891484594925</v>
      </c>
      <c r="Y2924" s="211">
        <v>0.77368936774373853</v>
      </c>
      <c r="Z2924" s="211">
        <v>0.14961768311830309</v>
      </c>
      <c r="AA2924" s="212">
        <v>0.12518165140960338</v>
      </c>
    </row>
    <row r="2925" spans="1:27" x14ac:dyDescent="0.35">
      <c r="A2925" s="210" t="s">
        <v>3601</v>
      </c>
      <c r="B2925" s="217">
        <v>147.40913727070307</v>
      </c>
      <c r="C2925" s="211">
        <v>5.8916151063031358E-2</v>
      </c>
      <c r="D2925" s="211">
        <v>0.12113328018042996</v>
      </c>
      <c r="E2925" s="211">
        <v>6.7002264611116205E-2</v>
      </c>
      <c r="F2925" s="211">
        <v>8.8534561023632469E-2</v>
      </c>
      <c r="G2925" s="211">
        <v>0.12265526435103094</v>
      </c>
      <c r="H2925" s="211">
        <v>0.10747240418453034</v>
      </c>
      <c r="I2925" s="211">
        <v>0.49724392053939709</v>
      </c>
      <c r="J2925" s="211">
        <v>0.47751298597327091</v>
      </c>
      <c r="K2925" s="211">
        <v>0.54337850749736194</v>
      </c>
      <c r="L2925" s="211">
        <v>0.27265106633143565</v>
      </c>
      <c r="M2925" s="211">
        <v>9.1225997149297799E-2</v>
      </c>
      <c r="N2925" s="211">
        <v>0.52085774035311849</v>
      </c>
      <c r="O2925" s="211">
        <v>0.63429609665897435</v>
      </c>
      <c r="P2925" s="211">
        <v>7.1966862875002979E-2</v>
      </c>
      <c r="Q2925" s="211">
        <v>8.5703519836005285E-2</v>
      </c>
      <c r="R2925" s="211">
        <v>0.4519522787079886</v>
      </c>
      <c r="S2925" s="211">
        <v>0.27859862219903081</v>
      </c>
      <c r="T2925" s="211">
        <v>0.59503052117150201</v>
      </c>
      <c r="U2925" s="211">
        <v>0.33613606134537871</v>
      </c>
      <c r="V2925" s="211">
        <v>0.1667090391413372</v>
      </c>
      <c r="W2925" s="211">
        <v>0.57441340780237626</v>
      </c>
      <c r="X2925" s="211">
        <v>0.25783203946529576</v>
      </c>
      <c r="Y2925" s="211">
        <v>0.6741295546036945</v>
      </c>
      <c r="Z2925" s="211">
        <v>0.14517659049545587</v>
      </c>
      <c r="AA2925" s="212">
        <v>0.12032408347806911</v>
      </c>
    </row>
    <row r="2926" spans="1:27" x14ac:dyDescent="0.35">
      <c r="A2926" s="210" t="s">
        <v>3602</v>
      </c>
      <c r="B2926" s="217">
        <v>148.84142706618636</v>
      </c>
      <c r="C2926" s="211">
        <v>8.1390112045221868E-2</v>
      </c>
      <c r="D2926" s="211">
        <v>0.12962490981331315</v>
      </c>
      <c r="E2926" s="211">
        <v>7.3356295739261432E-2</v>
      </c>
      <c r="F2926" s="211">
        <v>9.5356715209963888E-2</v>
      </c>
      <c r="G2926" s="211">
        <v>0.11978047516266903</v>
      </c>
      <c r="H2926" s="211">
        <v>0.11421338216369528</v>
      </c>
      <c r="I2926" s="211">
        <v>0.5155317102020629</v>
      </c>
      <c r="J2926" s="211">
        <v>0.42740897895679397</v>
      </c>
      <c r="K2926" s="211">
        <v>0.60813738959273</v>
      </c>
      <c r="L2926" s="211">
        <v>0.27216632119374451</v>
      </c>
      <c r="M2926" s="211">
        <v>9.354785114775499E-2</v>
      </c>
      <c r="N2926" s="211">
        <v>0.3944322980045914</v>
      </c>
      <c r="O2926" s="211">
        <v>0.71591139411688764</v>
      </c>
      <c r="P2926" s="211">
        <v>7.3659056966572406E-2</v>
      </c>
      <c r="Q2926" s="211">
        <v>0.10789460697088574</v>
      </c>
      <c r="R2926" s="211">
        <v>0.46298181303828317</v>
      </c>
      <c r="S2926" s="211">
        <v>0.31478044829677787</v>
      </c>
      <c r="T2926" s="211">
        <v>0.58937563975468588</v>
      </c>
      <c r="U2926" s="211">
        <v>0.48158518231472708</v>
      </c>
      <c r="V2926" s="211">
        <v>8.0908708833718493E-2</v>
      </c>
      <c r="W2926" s="211">
        <v>0.49386031978184586</v>
      </c>
      <c r="X2926" s="211">
        <v>0.41814659124604081</v>
      </c>
      <c r="Y2926" s="211">
        <v>0.66448552527742899</v>
      </c>
      <c r="Z2926" s="211">
        <v>0.14803067699031328</v>
      </c>
      <c r="AA2926" s="212">
        <v>0.11691120818791351</v>
      </c>
    </row>
    <row r="2927" spans="1:27" x14ac:dyDescent="0.35">
      <c r="A2927" s="210" t="s">
        <v>3603</v>
      </c>
      <c r="B2927" s="217">
        <v>124.94407713144599</v>
      </c>
      <c r="C2927" s="211">
        <v>8.3676233504290654E-2</v>
      </c>
      <c r="D2927" s="211">
        <v>0.12742037203133888</v>
      </c>
      <c r="E2927" s="211">
        <v>7.4126668425618006E-2</v>
      </c>
      <c r="F2927" s="211">
        <v>0.10082700561451657</v>
      </c>
      <c r="G2927" s="211">
        <v>0.11500495715462514</v>
      </c>
      <c r="H2927" s="211">
        <v>0.11021317356653457</v>
      </c>
      <c r="I2927" s="211">
        <v>0.45817996925396293</v>
      </c>
      <c r="J2927" s="211">
        <v>0.44756199296880517</v>
      </c>
      <c r="K2927" s="211">
        <v>0.55278647423923022</v>
      </c>
      <c r="L2927" s="211">
        <v>0.271017456877087</v>
      </c>
      <c r="M2927" s="211">
        <v>8.1071079607812915E-2</v>
      </c>
      <c r="N2927" s="211">
        <v>0.40544340806479484</v>
      </c>
      <c r="O2927" s="211">
        <v>0.77951818094020164</v>
      </c>
      <c r="P2927" s="211">
        <v>6.5816226397589439E-2</v>
      </c>
      <c r="Q2927" s="211">
        <v>6.8976139944548459E-2</v>
      </c>
      <c r="R2927" s="211">
        <v>0.4054201045496697</v>
      </c>
      <c r="S2927" s="211">
        <v>0.29829860025403832</v>
      </c>
      <c r="T2927" s="211">
        <v>0.57853294352889129</v>
      </c>
      <c r="U2927" s="211">
        <v>0.43959411185018782</v>
      </c>
      <c r="V2927" s="211">
        <v>8.1688298554974462E-2</v>
      </c>
      <c r="W2927" s="211">
        <v>0.58864562542149923</v>
      </c>
      <c r="X2927" s="211">
        <v>0.34532452646039347</v>
      </c>
      <c r="Y2927" s="211">
        <v>0.59876951706849058</v>
      </c>
      <c r="Z2927" s="211">
        <v>0.14591261483480172</v>
      </c>
      <c r="AA2927" s="212">
        <v>0.11381387473434612</v>
      </c>
    </row>
    <row r="2928" spans="1:27" x14ac:dyDescent="0.35">
      <c r="A2928" s="210" t="s">
        <v>3604</v>
      </c>
      <c r="B2928" s="217">
        <v>128.31121349398549</v>
      </c>
      <c r="C2928" s="211">
        <v>6.3982067920007935E-2</v>
      </c>
      <c r="D2928" s="211">
        <v>0.1219607113861625</v>
      </c>
      <c r="E2928" s="211">
        <v>6.874619566380151E-2</v>
      </c>
      <c r="F2928" s="211">
        <v>0.10840878897370171</v>
      </c>
      <c r="G2928" s="211">
        <v>0.11623607425642024</v>
      </c>
      <c r="H2928" s="211">
        <v>0.11460021798290027</v>
      </c>
      <c r="I2928" s="211">
        <v>0.53927399134864074</v>
      </c>
      <c r="J2928" s="211">
        <v>0.42641397198048597</v>
      </c>
      <c r="K2928" s="211">
        <v>0.55589587877280422</v>
      </c>
      <c r="L2928" s="211">
        <v>0.27014982794519943</v>
      </c>
      <c r="M2928" s="211">
        <v>9.2076841410871038E-2</v>
      </c>
      <c r="N2928" s="211">
        <v>0.45207893324130299</v>
      </c>
      <c r="O2928" s="211">
        <v>0.64045319862414418</v>
      </c>
      <c r="P2928" s="211">
        <v>6.8281017835491314E-2</v>
      </c>
      <c r="Q2928" s="211">
        <v>6.8829484786892908E-2</v>
      </c>
      <c r="R2928" s="211">
        <v>0.46762625017896237</v>
      </c>
      <c r="S2928" s="211">
        <v>0.41961669253679673</v>
      </c>
      <c r="T2928" s="211">
        <v>0.48533177265727545</v>
      </c>
      <c r="U2928" s="211">
        <v>0.46298103901436372</v>
      </c>
      <c r="V2928" s="211">
        <v>0.10745008334595192</v>
      </c>
      <c r="W2928" s="211">
        <v>0.58882966110376767</v>
      </c>
      <c r="X2928" s="211">
        <v>0.23643281504958558</v>
      </c>
      <c r="Y2928" s="211">
        <v>0.61053034599394962</v>
      </c>
      <c r="Z2928" s="211">
        <v>0.14819547565457208</v>
      </c>
      <c r="AA2928" s="212">
        <v>0.12038700320284351</v>
      </c>
    </row>
    <row r="2929" spans="1:27" x14ac:dyDescent="0.35">
      <c r="A2929" s="210" t="s">
        <v>3605</v>
      </c>
      <c r="B2929" s="217">
        <v>185.14092659646889</v>
      </c>
      <c r="C2929" s="211">
        <v>5.844361232812946E-2</v>
      </c>
      <c r="D2929" s="211">
        <v>0.12292920795468365</v>
      </c>
      <c r="E2929" s="211">
        <v>7.3490663704018439E-2</v>
      </c>
      <c r="F2929" s="211">
        <v>7.7274217924315367E-2</v>
      </c>
      <c r="G2929" s="211">
        <v>0.11803567547586294</v>
      </c>
      <c r="H2929" s="211">
        <v>0.11620812816030944</v>
      </c>
      <c r="I2929" s="211">
        <v>0.52635079659081907</v>
      </c>
      <c r="J2929" s="211">
        <v>0.45521073508467769</v>
      </c>
      <c r="K2929" s="211">
        <v>0.64779234817327536</v>
      </c>
      <c r="L2929" s="211">
        <v>0.27183148518170636</v>
      </c>
      <c r="M2929" s="211">
        <v>0.10529712787151492</v>
      </c>
      <c r="N2929" s="211">
        <v>0.52310814048704879</v>
      </c>
      <c r="O2929" s="211">
        <v>0.68317476008808597</v>
      </c>
      <c r="P2929" s="211">
        <v>7.2358185310442177E-2</v>
      </c>
      <c r="Q2929" s="211">
        <v>6.1734471281328238E-2</v>
      </c>
      <c r="R2929" s="211">
        <v>0.42551629168487476</v>
      </c>
      <c r="S2929" s="211">
        <v>0.29185361553696587</v>
      </c>
      <c r="T2929" s="211">
        <v>0.54749239902821334</v>
      </c>
      <c r="U2929" s="211">
        <v>0.48491101418880767</v>
      </c>
      <c r="V2929" s="211">
        <v>0.15610264119252087</v>
      </c>
      <c r="W2929" s="211">
        <v>0.58923150433931859</v>
      </c>
      <c r="X2929" s="211">
        <v>0.30294191606994303</v>
      </c>
      <c r="Y2929" s="211">
        <v>0.56622175743694536</v>
      </c>
      <c r="Z2929" s="211">
        <v>0.14891884743278477</v>
      </c>
      <c r="AA2929" s="212">
        <v>0.11721932552967054</v>
      </c>
    </row>
    <row r="2930" spans="1:27" x14ac:dyDescent="0.35">
      <c r="A2930" s="210" t="s">
        <v>3606</v>
      </c>
      <c r="B2930" s="217">
        <v>129.03490640344265</v>
      </c>
      <c r="C2930" s="211">
        <v>5.3835840609959149E-2</v>
      </c>
      <c r="D2930" s="211">
        <v>0.11918667011422343</v>
      </c>
      <c r="E2930" s="211">
        <v>7.8059499935607346E-2</v>
      </c>
      <c r="F2930" s="211">
        <v>0.10909476184591668</v>
      </c>
      <c r="G2930" s="211">
        <v>0.11712292433206478</v>
      </c>
      <c r="H2930" s="211">
        <v>0.12618165782582139</v>
      </c>
      <c r="I2930" s="211">
        <v>0.45795401581341327</v>
      </c>
      <c r="J2930" s="211">
        <v>0.49620642025260586</v>
      </c>
      <c r="K2930" s="211">
        <v>0.62476631499060764</v>
      </c>
      <c r="L2930" s="211">
        <v>0.27556188393801639</v>
      </c>
      <c r="M2930" s="211">
        <v>9.6273577663167229E-2</v>
      </c>
      <c r="N2930" s="211">
        <v>0.38066241736920792</v>
      </c>
      <c r="O2930" s="211">
        <v>0.76976503297298593</v>
      </c>
      <c r="P2930" s="211">
        <v>6.8857330049741178E-2</v>
      </c>
      <c r="Q2930" s="211">
        <v>9.3603215747361648E-2</v>
      </c>
      <c r="R2930" s="211">
        <v>0.44780537980098606</v>
      </c>
      <c r="S2930" s="211">
        <v>0.30531499934746492</v>
      </c>
      <c r="T2930" s="211">
        <v>0.64307861036000902</v>
      </c>
      <c r="U2930" s="211">
        <v>0.36952637301683339</v>
      </c>
      <c r="V2930" s="211">
        <v>6.8516631113087756E-2</v>
      </c>
      <c r="W2930" s="211">
        <v>0.50967482244064366</v>
      </c>
      <c r="X2930" s="211">
        <v>0.35828235774142059</v>
      </c>
      <c r="Y2930" s="211">
        <v>0.74151901468566228</v>
      </c>
      <c r="Z2930" s="211">
        <v>0.14853605927008592</v>
      </c>
      <c r="AA2930" s="212">
        <v>0.11817039819697119</v>
      </c>
    </row>
    <row r="2931" spans="1:27" x14ac:dyDescent="0.35">
      <c r="A2931" s="210" t="s">
        <v>3607</v>
      </c>
      <c r="B2931" s="217">
        <v>122.31053130109818</v>
      </c>
      <c r="C2931" s="211">
        <v>5.762376775239858E-2</v>
      </c>
      <c r="D2931" s="211">
        <v>0.12467590191866802</v>
      </c>
      <c r="E2931" s="211">
        <v>7.1086369994116549E-2</v>
      </c>
      <c r="F2931" s="211">
        <v>9.7863499444957314E-2</v>
      </c>
      <c r="G2931" s="211">
        <v>0.12137099941808374</v>
      </c>
      <c r="H2931" s="211">
        <v>0.12386078177117267</v>
      </c>
      <c r="I2931" s="211">
        <v>0.51377435512911185</v>
      </c>
      <c r="J2931" s="211">
        <v>0.46831519866155186</v>
      </c>
      <c r="K2931" s="211">
        <v>0.58065940631741941</v>
      </c>
      <c r="L2931" s="211">
        <v>0.28034175626500241</v>
      </c>
      <c r="M2931" s="211">
        <v>9.7530128725549975E-2</v>
      </c>
      <c r="N2931" s="211">
        <v>0.54803358775025413</v>
      </c>
      <c r="O2931" s="211">
        <v>0.68145270734182228</v>
      </c>
      <c r="P2931" s="211">
        <v>6.6576122095462847E-2</v>
      </c>
      <c r="Q2931" s="211">
        <v>7.7850358280721219E-2</v>
      </c>
      <c r="R2931" s="211">
        <v>0.46348613766777752</v>
      </c>
      <c r="S2931" s="211">
        <v>0.33583860377078523</v>
      </c>
      <c r="T2931" s="211">
        <v>0.58433342242333797</v>
      </c>
      <c r="U2931" s="211">
        <v>0.43064916042794849</v>
      </c>
      <c r="V2931" s="211">
        <v>6.8903671671974087E-2</v>
      </c>
      <c r="W2931" s="211">
        <v>0.5344156748582668</v>
      </c>
      <c r="X2931" s="211">
        <v>0.37892536859017345</v>
      </c>
      <c r="Y2931" s="211">
        <v>0.65935229608655543</v>
      </c>
      <c r="Z2931" s="211">
        <v>0.14894873603925607</v>
      </c>
      <c r="AA2931" s="212">
        <v>0.12163195650992231</v>
      </c>
    </row>
    <row r="2932" spans="1:27" x14ac:dyDescent="0.35">
      <c r="A2932" s="210" t="s">
        <v>3608</v>
      </c>
      <c r="B2932" s="217">
        <v>120.95565899705537</v>
      </c>
      <c r="C2932" s="211">
        <v>5.4315022604984955E-2</v>
      </c>
      <c r="D2932" s="211">
        <v>0.11947882740306759</v>
      </c>
      <c r="E2932" s="211">
        <v>7.6293280874600092E-2</v>
      </c>
      <c r="F2932" s="211">
        <v>8.702733111874808E-2</v>
      </c>
      <c r="G2932" s="211">
        <v>0.11647846586756559</v>
      </c>
      <c r="H2932" s="211">
        <v>0.12217067805635511</v>
      </c>
      <c r="I2932" s="211">
        <v>0.43483913402729135</v>
      </c>
      <c r="J2932" s="211">
        <v>0.48585824120646204</v>
      </c>
      <c r="K2932" s="211">
        <v>0.61405561523705587</v>
      </c>
      <c r="L2932" s="211">
        <v>0.28084218955903567</v>
      </c>
      <c r="M2932" s="211">
        <v>0.11619754833053665</v>
      </c>
      <c r="N2932" s="211">
        <v>0.40427107099648907</v>
      </c>
      <c r="O2932" s="211">
        <v>0.51599911352847794</v>
      </c>
      <c r="P2932" s="211">
        <v>6.5151506192235559E-2</v>
      </c>
      <c r="Q2932" s="211">
        <v>0.11789343409148509</v>
      </c>
      <c r="R2932" s="211">
        <v>0.42995688752249589</v>
      </c>
      <c r="S2932" s="211">
        <v>0.29110438197255761</v>
      </c>
      <c r="T2932" s="211">
        <v>0.52705073349913645</v>
      </c>
      <c r="U2932" s="211">
        <v>0.39119776126960337</v>
      </c>
      <c r="V2932" s="211">
        <v>6.5890379051665227E-2</v>
      </c>
      <c r="W2932" s="211">
        <v>0.58601906936990977</v>
      </c>
      <c r="X2932" s="211">
        <v>0.24058261867066005</v>
      </c>
      <c r="Y2932" s="211">
        <v>0.64524458815793317</v>
      </c>
      <c r="Z2932" s="211">
        <v>0.14841875786209571</v>
      </c>
      <c r="AA2932" s="212">
        <v>0.11445640606789365</v>
      </c>
    </row>
    <row r="2933" spans="1:27" x14ac:dyDescent="0.35">
      <c r="A2933" s="210" t="s">
        <v>3609</v>
      </c>
      <c r="B2933" s="217">
        <v>125.56318445064495</v>
      </c>
      <c r="C2933" s="211">
        <v>6.7427315626784237E-2</v>
      </c>
      <c r="D2933" s="211">
        <v>0.12437904270944368</v>
      </c>
      <c r="E2933" s="211">
        <v>7.8642168099978177E-2</v>
      </c>
      <c r="F2933" s="211">
        <v>9.2631882958772449E-2</v>
      </c>
      <c r="G2933" s="211">
        <v>0.12353056139057721</v>
      </c>
      <c r="H2933" s="211">
        <v>0.12623939835906486</v>
      </c>
      <c r="I2933" s="211">
        <v>0.47958632467308288</v>
      </c>
      <c r="J2933" s="211">
        <v>0.43894208114203459</v>
      </c>
      <c r="K2933" s="211">
        <v>0.59590586202722617</v>
      </c>
      <c r="L2933" s="211">
        <v>0.26826386833161536</v>
      </c>
      <c r="M2933" s="211">
        <v>9.189794004730921E-2</v>
      </c>
      <c r="N2933" s="211">
        <v>0.40961264186627255</v>
      </c>
      <c r="O2933" s="211">
        <v>0.51400413480531704</v>
      </c>
      <c r="P2933" s="211">
        <v>6.4706323923314199E-2</v>
      </c>
      <c r="Q2933" s="211">
        <v>0.12986632004645954</v>
      </c>
      <c r="R2933" s="211">
        <v>0.42938747362561103</v>
      </c>
      <c r="S2933" s="211">
        <v>0.3648342963161838</v>
      </c>
      <c r="T2933" s="211">
        <v>0.53531145460599028</v>
      </c>
      <c r="U2933" s="211">
        <v>0.36487498940457108</v>
      </c>
      <c r="V2933" s="211">
        <v>0.11529442875575005</v>
      </c>
      <c r="W2933" s="211">
        <v>0.59136070044562739</v>
      </c>
      <c r="X2933" s="211">
        <v>0.27001662298476842</v>
      </c>
      <c r="Y2933" s="211">
        <v>0.66728611899087187</v>
      </c>
      <c r="Z2933" s="211">
        <v>0.14907391400782144</v>
      </c>
      <c r="AA2933" s="212">
        <v>0.12104887487698879</v>
      </c>
    </row>
    <row r="2934" spans="1:27" x14ac:dyDescent="0.35">
      <c r="A2934" s="210" t="s">
        <v>3610</v>
      </c>
      <c r="B2934" s="217">
        <v>133.35928087743679</v>
      </c>
      <c r="C2934" s="211">
        <v>6.8697816944424034E-2</v>
      </c>
      <c r="D2934" s="211">
        <v>0.12701206214524047</v>
      </c>
      <c r="E2934" s="211">
        <v>7.5606376673083259E-2</v>
      </c>
      <c r="F2934" s="211">
        <v>0.1073503053748167</v>
      </c>
      <c r="G2934" s="211">
        <v>0.12227246430805794</v>
      </c>
      <c r="H2934" s="211">
        <v>0.12302944107255338</v>
      </c>
      <c r="I2934" s="211">
        <v>0.51855194827651829</v>
      </c>
      <c r="J2934" s="211">
        <v>0.42872175824341718</v>
      </c>
      <c r="K2934" s="211">
        <v>0.62765353853885431</v>
      </c>
      <c r="L2934" s="211">
        <v>0.27876705101944166</v>
      </c>
      <c r="M2934" s="211">
        <v>8.4980476649395925E-2</v>
      </c>
      <c r="N2934" s="211">
        <v>0.40356144847205011</v>
      </c>
      <c r="O2934" s="211">
        <v>0.78555734794407595</v>
      </c>
      <c r="P2934" s="211">
        <v>6.7176785673197001E-2</v>
      </c>
      <c r="Q2934" s="211">
        <v>0.15715210486834075</v>
      </c>
      <c r="R2934" s="211">
        <v>0.45353021411603611</v>
      </c>
      <c r="S2934" s="211">
        <v>0.4011558918123776</v>
      </c>
      <c r="T2934" s="211">
        <v>0.56345647732899495</v>
      </c>
      <c r="U2934" s="211">
        <v>0.4364417190533631</v>
      </c>
      <c r="V2934" s="211">
        <v>8.383490299796359E-2</v>
      </c>
      <c r="W2934" s="211">
        <v>0.60569591710583326</v>
      </c>
      <c r="X2934" s="211">
        <v>0.29599383966547238</v>
      </c>
      <c r="Y2934" s="211">
        <v>0.66599476422165171</v>
      </c>
      <c r="Z2934" s="211">
        <v>0.14889430345520674</v>
      </c>
      <c r="AA2934" s="212">
        <v>0.12046604009615912</v>
      </c>
    </row>
    <row r="2935" spans="1:27" x14ac:dyDescent="0.35">
      <c r="A2935" s="210" t="s">
        <v>3611</v>
      </c>
      <c r="B2935" s="217">
        <v>142.61250462593702</v>
      </c>
      <c r="C2935" s="211">
        <v>6.3306616418187564E-2</v>
      </c>
      <c r="D2935" s="211">
        <v>0.12884348384531527</v>
      </c>
      <c r="E2935" s="211">
        <v>7.2530497850295722E-2</v>
      </c>
      <c r="F2935" s="211">
        <v>8.0124672553840731E-2</v>
      </c>
      <c r="G2935" s="211">
        <v>0.11697096702288365</v>
      </c>
      <c r="H2935" s="211">
        <v>0.11182905366852978</v>
      </c>
      <c r="I2935" s="211">
        <v>0.48043678532103318</v>
      </c>
      <c r="J2935" s="211">
        <v>0.42057020457535987</v>
      </c>
      <c r="K2935" s="211">
        <v>0.58975374588249085</v>
      </c>
      <c r="L2935" s="211">
        <v>0.27755500772497049</v>
      </c>
      <c r="M2935" s="211">
        <v>7.7976047380671112E-2</v>
      </c>
      <c r="N2935" s="211">
        <v>0.49765874564905843</v>
      </c>
      <c r="O2935" s="211">
        <v>0.68664847178803545</v>
      </c>
      <c r="P2935" s="211">
        <v>6.8130425444316065E-2</v>
      </c>
      <c r="Q2935" s="211">
        <v>0.12304547736329427</v>
      </c>
      <c r="R2935" s="211">
        <v>0.41624561640077662</v>
      </c>
      <c r="S2935" s="211">
        <v>0.30094769993318493</v>
      </c>
      <c r="T2935" s="211">
        <v>0.59900863531952786</v>
      </c>
      <c r="U2935" s="211">
        <v>0.41557706883119444</v>
      </c>
      <c r="V2935" s="211">
        <v>0.11736941375302189</v>
      </c>
      <c r="W2935" s="211">
        <v>0.54717267604779851</v>
      </c>
      <c r="X2935" s="211">
        <v>0.37118578859510792</v>
      </c>
      <c r="Y2935" s="211">
        <v>0.70657528711357809</v>
      </c>
      <c r="Z2935" s="211">
        <v>0.14781353971183972</v>
      </c>
      <c r="AA2935" s="212">
        <v>0.11905223845860334</v>
      </c>
    </row>
    <row r="2936" spans="1:27" x14ac:dyDescent="0.35">
      <c r="A2936" s="210" t="s">
        <v>3612</v>
      </c>
      <c r="B2936" s="217">
        <v>157.93285346782449</v>
      </c>
      <c r="C2936" s="211">
        <v>6.1522621286699705E-2</v>
      </c>
      <c r="D2936" s="211">
        <v>0.1184392826183234</v>
      </c>
      <c r="E2936" s="211">
        <v>6.9319515216498553E-2</v>
      </c>
      <c r="F2936" s="211">
        <v>0.10620400610642705</v>
      </c>
      <c r="G2936" s="211">
        <v>0.11451497288155404</v>
      </c>
      <c r="H2936" s="211">
        <v>0.11525604368285777</v>
      </c>
      <c r="I2936" s="211">
        <v>0.49293817179747612</v>
      </c>
      <c r="J2936" s="211">
        <v>0.44387187666707478</v>
      </c>
      <c r="K2936" s="211">
        <v>0.63801694442871515</v>
      </c>
      <c r="L2936" s="211">
        <v>0.28059653766245635</v>
      </c>
      <c r="M2936" s="211">
        <v>9.8566758831476697E-2</v>
      </c>
      <c r="N2936" s="211">
        <v>0.45711265438161153</v>
      </c>
      <c r="O2936" s="211">
        <v>0.74127038036878745</v>
      </c>
      <c r="P2936" s="211">
        <v>6.5727503352809219E-2</v>
      </c>
      <c r="Q2936" s="211">
        <v>5.549594392378572E-2</v>
      </c>
      <c r="R2936" s="211">
        <v>0.48393493417295907</v>
      </c>
      <c r="S2936" s="211">
        <v>0.30948716389624809</v>
      </c>
      <c r="T2936" s="211">
        <v>0.57663228094636643</v>
      </c>
      <c r="U2936" s="211">
        <v>0.41880223716198539</v>
      </c>
      <c r="V2936" s="211">
        <v>0.11844985147359956</v>
      </c>
      <c r="W2936" s="211">
        <v>0.55498759963106092</v>
      </c>
      <c r="X2936" s="211">
        <v>0.28781991964409104</v>
      </c>
      <c r="Y2936" s="211">
        <v>0.79485279515527818</v>
      </c>
      <c r="Z2936" s="211">
        <v>0.1460889244790575</v>
      </c>
      <c r="AA2936" s="212">
        <v>0.11657006148828039</v>
      </c>
    </row>
    <row r="2937" spans="1:27" x14ac:dyDescent="0.35">
      <c r="A2937" s="210" t="s">
        <v>3613</v>
      </c>
      <c r="B2937" s="217">
        <v>161.95319812203709</v>
      </c>
      <c r="C2937" s="211">
        <v>5.7920727605088311E-2</v>
      </c>
      <c r="D2937" s="211">
        <v>0.12593695257203352</v>
      </c>
      <c r="E2937" s="211">
        <v>6.9159920764559776E-2</v>
      </c>
      <c r="F2937" s="211">
        <v>9.9636415433484005E-2</v>
      </c>
      <c r="G2937" s="211">
        <v>0.12126091960274521</v>
      </c>
      <c r="H2937" s="211">
        <v>0.11025838206206534</v>
      </c>
      <c r="I2937" s="211">
        <v>0.45218550472768188</v>
      </c>
      <c r="J2937" s="211">
        <v>0.4513878346138992</v>
      </c>
      <c r="K2937" s="211">
        <v>0.58541732113194322</v>
      </c>
      <c r="L2937" s="211">
        <v>0.27406541205925466</v>
      </c>
      <c r="M2937" s="211">
        <v>0.11212651226812277</v>
      </c>
      <c r="N2937" s="211">
        <v>0.48314589398673202</v>
      </c>
      <c r="O2937" s="211">
        <v>0.64024732310653232</v>
      </c>
      <c r="P2937" s="211">
        <v>7.0312798481458383E-2</v>
      </c>
      <c r="Q2937" s="211">
        <v>6.8280734732056148E-2</v>
      </c>
      <c r="R2937" s="211">
        <v>0.44876376343837199</v>
      </c>
      <c r="S2937" s="211">
        <v>0.27920206273923703</v>
      </c>
      <c r="T2937" s="211">
        <v>0.51517575932455262</v>
      </c>
      <c r="U2937" s="211">
        <v>0.44413069141063705</v>
      </c>
      <c r="V2937" s="211">
        <v>0.15659220935548512</v>
      </c>
      <c r="W2937" s="211">
        <v>0.54706427189853246</v>
      </c>
      <c r="X2937" s="211">
        <v>0.27984923942721585</v>
      </c>
      <c r="Y2937" s="211">
        <v>0.56594156109308147</v>
      </c>
      <c r="Z2937" s="211">
        <v>0.14075780292847567</v>
      </c>
      <c r="AA2937" s="212">
        <v>0.11890987335859593</v>
      </c>
    </row>
    <row r="2938" spans="1:27" x14ac:dyDescent="0.35">
      <c r="A2938" s="210" t="s">
        <v>3614</v>
      </c>
      <c r="B2938" s="217">
        <v>125.84172977046012</v>
      </c>
      <c r="C2938" s="211">
        <v>6.5126155352186646E-2</v>
      </c>
      <c r="D2938" s="211">
        <v>0.13000981254809871</v>
      </c>
      <c r="E2938" s="211">
        <v>8.0658907702795588E-2</v>
      </c>
      <c r="F2938" s="211">
        <v>9.0691004056700358E-2</v>
      </c>
      <c r="G2938" s="211">
        <v>0.12354901014680637</v>
      </c>
      <c r="H2938" s="211">
        <v>0.11522731201047427</v>
      </c>
      <c r="I2938" s="211">
        <v>0.48370260178608082</v>
      </c>
      <c r="J2938" s="211">
        <v>0.46229888350116521</v>
      </c>
      <c r="K2938" s="211">
        <v>0.53220015327927672</v>
      </c>
      <c r="L2938" s="211">
        <v>0.27312965331503064</v>
      </c>
      <c r="M2938" s="211">
        <v>9.0909189241180216E-2</v>
      </c>
      <c r="N2938" s="211">
        <v>0.4766744223302386</v>
      </c>
      <c r="O2938" s="211">
        <v>0.69581865626572414</v>
      </c>
      <c r="P2938" s="211">
        <v>7.0862960216494769E-2</v>
      </c>
      <c r="Q2938" s="211">
        <v>6.3908208424920426E-2</v>
      </c>
      <c r="R2938" s="211">
        <v>0.47141333287037102</v>
      </c>
      <c r="S2938" s="211">
        <v>0.29257248637879907</v>
      </c>
      <c r="T2938" s="211">
        <v>0.52752798011151936</v>
      </c>
      <c r="U2938" s="211">
        <v>0.36332647004435942</v>
      </c>
      <c r="V2938" s="211">
        <v>8.2627353125732342E-2</v>
      </c>
      <c r="W2938" s="211">
        <v>0.50002754896937551</v>
      </c>
      <c r="X2938" s="211">
        <v>0.29407791779111431</v>
      </c>
      <c r="Y2938" s="211">
        <v>0.71097856060059628</v>
      </c>
      <c r="Z2938" s="211">
        <v>0.14805885777634722</v>
      </c>
      <c r="AA2938" s="212">
        <v>0.12047785446556435</v>
      </c>
    </row>
    <row r="2939" spans="1:27" x14ac:dyDescent="0.35">
      <c r="A2939" s="210" t="s">
        <v>3615</v>
      </c>
      <c r="B2939" s="217">
        <v>115.21698724546405</v>
      </c>
      <c r="C2939" s="211">
        <v>7.6242998781330631E-2</v>
      </c>
      <c r="D2939" s="211">
        <v>0.13013263080206344</v>
      </c>
      <c r="E2939" s="211">
        <v>7.7387500965329037E-2</v>
      </c>
      <c r="F2939" s="211">
        <v>0.10120633841311456</v>
      </c>
      <c r="G2939" s="211">
        <v>0.11905384971078159</v>
      </c>
      <c r="H2939" s="211">
        <v>0.12058010545809526</v>
      </c>
      <c r="I2939" s="211">
        <v>0.50788556086317727</v>
      </c>
      <c r="J2939" s="211">
        <v>0.46052772759356519</v>
      </c>
      <c r="K2939" s="211">
        <v>0.63660255575069535</v>
      </c>
      <c r="L2939" s="211">
        <v>0.27835306553698019</v>
      </c>
      <c r="M2939" s="211">
        <v>9.6248706592774916E-2</v>
      </c>
      <c r="N2939" s="211">
        <v>0.46743709066487293</v>
      </c>
      <c r="O2939" s="211">
        <v>0.68085002040256826</v>
      </c>
      <c r="P2939" s="211">
        <v>7.0467361950796323E-2</v>
      </c>
      <c r="Q2939" s="211">
        <v>7.1949607769674087E-2</v>
      </c>
      <c r="R2939" s="211">
        <v>0.44747654895285549</v>
      </c>
      <c r="S2939" s="211">
        <v>0.41782319468793944</v>
      </c>
      <c r="T2939" s="211">
        <v>0.48709527146380399</v>
      </c>
      <c r="U2939" s="211">
        <v>0.42142323760697697</v>
      </c>
      <c r="V2939" s="211">
        <v>6.1995584961242078E-2</v>
      </c>
      <c r="W2939" s="211">
        <v>0.59767290115966398</v>
      </c>
      <c r="X2939" s="211">
        <v>0.40785816859194418</v>
      </c>
      <c r="Y2939" s="211">
        <v>0.57340214093100283</v>
      </c>
      <c r="Z2939" s="211">
        <v>0.14801256317191241</v>
      </c>
      <c r="AA2939" s="212">
        <v>0.12565533612126853</v>
      </c>
    </row>
    <row r="2940" spans="1:27" x14ac:dyDescent="0.35">
      <c r="A2940" s="210" t="s">
        <v>3616</v>
      </c>
      <c r="B2940" s="217">
        <v>128.01986621574318</v>
      </c>
      <c r="C2940" s="211">
        <v>5.4117860478503386E-2</v>
      </c>
      <c r="D2940" s="211">
        <v>0.12566962174130408</v>
      </c>
      <c r="E2940" s="211">
        <v>7.535221092426142E-2</v>
      </c>
      <c r="F2940" s="211">
        <v>0.11189375846397191</v>
      </c>
      <c r="G2940" s="211">
        <v>0.11795484848647408</v>
      </c>
      <c r="H2940" s="211">
        <v>0.10938851238736121</v>
      </c>
      <c r="I2940" s="211">
        <v>0.4706981941666869</v>
      </c>
      <c r="J2940" s="211">
        <v>0.4208769741474882</v>
      </c>
      <c r="K2940" s="211">
        <v>0.62157099178145858</v>
      </c>
      <c r="L2940" s="211">
        <v>0.2768423327581252</v>
      </c>
      <c r="M2940" s="211">
        <v>0.10976879307316939</v>
      </c>
      <c r="N2940" s="211">
        <v>0.39258356802234007</v>
      </c>
      <c r="O2940" s="211">
        <v>0.55655828161178411</v>
      </c>
      <c r="P2940" s="211">
        <v>7.0749161483316725E-2</v>
      </c>
      <c r="Q2940" s="211">
        <v>7.0238269492902516E-2</v>
      </c>
      <c r="R2940" s="211">
        <v>0.47260496345844066</v>
      </c>
      <c r="S2940" s="211">
        <v>0.34926409010630177</v>
      </c>
      <c r="T2940" s="211">
        <v>0.57353172338771907</v>
      </c>
      <c r="U2940" s="211">
        <v>0.36301845966864266</v>
      </c>
      <c r="V2940" s="211">
        <v>9.9858959036525377E-2</v>
      </c>
      <c r="W2940" s="211">
        <v>0.61178432899408841</v>
      </c>
      <c r="X2940" s="211">
        <v>0.38433637570920537</v>
      </c>
      <c r="Y2940" s="211">
        <v>0.58039339439419835</v>
      </c>
      <c r="Z2940" s="211">
        <v>0.14999374825967696</v>
      </c>
      <c r="AA2940" s="212">
        <v>0.12106445654509723</v>
      </c>
    </row>
    <row r="2941" spans="1:27" x14ac:dyDescent="0.35">
      <c r="A2941" s="210" t="s">
        <v>3617</v>
      </c>
      <c r="B2941" s="217">
        <v>148.72221598229905</v>
      </c>
      <c r="C2941" s="211">
        <v>5.9532258731151366E-2</v>
      </c>
      <c r="D2941" s="211">
        <v>0.12917725424079032</v>
      </c>
      <c r="E2941" s="211">
        <v>7.797683493956134E-2</v>
      </c>
      <c r="F2941" s="211">
        <v>0.11307492423040101</v>
      </c>
      <c r="G2941" s="211">
        <v>0.12597808568445734</v>
      </c>
      <c r="H2941" s="211">
        <v>0.11261144331833663</v>
      </c>
      <c r="I2941" s="211">
        <v>0.49653491971935954</v>
      </c>
      <c r="J2941" s="211">
        <v>0.45515943162452832</v>
      </c>
      <c r="K2941" s="211">
        <v>0.57958759924742054</v>
      </c>
      <c r="L2941" s="211">
        <v>0.27587982926519788</v>
      </c>
      <c r="M2941" s="211">
        <v>8.82810250734746E-2</v>
      </c>
      <c r="N2941" s="211">
        <v>0.48783478750154941</v>
      </c>
      <c r="O2941" s="211">
        <v>0.72940095111499437</v>
      </c>
      <c r="P2941" s="211">
        <v>6.6052914025091031E-2</v>
      </c>
      <c r="Q2941" s="211">
        <v>0.11654902831189209</v>
      </c>
      <c r="R2941" s="211">
        <v>0.4791750625554923</v>
      </c>
      <c r="S2941" s="211">
        <v>0.38756749702953552</v>
      </c>
      <c r="T2941" s="211">
        <v>0.58683422832634613</v>
      </c>
      <c r="U2941" s="211">
        <v>0.43872221930306993</v>
      </c>
      <c r="V2941" s="211">
        <v>0.11576412056853441</v>
      </c>
      <c r="W2941" s="211">
        <v>0.54766170520193524</v>
      </c>
      <c r="X2941" s="211">
        <v>0.30604926884897371</v>
      </c>
      <c r="Y2941" s="211">
        <v>0.70098162315081147</v>
      </c>
      <c r="Z2941" s="211">
        <v>0.14773758320022981</v>
      </c>
      <c r="AA2941" s="212">
        <v>0.11946024762268859</v>
      </c>
    </row>
    <row r="2942" spans="1:27" x14ac:dyDescent="0.35">
      <c r="A2942" s="210" t="s">
        <v>3618</v>
      </c>
      <c r="B2942" s="217">
        <v>120.03392803824231</v>
      </c>
      <c r="C2942" s="211">
        <v>6.0480143778607179E-2</v>
      </c>
      <c r="D2942" s="211">
        <v>0.12090754879344312</v>
      </c>
      <c r="E2942" s="211">
        <v>7.7353465020816289E-2</v>
      </c>
      <c r="F2942" s="211">
        <v>0.10515697482848434</v>
      </c>
      <c r="G2942" s="211">
        <v>0.12251232044771897</v>
      </c>
      <c r="H2942" s="211">
        <v>0.12121789636217462</v>
      </c>
      <c r="I2942" s="211">
        <v>0.51812575408080663</v>
      </c>
      <c r="J2942" s="211">
        <v>0.43849683280852214</v>
      </c>
      <c r="K2942" s="211">
        <v>0.61083320222216353</v>
      </c>
      <c r="L2942" s="211">
        <v>0.27132416445015234</v>
      </c>
      <c r="M2942" s="211">
        <v>8.2945752602472916E-2</v>
      </c>
      <c r="N2942" s="211">
        <v>0.38110433263374577</v>
      </c>
      <c r="O2942" s="211">
        <v>0.76521064813185258</v>
      </c>
      <c r="P2942" s="211">
        <v>6.6797074409214563E-2</v>
      </c>
      <c r="Q2942" s="211">
        <v>5.9662691194007314E-2</v>
      </c>
      <c r="R2942" s="211">
        <v>0.42339374917431793</v>
      </c>
      <c r="S2942" s="211">
        <v>0.38267354879070392</v>
      </c>
      <c r="T2942" s="211">
        <v>0.61610257539224855</v>
      </c>
      <c r="U2942" s="211">
        <v>0.52966494009927056</v>
      </c>
      <c r="V2942" s="211">
        <v>5.8882334293230532E-2</v>
      </c>
      <c r="W2942" s="211">
        <v>0.57381723189932876</v>
      </c>
      <c r="X2942" s="211">
        <v>0.26164703143458529</v>
      </c>
      <c r="Y2942" s="211">
        <v>0.68245176696903986</v>
      </c>
      <c r="Z2942" s="211">
        <v>0.1419131918821725</v>
      </c>
      <c r="AA2942" s="212">
        <v>0.12061979219224091</v>
      </c>
    </row>
    <row r="2943" spans="1:27" x14ac:dyDescent="0.35">
      <c r="A2943" s="210" t="s">
        <v>3619</v>
      </c>
      <c r="B2943" s="217">
        <v>146.7989731290821</v>
      </c>
      <c r="C2943" s="211">
        <v>6.2963318955717704E-2</v>
      </c>
      <c r="D2943" s="211">
        <v>0.12065781138405528</v>
      </c>
      <c r="E2943" s="211">
        <v>7.4518963520679229E-2</v>
      </c>
      <c r="F2943" s="211">
        <v>8.2401267438433651E-2</v>
      </c>
      <c r="G2943" s="211">
        <v>0.11809649531493192</v>
      </c>
      <c r="H2943" s="211">
        <v>0.12068868319352789</v>
      </c>
      <c r="I2943" s="211">
        <v>0.4556720722540013</v>
      </c>
      <c r="J2943" s="211">
        <v>0.44662887221806363</v>
      </c>
      <c r="K2943" s="211">
        <v>0.60726263729956476</v>
      </c>
      <c r="L2943" s="211">
        <v>0.27661710483460633</v>
      </c>
      <c r="M2943" s="211">
        <v>8.8604042551149134E-2</v>
      </c>
      <c r="N2943" s="211">
        <v>0.38982446341217991</v>
      </c>
      <c r="O2943" s="211">
        <v>0.72055434728216139</v>
      </c>
      <c r="P2943" s="211">
        <v>6.8588469123572679E-2</v>
      </c>
      <c r="Q2943" s="211">
        <v>5.9938751854140521E-2</v>
      </c>
      <c r="R2943" s="211">
        <v>0.44104047678456582</v>
      </c>
      <c r="S2943" s="211">
        <v>0.41766636760937648</v>
      </c>
      <c r="T2943" s="211">
        <v>0.56661474114634425</v>
      </c>
      <c r="U2943" s="211">
        <v>0.43758465288632259</v>
      </c>
      <c r="V2943" s="211">
        <v>0.12289499080596458</v>
      </c>
      <c r="W2943" s="211">
        <v>0.56166742965662975</v>
      </c>
      <c r="X2943" s="211">
        <v>0.43886585557321883</v>
      </c>
      <c r="Y2943" s="211">
        <v>0.71038820051714402</v>
      </c>
      <c r="Z2943" s="211">
        <v>0.14786527369750324</v>
      </c>
      <c r="AA2943" s="212">
        <v>0.11962108605547751</v>
      </c>
    </row>
    <row r="2944" spans="1:27" x14ac:dyDescent="0.35">
      <c r="A2944" s="210" t="s">
        <v>3620</v>
      </c>
      <c r="B2944" s="217">
        <v>128.59979256397415</v>
      </c>
      <c r="C2944" s="211">
        <v>5.873121327676864E-2</v>
      </c>
      <c r="D2944" s="211">
        <v>0.12736224948931976</v>
      </c>
      <c r="E2944" s="211">
        <v>7.4171746157469701E-2</v>
      </c>
      <c r="F2944" s="211">
        <v>0.11132150061056406</v>
      </c>
      <c r="G2944" s="211">
        <v>0.12626126355048439</v>
      </c>
      <c r="H2944" s="211">
        <v>0.12557607850683428</v>
      </c>
      <c r="I2944" s="211">
        <v>0.4851640369275349</v>
      </c>
      <c r="J2944" s="211">
        <v>0.45112801105291017</v>
      </c>
      <c r="K2944" s="211">
        <v>0.61283091493369701</v>
      </c>
      <c r="L2944" s="211">
        <v>0.27231742587857816</v>
      </c>
      <c r="M2944" s="211">
        <v>0.11251389162180037</v>
      </c>
      <c r="N2944" s="211">
        <v>0.41254821991853152</v>
      </c>
      <c r="O2944" s="211">
        <v>0.6789897379574128</v>
      </c>
      <c r="P2944" s="211">
        <v>7.1068115404405996E-2</v>
      </c>
      <c r="Q2944" s="211">
        <v>4.5900399510467052E-2</v>
      </c>
      <c r="R2944" s="211">
        <v>0.407872363882825</v>
      </c>
      <c r="S2944" s="211">
        <v>0.38261814451108339</v>
      </c>
      <c r="T2944" s="211">
        <v>0.59804196546962118</v>
      </c>
      <c r="U2944" s="211">
        <v>0.32104784238737427</v>
      </c>
      <c r="V2944" s="211">
        <v>7.7963890254148807E-2</v>
      </c>
      <c r="W2944" s="211">
        <v>0.5805987986675899</v>
      </c>
      <c r="X2944" s="211">
        <v>0.38662954960156543</v>
      </c>
      <c r="Y2944" s="211">
        <v>0.51397660165978798</v>
      </c>
      <c r="Z2944" s="211">
        <v>0.14723468701693837</v>
      </c>
      <c r="AA2944" s="212">
        <v>0.11223434385199507</v>
      </c>
    </row>
    <row r="2945" spans="1:27" x14ac:dyDescent="0.35">
      <c r="A2945" s="210" t="s">
        <v>3621</v>
      </c>
      <c r="B2945" s="217">
        <v>146.03193842259031</v>
      </c>
      <c r="C2945" s="211">
        <v>6.477718138905901E-2</v>
      </c>
      <c r="D2945" s="211">
        <v>0.12721789122694571</v>
      </c>
      <c r="E2945" s="211">
        <v>7.6251540700017106E-2</v>
      </c>
      <c r="F2945" s="211">
        <v>9.1742518005863041E-2</v>
      </c>
      <c r="G2945" s="211">
        <v>0.11801511562464632</v>
      </c>
      <c r="H2945" s="211">
        <v>0.12519279213646173</v>
      </c>
      <c r="I2945" s="211">
        <v>0.48070176666432635</v>
      </c>
      <c r="J2945" s="211">
        <v>0.45199238393134011</v>
      </c>
      <c r="K2945" s="211">
        <v>0.58635181501352451</v>
      </c>
      <c r="L2945" s="211">
        <v>0.27909238769689609</v>
      </c>
      <c r="M2945" s="211">
        <v>9.4797724169784603E-2</v>
      </c>
      <c r="N2945" s="211">
        <v>0.483288121555978</v>
      </c>
      <c r="O2945" s="211">
        <v>0.67815944523631777</v>
      </c>
      <c r="P2945" s="211">
        <v>6.6036926531043205E-2</v>
      </c>
      <c r="Q2945" s="211">
        <v>4.6233639932254253E-2</v>
      </c>
      <c r="R2945" s="211">
        <v>0.45284497356407394</v>
      </c>
      <c r="S2945" s="211">
        <v>0.39443032386939331</v>
      </c>
      <c r="T2945" s="211">
        <v>0.58343070582518319</v>
      </c>
      <c r="U2945" s="211">
        <v>0.36036295553890479</v>
      </c>
      <c r="V2945" s="211">
        <v>0.14579060784064296</v>
      </c>
      <c r="W2945" s="211">
        <v>0.59835387260779127</v>
      </c>
      <c r="X2945" s="211">
        <v>0.40517937848948304</v>
      </c>
      <c r="Y2945" s="211">
        <v>0.74412519651263653</v>
      </c>
      <c r="Z2945" s="211">
        <v>0.14434405791663144</v>
      </c>
      <c r="AA2945" s="212">
        <v>0.12271367076484051</v>
      </c>
    </row>
    <row r="2946" spans="1:27" x14ac:dyDescent="0.35">
      <c r="A2946" s="210" t="s">
        <v>3622</v>
      </c>
      <c r="B2946" s="217">
        <v>112.49084134796925</v>
      </c>
      <c r="C2946" s="211">
        <v>6.0208241760270884E-2</v>
      </c>
      <c r="D2946" s="211">
        <v>0.11975997352555427</v>
      </c>
      <c r="E2946" s="211">
        <v>6.9605221900261485E-2</v>
      </c>
      <c r="F2946" s="211">
        <v>0.10729041193779712</v>
      </c>
      <c r="G2946" s="211">
        <v>0.12253297659165001</v>
      </c>
      <c r="H2946" s="211">
        <v>0.11361140395261864</v>
      </c>
      <c r="I2946" s="211">
        <v>0.49674856729113437</v>
      </c>
      <c r="J2946" s="211">
        <v>0.43651635749397327</v>
      </c>
      <c r="K2946" s="211">
        <v>0.61460625782273681</v>
      </c>
      <c r="L2946" s="211">
        <v>0.27422736066726955</v>
      </c>
      <c r="M2946" s="211">
        <v>9.4301834004669086E-2</v>
      </c>
      <c r="N2946" s="211">
        <v>0.46625626035673751</v>
      </c>
      <c r="O2946" s="211">
        <v>0.65050722974229946</v>
      </c>
      <c r="P2946" s="211">
        <v>6.7301139865780235E-2</v>
      </c>
      <c r="Q2946" s="211">
        <v>9.0068023060023872E-2</v>
      </c>
      <c r="R2946" s="211">
        <v>0.44607377436771312</v>
      </c>
      <c r="S2946" s="211">
        <v>0.37194709410542381</v>
      </c>
      <c r="T2946" s="211">
        <v>0.53364507610015832</v>
      </c>
      <c r="U2946" s="211">
        <v>0.45830712440583221</v>
      </c>
      <c r="V2946" s="211">
        <v>5.1922389153737029E-2</v>
      </c>
      <c r="W2946" s="211">
        <v>0.59178419784405167</v>
      </c>
      <c r="X2946" s="211">
        <v>0.36873199029115122</v>
      </c>
      <c r="Y2946" s="211">
        <v>0.54009419708119177</v>
      </c>
      <c r="Z2946" s="211">
        <v>0.14622471449040067</v>
      </c>
      <c r="AA2946" s="212">
        <v>0.11597853242875533</v>
      </c>
    </row>
    <row r="2947" spans="1:27" x14ac:dyDescent="0.35">
      <c r="A2947" s="210" t="s">
        <v>3623</v>
      </c>
      <c r="B2947" s="217">
        <v>126.18487545315878</v>
      </c>
      <c r="C2947" s="211">
        <v>4.6516841324361062E-2</v>
      </c>
      <c r="D2947" s="211">
        <v>0.12913611119579571</v>
      </c>
      <c r="E2947" s="211">
        <v>7.8296900524888469E-2</v>
      </c>
      <c r="F2947" s="211">
        <v>8.5640580687614848E-2</v>
      </c>
      <c r="G2947" s="211">
        <v>0.11281738483788718</v>
      </c>
      <c r="H2947" s="211">
        <v>0.11835309815413189</v>
      </c>
      <c r="I2947" s="211">
        <v>0.4700858438931495</v>
      </c>
      <c r="J2947" s="211">
        <v>0.42226185824295631</v>
      </c>
      <c r="K2947" s="211">
        <v>0.62695911577011509</v>
      </c>
      <c r="L2947" s="211">
        <v>0.28169720720656466</v>
      </c>
      <c r="M2947" s="211">
        <v>8.4014628294179605E-2</v>
      </c>
      <c r="N2947" s="211">
        <v>0.44491665540467717</v>
      </c>
      <c r="O2947" s="211">
        <v>0.75575843263111331</v>
      </c>
      <c r="P2947" s="211">
        <v>6.6189977540815015E-2</v>
      </c>
      <c r="Q2947" s="211">
        <v>9.5707506079710333E-2</v>
      </c>
      <c r="R2947" s="211">
        <v>0.45753952925499108</v>
      </c>
      <c r="S2947" s="211">
        <v>0.27486403321443925</v>
      </c>
      <c r="T2947" s="211">
        <v>0.5737393640709052</v>
      </c>
      <c r="U2947" s="211">
        <v>0.41952582712308928</v>
      </c>
      <c r="V2947" s="211">
        <v>7.0313509857094808E-2</v>
      </c>
      <c r="W2947" s="211">
        <v>0.58123700990317584</v>
      </c>
      <c r="X2947" s="211">
        <v>0.27525354898512239</v>
      </c>
      <c r="Y2947" s="211">
        <v>0.74195284501799585</v>
      </c>
      <c r="Z2947" s="211">
        <v>0.14222582390226179</v>
      </c>
      <c r="AA2947" s="212">
        <v>0.11972578093092888</v>
      </c>
    </row>
    <row r="2948" spans="1:27" x14ac:dyDescent="0.35">
      <c r="A2948" s="210" t="s">
        <v>3624</v>
      </c>
      <c r="B2948" s="217">
        <v>162.7450663446823</v>
      </c>
      <c r="C2948" s="211">
        <v>5.7079701405409029E-2</v>
      </c>
      <c r="D2948" s="211">
        <v>0.12005398212216795</v>
      </c>
      <c r="E2948" s="211">
        <v>8.2340111053322673E-2</v>
      </c>
      <c r="F2948" s="211">
        <v>7.9117626966181603E-2</v>
      </c>
      <c r="G2948" s="211">
        <v>0.11956351174112012</v>
      </c>
      <c r="H2948" s="211">
        <v>0.11790483213385705</v>
      </c>
      <c r="I2948" s="211">
        <v>0.40873868753760856</v>
      </c>
      <c r="J2948" s="211">
        <v>0.41553959086997694</v>
      </c>
      <c r="K2948" s="211">
        <v>0.60127864048616353</v>
      </c>
      <c r="L2948" s="211">
        <v>0.26680002785802459</v>
      </c>
      <c r="M2948" s="211">
        <v>9.6828465043429179E-2</v>
      </c>
      <c r="N2948" s="211">
        <v>0.45486574881816977</v>
      </c>
      <c r="O2948" s="211">
        <v>0.62858546685367367</v>
      </c>
      <c r="P2948" s="211">
        <v>6.8295554170489964E-2</v>
      </c>
      <c r="Q2948" s="211">
        <v>6.747839041285178E-2</v>
      </c>
      <c r="R2948" s="211">
        <v>0.440979221827771</v>
      </c>
      <c r="S2948" s="211">
        <v>0.33627657583714998</v>
      </c>
      <c r="T2948" s="211">
        <v>0.57042161431988314</v>
      </c>
      <c r="U2948" s="211">
        <v>0.48985903315883617</v>
      </c>
      <c r="V2948" s="211">
        <v>0.15515361812356782</v>
      </c>
      <c r="W2948" s="211">
        <v>0.50134767458036922</v>
      </c>
      <c r="X2948" s="211">
        <v>0.38299741723424729</v>
      </c>
      <c r="Y2948" s="211">
        <v>0.61431277548949037</v>
      </c>
      <c r="Z2948" s="211">
        <v>0.14972437114814102</v>
      </c>
      <c r="AA2948" s="212">
        <v>0.12095903493973051</v>
      </c>
    </row>
    <row r="2949" spans="1:27" x14ac:dyDescent="0.35">
      <c r="A2949" s="210" t="s">
        <v>3625</v>
      </c>
      <c r="B2949" s="217">
        <v>154.67249663665655</v>
      </c>
      <c r="C2949" s="211">
        <v>7.4830313391798409E-2</v>
      </c>
      <c r="D2949" s="211">
        <v>0.12495001598479677</v>
      </c>
      <c r="E2949" s="211">
        <v>6.7637564741250919E-2</v>
      </c>
      <c r="F2949" s="211">
        <v>0.10864076655950598</v>
      </c>
      <c r="G2949" s="211">
        <v>0.12587017532532851</v>
      </c>
      <c r="H2949" s="211">
        <v>0.10668270269584872</v>
      </c>
      <c r="I2949" s="211">
        <v>0.52637894710564426</v>
      </c>
      <c r="J2949" s="211">
        <v>0.45860225119855225</v>
      </c>
      <c r="K2949" s="211">
        <v>0.55562240170738586</v>
      </c>
      <c r="L2949" s="211">
        <v>0.27028719726214867</v>
      </c>
      <c r="M2949" s="211">
        <v>8.0081372095097164E-2</v>
      </c>
      <c r="N2949" s="211">
        <v>0.51988644121327754</v>
      </c>
      <c r="O2949" s="211">
        <v>0.62463445873343226</v>
      </c>
      <c r="P2949" s="211">
        <v>6.4929140816946923E-2</v>
      </c>
      <c r="Q2949" s="211">
        <v>0.10312936152511212</v>
      </c>
      <c r="R2949" s="211">
        <v>0.47442462410096281</v>
      </c>
      <c r="S2949" s="211">
        <v>0.27566881729921638</v>
      </c>
      <c r="T2949" s="211">
        <v>0.53586565117736074</v>
      </c>
      <c r="U2949" s="211">
        <v>0.50502979744482113</v>
      </c>
      <c r="V2949" s="211">
        <v>0.15745609867522056</v>
      </c>
      <c r="W2949" s="211">
        <v>0.63539693873029224</v>
      </c>
      <c r="X2949" s="211">
        <v>0.31516282516295963</v>
      </c>
      <c r="Y2949" s="211">
        <v>0.66184807207435836</v>
      </c>
      <c r="Z2949" s="211">
        <v>0.1422192778492003</v>
      </c>
      <c r="AA2949" s="212">
        <v>0.11803142598874465</v>
      </c>
    </row>
    <row r="2950" spans="1:27" x14ac:dyDescent="0.35">
      <c r="A2950" s="210" t="s">
        <v>3626</v>
      </c>
      <c r="B2950" s="217">
        <v>183.61380591596924</v>
      </c>
      <c r="C2950" s="211">
        <v>6.7224312771622677E-2</v>
      </c>
      <c r="D2950" s="211">
        <v>0.11958913659181458</v>
      </c>
      <c r="E2950" s="211">
        <v>8.482580509893832E-2</v>
      </c>
      <c r="F2950" s="211">
        <v>9.080639003303384E-2</v>
      </c>
      <c r="G2950" s="211">
        <v>0.11804622486369114</v>
      </c>
      <c r="H2950" s="211">
        <v>0.1102245472459624</v>
      </c>
      <c r="I2950" s="211">
        <v>0.42696283837722554</v>
      </c>
      <c r="J2950" s="211">
        <v>0.43601338537376111</v>
      </c>
      <c r="K2950" s="211">
        <v>0.61805144714812665</v>
      </c>
      <c r="L2950" s="211">
        <v>0.26939762377999266</v>
      </c>
      <c r="M2950" s="211">
        <v>9.5757576966048044E-2</v>
      </c>
      <c r="N2950" s="211">
        <v>0.38231268987689848</v>
      </c>
      <c r="O2950" s="211">
        <v>0.67728367684412416</v>
      </c>
      <c r="P2950" s="211">
        <v>7.08566759766497E-2</v>
      </c>
      <c r="Q2950" s="211">
        <v>9.1346644542408637E-2</v>
      </c>
      <c r="R2950" s="211">
        <v>0.44107325245516982</v>
      </c>
      <c r="S2950" s="211">
        <v>0.2958813215104541</v>
      </c>
      <c r="T2950" s="211">
        <v>0.50589165405218517</v>
      </c>
      <c r="U2950" s="211">
        <v>0.5208226202749181</v>
      </c>
      <c r="V2950" s="211">
        <v>0.15469825115032892</v>
      </c>
      <c r="W2950" s="211">
        <v>0.64451702839264091</v>
      </c>
      <c r="X2950" s="211">
        <v>0.24840368645921132</v>
      </c>
      <c r="Y2950" s="211">
        <v>0.70757322576161896</v>
      </c>
      <c r="Z2950" s="211">
        <v>0.14887873778415117</v>
      </c>
      <c r="AA2950" s="212">
        <v>0.12009643451761631</v>
      </c>
    </row>
    <row r="2951" spans="1:27" x14ac:dyDescent="0.35">
      <c r="A2951" s="210" t="s">
        <v>3627</v>
      </c>
      <c r="B2951" s="217">
        <v>153.15662875445511</v>
      </c>
      <c r="C2951" s="211">
        <v>8.1001016212491811E-2</v>
      </c>
      <c r="D2951" s="211">
        <v>0.12445543246291352</v>
      </c>
      <c r="E2951" s="211">
        <v>7.1393132569269824E-2</v>
      </c>
      <c r="F2951" s="211">
        <v>0.11300665103548593</v>
      </c>
      <c r="G2951" s="211">
        <v>0.11864700401733472</v>
      </c>
      <c r="H2951" s="211">
        <v>0.12146716721832243</v>
      </c>
      <c r="I2951" s="211">
        <v>0.45962288558979003</v>
      </c>
      <c r="J2951" s="211">
        <v>0.45473692012632749</v>
      </c>
      <c r="K2951" s="211">
        <v>0.58123297044635691</v>
      </c>
      <c r="L2951" s="211">
        <v>0.27620312907259198</v>
      </c>
      <c r="M2951" s="211">
        <v>8.7179112901472219E-2</v>
      </c>
      <c r="N2951" s="211">
        <v>0.45012257755690444</v>
      </c>
      <c r="O2951" s="211">
        <v>0.76348796833496402</v>
      </c>
      <c r="P2951" s="211">
        <v>6.4882674921631855E-2</v>
      </c>
      <c r="Q2951" s="211">
        <v>0.14284438051240766</v>
      </c>
      <c r="R2951" s="211">
        <v>0.43595821417122316</v>
      </c>
      <c r="S2951" s="211">
        <v>0.32837244799235865</v>
      </c>
      <c r="T2951" s="211">
        <v>0.59367357221431805</v>
      </c>
      <c r="U2951" s="211">
        <v>0.44537465669263138</v>
      </c>
      <c r="V2951" s="211">
        <v>0.17689191263109194</v>
      </c>
      <c r="W2951" s="211">
        <v>0.52182495858185241</v>
      </c>
      <c r="X2951" s="211">
        <v>0.32081627526885115</v>
      </c>
      <c r="Y2951" s="211">
        <v>0.61190796405152093</v>
      </c>
      <c r="Z2951" s="211">
        <v>0.14824485687699446</v>
      </c>
      <c r="AA2951" s="212">
        <v>0.12308243570014621</v>
      </c>
    </row>
    <row r="2952" spans="1:27" x14ac:dyDescent="0.35">
      <c r="A2952" s="210" t="s">
        <v>3628</v>
      </c>
      <c r="B2952" s="217">
        <v>156.20788942915237</v>
      </c>
      <c r="C2952" s="211">
        <v>7.9420286105362919E-2</v>
      </c>
      <c r="D2952" s="211">
        <v>0.11857418174430709</v>
      </c>
      <c r="E2952" s="211">
        <v>7.61356299681374E-2</v>
      </c>
      <c r="F2952" s="211">
        <v>9.6787679349576328E-2</v>
      </c>
      <c r="G2952" s="211">
        <v>0.12358664611508441</v>
      </c>
      <c r="H2952" s="211">
        <v>0.11743610663464142</v>
      </c>
      <c r="I2952" s="211">
        <v>0.49804706920858183</v>
      </c>
      <c r="J2952" s="211">
        <v>0.45647201577268293</v>
      </c>
      <c r="K2952" s="211">
        <v>0.56398133454522759</v>
      </c>
      <c r="L2952" s="211">
        <v>0.27275494113494381</v>
      </c>
      <c r="M2952" s="211">
        <v>0.10412160118727296</v>
      </c>
      <c r="N2952" s="211">
        <v>0.46473657287522285</v>
      </c>
      <c r="O2952" s="211">
        <v>0.70826070562372268</v>
      </c>
      <c r="P2952" s="211">
        <v>6.9577783625091094E-2</v>
      </c>
      <c r="Q2952" s="211">
        <v>6.761726474771998E-2</v>
      </c>
      <c r="R2952" s="211">
        <v>0.41650797826490882</v>
      </c>
      <c r="S2952" s="211">
        <v>0.32522583769205504</v>
      </c>
      <c r="T2952" s="211">
        <v>0.5024651374269945</v>
      </c>
      <c r="U2952" s="211">
        <v>0.53766164386801274</v>
      </c>
      <c r="V2952" s="211">
        <v>0.11023724362428806</v>
      </c>
      <c r="W2952" s="211">
        <v>0.51037251120714922</v>
      </c>
      <c r="X2952" s="211">
        <v>0.34392602114879134</v>
      </c>
      <c r="Y2952" s="211">
        <v>0.55035910542376842</v>
      </c>
      <c r="Z2952" s="211">
        <v>0.14553526976065045</v>
      </c>
      <c r="AA2952" s="212">
        <v>0.11374111158940399</v>
      </c>
    </row>
    <row r="2953" spans="1:27" x14ac:dyDescent="0.35">
      <c r="A2953" s="210" t="s">
        <v>3629</v>
      </c>
      <c r="B2953" s="217">
        <v>115.37783366402307</v>
      </c>
      <c r="C2953" s="211">
        <v>5.6919857634107014E-2</v>
      </c>
      <c r="D2953" s="211">
        <v>0.12007395811109266</v>
      </c>
      <c r="E2953" s="211">
        <v>7.5234186451838506E-2</v>
      </c>
      <c r="F2953" s="211">
        <v>7.1960517396508952E-2</v>
      </c>
      <c r="G2953" s="211">
        <v>0.12038045451630654</v>
      </c>
      <c r="H2953" s="211">
        <v>0.11286213572450551</v>
      </c>
      <c r="I2953" s="211">
        <v>0.48203480611857585</v>
      </c>
      <c r="J2953" s="211">
        <v>0.43637871477109164</v>
      </c>
      <c r="K2953" s="211">
        <v>0.52304415782192704</v>
      </c>
      <c r="L2953" s="211">
        <v>0.27682304217280229</v>
      </c>
      <c r="M2953" s="211">
        <v>0.10356686747818546</v>
      </c>
      <c r="N2953" s="211">
        <v>0.43148224710314753</v>
      </c>
      <c r="O2953" s="211">
        <v>0.70247618829933944</v>
      </c>
      <c r="P2953" s="211">
        <v>7.0516699675380559E-2</v>
      </c>
      <c r="Q2953" s="211">
        <v>4.5772199435935822E-2</v>
      </c>
      <c r="R2953" s="211">
        <v>0.36623237930351604</v>
      </c>
      <c r="S2953" s="211">
        <v>0.30350824854863456</v>
      </c>
      <c r="T2953" s="211">
        <v>0.60161702276907736</v>
      </c>
      <c r="U2953" s="211">
        <v>0.38642505325459986</v>
      </c>
      <c r="V2953" s="211">
        <v>6.7369640735560343E-2</v>
      </c>
      <c r="W2953" s="211">
        <v>0.63578946906241329</v>
      </c>
      <c r="X2953" s="211">
        <v>0.29174175406185532</v>
      </c>
      <c r="Y2953" s="211">
        <v>0.74286330535036649</v>
      </c>
      <c r="Z2953" s="211">
        <v>0.14109069273342623</v>
      </c>
      <c r="AA2953" s="212">
        <v>0.1250722566755175</v>
      </c>
    </row>
    <row r="2954" spans="1:27" x14ac:dyDescent="0.35">
      <c r="A2954" s="210" t="s">
        <v>3630</v>
      </c>
      <c r="B2954" s="217">
        <v>117.95015725637766</v>
      </c>
      <c r="C2954" s="211">
        <v>6.9742610539592007E-2</v>
      </c>
      <c r="D2954" s="211">
        <v>0.1291203014040892</v>
      </c>
      <c r="E2954" s="211">
        <v>8.5365133998960549E-2</v>
      </c>
      <c r="F2954" s="211">
        <v>9.8301746259827516E-2</v>
      </c>
      <c r="G2954" s="211">
        <v>0.12290360498248491</v>
      </c>
      <c r="H2954" s="211">
        <v>0.12083714925313449</v>
      </c>
      <c r="I2954" s="211">
        <v>0.47515517299277782</v>
      </c>
      <c r="J2954" s="211">
        <v>0.48294240778805475</v>
      </c>
      <c r="K2954" s="211">
        <v>0.61987685329302245</v>
      </c>
      <c r="L2954" s="211">
        <v>0.27513751444972639</v>
      </c>
      <c r="M2954" s="211">
        <v>9.0525891887410753E-2</v>
      </c>
      <c r="N2954" s="211">
        <v>0.49168344799878028</v>
      </c>
      <c r="O2954" s="211">
        <v>0.75495402703820269</v>
      </c>
      <c r="P2954" s="211">
        <v>6.4710987438898984E-2</v>
      </c>
      <c r="Q2954" s="211">
        <v>7.593218338656646E-2</v>
      </c>
      <c r="R2954" s="211">
        <v>0.38779146842103762</v>
      </c>
      <c r="S2954" s="211">
        <v>0.319439786471309</v>
      </c>
      <c r="T2954" s="211">
        <v>0.51645933619829021</v>
      </c>
      <c r="U2954" s="211">
        <v>0.43623555337877729</v>
      </c>
      <c r="V2954" s="211">
        <v>5.4286443422032843E-2</v>
      </c>
      <c r="W2954" s="211">
        <v>0.50153660766297947</v>
      </c>
      <c r="X2954" s="211">
        <v>0.38537605652556794</v>
      </c>
      <c r="Y2954" s="211">
        <v>0.6621837001152876</v>
      </c>
      <c r="Z2954" s="211">
        <v>0.14942413154764256</v>
      </c>
      <c r="AA2954" s="212">
        <v>0.12154384198279494</v>
      </c>
    </row>
    <row r="2955" spans="1:27" x14ac:dyDescent="0.35">
      <c r="A2955" s="210" t="s">
        <v>3631</v>
      </c>
      <c r="B2955" s="217">
        <v>124.20850826393531</v>
      </c>
      <c r="C2955" s="211">
        <v>5.604755629909422E-2</v>
      </c>
      <c r="D2955" s="211">
        <v>0.13107640212062724</v>
      </c>
      <c r="E2955" s="211">
        <v>7.15452065264814E-2</v>
      </c>
      <c r="F2955" s="211">
        <v>0.11303946356489832</v>
      </c>
      <c r="G2955" s="211">
        <v>0.12326041398171977</v>
      </c>
      <c r="H2955" s="211">
        <v>0.11082557985689961</v>
      </c>
      <c r="I2955" s="211">
        <v>0.4915145105488341</v>
      </c>
      <c r="J2955" s="211">
        <v>0.43217840351244119</v>
      </c>
      <c r="K2955" s="211">
        <v>0.63457300458386057</v>
      </c>
      <c r="L2955" s="211">
        <v>0.2752980919584162</v>
      </c>
      <c r="M2955" s="211">
        <v>9.5474345146453504E-2</v>
      </c>
      <c r="N2955" s="211">
        <v>0.40390286849252255</v>
      </c>
      <c r="O2955" s="211">
        <v>0.75212960362104997</v>
      </c>
      <c r="P2955" s="211">
        <v>6.9645423138510895E-2</v>
      </c>
      <c r="Q2955" s="211">
        <v>5.4355534985940354E-2</v>
      </c>
      <c r="R2955" s="211">
        <v>0.39793995784497721</v>
      </c>
      <c r="S2955" s="211">
        <v>0.37013006192062348</v>
      </c>
      <c r="T2955" s="211">
        <v>0.54032733578144665</v>
      </c>
      <c r="U2955" s="211">
        <v>0.39869998473238361</v>
      </c>
      <c r="V2955" s="211">
        <v>7.142633687992167E-2</v>
      </c>
      <c r="W2955" s="211">
        <v>0.54930558764219883</v>
      </c>
      <c r="X2955" s="211">
        <v>0.2898563666971905</v>
      </c>
      <c r="Y2955" s="211">
        <v>0.66990114257115096</v>
      </c>
      <c r="Z2955" s="211">
        <v>0.13966199408096674</v>
      </c>
      <c r="AA2955" s="212">
        <v>0.11807148746405571</v>
      </c>
    </row>
    <row r="2956" spans="1:27" x14ac:dyDescent="0.35">
      <c r="A2956" s="210" t="s">
        <v>3632</v>
      </c>
      <c r="B2956" s="217">
        <v>136.33043440282864</v>
      </c>
      <c r="C2956" s="211">
        <v>6.3752304009225921E-2</v>
      </c>
      <c r="D2956" s="211">
        <v>0.13113805828811009</v>
      </c>
      <c r="E2956" s="211">
        <v>7.3400734575287341E-2</v>
      </c>
      <c r="F2956" s="211">
        <v>9.780957383560053E-2</v>
      </c>
      <c r="G2956" s="211">
        <v>0.12056601517577373</v>
      </c>
      <c r="H2956" s="211">
        <v>0.12275932525223256</v>
      </c>
      <c r="I2956" s="211">
        <v>0.45933594546486489</v>
      </c>
      <c r="J2956" s="211">
        <v>0.45829774884880004</v>
      </c>
      <c r="K2956" s="211">
        <v>0.58968530149830556</v>
      </c>
      <c r="L2956" s="211">
        <v>0.2768186307232966</v>
      </c>
      <c r="M2956" s="211">
        <v>8.9317937611382556E-2</v>
      </c>
      <c r="N2956" s="211">
        <v>0.40464636235359119</v>
      </c>
      <c r="O2956" s="211">
        <v>0.75764179611315297</v>
      </c>
      <c r="P2956" s="211">
        <v>7.192684617813741E-2</v>
      </c>
      <c r="Q2956" s="211">
        <v>8.6635025466565804E-2</v>
      </c>
      <c r="R2956" s="211">
        <v>0.46826564560169037</v>
      </c>
      <c r="S2956" s="211">
        <v>0.32946850203455846</v>
      </c>
      <c r="T2956" s="211">
        <v>0.53935999400868107</v>
      </c>
      <c r="U2956" s="211">
        <v>0.41964549335176293</v>
      </c>
      <c r="V2956" s="211">
        <v>9.4690425046278504E-2</v>
      </c>
      <c r="W2956" s="211">
        <v>0.5261277803659884</v>
      </c>
      <c r="X2956" s="211">
        <v>0.39100690336051358</v>
      </c>
      <c r="Y2956" s="211">
        <v>0.70449544604775571</v>
      </c>
      <c r="Z2956" s="211">
        <v>0.14965267422988673</v>
      </c>
      <c r="AA2956" s="212">
        <v>0.1213823769929106</v>
      </c>
    </row>
    <row r="2957" spans="1:27" x14ac:dyDescent="0.35">
      <c r="A2957" s="210" t="s">
        <v>3633</v>
      </c>
      <c r="B2957" s="217">
        <v>117.46211717798269</v>
      </c>
      <c r="C2957" s="211">
        <v>5.6476727202838979E-2</v>
      </c>
      <c r="D2957" s="211">
        <v>0.12370797154643644</v>
      </c>
      <c r="E2957" s="211">
        <v>7.3922648519214318E-2</v>
      </c>
      <c r="F2957" s="211">
        <v>9.3185191973358408E-2</v>
      </c>
      <c r="G2957" s="211">
        <v>0.12376602186860196</v>
      </c>
      <c r="H2957" s="211">
        <v>0.11376735350724262</v>
      </c>
      <c r="I2957" s="211">
        <v>0.50942637506665422</v>
      </c>
      <c r="J2957" s="211">
        <v>0.44451251199467207</v>
      </c>
      <c r="K2957" s="211">
        <v>0.59110126127372653</v>
      </c>
      <c r="L2957" s="211">
        <v>0.27317080465622251</v>
      </c>
      <c r="M2957" s="211">
        <v>0.10674473519406838</v>
      </c>
      <c r="N2957" s="211">
        <v>0.40830269607252989</v>
      </c>
      <c r="O2957" s="211">
        <v>0.75510762132434983</v>
      </c>
      <c r="P2957" s="211">
        <v>6.6419200717045046E-2</v>
      </c>
      <c r="Q2957" s="211">
        <v>0.10331141076288085</v>
      </c>
      <c r="R2957" s="211">
        <v>0.44995249129886433</v>
      </c>
      <c r="S2957" s="211">
        <v>0.32010177347004665</v>
      </c>
      <c r="T2957" s="211">
        <v>0.56680182858170103</v>
      </c>
      <c r="U2957" s="211">
        <v>0.41462460083923713</v>
      </c>
      <c r="V2957" s="211">
        <v>5.3594730228660785E-2</v>
      </c>
      <c r="W2957" s="211">
        <v>0.51638817372983825</v>
      </c>
      <c r="X2957" s="211">
        <v>0.30404734587895221</v>
      </c>
      <c r="Y2957" s="211">
        <v>0.7600460588791258</v>
      </c>
      <c r="Z2957" s="211">
        <v>0.14856045962107051</v>
      </c>
      <c r="AA2957" s="212">
        <v>0.12216170279598185</v>
      </c>
    </row>
    <row r="2958" spans="1:27" x14ac:dyDescent="0.35">
      <c r="A2958" s="210" t="s">
        <v>3634</v>
      </c>
      <c r="B2958" s="217">
        <v>116.37653001512636</v>
      </c>
      <c r="C2958" s="211">
        <v>6.8550125434981735E-2</v>
      </c>
      <c r="D2958" s="211">
        <v>0.12261664382167314</v>
      </c>
      <c r="E2958" s="211">
        <v>7.2888242394556615E-2</v>
      </c>
      <c r="F2958" s="211">
        <v>0.10423959836348858</v>
      </c>
      <c r="G2958" s="211">
        <v>0.12265683477880045</v>
      </c>
      <c r="H2958" s="211">
        <v>0.10227467326081927</v>
      </c>
      <c r="I2958" s="211">
        <v>0.46763692966248205</v>
      </c>
      <c r="J2958" s="211">
        <v>0.4566548335042846</v>
      </c>
      <c r="K2958" s="211">
        <v>0.52932856162230224</v>
      </c>
      <c r="L2958" s="211">
        <v>0.27521493004709369</v>
      </c>
      <c r="M2958" s="211">
        <v>9.7867119949222606E-2</v>
      </c>
      <c r="N2958" s="211">
        <v>0.41967683176892523</v>
      </c>
      <c r="O2958" s="211">
        <v>0.65525405972140416</v>
      </c>
      <c r="P2958" s="211">
        <v>6.3580576134986508E-2</v>
      </c>
      <c r="Q2958" s="211">
        <v>6.0225223759137567E-2</v>
      </c>
      <c r="R2958" s="211">
        <v>0.36867633818269496</v>
      </c>
      <c r="S2958" s="211">
        <v>0.35823464133878102</v>
      </c>
      <c r="T2958" s="211">
        <v>0.49457178570672566</v>
      </c>
      <c r="U2958" s="211">
        <v>0.41639363480673031</v>
      </c>
      <c r="V2958" s="211">
        <v>8.4179421638707702E-2</v>
      </c>
      <c r="W2958" s="211">
        <v>0.50232904386841615</v>
      </c>
      <c r="X2958" s="211">
        <v>0.2813551156354917</v>
      </c>
      <c r="Y2958" s="211">
        <v>0.76604236955349392</v>
      </c>
      <c r="Z2958" s="211">
        <v>0.14775811776046441</v>
      </c>
      <c r="AA2958" s="212">
        <v>0.12126467872871775</v>
      </c>
    </row>
    <row r="2959" spans="1:27" x14ac:dyDescent="0.35">
      <c r="A2959" s="210" t="s">
        <v>3635</v>
      </c>
      <c r="B2959" s="217">
        <v>145.63584156207389</v>
      </c>
      <c r="C2959" s="211">
        <v>5.111450321110339E-2</v>
      </c>
      <c r="D2959" s="211">
        <v>0.12785751296737916</v>
      </c>
      <c r="E2959" s="211">
        <v>7.1766098114180263E-2</v>
      </c>
      <c r="F2959" s="211">
        <v>7.0757850196243047E-2</v>
      </c>
      <c r="G2959" s="211">
        <v>0.12181122469930716</v>
      </c>
      <c r="H2959" s="211">
        <v>0.12078925157238729</v>
      </c>
      <c r="I2959" s="211">
        <v>0.5059550557518272</v>
      </c>
      <c r="J2959" s="211">
        <v>0.38747278045256572</v>
      </c>
      <c r="K2959" s="211">
        <v>0.62133425049292323</v>
      </c>
      <c r="L2959" s="211">
        <v>0.27792922031318135</v>
      </c>
      <c r="M2959" s="211">
        <v>8.5947730218439461E-2</v>
      </c>
      <c r="N2959" s="211">
        <v>0.49455972272874499</v>
      </c>
      <c r="O2959" s="211">
        <v>0.6618894184320383</v>
      </c>
      <c r="P2959" s="211">
        <v>6.8493731069500546E-2</v>
      </c>
      <c r="Q2959" s="211">
        <v>0.12333163463152166</v>
      </c>
      <c r="R2959" s="211">
        <v>0.42647504664037622</v>
      </c>
      <c r="S2959" s="211">
        <v>0.42121599886250816</v>
      </c>
      <c r="T2959" s="211">
        <v>0.56409995565686022</v>
      </c>
      <c r="U2959" s="211">
        <v>0.44285521825491814</v>
      </c>
      <c r="V2959" s="211">
        <v>9.5707178215068037E-2</v>
      </c>
      <c r="W2959" s="211">
        <v>0.5742511863011871</v>
      </c>
      <c r="X2959" s="211">
        <v>0.37093918514516289</v>
      </c>
      <c r="Y2959" s="211">
        <v>0.69007226201011285</v>
      </c>
      <c r="Z2959" s="211">
        <v>0.14699023641792386</v>
      </c>
      <c r="AA2959" s="212">
        <v>0.11513230200648128</v>
      </c>
    </row>
    <row r="2960" spans="1:27" x14ac:dyDescent="0.35">
      <c r="A2960" s="210" t="s">
        <v>3636</v>
      </c>
      <c r="B2960" s="217">
        <v>147.96764855102626</v>
      </c>
      <c r="C2960" s="211">
        <v>7.5511384832432166E-2</v>
      </c>
      <c r="D2960" s="211">
        <v>0.12879839133770737</v>
      </c>
      <c r="E2960" s="211">
        <v>7.5764924379900039E-2</v>
      </c>
      <c r="F2960" s="211">
        <v>0.11485771522820605</v>
      </c>
      <c r="G2960" s="211">
        <v>0.11977726089384365</v>
      </c>
      <c r="H2960" s="211">
        <v>0.11898879061142625</v>
      </c>
      <c r="I2960" s="211">
        <v>0.49605979230727626</v>
      </c>
      <c r="J2960" s="211">
        <v>0.46788954087625373</v>
      </c>
      <c r="K2960" s="211">
        <v>0.64594381448950766</v>
      </c>
      <c r="L2960" s="211">
        <v>0.27792253018142826</v>
      </c>
      <c r="M2960" s="211">
        <v>0.10627549028767283</v>
      </c>
      <c r="N2960" s="211">
        <v>0.48280481355068161</v>
      </c>
      <c r="O2960" s="211">
        <v>0.63423194097882574</v>
      </c>
      <c r="P2960" s="211">
        <v>7.2083804757874723E-2</v>
      </c>
      <c r="Q2960" s="211">
        <v>5.0991844473465678E-2</v>
      </c>
      <c r="R2960" s="211">
        <v>0.47816360088681925</v>
      </c>
      <c r="S2960" s="211">
        <v>0.30217907861815652</v>
      </c>
      <c r="T2960" s="211">
        <v>0.55382827393844924</v>
      </c>
      <c r="U2960" s="211">
        <v>0.36671459640884352</v>
      </c>
      <c r="V2960" s="211">
        <v>9.4270352339610772E-2</v>
      </c>
      <c r="W2960" s="211">
        <v>0.53180469924127949</v>
      </c>
      <c r="X2960" s="211">
        <v>0.2971988546711018</v>
      </c>
      <c r="Y2960" s="211">
        <v>0.63610449908260391</v>
      </c>
      <c r="Z2960" s="211">
        <v>0.14393780468146444</v>
      </c>
      <c r="AA2960" s="212">
        <v>0.1149347717963754</v>
      </c>
    </row>
    <row r="2961" spans="1:27" x14ac:dyDescent="0.35">
      <c r="A2961" s="210" t="s">
        <v>3637</v>
      </c>
      <c r="B2961" s="217">
        <v>126.20700035477866</v>
      </c>
      <c r="C2961" s="211">
        <v>7.5353384470420892E-2</v>
      </c>
      <c r="D2961" s="211">
        <v>0.11507485416239381</v>
      </c>
      <c r="E2961" s="211">
        <v>7.8062790318437297E-2</v>
      </c>
      <c r="F2961" s="211">
        <v>0.11342675045085597</v>
      </c>
      <c r="G2961" s="211">
        <v>0.11983621189077504</v>
      </c>
      <c r="H2961" s="211">
        <v>0.12038524089327098</v>
      </c>
      <c r="I2961" s="211">
        <v>0.52822111534570981</v>
      </c>
      <c r="J2961" s="211">
        <v>0.43488372194512515</v>
      </c>
      <c r="K2961" s="211">
        <v>0.63288939604532346</v>
      </c>
      <c r="L2961" s="211">
        <v>0.28279990767045315</v>
      </c>
      <c r="M2961" s="211">
        <v>0.11088764316079991</v>
      </c>
      <c r="N2961" s="211">
        <v>0.47147012564784951</v>
      </c>
      <c r="O2961" s="211">
        <v>0.7145633869508512</v>
      </c>
      <c r="P2961" s="211">
        <v>6.7269538389486835E-2</v>
      </c>
      <c r="Q2961" s="211">
        <v>7.8364153042019061E-2</v>
      </c>
      <c r="R2961" s="211">
        <v>0.42095281191286865</v>
      </c>
      <c r="S2961" s="211">
        <v>0.35221970233648536</v>
      </c>
      <c r="T2961" s="211">
        <v>0.50915966419944769</v>
      </c>
      <c r="U2961" s="211">
        <v>0.4018292165184621</v>
      </c>
      <c r="V2961" s="211">
        <v>9.8960574058069239E-2</v>
      </c>
      <c r="W2961" s="211">
        <v>0.59817940854351126</v>
      </c>
      <c r="X2961" s="211">
        <v>0.34793531112912818</v>
      </c>
      <c r="Y2961" s="211">
        <v>0.55833852246274474</v>
      </c>
      <c r="Z2961" s="211">
        <v>0.14704782158823956</v>
      </c>
      <c r="AA2961" s="212">
        <v>0.12709543870692674</v>
      </c>
    </row>
    <row r="2962" spans="1:27" x14ac:dyDescent="0.35">
      <c r="A2962" s="210" t="s">
        <v>3638</v>
      </c>
      <c r="B2962" s="217">
        <v>133.18919839901517</v>
      </c>
      <c r="C2962" s="211">
        <v>6.4622631223631738E-2</v>
      </c>
      <c r="D2962" s="211">
        <v>0.11842005707831116</v>
      </c>
      <c r="E2962" s="211">
        <v>7.9526519235308901E-2</v>
      </c>
      <c r="F2962" s="211">
        <v>0.10454956322120873</v>
      </c>
      <c r="G2962" s="211">
        <v>0.12557036708585531</v>
      </c>
      <c r="H2962" s="211">
        <v>0.11279348034528988</v>
      </c>
      <c r="I2962" s="211">
        <v>0.49178855135356797</v>
      </c>
      <c r="J2962" s="211">
        <v>0.44714266234423661</v>
      </c>
      <c r="K2962" s="211">
        <v>0.62181767390769027</v>
      </c>
      <c r="L2962" s="211">
        <v>0.27868078801165913</v>
      </c>
      <c r="M2962" s="211">
        <v>0.10822065556791818</v>
      </c>
      <c r="N2962" s="211">
        <v>0.47547004156857681</v>
      </c>
      <c r="O2962" s="211">
        <v>0.67065697932548163</v>
      </c>
      <c r="P2962" s="211">
        <v>6.5370988986098083E-2</v>
      </c>
      <c r="Q2962" s="211">
        <v>7.5278488756765544E-2</v>
      </c>
      <c r="R2962" s="211">
        <v>0.39416084495252357</v>
      </c>
      <c r="S2962" s="211">
        <v>0.29790493838357834</v>
      </c>
      <c r="T2962" s="211">
        <v>0.53175155918110217</v>
      </c>
      <c r="U2962" s="211">
        <v>0.43765097084216487</v>
      </c>
      <c r="V2962" s="211">
        <v>7.6330164750055857E-2</v>
      </c>
      <c r="W2962" s="211">
        <v>0.51972304235812461</v>
      </c>
      <c r="X2962" s="211">
        <v>0.31646045269160528</v>
      </c>
      <c r="Y2962" s="211">
        <v>0.69600433338435186</v>
      </c>
      <c r="Z2962" s="211">
        <v>0.14756476420039769</v>
      </c>
      <c r="AA2962" s="212">
        <v>0.11823486076051569</v>
      </c>
    </row>
    <row r="2963" spans="1:27" x14ac:dyDescent="0.35">
      <c r="A2963" s="210" t="s">
        <v>3639</v>
      </c>
      <c r="B2963" s="217">
        <v>184.554874070338</v>
      </c>
      <c r="C2963" s="211">
        <v>7.3439822651584385E-2</v>
      </c>
      <c r="D2963" s="211">
        <v>0.12820093053153808</v>
      </c>
      <c r="E2963" s="211">
        <v>7.4363538959508854E-2</v>
      </c>
      <c r="F2963" s="211">
        <v>9.567986098179361E-2</v>
      </c>
      <c r="G2963" s="211">
        <v>0.1251192225275444</v>
      </c>
      <c r="H2963" s="211">
        <v>0.11335737897587723</v>
      </c>
      <c r="I2963" s="211">
        <v>0.53143637306431124</v>
      </c>
      <c r="J2963" s="211">
        <v>0.41900918045560687</v>
      </c>
      <c r="K2963" s="211">
        <v>0.64325868774029626</v>
      </c>
      <c r="L2963" s="211">
        <v>0.27867980718540053</v>
      </c>
      <c r="M2963" s="211">
        <v>9.1411225868060789E-2</v>
      </c>
      <c r="N2963" s="211">
        <v>0.47066312691099244</v>
      </c>
      <c r="O2963" s="211">
        <v>0.67073600812620648</v>
      </c>
      <c r="P2963" s="211">
        <v>7.4858944685134821E-2</v>
      </c>
      <c r="Q2963" s="211">
        <v>0.11211946521430027</v>
      </c>
      <c r="R2963" s="211">
        <v>0.48400206141126895</v>
      </c>
      <c r="S2963" s="211">
        <v>0.27914185452794577</v>
      </c>
      <c r="T2963" s="211">
        <v>0.59622468726386479</v>
      </c>
      <c r="U2963" s="211">
        <v>0.47497841510207428</v>
      </c>
      <c r="V2963" s="211">
        <v>0.11805049758936284</v>
      </c>
      <c r="W2963" s="211">
        <v>0.51556513273003868</v>
      </c>
      <c r="X2963" s="211">
        <v>0.3097015933684098</v>
      </c>
      <c r="Y2963" s="211">
        <v>0.76364904324169824</v>
      </c>
      <c r="Z2963" s="211">
        <v>0.14904896243757673</v>
      </c>
      <c r="AA2963" s="212">
        <v>0.11712194568044675</v>
      </c>
    </row>
    <row r="2964" spans="1:27" x14ac:dyDescent="0.35">
      <c r="A2964" s="210" t="s">
        <v>3640</v>
      </c>
      <c r="B2964" s="217">
        <v>187.74125691533706</v>
      </c>
      <c r="C2964" s="211">
        <v>6.3804936534003195E-2</v>
      </c>
      <c r="D2964" s="211">
        <v>0.12362518120715328</v>
      </c>
      <c r="E2964" s="211">
        <v>7.3421574349407229E-2</v>
      </c>
      <c r="F2964" s="211">
        <v>0.11411838339990582</v>
      </c>
      <c r="G2964" s="211">
        <v>0.12494403328692913</v>
      </c>
      <c r="H2964" s="211">
        <v>0.11077985764636084</v>
      </c>
      <c r="I2964" s="211">
        <v>0.5115821550206715</v>
      </c>
      <c r="J2964" s="211">
        <v>0.40079589063072235</v>
      </c>
      <c r="K2964" s="211">
        <v>0.64543150764267232</v>
      </c>
      <c r="L2964" s="211">
        <v>0.2777317437476251</v>
      </c>
      <c r="M2964" s="211">
        <v>0.10982190606832085</v>
      </c>
      <c r="N2964" s="211">
        <v>0.45379342823104762</v>
      </c>
      <c r="O2964" s="211">
        <v>0.63409228359234437</v>
      </c>
      <c r="P2964" s="211">
        <v>7.3006251132580358E-2</v>
      </c>
      <c r="Q2964" s="211">
        <v>0.10867513011926136</v>
      </c>
      <c r="R2964" s="211">
        <v>0.41930517028277592</v>
      </c>
      <c r="S2964" s="211">
        <v>0.34922504271188715</v>
      </c>
      <c r="T2964" s="211">
        <v>0.52653183987709873</v>
      </c>
      <c r="U2964" s="211">
        <v>0.3221951178593383</v>
      </c>
      <c r="V2964" s="211">
        <v>0.17004696426842852</v>
      </c>
      <c r="W2964" s="211">
        <v>0.51721526389595218</v>
      </c>
      <c r="X2964" s="211">
        <v>0.30849718960778322</v>
      </c>
      <c r="Y2964" s="211">
        <v>0.66324827352992533</v>
      </c>
      <c r="Z2964" s="211">
        <v>0.14166466944909606</v>
      </c>
      <c r="AA2964" s="212">
        <v>0.11190559018013882</v>
      </c>
    </row>
    <row r="2965" spans="1:27" x14ac:dyDescent="0.35">
      <c r="A2965" s="210" t="s">
        <v>3641</v>
      </c>
      <c r="B2965" s="217">
        <v>111.90849909696935</v>
      </c>
      <c r="C2965" s="211">
        <v>6.4794736326931002E-2</v>
      </c>
      <c r="D2965" s="211">
        <v>0.12549447251145648</v>
      </c>
      <c r="E2965" s="211">
        <v>7.8770073843244873E-2</v>
      </c>
      <c r="F2965" s="211">
        <v>9.5671208711825342E-2</v>
      </c>
      <c r="G2965" s="211">
        <v>0.12200942815836649</v>
      </c>
      <c r="H2965" s="211">
        <v>0.10774520366129788</v>
      </c>
      <c r="I2965" s="211">
        <v>0.48625978809102455</v>
      </c>
      <c r="J2965" s="211">
        <v>0.40338952363037978</v>
      </c>
      <c r="K2965" s="211">
        <v>0.56037706464836601</v>
      </c>
      <c r="L2965" s="211">
        <v>0.27564929362518098</v>
      </c>
      <c r="M2965" s="211">
        <v>8.9412137142328804E-2</v>
      </c>
      <c r="N2965" s="211">
        <v>0.40265205259683046</v>
      </c>
      <c r="O2965" s="211">
        <v>0.63737903490487391</v>
      </c>
      <c r="P2965" s="211">
        <v>6.1315941075494262E-2</v>
      </c>
      <c r="Q2965" s="211">
        <v>8.0451464332952694E-2</v>
      </c>
      <c r="R2965" s="211">
        <v>0.3985018285976048</v>
      </c>
      <c r="S2965" s="211">
        <v>0.25891725397379312</v>
      </c>
      <c r="T2965" s="211">
        <v>0.56663859539992456</v>
      </c>
      <c r="U2965" s="211">
        <v>0.35520205137425881</v>
      </c>
      <c r="V2965" s="211">
        <v>9.3555890489844112E-2</v>
      </c>
      <c r="W2965" s="211">
        <v>0.55559728084994964</v>
      </c>
      <c r="X2965" s="211">
        <v>0.26933534522612018</v>
      </c>
      <c r="Y2965" s="211">
        <v>0.63784435451407395</v>
      </c>
      <c r="Z2965" s="211">
        <v>0.14928322282034676</v>
      </c>
      <c r="AA2965" s="212">
        <v>0.11928620195420368</v>
      </c>
    </row>
    <row r="2966" spans="1:27" x14ac:dyDescent="0.35">
      <c r="A2966" s="210" t="s">
        <v>3642</v>
      </c>
      <c r="B2966" s="217">
        <v>141.90756048489362</v>
      </c>
      <c r="C2966" s="211">
        <v>6.5214071705137461E-2</v>
      </c>
      <c r="D2966" s="211">
        <v>0.13047581698164171</v>
      </c>
      <c r="E2966" s="211">
        <v>7.3692663349327059E-2</v>
      </c>
      <c r="F2966" s="211">
        <v>0.10893737100055116</v>
      </c>
      <c r="G2966" s="211">
        <v>0.11809527139111434</v>
      </c>
      <c r="H2966" s="211">
        <v>0.1218338585817231</v>
      </c>
      <c r="I2966" s="211">
        <v>0.51472551028883073</v>
      </c>
      <c r="J2966" s="211">
        <v>0.41371361424185082</v>
      </c>
      <c r="K2966" s="211">
        <v>0.61503220322628838</v>
      </c>
      <c r="L2966" s="211">
        <v>0.27780041998338412</v>
      </c>
      <c r="M2966" s="211">
        <v>0.11811918977546433</v>
      </c>
      <c r="N2966" s="211">
        <v>0.47313255285942968</v>
      </c>
      <c r="O2966" s="211">
        <v>0.75888292560577897</v>
      </c>
      <c r="P2966" s="211">
        <v>7.0053750978158982E-2</v>
      </c>
      <c r="Q2966" s="211">
        <v>0.10322645807641732</v>
      </c>
      <c r="R2966" s="211">
        <v>0.38085572675100848</v>
      </c>
      <c r="S2966" s="211">
        <v>0.35362151312861234</v>
      </c>
      <c r="T2966" s="211">
        <v>0.5422855063023877</v>
      </c>
      <c r="U2966" s="211">
        <v>0.41911640673770956</v>
      </c>
      <c r="V2966" s="211">
        <v>8.7858443864204619E-2</v>
      </c>
      <c r="W2966" s="211">
        <v>0.53811455017339593</v>
      </c>
      <c r="X2966" s="211">
        <v>0.3305088638327302</v>
      </c>
      <c r="Y2966" s="211">
        <v>0.64106179622639703</v>
      </c>
      <c r="Z2966" s="211">
        <v>0.14982979960229362</v>
      </c>
      <c r="AA2966" s="212">
        <v>0.12247554617535998</v>
      </c>
    </row>
    <row r="2967" spans="1:27" x14ac:dyDescent="0.35">
      <c r="A2967" s="210" t="s">
        <v>3643</v>
      </c>
      <c r="B2967" s="217">
        <v>141.69453702362159</v>
      </c>
      <c r="C2967" s="211">
        <v>7.0547574702096216E-2</v>
      </c>
      <c r="D2967" s="211">
        <v>0.12486738294947998</v>
      </c>
      <c r="E2967" s="211">
        <v>6.8908016285277457E-2</v>
      </c>
      <c r="F2967" s="211">
        <v>9.3115615628466042E-2</v>
      </c>
      <c r="G2967" s="211">
        <v>0.12134685067618699</v>
      </c>
      <c r="H2967" s="211">
        <v>0.11602089477223373</v>
      </c>
      <c r="I2967" s="211">
        <v>0.46837955990574226</v>
      </c>
      <c r="J2967" s="211">
        <v>0.40251646260914042</v>
      </c>
      <c r="K2967" s="211">
        <v>0.62231732923958072</v>
      </c>
      <c r="L2967" s="211">
        <v>0.27407255161894239</v>
      </c>
      <c r="M2967" s="211">
        <v>0.10773682301907356</v>
      </c>
      <c r="N2967" s="211">
        <v>0.39638325165258703</v>
      </c>
      <c r="O2967" s="211">
        <v>0.67469918138085072</v>
      </c>
      <c r="P2967" s="211">
        <v>6.3101869738178717E-2</v>
      </c>
      <c r="Q2967" s="211">
        <v>8.4058331440640149E-2</v>
      </c>
      <c r="R2967" s="211">
        <v>0.45100069332905918</v>
      </c>
      <c r="S2967" s="211">
        <v>0.36739090633905513</v>
      </c>
      <c r="T2967" s="211">
        <v>0.52515697778982484</v>
      </c>
      <c r="U2967" s="211">
        <v>0.53034014918591987</v>
      </c>
      <c r="V2967" s="211">
        <v>8.5959885277428344E-2</v>
      </c>
      <c r="W2967" s="211">
        <v>0.58294954105217722</v>
      </c>
      <c r="X2967" s="211">
        <v>0.33786246112424873</v>
      </c>
      <c r="Y2967" s="211">
        <v>0.68593605278115688</v>
      </c>
      <c r="Z2967" s="211">
        <v>0.14460894865500462</v>
      </c>
      <c r="AA2967" s="212">
        <v>0.11621183484041164</v>
      </c>
    </row>
    <row r="2968" spans="1:27" x14ac:dyDescent="0.35">
      <c r="A2968" s="210" t="s">
        <v>3644</v>
      </c>
      <c r="B2968" s="217">
        <v>137.5821099660559</v>
      </c>
      <c r="C2968" s="211">
        <v>7.7309609938024465E-2</v>
      </c>
      <c r="D2968" s="211">
        <v>0.12138693589253816</v>
      </c>
      <c r="E2968" s="211">
        <v>8.2791358403500298E-2</v>
      </c>
      <c r="F2968" s="211">
        <v>8.8005180973611694E-2</v>
      </c>
      <c r="G2968" s="211">
        <v>0.12246472360994247</v>
      </c>
      <c r="H2968" s="211">
        <v>0.11827888462793254</v>
      </c>
      <c r="I2968" s="211">
        <v>0.49057681438622525</v>
      </c>
      <c r="J2968" s="211">
        <v>0.44723424637459835</v>
      </c>
      <c r="K2968" s="211">
        <v>0.54657011198636951</v>
      </c>
      <c r="L2968" s="211">
        <v>0.27425514088869485</v>
      </c>
      <c r="M2968" s="211">
        <v>0.10164167732377345</v>
      </c>
      <c r="N2968" s="211">
        <v>0.42864960110372763</v>
      </c>
      <c r="O2968" s="211">
        <v>0.67792534822196315</v>
      </c>
      <c r="P2968" s="211">
        <v>7.0619990615940278E-2</v>
      </c>
      <c r="Q2968" s="211">
        <v>4.9304903582747653E-2</v>
      </c>
      <c r="R2968" s="211">
        <v>0.43107181563256491</v>
      </c>
      <c r="S2968" s="211">
        <v>0.2708728569872379</v>
      </c>
      <c r="T2968" s="211">
        <v>0.58110344911771572</v>
      </c>
      <c r="U2968" s="211">
        <v>0.45760790214607872</v>
      </c>
      <c r="V2968" s="211">
        <v>6.7378240150048757E-2</v>
      </c>
      <c r="W2968" s="211">
        <v>0.55937905211641226</v>
      </c>
      <c r="X2968" s="211">
        <v>0.40093674586741523</v>
      </c>
      <c r="Y2968" s="211">
        <v>0.59067786602334382</v>
      </c>
      <c r="Z2968" s="211">
        <v>0.14986712496238219</v>
      </c>
      <c r="AA2968" s="212">
        <v>0.11160424404418015</v>
      </c>
    </row>
    <row r="2969" spans="1:27" x14ac:dyDescent="0.35">
      <c r="A2969" s="210" t="s">
        <v>3645</v>
      </c>
      <c r="B2969" s="217">
        <v>142.67073473630171</v>
      </c>
      <c r="C2969" s="211">
        <v>5.6226803625469196E-2</v>
      </c>
      <c r="D2969" s="211">
        <v>0.12019812112673908</v>
      </c>
      <c r="E2969" s="211">
        <v>7.1038045019788235E-2</v>
      </c>
      <c r="F2969" s="211">
        <v>9.8747188062173114E-2</v>
      </c>
      <c r="G2969" s="211">
        <v>0.11837545328376062</v>
      </c>
      <c r="H2969" s="211">
        <v>0.10897394905345927</v>
      </c>
      <c r="I2969" s="211">
        <v>0.50961699201505239</v>
      </c>
      <c r="J2969" s="211">
        <v>0.44211292706442262</v>
      </c>
      <c r="K2969" s="211">
        <v>0.60633114567240864</v>
      </c>
      <c r="L2969" s="211">
        <v>0.27907510480190351</v>
      </c>
      <c r="M2969" s="211">
        <v>0.10754414179876032</v>
      </c>
      <c r="N2969" s="211">
        <v>0.47215397990445651</v>
      </c>
      <c r="O2969" s="211">
        <v>0.76513706537629589</v>
      </c>
      <c r="P2969" s="211">
        <v>6.7683353618882322E-2</v>
      </c>
      <c r="Q2969" s="211">
        <v>4.7639677279549188E-2</v>
      </c>
      <c r="R2969" s="211">
        <v>0.41872570356659372</v>
      </c>
      <c r="S2969" s="211">
        <v>0.3232950937060135</v>
      </c>
      <c r="T2969" s="211">
        <v>0.55410406765138065</v>
      </c>
      <c r="U2969" s="211">
        <v>0.38780142867544609</v>
      </c>
      <c r="V2969" s="211">
        <v>0.10749159380627389</v>
      </c>
      <c r="W2969" s="211">
        <v>0.50240831309417966</v>
      </c>
      <c r="X2969" s="211">
        <v>0.35538481435142355</v>
      </c>
      <c r="Y2969" s="211">
        <v>0.69204464206129457</v>
      </c>
      <c r="Z2969" s="211">
        <v>0.1461967838242143</v>
      </c>
      <c r="AA2969" s="212">
        <v>0.11877117540555984</v>
      </c>
    </row>
    <row r="2970" spans="1:27" x14ac:dyDescent="0.35">
      <c r="A2970" s="210" t="s">
        <v>3646</v>
      </c>
      <c r="B2970" s="217">
        <v>113.10501455779382</v>
      </c>
      <c r="C2970" s="211">
        <v>5.2474480996023726E-2</v>
      </c>
      <c r="D2970" s="211">
        <v>0.12704943445383304</v>
      </c>
      <c r="E2970" s="211">
        <v>8.8377587684295156E-2</v>
      </c>
      <c r="F2970" s="211">
        <v>0.10459034246793504</v>
      </c>
      <c r="G2970" s="211">
        <v>0.12513402958111217</v>
      </c>
      <c r="H2970" s="211">
        <v>0.11904144693857524</v>
      </c>
      <c r="I2970" s="211">
        <v>0.48511566041380205</v>
      </c>
      <c r="J2970" s="211">
        <v>0.47996377345634195</v>
      </c>
      <c r="K2970" s="211">
        <v>0.64112000182769557</v>
      </c>
      <c r="L2970" s="211">
        <v>0.2683788076285451</v>
      </c>
      <c r="M2970" s="211">
        <v>8.1406085019950877E-2</v>
      </c>
      <c r="N2970" s="211">
        <v>0.39636517658435982</v>
      </c>
      <c r="O2970" s="211">
        <v>0.69408659642842296</v>
      </c>
      <c r="P2970" s="211">
        <v>6.6070417730373018E-2</v>
      </c>
      <c r="Q2970" s="211">
        <v>7.3560965000797285E-2</v>
      </c>
      <c r="R2970" s="211">
        <v>0.41026245386844418</v>
      </c>
      <c r="S2970" s="211">
        <v>0.28778237789209915</v>
      </c>
      <c r="T2970" s="211">
        <v>0.53475784201784715</v>
      </c>
      <c r="U2970" s="211">
        <v>0.46317186520696463</v>
      </c>
      <c r="V2970" s="211">
        <v>6.1402672949106091E-2</v>
      </c>
      <c r="W2970" s="211">
        <v>0.62585656923893773</v>
      </c>
      <c r="X2970" s="211">
        <v>0.36423732315099833</v>
      </c>
      <c r="Y2970" s="211">
        <v>0.64909586349882531</v>
      </c>
      <c r="Z2970" s="211">
        <v>0.14569025186406076</v>
      </c>
      <c r="AA2970" s="212">
        <v>0.12555027118025699</v>
      </c>
    </row>
    <row r="2971" spans="1:27" x14ac:dyDescent="0.35">
      <c r="A2971" s="210" t="s">
        <v>3647</v>
      </c>
      <c r="B2971" s="217">
        <v>126.13525864742036</v>
      </c>
      <c r="C2971" s="211">
        <v>5.565549514643104E-2</v>
      </c>
      <c r="D2971" s="211">
        <v>0.11733805452908246</v>
      </c>
      <c r="E2971" s="211">
        <v>8.5687210992783813E-2</v>
      </c>
      <c r="F2971" s="211">
        <v>8.1083604907994045E-2</v>
      </c>
      <c r="G2971" s="211">
        <v>0.12433768006297823</v>
      </c>
      <c r="H2971" s="211">
        <v>0.11504581321812848</v>
      </c>
      <c r="I2971" s="211">
        <v>0.4919890648284887</v>
      </c>
      <c r="J2971" s="211">
        <v>0.44848879385841478</v>
      </c>
      <c r="K2971" s="211">
        <v>0.63145486668098283</v>
      </c>
      <c r="L2971" s="211">
        <v>0.27091513894430086</v>
      </c>
      <c r="M2971" s="211">
        <v>0.11650790376519157</v>
      </c>
      <c r="N2971" s="211">
        <v>0.44594785151708194</v>
      </c>
      <c r="O2971" s="211">
        <v>0.5892475739871349</v>
      </c>
      <c r="P2971" s="211">
        <v>6.9719298103249533E-2</v>
      </c>
      <c r="Q2971" s="211">
        <v>9.9581828604384748E-2</v>
      </c>
      <c r="R2971" s="211">
        <v>0.4458955360028603</v>
      </c>
      <c r="S2971" s="211">
        <v>0.3662142365584321</v>
      </c>
      <c r="T2971" s="211">
        <v>0.48856038772206578</v>
      </c>
      <c r="U2971" s="211">
        <v>0.39209311697931903</v>
      </c>
      <c r="V2971" s="211">
        <v>7.696815517960745E-2</v>
      </c>
      <c r="W2971" s="211">
        <v>0.50259689504677496</v>
      </c>
      <c r="X2971" s="211">
        <v>0.32840014944098761</v>
      </c>
      <c r="Y2971" s="211">
        <v>0.68197309800700079</v>
      </c>
      <c r="Z2971" s="211">
        <v>0.14750767260964415</v>
      </c>
      <c r="AA2971" s="212">
        <v>0.12623003158128748</v>
      </c>
    </row>
    <row r="2972" spans="1:27" x14ac:dyDescent="0.35">
      <c r="A2972" s="210" t="s">
        <v>3648</v>
      </c>
      <c r="B2972" s="217">
        <v>111.14931447897941</v>
      </c>
      <c r="C2972" s="211">
        <v>7.2439129485774065E-2</v>
      </c>
      <c r="D2972" s="211">
        <v>0.12149709571804691</v>
      </c>
      <c r="E2972" s="211">
        <v>6.7078588738039624E-2</v>
      </c>
      <c r="F2972" s="211">
        <v>9.287356699089333E-2</v>
      </c>
      <c r="G2972" s="211">
        <v>0.1222413762721014</v>
      </c>
      <c r="H2972" s="211">
        <v>0.1112320918599653</v>
      </c>
      <c r="I2972" s="211">
        <v>0.52650297930558754</v>
      </c>
      <c r="J2972" s="211">
        <v>0.45109329418317257</v>
      </c>
      <c r="K2972" s="211">
        <v>0.64101914887586919</v>
      </c>
      <c r="L2972" s="211">
        <v>0.26528153053486486</v>
      </c>
      <c r="M2972" s="211">
        <v>7.9053210424435735E-2</v>
      </c>
      <c r="N2972" s="211">
        <v>0.3688737728283199</v>
      </c>
      <c r="O2972" s="211">
        <v>0.73873004067498949</v>
      </c>
      <c r="P2972" s="211">
        <v>6.7076976599393046E-2</v>
      </c>
      <c r="Q2972" s="211">
        <v>5.8426300472873352E-2</v>
      </c>
      <c r="R2972" s="211">
        <v>0.42890543327546216</v>
      </c>
      <c r="S2972" s="211">
        <v>0.36493768518209663</v>
      </c>
      <c r="T2972" s="211">
        <v>0.57350999836198047</v>
      </c>
      <c r="U2972" s="211">
        <v>0.43362950012740531</v>
      </c>
      <c r="V2972" s="211">
        <v>6.3184062868783225E-2</v>
      </c>
      <c r="W2972" s="211">
        <v>0.58985340467554526</v>
      </c>
      <c r="X2972" s="211">
        <v>0.34693636913506187</v>
      </c>
      <c r="Y2972" s="211">
        <v>0.58035870524686528</v>
      </c>
      <c r="Z2972" s="211">
        <v>0.14873777381289127</v>
      </c>
      <c r="AA2972" s="212">
        <v>0.11687433127100365</v>
      </c>
    </row>
    <row r="2973" spans="1:27" x14ac:dyDescent="0.35">
      <c r="A2973" s="210" t="s">
        <v>3649</v>
      </c>
      <c r="B2973" s="217">
        <v>145.42906554601834</v>
      </c>
      <c r="C2973" s="211">
        <v>6.7766175136608264E-2</v>
      </c>
      <c r="D2973" s="211">
        <v>0.12322101620581465</v>
      </c>
      <c r="E2973" s="211">
        <v>7.6147183583107264E-2</v>
      </c>
      <c r="F2973" s="211">
        <v>7.001949578461486E-2</v>
      </c>
      <c r="G2973" s="211">
        <v>0.12431277523163353</v>
      </c>
      <c r="H2973" s="211">
        <v>0.11349440661113799</v>
      </c>
      <c r="I2973" s="211">
        <v>0.52323408761232915</v>
      </c>
      <c r="J2973" s="211">
        <v>0.46479992650510371</v>
      </c>
      <c r="K2973" s="211">
        <v>0.56580908114607986</v>
      </c>
      <c r="L2973" s="211">
        <v>0.27353507318111253</v>
      </c>
      <c r="M2973" s="211">
        <v>8.5357912854839763E-2</v>
      </c>
      <c r="N2973" s="211">
        <v>0.47882155011415944</v>
      </c>
      <c r="O2973" s="211">
        <v>0.72977320399186973</v>
      </c>
      <c r="P2973" s="211">
        <v>7.1630429854501354E-2</v>
      </c>
      <c r="Q2973" s="211">
        <v>9.2722892911679525E-2</v>
      </c>
      <c r="R2973" s="211">
        <v>0.42409407597237164</v>
      </c>
      <c r="S2973" s="211">
        <v>0.32606585783403857</v>
      </c>
      <c r="T2973" s="211">
        <v>0.54481794449780352</v>
      </c>
      <c r="U2973" s="211">
        <v>0.39518915163752044</v>
      </c>
      <c r="V2973" s="211">
        <v>0.11922974188195778</v>
      </c>
      <c r="W2973" s="211">
        <v>0.49266885848046493</v>
      </c>
      <c r="X2973" s="211">
        <v>0.36294108954002186</v>
      </c>
      <c r="Y2973" s="211">
        <v>0.73196505379276533</v>
      </c>
      <c r="Z2973" s="211">
        <v>0.14908275170810709</v>
      </c>
      <c r="AA2973" s="212">
        <v>0.12085617071662062</v>
      </c>
    </row>
    <row r="2974" spans="1:27" x14ac:dyDescent="0.35">
      <c r="A2974" s="210" t="s">
        <v>3650</v>
      </c>
      <c r="B2974" s="217">
        <v>139.18431858973332</v>
      </c>
      <c r="C2974" s="211">
        <v>6.856922288065255E-2</v>
      </c>
      <c r="D2974" s="211">
        <v>0.12837225469684518</v>
      </c>
      <c r="E2974" s="211">
        <v>8.7129330028403978E-2</v>
      </c>
      <c r="F2974" s="211">
        <v>0.10077891867738223</v>
      </c>
      <c r="G2974" s="211">
        <v>0.12142693230285262</v>
      </c>
      <c r="H2974" s="211">
        <v>0.12046221477755743</v>
      </c>
      <c r="I2974" s="211">
        <v>0.50654324988980348</v>
      </c>
      <c r="J2974" s="211">
        <v>0.41406777041714837</v>
      </c>
      <c r="K2974" s="211">
        <v>0.59393775685624994</v>
      </c>
      <c r="L2974" s="211">
        <v>0.2767056029356596</v>
      </c>
      <c r="M2974" s="211">
        <v>9.0908604023050371E-2</v>
      </c>
      <c r="N2974" s="211">
        <v>0.3957152023015249</v>
      </c>
      <c r="O2974" s="211">
        <v>0.60882072332657111</v>
      </c>
      <c r="P2974" s="211">
        <v>7.0057763523034208E-2</v>
      </c>
      <c r="Q2974" s="211">
        <v>9.6771151398525906E-2</v>
      </c>
      <c r="R2974" s="211">
        <v>0.4297062552754346</v>
      </c>
      <c r="S2974" s="211">
        <v>0.39050636466316468</v>
      </c>
      <c r="T2974" s="211">
        <v>0.56830077819571634</v>
      </c>
      <c r="U2974" s="211">
        <v>0.47047514874281438</v>
      </c>
      <c r="V2974" s="211">
        <v>6.5997535110309591E-2</v>
      </c>
      <c r="W2974" s="211">
        <v>0.50676400714605208</v>
      </c>
      <c r="X2974" s="211">
        <v>0.38875468103263611</v>
      </c>
      <c r="Y2974" s="211">
        <v>0.74352008867656416</v>
      </c>
      <c r="Z2974" s="211">
        <v>0.14617962469539433</v>
      </c>
      <c r="AA2974" s="212">
        <v>0.11447338635451938</v>
      </c>
    </row>
    <row r="2975" spans="1:27" x14ac:dyDescent="0.35">
      <c r="A2975" s="210" t="s">
        <v>3651</v>
      </c>
      <c r="B2975" s="217">
        <v>138.52024227629755</v>
      </c>
      <c r="C2975" s="211">
        <v>5.1064143021559379E-2</v>
      </c>
      <c r="D2975" s="211">
        <v>0.12295357282855547</v>
      </c>
      <c r="E2975" s="211">
        <v>8.3662022953230095E-2</v>
      </c>
      <c r="F2975" s="211">
        <v>0.11154186993244214</v>
      </c>
      <c r="G2975" s="211">
        <v>0.12234129047441634</v>
      </c>
      <c r="H2975" s="211">
        <v>0.12538974339437781</v>
      </c>
      <c r="I2975" s="211">
        <v>0.52540579853823888</v>
      </c>
      <c r="J2975" s="211">
        <v>0.46364805050451757</v>
      </c>
      <c r="K2975" s="211">
        <v>0.58088501592759811</v>
      </c>
      <c r="L2975" s="211">
        <v>0.2726517611691695</v>
      </c>
      <c r="M2975" s="211">
        <v>0.12272776912375216</v>
      </c>
      <c r="N2975" s="211">
        <v>0.41068743230990212</v>
      </c>
      <c r="O2975" s="211">
        <v>0.68587024313411871</v>
      </c>
      <c r="P2975" s="211">
        <v>6.8826380241865839E-2</v>
      </c>
      <c r="Q2975" s="211">
        <v>4.1050953947897907E-2</v>
      </c>
      <c r="R2975" s="211">
        <v>0.43693831415063222</v>
      </c>
      <c r="S2975" s="211">
        <v>0.39691788651878196</v>
      </c>
      <c r="T2975" s="211">
        <v>0.57560504072622398</v>
      </c>
      <c r="U2975" s="211">
        <v>0.43183497744556903</v>
      </c>
      <c r="V2975" s="211">
        <v>7.1811466466675494E-2</v>
      </c>
      <c r="W2975" s="211">
        <v>0.53616034619248598</v>
      </c>
      <c r="X2975" s="211">
        <v>0.3799993369656115</v>
      </c>
      <c r="Y2975" s="211">
        <v>0.65851104118619264</v>
      </c>
      <c r="Z2975" s="211">
        <v>0.14532674757231798</v>
      </c>
      <c r="AA2975" s="212">
        <v>0.11684365306724283</v>
      </c>
    </row>
    <row r="2976" spans="1:27" x14ac:dyDescent="0.35">
      <c r="A2976" s="210" t="s">
        <v>3652</v>
      </c>
      <c r="B2976" s="217">
        <v>161.99836969735375</v>
      </c>
      <c r="C2976" s="211">
        <v>5.7565532823884616E-2</v>
      </c>
      <c r="D2976" s="211">
        <v>0.12617871750544157</v>
      </c>
      <c r="E2976" s="211">
        <v>6.7588014064964369E-2</v>
      </c>
      <c r="F2976" s="211">
        <v>9.0390471055460622E-2</v>
      </c>
      <c r="G2976" s="211">
        <v>0.12198288516317686</v>
      </c>
      <c r="H2976" s="211">
        <v>0.12233875190862586</v>
      </c>
      <c r="I2976" s="211">
        <v>0.50660079690226789</v>
      </c>
      <c r="J2976" s="211">
        <v>0.48192908339493501</v>
      </c>
      <c r="K2976" s="211">
        <v>0.56465687028839584</v>
      </c>
      <c r="L2976" s="211">
        <v>0.27246097889813575</v>
      </c>
      <c r="M2976" s="211">
        <v>9.9852424679334501E-2</v>
      </c>
      <c r="N2976" s="211">
        <v>0.52881011253553323</v>
      </c>
      <c r="O2976" s="211">
        <v>0.75579408369467005</v>
      </c>
      <c r="P2976" s="211">
        <v>7.4559191216768961E-2</v>
      </c>
      <c r="Q2976" s="211">
        <v>9.174487244148477E-2</v>
      </c>
      <c r="R2976" s="211">
        <v>0.36655042293595202</v>
      </c>
      <c r="S2976" s="211">
        <v>0.28483098809789964</v>
      </c>
      <c r="T2976" s="211">
        <v>0.53581561600107375</v>
      </c>
      <c r="U2976" s="211">
        <v>0.33970976191476898</v>
      </c>
      <c r="V2976" s="211">
        <v>0.15149948348988368</v>
      </c>
      <c r="W2976" s="211">
        <v>0.53056954477849005</v>
      </c>
      <c r="X2976" s="211">
        <v>0.28474843703927</v>
      </c>
      <c r="Y2976" s="211">
        <v>0.72944853058157066</v>
      </c>
      <c r="Z2976" s="211">
        <v>0.14900632321489862</v>
      </c>
      <c r="AA2976" s="212">
        <v>0.11971052705542619</v>
      </c>
    </row>
    <row r="2977" spans="1:27" x14ac:dyDescent="0.35">
      <c r="A2977" s="210" t="s">
        <v>3653</v>
      </c>
      <c r="B2977" s="217">
        <v>170.64737495824616</v>
      </c>
      <c r="C2977" s="211">
        <v>6.4507400586246752E-2</v>
      </c>
      <c r="D2977" s="211">
        <v>0.11824512923153249</v>
      </c>
      <c r="E2977" s="211">
        <v>8.1748978858788457E-2</v>
      </c>
      <c r="F2977" s="211">
        <v>0.10808983459886568</v>
      </c>
      <c r="G2977" s="211">
        <v>0.12373962232350426</v>
      </c>
      <c r="H2977" s="211">
        <v>0.11619249857057588</v>
      </c>
      <c r="I2977" s="211">
        <v>0.49984105472645235</v>
      </c>
      <c r="J2977" s="211">
        <v>0.46845048938845379</v>
      </c>
      <c r="K2977" s="211">
        <v>0.57855978221287763</v>
      </c>
      <c r="L2977" s="211">
        <v>0.27678393813069269</v>
      </c>
      <c r="M2977" s="211">
        <v>0.10327904750663117</v>
      </c>
      <c r="N2977" s="211">
        <v>0.36976912751813301</v>
      </c>
      <c r="O2977" s="211">
        <v>0.68279571734501854</v>
      </c>
      <c r="P2977" s="211">
        <v>7.0401651627694545E-2</v>
      </c>
      <c r="Q2977" s="211">
        <v>9.3313110870080457E-2</v>
      </c>
      <c r="R2977" s="211">
        <v>0.44696873141430904</v>
      </c>
      <c r="S2977" s="211">
        <v>0.30648842812457411</v>
      </c>
      <c r="T2977" s="211">
        <v>0.60992104749864784</v>
      </c>
      <c r="U2977" s="211">
        <v>0.4873361965670937</v>
      </c>
      <c r="V2977" s="211">
        <v>0.1036710684726956</v>
      </c>
      <c r="W2977" s="211">
        <v>0.49786995395967032</v>
      </c>
      <c r="X2977" s="211">
        <v>0.30525570238364808</v>
      </c>
      <c r="Y2977" s="211">
        <v>0.7008244021732184</v>
      </c>
      <c r="Z2977" s="211">
        <v>0.14853215573752288</v>
      </c>
      <c r="AA2977" s="212">
        <v>0.11142846935543083</v>
      </c>
    </row>
    <row r="2978" spans="1:27" x14ac:dyDescent="0.35">
      <c r="A2978" s="210" t="s">
        <v>3654</v>
      </c>
      <c r="B2978" s="217">
        <v>148.64056145025469</v>
      </c>
      <c r="C2978" s="211">
        <v>8.3840646391912993E-2</v>
      </c>
      <c r="D2978" s="211">
        <v>0.11911616621377281</v>
      </c>
      <c r="E2978" s="211">
        <v>7.1552584285976481E-2</v>
      </c>
      <c r="F2978" s="211">
        <v>7.1417738988947793E-2</v>
      </c>
      <c r="G2978" s="211">
        <v>0.11670684258121471</v>
      </c>
      <c r="H2978" s="211">
        <v>0.12627324519130401</v>
      </c>
      <c r="I2978" s="211">
        <v>0.51156855814542634</v>
      </c>
      <c r="J2978" s="211">
        <v>0.46161316619947568</v>
      </c>
      <c r="K2978" s="211">
        <v>0.64020463922004744</v>
      </c>
      <c r="L2978" s="211">
        <v>0.28308257336737608</v>
      </c>
      <c r="M2978" s="211">
        <v>8.2272121480189336E-2</v>
      </c>
      <c r="N2978" s="211">
        <v>0.38750331861282683</v>
      </c>
      <c r="O2978" s="211">
        <v>0.77832024885094309</v>
      </c>
      <c r="P2978" s="211">
        <v>6.8651234240306822E-2</v>
      </c>
      <c r="Q2978" s="211">
        <v>0.14131677404224147</v>
      </c>
      <c r="R2978" s="211">
        <v>0.42898508196654583</v>
      </c>
      <c r="S2978" s="211">
        <v>0.31010944931737028</v>
      </c>
      <c r="T2978" s="211">
        <v>0.51275449801762374</v>
      </c>
      <c r="U2978" s="211">
        <v>0.51885228316970833</v>
      </c>
      <c r="V2978" s="211">
        <v>0.11643806661047823</v>
      </c>
      <c r="W2978" s="211">
        <v>0.55345678447142321</v>
      </c>
      <c r="X2978" s="211">
        <v>0.31534137721405048</v>
      </c>
      <c r="Y2978" s="211">
        <v>0.74229371994437965</v>
      </c>
      <c r="Z2978" s="211">
        <v>0.1492532934291865</v>
      </c>
      <c r="AA2978" s="212">
        <v>0.12550397623084442</v>
      </c>
    </row>
    <row r="2979" spans="1:27" x14ac:dyDescent="0.35">
      <c r="A2979" s="210" t="s">
        <v>3655</v>
      </c>
      <c r="B2979" s="217">
        <v>125.59955299331621</v>
      </c>
      <c r="C2979" s="211">
        <v>7.3950792396457632E-2</v>
      </c>
      <c r="D2979" s="211">
        <v>0.11642390492614468</v>
      </c>
      <c r="E2979" s="211">
        <v>7.1749192901119085E-2</v>
      </c>
      <c r="F2979" s="211">
        <v>7.1872762139128202E-2</v>
      </c>
      <c r="G2979" s="211">
        <v>0.12511513741855523</v>
      </c>
      <c r="H2979" s="211">
        <v>0.11974712942285515</v>
      </c>
      <c r="I2979" s="211">
        <v>0.4689532508071228</v>
      </c>
      <c r="J2979" s="211">
        <v>0.45166020111471983</v>
      </c>
      <c r="K2979" s="211">
        <v>0.54251476779760877</v>
      </c>
      <c r="L2979" s="211">
        <v>0.27674260699436687</v>
      </c>
      <c r="M2979" s="211">
        <v>9.0758052123400948E-2</v>
      </c>
      <c r="N2979" s="211">
        <v>0.50161911394820113</v>
      </c>
      <c r="O2979" s="211">
        <v>0.59439344198210908</v>
      </c>
      <c r="P2979" s="211">
        <v>7.3781741069468915E-2</v>
      </c>
      <c r="Q2979" s="211">
        <v>6.9259509897596772E-2</v>
      </c>
      <c r="R2979" s="211">
        <v>0.4009952755624886</v>
      </c>
      <c r="S2979" s="211">
        <v>0.2746335991129884</v>
      </c>
      <c r="T2979" s="211">
        <v>0.58482764862923386</v>
      </c>
      <c r="U2979" s="211">
        <v>0.41236203965439644</v>
      </c>
      <c r="V2979" s="211">
        <v>7.3996781915587423E-2</v>
      </c>
      <c r="W2979" s="211">
        <v>0.53358597600080926</v>
      </c>
      <c r="X2979" s="211">
        <v>0.30739676752894568</v>
      </c>
      <c r="Y2979" s="211">
        <v>0.66948925622615796</v>
      </c>
      <c r="Z2979" s="211">
        <v>0.14456235175363066</v>
      </c>
      <c r="AA2979" s="212">
        <v>0.1184188277775399</v>
      </c>
    </row>
    <row r="2980" spans="1:27" x14ac:dyDescent="0.35">
      <c r="A2980" s="210" t="s">
        <v>3656</v>
      </c>
      <c r="B2980" s="217">
        <v>148.87664584020334</v>
      </c>
      <c r="C2980" s="211">
        <v>5.0328010630381698E-2</v>
      </c>
      <c r="D2980" s="211">
        <v>0.12089793279318163</v>
      </c>
      <c r="E2980" s="211">
        <v>7.6314642107745967E-2</v>
      </c>
      <c r="F2980" s="211">
        <v>7.6145958756870996E-2</v>
      </c>
      <c r="G2980" s="211">
        <v>0.12485806326116337</v>
      </c>
      <c r="H2980" s="211">
        <v>0.11485215076407111</v>
      </c>
      <c r="I2980" s="211">
        <v>0.46674776496136283</v>
      </c>
      <c r="J2980" s="211">
        <v>0.45768861737486166</v>
      </c>
      <c r="K2980" s="211">
        <v>0.64274093422135259</v>
      </c>
      <c r="L2980" s="211">
        <v>0.27700599439479479</v>
      </c>
      <c r="M2980" s="211">
        <v>0.10967278272465433</v>
      </c>
      <c r="N2980" s="211">
        <v>0.44437807614904512</v>
      </c>
      <c r="O2980" s="211">
        <v>0.77440286933070979</v>
      </c>
      <c r="P2980" s="211">
        <v>6.8251671312626314E-2</v>
      </c>
      <c r="Q2980" s="211">
        <v>0.11779820363757229</v>
      </c>
      <c r="R2980" s="211">
        <v>0.47344874804651549</v>
      </c>
      <c r="S2980" s="211">
        <v>0.34731432726722777</v>
      </c>
      <c r="T2980" s="211">
        <v>0.50640939058231449</v>
      </c>
      <c r="U2980" s="211">
        <v>0.39164753767341587</v>
      </c>
      <c r="V2980" s="211">
        <v>0.12207391248043389</v>
      </c>
      <c r="W2980" s="211">
        <v>0.46848958060300372</v>
      </c>
      <c r="X2980" s="211">
        <v>0.30782180634720363</v>
      </c>
      <c r="Y2980" s="211">
        <v>0.62215220729528364</v>
      </c>
      <c r="Z2980" s="211">
        <v>0.13865795468917408</v>
      </c>
      <c r="AA2980" s="212">
        <v>0.1207270892989611</v>
      </c>
    </row>
    <row r="2981" spans="1:27" x14ac:dyDescent="0.35">
      <c r="A2981" s="210" t="s">
        <v>3657</v>
      </c>
      <c r="B2981" s="217">
        <v>113.8184813226391</v>
      </c>
      <c r="C2981" s="211">
        <v>5.1447174575207484E-2</v>
      </c>
      <c r="D2981" s="211">
        <v>0.12503047124856775</v>
      </c>
      <c r="E2981" s="211">
        <v>8.1055287316448413E-2</v>
      </c>
      <c r="F2981" s="211">
        <v>8.8181156078231945E-2</v>
      </c>
      <c r="G2981" s="211">
        <v>0.12111756596231908</v>
      </c>
      <c r="H2981" s="211">
        <v>0.12715439652199212</v>
      </c>
      <c r="I2981" s="211">
        <v>0.52570211291880142</v>
      </c>
      <c r="J2981" s="211">
        <v>0.44087815474261971</v>
      </c>
      <c r="K2981" s="211">
        <v>0.63038488026955619</v>
      </c>
      <c r="L2981" s="211">
        <v>0.2670003303500269</v>
      </c>
      <c r="M2981" s="211">
        <v>0.10509947589995566</v>
      </c>
      <c r="N2981" s="211">
        <v>0.42342960371943883</v>
      </c>
      <c r="O2981" s="211">
        <v>0.6226371674672575</v>
      </c>
      <c r="P2981" s="211">
        <v>6.8171632677432717E-2</v>
      </c>
      <c r="Q2981" s="211">
        <v>0.11160375745996257</v>
      </c>
      <c r="R2981" s="211">
        <v>0.40400157394092445</v>
      </c>
      <c r="S2981" s="211">
        <v>0.28334522030671538</v>
      </c>
      <c r="T2981" s="211">
        <v>0.55796787262882519</v>
      </c>
      <c r="U2981" s="211">
        <v>0.39515868709690288</v>
      </c>
      <c r="V2981" s="211">
        <v>5.4406383862270945E-2</v>
      </c>
      <c r="W2981" s="211">
        <v>0.62165126911207069</v>
      </c>
      <c r="X2981" s="211">
        <v>0.28155965443514225</v>
      </c>
      <c r="Y2981" s="211">
        <v>0.70409729762500506</v>
      </c>
      <c r="Z2981" s="211">
        <v>0.14999584531369461</v>
      </c>
      <c r="AA2981" s="212">
        <v>0.12630377504718826</v>
      </c>
    </row>
    <row r="2982" spans="1:27" x14ac:dyDescent="0.35">
      <c r="A2982" s="210" t="s">
        <v>3658</v>
      </c>
      <c r="B2982" s="217">
        <v>147.80485163936143</v>
      </c>
      <c r="C2982" s="211">
        <v>5.660448660773372E-2</v>
      </c>
      <c r="D2982" s="211">
        <v>0.12401137273994675</v>
      </c>
      <c r="E2982" s="211">
        <v>7.7660791402961421E-2</v>
      </c>
      <c r="F2982" s="211">
        <v>8.4533737127560293E-2</v>
      </c>
      <c r="G2982" s="211">
        <v>0.1215338458609396</v>
      </c>
      <c r="H2982" s="211">
        <v>0.12151464839050241</v>
      </c>
      <c r="I2982" s="211">
        <v>0.52537131827513917</v>
      </c>
      <c r="J2982" s="211">
        <v>0.46600379704047756</v>
      </c>
      <c r="K2982" s="211">
        <v>0.64703456641127799</v>
      </c>
      <c r="L2982" s="211">
        <v>0.28245716008971639</v>
      </c>
      <c r="M2982" s="211">
        <v>9.3064627020288879E-2</v>
      </c>
      <c r="N2982" s="211">
        <v>0.48032995659049771</v>
      </c>
      <c r="O2982" s="211">
        <v>0.75066266690395889</v>
      </c>
      <c r="P2982" s="211">
        <v>7.3253995375018102E-2</v>
      </c>
      <c r="Q2982" s="211">
        <v>0.11273448528708013</v>
      </c>
      <c r="R2982" s="211">
        <v>0.39193864435047299</v>
      </c>
      <c r="S2982" s="211">
        <v>0.31647265189132878</v>
      </c>
      <c r="T2982" s="211">
        <v>0.55097303763961836</v>
      </c>
      <c r="U2982" s="211">
        <v>0.44398788421229352</v>
      </c>
      <c r="V2982" s="211">
        <v>0.10563266232001989</v>
      </c>
      <c r="W2982" s="211">
        <v>0.5844169592372479</v>
      </c>
      <c r="X2982" s="211">
        <v>0.42733758676280187</v>
      </c>
      <c r="Y2982" s="211">
        <v>0.53896172680667431</v>
      </c>
      <c r="Z2982" s="211">
        <v>0.14923195596908487</v>
      </c>
      <c r="AA2982" s="212">
        <v>0.12034534179437385</v>
      </c>
    </row>
    <row r="2983" spans="1:27" x14ac:dyDescent="0.35">
      <c r="A2983" s="210" t="s">
        <v>3659</v>
      </c>
      <c r="B2983" s="217">
        <v>116.15288063737722</v>
      </c>
      <c r="C2983" s="211">
        <v>5.3095951663280724E-2</v>
      </c>
      <c r="D2983" s="211">
        <v>0.12169048367229945</v>
      </c>
      <c r="E2983" s="211">
        <v>8.8284433459140416E-2</v>
      </c>
      <c r="F2983" s="211">
        <v>0.10998717893636133</v>
      </c>
      <c r="G2983" s="211">
        <v>0.11913246999116991</v>
      </c>
      <c r="H2983" s="211">
        <v>0.12117511715858079</v>
      </c>
      <c r="I2983" s="211">
        <v>0.46954148223603065</v>
      </c>
      <c r="J2983" s="211">
        <v>0.43644363702895417</v>
      </c>
      <c r="K2983" s="211">
        <v>0.52853426048126961</v>
      </c>
      <c r="L2983" s="211">
        <v>0.27671805668068727</v>
      </c>
      <c r="M2983" s="211">
        <v>8.2316403638159022E-2</v>
      </c>
      <c r="N2983" s="211">
        <v>0.38888557785718098</v>
      </c>
      <c r="O2983" s="211">
        <v>0.56532687592916753</v>
      </c>
      <c r="P2983" s="211">
        <v>6.6352788203887833E-2</v>
      </c>
      <c r="Q2983" s="211">
        <v>0.11024036473689119</v>
      </c>
      <c r="R2983" s="211">
        <v>0.40156685899785405</v>
      </c>
      <c r="S2983" s="211">
        <v>0.3307584203858418</v>
      </c>
      <c r="T2983" s="211">
        <v>0.5861967819677234</v>
      </c>
      <c r="U2983" s="211">
        <v>0.30378098527708236</v>
      </c>
      <c r="V2983" s="211">
        <v>8.2877040363247167E-2</v>
      </c>
      <c r="W2983" s="211">
        <v>0.60043129069540857</v>
      </c>
      <c r="X2983" s="211">
        <v>0.40989137416776428</v>
      </c>
      <c r="Y2983" s="211">
        <v>0.70850157985178908</v>
      </c>
      <c r="Z2983" s="211">
        <v>0.14853713813322333</v>
      </c>
      <c r="AA2983" s="212">
        <v>0.11552042299331673</v>
      </c>
    </row>
    <row r="2984" spans="1:27" x14ac:dyDescent="0.35">
      <c r="A2984" s="210" t="s">
        <v>3660</v>
      </c>
      <c r="B2984" s="217">
        <v>150.2561669947018</v>
      </c>
      <c r="C2984" s="211">
        <v>7.423683273639356E-2</v>
      </c>
      <c r="D2984" s="211">
        <v>0.1230021410855725</v>
      </c>
      <c r="E2984" s="211">
        <v>7.4222960654091258E-2</v>
      </c>
      <c r="F2984" s="211">
        <v>9.7947043137032952E-2</v>
      </c>
      <c r="G2984" s="211">
        <v>0.12355971130731376</v>
      </c>
      <c r="H2984" s="211">
        <v>0.12259169627644274</v>
      </c>
      <c r="I2984" s="211">
        <v>0.53639279768152504</v>
      </c>
      <c r="J2984" s="211">
        <v>0.45500640592079145</v>
      </c>
      <c r="K2984" s="211">
        <v>0.60327204446485294</v>
      </c>
      <c r="L2984" s="211">
        <v>0.27094442611585262</v>
      </c>
      <c r="M2984" s="211">
        <v>9.5672865353299802E-2</v>
      </c>
      <c r="N2984" s="211">
        <v>0.41910913831289215</v>
      </c>
      <c r="O2984" s="211">
        <v>0.66712382611332532</v>
      </c>
      <c r="P2984" s="211">
        <v>6.9698269072765856E-2</v>
      </c>
      <c r="Q2984" s="211">
        <v>5.8459109108882162E-2</v>
      </c>
      <c r="R2984" s="211">
        <v>0.43655487606816618</v>
      </c>
      <c r="S2984" s="211">
        <v>0.31702267219960734</v>
      </c>
      <c r="T2984" s="211">
        <v>0.53164387074665231</v>
      </c>
      <c r="U2984" s="211">
        <v>0.36189056590894308</v>
      </c>
      <c r="V2984" s="211">
        <v>0.14214572368786826</v>
      </c>
      <c r="W2984" s="211">
        <v>0.56010725483704427</v>
      </c>
      <c r="X2984" s="211">
        <v>0.32959786902648874</v>
      </c>
      <c r="Y2984" s="211">
        <v>0.61119910220655771</v>
      </c>
      <c r="Z2984" s="211">
        <v>0.14911595429682359</v>
      </c>
      <c r="AA2984" s="212">
        <v>0.11415299216544476</v>
      </c>
    </row>
    <row r="2985" spans="1:27" x14ac:dyDescent="0.35">
      <c r="A2985" s="210" t="s">
        <v>3661</v>
      </c>
      <c r="B2985" s="217">
        <v>126.06802095757143</v>
      </c>
      <c r="C2985" s="211">
        <v>7.0389687516131449E-2</v>
      </c>
      <c r="D2985" s="211">
        <v>0.12451068611951777</v>
      </c>
      <c r="E2985" s="211">
        <v>8.133631630011659E-2</v>
      </c>
      <c r="F2985" s="211">
        <v>7.9403110797018103E-2</v>
      </c>
      <c r="G2985" s="211">
        <v>0.12128000269889519</v>
      </c>
      <c r="H2985" s="211">
        <v>0.11032931713469737</v>
      </c>
      <c r="I2985" s="211">
        <v>0.51204228571097832</v>
      </c>
      <c r="J2985" s="211">
        <v>0.40223476061846997</v>
      </c>
      <c r="K2985" s="211">
        <v>0.55451207121107926</v>
      </c>
      <c r="L2985" s="211">
        <v>0.26879352680028429</v>
      </c>
      <c r="M2985" s="211">
        <v>8.9287818375226369E-2</v>
      </c>
      <c r="N2985" s="211">
        <v>0.4284858991376202</v>
      </c>
      <c r="O2985" s="211">
        <v>0.64249459921978302</v>
      </c>
      <c r="P2985" s="211">
        <v>6.4801499604494869E-2</v>
      </c>
      <c r="Q2985" s="211">
        <v>4.7440861946951268E-2</v>
      </c>
      <c r="R2985" s="211">
        <v>0.42513979474702107</v>
      </c>
      <c r="S2985" s="211">
        <v>0.29407869235532297</v>
      </c>
      <c r="T2985" s="211">
        <v>0.54034611523351894</v>
      </c>
      <c r="U2985" s="211">
        <v>0.3550493957953873</v>
      </c>
      <c r="V2985" s="211">
        <v>0.13603615367943242</v>
      </c>
      <c r="W2985" s="211">
        <v>0.52160452563677051</v>
      </c>
      <c r="X2985" s="211">
        <v>0.3545403183321329</v>
      </c>
      <c r="Y2985" s="211">
        <v>0.6277959076783548</v>
      </c>
      <c r="Z2985" s="211">
        <v>0.14386508134709808</v>
      </c>
      <c r="AA2985" s="212">
        <v>0.12093895721668443</v>
      </c>
    </row>
    <row r="2986" spans="1:27" x14ac:dyDescent="0.35">
      <c r="A2986" s="210" t="s">
        <v>3662</v>
      </c>
      <c r="B2986" s="217">
        <v>128.11456145547501</v>
      </c>
      <c r="C2986" s="211">
        <v>6.2881140339894309E-2</v>
      </c>
      <c r="D2986" s="211">
        <v>0.12702397772011556</v>
      </c>
      <c r="E2986" s="211">
        <v>7.9946284023533945E-2</v>
      </c>
      <c r="F2986" s="211">
        <v>8.6256517738914962E-2</v>
      </c>
      <c r="G2986" s="211">
        <v>0.12304090107070047</v>
      </c>
      <c r="H2986" s="211">
        <v>0.11741891313406988</v>
      </c>
      <c r="I2986" s="211">
        <v>0.53107985709691397</v>
      </c>
      <c r="J2986" s="211">
        <v>0.4734947661074777</v>
      </c>
      <c r="K2986" s="211">
        <v>0.60057013759776556</v>
      </c>
      <c r="L2986" s="211">
        <v>0.28164970446659759</v>
      </c>
      <c r="M2986" s="211">
        <v>9.4007864190570251E-2</v>
      </c>
      <c r="N2986" s="211">
        <v>0.41626813806646684</v>
      </c>
      <c r="O2986" s="211">
        <v>0.68821600129960514</v>
      </c>
      <c r="P2986" s="211">
        <v>6.6571111963109941E-2</v>
      </c>
      <c r="Q2986" s="211">
        <v>8.0423201213035964E-2</v>
      </c>
      <c r="R2986" s="211">
        <v>0.45331537508273295</v>
      </c>
      <c r="S2986" s="211">
        <v>0.27639611708564366</v>
      </c>
      <c r="T2986" s="211">
        <v>0.57105319271595056</v>
      </c>
      <c r="U2986" s="211">
        <v>0.39317625403484641</v>
      </c>
      <c r="V2986" s="211">
        <v>8.548097306438722E-2</v>
      </c>
      <c r="W2986" s="211">
        <v>0.59307955763948794</v>
      </c>
      <c r="X2986" s="211">
        <v>0.38582950085215328</v>
      </c>
      <c r="Y2986" s="211">
        <v>0.6271982483642381</v>
      </c>
      <c r="Z2986" s="211">
        <v>0.14915279395555725</v>
      </c>
      <c r="AA2986" s="212">
        <v>0.11784650651523926</v>
      </c>
    </row>
    <row r="2987" spans="1:27" x14ac:dyDescent="0.35">
      <c r="A2987" s="210" t="s">
        <v>3663</v>
      </c>
      <c r="B2987" s="217">
        <v>145.76065714369398</v>
      </c>
      <c r="C2987" s="211">
        <v>5.0502934212405454E-2</v>
      </c>
      <c r="D2987" s="211">
        <v>0.11974403098917068</v>
      </c>
      <c r="E2987" s="211">
        <v>7.421492077979909E-2</v>
      </c>
      <c r="F2987" s="211">
        <v>0.11246035173443586</v>
      </c>
      <c r="G2987" s="211">
        <v>0.11230048210134604</v>
      </c>
      <c r="H2987" s="211">
        <v>0.12193685740505704</v>
      </c>
      <c r="I2987" s="211">
        <v>0.49957049440473655</v>
      </c>
      <c r="J2987" s="211">
        <v>0.42392022877119545</v>
      </c>
      <c r="K2987" s="211">
        <v>0.61748784289330017</v>
      </c>
      <c r="L2987" s="211">
        <v>0.27479591645173257</v>
      </c>
      <c r="M2987" s="211">
        <v>0.12114145732457295</v>
      </c>
      <c r="N2987" s="211">
        <v>0.34673306953778649</v>
      </c>
      <c r="O2987" s="211">
        <v>0.7077740823852019</v>
      </c>
      <c r="P2987" s="211">
        <v>6.9797554834930914E-2</v>
      </c>
      <c r="Q2987" s="211">
        <v>4.5498221948518436E-2</v>
      </c>
      <c r="R2987" s="211">
        <v>0.43418858339086286</v>
      </c>
      <c r="S2987" s="211">
        <v>0.36908287112121396</v>
      </c>
      <c r="T2987" s="211">
        <v>0.52046488516372857</v>
      </c>
      <c r="U2987" s="211">
        <v>0.43393187397407629</v>
      </c>
      <c r="V2987" s="211">
        <v>7.8928293082602893E-2</v>
      </c>
      <c r="W2987" s="211">
        <v>0.57541419008773231</v>
      </c>
      <c r="X2987" s="211">
        <v>0.31324610299779165</v>
      </c>
      <c r="Y2987" s="211">
        <v>0.72437138637971876</v>
      </c>
      <c r="Z2987" s="211">
        <v>0.14781750331164026</v>
      </c>
      <c r="AA2987" s="212">
        <v>0.11475971556292788</v>
      </c>
    </row>
    <row r="2988" spans="1:27" x14ac:dyDescent="0.35">
      <c r="A2988" s="210" t="s">
        <v>3664</v>
      </c>
      <c r="B2988" s="217">
        <v>129.10102255306535</v>
      </c>
      <c r="C2988" s="211">
        <v>5.1745185620238693E-2</v>
      </c>
      <c r="D2988" s="211">
        <v>0.11719573490076271</v>
      </c>
      <c r="E2988" s="211">
        <v>7.452874669660077E-2</v>
      </c>
      <c r="F2988" s="211">
        <v>0.11717710777889377</v>
      </c>
      <c r="G2988" s="211">
        <v>0.12118138689727312</v>
      </c>
      <c r="H2988" s="211">
        <v>0.11224577662377461</v>
      </c>
      <c r="I2988" s="211">
        <v>0.45692565345492203</v>
      </c>
      <c r="J2988" s="211">
        <v>0.42431057722136917</v>
      </c>
      <c r="K2988" s="211">
        <v>0.61530103758137233</v>
      </c>
      <c r="L2988" s="211">
        <v>0.2814864214657487</v>
      </c>
      <c r="M2988" s="211">
        <v>9.4814004631975451E-2</v>
      </c>
      <c r="N2988" s="211">
        <v>0.47198339421020685</v>
      </c>
      <c r="O2988" s="211">
        <v>0.66768206291938248</v>
      </c>
      <c r="P2988" s="211">
        <v>6.5297313911050134E-2</v>
      </c>
      <c r="Q2988" s="211">
        <v>9.0157432125884021E-2</v>
      </c>
      <c r="R2988" s="211">
        <v>0.42613902202172743</v>
      </c>
      <c r="S2988" s="211">
        <v>0.31786488574240979</v>
      </c>
      <c r="T2988" s="211">
        <v>0.55983138363469243</v>
      </c>
      <c r="U2988" s="211">
        <v>0.36385906384033723</v>
      </c>
      <c r="V2988" s="211">
        <v>9.0521890390496448E-2</v>
      </c>
      <c r="W2988" s="211">
        <v>0.57894054694226094</v>
      </c>
      <c r="X2988" s="211">
        <v>0.39011075070867735</v>
      </c>
      <c r="Y2988" s="211">
        <v>0.64418463803879955</v>
      </c>
      <c r="Z2988" s="211">
        <v>0.14727136673077904</v>
      </c>
      <c r="AA2988" s="212">
        <v>0.11394014467257702</v>
      </c>
    </row>
    <row r="2989" spans="1:27" x14ac:dyDescent="0.35">
      <c r="A2989" s="210" t="s">
        <v>3665</v>
      </c>
      <c r="B2989" s="217">
        <v>128.3360532075514</v>
      </c>
      <c r="C2989" s="211">
        <v>6.0698135943373005E-2</v>
      </c>
      <c r="D2989" s="211">
        <v>0.1277954018853853</v>
      </c>
      <c r="E2989" s="211">
        <v>8.4649289071122097E-2</v>
      </c>
      <c r="F2989" s="211">
        <v>7.5087291990002913E-2</v>
      </c>
      <c r="G2989" s="211">
        <v>0.1192284242141643</v>
      </c>
      <c r="H2989" s="211">
        <v>0.12514226507381851</v>
      </c>
      <c r="I2989" s="211">
        <v>0.47599252238871326</v>
      </c>
      <c r="J2989" s="211">
        <v>0.40971207335472914</v>
      </c>
      <c r="K2989" s="211">
        <v>0.63688310845559826</v>
      </c>
      <c r="L2989" s="211">
        <v>0.27982004033135116</v>
      </c>
      <c r="M2989" s="211">
        <v>8.7260205224480886E-2</v>
      </c>
      <c r="N2989" s="211">
        <v>0.44718134113239449</v>
      </c>
      <c r="O2989" s="211">
        <v>0.69381741449994827</v>
      </c>
      <c r="P2989" s="211">
        <v>6.4389780497054322E-2</v>
      </c>
      <c r="Q2989" s="211">
        <v>8.2114675321428049E-2</v>
      </c>
      <c r="R2989" s="211">
        <v>0.4055941471921487</v>
      </c>
      <c r="S2989" s="211">
        <v>0.3946623180412866</v>
      </c>
      <c r="T2989" s="211">
        <v>0.51398467256931823</v>
      </c>
      <c r="U2989" s="211">
        <v>0.45212759141397696</v>
      </c>
      <c r="V2989" s="211">
        <v>7.4688237396764168E-2</v>
      </c>
      <c r="W2989" s="211">
        <v>0.61944357440822695</v>
      </c>
      <c r="X2989" s="211">
        <v>0.33028751573340642</v>
      </c>
      <c r="Y2989" s="211">
        <v>0.61727370348061961</v>
      </c>
      <c r="Z2989" s="211">
        <v>0.14717735277876715</v>
      </c>
      <c r="AA2989" s="212">
        <v>0.1150924102732068</v>
      </c>
    </row>
    <row r="2990" spans="1:27" x14ac:dyDescent="0.35">
      <c r="A2990" s="210" t="s">
        <v>3666</v>
      </c>
      <c r="B2990" s="217">
        <v>172.46751941917955</v>
      </c>
      <c r="C2990" s="211">
        <v>6.0290670524730562E-2</v>
      </c>
      <c r="D2990" s="211">
        <v>0.12744066361305365</v>
      </c>
      <c r="E2990" s="211">
        <v>8.4642183131636281E-2</v>
      </c>
      <c r="F2990" s="211">
        <v>0.10326205412807796</v>
      </c>
      <c r="G2990" s="211">
        <v>0.11825576507813412</v>
      </c>
      <c r="H2990" s="211">
        <v>0.10705449963835299</v>
      </c>
      <c r="I2990" s="211">
        <v>0.51570782862760611</v>
      </c>
      <c r="J2990" s="211">
        <v>0.38579612839840005</v>
      </c>
      <c r="K2990" s="211">
        <v>0.64430479599417112</v>
      </c>
      <c r="L2990" s="211">
        <v>0.2714867582727627</v>
      </c>
      <c r="M2990" s="211">
        <v>8.4177261963602923E-2</v>
      </c>
      <c r="N2990" s="211">
        <v>0.55252881838107926</v>
      </c>
      <c r="O2990" s="211">
        <v>0.73802031469930929</v>
      </c>
      <c r="P2990" s="211">
        <v>6.8572252409761947E-2</v>
      </c>
      <c r="Q2990" s="211">
        <v>8.1042723459117672E-2</v>
      </c>
      <c r="R2990" s="211">
        <v>0.43448791628117528</v>
      </c>
      <c r="S2990" s="211">
        <v>0.38319049664224247</v>
      </c>
      <c r="T2990" s="211">
        <v>0.54786860870466514</v>
      </c>
      <c r="U2990" s="211">
        <v>0.43319785733335509</v>
      </c>
      <c r="V2990" s="211">
        <v>0.13378772695912072</v>
      </c>
      <c r="W2990" s="211">
        <v>0.52479004632412807</v>
      </c>
      <c r="X2990" s="211">
        <v>0.42934953245775503</v>
      </c>
      <c r="Y2990" s="211">
        <v>0.62931927553459266</v>
      </c>
      <c r="Z2990" s="211">
        <v>0.14939989953647673</v>
      </c>
      <c r="AA2990" s="212">
        <v>0.11296151981265191</v>
      </c>
    </row>
    <row r="2991" spans="1:27" x14ac:dyDescent="0.35">
      <c r="A2991" s="210" t="s">
        <v>3667</v>
      </c>
      <c r="B2991" s="217">
        <v>139.71755095096975</v>
      </c>
      <c r="C2991" s="211">
        <v>6.2569119019773481E-2</v>
      </c>
      <c r="D2991" s="211">
        <v>0.13190708751592289</v>
      </c>
      <c r="E2991" s="211">
        <v>6.8548449549726345E-2</v>
      </c>
      <c r="F2991" s="211">
        <v>0.10415909992328724</v>
      </c>
      <c r="G2991" s="211">
        <v>0.11990505588315663</v>
      </c>
      <c r="H2991" s="211">
        <v>0.11887334162002197</v>
      </c>
      <c r="I2991" s="211">
        <v>0.45896217162496272</v>
      </c>
      <c r="J2991" s="211">
        <v>0.46691350795687558</v>
      </c>
      <c r="K2991" s="211">
        <v>0.53926455618713531</v>
      </c>
      <c r="L2991" s="211">
        <v>0.28076652110265904</v>
      </c>
      <c r="M2991" s="211">
        <v>8.4826248807519225E-2</v>
      </c>
      <c r="N2991" s="211">
        <v>0.53536263555128394</v>
      </c>
      <c r="O2991" s="211">
        <v>0.67553804953600982</v>
      </c>
      <c r="P2991" s="211">
        <v>7.3123970694118162E-2</v>
      </c>
      <c r="Q2991" s="211">
        <v>0.10327052097761333</v>
      </c>
      <c r="R2991" s="211">
        <v>0.45491076056636548</v>
      </c>
      <c r="S2991" s="211">
        <v>0.34378684013601851</v>
      </c>
      <c r="T2991" s="211">
        <v>0.50153086168253425</v>
      </c>
      <c r="U2991" s="211">
        <v>0.41996970062828259</v>
      </c>
      <c r="V2991" s="211">
        <v>0.10596202243020267</v>
      </c>
      <c r="W2991" s="211">
        <v>0.53382189815497494</v>
      </c>
      <c r="X2991" s="211">
        <v>0.30039807742518121</v>
      </c>
      <c r="Y2991" s="211">
        <v>0.75897893082466417</v>
      </c>
      <c r="Z2991" s="211">
        <v>0.13783838789310979</v>
      </c>
      <c r="AA2991" s="212">
        <v>0.12186175193602639</v>
      </c>
    </row>
    <row r="2992" spans="1:27" x14ac:dyDescent="0.35">
      <c r="A2992" s="210" t="s">
        <v>3668</v>
      </c>
      <c r="B2992" s="217">
        <v>136.52335199332279</v>
      </c>
      <c r="C2992" s="211">
        <v>7.1128231615186083E-2</v>
      </c>
      <c r="D2992" s="211">
        <v>0.12145920544280031</v>
      </c>
      <c r="E2992" s="211">
        <v>8.0504516181769431E-2</v>
      </c>
      <c r="F2992" s="211">
        <v>9.1009350833107211E-2</v>
      </c>
      <c r="G2992" s="211">
        <v>0.12576375700749737</v>
      </c>
      <c r="H2992" s="211">
        <v>0.11820183239242374</v>
      </c>
      <c r="I2992" s="211">
        <v>0.50187143502495535</v>
      </c>
      <c r="J2992" s="211">
        <v>0.42786833971997218</v>
      </c>
      <c r="K2992" s="211">
        <v>0.55020469263721528</v>
      </c>
      <c r="L2992" s="211">
        <v>0.27605153152515227</v>
      </c>
      <c r="M2992" s="211">
        <v>0.10232684059536165</v>
      </c>
      <c r="N2992" s="211">
        <v>0.3853615545455038</v>
      </c>
      <c r="O2992" s="211">
        <v>0.70932317638800546</v>
      </c>
      <c r="P2992" s="211">
        <v>6.1867705759019849E-2</v>
      </c>
      <c r="Q2992" s="211">
        <v>6.1876596092227995E-2</v>
      </c>
      <c r="R2992" s="211">
        <v>0.45519868236400324</v>
      </c>
      <c r="S2992" s="211">
        <v>0.42897112842608404</v>
      </c>
      <c r="T2992" s="211">
        <v>0.59028335895641315</v>
      </c>
      <c r="U2992" s="211">
        <v>0.45011379559100084</v>
      </c>
      <c r="V2992" s="211">
        <v>9.3426264701077039E-2</v>
      </c>
      <c r="W2992" s="211">
        <v>0.64152349180488177</v>
      </c>
      <c r="X2992" s="211">
        <v>0.34954478050147397</v>
      </c>
      <c r="Y2992" s="211">
        <v>0.747362035450711</v>
      </c>
      <c r="Z2992" s="211">
        <v>0.14777311068226334</v>
      </c>
      <c r="AA2992" s="212">
        <v>0.11744132258242204</v>
      </c>
    </row>
    <row r="2993" spans="1:27" x14ac:dyDescent="0.35">
      <c r="A2993" s="210" t="s">
        <v>3669</v>
      </c>
      <c r="B2993" s="217">
        <v>126.08876089800837</v>
      </c>
      <c r="C2993" s="211">
        <v>8.0323826219112313E-2</v>
      </c>
      <c r="D2993" s="211">
        <v>0.13349393483579536</v>
      </c>
      <c r="E2993" s="211">
        <v>8.0838140228897071E-2</v>
      </c>
      <c r="F2993" s="211">
        <v>9.7641326048925753E-2</v>
      </c>
      <c r="G2993" s="211">
        <v>0.11554492911872255</v>
      </c>
      <c r="H2993" s="211">
        <v>0.10717836070409643</v>
      </c>
      <c r="I2993" s="211">
        <v>0.50438226127697683</v>
      </c>
      <c r="J2993" s="211">
        <v>0.4313064256729674</v>
      </c>
      <c r="K2993" s="211">
        <v>0.63850871137464216</v>
      </c>
      <c r="L2993" s="211">
        <v>0.27985619217123314</v>
      </c>
      <c r="M2993" s="211">
        <v>0.11131954559698257</v>
      </c>
      <c r="N2993" s="211">
        <v>0.51297557274579419</v>
      </c>
      <c r="O2993" s="211">
        <v>0.73169554226565792</v>
      </c>
      <c r="P2993" s="211">
        <v>6.1053472044444224E-2</v>
      </c>
      <c r="Q2993" s="211">
        <v>7.9488684733925882E-2</v>
      </c>
      <c r="R2993" s="211">
        <v>0.43801428340406279</v>
      </c>
      <c r="S2993" s="211">
        <v>0.41309641288250254</v>
      </c>
      <c r="T2993" s="211">
        <v>0.47880946337372665</v>
      </c>
      <c r="U2993" s="211">
        <v>0.42287264811254732</v>
      </c>
      <c r="V2993" s="211">
        <v>7.8596674879755996E-2</v>
      </c>
      <c r="W2993" s="211">
        <v>0.56193244116744312</v>
      </c>
      <c r="X2993" s="211">
        <v>0.29838151340549157</v>
      </c>
      <c r="Y2993" s="211">
        <v>0.60726840747160404</v>
      </c>
      <c r="Z2993" s="211">
        <v>0.14594983417960167</v>
      </c>
      <c r="AA2993" s="212">
        <v>0.122657816129467</v>
      </c>
    </row>
    <row r="2994" spans="1:27" x14ac:dyDescent="0.35">
      <c r="A2994" s="210" t="s">
        <v>3670</v>
      </c>
      <c r="B2994" s="217">
        <v>138.97471779772746</v>
      </c>
      <c r="C2994" s="211">
        <v>6.7725051682804516E-2</v>
      </c>
      <c r="D2994" s="211">
        <v>0.12347694169108719</v>
      </c>
      <c r="E2994" s="211">
        <v>8.364739465644444E-2</v>
      </c>
      <c r="F2994" s="211">
        <v>8.2369093983959779E-2</v>
      </c>
      <c r="G2994" s="211">
        <v>0.12080160554917843</v>
      </c>
      <c r="H2994" s="211">
        <v>0.12130685230117817</v>
      </c>
      <c r="I2994" s="211">
        <v>0.43388463032833846</v>
      </c>
      <c r="J2994" s="211">
        <v>0.38524462695544481</v>
      </c>
      <c r="K2994" s="211">
        <v>0.59760305292703741</v>
      </c>
      <c r="L2994" s="211">
        <v>0.26790903540784722</v>
      </c>
      <c r="M2994" s="211">
        <v>0.10606430811071663</v>
      </c>
      <c r="N2994" s="211">
        <v>0.56996436124139793</v>
      </c>
      <c r="O2994" s="211">
        <v>0.58084773900585307</v>
      </c>
      <c r="P2994" s="211">
        <v>6.8949189463816243E-2</v>
      </c>
      <c r="Q2994" s="211">
        <v>0.13026017712955279</v>
      </c>
      <c r="R2994" s="211">
        <v>0.41560105289917271</v>
      </c>
      <c r="S2994" s="211">
        <v>0.37445919934523991</v>
      </c>
      <c r="T2994" s="211">
        <v>0.49479759826749775</v>
      </c>
      <c r="U2994" s="211">
        <v>0.48411164243853982</v>
      </c>
      <c r="V2994" s="211">
        <v>6.086045563367698E-2</v>
      </c>
      <c r="W2994" s="211">
        <v>0.60393505735454267</v>
      </c>
      <c r="X2994" s="211">
        <v>0.35128020382552089</v>
      </c>
      <c r="Y2994" s="211">
        <v>0.74775573483007585</v>
      </c>
      <c r="Z2994" s="211">
        <v>0.14682957154290158</v>
      </c>
      <c r="AA2994" s="212">
        <v>0.11790337350041413</v>
      </c>
    </row>
    <row r="2995" spans="1:27" x14ac:dyDescent="0.35">
      <c r="A2995" s="210" t="s">
        <v>3671</v>
      </c>
      <c r="B2995" s="217">
        <v>160.27137218064163</v>
      </c>
      <c r="C2995" s="211">
        <v>5.7759060529992932E-2</v>
      </c>
      <c r="D2995" s="211">
        <v>0.11251473149175817</v>
      </c>
      <c r="E2995" s="211">
        <v>7.1944577673973761E-2</v>
      </c>
      <c r="F2995" s="211">
        <v>9.1932542592123495E-2</v>
      </c>
      <c r="G2995" s="211">
        <v>0.12226585993219131</v>
      </c>
      <c r="H2995" s="211">
        <v>0.11449803471999946</v>
      </c>
      <c r="I2995" s="211">
        <v>0.52047932963173582</v>
      </c>
      <c r="J2995" s="211">
        <v>0.44584139107669274</v>
      </c>
      <c r="K2995" s="211">
        <v>0.55912364406160775</v>
      </c>
      <c r="L2995" s="211">
        <v>0.28301680212459307</v>
      </c>
      <c r="M2995" s="211">
        <v>0.11950492346950707</v>
      </c>
      <c r="N2995" s="211">
        <v>0.52740668695256121</v>
      </c>
      <c r="O2995" s="211">
        <v>0.76431307804690041</v>
      </c>
      <c r="P2995" s="211">
        <v>6.5254400465903667E-2</v>
      </c>
      <c r="Q2995" s="211">
        <v>9.7485439625215081E-2</v>
      </c>
      <c r="R2995" s="211">
        <v>0.38648358952921485</v>
      </c>
      <c r="S2995" s="211">
        <v>0.41874522090775429</v>
      </c>
      <c r="T2995" s="211">
        <v>0.60669577006698061</v>
      </c>
      <c r="U2995" s="211">
        <v>0.38373246811926831</v>
      </c>
      <c r="V2995" s="211">
        <v>0.13317320037989666</v>
      </c>
      <c r="W2995" s="211">
        <v>0.55910944547728747</v>
      </c>
      <c r="X2995" s="211">
        <v>0.26914902914208216</v>
      </c>
      <c r="Y2995" s="211">
        <v>0.67386617218058198</v>
      </c>
      <c r="Z2995" s="211">
        <v>0.14783805497844163</v>
      </c>
      <c r="AA2995" s="212">
        <v>0.11669237411531355</v>
      </c>
    </row>
    <row r="2996" spans="1:27" x14ac:dyDescent="0.35">
      <c r="A2996" s="210" t="s">
        <v>3672</v>
      </c>
      <c r="B2996" s="217">
        <v>137.65841818413833</v>
      </c>
      <c r="C2996" s="211">
        <v>6.4851051491433609E-2</v>
      </c>
      <c r="D2996" s="211">
        <v>0.11918275948666038</v>
      </c>
      <c r="E2996" s="211">
        <v>6.9995496504569141E-2</v>
      </c>
      <c r="F2996" s="211">
        <v>8.7975412014628399E-2</v>
      </c>
      <c r="G2996" s="211">
        <v>0.12274140195753661</v>
      </c>
      <c r="H2996" s="211">
        <v>0.10950981426538582</v>
      </c>
      <c r="I2996" s="211">
        <v>0.49651770875831114</v>
      </c>
      <c r="J2996" s="211">
        <v>0.43058898920361832</v>
      </c>
      <c r="K2996" s="211">
        <v>0.62274372567071534</v>
      </c>
      <c r="L2996" s="211">
        <v>0.27720852053807205</v>
      </c>
      <c r="M2996" s="211">
        <v>0.11047420989199962</v>
      </c>
      <c r="N2996" s="211">
        <v>0.45288954884754307</v>
      </c>
      <c r="O2996" s="211">
        <v>0.76923525403807169</v>
      </c>
      <c r="P2996" s="211">
        <v>6.6586277263823462E-2</v>
      </c>
      <c r="Q2996" s="211">
        <v>9.1599145737870813E-2</v>
      </c>
      <c r="R2996" s="211">
        <v>0.40098343808576126</v>
      </c>
      <c r="S2996" s="211">
        <v>0.27155134726213342</v>
      </c>
      <c r="T2996" s="211">
        <v>0.56441134893092193</v>
      </c>
      <c r="U2996" s="211">
        <v>0.37603528174196199</v>
      </c>
      <c r="V2996" s="211">
        <v>9.7298349916826343E-2</v>
      </c>
      <c r="W2996" s="211">
        <v>0.51002061157180756</v>
      </c>
      <c r="X2996" s="211">
        <v>0.43674764062821392</v>
      </c>
      <c r="Y2996" s="211">
        <v>0.71146423125733271</v>
      </c>
      <c r="Z2996" s="211">
        <v>0.14971007787501051</v>
      </c>
      <c r="AA2996" s="212">
        <v>0.12061024368997506</v>
      </c>
    </row>
    <row r="2997" spans="1:27" x14ac:dyDescent="0.35">
      <c r="A2997" s="210" t="s">
        <v>3673</v>
      </c>
      <c r="B2997" s="217">
        <v>115.6733194914666</v>
      </c>
      <c r="C2997" s="211">
        <v>4.9438949949873259E-2</v>
      </c>
      <c r="D2997" s="211">
        <v>0.13059862530111649</v>
      </c>
      <c r="E2997" s="211">
        <v>7.4978750341925207E-2</v>
      </c>
      <c r="F2997" s="211">
        <v>9.673991691890263E-2</v>
      </c>
      <c r="G2997" s="211">
        <v>0.11552328839716242</v>
      </c>
      <c r="H2997" s="211">
        <v>0.12346343664823224</v>
      </c>
      <c r="I2997" s="211">
        <v>0.49963003150779567</v>
      </c>
      <c r="J2997" s="211">
        <v>0.45651596378282522</v>
      </c>
      <c r="K2997" s="211">
        <v>0.61746692539734838</v>
      </c>
      <c r="L2997" s="211">
        <v>0.27737013528936394</v>
      </c>
      <c r="M2997" s="211">
        <v>9.0697615006510413E-2</v>
      </c>
      <c r="N2997" s="211">
        <v>0.53600407264462191</v>
      </c>
      <c r="O2997" s="211">
        <v>0.54928365966987258</v>
      </c>
      <c r="P2997" s="211">
        <v>6.3424589818182178E-2</v>
      </c>
      <c r="Q2997" s="211">
        <v>4.251178148086622E-2</v>
      </c>
      <c r="R2997" s="211">
        <v>0.42389074216362888</v>
      </c>
      <c r="S2997" s="211">
        <v>0.32971690179018792</v>
      </c>
      <c r="T2997" s="211">
        <v>0.53879044777362972</v>
      </c>
      <c r="U2997" s="211">
        <v>0.49462639293392285</v>
      </c>
      <c r="V2997" s="211">
        <v>6.6842526070158254E-2</v>
      </c>
      <c r="W2997" s="211">
        <v>0.59564561308459796</v>
      </c>
      <c r="X2997" s="211">
        <v>0.29190492745492136</v>
      </c>
      <c r="Y2997" s="211">
        <v>0.70950527393604435</v>
      </c>
      <c r="Z2997" s="211">
        <v>0.14922472506108875</v>
      </c>
      <c r="AA2997" s="212">
        <v>0.12380264252967309</v>
      </c>
    </row>
    <row r="2998" spans="1:27" x14ac:dyDescent="0.35">
      <c r="A2998" s="210" t="s">
        <v>3674</v>
      </c>
      <c r="B2998" s="217">
        <v>106.29659424528013</v>
      </c>
      <c r="C2998" s="211">
        <v>8.0283094343157446E-2</v>
      </c>
      <c r="D2998" s="211">
        <v>0.12489030012614438</v>
      </c>
      <c r="E2998" s="211">
        <v>6.6166041447767554E-2</v>
      </c>
      <c r="F2998" s="211">
        <v>8.2888616501604909E-2</v>
      </c>
      <c r="G2998" s="211">
        <v>0.11879616598762727</v>
      </c>
      <c r="H2998" s="211">
        <v>0.11962637166960334</v>
      </c>
      <c r="I2998" s="211">
        <v>0.52571448696899925</v>
      </c>
      <c r="J2998" s="211">
        <v>0.42388406753281538</v>
      </c>
      <c r="K2998" s="211">
        <v>0.58212917208775872</v>
      </c>
      <c r="L2998" s="211">
        <v>0.27784916363580253</v>
      </c>
      <c r="M2998" s="211">
        <v>9.0370383727484932E-2</v>
      </c>
      <c r="N2998" s="211">
        <v>0.36020408857717301</v>
      </c>
      <c r="O2998" s="211">
        <v>0.69555957441825567</v>
      </c>
      <c r="P2998" s="211">
        <v>7.120331696624714E-2</v>
      </c>
      <c r="Q2998" s="211">
        <v>6.9298941496533428E-2</v>
      </c>
      <c r="R2998" s="211">
        <v>0.37216127563054979</v>
      </c>
      <c r="S2998" s="211">
        <v>0.3711107674519703</v>
      </c>
      <c r="T2998" s="211">
        <v>0.56150814185783637</v>
      </c>
      <c r="U2998" s="211">
        <v>0.37055165183941563</v>
      </c>
      <c r="V2998" s="211">
        <v>6.349595650159387E-2</v>
      </c>
      <c r="W2998" s="211">
        <v>0.5844505773999672</v>
      </c>
      <c r="X2998" s="211">
        <v>0.26659654315212306</v>
      </c>
      <c r="Y2998" s="211">
        <v>0.67393618584376624</v>
      </c>
      <c r="Z2998" s="211">
        <v>0.14835871644346016</v>
      </c>
      <c r="AA2998" s="212">
        <v>0.12400335413286728</v>
      </c>
    </row>
    <row r="2999" spans="1:27" x14ac:dyDescent="0.35">
      <c r="A2999" s="210" t="s">
        <v>3675</v>
      </c>
      <c r="B2999" s="217">
        <v>114.73254467169504</v>
      </c>
      <c r="C2999" s="211">
        <v>5.5513329783672523E-2</v>
      </c>
      <c r="D2999" s="211">
        <v>0.11975483598455088</v>
      </c>
      <c r="E2999" s="211">
        <v>7.8943855131457019E-2</v>
      </c>
      <c r="F2999" s="211">
        <v>9.2594173944130664E-2</v>
      </c>
      <c r="G2999" s="211">
        <v>0.11885943375523737</v>
      </c>
      <c r="H2999" s="211">
        <v>0.12582274915625816</v>
      </c>
      <c r="I2999" s="211">
        <v>0.50286525326490195</v>
      </c>
      <c r="J2999" s="211">
        <v>0.39819899619180382</v>
      </c>
      <c r="K2999" s="211">
        <v>0.64542593452201502</v>
      </c>
      <c r="L2999" s="211">
        <v>0.2760070089524651</v>
      </c>
      <c r="M2999" s="211">
        <v>8.475751221830001E-2</v>
      </c>
      <c r="N2999" s="211">
        <v>0.43045413100494589</v>
      </c>
      <c r="O2999" s="211">
        <v>0.64672191162666914</v>
      </c>
      <c r="P2999" s="211">
        <v>7.1382603265194633E-2</v>
      </c>
      <c r="Q2999" s="211">
        <v>4.8448711919899468E-2</v>
      </c>
      <c r="R2999" s="211">
        <v>0.43128751622135036</v>
      </c>
      <c r="S2999" s="211">
        <v>0.32551605538182549</v>
      </c>
      <c r="T2999" s="211">
        <v>0.57578496954762293</v>
      </c>
      <c r="U2999" s="211">
        <v>0.37957792564197507</v>
      </c>
      <c r="V2999" s="211">
        <v>9.5469029570392494E-2</v>
      </c>
      <c r="W2999" s="211">
        <v>0.57343088387452368</v>
      </c>
      <c r="X2999" s="211">
        <v>0.37155160848696933</v>
      </c>
      <c r="Y2999" s="211">
        <v>0.51689920529287725</v>
      </c>
      <c r="Z2999" s="211">
        <v>0.14740731160965784</v>
      </c>
      <c r="AA2999" s="212">
        <v>0.12617209892803813</v>
      </c>
    </row>
    <row r="3000" spans="1:27" x14ac:dyDescent="0.35">
      <c r="A3000" s="210" t="s">
        <v>3676</v>
      </c>
      <c r="B3000" s="217">
        <v>141.8330203495303</v>
      </c>
      <c r="C3000" s="211">
        <v>8.7074551602637953E-2</v>
      </c>
      <c r="D3000" s="211">
        <v>0.12191636044530878</v>
      </c>
      <c r="E3000" s="211">
        <v>7.9961549696184936E-2</v>
      </c>
      <c r="F3000" s="211">
        <v>8.7680983054293685E-2</v>
      </c>
      <c r="G3000" s="211">
        <v>0.12222347362653134</v>
      </c>
      <c r="H3000" s="211">
        <v>0.11663430703136496</v>
      </c>
      <c r="I3000" s="211">
        <v>0.49574034606850564</v>
      </c>
      <c r="J3000" s="211">
        <v>0.40780236877114229</v>
      </c>
      <c r="K3000" s="211">
        <v>0.58996648501263871</v>
      </c>
      <c r="L3000" s="211">
        <v>0.27689780177843881</v>
      </c>
      <c r="M3000" s="211">
        <v>9.5903978929095371E-2</v>
      </c>
      <c r="N3000" s="211">
        <v>0.40282062058445078</v>
      </c>
      <c r="O3000" s="211">
        <v>0.70417734049281333</v>
      </c>
      <c r="P3000" s="211">
        <v>6.5566998880374164E-2</v>
      </c>
      <c r="Q3000" s="211">
        <v>8.0588629835780787E-2</v>
      </c>
      <c r="R3000" s="211">
        <v>0.43682989415214396</v>
      </c>
      <c r="S3000" s="211">
        <v>0.38954120317545315</v>
      </c>
      <c r="T3000" s="211">
        <v>0.54879638204074666</v>
      </c>
      <c r="U3000" s="211">
        <v>0.4705591554917043</v>
      </c>
      <c r="V3000" s="211">
        <v>8.5174828461584154E-2</v>
      </c>
      <c r="W3000" s="211">
        <v>0.59025854621793084</v>
      </c>
      <c r="X3000" s="211">
        <v>0.30803904213076533</v>
      </c>
      <c r="Y3000" s="211">
        <v>0.69560612844407566</v>
      </c>
      <c r="Z3000" s="211">
        <v>0.14778818947434041</v>
      </c>
      <c r="AA3000" s="212">
        <v>0.11362097082296824</v>
      </c>
    </row>
    <row r="3001" spans="1:27" x14ac:dyDescent="0.35">
      <c r="A3001" s="210" t="s">
        <v>3677</v>
      </c>
      <c r="B3001" s="217">
        <v>122.61192601745827</v>
      </c>
      <c r="C3001" s="211">
        <v>8.4828528387289992E-2</v>
      </c>
      <c r="D3001" s="211">
        <v>0.11696876880529726</v>
      </c>
      <c r="E3001" s="211">
        <v>7.4424693435578199E-2</v>
      </c>
      <c r="F3001" s="211">
        <v>9.7539482976596009E-2</v>
      </c>
      <c r="G3001" s="211">
        <v>0.12354765358016701</v>
      </c>
      <c r="H3001" s="211">
        <v>0.12717396923668728</v>
      </c>
      <c r="I3001" s="211">
        <v>0.46877422115230888</v>
      </c>
      <c r="J3001" s="211">
        <v>0.42898418303081737</v>
      </c>
      <c r="K3001" s="211">
        <v>0.63675197063222788</v>
      </c>
      <c r="L3001" s="211">
        <v>0.27429956092924923</v>
      </c>
      <c r="M3001" s="211">
        <v>0.11048777320754564</v>
      </c>
      <c r="N3001" s="211">
        <v>0.42556795275192394</v>
      </c>
      <c r="O3001" s="211">
        <v>0.64926832005029922</v>
      </c>
      <c r="P3001" s="211">
        <v>6.8055003918597659E-2</v>
      </c>
      <c r="Q3001" s="211">
        <v>6.3961446430116392E-2</v>
      </c>
      <c r="R3001" s="211">
        <v>0.4617302842304713</v>
      </c>
      <c r="S3001" s="211">
        <v>0.28584921965581594</v>
      </c>
      <c r="T3001" s="211">
        <v>0.63557579760177907</v>
      </c>
      <c r="U3001" s="211">
        <v>0.32961449724231845</v>
      </c>
      <c r="V3001" s="211">
        <v>8.2254322381333442E-2</v>
      </c>
      <c r="W3001" s="211">
        <v>0.52452704402770889</v>
      </c>
      <c r="X3001" s="211">
        <v>0.25573084606224267</v>
      </c>
      <c r="Y3001" s="211">
        <v>0.5612213918026846</v>
      </c>
      <c r="Z3001" s="211">
        <v>0.14329106780600398</v>
      </c>
      <c r="AA3001" s="212">
        <v>0.11769890351632752</v>
      </c>
    </row>
    <row r="3002" spans="1:27" x14ac:dyDescent="0.35">
      <c r="A3002" s="210" t="s">
        <v>3678</v>
      </c>
      <c r="B3002" s="217">
        <v>119.59429201221437</v>
      </c>
      <c r="C3002" s="211">
        <v>6.6645559216577943E-2</v>
      </c>
      <c r="D3002" s="211">
        <v>0.12003669462891776</v>
      </c>
      <c r="E3002" s="211">
        <v>7.893250590243267E-2</v>
      </c>
      <c r="F3002" s="211">
        <v>0.11457702608342452</v>
      </c>
      <c r="G3002" s="211">
        <v>0.11706461809831305</v>
      </c>
      <c r="H3002" s="211">
        <v>0.11877689195979652</v>
      </c>
      <c r="I3002" s="211">
        <v>0.46454788303708677</v>
      </c>
      <c r="J3002" s="211">
        <v>0.45735100345147656</v>
      </c>
      <c r="K3002" s="211">
        <v>0.616625195335051</v>
      </c>
      <c r="L3002" s="211">
        <v>0.28139398752292677</v>
      </c>
      <c r="M3002" s="211">
        <v>0.10524288600579929</v>
      </c>
      <c r="N3002" s="211">
        <v>0.4545957736580864</v>
      </c>
      <c r="O3002" s="211">
        <v>0.6629574318914353</v>
      </c>
      <c r="P3002" s="211">
        <v>6.7517977322498646E-2</v>
      </c>
      <c r="Q3002" s="211">
        <v>6.3473486567290058E-2</v>
      </c>
      <c r="R3002" s="211">
        <v>0.40604992732718292</v>
      </c>
      <c r="S3002" s="211">
        <v>0.32368607368077906</v>
      </c>
      <c r="T3002" s="211">
        <v>0.54673491584912037</v>
      </c>
      <c r="U3002" s="211">
        <v>0.43350479980392675</v>
      </c>
      <c r="V3002" s="211">
        <v>6.221805046440837E-2</v>
      </c>
      <c r="W3002" s="211">
        <v>0.53150822067679815</v>
      </c>
      <c r="X3002" s="211">
        <v>0.43329725432846339</v>
      </c>
      <c r="Y3002" s="211">
        <v>0.74048322961164448</v>
      </c>
      <c r="Z3002" s="211">
        <v>0.14661098440301368</v>
      </c>
      <c r="AA3002" s="212">
        <v>0.12599930252807651</v>
      </c>
    </row>
    <row r="3003" spans="1:27" x14ac:dyDescent="0.35">
      <c r="A3003" s="210" t="s">
        <v>3679</v>
      </c>
      <c r="B3003" s="217">
        <v>153.16451976834517</v>
      </c>
      <c r="C3003" s="211">
        <v>5.1889420470641205E-2</v>
      </c>
      <c r="D3003" s="211">
        <v>0.1253690757951659</v>
      </c>
      <c r="E3003" s="211">
        <v>8.6812489042766658E-2</v>
      </c>
      <c r="F3003" s="211">
        <v>0.12151579389873274</v>
      </c>
      <c r="G3003" s="211">
        <v>0.12575164508374037</v>
      </c>
      <c r="H3003" s="211">
        <v>0.1266614075365631</v>
      </c>
      <c r="I3003" s="211">
        <v>0.44330858690021402</v>
      </c>
      <c r="J3003" s="211">
        <v>0.45484982938553792</v>
      </c>
      <c r="K3003" s="211">
        <v>0.63305372148519001</v>
      </c>
      <c r="L3003" s="211">
        <v>0.2791807751327266</v>
      </c>
      <c r="M3003" s="211">
        <v>8.6781434507685704E-2</v>
      </c>
      <c r="N3003" s="211">
        <v>0.39112489299684855</v>
      </c>
      <c r="O3003" s="211">
        <v>0.73097199732042006</v>
      </c>
      <c r="P3003" s="211">
        <v>6.8666382834596487E-2</v>
      </c>
      <c r="Q3003" s="211">
        <v>5.0351334454229832E-2</v>
      </c>
      <c r="R3003" s="211">
        <v>0.40083734392375969</v>
      </c>
      <c r="S3003" s="211">
        <v>0.37605901880834403</v>
      </c>
      <c r="T3003" s="211">
        <v>0.54174993512533831</v>
      </c>
      <c r="U3003" s="211">
        <v>0.34926863472659325</v>
      </c>
      <c r="V3003" s="211">
        <v>0.13869147668755341</v>
      </c>
      <c r="W3003" s="211">
        <v>0.57179160637757498</v>
      </c>
      <c r="X3003" s="211">
        <v>0.31339622168865211</v>
      </c>
      <c r="Y3003" s="211">
        <v>0.61276192540401564</v>
      </c>
      <c r="Z3003" s="211">
        <v>0.14784157695286276</v>
      </c>
      <c r="AA3003" s="212">
        <v>0.11105862289132383</v>
      </c>
    </row>
    <row r="3004" spans="1:27" x14ac:dyDescent="0.35">
      <c r="A3004" s="210" t="s">
        <v>3680</v>
      </c>
      <c r="B3004" s="217">
        <v>133.57439059016903</v>
      </c>
      <c r="C3004" s="211">
        <v>6.2582950200940513E-2</v>
      </c>
      <c r="D3004" s="211">
        <v>0.12049905891625304</v>
      </c>
      <c r="E3004" s="211">
        <v>8.4897524554828727E-2</v>
      </c>
      <c r="F3004" s="211">
        <v>0.10881936701187567</v>
      </c>
      <c r="G3004" s="211">
        <v>0.12010246232572885</v>
      </c>
      <c r="H3004" s="211">
        <v>0.12291446227907367</v>
      </c>
      <c r="I3004" s="211">
        <v>0.45763272677093175</v>
      </c>
      <c r="J3004" s="211">
        <v>0.44227972573966151</v>
      </c>
      <c r="K3004" s="211">
        <v>0.64760940340953366</v>
      </c>
      <c r="L3004" s="211">
        <v>0.26785568746224875</v>
      </c>
      <c r="M3004" s="211">
        <v>9.3270853748923382E-2</v>
      </c>
      <c r="N3004" s="211">
        <v>0.41930528556569246</v>
      </c>
      <c r="O3004" s="211">
        <v>0.74755785952946496</v>
      </c>
      <c r="P3004" s="211">
        <v>6.7115623964977E-2</v>
      </c>
      <c r="Q3004" s="211">
        <v>0.1076557443329656</v>
      </c>
      <c r="R3004" s="211">
        <v>0.41980234997719479</v>
      </c>
      <c r="S3004" s="211">
        <v>0.32325016691451713</v>
      </c>
      <c r="T3004" s="211">
        <v>0.47325763159417328</v>
      </c>
      <c r="U3004" s="211">
        <v>0.47175650396128421</v>
      </c>
      <c r="V3004" s="211">
        <v>7.6587878927506584E-2</v>
      </c>
      <c r="W3004" s="211">
        <v>0.59085004867432778</v>
      </c>
      <c r="X3004" s="211">
        <v>0.23742001032259893</v>
      </c>
      <c r="Y3004" s="211">
        <v>0.69097114850809749</v>
      </c>
      <c r="Z3004" s="211">
        <v>0.14622697960341144</v>
      </c>
      <c r="AA3004" s="212">
        <v>0.11965558392175771</v>
      </c>
    </row>
    <row r="3005" spans="1:27" x14ac:dyDescent="0.35">
      <c r="A3005" s="210" t="s">
        <v>3681</v>
      </c>
      <c r="B3005" s="217">
        <v>133.15980171265909</v>
      </c>
      <c r="C3005" s="211">
        <v>5.7965451942549324E-2</v>
      </c>
      <c r="D3005" s="211">
        <v>0.12534251095775184</v>
      </c>
      <c r="E3005" s="211">
        <v>8.040569529458301E-2</v>
      </c>
      <c r="F3005" s="211">
        <v>9.9804344093761266E-2</v>
      </c>
      <c r="G3005" s="211">
        <v>0.1204941022200106</v>
      </c>
      <c r="H3005" s="211">
        <v>0.11447012790495653</v>
      </c>
      <c r="I3005" s="211">
        <v>0.49203457580773524</v>
      </c>
      <c r="J3005" s="211">
        <v>0.40799242067481545</v>
      </c>
      <c r="K3005" s="211">
        <v>0.55571145717079118</v>
      </c>
      <c r="L3005" s="211">
        <v>0.27145218128566606</v>
      </c>
      <c r="M3005" s="211">
        <v>9.283688220359726E-2</v>
      </c>
      <c r="N3005" s="211">
        <v>0.34858123862100204</v>
      </c>
      <c r="O3005" s="211">
        <v>0.75641749871847863</v>
      </c>
      <c r="P3005" s="211">
        <v>7.2210473244510909E-2</v>
      </c>
      <c r="Q3005" s="211">
        <v>4.9830075627358722E-2</v>
      </c>
      <c r="R3005" s="211">
        <v>0.45031541240338807</v>
      </c>
      <c r="S3005" s="211">
        <v>0.40163277087246319</v>
      </c>
      <c r="T3005" s="211">
        <v>0.50945772965738467</v>
      </c>
      <c r="U3005" s="211">
        <v>0.3721554365244536</v>
      </c>
      <c r="V3005" s="211">
        <v>0.14071859191771313</v>
      </c>
      <c r="W3005" s="211">
        <v>0.55945952616233496</v>
      </c>
      <c r="X3005" s="211">
        <v>0.32183256866202292</v>
      </c>
      <c r="Y3005" s="211">
        <v>0.51431759250903075</v>
      </c>
      <c r="Z3005" s="211">
        <v>0.14941618821263961</v>
      </c>
      <c r="AA3005" s="212">
        <v>0.11907146223445386</v>
      </c>
    </row>
    <row r="3006" spans="1:27" x14ac:dyDescent="0.35">
      <c r="A3006" s="210" t="s">
        <v>3682</v>
      </c>
      <c r="B3006" s="217">
        <v>192.22962202416784</v>
      </c>
      <c r="C3006" s="211">
        <v>6.3343184345363929E-2</v>
      </c>
      <c r="D3006" s="211">
        <v>0.12438357723589906</v>
      </c>
      <c r="E3006" s="211">
        <v>7.3768762515886932E-2</v>
      </c>
      <c r="F3006" s="211">
        <v>8.4656995628962062E-2</v>
      </c>
      <c r="G3006" s="211">
        <v>0.12293510485085693</v>
      </c>
      <c r="H3006" s="211">
        <v>0.10971382904433818</v>
      </c>
      <c r="I3006" s="211">
        <v>0.41428363132725687</v>
      </c>
      <c r="J3006" s="211">
        <v>0.42601732537959081</v>
      </c>
      <c r="K3006" s="211">
        <v>0.593182022607605</v>
      </c>
      <c r="L3006" s="211">
        <v>0.27840773815117553</v>
      </c>
      <c r="M3006" s="211">
        <v>0.10902751908945647</v>
      </c>
      <c r="N3006" s="211">
        <v>0.3496382269706601</v>
      </c>
      <c r="O3006" s="211">
        <v>0.52832237588010877</v>
      </c>
      <c r="P3006" s="211">
        <v>7.2783168136622362E-2</v>
      </c>
      <c r="Q3006" s="211">
        <v>6.2867932994442377E-2</v>
      </c>
      <c r="R3006" s="211">
        <v>0.48624682550721421</v>
      </c>
      <c r="S3006" s="211">
        <v>0.30343436967478021</v>
      </c>
      <c r="T3006" s="211">
        <v>0.59904878771943237</v>
      </c>
      <c r="U3006" s="211">
        <v>0.45182053425730717</v>
      </c>
      <c r="V3006" s="211">
        <v>0.17851251937099577</v>
      </c>
      <c r="W3006" s="211">
        <v>0.49249700070135355</v>
      </c>
      <c r="X3006" s="211">
        <v>0.31514034318415629</v>
      </c>
      <c r="Y3006" s="211">
        <v>0.65230603151715005</v>
      </c>
      <c r="Z3006" s="211">
        <v>0.14101965151439705</v>
      </c>
      <c r="AA3006" s="212">
        <v>0.11563146909890192</v>
      </c>
    </row>
    <row r="3007" spans="1:27" x14ac:dyDescent="0.35">
      <c r="A3007" s="210" t="s">
        <v>3683</v>
      </c>
      <c r="B3007" s="217">
        <v>134.12466128418851</v>
      </c>
      <c r="C3007" s="211">
        <v>6.5134864727512579E-2</v>
      </c>
      <c r="D3007" s="211">
        <v>0.12203861653711974</v>
      </c>
      <c r="E3007" s="211">
        <v>7.539042115338096E-2</v>
      </c>
      <c r="F3007" s="211">
        <v>8.1844243367182934E-2</v>
      </c>
      <c r="G3007" s="211">
        <v>0.12671055599459224</v>
      </c>
      <c r="H3007" s="211">
        <v>0.11680456171928316</v>
      </c>
      <c r="I3007" s="211">
        <v>0.49105226324297846</v>
      </c>
      <c r="J3007" s="211">
        <v>0.46805214723334693</v>
      </c>
      <c r="K3007" s="211">
        <v>0.5956608874271685</v>
      </c>
      <c r="L3007" s="211">
        <v>0.27262878174859179</v>
      </c>
      <c r="M3007" s="211">
        <v>9.1822277544130165E-2</v>
      </c>
      <c r="N3007" s="211">
        <v>0.4493496252867456</v>
      </c>
      <c r="O3007" s="211">
        <v>0.7098563914898206</v>
      </c>
      <c r="P3007" s="211">
        <v>6.8998050307974179E-2</v>
      </c>
      <c r="Q3007" s="211">
        <v>6.9843262574960152E-2</v>
      </c>
      <c r="R3007" s="211">
        <v>0.46905358393589475</v>
      </c>
      <c r="S3007" s="211">
        <v>0.29003976047532981</v>
      </c>
      <c r="T3007" s="211">
        <v>0.55084042712156467</v>
      </c>
      <c r="U3007" s="211">
        <v>0.36891030735933189</v>
      </c>
      <c r="V3007" s="211">
        <v>9.5674650754414711E-2</v>
      </c>
      <c r="W3007" s="211">
        <v>0.47743899946177221</v>
      </c>
      <c r="X3007" s="211">
        <v>0.34132284749352299</v>
      </c>
      <c r="Y3007" s="211">
        <v>0.6849544784597843</v>
      </c>
      <c r="Z3007" s="211">
        <v>0.14510229476437564</v>
      </c>
      <c r="AA3007" s="212">
        <v>0.11661212787435768</v>
      </c>
    </row>
    <row r="3008" spans="1:27" x14ac:dyDescent="0.35">
      <c r="A3008" s="210" t="s">
        <v>3684</v>
      </c>
      <c r="B3008" s="217">
        <v>141.2289389077026</v>
      </c>
      <c r="C3008" s="211">
        <v>8.1999396121033546E-2</v>
      </c>
      <c r="D3008" s="211">
        <v>0.12823560046953603</v>
      </c>
      <c r="E3008" s="211">
        <v>7.3268872573132471E-2</v>
      </c>
      <c r="F3008" s="211">
        <v>0.11543020734615744</v>
      </c>
      <c r="G3008" s="211">
        <v>0.11915875611761727</v>
      </c>
      <c r="H3008" s="211">
        <v>0.10865108653657948</v>
      </c>
      <c r="I3008" s="211">
        <v>0.50021805423885379</v>
      </c>
      <c r="J3008" s="211">
        <v>0.47128875898418859</v>
      </c>
      <c r="K3008" s="211">
        <v>0.61167669134545211</v>
      </c>
      <c r="L3008" s="211">
        <v>0.27310347246286582</v>
      </c>
      <c r="M3008" s="211">
        <v>0.11390685400848413</v>
      </c>
      <c r="N3008" s="211">
        <v>0.40833411396856106</v>
      </c>
      <c r="O3008" s="211">
        <v>0.6610173555883524</v>
      </c>
      <c r="P3008" s="211">
        <v>6.6114417688154001E-2</v>
      </c>
      <c r="Q3008" s="211">
        <v>0.10368394967096591</v>
      </c>
      <c r="R3008" s="211">
        <v>0.41877425656120459</v>
      </c>
      <c r="S3008" s="211">
        <v>0.34008716075366247</v>
      </c>
      <c r="T3008" s="211">
        <v>0.55190113526132645</v>
      </c>
      <c r="U3008" s="211">
        <v>0.54138586520272125</v>
      </c>
      <c r="V3008" s="211">
        <v>6.6710787132364169E-2</v>
      </c>
      <c r="W3008" s="211">
        <v>0.60330723768231997</v>
      </c>
      <c r="X3008" s="211">
        <v>0.33629783987047979</v>
      </c>
      <c r="Y3008" s="211">
        <v>0.69676247700223759</v>
      </c>
      <c r="Z3008" s="211">
        <v>0.14965745617354836</v>
      </c>
      <c r="AA3008" s="212">
        <v>0.11749420778442977</v>
      </c>
    </row>
    <row r="3009" spans="1:27" x14ac:dyDescent="0.35">
      <c r="A3009" s="210" t="s">
        <v>3685</v>
      </c>
      <c r="B3009" s="217">
        <v>167.01561939706653</v>
      </c>
      <c r="C3009" s="211">
        <v>6.7123292021913611E-2</v>
      </c>
      <c r="D3009" s="211">
        <v>0.11775341625673663</v>
      </c>
      <c r="E3009" s="211">
        <v>8.6580745654636665E-2</v>
      </c>
      <c r="F3009" s="211">
        <v>7.0912548944351117E-2</v>
      </c>
      <c r="G3009" s="211">
        <v>0.11676747391894088</v>
      </c>
      <c r="H3009" s="211">
        <v>0.11386756700605313</v>
      </c>
      <c r="I3009" s="211">
        <v>0.43436643615317189</v>
      </c>
      <c r="J3009" s="211">
        <v>0.44258965949364321</v>
      </c>
      <c r="K3009" s="211">
        <v>0.6417492055771159</v>
      </c>
      <c r="L3009" s="211">
        <v>0.2837195530702038</v>
      </c>
      <c r="M3009" s="211">
        <v>0.10409392403809183</v>
      </c>
      <c r="N3009" s="211">
        <v>0.44973888964472175</v>
      </c>
      <c r="O3009" s="211">
        <v>0.65013806842869815</v>
      </c>
      <c r="P3009" s="211">
        <v>6.8486583420362235E-2</v>
      </c>
      <c r="Q3009" s="211">
        <v>7.5740487034505408E-2</v>
      </c>
      <c r="R3009" s="211">
        <v>0.42887062933048498</v>
      </c>
      <c r="S3009" s="211">
        <v>0.32967850759638595</v>
      </c>
      <c r="T3009" s="211">
        <v>0.53787617083305872</v>
      </c>
      <c r="U3009" s="211">
        <v>0.39061607689560057</v>
      </c>
      <c r="V3009" s="211">
        <v>0.16483845044343082</v>
      </c>
      <c r="W3009" s="211">
        <v>0.56360677794105429</v>
      </c>
      <c r="X3009" s="211">
        <v>0.23813435431834354</v>
      </c>
      <c r="Y3009" s="211">
        <v>0.67097409038815892</v>
      </c>
      <c r="Z3009" s="211">
        <v>0.14957266744303033</v>
      </c>
      <c r="AA3009" s="212">
        <v>0.12138015430759483</v>
      </c>
    </row>
    <row r="3010" spans="1:27" x14ac:dyDescent="0.35">
      <c r="A3010" s="210" t="s">
        <v>3686</v>
      </c>
      <c r="B3010" s="217">
        <v>129.63908219782351</v>
      </c>
      <c r="C3010" s="211">
        <v>5.5821997830354561E-2</v>
      </c>
      <c r="D3010" s="211">
        <v>0.1248401173967062</v>
      </c>
      <c r="E3010" s="211">
        <v>7.5631802608434745E-2</v>
      </c>
      <c r="F3010" s="211">
        <v>8.8247835258400631E-2</v>
      </c>
      <c r="G3010" s="211">
        <v>0.11509097708533761</v>
      </c>
      <c r="H3010" s="211">
        <v>0.10619184339473947</v>
      </c>
      <c r="I3010" s="211">
        <v>0.4418483414427562</v>
      </c>
      <c r="J3010" s="211">
        <v>0.43879280184203995</v>
      </c>
      <c r="K3010" s="211">
        <v>0.59664792768116393</v>
      </c>
      <c r="L3010" s="211">
        <v>0.27083211349531672</v>
      </c>
      <c r="M3010" s="211">
        <v>0.1080530391624249</v>
      </c>
      <c r="N3010" s="211">
        <v>0.49259017078633793</v>
      </c>
      <c r="O3010" s="211">
        <v>0.5689275599012612</v>
      </c>
      <c r="P3010" s="211">
        <v>7.1653575796741337E-2</v>
      </c>
      <c r="Q3010" s="211">
        <v>0.13777244652544987</v>
      </c>
      <c r="R3010" s="211">
        <v>0.41398107775045845</v>
      </c>
      <c r="S3010" s="211">
        <v>0.36829324508959865</v>
      </c>
      <c r="T3010" s="211">
        <v>0.52218558232481405</v>
      </c>
      <c r="U3010" s="211">
        <v>0.37045158147384571</v>
      </c>
      <c r="V3010" s="211">
        <v>8.2941744969246167E-2</v>
      </c>
      <c r="W3010" s="211">
        <v>0.5318101227013764</v>
      </c>
      <c r="X3010" s="211">
        <v>0.30696131277435412</v>
      </c>
      <c r="Y3010" s="211">
        <v>0.71027017844181328</v>
      </c>
      <c r="Z3010" s="211">
        <v>0.14737575985408957</v>
      </c>
      <c r="AA3010" s="212">
        <v>0.12338495054787031</v>
      </c>
    </row>
    <row r="3011" spans="1:27" x14ac:dyDescent="0.35">
      <c r="A3011" s="210" t="s">
        <v>3687</v>
      </c>
      <c r="B3011" s="217">
        <v>124.81353800274057</v>
      </c>
      <c r="C3011" s="211">
        <v>5.9233669405893544E-2</v>
      </c>
      <c r="D3011" s="211">
        <v>0.11942999164872806</v>
      </c>
      <c r="E3011" s="211">
        <v>6.8875123815796538E-2</v>
      </c>
      <c r="F3011" s="211">
        <v>7.9440735222610401E-2</v>
      </c>
      <c r="G3011" s="211">
        <v>0.11360696318913885</v>
      </c>
      <c r="H3011" s="211">
        <v>0.10217609048979572</v>
      </c>
      <c r="I3011" s="211">
        <v>0.49152767554633436</v>
      </c>
      <c r="J3011" s="211">
        <v>0.42918679881515609</v>
      </c>
      <c r="K3011" s="211">
        <v>0.59593891385422459</v>
      </c>
      <c r="L3011" s="211">
        <v>0.27591032442887375</v>
      </c>
      <c r="M3011" s="211">
        <v>0.10576393383178517</v>
      </c>
      <c r="N3011" s="211">
        <v>0.37471865621988115</v>
      </c>
      <c r="O3011" s="211">
        <v>0.61491939667660467</v>
      </c>
      <c r="P3011" s="211">
        <v>6.6050358614232571E-2</v>
      </c>
      <c r="Q3011" s="211">
        <v>0.14124271077331163</v>
      </c>
      <c r="R3011" s="211">
        <v>0.41149186276473215</v>
      </c>
      <c r="S3011" s="211">
        <v>0.28779835819138777</v>
      </c>
      <c r="T3011" s="211">
        <v>0.52024534293640956</v>
      </c>
      <c r="U3011" s="211">
        <v>0.37359220599043547</v>
      </c>
      <c r="V3011" s="211">
        <v>7.2281740704306208E-2</v>
      </c>
      <c r="W3011" s="211">
        <v>0.5770448127524952</v>
      </c>
      <c r="X3011" s="211">
        <v>0.24537083360751999</v>
      </c>
      <c r="Y3011" s="211">
        <v>0.77291575333089746</v>
      </c>
      <c r="Z3011" s="211">
        <v>0.14976345475502534</v>
      </c>
      <c r="AA3011" s="212">
        <v>0.11501607497523961</v>
      </c>
    </row>
    <row r="3012" spans="1:27" x14ac:dyDescent="0.35">
      <c r="A3012" s="210" t="s">
        <v>3688</v>
      </c>
      <c r="B3012" s="217">
        <v>133.27587695410716</v>
      </c>
      <c r="C3012" s="211">
        <v>5.4277465859673489E-2</v>
      </c>
      <c r="D3012" s="211">
        <v>0.11951286261297105</v>
      </c>
      <c r="E3012" s="211">
        <v>8.7090052457852105E-2</v>
      </c>
      <c r="F3012" s="211">
        <v>0.10765797818667346</v>
      </c>
      <c r="G3012" s="211">
        <v>0.12006569777489164</v>
      </c>
      <c r="H3012" s="211">
        <v>0.10962326695945432</v>
      </c>
      <c r="I3012" s="211">
        <v>0.46070277086468375</v>
      </c>
      <c r="J3012" s="211">
        <v>0.45663308696796434</v>
      </c>
      <c r="K3012" s="211">
        <v>0.6377961299136703</v>
      </c>
      <c r="L3012" s="211">
        <v>0.28269448445310719</v>
      </c>
      <c r="M3012" s="211">
        <v>9.4985791993707033E-2</v>
      </c>
      <c r="N3012" s="211">
        <v>0.49849322075355545</v>
      </c>
      <c r="O3012" s="211">
        <v>0.62172151215366878</v>
      </c>
      <c r="P3012" s="211">
        <v>7.0504286975201849E-2</v>
      </c>
      <c r="Q3012" s="211">
        <v>5.9889697269756445E-2</v>
      </c>
      <c r="R3012" s="211">
        <v>0.36284979506515042</v>
      </c>
      <c r="S3012" s="211">
        <v>0.27251767399077481</v>
      </c>
      <c r="T3012" s="211">
        <v>0.546750155211431</v>
      </c>
      <c r="U3012" s="211">
        <v>0.37827441853836014</v>
      </c>
      <c r="V3012" s="211">
        <v>8.598047509420724E-2</v>
      </c>
      <c r="W3012" s="211">
        <v>0.58851807643423937</v>
      </c>
      <c r="X3012" s="211">
        <v>0.36865431704425822</v>
      </c>
      <c r="Y3012" s="211">
        <v>0.68507931399731103</v>
      </c>
      <c r="Z3012" s="211">
        <v>0.14874337655869113</v>
      </c>
      <c r="AA3012" s="212">
        <v>0.12042304923951791</v>
      </c>
    </row>
    <row r="3013" spans="1:27" x14ac:dyDescent="0.35">
      <c r="A3013" s="210" t="s">
        <v>3689</v>
      </c>
      <c r="B3013" s="217">
        <v>132.75418529525777</v>
      </c>
      <c r="C3013" s="211">
        <v>7.6012897584571054E-2</v>
      </c>
      <c r="D3013" s="211">
        <v>0.12936407433554326</v>
      </c>
      <c r="E3013" s="211">
        <v>7.2503537441583193E-2</v>
      </c>
      <c r="F3013" s="211">
        <v>8.2627871928550548E-2</v>
      </c>
      <c r="G3013" s="211">
        <v>0.12312751084456079</v>
      </c>
      <c r="H3013" s="211">
        <v>0.11927205509676073</v>
      </c>
      <c r="I3013" s="211">
        <v>0.43443424811909598</v>
      </c>
      <c r="J3013" s="211">
        <v>0.41079517169463792</v>
      </c>
      <c r="K3013" s="211">
        <v>0.60724275305471342</v>
      </c>
      <c r="L3013" s="211">
        <v>0.27241744563031201</v>
      </c>
      <c r="M3013" s="211">
        <v>0.10163455855269146</v>
      </c>
      <c r="N3013" s="211">
        <v>0.44922352790152392</v>
      </c>
      <c r="O3013" s="211">
        <v>0.73199435767992693</v>
      </c>
      <c r="P3013" s="211">
        <v>7.3642767685269978E-2</v>
      </c>
      <c r="Q3013" s="211">
        <v>9.1465429794793218E-2</v>
      </c>
      <c r="R3013" s="211">
        <v>0.42326921517367999</v>
      </c>
      <c r="S3013" s="211">
        <v>0.25142232151188237</v>
      </c>
      <c r="T3013" s="211">
        <v>0.59411257878491219</v>
      </c>
      <c r="U3013" s="211">
        <v>0.34745225590243545</v>
      </c>
      <c r="V3013" s="211">
        <v>7.9936219665080244E-2</v>
      </c>
      <c r="W3013" s="211">
        <v>0.53470182733100657</v>
      </c>
      <c r="X3013" s="211">
        <v>0.33777869203006305</v>
      </c>
      <c r="Y3013" s="211">
        <v>0.68999763647797263</v>
      </c>
      <c r="Z3013" s="211">
        <v>0.14831373591331651</v>
      </c>
      <c r="AA3013" s="212">
        <v>0.12084725074088351</v>
      </c>
    </row>
    <row r="3014" spans="1:27" x14ac:dyDescent="0.35">
      <c r="A3014" s="210" t="s">
        <v>3690</v>
      </c>
      <c r="B3014" s="217">
        <v>127.7227881161473</v>
      </c>
      <c r="C3014" s="211">
        <v>6.0987979289148855E-2</v>
      </c>
      <c r="D3014" s="211">
        <v>0.12698602215678451</v>
      </c>
      <c r="E3014" s="211">
        <v>8.1458121248949758E-2</v>
      </c>
      <c r="F3014" s="211">
        <v>0.10479040054917708</v>
      </c>
      <c r="G3014" s="211">
        <v>0.12410442227588799</v>
      </c>
      <c r="H3014" s="211">
        <v>0.1076746930892257</v>
      </c>
      <c r="I3014" s="211">
        <v>0.53809264286056879</v>
      </c>
      <c r="J3014" s="211">
        <v>0.42479710716453767</v>
      </c>
      <c r="K3014" s="211">
        <v>0.61087667692509884</v>
      </c>
      <c r="L3014" s="211">
        <v>0.27757609827455598</v>
      </c>
      <c r="M3014" s="211">
        <v>9.2605895992023859E-2</v>
      </c>
      <c r="N3014" s="211">
        <v>0.40122790487305049</v>
      </c>
      <c r="O3014" s="211">
        <v>0.77207783551982445</v>
      </c>
      <c r="P3014" s="211">
        <v>6.8487245474508643E-2</v>
      </c>
      <c r="Q3014" s="211">
        <v>9.5213263230549336E-2</v>
      </c>
      <c r="R3014" s="211">
        <v>0.38976848237255957</v>
      </c>
      <c r="S3014" s="211">
        <v>0.3205764170654814</v>
      </c>
      <c r="T3014" s="211">
        <v>0.45265926171768311</v>
      </c>
      <c r="U3014" s="211">
        <v>0.43896188299433136</v>
      </c>
      <c r="V3014" s="211">
        <v>9.7626651385985461E-2</v>
      </c>
      <c r="W3014" s="211">
        <v>0.56890284289921467</v>
      </c>
      <c r="X3014" s="211">
        <v>0.32470572426732813</v>
      </c>
      <c r="Y3014" s="211">
        <v>0.58221553269089399</v>
      </c>
      <c r="Z3014" s="211">
        <v>0.14562944514241524</v>
      </c>
      <c r="AA3014" s="212">
        <v>0.12227530373791065</v>
      </c>
    </row>
    <row r="3015" spans="1:27" x14ac:dyDescent="0.35">
      <c r="A3015" s="210" t="s">
        <v>3691</v>
      </c>
      <c r="B3015" s="217">
        <v>187.46724084783861</v>
      </c>
      <c r="C3015" s="211">
        <v>5.4901483359122219E-2</v>
      </c>
      <c r="D3015" s="211">
        <v>0.12456148984553977</v>
      </c>
      <c r="E3015" s="211">
        <v>7.1462300631526574E-2</v>
      </c>
      <c r="F3015" s="211">
        <v>0.1182865936033332</v>
      </c>
      <c r="G3015" s="211">
        <v>0.11770855960994055</v>
      </c>
      <c r="H3015" s="211">
        <v>0.11822976707877753</v>
      </c>
      <c r="I3015" s="211">
        <v>0.45722715089199251</v>
      </c>
      <c r="J3015" s="211">
        <v>0.47454119801399491</v>
      </c>
      <c r="K3015" s="211">
        <v>0.64983543006145683</v>
      </c>
      <c r="L3015" s="211">
        <v>0.27241120743919611</v>
      </c>
      <c r="M3015" s="211">
        <v>0.11742706398542496</v>
      </c>
      <c r="N3015" s="211">
        <v>0.48422582760828803</v>
      </c>
      <c r="O3015" s="211">
        <v>0.63415416059991503</v>
      </c>
      <c r="P3015" s="211">
        <v>7.1090294021374303E-2</v>
      </c>
      <c r="Q3015" s="211">
        <v>5.3069849744825856E-2</v>
      </c>
      <c r="R3015" s="211">
        <v>0.42222335830491808</v>
      </c>
      <c r="S3015" s="211">
        <v>0.37974242076522768</v>
      </c>
      <c r="T3015" s="211">
        <v>0.55101038499949084</v>
      </c>
      <c r="U3015" s="211">
        <v>0.33364641054065935</v>
      </c>
      <c r="V3015" s="211">
        <v>0.17278911069693609</v>
      </c>
      <c r="W3015" s="211">
        <v>0.55523755071402692</v>
      </c>
      <c r="X3015" s="211">
        <v>0.38044739661564964</v>
      </c>
      <c r="Y3015" s="211">
        <v>0.76763874351640315</v>
      </c>
      <c r="Z3015" s="211">
        <v>0.13864836289246538</v>
      </c>
      <c r="AA3015" s="212">
        <v>0.11846620318727608</v>
      </c>
    </row>
    <row r="3016" spans="1:27" x14ac:dyDescent="0.35">
      <c r="A3016" s="210" t="s">
        <v>3692</v>
      </c>
      <c r="B3016" s="217">
        <v>197.56891575060112</v>
      </c>
      <c r="C3016" s="211">
        <v>4.8436419053128725E-2</v>
      </c>
      <c r="D3016" s="211">
        <v>0.12392085654785413</v>
      </c>
      <c r="E3016" s="211">
        <v>7.5731401616047231E-2</v>
      </c>
      <c r="F3016" s="211">
        <v>0.10261141125446727</v>
      </c>
      <c r="G3016" s="211">
        <v>0.1160095036242059</v>
      </c>
      <c r="H3016" s="211">
        <v>0.11487365246407538</v>
      </c>
      <c r="I3016" s="211">
        <v>0.50545733376469748</v>
      </c>
      <c r="J3016" s="211">
        <v>0.4159195118567095</v>
      </c>
      <c r="K3016" s="211">
        <v>0.62184994526149873</v>
      </c>
      <c r="L3016" s="211">
        <v>0.27446329227467131</v>
      </c>
      <c r="M3016" s="211">
        <v>0.11028434550858913</v>
      </c>
      <c r="N3016" s="211">
        <v>0.38926093749469559</v>
      </c>
      <c r="O3016" s="211">
        <v>0.59912160688167126</v>
      </c>
      <c r="P3016" s="211">
        <v>7.3638539324598684E-2</v>
      </c>
      <c r="Q3016" s="211">
        <v>0.1181013168937842</v>
      </c>
      <c r="R3016" s="211">
        <v>0.38984730575527765</v>
      </c>
      <c r="S3016" s="211">
        <v>0.35790995025969252</v>
      </c>
      <c r="T3016" s="211">
        <v>0.54979511088065169</v>
      </c>
      <c r="U3016" s="211">
        <v>0.44306524853864176</v>
      </c>
      <c r="V3016" s="211">
        <v>0.15441610160735733</v>
      </c>
      <c r="W3016" s="211">
        <v>0.53933638078706836</v>
      </c>
      <c r="X3016" s="211">
        <v>0.39855547138300895</v>
      </c>
      <c r="Y3016" s="211">
        <v>0.70221700776048745</v>
      </c>
      <c r="Z3016" s="211">
        <v>0.14879540962984372</v>
      </c>
      <c r="AA3016" s="212">
        <v>0.11563848278587255</v>
      </c>
    </row>
    <row r="3017" spans="1:27" x14ac:dyDescent="0.35">
      <c r="A3017" s="210" t="s">
        <v>3693</v>
      </c>
      <c r="B3017" s="217">
        <v>125.17289899784134</v>
      </c>
      <c r="C3017" s="211">
        <v>5.7491495315330154E-2</v>
      </c>
      <c r="D3017" s="211">
        <v>0.12657957109045642</v>
      </c>
      <c r="E3017" s="211">
        <v>7.0093712837280525E-2</v>
      </c>
      <c r="F3017" s="211">
        <v>9.1978549778575017E-2</v>
      </c>
      <c r="G3017" s="211">
        <v>0.12290471539439754</v>
      </c>
      <c r="H3017" s="211">
        <v>0.10970766433397837</v>
      </c>
      <c r="I3017" s="211">
        <v>0.50241139627826448</v>
      </c>
      <c r="J3017" s="211">
        <v>0.46153089631333455</v>
      </c>
      <c r="K3017" s="211">
        <v>0.64380414843342093</v>
      </c>
      <c r="L3017" s="211">
        <v>0.27245932023072855</v>
      </c>
      <c r="M3017" s="211">
        <v>8.8249054571517827E-2</v>
      </c>
      <c r="N3017" s="211">
        <v>0.55788483308219139</v>
      </c>
      <c r="O3017" s="211">
        <v>0.66675281007680121</v>
      </c>
      <c r="P3017" s="211">
        <v>6.4708499348462817E-2</v>
      </c>
      <c r="Q3017" s="211">
        <v>0.10967791540490049</v>
      </c>
      <c r="R3017" s="211">
        <v>0.38454484550825851</v>
      </c>
      <c r="S3017" s="211">
        <v>0.28624250152395631</v>
      </c>
      <c r="T3017" s="211">
        <v>0.59582765005687788</v>
      </c>
      <c r="U3017" s="211">
        <v>0.39009754017902754</v>
      </c>
      <c r="V3017" s="211">
        <v>6.4881004251847563E-2</v>
      </c>
      <c r="W3017" s="211">
        <v>0.55141717231995213</v>
      </c>
      <c r="X3017" s="211">
        <v>0.33032140497566292</v>
      </c>
      <c r="Y3017" s="211">
        <v>0.64546623437874007</v>
      </c>
      <c r="Z3017" s="211">
        <v>0.14922967852714061</v>
      </c>
      <c r="AA3017" s="212">
        <v>0.11370828258859211</v>
      </c>
    </row>
    <row r="3018" spans="1:27" x14ac:dyDescent="0.35">
      <c r="A3018" s="210" t="s">
        <v>3694</v>
      </c>
      <c r="B3018" s="217">
        <v>148.8510217956017</v>
      </c>
      <c r="C3018" s="211">
        <v>8.7138317183540759E-2</v>
      </c>
      <c r="D3018" s="211">
        <v>0.13287334313161428</v>
      </c>
      <c r="E3018" s="211">
        <v>8.4771903510987817E-2</v>
      </c>
      <c r="F3018" s="211">
        <v>8.7633936560941941E-2</v>
      </c>
      <c r="G3018" s="211">
        <v>0.12484216295879123</v>
      </c>
      <c r="H3018" s="211">
        <v>0.12022043069463448</v>
      </c>
      <c r="I3018" s="211">
        <v>0.45222477074092793</v>
      </c>
      <c r="J3018" s="211">
        <v>0.44151385571623325</v>
      </c>
      <c r="K3018" s="211">
        <v>0.62140017655117252</v>
      </c>
      <c r="L3018" s="211">
        <v>0.27314621377848092</v>
      </c>
      <c r="M3018" s="211">
        <v>0.10210952712839727</v>
      </c>
      <c r="N3018" s="211">
        <v>0.46890673897338653</v>
      </c>
      <c r="O3018" s="211">
        <v>0.65517993324579304</v>
      </c>
      <c r="P3018" s="211">
        <v>6.8566964043096687E-2</v>
      </c>
      <c r="Q3018" s="211">
        <v>0.13151454836407186</v>
      </c>
      <c r="R3018" s="211">
        <v>0.41873788255607314</v>
      </c>
      <c r="S3018" s="211">
        <v>0.37234334649591694</v>
      </c>
      <c r="T3018" s="211">
        <v>0.57042739571452716</v>
      </c>
      <c r="U3018" s="211">
        <v>0.43225486845791228</v>
      </c>
      <c r="V3018" s="211">
        <v>9.6059864758943708E-2</v>
      </c>
      <c r="W3018" s="211">
        <v>0.54526155015102873</v>
      </c>
      <c r="X3018" s="211">
        <v>0.41879365390294893</v>
      </c>
      <c r="Y3018" s="211">
        <v>0.52424192315168527</v>
      </c>
      <c r="Z3018" s="211">
        <v>0.14818550993661117</v>
      </c>
      <c r="AA3018" s="212">
        <v>0.11485521933118308</v>
      </c>
    </row>
    <row r="3019" spans="1:27" x14ac:dyDescent="0.35">
      <c r="A3019" s="210" t="s">
        <v>3695</v>
      </c>
      <c r="B3019" s="217">
        <v>135.83805679016396</v>
      </c>
      <c r="C3019" s="211">
        <v>8.0971801706260949E-2</v>
      </c>
      <c r="D3019" s="211">
        <v>0.12384118140472077</v>
      </c>
      <c r="E3019" s="211">
        <v>7.9122425226759496E-2</v>
      </c>
      <c r="F3019" s="211">
        <v>9.4531683596537908E-2</v>
      </c>
      <c r="G3019" s="211">
        <v>0.1124887025609906</v>
      </c>
      <c r="H3019" s="211">
        <v>0.11064244186211271</v>
      </c>
      <c r="I3019" s="211">
        <v>0.50858071344813105</v>
      </c>
      <c r="J3019" s="211">
        <v>0.43936131274465257</v>
      </c>
      <c r="K3019" s="211">
        <v>0.57792928530503251</v>
      </c>
      <c r="L3019" s="211">
        <v>0.26682707981355708</v>
      </c>
      <c r="M3019" s="211">
        <v>0.11823825680954846</v>
      </c>
      <c r="N3019" s="211">
        <v>0.56296762560978986</v>
      </c>
      <c r="O3019" s="211">
        <v>0.54321746156154604</v>
      </c>
      <c r="P3019" s="211">
        <v>7.0179720787629074E-2</v>
      </c>
      <c r="Q3019" s="211">
        <v>5.2304999127008547E-2</v>
      </c>
      <c r="R3019" s="211">
        <v>0.40320481207632813</v>
      </c>
      <c r="S3019" s="211">
        <v>0.33342892888319042</v>
      </c>
      <c r="T3019" s="211">
        <v>0.51862587170126329</v>
      </c>
      <c r="U3019" s="211">
        <v>0.37315869679009139</v>
      </c>
      <c r="V3019" s="211">
        <v>7.8668368262918356E-2</v>
      </c>
      <c r="W3019" s="211">
        <v>0.61038989055117621</v>
      </c>
      <c r="X3019" s="211">
        <v>0.32285270163047453</v>
      </c>
      <c r="Y3019" s="211">
        <v>0.72491722230080635</v>
      </c>
      <c r="Z3019" s="211">
        <v>0.14838984908048317</v>
      </c>
      <c r="AA3019" s="212">
        <v>0.11917520901699213</v>
      </c>
    </row>
    <row r="3020" spans="1:27" x14ac:dyDescent="0.35">
      <c r="A3020" s="210" t="s">
        <v>3696</v>
      </c>
      <c r="B3020" s="217">
        <v>130.25724118360986</v>
      </c>
      <c r="C3020" s="211">
        <v>8.773427985674781E-2</v>
      </c>
      <c r="D3020" s="211">
        <v>0.12141634376678453</v>
      </c>
      <c r="E3020" s="211">
        <v>6.6682300661341787E-2</v>
      </c>
      <c r="F3020" s="211">
        <v>0.11553756862493667</v>
      </c>
      <c r="G3020" s="211">
        <v>0.1165562008517108</v>
      </c>
      <c r="H3020" s="211">
        <v>0.11423569854963284</v>
      </c>
      <c r="I3020" s="211">
        <v>0.49853443390508945</v>
      </c>
      <c r="J3020" s="211">
        <v>0.41910692578424391</v>
      </c>
      <c r="K3020" s="211">
        <v>0.62770605125845647</v>
      </c>
      <c r="L3020" s="211">
        <v>0.27780622011397693</v>
      </c>
      <c r="M3020" s="211">
        <v>9.9261428711393457E-2</v>
      </c>
      <c r="N3020" s="211">
        <v>0.43821479462516211</v>
      </c>
      <c r="O3020" s="211">
        <v>0.72965932315704252</v>
      </c>
      <c r="P3020" s="211">
        <v>7.0506206958895548E-2</v>
      </c>
      <c r="Q3020" s="211">
        <v>7.4036102743903848E-2</v>
      </c>
      <c r="R3020" s="211">
        <v>0.43931603694917837</v>
      </c>
      <c r="S3020" s="211">
        <v>0.38263666902289628</v>
      </c>
      <c r="T3020" s="211">
        <v>0.57333854603811552</v>
      </c>
      <c r="U3020" s="211">
        <v>0.41045003266244273</v>
      </c>
      <c r="V3020" s="211">
        <v>5.743341247535666E-2</v>
      </c>
      <c r="W3020" s="211">
        <v>0.56430992996916574</v>
      </c>
      <c r="X3020" s="211">
        <v>0.24691287432553219</v>
      </c>
      <c r="Y3020" s="211">
        <v>0.76327661019940352</v>
      </c>
      <c r="Z3020" s="211">
        <v>0.1476361592308098</v>
      </c>
      <c r="AA3020" s="212">
        <v>0.11504773493803884</v>
      </c>
    </row>
    <row r="3021" spans="1:27" x14ac:dyDescent="0.35">
      <c r="A3021" s="210" t="s">
        <v>3697</v>
      </c>
      <c r="B3021" s="217">
        <v>142.43021181793461</v>
      </c>
      <c r="C3021" s="211">
        <v>7.3266481984583395E-2</v>
      </c>
      <c r="D3021" s="211">
        <v>0.12891607680780673</v>
      </c>
      <c r="E3021" s="211">
        <v>7.7273413735172602E-2</v>
      </c>
      <c r="F3021" s="211">
        <v>0.10943876534498088</v>
      </c>
      <c r="G3021" s="211">
        <v>0.12195085428407799</v>
      </c>
      <c r="H3021" s="211">
        <v>0.12461350691864491</v>
      </c>
      <c r="I3021" s="211">
        <v>0.48298472110147861</v>
      </c>
      <c r="J3021" s="211">
        <v>0.44394761378603564</v>
      </c>
      <c r="K3021" s="211">
        <v>0.6176161904440004</v>
      </c>
      <c r="L3021" s="211">
        <v>0.27911367631355577</v>
      </c>
      <c r="M3021" s="211">
        <v>0.11068231956700719</v>
      </c>
      <c r="N3021" s="211">
        <v>0.39336315239179731</v>
      </c>
      <c r="O3021" s="211">
        <v>0.74413885255441048</v>
      </c>
      <c r="P3021" s="211">
        <v>7.1685082823065099E-2</v>
      </c>
      <c r="Q3021" s="211">
        <v>5.7887442308671697E-2</v>
      </c>
      <c r="R3021" s="211">
        <v>0.3945202015494394</v>
      </c>
      <c r="S3021" s="211">
        <v>0.32163671997788973</v>
      </c>
      <c r="T3021" s="211">
        <v>0.50800329165660529</v>
      </c>
      <c r="U3021" s="211">
        <v>0.42090799028346193</v>
      </c>
      <c r="V3021" s="211">
        <v>6.742392053276286E-2</v>
      </c>
      <c r="W3021" s="211">
        <v>0.53187133277790744</v>
      </c>
      <c r="X3021" s="211">
        <v>0.27497161932726177</v>
      </c>
      <c r="Y3021" s="211">
        <v>0.72634998344704282</v>
      </c>
      <c r="Z3021" s="211">
        <v>0.14984588003756905</v>
      </c>
      <c r="AA3021" s="212">
        <v>0.11400961995930949</v>
      </c>
    </row>
    <row r="3022" spans="1:27" x14ac:dyDescent="0.35">
      <c r="A3022" s="210" t="s">
        <v>3698</v>
      </c>
      <c r="B3022" s="217">
        <v>142.35197350913225</v>
      </c>
      <c r="C3022" s="211">
        <v>6.1611584865290954E-2</v>
      </c>
      <c r="D3022" s="211">
        <v>0.12798915707738004</v>
      </c>
      <c r="E3022" s="211">
        <v>7.2424332383661305E-2</v>
      </c>
      <c r="F3022" s="211">
        <v>0.11170475734383099</v>
      </c>
      <c r="G3022" s="211">
        <v>0.12410529506647873</v>
      </c>
      <c r="H3022" s="211">
        <v>0.12250665318184206</v>
      </c>
      <c r="I3022" s="211">
        <v>0.46308715183215388</v>
      </c>
      <c r="J3022" s="211">
        <v>0.43030666460574396</v>
      </c>
      <c r="K3022" s="211">
        <v>0.57924622846484097</v>
      </c>
      <c r="L3022" s="211">
        <v>0.27528341338029877</v>
      </c>
      <c r="M3022" s="211">
        <v>0.12148964419300402</v>
      </c>
      <c r="N3022" s="211">
        <v>0.52745625527069295</v>
      </c>
      <c r="O3022" s="211">
        <v>0.64314011149550232</v>
      </c>
      <c r="P3022" s="211">
        <v>6.3759358964797105E-2</v>
      </c>
      <c r="Q3022" s="211">
        <v>0.11677197373232055</v>
      </c>
      <c r="R3022" s="211">
        <v>0.48346432696916386</v>
      </c>
      <c r="S3022" s="211">
        <v>0.3021506327983593</v>
      </c>
      <c r="T3022" s="211">
        <v>0.60862872057877138</v>
      </c>
      <c r="U3022" s="211">
        <v>0.424998478713498</v>
      </c>
      <c r="V3022" s="211">
        <v>6.9584892894361206E-2</v>
      </c>
      <c r="W3022" s="211">
        <v>0.57248233794124448</v>
      </c>
      <c r="X3022" s="211">
        <v>0.3225736591151207</v>
      </c>
      <c r="Y3022" s="211">
        <v>0.78284806534840978</v>
      </c>
      <c r="Z3022" s="211">
        <v>0.14605422881817989</v>
      </c>
      <c r="AA3022" s="212">
        <v>0.11574673095945874</v>
      </c>
    </row>
    <row r="3023" spans="1:27" x14ac:dyDescent="0.35">
      <c r="A3023" s="210" t="s">
        <v>3699</v>
      </c>
      <c r="B3023" s="217">
        <v>162.93195547353352</v>
      </c>
      <c r="C3023" s="211">
        <v>7.1274816206294472E-2</v>
      </c>
      <c r="D3023" s="211">
        <v>0.12125106057179774</v>
      </c>
      <c r="E3023" s="211">
        <v>7.4653221772385037E-2</v>
      </c>
      <c r="F3023" s="211">
        <v>0.10054963672360269</v>
      </c>
      <c r="G3023" s="211">
        <v>0.1262560656496696</v>
      </c>
      <c r="H3023" s="211">
        <v>0.12483614627610959</v>
      </c>
      <c r="I3023" s="211">
        <v>0.42338247539295953</v>
      </c>
      <c r="J3023" s="211">
        <v>0.4501180910254392</v>
      </c>
      <c r="K3023" s="211">
        <v>0.63704361621451777</v>
      </c>
      <c r="L3023" s="211">
        <v>0.27433565136502486</v>
      </c>
      <c r="M3023" s="211">
        <v>0.10074478604953604</v>
      </c>
      <c r="N3023" s="211">
        <v>0.47618989695739145</v>
      </c>
      <c r="O3023" s="211">
        <v>0.7447036465756437</v>
      </c>
      <c r="P3023" s="211">
        <v>7.1941442183858145E-2</v>
      </c>
      <c r="Q3023" s="211">
        <v>5.9917949125006933E-2</v>
      </c>
      <c r="R3023" s="211">
        <v>0.40912537992083192</v>
      </c>
      <c r="S3023" s="211">
        <v>0.29411140622038034</v>
      </c>
      <c r="T3023" s="211">
        <v>0.52855418705302548</v>
      </c>
      <c r="U3023" s="211">
        <v>0.38388002302287971</v>
      </c>
      <c r="V3023" s="211">
        <v>0.13185024739520962</v>
      </c>
      <c r="W3023" s="211">
        <v>0.47424209681049595</v>
      </c>
      <c r="X3023" s="211">
        <v>0.28034670083534224</v>
      </c>
      <c r="Y3023" s="211">
        <v>0.60969370647374654</v>
      </c>
      <c r="Z3023" s="211">
        <v>0.14635534549546569</v>
      </c>
      <c r="AA3023" s="212">
        <v>0.11392667058331431</v>
      </c>
    </row>
    <row r="3024" spans="1:27" x14ac:dyDescent="0.35">
      <c r="A3024" s="210" t="s">
        <v>3700</v>
      </c>
      <c r="B3024" s="217">
        <v>138.14687291844828</v>
      </c>
      <c r="C3024" s="211">
        <v>6.9904745330119672E-2</v>
      </c>
      <c r="D3024" s="211">
        <v>0.12075613950058482</v>
      </c>
      <c r="E3024" s="211">
        <v>7.0802928338312546E-2</v>
      </c>
      <c r="F3024" s="211">
        <v>0.10165232037947626</v>
      </c>
      <c r="G3024" s="211">
        <v>0.12187077150433763</v>
      </c>
      <c r="H3024" s="211">
        <v>0.11544607054649671</v>
      </c>
      <c r="I3024" s="211">
        <v>0.50740268243173381</v>
      </c>
      <c r="J3024" s="211">
        <v>0.46617039136645289</v>
      </c>
      <c r="K3024" s="211">
        <v>0.58148165448918665</v>
      </c>
      <c r="L3024" s="211">
        <v>0.27358576687037955</v>
      </c>
      <c r="M3024" s="211">
        <v>0.10852903350842739</v>
      </c>
      <c r="N3024" s="211">
        <v>0.43175333027287749</v>
      </c>
      <c r="O3024" s="211">
        <v>0.71924838695510884</v>
      </c>
      <c r="P3024" s="211">
        <v>6.4485540081359746E-2</v>
      </c>
      <c r="Q3024" s="211">
        <v>5.432298885003696E-2</v>
      </c>
      <c r="R3024" s="211">
        <v>0.38155731256022163</v>
      </c>
      <c r="S3024" s="211">
        <v>0.3485871963948286</v>
      </c>
      <c r="T3024" s="211">
        <v>0.53368111793525863</v>
      </c>
      <c r="U3024" s="211">
        <v>0.49434876086572316</v>
      </c>
      <c r="V3024" s="211">
        <v>0.12879803119845226</v>
      </c>
      <c r="W3024" s="211">
        <v>0.53937141113924036</v>
      </c>
      <c r="X3024" s="211">
        <v>0.3188197071354264</v>
      </c>
      <c r="Y3024" s="211">
        <v>0.55922131462530922</v>
      </c>
      <c r="Z3024" s="211">
        <v>0.14994347862042823</v>
      </c>
      <c r="AA3024" s="212">
        <v>0.12364979624922753</v>
      </c>
    </row>
    <row r="3025" spans="1:27" x14ac:dyDescent="0.35">
      <c r="A3025" s="210" t="s">
        <v>3701</v>
      </c>
      <c r="B3025" s="217">
        <v>140.13160219974978</v>
      </c>
      <c r="C3025" s="211">
        <v>7.0041281987003087E-2</v>
      </c>
      <c r="D3025" s="211">
        <v>0.1208868220062518</v>
      </c>
      <c r="E3025" s="211">
        <v>7.6547194668612803E-2</v>
      </c>
      <c r="F3025" s="211">
        <v>0.1031355864766912</v>
      </c>
      <c r="G3025" s="211">
        <v>0.1199377018376632</v>
      </c>
      <c r="H3025" s="211">
        <v>0.1218861432254647</v>
      </c>
      <c r="I3025" s="211">
        <v>0.51694913673468268</v>
      </c>
      <c r="J3025" s="211">
        <v>0.43336092095426471</v>
      </c>
      <c r="K3025" s="211">
        <v>0.62957923628998835</v>
      </c>
      <c r="L3025" s="211">
        <v>0.26912202635475058</v>
      </c>
      <c r="M3025" s="211">
        <v>0.11116864858774239</v>
      </c>
      <c r="N3025" s="211">
        <v>0.47853143593046743</v>
      </c>
      <c r="O3025" s="211">
        <v>0.6404212764758056</v>
      </c>
      <c r="P3025" s="211">
        <v>6.6503449535366452E-2</v>
      </c>
      <c r="Q3025" s="211">
        <v>0.11043523243861977</v>
      </c>
      <c r="R3025" s="211">
        <v>0.42443916531125525</v>
      </c>
      <c r="S3025" s="211">
        <v>0.37745542374733249</v>
      </c>
      <c r="T3025" s="211">
        <v>0.60589749904257917</v>
      </c>
      <c r="U3025" s="211">
        <v>0.55870991568530193</v>
      </c>
      <c r="V3025" s="211">
        <v>7.1970785928200665E-2</v>
      </c>
      <c r="W3025" s="211">
        <v>0.58255180803558348</v>
      </c>
      <c r="X3025" s="211">
        <v>0.34653953458155373</v>
      </c>
      <c r="Y3025" s="211">
        <v>0.59442514007673741</v>
      </c>
      <c r="Z3025" s="211">
        <v>0.147281343699282</v>
      </c>
      <c r="AA3025" s="212">
        <v>0.11992308386253669</v>
      </c>
    </row>
    <row r="3026" spans="1:27" x14ac:dyDescent="0.35">
      <c r="A3026" s="210" t="s">
        <v>3702</v>
      </c>
      <c r="B3026" s="217">
        <v>127.43326845198237</v>
      </c>
      <c r="C3026" s="211">
        <v>5.9524721224430616E-2</v>
      </c>
      <c r="D3026" s="211">
        <v>0.12811000037578732</v>
      </c>
      <c r="E3026" s="211">
        <v>7.3610286041072087E-2</v>
      </c>
      <c r="F3026" s="211">
        <v>0.10742738479066236</v>
      </c>
      <c r="G3026" s="211">
        <v>0.11745916094334201</v>
      </c>
      <c r="H3026" s="211">
        <v>0.12319044897881241</v>
      </c>
      <c r="I3026" s="211">
        <v>0.52234576793108201</v>
      </c>
      <c r="J3026" s="211">
        <v>0.44631331485430481</v>
      </c>
      <c r="K3026" s="211">
        <v>0.55569806697392299</v>
      </c>
      <c r="L3026" s="211">
        <v>0.2745037842612093</v>
      </c>
      <c r="M3026" s="211">
        <v>0.1032737281103473</v>
      </c>
      <c r="N3026" s="211">
        <v>0.48515556279837052</v>
      </c>
      <c r="O3026" s="211">
        <v>0.74006697073918903</v>
      </c>
      <c r="P3026" s="211">
        <v>6.8335817515727898E-2</v>
      </c>
      <c r="Q3026" s="211">
        <v>6.5585301525161399E-2</v>
      </c>
      <c r="R3026" s="211">
        <v>0.38906680496873997</v>
      </c>
      <c r="S3026" s="211">
        <v>0.3811442002795794</v>
      </c>
      <c r="T3026" s="211">
        <v>0.49951497759973945</v>
      </c>
      <c r="U3026" s="211">
        <v>0.35365836901106001</v>
      </c>
      <c r="V3026" s="211">
        <v>6.9430489179201388E-2</v>
      </c>
      <c r="W3026" s="211">
        <v>0.56712757483920517</v>
      </c>
      <c r="X3026" s="211">
        <v>0.31588545720287281</v>
      </c>
      <c r="Y3026" s="211">
        <v>0.7053718476123525</v>
      </c>
      <c r="Z3026" s="211">
        <v>0.14466775290103551</v>
      </c>
      <c r="AA3026" s="212">
        <v>0.1136851907519652</v>
      </c>
    </row>
    <row r="3027" spans="1:27" x14ac:dyDescent="0.35">
      <c r="A3027" s="210" t="s">
        <v>3703</v>
      </c>
      <c r="B3027" s="217">
        <v>134.03746083019576</v>
      </c>
      <c r="C3027" s="211">
        <v>4.8820906874332146E-2</v>
      </c>
      <c r="D3027" s="211">
        <v>0.12317628676462247</v>
      </c>
      <c r="E3027" s="211">
        <v>8.6384535892962619E-2</v>
      </c>
      <c r="F3027" s="211">
        <v>7.1984054980748724E-2</v>
      </c>
      <c r="G3027" s="211">
        <v>0.12020889678278435</v>
      </c>
      <c r="H3027" s="211">
        <v>0.12592530272276919</v>
      </c>
      <c r="I3027" s="211">
        <v>0.43077448647725208</v>
      </c>
      <c r="J3027" s="211">
        <v>0.45460356596515233</v>
      </c>
      <c r="K3027" s="211">
        <v>0.61681250363623108</v>
      </c>
      <c r="L3027" s="211">
        <v>0.27362990549692229</v>
      </c>
      <c r="M3027" s="211">
        <v>9.1642891256925915E-2</v>
      </c>
      <c r="N3027" s="211">
        <v>0.34612360813401266</v>
      </c>
      <c r="O3027" s="211">
        <v>0.69444419414206338</v>
      </c>
      <c r="P3027" s="211">
        <v>6.4024413453676682E-2</v>
      </c>
      <c r="Q3027" s="211">
        <v>4.3966562199426379E-2</v>
      </c>
      <c r="R3027" s="211">
        <v>0.42666362540137343</v>
      </c>
      <c r="S3027" s="211">
        <v>0.28182641225747646</v>
      </c>
      <c r="T3027" s="211">
        <v>0.52686286891946421</v>
      </c>
      <c r="U3027" s="211">
        <v>0.4381286245812766</v>
      </c>
      <c r="V3027" s="211">
        <v>0.11332073304161401</v>
      </c>
      <c r="W3027" s="211">
        <v>0.4977426916349928</v>
      </c>
      <c r="X3027" s="211">
        <v>0.27126317813882073</v>
      </c>
      <c r="Y3027" s="211">
        <v>0.76770806127356361</v>
      </c>
      <c r="Z3027" s="211">
        <v>0.14740056657506101</v>
      </c>
      <c r="AA3027" s="212">
        <v>0.12415503231038376</v>
      </c>
    </row>
    <row r="3028" spans="1:27" x14ac:dyDescent="0.35">
      <c r="A3028" s="210" t="s">
        <v>3704</v>
      </c>
      <c r="B3028" s="217">
        <v>140.50770851772043</v>
      </c>
      <c r="C3028" s="211">
        <v>5.410812680423982E-2</v>
      </c>
      <c r="D3028" s="211">
        <v>0.11584201564290475</v>
      </c>
      <c r="E3028" s="211">
        <v>7.2063110274837028E-2</v>
      </c>
      <c r="F3028" s="211">
        <v>7.37056032450919E-2</v>
      </c>
      <c r="G3028" s="211">
        <v>0.1188887197010591</v>
      </c>
      <c r="H3028" s="211">
        <v>0.11285332069653474</v>
      </c>
      <c r="I3028" s="211">
        <v>0.48818777830126736</v>
      </c>
      <c r="J3028" s="211">
        <v>0.48396158305338671</v>
      </c>
      <c r="K3028" s="211">
        <v>0.63902534430984648</v>
      </c>
      <c r="L3028" s="211">
        <v>0.26906251971689127</v>
      </c>
      <c r="M3028" s="211">
        <v>0.10441297084292032</v>
      </c>
      <c r="N3028" s="211">
        <v>0.40240255391044999</v>
      </c>
      <c r="O3028" s="211">
        <v>0.66679463089225988</v>
      </c>
      <c r="P3028" s="211">
        <v>7.2596024225235506E-2</v>
      </c>
      <c r="Q3028" s="211">
        <v>0.10306436677011888</v>
      </c>
      <c r="R3028" s="211">
        <v>0.44196942281157703</v>
      </c>
      <c r="S3028" s="211">
        <v>0.36267742309268042</v>
      </c>
      <c r="T3028" s="211">
        <v>0.49881416252749233</v>
      </c>
      <c r="U3028" s="211">
        <v>0.36690133074020631</v>
      </c>
      <c r="V3028" s="211">
        <v>9.0929993941677029E-2</v>
      </c>
      <c r="W3028" s="211">
        <v>0.57962287703331716</v>
      </c>
      <c r="X3028" s="211">
        <v>0.33153232242566383</v>
      </c>
      <c r="Y3028" s="211">
        <v>0.72964707602152823</v>
      </c>
      <c r="Z3028" s="211">
        <v>0.14799220777208286</v>
      </c>
      <c r="AA3028" s="212">
        <v>0.11832250982471261</v>
      </c>
    </row>
    <row r="3029" spans="1:27" x14ac:dyDescent="0.35">
      <c r="A3029" s="210" t="s">
        <v>3705</v>
      </c>
      <c r="B3029" s="217">
        <v>114.80696475976497</v>
      </c>
      <c r="C3029" s="211">
        <v>5.2830890758770357E-2</v>
      </c>
      <c r="D3029" s="211">
        <v>0.13111059701836955</v>
      </c>
      <c r="E3029" s="211">
        <v>6.6996296823718451E-2</v>
      </c>
      <c r="F3029" s="211">
        <v>7.8060074151140912E-2</v>
      </c>
      <c r="G3029" s="211">
        <v>0.12315857359967819</v>
      </c>
      <c r="H3029" s="211">
        <v>0.11527959611499169</v>
      </c>
      <c r="I3029" s="211">
        <v>0.52080904878234469</v>
      </c>
      <c r="J3029" s="211">
        <v>0.43603865859512669</v>
      </c>
      <c r="K3029" s="211">
        <v>0.55764513375152314</v>
      </c>
      <c r="L3029" s="211">
        <v>0.27423824518945789</v>
      </c>
      <c r="M3029" s="211">
        <v>9.011841054290641E-2</v>
      </c>
      <c r="N3029" s="211">
        <v>0.39907591917172691</v>
      </c>
      <c r="O3029" s="211">
        <v>0.53513872050682176</v>
      </c>
      <c r="P3029" s="211">
        <v>6.9627771646117081E-2</v>
      </c>
      <c r="Q3029" s="211">
        <v>0.13469604374131494</v>
      </c>
      <c r="R3029" s="211">
        <v>0.45670450130255591</v>
      </c>
      <c r="S3029" s="211">
        <v>0.35721721566261222</v>
      </c>
      <c r="T3029" s="211">
        <v>0.55475970373918215</v>
      </c>
      <c r="U3029" s="211">
        <v>0.41844889981213979</v>
      </c>
      <c r="V3029" s="211">
        <v>6.6298492004534748E-2</v>
      </c>
      <c r="W3029" s="211">
        <v>0.56640546664531188</v>
      </c>
      <c r="X3029" s="211">
        <v>0.29356351247615364</v>
      </c>
      <c r="Y3029" s="211">
        <v>0.67566267588680484</v>
      </c>
      <c r="Z3029" s="211">
        <v>0.1457193906413646</v>
      </c>
      <c r="AA3029" s="212">
        <v>0.11995733386206646</v>
      </c>
    </row>
    <row r="3030" spans="1:27" x14ac:dyDescent="0.35">
      <c r="A3030" s="210" t="s">
        <v>3706</v>
      </c>
      <c r="B3030" s="217">
        <v>127.93973287379612</v>
      </c>
      <c r="C3030" s="211">
        <v>5.6303803669186282E-2</v>
      </c>
      <c r="D3030" s="211">
        <v>0.12726754666080214</v>
      </c>
      <c r="E3030" s="211">
        <v>7.2902803171207786E-2</v>
      </c>
      <c r="F3030" s="211">
        <v>7.7841927598108013E-2</v>
      </c>
      <c r="G3030" s="211">
        <v>0.11555733318154553</v>
      </c>
      <c r="H3030" s="211">
        <v>0.1270944251681761</v>
      </c>
      <c r="I3030" s="211">
        <v>0.50380675780073114</v>
      </c>
      <c r="J3030" s="211">
        <v>0.46584635615866904</v>
      </c>
      <c r="K3030" s="211">
        <v>0.64826154710281714</v>
      </c>
      <c r="L3030" s="211">
        <v>0.27735896649872738</v>
      </c>
      <c r="M3030" s="211">
        <v>8.7799531625957244E-2</v>
      </c>
      <c r="N3030" s="211">
        <v>0.34192648649945367</v>
      </c>
      <c r="O3030" s="211">
        <v>0.77415421040671084</v>
      </c>
      <c r="P3030" s="211">
        <v>7.0092722515096378E-2</v>
      </c>
      <c r="Q3030" s="211">
        <v>0.12002735948278478</v>
      </c>
      <c r="R3030" s="211">
        <v>0.42470513835392648</v>
      </c>
      <c r="S3030" s="211">
        <v>0.28274985918104162</v>
      </c>
      <c r="T3030" s="211">
        <v>0.59778720152533749</v>
      </c>
      <c r="U3030" s="211">
        <v>0.54938130582374289</v>
      </c>
      <c r="V3030" s="211">
        <v>5.6819950133428831E-2</v>
      </c>
      <c r="W3030" s="211">
        <v>0.54926157399630393</v>
      </c>
      <c r="X3030" s="211">
        <v>0.35611384738206431</v>
      </c>
      <c r="Y3030" s="211">
        <v>0.57350796013163852</v>
      </c>
      <c r="Z3030" s="211">
        <v>0.14876649235519632</v>
      </c>
      <c r="AA3030" s="212">
        <v>0.11594764929329858</v>
      </c>
    </row>
    <row r="3031" spans="1:27" x14ac:dyDescent="0.35">
      <c r="A3031" s="210" t="s">
        <v>3707</v>
      </c>
      <c r="B3031" s="217">
        <v>170.18154533230222</v>
      </c>
      <c r="C3031" s="211">
        <v>6.3814065691572441E-2</v>
      </c>
      <c r="D3031" s="211">
        <v>0.12798664913730023</v>
      </c>
      <c r="E3031" s="211">
        <v>7.3296242239874063E-2</v>
      </c>
      <c r="F3031" s="211">
        <v>0.11388609427761687</v>
      </c>
      <c r="G3031" s="211">
        <v>0.12584852753981035</v>
      </c>
      <c r="H3031" s="211">
        <v>0.11903197198629278</v>
      </c>
      <c r="I3031" s="211">
        <v>0.42580746675044068</v>
      </c>
      <c r="J3031" s="211">
        <v>0.43176664167051232</v>
      </c>
      <c r="K3031" s="211">
        <v>0.58674652740804467</v>
      </c>
      <c r="L3031" s="211">
        <v>0.27396706738724952</v>
      </c>
      <c r="M3031" s="211">
        <v>9.9051448673739842E-2</v>
      </c>
      <c r="N3031" s="211">
        <v>0.48859608970259916</v>
      </c>
      <c r="O3031" s="211">
        <v>0.78547487825049211</v>
      </c>
      <c r="P3031" s="211">
        <v>7.1280352407565389E-2</v>
      </c>
      <c r="Q3031" s="211">
        <v>5.7057706006386308E-2</v>
      </c>
      <c r="R3031" s="211">
        <v>0.45662666641774774</v>
      </c>
      <c r="S3031" s="211">
        <v>0.29216889155252312</v>
      </c>
      <c r="T3031" s="211">
        <v>0.54769045396670379</v>
      </c>
      <c r="U3031" s="211">
        <v>0.50431409314695186</v>
      </c>
      <c r="V3031" s="211">
        <v>0.12329306590007613</v>
      </c>
      <c r="W3031" s="211">
        <v>0.53212641566091679</v>
      </c>
      <c r="X3031" s="211">
        <v>0.27468954493191405</v>
      </c>
      <c r="Y3031" s="211">
        <v>0.60212380021000778</v>
      </c>
      <c r="Z3031" s="211">
        <v>0.14835574278296426</v>
      </c>
      <c r="AA3031" s="212">
        <v>0.11415731264971912</v>
      </c>
    </row>
    <row r="3032" spans="1:27" x14ac:dyDescent="0.35">
      <c r="A3032" s="210" t="s">
        <v>3708</v>
      </c>
      <c r="B3032" s="217">
        <v>111.08505057142571</v>
      </c>
      <c r="C3032" s="211">
        <v>6.9654697167530019E-2</v>
      </c>
      <c r="D3032" s="211">
        <v>0.11891643279284238</v>
      </c>
      <c r="E3032" s="211">
        <v>7.6504884735717205E-2</v>
      </c>
      <c r="F3032" s="211">
        <v>9.3475179756096871E-2</v>
      </c>
      <c r="G3032" s="211">
        <v>0.12033802259479913</v>
      </c>
      <c r="H3032" s="211">
        <v>0.12179138007235046</v>
      </c>
      <c r="I3032" s="211">
        <v>0.50288935514835242</v>
      </c>
      <c r="J3032" s="211">
        <v>0.44639941632630387</v>
      </c>
      <c r="K3032" s="211">
        <v>0.64603806176790435</v>
      </c>
      <c r="L3032" s="211">
        <v>0.2743366211532085</v>
      </c>
      <c r="M3032" s="211">
        <v>9.7316759419279572E-2</v>
      </c>
      <c r="N3032" s="211">
        <v>0.3633868983614521</v>
      </c>
      <c r="O3032" s="211">
        <v>0.62148164670406425</v>
      </c>
      <c r="P3032" s="211">
        <v>6.2153214795467503E-2</v>
      </c>
      <c r="Q3032" s="211">
        <v>4.9644046833505096E-2</v>
      </c>
      <c r="R3032" s="211">
        <v>0.38600073632439219</v>
      </c>
      <c r="S3032" s="211">
        <v>0.30551004673140686</v>
      </c>
      <c r="T3032" s="211">
        <v>0.54447339478630408</v>
      </c>
      <c r="U3032" s="211">
        <v>0.4125342268861808</v>
      </c>
      <c r="V3032" s="211">
        <v>6.2647822183329149E-2</v>
      </c>
      <c r="W3032" s="211">
        <v>0.56834806559501783</v>
      </c>
      <c r="X3032" s="211">
        <v>0.38865480339017688</v>
      </c>
      <c r="Y3032" s="211">
        <v>0.6371239094591572</v>
      </c>
      <c r="Z3032" s="211">
        <v>0.14876946771421035</v>
      </c>
      <c r="AA3032" s="212">
        <v>0.11549791775389434</v>
      </c>
    </row>
    <row r="3033" spans="1:27" x14ac:dyDescent="0.35">
      <c r="A3033" s="210" t="s">
        <v>3709</v>
      </c>
      <c r="B3033" s="217">
        <v>119.20579348821254</v>
      </c>
      <c r="C3033" s="211">
        <v>5.4385479102711728E-2</v>
      </c>
      <c r="D3033" s="211">
        <v>0.13076408188932998</v>
      </c>
      <c r="E3033" s="211">
        <v>6.766533417766922E-2</v>
      </c>
      <c r="F3033" s="211">
        <v>9.8968946044749345E-2</v>
      </c>
      <c r="G3033" s="211">
        <v>0.11910642520495246</v>
      </c>
      <c r="H3033" s="211">
        <v>0.12623111173021573</v>
      </c>
      <c r="I3033" s="211">
        <v>0.52269311025610665</v>
      </c>
      <c r="J3033" s="211">
        <v>0.47813356898581572</v>
      </c>
      <c r="K3033" s="211">
        <v>0.5879174341306268</v>
      </c>
      <c r="L3033" s="211">
        <v>0.27434722476670026</v>
      </c>
      <c r="M3033" s="211">
        <v>8.6335039634108338E-2</v>
      </c>
      <c r="N3033" s="211">
        <v>0.37489602971279168</v>
      </c>
      <c r="O3033" s="211">
        <v>0.69686636856672091</v>
      </c>
      <c r="P3033" s="211">
        <v>7.1061205932379495E-2</v>
      </c>
      <c r="Q3033" s="211">
        <v>6.9005169470694863E-2</v>
      </c>
      <c r="R3033" s="211">
        <v>0.43153038344495537</v>
      </c>
      <c r="S3033" s="211">
        <v>0.41470032207870428</v>
      </c>
      <c r="T3033" s="211">
        <v>0.60468594620169669</v>
      </c>
      <c r="U3033" s="211">
        <v>0.34738186468767346</v>
      </c>
      <c r="V3033" s="211">
        <v>8.734181937959945E-2</v>
      </c>
      <c r="W3033" s="211">
        <v>0.60029373711825096</v>
      </c>
      <c r="X3033" s="211">
        <v>0.30273872342399111</v>
      </c>
      <c r="Y3033" s="211">
        <v>0.63971539486500162</v>
      </c>
      <c r="Z3033" s="211">
        <v>0.14309144710417845</v>
      </c>
      <c r="AA3033" s="212">
        <v>0.11995273876174431</v>
      </c>
    </row>
    <row r="3034" spans="1:27" x14ac:dyDescent="0.35">
      <c r="A3034" s="210" t="s">
        <v>3710</v>
      </c>
      <c r="B3034" s="217">
        <v>132.47494144642374</v>
      </c>
      <c r="C3034" s="211">
        <v>5.7712085699138854E-2</v>
      </c>
      <c r="D3034" s="211">
        <v>0.11847623421712955</v>
      </c>
      <c r="E3034" s="211">
        <v>6.5663380894141254E-2</v>
      </c>
      <c r="F3034" s="211">
        <v>9.4790150759395037E-2</v>
      </c>
      <c r="G3034" s="211">
        <v>0.11587771482020152</v>
      </c>
      <c r="H3034" s="211">
        <v>0.11689651760724543</v>
      </c>
      <c r="I3034" s="211">
        <v>0.49837751008890457</v>
      </c>
      <c r="J3034" s="211">
        <v>0.43456304460932171</v>
      </c>
      <c r="K3034" s="211">
        <v>0.55936487841725868</v>
      </c>
      <c r="L3034" s="211">
        <v>0.27285247102094501</v>
      </c>
      <c r="M3034" s="211">
        <v>8.8085037749046469E-2</v>
      </c>
      <c r="N3034" s="211">
        <v>0.43363682869471609</v>
      </c>
      <c r="O3034" s="211">
        <v>0.66341726279435465</v>
      </c>
      <c r="P3034" s="211">
        <v>6.5294279863977608E-2</v>
      </c>
      <c r="Q3034" s="211">
        <v>8.151341784848766E-2</v>
      </c>
      <c r="R3034" s="211">
        <v>0.42608164380243696</v>
      </c>
      <c r="S3034" s="211">
        <v>0.31765396289734293</v>
      </c>
      <c r="T3034" s="211">
        <v>0.55484614511558517</v>
      </c>
      <c r="U3034" s="211">
        <v>0.44642739605758264</v>
      </c>
      <c r="V3034" s="211">
        <v>0.12558679250293303</v>
      </c>
      <c r="W3034" s="211">
        <v>0.51894832292037141</v>
      </c>
      <c r="X3034" s="211">
        <v>0.36079292009695418</v>
      </c>
      <c r="Y3034" s="211">
        <v>0.69229109964525126</v>
      </c>
      <c r="Z3034" s="211">
        <v>0.14590028457033585</v>
      </c>
      <c r="AA3034" s="212">
        <v>0.12109514737685263</v>
      </c>
    </row>
    <row r="3035" spans="1:27" x14ac:dyDescent="0.35">
      <c r="A3035" s="210" t="s">
        <v>3711</v>
      </c>
      <c r="B3035" s="217">
        <v>112.70578954953608</v>
      </c>
      <c r="C3035" s="211">
        <v>6.1376896454773719E-2</v>
      </c>
      <c r="D3035" s="211">
        <v>0.1310020860333746</v>
      </c>
      <c r="E3035" s="211">
        <v>7.8951330146068213E-2</v>
      </c>
      <c r="F3035" s="211">
        <v>0.11427257622187223</v>
      </c>
      <c r="G3035" s="211">
        <v>0.11885683036000247</v>
      </c>
      <c r="H3035" s="211">
        <v>0.12115167568900582</v>
      </c>
      <c r="I3035" s="211">
        <v>0.51533668685062972</v>
      </c>
      <c r="J3035" s="211">
        <v>0.42611444772684026</v>
      </c>
      <c r="K3035" s="211">
        <v>0.63030665254207852</v>
      </c>
      <c r="L3035" s="211">
        <v>0.28208156276730689</v>
      </c>
      <c r="M3035" s="211">
        <v>9.750272482033974E-2</v>
      </c>
      <c r="N3035" s="211">
        <v>0.37449261996144567</v>
      </c>
      <c r="O3035" s="211">
        <v>0.70142947923524157</v>
      </c>
      <c r="P3035" s="211">
        <v>6.6643260538726129E-2</v>
      </c>
      <c r="Q3035" s="211">
        <v>0.10314023628720728</v>
      </c>
      <c r="R3035" s="211">
        <v>0.4844574502664043</v>
      </c>
      <c r="S3035" s="211">
        <v>0.39911085850025707</v>
      </c>
      <c r="T3035" s="211">
        <v>0.59451898038542184</v>
      </c>
      <c r="U3035" s="211">
        <v>0.38343111349869752</v>
      </c>
      <c r="V3035" s="211">
        <v>5.3256118404636371E-2</v>
      </c>
      <c r="W3035" s="211">
        <v>0.58214185252595441</v>
      </c>
      <c r="X3035" s="211">
        <v>0.24528758708665763</v>
      </c>
      <c r="Y3035" s="211">
        <v>0.60005732889593411</v>
      </c>
      <c r="Z3035" s="211">
        <v>0.14874271966688304</v>
      </c>
      <c r="AA3035" s="212">
        <v>0.12065799314344876</v>
      </c>
    </row>
    <row r="3036" spans="1:27" x14ac:dyDescent="0.35">
      <c r="A3036" s="210" t="s">
        <v>3712</v>
      </c>
      <c r="B3036" s="217">
        <v>150.55815674606495</v>
      </c>
      <c r="C3036" s="211">
        <v>6.6556707393444131E-2</v>
      </c>
      <c r="D3036" s="211">
        <v>0.12664769173370194</v>
      </c>
      <c r="E3036" s="211">
        <v>7.3116257687886821E-2</v>
      </c>
      <c r="F3036" s="211">
        <v>0.10025275013661313</v>
      </c>
      <c r="G3036" s="211">
        <v>0.11989710670908578</v>
      </c>
      <c r="H3036" s="211">
        <v>0.11964690700025564</v>
      </c>
      <c r="I3036" s="211">
        <v>0.49452795489341428</v>
      </c>
      <c r="J3036" s="211">
        <v>0.44163251307775891</v>
      </c>
      <c r="K3036" s="211">
        <v>0.60551559723950588</v>
      </c>
      <c r="L3036" s="211">
        <v>0.2773933910539278</v>
      </c>
      <c r="M3036" s="211">
        <v>0.1006295808213347</v>
      </c>
      <c r="N3036" s="211">
        <v>0.38340929993421957</v>
      </c>
      <c r="O3036" s="211">
        <v>0.51777216477484878</v>
      </c>
      <c r="P3036" s="211">
        <v>6.7063053427006025E-2</v>
      </c>
      <c r="Q3036" s="211">
        <v>7.9696776598623592E-2</v>
      </c>
      <c r="R3036" s="211">
        <v>0.40832194313232312</v>
      </c>
      <c r="S3036" s="211">
        <v>0.41760005783014276</v>
      </c>
      <c r="T3036" s="211">
        <v>0.5582742752237011</v>
      </c>
      <c r="U3036" s="211">
        <v>0.36456925241462168</v>
      </c>
      <c r="V3036" s="211">
        <v>0.13788888955166387</v>
      </c>
      <c r="W3036" s="211">
        <v>0.59744047583432836</v>
      </c>
      <c r="X3036" s="211">
        <v>0.28233946077246236</v>
      </c>
      <c r="Y3036" s="211">
        <v>0.62586627970180442</v>
      </c>
      <c r="Z3036" s="211">
        <v>0.14842680744541939</v>
      </c>
      <c r="AA3036" s="212">
        <v>0.11059984880127263</v>
      </c>
    </row>
    <row r="3037" spans="1:27" x14ac:dyDescent="0.35">
      <c r="A3037" s="210" t="s">
        <v>3713</v>
      </c>
      <c r="B3037" s="217">
        <v>118.19154148562977</v>
      </c>
      <c r="C3037" s="211">
        <v>6.2022585838500344E-2</v>
      </c>
      <c r="D3037" s="211">
        <v>0.13173474826403045</v>
      </c>
      <c r="E3037" s="211">
        <v>7.9735577384869499E-2</v>
      </c>
      <c r="F3037" s="211">
        <v>0.10008253452641444</v>
      </c>
      <c r="G3037" s="211">
        <v>0.11765642786781003</v>
      </c>
      <c r="H3037" s="211">
        <v>0.11043834745445265</v>
      </c>
      <c r="I3037" s="211">
        <v>0.51169617819256286</v>
      </c>
      <c r="J3037" s="211">
        <v>0.42900262590343208</v>
      </c>
      <c r="K3037" s="211">
        <v>0.58233214961897362</v>
      </c>
      <c r="L3037" s="211">
        <v>0.27384100651954552</v>
      </c>
      <c r="M3037" s="211">
        <v>9.5273918366766686E-2</v>
      </c>
      <c r="N3037" s="211">
        <v>0.38881621751869533</v>
      </c>
      <c r="O3037" s="211">
        <v>0.57364548164195706</v>
      </c>
      <c r="P3037" s="211">
        <v>6.5673082523692958E-2</v>
      </c>
      <c r="Q3037" s="211">
        <v>8.403563522664606E-2</v>
      </c>
      <c r="R3037" s="211">
        <v>0.44670164019495889</v>
      </c>
      <c r="S3037" s="211">
        <v>0.41068566935033235</v>
      </c>
      <c r="T3037" s="211">
        <v>0.54762452908550185</v>
      </c>
      <c r="U3037" s="211">
        <v>0.44118925289491767</v>
      </c>
      <c r="V3037" s="211">
        <v>6.0881461001580289E-2</v>
      </c>
      <c r="W3037" s="211">
        <v>0.53800272313330644</v>
      </c>
      <c r="X3037" s="211">
        <v>0.33693208374216083</v>
      </c>
      <c r="Y3037" s="211">
        <v>0.63017997868883679</v>
      </c>
      <c r="Z3037" s="211">
        <v>0.14620664256929344</v>
      </c>
      <c r="AA3037" s="212">
        <v>0.11469764639325845</v>
      </c>
    </row>
    <row r="3038" spans="1:27" x14ac:dyDescent="0.35">
      <c r="A3038" s="210" t="s">
        <v>3714</v>
      </c>
      <c r="B3038" s="217">
        <v>108.03580442622429</v>
      </c>
      <c r="C3038" s="211">
        <v>7.0699264103069051E-2</v>
      </c>
      <c r="D3038" s="211">
        <v>0.12620657037208891</v>
      </c>
      <c r="E3038" s="211">
        <v>6.8507566400967571E-2</v>
      </c>
      <c r="F3038" s="211">
        <v>0.10219399590921589</v>
      </c>
      <c r="G3038" s="211">
        <v>0.1168927017542337</v>
      </c>
      <c r="H3038" s="211">
        <v>0.11956205707304995</v>
      </c>
      <c r="I3038" s="211">
        <v>0.41695202127084485</v>
      </c>
      <c r="J3038" s="211">
        <v>0.42772300069187225</v>
      </c>
      <c r="K3038" s="211">
        <v>0.64694675388651157</v>
      </c>
      <c r="L3038" s="211">
        <v>0.27558245769352452</v>
      </c>
      <c r="M3038" s="211">
        <v>8.6506017186858769E-2</v>
      </c>
      <c r="N3038" s="211">
        <v>0.47092413340337691</v>
      </c>
      <c r="O3038" s="211">
        <v>0.6958971613509386</v>
      </c>
      <c r="P3038" s="211">
        <v>6.1526166613073169E-2</v>
      </c>
      <c r="Q3038" s="211">
        <v>4.8745831072870671E-2</v>
      </c>
      <c r="R3038" s="211">
        <v>0.43080687626591163</v>
      </c>
      <c r="S3038" s="211">
        <v>0.40306831252328967</v>
      </c>
      <c r="T3038" s="211">
        <v>0.48336191960203351</v>
      </c>
      <c r="U3038" s="211">
        <v>0.33936868088121291</v>
      </c>
      <c r="V3038" s="211">
        <v>9.3935227538087085E-2</v>
      </c>
      <c r="W3038" s="211">
        <v>0.49427049510088916</v>
      </c>
      <c r="X3038" s="211">
        <v>0.32919874164047658</v>
      </c>
      <c r="Y3038" s="211">
        <v>0.6546818528108741</v>
      </c>
      <c r="Z3038" s="211">
        <v>0.14914062152658369</v>
      </c>
      <c r="AA3038" s="212">
        <v>0.12461853013844548</v>
      </c>
    </row>
    <row r="3039" spans="1:27" x14ac:dyDescent="0.35">
      <c r="A3039" s="210" t="s">
        <v>3715</v>
      </c>
      <c r="B3039" s="217">
        <v>152.10442564942073</v>
      </c>
      <c r="C3039" s="211">
        <v>5.2371705438682636E-2</v>
      </c>
      <c r="D3039" s="211">
        <v>0.12601800861544446</v>
      </c>
      <c r="E3039" s="211">
        <v>7.1523663141142391E-2</v>
      </c>
      <c r="F3039" s="211">
        <v>9.6805601476549416E-2</v>
      </c>
      <c r="G3039" s="211">
        <v>0.12405824169746527</v>
      </c>
      <c r="H3039" s="211">
        <v>0.12048387968303251</v>
      </c>
      <c r="I3039" s="211">
        <v>0.50972534302345929</v>
      </c>
      <c r="J3039" s="211">
        <v>0.4227502678292292</v>
      </c>
      <c r="K3039" s="211">
        <v>0.64641140166437716</v>
      </c>
      <c r="L3039" s="211">
        <v>0.27214092635846221</v>
      </c>
      <c r="M3039" s="211">
        <v>0.11583573018631753</v>
      </c>
      <c r="N3039" s="211">
        <v>0.49898885639787105</v>
      </c>
      <c r="O3039" s="211">
        <v>0.66900849108009275</v>
      </c>
      <c r="P3039" s="211">
        <v>6.8503965339303113E-2</v>
      </c>
      <c r="Q3039" s="211">
        <v>7.8192228676584999E-2</v>
      </c>
      <c r="R3039" s="211">
        <v>0.36798108089469439</v>
      </c>
      <c r="S3039" s="211">
        <v>0.35099770724002305</v>
      </c>
      <c r="T3039" s="211">
        <v>0.60931976601608662</v>
      </c>
      <c r="U3039" s="211">
        <v>0.44521980510838166</v>
      </c>
      <c r="V3039" s="211">
        <v>0.12474322105243153</v>
      </c>
      <c r="W3039" s="211">
        <v>0.49278763431221262</v>
      </c>
      <c r="X3039" s="211">
        <v>0.30269133006577043</v>
      </c>
      <c r="Y3039" s="211">
        <v>0.55108768147378406</v>
      </c>
      <c r="Z3039" s="211">
        <v>0.14838184304532581</v>
      </c>
      <c r="AA3039" s="212">
        <v>0.12173183031255884</v>
      </c>
    </row>
    <row r="3040" spans="1:27" x14ac:dyDescent="0.35">
      <c r="A3040" s="210" t="s">
        <v>3716</v>
      </c>
      <c r="B3040" s="217">
        <v>168.86298820128582</v>
      </c>
      <c r="C3040" s="211">
        <v>6.1288449988282187E-2</v>
      </c>
      <c r="D3040" s="211">
        <v>0.12509400389243164</v>
      </c>
      <c r="E3040" s="211">
        <v>7.605702378639688E-2</v>
      </c>
      <c r="F3040" s="211">
        <v>8.3835345207098302E-2</v>
      </c>
      <c r="G3040" s="211">
        <v>0.12308795202509884</v>
      </c>
      <c r="H3040" s="211">
        <v>0.11341092823790679</v>
      </c>
      <c r="I3040" s="211">
        <v>0.42913095326587941</v>
      </c>
      <c r="J3040" s="211">
        <v>0.46379296235696876</v>
      </c>
      <c r="K3040" s="211">
        <v>0.58626356493077059</v>
      </c>
      <c r="L3040" s="211">
        <v>0.27252720287671722</v>
      </c>
      <c r="M3040" s="211">
        <v>9.8107607441062339E-2</v>
      </c>
      <c r="N3040" s="211">
        <v>0.37904712237431737</v>
      </c>
      <c r="O3040" s="211">
        <v>0.75244115237221698</v>
      </c>
      <c r="P3040" s="211">
        <v>7.1808794433560544E-2</v>
      </c>
      <c r="Q3040" s="211">
        <v>0.12752430254648583</v>
      </c>
      <c r="R3040" s="211">
        <v>0.44854515107678306</v>
      </c>
      <c r="S3040" s="211">
        <v>0.39288985800299436</v>
      </c>
      <c r="T3040" s="211">
        <v>0.56948644372009882</v>
      </c>
      <c r="U3040" s="211">
        <v>0.43792046748727209</v>
      </c>
      <c r="V3040" s="211">
        <v>0.15769348709397132</v>
      </c>
      <c r="W3040" s="211">
        <v>0.53613551741120669</v>
      </c>
      <c r="X3040" s="211">
        <v>0.3217269910491245</v>
      </c>
      <c r="Y3040" s="211">
        <v>0.60298801499278931</v>
      </c>
      <c r="Z3040" s="211">
        <v>0.13700227830189202</v>
      </c>
      <c r="AA3040" s="212">
        <v>0.11781973054502341</v>
      </c>
    </row>
    <row r="3041" spans="1:27" x14ac:dyDescent="0.35">
      <c r="A3041" s="210" t="s">
        <v>3717</v>
      </c>
      <c r="B3041" s="217">
        <v>161.80689700573876</v>
      </c>
      <c r="C3041" s="211">
        <v>7.5748718669721965E-2</v>
      </c>
      <c r="D3041" s="211">
        <v>0.12956400071903632</v>
      </c>
      <c r="E3041" s="211">
        <v>7.3146804201562568E-2</v>
      </c>
      <c r="F3041" s="211">
        <v>8.9128520541590872E-2</v>
      </c>
      <c r="G3041" s="211">
        <v>0.122870690959979</v>
      </c>
      <c r="H3041" s="211">
        <v>0.12248648497233289</v>
      </c>
      <c r="I3041" s="211">
        <v>0.4866583234757379</v>
      </c>
      <c r="J3041" s="211">
        <v>0.42064804385310711</v>
      </c>
      <c r="K3041" s="211">
        <v>0.59409232003750923</v>
      </c>
      <c r="L3041" s="211">
        <v>0.27612191840919276</v>
      </c>
      <c r="M3041" s="211">
        <v>0.10511931559161511</v>
      </c>
      <c r="N3041" s="211">
        <v>0.3509392309994343</v>
      </c>
      <c r="O3041" s="211">
        <v>0.76845576616035616</v>
      </c>
      <c r="P3041" s="211">
        <v>6.7781629212104358E-2</v>
      </c>
      <c r="Q3041" s="211">
        <v>5.27534898395456E-2</v>
      </c>
      <c r="R3041" s="211">
        <v>0.40013354125782696</v>
      </c>
      <c r="S3041" s="211">
        <v>0.37465329840734518</v>
      </c>
      <c r="T3041" s="211">
        <v>0.54167803201748699</v>
      </c>
      <c r="U3041" s="211">
        <v>0.43540955025099293</v>
      </c>
      <c r="V3041" s="211">
        <v>0.16177495007057036</v>
      </c>
      <c r="W3041" s="211">
        <v>0.57074841834330303</v>
      </c>
      <c r="X3041" s="211">
        <v>0.30569032463593665</v>
      </c>
      <c r="Y3041" s="211">
        <v>0.63101926015359311</v>
      </c>
      <c r="Z3041" s="211">
        <v>0.14606280974100999</v>
      </c>
      <c r="AA3041" s="212">
        <v>0.11927008309674315</v>
      </c>
    </row>
    <row r="3042" spans="1:27" x14ac:dyDescent="0.35">
      <c r="A3042" s="210" t="s">
        <v>3718</v>
      </c>
      <c r="B3042" s="217">
        <v>122.06317124638763</v>
      </c>
      <c r="C3042" s="211">
        <v>6.7652105468655813E-2</v>
      </c>
      <c r="D3042" s="211">
        <v>0.12583869026974595</v>
      </c>
      <c r="E3042" s="211">
        <v>7.6875798038788773E-2</v>
      </c>
      <c r="F3042" s="211">
        <v>0.10535642661249303</v>
      </c>
      <c r="G3042" s="211">
        <v>0.12552068544178652</v>
      </c>
      <c r="H3042" s="211">
        <v>0.11827024860579095</v>
      </c>
      <c r="I3042" s="211">
        <v>0.51519199954818407</v>
      </c>
      <c r="J3042" s="211">
        <v>0.4637264633651435</v>
      </c>
      <c r="K3042" s="211">
        <v>0.56787384263202823</v>
      </c>
      <c r="L3042" s="211">
        <v>0.26673025464087941</v>
      </c>
      <c r="M3042" s="211">
        <v>0.10908562205278229</v>
      </c>
      <c r="N3042" s="211">
        <v>0.42014158291084164</v>
      </c>
      <c r="O3042" s="211">
        <v>0.7507379205646848</v>
      </c>
      <c r="P3042" s="211">
        <v>7.0552467733755411E-2</v>
      </c>
      <c r="Q3042" s="211">
        <v>8.6582666649181711E-2</v>
      </c>
      <c r="R3042" s="211">
        <v>0.41226227206710564</v>
      </c>
      <c r="S3042" s="211">
        <v>0.31195459196150882</v>
      </c>
      <c r="T3042" s="211">
        <v>0.54660696184218127</v>
      </c>
      <c r="U3042" s="211">
        <v>0.34208582613630389</v>
      </c>
      <c r="V3042" s="211">
        <v>8.35107126871934E-2</v>
      </c>
      <c r="W3042" s="211">
        <v>0.56645342526702591</v>
      </c>
      <c r="X3042" s="211">
        <v>0.36509180763827564</v>
      </c>
      <c r="Y3042" s="211">
        <v>0.58025414869765601</v>
      </c>
      <c r="Z3042" s="211">
        <v>0.14898913119777182</v>
      </c>
      <c r="AA3042" s="212">
        <v>0.1226077062414283</v>
      </c>
    </row>
    <row r="3043" spans="1:27" x14ac:dyDescent="0.35">
      <c r="A3043" s="210" t="s">
        <v>3719</v>
      </c>
      <c r="B3043" s="217">
        <v>104.62189369772074</v>
      </c>
      <c r="C3043" s="211">
        <v>5.3019774484480219E-2</v>
      </c>
      <c r="D3043" s="211">
        <v>0.12551624225705107</v>
      </c>
      <c r="E3043" s="211">
        <v>7.2130800108927973E-2</v>
      </c>
      <c r="F3043" s="211">
        <v>0.11940464022055589</v>
      </c>
      <c r="G3043" s="211">
        <v>0.1260556076563602</v>
      </c>
      <c r="H3043" s="211">
        <v>0.11135301034129041</v>
      </c>
      <c r="I3043" s="211">
        <v>0.47084682899326896</v>
      </c>
      <c r="J3043" s="211">
        <v>0.40010727162174997</v>
      </c>
      <c r="K3043" s="211">
        <v>0.61751800263540513</v>
      </c>
      <c r="L3043" s="211">
        <v>0.28016163189947652</v>
      </c>
      <c r="M3043" s="211">
        <v>9.604363730138038E-2</v>
      </c>
      <c r="N3043" s="211">
        <v>0.42399229945178463</v>
      </c>
      <c r="O3043" s="211">
        <v>0.65178316302465078</v>
      </c>
      <c r="P3043" s="211">
        <v>6.1803969802714964E-2</v>
      </c>
      <c r="Q3043" s="211">
        <v>5.1171938171425041E-2</v>
      </c>
      <c r="R3043" s="211">
        <v>0.43222555570352073</v>
      </c>
      <c r="S3043" s="211">
        <v>0.30725127725022583</v>
      </c>
      <c r="T3043" s="211">
        <v>0.52935102449699689</v>
      </c>
      <c r="U3043" s="211">
        <v>0.52040489148831548</v>
      </c>
      <c r="V3043" s="211">
        <v>5.2400974597524248E-2</v>
      </c>
      <c r="W3043" s="211">
        <v>0.50131351098568944</v>
      </c>
      <c r="X3043" s="211">
        <v>0.36973323839245509</v>
      </c>
      <c r="Y3043" s="211">
        <v>0.59550270515330794</v>
      </c>
      <c r="Z3043" s="211">
        <v>0.14848045853736974</v>
      </c>
      <c r="AA3043" s="212">
        <v>0.1211931003513138</v>
      </c>
    </row>
    <row r="3044" spans="1:27" x14ac:dyDescent="0.35">
      <c r="A3044" s="210" t="s">
        <v>3720</v>
      </c>
      <c r="B3044" s="217">
        <v>117.44021330866951</v>
      </c>
      <c r="C3044" s="211">
        <v>6.590194600303606E-2</v>
      </c>
      <c r="D3044" s="211">
        <v>0.12169987597914303</v>
      </c>
      <c r="E3044" s="211">
        <v>8.8668912429892333E-2</v>
      </c>
      <c r="F3044" s="211">
        <v>9.1739024894583007E-2</v>
      </c>
      <c r="G3044" s="211">
        <v>0.11443002745999174</v>
      </c>
      <c r="H3044" s="211">
        <v>0.12963035555353083</v>
      </c>
      <c r="I3044" s="211">
        <v>0.48206116616654499</v>
      </c>
      <c r="J3044" s="211">
        <v>0.45110112638709443</v>
      </c>
      <c r="K3044" s="211">
        <v>0.61067360399453419</v>
      </c>
      <c r="L3044" s="211">
        <v>0.27008292621951424</v>
      </c>
      <c r="M3044" s="211">
        <v>0.10195536101498473</v>
      </c>
      <c r="N3044" s="211">
        <v>0.4448279708785563</v>
      </c>
      <c r="O3044" s="211">
        <v>0.5304215649962849</v>
      </c>
      <c r="P3044" s="211">
        <v>6.8372834221506015E-2</v>
      </c>
      <c r="Q3044" s="211">
        <v>7.3185547873149515E-2</v>
      </c>
      <c r="R3044" s="211">
        <v>0.44745370633344378</v>
      </c>
      <c r="S3044" s="211">
        <v>0.31345660552919036</v>
      </c>
      <c r="T3044" s="211">
        <v>0.58652015244455558</v>
      </c>
      <c r="U3044" s="211">
        <v>0.34779976394783052</v>
      </c>
      <c r="V3044" s="211">
        <v>8.0137905998595979E-2</v>
      </c>
      <c r="W3044" s="211">
        <v>0.57438876952741125</v>
      </c>
      <c r="X3044" s="211">
        <v>0.26847077270336561</v>
      </c>
      <c r="Y3044" s="211">
        <v>0.59923544848692845</v>
      </c>
      <c r="Z3044" s="211">
        <v>0.14779278104787416</v>
      </c>
      <c r="AA3044" s="212">
        <v>0.12313451708747807</v>
      </c>
    </row>
    <row r="3045" spans="1:27" x14ac:dyDescent="0.35">
      <c r="A3045" s="210" t="s">
        <v>3721</v>
      </c>
      <c r="B3045" s="217">
        <v>156.45062980304681</v>
      </c>
      <c r="C3045" s="211">
        <v>8.1052690274669367E-2</v>
      </c>
      <c r="D3045" s="211">
        <v>0.11829383624699179</v>
      </c>
      <c r="E3045" s="211">
        <v>7.5284556243893616E-2</v>
      </c>
      <c r="F3045" s="211">
        <v>0.11536269919884029</v>
      </c>
      <c r="G3045" s="211">
        <v>0.12295706289070357</v>
      </c>
      <c r="H3045" s="211">
        <v>0.12688899285327943</v>
      </c>
      <c r="I3045" s="211">
        <v>0.51941725867224564</v>
      </c>
      <c r="J3045" s="211">
        <v>0.44436703790755117</v>
      </c>
      <c r="K3045" s="211">
        <v>0.61991355356840838</v>
      </c>
      <c r="L3045" s="211">
        <v>0.27572164134412347</v>
      </c>
      <c r="M3045" s="211">
        <v>0.11407799406309806</v>
      </c>
      <c r="N3045" s="211">
        <v>0.46694100978559133</v>
      </c>
      <c r="O3045" s="211">
        <v>0.57057594154967617</v>
      </c>
      <c r="P3045" s="211">
        <v>7.0302719546057352E-2</v>
      </c>
      <c r="Q3045" s="211">
        <v>5.8607659837073778E-2</v>
      </c>
      <c r="R3045" s="211">
        <v>0.40817339903493888</v>
      </c>
      <c r="S3045" s="211">
        <v>0.31692169991111507</v>
      </c>
      <c r="T3045" s="211">
        <v>0.46399472737247843</v>
      </c>
      <c r="U3045" s="211">
        <v>0.47465153496391521</v>
      </c>
      <c r="V3045" s="211">
        <v>0.10485381094400842</v>
      </c>
      <c r="W3045" s="211">
        <v>0.56007068646272662</v>
      </c>
      <c r="X3045" s="211">
        <v>0.40161776952747419</v>
      </c>
      <c r="Y3045" s="211">
        <v>0.58755587382500951</v>
      </c>
      <c r="Z3045" s="211">
        <v>0.14810417723791669</v>
      </c>
      <c r="AA3045" s="212">
        <v>0.11383972280622057</v>
      </c>
    </row>
    <row r="3046" spans="1:27" x14ac:dyDescent="0.35">
      <c r="A3046" s="210" t="s">
        <v>3722</v>
      </c>
      <c r="B3046" s="217">
        <v>127.84371126094931</v>
      </c>
      <c r="C3046" s="211">
        <v>6.5339557661711956E-2</v>
      </c>
      <c r="D3046" s="211">
        <v>0.13065165290285746</v>
      </c>
      <c r="E3046" s="211">
        <v>7.9915231092394956E-2</v>
      </c>
      <c r="F3046" s="211">
        <v>8.8411297395410204E-2</v>
      </c>
      <c r="G3046" s="211">
        <v>0.11829325947163365</v>
      </c>
      <c r="H3046" s="211">
        <v>0.12245369817725604</v>
      </c>
      <c r="I3046" s="211">
        <v>0.45402031488284111</v>
      </c>
      <c r="J3046" s="211">
        <v>0.47295724486686719</v>
      </c>
      <c r="K3046" s="211">
        <v>0.59876782745493984</v>
      </c>
      <c r="L3046" s="211">
        <v>0.27478666839561772</v>
      </c>
      <c r="M3046" s="211">
        <v>9.98855699289114E-2</v>
      </c>
      <c r="N3046" s="211">
        <v>0.39117327794745915</v>
      </c>
      <c r="O3046" s="211">
        <v>0.64440624631093302</v>
      </c>
      <c r="P3046" s="211">
        <v>6.8668304053820142E-2</v>
      </c>
      <c r="Q3046" s="211">
        <v>0.1207662346827095</v>
      </c>
      <c r="R3046" s="211">
        <v>0.43715946647623233</v>
      </c>
      <c r="S3046" s="211">
        <v>0.38074159532992313</v>
      </c>
      <c r="T3046" s="211">
        <v>0.51354980817361207</v>
      </c>
      <c r="U3046" s="211">
        <v>0.46344265859462008</v>
      </c>
      <c r="V3046" s="211">
        <v>5.7321265734764065E-2</v>
      </c>
      <c r="W3046" s="211">
        <v>0.50839882301982564</v>
      </c>
      <c r="X3046" s="211">
        <v>0.30198674508303097</v>
      </c>
      <c r="Y3046" s="211">
        <v>0.58475585334286573</v>
      </c>
      <c r="Z3046" s="211">
        <v>0.14772211235859795</v>
      </c>
      <c r="AA3046" s="212">
        <v>0.11212704510518494</v>
      </c>
    </row>
    <row r="3047" spans="1:27" x14ac:dyDescent="0.35">
      <c r="A3047" s="210" t="s">
        <v>3723</v>
      </c>
      <c r="B3047" s="217">
        <v>136.90903756553101</v>
      </c>
      <c r="C3047" s="211">
        <v>6.2876631696195534E-2</v>
      </c>
      <c r="D3047" s="211">
        <v>0.1277720041750609</v>
      </c>
      <c r="E3047" s="211">
        <v>8.6509485178951476E-2</v>
      </c>
      <c r="F3047" s="211">
        <v>0.1182088917435288</v>
      </c>
      <c r="G3047" s="211">
        <v>0.11784453717846281</v>
      </c>
      <c r="H3047" s="211">
        <v>0.11289442583421264</v>
      </c>
      <c r="I3047" s="211">
        <v>0.43190669614780952</v>
      </c>
      <c r="J3047" s="211">
        <v>0.45832429843107486</v>
      </c>
      <c r="K3047" s="211">
        <v>0.57682543388895957</v>
      </c>
      <c r="L3047" s="211">
        <v>0.27751570340689452</v>
      </c>
      <c r="M3047" s="211">
        <v>8.0912497967591382E-2</v>
      </c>
      <c r="N3047" s="211">
        <v>0.47647351591060405</v>
      </c>
      <c r="O3047" s="211">
        <v>0.65615890806318156</v>
      </c>
      <c r="P3047" s="211">
        <v>6.4071715702246887E-2</v>
      </c>
      <c r="Q3047" s="211">
        <v>8.0945921851856728E-2</v>
      </c>
      <c r="R3047" s="211">
        <v>0.4076806752280423</v>
      </c>
      <c r="S3047" s="211">
        <v>0.29289967470265266</v>
      </c>
      <c r="T3047" s="211">
        <v>0.59700594138024987</v>
      </c>
      <c r="U3047" s="211">
        <v>0.4205467017259833</v>
      </c>
      <c r="V3047" s="211">
        <v>8.7222469022641233E-2</v>
      </c>
      <c r="W3047" s="211">
        <v>0.57879703549368022</v>
      </c>
      <c r="X3047" s="211">
        <v>0.42409566831357193</v>
      </c>
      <c r="Y3047" s="211">
        <v>0.72602275538519179</v>
      </c>
      <c r="Z3047" s="211">
        <v>0.14085765946482565</v>
      </c>
      <c r="AA3047" s="212">
        <v>0.11380264794079865</v>
      </c>
    </row>
    <row r="3048" spans="1:27" x14ac:dyDescent="0.35">
      <c r="A3048" s="210" t="s">
        <v>3724</v>
      </c>
      <c r="B3048" s="217">
        <v>140.87230278041241</v>
      </c>
      <c r="C3048" s="211">
        <v>6.092876044838668E-2</v>
      </c>
      <c r="D3048" s="211">
        <v>0.12160040694250893</v>
      </c>
      <c r="E3048" s="211">
        <v>7.3003288017913046E-2</v>
      </c>
      <c r="F3048" s="211">
        <v>8.377769535294663E-2</v>
      </c>
      <c r="G3048" s="211">
        <v>0.12378809308872116</v>
      </c>
      <c r="H3048" s="211">
        <v>0.11462741060855275</v>
      </c>
      <c r="I3048" s="211">
        <v>0.44472859587846331</v>
      </c>
      <c r="J3048" s="211">
        <v>0.44067637447884733</v>
      </c>
      <c r="K3048" s="211">
        <v>0.60088301796000243</v>
      </c>
      <c r="L3048" s="211">
        <v>0.27286924469892004</v>
      </c>
      <c r="M3048" s="211">
        <v>0.10117622707470909</v>
      </c>
      <c r="N3048" s="211">
        <v>0.54695490207501662</v>
      </c>
      <c r="O3048" s="211">
        <v>0.7562623418493617</v>
      </c>
      <c r="P3048" s="211">
        <v>6.9609623597121723E-2</v>
      </c>
      <c r="Q3048" s="211">
        <v>5.270420372474463E-2</v>
      </c>
      <c r="R3048" s="211">
        <v>0.41381888171820663</v>
      </c>
      <c r="S3048" s="211">
        <v>0.31743494024891061</v>
      </c>
      <c r="T3048" s="211">
        <v>0.49010277778051287</v>
      </c>
      <c r="U3048" s="211">
        <v>0.36915814160851834</v>
      </c>
      <c r="V3048" s="211">
        <v>0.12206889025380148</v>
      </c>
      <c r="W3048" s="211">
        <v>0.55925929048384204</v>
      </c>
      <c r="X3048" s="211">
        <v>0.25009877094154143</v>
      </c>
      <c r="Y3048" s="211">
        <v>0.57464989312002523</v>
      </c>
      <c r="Z3048" s="211">
        <v>0.14613264433662512</v>
      </c>
      <c r="AA3048" s="212">
        <v>0.11730986156598572</v>
      </c>
    </row>
    <row r="3049" spans="1:27" x14ac:dyDescent="0.35">
      <c r="A3049" s="210" t="s">
        <v>3725</v>
      </c>
      <c r="B3049" s="217">
        <v>145.68202468692562</v>
      </c>
      <c r="C3049" s="211">
        <v>5.4940196758285084E-2</v>
      </c>
      <c r="D3049" s="211">
        <v>0.11564087708766864</v>
      </c>
      <c r="E3049" s="211">
        <v>8.5549950066553831E-2</v>
      </c>
      <c r="F3049" s="211">
        <v>9.4968466071859436E-2</v>
      </c>
      <c r="G3049" s="211">
        <v>0.12065994957884386</v>
      </c>
      <c r="H3049" s="211">
        <v>0.11692066441665019</v>
      </c>
      <c r="I3049" s="211">
        <v>0.46496250798849265</v>
      </c>
      <c r="J3049" s="211">
        <v>0.43432850479092189</v>
      </c>
      <c r="K3049" s="211">
        <v>0.51115354442406713</v>
      </c>
      <c r="L3049" s="211">
        <v>0.27658240326159539</v>
      </c>
      <c r="M3049" s="211">
        <v>9.9283489349213966E-2</v>
      </c>
      <c r="N3049" s="211">
        <v>0.53097773327930775</v>
      </c>
      <c r="O3049" s="211">
        <v>0.64601954879159018</v>
      </c>
      <c r="P3049" s="211">
        <v>6.8445987510206696E-2</v>
      </c>
      <c r="Q3049" s="211">
        <v>0.11418511964306358</v>
      </c>
      <c r="R3049" s="211">
        <v>0.44887540464181847</v>
      </c>
      <c r="S3049" s="211">
        <v>0.32588170945827677</v>
      </c>
      <c r="T3049" s="211">
        <v>0.55226404696063269</v>
      </c>
      <c r="U3049" s="211">
        <v>0.41219919304078551</v>
      </c>
      <c r="V3049" s="211">
        <v>0.13118620319179539</v>
      </c>
      <c r="W3049" s="211">
        <v>0.50584954107228719</v>
      </c>
      <c r="X3049" s="211">
        <v>0.32794564148121969</v>
      </c>
      <c r="Y3049" s="211">
        <v>0.60965030684468136</v>
      </c>
      <c r="Z3049" s="211">
        <v>0.14365542358748071</v>
      </c>
      <c r="AA3049" s="212">
        <v>0.11907871180901057</v>
      </c>
    </row>
    <row r="3050" spans="1:27" x14ac:dyDescent="0.35">
      <c r="A3050" s="210" t="s">
        <v>3726</v>
      </c>
      <c r="B3050" s="217">
        <v>182.38825451848589</v>
      </c>
      <c r="C3050" s="211">
        <v>5.7939681107544549E-2</v>
      </c>
      <c r="D3050" s="211">
        <v>0.12576572545244302</v>
      </c>
      <c r="E3050" s="211">
        <v>6.6134683038700792E-2</v>
      </c>
      <c r="F3050" s="211">
        <v>0.10217796056463624</v>
      </c>
      <c r="G3050" s="211">
        <v>0.12110522344495038</v>
      </c>
      <c r="H3050" s="211">
        <v>0.11886961806692334</v>
      </c>
      <c r="I3050" s="211">
        <v>0.50670683065500444</v>
      </c>
      <c r="J3050" s="211">
        <v>0.43691793223230163</v>
      </c>
      <c r="K3050" s="211">
        <v>0.55435156435262889</v>
      </c>
      <c r="L3050" s="211">
        <v>0.27836563898947209</v>
      </c>
      <c r="M3050" s="211">
        <v>0.11419629280702243</v>
      </c>
      <c r="N3050" s="211">
        <v>0.49338158458389125</v>
      </c>
      <c r="O3050" s="211">
        <v>0.73300759173931307</v>
      </c>
      <c r="P3050" s="211">
        <v>6.7606546901703549E-2</v>
      </c>
      <c r="Q3050" s="211">
        <v>0.15791107813274721</v>
      </c>
      <c r="R3050" s="211">
        <v>0.40923735916478565</v>
      </c>
      <c r="S3050" s="211">
        <v>0.32357034623463454</v>
      </c>
      <c r="T3050" s="211">
        <v>0.5457364298435573</v>
      </c>
      <c r="U3050" s="211">
        <v>0.40965875676108326</v>
      </c>
      <c r="V3050" s="211">
        <v>0.16559583271300279</v>
      </c>
      <c r="W3050" s="211">
        <v>0.49664627105186393</v>
      </c>
      <c r="X3050" s="211">
        <v>0.30220977105346036</v>
      </c>
      <c r="Y3050" s="211">
        <v>0.63853667819491766</v>
      </c>
      <c r="Z3050" s="211">
        <v>0.14146059155359231</v>
      </c>
      <c r="AA3050" s="212">
        <v>0.11207221488181376</v>
      </c>
    </row>
    <row r="3051" spans="1:27" x14ac:dyDescent="0.35">
      <c r="A3051" s="210" t="s">
        <v>3727</v>
      </c>
      <c r="B3051" s="217">
        <v>167.22519862445765</v>
      </c>
      <c r="C3051" s="211">
        <v>6.0180127785399669E-2</v>
      </c>
      <c r="D3051" s="211">
        <v>0.12766343405664721</v>
      </c>
      <c r="E3051" s="211">
        <v>6.8545899915162106E-2</v>
      </c>
      <c r="F3051" s="211">
        <v>0.11339051928817148</v>
      </c>
      <c r="G3051" s="211">
        <v>0.11909054718283751</v>
      </c>
      <c r="H3051" s="211">
        <v>0.11946767312524</v>
      </c>
      <c r="I3051" s="211">
        <v>0.44262120952200196</v>
      </c>
      <c r="J3051" s="211">
        <v>0.47394801719621765</v>
      </c>
      <c r="K3051" s="211">
        <v>0.64771070524678998</v>
      </c>
      <c r="L3051" s="211">
        <v>0.27615983774472019</v>
      </c>
      <c r="M3051" s="211">
        <v>9.8842490985310963E-2</v>
      </c>
      <c r="N3051" s="211">
        <v>0.41629191880021216</v>
      </c>
      <c r="O3051" s="211">
        <v>0.7301108397878594</v>
      </c>
      <c r="P3051" s="211">
        <v>6.728562426523442E-2</v>
      </c>
      <c r="Q3051" s="211">
        <v>6.0873676690077858E-2</v>
      </c>
      <c r="R3051" s="211">
        <v>0.43922603230974488</v>
      </c>
      <c r="S3051" s="211">
        <v>0.34895504618508116</v>
      </c>
      <c r="T3051" s="211">
        <v>0.47940694185502997</v>
      </c>
      <c r="U3051" s="211">
        <v>0.46365690903049817</v>
      </c>
      <c r="V3051" s="211">
        <v>0.13038924059364959</v>
      </c>
      <c r="W3051" s="211">
        <v>0.55994829299234095</v>
      </c>
      <c r="X3051" s="211">
        <v>0.41461093854851394</v>
      </c>
      <c r="Y3051" s="211">
        <v>0.66051500318337164</v>
      </c>
      <c r="Z3051" s="211">
        <v>0.14397357535209895</v>
      </c>
      <c r="AA3051" s="212">
        <v>0.1123720590470544</v>
      </c>
    </row>
    <row r="3052" spans="1:27" x14ac:dyDescent="0.35">
      <c r="A3052" s="210" t="s">
        <v>3728</v>
      </c>
      <c r="B3052" s="217">
        <v>130.18648271118653</v>
      </c>
      <c r="C3052" s="211">
        <v>6.9110411265521393E-2</v>
      </c>
      <c r="D3052" s="211">
        <v>0.11882412504313268</v>
      </c>
      <c r="E3052" s="211">
        <v>7.2841514055405968E-2</v>
      </c>
      <c r="F3052" s="211">
        <v>0.10116074216099781</v>
      </c>
      <c r="G3052" s="211">
        <v>0.12261724181642455</v>
      </c>
      <c r="H3052" s="211">
        <v>0.1143599231381939</v>
      </c>
      <c r="I3052" s="211">
        <v>0.45261940555851088</v>
      </c>
      <c r="J3052" s="211">
        <v>0.44966089491003675</v>
      </c>
      <c r="K3052" s="211">
        <v>0.62857503877099297</v>
      </c>
      <c r="L3052" s="211">
        <v>0.28402625601245074</v>
      </c>
      <c r="M3052" s="211">
        <v>8.0499535004538186E-2</v>
      </c>
      <c r="N3052" s="211">
        <v>0.39579685994571689</v>
      </c>
      <c r="O3052" s="211">
        <v>0.56367215639923429</v>
      </c>
      <c r="P3052" s="211">
        <v>6.2314526078397672E-2</v>
      </c>
      <c r="Q3052" s="211">
        <v>0.10992568745058394</v>
      </c>
      <c r="R3052" s="211">
        <v>0.40255125688820576</v>
      </c>
      <c r="S3052" s="211">
        <v>0.36783620875129963</v>
      </c>
      <c r="T3052" s="211">
        <v>0.54232425374701188</v>
      </c>
      <c r="U3052" s="211">
        <v>0.36475228915178182</v>
      </c>
      <c r="V3052" s="211">
        <v>0.1257334233500233</v>
      </c>
      <c r="W3052" s="211">
        <v>0.49006395012985782</v>
      </c>
      <c r="X3052" s="211">
        <v>0.32312330891713209</v>
      </c>
      <c r="Y3052" s="211">
        <v>0.75702351729682316</v>
      </c>
      <c r="Z3052" s="211">
        <v>0.14221118127232091</v>
      </c>
      <c r="AA3052" s="212">
        <v>0.11673948427816287</v>
      </c>
    </row>
    <row r="3053" spans="1:27" x14ac:dyDescent="0.35">
      <c r="A3053" s="210" t="s">
        <v>3729</v>
      </c>
      <c r="B3053" s="217">
        <v>142.33269589437069</v>
      </c>
      <c r="C3053" s="211">
        <v>5.6076391987795904E-2</v>
      </c>
      <c r="D3053" s="211">
        <v>0.12266215897393769</v>
      </c>
      <c r="E3053" s="211">
        <v>7.5391383093928524E-2</v>
      </c>
      <c r="F3053" s="211">
        <v>0.10189890010936402</v>
      </c>
      <c r="G3053" s="211">
        <v>0.12291573626565248</v>
      </c>
      <c r="H3053" s="211">
        <v>0.11661140187255938</v>
      </c>
      <c r="I3053" s="211">
        <v>0.40828602603588199</v>
      </c>
      <c r="J3053" s="211">
        <v>0.41038064149649511</v>
      </c>
      <c r="K3053" s="211">
        <v>0.63861539255556099</v>
      </c>
      <c r="L3053" s="211">
        <v>0.26780006197144246</v>
      </c>
      <c r="M3053" s="211">
        <v>0.11590122245924515</v>
      </c>
      <c r="N3053" s="211">
        <v>0.41451294816327855</v>
      </c>
      <c r="O3053" s="211">
        <v>0.7118417329923874</v>
      </c>
      <c r="P3053" s="211">
        <v>6.9691882755587367E-2</v>
      </c>
      <c r="Q3053" s="211">
        <v>8.1241694509563409E-2</v>
      </c>
      <c r="R3053" s="211">
        <v>0.45162301667916716</v>
      </c>
      <c r="S3053" s="211">
        <v>0.32873826764212666</v>
      </c>
      <c r="T3053" s="211">
        <v>0.5069224313294739</v>
      </c>
      <c r="U3053" s="211">
        <v>0.42803730579510868</v>
      </c>
      <c r="V3053" s="211">
        <v>0.10233888410105289</v>
      </c>
      <c r="W3053" s="211">
        <v>0.51164453426495682</v>
      </c>
      <c r="X3053" s="211">
        <v>0.36290134684862552</v>
      </c>
      <c r="Y3053" s="211">
        <v>0.6634844665489954</v>
      </c>
      <c r="Z3053" s="211">
        <v>0.14936644381255068</v>
      </c>
      <c r="AA3053" s="212">
        <v>0.12463914363827192</v>
      </c>
    </row>
    <row r="3054" spans="1:27" x14ac:dyDescent="0.35">
      <c r="A3054" s="210" t="s">
        <v>3730</v>
      </c>
      <c r="B3054" s="217">
        <v>148.35563262821663</v>
      </c>
      <c r="C3054" s="211">
        <v>7.2137100462676768E-2</v>
      </c>
      <c r="D3054" s="211">
        <v>0.11301559584607612</v>
      </c>
      <c r="E3054" s="211">
        <v>7.6329228857056647E-2</v>
      </c>
      <c r="F3054" s="211">
        <v>0.11115867365381377</v>
      </c>
      <c r="G3054" s="211">
        <v>0.12118710619335103</v>
      </c>
      <c r="H3054" s="211">
        <v>0.10366339076372305</v>
      </c>
      <c r="I3054" s="211">
        <v>0.51312150868442064</v>
      </c>
      <c r="J3054" s="211">
        <v>0.4257287468238109</v>
      </c>
      <c r="K3054" s="211">
        <v>0.63257307182554179</v>
      </c>
      <c r="L3054" s="211">
        <v>0.27762551210632586</v>
      </c>
      <c r="M3054" s="211">
        <v>0.10157748440226154</v>
      </c>
      <c r="N3054" s="211">
        <v>0.40115647999411541</v>
      </c>
      <c r="O3054" s="211">
        <v>0.76645257253267185</v>
      </c>
      <c r="P3054" s="211">
        <v>7.0050975527523374E-2</v>
      </c>
      <c r="Q3054" s="211">
        <v>0.11141953612277125</v>
      </c>
      <c r="R3054" s="211">
        <v>0.46624957035128467</v>
      </c>
      <c r="S3054" s="211">
        <v>0.344382458633406</v>
      </c>
      <c r="T3054" s="211">
        <v>0.53023451717172454</v>
      </c>
      <c r="U3054" s="211">
        <v>0.41798384929639865</v>
      </c>
      <c r="V3054" s="211">
        <v>0.14050734833492762</v>
      </c>
      <c r="W3054" s="211">
        <v>0.48288004774138105</v>
      </c>
      <c r="X3054" s="211">
        <v>0.30986805259157579</v>
      </c>
      <c r="Y3054" s="211">
        <v>0.56072705404029133</v>
      </c>
      <c r="Z3054" s="211">
        <v>0.14175087111313348</v>
      </c>
      <c r="AA3054" s="212">
        <v>0.12195787884891557</v>
      </c>
    </row>
    <row r="3055" spans="1:27" x14ac:dyDescent="0.35">
      <c r="A3055" s="210" t="s">
        <v>3731</v>
      </c>
      <c r="B3055" s="217">
        <v>155.36678663305094</v>
      </c>
      <c r="C3055" s="211">
        <v>4.9228500570787433E-2</v>
      </c>
      <c r="D3055" s="211">
        <v>0.1262191567712001</v>
      </c>
      <c r="E3055" s="211">
        <v>8.2853635326444589E-2</v>
      </c>
      <c r="F3055" s="211">
        <v>9.3632835608056908E-2</v>
      </c>
      <c r="G3055" s="211">
        <v>0.11902464373533947</v>
      </c>
      <c r="H3055" s="211">
        <v>0.11941164952545863</v>
      </c>
      <c r="I3055" s="211">
        <v>0.47651105413579942</v>
      </c>
      <c r="J3055" s="211">
        <v>0.47563965788907836</v>
      </c>
      <c r="K3055" s="211">
        <v>0.62730263325848024</v>
      </c>
      <c r="L3055" s="211">
        <v>0.27419943975960587</v>
      </c>
      <c r="M3055" s="211">
        <v>9.745942729796335E-2</v>
      </c>
      <c r="N3055" s="211">
        <v>0.47110461173126211</v>
      </c>
      <c r="O3055" s="211">
        <v>0.53256408098006414</v>
      </c>
      <c r="P3055" s="211">
        <v>7.131473903194345E-2</v>
      </c>
      <c r="Q3055" s="211">
        <v>7.3656164636299523E-2</v>
      </c>
      <c r="R3055" s="211">
        <v>0.45301004302193576</v>
      </c>
      <c r="S3055" s="211">
        <v>0.36312237114661722</v>
      </c>
      <c r="T3055" s="211">
        <v>0.5774954115522406</v>
      </c>
      <c r="U3055" s="211">
        <v>0.36786110615071499</v>
      </c>
      <c r="V3055" s="211">
        <v>0.16034931281388182</v>
      </c>
      <c r="W3055" s="211">
        <v>0.57906888037589865</v>
      </c>
      <c r="X3055" s="211">
        <v>0.35769706252791478</v>
      </c>
      <c r="Y3055" s="211">
        <v>0.69049679581375922</v>
      </c>
      <c r="Z3055" s="211">
        <v>0.14988516212418287</v>
      </c>
      <c r="AA3055" s="212">
        <v>0.12500072365324416</v>
      </c>
    </row>
    <row r="3056" spans="1:27" x14ac:dyDescent="0.35">
      <c r="A3056" s="210" t="s">
        <v>3732</v>
      </c>
      <c r="B3056" s="217">
        <v>124.92185422380308</v>
      </c>
      <c r="C3056" s="211">
        <v>6.9378782282091614E-2</v>
      </c>
      <c r="D3056" s="211">
        <v>0.12597885140425472</v>
      </c>
      <c r="E3056" s="211">
        <v>7.4456861125912335E-2</v>
      </c>
      <c r="F3056" s="211">
        <v>0.10541753346562477</v>
      </c>
      <c r="G3056" s="211">
        <v>0.11872842985274634</v>
      </c>
      <c r="H3056" s="211">
        <v>0.11978301413175603</v>
      </c>
      <c r="I3056" s="211">
        <v>0.42006727211811562</v>
      </c>
      <c r="J3056" s="211">
        <v>0.42833284800658866</v>
      </c>
      <c r="K3056" s="211">
        <v>0.58246902208011408</v>
      </c>
      <c r="L3056" s="211">
        <v>0.27165736774968657</v>
      </c>
      <c r="M3056" s="211">
        <v>9.8849943718665595E-2</v>
      </c>
      <c r="N3056" s="211">
        <v>0.46809363200252452</v>
      </c>
      <c r="O3056" s="211">
        <v>0.7725767616656013</v>
      </c>
      <c r="P3056" s="211">
        <v>7.0032842134987769E-2</v>
      </c>
      <c r="Q3056" s="211">
        <v>4.892633927439196E-2</v>
      </c>
      <c r="R3056" s="211">
        <v>0.44371843274704487</v>
      </c>
      <c r="S3056" s="211">
        <v>0.31690502566628642</v>
      </c>
      <c r="T3056" s="211">
        <v>0.61143363474649515</v>
      </c>
      <c r="U3056" s="211">
        <v>0.48910217889280921</v>
      </c>
      <c r="V3056" s="211">
        <v>5.1742620720254526E-2</v>
      </c>
      <c r="W3056" s="211">
        <v>0.61356396653723477</v>
      </c>
      <c r="X3056" s="211">
        <v>0.31869531090152403</v>
      </c>
      <c r="Y3056" s="211">
        <v>0.61003795905592728</v>
      </c>
      <c r="Z3056" s="211">
        <v>0.14737977198919719</v>
      </c>
      <c r="AA3056" s="212">
        <v>0.11798740041806886</v>
      </c>
    </row>
    <row r="3057" spans="1:27" x14ac:dyDescent="0.35">
      <c r="A3057" s="210" t="s">
        <v>3733</v>
      </c>
      <c r="B3057" s="217">
        <v>192.27583216151055</v>
      </c>
      <c r="C3057" s="211">
        <v>7.1855720332330578E-2</v>
      </c>
      <c r="D3057" s="211">
        <v>0.12308548136205268</v>
      </c>
      <c r="E3057" s="211">
        <v>8.384862696107756E-2</v>
      </c>
      <c r="F3057" s="211">
        <v>8.5723330388713298E-2</v>
      </c>
      <c r="G3057" s="211">
        <v>0.11810499787361711</v>
      </c>
      <c r="H3057" s="211">
        <v>0.11793600210342117</v>
      </c>
      <c r="I3057" s="211">
        <v>0.46382497448339244</v>
      </c>
      <c r="J3057" s="211">
        <v>0.46554904808148373</v>
      </c>
      <c r="K3057" s="211">
        <v>0.64721889203019978</v>
      </c>
      <c r="L3057" s="211">
        <v>0.2736578451475325</v>
      </c>
      <c r="M3057" s="211">
        <v>9.2524285621634034E-2</v>
      </c>
      <c r="N3057" s="211">
        <v>0.43474122498488044</v>
      </c>
      <c r="O3057" s="211">
        <v>0.74539675643348413</v>
      </c>
      <c r="P3057" s="211">
        <v>6.9610266679255642E-2</v>
      </c>
      <c r="Q3057" s="211">
        <v>5.8870315118159891E-2</v>
      </c>
      <c r="R3057" s="211">
        <v>0.42370840937072102</v>
      </c>
      <c r="S3057" s="211">
        <v>0.40945110028136056</v>
      </c>
      <c r="T3057" s="211">
        <v>0.59396600819123924</v>
      </c>
      <c r="U3057" s="211">
        <v>0.43460178584144382</v>
      </c>
      <c r="V3057" s="211">
        <v>0.15227422473562835</v>
      </c>
      <c r="W3057" s="211">
        <v>0.52191488825410082</v>
      </c>
      <c r="X3057" s="211">
        <v>0.36214957953966237</v>
      </c>
      <c r="Y3057" s="211">
        <v>0.74322939558493806</v>
      </c>
      <c r="Z3057" s="211">
        <v>0.14179389769802614</v>
      </c>
      <c r="AA3057" s="212">
        <v>0.11416581439910758</v>
      </c>
    </row>
    <row r="3058" spans="1:27" x14ac:dyDescent="0.35">
      <c r="A3058" s="210" t="s">
        <v>3734</v>
      </c>
      <c r="B3058" s="217">
        <v>120.00631939076065</v>
      </c>
      <c r="C3058" s="211">
        <v>5.1885615301158643E-2</v>
      </c>
      <c r="D3058" s="211">
        <v>0.12756160953135309</v>
      </c>
      <c r="E3058" s="211">
        <v>7.8620147684826266E-2</v>
      </c>
      <c r="F3058" s="211">
        <v>8.1980789078483912E-2</v>
      </c>
      <c r="G3058" s="211">
        <v>0.12303239699674368</v>
      </c>
      <c r="H3058" s="211">
        <v>0.11650416993572361</v>
      </c>
      <c r="I3058" s="211">
        <v>0.49330371879312174</v>
      </c>
      <c r="J3058" s="211">
        <v>0.44595216196660209</v>
      </c>
      <c r="K3058" s="211">
        <v>0.60102599900627818</v>
      </c>
      <c r="L3058" s="211">
        <v>0.26581212614853755</v>
      </c>
      <c r="M3058" s="211">
        <v>0.10612509651113572</v>
      </c>
      <c r="N3058" s="211">
        <v>0.41477564240642362</v>
      </c>
      <c r="O3058" s="211">
        <v>0.70600299285037516</v>
      </c>
      <c r="P3058" s="211">
        <v>6.980917830607114E-2</v>
      </c>
      <c r="Q3058" s="211">
        <v>7.0491218557332341E-2</v>
      </c>
      <c r="R3058" s="211">
        <v>0.38915990202527423</v>
      </c>
      <c r="S3058" s="211">
        <v>0.33980610226091823</v>
      </c>
      <c r="T3058" s="211">
        <v>0.49103924026005752</v>
      </c>
      <c r="U3058" s="211">
        <v>0.47670383585054543</v>
      </c>
      <c r="V3058" s="211">
        <v>5.7605409932073498E-2</v>
      </c>
      <c r="W3058" s="211">
        <v>0.48663204530737936</v>
      </c>
      <c r="X3058" s="211">
        <v>0.31257678105437708</v>
      </c>
      <c r="Y3058" s="211">
        <v>0.65126771824006313</v>
      </c>
      <c r="Z3058" s="211">
        <v>0.1416877253041717</v>
      </c>
      <c r="AA3058" s="212">
        <v>0.12139314874366662</v>
      </c>
    </row>
    <row r="3059" spans="1:27" x14ac:dyDescent="0.35">
      <c r="A3059" s="210" t="s">
        <v>3735</v>
      </c>
      <c r="B3059" s="217">
        <v>121.41128455565237</v>
      </c>
      <c r="C3059" s="211">
        <v>5.9862712561202638E-2</v>
      </c>
      <c r="D3059" s="211">
        <v>0.12313898220696916</v>
      </c>
      <c r="E3059" s="211">
        <v>8.1091859518412301E-2</v>
      </c>
      <c r="F3059" s="211">
        <v>8.474884158161354E-2</v>
      </c>
      <c r="G3059" s="211">
        <v>0.12262043011704828</v>
      </c>
      <c r="H3059" s="211">
        <v>0.1129590427408609</v>
      </c>
      <c r="I3059" s="211">
        <v>0.50500142425885208</v>
      </c>
      <c r="J3059" s="211">
        <v>0.46879345406572182</v>
      </c>
      <c r="K3059" s="211">
        <v>0.58950860465243959</v>
      </c>
      <c r="L3059" s="211">
        <v>0.27319152497293564</v>
      </c>
      <c r="M3059" s="211">
        <v>8.6639852824860905E-2</v>
      </c>
      <c r="N3059" s="211">
        <v>0.37295844857080351</v>
      </c>
      <c r="O3059" s="211">
        <v>0.69132317658724229</v>
      </c>
      <c r="P3059" s="211">
        <v>6.2707244168454718E-2</v>
      </c>
      <c r="Q3059" s="211">
        <v>5.1863762965420404E-2</v>
      </c>
      <c r="R3059" s="211">
        <v>0.44199668051668434</v>
      </c>
      <c r="S3059" s="211">
        <v>0.38663157807635162</v>
      </c>
      <c r="T3059" s="211">
        <v>0.49196703701020011</v>
      </c>
      <c r="U3059" s="211">
        <v>0.38243733481372255</v>
      </c>
      <c r="V3059" s="211">
        <v>9.8846799389123566E-2</v>
      </c>
      <c r="W3059" s="211">
        <v>0.57702565169059739</v>
      </c>
      <c r="X3059" s="211">
        <v>0.26828782707625304</v>
      </c>
      <c r="Y3059" s="211">
        <v>0.66524040265594842</v>
      </c>
      <c r="Z3059" s="211">
        <v>0.14313795713587876</v>
      </c>
      <c r="AA3059" s="212">
        <v>0.11573092201777725</v>
      </c>
    </row>
    <row r="3060" spans="1:27" x14ac:dyDescent="0.35">
      <c r="A3060" s="210" t="s">
        <v>3736</v>
      </c>
      <c r="B3060" s="217">
        <v>120.77875388632989</v>
      </c>
      <c r="C3060" s="211">
        <v>6.0551696293340972E-2</v>
      </c>
      <c r="D3060" s="211">
        <v>0.12732066369718648</v>
      </c>
      <c r="E3060" s="211">
        <v>7.2477419319977934E-2</v>
      </c>
      <c r="F3060" s="211">
        <v>0.10477763367292478</v>
      </c>
      <c r="G3060" s="211">
        <v>0.11749789803723572</v>
      </c>
      <c r="H3060" s="211">
        <v>0.11702505593976983</v>
      </c>
      <c r="I3060" s="211">
        <v>0.42009978846041257</v>
      </c>
      <c r="J3060" s="211">
        <v>0.455789107280615</v>
      </c>
      <c r="K3060" s="211">
        <v>0.59891600027745906</v>
      </c>
      <c r="L3060" s="211">
        <v>0.28116670842583535</v>
      </c>
      <c r="M3060" s="211">
        <v>0.10218039098644162</v>
      </c>
      <c r="N3060" s="211">
        <v>0.39755858007326267</v>
      </c>
      <c r="O3060" s="211">
        <v>0.57996473452746544</v>
      </c>
      <c r="P3060" s="211">
        <v>6.9524774081061252E-2</v>
      </c>
      <c r="Q3060" s="211">
        <v>4.5722441283499705E-2</v>
      </c>
      <c r="R3060" s="211">
        <v>0.4489365945732387</v>
      </c>
      <c r="S3060" s="211">
        <v>0.36108413927400107</v>
      </c>
      <c r="T3060" s="211">
        <v>0.5811693359163419</v>
      </c>
      <c r="U3060" s="211">
        <v>0.45960150312102943</v>
      </c>
      <c r="V3060" s="211">
        <v>7.1400603803826179E-2</v>
      </c>
      <c r="W3060" s="211">
        <v>0.53938965831967178</v>
      </c>
      <c r="X3060" s="211">
        <v>0.2889953001213601</v>
      </c>
      <c r="Y3060" s="211">
        <v>0.67411316995876613</v>
      </c>
      <c r="Z3060" s="211">
        <v>0.1468568045829875</v>
      </c>
      <c r="AA3060" s="212">
        <v>0.12226462306525067</v>
      </c>
    </row>
    <row r="3061" spans="1:27" x14ac:dyDescent="0.35">
      <c r="A3061" s="210" t="s">
        <v>3737</v>
      </c>
      <c r="B3061" s="217">
        <v>154.71836930563342</v>
      </c>
      <c r="C3061" s="211">
        <v>5.8545218562484541E-2</v>
      </c>
      <c r="D3061" s="211">
        <v>0.12684669525911543</v>
      </c>
      <c r="E3061" s="211">
        <v>7.2136078511443533E-2</v>
      </c>
      <c r="F3061" s="211">
        <v>0.1045627724865541</v>
      </c>
      <c r="G3061" s="211">
        <v>0.11675187380811641</v>
      </c>
      <c r="H3061" s="211">
        <v>0.11794216548988688</v>
      </c>
      <c r="I3061" s="211">
        <v>0.52548336832165932</v>
      </c>
      <c r="J3061" s="211">
        <v>0.42578232983625419</v>
      </c>
      <c r="K3061" s="211">
        <v>0.64981566437619653</v>
      </c>
      <c r="L3061" s="211">
        <v>0.27344412030884879</v>
      </c>
      <c r="M3061" s="211">
        <v>0.11618360299370981</v>
      </c>
      <c r="N3061" s="211">
        <v>0.48605789337658162</v>
      </c>
      <c r="O3061" s="211">
        <v>0.68337020728148135</v>
      </c>
      <c r="P3061" s="211">
        <v>7.0809123267837643E-2</v>
      </c>
      <c r="Q3061" s="211">
        <v>5.2345320440688931E-2</v>
      </c>
      <c r="R3061" s="211">
        <v>0.46087154003824893</v>
      </c>
      <c r="S3061" s="211">
        <v>0.3248488784906719</v>
      </c>
      <c r="T3061" s="211">
        <v>0.49715469490772601</v>
      </c>
      <c r="U3061" s="211">
        <v>0.51660496697307889</v>
      </c>
      <c r="V3061" s="211">
        <v>7.8712525092690638E-2</v>
      </c>
      <c r="W3061" s="211">
        <v>0.48265770028699995</v>
      </c>
      <c r="X3061" s="211">
        <v>0.32703054262468334</v>
      </c>
      <c r="Y3061" s="211">
        <v>0.68856513258842034</v>
      </c>
      <c r="Z3061" s="211">
        <v>0.14908618183022954</v>
      </c>
      <c r="AA3061" s="212">
        <v>0.11771069805751175</v>
      </c>
    </row>
    <row r="3062" spans="1:27" x14ac:dyDescent="0.35">
      <c r="A3062" s="210" t="s">
        <v>3738</v>
      </c>
      <c r="B3062" s="217">
        <v>122.42960630439907</v>
      </c>
      <c r="C3062" s="211">
        <v>6.3731292446739529E-2</v>
      </c>
      <c r="D3062" s="211">
        <v>0.11765307457460711</v>
      </c>
      <c r="E3062" s="211">
        <v>7.2354409376539641E-2</v>
      </c>
      <c r="F3062" s="211">
        <v>6.9309865885627306E-2</v>
      </c>
      <c r="G3062" s="211">
        <v>0.1158357379502828</v>
      </c>
      <c r="H3062" s="211">
        <v>0.10494563267220157</v>
      </c>
      <c r="I3062" s="211">
        <v>0.46327677655402721</v>
      </c>
      <c r="J3062" s="211">
        <v>0.38352949477577147</v>
      </c>
      <c r="K3062" s="211">
        <v>0.64140193379066335</v>
      </c>
      <c r="L3062" s="211">
        <v>0.2739004251273166</v>
      </c>
      <c r="M3062" s="211">
        <v>8.9699309599163196E-2</v>
      </c>
      <c r="N3062" s="211">
        <v>0.37984854041859395</v>
      </c>
      <c r="O3062" s="211">
        <v>0.73639521032433053</v>
      </c>
      <c r="P3062" s="211">
        <v>6.9513974376712515E-2</v>
      </c>
      <c r="Q3062" s="211">
        <v>5.1021599869976605E-2</v>
      </c>
      <c r="R3062" s="211">
        <v>0.43554633137501453</v>
      </c>
      <c r="S3062" s="211">
        <v>0.37585562762890645</v>
      </c>
      <c r="T3062" s="211">
        <v>0.46018001073982201</v>
      </c>
      <c r="U3062" s="211">
        <v>0.34547512981768475</v>
      </c>
      <c r="V3062" s="211">
        <v>9.6863518008066987E-2</v>
      </c>
      <c r="W3062" s="211">
        <v>0.58323586736516753</v>
      </c>
      <c r="X3062" s="211">
        <v>0.3676390352855522</v>
      </c>
      <c r="Y3062" s="211">
        <v>0.69272991355646807</v>
      </c>
      <c r="Z3062" s="211">
        <v>0.14967215946573514</v>
      </c>
      <c r="AA3062" s="212">
        <v>0.11968704521052595</v>
      </c>
    </row>
    <row r="3063" spans="1:27" x14ac:dyDescent="0.35">
      <c r="A3063" s="210" t="s">
        <v>3739</v>
      </c>
      <c r="B3063" s="217">
        <v>154.9935880258009</v>
      </c>
      <c r="C3063" s="211">
        <v>7.8781611706103011E-2</v>
      </c>
      <c r="D3063" s="211">
        <v>0.12541072917273477</v>
      </c>
      <c r="E3063" s="211">
        <v>7.1768166511833223E-2</v>
      </c>
      <c r="F3063" s="211">
        <v>7.7210214599544691E-2</v>
      </c>
      <c r="G3063" s="211">
        <v>0.12348992353031066</v>
      </c>
      <c r="H3063" s="211">
        <v>0.10241331796243243</v>
      </c>
      <c r="I3063" s="211">
        <v>0.48523578086270097</v>
      </c>
      <c r="J3063" s="211">
        <v>0.45714698410643967</v>
      </c>
      <c r="K3063" s="211">
        <v>0.58012621676918685</v>
      </c>
      <c r="L3063" s="211">
        <v>0.27130581684887534</v>
      </c>
      <c r="M3063" s="211">
        <v>9.1138460751937586E-2</v>
      </c>
      <c r="N3063" s="211">
        <v>0.38614983782013534</v>
      </c>
      <c r="O3063" s="211">
        <v>0.73877784335801433</v>
      </c>
      <c r="P3063" s="211">
        <v>7.0383169684869296E-2</v>
      </c>
      <c r="Q3063" s="211">
        <v>0.11061845522451985</v>
      </c>
      <c r="R3063" s="211">
        <v>0.45264074523589387</v>
      </c>
      <c r="S3063" s="211">
        <v>0.36010948384968389</v>
      </c>
      <c r="T3063" s="211">
        <v>0.60145370677998578</v>
      </c>
      <c r="U3063" s="211">
        <v>0.3441944305241616</v>
      </c>
      <c r="V3063" s="211">
        <v>0.16197714910457389</v>
      </c>
      <c r="W3063" s="211">
        <v>0.4820104708684908</v>
      </c>
      <c r="X3063" s="211">
        <v>0.34042846585119185</v>
      </c>
      <c r="Y3063" s="211">
        <v>0.72950356474249745</v>
      </c>
      <c r="Z3063" s="211">
        <v>0.14664138797475437</v>
      </c>
      <c r="AA3063" s="212">
        <v>0.11999409056259391</v>
      </c>
    </row>
    <row r="3064" spans="1:27" x14ac:dyDescent="0.35">
      <c r="A3064" s="210" t="s">
        <v>3740</v>
      </c>
      <c r="B3064" s="217">
        <v>134.13924455252936</v>
      </c>
      <c r="C3064" s="211">
        <v>5.644639506440785E-2</v>
      </c>
      <c r="D3064" s="211">
        <v>0.12464126666992451</v>
      </c>
      <c r="E3064" s="211">
        <v>7.5529708252257258E-2</v>
      </c>
      <c r="F3064" s="211">
        <v>9.5505396912979129E-2</v>
      </c>
      <c r="G3064" s="211">
        <v>0.11653785207939968</v>
      </c>
      <c r="H3064" s="211">
        <v>0.12069533844754002</v>
      </c>
      <c r="I3064" s="211">
        <v>0.46321513658858549</v>
      </c>
      <c r="J3064" s="211">
        <v>0.42707133651687496</v>
      </c>
      <c r="K3064" s="211">
        <v>0.62108954767917945</v>
      </c>
      <c r="L3064" s="211">
        <v>0.27532649615727495</v>
      </c>
      <c r="M3064" s="211">
        <v>0.11085064863581955</v>
      </c>
      <c r="N3064" s="211">
        <v>0.46655120286825413</v>
      </c>
      <c r="O3064" s="211">
        <v>0.55951867601823113</v>
      </c>
      <c r="P3064" s="211">
        <v>6.8094395525202037E-2</v>
      </c>
      <c r="Q3064" s="211">
        <v>9.629127837806925E-2</v>
      </c>
      <c r="R3064" s="211">
        <v>0.36564643419832937</v>
      </c>
      <c r="S3064" s="211">
        <v>0.37673078058880871</v>
      </c>
      <c r="T3064" s="211">
        <v>0.57520937954632867</v>
      </c>
      <c r="U3064" s="211">
        <v>0.36483737082514667</v>
      </c>
      <c r="V3064" s="211">
        <v>0.117794830164245</v>
      </c>
      <c r="W3064" s="211">
        <v>0.5694074395706139</v>
      </c>
      <c r="X3064" s="211">
        <v>0.35378285694328726</v>
      </c>
      <c r="Y3064" s="211">
        <v>0.62650745348605608</v>
      </c>
      <c r="Z3064" s="211">
        <v>0.14997725142852128</v>
      </c>
      <c r="AA3064" s="212">
        <v>0.12429637435165668</v>
      </c>
    </row>
    <row r="3065" spans="1:27" x14ac:dyDescent="0.35">
      <c r="A3065" s="210" t="s">
        <v>3741</v>
      </c>
      <c r="B3065" s="217">
        <v>134.25949936821533</v>
      </c>
      <c r="C3065" s="211">
        <v>6.4334264426031657E-2</v>
      </c>
      <c r="D3065" s="211">
        <v>0.12600765830125693</v>
      </c>
      <c r="E3065" s="211">
        <v>7.6962161292191231E-2</v>
      </c>
      <c r="F3065" s="211">
        <v>9.2653277761407166E-2</v>
      </c>
      <c r="G3065" s="211">
        <v>0.12362541620834099</v>
      </c>
      <c r="H3065" s="211">
        <v>0.11785269519388182</v>
      </c>
      <c r="I3065" s="211">
        <v>0.48272405926512751</v>
      </c>
      <c r="J3065" s="211">
        <v>0.39421998824885962</v>
      </c>
      <c r="K3065" s="211">
        <v>0.61039225732612168</v>
      </c>
      <c r="L3065" s="211">
        <v>0.27865492071189291</v>
      </c>
      <c r="M3065" s="211">
        <v>9.6408559286810053E-2</v>
      </c>
      <c r="N3065" s="211">
        <v>0.41613626713330365</v>
      </c>
      <c r="O3065" s="211">
        <v>0.7403077875575349</v>
      </c>
      <c r="P3065" s="211">
        <v>7.2694447874640244E-2</v>
      </c>
      <c r="Q3065" s="211">
        <v>0.10178163292523125</v>
      </c>
      <c r="R3065" s="211">
        <v>0.442327300409325</v>
      </c>
      <c r="S3065" s="211">
        <v>0.30617683837255483</v>
      </c>
      <c r="T3065" s="211">
        <v>0.55711041150593277</v>
      </c>
      <c r="U3065" s="211">
        <v>0.50364964482327523</v>
      </c>
      <c r="V3065" s="211">
        <v>7.6102873502650145E-2</v>
      </c>
      <c r="W3065" s="211">
        <v>0.52757279722946326</v>
      </c>
      <c r="X3065" s="211">
        <v>0.33966132902179985</v>
      </c>
      <c r="Y3065" s="211">
        <v>0.62902042264209734</v>
      </c>
      <c r="Z3065" s="211">
        <v>0.14878582352282782</v>
      </c>
      <c r="AA3065" s="212">
        <v>0.1230900400643162</v>
      </c>
    </row>
    <row r="3066" spans="1:27" x14ac:dyDescent="0.35">
      <c r="A3066" s="210" t="s">
        <v>3742</v>
      </c>
      <c r="B3066" s="217">
        <v>125.54936274577013</v>
      </c>
      <c r="C3066" s="211">
        <v>6.0964047833092741E-2</v>
      </c>
      <c r="D3066" s="211">
        <v>0.12129175881977328</v>
      </c>
      <c r="E3066" s="211">
        <v>7.783516230905628E-2</v>
      </c>
      <c r="F3066" s="211">
        <v>8.2594891993607783E-2</v>
      </c>
      <c r="G3066" s="211">
        <v>0.11895518578216929</v>
      </c>
      <c r="H3066" s="211">
        <v>0.11859292608602637</v>
      </c>
      <c r="I3066" s="211">
        <v>0.50984527440709093</v>
      </c>
      <c r="J3066" s="211">
        <v>0.40647189505224812</v>
      </c>
      <c r="K3066" s="211">
        <v>0.64099022666026917</v>
      </c>
      <c r="L3066" s="211">
        <v>0.27680379535899274</v>
      </c>
      <c r="M3066" s="211">
        <v>8.925123569528215E-2</v>
      </c>
      <c r="N3066" s="211">
        <v>0.45174086060459995</v>
      </c>
      <c r="O3066" s="211">
        <v>0.67831601473113134</v>
      </c>
      <c r="P3066" s="211">
        <v>7.1873579920072164E-2</v>
      </c>
      <c r="Q3066" s="211">
        <v>6.5979884017541318E-2</v>
      </c>
      <c r="R3066" s="211">
        <v>0.45130132140470036</v>
      </c>
      <c r="S3066" s="211">
        <v>0.32860413801278388</v>
      </c>
      <c r="T3066" s="211">
        <v>0.511798761217788</v>
      </c>
      <c r="U3066" s="211">
        <v>0.41988678082936626</v>
      </c>
      <c r="V3066" s="211">
        <v>6.6225874499388077E-2</v>
      </c>
      <c r="W3066" s="211">
        <v>0.57530026887009411</v>
      </c>
      <c r="X3066" s="211">
        <v>0.33584164585286291</v>
      </c>
      <c r="Y3066" s="211">
        <v>0.61894730646644958</v>
      </c>
      <c r="Z3066" s="211">
        <v>0.14897958872921846</v>
      </c>
      <c r="AA3066" s="212">
        <v>0.11728753008134948</v>
      </c>
    </row>
    <row r="3067" spans="1:27" x14ac:dyDescent="0.35">
      <c r="A3067" s="210" t="s">
        <v>3743</v>
      </c>
      <c r="B3067" s="217">
        <v>140.48228826370487</v>
      </c>
      <c r="C3067" s="211">
        <v>7.3421471975194164E-2</v>
      </c>
      <c r="D3067" s="211">
        <v>0.1227924609216333</v>
      </c>
      <c r="E3067" s="211">
        <v>7.2785808768311561E-2</v>
      </c>
      <c r="F3067" s="211">
        <v>7.6955694419876958E-2</v>
      </c>
      <c r="G3067" s="211">
        <v>0.1208764407917822</v>
      </c>
      <c r="H3067" s="211">
        <v>0.12537032706764628</v>
      </c>
      <c r="I3067" s="211">
        <v>0.50667368467727003</v>
      </c>
      <c r="J3067" s="211">
        <v>0.41422696504442053</v>
      </c>
      <c r="K3067" s="211">
        <v>0.64863645213510657</v>
      </c>
      <c r="L3067" s="211">
        <v>0.27586841562352971</v>
      </c>
      <c r="M3067" s="211">
        <v>9.5493718968167177E-2</v>
      </c>
      <c r="N3067" s="211">
        <v>0.42117576438093229</v>
      </c>
      <c r="O3067" s="211">
        <v>0.56330744715758529</v>
      </c>
      <c r="P3067" s="211">
        <v>6.6348426415468315E-2</v>
      </c>
      <c r="Q3067" s="211">
        <v>0.14785274900837803</v>
      </c>
      <c r="R3067" s="211">
        <v>0.43606625630819185</v>
      </c>
      <c r="S3067" s="211">
        <v>0.28128368561492134</v>
      </c>
      <c r="T3067" s="211">
        <v>0.55544091208579605</v>
      </c>
      <c r="U3067" s="211">
        <v>0.4767890401108123</v>
      </c>
      <c r="V3067" s="211">
        <v>9.9825127809510528E-2</v>
      </c>
      <c r="W3067" s="211">
        <v>0.55918083594776591</v>
      </c>
      <c r="X3067" s="211">
        <v>0.40690215854511724</v>
      </c>
      <c r="Y3067" s="211">
        <v>0.67217211911355879</v>
      </c>
      <c r="Z3067" s="211">
        <v>0.1488336288641561</v>
      </c>
      <c r="AA3067" s="212">
        <v>0.12064192893141522</v>
      </c>
    </row>
    <row r="3068" spans="1:27" x14ac:dyDescent="0.35">
      <c r="A3068" s="210" t="s">
        <v>3744</v>
      </c>
      <c r="B3068" s="217">
        <v>138.15426869491691</v>
      </c>
      <c r="C3068" s="211">
        <v>6.7775663775611686E-2</v>
      </c>
      <c r="D3068" s="211">
        <v>0.12673480868080941</v>
      </c>
      <c r="E3068" s="211">
        <v>8.519934727888151E-2</v>
      </c>
      <c r="F3068" s="211">
        <v>0.10277664586530151</v>
      </c>
      <c r="G3068" s="211">
        <v>0.1206692608340578</v>
      </c>
      <c r="H3068" s="211">
        <v>0.11439505929267103</v>
      </c>
      <c r="I3068" s="211">
        <v>0.50581720738449065</v>
      </c>
      <c r="J3068" s="211">
        <v>0.43351197428761712</v>
      </c>
      <c r="K3068" s="211">
        <v>0.60009402015305424</v>
      </c>
      <c r="L3068" s="211">
        <v>0.2770081005582678</v>
      </c>
      <c r="M3068" s="211">
        <v>0.10309088964118024</v>
      </c>
      <c r="N3068" s="211">
        <v>0.45172973321296461</v>
      </c>
      <c r="O3068" s="211">
        <v>0.74437015621538238</v>
      </c>
      <c r="P3068" s="211">
        <v>6.506970027763205E-2</v>
      </c>
      <c r="Q3068" s="211">
        <v>0.11666660770698495</v>
      </c>
      <c r="R3068" s="211">
        <v>0.45678307946535684</v>
      </c>
      <c r="S3068" s="211">
        <v>0.367562473926417</v>
      </c>
      <c r="T3068" s="211">
        <v>0.58741324435789277</v>
      </c>
      <c r="U3068" s="211">
        <v>0.39527718945885421</v>
      </c>
      <c r="V3068" s="211">
        <v>8.1809641416811782E-2</v>
      </c>
      <c r="W3068" s="211">
        <v>0.63511882767580363</v>
      </c>
      <c r="X3068" s="211">
        <v>0.31155325285720492</v>
      </c>
      <c r="Y3068" s="211">
        <v>0.70493078896321437</v>
      </c>
      <c r="Z3068" s="211">
        <v>0.14886431584986209</v>
      </c>
      <c r="AA3068" s="212">
        <v>0.12005167399510515</v>
      </c>
    </row>
    <row r="3069" spans="1:27" x14ac:dyDescent="0.35">
      <c r="A3069" s="210" t="s">
        <v>3745</v>
      </c>
      <c r="B3069" s="217">
        <v>124.75015579041268</v>
      </c>
      <c r="C3069" s="211">
        <v>5.3512479702522438E-2</v>
      </c>
      <c r="D3069" s="211">
        <v>0.11908512670000292</v>
      </c>
      <c r="E3069" s="211">
        <v>6.9937054457060763E-2</v>
      </c>
      <c r="F3069" s="211">
        <v>8.979843258993217E-2</v>
      </c>
      <c r="G3069" s="211">
        <v>0.12244270452487602</v>
      </c>
      <c r="H3069" s="211">
        <v>0.11458090028370282</v>
      </c>
      <c r="I3069" s="211">
        <v>0.49854190085781136</v>
      </c>
      <c r="J3069" s="211">
        <v>0.41357522619217885</v>
      </c>
      <c r="K3069" s="211">
        <v>0.57289981971525927</v>
      </c>
      <c r="L3069" s="211">
        <v>0.27722554569695357</v>
      </c>
      <c r="M3069" s="211">
        <v>9.6096850042186419E-2</v>
      </c>
      <c r="N3069" s="211">
        <v>0.46635851331802641</v>
      </c>
      <c r="O3069" s="211">
        <v>0.73294826220764442</v>
      </c>
      <c r="P3069" s="211">
        <v>6.7273549830032184E-2</v>
      </c>
      <c r="Q3069" s="211">
        <v>6.62620711318751E-2</v>
      </c>
      <c r="R3069" s="211">
        <v>0.42518029895151654</v>
      </c>
      <c r="S3069" s="211">
        <v>0.32013496978834699</v>
      </c>
      <c r="T3069" s="211">
        <v>0.52273874198069104</v>
      </c>
      <c r="U3069" s="211">
        <v>0.51366057505919593</v>
      </c>
      <c r="V3069" s="211">
        <v>6.1171540714769129E-2</v>
      </c>
      <c r="W3069" s="211">
        <v>0.59295884979386582</v>
      </c>
      <c r="X3069" s="211">
        <v>0.32885898979347866</v>
      </c>
      <c r="Y3069" s="211">
        <v>0.71291271220110264</v>
      </c>
      <c r="Z3069" s="211">
        <v>0.14888736771344321</v>
      </c>
      <c r="AA3069" s="212">
        <v>0.1171654042591056</v>
      </c>
    </row>
    <row r="3070" spans="1:27" x14ac:dyDescent="0.35">
      <c r="A3070" s="210" t="s">
        <v>3746</v>
      </c>
      <c r="B3070" s="217">
        <v>128.79566841319971</v>
      </c>
      <c r="C3070" s="211">
        <v>5.6003529333569384E-2</v>
      </c>
      <c r="D3070" s="211">
        <v>0.12704477714465839</v>
      </c>
      <c r="E3070" s="211">
        <v>8.0057455661527832E-2</v>
      </c>
      <c r="F3070" s="211">
        <v>0.11042229563345511</v>
      </c>
      <c r="G3070" s="211">
        <v>0.12311655690140712</v>
      </c>
      <c r="H3070" s="211">
        <v>0.11937528873563483</v>
      </c>
      <c r="I3070" s="211">
        <v>0.53152636219907368</v>
      </c>
      <c r="J3070" s="211">
        <v>0.47473572257094598</v>
      </c>
      <c r="K3070" s="211">
        <v>0.62193637679917946</v>
      </c>
      <c r="L3070" s="211">
        <v>0.28258222055902266</v>
      </c>
      <c r="M3070" s="211">
        <v>0.10468812890396009</v>
      </c>
      <c r="N3070" s="211">
        <v>0.4542103308723785</v>
      </c>
      <c r="O3070" s="211">
        <v>0.71570243677892065</v>
      </c>
      <c r="P3070" s="211">
        <v>7.0115342963813096E-2</v>
      </c>
      <c r="Q3070" s="211">
        <v>5.912673089151492E-2</v>
      </c>
      <c r="R3070" s="211">
        <v>0.42837373776113652</v>
      </c>
      <c r="S3070" s="211">
        <v>0.36381236335226086</v>
      </c>
      <c r="T3070" s="211">
        <v>0.48361667582169321</v>
      </c>
      <c r="U3070" s="211">
        <v>0.45658348890250239</v>
      </c>
      <c r="V3070" s="211">
        <v>5.7068809982883328E-2</v>
      </c>
      <c r="W3070" s="211">
        <v>0.53405479330200023</v>
      </c>
      <c r="X3070" s="211">
        <v>0.32408938030523815</v>
      </c>
      <c r="Y3070" s="211">
        <v>0.62285063960943399</v>
      </c>
      <c r="Z3070" s="211">
        <v>0.14622392404755585</v>
      </c>
      <c r="AA3070" s="212">
        <v>0.11570182194655344</v>
      </c>
    </row>
    <row r="3071" spans="1:27" x14ac:dyDescent="0.35">
      <c r="A3071" s="210" t="s">
        <v>3747</v>
      </c>
      <c r="B3071" s="217">
        <v>138.18974469316012</v>
      </c>
      <c r="C3071" s="211">
        <v>5.2584204067515947E-2</v>
      </c>
      <c r="D3071" s="211">
        <v>0.12987154920271859</v>
      </c>
      <c r="E3071" s="211">
        <v>8.1286554231744884E-2</v>
      </c>
      <c r="F3071" s="211">
        <v>9.2427251963794366E-2</v>
      </c>
      <c r="G3071" s="211">
        <v>0.12455538895326869</v>
      </c>
      <c r="H3071" s="211">
        <v>0.11115249358607875</v>
      </c>
      <c r="I3071" s="211">
        <v>0.48870333641087493</v>
      </c>
      <c r="J3071" s="211">
        <v>0.43695934408665926</v>
      </c>
      <c r="K3071" s="211">
        <v>0.61838887708429102</v>
      </c>
      <c r="L3071" s="211">
        <v>0.26955949767792631</v>
      </c>
      <c r="M3071" s="211">
        <v>8.5192061638971806E-2</v>
      </c>
      <c r="N3071" s="211">
        <v>0.40120942163158813</v>
      </c>
      <c r="O3071" s="211">
        <v>0.77888387063953213</v>
      </c>
      <c r="P3071" s="211">
        <v>6.8879804394571642E-2</v>
      </c>
      <c r="Q3071" s="211">
        <v>6.0253616268772028E-2</v>
      </c>
      <c r="R3071" s="211">
        <v>0.48904209041429308</v>
      </c>
      <c r="S3071" s="211">
        <v>0.40410757665561114</v>
      </c>
      <c r="T3071" s="211">
        <v>0.54282806605967227</v>
      </c>
      <c r="U3071" s="211">
        <v>0.46623945949858581</v>
      </c>
      <c r="V3071" s="211">
        <v>0.12764554051733062</v>
      </c>
      <c r="W3071" s="211">
        <v>0.49878914542916603</v>
      </c>
      <c r="X3071" s="211">
        <v>0.2895900966532623</v>
      </c>
      <c r="Y3071" s="211">
        <v>0.52947111062638497</v>
      </c>
      <c r="Z3071" s="211">
        <v>0.14914608042532057</v>
      </c>
      <c r="AA3071" s="212">
        <v>0.12210374937603768</v>
      </c>
    </row>
    <row r="3072" spans="1:27" x14ac:dyDescent="0.35">
      <c r="A3072" s="210" t="s">
        <v>3748</v>
      </c>
      <c r="B3072" s="217">
        <v>128.86453698266101</v>
      </c>
      <c r="C3072" s="211">
        <v>5.2934058090485077E-2</v>
      </c>
      <c r="D3072" s="211">
        <v>0.1210276556401485</v>
      </c>
      <c r="E3072" s="211">
        <v>7.952391189030325E-2</v>
      </c>
      <c r="F3072" s="211">
        <v>0.1107750958383011</v>
      </c>
      <c r="G3072" s="211">
        <v>0.12600184732910283</v>
      </c>
      <c r="H3072" s="211">
        <v>0.10568089514468504</v>
      </c>
      <c r="I3072" s="211">
        <v>0.51606217512470609</v>
      </c>
      <c r="J3072" s="211">
        <v>0.44080346479668575</v>
      </c>
      <c r="K3072" s="211">
        <v>0.60259868315603649</v>
      </c>
      <c r="L3072" s="211">
        <v>0.2670633078950595</v>
      </c>
      <c r="M3072" s="211">
        <v>9.1474484297939584E-2</v>
      </c>
      <c r="N3072" s="211">
        <v>0.39959151358919409</v>
      </c>
      <c r="O3072" s="211">
        <v>0.71322476724498274</v>
      </c>
      <c r="P3072" s="211">
        <v>6.9065195738405902E-2</v>
      </c>
      <c r="Q3072" s="211">
        <v>7.1684822999239672E-2</v>
      </c>
      <c r="R3072" s="211">
        <v>0.36916155003652007</v>
      </c>
      <c r="S3072" s="211">
        <v>0.39176635643694463</v>
      </c>
      <c r="T3072" s="211">
        <v>0.58171009217935954</v>
      </c>
      <c r="U3072" s="211">
        <v>0.41420545249345786</v>
      </c>
      <c r="V3072" s="211">
        <v>0.10338964312486942</v>
      </c>
      <c r="W3072" s="211">
        <v>0.63119140654068551</v>
      </c>
      <c r="X3072" s="211">
        <v>0.35095387782648307</v>
      </c>
      <c r="Y3072" s="211">
        <v>0.65115739835393649</v>
      </c>
      <c r="Z3072" s="211">
        <v>0.14765577256826123</v>
      </c>
      <c r="AA3072" s="212">
        <v>0.12529221603445809</v>
      </c>
    </row>
    <row r="3073" spans="1:27" x14ac:dyDescent="0.35">
      <c r="A3073" s="210" t="s">
        <v>3749</v>
      </c>
      <c r="B3073" s="217">
        <v>126.97009581922583</v>
      </c>
      <c r="C3073" s="211">
        <v>6.6536920926992343E-2</v>
      </c>
      <c r="D3073" s="211">
        <v>0.12991984887554364</v>
      </c>
      <c r="E3073" s="211">
        <v>8.0211876677850097E-2</v>
      </c>
      <c r="F3073" s="211">
        <v>0.10047013201507608</v>
      </c>
      <c r="G3073" s="211">
        <v>0.11518711516117044</v>
      </c>
      <c r="H3073" s="211">
        <v>0.10368327705447887</v>
      </c>
      <c r="I3073" s="211">
        <v>0.51679633795705815</v>
      </c>
      <c r="J3073" s="211">
        <v>0.44908317615800381</v>
      </c>
      <c r="K3073" s="211">
        <v>0.5973526775478829</v>
      </c>
      <c r="L3073" s="211">
        <v>0.27123516499539002</v>
      </c>
      <c r="M3073" s="211">
        <v>9.2876048917697185E-2</v>
      </c>
      <c r="N3073" s="211">
        <v>0.35071490455035792</v>
      </c>
      <c r="O3073" s="211">
        <v>0.62770594090644982</v>
      </c>
      <c r="P3073" s="211">
        <v>6.4346545440553904E-2</v>
      </c>
      <c r="Q3073" s="211">
        <v>9.5886796569720559E-2</v>
      </c>
      <c r="R3073" s="211">
        <v>0.39657354877788537</v>
      </c>
      <c r="S3073" s="211">
        <v>0.33311107658860739</v>
      </c>
      <c r="T3073" s="211">
        <v>0.59988108807501361</v>
      </c>
      <c r="U3073" s="211">
        <v>0.38735738253772189</v>
      </c>
      <c r="V3073" s="211">
        <v>0.13617703922665803</v>
      </c>
      <c r="W3073" s="211">
        <v>0.56269608780857761</v>
      </c>
      <c r="X3073" s="211">
        <v>0.26851158663138441</v>
      </c>
      <c r="Y3073" s="211">
        <v>0.54159871731173648</v>
      </c>
      <c r="Z3073" s="211">
        <v>0.14414290137480357</v>
      </c>
      <c r="AA3073" s="212">
        <v>0.12194240689712646</v>
      </c>
    </row>
    <row r="3074" spans="1:27" x14ac:dyDescent="0.35">
      <c r="A3074" s="210" t="s">
        <v>3750</v>
      </c>
      <c r="B3074" s="217">
        <v>145.33293251169039</v>
      </c>
      <c r="C3074" s="211">
        <v>5.0556226282756141E-2</v>
      </c>
      <c r="D3074" s="211">
        <v>0.11506951707726915</v>
      </c>
      <c r="E3074" s="211">
        <v>7.0158843738531207E-2</v>
      </c>
      <c r="F3074" s="211">
        <v>9.6697115146953116E-2</v>
      </c>
      <c r="G3074" s="211">
        <v>0.11824349295743478</v>
      </c>
      <c r="H3074" s="211">
        <v>0.11222596856905549</v>
      </c>
      <c r="I3074" s="211">
        <v>0.45014711535961521</v>
      </c>
      <c r="J3074" s="211">
        <v>0.413100294302501</v>
      </c>
      <c r="K3074" s="211">
        <v>0.57260068778823825</v>
      </c>
      <c r="L3074" s="211">
        <v>0.27464878809573695</v>
      </c>
      <c r="M3074" s="211">
        <v>9.9518302886336715E-2</v>
      </c>
      <c r="N3074" s="211">
        <v>0.39520194852953588</v>
      </c>
      <c r="O3074" s="211">
        <v>0.58145480805114547</v>
      </c>
      <c r="P3074" s="211">
        <v>6.3885906667794548E-2</v>
      </c>
      <c r="Q3074" s="211">
        <v>0.12219713143757879</v>
      </c>
      <c r="R3074" s="211">
        <v>0.39523530769484994</v>
      </c>
      <c r="S3074" s="211">
        <v>0.29600476149564747</v>
      </c>
      <c r="T3074" s="211">
        <v>0.61088056088771148</v>
      </c>
      <c r="U3074" s="211">
        <v>0.37112622913790583</v>
      </c>
      <c r="V3074" s="211">
        <v>0.19106076779575809</v>
      </c>
      <c r="W3074" s="211">
        <v>0.53193382314765103</v>
      </c>
      <c r="X3074" s="211">
        <v>0.41374193499816858</v>
      </c>
      <c r="Y3074" s="211">
        <v>0.60970111514305558</v>
      </c>
      <c r="Z3074" s="211">
        <v>0.13539642813476974</v>
      </c>
      <c r="AA3074" s="212">
        <v>0.11945867923641475</v>
      </c>
    </row>
    <row r="3075" spans="1:27" x14ac:dyDescent="0.35">
      <c r="A3075" s="210" t="s">
        <v>3751</v>
      </c>
      <c r="B3075" s="217">
        <v>132.33608015626649</v>
      </c>
      <c r="C3075" s="211">
        <v>7.1585049842547183E-2</v>
      </c>
      <c r="D3075" s="211">
        <v>0.12165537877038486</v>
      </c>
      <c r="E3075" s="211">
        <v>7.4782915274940326E-2</v>
      </c>
      <c r="F3075" s="211">
        <v>9.8422816478009129E-2</v>
      </c>
      <c r="G3075" s="211">
        <v>0.11610310448250936</v>
      </c>
      <c r="H3075" s="211">
        <v>0.11502476430677271</v>
      </c>
      <c r="I3075" s="211">
        <v>0.45546961424230981</v>
      </c>
      <c r="J3075" s="211">
        <v>0.41641528307377496</v>
      </c>
      <c r="K3075" s="211">
        <v>0.60886756830072963</v>
      </c>
      <c r="L3075" s="211">
        <v>0.28126545591478813</v>
      </c>
      <c r="M3075" s="211">
        <v>0.12026043860318124</v>
      </c>
      <c r="N3075" s="211">
        <v>0.40017838594626165</v>
      </c>
      <c r="O3075" s="211">
        <v>0.62393127965132178</v>
      </c>
      <c r="P3075" s="211">
        <v>6.2970796597790465E-2</v>
      </c>
      <c r="Q3075" s="211">
        <v>0.12867965123089192</v>
      </c>
      <c r="R3075" s="211">
        <v>0.45205675210916763</v>
      </c>
      <c r="S3075" s="211">
        <v>0.29295531523877255</v>
      </c>
      <c r="T3075" s="211">
        <v>0.57960706621539426</v>
      </c>
      <c r="U3075" s="211">
        <v>0.34752175768309046</v>
      </c>
      <c r="V3075" s="211">
        <v>0.12239192096470623</v>
      </c>
      <c r="W3075" s="211">
        <v>0.50130467605895335</v>
      </c>
      <c r="X3075" s="211">
        <v>0.36435136015476749</v>
      </c>
      <c r="Y3075" s="211">
        <v>0.6241245049993781</v>
      </c>
      <c r="Z3075" s="211">
        <v>0.14759518633621893</v>
      </c>
      <c r="AA3075" s="212">
        <v>0.12352154060982215</v>
      </c>
    </row>
    <row r="3076" spans="1:27" x14ac:dyDescent="0.35">
      <c r="A3076" s="210" t="s">
        <v>3752</v>
      </c>
      <c r="B3076" s="217">
        <v>106.29729459816053</v>
      </c>
      <c r="C3076" s="211">
        <v>6.6279889615996609E-2</v>
      </c>
      <c r="D3076" s="211">
        <v>0.12954304787937737</v>
      </c>
      <c r="E3076" s="211">
        <v>6.8771757333791969E-2</v>
      </c>
      <c r="F3076" s="211">
        <v>0.10427741178631816</v>
      </c>
      <c r="G3076" s="211">
        <v>0.12289819373288462</v>
      </c>
      <c r="H3076" s="211">
        <v>0.11347773073826342</v>
      </c>
      <c r="I3076" s="211">
        <v>0.5001324784997998</v>
      </c>
      <c r="J3076" s="211">
        <v>0.4658948878285919</v>
      </c>
      <c r="K3076" s="211">
        <v>0.57334337222814824</v>
      </c>
      <c r="L3076" s="211">
        <v>0.27565103637212263</v>
      </c>
      <c r="M3076" s="211">
        <v>0.1076955898135436</v>
      </c>
      <c r="N3076" s="211">
        <v>0.50597497775110001</v>
      </c>
      <c r="O3076" s="211">
        <v>0.73489736584634169</v>
      </c>
      <c r="P3076" s="211">
        <v>6.3897154751486773E-2</v>
      </c>
      <c r="Q3076" s="211">
        <v>5.0157104790766738E-2</v>
      </c>
      <c r="R3076" s="211">
        <v>0.36715585691966707</v>
      </c>
      <c r="S3076" s="211">
        <v>0.3710604669544173</v>
      </c>
      <c r="T3076" s="211">
        <v>0.52485634835090822</v>
      </c>
      <c r="U3076" s="211">
        <v>0.38229720145456292</v>
      </c>
      <c r="V3076" s="211">
        <v>5.1696577792244368E-2</v>
      </c>
      <c r="W3076" s="211">
        <v>0.62013940594191452</v>
      </c>
      <c r="X3076" s="211">
        <v>0.36836405344596684</v>
      </c>
      <c r="Y3076" s="211">
        <v>0.56843088055151614</v>
      </c>
      <c r="Z3076" s="211">
        <v>0.1446825707815122</v>
      </c>
      <c r="AA3076" s="212">
        <v>0.11892574668068565</v>
      </c>
    </row>
    <row r="3077" spans="1:27" x14ac:dyDescent="0.35">
      <c r="A3077" s="210" t="s">
        <v>3753</v>
      </c>
      <c r="B3077" s="217">
        <v>168.67810503759227</v>
      </c>
      <c r="C3077" s="211">
        <v>8.4056728084384039E-2</v>
      </c>
      <c r="D3077" s="211">
        <v>0.1280188762374751</v>
      </c>
      <c r="E3077" s="211">
        <v>8.1309318899300431E-2</v>
      </c>
      <c r="F3077" s="211">
        <v>0.1109445752632368</v>
      </c>
      <c r="G3077" s="211">
        <v>0.11574507060886505</v>
      </c>
      <c r="H3077" s="211">
        <v>0.12237933511677153</v>
      </c>
      <c r="I3077" s="211">
        <v>0.42334804193291675</v>
      </c>
      <c r="J3077" s="211">
        <v>0.395681343340058</v>
      </c>
      <c r="K3077" s="211">
        <v>0.52796165652977189</v>
      </c>
      <c r="L3077" s="211">
        <v>0.27483007830462369</v>
      </c>
      <c r="M3077" s="211">
        <v>0.11528684813100576</v>
      </c>
      <c r="N3077" s="211">
        <v>0.44570113661462346</v>
      </c>
      <c r="O3077" s="211">
        <v>0.74874504923725338</v>
      </c>
      <c r="P3077" s="211">
        <v>6.4084933544228451E-2</v>
      </c>
      <c r="Q3077" s="211">
        <v>9.4514131622380246E-2</v>
      </c>
      <c r="R3077" s="211">
        <v>0.38769595521591355</v>
      </c>
      <c r="S3077" s="211">
        <v>0.31372883417309438</v>
      </c>
      <c r="T3077" s="211">
        <v>0.5226233931872627</v>
      </c>
      <c r="U3077" s="211">
        <v>0.40024077908957501</v>
      </c>
      <c r="V3077" s="211">
        <v>0.1600145107442352</v>
      </c>
      <c r="W3077" s="211">
        <v>0.52873472504368624</v>
      </c>
      <c r="X3077" s="211">
        <v>0.25588204515508362</v>
      </c>
      <c r="Y3077" s="211">
        <v>0.71763982559602491</v>
      </c>
      <c r="Z3077" s="211">
        <v>0.14327128631168234</v>
      </c>
      <c r="AA3077" s="212">
        <v>0.11633816443985467</v>
      </c>
    </row>
    <row r="3078" spans="1:27" x14ac:dyDescent="0.35">
      <c r="A3078" s="210" t="s">
        <v>3754</v>
      </c>
      <c r="B3078" s="217">
        <v>144.41979924598667</v>
      </c>
      <c r="C3078" s="211">
        <v>6.4222043744734572E-2</v>
      </c>
      <c r="D3078" s="211">
        <v>0.12584709767382005</v>
      </c>
      <c r="E3078" s="211">
        <v>7.443331788156185E-2</v>
      </c>
      <c r="F3078" s="211">
        <v>9.7111702798208327E-2</v>
      </c>
      <c r="G3078" s="211">
        <v>0.11864117155449552</v>
      </c>
      <c r="H3078" s="211">
        <v>0.11938777161419889</v>
      </c>
      <c r="I3078" s="211">
        <v>0.52302588924685178</v>
      </c>
      <c r="J3078" s="211">
        <v>0.4298723340805779</v>
      </c>
      <c r="K3078" s="211">
        <v>0.61899686813144073</v>
      </c>
      <c r="L3078" s="211">
        <v>0.28031560092540875</v>
      </c>
      <c r="M3078" s="211">
        <v>8.8835968146864508E-2</v>
      </c>
      <c r="N3078" s="211">
        <v>0.42173457493853811</v>
      </c>
      <c r="O3078" s="211">
        <v>0.79075515121604478</v>
      </c>
      <c r="P3078" s="211">
        <v>7.3038680412404147E-2</v>
      </c>
      <c r="Q3078" s="211">
        <v>0.13028293775165875</v>
      </c>
      <c r="R3078" s="211">
        <v>0.48712854261206584</v>
      </c>
      <c r="S3078" s="211">
        <v>0.31608150965689252</v>
      </c>
      <c r="T3078" s="211">
        <v>0.61958616382065068</v>
      </c>
      <c r="U3078" s="211">
        <v>0.44189675025936392</v>
      </c>
      <c r="V3078" s="211">
        <v>9.1283136554793948E-2</v>
      </c>
      <c r="W3078" s="211">
        <v>0.50828780005352014</v>
      </c>
      <c r="X3078" s="211">
        <v>0.33129302603756589</v>
      </c>
      <c r="Y3078" s="211">
        <v>0.67443066682433783</v>
      </c>
      <c r="Z3078" s="211">
        <v>0.14779022474890238</v>
      </c>
      <c r="AA3078" s="212">
        <v>0.12201608277681121</v>
      </c>
    </row>
    <row r="3079" spans="1:27" x14ac:dyDescent="0.35">
      <c r="A3079" s="210" t="s">
        <v>3755</v>
      </c>
      <c r="B3079" s="217">
        <v>154.74779496464134</v>
      </c>
      <c r="C3079" s="211">
        <v>6.2434871888286329E-2</v>
      </c>
      <c r="D3079" s="211">
        <v>0.12441950167038447</v>
      </c>
      <c r="E3079" s="211">
        <v>7.378491076693805E-2</v>
      </c>
      <c r="F3079" s="211">
        <v>0.11791464107110922</v>
      </c>
      <c r="G3079" s="211">
        <v>0.1267004494344347</v>
      </c>
      <c r="H3079" s="211">
        <v>0.11351540082073679</v>
      </c>
      <c r="I3079" s="211">
        <v>0.51238259516230711</v>
      </c>
      <c r="J3079" s="211">
        <v>0.44244390051129073</v>
      </c>
      <c r="K3079" s="211">
        <v>0.63070573428194976</v>
      </c>
      <c r="L3079" s="211">
        <v>0.26819928021454303</v>
      </c>
      <c r="M3079" s="211">
        <v>9.0973050689183918E-2</v>
      </c>
      <c r="N3079" s="211">
        <v>0.49418764799057141</v>
      </c>
      <c r="O3079" s="211">
        <v>0.67511384288436815</v>
      </c>
      <c r="P3079" s="211">
        <v>7.0596034330678459E-2</v>
      </c>
      <c r="Q3079" s="211">
        <v>5.4197652657989148E-2</v>
      </c>
      <c r="R3079" s="211">
        <v>0.41352164799157787</v>
      </c>
      <c r="S3079" s="211">
        <v>0.35600476109173412</v>
      </c>
      <c r="T3079" s="211">
        <v>0.56514134173194419</v>
      </c>
      <c r="U3079" s="211">
        <v>0.45751211610326553</v>
      </c>
      <c r="V3079" s="211">
        <v>0.11039185510795642</v>
      </c>
      <c r="W3079" s="211">
        <v>0.53838989001953119</v>
      </c>
      <c r="X3079" s="211">
        <v>0.34316102448505925</v>
      </c>
      <c r="Y3079" s="211">
        <v>0.67334007441694321</v>
      </c>
      <c r="Z3079" s="211">
        <v>0.14582914767989044</v>
      </c>
      <c r="AA3079" s="212">
        <v>0.1168008082243796</v>
      </c>
    </row>
    <row r="3080" spans="1:27" x14ac:dyDescent="0.35">
      <c r="A3080" s="210" t="s">
        <v>3756</v>
      </c>
      <c r="B3080" s="217">
        <v>114.78620765476788</v>
      </c>
      <c r="C3080" s="211">
        <v>6.4668738847756688E-2</v>
      </c>
      <c r="D3080" s="211">
        <v>0.12073824778042253</v>
      </c>
      <c r="E3080" s="211">
        <v>7.57257809950036E-2</v>
      </c>
      <c r="F3080" s="211">
        <v>0.11524249631461743</v>
      </c>
      <c r="G3080" s="211">
        <v>0.12348513553040363</v>
      </c>
      <c r="H3080" s="211">
        <v>0.11678993404140373</v>
      </c>
      <c r="I3080" s="211">
        <v>0.47293076732221295</v>
      </c>
      <c r="J3080" s="211">
        <v>0.44066898227672352</v>
      </c>
      <c r="K3080" s="211">
        <v>0.62755311901173583</v>
      </c>
      <c r="L3080" s="211">
        <v>0.27964697155827811</v>
      </c>
      <c r="M3080" s="211">
        <v>8.4978604803832999E-2</v>
      </c>
      <c r="N3080" s="211">
        <v>0.40424591979120639</v>
      </c>
      <c r="O3080" s="211">
        <v>0.72268857938543285</v>
      </c>
      <c r="P3080" s="211">
        <v>7.3037747150641791E-2</v>
      </c>
      <c r="Q3080" s="211">
        <v>8.9546942995598844E-2</v>
      </c>
      <c r="R3080" s="211">
        <v>0.44957164070239497</v>
      </c>
      <c r="S3080" s="211">
        <v>0.36449523129272565</v>
      </c>
      <c r="T3080" s="211">
        <v>0.47581475673842477</v>
      </c>
      <c r="U3080" s="211">
        <v>0.39183005685896194</v>
      </c>
      <c r="V3080" s="211">
        <v>5.3666943974561544E-2</v>
      </c>
      <c r="W3080" s="211">
        <v>0.53104148333646939</v>
      </c>
      <c r="X3080" s="211">
        <v>0.36736470330476062</v>
      </c>
      <c r="Y3080" s="211">
        <v>0.65333061633182332</v>
      </c>
      <c r="Z3080" s="211">
        <v>0.14726032264536509</v>
      </c>
      <c r="AA3080" s="212">
        <v>0.11914360416189174</v>
      </c>
    </row>
    <row r="3081" spans="1:27" x14ac:dyDescent="0.35">
      <c r="A3081" s="210" t="s">
        <v>3757</v>
      </c>
      <c r="B3081" s="217">
        <v>110.7672622531087</v>
      </c>
      <c r="C3081" s="211">
        <v>7.0832834251508894E-2</v>
      </c>
      <c r="D3081" s="211">
        <v>0.1270258486900524</v>
      </c>
      <c r="E3081" s="211">
        <v>7.9462487659872807E-2</v>
      </c>
      <c r="F3081" s="211">
        <v>0.1087922175613187</v>
      </c>
      <c r="G3081" s="211">
        <v>0.12386159252947306</v>
      </c>
      <c r="H3081" s="211">
        <v>0.12542786295297692</v>
      </c>
      <c r="I3081" s="211">
        <v>0.42851292999960577</v>
      </c>
      <c r="J3081" s="211">
        <v>0.44509339526589153</v>
      </c>
      <c r="K3081" s="211">
        <v>0.60217289202600632</v>
      </c>
      <c r="L3081" s="211">
        <v>0.272791034994952</v>
      </c>
      <c r="M3081" s="211">
        <v>8.3604753613905347E-2</v>
      </c>
      <c r="N3081" s="211">
        <v>0.37774079515742082</v>
      </c>
      <c r="O3081" s="211">
        <v>0.71965412086490554</v>
      </c>
      <c r="P3081" s="211">
        <v>6.7340098742890278E-2</v>
      </c>
      <c r="Q3081" s="211">
        <v>4.6278769822780431E-2</v>
      </c>
      <c r="R3081" s="211">
        <v>0.4362415987401862</v>
      </c>
      <c r="S3081" s="211">
        <v>0.29343468456788346</v>
      </c>
      <c r="T3081" s="211">
        <v>0.62986151903440635</v>
      </c>
      <c r="U3081" s="211">
        <v>0.33436403041070706</v>
      </c>
      <c r="V3081" s="211">
        <v>7.8009108542098152E-2</v>
      </c>
      <c r="W3081" s="211">
        <v>0.59435956506346876</v>
      </c>
      <c r="X3081" s="211">
        <v>0.37472044490568784</v>
      </c>
      <c r="Y3081" s="211">
        <v>0.54663784901344681</v>
      </c>
      <c r="Z3081" s="211">
        <v>0.14055954581176416</v>
      </c>
      <c r="AA3081" s="212">
        <v>0.12042741664958177</v>
      </c>
    </row>
    <row r="3082" spans="1:27" x14ac:dyDescent="0.35">
      <c r="A3082" s="210" t="s">
        <v>3758</v>
      </c>
      <c r="B3082" s="217">
        <v>130.45274632833585</v>
      </c>
      <c r="C3082" s="211">
        <v>5.4832509683732156E-2</v>
      </c>
      <c r="D3082" s="211">
        <v>0.12111635683413124</v>
      </c>
      <c r="E3082" s="211">
        <v>8.4858056796327602E-2</v>
      </c>
      <c r="F3082" s="211">
        <v>7.696838494323377E-2</v>
      </c>
      <c r="G3082" s="211">
        <v>0.12041363923710778</v>
      </c>
      <c r="H3082" s="211">
        <v>0.11906308592039833</v>
      </c>
      <c r="I3082" s="211">
        <v>0.52024837957278847</v>
      </c>
      <c r="J3082" s="211">
        <v>0.41103542955925221</v>
      </c>
      <c r="K3082" s="211">
        <v>0.64166148928043754</v>
      </c>
      <c r="L3082" s="211">
        <v>0.27097648269992158</v>
      </c>
      <c r="M3082" s="211">
        <v>9.6015183799941006E-2</v>
      </c>
      <c r="N3082" s="211">
        <v>0.48663509267889171</v>
      </c>
      <c r="O3082" s="211">
        <v>0.61621267590243278</v>
      </c>
      <c r="P3082" s="211">
        <v>6.6521872367935164E-2</v>
      </c>
      <c r="Q3082" s="211">
        <v>8.0972887899703874E-2</v>
      </c>
      <c r="R3082" s="211">
        <v>0.41500978606169026</v>
      </c>
      <c r="S3082" s="211">
        <v>0.27185355514150567</v>
      </c>
      <c r="T3082" s="211">
        <v>0.55363351049127441</v>
      </c>
      <c r="U3082" s="211">
        <v>0.37867430189400397</v>
      </c>
      <c r="V3082" s="211">
        <v>0.10802189495688917</v>
      </c>
      <c r="W3082" s="211">
        <v>0.53219030484014951</v>
      </c>
      <c r="X3082" s="211">
        <v>0.40424036262490592</v>
      </c>
      <c r="Y3082" s="211">
        <v>0.53517015108591071</v>
      </c>
      <c r="Z3082" s="211">
        <v>0.1457886741892036</v>
      </c>
      <c r="AA3082" s="212">
        <v>0.11893058506490962</v>
      </c>
    </row>
    <row r="3083" spans="1:27" x14ac:dyDescent="0.35">
      <c r="A3083" s="210" t="s">
        <v>3759</v>
      </c>
      <c r="B3083" s="217">
        <v>118.99524614526882</v>
      </c>
      <c r="C3083" s="211">
        <v>7.4728316248691307E-2</v>
      </c>
      <c r="D3083" s="211">
        <v>0.11689523434076345</v>
      </c>
      <c r="E3083" s="211">
        <v>6.6890530547047827E-2</v>
      </c>
      <c r="F3083" s="211">
        <v>8.7852944823622964E-2</v>
      </c>
      <c r="G3083" s="211">
        <v>0.12314383338823759</v>
      </c>
      <c r="H3083" s="211">
        <v>0.1184572998125705</v>
      </c>
      <c r="I3083" s="211">
        <v>0.4371254949165892</v>
      </c>
      <c r="J3083" s="211">
        <v>0.43469373868703609</v>
      </c>
      <c r="K3083" s="211">
        <v>0.5928044050527308</v>
      </c>
      <c r="L3083" s="211">
        <v>0.26834892204850508</v>
      </c>
      <c r="M3083" s="211">
        <v>0.11272285237317381</v>
      </c>
      <c r="N3083" s="211">
        <v>0.48413678995614701</v>
      </c>
      <c r="O3083" s="211">
        <v>0.66677297886957276</v>
      </c>
      <c r="P3083" s="211">
        <v>6.5315800356380321E-2</v>
      </c>
      <c r="Q3083" s="211">
        <v>0.12266967382331778</v>
      </c>
      <c r="R3083" s="211">
        <v>0.45440671931164134</v>
      </c>
      <c r="S3083" s="211">
        <v>0.33309719291206447</v>
      </c>
      <c r="T3083" s="211">
        <v>0.63734618057347048</v>
      </c>
      <c r="U3083" s="211">
        <v>0.43568396898217304</v>
      </c>
      <c r="V3083" s="211">
        <v>6.4570587127412926E-2</v>
      </c>
      <c r="W3083" s="211">
        <v>0.52867001640315714</v>
      </c>
      <c r="X3083" s="211">
        <v>0.40926811057905821</v>
      </c>
      <c r="Y3083" s="211">
        <v>0.62452367044219637</v>
      </c>
      <c r="Z3083" s="211">
        <v>0.14880824992679376</v>
      </c>
      <c r="AA3083" s="212">
        <v>0.12311647807134193</v>
      </c>
    </row>
    <row r="3084" spans="1:27" x14ac:dyDescent="0.35">
      <c r="A3084" s="210" t="s">
        <v>3760</v>
      </c>
      <c r="B3084" s="217">
        <v>227.78013198497572</v>
      </c>
      <c r="C3084" s="211">
        <v>5.281550637739351E-2</v>
      </c>
      <c r="D3084" s="211">
        <v>0.12520660306122938</v>
      </c>
      <c r="E3084" s="211">
        <v>8.401657900556965E-2</v>
      </c>
      <c r="F3084" s="211">
        <v>7.1346999353817511E-2</v>
      </c>
      <c r="G3084" s="211">
        <v>0.11575854775716542</v>
      </c>
      <c r="H3084" s="211">
        <v>0.10226962304258747</v>
      </c>
      <c r="I3084" s="211">
        <v>0.49584795746076998</v>
      </c>
      <c r="J3084" s="211">
        <v>0.48203368610630914</v>
      </c>
      <c r="K3084" s="211">
        <v>0.62084934444997186</v>
      </c>
      <c r="L3084" s="211">
        <v>0.2823735827251892</v>
      </c>
      <c r="M3084" s="211">
        <v>0.10100131919493743</v>
      </c>
      <c r="N3084" s="211">
        <v>0.44352429575978969</v>
      </c>
      <c r="O3084" s="211">
        <v>0.74632633365361711</v>
      </c>
      <c r="P3084" s="211">
        <v>7.3322778895765509E-2</v>
      </c>
      <c r="Q3084" s="211">
        <v>5.4386056367345822E-2</v>
      </c>
      <c r="R3084" s="211">
        <v>0.42671340515145351</v>
      </c>
      <c r="S3084" s="211">
        <v>0.33500266986126243</v>
      </c>
      <c r="T3084" s="211">
        <v>0.46611757255082897</v>
      </c>
      <c r="U3084" s="211">
        <v>0.499967045020075</v>
      </c>
      <c r="V3084" s="211">
        <v>0.16199838601258984</v>
      </c>
      <c r="W3084" s="211">
        <v>0.56201065740886991</v>
      </c>
      <c r="X3084" s="211">
        <v>0.24130539703251325</v>
      </c>
      <c r="Y3084" s="211">
        <v>0.75395535195352681</v>
      </c>
      <c r="Z3084" s="211">
        <v>0.14547207348860983</v>
      </c>
      <c r="AA3084" s="212">
        <v>0.11199759405127974</v>
      </c>
    </row>
    <row r="3085" spans="1:27" x14ac:dyDescent="0.35">
      <c r="A3085" s="210" t="s">
        <v>3761</v>
      </c>
      <c r="B3085" s="217">
        <v>154.77525070391269</v>
      </c>
      <c r="C3085" s="211">
        <v>8.3784305907783435E-2</v>
      </c>
      <c r="D3085" s="211">
        <v>0.1235214032074686</v>
      </c>
      <c r="E3085" s="211">
        <v>7.5152978839573017E-2</v>
      </c>
      <c r="F3085" s="211">
        <v>9.9521368493539597E-2</v>
      </c>
      <c r="G3085" s="211">
        <v>0.12267004502848827</v>
      </c>
      <c r="H3085" s="211">
        <v>0.10726878454118065</v>
      </c>
      <c r="I3085" s="211">
        <v>0.46587164010706805</v>
      </c>
      <c r="J3085" s="211">
        <v>0.43800805833095269</v>
      </c>
      <c r="K3085" s="211">
        <v>0.60946837198644155</v>
      </c>
      <c r="L3085" s="211">
        <v>0.26682090509110878</v>
      </c>
      <c r="M3085" s="211">
        <v>8.0709813633874875E-2</v>
      </c>
      <c r="N3085" s="211">
        <v>0.38678797020678501</v>
      </c>
      <c r="O3085" s="211">
        <v>0.71120474058991023</v>
      </c>
      <c r="P3085" s="211">
        <v>7.323902268653712E-2</v>
      </c>
      <c r="Q3085" s="211">
        <v>5.3591662186302735E-2</v>
      </c>
      <c r="R3085" s="211">
        <v>0.48066442434614381</v>
      </c>
      <c r="S3085" s="211">
        <v>0.37513238535342236</v>
      </c>
      <c r="T3085" s="211">
        <v>0.55458001741229268</v>
      </c>
      <c r="U3085" s="211">
        <v>0.41305348923641427</v>
      </c>
      <c r="V3085" s="211">
        <v>0.16828510289113124</v>
      </c>
      <c r="W3085" s="211">
        <v>0.53971761835226728</v>
      </c>
      <c r="X3085" s="211">
        <v>0.3692960070301653</v>
      </c>
      <c r="Y3085" s="211">
        <v>0.61550782045982477</v>
      </c>
      <c r="Z3085" s="211">
        <v>0.14064421783889791</v>
      </c>
      <c r="AA3085" s="212">
        <v>0.12121386198570733</v>
      </c>
    </row>
    <row r="3086" spans="1:27" x14ac:dyDescent="0.35">
      <c r="A3086" s="210" t="s">
        <v>3762</v>
      </c>
      <c r="B3086" s="217">
        <v>133.7648383002259</v>
      </c>
      <c r="C3086" s="211">
        <v>6.1541361117708034E-2</v>
      </c>
      <c r="D3086" s="211">
        <v>0.12651012600748851</v>
      </c>
      <c r="E3086" s="211">
        <v>7.6890612861867158E-2</v>
      </c>
      <c r="F3086" s="211">
        <v>0.10322905242871848</v>
      </c>
      <c r="G3086" s="211">
        <v>0.12122162787783279</v>
      </c>
      <c r="H3086" s="211">
        <v>0.10935198281689121</v>
      </c>
      <c r="I3086" s="211">
        <v>0.49767260279207026</v>
      </c>
      <c r="J3086" s="211">
        <v>0.44315124687831936</v>
      </c>
      <c r="K3086" s="211">
        <v>0.56922054330427152</v>
      </c>
      <c r="L3086" s="211">
        <v>0.27505972827098257</v>
      </c>
      <c r="M3086" s="211">
        <v>8.6695551490559422E-2</v>
      </c>
      <c r="N3086" s="211">
        <v>0.47479362363475119</v>
      </c>
      <c r="O3086" s="211">
        <v>0.72104706997932799</v>
      </c>
      <c r="P3086" s="211">
        <v>6.9631419311961928E-2</v>
      </c>
      <c r="Q3086" s="211">
        <v>0.1311382070257659</v>
      </c>
      <c r="R3086" s="211">
        <v>0.42966551433912248</v>
      </c>
      <c r="S3086" s="211">
        <v>0.27679147272585902</v>
      </c>
      <c r="T3086" s="211">
        <v>0.52997250506100346</v>
      </c>
      <c r="U3086" s="211">
        <v>0.37413653965570248</v>
      </c>
      <c r="V3086" s="211">
        <v>0.10271561187589839</v>
      </c>
      <c r="W3086" s="211">
        <v>0.56337835698613858</v>
      </c>
      <c r="X3086" s="211">
        <v>0.32013231284466281</v>
      </c>
      <c r="Y3086" s="211">
        <v>0.61971649452661337</v>
      </c>
      <c r="Z3086" s="211">
        <v>0.14797768510076606</v>
      </c>
      <c r="AA3086" s="212">
        <v>0.11822179228854046</v>
      </c>
    </row>
    <row r="3087" spans="1:27" x14ac:dyDescent="0.35">
      <c r="A3087" s="210" t="s">
        <v>3763</v>
      </c>
      <c r="B3087" s="217">
        <v>148.57271713528877</v>
      </c>
      <c r="C3087" s="211">
        <v>5.4710086384359015E-2</v>
      </c>
      <c r="D3087" s="211">
        <v>0.12915135006919637</v>
      </c>
      <c r="E3087" s="211">
        <v>7.9241320362975556E-2</v>
      </c>
      <c r="F3087" s="211">
        <v>8.5269639759629853E-2</v>
      </c>
      <c r="G3087" s="211">
        <v>0.12053319992251876</v>
      </c>
      <c r="H3087" s="211">
        <v>0.11938869226076165</v>
      </c>
      <c r="I3087" s="211">
        <v>0.47947893471803538</v>
      </c>
      <c r="J3087" s="211">
        <v>0.41451484856823573</v>
      </c>
      <c r="K3087" s="211">
        <v>0.60902523321550317</v>
      </c>
      <c r="L3087" s="211">
        <v>0.26593998888160575</v>
      </c>
      <c r="M3087" s="211">
        <v>9.6796445909209411E-2</v>
      </c>
      <c r="N3087" s="211">
        <v>0.38992864439097835</v>
      </c>
      <c r="O3087" s="211">
        <v>0.75133173470266146</v>
      </c>
      <c r="P3087" s="211">
        <v>7.3806592939099955E-2</v>
      </c>
      <c r="Q3087" s="211">
        <v>6.3190339960562725E-2</v>
      </c>
      <c r="R3087" s="211">
        <v>0.39586194373305711</v>
      </c>
      <c r="S3087" s="211">
        <v>0.37645728304845461</v>
      </c>
      <c r="T3087" s="211">
        <v>0.53395681511594051</v>
      </c>
      <c r="U3087" s="211">
        <v>0.31432114885084239</v>
      </c>
      <c r="V3087" s="211">
        <v>0.14053237953491998</v>
      </c>
      <c r="W3087" s="211">
        <v>0.54446770827370006</v>
      </c>
      <c r="X3087" s="211">
        <v>0.28198823500654874</v>
      </c>
      <c r="Y3087" s="211">
        <v>0.67132374138322415</v>
      </c>
      <c r="Z3087" s="211">
        <v>0.14695864529045027</v>
      </c>
      <c r="AA3087" s="212">
        <v>0.11920462273137897</v>
      </c>
    </row>
    <row r="3088" spans="1:27" x14ac:dyDescent="0.35">
      <c r="A3088" s="210" t="s">
        <v>3764</v>
      </c>
      <c r="B3088" s="217">
        <v>115.56088017250792</v>
      </c>
      <c r="C3088" s="211">
        <v>5.0072668872286667E-2</v>
      </c>
      <c r="D3088" s="211">
        <v>0.12135291621183655</v>
      </c>
      <c r="E3088" s="211">
        <v>7.445179171279119E-2</v>
      </c>
      <c r="F3088" s="211">
        <v>0.10135221017923216</v>
      </c>
      <c r="G3088" s="211">
        <v>0.1233859921183921</v>
      </c>
      <c r="H3088" s="211">
        <v>0.10974258672399032</v>
      </c>
      <c r="I3088" s="211">
        <v>0.45623265862164408</v>
      </c>
      <c r="J3088" s="211">
        <v>0.45117179249022799</v>
      </c>
      <c r="K3088" s="211">
        <v>0.56491919441808336</v>
      </c>
      <c r="L3088" s="211">
        <v>0.27314553938460562</v>
      </c>
      <c r="M3088" s="211">
        <v>8.9237359357815876E-2</v>
      </c>
      <c r="N3088" s="211">
        <v>0.39668073717524555</v>
      </c>
      <c r="O3088" s="211">
        <v>0.62941584860462629</v>
      </c>
      <c r="P3088" s="211">
        <v>6.8604952269959024E-2</v>
      </c>
      <c r="Q3088" s="211">
        <v>6.5335776797268708E-2</v>
      </c>
      <c r="R3088" s="211">
        <v>0.39393344301323735</v>
      </c>
      <c r="S3088" s="211">
        <v>0.29732276212962755</v>
      </c>
      <c r="T3088" s="211">
        <v>0.48627581316845214</v>
      </c>
      <c r="U3088" s="211">
        <v>0.41304349108420191</v>
      </c>
      <c r="V3088" s="211">
        <v>9.4084283719312545E-2</v>
      </c>
      <c r="W3088" s="211">
        <v>0.54319952741260935</v>
      </c>
      <c r="X3088" s="211">
        <v>0.34689357680019683</v>
      </c>
      <c r="Y3088" s="211">
        <v>0.67014230328538527</v>
      </c>
      <c r="Z3088" s="211">
        <v>0.14922565185368222</v>
      </c>
      <c r="AA3088" s="212">
        <v>0.123794750775679</v>
      </c>
    </row>
    <row r="3089" spans="1:27" x14ac:dyDescent="0.35">
      <c r="A3089" s="210" t="s">
        <v>3765</v>
      </c>
      <c r="B3089" s="217">
        <v>136.25938215517448</v>
      </c>
      <c r="C3089" s="211">
        <v>6.489702387729479E-2</v>
      </c>
      <c r="D3089" s="211">
        <v>0.11553370587381295</v>
      </c>
      <c r="E3089" s="211">
        <v>7.6301601468933541E-2</v>
      </c>
      <c r="F3089" s="211">
        <v>9.063362509216058E-2</v>
      </c>
      <c r="G3089" s="211">
        <v>0.1231759432575915</v>
      </c>
      <c r="H3089" s="211">
        <v>0.11664447638926249</v>
      </c>
      <c r="I3089" s="211">
        <v>0.51694313474543008</v>
      </c>
      <c r="J3089" s="211">
        <v>0.47251251732942395</v>
      </c>
      <c r="K3089" s="211">
        <v>0.60158254985064175</v>
      </c>
      <c r="L3089" s="211">
        <v>0.27312862865192078</v>
      </c>
      <c r="M3089" s="211">
        <v>8.9565080355378551E-2</v>
      </c>
      <c r="N3089" s="211">
        <v>0.38617151754121953</v>
      </c>
      <c r="O3089" s="211">
        <v>0.68533549783340042</v>
      </c>
      <c r="P3089" s="211">
        <v>6.7455139628212618E-2</v>
      </c>
      <c r="Q3089" s="211">
        <v>0.11726776246466936</v>
      </c>
      <c r="R3089" s="211">
        <v>0.41140849802446733</v>
      </c>
      <c r="S3089" s="211">
        <v>0.29094461986510489</v>
      </c>
      <c r="T3089" s="211">
        <v>0.59791405827951838</v>
      </c>
      <c r="U3089" s="211">
        <v>0.51614053734580345</v>
      </c>
      <c r="V3089" s="211">
        <v>8.8249073319014618E-2</v>
      </c>
      <c r="W3089" s="211">
        <v>0.5576686133563149</v>
      </c>
      <c r="X3089" s="211">
        <v>0.30058261669483466</v>
      </c>
      <c r="Y3089" s="211">
        <v>0.60908267706377395</v>
      </c>
      <c r="Z3089" s="211">
        <v>0.14959502004073791</v>
      </c>
      <c r="AA3089" s="212">
        <v>0.11683801849308662</v>
      </c>
    </row>
    <row r="3090" spans="1:27" x14ac:dyDescent="0.35">
      <c r="A3090" s="210" t="s">
        <v>3766</v>
      </c>
      <c r="B3090" s="217">
        <v>146.23121172721935</v>
      </c>
      <c r="C3090" s="211">
        <v>4.8947408959953961E-2</v>
      </c>
      <c r="D3090" s="211">
        <v>0.12484245205725658</v>
      </c>
      <c r="E3090" s="211">
        <v>8.2552699989670006E-2</v>
      </c>
      <c r="F3090" s="211">
        <v>0.10285366184279782</v>
      </c>
      <c r="G3090" s="211">
        <v>0.1238436950250235</v>
      </c>
      <c r="H3090" s="211">
        <v>0.111589290467821</v>
      </c>
      <c r="I3090" s="211">
        <v>0.49768147976604249</v>
      </c>
      <c r="J3090" s="211">
        <v>0.46866954860572685</v>
      </c>
      <c r="K3090" s="211">
        <v>0.59173336446546865</v>
      </c>
      <c r="L3090" s="211">
        <v>0.27432610645261246</v>
      </c>
      <c r="M3090" s="211">
        <v>0.10046707901623175</v>
      </c>
      <c r="N3090" s="211">
        <v>0.37349195195398543</v>
      </c>
      <c r="O3090" s="211">
        <v>0.7559291060381792</v>
      </c>
      <c r="P3090" s="211">
        <v>7.1056307163849669E-2</v>
      </c>
      <c r="Q3090" s="211">
        <v>0.10194456459331631</v>
      </c>
      <c r="R3090" s="211">
        <v>0.45651000055699748</v>
      </c>
      <c r="S3090" s="211">
        <v>0.38827519535112365</v>
      </c>
      <c r="T3090" s="211">
        <v>0.56434015501235368</v>
      </c>
      <c r="U3090" s="211">
        <v>0.43086781011663666</v>
      </c>
      <c r="V3090" s="211">
        <v>6.6151752126759222E-2</v>
      </c>
      <c r="W3090" s="211">
        <v>0.52388209947913311</v>
      </c>
      <c r="X3090" s="211">
        <v>0.37502701762340418</v>
      </c>
      <c r="Y3090" s="211">
        <v>0.74233442196543264</v>
      </c>
      <c r="Z3090" s="211">
        <v>0.14961458110196668</v>
      </c>
      <c r="AA3090" s="212">
        <v>0.11249198903138721</v>
      </c>
    </row>
    <row r="3091" spans="1:27" x14ac:dyDescent="0.35">
      <c r="A3091" s="210" t="s">
        <v>3767</v>
      </c>
      <c r="B3091" s="217">
        <v>144.42564192941222</v>
      </c>
      <c r="C3091" s="211">
        <v>6.700299209114588E-2</v>
      </c>
      <c r="D3091" s="211">
        <v>0.12115187237270073</v>
      </c>
      <c r="E3091" s="211">
        <v>7.3949545878735687E-2</v>
      </c>
      <c r="F3091" s="211">
        <v>8.2215492494939701E-2</v>
      </c>
      <c r="G3091" s="211">
        <v>0.11772743038264932</v>
      </c>
      <c r="H3091" s="211">
        <v>0.12375360125888528</v>
      </c>
      <c r="I3091" s="211">
        <v>0.48920163500561931</v>
      </c>
      <c r="J3091" s="211">
        <v>0.45848549787453174</v>
      </c>
      <c r="K3091" s="211">
        <v>0.63708975802038492</v>
      </c>
      <c r="L3091" s="211">
        <v>0.27631807785127854</v>
      </c>
      <c r="M3091" s="211">
        <v>0.10969381777818994</v>
      </c>
      <c r="N3091" s="211">
        <v>0.47039618413262785</v>
      </c>
      <c r="O3091" s="211">
        <v>0.70493818130152863</v>
      </c>
      <c r="P3091" s="211">
        <v>6.7615099525932587E-2</v>
      </c>
      <c r="Q3091" s="211">
        <v>9.0289080811638014E-2</v>
      </c>
      <c r="R3091" s="211">
        <v>0.41219080372091566</v>
      </c>
      <c r="S3091" s="211">
        <v>0.34062898756389659</v>
      </c>
      <c r="T3091" s="211">
        <v>0.52518323272846446</v>
      </c>
      <c r="U3091" s="211">
        <v>0.50056999361340015</v>
      </c>
      <c r="V3091" s="211">
        <v>8.8096422827764476E-2</v>
      </c>
      <c r="W3091" s="211">
        <v>0.58389702225845497</v>
      </c>
      <c r="X3091" s="211">
        <v>0.24255789520583218</v>
      </c>
      <c r="Y3091" s="211">
        <v>0.64759739883733247</v>
      </c>
      <c r="Z3091" s="211">
        <v>0.14792956162386087</v>
      </c>
      <c r="AA3091" s="212">
        <v>0.12047205164479913</v>
      </c>
    </row>
    <row r="3092" spans="1:27" x14ac:dyDescent="0.35">
      <c r="A3092" s="210" t="s">
        <v>3768</v>
      </c>
      <c r="B3092" s="217">
        <v>147.0193558470736</v>
      </c>
      <c r="C3092" s="211">
        <v>6.4343950558492097E-2</v>
      </c>
      <c r="D3092" s="211">
        <v>0.12966065067852034</v>
      </c>
      <c r="E3092" s="211">
        <v>7.836852348512556E-2</v>
      </c>
      <c r="F3092" s="211">
        <v>9.3670844464653402E-2</v>
      </c>
      <c r="G3092" s="211">
        <v>0.12286356799093973</v>
      </c>
      <c r="H3092" s="211">
        <v>0.102959176834981</v>
      </c>
      <c r="I3092" s="211">
        <v>0.48884745856344797</v>
      </c>
      <c r="J3092" s="211">
        <v>0.46282132115696845</v>
      </c>
      <c r="K3092" s="211">
        <v>0.64086910327744051</v>
      </c>
      <c r="L3092" s="211">
        <v>0.27596176890832197</v>
      </c>
      <c r="M3092" s="211">
        <v>9.9484910929090953E-2</v>
      </c>
      <c r="N3092" s="211">
        <v>0.37741387806444604</v>
      </c>
      <c r="O3092" s="211">
        <v>0.7595186209518181</v>
      </c>
      <c r="P3092" s="211">
        <v>7.0510402502533792E-2</v>
      </c>
      <c r="Q3092" s="211">
        <v>9.4995148290119541E-2</v>
      </c>
      <c r="R3092" s="211">
        <v>0.44336881063994704</v>
      </c>
      <c r="S3092" s="211">
        <v>0.32174566604407778</v>
      </c>
      <c r="T3092" s="211">
        <v>0.51958490370207489</v>
      </c>
      <c r="U3092" s="211">
        <v>0.46497842844510007</v>
      </c>
      <c r="V3092" s="211">
        <v>0.11159321860074188</v>
      </c>
      <c r="W3092" s="211">
        <v>0.53209052482318397</v>
      </c>
      <c r="X3092" s="211">
        <v>0.29728739503672313</v>
      </c>
      <c r="Y3092" s="211">
        <v>0.62124378832068861</v>
      </c>
      <c r="Z3092" s="211">
        <v>0.1466424017850676</v>
      </c>
      <c r="AA3092" s="212">
        <v>0.1227881089495125</v>
      </c>
    </row>
    <row r="3093" spans="1:27" x14ac:dyDescent="0.35">
      <c r="A3093" s="210" t="s">
        <v>3769</v>
      </c>
      <c r="B3093" s="217">
        <v>147.9000150864567</v>
      </c>
      <c r="C3093" s="211">
        <v>7.4226839952030291E-2</v>
      </c>
      <c r="D3093" s="211">
        <v>0.11514345930089019</v>
      </c>
      <c r="E3093" s="211">
        <v>6.910412047449066E-2</v>
      </c>
      <c r="F3093" s="211">
        <v>0.11563362381225135</v>
      </c>
      <c r="G3093" s="211">
        <v>0.11652612319976749</v>
      </c>
      <c r="H3093" s="211">
        <v>0.12398436589558927</v>
      </c>
      <c r="I3093" s="211">
        <v>0.48928676806809329</v>
      </c>
      <c r="J3093" s="211">
        <v>0.4769224071839625</v>
      </c>
      <c r="K3093" s="211">
        <v>0.52277496139201773</v>
      </c>
      <c r="L3093" s="211">
        <v>0.27906725936340548</v>
      </c>
      <c r="M3093" s="211">
        <v>0.10854410230470907</v>
      </c>
      <c r="N3093" s="211">
        <v>0.46809953039355862</v>
      </c>
      <c r="O3093" s="211">
        <v>0.75788655370704727</v>
      </c>
      <c r="P3093" s="211">
        <v>6.4417867669291584E-2</v>
      </c>
      <c r="Q3093" s="211">
        <v>0.11082916265330044</v>
      </c>
      <c r="R3093" s="211">
        <v>0.43129587327620883</v>
      </c>
      <c r="S3093" s="211">
        <v>0.29738755852030313</v>
      </c>
      <c r="T3093" s="211">
        <v>0.58244183698219121</v>
      </c>
      <c r="U3093" s="211">
        <v>0.52763361880653281</v>
      </c>
      <c r="V3093" s="211">
        <v>0.1229039740676859</v>
      </c>
      <c r="W3093" s="211">
        <v>0.52859778518029188</v>
      </c>
      <c r="X3093" s="211">
        <v>0.32552816865007062</v>
      </c>
      <c r="Y3093" s="211">
        <v>0.61548803692683052</v>
      </c>
      <c r="Z3093" s="211">
        <v>0.14844273523818835</v>
      </c>
      <c r="AA3093" s="212">
        <v>0.1206254515075679</v>
      </c>
    </row>
    <row r="3094" spans="1:27" x14ac:dyDescent="0.35">
      <c r="A3094" s="210" t="s">
        <v>3770</v>
      </c>
      <c r="B3094" s="217">
        <v>150.1657644713766</v>
      </c>
      <c r="C3094" s="211">
        <v>5.075530449092569E-2</v>
      </c>
      <c r="D3094" s="211">
        <v>0.1274745416981089</v>
      </c>
      <c r="E3094" s="211">
        <v>6.8614070716108214E-2</v>
      </c>
      <c r="F3094" s="211">
        <v>0.10109775165580703</v>
      </c>
      <c r="G3094" s="211">
        <v>0.1205363512732299</v>
      </c>
      <c r="H3094" s="211">
        <v>0.12830151608860088</v>
      </c>
      <c r="I3094" s="211">
        <v>0.52958026941827119</v>
      </c>
      <c r="J3094" s="211">
        <v>0.45762626672312706</v>
      </c>
      <c r="K3094" s="211">
        <v>0.63258549075131931</v>
      </c>
      <c r="L3094" s="211">
        <v>0.27060067477345534</v>
      </c>
      <c r="M3094" s="211">
        <v>0.11008780870755355</v>
      </c>
      <c r="N3094" s="211">
        <v>0.47586906682168129</v>
      </c>
      <c r="O3094" s="211">
        <v>0.67958134176272333</v>
      </c>
      <c r="P3094" s="211">
        <v>6.768238098815775E-2</v>
      </c>
      <c r="Q3094" s="211">
        <v>9.0094668159069288E-2</v>
      </c>
      <c r="R3094" s="211">
        <v>0.42725470711114955</v>
      </c>
      <c r="S3094" s="211">
        <v>0.29701224667860332</v>
      </c>
      <c r="T3094" s="211">
        <v>0.58582733212795612</v>
      </c>
      <c r="U3094" s="211">
        <v>0.38688966069373587</v>
      </c>
      <c r="V3094" s="211">
        <v>9.162166938641754E-2</v>
      </c>
      <c r="W3094" s="211">
        <v>0.46490825583626627</v>
      </c>
      <c r="X3094" s="211">
        <v>0.34837830613886572</v>
      </c>
      <c r="Y3094" s="211">
        <v>0.76262616265068017</v>
      </c>
      <c r="Z3094" s="211">
        <v>0.1487321573655693</v>
      </c>
      <c r="AA3094" s="212">
        <v>0.11473818949334752</v>
      </c>
    </row>
    <row r="3095" spans="1:27" x14ac:dyDescent="0.35">
      <c r="A3095" s="210" t="s">
        <v>3771</v>
      </c>
      <c r="B3095" s="217">
        <v>110.72165422233566</v>
      </c>
      <c r="C3095" s="211">
        <v>8.0247565735646939E-2</v>
      </c>
      <c r="D3095" s="211">
        <v>0.12657532495202706</v>
      </c>
      <c r="E3095" s="211">
        <v>8.3402731475739969E-2</v>
      </c>
      <c r="F3095" s="211">
        <v>7.8318336496738195E-2</v>
      </c>
      <c r="G3095" s="211">
        <v>0.11941283972735632</v>
      </c>
      <c r="H3095" s="211">
        <v>0.1119147957654185</v>
      </c>
      <c r="I3095" s="211">
        <v>0.44684301235356499</v>
      </c>
      <c r="J3095" s="211">
        <v>0.47381875667882395</v>
      </c>
      <c r="K3095" s="211">
        <v>0.55805561656900105</v>
      </c>
      <c r="L3095" s="211">
        <v>0.27997985955105331</v>
      </c>
      <c r="M3095" s="211">
        <v>9.413443981359626E-2</v>
      </c>
      <c r="N3095" s="211">
        <v>0.45041520439356908</v>
      </c>
      <c r="O3095" s="211">
        <v>0.72386406132147008</v>
      </c>
      <c r="P3095" s="211">
        <v>6.8765930915371629E-2</v>
      </c>
      <c r="Q3095" s="211">
        <v>0.11906077574807336</v>
      </c>
      <c r="R3095" s="211">
        <v>0.437115363255413</v>
      </c>
      <c r="S3095" s="211">
        <v>0.29748878538725571</v>
      </c>
      <c r="T3095" s="211">
        <v>0.57053089097909648</v>
      </c>
      <c r="U3095" s="211">
        <v>0.34723853157758244</v>
      </c>
      <c r="V3095" s="211">
        <v>5.5754829814464141E-2</v>
      </c>
      <c r="W3095" s="211">
        <v>0.53589890803325502</v>
      </c>
      <c r="X3095" s="211">
        <v>0.29354089724458082</v>
      </c>
      <c r="Y3095" s="211">
        <v>0.53946413671418925</v>
      </c>
      <c r="Z3095" s="211">
        <v>0.14722776443223218</v>
      </c>
      <c r="AA3095" s="212">
        <v>0.12374384451019473</v>
      </c>
    </row>
    <row r="3096" spans="1:27" x14ac:dyDescent="0.35">
      <c r="A3096" s="210" t="s">
        <v>3772</v>
      </c>
      <c r="B3096" s="217">
        <v>122.65126894986709</v>
      </c>
      <c r="C3096" s="211">
        <v>7.2581734244978713E-2</v>
      </c>
      <c r="D3096" s="211">
        <v>0.12625609548064895</v>
      </c>
      <c r="E3096" s="211">
        <v>8.3422203112660728E-2</v>
      </c>
      <c r="F3096" s="211">
        <v>0.10348238306509977</v>
      </c>
      <c r="G3096" s="211">
        <v>0.12143838399796322</v>
      </c>
      <c r="H3096" s="211">
        <v>0.11812698226880666</v>
      </c>
      <c r="I3096" s="211">
        <v>0.42895560287230067</v>
      </c>
      <c r="J3096" s="211">
        <v>0.44907217026028051</v>
      </c>
      <c r="K3096" s="211">
        <v>0.53794476926836954</v>
      </c>
      <c r="L3096" s="211">
        <v>0.27707698212362059</v>
      </c>
      <c r="M3096" s="211">
        <v>9.2336515938405916E-2</v>
      </c>
      <c r="N3096" s="211">
        <v>0.43679523610365373</v>
      </c>
      <c r="O3096" s="211">
        <v>0.73579845738561966</v>
      </c>
      <c r="P3096" s="211">
        <v>6.4945641640897708E-2</v>
      </c>
      <c r="Q3096" s="211">
        <v>8.6178273840607333E-2</v>
      </c>
      <c r="R3096" s="211">
        <v>0.43077421317780928</v>
      </c>
      <c r="S3096" s="211">
        <v>0.29520052873322739</v>
      </c>
      <c r="T3096" s="211">
        <v>0.55380037940104343</v>
      </c>
      <c r="U3096" s="211">
        <v>0.40294587484120237</v>
      </c>
      <c r="V3096" s="211">
        <v>0.1070325014593452</v>
      </c>
      <c r="W3096" s="211">
        <v>0.51211160824366508</v>
      </c>
      <c r="X3096" s="211">
        <v>0.3236674979956693</v>
      </c>
      <c r="Y3096" s="211">
        <v>0.62447547526371217</v>
      </c>
      <c r="Z3096" s="211">
        <v>0.14932336902960044</v>
      </c>
      <c r="AA3096" s="212">
        <v>0.12611321928950242</v>
      </c>
    </row>
    <row r="3097" spans="1:27" x14ac:dyDescent="0.35">
      <c r="A3097" s="210" t="s">
        <v>3773</v>
      </c>
      <c r="B3097" s="217">
        <v>142.32200499285767</v>
      </c>
      <c r="C3097" s="211">
        <v>7.0930586838804044E-2</v>
      </c>
      <c r="D3097" s="211">
        <v>0.12499367282632406</v>
      </c>
      <c r="E3097" s="211">
        <v>7.9283218262908947E-2</v>
      </c>
      <c r="F3097" s="211">
        <v>0.10258427778217623</v>
      </c>
      <c r="G3097" s="211">
        <v>0.12297906575375317</v>
      </c>
      <c r="H3097" s="211">
        <v>0.11203131038053202</v>
      </c>
      <c r="I3097" s="211">
        <v>0.53007336841315433</v>
      </c>
      <c r="J3097" s="211">
        <v>0.46835738498852314</v>
      </c>
      <c r="K3097" s="211">
        <v>0.62423147039307458</v>
      </c>
      <c r="L3097" s="211">
        <v>0.27257805321392731</v>
      </c>
      <c r="M3097" s="211">
        <v>0.10684379326174737</v>
      </c>
      <c r="N3097" s="211">
        <v>0.53925721821855566</v>
      </c>
      <c r="O3097" s="211">
        <v>0.68271321183057432</v>
      </c>
      <c r="P3097" s="211">
        <v>7.2206229348181175E-2</v>
      </c>
      <c r="Q3097" s="211">
        <v>9.8984914480372957E-2</v>
      </c>
      <c r="R3097" s="211">
        <v>0.4684021709908765</v>
      </c>
      <c r="S3097" s="211">
        <v>0.35285881206801867</v>
      </c>
      <c r="T3097" s="211">
        <v>0.60652175003641218</v>
      </c>
      <c r="U3097" s="211">
        <v>0.49316272508549308</v>
      </c>
      <c r="V3097" s="211">
        <v>6.0414724527285413E-2</v>
      </c>
      <c r="W3097" s="211">
        <v>0.59312253422767114</v>
      </c>
      <c r="X3097" s="211">
        <v>0.28573795385676998</v>
      </c>
      <c r="Y3097" s="211">
        <v>0.64519255839871226</v>
      </c>
      <c r="Z3097" s="211">
        <v>0.1494924995312695</v>
      </c>
      <c r="AA3097" s="212">
        <v>0.12137775717886642</v>
      </c>
    </row>
    <row r="3098" spans="1:27" x14ac:dyDescent="0.35">
      <c r="A3098" s="210" t="s">
        <v>3774</v>
      </c>
      <c r="B3098" s="217">
        <v>117.35179987670287</v>
      </c>
      <c r="C3098" s="211">
        <v>5.0147345238521802E-2</v>
      </c>
      <c r="D3098" s="211">
        <v>0.12621730844134804</v>
      </c>
      <c r="E3098" s="211">
        <v>7.9904178836516557E-2</v>
      </c>
      <c r="F3098" s="211">
        <v>0.10137613970475273</v>
      </c>
      <c r="G3098" s="211">
        <v>0.12132871823658453</v>
      </c>
      <c r="H3098" s="211">
        <v>0.11000727292233693</v>
      </c>
      <c r="I3098" s="211">
        <v>0.50618622418589376</v>
      </c>
      <c r="J3098" s="211">
        <v>0.43264916110267143</v>
      </c>
      <c r="K3098" s="211">
        <v>0.55593909561263666</v>
      </c>
      <c r="L3098" s="211">
        <v>0.27568124919601555</v>
      </c>
      <c r="M3098" s="211">
        <v>0.10692333297177714</v>
      </c>
      <c r="N3098" s="211">
        <v>0.45824950924682029</v>
      </c>
      <c r="O3098" s="211">
        <v>0.60810131920896882</v>
      </c>
      <c r="P3098" s="211">
        <v>7.4268637335528548E-2</v>
      </c>
      <c r="Q3098" s="211">
        <v>6.4076451602864334E-2</v>
      </c>
      <c r="R3098" s="211">
        <v>0.43466756859027661</v>
      </c>
      <c r="S3098" s="211">
        <v>0.29467680230490523</v>
      </c>
      <c r="T3098" s="211">
        <v>0.46360823588446248</v>
      </c>
      <c r="U3098" s="211">
        <v>0.46036376483673769</v>
      </c>
      <c r="V3098" s="211">
        <v>6.2054391601424591E-2</v>
      </c>
      <c r="W3098" s="211">
        <v>0.48479277886622274</v>
      </c>
      <c r="X3098" s="211">
        <v>0.30980512709251451</v>
      </c>
      <c r="Y3098" s="211">
        <v>0.64650762823686381</v>
      </c>
      <c r="Z3098" s="211">
        <v>0.14916578158208937</v>
      </c>
      <c r="AA3098" s="212">
        <v>0.12554687463649689</v>
      </c>
    </row>
    <row r="3099" spans="1:27" x14ac:dyDescent="0.35">
      <c r="A3099" s="210" t="s">
        <v>3775</v>
      </c>
      <c r="B3099" s="217">
        <v>136.94390425740571</v>
      </c>
      <c r="C3099" s="211">
        <v>7.2356713880629961E-2</v>
      </c>
      <c r="D3099" s="211">
        <v>0.11480906941915993</v>
      </c>
      <c r="E3099" s="211">
        <v>7.3645893596634232E-2</v>
      </c>
      <c r="F3099" s="211">
        <v>9.3324770810936722E-2</v>
      </c>
      <c r="G3099" s="211">
        <v>0.12199201983999976</v>
      </c>
      <c r="H3099" s="211">
        <v>0.11298532268239564</v>
      </c>
      <c r="I3099" s="211">
        <v>0.45277656837401975</v>
      </c>
      <c r="J3099" s="211">
        <v>0.44953871616427243</v>
      </c>
      <c r="K3099" s="211">
        <v>0.62906457373701596</v>
      </c>
      <c r="L3099" s="211">
        <v>0.26881630511653209</v>
      </c>
      <c r="M3099" s="211">
        <v>8.1133770954020218E-2</v>
      </c>
      <c r="N3099" s="211">
        <v>0.4417350265453569</v>
      </c>
      <c r="O3099" s="211">
        <v>0.71507311013783703</v>
      </c>
      <c r="P3099" s="211">
        <v>6.5885945966106571E-2</v>
      </c>
      <c r="Q3099" s="211">
        <v>6.9646420752444524E-2</v>
      </c>
      <c r="R3099" s="211">
        <v>0.44506814543708478</v>
      </c>
      <c r="S3099" s="211">
        <v>0.29353930180282528</v>
      </c>
      <c r="T3099" s="211">
        <v>0.49936088541148993</v>
      </c>
      <c r="U3099" s="211">
        <v>0.41978827259530638</v>
      </c>
      <c r="V3099" s="211">
        <v>0.14458177570761543</v>
      </c>
      <c r="W3099" s="211">
        <v>0.51391182635481547</v>
      </c>
      <c r="X3099" s="211">
        <v>0.29874535721355572</v>
      </c>
      <c r="Y3099" s="211">
        <v>0.67549872150769585</v>
      </c>
      <c r="Z3099" s="211">
        <v>0.14783442941432304</v>
      </c>
      <c r="AA3099" s="212">
        <v>0.12389444792799195</v>
      </c>
    </row>
    <row r="3100" spans="1:27" x14ac:dyDescent="0.35">
      <c r="A3100" s="210" t="s">
        <v>3776</v>
      </c>
      <c r="B3100" s="217">
        <v>154.79325998425446</v>
      </c>
      <c r="C3100" s="211">
        <v>8.354423558659535E-2</v>
      </c>
      <c r="D3100" s="211">
        <v>0.11813830130534368</v>
      </c>
      <c r="E3100" s="211">
        <v>8.1701529466306044E-2</v>
      </c>
      <c r="F3100" s="211">
        <v>8.3774701315042596E-2</v>
      </c>
      <c r="G3100" s="211">
        <v>0.12294885280646312</v>
      </c>
      <c r="H3100" s="211">
        <v>0.12390917005262245</v>
      </c>
      <c r="I3100" s="211">
        <v>0.45080525315208364</v>
      </c>
      <c r="J3100" s="211">
        <v>0.41984210348821072</v>
      </c>
      <c r="K3100" s="211">
        <v>0.61066251430831464</v>
      </c>
      <c r="L3100" s="211">
        <v>0.27388690695009937</v>
      </c>
      <c r="M3100" s="211">
        <v>0.12046212038045351</v>
      </c>
      <c r="N3100" s="211">
        <v>0.41941352499364493</v>
      </c>
      <c r="O3100" s="211">
        <v>0.53365968187106461</v>
      </c>
      <c r="P3100" s="211">
        <v>7.0810375576882537E-2</v>
      </c>
      <c r="Q3100" s="211">
        <v>8.4846349944328756E-2</v>
      </c>
      <c r="R3100" s="211">
        <v>0.42572966097185672</v>
      </c>
      <c r="S3100" s="211">
        <v>0.30861212110855524</v>
      </c>
      <c r="T3100" s="211">
        <v>0.62054877553121113</v>
      </c>
      <c r="U3100" s="211">
        <v>0.43152595551478212</v>
      </c>
      <c r="V3100" s="211">
        <v>0.12142162156810647</v>
      </c>
      <c r="W3100" s="211">
        <v>0.55691749916618571</v>
      </c>
      <c r="X3100" s="211">
        <v>0.32259405234717287</v>
      </c>
      <c r="Y3100" s="211">
        <v>0.66234434460560931</v>
      </c>
      <c r="Z3100" s="211">
        <v>0.14649893341991815</v>
      </c>
      <c r="AA3100" s="212">
        <v>0.12535184533563981</v>
      </c>
    </row>
    <row r="3101" spans="1:27" x14ac:dyDescent="0.35">
      <c r="A3101" s="210" t="s">
        <v>3777</v>
      </c>
      <c r="B3101" s="217">
        <v>131.4833316390731</v>
      </c>
      <c r="C3101" s="211">
        <v>6.1779589818753491E-2</v>
      </c>
      <c r="D3101" s="211">
        <v>0.11737122090073018</v>
      </c>
      <c r="E3101" s="211">
        <v>8.1195627982056054E-2</v>
      </c>
      <c r="F3101" s="211">
        <v>9.9321152098230975E-2</v>
      </c>
      <c r="G3101" s="211">
        <v>0.12074713490858019</v>
      </c>
      <c r="H3101" s="211">
        <v>0.11803125907542672</v>
      </c>
      <c r="I3101" s="211">
        <v>0.43424789196640123</v>
      </c>
      <c r="J3101" s="211">
        <v>0.4558234757165992</v>
      </c>
      <c r="K3101" s="211">
        <v>0.64008554619166202</v>
      </c>
      <c r="L3101" s="211">
        <v>0.27844132820204859</v>
      </c>
      <c r="M3101" s="211">
        <v>8.5541575465030967E-2</v>
      </c>
      <c r="N3101" s="211">
        <v>0.38255131192329955</v>
      </c>
      <c r="O3101" s="211">
        <v>0.68802899928464478</v>
      </c>
      <c r="P3101" s="211">
        <v>6.1744621992897784E-2</v>
      </c>
      <c r="Q3101" s="211">
        <v>0.1249261812013415</v>
      </c>
      <c r="R3101" s="211">
        <v>0.47484267794320439</v>
      </c>
      <c r="S3101" s="211">
        <v>0.33790844254959734</v>
      </c>
      <c r="T3101" s="211">
        <v>0.59685534809195018</v>
      </c>
      <c r="U3101" s="211">
        <v>0.31705279715719092</v>
      </c>
      <c r="V3101" s="211">
        <v>0.13472859769914253</v>
      </c>
      <c r="W3101" s="211">
        <v>0.49933991172733472</v>
      </c>
      <c r="X3101" s="211">
        <v>0.35963888557936263</v>
      </c>
      <c r="Y3101" s="211">
        <v>0.62470492277221013</v>
      </c>
      <c r="Z3101" s="211">
        <v>0.14011307855901381</v>
      </c>
      <c r="AA3101" s="212">
        <v>0.11534448735638508</v>
      </c>
    </row>
    <row r="3102" spans="1:27" x14ac:dyDescent="0.35">
      <c r="A3102" s="210" t="s">
        <v>3778</v>
      </c>
      <c r="B3102" s="217">
        <v>156.80179507833913</v>
      </c>
      <c r="C3102" s="211">
        <v>6.4487935922392076E-2</v>
      </c>
      <c r="D3102" s="211">
        <v>0.12841868129460685</v>
      </c>
      <c r="E3102" s="211">
        <v>6.5680076399448908E-2</v>
      </c>
      <c r="F3102" s="211">
        <v>8.9097283143599701E-2</v>
      </c>
      <c r="G3102" s="211">
        <v>0.12306771225967282</v>
      </c>
      <c r="H3102" s="211">
        <v>0.11738441009684777</v>
      </c>
      <c r="I3102" s="211">
        <v>0.48762189496545127</v>
      </c>
      <c r="J3102" s="211">
        <v>0.40965236956933027</v>
      </c>
      <c r="K3102" s="211">
        <v>0.60198192421025964</v>
      </c>
      <c r="L3102" s="211">
        <v>0.2756366835222257</v>
      </c>
      <c r="M3102" s="211">
        <v>8.5639577798286765E-2</v>
      </c>
      <c r="N3102" s="211">
        <v>0.53914994641816516</v>
      </c>
      <c r="O3102" s="211">
        <v>0.72906249976306103</v>
      </c>
      <c r="P3102" s="211">
        <v>7.2586907362600789E-2</v>
      </c>
      <c r="Q3102" s="211">
        <v>4.8247752835190866E-2</v>
      </c>
      <c r="R3102" s="211">
        <v>0.44014735985337927</v>
      </c>
      <c r="S3102" s="211">
        <v>0.33408076137905429</v>
      </c>
      <c r="T3102" s="211">
        <v>0.61362902476839232</v>
      </c>
      <c r="U3102" s="211">
        <v>0.44552943832096559</v>
      </c>
      <c r="V3102" s="211">
        <v>0.13392151330878704</v>
      </c>
      <c r="W3102" s="211">
        <v>0.58426646509713653</v>
      </c>
      <c r="X3102" s="211">
        <v>0.3641079824592241</v>
      </c>
      <c r="Y3102" s="211">
        <v>0.59470122220928578</v>
      </c>
      <c r="Z3102" s="211">
        <v>0.14481360128487616</v>
      </c>
      <c r="AA3102" s="212">
        <v>0.11698259469281938</v>
      </c>
    </row>
    <row r="3103" spans="1:27" x14ac:dyDescent="0.35">
      <c r="A3103" s="210" t="s">
        <v>3779</v>
      </c>
      <c r="B3103" s="217">
        <v>128.35838467806067</v>
      </c>
      <c r="C3103" s="211">
        <v>6.2766168587310364E-2</v>
      </c>
      <c r="D3103" s="211">
        <v>0.12683659699288666</v>
      </c>
      <c r="E3103" s="211">
        <v>8.5067711289945114E-2</v>
      </c>
      <c r="F3103" s="211">
        <v>9.56214618798535E-2</v>
      </c>
      <c r="G3103" s="211">
        <v>0.12431190505349182</v>
      </c>
      <c r="H3103" s="211">
        <v>0.12580050468671169</v>
      </c>
      <c r="I3103" s="211">
        <v>0.47804421514187401</v>
      </c>
      <c r="J3103" s="211">
        <v>0.45589250418031729</v>
      </c>
      <c r="K3103" s="211">
        <v>0.60621683621653866</v>
      </c>
      <c r="L3103" s="211">
        <v>0.27194875907166649</v>
      </c>
      <c r="M3103" s="211">
        <v>9.2015738440616904E-2</v>
      </c>
      <c r="N3103" s="211">
        <v>0.42427236529339946</v>
      </c>
      <c r="O3103" s="211">
        <v>0.71218027447800847</v>
      </c>
      <c r="P3103" s="211">
        <v>7.3075723822139615E-2</v>
      </c>
      <c r="Q3103" s="211">
        <v>6.6245164718060065E-2</v>
      </c>
      <c r="R3103" s="211">
        <v>0.41166676999453872</v>
      </c>
      <c r="S3103" s="211">
        <v>0.28671368403537234</v>
      </c>
      <c r="T3103" s="211">
        <v>0.51930030468114985</v>
      </c>
      <c r="U3103" s="211">
        <v>0.44586532517829586</v>
      </c>
      <c r="V3103" s="211">
        <v>5.370201987510935E-2</v>
      </c>
      <c r="W3103" s="211">
        <v>0.54679430883846314</v>
      </c>
      <c r="X3103" s="211">
        <v>0.32110600199328887</v>
      </c>
      <c r="Y3103" s="211">
        <v>0.64945975002379286</v>
      </c>
      <c r="Z3103" s="211">
        <v>0.14884904514490063</v>
      </c>
      <c r="AA3103" s="212">
        <v>0.11622677858072766</v>
      </c>
    </row>
    <row r="3104" spans="1:27" x14ac:dyDescent="0.35">
      <c r="A3104" s="210" t="s">
        <v>3780</v>
      </c>
      <c r="B3104" s="217">
        <v>141.11456941945318</v>
      </c>
      <c r="C3104" s="211">
        <v>6.9610344793739551E-2</v>
      </c>
      <c r="D3104" s="211">
        <v>0.12942444909836404</v>
      </c>
      <c r="E3104" s="211">
        <v>7.3361895946980685E-2</v>
      </c>
      <c r="F3104" s="211">
        <v>7.4686775774625028E-2</v>
      </c>
      <c r="G3104" s="211">
        <v>0.12351010733604666</v>
      </c>
      <c r="H3104" s="211">
        <v>0.10750804873272708</v>
      </c>
      <c r="I3104" s="211">
        <v>0.45002447536774093</v>
      </c>
      <c r="J3104" s="211">
        <v>0.429926207185158</v>
      </c>
      <c r="K3104" s="211">
        <v>0.59620460010078702</v>
      </c>
      <c r="L3104" s="211">
        <v>0.27016226750364963</v>
      </c>
      <c r="M3104" s="211">
        <v>8.6115811279959265E-2</v>
      </c>
      <c r="N3104" s="211">
        <v>0.45213060869842969</v>
      </c>
      <c r="O3104" s="211">
        <v>0.70266342775132218</v>
      </c>
      <c r="P3104" s="211">
        <v>7.4687381242508136E-2</v>
      </c>
      <c r="Q3104" s="211">
        <v>0.12216608385602094</v>
      </c>
      <c r="R3104" s="211">
        <v>0.45715877827658963</v>
      </c>
      <c r="S3104" s="211">
        <v>0.28492440622386589</v>
      </c>
      <c r="T3104" s="211">
        <v>0.49536274484710313</v>
      </c>
      <c r="U3104" s="211">
        <v>0.45934639594776366</v>
      </c>
      <c r="V3104" s="211">
        <v>8.8703570415914951E-2</v>
      </c>
      <c r="W3104" s="211">
        <v>0.50220862703823177</v>
      </c>
      <c r="X3104" s="211">
        <v>0.34835073411900325</v>
      </c>
      <c r="Y3104" s="211">
        <v>0.73115040692548794</v>
      </c>
      <c r="Z3104" s="211">
        <v>0.14838665144112112</v>
      </c>
      <c r="AA3104" s="212">
        <v>0.12194432719169504</v>
      </c>
    </row>
    <row r="3105" spans="1:27" x14ac:dyDescent="0.35">
      <c r="A3105" s="210" t="s">
        <v>3781</v>
      </c>
      <c r="B3105" s="217">
        <v>111.97796299756237</v>
      </c>
      <c r="C3105" s="211">
        <v>5.5879070252733781E-2</v>
      </c>
      <c r="D3105" s="211">
        <v>0.12336472814952862</v>
      </c>
      <c r="E3105" s="211">
        <v>7.7932555328959471E-2</v>
      </c>
      <c r="F3105" s="211">
        <v>8.2932899468715737E-2</v>
      </c>
      <c r="G3105" s="211">
        <v>0.12414498456658526</v>
      </c>
      <c r="H3105" s="211">
        <v>0.12340099486885936</v>
      </c>
      <c r="I3105" s="211">
        <v>0.47725912739829324</v>
      </c>
      <c r="J3105" s="211">
        <v>0.39401362717886024</v>
      </c>
      <c r="K3105" s="211">
        <v>0.54820383834413244</v>
      </c>
      <c r="L3105" s="211">
        <v>0.26985132604817808</v>
      </c>
      <c r="M3105" s="211">
        <v>9.8276319269076096E-2</v>
      </c>
      <c r="N3105" s="211">
        <v>0.44388325892907582</v>
      </c>
      <c r="O3105" s="211">
        <v>0.7004165717303269</v>
      </c>
      <c r="P3105" s="211">
        <v>6.9432884613418011E-2</v>
      </c>
      <c r="Q3105" s="211">
        <v>9.7065172643614459E-2</v>
      </c>
      <c r="R3105" s="211">
        <v>0.41420490033366647</v>
      </c>
      <c r="S3105" s="211">
        <v>0.41328791466192827</v>
      </c>
      <c r="T3105" s="211">
        <v>0.55994981118694231</v>
      </c>
      <c r="U3105" s="211">
        <v>0.36239160925706526</v>
      </c>
      <c r="V3105" s="211">
        <v>6.3289597502073774E-2</v>
      </c>
      <c r="W3105" s="211">
        <v>0.47174023210104288</v>
      </c>
      <c r="X3105" s="211">
        <v>0.29283155890127399</v>
      </c>
      <c r="Y3105" s="211">
        <v>0.54328614389943486</v>
      </c>
      <c r="Z3105" s="211">
        <v>0.14832038924040064</v>
      </c>
      <c r="AA3105" s="212">
        <v>0.11966494319860481</v>
      </c>
    </row>
    <row r="3106" spans="1:27" x14ac:dyDescent="0.35">
      <c r="A3106" s="210" t="s">
        <v>3782</v>
      </c>
      <c r="B3106" s="217">
        <v>138.14749021979586</v>
      </c>
      <c r="C3106" s="211">
        <v>6.1630572750548729E-2</v>
      </c>
      <c r="D3106" s="211">
        <v>0.11782333932917748</v>
      </c>
      <c r="E3106" s="211">
        <v>8.0778376436826824E-2</v>
      </c>
      <c r="F3106" s="211">
        <v>0.10399264131823585</v>
      </c>
      <c r="G3106" s="211">
        <v>0.11423959559013623</v>
      </c>
      <c r="H3106" s="211">
        <v>0.10451817874112786</v>
      </c>
      <c r="I3106" s="211">
        <v>0.48116331727144024</v>
      </c>
      <c r="J3106" s="211">
        <v>0.45954286233398722</v>
      </c>
      <c r="K3106" s="211">
        <v>0.61815394700805237</v>
      </c>
      <c r="L3106" s="211">
        <v>0.26753212547550365</v>
      </c>
      <c r="M3106" s="211">
        <v>9.5543415887137356E-2</v>
      </c>
      <c r="N3106" s="211">
        <v>0.52845828818804363</v>
      </c>
      <c r="O3106" s="211">
        <v>0.74537341227792653</v>
      </c>
      <c r="P3106" s="211">
        <v>7.2754160472408444E-2</v>
      </c>
      <c r="Q3106" s="211">
        <v>0.12565167146212733</v>
      </c>
      <c r="R3106" s="211">
        <v>0.44156523999081443</v>
      </c>
      <c r="S3106" s="211">
        <v>0.38100550133071409</v>
      </c>
      <c r="T3106" s="211">
        <v>0.49336126366684918</v>
      </c>
      <c r="U3106" s="211">
        <v>0.35906347379518733</v>
      </c>
      <c r="V3106" s="211">
        <v>5.7710959109909532E-2</v>
      </c>
      <c r="W3106" s="211">
        <v>0.46376812380738119</v>
      </c>
      <c r="X3106" s="211">
        <v>0.37437311460992501</v>
      </c>
      <c r="Y3106" s="211">
        <v>0.64297553270372665</v>
      </c>
      <c r="Z3106" s="211">
        <v>0.14687545535511048</v>
      </c>
      <c r="AA3106" s="212">
        <v>0.11218248036990426</v>
      </c>
    </row>
    <row r="3107" spans="1:27" x14ac:dyDescent="0.35">
      <c r="A3107" s="210" t="s">
        <v>3783</v>
      </c>
      <c r="B3107" s="217">
        <v>122.70225733466518</v>
      </c>
      <c r="C3107" s="211">
        <v>6.6059121946042437E-2</v>
      </c>
      <c r="D3107" s="211">
        <v>0.12358818656465111</v>
      </c>
      <c r="E3107" s="211">
        <v>6.776361592536409E-2</v>
      </c>
      <c r="F3107" s="211">
        <v>9.1272915323055759E-2</v>
      </c>
      <c r="G3107" s="211">
        <v>0.11882099506922096</v>
      </c>
      <c r="H3107" s="211">
        <v>0.12052490081651822</v>
      </c>
      <c r="I3107" s="211">
        <v>0.52309330670958831</v>
      </c>
      <c r="J3107" s="211">
        <v>0.45643253532124073</v>
      </c>
      <c r="K3107" s="211">
        <v>0.62200674338753981</v>
      </c>
      <c r="L3107" s="211">
        <v>0.28155921686838625</v>
      </c>
      <c r="M3107" s="211">
        <v>9.4468370568396839E-2</v>
      </c>
      <c r="N3107" s="211">
        <v>0.49361973483184629</v>
      </c>
      <c r="O3107" s="211">
        <v>0.74835059465161025</v>
      </c>
      <c r="P3107" s="211">
        <v>6.7627568761084472E-2</v>
      </c>
      <c r="Q3107" s="211">
        <v>0.10580774705836693</v>
      </c>
      <c r="R3107" s="211">
        <v>0.4050044617464168</v>
      </c>
      <c r="S3107" s="211">
        <v>0.39758778922180227</v>
      </c>
      <c r="T3107" s="211">
        <v>0.59197213323806475</v>
      </c>
      <c r="U3107" s="211">
        <v>0.35679430290391351</v>
      </c>
      <c r="V3107" s="211">
        <v>9.5517891944079392E-2</v>
      </c>
      <c r="W3107" s="211">
        <v>0.65494756782611563</v>
      </c>
      <c r="X3107" s="211">
        <v>0.2998545689703585</v>
      </c>
      <c r="Y3107" s="211">
        <v>0.5095042175610639</v>
      </c>
      <c r="Z3107" s="211">
        <v>0.14099814909759295</v>
      </c>
      <c r="AA3107" s="212">
        <v>0.12068252594074158</v>
      </c>
    </row>
    <row r="3108" spans="1:27" x14ac:dyDescent="0.35">
      <c r="A3108" s="210" t="s">
        <v>3784</v>
      </c>
      <c r="B3108" s="217">
        <v>130.30201578499393</v>
      </c>
      <c r="C3108" s="211">
        <v>5.3920692579989049E-2</v>
      </c>
      <c r="D3108" s="211">
        <v>0.1229646354096028</v>
      </c>
      <c r="E3108" s="211">
        <v>7.1640539720480775E-2</v>
      </c>
      <c r="F3108" s="211">
        <v>0.10353603122036881</v>
      </c>
      <c r="G3108" s="211">
        <v>0.12154885432043291</v>
      </c>
      <c r="H3108" s="211">
        <v>0.12394524859182249</v>
      </c>
      <c r="I3108" s="211">
        <v>0.52567421390943836</v>
      </c>
      <c r="J3108" s="211">
        <v>0.42061027044156796</v>
      </c>
      <c r="K3108" s="211">
        <v>0.57721857318432601</v>
      </c>
      <c r="L3108" s="211">
        <v>0.27793421996256712</v>
      </c>
      <c r="M3108" s="211">
        <v>9.7519920090631346E-2</v>
      </c>
      <c r="N3108" s="211">
        <v>0.47277544910774688</v>
      </c>
      <c r="O3108" s="211">
        <v>0.76661229420385113</v>
      </c>
      <c r="P3108" s="211">
        <v>7.2518485309804689E-2</v>
      </c>
      <c r="Q3108" s="211">
        <v>9.2660925980283956E-2</v>
      </c>
      <c r="R3108" s="211">
        <v>0.35996258545689952</v>
      </c>
      <c r="S3108" s="211">
        <v>0.32365885916868631</v>
      </c>
      <c r="T3108" s="211">
        <v>0.51137869294633354</v>
      </c>
      <c r="U3108" s="211">
        <v>0.37809619758831792</v>
      </c>
      <c r="V3108" s="211">
        <v>8.7563206419963666E-2</v>
      </c>
      <c r="W3108" s="211">
        <v>0.55897235166144088</v>
      </c>
      <c r="X3108" s="211">
        <v>0.26363207522583121</v>
      </c>
      <c r="Y3108" s="211">
        <v>0.70920992908360103</v>
      </c>
      <c r="Z3108" s="211">
        <v>0.14968461684674936</v>
      </c>
      <c r="AA3108" s="212">
        <v>0.12195491549185543</v>
      </c>
    </row>
    <row r="3109" spans="1:27" x14ac:dyDescent="0.35">
      <c r="A3109" s="210" t="s">
        <v>3785</v>
      </c>
      <c r="B3109" s="217">
        <v>108.87503613875919</v>
      </c>
      <c r="C3109" s="211">
        <v>6.0246502027972049E-2</v>
      </c>
      <c r="D3109" s="211">
        <v>0.12192208816497602</v>
      </c>
      <c r="E3109" s="211">
        <v>8.0211145296487291E-2</v>
      </c>
      <c r="F3109" s="211">
        <v>9.2113780234310619E-2</v>
      </c>
      <c r="G3109" s="211">
        <v>0.12355672801968799</v>
      </c>
      <c r="H3109" s="211">
        <v>0.11546233747596359</v>
      </c>
      <c r="I3109" s="211">
        <v>0.49233644825087602</v>
      </c>
      <c r="J3109" s="211">
        <v>0.45218881647344206</v>
      </c>
      <c r="K3109" s="211">
        <v>0.64622555333626019</v>
      </c>
      <c r="L3109" s="211">
        <v>0.27235976361194669</v>
      </c>
      <c r="M3109" s="211">
        <v>9.0810392552227739E-2</v>
      </c>
      <c r="N3109" s="211">
        <v>0.41971108422792269</v>
      </c>
      <c r="O3109" s="211">
        <v>0.55264448609243022</v>
      </c>
      <c r="P3109" s="211">
        <v>6.6843325802725909E-2</v>
      </c>
      <c r="Q3109" s="211">
        <v>6.4053691686161915E-2</v>
      </c>
      <c r="R3109" s="211">
        <v>0.45465570075379919</v>
      </c>
      <c r="S3109" s="211">
        <v>0.30406317107304781</v>
      </c>
      <c r="T3109" s="211">
        <v>0.54278446697554705</v>
      </c>
      <c r="U3109" s="211">
        <v>0.36247307201865475</v>
      </c>
      <c r="V3109" s="211">
        <v>7.3444050788590759E-2</v>
      </c>
      <c r="W3109" s="211">
        <v>0.53433526766092865</v>
      </c>
      <c r="X3109" s="211">
        <v>0.30149462061752041</v>
      </c>
      <c r="Y3109" s="211">
        <v>0.65525730324496878</v>
      </c>
      <c r="Z3109" s="211">
        <v>0.14800812306873259</v>
      </c>
      <c r="AA3109" s="212">
        <v>0.1248475498615849</v>
      </c>
    </row>
    <row r="3110" spans="1:27" x14ac:dyDescent="0.35">
      <c r="A3110" s="210" t="s">
        <v>3786</v>
      </c>
      <c r="B3110" s="217">
        <v>162.95474551035363</v>
      </c>
      <c r="C3110" s="211">
        <v>6.8059856064069127E-2</v>
      </c>
      <c r="D3110" s="211">
        <v>0.12684533016476468</v>
      </c>
      <c r="E3110" s="211">
        <v>7.3150395617871525E-2</v>
      </c>
      <c r="F3110" s="211">
        <v>0.10602274093771383</v>
      </c>
      <c r="G3110" s="211">
        <v>0.11426629212800911</v>
      </c>
      <c r="H3110" s="211">
        <v>0.12329792034243811</v>
      </c>
      <c r="I3110" s="211">
        <v>0.5185011334187416</v>
      </c>
      <c r="J3110" s="211">
        <v>0.48547451495851396</v>
      </c>
      <c r="K3110" s="211">
        <v>0.56138275951441008</v>
      </c>
      <c r="L3110" s="211">
        <v>0.27922150584845384</v>
      </c>
      <c r="M3110" s="211">
        <v>9.7256817360750841E-2</v>
      </c>
      <c r="N3110" s="211">
        <v>0.38528906928301149</v>
      </c>
      <c r="O3110" s="211">
        <v>0.6688011594479234</v>
      </c>
      <c r="P3110" s="211">
        <v>7.4043661539757208E-2</v>
      </c>
      <c r="Q3110" s="211">
        <v>8.8746892099530281E-2</v>
      </c>
      <c r="R3110" s="211">
        <v>0.43332680693827508</v>
      </c>
      <c r="S3110" s="211">
        <v>0.34453193825365558</v>
      </c>
      <c r="T3110" s="211">
        <v>0.53035312332338291</v>
      </c>
      <c r="U3110" s="211">
        <v>0.34117287699162169</v>
      </c>
      <c r="V3110" s="211">
        <v>0.12502200084800899</v>
      </c>
      <c r="W3110" s="211">
        <v>0.47218406069228208</v>
      </c>
      <c r="X3110" s="211">
        <v>0.36413219697105842</v>
      </c>
      <c r="Y3110" s="211">
        <v>0.78987682648382773</v>
      </c>
      <c r="Z3110" s="211">
        <v>0.14782956306584957</v>
      </c>
      <c r="AA3110" s="212">
        <v>0.11293808043503691</v>
      </c>
    </row>
    <row r="3111" spans="1:27" x14ac:dyDescent="0.35">
      <c r="A3111" s="210" t="s">
        <v>3787</v>
      </c>
      <c r="B3111" s="217">
        <v>128.08728843227689</v>
      </c>
      <c r="C3111" s="211">
        <v>7.9711810445606213E-2</v>
      </c>
      <c r="D3111" s="211">
        <v>0.12208599749411046</v>
      </c>
      <c r="E3111" s="211">
        <v>6.9108260635156987E-2</v>
      </c>
      <c r="F3111" s="211">
        <v>9.0831384705289647E-2</v>
      </c>
      <c r="G3111" s="211">
        <v>0.1216056498091837</v>
      </c>
      <c r="H3111" s="211">
        <v>0.11743329833968751</v>
      </c>
      <c r="I3111" s="211">
        <v>0.45151560757682813</v>
      </c>
      <c r="J3111" s="211">
        <v>0.43662545603116043</v>
      </c>
      <c r="K3111" s="211">
        <v>0.59832453305703392</v>
      </c>
      <c r="L3111" s="211">
        <v>0.28263698638472368</v>
      </c>
      <c r="M3111" s="211">
        <v>0.1002795037762832</v>
      </c>
      <c r="N3111" s="211">
        <v>0.42686230192131425</v>
      </c>
      <c r="O3111" s="211">
        <v>0.76607455613902831</v>
      </c>
      <c r="P3111" s="211">
        <v>6.6587438212006717E-2</v>
      </c>
      <c r="Q3111" s="211">
        <v>0.12927890017915755</v>
      </c>
      <c r="R3111" s="211">
        <v>0.41145350548678528</v>
      </c>
      <c r="S3111" s="211">
        <v>0.40491011719827091</v>
      </c>
      <c r="T3111" s="211">
        <v>0.5869488906987671</v>
      </c>
      <c r="U3111" s="211">
        <v>0.35316802178854234</v>
      </c>
      <c r="V3111" s="211">
        <v>9.2883652265741634E-2</v>
      </c>
      <c r="W3111" s="211">
        <v>0.55354935680113759</v>
      </c>
      <c r="X3111" s="211">
        <v>0.31236310067237427</v>
      </c>
      <c r="Y3111" s="211">
        <v>0.65731519921867676</v>
      </c>
      <c r="Z3111" s="211">
        <v>0.1474248112404542</v>
      </c>
      <c r="AA3111" s="212">
        <v>0.11938901540841725</v>
      </c>
    </row>
    <row r="3112" spans="1:27" x14ac:dyDescent="0.35">
      <c r="A3112" s="210" t="s">
        <v>3788</v>
      </c>
      <c r="B3112" s="217">
        <v>132.35663495553379</v>
      </c>
      <c r="C3112" s="211">
        <v>6.3085940333811152E-2</v>
      </c>
      <c r="D3112" s="211">
        <v>0.11574995554804203</v>
      </c>
      <c r="E3112" s="211">
        <v>7.5408202749203901E-2</v>
      </c>
      <c r="F3112" s="211">
        <v>0.10913376823779565</v>
      </c>
      <c r="G3112" s="211">
        <v>0.11886861108869476</v>
      </c>
      <c r="H3112" s="211">
        <v>0.11815419707309792</v>
      </c>
      <c r="I3112" s="211">
        <v>0.51386095643632101</v>
      </c>
      <c r="J3112" s="211">
        <v>0.45725478734567326</v>
      </c>
      <c r="K3112" s="211">
        <v>0.58172266374277093</v>
      </c>
      <c r="L3112" s="211">
        <v>0.26969506730186016</v>
      </c>
      <c r="M3112" s="211">
        <v>9.329139326127904E-2</v>
      </c>
      <c r="N3112" s="211">
        <v>0.52608580518856007</v>
      </c>
      <c r="O3112" s="211">
        <v>0.68560548004304045</v>
      </c>
      <c r="P3112" s="211">
        <v>6.6435277997927644E-2</v>
      </c>
      <c r="Q3112" s="211">
        <v>0.10970800890679619</v>
      </c>
      <c r="R3112" s="211">
        <v>0.41266395467815631</v>
      </c>
      <c r="S3112" s="211">
        <v>0.41382521313798021</v>
      </c>
      <c r="T3112" s="211">
        <v>0.48750356321713956</v>
      </c>
      <c r="U3112" s="211">
        <v>0.42885886563703812</v>
      </c>
      <c r="V3112" s="211">
        <v>0.10300764113563338</v>
      </c>
      <c r="W3112" s="211">
        <v>0.51785505743652827</v>
      </c>
      <c r="X3112" s="211">
        <v>0.36881069173861314</v>
      </c>
      <c r="Y3112" s="211">
        <v>0.60009091205857878</v>
      </c>
      <c r="Z3112" s="211">
        <v>0.14722841921072991</v>
      </c>
      <c r="AA3112" s="212">
        <v>0.11860552451750635</v>
      </c>
    </row>
    <row r="3113" spans="1:27" x14ac:dyDescent="0.35">
      <c r="A3113" s="210" t="s">
        <v>3789</v>
      </c>
      <c r="B3113" s="217">
        <v>108.37844049864569</v>
      </c>
      <c r="C3113" s="211">
        <v>6.0717363457936421E-2</v>
      </c>
      <c r="D3113" s="211">
        <v>0.11592616858251556</v>
      </c>
      <c r="E3113" s="211">
        <v>8.0610917781121283E-2</v>
      </c>
      <c r="F3113" s="211">
        <v>8.4236161621612765E-2</v>
      </c>
      <c r="G3113" s="211">
        <v>0.11505926063454597</v>
      </c>
      <c r="H3113" s="211">
        <v>0.11874475983273494</v>
      </c>
      <c r="I3113" s="211">
        <v>0.40838908067528934</v>
      </c>
      <c r="J3113" s="211">
        <v>0.47787306079117403</v>
      </c>
      <c r="K3113" s="211">
        <v>0.53783665931568492</v>
      </c>
      <c r="L3113" s="211">
        <v>0.27456262189542036</v>
      </c>
      <c r="M3113" s="211">
        <v>8.8000636065215618E-2</v>
      </c>
      <c r="N3113" s="211">
        <v>0.43488663188683313</v>
      </c>
      <c r="O3113" s="211">
        <v>0.70057649618663609</v>
      </c>
      <c r="P3113" s="211">
        <v>6.8821926057268057E-2</v>
      </c>
      <c r="Q3113" s="211">
        <v>6.8187775398559414E-2</v>
      </c>
      <c r="R3113" s="211">
        <v>0.41036669636153067</v>
      </c>
      <c r="S3113" s="211">
        <v>0.38660569937188877</v>
      </c>
      <c r="T3113" s="211">
        <v>0.53853433259405814</v>
      </c>
      <c r="U3113" s="211">
        <v>0.43344957244208371</v>
      </c>
      <c r="V3113" s="211">
        <v>6.1565448418363783E-2</v>
      </c>
      <c r="W3113" s="211">
        <v>0.56768783275119072</v>
      </c>
      <c r="X3113" s="211">
        <v>0.29528574469468455</v>
      </c>
      <c r="Y3113" s="211">
        <v>0.58262051148130167</v>
      </c>
      <c r="Z3113" s="211">
        <v>0.14728949522610552</v>
      </c>
      <c r="AA3113" s="212">
        <v>0.12307935443458634</v>
      </c>
    </row>
    <row r="3114" spans="1:27" x14ac:dyDescent="0.35">
      <c r="A3114" s="210" t="s">
        <v>3790</v>
      </c>
      <c r="B3114" s="217">
        <v>128.34275595382863</v>
      </c>
      <c r="C3114" s="211">
        <v>5.5196173995260812E-2</v>
      </c>
      <c r="D3114" s="211">
        <v>0.12260100531316002</v>
      </c>
      <c r="E3114" s="211">
        <v>6.9151108937272818E-2</v>
      </c>
      <c r="F3114" s="211">
        <v>8.2684272336653541E-2</v>
      </c>
      <c r="G3114" s="211">
        <v>0.12584424587419882</v>
      </c>
      <c r="H3114" s="211">
        <v>0.11740143406103179</v>
      </c>
      <c r="I3114" s="211">
        <v>0.46306880122815786</v>
      </c>
      <c r="J3114" s="211">
        <v>0.45623299936669826</v>
      </c>
      <c r="K3114" s="211">
        <v>0.61463906623441944</v>
      </c>
      <c r="L3114" s="211">
        <v>0.27960163369823826</v>
      </c>
      <c r="M3114" s="211">
        <v>0.11954715676536026</v>
      </c>
      <c r="N3114" s="211">
        <v>0.45781288522338903</v>
      </c>
      <c r="O3114" s="211">
        <v>0.72891676526829352</v>
      </c>
      <c r="P3114" s="211">
        <v>6.8355717003601726E-2</v>
      </c>
      <c r="Q3114" s="211">
        <v>5.8239555540750984E-2</v>
      </c>
      <c r="R3114" s="211">
        <v>0.46798838528109693</v>
      </c>
      <c r="S3114" s="211">
        <v>0.33307953217597286</v>
      </c>
      <c r="T3114" s="211">
        <v>0.5013392852850711</v>
      </c>
      <c r="U3114" s="211">
        <v>0.44476389465257515</v>
      </c>
      <c r="V3114" s="211">
        <v>6.1014465214080355E-2</v>
      </c>
      <c r="W3114" s="211">
        <v>0.53926401199705465</v>
      </c>
      <c r="X3114" s="211">
        <v>0.26096806564285274</v>
      </c>
      <c r="Y3114" s="211">
        <v>0.72626337198085245</v>
      </c>
      <c r="Z3114" s="211">
        <v>0.14857250923813176</v>
      </c>
      <c r="AA3114" s="212">
        <v>0.11947411083505659</v>
      </c>
    </row>
    <row r="3115" spans="1:27" x14ac:dyDescent="0.35">
      <c r="A3115" s="210" t="s">
        <v>3791</v>
      </c>
      <c r="B3115" s="217">
        <v>114.35769185667723</v>
      </c>
      <c r="C3115" s="211">
        <v>7.1819631746128321E-2</v>
      </c>
      <c r="D3115" s="211">
        <v>0.13247524715175185</v>
      </c>
      <c r="E3115" s="211">
        <v>7.3606629676511354E-2</v>
      </c>
      <c r="F3115" s="211">
        <v>9.0947541134768412E-2</v>
      </c>
      <c r="G3115" s="211">
        <v>0.11940890814604302</v>
      </c>
      <c r="H3115" s="211">
        <v>0.10791274404718028</v>
      </c>
      <c r="I3115" s="211">
        <v>0.47254969071852049</v>
      </c>
      <c r="J3115" s="211">
        <v>0.41991874294450249</v>
      </c>
      <c r="K3115" s="211">
        <v>0.58433333080277994</v>
      </c>
      <c r="L3115" s="211">
        <v>0.27449288149247031</v>
      </c>
      <c r="M3115" s="211">
        <v>9.6270802042633441E-2</v>
      </c>
      <c r="N3115" s="211">
        <v>0.52128121734306976</v>
      </c>
      <c r="O3115" s="211">
        <v>0.75110896826973761</v>
      </c>
      <c r="P3115" s="211">
        <v>6.8113260963255109E-2</v>
      </c>
      <c r="Q3115" s="211">
        <v>5.1116449313900553E-2</v>
      </c>
      <c r="R3115" s="211">
        <v>0.49129895561254444</v>
      </c>
      <c r="S3115" s="211">
        <v>0.41829227160272597</v>
      </c>
      <c r="T3115" s="211">
        <v>0.46108908955509736</v>
      </c>
      <c r="U3115" s="211">
        <v>0.34827728915036282</v>
      </c>
      <c r="V3115" s="211">
        <v>7.4321244343757864E-2</v>
      </c>
      <c r="W3115" s="211">
        <v>0.47206268006281749</v>
      </c>
      <c r="X3115" s="211">
        <v>0.27605850015229377</v>
      </c>
      <c r="Y3115" s="211">
        <v>0.59435531566500321</v>
      </c>
      <c r="Z3115" s="211">
        <v>0.14745352612616353</v>
      </c>
      <c r="AA3115" s="212">
        <v>0.12157184360957402</v>
      </c>
    </row>
    <row r="3116" spans="1:27" x14ac:dyDescent="0.35">
      <c r="A3116" s="210" t="s">
        <v>3792</v>
      </c>
      <c r="B3116" s="217">
        <v>126.81567018573618</v>
      </c>
      <c r="C3116" s="211">
        <v>6.4634978528490497E-2</v>
      </c>
      <c r="D3116" s="211">
        <v>0.11268186799488229</v>
      </c>
      <c r="E3116" s="211">
        <v>7.5616281723104417E-2</v>
      </c>
      <c r="F3116" s="211">
        <v>9.413816065891395E-2</v>
      </c>
      <c r="G3116" s="211">
        <v>0.11757540795899878</v>
      </c>
      <c r="H3116" s="211">
        <v>0.12550191128345245</v>
      </c>
      <c r="I3116" s="211">
        <v>0.45461464850609584</v>
      </c>
      <c r="J3116" s="211">
        <v>0.42182521175971421</v>
      </c>
      <c r="K3116" s="211">
        <v>0.53017918508082473</v>
      </c>
      <c r="L3116" s="211">
        <v>0.27618623400711922</v>
      </c>
      <c r="M3116" s="211">
        <v>0.12186214324072259</v>
      </c>
      <c r="N3116" s="211">
        <v>0.46237882783978634</v>
      </c>
      <c r="O3116" s="211">
        <v>0.61578408064945733</v>
      </c>
      <c r="P3116" s="211">
        <v>6.6722125497472168E-2</v>
      </c>
      <c r="Q3116" s="211">
        <v>9.4023523041329271E-2</v>
      </c>
      <c r="R3116" s="211">
        <v>0.45109128609050597</v>
      </c>
      <c r="S3116" s="211">
        <v>0.37706679399361021</v>
      </c>
      <c r="T3116" s="211">
        <v>0.52305182511492643</v>
      </c>
      <c r="U3116" s="211">
        <v>0.38039445274576389</v>
      </c>
      <c r="V3116" s="211">
        <v>8.747733326110671E-2</v>
      </c>
      <c r="W3116" s="211">
        <v>0.58570144491374831</v>
      </c>
      <c r="X3116" s="211">
        <v>0.29973554067262026</v>
      </c>
      <c r="Y3116" s="211">
        <v>0.61301834864651561</v>
      </c>
      <c r="Z3116" s="211">
        <v>0.14950302591791359</v>
      </c>
      <c r="AA3116" s="212">
        <v>0.11737664074623075</v>
      </c>
    </row>
    <row r="3117" spans="1:27" x14ac:dyDescent="0.35">
      <c r="A3117" s="210" t="s">
        <v>3793</v>
      </c>
      <c r="B3117" s="217">
        <v>130.2807891446505</v>
      </c>
      <c r="C3117" s="211">
        <v>5.3385724579909234E-2</v>
      </c>
      <c r="D3117" s="211">
        <v>0.12811299248645625</v>
      </c>
      <c r="E3117" s="211">
        <v>8.589314280494928E-2</v>
      </c>
      <c r="F3117" s="211">
        <v>0.10268202515485803</v>
      </c>
      <c r="G3117" s="211">
        <v>0.11616913066800494</v>
      </c>
      <c r="H3117" s="211">
        <v>0.11094035549043997</v>
      </c>
      <c r="I3117" s="211">
        <v>0.48657632190346112</v>
      </c>
      <c r="J3117" s="211">
        <v>0.47068304763324398</v>
      </c>
      <c r="K3117" s="211">
        <v>0.58109569666312666</v>
      </c>
      <c r="L3117" s="211">
        <v>0.2764752760106996</v>
      </c>
      <c r="M3117" s="211">
        <v>7.6150563996889603E-2</v>
      </c>
      <c r="N3117" s="211">
        <v>0.43557848323550985</v>
      </c>
      <c r="O3117" s="211">
        <v>0.63175679638128435</v>
      </c>
      <c r="P3117" s="211">
        <v>7.2182130168262679E-2</v>
      </c>
      <c r="Q3117" s="211">
        <v>4.5937259876915867E-2</v>
      </c>
      <c r="R3117" s="211">
        <v>0.42338784831043164</v>
      </c>
      <c r="S3117" s="211">
        <v>0.28804725988082291</v>
      </c>
      <c r="T3117" s="211">
        <v>0.57310816938727915</v>
      </c>
      <c r="U3117" s="211">
        <v>0.30817729180729714</v>
      </c>
      <c r="V3117" s="211">
        <v>0.1056020100441149</v>
      </c>
      <c r="W3117" s="211">
        <v>0.50554490021039611</v>
      </c>
      <c r="X3117" s="211">
        <v>0.29080860435386147</v>
      </c>
      <c r="Y3117" s="211">
        <v>0.68714877129515994</v>
      </c>
      <c r="Z3117" s="211">
        <v>0.14264549179227365</v>
      </c>
      <c r="AA3117" s="212">
        <v>0.11645271831006024</v>
      </c>
    </row>
    <row r="3118" spans="1:27" x14ac:dyDescent="0.35">
      <c r="A3118" s="210" t="s">
        <v>3794</v>
      </c>
      <c r="B3118" s="217">
        <v>141.72026901071069</v>
      </c>
      <c r="C3118" s="211">
        <v>6.957879664233721E-2</v>
      </c>
      <c r="D3118" s="211">
        <v>0.12884743403053098</v>
      </c>
      <c r="E3118" s="211">
        <v>8.4056713229074792E-2</v>
      </c>
      <c r="F3118" s="211">
        <v>0.10704231792656684</v>
      </c>
      <c r="G3118" s="211">
        <v>0.12035476397642465</v>
      </c>
      <c r="H3118" s="211">
        <v>0.12696791646587027</v>
      </c>
      <c r="I3118" s="211">
        <v>0.53170977986605727</v>
      </c>
      <c r="J3118" s="211">
        <v>0.39864517092087737</v>
      </c>
      <c r="K3118" s="211">
        <v>0.57041499641851856</v>
      </c>
      <c r="L3118" s="211">
        <v>0.27243628096058881</v>
      </c>
      <c r="M3118" s="211">
        <v>0.10204410044071423</v>
      </c>
      <c r="N3118" s="211">
        <v>0.41329591910426583</v>
      </c>
      <c r="O3118" s="211">
        <v>0.66332687870566431</v>
      </c>
      <c r="P3118" s="211">
        <v>7.0895370125770227E-2</v>
      </c>
      <c r="Q3118" s="211">
        <v>7.7150329600554915E-2</v>
      </c>
      <c r="R3118" s="211">
        <v>0.44517861950289406</v>
      </c>
      <c r="S3118" s="211">
        <v>0.34208480395626473</v>
      </c>
      <c r="T3118" s="211">
        <v>0.55120228423276663</v>
      </c>
      <c r="U3118" s="211">
        <v>0.34197132722212997</v>
      </c>
      <c r="V3118" s="211">
        <v>0.12825543431049996</v>
      </c>
      <c r="W3118" s="211">
        <v>0.63236857169885896</v>
      </c>
      <c r="X3118" s="211">
        <v>0.31501499346186496</v>
      </c>
      <c r="Y3118" s="211">
        <v>0.64824115597698051</v>
      </c>
      <c r="Z3118" s="211">
        <v>0.1494943699318585</v>
      </c>
      <c r="AA3118" s="212">
        <v>0.12137446532002787</v>
      </c>
    </row>
    <row r="3119" spans="1:27" x14ac:dyDescent="0.35">
      <c r="A3119" s="210" t="s">
        <v>3795</v>
      </c>
      <c r="B3119" s="217">
        <v>133.05705337668633</v>
      </c>
      <c r="C3119" s="211">
        <v>7.2234557369155711E-2</v>
      </c>
      <c r="D3119" s="211">
        <v>0.12335794919881977</v>
      </c>
      <c r="E3119" s="211">
        <v>7.897287362804499E-2</v>
      </c>
      <c r="F3119" s="211">
        <v>9.6091187442945841E-2</v>
      </c>
      <c r="G3119" s="211">
        <v>0.12052304789704134</v>
      </c>
      <c r="H3119" s="211">
        <v>0.10057300576977525</v>
      </c>
      <c r="I3119" s="211">
        <v>0.53327596462592719</v>
      </c>
      <c r="J3119" s="211">
        <v>0.45049514522173489</v>
      </c>
      <c r="K3119" s="211">
        <v>0.59027675871918972</v>
      </c>
      <c r="L3119" s="211">
        <v>0.27706245957813624</v>
      </c>
      <c r="M3119" s="211">
        <v>0.10727524979857624</v>
      </c>
      <c r="N3119" s="211">
        <v>0.35874369697351233</v>
      </c>
      <c r="O3119" s="211">
        <v>0.77535670361701292</v>
      </c>
      <c r="P3119" s="211">
        <v>6.626488567489236E-2</v>
      </c>
      <c r="Q3119" s="211">
        <v>5.3427676332408136E-2</v>
      </c>
      <c r="R3119" s="211">
        <v>0.47547042265684453</v>
      </c>
      <c r="S3119" s="211">
        <v>0.33646887955240568</v>
      </c>
      <c r="T3119" s="211">
        <v>0.55131370115216705</v>
      </c>
      <c r="U3119" s="211">
        <v>0.50555705410329543</v>
      </c>
      <c r="V3119" s="211">
        <v>6.3590376772042184E-2</v>
      </c>
      <c r="W3119" s="211">
        <v>0.54444192961754467</v>
      </c>
      <c r="X3119" s="211">
        <v>0.34323531110808281</v>
      </c>
      <c r="Y3119" s="211">
        <v>0.69289887553325591</v>
      </c>
      <c r="Z3119" s="211">
        <v>0.14899015129868395</v>
      </c>
      <c r="AA3119" s="212">
        <v>0.1157840154549705</v>
      </c>
    </row>
    <row r="3120" spans="1:27" x14ac:dyDescent="0.35">
      <c r="A3120" s="210" t="s">
        <v>3796</v>
      </c>
      <c r="B3120" s="217">
        <v>135.4753041930702</v>
      </c>
      <c r="C3120" s="211">
        <v>5.7574966878077637E-2</v>
      </c>
      <c r="D3120" s="211">
        <v>0.1321372612750796</v>
      </c>
      <c r="E3120" s="211">
        <v>8.3979152760052397E-2</v>
      </c>
      <c r="F3120" s="211">
        <v>0.10044906665007558</v>
      </c>
      <c r="G3120" s="211">
        <v>0.12301684212418786</v>
      </c>
      <c r="H3120" s="211">
        <v>0.12386640576736865</v>
      </c>
      <c r="I3120" s="211">
        <v>0.46084931346366004</v>
      </c>
      <c r="J3120" s="211">
        <v>0.43136352876739653</v>
      </c>
      <c r="K3120" s="211">
        <v>0.6243032840217061</v>
      </c>
      <c r="L3120" s="211">
        <v>0.26770769945322781</v>
      </c>
      <c r="M3120" s="211">
        <v>8.9072619221409272E-2</v>
      </c>
      <c r="N3120" s="211">
        <v>0.40936707622434687</v>
      </c>
      <c r="O3120" s="211">
        <v>0.68784552498933138</v>
      </c>
      <c r="P3120" s="211">
        <v>6.7124638004671888E-2</v>
      </c>
      <c r="Q3120" s="211">
        <v>8.8530868833986281E-2</v>
      </c>
      <c r="R3120" s="211">
        <v>0.47575522812986837</v>
      </c>
      <c r="S3120" s="211">
        <v>0.4343457312979524</v>
      </c>
      <c r="T3120" s="211">
        <v>0.52931891391960106</v>
      </c>
      <c r="U3120" s="211">
        <v>0.40012800015627259</v>
      </c>
      <c r="V3120" s="211">
        <v>0.10305565767383848</v>
      </c>
      <c r="W3120" s="211">
        <v>0.59545296014937632</v>
      </c>
      <c r="X3120" s="211">
        <v>0.28190303749101964</v>
      </c>
      <c r="Y3120" s="211">
        <v>0.60571194752704227</v>
      </c>
      <c r="Z3120" s="211">
        <v>0.14774479479170025</v>
      </c>
      <c r="AA3120" s="212">
        <v>0.11743147480040296</v>
      </c>
    </row>
    <row r="3121" spans="1:27" x14ac:dyDescent="0.35">
      <c r="A3121" s="210" t="s">
        <v>3797</v>
      </c>
      <c r="B3121" s="217">
        <v>135.14722494941549</v>
      </c>
      <c r="C3121" s="211">
        <v>8.8577539009151288E-2</v>
      </c>
      <c r="D3121" s="211">
        <v>0.11827805122619806</v>
      </c>
      <c r="E3121" s="211">
        <v>7.5482194299919383E-2</v>
      </c>
      <c r="F3121" s="211">
        <v>9.7812832575700781E-2</v>
      </c>
      <c r="G3121" s="211">
        <v>0.1167523994280492</v>
      </c>
      <c r="H3121" s="211">
        <v>0.12004333341990307</v>
      </c>
      <c r="I3121" s="211">
        <v>0.46633703179921526</v>
      </c>
      <c r="J3121" s="211">
        <v>0.42773812960245949</v>
      </c>
      <c r="K3121" s="211">
        <v>0.54230699852089159</v>
      </c>
      <c r="L3121" s="211">
        <v>0.2709216598721475</v>
      </c>
      <c r="M3121" s="211">
        <v>0.11796362684571149</v>
      </c>
      <c r="N3121" s="211">
        <v>0.41707922689966459</v>
      </c>
      <c r="O3121" s="211">
        <v>0.69382935987645489</v>
      </c>
      <c r="P3121" s="211">
        <v>6.9618332301346411E-2</v>
      </c>
      <c r="Q3121" s="211">
        <v>0.11224649488439814</v>
      </c>
      <c r="R3121" s="211">
        <v>0.4631535147393368</v>
      </c>
      <c r="S3121" s="211">
        <v>0.33661010169079031</v>
      </c>
      <c r="T3121" s="211">
        <v>0.54085831954512686</v>
      </c>
      <c r="U3121" s="211">
        <v>0.42519399371080935</v>
      </c>
      <c r="V3121" s="211">
        <v>7.3802896047108407E-2</v>
      </c>
      <c r="W3121" s="211">
        <v>0.47975366713369805</v>
      </c>
      <c r="X3121" s="211">
        <v>0.35957515607985352</v>
      </c>
      <c r="Y3121" s="211">
        <v>0.6628063192093987</v>
      </c>
      <c r="Z3121" s="211">
        <v>0.14945416033771006</v>
      </c>
      <c r="AA3121" s="212">
        <v>0.11701607152701812</v>
      </c>
    </row>
    <row r="3122" spans="1:27" x14ac:dyDescent="0.35">
      <c r="A3122" s="210" t="s">
        <v>3798</v>
      </c>
      <c r="B3122" s="217">
        <v>147.72210362089044</v>
      </c>
      <c r="C3122" s="211">
        <v>7.0224050704709148E-2</v>
      </c>
      <c r="D3122" s="211">
        <v>0.132936107187201</v>
      </c>
      <c r="E3122" s="211">
        <v>7.5509499227577229E-2</v>
      </c>
      <c r="F3122" s="211">
        <v>9.5970725732566139E-2</v>
      </c>
      <c r="G3122" s="211">
        <v>0.11845098530712796</v>
      </c>
      <c r="H3122" s="211">
        <v>0.1189615372418997</v>
      </c>
      <c r="I3122" s="211">
        <v>0.50255534659584777</v>
      </c>
      <c r="J3122" s="211">
        <v>0.49203492625537665</v>
      </c>
      <c r="K3122" s="211">
        <v>0.62848164017658326</v>
      </c>
      <c r="L3122" s="211">
        <v>0.26948719406020677</v>
      </c>
      <c r="M3122" s="211">
        <v>8.5913559242707452E-2</v>
      </c>
      <c r="N3122" s="211">
        <v>0.42236428830576944</v>
      </c>
      <c r="O3122" s="211">
        <v>0.55731615406540269</v>
      </c>
      <c r="P3122" s="211">
        <v>7.1437948969844109E-2</v>
      </c>
      <c r="Q3122" s="211">
        <v>9.9149861071507264E-2</v>
      </c>
      <c r="R3122" s="211">
        <v>0.38410950585928</v>
      </c>
      <c r="S3122" s="211">
        <v>0.36030188411140668</v>
      </c>
      <c r="T3122" s="211">
        <v>0.56502742853634547</v>
      </c>
      <c r="U3122" s="211">
        <v>0.39260599405475222</v>
      </c>
      <c r="V3122" s="211">
        <v>0.12021437264473271</v>
      </c>
      <c r="W3122" s="211">
        <v>0.59795431814560418</v>
      </c>
      <c r="X3122" s="211">
        <v>0.30933969573635628</v>
      </c>
      <c r="Y3122" s="211">
        <v>0.71732810479952602</v>
      </c>
      <c r="Z3122" s="211">
        <v>0.14929511385623931</v>
      </c>
      <c r="AA3122" s="212">
        <v>0.11915119331749049</v>
      </c>
    </row>
    <row r="3123" spans="1:27" x14ac:dyDescent="0.35">
      <c r="A3123" s="210" t="s">
        <v>3799</v>
      </c>
      <c r="B3123" s="217">
        <v>142.15635004707835</v>
      </c>
      <c r="C3123" s="211">
        <v>6.1666532466186752E-2</v>
      </c>
      <c r="D3123" s="211">
        <v>0.12246898343003776</v>
      </c>
      <c r="E3123" s="211">
        <v>7.8257353216699424E-2</v>
      </c>
      <c r="F3123" s="211">
        <v>0.10943456609273206</v>
      </c>
      <c r="G3123" s="211">
        <v>0.11951698740106896</v>
      </c>
      <c r="H3123" s="211">
        <v>0.1057914523555117</v>
      </c>
      <c r="I3123" s="211">
        <v>0.49684501430792877</v>
      </c>
      <c r="J3123" s="211">
        <v>0.43685806370686331</v>
      </c>
      <c r="K3123" s="211">
        <v>0.58205323379600515</v>
      </c>
      <c r="L3123" s="211">
        <v>0.27424997162257936</v>
      </c>
      <c r="M3123" s="211">
        <v>0.10947935349724874</v>
      </c>
      <c r="N3123" s="211">
        <v>0.39248572771155071</v>
      </c>
      <c r="O3123" s="211">
        <v>0.67787198756482703</v>
      </c>
      <c r="P3123" s="211">
        <v>7.0790811318626079E-2</v>
      </c>
      <c r="Q3123" s="211">
        <v>0.10361446561069119</v>
      </c>
      <c r="R3123" s="211">
        <v>0.38664191392521763</v>
      </c>
      <c r="S3123" s="211">
        <v>0.32713441090269596</v>
      </c>
      <c r="T3123" s="211">
        <v>0.59207408596937428</v>
      </c>
      <c r="U3123" s="211">
        <v>0.53786433216965568</v>
      </c>
      <c r="V3123" s="211">
        <v>6.9353399707727886E-2</v>
      </c>
      <c r="W3123" s="211">
        <v>0.51466132317218793</v>
      </c>
      <c r="X3123" s="211">
        <v>0.41585359040498032</v>
      </c>
      <c r="Y3123" s="211">
        <v>0.64941862654942473</v>
      </c>
      <c r="Z3123" s="211">
        <v>0.14212923972883279</v>
      </c>
      <c r="AA3123" s="212">
        <v>0.11743235332735372</v>
      </c>
    </row>
    <row r="3124" spans="1:27" x14ac:dyDescent="0.35">
      <c r="A3124" s="210" t="s">
        <v>3800</v>
      </c>
      <c r="B3124" s="217">
        <v>147.65289888094816</v>
      </c>
      <c r="C3124" s="211">
        <v>5.1034023751961796E-2</v>
      </c>
      <c r="D3124" s="211">
        <v>0.11749750615964623</v>
      </c>
      <c r="E3124" s="211">
        <v>6.7571228026655911E-2</v>
      </c>
      <c r="F3124" s="211">
        <v>8.1678215221055894E-2</v>
      </c>
      <c r="G3124" s="211">
        <v>0.12398685729914462</v>
      </c>
      <c r="H3124" s="211">
        <v>0.11797415100488509</v>
      </c>
      <c r="I3124" s="211">
        <v>0.46208149213382665</v>
      </c>
      <c r="J3124" s="211">
        <v>0.42283366055668742</v>
      </c>
      <c r="K3124" s="211">
        <v>0.55927650070793711</v>
      </c>
      <c r="L3124" s="211">
        <v>0.27279295769485418</v>
      </c>
      <c r="M3124" s="211">
        <v>9.455987925526492E-2</v>
      </c>
      <c r="N3124" s="211">
        <v>0.4642863950442262</v>
      </c>
      <c r="O3124" s="211">
        <v>0.78123362279031683</v>
      </c>
      <c r="P3124" s="211">
        <v>7.1059991835542818E-2</v>
      </c>
      <c r="Q3124" s="211">
        <v>9.1820552670193012E-2</v>
      </c>
      <c r="R3124" s="211">
        <v>0.45312923515637388</v>
      </c>
      <c r="S3124" s="211">
        <v>0.40347763193747332</v>
      </c>
      <c r="T3124" s="211">
        <v>0.54457024637463347</v>
      </c>
      <c r="U3124" s="211">
        <v>0.40493851131949921</v>
      </c>
      <c r="V3124" s="211">
        <v>0.17911511886883461</v>
      </c>
      <c r="W3124" s="211">
        <v>0.56143495073243987</v>
      </c>
      <c r="X3124" s="211">
        <v>0.32732585221848159</v>
      </c>
      <c r="Y3124" s="211">
        <v>0.58767738871762343</v>
      </c>
      <c r="Z3124" s="211">
        <v>0.14350053265194346</v>
      </c>
      <c r="AA3124" s="212">
        <v>0.12522358439526127</v>
      </c>
    </row>
    <row r="3125" spans="1:27" x14ac:dyDescent="0.35">
      <c r="A3125" s="210" t="s">
        <v>3801</v>
      </c>
      <c r="B3125" s="217">
        <v>142.63330133649848</v>
      </c>
      <c r="C3125" s="211">
        <v>6.797862539307023E-2</v>
      </c>
      <c r="D3125" s="211">
        <v>0.12610556988511337</v>
      </c>
      <c r="E3125" s="211">
        <v>7.650583834096869E-2</v>
      </c>
      <c r="F3125" s="211">
        <v>0.12088294189310343</v>
      </c>
      <c r="G3125" s="211">
        <v>0.12039873476006763</v>
      </c>
      <c r="H3125" s="211">
        <v>0.1089013669150319</v>
      </c>
      <c r="I3125" s="211">
        <v>0.53553535823121579</v>
      </c>
      <c r="J3125" s="211">
        <v>0.44694108586026438</v>
      </c>
      <c r="K3125" s="211">
        <v>0.57220458646673489</v>
      </c>
      <c r="L3125" s="211">
        <v>0.27700220125826297</v>
      </c>
      <c r="M3125" s="211">
        <v>0.10065439726448584</v>
      </c>
      <c r="N3125" s="211">
        <v>0.47778546784029952</v>
      </c>
      <c r="O3125" s="211">
        <v>0.69550876437250908</v>
      </c>
      <c r="P3125" s="211">
        <v>6.8883324955257424E-2</v>
      </c>
      <c r="Q3125" s="211">
        <v>6.1552813520561828E-2</v>
      </c>
      <c r="R3125" s="211">
        <v>0.45138650103038952</v>
      </c>
      <c r="S3125" s="211">
        <v>0.29920067654285953</v>
      </c>
      <c r="T3125" s="211">
        <v>0.5932260056574552</v>
      </c>
      <c r="U3125" s="211">
        <v>0.39415024213296757</v>
      </c>
      <c r="V3125" s="211">
        <v>0.11447532804584604</v>
      </c>
      <c r="W3125" s="211">
        <v>0.5080185124665656</v>
      </c>
      <c r="X3125" s="211">
        <v>0.2939417803396191</v>
      </c>
      <c r="Y3125" s="211">
        <v>0.61402824020555113</v>
      </c>
      <c r="Z3125" s="211">
        <v>0.1498254449385685</v>
      </c>
      <c r="AA3125" s="212">
        <v>0.11802960475449817</v>
      </c>
    </row>
    <row r="3126" spans="1:27" x14ac:dyDescent="0.35">
      <c r="A3126" s="210" t="s">
        <v>3802</v>
      </c>
      <c r="B3126" s="217">
        <v>138.08782563256128</v>
      </c>
      <c r="C3126" s="211">
        <v>5.6280825197755152E-2</v>
      </c>
      <c r="D3126" s="211">
        <v>0.13368419132297168</v>
      </c>
      <c r="E3126" s="211">
        <v>8.0878747588969069E-2</v>
      </c>
      <c r="F3126" s="211">
        <v>0.10482462209937057</v>
      </c>
      <c r="G3126" s="211">
        <v>0.11806121856886233</v>
      </c>
      <c r="H3126" s="211">
        <v>0.11816703563972422</v>
      </c>
      <c r="I3126" s="211">
        <v>0.49382742890618636</v>
      </c>
      <c r="J3126" s="211">
        <v>0.47775538717330418</v>
      </c>
      <c r="K3126" s="211">
        <v>0.63358215192425926</v>
      </c>
      <c r="L3126" s="211">
        <v>0.26986070874647505</v>
      </c>
      <c r="M3126" s="211">
        <v>8.5509023432141784E-2</v>
      </c>
      <c r="N3126" s="211">
        <v>0.55900663550735896</v>
      </c>
      <c r="O3126" s="211">
        <v>0.71233930840811499</v>
      </c>
      <c r="P3126" s="211">
        <v>6.350970909565487E-2</v>
      </c>
      <c r="Q3126" s="211">
        <v>9.9410249105296694E-2</v>
      </c>
      <c r="R3126" s="211">
        <v>0.48038048359988716</v>
      </c>
      <c r="S3126" s="211">
        <v>0.33545042841117872</v>
      </c>
      <c r="T3126" s="211">
        <v>0.55969756940402993</v>
      </c>
      <c r="U3126" s="211">
        <v>0.42566434336415493</v>
      </c>
      <c r="V3126" s="211">
        <v>0.10161433606128843</v>
      </c>
      <c r="W3126" s="211">
        <v>0.57528633617517799</v>
      </c>
      <c r="X3126" s="211">
        <v>0.3438860099225009</v>
      </c>
      <c r="Y3126" s="211">
        <v>0.55331899405605967</v>
      </c>
      <c r="Z3126" s="211">
        <v>0.14872315771634251</v>
      </c>
      <c r="AA3126" s="212">
        <v>0.11716776310535761</v>
      </c>
    </row>
    <row r="3127" spans="1:27" x14ac:dyDescent="0.35">
      <c r="A3127" s="210" t="s">
        <v>3803</v>
      </c>
      <c r="B3127" s="217">
        <v>112.21065084487812</v>
      </c>
      <c r="C3127" s="211">
        <v>5.9068982125309866E-2</v>
      </c>
      <c r="D3127" s="211">
        <v>0.12907605150391019</v>
      </c>
      <c r="E3127" s="211">
        <v>7.142063908887604E-2</v>
      </c>
      <c r="F3127" s="211">
        <v>7.3664220344031819E-2</v>
      </c>
      <c r="G3127" s="211">
        <v>0.12275125914617367</v>
      </c>
      <c r="H3127" s="211">
        <v>0.11395294950936391</v>
      </c>
      <c r="I3127" s="211">
        <v>0.53596539155499534</v>
      </c>
      <c r="J3127" s="211">
        <v>0.45339021462622525</v>
      </c>
      <c r="K3127" s="211">
        <v>0.58818413134040015</v>
      </c>
      <c r="L3127" s="211">
        <v>0.27427737280823655</v>
      </c>
      <c r="M3127" s="211">
        <v>8.6440942094732826E-2</v>
      </c>
      <c r="N3127" s="211">
        <v>0.45191423806078734</v>
      </c>
      <c r="O3127" s="211">
        <v>0.61792062891421962</v>
      </c>
      <c r="P3127" s="211">
        <v>6.2456621669664709E-2</v>
      </c>
      <c r="Q3127" s="211">
        <v>6.5629551121506882E-2</v>
      </c>
      <c r="R3127" s="211">
        <v>0.45564280253344225</v>
      </c>
      <c r="S3127" s="211">
        <v>0.3649947624796292</v>
      </c>
      <c r="T3127" s="211">
        <v>0.47567506990223807</v>
      </c>
      <c r="U3127" s="211">
        <v>0.32115119895370675</v>
      </c>
      <c r="V3127" s="211">
        <v>0.10512589544231912</v>
      </c>
      <c r="W3127" s="211">
        <v>0.49396832473888147</v>
      </c>
      <c r="X3127" s="211">
        <v>0.33847605367380756</v>
      </c>
      <c r="Y3127" s="211">
        <v>0.63061255208800715</v>
      </c>
      <c r="Z3127" s="211">
        <v>0.14390289622666536</v>
      </c>
      <c r="AA3127" s="212">
        <v>0.11811244955284829</v>
      </c>
    </row>
    <row r="3128" spans="1:27" x14ac:dyDescent="0.35">
      <c r="A3128" s="210" t="s">
        <v>3804</v>
      </c>
      <c r="B3128" s="217">
        <v>181.62799175728151</v>
      </c>
      <c r="C3128" s="211">
        <v>6.7216542732224827E-2</v>
      </c>
      <c r="D3128" s="211">
        <v>0.13032085459386009</v>
      </c>
      <c r="E3128" s="211">
        <v>7.2852023541308319E-2</v>
      </c>
      <c r="F3128" s="211">
        <v>7.2757741661711423E-2</v>
      </c>
      <c r="G3128" s="211">
        <v>0.12098580196450635</v>
      </c>
      <c r="H3128" s="211">
        <v>0.1079620897401614</v>
      </c>
      <c r="I3128" s="211">
        <v>0.49735428950433197</v>
      </c>
      <c r="J3128" s="211">
        <v>0.4220435912471765</v>
      </c>
      <c r="K3128" s="211">
        <v>0.64952085355942191</v>
      </c>
      <c r="L3128" s="211">
        <v>0.28214228742844433</v>
      </c>
      <c r="M3128" s="211">
        <v>0.11024367975457842</v>
      </c>
      <c r="N3128" s="211">
        <v>0.50973451633759959</v>
      </c>
      <c r="O3128" s="211">
        <v>0.71630543297375415</v>
      </c>
      <c r="P3128" s="211">
        <v>6.4944219271014375E-2</v>
      </c>
      <c r="Q3128" s="211">
        <v>8.3507386797228189E-2</v>
      </c>
      <c r="R3128" s="211">
        <v>0.45649879303914237</v>
      </c>
      <c r="S3128" s="211">
        <v>0.28392801204096513</v>
      </c>
      <c r="T3128" s="211">
        <v>0.55633110680044195</v>
      </c>
      <c r="U3128" s="211">
        <v>0.4690458782320639</v>
      </c>
      <c r="V3128" s="211">
        <v>0.13600286403527467</v>
      </c>
      <c r="W3128" s="211">
        <v>0.49263943930277149</v>
      </c>
      <c r="X3128" s="211">
        <v>0.35853011710961902</v>
      </c>
      <c r="Y3128" s="211">
        <v>0.75866366617547387</v>
      </c>
      <c r="Z3128" s="211">
        <v>0.14754597136499356</v>
      </c>
      <c r="AA3128" s="212">
        <v>0.11872464734262536</v>
      </c>
    </row>
    <row r="3129" spans="1:27" x14ac:dyDescent="0.35">
      <c r="A3129" s="210" t="s">
        <v>3805</v>
      </c>
      <c r="B3129" s="217">
        <v>119.56846516360578</v>
      </c>
      <c r="C3129" s="211">
        <v>6.2209419321584206E-2</v>
      </c>
      <c r="D3129" s="211">
        <v>0.1257374466692118</v>
      </c>
      <c r="E3129" s="211">
        <v>7.4634425562327605E-2</v>
      </c>
      <c r="F3129" s="211">
        <v>9.1897955115367719E-2</v>
      </c>
      <c r="G3129" s="211">
        <v>0.12055806510928309</v>
      </c>
      <c r="H3129" s="211">
        <v>0.11689545956328369</v>
      </c>
      <c r="I3129" s="211">
        <v>0.46151602605335951</v>
      </c>
      <c r="J3129" s="211">
        <v>0.4077226913057756</v>
      </c>
      <c r="K3129" s="211">
        <v>0.61778605577189305</v>
      </c>
      <c r="L3129" s="211">
        <v>0.27913633874224902</v>
      </c>
      <c r="M3129" s="211">
        <v>9.9009389538193576E-2</v>
      </c>
      <c r="N3129" s="211">
        <v>0.36968916016703302</v>
      </c>
      <c r="O3129" s="211">
        <v>0.73247509278222456</v>
      </c>
      <c r="P3129" s="211">
        <v>6.7518250052099951E-2</v>
      </c>
      <c r="Q3129" s="211">
        <v>8.4171161369222425E-2</v>
      </c>
      <c r="R3129" s="211">
        <v>0.44393105557094298</v>
      </c>
      <c r="S3129" s="211">
        <v>0.37034420125511663</v>
      </c>
      <c r="T3129" s="211">
        <v>0.5267793602726405</v>
      </c>
      <c r="U3129" s="211">
        <v>0.41480945623753657</v>
      </c>
      <c r="V3129" s="211">
        <v>8.2037597036911047E-2</v>
      </c>
      <c r="W3129" s="211">
        <v>0.57979463183576585</v>
      </c>
      <c r="X3129" s="211">
        <v>0.25553185083454066</v>
      </c>
      <c r="Y3129" s="211">
        <v>0.5405996469561305</v>
      </c>
      <c r="Z3129" s="211">
        <v>0.14380367985255263</v>
      </c>
      <c r="AA3129" s="212">
        <v>0.11892766169258104</v>
      </c>
    </row>
    <row r="3130" spans="1:27" x14ac:dyDescent="0.35">
      <c r="A3130" s="210" t="s">
        <v>3806</v>
      </c>
      <c r="B3130" s="217">
        <v>131.72070845396206</v>
      </c>
      <c r="C3130" s="211">
        <v>5.40439225470873E-2</v>
      </c>
      <c r="D3130" s="211">
        <v>0.12699919105476579</v>
      </c>
      <c r="E3130" s="211">
        <v>8.0830216642130678E-2</v>
      </c>
      <c r="F3130" s="211">
        <v>0.10522946378529288</v>
      </c>
      <c r="G3130" s="211">
        <v>0.12617669915271346</v>
      </c>
      <c r="H3130" s="211">
        <v>0.12282003517992426</v>
      </c>
      <c r="I3130" s="211">
        <v>0.44991176749756107</v>
      </c>
      <c r="J3130" s="211">
        <v>0.48264340674012374</v>
      </c>
      <c r="K3130" s="211">
        <v>0.52679281429684521</v>
      </c>
      <c r="L3130" s="211">
        <v>0.27457153844925558</v>
      </c>
      <c r="M3130" s="211">
        <v>0.11803153541321823</v>
      </c>
      <c r="N3130" s="211">
        <v>0.55544959734330301</v>
      </c>
      <c r="O3130" s="211">
        <v>0.56421097810917487</v>
      </c>
      <c r="P3130" s="211">
        <v>6.7775772807096069E-2</v>
      </c>
      <c r="Q3130" s="211">
        <v>0.13982028784153153</v>
      </c>
      <c r="R3130" s="211">
        <v>0.45029496222330306</v>
      </c>
      <c r="S3130" s="211">
        <v>0.36567416817676368</v>
      </c>
      <c r="T3130" s="211">
        <v>0.51781445192368203</v>
      </c>
      <c r="U3130" s="211">
        <v>0.51088254208319384</v>
      </c>
      <c r="V3130" s="211">
        <v>5.6055641159574121E-2</v>
      </c>
      <c r="W3130" s="211">
        <v>0.54622771707527062</v>
      </c>
      <c r="X3130" s="211">
        <v>0.40995722897508591</v>
      </c>
      <c r="Y3130" s="211">
        <v>0.62399569696742307</v>
      </c>
      <c r="Z3130" s="211">
        <v>0.14923662386523526</v>
      </c>
      <c r="AA3130" s="212">
        <v>0.11675781493085448</v>
      </c>
    </row>
    <row r="3131" spans="1:27" x14ac:dyDescent="0.35">
      <c r="A3131" s="210" t="s">
        <v>3807</v>
      </c>
      <c r="B3131" s="217">
        <v>130.78401713972548</v>
      </c>
      <c r="C3131" s="211">
        <v>5.8660483748515541E-2</v>
      </c>
      <c r="D3131" s="211">
        <v>0.12517476421068052</v>
      </c>
      <c r="E3131" s="211">
        <v>7.9360505349683308E-2</v>
      </c>
      <c r="F3131" s="211">
        <v>9.6570219489771542E-2</v>
      </c>
      <c r="G3131" s="211">
        <v>0.11925637853747949</v>
      </c>
      <c r="H3131" s="211">
        <v>0.12790064661582129</v>
      </c>
      <c r="I3131" s="211">
        <v>0.44704377274461637</v>
      </c>
      <c r="J3131" s="211">
        <v>0.45877983638188052</v>
      </c>
      <c r="K3131" s="211">
        <v>0.63823891332825999</v>
      </c>
      <c r="L3131" s="211">
        <v>0.27345003018599073</v>
      </c>
      <c r="M3131" s="211">
        <v>9.9249747634360397E-2</v>
      </c>
      <c r="N3131" s="211">
        <v>0.49598747806282928</v>
      </c>
      <c r="O3131" s="211">
        <v>0.66284579653429043</v>
      </c>
      <c r="P3131" s="211">
        <v>6.3390276025026782E-2</v>
      </c>
      <c r="Q3131" s="211">
        <v>9.9882781902190243E-2</v>
      </c>
      <c r="R3131" s="211">
        <v>0.38406058585783492</v>
      </c>
      <c r="S3131" s="211">
        <v>0.36438055021088517</v>
      </c>
      <c r="T3131" s="211">
        <v>0.53724831390152861</v>
      </c>
      <c r="U3131" s="211">
        <v>0.43280362513190118</v>
      </c>
      <c r="V3131" s="211">
        <v>7.1042372835883633E-2</v>
      </c>
      <c r="W3131" s="211">
        <v>0.52573832893515415</v>
      </c>
      <c r="X3131" s="211">
        <v>0.34550461353583173</v>
      </c>
      <c r="Y3131" s="211">
        <v>0.64621307504426895</v>
      </c>
      <c r="Z3131" s="211">
        <v>0.14361574816123104</v>
      </c>
      <c r="AA3131" s="212">
        <v>0.11388151062700642</v>
      </c>
    </row>
    <row r="3132" spans="1:27" x14ac:dyDescent="0.35">
      <c r="A3132" s="210" t="s">
        <v>3808</v>
      </c>
      <c r="B3132" s="217">
        <v>118.93785085957535</v>
      </c>
      <c r="C3132" s="211">
        <v>5.7053867536166626E-2</v>
      </c>
      <c r="D3132" s="211">
        <v>0.12675857860123649</v>
      </c>
      <c r="E3132" s="211">
        <v>7.349520177849686E-2</v>
      </c>
      <c r="F3132" s="211">
        <v>0.11381508636155606</v>
      </c>
      <c r="G3132" s="211">
        <v>0.12598058574964266</v>
      </c>
      <c r="H3132" s="211">
        <v>0.10656834350303267</v>
      </c>
      <c r="I3132" s="211">
        <v>0.50402788743989912</v>
      </c>
      <c r="J3132" s="211">
        <v>0.43294346791773053</v>
      </c>
      <c r="K3132" s="211">
        <v>0.60314799421097809</v>
      </c>
      <c r="L3132" s="211">
        <v>0.28385608634457166</v>
      </c>
      <c r="M3132" s="211">
        <v>9.3286691519885043E-2</v>
      </c>
      <c r="N3132" s="211">
        <v>0.47841775151563198</v>
      </c>
      <c r="O3132" s="211">
        <v>0.59346013960674049</v>
      </c>
      <c r="P3132" s="211">
        <v>6.7947283946371784E-2</v>
      </c>
      <c r="Q3132" s="211">
        <v>6.1947698919027711E-2</v>
      </c>
      <c r="R3132" s="211">
        <v>0.40589347931845543</v>
      </c>
      <c r="S3132" s="211">
        <v>0.25479342126114379</v>
      </c>
      <c r="T3132" s="211">
        <v>0.59492880520635405</v>
      </c>
      <c r="U3132" s="211">
        <v>0.36724916285450498</v>
      </c>
      <c r="V3132" s="211">
        <v>8.0512348121735466E-2</v>
      </c>
      <c r="W3132" s="211">
        <v>0.51945271104272384</v>
      </c>
      <c r="X3132" s="211">
        <v>0.29502929642608905</v>
      </c>
      <c r="Y3132" s="211">
        <v>0.55347398824064986</v>
      </c>
      <c r="Z3132" s="211">
        <v>0.14836919924171824</v>
      </c>
      <c r="AA3132" s="212">
        <v>0.11552425935140802</v>
      </c>
    </row>
    <row r="3133" spans="1:27" x14ac:dyDescent="0.35">
      <c r="A3133" s="210" t="s">
        <v>3809</v>
      </c>
      <c r="B3133" s="217">
        <v>144.21591370482199</v>
      </c>
      <c r="C3133" s="211">
        <v>6.8054634970829087E-2</v>
      </c>
      <c r="D3133" s="211">
        <v>0.12318958179817284</v>
      </c>
      <c r="E3133" s="211">
        <v>7.3497482998377953E-2</v>
      </c>
      <c r="F3133" s="211">
        <v>7.8263477224987679E-2</v>
      </c>
      <c r="G3133" s="211">
        <v>0.12118626751321866</v>
      </c>
      <c r="H3133" s="211">
        <v>0.12522600641984902</v>
      </c>
      <c r="I3133" s="211">
        <v>0.48507946851042461</v>
      </c>
      <c r="J3133" s="211">
        <v>0.41501116866321341</v>
      </c>
      <c r="K3133" s="211">
        <v>0.54481268526206916</v>
      </c>
      <c r="L3133" s="211">
        <v>0.27907847059792334</v>
      </c>
      <c r="M3133" s="211">
        <v>0.10913336793819113</v>
      </c>
      <c r="N3133" s="211">
        <v>0.36892199403350473</v>
      </c>
      <c r="O3133" s="211">
        <v>0.60636784807520305</v>
      </c>
      <c r="P3133" s="211">
        <v>7.115448079647925E-2</v>
      </c>
      <c r="Q3133" s="211">
        <v>4.9804026885471989E-2</v>
      </c>
      <c r="R3133" s="211">
        <v>0.36948625473223928</v>
      </c>
      <c r="S3133" s="211">
        <v>0.32864481332696199</v>
      </c>
      <c r="T3133" s="211">
        <v>0.53170681460051628</v>
      </c>
      <c r="U3133" s="211">
        <v>0.40856763001143115</v>
      </c>
      <c r="V3133" s="211">
        <v>0.12177216090792371</v>
      </c>
      <c r="W3133" s="211">
        <v>0.536639728648728</v>
      </c>
      <c r="X3133" s="211">
        <v>0.3481163905461071</v>
      </c>
      <c r="Y3133" s="211">
        <v>0.75411090258221658</v>
      </c>
      <c r="Z3133" s="211">
        <v>0.14278016529900953</v>
      </c>
      <c r="AA3133" s="212">
        <v>0.12195648329174848</v>
      </c>
    </row>
    <row r="3134" spans="1:27" x14ac:dyDescent="0.35">
      <c r="A3134" s="210" t="s">
        <v>3810</v>
      </c>
      <c r="B3134" s="217">
        <v>126.72819300059285</v>
      </c>
      <c r="C3134" s="211">
        <v>5.0807642556521836E-2</v>
      </c>
      <c r="D3134" s="211">
        <v>0.12219978042727123</v>
      </c>
      <c r="E3134" s="211">
        <v>7.250212573029502E-2</v>
      </c>
      <c r="F3134" s="211">
        <v>8.8298557254315485E-2</v>
      </c>
      <c r="G3134" s="211">
        <v>0.12293010478761701</v>
      </c>
      <c r="H3134" s="211">
        <v>0.12105309945440203</v>
      </c>
      <c r="I3134" s="211">
        <v>0.43137590709496221</v>
      </c>
      <c r="J3134" s="211">
        <v>0.43635026989355075</v>
      </c>
      <c r="K3134" s="211">
        <v>0.51352248276770229</v>
      </c>
      <c r="L3134" s="211">
        <v>0.27507778816353373</v>
      </c>
      <c r="M3134" s="211">
        <v>0.11180983249606538</v>
      </c>
      <c r="N3134" s="211">
        <v>0.40586206417591042</v>
      </c>
      <c r="O3134" s="211">
        <v>0.77315036453420904</v>
      </c>
      <c r="P3134" s="211">
        <v>6.9267454227813802E-2</v>
      </c>
      <c r="Q3134" s="211">
        <v>0.154975612321085</v>
      </c>
      <c r="R3134" s="211">
        <v>0.4710027449944364</v>
      </c>
      <c r="S3134" s="211">
        <v>0.29206478876437847</v>
      </c>
      <c r="T3134" s="211">
        <v>0.62107650500375733</v>
      </c>
      <c r="U3134" s="211">
        <v>0.41108823861565291</v>
      </c>
      <c r="V3134" s="211">
        <v>6.8163679404366573E-2</v>
      </c>
      <c r="W3134" s="211">
        <v>0.52206424454179923</v>
      </c>
      <c r="X3134" s="211">
        <v>0.2296517181639765</v>
      </c>
      <c r="Y3134" s="211">
        <v>0.63112110314019565</v>
      </c>
      <c r="Z3134" s="211">
        <v>0.14894254830388312</v>
      </c>
      <c r="AA3134" s="212">
        <v>0.11796582128114885</v>
      </c>
    </row>
    <row r="3135" spans="1:27" x14ac:dyDescent="0.35">
      <c r="A3135" s="210" t="s">
        <v>3811</v>
      </c>
      <c r="B3135" s="217">
        <v>117.8481564061626</v>
      </c>
      <c r="C3135" s="211">
        <v>5.8928114643624602E-2</v>
      </c>
      <c r="D3135" s="211">
        <v>0.12344346566397257</v>
      </c>
      <c r="E3135" s="211">
        <v>7.5518862362213154E-2</v>
      </c>
      <c r="F3135" s="211">
        <v>9.4477672399440771E-2</v>
      </c>
      <c r="G3135" s="211">
        <v>0.12058707112801086</v>
      </c>
      <c r="H3135" s="211">
        <v>0.12124965400502034</v>
      </c>
      <c r="I3135" s="211">
        <v>0.52383528888211772</v>
      </c>
      <c r="J3135" s="211">
        <v>0.45105031032957005</v>
      </c>
      <c r="K3135" s="211">
        <v>0.53222947026337974</v>
      </c>
      <c r="L3135" s="211">
        <v>0.27278868559164843</v>
      </c>
      <c r="M3135" s="211">
        <v>9.3435702645668736E-2</v>
      </c>
      <c r="N3135" s="211">
        <v>0.39073773559028024</v>
      </c>
      <c r="O3135" s="211">
        <v>0.77727302767779083</v>
      </c>
      <c r="P3135" s="211">
        <v>6.8123709538130794E-2</v>
      </c>
      <c r="Q3135" s="211">
        <v>6.3614617544623261E-2</v>
      </c>
      <c r="R3135" s="211">
        <v>0.44613249632659413</v>
      </c>
      <c r="S3135" s="211">
        <v>0.30688953977742273</v>
      </c>
      <c r="T3135" s="211">
        <v>0.52620700120271446</v>
      </c>
      <c r="U3135" s="211">
        <v>0.4116148218682868</v>
      </c>
      <c r="V3135" s="211">
        <v>6.3968984930073719E-2</v>
      </c>
      <c r="W3135" s="211">
        <v>0.57258792732059027</v>
      </c>
      <c r="X3135" s="211">
        <v>0.27073792599659596</v>
      </c>
      <c r="Y3135" s="211">
        <v>0.74296453555039066</v>
      </c>
      <c r="Z3135" s="211">
        <v>0.14686235549592369</v>
      </c>
      <c r="AA3135" s="212">
        <v>0.1186429826239758</v>
      </c>
    </row>
    <row r="3136" spans="1:27" x14ac:dyDescent="0.35">
      <c r="A3136" s="210" t="s">
        <v>3812</v>
      </c>
      <c r="B3136" s="217">
        <v>124.67340456401469</v>
      </c>
      <c r="C3136" s="211">
        <v>7.5260427346133557E-2</v>
      </c>
      <c r="D3136" s="211">
        <v>0.12560984281787549</v>
      </c>
      <c r="E3136" s="211">
        <v>6.8941699984743324E-2</v>
      </c>
      <c r="F3136" s="211">
        <v>0.11573794735331849</v>
      </c>
      <c r="G3136" s="211">
        <v>0.12135788930979868</v>
      </c>
      <c r="H3136" s="211">
        <v>0.10496933411003545</v>
      </c>
      <c r="I3136" s="211">
        <v>0.44461059703853967</v>
      </c>
      <c r="J3136" s="211">
        <v>0.44732949637890262</v>
      </c>
      <c r="K3136" s="211">
        <v>0.57496091940079908</v>
      </c>
      <c r="L3136" s="211">
        <v>0.28228943582722671</v>
      </c>
      <c r="M3136" s="211">
        <v>9.6848512820788171E-2</v>
      </c>
      <c r="N3136" s="211">
        <v>0.37615980917757663</v>
      </c>
      <c r="O3136" s="211">
        <v>0.76012486640617916</v>
      </c>
      <c r="P3136" s="211">
        <v>7.0923555531488033E-2</v>
      </c>
      <c r="Q3136" s="211">
        <v>5.2207937155683323E-2</v>
      </c>
      <c r="R3136" s="211">
        <v>0.39786004467607389</v>
      </c>
      <c r="S3136" s="211">
        <v>0.30603332405949807</v>
      </c>
      <c r="T3136" s="211">
        <v>0.50011304717660421</v>
      </c>
      <c r="U3136" s="211">
        <v>0.36910202302297807</v>
      </c>
      <c r="V3136" s="211">
        <v>0.10414036807351602</v>
      </c>
      <c r="W3136" s="211">
        <v>0.63150420018126341</v>
      </c>
      <c r="X3136" s="211">
        <v>0.28623476337684362</v>
      </c>
      <c r="Y3136" s="211">
        <v>0.68649573537788844</v>
      </c>
      <c r="Z3136" s="211">
        <v>0.14948210996796643</v>
      </c>
      <c r="AA3136" s="212">
        <v>0.12300198649306744</v>
      </c>
    </row>
    <row r="3137" spans="1:27" x14ac:dyDescent="0.35">
      <c r="A3137" s="210" t="s">
        <v>3813</v>
      </c>
      <c r="B3137" s="217">
        <v>117.5309924404728</v>
      </c>
      <c r="C3137" s="211">
        <v>6.728881137756984E-2</v>
      </c>
      <c r="D3137" s="211">
        <v>0.12187322415513176</v>
      </c>
      <c r="E3137" s="211">
        <v>8.1416968821147503E-2</v>
      </c>
      <c r="F3137" s="211">
        <v>8.7739501663123359E-2</v>
      </c>
      <c r="G3137" s="211">
        <v>0.11946666071384221</v>
      </c>
      <c r="H3137" s="211">
        <v>0.11829226523135582</v>
      </c>
      <c r="I3137" s="211">
        <v>0.52740534229098091</v>
      </c>
      <c r="J3137" s="211">
        <v>0.42781558001162689</v>
      </c>
      <c r="K3137" s="211">
        <v>0.53521231743873499</v>
      </c>
      <c r="L3137" s="211">
        <v>0.27569398414001722</v>
      </c>
      <c r="M3137" s="211">
        <v>9.7242854532063203E-2</v>
      </c>
      <c r="N3137" s="211">
        <v>0.3940419056943314</v>
      </c>
      <c r="O3137" s="211">
        <v>0.76208533290557068</v>
      </c>
      <c r="P3137" s="211">
        <v>7.1510055448276544E-2</v>
      </c>
      <c r="Q3137" s="211">
        <v>7.0546687317816978E-2</v>
      </c>
      <c r="R3137" s="211">
        <v>0.4425886529598726</v>
      </c>
      <c r="S3137" s="211">
        <v>0.29577757031685986</v>
      </c>
      <c r="T3137" s="211">
        <v>0.54924367872043178</v>
      </c>
      <c r="U3137" s="211">
        <v>0.35731737252949014</v>
      </c>
      <c r="V3137" s="211">
        <v>5.9673342278229735E-2</v>
      </c>
      <c r="W3137" s="211">
        <v>0.51921646798595522</v>
      </c>
      <c r="X3137" s="211">
        <v>0.31489448169932599</v>
      </c>
      <c r="Y3137" s="211">
        <v>0.64477494354242326</v>
      </c>
      <c r="Z3137" s="211">
        <v>0.14400375019358641</v>
      </c>
      <c r="AA3137" s="212">
        <v>0.11849399867804812</v>
      </c>
    </row>
    <row r="3138" spans="1:27" x14ac:dyDescent="0.35">
      <c r="A3138" s="210" t="s">
        <v>3814</v>
      </c>
      <c r="B3138" s="217">
        <v>120.78965665842979</v>
      </c>
      <c r="C3138" s="211">
        <v>7.1264957463499354E-2</v>
      </c>
      <c r="D3138" s="211">
        <v>0.11759717139949732</v>
      </c>
      <c r="E3138" s="211">
        <v>7.71909334544887E-2</v>
      </c>
      <c r="F3138" s="211">
        <v>9.9863988142133764E-2</v>
      </c>
      <c r="G3138" s="211">
        <v>0.12128150223577421</v>
      </c>
      <c r="H3138" s="211">
        <v>0.11389120408396962</v>
      </c>
      <c r="I3138" s="211">
        <v>0.51856898059344914</v>
      </c>
      <c r="J3138" s="211">
        <v>0.42212561696869733</v>
      </c>
      <c r="K3138" s="211">
        <v>0.62822517308263315</v>
      </c>
      <c r="L3138" s="211">
        <v>0.27976843973697957</v>
      </c>
      <c r="M3138" s="211">
        <v>9.1493552836504496E-2</v>
      </c>
      <c r="N3138" s="211">
        <v>0.57597693006629236</v>
      </c>
      <c r="O3138" s="211">
        <v>0.67889575768669352</v>
      </c>
      <c r="P3138" s="211">
        <v>6.1426318226761346E-2</v>
      </c>
      <c r="Q3138" s="211">
        <v>5.0819442356273489E-2</v>
      </c>
      <c r="R3138" s="211">
        <v>0.40027286049990352</v>
      </c>
      <c r="S3138" s="211">
        <v>0.35337866590694578</v>
      </c>
      <c r="T3138" s="211">
        <v>0.59556330828585102</v>
      </c>
      <c r="U3138" s="211">
        <v>0.3925062169465271</v>
      </c>
      <c r="V3138" s="211">
        <v>6.7965202759411453E-2</v>
      </c>
      <c r="W3138" s="211">
        <v>0.59355120018722296</v>
      </c>
      <c r="X3138" s="211">
        <v>0.27753546765451348</v>
      </c>
      <c r="Y3138" s="211">
        <v>0.65390464074694443</v>
      </c>
      <c r="Z3138" s="211">
        <v>0.14640617254186783</v>
      </c>
      <c r="AA3138" s="212">
        <v>0.11699236799298994</v>
      </c>
    </row>
    <row r="3139" spans="1:27" x14ac:dyDescent="0.35">
      <c r="A3139" s="210" t="s">
        <v>3815</v>
      </c>
      <c r="B3139" s="217">
        <v>138.18202789527368</v>
      </c>
      <c r="C3139" s="211">
        <v>7.1632726901804236E-2</v>
      </c>
      <c r="D3139" s="211">
        <v>0.12465276035108167</v>
      </c>
      <c r="E3139" s="211">
        <v>8.487080094877103E-2</v>
      </c>
      <c r="F3139" s="211">
        <v>9.8133505821808353E-2</v>
      </c>
      <c r="G3139" s="211">
        <v>0.11935237638165716</v>
      </c>
      <c r="H3139" s="211">
        <v>0.12200289024964116</v>
      </c>
      <c r="I3139" s="211">
        <v>0.52203493157088288</v>
      </c>
      <c r="J3139" s="211">
        <v>0.4294078195735585</v>
      </c>
      <c r="K3139" s="211">
        <v>0.61500457565847511</v>
      </c>
      <c r="L3139" s="211">
        <v>0.2747355583406334</v>
      </c>
      <c r="M3139" s="211">
        <v>0.10195276205906946</v>
      </c>
      <c r="N3139" s="211">
        <v>0.45751730661643086</v>
      </c>
      <c r="O3139" s="211">
        <v>0.5721701954090741</v>
      </c>
      <c r="P3139" s="211">
        <v>7.0882737948733274E-2</v>
      </c>
      <c r="Q3139" s="211">
        <v>0.10442497161178954</v>
      </c>
      <c r="R3139" s="211">
        <v>0.40215293323503987</v>
      </c>
      <c r="S3139" s="211">
        <v>0.32562742863280325</v>
      </c>
      <c r="T3139" s="211">
        <v>0.59628652843136676</v>
      </c>
      <c r="U3139" s="211">
        <v>0.47714892778938345</v>
      </c>
      <c r="V3139" s="211">
        <v>6.7647462249537799E-2</v>
      </c>
      <c r="W3139" s="211">
        <v>0.63158270118878124</v>
      </c>
      <c r="X3139" s="211">
        <v>0.34632660537444904</v>
      </c>
      <c r="Y3139" s="211">
        <v>0.59914327608880313</v>
      </c>
      <c r="Z3139" s="211">
        <v>0.14955585625137816</v>
      </c>
      <c r="AA3139" s="212">
        <v>0.11689095446549216</v>
      </c>
    </row>
    <row r="3140" spans="1:27" x14ac:dyDescent="0.35">
      <c r="A3140" s="210" t="s">
        <v>3816</v>
      </c>
      <c r="B3140" s="217">
        <v>133.91217721236822</v>
      </c>
      <c r="C3140" s="211">
        <v>6.6227385259921653E-2</v>
      </c>
      <c r="D3140" s="211">
        <v>0.12625211418439145</v>
      </c>
      <c r="E3140" s="211">
        <v>7.970612435811622E-2</v>
      </c>
      <c r="F3140" s="211">
        <v>0.10291639683621889</v>
      </c>
      <c r="G3140" s="211">
        <v>0.11767779579371911</v>
      </c>
      <c r="H3140" s="211">
        <v>0.11481594157650858</v>
      </c>
      <c r="I3140" s="211">
        <v>0.51298052525705595</v>
      </c>
      <c r="J3140" s="211">
        <v>0.44359165496190101</v>
      </c>
      <c r="K3140" s="211">
        <v>0.58580664746580513</v>
      </c>
      <c r="L3140" s="211">
        <v>0.26922725617049759</v>
      </c>
      <c r="M3140" s="211">
        <v>8.5390589876776182E-2</v>
      </c>
      <c r="N3140" s="211">
        <v>0.4523746220065234</v>
      </c>
      <c r="O3140" s="211">
        <v>0.64485248886844793</v>
      </c>
      <c r="P3140" s="211">
        <v>6.0878685532109691E-2</v>
      </c>
      <c r="Q3140" s="211">
        <v>0.14684095424382734</v>
      </c>
      <c r="R3140" s="211">
        <v>0.44687085498374968</v>
      </c>
      <c r="S3140" s="211">
        <v>0.29036410682591007</v>
      </c>
      <c r="T3140" s="211">
        <v>0.53139678122333345</v>
      </c>
      <c r="U3140" s="211">
        <v>0.50709290016738517</v>
      </c>
      <c r="V3140" s="211">
        <v>0.12197898332049233</v>
      </c>
      <c r="W3140" s="211">
        <v>0.56810677812819965</v>
      </c>
      <c r="X3140" s="211">
        <v>0.32608357560835177</v>
      </c>
      <c r="Y3140" s="211">
        <v>0.62180866550920699</v>
      </c>
      <c r="Z3140" s="211">
        <v>0.14630268560531318</v>
      </c>
      <c r="AA3140" s="212">
        <v>0.12478668719669203</v>
      </c>
    </row>
    <row r="3141" spans="1:27" x14ac:dyDescent="0.35">
      <c r="A3141" s="210" t="s">
        <v>3817</v>
      </c>
      <c r="B3141" s="217">
        <v>162.99871807316018</v>
      </c>
      <c r="C3141" s="211">
        <v>6.3139386003772988E-2</v>
      </c>
      <c r="D3141" s="211">
        <v>0.1300557523520135</v>
      </c>
      <c r="E3141" s="211">
        <v>8.8073704997837593E-2</v>
      </c>
      <c r="F3141" s="211">
        <v>0.1073218458499734</v>
      </c>
      <c r="G3141" s="211">
        <v>0.12398063215731298</v>
      </c>
      <c r="H3141" s="211">
        <v>0.11558555898173302</v>
      </c>
      <c r="I3141" s="211">
        <v>0.49964119808702173</v>
      </c>
      <c r="J3141" s="211">
        <v>0.47151641379384501</v>
      </c>
      <c r="K3141" s="211">
        <v>0.60211742577840188</v>
      </c>
      <c r="L3141" s="211">
        <v>0.27464338862278093</v>
      </c>
      <c r="M3141" s="211">
        <v>0.10082802136059676</v>
      </c>
      <c r="N3141" s="211">
        <v>0.44451037785946224</v>
      </c>
      <c r="O3141" s="211">
        <v>0.73152810200683738</v>
      </c>
      <c r="P3141" s="211">
        <v>6.8110056954799825E-2</v>
      </c>
      <c r="Q3141" s="211">
        <v>0.15854153079899189</v>
      </c>
      <c r="R3141" s="211">
        <v>0.48522911023995796</v>
      </c>
      <c r="S3141" s="211">
        <v>0.30849569903429475</v>
      </c>
      <c r="T3141" s="211">
        <v>0.60252613428738788</v>
      </c>
      <c r="U3141" s="211">
        <v>0.43104205117420269</v>
      </c>
      <c r="V3141" s="211">
        <v>8.6419174150759379E-2</v>
      </c>
      <c r="W3141" s="211">
        <v>0.61505619751173923</v>
      </c>
      <c r="X3141" s="211">
        <v>0.33326275216936313</v>
      </c>
      <c r="Y3141" s="211">
        <v>0.72956210681946221</v>
      </c>
      <c r="Z3141" s="211">
        <v>0.14847014452703816</v>
      </c>
      <c r="AA3141" s="212">
        <v>0.11471325450912387</v>
      </c>
    </row>
    <row r="3142" spans="1:27" x14ac:dyDescent="0.35">
      <c r="A3142" s="210" t="s">
        <v>3818</v>
      </c>
      <c r="B3142" s="217">
        <v>146.66637535855841</v>
      </c>
      <c r="C3142" s="211">
        <v>5.5488737526503254E-2</v>
      </c>
      <c r="D3142" s="211">
        <v>0.12788467437402568</v>
      </c>
      <c r="E3142" s="211">
        <v>8.118085617061982E-2</v>
      </c>
      <c r="F3142" s="211">
        <v>9.7466233337877461E-2</v>
      </c>
      <c r="G3142" s="211">
        <v>0.11803762419100317</v>
      </c>
      <c r="H3142" s="211">
        <v>0.11945167160964421</v>
      </c>
      <c r="I3142" s="211">
        <v>0.52212331309131543</v>
      </c>
      <c r="J3142" s="211">
        <v>0.45290012868320717</v>
      </c>
      <c r="K3142" s="211">
        <v>0.635092899541157</v>
      </c>
      <c r="L3142" s="211">
        <v>0.28233619423388673</v>
      </c>
      <c r="M3142" s="211">
        <v>9.7186874286444375E-2</v>
      </c>
      <c r="N3142" s="211">
        <v>0.50801989645417078</v>
      </c>
      <c r="O3142" s="211">
        <v>0.64591080202560214</v>
      </c>
      <c r="P3142" s="211">
        <v>6.1231133649339332E-2</v>
      </c>
      <c r="Q3142" s="211">
        <v>6.9145598204538666E-2</v>
      </c>
      <c r="R3142" s="211">
        <v>0.42686899645383092</v>
      </c>
      <c r="S3142" s="211">
        <v>0.31608869522335875</v>
      </c>
      <c r="T3142" s="211">
        <v>0.569465741444944</v>
      </c>
      <c r="U3142" s="211">
        <v>0.3464253093730566</v>
      </c>
      <c r="V3142" s="211">
        <v>0.12909840281976467</v>
      </c>
      <c r="W3142" s="211">
        <v>0.61255371155962235</v>
      </c>
      <c r="X3142" s="211">
        <v>0.22645470860662859</v>
      </c>
      <c r="Y3142" s="211">
        <v>0.63802039640116637</v>
      </c>
      <c r="Z3142" s="211">
        <v>0.1444638660353976</v>
      </c>
      <c r="AA3142" s="212">
        <v>0.11140407672599072</v>
      </c>
    </row>
    <row r="3143" spans="1:27" x14ac:dyDescent="0.35">
      <c r="A3143" s="210" t="s">
        <v>3819</v>
      </c>
      <c r="B3143" s="217">
        <v>162.95201944938867</v>
      </c>
      <c r="C3143" s="211">
        <v>4.6811158241892331E-2</v>
      </c>
      <c r="D3143" s="211">
        <v>0.12712987976827494</v>
      </c>
      <c r="E3143" s="211">
        <v>7.9463646742505098E-2</v>
      </c>
      <c r="F3143" s="211">
        <v>7.6790612958525531E-2</v>
      </c>
      <c r="G3143" s="211">
        <v>0.1233057179786366</v>
      </c>
      <c r="H3143" s="211">
        <v>0.11923694763923218</v>
      </c>
      <c r="I3143" s="211">
        <v>0.50144360409681688</v>
      </c>
      <c r="J3143" s="211">
        <v>0.43836860016857698</v>
      </c>
      <c r="K3143" s="211">
        <v>0.58424513256867228</v>
      </c>
      <c r="L3143" s="211">
        <v>0.28069608928376844</v>
      </c>
      <c r="M3143" s="211">
        <v>0.11560327408400388</v>
      </c>
      <c r="N3143" s="211">
        <v>0.45372286401292439</v>
      </c>
      <c r="O3143" s="211">
        <v>0.62991130843621079</v>
      </c>
      <c r="P3143" s="211">
        <v>7.0118589650346369E-2</v>
      </c>
      <c r="Q3143" s="211">
        <v>0.11780625192385358</v>
      </c>
      <c r="R3143" s="211">
        <v>0.41530003470357335</v>
      </c>
      <c r="S3143" s="211">
        <v>0.40130561075830157</v>
      </c>
      <c r="T3143" s="211">
        <v>0.56186959988186591</v>
      </c>
      <c r="U3143" s="211">
        <v>0.41095237126667</v>
      </c>
      <c r="V3143" s="211">
        <v>0.16801295432307101</v>
      </c>
      <c r="W3143" s="211">
        <v>0.62130871661874854</v>
      </c>
      <c r="X3143" s="211">
        <v>0.30173629584186146</v>
      </c>
      <c r="Y3143" s="211">
        <v>0.5842946212495379</v>
      </c>
      <c r="Z3143" s="211">
        <v>0.13988388706206839</v>
      </c>
      <c r="AA3143" s="212">
        <v>0.12472044759926819</v>
      </c>
    </row>
    <row r="3144" spans="1:27" x14ac:dyDescent="0.35">
      <c r="A3144" s="210" t="s">
        <v>3820</v>
      </c>
      <c r="B3144" s="217">
        <v>122.59043928386983</v>
      </c>
      <c r="C3144" s="211">
        <v>4.8847217751504801E-2</v>
      </c>
      <c r="D3144" s="211">
        <v>0.12378029114434</v>
      </c>
      <c r="E3144" s="211">
        <v>7.0699618622266647E-2</v>
      </c>
      <c r="F3144" s="211">
        <v>0.11510452800428445</v>
      </c>
      <c r="G3144" s="211">
        <v>0.12039341510121584</v>
      </c>
      <c r="H3144" s="211">
        <v>0.11920999276249561</v>
      </c>
      <c r="I3144" s="211">
        <v>0.51429399531423803</v>
      </c>
      <c r="J3144" s="211">
        <v>0.39505344721788743</v>
      </c>
      <c r="K3144" s="211">
        <v>0.56171226871208468</v>
      </c>
      <c r="L3144" s="211">
        <v>0.27197500656749946</v>
      </c>
      <c r="M3144" s="211">
        <v>0.10523392493939882</v>
      </c>
      <c r="N3144" s="211">
        <v>0.45220781732056314</v>
      </c>
      <c r="O3144" s="211">
        <v>0.74456555425995741</v>
      </c>
      <c r="P3144" s="211">
        <v>6.5689861537911523E-2</v>
      </c>
      <c r="Q3144" s="211">
        <v>8.7628098334497431E-2</v>
      </c>
      <c r="R3144" s="211">
        <v>0.4875494631929298</v>
      </c>
      <c r="S3144" s="211">
        <v>0.31718779651379952</v>
      </c>
      <c r="T3144" s="211">
        <v>0.5513564901228809</v>
      </c>
      <c r="U3144" s="211">
        <v>0.45946643755704297</v>
      </c>
      <c r="V3144" s="211">
        <v>8.5739198525546803E-2</v>
      </c>
      <c r="W3144" s="211">
        <v>0.47897515615062419</v>
      </c>
      <c r="X3144" s="211">
        <v>0.32334332718004155</v>
      </c>
      <c r="Y3144" s="211">
        <v>0.59136416234710454</v>
      </c>
      <c r="Z3144" s="211">
        <v>0.14367858556654867</v>
      </c>
      <c r="AA3144" s="212">
        <v>0.12280615985594086</v>
      </c>
    </row>
    <row r="3145" spans="1:27" x14ac:dyDescent="0.35">
      <c r="A3145" s="210" t="s">
        <v>3821</v>
      </c>
      <c r="B3145" s="217">
        <v>162.69603453092506</v>
      </c>
      <c r="C3145" s="211">
        <v>5.564216415470731E-2</v>
      </c>
      <c r="D3145" s="211">
        <v>0.12472704781579315</v>
      </c>
      <c r="E3145" s="211">
        <v>8.4835417531316681E-2</v>
      </c>
      <c r="F3145" s="211">
        <v>9.4162466833678835E-2</v>
      </c>
      <c r="G3145" s="211">
        <v>0.12071397241319355</v>
      </c>
      <c r="H3145" s="211">
        <v>0.12197942986589577</v>
      </c>
      <c r="I3145" s="211">
        <v>0.46344858756391494</v>
      </c>
      <c r="J3145" s="211">
        <v>0.46498165983088113</v>
      </c>
      <c r="K3145" s="211">
        <v>0.62485972355729857</v>
      </c>
      <c r="L3145" s="211">
        <v>0.27838522290102347</v>
      </c>
      <c r="M3145" s="211">
        <v>9.4253268378538577E-2</v>
      </c>
      <c r="N3145" s="211">
        <v>0.43899055159013145</v>
      </c>
      <c r="O3145" s="211">
        <v>0.73343275915594763</v>
      </c>
      <c r="P3145" s="211">
        <v>7.348014237273072E-2</v>
      </c>
      <c r="Q3145" s="211">
        <v>0.13093628359293891</v>
      </c>
      <c r="R3145" s="211">
        <v>0.36063261442597322</v>
      </c>
      <c r="S3145" s="211">
        <v>0.27749620145154003</v>
      </c>
      <c r="T3145" s="211">
        <v>0.52104500585083291</v>
      </c>
      <c r="U3145" s="211">
        <v>0.42739718236160495</v>
      </c>
      <c r="V3145" s="211">
        <v>0.13505873104571253</v>
      </c>
      <c r="W3145" s="211">
        <v>0.55452064518522848</v>
      </c>
      <c r="X3145" s="211">
        <v>0.33562884025547929</v>
      </c>
      <c r="Y3145" s="211">
        <v>0.74088434942414316</v>
      </c>
      <c r="Z3145" s="211">
        <v>0.14912482193659915</v>
      </c>
      <c r="AA3145" s="212">
        <v>0.1260666832025901</v>
      </c>
    </row>
    <row r="3146" spans="1:27" x14ac:dyDescent="0.35">
      <c r="A3146" s="210" t="s">
        <v>3822</v>
      </c>
      <c r="B3146" s="217">
        <v>129.49269655962109</v>
      </c>
      <c r="C3146" s="211">
        <v>5.2173298641452093E-2</v>
      </c>
      <c r="D3146" s="211">
        <v>0.12758194375839085</v>
      </c>
      <c r="E3146" s="211">
        <v>7.8830084005937273E-2</v>
      </c>
      <c r="F3146" s="211">
        <v>9.0433613951966682E-2</v>
      </c>
      <c r="G3146" s="211">
        <v>0.12085488107751956</v>
      </c>
      <c r="H3146" s="211">
        <v>0.11417189050451404</v>
      </c>
      <c r="I3146" s="211">
        <v>0.48310204602837503</v>
      </c>
      <c r="J3146" s="211">
        <v>0.45944932355198997</v>
      </c>
      <c r="K3146" s="211">
        <v>0.59500407171270409</v>
      </c>
      <c r="L3146" s="211">
        <v>0.27308992350611078</v>
      </c>
      <c r="M3146" s="211">
        <v>8.8886202797393093E-2</v>
      </c>
      <c r="N3146" s="211">
        <v>0.38457942602238593</v>
      </c>
      <c r="O3146" s="211">
        <v>0.68407765710886803</v>
      </c>
      <c r="P3146" s="211">
        <v>7.1872471237108229E-2</v>
      </c>
      <c r="Q3146" s="211">
        <v>0.14513106724415722</v>
      </c>
      <c r="R3146" s="211">
        <v>0.44051875855929951</v>
      </c>
      <c r="S3146" s="211">
        <v>0.34115017803038494</v>
      </c>
      <c r="T3146" s="211">
        <v>0.5573684311197451</v>
      </c>
      <c r="U3146" s="211">
        <v>0.37740460529717756</v>
      </c>
      <c r="V3146" s="211">
        <v>7.2612923636380861E-2</v>
      </c>
      <c r="W3146" s="211">
        <v>0.54880478458445336</v>
      </c>
      <c r="X3146" s="211">
        <v>0.24093323262338209</v>
      </c>
      <c r="Y3146" s="211">
        <v>0.77708071124615674</v>
      </c>
      <c r="Z3146" s="211">
        <v>0.14881365254763601</v>
      </c>
      <c r="AA3146" s="212">
        <v>0.12019122777222034</v>
      </c>
    </row>
    <row r="3147" spans="1:27" x14ac:dyDescent="0.35">
      <c r="A3147" s="210" t="s">
        <v>3823</v>
      </c>
      <c r="B3147" s="217">
        <v>150.9506591396437</v>
      </c>
      <c r="C3147" s="211">
        <v>6.5810313817543722E-2</v>
      </c>
      <c r="D3147" s="211">
        <v>0.11343916645397047</v>
      </c>
      <c r="E3147" s="211">
        <v>7.1342943106443235E-2</v>
      </c>
      <c r="F3147" s="211">
        <v>8.2020623979959517E-2</v>
      </c>
      <c r="G3147" s="211">
        <v>0.12646223730843004</v>
      </c>
      <c r="H3147" s="211">
        <v>0.11772323042226313</v>
      </c>
      <c r="I3147" s="211">
        <v>0.46883073980409051</v>
      </c>
      <c r="J3147" s="211">
        <v>0.4568177238398351</v>
      </c>
      <c r="K3147" s="211">
        <v>0.60788880076497498</v>
      </c>
      <c r="L3147" s="211">
        <v>0.27518649152902108</v>
      </c>
      <c r="M3147" s="211">
        <v>9.8627905995739132E-2</v>
      </c>
      <c r="N3147" s="211">
        <v>0.46218175550031459</v>
      </c>
      <c r="O3147" s="211">
        <v>0.64732248436556517</v>
      </c>
      <c r="P3147" s="211">
        <v>7.0681013182258501E-2</v>
      </c>
      <c r="Q3147" s="211">
        <v>7.9246102900306467E-2</v>
      </c>
      <c r="R3147" s="211">
        <v>0.43385563666942295</v>
      </c>
      <c r="S3147" s="211">
        <v>0.31606124449777595</v>
      </c>
      <c r="T3147" s="211">
        <v>0.53574969390868632</v>
      </c>
      <c r="U3147" s="211">
        <v>0.41309484221828707</v>
      </c>
      <c r="V3147" s="211">
        <v>0.11184541218999379</v>
      </c>
      <c r="W3147" s="211">
        <v>0.54496706056969435</v>
      </c>
      <c r="X3147" s="211">
        <v>0.27020989560268449</v>
      </c>
      <c r="Y3147" s="211">
        <v>0.75607913955730766</v>
      </c>
      <c r="Z3147" s="211">
        <v>0.14566413814209889</v>
      </c>
      <c r="AA3147" s="212">
        <v>0.11810681101637305</v>
      </c>
    </row>
    <row r="3148" spans="1:27" x14ac:dyDescent="0.35">
      <c r="A3148" s="210" t="s">
        <v>3824</v>
      </c>
      <c r="B3148" s="217">
        <v>121.15726825002666</v>
      </c>
      <c r="C3148" s="211">
        <v>7.6916294173141928E-2</v>
      </c>
      <c r="D3148" s="211">
        <v>0.12865866652451671</v>
      </c>
      <c r="E3148" s="211">
        <v>7.905689599426019E-2</v>
      </c>
      <c r="F3148" s="211">
        <v>9.2722582944636339E-2</v>
      </c>
      <c r="G3148" s="211">
        <v>0.12099615690022941</v>
      </c>
      <c r="H3148" s="211">
        <v>0.10920892072391292</v>
      </c>
      <c r="I3148" s="211">
        <v>0.47471850161381668</v>
      </c>
      <c r="J3148" s="211">
        <v>0.46178840573527247</v>
      </c>
      <c r="K3148" s="211">
        <v>0.60403179124456863</v>
      </c>
      <c r="L3148" s="211">
        <v>0.27981365888833237</v>
      </c>
      <c r="M3148" s="211">
        <v>9.9381771295199206E-2</v>
      </c>
      <c r="N3148" s="211">
        <v>0.49473661899991694</v>
      </c>
      <c r="O3148" s="211">
        <v>0.75639573560757234</v>
      </c>
      <c r="P3148" s="211">
        <v>6.2449078083664157E-2</v>
      </c>
      <c r="Q3148" s="211">
        <v>6.2466772791327355E-2</v>
      </c>
      <c r="R3148" s="211">
        <v>0.39763338543407584</v>
      </c>
      <c r="S3148" s="211">
        <v>0.34126495762373121</v>
      </c>
      <c r="T3148" s="211">
        <v>0.55957608718159035</v>
      </c>
      <c r="U3148" s="211">
        <v>0.36776798438027891</v>
      </c>
      <c r="V3148" s="211">
        <v>7.4534865935363043E-2</v>
      </c>
      <c r="W3148" s="211">
        <v>0.53930901603477699</v>
      </c>
      <c r="X3148" s="211">
        <v>0.37298394661691214</v>
      </c>
      <c r="Y3148" s="211">
        <v>0.66043910980615639</v>
      </c>
      <c r="Z3148" s="211">
        <v>0.14955403355139299</v>
      </c>
      <c r="AA3148" s="212">
        <v>0.12052699485858355</v>
      </c>
    </row>
    <row r="3149" spans="1:27" x14ac:dyDescent="0.35">
      <c r="A3149" s="210" t="s">
        <v>3825</v>
      </c>
      <c r="B3149" s="217">
        <v>153.81006769645836</v>
      </c>
      <c r="C3149" s="211">
        <v>7.1615920487894835E-2</v>
      </c>
      <c r="D3149" s="211">
        <v>0.12963737953510962</v>
      </c>
      <c r="E3149" s="211">
        <v>7.5822626095462892E-2</v>
      </c>
      <c r="F3149" s="211">
        <v>8.9201507067592889E-2</v>
      </c>
      <c r="G3149" s="211">
        <v>0.11839491155980279</v>
      </c>
      <c r="H3149" s="211">
        <v>0.11866728035660928</v>
      </c>
      <c r="I3149" s="211">
        <v>0.52189076837410986</v>
      </c>
      <c r="J3149" s="211">
        <v>0.42112939917661552</v>
      </c>
      <c r="K3149" s="211">
        <v>0.53922208599214827</v>
      </c>
      <c r="L3149" s="211">
        <v>0.27649338614392593</v>
      </c>
      <c r="M3149" s="211">
        <v>0.11975619781000679</v>
      </c>
      <c r="N3149" s="211">
        <v>0.39506667958425667</v>
      </c>
      <c r="O3149" s="211">
        <v>0.70015402207875765</v>
      </c>
      <c r="P3149" s="211">
        <v>6.5278641404335175E-2</v>
      </c>
      <c r="Q3149" s="211">
        <v>8.1987666254538627E-2</v>
      </c>
      <c r="R3149" s="211">
        <v>0.46326061896844462</v>
      </c>
      <c r="S3149" s="211">
        <v>0.28457880411712938</v>
      </c>
      <c r="T3149" s="211">
        <v>0.49939879374491297</v>
      </c>
      <c r="U3149" s="211">
        <v>0.40587854780030663</v>
      </c>
      <c r="V3149" s="211">
        <v>0.12273035855138956</v>
      </c>
      <c r="W3149" s="211">
        <v>0.47712888085198174</v>
      </c>
      <c r="X3149" s="211">
        <v>0.4225255359604726</v>
      </c>
      <c r="Y3149" s="211">
        <v>0.70807007618331508</v>
      </c>
      <c r="Z3149" s="211">
        <v>0.14351603441438709</v>
      </c>
      <c r="AA3149" s="212">
        <v>0.11586850720451593</v>
      </c>
    </row>
    <row r="3150" spans="1:27" x14ac:dyDescent="0.35">
      <c r="A3150" s="210" t="s">
        <v>3826</v>
      </c>
      <c r="B3150" s="217">
        <v>156.61371535100145</v>
      </c>
      <c r="C3150" s="211">
        <v>6.8154792338270875E-2</v>
      </c>
      <c r="D3150" s="211">
        <v>0.11642177788944386</v>
      </c>
      <c r="E3150" s="211">
        <v>7.2680476178038383E-2</v>
      </c>
      <c r="F3150" s="211">
        <v>8.6954145713309144E-2</v>
      </c>
      <c r="G3150" s="211">
        <v>0.11928761220537548</v>
      </c>
      <c r="H3150" s="211">
        <v>0.11513419728577472</v>
      </c>
      <c r="I3150" s="211">
        <v>0.50387049116075777</v>
      </c>
      <c r="J3150" s="211">
        <v>0.43391498647792925</v>
      </c>
      <c r="K3150" s="211">
        <v>0.54429160256601383</v>
      </c>
      <c r="L3150" s="211">
        <v>0.2739268587156663</v>
      </c>
      <c r="M3150" s="211">
        <v>0.10911823864266006</v>
      </c>
      <c r="N3150" s="211">
        <v>0.3743830278688155</v>
      </c>
      <c r="O3150" s="211">
        <v>0.63440189157565652</v>
      </c>
      <c r="P3150" s="211">
        <v>7.463596312831404E-2</v>
      </c>
      <c r="Q3150" s="211">
        <v>0.13493587558673098</v>
      </c>
      <c r="R3150" s="211">
        <v>0.37458698530053092</v>
      </c>
      <c r="S3150" s="211">
        <v>0.3338603558171036</v>
      </c>
      <c r="T3150" s="211">
        <v>0.52144534201556159</v>
      </c>
      <c r="U3150" s="211">
        <v>0.48022768565899782</v>
      </c>
      <c r="V3150" s="211">
        <v>0.11316383118159842</v>
      </c>
      <c r="W3150" s="211">
        <v>0.5007998268728574</v>
      </c>
      <c r="X3150" s="211">
        <v>0.42305500113749195</v>
      </c>
      <c r="Y3150" s="211">
        <v>0.72474804190408215</v>
      </c>
      <c r="Z3150" s="211">
        <v>0.14556533941658828</v>
      </c>
      <c r="AA3150" s="212">
        <v>0.12230367960907934</v>
      </c>
    </row>
    <row r="3151" spans="1:27" x14ac:dyDescent="0.35">
      <c r="A3151" s="210" t="s">
        <v>3827</v>
      </c>
      <c r="B3151" s="217">
        <v>151.24258083508903</v>
      </c>
      <c r="C3151" s="211">
        <v>6.3403311124580988E-2</v>
      </c>
      <c r="D3151" s="211">
        <v>0.11417855708793979</v>
      </c>
      <c r="E3151" s="211">
        <v>7.0781489766853944E-2</v>
      </c>
      <c r="F3151" s="211">
        <v>9.7370817775198903E-2</v>
      </c>
      <c r="G3151" s="211">
        <v>0.12149852103205817</v>
      </c>
      <c r="H3151" s="211">
        <v>0.12562070177423709</v>
      </c>
      <c r="I3151" s="211">
        <v>0.42935272000350588</v>
      </c>
      <c r="J3151" s="211">
        <v>0.44268231118337875</v>
      </c>
      <c r="K3151" s="211">
        <v>0.6155219710870139</v>
      </c>
      <c r="L3151" s="211">
        <v>0.27348026148945886</v>
      </c>
      <c r="M3151" s="211">
        <v>0.10529066432891071</v>
      </c>
      <c r="N3151" s="211">
        <v>0.37153431934377312</v>
      </c>
      <c r="O3151" s="211">
        <v>0.68589652197376005</v>
      </c>
      <c r="P3151" s="211">
        <v>6.9916361935268206E-2</v>
      </c>
      <c r="Q3151" s="211">
        <v>7.494947456858421E-2</v>
      </c>
      <c r="R3151" s="211">
        <v>0.44727906300532411</v>
      </c>
      <c r="S3151" s="211">
        <v>0.37421790076489725</v>
      </c>
      <c r="T3151" s="211">
        <v>0.61069147944657409</v>
      </c>
      <c r="U3151" s="211">
        <v>0.43704340494688643</v>
      </c>
      <c r="V3151" s="211">
        <v>0.11172973600376203</v>
      </c>
      <c r="W3151" s="211">
        <v>0.54439075594641173</v>
      </c>
      <c r="X3151" s="211">
        <v>0.36336899648307053</v>
      </c>
      <c r="Y3151" s="211">
        <v>0.63380258621433994</v>
      </c>
      <c r="Z3151" s="211">
        <v>0.14726270129380378</v>
      </c>
      <c r="AA3151" s="212">
        <v>0.11568707209535556</v>
      </c>
    </row>
    <row r="3152" spans="1:27" x14ac:dyDescent="0.35">
      <c r="A3152" s="210" t="s">
        <v>3828</v>
      </c>
      <c r="B3152" s="217">
        <v>132.90218453513455</v>
      </c>
      <c r="C3152" s="211">
        <v>7.5418361870376927E-2</v>
      </c>
      <c r="D3152" s="211">
        <v>0.11913215260835326</v>
      </c>
      <c r="E3152" s="211">
        <v>8.6270796830765148E-2</v>
      </c>
      <c r="F3152" s="211">
        <v>0.11362355643890637</v>
      </c>
      <c r="G3152" s="211">
        <v>0.11619632435393819</v>
      </c>
      <c r="H3152" s="211">
        <v>0.11095164333471305</v>
      </c>
      <c r="I3152" s="211">
        <v>0.50652788847892738</v>
      </c>
      <c r="J3152" s="211">
        <v>0.43115365637682712</v>
      </c>
      <c r="K3152" s="211">
        <v>0.61808479873176203</v>
      </c>
      <c r="L3152" s="211">
        <v>0.2762086428211436</v>
      </c>
      <c r="M3152" s="211">
        <v>8.9596932799252904E-2</v>
      </c>
      <c r="N3152" s="211">
        <v>0.39523407417489731</v>
      </c>
      <c r="O3152" s="211">
        <v>0.63964282905740311</v>
      </c>
      <c r="P3152" s="211">
        <v>6.6873124362917244E-2</v>
      </c>
      <c r="Q3152" s="211">
        <v>6.4435219102442667E-2</v>
      </c>
      <c r="R3152" s="211">
        <v>0.37392645516052764</v>
      </c>
      <c r="S3152" s="211">
        <v>0.35147931730541532</v>
      </c>
      <c r="T3152" s="211">
        <v>0.6143549620119555</v>
      </c>
      <c r="U3152" s="211">
        <v>0.34095220403626009</v>
      </c>
      <c r="V3152" s="211">
        <v>9.8154389638468939E-2</v>
      </c>
      <c r="W3152" s="211">
        <v>0.57833264540479634</v>
      </c>
      <c r="X3152" s="211">
        <v>0.32029650160724499</v>
      </c>
      <c r="Y3152" s="211">
        <v>0.78383177486522504</v>
      </c>
      <c r="Z3152" s="211">
        <v>0.14570172522369593</v>
      </c>
      <c r="AA3152" s="212">
        <v>0.11878506766175564</v>
      </c>
    </row>
    <row r="3153" spans="1:27" x14ac:dyDescent="0.35">
      <c r="A3153" s="210" t="s">
        <v>3829</v>
      </c>
      <c r="B3153" s="217">
        <v>137.22023215796651</v>
      </c>
      <c r="C3153" s="211">
        <v>6.6323129302029465E-2</v>
      </c>
      <c r="D3153" s="211">
        <v>0.11732614171528266</v>
      </c>
      <c r="E3153" s="211">
        <v>7.9090653731217431E-2</v>
      </c>
      <c r="F3153" s="211">
        <v>0.10985407676708669</v>
      </c>
      <c r="G3153" s="211">
        <v>0.11513776717012779</v>
      </c>
      <c r="H3153" s="211">
        <v>0.10959733127468212</v>
      </c>
      <c r="I3153" s="211">
        <v>0.47831283028102622</v>
      </c>
      <c r="J3153" s="211">
        <v>0.44703637320529638</v>
      </c>
      <c r="K3153" s="211">
        <v>0.59358641233327369</v>
      </c>
      <c r="L3153" s="211">
        <v>0.28166917406245839</v>
      </c>
      <c r="M3153" s="211">
        <v>9.74302401466553E-2</v>
      </c>
      <c r="N3153" s="211">
        <v>0.47124202749022803</v>
      </c>
      <c r="O3153" s="211">
        <v>0.71509501680132692</v>
      </c>
      <c r="P3153" s="211">
        <v>6.3231247413886027E-2</v>
      </c>
      <c r="Q3153" s="211">
        <v>6.7039338297535958E-2</v>
      </c>
      <c r="R3153" s="211">
        <v>0.43714969771739265</v>
      </c>
      <c r="S3153" s="211">
        <v>0.29654321697426178</v>
      </c>
      <c r="T3153" s="211">
        <v>0.52335027084347874</v>
      </c>
      <c r="U3153" s="211">
        <v>0.52862087969807225</v>
      </c>
      <c r="V3153" s="211">
        <v>9.2706681090835449E-2</v>
      </c>
      <c r="W3153" s="211">
        <v>0.52775402327251841</v>
      </c>
      <c r="X3153" s="211">
        <v>0.27478952589615002</v>
      </c>
      <c r="Y3153" s="211">
        <v>0.69189684686698394</v>
      </c>
      <c r="Z3153" s="211">
        <v>0.1480442488210941</v>
      </c>
      <c r="AA3153" s="212">
        <v>0.12092897653983538</v>
      </c>
    </row>
    <row r="3154" spans="1:27" x14ac:dyDescent="0.35">
      <c r="A3154" s="210" t="s">
        <v>3830</v>
      </c>
      <c r="B3154" s="217">
        <v>152.75725562365201</v>
      </c>
      <c r="C3154" s="211">
        <v>8.1507618332675225E-2</v>
      </c>
      <c r="D3154" s="211">
        <v>0.13144230537275356</v>
      </c>
      <c r="E3154" s="211">
        <v>8.0040373609074858E-2</v>
      </c>
      <c r="F3154" s="211">
        <v>9.8929265176534859E-2</v>
      </c>
      <c r="G3154" s="211">
        <v>0.12133328877344721</v>
      </c>
      <c r="H3154" s="211">
        <v>0.11796799609581685</v>
      </c>
      <c r="I3154" s="211">
        <v>0.50928543300891893</v>
      </c>
      <c r="J3154" s="211">
        <v>0.41177689984027255</v>
      </c>
      <c r="K3154" s="211">
        <v>0.56611388139418484</v>
      </c>
      <c r="L3154" s="211">
        <v>0.27858822246891246</v>
      </c>
      <c r="M3154" s="211">
        <v>8.202673242385275E-2</v>
      </c>
      <c r="N3154" s="211">
        <v>0.42731837828390951</v>
      </c>
      <c r="O3154" s="211">
        <v>0.63917629385699615</v>
      </c>
      <c r="P3154" s="211">
        <v>7.3416988550705678E-2</v>
      </c>
      <c r="Q3154" s="211">
        <v>0.12049028010621515</v>
      </c>
      <c r="R3154" s="211">
        <v>0.44230966879549855</v>
      </c>
      <c r="S3154" s="211">
        <v>0.33677819757872057</v>
      </c>
      <c r="T3154" s="211">
        <v>0.52425829843676686</v>
      </c>
      <c r="U3154" s="211">
        <v>0.40615171320060539</v>
      </c>
      <c r="V3154" s="211">
        <v>0.10868014027119442</v>
      </c>
      <c r="W3154" s="211">
        <v>0.53981932787608222</v>
      </c>
      <c r="X3154" s="211">
        <v>0.32939053539722385</v>
      </c>
      <c r="Y3154" s="211">
        <v>0.76185674400032821</v>
      </c>
      <c r="Z3154" s="211">
        <v>0.14664573560831728</v>
      </c>
      <c r="AA3154" s="212">
        <v>0.11641252301419239</v>
      </c>
    </row>
    <row r="3155" spans="1:27" x14ac:dyDescent="0.35">
      <c r="A3155" s="210" t="s">
        <v>3831</v>
      </c>
      <c r="B3155" s="217">
        <v>120.53775441376362</v>
      </c>
      <c r="C3155" s="211">
        <v>5.6518806536000811E-2</v>
      </c>
      <c r="D3155" s="211">
        <v>0.12841007466217519</v>
      </c>
      <c r="E3155" s="211">
        <v>8.0043154508015343E-2</v>
      </c>
      <c r="F3155" s="211">
        <v>9.248390786986195E-2</v>
      </c>
      <c r="G3155" s="211">
        <v>0.12224318489375184</v>
      </c>
      <c r="H3155" s="211">
        <v>0.12753138854802587</v>
      </c>
      <c r="I3155" s="211">
        <v>0.46855255705830312</v>
      </c>
      <c r="J3155" s="211">
        <v>0.47282441191122893</v>
      </c>
      <c r="K3155" s="211">
        <v>0.62836052856952873</v>
      </c>
      <c r="L3155" s="211">
        <v>0.27430948954426954</v>
      </c>
      <c r="M3155" s="211">
        <v>9.1895029265496961E-2</v>
      </c>
      <c r="N3155" s="211">
        <v>0.43873939737649537</v>
      </c>
      <c r="O3155" s="211">
        <v>0.51229730160106168</v>
      </c>
      <c r="P3155" s="211">
        <v>7.1391210781736616E-2</v>
      </c>
      <c r="Q3155" s="211">
        <v>7.689102822188168E-2</v>
      </c>
      <c r="R3155" s="211">
        <v>0.39693461396230623</v>
      </c>
      <c r="S3155" s="211">
        <v>0.34229974227101667</v>
      </c>
      <c r="T3155" s="211">
        <v>0.58017353728238796</v>
      </c>
      <c r="U3155" s="211">
        <v>0.53555138455721518</v>
      </c>
      <c r="V3155" s="211">
        <v>5.2901614424152546E-2</v>
      </c>
      <c r="W3155" s="211">
        <v>0.57456210513618311</v>
      </c>
      <c r="X3155" s="211">
        <v>0.37143658774141963</v>
      </c>
      <c r="Y3155" s="211">
        <v>0.69827754838676959</v>
      </c>
      <c r="Z3155" s="211">
        <v>0.1453002020123004</v>
      </c>
      <c r="AA3155" s="212">
        <v>0.12295774211670581</v>
      </c>
    </row>
    <row r="3156" spans="1:27" x14ac:dyDescent="0.35">
      <c r="A3156" s="210" t="s">
        <v>3832</v>
      </c>
      <c r="B3156" s="217">
        <v>116.24827273918898</v>
      </c>
      <c r="C3156" s="211">
        <v>6.2856439364506161E-2</v>
      </c>
      <c r="D3156" s="211">
        <v>0.12387817846380793</v>
      </c>
      <c r="E3156" s="211">
        <v>7.5840774125556662E-2</v>
      </c>
      <c r="F3156" s="211">
        <v>9.2694683729928978E-2</v>
      </c>
      <c r="G3156" s="211">
        <v>0.12587653716964861</v>
      </c>
      <c r="H3156" s="211">
        <v>0.11331646185264714</v>
      </c>
      <c r="I3156" s="211">
        <v>0.45871298492861529</v>
      </c>
      <c r="J3156" s="211">
        <v>0.43151013220669177</v>
      </c>
      <c r="K3156" s="211">
        <v>0.6415012369857338</v>
      </c>
      <c r="L3156" s="211">
        <v>0.28140459043555022</v>
      </c>
      <c r="M3156" s="211">
        <v>0.11041165882755534</v>
      </c>
      <c r="N3156" s="211">
        <v>0.43477891354702475</v>
      </c>
      <c r="O3156" s="211">
        <v>0.70732439833062644</v>
      </c>
      <c r="P3156" s="211">
        <v>6.3906446376437165E-2</v>
      </c>
      <c r="Q3156" s="211">
        <v>5.854352745849839E-2</v>
      </c>
      <c r="R3156" s="211">
        <v>0.43324737751143705</v>
      </c>
      <c r="S3156" s="211">
        <v>0.30610925564285346</v>
      </c>
      <c r="T3156" s="211">
        <v>0.58434340379410787</v>
      </c>
      <c r="U3156" s="211">
        <v>0.34246121607685664</v>
      </c>
      <c r="V3156" s="211">
        <v>5.9176204014436184E-2</v>
      </c>
      <c r="W3156" s="211">
        <v>0.55167645160835188</v>
      </c>
      <c r="X3156" s="211">
        <v>0.38271581463120519</v>
      </c>
      <c r="Y3156" s="211">
        <v>0.60456960372253543</v>
      </c>
      <c r="Z3156" s="211">
        <v>0.14531330925275235</v>
      </c>
      <c r="AA3156" s="212">
        <v>0.11502399349874909</v>
      </c>
    </row>
    <row r="3157" spans="1:27" x14ac:dyDescent="0.35">
      <c r="A3157" s="210" t="s">
        <v>3833</v>
      </c>
      <c r="B3157" s="217">
        <v>156.46367348048923</v>
      </c>
      <c r="C3157" s="211">
        <v>7.0416549624470845E-2</v>
      </c>
      <c r="D3157" s="211">
        <v>0.11815844530295307</v>
      </c>
      <c r="E3157" s="211">
        <v>7.4266847575213693E-2</v>
      </c>
      <c r="F3157" s="211">
        <v>0.10111910611323326</v>
      </c>
      <c r="G3157" s="211">
        <v>0.12328366356478383</v>
      </c>
      <c r="H3157" s="211">
        <v>0.11401315924819126</v>
      </c>
      <c r="I3157" s="211">
        <v>0.49429584515027108</v>
      </c>
      <c r="J3157" s="211">
        <v>0.45713265994039803</v>
      </c>
      <c r="K3157" s="211">
        <v>0.5684911371914102</v>
      </c>
      <c r="L3157" s="211">
        <v>0.26806848469913913</v>
      </c>
      <c r="M3157" s="211">
        <v>8.2931824759566439E-2</v>
      </c>
      <c r="N3157" s="211">
        <v>0.48255384256001743</v>
      </c>
      <c r="O3157" s="211">
        <v>0.75024820975458129</v>
      </c>
      <c r="P3157" s="211">
        <v>6.9967779020339307E-2</v>
      </c>
      <c r="Q3157" s="211">
        <v>5.8992602247983972E-2</v>
      </c>
      <c r="R3157" s="211">
        <v>0.47073047717596922</v>
      </c>
      <c r="S3157" s="211">
        <v>0.34833613990534928</v>
      </c>
      <c r="T3157" s="211">
        <v>0.51132150126661413</v>
      </c>
      <c r="U3157" s="211">
        <v>0.5200318347157632</v>
      </c>
      <c r="V3157" s="211">
        <v>0.11663053769213343</v>
      </c>
      <c r="W3157" s="211">
        <v>0.53145250894644147</v>
      </c>
      <c r="X3157" s="211">
        <v>0.42005475026186062</v>
      </c>
      <c r="Y3157" s="211">
        <v>0.66993944086345425</v>
      </c>
      <c r="Z3157" s="211">
        <v>0.14747168172355252</v>
      </c>
      <c r="AA3157" s="212">
        <v>0.11551986400776122</v>
      </c>
    </row>
    <row r="3158" spans="1:27" x14ac:dyDescent="0.35">
      <c r="A3158" s="210" t="s">
        <v>3834</v>
      </c>
      <c r="B3158" s="217">
        <v>158.32821408563623</v>
      </c>
      <c r="C3158" s="211">
        <v>6.7734462227034636E-2</v>
      </c>
      <c r="D3158" s="211">
        <v>0.12492049205208101</v>
      </c>
      <c r="E3158" s="211">
        <v>8.3524102939994974E-2</v>
      </c>
      <c r="F3158" s="211">
        <v>0.10816094734940375</v>
      </c>
      <c r="G3158" s="211">
        <v>0.12013101715160848</v>
      </c>
      <c r="H3158" s="211">
        <v>0.11139621055924977</v>
      </c>
      <c r="I3158" s="211">
        <v>0.4806608550465028</v>
      </c>
      <c r="J3158" s="211">
        <v>0.43640628064213316</v>
      </c>
      <c r="K3158" s="211">
        <v>0.57771964716431623</v>
      </c>
      <c r="L3158" s="211">
        <v>0.2723291863263802</v>
      </c>
      <c r="M3158" s="211">
        <v>0.11757972623498188</v>
      </c>
      <c r="N3158" s="211">
        <v>0.48504216743815926</v>
      </c>
      <c r="O3158" s="211">
        <v>0.62879452062418073</v>
      </c>
      <c r="P3158" s="211">
        <v>6.109501190711969E-2</v>
      </c>
      <c r="Q3158" s="211">
        <v>9.260077321399364E-2</v>
      </c>
      <c r="R3158" s="211">
        <v>0.43472362618953309</v>
      </c>
      <c r="S3158" s="211">
        <v>0.39124343137914297</v>
      </c>
      <c r="T3158" s="211">
        <v>0.58661132245048742</v>
      </c>
      <c r="U3158" s="211">
        <v>0.39325774345571202</v>
      </c>
      <c r="V3158" s="211">
        <v>0.12389887754698202</v>
      </c>
      <c r="W3158" s="211">
        <v>0.54292995497710117</v>
      </c>
      <c r="X3158" s="211">
        <v>0.35920229808935072</v>
      </c>
      <c r="Y3158" s="211">
        <v>0.6517408159318554</v>
      </c>
      <c r="Z3158" s="211">
        <v>0.14773262279059712</v>
      </c>
      <c r="AA3158" s="212">
        <v>0.11200357766963738</v>
      </c>
    </row>
    <row r="3159" spans="1:27" x14ac:dyDescent="0.35">
      <c r="A3159" s="210" t="s">
        <v>3835</v>
      </c>
      <c r="B3159" s="217">
        <v>159.55450232238695</v>
      </c>
      <c r="C3159" s="211">
        <v>6.3918388883535807E-2</v>
      </c>
      <c r="D3159" s="211">
        <v>0.1157559091058649</v>
      </c>
      <c r="E3159" s="211">
        <v>7.772977102973827E-2</v>
      </c>
      <c r="F3159" s="211">
        <v>0.10436604706912821</v>
      </c>
      <c r="G3159" s="211">
        <v>0.1228174547278116</v>
      </c>
      <c r="H3159" s="211">
        <v>0.11586809768644071</v>
      </c>
      <c r="I3159" s="211">
        <v>0.44226401761941608</v>
      </c>
      <c r="J3159" s="211">
        <v>0.4545280041164072</v>
      </c>
      <c r="K3159" s="211">
        <v>0.56010482592944266</v>
      </c>
      <c r="L3159" s="211">
        <v>0.27700385583338982</v>
      </c>
      <c r="M3159" s="211">
        <v>0.10801907409892546</v>
      </c>
      <c r="N3159" s="211">
        <v>0.38508344602118988</v>
      </c>
      <c r="O3159" s="211">
        <v>0.73197656005295064</v>
      </c>
      <c r="P3159" s="211">
        <v>7.3721033195570829E-2</v>
      </c>
      <c r="Q3159" s="211">
        <v>6.1917689029403214E-2</v>
      </c>
      <c r="R3159" s="211">
        <v>0.42896513696919181</v>
      </c>
      <c r="S3159" s="211">
        <v>0.40521630980508866</v>
      </c>
      <c r="T3159" s="211">
        <v>0.50405419906141669</v>
      </c>
      <c r="U3159" s="211">
        <v>0.37491202073065433</v>
      </c>
      <c r="V3159" s="211">
        <v>0.13700185738588799</v>
      </c>
      <c r="W3159" s="211">
        <v>0.55456422127814742</v>
      </c>
      <c r="X3159" s="211">
        <v>0.310808430477442</v>
      </c>
      <c r="Y3159" s="211">
        <v>0.72719025249543123</v>
      </c>
      <c r="Z3159" s="211">
        <v>0.14921302211524928</v>
      </c>
      <c r="AA3159" s="212">
        <v>0.11918520120618675</v>
      </c>
    </row>
    <row r="3160" spans="1:27" x14ac:dyDescent="0.35">
      <c r="A3160" s="210" t="s">
        <v>3836</v>
      </c>
      <c r="B3160" s="217">
        <v>151.37619481114376</v>
      </c>
      <c r="C3160" s="211">
        <v>4.8218653679495661E-2</v>
      </c>
      <c r="D3160" s="211">
        <v>0.13235494032401088</v>
      </c>
      <c r="E3160" s="211">
        <v>7.7944892614879066E-2</v>
      </c>
      <c r="F3160" s="211">
        <v>0.10754231902629953</v>
      </c>
      <c r="G3160" s="211">
        <v>0.11898549252270364</v>
      </c>
      <c r="H3160" s="211">
        <v>0.11014527527603087</v>
      </c>
      <c r="I3160" s="211">
        <v>0.49900782923194392</v>
      </c>
      <c r="J3160" s="211">
        <v>0.44387681383049549</v>
      </c>
      <c r="K3160" s="211">
        <v>0.60162669492661036</v>
      </c>
      <c r="L3160" s="211">
        <v>0.27263458458508594</v>
      </c>
      <c r="M3160" s="211">
        <v>9.7348432557139056E-2</v>
      </c>
      <c r="N3160" s="211">
        <v>0.44604759669915461</v>
      </c>
      <c r="O3160" s="211">
        <v>0.7584987025850416</v>
      </c>
      <c r="P3160" s="211">
        <v>7.2481467410012657E-2</v>
      </c>
      <c r="Q3160" s="211">
        <v>7.2555422113101481E-2</v>
      </c>
      <c r="R3160" s="211">
        <v>0.46635234034863216</v>
      </c>
      <c r="S3160" s="211">
        <v>0.30152073333318608</v>
      </c>
      <c r="T3160" s="211">
        <v>0.5915454051501009</v>
      </c>
      <c r="U3160" s="211">
        <v>0.52110046537778543</v>
      </c>
      <c r="V3160" s="211">
        <v>5.4661950837523982E-2</v>
      </c>
      <c r="W3160" s="211">
        <v>0.51005040024603443</v>
      </c>
      <c r="X3160" s="211">
        <v>0.34698060124470431</v>
      </c>
      <c r="Y3160" s="211">
        <v>0.69469124093684653</v>
      </c>
      <c r="Z3160" s="211">
        <v>0.14966861584046556</v>
      </c>
      <c r="AA3160" s="212">
        <v>0.11103058170166516</v>
      </c>
    </row>
    <row r="3161" spans="1:27" x14ac:dyDescent="0.35">
      <c r="A3161" s="210" t="s">
        <v>3837</v>
      </c>
      <c r="B3161" s="217">
        <v>138.6604773495765</v>
      </c>
      <c r="C3161" s="211">
        <v>6.5334429391210105E-2</v>
      </c>
      <c r="D3161" s="211">
        <v>0.11996295983988453</v>
      </c>
      <c r="E3161" s="211">
        <v>8.0131192057847203E-2</v>
      </c>
      <c r="F3161" s="211">
        <v>7.5814806639350474E-2</v>
      </c>
      <c r="G3161" s="211">
        <v>0.12123510032688918</v>
      </c>
      <c r="H3161" s="211">
        <v>0.11731958491988487</v>
      </c>
      <c r="I3161" s="211">
        <v>0.48330106126858446</v>
      </c>
      <c r="J3161" s="211">
        <v>0.43191364443176772</v>
      </c>
      <c r="K3161" s="211">
        <v>0.58296006752172991</v>
      </c>
      <c r="L3161" s="211">
        <v>0.26857379207497561</v>
      </c>
      <c r="M3161" s="211">
        <v>8.9394372835853997E-2</v>
      </c>
      <c r="N3161" s="211">
        <v>0.51382222976288106</v>
      </c>
      <c r="O3161" s="211">
        <v>0.6207642541183368</v>
      </c>
      <c r="P3161" s="211">
        <v>7.3119665232637243E-2</v>
      </c>
      <c r="Q3161" s="211">
        <v>0.14825797202902569</v>
      </c>
      <c r="R3161" s="211">
        <v>0.46907415465313473</v>
      </c>
      <c r="S3161" s="211">
        <v>0.27757839505087056</v>
      </c>
      <c r="T3161" s="211">
        <v>0.53931272372074124</v>
      </c>
      <c r="U3161" s="211">
        <v>0.33847396036258537</v>
      </c>
      <c r="V3161" s="211">
        <v>9.8369133241495418E-2</v>
      </c>
      <c r="W3161" s="211">
        <v>0.57232594589769381</v>
      </c>
      <c r="X3161" s="211">
        <v>0.23345750692620404</v>
      </c>
      <c r="Y3161" s="211">
        <v>0.55761528206126332</v>
      </c>
      <c r="Z3161" s="211">
        <v>0.14692414593715916</v>
      </c>
      <c r="AA3161" s="212">
        <v>0.11468106237893322</v>
      </c>
    </row>
    <row r="3162" spans="1:27" x14ac:dyDescent="0.35">
      <c r="A3162" s="210" t="s">
        <v>3838</v>
      </c>
      <c r="B3162" s="217">
        <v>132.46244248433302</v>
      </c>
      <c r="C3162" s="211">
        <v>5.5379173784637595E-2</v>
      </c>
      <c r="D3162" s="211">
        <v>0.13123714214663385</v>
      </c>
      <c r="E3162" s="211">
        <v>8.2255752730953882E-2</v>
      </c>
      <c r="F3162" s="211">
        <v>8.9033610634618746E-2</v>
      </c>
      <c r="G3162" s="211">
        <v>0.12213561024411994</v>
      </c>
      <c r="H3162" s="211">
        <v>0.11650913572061398</v>
      </c>
      <c r="I3162" s="211">
        <v>0.52426961866241573</v>
      </c>
      <c r="J3162" s="211">
        <v>0.39355400810661867</v>
      </c>
      <c r="K3162" s="211">
        <v>0.6088882945689984</v>
      </c>
      <c r="L3162" s="211">
        <v>0.27375431467850198</v>
      </c>
      <c r="M3162" s="211">
        <v>9.3909246152085998E-2</v>
      </c>
      <c r="N3162" s="211">
        <v>0.47005089642294884</v>
      </c>
      <c r="O3162" s="211">
        <v>0.70154356893379699</v>
      </c>
      <c r="P3162" s="211">
        <v>6.8811272189767375E-2</v>
      </c>
      <c r="Q3162" s="211">
        <v>4.7032659220683885E-2</v>
      </c>
      <c r="R3162" s="211">
        <v>0.44195763350643008</v>
      </c>
      <c r="S3162" s="211">
        <v>0.32850156860262975</v>
      </c>
      <c r="T3162" s="211">
        <v>0.46678664296062916</v>
      </c>
      <c r="U3162" s="211">
        <v>0.41726748693637034</v>
      </c>
      <c r="V3162" s="211">
        <v>7.2072534980387515E-2</v>
      </c>
      <c r="W3162" s="211">
        <v>0.5160430307116185</v>
      </c>
      <c r="X3162" s="211">
        <v>0.37058790109374007</v>
      </c>
      <c r="Y3162" s="211">
        <v>0.58927286442196003</v>
      </c>
      <c r="Z3162" s="211">
        <v>0.14974668406147468</v>
      </c>
      <c r="AA3162" s="212">
        <v>0.11114106228794923</v>
      </c>
    </row>
    <row r="3163" spans="1:27" x14ac:dyDescent="0.35">
      <c r="A3163" s="210" t="s">
        <v>3839</v>
      </c>
      <c r="B3163" s="217">
        <v>126.91833056751865</v>
      </c>
      <c r="C3163" s="211">
        <v>5.8927816256148347E-2</v>
      </c>
      <c r="D3163" s="211">
        <v>0.1249613209902561</v>
      </c>
      <c r="E3163" s="211">
        <v>8.0599729236023959E-2</v>
      </c>
      <c r="F3163" s="211">
        <v>0.11819162020227919</v>
      </c>
      <c r="G3163" s="211">
        <v>0.12415169290074567</v>
      </c>
      <c r="H3163" s="211">
        <v>0.11146616504664561</v>
      </c>
      <c r="I3163" s="211">
        <v>0.48749787947109896</v>
      </c>
      <c r="J3163" s="211">
        <v>0.42408764389429277</v>
      </c>
      <c r="K3163" s="211">
        <v>0.60434886070214588</v>
      </c>
      <c r="L3163" s="211">
        <v>0.28091397353555275</v>
      </c>
      <c r="M3163" s="211">
        <v>9.0735345993084485E-2</v>
      </c>
      <c r="N3163" s="211">
        <v>0.38543450154995695</v>
      </c>
      <c r="O3163" s="211">
        <v>0.66568071781197735</v>
      </c>
      <c r="P3163" s="211">
        <v>7.1474682794256172E-2</v>
      </c>
      <c r="Q3163" s="211">
        <v>8.7097916255504185E-2</v>
      </c>
      <c r="R3163" s="211">
        <v>0.44531528963956685</v>
      </c>
      <c r="S3163" s="211">
        <v>0.40065662550852216</v>
      </c>
      <c r="T3163" s="211">
        <v>0.5384421474186647</v>
      </c>
      <c r="U3163" s="211">
        <v>0.54212468314129769</v>
      </c>
      <c r="V3163" s="211">
        <v>5.7555535946991893E-2</v>
      </c>
      <c r="W3163" s="211">
        <v>0.54729793020241591</v>
      </c>
      <c r="X3163" s="211">
        <v>0.35532097801680984</v>
      </c>
      <c r="Y3163" s="211">
        <v>0.68566933214542425</v>
      </c>
      <c r="Z3163" s="211">
        <v>0.14858125633515304</v>
      </c>
      <c r="AA3163" s="212">
        <v>0.12012584290420623</v>
      </c>
    </row>
    <row r="3164" spans="1:27" x14ac:dyDescent="0.35">
      <c r="A3164" s="210" t="s">
        <v>3840</v>
      </c>
      <c r="B3164" s="217">
        <v>120.50475180936191</v>
      </c>
      <c r="C3164" s="211">
        <v>7.1063687973173084E-2</v>
      </c>
      <c r="D3164" s="211">
        <v>0.12825016771370476</v>
      </c>
      <c r="E3164" s="211">
        <v>7.6638571061636879E-2</v>
      </c>
      <c r="F3164" s="211">
        <v>8.7071306187875008E-2</v>
      </c>
      <c r="G3164" s="211">
        <v>0.11807545177978421</v>
      </c>
      <c r="H3164" s="211">
        <v>0.12279066004850911</v>
      </c>
      <c r="I3164" s="211">
        <v>0.52574393172749845</v>
      </c>
      <c r="J3164" s="211">
        <v>0.42072868341001329</v>
      </c>
      <c r="K3164" s="211">
        <v>0.58724128296721489</v>
      </c>
      <c r="L3164" s="211">
        <v>0.27461217807216565</v>
      </c>
      <c r="M3164" s="211">
        <v>0.11045829368203139</v>
      </c>
      <c r="N3164" s="211">
        <v>0.48547090230578427</v>
      </c>
      <c r="O3164" s="211">
        <v>0.72774089996953784</v>
      </c>
      <c r="P3164" s="211">
        <v>7.1241767751964433E-2</v>
      </c>
      <c r="Q3164" s="211">
        <v>0.10427200174333616</v>
      </c>
      <c r="R3164" s="211">
        <v>0.39573962068464902</v>
      </c>
      <c r="S3164" s="211">
        <v>0.29001437507741296</v>
      </c>
      <c r="T3164" s="211">
        <v>0.54724484769782589</v>
      </c>
      <c r="U3164" s="211">
        <v>0.42984862236226906</v>
      </c>
      <c r="V3164" s="211">
        <v>5.5853601537095621E-2</v>
      </c>
      <c r="W3164" s="211">
        <v>0.55536244315118932</v>
      </c>
      <c r="X3164" s="211">
        <v>0.26900359990707867</v>
      </c>
      <c r="Y3164" s="211">
        <v>0.52853263983894749</v>
      </c>
      <c r="Z3164" s="211">
        <v>0.1455723053970874</v>
      </c>
      <c r="AA3164" s="212">
        <v>0.12165776972136795</v>
      </c>
    </row>
    <row r="3165" spans="1:27" x14ac:dyDescent="0.35">
      <c r="A3165" s="210" t="s">
        <v>3841</v>
      </c>
      <c r="B3165" s="217">
        <v>125.20811689315759</v>
      </c>
      <c r="C3165" s="211">
        <v>4.8786666864135783E-2</v>
      </c>
      <c r="D3165" s="211">
        <v>0.12713286562526599</v>
      </c>
      <c r="E3165" s="211">
        <v>8.8028711460747616E-2</v>
      </c>
      <c r="F3165" s="211">
        <v>9.030648358776866E-2</v>
      </c>
      <c r="G3165" s="211">
        <v>0.12186568052796061</v>
      </c>
      <c r="H3165" s="211">
        <v>0.10415686603856719</v>
      </c>
      <c r="I3165" s="211">
        <v>0.48047555114392232</v>
      </c>
      <c r="J3165" s="211">
        <v>0.48152671780921069</v>
      </c>
      <c r="K3165" s="211">
        <v>0.54191110452740998</v>
      </c>
      <c r="L3165" s="211">
        <v>0.28251138824326494</v>
      </c>
      <c r="M3165" s="211">
        <v>9.9138568931836063E-2</v>
      </c>
      <c r="N3165" s="211">
        <v>0.53012076489488735</v>
      </c>
      <c r="O3165" s="211">
        <v>0.7010519280387697</v>
      </c>
      <c r="P3165" s="211">
        <v>6.7023599624385949E-2</v>
      </c>
      <c r="Q3165" s="211">
        <v>0.10052473329420698</v>
      </c>
      <c r="R3165" s="211">
        <v>0.4022560617321545</v>
      </c>
      <c r="S3165" s="211">
        <v>0.39753381113964092</v>
      </c>
      <c r="T3165" s="211">
        <v>0.58785181776102713</v>
      </c>
      <c r="U3165" s="211">
        <v>0.38655683221547715</v>
      </c>
      <c r="V3165" s="211">
        <v>5.2040344836233932E-2</v>
      </c>
      <c r="W3165" s="211">
        <v>0.56033075391420462</v>
      </c>
      <c r="X3165" s="211">
        <v>0.32158876721160701</v>
      </c>
      <c r="Y3165" s="211">
        <v>0.61347971630535625</v>
      </c>
      <c r="Z3165" s="211">
        <v>0.14817815980439367</v>
      </c>
      <c r="AA3165" s="212">
        <v>0.11679032291774834</v>
      </c>
    </row>
    <row r="3166" spans="1:27" x14ac:dyDescent="0.35">
      <c r="A3166" s="210" t="s">
        <v>3842</v>
      </c>
      <c r="B3166" s="217">
        <v>136.41393599301924</v>
      </c>
      <c r="C3166" s="211">
        <v>6.8153629240608138E-2</v>
      </c>
      <c r="D3166" s="211">
        <v>0.12922319710993949</v>
      </c>
      <c r="E3166" s="211">
        <v>8.2326401219300474E-2</v>
      </c>
      <c r="F3166" s="211">
        <v>8.5801532497004257E-2</v>
      </c>
      <c r="G3166" s="211">
        <v>0.12084671203163327</v>
      </c>
      <c r="H3166" s="211">
        <v>0.11568406343358276</v>
      </c>
      <c r="I3166" s="211">
        <v>0.46714601111221021</v>
      </c>
      <c r="J3166" s="211">
        <v>0.42662733205266334</v>
      </c>
      <c r="K3166" s="211">
        <v>0.60503992592286449</v>
      </c>
      <c r="L3166" s="211">
        <v>0.27097029392456085</v>
      </c>
      <c r="M3166" s="211">
        <v>0.10068301454312927</v>
      </c>
      <c r="N3166" s="211">
        <v>0.43296132416824634</v>
      </c>
      <c r="O3166" s="211">
        <v>0.55409158004172365</v>
      </c>
      <c r="P3166" s="211">
        <v>7.4009077231137976E-2</v>
      </c>
      <c r="Q3166" s="211">
        <v>0.13461865580479837</v>
      </c>
      <c r="R3166" s="211">
        <v>0.47188213589584549</v>
      </c>
      <c r="S3166" s="211">
        <v>0.39031644600633858</v>
      </c>
      <c r="T3166" s="211">
        <v>0.55943055781835771</v>
      </c>
      <c r="U3166" s="211">
        <v>0.36511183336513259</v>
      </c>
      <c r="V3166" s="211">
        <v>0.10818918284113596</v>
      </c>
      <c r="W3166" s="211">
        <v>0.53562355082640711</v>
      </c>
      <c r="X3166" s="211">
        <v>0.42636623436312049</v>
      </c>
      <c r="Y3166" s="211">
        <v>0.55647756809316673</v>
      </c>
      <c r="Z3166" s="211">
        <v>0.14629928939810294</v>
      </c>
      <c r="AA3166" s="212">
        <v>0.12227836105603597</v>
      </c>
    </row>
    <row r="3167" spans="1:27" x14ac:dyDescent="0.35">
      <c r="A3167" s="210" t="s">
        <v>3843</v>
      </c>
      <c r="B3167" s="217">
        <v>109.7385959347381</v>
      </c>
      <c r="C3167" s="211">
        <v>6.6763195048260851E-2</v>
      </c>
      <c r="D3167" s="211">
        <v>0.13136202452017245</v>
      </c>
      <c r="E3167" s="211">
        <v>8.6699857052088269E-2</v>
      </c>
      <c r="F3167" s="211">
        <v>0.10033811848470163</v>
      </c>
      <c r="G3167" s="211">
        <v>0.11772467919616048</v>
      </c>
      <c r="H3167" s="211">
        <v>0.1141569868862331</v>
      </c>
      <c r="I3167" s="211">
        <v>0.46835918912740859</v>
      </c>
      <c r="J3167" s="211">
        <v>0.45518205695915126</v>
      </c>
      <c r="K3167" s="211">
        <v>0.60146500789107482</v>
      </c>
      <c r="L3167" s="211">
        <v>0.27284018400382759</v>
      </c>
      <c r="M3167" s="211">
        <v>9.4152955539676383E-2</v>
      </c>
      <c r="N3167" s="211">
        <v>0.39776097398209292</v>
      </c>
      <c r="O3167" s="211">
        <v>0.70913781689225175</v>
      </c>
      <c r="P3167" s="211">
        <v>6.7993460124986402E-2</v>
      </c>
      <c r="Q3167" s="211">
        <v>7.4840902280382079E-2</v>
      </c>
      <c r="R3167" s="211">
        <v>0.4406648047342886</v>
      </c>
      <c r="S3167" s="211">
        <v>0.30572053100021829</v>
      </c>
      <c r="T3167" s="211">
        <v>0.59849187572008589</v>
      </c>
      <c r="U3167" s="211">
        <v>0.33188024308536801</v>
      </c>
      <c r="V3167" s="211">
        <v>6.795823500671816E-2</v>
      </c>
      <c r="W3167" s="211">
        <v>0.59200110348108126</v>
      </c>
      <c r="X3167" s="211">
        <v>0.33139507699820225</v>
      </c>
      <c r="Y3167" s="211">
        <v>0.5698522877923532</v>
      </c>
      <c r="Z3167" s="211">
        <v>0.1388475009803018</v>
      </c>
      <c r="AA3167" s="212">
        <v>0.12740346606109931</v>
      </c>
    </row>
    <row r="3168" spans="1:27" x14ac:dyDescent="0.35">
      <c r="A3168" s="210" t="s">
        <v>3844</v>
      </c>
      <c r="B3168" s="217">
        <v>122.66244567222793</v>
      </c>
      <c r="C3168" s="211">
        <v>6.9065646884356527E-2</v>
      </c>
      <c r="D3168" s="211">
        <v>0.12218897180671973</v>
      </c>
      <c r="E3168" s="211">
        <v>8.6130579771208277E-2</v>
      </c>
      <c r="F3168" s="211">
        <v>0.10271324062279678</v>
      </c>
      <c r="G3168" s="211">
        <v>0.122517569411563</v>
      </c>
      <c r="H3168" s="211">
        <v>0.11466757099053536</v>
      </c>
      <c r="I3168" s="211">
        <v>0.52819377329587169</v>
      </c>
      <c r="J3168" s="211">
        <v>0.45928133266057575</v>
      </c>
      <c r="K3168" s="211">
        <v>0.61842086011005304</v>
      </c>
      <c r="L3168" s="211">
        <v>0.26979535941347044</v>
      </c>
      <c r="M3168" s="211">
        <v>8.4708914683119821E-2</v>
      </c>
      <c r="N3168" s="211">
        <v>0.3549575850347379</v>
      </c>
      <c r="O3168" s="211">
        <v>0.72801942892555893</v>
      </c>
      <c r="P3168" s="211">
        <v>6.9083417164667135E-2</v>
      </c>
      <c r="Q3168" s="211">
        <v>6.8177900245678394E-2</v>
      </c>
      <c r="R3168" s="211">
        <v>0.465008885651785</v>
      </c>
      <c r="S3168" s="211">
        <v>0.31270611822882233</v>
      </c>
      <c r="T3168" s="211">
        <v>0.49598393963190018</v>
      </c>
      <c r="U3168" s="211">
        <v>0.43711609003654778</v>
      </c>
      <c r="V3168" s="211">
        <v>5.8007332803795164E-2</v>
      </c>
      <c r="W3168" s="211">
        <v>0.62681283022114109</v>
      </c>
      <c r="X3168" s="211">
        <v>0.33310707627162212</v>
      </c>
      <c r="Y3168" s="211">
        <v>0.77910022973386905</v>
      </c>
      <c r="Z3168" s="211">
        <v>0.14155292796932692</v>
      </c>
      <c r="AA3168" s="212">
        <v>0.1185352946540689</v>
      </c>
    </row>
    <row r="3169" spans="1:27" x14ac:dyDescent="0.35">
      <c r="A3169" s="210" t="s">
        <v>3845</v>
      </c>
      <c r="B3169" s="217">
        <v>110.216071752248</v>
      </c>
      <c r="C3169" s="211">
        <v>6.2980876079008263E-2</v>
      </c>
      <c r="D3169" s="211">
        <v>0.11874127322026458</v>
      </c>
      <c r="E3169" s="211">
        <v>7.6091686237371545E-2</v>
      </c>
      <c r="F3169" s="211">
        <v>0.1222636656998206</v>
      </c>
      <c r="G3169" s="211">
        <v>0.12486335394237941</v>
      </c>
      <c r="H3169" s="211">
        <v>0.11474900487246599</v>
      </c>
      <c r="I3169" s="211">
        <v>0.42433400846582847</v>
      </c>
      <c r="J3169" s="211">
        <v>0.44142604026882676</v>
      </c>
      <c r="K3169" s="211">
        <v>0.56133317271464545</v>
      </c>
      <c r="L3169" s="211">
        <v>0.26959791140310024</v>
      </c>
      <c r="M3169" s="211">
        <v>8.3016440838691849E-2</v>
      </c>
      <c r="N3169" s="211">
        <v>0.38161449659345276</v>
      </c>
      <c r="O3169" s="211">
        <v>0.72786701746391635</v>
      </c>
      <c r="P3169" s="211">
        <v>7.0067819815649218E-2</v>
      </c>
      <c r="Q3169" s="211">
        <v>0.12963053541910341</v>
      </c>
      <c r="R3169" s="211">
        <v>0.45768282510627778</v>
      </c>
      <c r="S3169" s="211">
        <v>0.284188799149942</v>
      </c>
      <c r="T3169" s="211">
        <v>0.54451081418530378</v>
      </c>
      <c r="U3169" s="211">
        <v>0.41272459062387845</v>
      </c>
      <c r="V3169" s="211">
        <v>8.220796982312252E-2</v>
      </c>
      <c r="W3169" s="211">
        <v>0.47253247341106475</v>
      </c>
      <c r="X3169" s="211">
        <v>0.3097193356057848</v>
      </c>
      <c r="Y3169" s="211">
        <v>0.57407792213465147</v>
      </c>
      <c r="Z3169" s="211">
        <v>0.14558519330661093</v>
      </c>
      <c r="AA3169" s="212">
        <v>0.12660327023654191</v>
      </c>
    </row>
    <row r="3170" spans="1:27" x14ac:dyDescent="0.35">
      <c r="A3170" s="210" t="s">
        <v>3846</v>
      </c>
      <c r="B3170" s="217">
        <v>133.79935851096232</v>
      </c>
      <c r="C3170" s="211">
        <v>7.4992235634695273E-2</v>
      </c>
      <c r="D3170" s="211">
        <v>0.12657424363186898</v>
      </c>
      <c r="E3170" s="211">
        <v>7.8774325455058275E-2</v>
      </c>
      <c r="F3170" s="211">
        <v>0.10041248663200553</v>
      </c>
      <c r="G3170" s="211">
        <v>0.12135066050303542</v>
      </c>
      <c r="H3170" s="211">
        <v>0.10459500646853782</v>
      </c>
      <c r="I3170" s="211">
        <v>0.48820034416487262</v>
      </c>
      <c r="J3170" s="211">
        <v>0.45959386609560671</v>
      </c>
      <c r="K3170" s="211">
        <v>0.62828013396685878</v>
      </c>
      <c r="L3170" s="211">
        <v>0.27085106768313616</v>
      </c>
      <c r="M3170" s="211">
        <v>0.11328904850223934</v>
      </c>
      <c r="N3170" s="211">
        <v>0.46080338139253019</v>
      </c>
      <c r="O3170" s="211">
        <v>0.65474340787587315</v>
      </c>
      <c r="P3170" s="211">
        <v>6.4196685948548812E-2</v>
      </c>
      <c r="Q3170" s="211">
        <v>5.7618430150813776E-2</v>
      </c>
      <c r="R3170" s="211">
        <v>0.41312091069340606</v>
      </c>
      <c r="S3170" s="211">
        <v>0.30343986405153167</v>
      </c>
      <c r="T3170" s="211">
        <v>0.61384193145923305</v>
      </c>
      <c r="U3170" s="211">
        <v>0.31460428612105773</v>
      </c>
      <c r="V3170" s="211">
        <v>0.1007667615516516</v>
      </c>
      <c r="W3170" s="211">
        <v>0.53826672218458227</v>
      </c>
      <c r="X3170" s="211">
        <v>0.24673844998404332</v>
      </c>
      <c r="Y3170" s="211">
        <v>0.75714253689647681</v>
      </c>
      <c r="Z3170" s="211">
        <v>0.14897013449780877</v>
      </c>
      <c r="AA3170" s="212">
        <v>0.12151543833906731</v>
      </c>
    </row>
    <row r="3171" spans="1:27" x14ac:dyDescent="0.35">
      <c r="A3171" s="210" t="s">
        <v>3847</v>
      </c>
      <c r="B3171" s="217">
        <v>134.85543930347188</v>
      </c>
      <c r="C3171" s="211">
        <v>5.7136930290717917E-2</v>
      </c>
      <c r="D3171" s="211">
        <v>0.11627514591128213</v>
      </c>
      <c r="E3171" s="211">
        <v>7.3263240809161106E-2</v>
      </c>
      <c r="F3171" s="211">
        <v>9.6562553455171188E-2</v>
      </c>
      <c r="G3171" s="211">
        <v>0.12212498678281393</v>
      </c>
      <c r="H3171" s="211">
        <v>0.12077013457551233</v>
      </c>
      <c r="I3171" s="211">
        <v>0.49692481600694877</v>
      </c>
      <c r="J3171" s="211">
        <v>0.41842389050978029</v>
      </c>
      <c r="K3171" s="211">
        <v>0.64470587821991066</v>
      </c>
      <c r="L3171" s="211">
        <v>0.28326005537380933</v>
      </c>
      <c r="M3171" s="211">
        <v>8.7388625761893837E-2</v>
      </c>
      <c r="N3171" s="211">
        <v>0.49227658221901127</v>
      </c>
      <c r="O3171" s="211">
        <v>0.69508309893934095</v>
      </c>
      <c r="P3171" s="211">
        <v>7.1141935842772799E-2</v>
      </c>
      <c r="Q3171" s="211">
        <v>0.10360087472372942</v>
      </c>
      <c r="R3171" s="211">
        <v>0.4289496341033362</v>
      </c>
      <c r="S3171" s="211">
        <v>0.33086772014314669</v>
      </c>
      <c r="T3171" s="211">
        <v>0.6051371971853895</v>
      </c>
      <c r="U3171" s="211">
        <v>0.43079652614406416</v>
      </c>
      <c r="V3171" s="211">
        <v>9.7155120641783957E-2</v>
      </c>
      <c r="W3171" s="211">
        <v>0.59500143136366923</v>
      </c>
      <c r="X3171" s="211">
        <v>0.31035068389942161</v>
      </c>
      <c r="Y3171" s="211">
        <v>0.59636545870597168</v>
      </c>
      <c r="Z3171" s="211">
        <v>0.14744900782872974</v>
      </c>
      <c r="AA3171" s="212">
        <v>0.12202466268626497</v>
      </c>
    </row>
    <row r="3172" spans="1:27" x14ac:dyDescent="0.35">
      <c r="A3172" s="210" t="s">
        <v>3848</v>
      </c>
      <c r="B3172" s="217">
        <v>136.3655213195716</v>
      </c>
      <c r="C3172" s="211">
        <v>6.701864474013286E-2</v>
      </c>
      <c r="D3172" s="211">
        <v>0.12172690933128676</v>
      </c>
      <c r="E3172" s="211">
        <v>7.4449712041148058E-2</v>
      </c>
      <c r="F3172" s="211">
        <v>8.8060519514582561E-2</v>
      </c>
      <c r="G3172" s="211">
        <v>0.11969153138747496</v>
      </c>
      <c r="H3172" s="211">
        <v>0.10322082459726853</v>
      </c>
      <c r="I3172" s="211">
        <v>0.52825497840320024</v>
      </c>
      <c r="J3172" s="211">
        <v>0.43777716531457223</v>
      </c>
      <c r="K3172" s="211">
        <v>0.548458587903912</v>
      </c>
      <c r="L3172" s="211">
        <v>0.26992835674023169</v>
      </c>
      <c r="M3172" s="211">
        <v>0.10889915406187503</v>
      </c>
      <c r="N3172" s="211">
        <v>0.50307409891795707</v>
      </c>
      <c r="O3172" s="211">
        <v>0.67793181751165399</v>
      </c>
      <c r="P3172" s="211">
        <v>6.4545526768909275E-2</v>
      </c>
      <c r="Q3172" s="211">
        <v>9.1680988500815436E-2</v>
      </c>
      <c r="R3172" s="211">
        <v>0.45161371921651206</v>
      </c>
      <c r="S3172" s="211">
        <v>0.37818119539518058</v>
      </c>
      <c r="T3172" s="211">
        <v>0.49452035501717606</v>
      </c>
      <c r="U3172" s="211">
        <v>0.50946853380380364</v>
      </c>
      <c r="V3172" s="211">
        <v>7.1315041219122882E-2</v>
      </c>
      <c r="W3172" s="211">
        <v>0.57215488306339779</v>
      </c>
      <c r="X3172" s="211">
        <v>0.35254734670202054</v>
      </c>
      <c r="Y3172" s="211">
        <v>0.67481809234403045</v>
      </c>
      <c r="Z3172" s="211">
        <v>0.14717453326840024</v>
      </c>
      <c r="AA3172" s="212">
        <v>0.11413706245498388</v>
      </c>
    </row>
    <row r="3173" spans="1:27" x14ac:dyDescent="0.35">
      <c r="A3173" s="210" t="s">
        <v>3849</v>
      </c>
      <c r="B3173" s="217">
        <v>111.91464600867741</v>
      </c>
      <c r="C3173" s="211">
        <v>7.3479790748493243E-2</v>
      </c>
      <c r="D3173" s="211">
        <v>0.12120306661547801</v>
      </c>
      <c r="E3173" s="211">
        <v>8.8162184032279656E-2</v>
      </c>
      <c r="F3173" s="211">
        <v>0.11004425733355072</v>
      </c>
      <c r="G3173" s="211">
        <v>0.1219882776557779</v>
      </c>
      <c r="H3173" s="211">
        <v>0.11888031122626679</v>
      </c>
      <c r="I3173" s="211">
        <v>0.5119561347662176</v>
      </c>
      <c r="J3173" s="211">
        <v>0.47382918449117056</v>
      </c>
      <c r="K3173" s="211">
        <v>0.53650262016370587</v>
      </c>
      <c r="L3173" s="211">
        <v>0.2717796805884129</v>
      </c>
      <c r="M3173" s="211">
        <v>8.965933944692861E-2</v>
      </c>
      <c r="N3173" s="211">
        <v>0.42485683711374955</v>
      </c>
      <c r="O3173" s="211">
        <v>0.7640131247573384</v>
      </c>
      <c r="P3173" s="211">
        <v>6.7032920511306993E-2</v>
      </c>
      <c r="Q3173" s="211">
        <v>8.9829250072761088E-2</v>
      </c>
      <c r="R3173" s="211">
        <v>0.44795435400877953</v>
      </c>
      <c r="S3173" s="211">
        <v>0.29408665821533697</v>
      </c>
      <c r="T3173" s="211">
        <v>0.52542023850911235</v>
      </c>
      <c r="U3173" s="211">
        <v>0.38615571073084698</v>
      </c>
      <c r="V3173" s="211">
        <v>6.0447884422183351E-2</v>
      </c>
      <c r="W3173" s="211">
        <v>0.61037158040506878</v>
      </c>
      <c r="X3173" s="211">
        <v>0.28969763685766958</v>
      </c>
      <c r="Y3173" s="211">
        <v>0.52587357253262879</v>
      </c>
      <c r="Z3173" s="211">
        <v>0.14776357944238624</v>
      </c>
      <c r="AA3173" s="212">
        <v>0.12097877433829549</v>
      </c>
    </row>
    <row r="3174" spans="1:27" x14ac:dyDescent="0.35">
      <c r="A3174" s="210" t="s">
        <v>3850</v>
      </c>
      <c r="B3174" s="217">
        <v>119.46575507987698</v>
      </c>
      <c r="C3174" s="211">
        <v>5.7798161543513048E-2</v>
      </c>
      <c r="D3174" s="211">
        <v>0.12235463693214696</v>
      </c>
      <c r="E3174" s="211">
        <v>7.5362487329377989E-2</v>
      </c>
      <c r="F3174" s="211">
        <v>0.11897844036661533</v>
      </c>
      <c r="G3174" s="211">
        <v>0.12150054350800807</v>
      </c>
      <c r="H3174" s="211">
        <v>0.12038888041059871</v>
      </c>
      <c r="I3174" s="211">
        <v>0.52428280274131189</v>
      </c>
      <c r="J3174" s="211">
        <v>0.4105390516466545</v>
      </c>
      <c r="K3174" s="211">
        <v>0.61548700844670245</v>
      </c>
      <c r="L3174" s="211">
        <v>0.28019514893728736</v>
      </c>
      <c r="M3174" s="211">
        <v>9.661842820448982E-2</v>
      </c>
      <c r="N3174" s="211">
        <v>0.37921904373661203</v>
      </c>
      <c r="O3174" s="211">
        <v>0.75089817255176616</v>
      </c>
      <c r="P3174" s="211">
        <v>7.4094951902016593E-2</v>
      </c>
      <c r="Q3174" s="211">
        <v>7.7466774816872364E-2</v>
      </c>
      <c r="R3174" s="211">
        <v>0.47255058451083709</v>
      </c>
      <c r="S3174" s="211">
        <v>0.37548467561291632</v>
      </c>
      <c r="T3174" s="211">
        <v>0.51528724658819403</v>
      </c>
      <c r="U3174" s="211">
        <v>0.50032634082946403</v>
      </c>
      <c r="V3174" s="211">
        <v>6.8775431668501058E-2</v>
      </c>
      <c r="W3174" s="211">
        <v>0.50337123718765275</v>
      </c>
      <c r="X3174" s="211">
        <v>0.33120512164818</v>
      </c>
      <c r="Y3174" s="211">
        <v>0.54562991530420524</v>
      </c>
      <c r="Z3174" s="211">
        <v>0.13994196693279276</v>
      </c>
      <c r="AA3174" s="212">
        <v>0.12580164892287482</v>
      </c>
    </row>
    <row r="3175" spans="1:27" x14ac:dyDescent="0.35">
      <c r="A3175" s="210" t="s">
        <v>3851</v>
      </c>
      <c r="B3175" s="217">
        <v>201.6901379059839</v>
      </c>
      <c r="C3175" s="211">
        <v>5.4326967713059407E-2</v>
      </c>
      <c r="D3175" s="211">
        <v>0.11700374292854626</v>
      </c>
      <c r="E3175" s="211">
        <v>7.0259304749360527E-2</v>
      </c>
      <c r="F3175" s="211">
        <v>0.11044556014520873</v>
      </c>
      <c r="G3175" s="211">
        <v>0.12169962954177101</v>
      </c>
      <c r="H3175" s="211">
        <v>0.11407529217422953</v>
      </c>
      <c r="I3175" s="211">
        <v>0.48762920713736824</v>
      </c>
      <c r="J3175" s="211">
        <v>0.47167111570644094</v>
      </c>
      <c r="K3175" s="211">
        <v>0.64239367883463072</v>
      </c>
      <c r="L3175" s="211">
        <v>0.27231139762279122</v>
      </c>
      <c r="M3175" s="211">
        <v>0.11719331615467848</v>
      </c>
      <c r="N3175" s="211">
        <v>0.45639176373558243</v>
      </c>
      <c r="O3175" s="211">
        <v>0.71151216089132518</v>
      </c>
      <c r="P3175" s="211">
        <v>6.9678239321764798E-2</v>
      </c>
      <c r="Q3175" s="211">
        <v>7.9622299296111934E-2</v>
      </c>
      <c r="R3175" s="211">
        <v>0.39886316525247101</v>
      </c>
      <c r="S3175" s="211">
        <v>0.28784194609298697</v>
      </c>
      <c r="T3175" s="211">
        <v>0.53768369116963</v>
      </c>
      <c r="U3175" s="211">
        <v>0.44078214709477637</v>
      </c>
      <c r="V3175" s="211">
        <v>0.16749544288041218</v>
      </c>
      <c r="W3175" s="211">
        <v>0.57801032204615588</v>
      </c>
      <c r="X3175" s="211">
        <v>0.30374764851862218</v>
      </c>
      <c r="Y3175" s="211">
        <v>0.64451172137623436</v>
      </c>
      <c r="Z3175" s="211">
        <v>0.14100048852098662</v>
      </c>
      <c r="AA3175" s="212">
        <v>0.11356262675867308</v>
      </c>
    </row>
    <row r="3176" spans="1:27" x14ac:dyDescent="0.35">
      <c r="A3176" s="210" t="s">
        <v>3852</v>
      </c>
      <c r="B3176" s="217">
        <v>115.51451042456924</v>
      </c>
      <c r="C3176" s="211">
        <v>5.5413932942706759E-2</v>
      </c>
      <c r="D3176" s="211">
        <v>0.12030958907122596</v>
      </c>
      <c r="E3176" s="211">
        <v>8.2664118227578354E-2</v>
      </c>
      <c r="F3176" s="211">
        <v>8.6223603243295394E-2</v>
      </c>
      <c r="G3176" s="211">
        <v>0.12388229497767117</v>
      </c>
      <c r="H3176" s="211">
        <v>0.12401279310332111</v>
      </c>
      <c r="I3176" s="211">
        <v>0.52495825107458205</v>
      </c>
      <c r="J3176" s="211">
        <v>0.46264537252720078</v>
      </c>
      <c r="K3176" s="211">
        <v>0.52502013676031689</v>
      </c>
      <c r="L3176" s="211">
        <v>0.26679997973173247</v>
      </c>
      <c r="M3176" s="211">
        <v>0.10224324462897028</v>
      </c>
      <c r="N3176" s="211">
        <v>0.45839034343347124</v>
      </c>
      <c r="O3176" s="211">
        <v>0.7158096117487962</v>
      </c>
      <c r="P3176" s="211">
        <v>6.4279351022114337E-2</v>
      </c>
      <c r="Q3176" s="211">
        <v>5.656549525327785E-2</v>
      </c>
      <c r="R3176" s="211">
        <v>0.44579986297363838</v>
      </c>
      <c r="S3176" s="211">
        <v>0.29989542826496979</v>
      </c>
      <c r="T3176" s="211">
        <v>0.60958820078352005</v>
      </c>
      <c r="U3176" s="211">
        <v>0.42535569396426531</v>
      </c>
      <c r="V3176" s="211">
        <v>6.0074220594714706E-2</v>
      </c>
      <c r="W3176" s="211">
        <v>0.491336394175239</v>
      </c>
      <c r="X3176" s="211">
        <v>0.30145769413129092</v>
      </c>
      <c r="Y3176" s="211">
        <v>0.60112794645124856</v>
      </c>
      <c r="Z3176" s="211">
        <v>0.14911084057979679</v>
      </c>
      <c r="AA3176" s="212">
        <v>0.11929872252883399</v>
      </c>
    </row>
    <row r="3177" spans="1:27" x14ac:dyDescent="0.35">
      <c r="A3177" s="210" t="s">
        <v>3853</v>
      </c>
      <c r="B3177" s="217">
        <v>140.78856011552185</v>
      </c>
      <c r="C3177" s="211">
        <v>5.7041692102770124E-2</v>
      </c>
      <c r="D3177" s="211">
        <v>0.13230084556108287</v>
      </c>
      <c r="E3177" s="211">
        <v>8.2501922355566845E-2</v>
      </c>
      <c r="F3177" s="211">
        <v>0.10520369221596063</v>
      </c>
      <c r="G3177" s="211">
        <v>0.12035578232586264</v>
      </c>
      <c r="H3177" s="211">
        <v>0.11220872353703708</v>
      </c>
      <c r="I3177" s="211">
        <v>0.51043992289980367</v>
      </c>
      <c r="J3177" s="211">
        <v>0.41990837767105904</v>
      </c>
      <c r="K3177" s="211">
        <v>0.62259015272999252</v>
      </c>
      <c r="L3177" s="211">
        <v>0.27334969694268624</v>
      </c>
      <c r="M3177" s="211">
        <v>0.11311450288078423</v>
      </c>
      <c r="N3177" s="211">
        <v>0.48861938063213828</v>
      </c>
      <c r="O3177" s="211">
        <v>0.71487960716567345</v>
      </c>
      <c r="P3177" s="211">
        <v>6.3675553886851366E-2</v>
      </c>
      <c r="Q3177" s="211">
        <v>0.11233806442390634</v>
      </c>
      <c r="R3177" s="211">
        <v>0.39091763779165956</v>
      </c>
      <c r="S3177" s="211">
        <v>0.29817604744827408</v>
      </c>
      <c r="T3177" s="211">
        <v>0.59384575193639899</v>
      </c>
      <c r="U3177" s="211">
        <v>0.36665994484334818</v>
      </c>
      <c r="V3177" s="211">
        <v>0.10635434432961624</v>
      </c>
      <c r="W3177" s="211">
        <v>0.60651876920364911</v>
      </c>
      <c r="X3177" s="211">
        <v>0.2745770979767953</v>
      </c>
      <c r="Y3177" s="211">
        <v>0.52532002763680941</v>
      </c>
      <c r="Z3177" s="211">
        <v>0.14605658674951935</v>
      </c>
      <c r="AA3177" s="212">
        <v>0.11626741214922114</v>
      </c>
    </row>
    <row r="3178" spans="1:27" x14ac:dyDescent="0.35">
      <c r="A3178" s="210" t="s">
        <v>3854</v>
      </c>
      <c r="B3178" s="217">
        <v>137.06863091927508</v>
      </c>
      <c r="C3178" s="211">
        <v>5.0923444256570492E-2</v>
      </c>
      <c r="D3178" s="211">
        <v>0.12644218952989936</v>
      </c>
      <c r="E3178" s="211">
        <v>7.8494617728960547E-2</v>
      </c>
      <c r="F3178" s="211">
        <v>7.7242978918865765E-2</v>
      </c>
      <c r="G3178" s="211">
        <v>0.11689407296473635</v>
      </c>
      <c r="H3178" s="211">
        <v>0.11597584005652165</v>
      </c>
      <c r="I3178" s="211">
        <v>0.46704715577484823</v>
      </c>
      <c r="J3178" s="211">
        <v>0.47842460541326426</v>
      </c>
      <c r="K3178" s="211">
        <v>0.59132261905686512</v>
      </c>
      <c r="L3178" s="211">
        <v>0.28075300774801032</v>
      </c>
      <c r="M3178" s="211">
        <v>9.2785627456218045E-2</v>
      </c>
      <c r="N3178" s="211">
        <v>0.55948979879628269</v>
      </c>
      <c r="O3178" s="211">
        <v>0.79442299722494392</v>
      </c>
      <c r="P3178" s="211">
        <v>7.3493423406058259E-2</v>
      </c>
      <c r="Q3178" s="211">
        <v>4.9764311761391553E-2</v>
      </c>
      <c r="R3178" s="211">
        <v>0.46412007279067974</v>
      </c>
      <c r="S3178" s="211">
        <v>0.37553881206892931</v>
      </c>
      <c r="T3178" s="211">
        <v>0.49855455223759421</v>
      </c>
      <c r="U3178" s="211">
        <v>0.32896252039546836</v>
      </c>
      <c r="V3178" s="211">
        <v>7.1796583380798085E-2</v>
      </c>
      <c r="W3178" s="211">
        <v>0.56107560897179098</v>
      </c>
      <c r="X3178" s="211">
        <v>0.38926270015373327</v>
      </c>
      <c r="Y3178" s="211">
        <v>0.72572834330098024</v>
      </c>
      <c r="Z3178" s="211">
        <v>0.14378851294567113</v>
      </c>
      <c r="AA3178" s="212">
        <v>0.11648958654658755</v>
      </c>
    </row>
    <row r="3179" spans="1:27" x14ac:dyDescent="0.35">
      <c r="A3179" s="210" t="s">
        <v>3855</v>
      </c>
      <c r="B3179" s="217">
        <v>110.87130654215943</v>
      </c>
      <c r="C3179" s="211">
        <v>6.6371700574781034E-2</v>
      </c>
      <c r="D3179" s="211">
        <v>0.12697015732128128</v>
      </c>
      <c r="E3179" s="211">
        <v>7.1382302733928579E-2</v>
      </c>
      <c r="F3179" s="211">
        <v>0.11868795051950237</v>
      </c>
      <c r="G3179" s="211">
        <v>0.1217576017735483</v>
      </c>
      <c r="H3179" s="211">
        <v>0.1158794047472877</v>
      </c>
      <c r="I3179" s="211">
        <v>0.4823880037625588</v>
      </c>
      <c r="J3179" s="211">
        <v>0.44538674040678727</v>
      </c>
      <c r="K3179" s="211">
        <v>0.59715831203631908</v>
      </c>
      <c r="L3179" s="211">
        <v>0.27720396143848003</v>
      </c>
      <c r="M3179" s="211">
        <v>0.10645187011616111</v>
      </c>
      <c r="N3179" s="211">
        <v>0.41285120993755087</v>
      </c>
      <c r="O3179" s="211">
        <v>0.57568227047227849</v>
      </c>
      <c r="P3179" s="211">
        <v>6.8561370347220596E-2</v>
      </c>
      <c r="Q3179" s="211">
        <v>0.13823699833932251</v>
      </c>
      <c r="R3179" s="211">
        <v>0.443755833319735</v>
      </c>
      <c r="S3179" s="211">
        <v>0.34427469152956747</v>
      </c>
      <c r="T3179" s="211">
        <v>0.56430943122877908</v>
      </c>
      <c r="U3179" s="211">
        <v>0.40977700248557541</v>
      </c>
      <c r="V3179" s="211">
        <v>5.6973802428438636E-2</v>
      </c>
      <c r="W3179" s="211">
        <v>0.52891246782156465</v>
      </c>
      <c r="X3179" s="211">
        <v>0.3947842800378491</v>
      </c>
      <c r="Y3179" s="211">
        <v>0.54923801852869114</v>
      </c>
      <c r="Z3179" s="211">
        <v>0.14866463166899457</v>
      </c>
      <c r="AA3179" s="212">
        <v>0.12150903885702519</v>
      </c>
    </row>
    <row r="3180" spans="1:27" x14ac:dyDescent="0.35">
      <c r="A3180" s="210" t="s">
        <v>3856</v>
      </c>
      <c r="B3180" s="217">
        <v>172.43601854772982</v>
      </c>
      <c r="C3180" s="211">
        <v>5.8907291452853588E-2</v>
      </c>
      <c r="D3180" s="211">
        <v>0.12965872746656543</v>
      </c>
      <c r="E3180" s="211">
        <v>8.6450073267313368E-2</v>
      </c>
      <c r="F3180" s="211">
        <v>0.11118093406608023</v>
      </c>
      <c r="G3180" s="211">
        <v>0.12442832186703612</v>
      </c>
      <c r="H3180" s="211">
        <v>0.11545754608771108</v>
      </c>
      <c r="I3180" s="211">
        <v>0.48906690147094828</v>
      </c>
      <c r="J3180" s="211">
        <v>0.43564365837571961</v>
      </c>
      <c r="K3180" s="211">
        <v>0.62768739974936572</v>
      </c>
      <c r="L3180" s="211">
        <v>0.27367109521507754</v>
      </c>
      <c r="M3180" s="211">
        <v>0.10883415787378579</v>
      </c>
      <c r="N3180" s="211">
        <v>0.37697598338737581</v>
      </c>
      <c r="O3180" s="211">
        <v>0.71711935223033529</v>
      </c>
      <c r="P3180" s="211">
        <v>7.3504775534533898E-2</v>
      </c>
      <c r="Q3180" s="211">
        <v>9.8341589998676093E-2</v>
      </c>
      <c r="R3180" s="211">
        <v>0.4814060936646552</v>
      </c>
      <c r="S3180" s="211">
        <v>0.30872390277090811</v>
      </c>
      <c r="T3180" s="211">
        <v>0.56171293771698572</v>
      </c>
      <c r="U3180" s="211">
        <v>0.46745688208174396</v>
      </c>
      <c r="V3180" s="211">
        <v>9.6543223392219449E-2</v>
      </c>
      <c r="W3180" s="211">
        <v>0.47827501873101197</v>
      </c>
      <c r="X3180" s="211">
        <v>0.37371199749604611</v>
      </c>
      <c r="Y3180" s="211">
        <v>0.61297538114579109</v>
      </c>
      <c r="Z3180" s="211">
        <v>0.14900659491830498</v>
      </c>
      <c r="AA3180" s="212">
        <v>0.11276593948909534</v>
      </c>
    </row>
    <row r="3181" spans="1:27" x14ac:dyDescent="0.35">
      <c r="A3181" s="210" t="s">
        <v>3857</v>
      </c>
      <c r="B3181" s="217">
        <v>149.07359545477968</v>
      </c>
      <c r="C3181" s="211">
        <v>7.6989665396607593E-2</v>
      </c>
      <c r="D3181" s="211">
        <v>0.12563241454649982</v>
      </c>
      <c r="E3181" s="211">
        <v>6.8731175497540112E-2</v>
      </c>
      <c r="F3181" s="211">
        <v>9.5564485651708886E-2</v>
      </c>
      <c r="G3181" s="211">
        <v>0.11975656797771443</v>
      </c>
      <c r="H3181" s="211">
        <v>0.11390702503910763</v>
      </c>
      <c r="I3181" s="211">
        <v>0.48604894166958462</v>
      </c>
      <c r="J3181" s="211">
        <v>0.41887618791959969</v>
      </c>
      <c r="K3181" s="211">
        <v>0.56919520200808826</v>
      </c>
      <c r="L3181" s="211">
        <v>0.27659785258878083</v>
      </c>
      <c r="M3181" s="211">
        <v>0.12065584433246621</v>
      </c>
      <c r="N3181" s="211">
        <v>0.48063131814724647</v>
      </c>
      <c r="O3181" s="211">
        <v>0.70676411927898963</v>
      </c>
      <c r="P3181" s="211">
        <v>6.9819431919195832E-2</v>
      </c>
      <c r="Q3181" s="211">
        <v>0.14318716659561273</v>
      </c>
      <c r="R3181" s="211">
        <v>0.44700192416852735</v>
      </c>
      <c r="S3181" s="211">
        <v>0.3436018850130077</v>
      </c>
      <c r="T3181" s="211">
        <v>0.59955074269519304</v>
      </c>
      <c r="U3181" s="211">
        <v>0.46618733115968947</v>
      </c>
      <c r="V3181" s="211">
        <v>8.1360397201464887E-2</v>
      </c>
      <c r="W3181" s="211">
        <v>0.58966444645550498</v>
      </c>
      <c r="X3181" s="211">
        <v>0.33054556125460022</v>
      </c>
      <c r="Y3181" s="211">
        <v>0.68333470853180922</v>
      </c>
      <c r="Z3181" s="211">
        <v>0.14232196480267179</v>
      </c>
      <c r="AA3181" s="212">
        <v>0.11984595619365206</v>
      </c>
    </row>
    <row r="3182" spans="1:27" x14ac:dyDescent="0.35">
      <c r="A3182" s="210" t="s">
        <v>3858</v>
      </c>
      <c r="B3182" s="217">
        <v>142.86738693631253</v>
      </c>
      <c r="C3182" s="211">
        <v>7.0981137408777872E-2</v>
      </c>
      <c r="D3182" s="211">
        <v>0.12174571226744776</v>
      </c>
      <c r="E3182" s="211">
        <v>7.2122501280431239E-2</v>
      </c>
      <c r="F3182" s="211">
        <v>8.4766050345671737E-2</v>
      </c>
      <c r="G3182" s="211">
        <v>0.12026446428408211</v>
      </c>
      <c r="H3182" s="211">
        <v>0.12646417910831892</v>
      </c>
      <c r="I3182" s="211">
        <v>0.50854951445230334</v>
      </c>
      <c r="J3182" s="211">
        <v>0.44030893883263378</v>
      </c>
      <c r="K3182" s="211">
        <v>0.61049052065367737</v>
      </c>
      <c r="L3182" s="211">
        <v>0.27365961465243227</v>
      </c>
      <c r="M3182" s="211">
        <v>0.10703884495838813</v>
      </c>
      <c r="N3182" s="211">
        <v>0.45859553855745699</v>
      </c>
      <c r="O3182" s="211">
        <v>0.73857758784094518</v>
      </c>
      <c r="P3182" s="211">
        <v>6.5877721848823942E-2</v>
      </c>
      <c r="Q3182" s="211">
        <v>0.10287413679417977</v>
      </c>
      <c r="R3182" s="211">
        <v>0.41947513274064213</v>
      </c>
      <c r="S3182" s="211">
        <v>0.42727751426853317</v>
      </c>
      <c r="T3182" s="211">
        <v>0.51057462424637479</v>
      </c>
      <c r="U3182" s="211">
        <v>0.38925894167316277</v>
      </c>
      <c r="V3182" s="211">
        <v>0.11137486766005145</v>
      </c>
      <c r="W3182" s="211">
        <v>0.63015516659321624</v>
      </c>
      <c r="X3182" s="211">
        <v>0.32965629226146254</v>
      </c>
      <c r="Y3182" s="211">
        <v>0.67962654882745843</v>
      </c>
      <c r="Z3182" s="211">
        <v>0.14551381821356724</v>
      </c>
      <c r="AA3182" s="212">
        <v>0.11960758064834311</v>
      </c>
    </row>
    <row r="3183" spans="1:27" x14ac:dyDescent="0.35">
      <c r="A3183" s="210" t="s">
        <v>3859</v>
      </c>
      <c r="B3183" s="217">
        <v>155.09278965308656</v>
      </c>
      <c r="C3183" s="211">
        <v>7.10242788933695E-2</v>
      </c>
      <c r="D3183" s="211">
        <v>0.11888302876701375</v>
      </c>
      <c r="E3183" s="211">
        <v>7.3491650448543097E-2</v>
      </c>
      <c r="F3183" s="211">
        <v>0.10089386480176039</v>
      </c>
      <c r="G3183" s="211">
        <v>0.12214836113968483</v>
      </c>
      <c r="H3183" s="211">
        <v>0.11572220748395275</v>
      </c>
      <c r="I3183" s="211">
        <v>0.46375735399383472</v>
      </c>
      <c r="J3183" s="211">
        <v>0.46238448979665053</v>
      </c>
      <c r="K3183" s="211">
        <v>0.55894103527212424</v>
      </c>
      <c r="L3183" s="211">
        <v>0.27518047119937727</v>
      </c>
      <c r="M3183" s="211">
        <v>0.11580300300724036</v>
      </c>
      <c r="N3183" s="211">
        <v>0.42060527138479054</v>
      </c>
      <c r="O3183" s="211">
        <v>0.67294841157452678</v>
      </c>
      <c r="P3183" s="211">
        <v>7.0609468259474367E-2</v>
      </c>
      <c r="Q3183" s="211">
        <v>9.669751720459771E-2</v>
      </c>
      <c r="R3183" s="211">
        <v>0.41901504140588874</v>
      </c>
      <c r="S3183" s="211">
        <v>0.32540941578187205</v>
      </c>
      <c r="T3183" s="211">
        <v>0.55699398656298349</v>
      </c>
      <c r="U3183" s="211">
        <v>0.41796047321268576</v>
      </c>
      <c r="V3183" s="211">
        <v>9.8509740649349767E-2</v>
      </c>
      <c r="W3183" s="211">
        <v>0.54074588708333549</v>
      </c>
      <c r="X3183" s="211">
        <v>0.2924777544434416</v>
      </c>
      <c r="Y3183" s="211">
        <v>0.63517616114435604</v>
      </c>
      <c r="Z3183" s="211">
        <v>0.14963244763406819</v>
      </c>
      <c r="AA3183" s="212">
        <v>0.11168623318318285</v>
      </c>
    </row>
    <row r="3184" spans="1:27" x14ac:dyDescent="0.35">
      <c r="A3184" s="210" t="s">
        <v>3860</v>
      </c>
      <c r="B3184" s="217">
        <v>126.89888450615726</v>
      </c>
      <c r="C3184" s="211">
        <v>6.7052961494075691E-2</v>
      </c>
      <c r="D3184" s="211">
        <v>0.12634044015486734</v>
      </c>
      <c r="E3184" s="211">
        <v>7.8224675379594155E-2</v>
      </c>
      <c r="F3184" s="211">
        <v>9.0615765673988088E-2</v>
      </c>
      <c r="G3184" s="211">
        <v>0.12313689507460085</v>
      </c>
      <c r="H3184" s="211">
        <v>0.11893890928080379</v>
      </c>
      <c r="I3184" s="211">
        <v>0.47409065098685099</v>
      </c>
      <c r="J3184" s="211">
        <v>0.47460605529486971</v>
      </c>
      <c r="K3184" s="211">
        <v>0.59790186166394843</v>
      </c>
      <c r="L3184" s="211">
        <v>0.26986239913894278</v>
      </c>
      <c r="M3184" s="211">
        <v>7.7020019045874286E-2</v>
      </c>
      <c r="N3184" s="211">
        <v>0.47268005883590375</v>
      </c>
      <c r="O3184" s="211">
        <v>0.63342749769055651</v>
      </c>
      <c r="P3184" s="211">
        <v>7.0689957184833188E-2</v>
      </c>
      <c r="Q3184" s="211">
        <v>8.6890356930760096E-2</v>
      </c>
      <c r="R3184" s="211">
        <v>0.38473738372256217</v>
      </c>
      <c r="S3184" s="211">
        <v>0.33734592947762787</v>
      </c>
      <c r="T3184" s="211">
        <v>0.54866591504209528</v>
      </c>
      <c r="U3184" s="211">
        <v>0.39122653364803045</v>
      </c>
      <c r="V3184" s="211">
        <v>0.10591131010097524</v>
      </c>
      <c r="W3184" s="211">
        <v>0.56947107834642008</v>
      </c>
      <c r="X3184" s="211">
        <v>0.28570166133399455</v>
      </c>
      <c r="Y3184" s="211">
        <v>0.58322988603966142</v>
      </c>
      <c r="Z3184" s="211">
        <v>0.14688066142129916</v>
      </c>
      <c r="AA3184" s="212">
        <v>0.12038748625969761</v>
      </c>
    </row>
    <row r="3185" spans="1:27" x14ac:dyDescent="0.35">
      <c r="A3185" s="210" t="s">
        <v>3861</v>
      </c>
      <c r="B3185" s="217">
        <v>126.31667274057472</v>
      </c>
      <c r="C3185" s="211">
        <v>5.8309925027143869E-2</v>
      </c>
      <c r="D3185" s="211">
        <v>0.1240513840497436</v>
      </c>
      <c r="E3185" s="211">
        <v>8.3138298662854604E-2</v>
      </c>
      <c r="F3185" s="211">
        <v>8.3017095047235312E-2</v>
      </c>
      <c r="G3185" s="211">
        <v>0.12101394497796381</v>
      </c>
      <c r="H3185" s="211">
        <v>0.10246151598165888</v>
      </c>
      <c r="I3185" s="211">
        <v>0.46735178537444594</v>
      </c>
      <c r="J3185" s="211">
        <v>0.47446914956686731</v>
      </c>
      <c r="K3185" s="211">
        <v>0.63420635699472161</v>
      </c>
      <c r="L3185" s="211">
        <v>0.27677640418806582</v>
      </c>
      <c r="M3185" s="211">
        <v>0.10003547699282718</v>
      </c>
      <c r="N3185" s="211">
        <v>0.45673234251258321</v>
      </c>
      <c r="O3185" s="211">
        <v>0.58353817686229881</v>
      </c>
      <c r="P3185" s="211">
        <v>6.7953086658958856E-2</v>
      </c>
      <c r="Q3185" s="211">
        <v>0.14244669014748226</v>
      </c>
      <c r="R3185" s="211">
        <v>0.40820253183334254</v>
      </c>
      <c r="S3185" s="211">
        <v>0.42326820540222887</v>
      </c>
      <c r="T3185" s="211">
        <v>0.5750413448450532</v>
      </c>
      <c r="U3185" s="211">
        <v>0.43835383229987235</v>
      </c>
      <c r="V3185" s="211">
        <v>5.5798909418646847E-2</v>
      </c>
      <c r="W3185" s="211">
        <v>0.52870811907422444</v>
      </c>
      <c r="X3185" s="211">
        <v>0.35722778046362219</v>
      </c>
      <c r="Y3185" s="211">
        <v>0.72644769223789951</v>
      </c>
      <c r="Z3185" s="211">
        <v>0.14923300835100189</v>
      </c>
      <c r="AA3185" s="212">
        <v>0.12027510266193429</v>
      </c>
    </row>
    <row r="3186" spans="1:27" x14ac:dyDescent="0.35">
      <c r="A3186" s="210" t="s">
        <v>3862</v>
      </c>
      <c r="B3186" s="217">
        <v>128.21371078812936</v>
      </c>
      <c r="C3186" s="211">
        <v>5.3981583244073345E-2</v>
      </c>
      <c r="D3186" s="211">
        <v>0.1236984474642753</v>
      </c>
      <c r="E3186" s="211">
        <v>7.6292683005117684E-2</v>
      </c>
      <c r="F3186" s="211">
        <v>8.4800825672010999E-2</v>
      </c>
      <c r="G3186" s="211">
        <v>0.12292838976064883</v>
      </c>
      <c r="H3186" s="211">
        <v>0.10821333981129086</v>
      </c>
      <c r="I3186" s="211">
        <v>0.4874328371624701</v>
      </c>
      <c r="J3186" s="211">
        <v>0.42900682533034007</v>
      </c>
      <c r="K3186" s="211">
        <v>0.60509347497871857</v>
      </c>
      <c r="L3186" s="211">
        <v>0.27454996064729459</v>
      </c>
      <c r="M3186" s="211">
        <v>9.0155839738680757E-2</v>
      </c>
      <c r="N3186" s="211">
        <v>0.4616946080469142</v>
      </c>
      <c r="O3186" s="211">
        <v>0.77609723911383</v>
      </c>
      <c r="P3186" s="211">
        <v>7.2632761196984072E-2</v>
      </c>
      <c r="Q3186" s="211">
        <v>0.10667593944326051</v>
      </c>
      <c r="R3186" s="211">
        <v>0.3820697328839715</v>
      </c>
      <c r="S3186" s="211">
        <v>0.31970808105738657</v>
      </c>
      <c r="T3186" s="211">
        <v>0.51219158349289362</v>
      </c>
      <c r="U3186" s="211">
        <v>0.45528505059001306</v>
      </c>
      <c r="V3186" s="211">
        <v>7.6224838552494831E-2</v>
      </c>
      <c r="W3186" s="211">
        <v>0.57333112831527921</v>
      </c>
      <c r="X3186" s="211">
        <v>0.33657442591741754</v>
      </c>
      <c r="Y3186" s="211">
        <v>0.66339908656236513</v>
      </c>
      <c r="Z3186" s="211">
        <v>0.14822776066524135</v>
      </c>
      <c r="AA3186" s="212">
        <v>0.12484627727559088</v>
      </c>
    </row>
    <row r="3187" spans="1:27" x14ac:dyDescent="0.35">
      <c r="A3187" s="210" t="s">
        <v>3863</v>
      </c>
      <c r="B3187" s="217">
        <v>175.51149782704599</v>
      </c>
      <c r="C3187" s="211">
        <v>5.0637998453520509E-2</v>
      </c>
      <c r="D3187" s="211">
        <v>0.131040530240711</v>
      </c>
      <c r="E3187" s="211">
        <v>8.361105164618074E-2</v>
      </c>
      <c r="F3187" s="211">
        <v>9.7067728716140722E-2</v>
      </c>
      <c r="G3187" s="211">
        <v>0.12303005649651952</v>
      </c>
      <c r="H3187" s="211">
        <v>0.12823405151955711</v>
      </c>
      <c r="I3187" s="211">
        <v>0.49251839867412645</v>
      </c>
      <c r="J3187" s="211">
        <v>0.44526453772104541</v>
      </c>
      <c r="K3187" s="211">
        <v>0.64791313017655794</v>
      </c>
      <c r="L3187" s="211">
        <v>0.27129080675448952</v>
      </c>
      <c r="M3187" s="211">
        <v>0.11727501779471221</v>
      </c>
      <c r="N3187" s="211">
        <v>0.39634455393786083</v>
      </c>
      <c r="O3187" s="211">
        <v>0.64888072723185131</v>
      </c>
      <c r="P3187" s="211">
        <v>7.0928080421830214E-2</v>
      </c>
      <c r="Q3187" s="211">
        <v>7.4090153674208681E-2</v>
      </c>
      <c r="R3187" s="211">
        <v>0.441414564427003</v>
      </c>
      <c r="S3187" s="211">
        <v>0.35853879265001121</v>
      </c>
      <c r="T3187" s="211">
        <v>0.5566646709555203</v>
      </c>
      <c r="U3187" s="211">
        <v>0.42378739705759949</v>
      </c>
      <c r="V3187" s="211">
        <v>0.14192323567661994</v>
      </c>
      <c r="W3187" s="211">
        <v>0.64019919675682635</v>
      </c>
      <c r="X3187" s="211">
        <v>0.30088453462614306</v>
      </c>
      <c r="Y3187" s="211">
        <v>0.65204796636726881</v>
      </c>
      <c r="Z3187" s="211">
        <v>0.14621041611887473</v>
      </c>
      <c r="AA3187" s="212">
        <v>0.12104019839361216</v>
      </c>
    </row>
    <row r="3188" spans="1:27" x14ac:dyDescent="0.35">
      <c r="A3188" s="210" t="s">
        <v>3864</v>
      </c>
      <c r="B3188" s="217">
        <v>137.50686351826155</v>
      </c>
      <c r="C3188" s="211">
        <v>7.2398316235287696E-2</v>
      </c>
      <c r="D3188" s="211">
        <v>0.11490724770311046</v>
      </c>
      <c r="E3188" s="211">
        <v>6.8864350488865703E-2</v>
      </c>
      <c r="F3188" s="211">
        <v>8.6538434281081975E-2</v>
      </c>
      <c r="G3188" s="211">
        <v>0.11629066438748949</v>
      </c>
      <c r="H3188" s="211">
        <v>0.11230198569134291</v>
      </c>
      <c r="I3188" s="211">
        <v>0.52328837906999315</v>
      </c>
      <c r="J3188" s="211">
        <v>0.47800829538030837</v>
      </c>
      <c r="K3188" s="211">
        <v>0.64505316838366311</v>
      </c>
      <c r="L3188" s="211">
        <v>0.2749452956135276</v>
      </c>
      <c r="M3188" s="211">
        <v>8.8269597636857433E-2</v>
      </c>
      <c r="N3188" s="211">
        <v>0.48684790087031271</v>
      </c>
      <c r="O3188" s="211">
        <v>0.77508945995753786</v>
      </c>
      <c r="P3188" s="211">
        <v>7.3249356836131027E-2</v>
      </c>
      <c r="Q3188" s="211">
        <v>5.2257794800735183E-2</v>
      </c>
      <c r="R3188" s="211">
        <v>0.47690481974750798</v>
      </c>
      <c r="S3188" s="211">
        <v>0.39744411763193116</v>
      </c>
      <c r="T3188" s="211">
        <v>0.61695663541420986</v>
      </c>
      <c r="U3188" s="211">
        <v>0.51323403923111699</v>
      </c>
      <c r="V3188" s="211">
        <v>6.6859397045924196E-2</v>
      </c>
      <c r="W3188" s="211">
        <v>0.62748642042296709</v>
      </c>
      <c r="X3188" s="211">
        <v>0.31212685482207314</v>
      </c>
      <c r="Y3188" s="211">
        <v>0.67248088253375049</v>
      </c>
      <c r="Z3188" s="211">
        <v>0.14943111468136167</v>
      </c>
      <c r="AA3188" s="212">
        <v>0.12058481303322603</v>
      </c>
    </row>
    <row r="3189" spans="1:27" x14ac:dyDescent="0.35">
      <c r="A3189" s="210" t="s">
        <v>3865</v>
      </c>
      <c r="B3189" s="217">
        <v>110.26695855271849</v>
      </c>
      <c r="C3189" s="211">
        <v>7.487150053068066E-2</v>
      </c>
      <c r="D3189" s="211">
        <v>0.13109867796223415</v>
      </c>
      <c r="E3189" s="211">
        <v>6.7185831313234218E-2</v>
      </c>
      <c r="F3189" s="211">
        <v>9.2681925717911381E-2</v>
      </c>
      <c r="G3189" s="211">
        <v>0.1205594781375566</v>
      </c>
      <c r="H3189" s="211">
        <v>0.11322121830812887</v>
      </c>
      <c r="I3189" s="211">
        <v>0.44698255723346164</v>
      </c>
      <c r="J3189" s="211">
        <v>0.45355996098262097</v>
      </c>
      <c r="K3189" s="211">
        <v>0.63380340984398742</v>
      </c>
      <c r="L3189" s="211">
        <v>0.27223608319153481</v>
      </c>
      <c r="M3189" s="211">
        <v>8.3296025660757458E-2</v>
      </c>
      <c r="N3189" s="211">
        <v>0.38613112857464132</v>
      </c>
      <c r="O3189" s="211">
        <v>0.74603986514789</v>
      </c>
      <c r="P3189" s="211">
        <v>6.3092544558682365E-2</v>
      </c>
      <c r="Q3189" s="211">
        <v>6.0020360900069986E-2</v>
      </c>
      <c r="R3189" s="211">
        <v>0.43432378067689087</v>
      </c>
      <c r="S3189" s="211">
        <v>0.30106942746986465</v>
      </c>
      <c r="T3189" s="211">
        <v>0.56651384851315822</v>
      </c>
      <c r="U3189" s="211">
        <v>0.41653731103791536</v>
      </c>
      <c r="V3189" s="211">
        <v>7.9909669120076868E-2</v>
      </c>
      <c r="W3189" s="211">
        <v>0.59307149388908653</v>
      </c>
      <c r="X3189" s="211">
        <v>0.24026817825398269</v>
      </c>
      <c r="Y3189" s="211">
        <v>0.52752313633641379</v>
      </c>
      <c r="Z3189" s="211">
        <v>0.14745665098816765</v>
      </c>
      <c r="AA3189" s="212">
        <v>0.11762120758755554</v>
      </c>
    </row>
    <row r="3190" spans="1:27" x14ac:dyDescent="0.35">
      <c r="A3190" s="210" t="s">
        <v>3866</v>
      </c>
      <c r="B3190" s="217">
        <v>161.88239238414772</v>
      </c>
      <c r="C3190" s="211">
        <v>7.1846067419177789E-2</v>
      </c>
      <c r="D3190" s="211">
        <v>0.12329576875644098</v>
      </c>
      <c r="E3190" s="211">
        <v>7.6333187116807227E-2</v>
      </c>
      <c r="F3190" s="211">
        <v>0.10180417056589731</v>
      </c>
      <c r="G3190" s="211">
        <v>0.11507436770888828</v>
      </c>
      <c r="H3190" s="211">
        <v>0.12346916395906032</v>
      </c>
      <c r="I3190" s="211">
        <v>0.50517489042989294</v>
      </c>
      <c r="J3190" s="211">
        <v>0.44172875167118542</v>
      </c>
      <c r="K3190" s="211">
        <v>0.55635833626764242</v>
      </c>
      <c r="L3190" s="211">
        <v>0.26867665661431456</v>
      </c>
      <c r="M3190" s="211">
        <v>0.11144964456185433</v>
      </c>
      <c r="N3190" s="211">
        <v>0.38807110558955216</v>
      </c>
      <c r="O3190" s="211">
        <v>0.71409219584783923</v>
      </c>
      <c r="P3190" s="211">
        <v>7.0041717520636093E-2</v>
      </c>
      <c r="Q3190" s="211">
        <v>6.1969001435267262E-2</v>
      </c>
      <c r="R3190" s="211">
        <v>0.41360438829423896</v>
      </c>
      <c r="S3190" s="211">
        <v>0.35647868206592137</v>
      </c>
      <c r="T3190" s="211">
        <v>0.54506383019946802</v>
      </c>
      <c r="U3190" s="211">
        <v>0.37783500232687106</v>
      </c>
      <c r="V3190" s="211">
        <v>0.15742408499756555</v>
      </c>
      <c r="W3190" s="211">
        <v>0.5114481733859928</v>
      </c>
      <c r="X3190" s="211">
        <v>0.31136408060485865</v>
      </c>
      <c r="Y3190" s="211">
        <v>0.76563344878961559</v>
      </c>
      <c r="Z3190" s="211">
        <v>0.13877091811856448</v>
      </c>
      <c r="AA3190" s="212">
        <v>0.12323259458938735</v>
      </c>
    </row>
    <row r="3191" spans="1:27" x14ac:dyDescent="0.35">
      <c r="A3191" s="210" t="s">
        <v>3867</v>
      </c>
      <c r="B3191" s="217">
        <v>119.75607479949254</v>
      </c>
      <c r="C3191" s="211">
        <v>7.8733462816092836E-2</v>
      </c>
      <c r="D3191" s="211">
        <v>0.12498324735325138</v>
      </c>
      <c r="E3191" s="211">
        <v>7.7817251595469539E-2</v>
      </c>
      <c r="F3191" s="211">
        <v>9.3960530151466659E-2</v>
      </c>
      <c r="G3191" s="211">
        <v>0.11691723739346224</v>
      </c>
      <c r="H3191" s="211">
        <v>0.12086892929749098</v>
      </c>
      <c r="I3191" s="211">
        <v>0.44434170818824692</v>
      </c>
      <c r="J3191" s="211">
        <v>0.45896192642218708</v>
      </c>
      <c r="K3191" s="211">
        <v>0.52560184662569265</v>
      </c>
      <c r="L3191" s="211">
        <v>0.27820744594729946</v>
      </c>
      <c r="M3191" s="211">
        <v>9.6810118558386227E-2</v>
      </c>
      <c r="N3191" s="211">
        <v>0.35157058262654323</v>
      </c>
      <c r="O3191" s="211">
        <v>0.69597236042409005</v>
      </c>
      <c r="P3191" s="211">
        <v>7.1676089235101298E-2</v>
      </c>
      <c r="Q3191" s="211">
        <v>5.0041073615908968E-2</v>
      </c>
      <c r="R3191" s="211">
        <v>0.40603101039415146</v>
      </c>
      <c r="S3191" s="211">
        <v>0.26307339596353724</v>
      </c>
      <c r="T3191" s="211">
        <v>0.55250612808031097</v>
      </c>
      <c r="U3191" s="211">
        <v>0.44170050176522641</v>
      </c>
      <c r="V3191" s="211">
        <v>6.627944186809212E-2</v>
      </c>
      <c r="W3191" s="211">
        <v>0.52522954385122678</v>
      </c>
      <c r="X3191" s="211">
        <v>0.3282594376077958</v>
      </c>
      <c r="Y3191" s="211">
        <v>0.6481756187210902</v>
      </c>
      <c r="Z3191" s="211">
        <v>0.14679304095561529</v>
      </c>
      <c r="AA3191" s="212">
        <v>0.11792744140621841</v>
      </c>
    </row>
    <row r="3192" spans="1:27" x14ac:dyDescent="0.35">
      <c r="A3192" s="210" t="s">
        <v>3868</v>
      </c>
      <c r="B3192" s="217">
        <v>163.47518603924013</v>
      </c>
      <c r="C3192" s="211">
        <v>5.3213176007270838E-2</v>
      </c>
      <c r="D3192" s="211">
        <v>0.129644048647858</v>
      </c>
      <c r="E3192" s="211">
        <v>7.0559438244021597E-2</v>
      </c>
      <c r="F3192" s="211">
        <v>0.10730882548873016</v>
      </c>
      <c r="G3192" s="211">
        <v>0.12292175681081535</v>
      </c>
      <c r="H3192" s="211">
        <v>0.10773504374522548</v>
      </c>
      <c r="I3192" s="211">
        <v>0.49895315103595383</v>
      </c>
      <c r="J3192" s="211">
        <v>0.44530901794073441</v>
      </c>
      <c r="K3192" s="211">
        <v>0.61347740756533364</v>
      </c>
      <c r="L3192" s="211">
        <v>0.27196750938808251</v>
      </c>
      <c r="M3192" s="211">
        <v>0.11209213337571829</v>
      </c>
      <c r="N3192" s="211">
        <v>0.42285159139545053</v>
      </c>
      <c r="O3192" s="211">
        <v>0.64210473968178472</v>
      </c>
      <c r="P3192" s="211">
        <v>7.0407572151210351E-2</v>
      </c>
      <c r="Q3192" s="211">
        <v>7.7962484734364013E-2</v>
      </c>
      <c r="R3192" s="211">
        <v>0.48425155791273489</v>
      </c>
      <c r="S3192" s="211">
        <v>0.3162498871838767</v>
      </c>
      <c r="T3192" s="211">
        <v>0.60516523289600332</v>
      </c>
      <c r="U3192" s="211">
        <v>0.44673123887514399</v>
      </c>
      <c r="V3192" s="211">
        <v>0.13832972946804073</v>
      </c>
      <c r="W3192" s="211">
        <v>0.57833961257333888</v>
      </c>
      <c r="X3192" s="211">
        <v>0.396504855743953</v>
      </c>
      <c r="Y3192" s="211">
        <v>0.61499066248344658</v>
      </c>
      <c r="Z3192" s="211">
        <v>0.14472137559213819</v>
      </c>
      <c r="AA3192" s="212">
        <v>0.12067054448452834</v>
      </c>
    </row>
    <row r="3193" spans="1:27" x14ac:dyDescent="0.35">
      <c r="A3193" s="210" t="s">
        <v>3869</v>
      </c>
      <c r="B3193" s="217">
        <v>164.7712335029245</v>
      </c>
      <c r="C3193" s="211">
        <v>7.3096312043172282E-2</v>
      </c>
      <c r="D3193" s="211">
        <v>0.12834617239912138</v>
      </c>
      <c r="E3193" s="211">
        <v>7.2398242761367068E-2</v>
      </c>
      <c r="F3193" s="211">
        <v>0.10585940530852844</v>
      </c>
      <c r="G3193" s="211">
        <v>0.12612185414611154</v>
      </c>
      <c r="H3193" s="211">
        <v>0.10599150539867934</v>
      </c>
      <c r="I3193" s="211">
        <v>0.47753878633382313</v>
      </c>
      <c r="J3193" s="211">
        <v>0.39322669079060119</v>
      </c>
      <c r="K3193" s="211">
        <v>0.60171272140418641</v>
      </c>
      <c r="L3193" s="211">
        <v>0.27214639905271504</v>
      </c>
      <c r="M3193" s="211">
        <v>0.10968527710665001</v>
      </c>
      <c r="N3193" s="211">
        <v>0.4970933184567749</v>
      </c>
      <c r="O3193" s="211">
        <v>0.74729011947884794</v>
      </c>
      <c r="P3193" s="211">
        <v>7.0247294107499386E-2</v>
      </c>
      <c r="Q3193" s="211">
        <v>4.8129757605103539E-2</v>
      </c>
      <c r="R3193" s="211">
        <v>0.44326241229710861</v>
      </c>
      <c r="S3193" s="211">
        <v>0.30393268184804745</v>
      </c>
      <c r="T3193" s="211">
        <v>0.60148138552731878</v>
      </c>
      <c r="U3193" s="211">
        <v>0.46996815701883299</v>
      </c>
      <c r="V3193" s="211">
        <v>9.4512031239186375E-2</v>
      </c>
      <c r="W3193" s="211">
        <v>0.5547685689573294</v>
      </c>
      <c r="X3193" s="211">
        <v>0.33497710130348585</v>
      </c>
      <c r="Y3193" s="211">
        <v>0.74757266291120583</v>
      </c>
      <c r="Z3193" s="211">
        <v>0.14815225112028799</v>
      </c>
      <c r="AA3193" s="212">
        <v>0.11661788911653649</v>
      </c>
    </row>
    <row r="3194" spans="1:27" x14ac:dyDescent="0.35">
      <c r="A3194" s="210" t="s">
        <v>3870</v>
      </c>
      <c r="B3194" s="217">
        <v>160.84841805156671</v>
      </c>
      <c r="C3194" s="211">
        <v>6.1718761290673954E-2</v>
      </c>
      <c r="D3194" s="211">
        <v>0.12016050300376548</v>
      </c>
      <c r="E3194" s="211">
        <v>8.6522884350152596E-2</v>
      </c>
      <c r="F3194" s="211">
        <v>0.10125240122054159</v>
      </c>
      <c r="G3194" s="211">
        <v>0.1227372581455375</v>
      </c>
      <c r="H3194" s="211">
        <v>0.11873078587086211</v>
      </c>
      <c r="I3194" s="211">
        <v>0.47489567245828057</v>
      </c>
      <c r="J3194" s="211">
        <v>0.45824529676209735</v>
      </c>
      <c r="K3194" s="211">
        <v>0.54148232782707317</v>
      </c>
      <c r="L3194" s="211">
        <v>0.27370782708836849</v>
      </c>
      <c r="M3194" s="211">
        <v>8.632120499369636E-2</v>
      </c>
      <c r="N3194" s="211">
        <v>0.48197379057922152</v>
      </c>
      <c r="O3194" s="211">
        <v>0.56617108606295385</v>
      </c>
      <c r="P3194" s="211">
        <v>7.2521626456068439E-2</v>
      </c>
      <c r="Q3194" s="211">
        <v>6.7396550533324801E-2</v>
      </c>
      <c r="R3194" s="211">
        <v>0.44129161593350613</v>
      </c>
      <c r="S3194" s="211">
        <v>0.34744827500384157</v>
      </c>
      <c r="T3194" s="211">
        <v>0.56029386172727313</v>
      </c>
      <c r="U3194" s="211">
        <v>0.44614251799782029</v>
      </c>
      <c r="V3194" s="211">
        <v>0.14955141616366993</v>
      </c>
      <c r="W3194" s="211">
        <v>0.5118605679987267</v>
      </c>
      <c r="X3194" s="211">
        <v>0.27929050278023471</v>
      </c>
      <c r="Y3194" s="211">
        <v>0.68793191361004236</v>
      </c>
      <c r="Z3194" s="211">
        <v>0.14950658408356429</v>
      </c>
      <c r="AA3194" s="212">
        <v>0.11881571969232739</v>
      </c>
    </row>
    <row r="3195" spans="1:27" x14ac:dyDescent="0.35">
      <c r="A3195" s="210" t="s">
        <v>3871</v>
      </c>
      <c r="B3195" s="217">
        <v>150.4568585415837</v>
      </c>
      <c r="C3195" s="211">
        <v>6.2824284314005385E-2</v>
      </c>
      <c r="D3195" s="211">
        <v>0.12881837535149937</v>
      </c>
      <c r="E3195" s="211">
        <v>8.4516383483029311E-2</v>
      </c>
      <c r="F3195" s="211">
        <v>8.2915549872999511E-2</v>
      </c>
      <c r="G3195" s="211">
        <v>0.1179170722264381</v>
      </c>
      <c r="H3195" s="211">
        <v>0.12037325876487379</v>
      </c>
      <c r="I3195" s="211">
        <v>0.48857814288476781</v>
      </c>
      <c r="J3195" s="211">
        <v>0.43263727634153992</v>
      </c>
      <c r="K3195" s="211">
        <v>0.58761961109893335</v>
      </c>
      <c r="L3195" s="211">
        <v>0.27112915195461479</v>
      </c>
      <c r="M3195" s="211">
        <v>0.10530014062664034</v>
      </c>
      <c r="N3195" s="211">
        <v>0.43941514699293538</v>
      </c>
      <c r="O3195" s="211">
        <v>0.75411928917745219</v>
      </c>
      <c r="P3195" s="211">
        <v>6.8886707409833131E-2</v>
      </c>
      <c r="Q3195" s="211">
        <v>6.8638198652433105E-2</v>
      </c>
      <c r="R3195" s="211">
        <v>0.45579928790150009</v>
      </c>
      <c r="S3195" s="211">
        <v>0.31343857104281025</v>
      </c>
      <c r="T3195" s="211">
        <v>0.51285523237463726</v>
      </c>
      <c r="U3195" s="211">
        <v>0.39583240682844956</v>
      </c>
      <c r="V3195" s="211">
        <v>0.143161663841018</v>
      </c>
      <c r="W3195" s="211">
        <v>0.54050652043620151</v>
      </c>
      <c r="X3195" s="211">
        <v>0.33285748962442718</v>
      </c>
      <c r="Y3195" s="211">
        <v>0.59625178070333851</v>
      </c>
      <c r="Z3195" s="211">
        <v>0.14050154551269767</v>
      </c>
      <c r="AA3195" s="212">
        <v>0.1220095266378699</v>
      </c>
    </row>
    <row r="3196" spans="1:27" x14ac:dyDescent="0.35">
      <c r="A3196" s="210" t="s">
        <v>3872</v>
      </c>
      <c r="B3196" s="217">
        <v>134.95796819384034</v>
      </c>
      <c r="C3196" s="211">
        <v>5.2067666780178372E-2</v>
      </c>
      <c r="D3196" s="211">
        <v>0.12496939431432261</v>
      </c>
      <c r="E3196" s="211">
        <v>7.9060792594946069E-2</v>
      </c>
      <c r="F3196" s="211">
        <v>9.7656569736639554E-2</v>
      </c>
      <c r="G3196" s="211">
        <v>0.12664824447030865</v>
      </c>
      <c r="H3196" s="211">
        <v>0.10606279887788618</v>
      </c>
      <c r="I3196" s="211">
        <v>0.50123102869861191</v>
      </c>
      <c r="J3196" s="211">
        <v>0.46480923060423229</v>
      </c>
      <c r="K3196" s="211">
        <v>0.64272072347288423</v>
      </c>
      <c r="L3196" s="211">
        <v>0.27479998467029831</v>
      </c>
      <c r="M3196" s="211">
        <v>8.7314383102116977E-2</v>
      </c>
      <c r="N3196" s="211">
        <v>0.36498688509483784</v>
      </c>
      <c r="O3196" s="211">
        <v>0.63479049589803727</v>
      </c>
      <c r="P3196" s="211">
        <v>6.9237950349154406E-2</v>
      </c>
      <c r="Q3196" s="211">
        <v>6.9414280723298735E-2</v>
      </c>
      <c r="R3196" s="211">
        <v>0.38718392105513844</v>
      </c>
      <c r="S3196" s="211">
        <v>0.31786265130601532</v>
      </c>
      <c r="T3196" s="211">
        <v>0.53851900623602333</v>
      </c>
      <c r="U3196" s="211">
        <v>0.44511937738215668</v>
      </c>
      <c r="V3196" s="211">
        <v>0.12895509916079057</v>
      </c>
      <c r="W3196" s="211">
        <v>0.5400722990948148</v>
      </c>
      <c r="X3196" s="211">
        <v>0.25039272400170781</v>
      </c>
      <c r="Y3196" s="211">
        <v>0.59632016412228128</v>
      </c>
      <c r="Z3196" s="211">
        <v>0.14993862015397136</v>
      </c>
      <c r="AA3196" s="212">
        <v>0.12353696676085724</v>
      </c>
    </row>
    <row r="3197" spans="1:27" x14ac:dyDescent="0.35">
      <c r="A3197" s="210" t="s">
        <v>3873</v>
      </c>
      <c r="B3197" s="217">
        <v>158.05302946202934</v>
      </c>
      <c r="C3197" s="211">
        <v>6.2640623872960946E-2</v>
      </c>
      <c r="D3197" s="211">
        <v>0.12533200572682435</v>
      </c>
      <c r="E3197" s="211">
        <v>7.6671324803649535E-2</v>
      </c>
      <c r="F3197" s="211">
        <v>9.8627901401429699E-2</v>
      </c>
      <c r="G3197" s="211">
        <v>0.11495578710963142</v>
      </c>
      <c r="H3197" s="211">
        <v>0.12396040655515779</v>
      </c>
      <c r="I3197" s="211">
        <v>0.47492929593841848</v>
      </c>
      <c r="J3197" s="211">
        <v>0.44508651961793544</v>
      </c>
      <c r="K3197" s="211">
        <v>0.6084707952673043</v>
      </c>
      <c r="L3197" s="211">
        <v>0.27749726808175479</v>
      </c>
      <c r="M3197" s="211">
        <v>0.11833565497421356</v>
      </c>
      <c r="N3197" s="211">
        <v>0.56557015165882885</v>
      </c>
      <c r="O3197" s="211">
        <v>0.7000131988265017</v>
      </c>
      <c r="P3197" s="211">
        <v>6.4312562356509062E-2</v>
      </c>
      <c r="Q3197" s="211">
        <v>6.6190241029967942E-2</v>
      </c>
      <c r="R3197" s="211">
        <v>0.42383669232109583</v>
      </c>
      <c r="S3197" s="211">
        <v>0.40296679828662491</v>
      </c>
      <c r="T3197" s="211">
        <v>0.52497952547749949</v>
      </c>
      <c r="U3197" s="211">
        <v>0.49401546996985618</v>
      </c>
      <c r="V3197" s="211">
        <v>8.8089525044523581E-2</v>
      </c>
      <c r="W3197" s="211">
        <v>0.50353412184847846</v>
      </c>
      <c r="X3197" s="211">
        <v>0.30136562632026942</v>
      </c>
      <c r="Y3197" s="211">
        <v>0.73203206682363209</v>
      </c>
      <c r="Z3197" s="211">
        <v>0.14516810434779018</v>
      </c>
      <c r="AA3197" s="212">
        <v>0.11632318835900166</v>
      </c>
    </row>
    <row r="3198" spans="1:27" x14ac:dyDescent="0.35">
      <c r="A3198" s="210" t="s">
        <v>3874</v>
      </c>
      <c r="B3198" s="217">
        <v>127.34329738284261</v>
      </c>
      <c r="C3198" s="211">
        <v>8.0506908418249742E-2</v>
      </c>
      <c r="D3198" s="211">
        <v>0.1177402682545019</v>
      </c>
      <c r="E3198" s="211">
        <v>8.2632771742002897E-2</v>
      </c>
      <c r="F3198" s="211">
        <v>7.9439749264326537E-2</v>
      </c>
      <c r="G3198" s="211">
        <v>0.12493044629192063</v>
      </c>
      <c r="H3198" s="211">
        <v>0.1154662167703458</v>
      </c>
      <c r="I3198" s="211">
        <v>0.42863175880212906</v>
      </c>
      <c r="J3198" s="211">
        <v>0.42448235577240523</v>
      </c>
      <c r="K3198" s="211">
        <v>0.61038439299633562</v>
      </c>
      <c r="L3198" s="211">
        <v>0.26900875382151795</v>
      </c>
      <c r="M3198" s="211">
        <v>9.7356596964498179E-2</v>
      </c>
      <c r="N3198" s="211">
        <v>0.43367564900115946</v>
      </c>
      <c r="O3198" s="211">
        <v>0.5632521501232709</v>
      </c>
      <c r="P3198" s="211">
        <v>6.1585299595166725E-2</v>
      </c>
      <c r="Q3198" s="211">
        <v>6.5385275824640335E-2</v>
      </c>
      <c r="R3198" s="211">
        <v>0.4420321829856752</v>
      </c>
      <c r="S3198" s="211">
        <v>0.29404568987603774</v>
      </c>
      <c r="T3198" s="211">
        <v>0.57653061263197791</v>
      </c>
      <c r="U3198" s="211">
        <v>0.42406705379278636</v>
      </c>
      <c r="V3198" s="211">
        <v>8.3868041672872942E-2</v>
      </c>
      <c r="W3198" s="211">
        <v>0.520791259559784</v>
      </c>
      <c r="X3198" s="211">
        <v>0.39248609287174846</v>
      </c>
      <c r="Y3198" s="211">
        <v>0.65635046587100776</v>
      </c>
      <c r="Z3198" s="211">
        <v>0.14677682758571095</v>
      </c>
      <c r="AA3198" s="212">
        <v>0.1140003132967867</v>
      </c>
    </row>
    <row r="3199" spans="1:27" x14ac:dyDescent="0.35">
      <c r="A3199" s="210" t="s">
        <v>3875</v>
      </c>
      <c r="B3199" s="217">
        <v>135.95371394404319</v>
      </c>
      <c r="C3199" s="211">
        <v>5.4332985697470172E-2</v>
      </c>
      <c r="D3199" s="211">
        <v>0.12216460318650635</v>
      </c>
      <c r="E3199" s="211">
        <v>7.6984206521756735E-2</v>
      </c>
      <c r="F3199" s="211">
        <v>0.10416523462153557</v>
      </c>
      <c r="G3199" s="211">
        <v>0.12192129175746423</v>
      </c>
      <c r="H3199" s="211">
        <v>0.11542602399542054</v>
      </c>
      <c r="I3199" s="211">
        <v>0.50058959128576319</v>
      </c>
      <c r="J3199" s="211">
        <v>0.41102270874600505</v>
      </c>
      <c r="K3199" s="211">
        <v>0.62089091424410592</v>
      </c>
      <c r="L3199" s="211">
        <v>0.2785130459592276</v>
      </c>
      <c r="M3199" s="211">
        <v>0.11543991807228786</v>
      </c>
      <c r="N3199" s="211">
        <v>0.46401200374833595</v>
      </c>
      <c r="O3199" s="211">
        <v>0.74391110936738136</v>
      </c>
      <c r="P3199" s="211">
        <v>6.6500910320225454E-2</v>
      </c>
      <c r="Q3199" s="211">
        <v>4.4154515102721836E-2</v>
      </c>
      <c r="R3199" s="211">
        <v>0.41327107678447228</v>
      </c>
      <c r="S3199" s="211">
        <v>0.41394344853318021</v>
      </c>
      <c r="T3199" s="211">
        <v>0.56960950946427058</v>
      </c>
      <c r="U3199" s="211">
        <v>0.47080553123734187</v>
      </c>
      <c r="V3199" s="211">
        <v>8.5647787182012033E-2</v>
      </c>
      <c r="W3199" s="211">
        <v>0.56304572614348358</v>
      </c>
      <c r="X3199" s="211">
        <v>0.31050050722882344</v>
      </c>
      <c r="Y3199" s="211">
        <v>0.5720118006724888</v>
      </c>
      <c r="Z3199" s="211">
        <v>0.14688144451675289</v>
      </c>
      <c r="AA3199" s="212">
        <v>0.12032225729167592</v>
      </c>
    </row>
    <row r="3200" spans="1:27" x14ac:dyDescent="0.35">
      <c r="A3200" s="210" t="s">
        <v>3876</v>
      </c>
      <c r="B3200" s="217">
        <v>132.13739082511802</v>
      </c>
      <c r="C3200" s="211">
        <v>7.3761039699750758E-2</v>
      </c>
      <c r="D3200" s="211">
        <v>0.13123926790138093</v>
      </c>
      <c r="E3200" s="211">
        <v>8.592413909066475E-2</v>
      </c>
      <c r="F3200" s="211">
        <v>8.45359935170545E-2</v>
      </c>
      <c r="G3200" s="211">
        <v>0.11672495948732928</v>
      </c>
      <c r="H3200" s="211">
        <v>0.11842475927635206</v>
      </c>
      <c r="I3200" s="211">
        <v>0.47780906260768091</v>
      </c>
      <c r="J3200" s="211">
        <v>0.44897953746537544</v>
      </c>
      <c r="K3200" s="211">
        <v>0.51610058388467739</v>
      </c>
      <c r="L3200" s="211">
        <v>0.27606914717510056</v>
      </c>
      <c r="M3200" s="211">
        <v>0.10706679804773309</v>
      </c>
      <c r="N3200" s="211">
        <v>0.43126811361048556</v>
      </c>
      <c r="O3200" s="211">
        <v>0.76454990172024706</v>
      </c>
      <c r="P3200" s="211">
        <v>6.2503593091412485E-2</v>
      </c>
      <c r="Q3200" s="211">
        <v>6.5643425155741286E-2</v>
      </c>
      <c r="R3200" s="211">
        <v>0.40016137934903423</v>
      </c>
      <c r="S3200" s="211">
        <v>0.36631582292204368</v>
      </c>
      <c r="T3200" s="211">
        <v>0.55154816856040179</v>
      </c>
      <c r="U3200" s="211">
        <v>0.41962630374193427</v>
      </c>
      <c r="V3200" s="211">
        <v>0.10566223285617828</v>
      </c>
      <c r="W3200" s="211">
        <v>0.56097583019341124</v>
      </c>
      <c r="X3200" s="211">
        <v>0.37391563372814962</v>
      </c>
      <c r="Y3200" s="211">
        <v>0.67936030406603887</v>
      </c>
      <c r="Z3200" s="211">
        <v>0.14542487554062189</v>
      </c>
      <c r="AA3200" s="212">
        <v>0.12412642792411924</v>
      </c>
    </row>
    <row r="3201" spans="1:27" x14ac:dyDescent="0.35">
      <c r="A3201" s="210" t="s">
        <v>3877</v>
      </c>
      <c r="B3201" s="217">
        <v>135.8543820715542</v>
      </c>
      <c r="C3201" s="211">
        <v>4.829558679004245E-2</v>
      </c>
      <c r="D3201" s="211">
        <v>0.11987134711962902</v>
      </c>
      <c r="E3201" s="211">
        <v>8.0006553233546343E-2</v>
      </c>
      <c r="F3201" s="211">
        <v>0.10281445824502417</v>
      </c>
      <c r="G3201" s="211">
        <v>0.11661757552412812</v>
      </c>
      <c r="H3201" s="211">
        <v>0.11332575240722829</v>
      </c>
      <c r="I3201" s="211">
        <v>0.50637609758292268</v>
      </c>
      <c r="J3201" s="211">
        <v>0.47508322733387581</v>
      </c>
      <c r="K3201" s="211">
        <v>0.57640595444768306</v>
      </c>
      <c r="L3201" s="211">
        <v>0.28170022408982032</v>
      </c>
      <c r="M3201" s="211">
        <v>8.5014522306594759E-2</v>
      </c>
      <c r="N3201" s="211">
        <v>0.48750908549509853</v>
      </c>
      <c r="O3201" s="211">
        <v>0.73773435903371387</v>
      </c>
      <c r="P3201" s="211">
        <v>6.5506518453918069E-2</v>
      </c>
      <c r="Q3201" s="211">
        <v>0.137854343152224</v>
      </c>
      <c r="R3201" s="211">
        <v>0.40697600774276566</v>
      </c>
      <c r="S3201" s="211">
        <v>0.36263647944179439</v>
      </c>
      <c r="T3201" s="211">
        <v>0.51475153915902538</v>
      </c>
      <c r="U3201" s="211">
        <v>0.44198735481410911</v>
      </c>
      <c r="V3201" s="211">
        <v>9.8878931709251827E-2</v>
      </c>
      <c r="W3201" s="211">
        <v>0.48580374922417302</v>
      </c>
      <c r="X3201" s="211">
        <v>0.29421228956287837</v>
      </c>
      <c r="Y3201" s="211">
        <v>0.72727633898001565</v>
      </c>
      <c r="Z3201" s="211">
        <v>0.14905494722131457</v>
      </c>
      <c r="AA3201" s="212">
        <v>0.12025013829334619</v>
      </c>
    </row>
    <row r="3202" spans="1:27" x14ac:dyDescent="0.35">
      <c r="A3202" s="210" t="s">
        <v>3878</v>
      </c>
      <c r="B3202" s="217">
        <v>126.17937750231464</v>
      </c>
      <c r="C3202" s="211">
        <v>8.4745127451445967E-2</v>
      </c>
      <c r="D3202" s="211">
        <v>0.12483875778330526</v>
      </c>
      <c r="E3202" s="211">
        <v>8.1742875177017407E-2</v>
      </c>
      <c r="F3202" s="211">
        <v>8.4736061981985092E-2</v>
      </c>
      <c r="G3202" s="211">
        <v>0.11722109340048006</v>
      </c>
      <c r="H3202" s="211">
        <v>0.10456658397803076</v>
      </c>
      <c r="I3202" s="211">
        <v>0.53409437965251394</v>
      </c>
      <c r="J3202" s="211">
        <v>0.43887702666796552</v>
      </c>
      <c r="K3202" s="211">
        <v>0.61098601545665743</v>
      </c>
      <c r="L3202" s="211">
        <v>0.27103550089347672</v>
      </c>
      <c r="M3202" s="211">
        <v>0.10751286263151713</v>
      </c>
      <c r="N3202" s="211">
        <v>0.38231565023197644</v>
      </c>
      <c r="O3202" s="211">
        <v>0.71868124371416431</v>
      </c>
      <c r="P3202" s="211">
        <v>6.9609092486645985E-2</v>
      </c>
      <c r="Q3202" s="211">
        <v>9.9555267845143597E-2</v>
      </c>
      <c r="R3202" s="211">
        <v>0.48351267623500005</v>
      </c>
      <c r="S3202" s="211">
        <v>0.26716763465153159</v>
      </c>
      <c r="T3202" s="211">
        <v>0.58424202598739228</v>
      </c>
      <c r="U3202" s="211">
        <v>0.42298304644073309</v>
      </c>
      <c r="V3202" s="211">
        <v>8.2620676696109521E-2</v>
      </c>
      <c r="W3202" s="211">
        <v>0.50965805175017032</v>
      </c>
      <c r="X3202" s="211">
        <v>0.39626391301436231</v>
      </c>
      <c r="Y3202" s="211">
        <v>0.57552357132641874</v>
      </c>
      <c r="Z3202" s="211">
        <v>0.14862774825089009</v>
      </c>
      <c r="AA3202" s="212">
        <v>0.12695309341868158</v>
      </c>
    </row>
    <row r="3203" spans="1:27" x14ac:dyDescent="0.35">
      <c r="A3203" s="210" t="s">
        <v>3879</v>
      </c>
      <c r="B3203" s="217">
        <v>154.0426305853299</v>
      </c>
      <c r="C3203" s="211">
        <v>6.8512073031965603E-2</v>
      </c>
      <c r="D3203" s="211">
        <v>0.1256648837141035</v>
      </c>
      <c r="E3203" s="211">
        <v>6.9796542372446854E-2</v>
      </c>
      <c r="F3203" s="211">
        <v>8.9060381813427125E-2</v>
      </c>
      <c r="G3203" s="211">
        <v>0.11917164554531774</v>
      </c>
      <c r="H3203" s="211">
        <v>0.12125700263491933</v>
      </c>
      <c r="I3203" s="211">
        <v>0.50313302654505909</v>
      </c>
      <c r="J3203" s="211">
        <v>0.46013408809026085</v>
      </c>
      <c r="K3203" s="211">
        <v>0.57397658342535962</v>
      </c>
      <c r="L3203" s="211">
        <v>0.27247601590067766</v>
      </c>
      <c r="M3203" s="211">
        <v>9.7375863700096779E-2</v>
      </c>
      <c r="N3203" s="211">
        <v>0.36847586294189977</v>
      </c>
      <c r="O3203" s="211">
        <v>0.64660937036541821</v>
      </c>
      <c r="P3203" s="211">
        <v>7.007326570918157E-2</v>
      </c>
      <c r="Q3203" s="211">
        <v>8.3938105770800034E-2</v>
      </c>
      <c r="R3203" s="211">
        <v>0.42202796532736592</v>
      </c>
      <c r="S3203" s="211">
        <v>0.33971655255793992</v>
      </c>
      <c r="T3203" s="211">
        <v>0.51763206409724327</v>
      </c>
      <c r="U3203" s="211">
        <v>0.54585296444406861</v>
      </c>
      <c r="V3203" s="211">
        <v>0.1101961509052871</v>
      </c>
      <c r="W3203" s="211">
        <v>0.52954051747419106</v>
      </c>
      <c r="X3203" s="211">
        <v>0.32442818308446614</v>
      </c>
      <c r="Y3203" s="211">
        <v>0.68213137503046695</v>
      </c>
      <c r="Z3203" s="211">
        <v>0.14972400311656936</v>
      </c>
      <c r="AA3203" s="212">
        <v>0.11758942924162487</v>
      </c>
    </row>
    <row r="3204" spans="1:27" x14ac:dyDescent="0.35">
      <c r="A3204" s="210" t="s">
        <v>3880</v>
      </c>
      <c r="B3204" s="217">
        <v>144.23145518033562</v>
      </c>
      <c r="C3204" s="211">
        <v>5.125111267729731E-2</v>
      </c>
      <c r="D3204" s="211">
        <v>0.12611674275399815</v>
      </c>
      <c r="E3204" s="211">
        <v>7.9048600359519355E-2</v>
      </c>
      <c r="F3204" s="211">
        <v>9.7832950307087552E-2</v>
      </c>
      <c r="G3204" s="211">
        <v>0.11679174248461463</v>
      </c>
      <c r="H3204" s="211">
        <v>0.11386108856108421</v>
      </c>
      <c r="I3204" s="211">
        <v>0.51966133137768078</v>
      </c>
      <c r="J3204" s="211">
        <v>0.44475116746234405</v>
      </c>
      <c r="K3204" s="211">
        <v>0.61716124162545349</v>
      </c>
      <c r="L3204" s="211">
        <v>0.27162115988841157</v>
      </c>
      <c r="M3204" s="211">
        <v>7.8390652908585823E-2</v>
      </c>
      <c r="N3204" s="211">
        <v>0.43014622232769595</v>
      </c>
      <c r="O3204" s="211">
        <v>0.57618971873940139</v>
      </c>
      <c r="P3204" s="211">
        <v>6.8927296248731118E-2</v>
      </c>
      <c r="Q3204" s="211">
        <v>0.11184750516889036</v>
      </c>
      <c r="R3204" s="211">
        <v>0.36310648913746912</v>
      </c>
      <c r="S3204" s="211">
        <v>0.31584643077285279</v>
      </c>
      <c r="T3204" s="211">
        <v>0.56496503095550277</v>
      </c>
      <c r="U3204" s="211">
        <v>0.4479790343837744</v>
      </c>
      <c r="V3204" s="211">
        <v>0.13921861197303084</v>
      </c>
      <c r="W3204" s="211">
        <v>0.56588234417571848</v>
      </c>
      <c r="X3204" s="211">
        <v>0.41874433030790037</v>
      </c>
      <c r="Y3204" s="211">
        <v>0.69186098937700768</v>
      </c>
      <c r="Z3204" s="211">
        <v>0.14894671356176528</v>
      </c>
      <c r="AA3204" s="212">
        <v>0.12378713608173948</v>
      </c>
    </row>
    <row r="3205" spans="1:27" x14ac:dyDescent="0.35">
      <c r="A3205" s="210" t="s">
        <v>3881</v>
      </c>
      <c r="B3205" s="217">
        <v>104.96173721608521</v>
      </c>
      <c r="C3205" s="211">
        <v>5.379535920207329E-2</v>
      </c>
      <c r="D3205" s="211">
        <v>0.12492344471569899</v>
      </c>
      <c r="E3205" s="211">
        <v>7.4061135091958441E-2</v>
      </c>
      <c r="F3205" s="211">
        <v>0.11603065829317478</v>
      </c>
      <c r="G3205" s="211">
        <v>0.12053069666175252</v>
      </c>
      <c r="H3205" s="211">
        <v>0.12466918394285458</v>
      </c>
      <c r="I3205" s="211">
        <v>0.42447227781663227</v>
      </c>
      <c r="J3205" s="211">
        <v>0.45927614675168132</v>
      </c>
      <c r="K3205" s="211">
        <v>0.6441545493112133</v>
      </c>
      <c r="L3205" s="211">
        <v>0.27967795300608539</v>
      </c>
      <c r="M3205" s="211">
        <v>8.8946218126085719E-2</v>
      </c>
      <c r="N3205" s="211">
        <v>0.39788724382336693</v>
      </c>
      <c r="O3205" s="211">
        <v>0.63199884448641563</v>
      </c>
      <c r="P3205" s="211">
        <v>6.4586047964906093E-2</v>
      </c>
      <c r="Q3205" s="211">
        <v>0.11288694672130389</v>
      </c>
      <c r="R3205" s="211">
        <v>0.44120275115186752</v>
      </c>
      <c r="S3205" s="211">
        <v>0.3488103883602019</v>
      </c>
      <c r="T3205" s="211">
        <v>0.57458864783088603</v>
      </c>
      <c r="U3205" s="211">
        <v>0.40870313547594372</v>
      </c>
      <c r="V3205" s="211">
        <v>7.209378392922336E-2</v>
      </c>
      <c r="W3205" s="211">
        <v>0.50536823596137603</v>
      </c>
      <c r="X3205" s="211">
        <v>0.29618277185426234</v>
      </c>
      <c r="Y3205" s="211">
        <v>0.56204037299938681</v>
      </c>
      <c r="Z3205" s="211">
        <v>0.14595464078107595</v>
      </c>
      <c r="AA3205" s="212">
        <v>0.12710025692268687</v>
      </c>
    </row>
    <row r="3206" spans="1:27" x14ac:dyDescent="0.35">
      <c r="A3206" s="210" t="s">
        <v>3882</v>
      </c>
      <c r="B3206" s="217">
        <v>117.39646033997411</v>
      </c>
      <c r="C3206" s="211">
        <v>6.6612934388045913E-2</v>
      </c>
      <c r="D3206" s="211">
        <v>0.12507248867007384</v>
      </c>
      <c r="E3206" s="211">
        <v>7.4043999956025217E-2</v>
      </c>
      <c r="F3206" s="211">
        <v>9.0217024617701647E-2</v>
      </c>
      <c r="G3206" s="211">
        <v>0.12138440877978458</v>
      </c>
      <c r="H3206" s="211">
        <v>0.1138019449859177</v>
      </c>
      <c r="I3206" s="211">
        <v>0.42639392916594404</v>
      </c>
      <c r="J3206" s="211">
        <v>0.4534108199285809</v>
      </c>
      <c r="K3206" s="211">
        <v>0.63716288566027024</v>
      </c>
      <c r="L3206" s="211">
        <v>0.27833263000085268</v>
      </c>
      <c r="M3206" s="211">
        <v>8.9871386404287837E-2</v>
      </c>
      <c r="N3206" s="211">
        <v>0.41206868753102738</v>
      </c>
      <c r="O3206" s="211">
        <v>0.53719672772610638</v>
      </c>
      <c r="P3206" s="211">
        <v>6.9995855691120726E-2</v>
      </c>
      <c r="Q3206" s="211">
        <v>6.7627679972252636E-2</v>
      </c>
      <c r="R3206" s="211">
        <v>0.42546651738698238</v>
      </c>
      <c r="S3206" s="211">
        <v>0.30225899102404635</v>
      </c>
      <c r="T3206" s="211">
        <v>0.57550888067717643</v>
      </c>
      <c r="U3206" s="211">
        <v>0.40562208837355862</v>
      </c>
      <c r="V3206" s="211">
        <v>7.5257223800585818E-2</v>
      </c>
      <c r="W3206" s="211">
        <v>0.50023483774494371</v>
      </c>
      <c r="X3206" s="211">
        <v>0.22892519072346629</v>
      </c>
      <c r="Y3206" s="211">
        <v>0.72140048055269235</v>
      </c>
      <c r="Z3206" s="211">
        <v>0.14487697395709531</v>
      </c>
      <c r="AA3206" s="212">
        <v>0.12331073204476947</v>
      </c>
    </row>
    <row r="3207" spans="1:27" x14ac:dyDescent="0.35">
      <c r="A3207" s="210" t="s">
        <v>3883</v>
      </c>
      <c r="B3207" s="217">
        <v>127.54031723756029</v>
      </c>
      <c r="C3207" s="211">
        <v>5.504499473801857E-2</v>
      </c>
      <c r="D3207" s="211">
        <v>0.12732237327283971</v>
      </c>
      <c r="E3207" s="211">
        <v>8.2740860119910276E-2</v>
      </c>
      <c r="F3207" s="211">
        <v>0.10612105064301824</v>
      </c>
      <c r="G3207" s="211">
        <v>0.1235622624417638</v>
      </c>
      <c r="H3207" s="211">
        <v>0.12372197482424804</v>
      </c>
      <c r="I3207" s="211">
        <v>0.44093661352743863</v>
      </c>
      <c r="J3207" s="211">
        <v>0.44539101188835606</v>
      </c>
      <c r="K3207" s="211">
        <v>0.57825880552251452</v>
      </c>
      <c r="L3207" s="211">
        <v>0.27664562763999268</v>
      </c>
      <c r="M3207" s="211">
        <v>0.10016568688937942</v>
      </c>
      <c r="N3207" s="211">
        <v>0.40186155987601846</v>
      </c>
      <c r="O3207" s="211">
        <v>0.71894829702201901</v>
      </c>
      <c r="P3207" s="211">
        <v>6.7355351945842232E-2</v>
      </c>
      <c r="Q3207" s="211">
        <v>5.0993924747764943E-2</v>
      </c>
      <c r="R3207" s="211">
        <v>0.48407986757774918</v>
      </c>
      <c r="S3207" s="211">
        <v>0.30200133744717372</v>
      </c>
      <c r="T3207" s="211">
        <v>0.53984827531407253</v>
      </c>
      <c r="U3207" s="211">
        <v>0.41370966221781791</v>
      </c>
      <c r="V3207" s="211">
        <v>8.6773408132849894E-2</v>
      </c>
      <c r="W3207" s="211">
        <v>0.55447467272082662</v>
      </c>
      <c r="X3207" s="211">
        <v>0.27896315818891498</v>
      </c>
      <c r="Y3207" s="211">
        <v>0.6696342155235645</v>
      </c>
      <c r="Z3207" s="211">
        <v>0.14900940286997919</v>
      </c>
      <c r="AA3207" s="212">
        <v>0.12101072943947079</v>
      </c>
    </row>
    <row r="3208" spans="1:27" x14ac:dyDescent="0.35">
      <c r="A3208" s="210" t="s">
        <v>3884</v>
      </c>
      <c r="B3208" s="217">
        <v>118.51184599771527</v>
      </c>
      <c r="C3208" s="211">
        <v>5.486089629120907E-2</v>
      </c>
      <c r="D3208" s="211">
        <v>0.1258193045813501</v>
      </c>
      <c r="E3208" s="211">
        <v>7.7628247087431809E-2</v>
      </c>
      <c r="F3208" s="211">
        <v>0.10474044861303311</v>
      </c>
      <c r="G3208" s="211">
        <v>0.12490978164365796</v>
      </c>
      <c r="H3208" s="211">
        <v>0.11397343421082806</v>
      </c>
      <c r="I3208" s="211">
        <v>0.51114719827097832</v>
      </c>
      <c r="J3208" s="211">
        <v>0.40894821769923362</v>
      </c>
      <c r="K3208" s="211">
        <v>0.58395850443256903</v>
      </c>
      <c r="L3208" s="211">
        <v>0.26973541159024528</v>
      </c>
      <c r="M3208" s="211">
        <v>0.10267485864815466</v>
      </c>
      <c r="N3208" s="211">
        <v>0.3640604631846614</v>
      </c>
      <c r="O3208" s="211">
        <v>0.791462431583286</v>
      </c>
      <c r="P3208" s="211">
        <v>6.8062741960722553E-2</v>
      </c>
      <c r="Q3208" s="211">
        <v>5.457431407174887E-2</v>
      </c>
      <c r="R3208" s="211">
        <v>0.40811766102432839</v>
      </c>
      <c r="S3208" s="211">
        <v>0.32800497203004247</v>
      </c>
      <c r="T3208" s="211">
        <v>0.52138034440566228</v>
      </c>
      <c r="U3208" s="211">
        <v>0.41698950044296146</v>
      </c>
      <c r="V3208" s="211">
        <v>7.7327226182000622E-2</v>
      </c>
      <c r="W3208" s="211">
        <v>0.52208390200515442</v>
      </c>
      <c r="X3208" s="211">
        <v>0.25126695191711412</v>
      </c>
      <c r="Y3208" s="211">
        <v>0.61575364273182198</v>
      </c>
      <c r="Z3208" s="211">
        <v>0.14978992727385609</v>
      </c>
      <c r="AA3208" s="212">
        <v>0.12173722725409653</v>
      </c>
    </row>
    <row r="3209" spans="1:27" x14ac:dyDescent="0.35">
      <c r="A3209" s="210" t="s">
        <v>3885</v>
      </c>
      <c r="B3209" s="217">
        <v>131.52948035116864</v>
      </c>
      <c r="C3209" s="211">
        <v>7.6028967980746362E-2</v>
      </c>
      <c r="D3209" s="211">
        <v>0.11665507202221198</v>
      </c>
      <c r="E3209" s="211">
        <v>7.9835125427369813E-2</v>
      </c>
      <c r="F3209" s="211">
        <v>7.4008515342536302E-2</v>
      </c>
      <c r="G3209" s="211">
        <v>0.12291593254545416</v>
      </c>
      <c r="H3209" s="211">
        <v>0.11080295693856093</v>
      </c>
      <c r="I3209" s="211">
        <v>0.49416348890726547</v>
      </c>
      <c r="J3209" s="211">
        <v>0.46540187454862236</v>
      </c>
      <c r="K3209" s="211">
        <v>0.63502747917639502</v>
      </c>
      <c r="L3209" s="211">
        <v>0.27125426998222962</v>
      </c>
      <c r="M3209" s="211">
        <v>9.3668356224155244E-2</v>
      </c>
      <c r="N3209" s="211">
        <v>0.40517213174990896</v>
      </c>
      <c r="O3209" s="211">
        <v>0.72664612563388586</v>
      </c>
      <c r="P3209" s="211">
        <v>7.4416856605097753E-2</v>
      </c>
      <c r="Q3209" s="211">
        <v>7.0169489816591477E-2</v>
      </c>
      <c r="R3209" s="211">
        <v>0.43528508417451384</v>
      </c>
      <c r="S3209" s="211">
        <v>0.32347842677544864</v>
      </c>
      <c r="T3209" s="211">
        <v>0.53141765361367288</v>
      </c>
      <c r="U3209" s="211">
        <v>0.42380137751463359</v>
      </c>
      <c r="V3209" s="211">
        <v>7.1468592037270101E-2</v>
      </c>
      <c r="W3209" s="211">
        <v>0.60357426624167165</v>
      </c>
      <c r="X3209" s="211">
        <v>0.29053661429828803</v>
      </c>
      <c r="Y3209" s="211">
        <v>0.65012526903921564</v>
      </c>
      <c r="Z3209" s="211">
        <v>0.1490897705860586</v>
      </c>
      <c r="AA3209" s="212">
        <v>0.12043930001770206</v>
      </c>
    </row>
    <row r="3210" spans="1:27" x14ac:dyDescent="0.35">
      <c r="A3210" s="210" t="s">
        <v>3886</v>
      </c>
      <c r="B3210" s="217">
        <v>129.69966162342138</v>
      </c>
      <c r="C3210" s="211">
        <v>5.6537214384676328E-2</v>
      </c>
      <c r="D3210" s="211">
        <v>0.12619031976553685</v>
      </c>
      <c r="E3210" s="211">
        <v>7.1456987718577447E-2</v>
      </c>
      <c r="F3210" s="211">
        <v>0.10118778363975292</v>
      </c>
      <c r="G3210" s="211">
        <v>0.11679627955917016</v>
      </c>
      <c r="H3210" s="211">
        <v>0.12055006621984998</v>
      </c>
      <c r="I3210" s="211">
        <v>0.49194343649780864</v>
      </c>
      <c r="J3210" s="211">
        <v>0.46172691099880947</v>
      </c>
      <c r="K3210" s="211">
        <v>0.62379851398019492</v>
      </c>
      <c r="L3210" s="211">
        <v>0.27051741921962463</v>
      </c>
      <c r="M3210" s="211">
        <v>8.6969532402850991E-2</v>
      </c>
      <c r="N3210" s="211">
        <v>0.46030032270762195</v>
      </c>
      <c r="O3210" s="211">
        <v>0.77332190010967916</v>
      </c>
      <c r="P3210" s="211">
        <v>7.2894879226084452E-2</v>
      </c>
      <c r="Q3210" s="211">
        <v>0.11670799615691535</v>
      </c>
      <c r="R3210" s="211">
        <v>0.38919542039845817</v>
      </c>
      <c r="S3210" s="211">
        <v>0.28571956515804442</v>
      </c>
      <c r="T3210" s="211">
        <v>0.56556607663892255</v>
      </c>
      <c r="U3210" s="211">
        <v>0.34756260583372833</v>
      </c>
      <c r="V3210" s="211">
        <v>7.9544796557370831E-2</v>
      </c>
      <c r="W3210" s="211">
        <v>0.50033097317561304</v>
      </c>
      <c r="X3210" s="211">
        <v>0.30566379277811995</v>
      </c>
      <c r="Y3210" s="211">
        <v>0.65136529489554063</v>
      </c>
      <c r="Z3210" s="211">
        <v>0.14537204371667492</v>
      </c>
      <c r="AA3210" s="212">
        <v>0.11840148015599707</v>
      </c>
    </row>
    <row r="3211" spans="1:27" x14ac:dyDescent="0.35">
      <c r="A3211" s="210" t="s">
        <v>3887</v>
      </c>
      <c r="B3211" s="217">
        <v>128.64567432284122</v>
      </c>
      <c r="C3211" s="211">
        <v>5.9218143044940982E-2</v>
      </c>
      <c r="D3211" s="211">
        <v>0.1153775993717997</v>
      </c>
      <c r="E3211" s="211">
        <v>7.1115214609043867E-2</v>
      </c>
      <c r="F3211" s="211">
        <v>0.11651925837031629</v>
      </c>
      <c r="G3211" s="211">
        <v>0.12631931765223736</v>
      </c>
      <c r="H3211" s="211">
        <v>0.10891922754191294</v>
      </c>
      <c r="I3211" s="211">
        <v>0.43133570958225242</v>
      </c>
      <c r="J3211" s="211">
        <v>0.43798982140887754</v>
      </c>
      <c r="K3211" s="211">
        <v>0.63309360980647855</v>
      </c>
      <c r="L3211" s="211">
        <v>0.27045519968301729</v>
      </c>
      <c r="M3211" s="211">
        <v>0.10115620187312173</v>
      </c>
      <c r="N3211" s="211">
        <v>0.42753513277245947</v>
      </c>
      <c r="O3211" s="211">
        <v>0.54175297708893599</v>
      </c>
      <c r="P3211" s="211">
        <v>6.4495347802801348E-2</v>
      </c>
      <c r="Q3211" s="211">
        <v>6.9835908429692617E-2</v>
      </c>
      <c r="R3211" s="211">
        <v>0.48170017857553615</v>
      </c>
      <c r="S3211" s="211">
        <v>0.29425075823824642</v>
      </c>
      <c r="T3211" s="211">
        <v>0.53548786510033053</v>
      </c>
      <c r="U3211" s="211">
        <v>0.44742341151675102</v>
      </c>
      <c r="V3211" s="211">
        <v>9.1416997196852701E-2</v>
      </c>
      <c r="W3211" s="211">
        <v>0.56755903643697181</v>
      </c>
      <c r="X3211" s="211">
        <v>0.39087413762209289</v>
      </c>
      <c r="Y3211" s="211">
        <v>0.62568092887801152</v>
      </c>
      <c r="Z3211" s="211">
        <v>0.14585068862992584</v>
      </c>
      <c r="AA3211" s="212">
        <v>0.11591082824845912</v>
      </c>
    </row>
    <row r="3212" spans="1:27" x14ac:dyDescent="0.35">
      <c r="A3212" s="210" t="s">
        <v>3888</v>
      </c>
      <c r="B3212" s="217">
        <v>110.57001816332425</v>
      </c>
      <c r="C3212" s="211">
        <v>6.5268284961325029E-2</v>
      </c>
      <c r="D3212" s="211">
        <v>0.12231610102452642</v>
      </c>
      <c r="E3212" s="211">
        <v>6.8765322454974437E-2</v>
      </c>
      <c r="F3212" s="211">
        <v>9.863929821437907E-2</v>
      </c>
      <c r="G3212" s="211">
        <v>0.12125900563391048</v>
      </c>
      <c r="H3212" s="211">
        <v>0.10693389666499685</v>
      </c>
      <c r="I3212" s="211">
        <v>0.47243034824431246</v>
      </c>
      <c r="J3212" s="211">
        <v>0.44109669917940925</v>
      </c>
      <c r="K3212" s="211">
        <v>0.64501033960055509</v>
      </c>
      <c r="L3212" s="211">
        <v>0.27123279966372982</v>
      </c>
      <c r="M3212" s="211">
        <v>7.8011568230607564E-2</v>
      </c>
      <c r="N3212" s="211">
        <v>0.54367044998359682</v>
      </c>
      <c r="O3212" s="211">
        <v>0.66570412236569654</v>
      </c>
      <c r="P3212" s="211">
        <v>6.3335369454522464E-2</v>
      </c>
      <c r="Q3212" s="211">
        <v>7.1626320175443445E-2</v>
      </c>
      <c r="R3212" s="211">
        <v>0.38530582860656998</v>
      </c>
      <c r="S3212" s="211">
        <v>0.36913083328585228</v>
      </c>
      <c r="T3212" s="211">
        <v>0.58646893541477596</v>
      </c>
      <c r="U3212" s="211">
        <v>0.43790462479019854</v>
      </c>
      <c r="V3212" s="211">
        <v>5.8575884050581284E-2</v>
      </c>
      <c r="W3212" s="211">
        <v>0.49729548787675598</v>
      </c>
      <c r="X3212" s="211">
        <v>0.29877145854231352</v>
      </c>
      <c r="Y3212" s="211">
        <v>0.62328640514926714</v>
      </c>
      <c r="Z3212" s="211">
        <v>0.1479780963272343</v>
      </c>
      <c r="AA3212" s="212">
        <v>0.11846792224224843</v>
      </c>
    </row>
    <row r="3213" spans="1:27" x14ac:dyDescent="0.35">
      <c r="A3213" s="210" t="s">
        <v>3889</v>
      </c>
      <c r="B3213" s="217">
        <v>135.57678184688325</v>
      </c>
      <c r="C3213" s="211">
        <v>5.2566891592484552E-2</v>
      </c>
      <c r="D3213" s="211">
        <v>0.11561337904064072</v>
      </c>
      <c r="E3213" s="211">
        <v>7.7019576454300742E-2</v>
      </c>
      <c r="F3213" s="211">
        <v>9.6726928879447616E-2</v>
      </c>
      <c r="G3213" s="211">
        <v>0.12187398627594997</v>
      </c>
      <c r="H3213" s="211">
        <v>0.1278595501520009</v>
      </c>
      <c r="I3213" s="211">
        <v>0.50518854992622186</v>
      </c>
      <c r="J3213" s="211">
        <v>0.44116311340185099</v>
      </c>
      <c r="K3213" s="211">
        <v>0.60349129413513336</v>
      </c>
      <c r="L3213" s="211">
        <v>0.27320079452437379</v>
      </c>
      <c r="M3213" s="211">
        <v>0.10482055446181084</v>
      </c>
      <c r="N3213" s="211">
        <v>0.48107531274340187</v>
      </c>
      <c r="O3213" s="211">
        <v>0.57928571525630612</v>
      </c>
      <c r="P3213" s="211">
        <v>6.6901633239205865E-2</v>
      </c>
      <c r="Q3213" s="211">
        <v>5.5826146874618121E-2</v>
      </c>
      <c r="R3213" s="211">
        <v>0.45007004116489463</v>
      </c>
      <c r="S3213" s="211">
        <v>0.38024092380141039</v>
      </c>
      <c r="T3213" s="211">
        <v>0.63779253318289841</v>
      </c>
      <c r="U3213" s="211">
        <v>0.40197714283359121</v>
      </c>
      <c r="V3213" s="211">
        <v>0.10366109732249786</v>
      </c>
      <c r="W3213" s="211">
        <v>0.62874277968272063</v>
      </c>
      <c r="X3213" s="211">
        <v>0.3173466430788266</v>
      </c>
      <c r="Y3213" s="211">
        <v>0.67491361308156816</v>
      </c>
      <c r="Z3213" s="211">
        <v>0.14673557374289486</v>
      </c>
      <c r="AA3213" s="212">
        <v>0.1219534492888406</v>
      </c>
    </row>
    <row r="3214" spans="1:27" x14ac:dyDescent="0.35">
      <c r="A3214" s="210" t="s">
        <v>3890</v>
      </c>
      <c r="B3214" s="217">
        <v>122.83527972598007</v>
      </c>
      <c r="C3214" s="211">
        <v>6.5417744880492845E-2</v>
      </c>
      <c r="D3214" s="211">
        <v>0.13120443470758519</v>
      </c>
      <c r="E3214" s="211">
        <v>7.9443812132678981E-2</v>
      </c>
      <c r="F3214" s="211">
        <v>9.7148381136952344E-2</v>
      </c>
      <c r="G3214" s="211">
        <v>0.11266700380150485</v>
      </c>
      <c r="H3214" s="211">
        <v>0.12164158947057158</v>
      </c>
      <c r="I3214" s="211">
        <v>0.51690455108142042</v>
      </c>
      <c r="J3214" s="211">
        <v>0.48325254040184207</v>
      </c>
      <c r="K3214" s="211">
        <v>0.52243595669858267</v>
      </c>
      <c r="L3214" s="211">
        <v>0.27743895990659179</v>
      </c>
      <c r="M3214" s="211">
        <v>9.2628250058511136E-2</v>
      </c>
      <c r="N3214" s="211">
        <v>0.34864360827819807</v>
      </c>
      <c r="O3214" s="211">
        <v>0.62516548704214303</v>
      </c>
      <c r="P3214" s="211">
        <v>6.2841876648404946E-2</v>
      </c>
      <c r="Q3214" s="211">
        <v>0.1023773232111387</v>
      </c>
      <c r="R3214" s="211">
        <v>0.40136787476227997</v>
      </c>
      <c r="S3214" s="211">
        <v>0.34405297977245369</v>
      </c>
      <c r="T3214" s="211">
        <v>0.56640427409912475</v>
      </c>
      <c r="U3214" s="211">
        <v>0.37867916228220011</v>
      </c>
      <c r="V3214" s="211">
        <v>0.1362543679822758</v>
      </c>
      <c r="W3214" s="211">
        <v>0.56944051226861236</v>
      </c>
      <c r="X3214" s="211">
        <v>0.38047337540046389</v>
      </c>
      <c r="Y3214" s="211">
        <v>0.60823056695682598</v>
      </c>
      <c r="Z3214" s="211">
        <v>0.14426408695985682</v>
      </c>
      <c r="AA3214" s="212">
        <v>0.12315780678405953</v>
      </c>
    </row>
    <row r="3215" spans="1:27" x14ac:dyDescent="0.35">
      <c r="A3215" s="210" t="s">
        <v>3891</v>
      </c>
      <c r="B3215" s="217">
        <v>144.23495542006057</v>
      </c>
      <c r="C3215" s="211">
        <v>5.9149128262517864E-2</v>
      </c>
      <c r="D3215" s="211">
        <v>0.11791698873354546</v>
      </c>
      <c r="E3215" s="211">
        <v>8.4624672988630661E-2</v>
      </c>
      <c r="F3215" s="211">
        <v>0.11223458534098191</v>
      </c>
      <c r="G3215" s="211">
        <v>0.12229234364794708</v>
      </c>
      <c r="H3215" s="211">
        <v>0.11367849710667023</v>
      </c>
      <c r="I3215" s="211">
        <v>0.51436958082250439</v>
      </c>
      <c r="J3215" s="211">
        <v>0.43001200582739318</v>
      </c>
      <c r="K3215" s="211">
        <v>0.5839103439462251</v>
      </c>
      <c r="L3215" s="211">
        <v>0.27713511436511301</v>
      </c>
      <c r="M3215" s="211">
        <v>0.1048569773967625</v>
      </c>
      <c r="N3215" s="211">
        <v>0.50876790828010332</v>
      </c>
      <c r="O3215" s="211">
        <v>0.53386848749628457</v>
      </c>
      <c r="P3215" s="211">
        <v>6.7464035928751193E-2</v>
      </c>
      <c r="Q3215" s="211">
        <v>5.8877160754367081E-2</v>
      </c>
      <c r="R3215" s="211">
        <v>0.41055593537212393</v>
      </c>
      <c r="S3215" s="211">
        <v>0.29540413176151981</v>
      </c>
      <c r="T3215" s="211">
        <v>0.56225884065737408</v>
      </c>
      <c r="U3215" s="211">
        <v>0.42448738447410395</v>
      </c>
      <c r="V3215" s="211">
        <v>0.13635096679259745</v>
      </c>
      <c r="W3215" s="211">
        <v>0.61144396196266293</v>
      </c>
      <c r="X3215" s="211">
        <v>0.40558924823907666</v>
      </c>
      <c r="Y3215" s="211">
        <v>0.61812158698460062</v>
      </c>
      <c r="Z3215" s="211">
        <v>0.14910694285583218</v>
      </c>
      <c r="AA3215" s="212">
        <v>0.12361880869349841</v>
      </c>
    </row>
    <row r="3216" spans="1:27" x14ac:dyDescent="0.35">
      <c r="A3216" s="210" t="s">
        <v>3892</v>
      </c>
      <c r="B3216" s="217">
        <v>142.41197716483009</v>
      </c>
      <c r="C3216" s="211">
        <v>6.2530063006559278E-2</v>
      </c>
      <c r="D3216" s="211">
        <v>0.12460088540923218</v>
      </c>
      <c r="E3216" s="211">
        <v>7.2702681846667672E-2</v>
      </c>
      <c r="F3216" s="211">
        <v>0.10745378733571795</v>
      </c>
      <c r="G3216" s="211">
        <v>0.12406699226902645</v>
      </c>
      <c r="H3216" s="211">
        <v>0.11807716750304215</v>
      </c>
      <c r="I3216" s="211">
        <v>0.50836260280205026</v>
      </c>
      <c r="J3216" s="211">
        <v>0.44927039410050829</v>
      </c>
      <c r="K3216" s="211">
        <v>0.6129033439392918</v>
      </c>
      <c r="L3216" s="211">
        <v>0.27815881347935317</v>
      </c>
      <c r="M3216" s="211">
        <v>0.10203745659376146</v>
      </c>
      <c r="N3216" s="211">
        <v>0.42182202112979672</v>
      </c>
      <c r="O3216" s="211">
        <v>0.69426749244601638</v>
      </c>
      <c r="P3216" s="211">
        <v>6.9689139515095047E-2</v>
      </c>
      <c r="Q3216" s="211">
        <v>0.11977597806344224</v>
      </c>
      <c r="R3216" s="211">
        <v>0.39546844058970121</v>
      </c>
      <c r="S3216" s="211">
        <v>0.30230319008749823</v>
      </c>
      <c r="T3216" s="211">
        <v>0.5706663124599497</v>
      </c>
      <c r="U3216" s="211">
        <v>0.37682975480764935</v>
      </c>
      <c r="V3216" s="211">
        <v>0.10567533399239322</v>
      </c>
      <c r="W3216" s="211">
        <v>0.5853231444011564</v>
      </c>
      <c r="X3216" s="211">
        <v>0.36140450091185167</v>
      </c>
      <c r="Y3216" s="211">
        <v>0.69309999622412033</v>
      </c>
      <c r="Z3216" s="211">
        <v>0.14910091314368409</v>
      </c>
      <c r="AA3216" s="212">
        <v>0.11978863448337576</v>
      </c>
    </row>
    <row r="3217" spans="1:27" x14ac:dyDescent="0.35">
      <c r="A3217" s="210" t="s">
        <v>3893</v>
      </c>
      <c r="B3217" s="217">
        <v>118.50987969782065</v>
      </c>
      <c r="C3217" s="211">
        <v>4.7428148400557264E-2</v>
      </c>
      <c r="D3217" s="211">
        <v>0.13108887309257705</v>
      </c>
      <c r="E3217" s="211">
        <v>8.4577093855092114E-2</v>
      </c>
      <c r="F3217" s="211">
        <v>7.0643341602913662E-2</v>
      </c>
      <c r="G3217" s="211">
        <v>0.12009577294047674</v>
      </c>
      <c r="H3217" s="211">
        <v>0.11358701491752446</v>
      </c>
      <c r="I3217" s="211">
        <v>0.52090066538624202</v>
      </c>
      <c r="J3217" s="211">
        <v>0.44267652013960584</v>
      </c>
      <c r="K3217" s="211">
        <v>0.60947648298459967</v>
      </c>
      <c r="L3217" s="211">
        <v>0.27326049307246419</v>
      </c>
      <c r="M3217" s="211">
        <v>9.4922214233081559E-2</v>
      </c>
      <c r="N3217" s="211">
        <v>0.47467021946617677</v>
      </c>
      <c r="O3217" s="211">
        <v>0.61364775052264098</v>
      </c>
      <c r="P3217" s="211">
        <v>6.5062848368948378E-2</v>
      </c>
      <c r="Q3217" s="211">
        <v>6.1792943305490192E-2</v>
      </c>
      <c r="R3217" s="211">
        <v>0.37194373717008772</v>
      </c>
      <c r="S3217" s="211">
        <v>0.33243800482954367</v>
      </c>
      <c r="T3217" s="211">
        <v>0.51738560864761807</v>
      </c>
      <c r="U3217" s="211">
        <v>0.32139365455157809</v>
      </c>
      <c r="V3217" s="211">
        <v>9.4587044309049365E-2</v>
      </c>
      <c r="W3217" s="211">
        <v>0.61388480776046783</v>
      </c>
      <c r="X3217" s="211">
        <v>0.33479385756372193</v>
      </c>
      <c r="Y3217" s="211">
        <v>0.59251932365839965</v>
      </c>
      <c r="Z3217" s="211">
        <v>0.1492440621998942</v>
      </c>
      <c r="AA3217" s="212">
        <v>0.11880511335058935</v>
      </c>
    </row>
    <row r="3218" spans="1:27" x14ac:dyDescent="0.35">
      <c r="A3218" s="210" t="s">
        <v>3894</v>
      </c>
      <c r="B3218" s="217">
        <v>120.96501922594872</v>
      </c>
      <c r="C3218" s="211">
        <v>7.1357106135665566E-2</v>
      </c>
      <c r="D3218" s="211">
        <v>0.12674250811093343</v>
      </c>
      <c r="E3218" s="211">
        <v>6.9455965209691425E-2</v>
      </c>
      <c r="F3218" s="211">
        <v>8.0628823279314144E-2</v>
      </c>
      <c r="G3218" s="211">
        <v>0.12155900415492922</v>
      </c>
      <c r="H3218" s="211">
        <v>0.1190449303822865</v>
      </c>
      <c r="I3218" s="211">
        <v>0.49755505536376404</v>
      </c>
      <c r="J3218" s="211">
        <v>0.41224098768125755</v>
      </c>
      <c r="K3218" s="211">
        <v>0.54058995196360049</v>
      </c>
      <c r="L3218" s="211">
        <v>0.27479093519541603</v>
      </c>
      <c r="M3218" s="211">
        <v>9.0879068294601711E-2</v>
      </c>
      <c r="N3218" s="211">
        <v>0.44345386729096559</v>
      </c>
      <c r="O3218" s="211">
        <v>0.73051163989876355</v>
      </c>
      <c r="P3218" s="211">
        <v>7.1029716705112836E-2</v>
      </c>
      <c r="Q3218" s="211">
        <v>5.733176773029644E-2</v>
      </c>
      <c r="R3218" s="211">
        <v>0.45974707315235669</v>
      </c>
      <c r="S3218" s="211">
        <v>0.32964869053521384</v>
      </c>
      <c r="T3218" s="211">
        <v>0.49419652510051038</v>
      </c>
      <c r="U3218" s="211">
        <v>0.37474379954037951</v>
      </c>
      <c r="V3218" s="211">
        <v>0.11548858451933833</v>
      </c>
      <c r="W3218" s="211">
        <v>0.53318929696867068</v>
      </c>
      <c r="X3218" s="211">
        <v>0.30266318032166561</v>
      </c>
      <c r="Y3218" s="211">
        <v>0.60107376893329711</v>
      </c>
      <c r="Z3218" s="211">
        <v>0.13741819126514224</v>
      </c>
      <c r="AA3218" s="212">
        <v>0.12455951656756077</v>
      </c>
    </row>
    <row r="3219" spans="1:27" x14ac:dyDescent="0.35">
      <c r="A3219" s="210" t="s">
        <v>3895</v>
      </c>
      <c r="B3219" s="217">
        <v>187.61972649081284</v>
      </c>
      <c r="C3219" s="211">
        <v>7.9383618289933025E-2</v>
      </c>
      <c r="D3219" s="211">
        <v>0.12650804833936113</v>
      </c>
      <c r="E3219" s="211">
        <v>7.0745983011332517E-2</v>
      </c>
      <c r="F3219" s="211">
        <v>0.11737989720457596</v>
      </c>
      <c r="G3219" s="211">
        <v>0.12190747823814005</v>
      </c>
      <c r="H3219" s="211">
        <v>0.11978422344616996</v>
      </c>
      <c r="I3219" s="211">
        <v>0.44418874643575168</v>
      </c>
      <c r="J3219" s="211">
        <v>0.40638480448072545</v>
      </c>
      <c r="K3219" s="211">
        <v>0.58151422055895174</v>
      </c>
      <c r="L3219" s="211">
        <v>0.28108390805437061</v>
      </c>
      <c r="M3219" s="211">
        <v>0.11173676037350747</v>
      </c>
      <c r="N3219" s="211">
        <v>0.45448939647608821</v>
      </c>
      <c r="O3219" s="211">
        <v>0.61029657657044001</v>
      </c>
      <c r="P3219" s="211">
        <v>7.1718550028361416E-2</v>
      </c>
      <c r="Q3219" s="211">
        <v>0.14916321124671239</v>
      </c>
      <c r="R3219" s="211">
        <v>0.44779999829279099</v>
      </c>
      <c r="S3219" s="211">
        <v>0.33218841591952031</v>
      </c>
      <c r="T3219" s="211">
        <v>0.58640842826369854</v>
      </c>
      <c r="U3219" s="211">
        <v>0.40803218421440518</v>
      </c>
      <c r="V3219" s="211">
        <v>0.16006029360259208</v>
      </c>
      <c r="W3219" s="211">
        <v>0.53914490863622511</v>
      </c>
      <c r="X3219" s="211">
        <v>0.31084973482198669</v>
      </c>
      <c r="Y3219" s="211">
        <v>0.64583259278778438</v>
      </c>
      <c r="Z3219" s="211">
        <v>0.1449056906722917</v>
      </c>
      <c r="AA3219" s="212">
        <v>0.11360988607511555</v>
      </c>
    </row>
    <row r="3220" spans="1:27" x14ac:dyDescent="0.35">
      <c r="A3220" s="210" t="s">
        <v>3896</v>
      </c>
      <c r="B3220" s="217">
        <v>107.6179274423268</v>
      </c>
      <c r="C3220" s="211">
        <v>6.2324169926960028E-2</v>
      </c>
      <c r="D3220" s="211">
        <v>0.12619518097603188</v>
      </c>
      <c r="E3220" s="211">
        <v>7.4181999059799109E-2</v>
      </c>
      <c r="F3220" s="211">
        <v>6.7399655344321227E-2</v>
      </c>
      <c r="G3220" s="211">
        <v>0.11630334091058447</v>
      </c>
      <c r="H3220" s="211">
        <v>0.12235515385032614</v>
      </c>
      <c r="I3220" s="211">
        <v>0.52274832561707796</v>
      </c>
      <c r="J3220" s="211">
        <v>0.39510194950610567</v>
      </c>
      <c r="K3220" s="211">
        <v>0.58081102283296615</v>
      </c>
      <c r="L3220" s="211">
        <v>0.27725748424634805</v>
      </c>
      <c r="M3220" s="211">
        <v>9.247010076837521E-2</v>
      </c>
      <c r="N3220" s="211">
        <v>0.38903948090765572</v>
      </c>
      <c r="O3220" s="211">
        <v>0.55206592277941202</v>
      </c>
      <c r="P3220" s="211">
        <v>6.7351333825989929E-2</v>
      </c>
      <c r="Q3220" s="211">
        <v>8.4479979901607632E-2</v>
      </c>
      <c r="R3220" s="211">
        <v>0.46003382194755987</v>
      </c>
      <c r="S3220" s="211">
        <v>0.33948729358530078</v>
      </c>
      <c r="T3220" s="211">
        <v>0.52644941007880897</v>
      </c>
      <c r="U3220" s="211">
        <v>0.35994124341818085</v>
      </c>
      <c r="V3220" s="211">
        <v>6.4541044195532665E-2</v>
      </c>
      <c r="W3220" s="211">
        <v>0.58026378839979709</v>
      </c>
      <c r="X3220" s="211">
        <v>0.3349412223741306</v>
      </c>
      <c r="Y3220" s="211">
        <v>0.57768367119811892</v>
      </c>
      <c r="Z3220" s="211">
        <v>0.14292612894629392</v>
      </c>
      <c r="AA3220" s="212">
        <v>0.11623914718638836</v>
      </c>
    </row>
    <row r="3221" spans="1:27" x14ac:dyDescent="0.35">
      <c r="A3221" s="210" t="s">
        <v>3897</v>
      </c>
      <c r="B3221" s="217">
        <v>133.88909666562984</v>
      </c>
      <c r="C3221" s="211">
        <v>6.009961179734663E-2</v>
      </c>
      <c r="D3221" s="211">
        <v>0.12877506297081706</v>
      </c>
      <c r="E3221" s="211">
        <v>8.1341238439693223E-2</v>
      </c>
      <c r="F3221" s="211">
        <v>9.8059192969165793E-2</v>
      </c>
      <c r="G3221" s="211">
        <v>0.12345792078064262</v>
      </c>
      <c r="H3221" s="211">
        <v>0.12013014805142784</v>
      </c>
      <c r="I3221" s="211">
        <v>0.51660721470376625</v>
      </c>
      <c r="J3221" s="211">
        <v>0.45589770939605773</v>
      </c>
      <c r="K3221" s="211">
        <v>0.59901531577560807</v>
      </c>
      <c r="L3221" s="211">
        <v>0.27323674944405318</v>
      </c>
      <c r="M3221" s="211">
        <v>0.10021091547942013</v>
      </c>
      <c r="N3221" s="211">
        <v>0.45398504189774835</v>
      </c>
      <c r="O3221" s="211">
        <v>0.67313765265955472</v>
      </c>
      <c r="P3221" s="211">
        <v>6.633320111534427E-2</v>
      </c>
      <c r="Q3221" s="211">
        <v>4.5307267028489986E-2</v>
      </c>
      <c r="R3221" s="211">
        <v>0.46775063007259865</v>
      </c>
      <c r="S3221" s="211">
        <v>0.38959117509117119</v>
      </c>
      <c r="T3221" s="211">
        <v>0.6046597675342934</v>
      </c>
      <c r="U3221" s="211">
        <v>0.54856072620640339</v>
      </c>
      <c r="V3221" s="211">
        <v>7.6833881849656852E-2</v>
      </c>
      <c r="W3221" s="211">
        <v>0.6031461046971851</v>
      </c>
      <c r="X3221" s="211">
        <v>0.263828321135887</v>
      </c>
      <c r="Y3221" s="211">
        <v>0.69159975194114898</v>
      </c>
      <c r="Z3221" s="211">
        <v>0.14961724988897632</v>
      </c>
      <c r="AA3221" s="212">
        <v>0.12567363647224541</v>
      </c>
    </row>
    <row r="3222" spans="1:27" x14ac:dyDescent="0.35">
      <c r="A3222" s="210" t="s">
        <v>3898</v>
      </c>
      <c r="B3222" s="217">
        <v>149.56746144757005</v>
      </c>
      <c r="C3222" s="211">
        <v>6.698323856896915E-2</v>
      </c>
      <c r="D3222" s="211">
        <v>0.11676536656847079</v>
      </c>
      <c r="E3222" s="211">
        <v>7.8342529678649159E-2</v>
      </c>
      <c r="F3222" s="211">
        <v>0.10631097507781156</v>
      </c>
      <c r="G3222" s="211">
        <v>0.11841797517850637</v>
      </c>
      <c r="H3222" s="211">
        <v>0.12709842023061976</v>
      </c>
      <c r="I3222" s="211">
        <v>0.51037022467130044</v>
      </c>
      <c r="J3222" s="211">
        <v>0.48093837177094168</v>
      </c>
      <c r="K3222" s="211">
        <v>0.62959700015815423</v>
      </c>
      <c r="L3222" s="211">
        <v>0.26969792979731222</v>
      </c>
      <c r="M3222" s="211">
        <v>0.12036859150097499</v>
      </c>
      <c r="N3222" s="211">
        <v>0.43407096551847696</v>
      </c>
      <c r="O3222" s="211">
        <v>0.73984454797552446</v>
      </c>
      <c r="P3222" s="211">
        <v>6.6026681186449027E-2</v>
      </c>
      <c r="Q3222" s="211">
        <v>8.0646133266822531E-2</v>
      </c>
      <c r="R3222" s="211">
        <v>0.39165092175268013</v>
      </c>
      <c r="S3222" s="211">
        <v>0.34249733755555745</v>
      </c>
      <c r="T3222" s="211">
        <v>0.5937011652678732</v>
      </c>
      <c r="U3222" s="211">
        <v>0.44485760358990339</v>
      </c>
      <c r="V3222" s="211">
        <v>8.515381351064169E-2</v>
      </c>
      <c r="W3222" s="211">
        <v>0.54298943095716712</v>
      </c>
      <c r="X3222" s="211">
        <v>0.30512781747849971</v>
      </c>
      <c r="Y3222" s="211">
        <v>0.63603784360775306</v>
      </c>
      <c r="Z3222" s="211">
        <v>0.14645424138317764</v>
      </c>
      <c r="AA3222" s="212">
        <v>0.1151480875250022</v>
      </c>
    </row>
    <row r="3223" spans="1:27" x14ac:dyDescent="0.35">
      <c r="A3223" s="210" t="s">
        <v>3899</v>
      </c>
      <c r="B3223" s="217">
        <v>132.84233959927451</v>
      </c>
      <c r="C3223" s="211">
        <v>6.615587080135843E-2</v>
      </c>
      <c r="D3223" s="211">
        <v>0.11940014089475377</v>
      </c>
      <c r="E3223" s="211">
        <v>7.5672176669242572E-2</v>
      </c>
      <c r="F3223" s="211">
        <v>8.0258083012820794E-2</v>
      </c>
      <c r="G3223" s="211">
        <v>0.12006179989071646</v>
      </c>
      <c r="H3223" s="211">
        <v>0.12206315215296915</v>
      </c>
      <c r="I3223" s="211">
        <v>0.43608184974573666</v>
      </c>
      <c r="J3223" s="211">
        <v>0.4177147779883153</v>
      </c>
      <c r="K3223" s="211">
        <v>0.64025968419349699</v>
      </c>
      <c r="L3223" s="211">
        <v>0.26701890124252242</v>
      </c>
      <c r="M3223" s="211">
        <v>9.9592013906731947E-2</v>
      </c>
      <c r="N3223" s="211">
        <v>0.4327841576813285</v>
      </c>
      <c r="O3223" s="211">
        <v>0.75759020078589601</v>
      </c>
      <c r="P3223" s="211">
        <v>6.1391347312368644E-2</v>
      </c>
      <c r="Q3223" s="211">
        <v>9.4798225968575137E-2</v>
      </c>
      <c r="R3223" s="211">
        <v>0.4299750933495976</v>
      </c>
      <c r="S3223" s="211">
        <v>0.25937762770457717</v>
      </c>
      <c r="T3223" s="211">
        <v>0.60948768518244056</v>
      </c>
      <c r="U3223" s="211">
        <v>0.40782256996540767</v>
      </c>
      <c r="V3223" s="211">
        <v>7.743230259954148E-2</v>
      </c>
      <c r="W3223" s="211">
        <v>0.50566111494235821</v>
      </c>
      <c r="X3223" s="211">
        <v>0.31070285883678944</v>
      </c>
      <c r="Y3223" s="211">
        <v>0.77809896531181744</v>
      </c>
      <c r="Z3223" s="211">
        <v>0.14752598839798217</v>
      </c>
      <c r="AA3223" s="212">
        <v>0.11643170811064768</v>
      </c>
    </row>
    <row r="3224" spans="1:27" x14ac:dyDescent="0.35">
      <c r="A3224" s="210" t="s">
        <v>3900</v>
      </c>
      <c r="B3224" s="217">
        <v>125.86042696358732</v>
      </c>
      <c r="C3224" s="211">
        <v>5.8475115599954781E-2</v>
      </c>
      <c r="D3224" s="211">
        <v>0.11637834461146204</v>
      </c>
      <c r="E3224" s="211">
        <v>7.3286416564832702E-2</v>
      </c>
      <c r="F3224" s="211">
        <v>9.4506199341629626E-2</v>
      </c>
      <c r="G3224" s="211">
        <v>0.11772101242291683</v>
      </c>
      <c r="H3224" s="211">
        <v>0.10676062293570918</v>
      </c>
      <c r="I3224" s="211">
        <v>0.49444301675028446</v>
      </c>
      <c r="J3224" s="211">
        <v>0.44503401570586187</v>
      </c>
      <c r="K3224" s="211">
        <v>0.59469570249074244</v>
      </c>
      <c r="L3224" s="211">
        <v>0.26957397943825834</v>
      </c>
      <c r="M3224" s="211">
        <v>0.10248595236059117</v>
      </c>
      <c r="N3224" s="211">
        <v>0.46984869302304499</v>
      </c>
      <c r="O3224" s="211">
        <v>0.73788597435691416</v>
      </c>
      <c r="P3224" s="211">
        <v>6.3561818765746292E-2</v>
      </c>
      <c r="Q3224" s="211">
        <v>6.4009217753526956E-2</v>
      </c>
      <c r="R3224" s="211">
        <v>0.46886739747322048</v>
      </c>
      <c r="S3224" s="211">
        <v>0.31284668842892782</v>
      </c>
      <c r="T3224" s="211">
        <v>0.57677208846302419</v>
      </c>
      <c r="U3224" s="211">
        <v>0.48702017605544606</v>
      </c>
      <c r="V3224" s="211">
        <v>6.6100448443690174E-2</v>
      </c>
      <c r="W3224" s="211">
        <v>0.52997753376053269</v>
      </c>
      <c r="X3224" s="211">
        <v>0.33915485175833532</v>
      </c>
      <c r="Y3224" s="211">
        <v>0.6317596875377588</v>
      </c>
      <c r="Z3224" s="211">
        <v>0.14835075064897424</v>
      </c>
      <c r="AA3224" s="212">
        <v>0.1159719304235251</v>
      </c>
    </row>
    <row r="3225" spans="1:27" x14ac:dyDescent="0.35">
      <c r="A3225" s="210" t="s">
        <v>3901</v>
      </c>
      <c r="B3225" s="217">
        <v>121.45718212010372</v>
      </c>
      <c r="C3225" s="211">
        <v>7.6160462444483795E-2</v>
      </c>
      <c r="D3225" s="211">
        <v>0.12505186760012732</v>
      </c>
      <c r="E3225" s="211">
        <v>7.2198886073206903E-2</v>
      </c>
      <c r="F3225" s="211">
        <v>0.109836317398708</v>
      </c>
      <c r="G3225" s="211">
        <v>0.12172106636510654</v>
      </c>
      <c r="H3225" s="211">
        <v>0.1176105056932463</v>
      </c>
      <c r="I3225" s="211">
        <v>0.46235625320183049</v>
      </c>
      <c r="J3225" s="211">
        <v>0.44167375496597489</v>
      </c>
      <c r="K3225" s="211">
        <v>0.57906614988794036</v>
      </c>
      <c r="L3225" s="211">
        <v>0.27270898494501733</v>
      </c>
      <c r="M3225" s="211">
        <v>0.10305755275297798</v>
      </c>
      <c r="N3225" s="211">
        <v>0.45074552180979616</v>
      </c>
      <c r="O3225" s="211">
        <v>0.73459221213549619</v>
      </c>
      <c r="P3225" s="211">
        <v>6.0668698195488251E-2</v>
      </c>
      <c r="Q3225" s="211">
        <v>0.13351847514305262</v>
      </c>
      <c r="R3225" s="211">
        <v>0.44585356445410246</v>
      </c>
      <c r="S3225" s="211">
        <v>0.29344324743761119</v>
      </c>
      <c r="T3225" s="211">
        <v>0.51571310916529545</v>
      </c>
      <c r="U3225" s="211">
        <v>0.35105136099835677</v>
      </c>
      <c r="V3225" s="211">
        <v>9.7524450937011203E-2</v>
      </c>
      <c r="W3225" s="211">
        <v>0.61085721534918702</v>
      </c>
      <c r="X3225" s="211">
        <v>0.33958038093204557</v>
      </c>
      <c r="Y3225" s="211">
        <v>0.68309665083855042</v>
      </c>
      <c r="Z3225" s="211">
        <v>0.14954096938696326</v>
      </c>
      <c r="AA3225" s="212">
        <v>0.12267581177871595</v>
      </c>
    </row>
    <row r="3226" spans="1:27" x14ac:dyDescent="0.35">
      <c r="A3226" s="210" t="s">
        <v>3902</v>
      </c>
      <c r="B3226" s="217">
        <v>142.46305756034573</v>
      </c>
      <c r="C3226" s="211">
        <v>6.8008365351672276E-2</v>
      </c>
      <c r="D3226" s="211">
        <v>0.13186073621575145</v>
      </c>
      <c r="E3226" s="211">
        <v>6.8709526333231769E-2</v>
      </c>
      <c r="F3226" s="211">
        <v>0.10126838319177794</v>
      </c>
      <c r="G3226" s="211">
        <v>0.11364755044871107</v>
      </c>
      <c r="H3226" s="211">
        <v>0.12276609119933456</v>
      </c>
      <c r="I3226" s="211">
        <v>0.46930255344866922</v>
      </c>
      <c r="J3226" s="211">
        <v>0.46645169810670545</v>
      </c>
      <c r="K3226" s="211">
        <v>0.58463406418881902</v>
      </c>
      <c r="L3226" s="211">
        <v>0.27048606908497708</v>
      </c>
      <c r="M3226" s="211">
        <v>0.10937961483201733</v>
      </c>
      <c r="N3226" s="211">
        <v>0.36153667100003289</v>
      </c>
      <c r="O3226" s="211">
        <v>0.6844982162403882</v>
      </c>
      <c r="P3226" s="211">
        <v>7.2959692012827509E-2</v>
      </c>
      <c r="Q3226" s="211">
        <v>6.404769749005311E-2</v>
      </c>
      <c r="R3226" s="211">
        <v>0.48071054016723419</v>
      </c>
      <c r="S3226" s="211">
        <v>0.40519454428318247</v>
      </c>
      <c r="T3226" s="211">
        <v>0.54700230483425338</v>
      </c>
      <c r="U3226" s="211">
        <v>0.42187512682744382</v>
      </c>
      <c r="V3226" s="211">
        <v>0.11381256242694716</v>
      </c>
      <c r="W3226" s="211">
        <v>0.48310916297312678</v>
      </c>
      <c r="X3226" s="211">
        <v>0.43415437216034242</v>
      </c>
      <c r="Y3226" s="211">
        <v>0.62545137737224776</v>
      </c>
      <c r="Z3226" s="211">
        <v>0.14997664839526709</v>
      </c>
      <c r="AA3226" s="212">
        <v>0.12281557459765788</v>
      </c>
    </row>
    <row r="3227" spans="1:27" x14ac:dyDescent="0.35">
      <c r="A3227" s="210" t="s">
        <v>3903</v>
      </c>
      <c r="B3227" s="217">
        <v>125.54453839747215</v>
      </c>
      <c r="C3227" s="211">
        <v>5.551956918569962E-2</v>
      </c>
      <c r="D3227" s="211">
        <v>0.12136044863127267</v>
      </c>
      <c r="E3227" s="211">
        <v>7.1909940249566512E-2</v>
      </c>
      <c r="F3227" s="211">
        <v>7.5099168596183194E-2</v>
      </c>
      <c r="G3227" s="211">
        <v>0.11980480524395455</v>
      </c>
      <c r="H3227" s="211">
        <v>0.11416168048106125</v>
      </c>
      <c r="I3227" s="211">
        <v>0.52576835402597355</v>
      </c>
      <c r="J3227" s="211">
        <v>0.44632603855376785</v>
      </c>
      <c r="K3227" s="211">
        <v>0.5831725391904532</v>
      </c>
      <c r="L3227" s="211">
        <v>0.27438422855895223</v>
      </c>
      <c r="M3227" s="211">
        <v>9.8363067187992356E-2</v>
      </c>
      <c r="N3227" s="211">
        <v>0.41086831584549161</v>
      </c>
      <c r="O3227" s="211">
        <v>0.7048468594295676</v>
      </c>
      <c r="P3227" s="211">
        <v>7.1428817909040959E-2</v>
      </c>
      <c r="Q3227" s="211">
        <v>0.14522819433030301</v>
      </c>
      <c r="R3227" s="211">
        <v>0.38787812345191752</v>
      </c>
      <c r="S3227" s="211">
        <v>0.36638020785137748</v>
      </c>
      <c r="T3227" s="211">
        <v>0.53581347920968569</v>
      </c>
      <c r="U3227" s="211">
        <v>0.37903593349710984</v>
      </c>
      <c r="V3227" s="211">
        <v>6.4990348304154177E-2</v>
      </c>
      <c r="W3227" s="211">
        <v>0.60182667644552712</v>
      </c>
      <c r="X3227" s="211">
        <v>0.42744710209454395</v>
      </c>
      <c r="Y3227" s="211">
        <v>0.54208835623889062</v>
      </c>
      <c r="Z3227" s="211">
        <v>0.14908735381961855</v>
      </c>
      <c r="AA3227" s="212">
        <v>0.11379971606521073</v>
      </c>
    </row>
    <row r="3228" spans="1:27" x14ac:dyDescent="0.35">
      <c r="A3228" s="210" t="s">
        <v>3904</v>
      </c>
      <c r="B3228" s="217">
        <v>148.83960997830812</v>
      </c>
      <c r="C3228" s="211">
        <v>6.6395684540128161E-2</v>
      </c>
      <c r="D3228" s="211">
        <v>0.128477681673034</v>
      </c>
      <c r="E3228" s="211">
        <v>7.3236479317252537E-2</v>
      </c>
      <c r="F3228" s="211">
        <v>0.10086151704238058</v>
      </c>
      <c r="G3228" s="211">
        <v>0.12004544493487679</v>
      </c>
      <c r="H3228" s="211">
        <v>0.12138770236152661</v>
      </c>
      <c r="I3228" s="211">
        <v>0.45214315355991491</v>
      </c>
      <c r="J3228" s="211">
        <v>0.4553069555524451</v>
      </c>
      <c r="K3228" s="211">
        <v>0.57834498056142614</v>
      </c>
      <c r="L3228" s="211">
        <v>0.28184438094299574</v>
      </c>
      <c r="M3228" s="211">
        <v>9.8005792749865817E-2</v>
      </c>
      <c r="N3228" s="211">
        <v>0.49981519890626497</v>
      </c>
      <c r="O3228" s="211">
        <v>0.75286407242524411</v>
      </c>
      <c r="P3228" s="211">
        <v>7.0150820926790661E-2</v>
      </c>
      <c r="Q3228" s="211">
        <v>0.10693272733626349</v>
      </c>
      <c r="R3228" s="211">
        <v>0.42807476180515786</v>
      </c>
      <c r="S3228" s="211">
        <v>0.3242598011821306</v>
      </c>
      <c r="T3228" s="211">
        <v>0.62572941646080071</v>
      </c>
      <c r="U3228" s="211">
        <v>0.48198909863979128</v>
      </c>
      <c r="V3228" s="211">
        <v>8.411484899315412E-2</v>
      </c>
      <c r="W3228" s="211">
        <v>0.51178638674847177</v>
      </c>
      <c r="X3228" s="211">
        <v>0.3822558412148005</v>
      </c>
      <c r="Y3228" s="211">
        <v>0.75852850559368967</v>
      </c>
      <c r="Z3228" s="211">
        <v>0.14984766701345614</v>
      </c>
      <c r="AA3228" s="212">
        <v>0.120992910385263</v>
      </c>
    </row>
    <row r="3229" spans="1:27" x14ac:dyDescent="0.35">
      <c r="A3229" s="210" t="s">
        <v>3905</v>
      </c>
      <c r="B3229" s="217">
        <v>134.75958064179011</v>
      </c>
      <c r="C3229" s="211">
        <v>6.5590348332767029E-2</v>
      </c>
      <c r="D3229" s="211">
        <v>0.13133001416840223</v>
      </c>
      <c r="E3229" s="211">
        <v>7.5144654160908819E-2</v>
      </c>
      <c r="F3229" s="211">
        <v>0.10743429060072821</v>
      </c>
      <c r="G3229" s="211">
        <v>0.11654403293724173</v>
      </c>
      <c r="H3229" s="211">
        <v>0.11974999422793192</v>
      </c>
      <c r="I3229" s="211">
        <v>0.42989995459854896</v>
      </c>
      <c r="J3229" s="211">
        <v>0.43330972865025352</v>
      </c>
      <c r="K3229" s="211">
        <v>0.56846025944519119</v>
      </c>
      <c r="L3229" s="211">
        <v>0.27691667370027978</v>
      </c>
      <c r="M3229" s="211">
        <v>9.1512288836281222E-2</v>
      </c>
      <c r="N3229" s="211">
        <v>0.35379110954904786</v>
      </c>
      <c r="O3229" s="211">
        <v>0.60684333301382243</v>
      </c>
      <c r="P3229" s="211">
        <v>7.0961051877171846E-2</v>
      </c>
      <c r="Q3229" s="211">
        <v>8.1998813838637635E-2</v>
      </c>
      <c r="R3229" s="211">
        <v>0.40617284622702815</v>
      </c>
      <c r="S3229" s="211">
        <v>0.3306255342952848</v>
      </c>
      <c r="T3229" s="211">
        <v>0.59090388820997908</v>
      </c>
      <c r="U3229" s="211">
        <v>0.50505935828446691</v>
      </c>
      <c r="V3229" s="211">
        <v>8.964129094224467E-2</v>
      </c>
      <c r="W3229" s="211">
        <v>0.49476222672407871</v>
      </c>
      <c r="X3229" s="211">
        <v>0.30813966759332645</v>
      </c>
      <c r="Y3229" s="211">
        <v>0.67944666088787264</v>
      </c>
      <c r="Z3229" s="211">
        <v>0.14601659930196936</v>
      </c>
      <c r="AA3229" s="212">
        <v>0.11947084613029896</v>
      </c>
    </row>
    <row r="3230" spans="1:27" x14ac:dyDescent="0.35">
      <c r="A3230" s="210" t="s">
        <v>3906</v>
      </c>
      <c r="B3230" s="217">
        <v>152.81556012829745</v>
      </c>
      <c r="C3230" s="211">
        <v>5.6102595281665259E-2</v>
      </c>
      <c r="D3230" s="211">
        <v>0.12739078063346362</v>
      </c>
      <c r="E3230" s="211">
        <v>6.9534934187113567E-2</v>
      </c>
      <c r="F3230" s="211">
        <v>8.8194600993179079E-2</v>
      </c>
      <c r="G3230" s="211">
        <v>0.12264072877757376</v>
      </c>
      <c r="H3230" s="211">
        <v>0.12226414117986467</v>
      </c>
      <c r="I3230" s="211">
        <v>0.51612126523955637</v>
      </c>
      <c r="J3230" s="211">
        <v>0.46530247334312541</v>
      </c>
      <c r="K3230" s="211">
        <v>0.5485280675847034</v>
      </c>
      <c r="L3230" s="211">
        <v>0.27664735523449679</v>
      </c>
      <c r="M3230" s="211">
        <v>8.4846195332396332E-2</v>
      </c>
      <c r="N3230" s="211">
        <v>0.41021249621744749</v>
      </c>
      <c r="O3230" s="211">
        <v>0.71079481104377584</v>
      </c>
      <c r="P3230" s="211">
        <v>7.1532739176269663E-2</v>
      </c>
      <c r="Q3230" s="211">
        <v>4.5497454360149431E-2</v>
      </c>
      <c r="R3230" s="211">
        <v>0.48535448726891472</v>
      </c>
      <c r="S3230" s="211">
        <v>0.30767943078504606</v>
      </c>
      <c r="T3230" s="211">
        <v>0.57290553952283885</v>
      </c>
      <c r="U3230" s="211">
        <v>0.41743607664891946</v>
      </c>
      <c r="V3230" s="211">
        <v>0.13715516444117737</v>
      </c>
      <c r="W3230" s="211">
        <v>0.59342060550256637</v>
      </c>
      <c r="X3230" s="211">
        <v>0.32696785418444207</v>
      </c>
      <c r="Y3230" s="211">
        <v>0.59477170023664738</v>
      </c>
      <c r="Z3230" s="211">
        <v>0.14977660226750814</v>
      </c>
      <c r="AA3230" s="212">
        <v>0.11149252223969665</v>
      </c>
    </row>
    <row r="3231" spans="1:27" x14ac:dyDescent="0.35">
      <c r="A3231" s="210" t="s">
        <v>3907</v>
      </c>
      <c r="B3231" s="217">
        <v>134.44056854751059</v>
      </c>
      <c r="C3231" s="211">
        <v>4.7558108480211955E-2</v>
      </c>
      <c r="D3231" s="211">
        <v>0.1232010825171751</v>
      </c>
      <c r="E3231" s="211">
        <v>8.1503144491030424E-2</v>
      </c>
      <c r="F3231" s="211">
        <v>8.2862366753952005E-2</v>
      </c>
      <c r="G3231" s="211">
        <v>0.11802099214658952</v>
      </c>
      <c r="H3231" s="211">
        <v>0.11444827036900036</v>
      </c>
      <c r="I3231" s="211">
        <v>0.47470788684034415</v>
      </c>
      <c r="J3231" s="211">
        <v>0.44189442193407052</v>
      </c>
      <c r="K3231" s="211">
        <v>0.58333858240472891</v>
      </c>
      <c r="L3231" s="211">
        <v>0.2692085621588779</v>
      </c>
      <c r="M3231" s="211">
        <v>8.1969846825845294E-2</v>
      </c>
      <c r="N3231" s="211">
        <v>0.54353539232885162</v>
      </c>
      <c r="O3231" s="211">
        <v>0.60137821476221465</v>
      </c>
      <c r="P3231" s="211">
        <v>6.8954918265206888E-2</v>
      </c>
      <c r="Q3231" s="211">
        <v>9.1779939874016059E-2</v>
      </c>
      <c r="R3231" s="211">
        <v>0.47863667916839314</v>
      </c>
      <c r="S3231" s="211">
        <v>0.42638383103296623</v>
      </c>
      <c r="T3231" s="211">
        <v>0.49360764229025678</v>
      </c>
      <c r="U3231" s="211">
        <v>0.41800884845752673</v>
      </c>
      <c r="V3231" s="211">
        <v>8.3278910926858574E-2</v>
      </c>
      <c r="W3231" s="211">
        <v>0.5096192219990795</v>
      </c>
      <c r="X3231" s="211">
        <v>0.29585872388571849</v>
      </c>
      <c r="Y3231" s="211">
        <v>0.64489553738947181</v>
      </c>
      <c r="Z3231" s="211">
        <v>0.14525198266102804</v>
      </c>
      <c r="AA3231" s="212">
        <v>0.11305526980792022</v>
      </c>
    </row>
    <row r="3232" spans="1:27" x14ac:dyDescent="0.35">
      <c r="A3232" s="210" t="s">
        <v>3908</v>
      </c>
      <c r="B3232" s="217">
        <v>146.17794652067238</v>
      </c>
      <c r="C3232" s="211">
        <v>6.053274583660842E-2</v>
      </c>
      <c r="D3232" s="211">
        <v>0.12554862867269281</v>
      </c>
      <c r="E3232" s="211">
        <v>7.3604946201939359E-2</v>
      </c>
      <c r="F3232" s="211">
        <v>0.10237085133984415</v>
      </c>
      <c r="G3232" s="211">
        <v>0.12525404251260761</v>
      </c>
      <c r="H3232" s="211">
        <v>0.11045464971636394</v>
      </c>
      <c r="I3232" s="211">
        <v>0.51004767877538182</v>
      </c>
      <c r="J3232" s="211">
        <v>0.3949155923782533</v>
      </c>
      <c r="K3232" s="211">
        <v>0.61468724478646619</v>
      </c>
      <c r="L3232" s="211">
        <v>0.28248865304727799</v>
      </c>
      <c r="M3232" s="211">
        <v>9.1452849454333865E-2</v>
      </c>
      <c r="N3232" s="211">
        <v>0.44017937407183927</v>
      </c>
      <c r="O3232" s="211">
        <v>0.65471663384801781</v>
      </c>
      <c r="P3232" s="211">
        <v>6.7763667126854887E-2</v>
      </c>
      <c r="Q3232" s="211">
        <v>4.8296939669890196E-2</v>
      </c>
      <c r="R3232" s="211">
        <v>0.40204535087762466</v>
      </c>
      <c r="S3232" s="211">
        <v>0.36798292826657059</v>
      </c>
      <c r="T3232" s="211">
        <v>0.52474411396091747</v>
      </c>
      <c r="U3232" s="211">
        <v>0.36493958643126856</v>
      </c>
      <c r="V3232" s="211">
        <v>0.14376324144913044</v>
      </c>
      <c r="W3232" s="211">
        <v>0.58109111716721518</v>
      </c>
      <c r="X3232" s="211">
        <v>0.23751249827298657</v>
      </c>
      <c r="Y3232" s="211">
        <v>0.71266251252413426</v>
      </c>
      <c r="Z3232" s="211">
        <v>0.14600825425781236</v>
      </c>
      <c r="AA3232" s="212">
        <v>0.11776183002987217</v>
      </c>
    </row>
    <row r="3233" spans="1:27" x14ac:dyDescent="0.35">
      <c r="A3233" s="210" t="s">
        <v>3909</v>
      </c>
      <c r="B3233" s="217">
        <v>105.58506814423491</v>
      </c>
      <c r="C3233" s="211">
        <v>5.3492005628796566E-2</v>
      </c>
      <c r="D3233" s="211">
        <v>0.12733322869356836</v>
      </c>
      <c r="E3233" s="211">
        <v>7.8046337711422317E-2</v>
      </c>
      <c r="F3233" s="211">
        <v>0.11391774191153249</v>
      </c>
      <c r="G3233" s="211">
        <v>0.1217193444507271</v>
      </c>
      <c r="H3233" s="211">
        <v>0.1248637223525043</v>
      </c>
      <c r="I3233" s="211">
        <v>0.50857328371276345</v>
      </c>
      <c r="J3233" s="211">
        <v>0.44713572117495315</v>
      </c>
      <c r="K3233" s="211">
        <v>0.63742102563681746</v>
      </c>
      <c r="L3233" s="211">
        <v>0.26983696628153236</v>
      </c>
      <c r="M3233" s="211">
        <v>9.5069015328919121E-2</v>
      </c>
      <c r="N3233" s="211">
        <v>0.37752300741185041</v>
      </c>
      <c r="O3233" s="211">
        <v>0.7802074736663418</v>
      </c>
      <c r="P3233" s="211">
        <v>6.441388055683997E-2</v>
      </c>
      <c r="Q3233" s="211">
        <v>0.10251120365641193</v>
      </c>
      <c r="R3233" s="211">
        <v>0.45023210419846371</v>
      </c>
      <c r="S3233" s="211">
        <v>0.31563377736438902</v>
      </c>
      <c r="T3233" s="211">
        <v>0.4555019836265975</v>
      </c>
      <c r="U3233" s="211">
        <v>0.33062210958613414</v>
      </c>
      <c r="V3233" s="211">
        <v>5.8935257803296615E-2</v>
      </c>
      <c r="W3233" s="211">
        <v>0.58920324427917348</v>
      </c>
      <c r="X3233" s="211">
        <v>0.39051732175269582</v>
      </c>
      <c r="Y3233" s="211">
        <v>0.65523210482658434</v>
      </c>
      <c r="Z3233" s="211">
        <v>0.1491867373496705</v>
      </c>
      <c r="AA3233" s="212">
        <v>0.12259502383724429</v>
      </c>
    </row>
    <row r="3234" spans="1:27" x14ac:dyDescent="0.35">
      <c r="A3234" s="210" t="s">
        <v>3910</v>
      </c>
      <c r="B3234" s="217">
        <v>145.69451845838734</v>
      </c>
      <c r="C3234" s="211">
        <v>6.2107979975423583E-2</v>
      </c>
      <c r="D3234" s="211">
        <v>0.12712159452179525</v>
      </c>
      <c r="E3234" s="211">
        <v>7.5467558777346275E-2</v>
      </c>
      <c r="F3234" s="211">
        <v>0.10181530680498718</v>
      </c>
      <c r="G3234" s="211">
        <v>0.11906262055769727</v>
      </c>
      <c r="H3234" s="211">
        <v>0.12281825020670178</v>
      </c>
      <c r="I3234" s="211">
        <v>0.47250203535779406</v>
      </c>
      <c r="J3234" s="211">
        <v>0.42816641401016658</v>
      </c>
      <c r="K3234" s="211">
        <v>0.57892361322462849</v>
      </c>
      <c r="L3234" s="211">
        <v>0.27401038529694344</v>
      </c>
      <c r="M3234" s="211">
        <v>0.10534276919560689</v>
      </c>
      <c r="N3234" s="211">
        <v>0.46132763834267249</v>
      </c>
      <c r="O3234" s="211">
        <v>0.75335008173012574</v>
      </c>
      <c r="P3234" s="211">
        <v>7.0134788371591941E-2</v>
      </c>
      <c r="Q3234" s="211">
        <v>0.1219385509020946</v>
      </c>
      <c r="R3234" s="211">
        <v>0.38435385226378221</v>
      </c>
      <c r="S3234" s="211">
        <v>0.40097884639260312</v>
      </c>
      <c r="T3234" s="211">
        <v>0.57245498938543671</v>
      </c>
      <c r="U3234" s="211">
        <v>0.47346426710797129</v>
      </c>
      <c r="V3234" s="211">
        <v>9.7355581184129597E-2</v>
      </c>
      <c r="W3234" s="211">
        <v>0.53629695365004237</v>
      </c>
      <c r="X3234" s="211">
        <v>0.2245218380096636</v>
      </c>
      <c r="Y3234" s="211">
        <v>0.65169528001584243</v>
      </c>
      <c r="Z3234" s="211">
        <v>0.14282400990650382</v>
      </c>
      <c r="AA3234" s="212">
        <v>0.12241428471927694</v>
      </c>
    </row>
    <row r="3235" spans="1:27" x14ac:dyDescent="0.35">
      <c r="A3235" s="210" t="s">
        <v>3911</v>
      </c>
      <c r="B3235" s="217">
        <v>132.88050787295884</v>
      </c>
      <c r="C3235" s="211">
        <v>5.8370970200702491E-2</v>
      </c>
      <c r="D3235" s="211">
        <v>0.13303025364900822</v>
      </c>
      <c r="E3235" s="211">
        <v>7.9253467699711436E-2</v>
      </c>
      <c r="F3235" s="211">
        <v>9.5109368519589052E-2</v>
      </c>
      <c r="G3235" s="211">
        <v>0.11890991755144259</v>
      </c>
      <c r="H3235" s="211">
        <v>0.11849028870012689</v>
      </c>
      <c r="I3235" s="211">
        <v>0.4761217302419688</v>
      </c>
      <c r="J3235" s="211">
        <v>0.46880622453879667</v>
      </c>
      <c r="K3235" s="211">
        <v>0.55352259645568891</v>
      </c>
      <c r="L3235" s="211">
        <v>0.27313585741219054</v>
      </c>
      <c r="M3235" s="211">
        <v>0.10905096811556883</v>
      </c>
      <c r="N3235" s="211">
        <v>0.47998638315871822</v>
      </c>
      <c r="O3235" s="211">
        <v>0.55486756193052145</v>
      </c>
      <c r="P3235" s="211">
        <v>6.2969027932900587E-2</v>
      </c>
      <c r="Q3235" s="211">
        <v>9.5557426698776107E-2</v>
      </c>
      <c r="R3235" s="211">
        <v>0.45321316338535866</v>
      </c>
      <c r="S3235" s="211">
        <v>0.31834280766105605</v>
      </c>
      <c r="T3235" s="211">
        <v>0.52563394282381359</v>
      </c>
      <c r="U3235" s="211">
        <v>0.42899453306318391</v>
      </c>
      <c r="V3235" s="211">
        <v>0.10362315756820474</v>
      </c>
      <c r="W3235" s="211">
        <v>0.62011913535816188</v>
      </c>
      <c r="X3235" s="211">
        <v>0.39936588920041571</v>
      </c>
      <c r="Y3235" s="211">
        <v>0.61908004762908309</v>
      </c>
      <c r="Z3235" s="211">
        <v>0.14995900110226743</v>
      </c>
      <c r="AA3235" s="212">
        <v>0.11915717496561423</v>
      </c>
    </row>
    <row r="3236" spans="1:27" x14ac:dyDescent="0.35">
      <c r="A3236" s="210" t="s">
        <v>3912</v>
      </c>
      <c r="B3236" s="217">
        <v>160.00943144089644</v>
      </c>
      <c r="C3236" s="211">
        <v>7.7919325566682934E-2</v>
      </c>
      <c r="D3236" s="211">
        <v>0.13143977660782238</v>
      </c>
      <c r="E3236" s="211">
        <v>7.4469849674289615E-2</v>
      </c>
      <c r="F3236" s="211">
        <v>0.10901535456488455</v>
      </c>
      <c r="G3236" s="211">
        <v>0.12526036141137248</v>
      </c>
      <c r="H3236" s="211">
        <v>0.12116922087515367</v>
      </c>
      <c r="I3236" s="211">
        <v>0.51336803134028319</v>
      </c>
      <c r="J3236" s="211">
        <v>0.47351725196258015</v>
      </c>
      <c r="K3236" s="211">
        <v>0.62060087778826334</v>
      </c>
      <c r="L3236" s="211">
        <v>0.27629202610363413</v>
      </c>
      <c r="M3236" s="211">
        <v>9.5273208325362818E-2</v>
      </c>
      <c r="N3236" s="211">
        <v>0.38869852199279487</v>
      </c>
      <c r="O3236" s="211">
        <v>0.75277204881331816</v>
      </c>
      <c r="P3236" s="211">
        <v>7.1973897490053354E-2</v>
      </c>
      <c r="Q3236" s="211">
        <v>4.123283157185851E-2</v>
      </c>
      <c r="R3236" s="211">
        <v>0.36784881093632404</v>
      </c>
      <c r="S3236" s="211">
        <v>0.33768143835027431</v>
      </c>
      <c r="T3236" s="211">
        <v>0.54874918428976716</v>
      </c>
      <c r="U3236" s="211">
        <v>0.38227665783219472</v>
      </c>
      <c r="V3236" s="211">
        <v>0.15848533413172061</v>
      </c>
      <c r="W3236" s="211">
        <v>0.49792494780071667</v>
      </c>
      <c r="X3236" s="211">
        <v>0.2531825297323419</v>
      </c>
      <c r="Y3236" s="211">
        <v>0.71080182165577066</v>
      </c>
      <c r="Z3236" s="211">
        <v>0.14984389469046117</v>
      </c>
      <c r="AA3236" s="212">
        <v>0.12176780807398875</v>
      </c>
    </row>
    <row r="3237" spans="1:27" x14ac:dyDescent="0.35">
      <c r="A3237" s="210" t="s">
        <v>3913</v>
      </c>
      <c r="B3237" s="217">
        <v>132.17676606359069</v>
      </c>
      <c r="C3237" s="211">
        <v>7.6738119476942285E-2</v>
      </c>
      <c r="D3237" s="211">
        <v>0.12033567579762632</v>
      </c>
      <c r="E3237" s="211">
        <v>8.2362376366963821E-2</v>
      </c>
      <c r="F3237" s="211">
        <v>7.7487814582746659E-2</v>
      </c>
      <c r="G3237" s="211">
        <v>0.11903979598993883</v>
      </c>
      <c r="H3237" s="211">
        <v>0.11194308810210093</v>
      </c>
      <c r="I3237" s="211">
        <v>0.52714811026578168</v>
      </c>
      <c r="J3237" s="211">
        <v>0.47983485857768532</v>
      </c>
      <c r="K3237" s="211">
        <v>0.57378557124583363</v>
      </c>
      <c r="L3237" s="211">
        <v>0.27119046598439844</v>
      </c>
      <c r="M3237" s="211">
        <v>9.3930138885080339E-2</v>
      </c>
      <c r="N3237" s="211">
        <v>0.41065555220835176</v>
      </c>
      <c r="O3237" s="211">
        <v>0.69799272719420624</v>
      </c>
      <c r="P3237" s="211">
        <v>6.8107073856115002E-2</v>
      </c>
      <c r="Q3237" s="211">
        <v>0.11806448539617023</v>
      </c>
      <c r="R3237" s="211">
        <v>0.41454463344900272</v>
      </c>
      <c r="S3237" s="211">
        <v>0.28017069512005471</v>
      </c>
      <c r="T3237" s="211">
        <v>0.5788929134333225</v>
      </c>
      <c r="U3237" s="211">
        <v>0.38245184640637825</v>
      </c>
      <c r="V3237" s="211">
        <v>9.630674788816275E-2</v>
      </c>
      <c r="W3237" s="211">
        <v>0.57728980801489183</v>
      </c>
      <c r="X3237" s="211">
        <v>0.34796054266360732</v>
      </c>
      <c r="Y3237" s="211">
        <v>0.63588216802743036</v>
      </c>
      <c r="Z3237" s="211">
        <v>0.14595307933635682</v>
      </c>
      <c r="AA3237" s="212">
        <v>0.11982291569642536</v>
      </c>
    </row>
    <row r="3238" spans="1:27" x14ac:dyDescent="0.35">
      <c r="A3238" s="210" t="s">
        <v>3914</v>
      </c>
      <c r="B3238" s="217">
        <v>130.4043242942883</v>
      </c>
      <c r="C3238" s="211">
        <v>5.5725501126991858E-2</v>
      </c>
      <c r="D3238" s="211">
        <v>0.13107789804817427</v>
      </c>
      <c r="E3238" s="211">
        <v>7.3138983069453156E-2</v>
      </c>
      <c r="F3238" s="211">
        <v>8.0440771024669455E-2</v>
      </c>
      <c r="G3238" s="211">
        <v>0.11907406314094381</v>
      </c>
      <c r="H3238" s="211">
        <v>0.12441037183486373</v>
      </c>
      <c r="I3238" s="211">
        <v>0.52388392063786282</v>
      </c>
      <c r="J3238" s="211">
        <v>0.43852540084646086</v>
      </c>
      <c r="K3238" s="211">
        <v>0.60818892292290094</v>
      </c>
      <c r="L3238" s="211">
        <v>0.28393330313575815</v>
      </c>
      <c r="M3238" s="211">
        <v>0.10235186452016409</v>
      </c>
      <c r="N3238" s="211">
        <v>0.36609198232489282</v>
      </c>
      <c r="O3238" s="211">
        <v>0.69147550224137388</v>
      </c>
      <c r="P3238" s="211">
        <v>6.447167592355163E-2</v>
      </c>
      <c r="Q3238" s="211">
        <v>0.11391779741039607</v>
      </c>
      <c r="R3238" s="211">
        <v>0.4255959177099703</v>
      </c>
      <c r="S3238" s="211">
        <v>0.40464779959699987</v>
      </c>
      <c r="T3238" s="211">
        <v>0.54355052163696937</v>
      </c>
      <c r="U3238" s="211">
        <v>0.40536241992472433</v>
      </c>
      <c r="V3238" s="211">
        <v>0.1084717364598487</v>
      </c>
      <c r="W3238" s="211">
        <v>0.57543295082524137</v>
      </c>
      <c r="X3238" s="211">
        <v>0.34745550008527132</v>
      </c>
      <c r="Y3238" s="211">
        <v>0.62686782142725328</v>
      </c>
      <c r="Z3238" s="211">
        <v>0.13730722965313805</v>
      </c>
      <c r="AA3238" s="212">
        <v>0.1217659593047337</v>
      </c>
    </row>
    <row r="3239" spans="1:27" x14ac:dyDescent="0.35">
      <c r="A3239" s="210" t="s">
        <v>3915</v>
      </c>
      <c r="B3239" s="217">
        <v>124.51465536421105</v>
      </c>
      <c r="C3239" s="211">
        <v>7.2082759820629672E-2</v>
      </c>
      <c r="D3239" s="211">
        <v>0.12194199880312828</v>
      </c>
      <c r="E3239" s="211">
        <v>7.1432146989721931E-2</v>
      </c>
      <c r="F3239" s="211">
        <v>0.10099398839269234</v>
      </c>
      <c r="G3239" s="211">
        <v>0.11780778502668281</v>
      </c>
      <c r="H3239" s="211">
        <v>0.12451500751723893</v>
      </c>
      <c r="I3239" s="211">
        <v>0.43149820360947511</v>
      </c>
      <c r="J3239" s="211">
        <v>0.48083918704796264</v>
      </c>
      <c r="K3239" s="211">
        <v>0.59739933083847241</v>
      </c>
      <c r="L3239" s="211">
        <v>0.27729424696666671</v>
      </c>
      <c r="M3239" s="211">
        <v>9.0125251703530057E-2</v>
      </c>
      <c r="N3239" s="211">
        <v>0.44138327536076061</v>
      </c>
      <c r="O3239" s="211">
        <v>0.71885259108151811</v>
      </c>
      <c r="P3239" s="211">
        <v>6.8339916127671457E-2</v>
      </c>
      <c r="Q3239" s="211">
        <v>4.8254767339013967E-2</v>
      </c>
      <c r="R3239" s="211">
        <v>0.37743413262153913</v>
      </c>
      <c r="S3239" s="211">
        <v>0.37629001667024753</v>
      </c>
      <c r="T3239" s="211">
        <v>0.48294061863145621</v>
      </c>
      <c r="U3239" s="211">
        <v>0.37899751978378204</v>
      </c>
      <c r="V3239" s="211">
        <v>0.12861275983532808</v>
      </c>
      <c r="W3239" s="211">
        <v>0.49967321731186493</v>
      </c>
      <c r="X3239" s="211">
        <v>0.2641599193290039</v>
      </c>
      <c r="Y3239" s="211">
        <v>0.55873026450119878</v>
      </c>
      <c r="Z3239" s="211">
        <v>0.14663537471288432</v>
      </c>
      <c r="AA3239" s="212">
        <v>0.12128497473739551</v>
      </c>
    </row>
    <row r="3240" spans="1:27" x14ac:dyDescent="0.35">
      <c r="A3240" s="210" t="s">
        <v>3916</v>
      </c>
      <c r="B3240" s="217">
        <v>156.36842310995402</v>
      </c>
      <c r="C3240" s="211">
        <v>6.6017516503186949E-2</v>
      </c>
      <c r="D3240" s="211">
        <v>0.12235884500373284</v>
      </c>
      <c r="E3240" s="211">
        <v>8.1994741441480057E-2</v>
      </c>
      <c r="F3240" s="211">
        <v>0.10146588721274405</v>
      </c>
      <c r="G3240" s="211">
        <v>0.12116328526485259</v>
      </c>
      <c r="H3240" s="211">
        <v>0.12332417454425426</v>
      </c>
      <c r="I3240" s="211">
        <v>0.45819293596791089</v>
      </c>
      <c r="J3240" s="211">
        <v>0.46509410577490023</v>
      </c>
      <c r="K3240" s="211">
        <v>0.64655440535785047</v>
      </c>
      <c r="L3240" s="211">
        <v>0.27756763705497889</v>
      </c>
      <c r="M3240" s="211">
        <v>0.10914347922641372</v>
      </c>
      <c r="N3240" s="211">
        <v>0.44505551424824497</v>
      </c>
      <c r="O3240" s="211">
        <v>0.70076796477084868</v>
      </c>
      <c r="P3240" s="211">
        <v>7.3608496454731942E-2</v>
      </c>
      <c r="Q3240" s="211">
        <v>0.157391991011683</v>
      </c>
      <c r="R3240" s="211">
        <v>0.39132642421122199</v>
      </c>
      <c r="S3240" s="211">
        <v>0.35636523166046175</v>
      </c>
      <c r="T3240" s="211">
        <v>0.51841375397685807</v>
      </c>
      <c r="U3240" s="211">
        <v>0.40321777745361048</v>
      </c>
      <c r="V3240" s="211">
        <v>0.10674953707671406</v>
      </c>
      <c r="W3240" s="211">
        <v>0.51812953656411243</v>
      </c>
      <c r="X3240" s="211">
        <v>0.414197529075367</v>
      </c>
      <c r="Y3240" s="211">
        <v>0.65892188247636885</v>
      </c>
      <c r="Z3240" s="211">
        <v>0.14701091687373632</v>
      </c>
      <c r="AA3240" s="212">
        <v>0.12238690864271859</v>
      </c>
    </row>
    <row r="3241" spans="1:27" x14ac:dyDescent="0.35">
      <c r="A3241" s="210" t="s">
        <v>3917</v>
      </c>
      <c r="B3241" s="217">
        <v>142.08387537246577</v>
      </c>
      <c r="C3241" s="211">
        <v>5.4434508593240567E-2</v>
      </c>
      <c r="D3241" s="211">
        <v>0.12277182043506904</v>
      </c>
      <c r="E3241" s="211">
        <v>7.3049858076013788E-2</v>
      </c>
      <c r="F3241" s="211">
        <v>9.1874667239784255E-2</v>
      </c>
      <c r="G3241" s="211">
        <v>0.11501776874593385</v>
      </c>
      <c r="H3241" s="211">
        <v>0.11880596331151187</v>
      </c>
      <c r="I3241" s="211">
        <v>0.52345028254246717</v>
      </c>
      <c r="J3241" s="211">
        <v>0.39305305866328571</v>
      </c>
      <c r="K3241" s="211">
        <v>0.62303839105933279</v>
      </c>
      <c r="L3241" s="211">
        <v>0.28013804760651384</v>
      </c>
      <c r="M3241" s="211">
        <v>9.8122411802881379E-2</v>
      </c>
      <c r="N3241" s="211">
        <v>0.44574212114917799</v>
      </c>
      <c r="O3241" s="211">
        <v>0.63839660328275938</v>
      </c>
      <c r="P3241" s="211">
        <v>6.1700312648586143E-2</v>
      </c>
      <c r="Q3241" s="211">
        <v>7.934553287413286E-2</v>
      </c>
      <c r="R3241" s="211">
        <v>0.45709223853269537</v>
      </c>
      <c r="S3241" s="211">
        <v>0.33778800968930267</v>
      </c>
      <c r="T3241" s="211">
        <v>0.58119900328698459</v>
      </c>
      <c r="U3241" s="211">
        <v>0.39496032433551848</v>
      </c>
      <c r="V3241" s="211">
        <v>0.17304244432078028</v>
      </c>
      <c r="W3241" s="211">
        <v>0.55163891902150897</v>
      </c>
      <c r="X3241" s="211">
        <v>0.25926076278699145</v>
      </c>
      <c r="Y3241" s="211">
        <v>0.55283037477242525</v>
      </c>
      <c r="Z3241" s="211">
        <v>0.14652768670632701</v>
      </c>
      <c r="AA3241" s="212">
        <v>0.1200588885164189</v>
      </c>
    </row>
    <row r="3242" spans="1:27" x14ac:dyDescent="0.35">
      <c r="A3242" s="210" t="s">
        <v>3918</v>
      </c>
      <c r="B3242" s="217">
        <v>118.07543349474167</v>
      </c>
      <c r="C3242" s="211">
        <v>5.7204690477626455E-2</v>
      </c>
      <c r="D3242" s="211">
        <v>0.12975714416360495</v>
      </c>
      <c r="E3242" s="211">
        <v>7.5506116746598712E-2</v>
      </c>
      <c r="F3242" s="211">
        <v>0.10022477985502687</v>
      </c>
      <c r="G3242" s="211">
        <v>0.11411217642198729</v>
      </c>
      <c r="H3242" s="211">
        <v>0.12292562855478396</v>
      </c>
      <c r="I3242" s="211">
        <v>0.51990706559655531</v>
      </c>
      <c r="J3242" s="211">
        <v>0.4284546195145818</v>
      </c>
      <c r="K3242" s="211">
        <v>0.61138774131916285</v>
      </c>
      <c r="L3242" s="211">
        <v>0.28279487354330302</v>
      </c>
      <c r="M3242" s="211">
        <v>9.3343112754640342E-2</v>
      </c>
      <c r="N3242" s="211">
        <v>0.39643735578215888</v>
      </c>
      <c r="O3242" s="211">
        <v>0.69812484902762262</v>
      </c>
      <c r="P3242" s="211">
        <v>6.764880770610901E-2</v>
      </c>
      <c r="Q3242" s="211">
        <v>9.5469140672217928E-2</v>
      </c>
      <c r="R3242" s="211">
        <v>0.43220922812887719</v>
      </c>
      <c r="S3242" s="211">
        <v>0.28199135827105681</v>
      </c>
      <c r="T3242" s="211">
        <v>0.61010279358194697</v>
      </c>
      <c r="U3242" s="211">
        <v>0.43801446547892908</v>
      </c>
      <c r="V3242" s="211">
        <v>6.2384588918749762E-2</v>
      </c>
      <c r="W3242" s="211">
        <v>0.60788066619004177</v>
      </c>
      <c r="X3242" s="211">
        <v>0.28929255982324692</v>
      </c>
      <c r="Y3242" s="211">
        <v>0.61480592609608453</v>
      </c>
      <c r="Z3242" s="211">
        <v>0.14818484262152901</v>
      </c>
      <c r="AA3242" s="212">
        <v>0.12076262981650752</v>
      </c>
    </row>
    <row r="3243" spans="1:27" x14ac:dyDescent="0.35">
      <c r="A3243" s="210" t="s">
        <v>3919</v>
      </c>
      <c r="B3243" s="217">
        <v>130.48334319765809</v>
      </c>
      <c r="C3243" s="211">
        <v>4.6923311036075166E-2</v>
      </c>
      <c r="D3243" s="211">
        <v>0.12030001352558463</v>
      </c>
      <c r="E3243" s="211">
        <v>8.259868254130727E-2</v>
      </c>
      <c r="F3243" s="211">
        <v>0.10343244830829748</v>
      </c>
      <c r="G3243" s="211">
        <v>0.11606456249626178</v>
      </c>
      <c r="H3243" s="211">
        <v>0.12015576001888592</v>
      </c>
      <c r="I3243" s="211">
        <v>0.44650140190701937</v>
      </c>
      <c r="J3243" s="211">
        <v>0.42770952837560544</v>
      </c>
      <c r="K3243" s="211">
        <v>0.63559144646418975</v>
      </c>
      <c r="L3243" s="211">
        <v>0.27354222460225081</v>
      </c>
      <c r="M3243" s="211">
        <v>9.266510742565813E-2</v>
      </c>
      <c r="N3243" s="211">
        <v>0.40371791676840851</v>
      </c>
      <c r="O3243" s="211">
        <v>0.75087294394062021</v>
      </c>
      <c r="P3243" s="211">
        <v>6.9554927377087974E-2</v>
      </c>
      <c r="Q3243" s="211">
        <v>0.11743318989884792</v>
      </c>
      <c r="R3243" s="211">
        <v>0.44948278624906968</v>
      </c>
      <c r="S3243" s="211">
        <v>0.42985657535333321</v>
      </c>
      <c r="T3243" s="211">
        <v>0.60712712907059774</v>
      </c>
      <c r="U3243" s="211">
        <v>0.38975216405187851</v>
      </c>
      <c r="V3243" s="211">
        <v>9.6092000596205665E-2</v>
      </c>
      <c r="W3243" s="211">
        <v>0.48891894999078839</v>
      </c>
      <c r="X3243" s="211">
        <v>0.24772355032209847</v>
      </c>
      <c r="Y3243" s="211">
        <v>0.66649109767416359</v>
      </c>
      <c r="Z3243" s="211">
        <v>0.14917871481207948</v>
      </c>
      <c r="AA3243" s="212">
        <v>0.12641626128261729</v>
      </c>
    </row>
    <row r="3244" spans="1:27" x14ac:dyDescent="0.35">
      <c r="A3244" s="210" t="s">
        <v>3920</v>
      </c>
      <c r="B3244" s="217">
        <v>124.05580253426861</v>
      </c>
      <c r="C3244" s="211">
        <v>5.5240385172061153E-2</v>
      </c>
      <c r="D3244" s="211">
        <v>0.12459440804595792</v>
      </c>
      <c r="E3244" s="211">
        <v>8.0510666173608469E-2</v>
      </c>
      <c r="F3244" s="211">
        <v>0.11708940081168674</v>
      </c>
      <c r="G3244" s="211">
        <v>0.12410994215889815</v>
      </c>
      <c r="H3244" s="211">
        <v>0.1233327806981153</v>
      </c>
      <c r="I3244" s="211">
        <v>0.49570912118701216</v>
      </c>
      <c r="J3244" s="211">
        <v>0.43491814449501315</v>
      </c>
      <c r="K3244" s="211">
        <v>0.56434275371166209</v>
      </c>
      <c r="L3244" s="211">
        <v>0.27492491765576654</v>
      </c>
      <c r="M3244" s="211">
        <v>0.10568808435480019</v>
      </c>
      <c r="N3244" s="211">
        <v>0.51186173962461357</v>
      </c>
      <c r="O3244" s="211">
        <v>0.70872748229628746</v>
      </c>
      <c r="P3244" s="211">
        <v>6.8184431603963563E-2</v>
      </c>
      <c r="Q3244" s="211">
        <v>7.9026484102665689E-2</v>
      </c>
      <c r="R3244" s="211">
        <v>0.44172159817406215</v>
      </c>
      <c r="S3244" s="211">
        <v>0.32140971114490707</v>
      </c>
      <c r="T3244" s="211">
        <v>0.53461562193624335</v>
      </c>
      <c r="U3244" s="211">
        <v>0.31956795939921095</v>
      </c>
      <c r="V3244" s="211">
        <v>7.0479108013925651E-2</v>
      </c>
      <c r="W3244" s="211">
        <v>0.6626330821843559</v>
      </c>
      <c r="X3244" s="211">
        <v>0.27647023820897071</v>
      </c>
      <c r="Y3244" s="211">
        <v>0.58500013668449824</v>
      </c>
      <c r="Z3244" s="211">
        <v>0.14678916915036347</v>
      </c>
      <c r="AA3244" s="212">
        <v>0.11553314072582681</v>
      </c>
    </row>
    <row r="3245" spans="1:27" x14ac:dyDescent="0.35">
      <c r="A3245" s="210" t="s">
        <v>3921</v>
      </c>
      <c r="B3245" s="217">
        <v>117.59510330414486</v>
      </c>
      <c r="C3245" s="211">
        <v>4.8614441559323276E-2</v>
      </c>
      <c r="D3245" s="211">
        <v>0.12019059506917058</v>
      </c>
      <c r="E3245" s="211">
        <v>7.455220002859822E-2</v>
      </c>
      <c r="F3245" s="211">
        <v>0.11982827009318089</v>
      </c>
      <c r="G3245" s="211">
        <v>0.12043923434673187</v>
      </c>
      <c r="H3245" s="211">
        <v>0.12287227134980061</v>
      </c>
      <c r="I3245" s="211">
        <v>0.50973397258661834</v>
      </c>
      <c r="J3245" s="211">
        <v>0.41496321362408622</v>
      </c>
      <c r="K3245" s="211">
        <v>0.60974384314712893</v>
      </c>
      <c r="L3245" s="211">
        <v>0.26869707313374774</v>
      </c>
      <c r="M3245" s="211">
        <v>9.5886989094160963E-2</v>
      </c>
      <c r="N3245" s="211">
        <v>0.45993505755865349</v>
      </c>
      <c r="O3245" s="211">
        <v>0.58054454477481487</v>
      </c>
      <c r="P3245" s="211">
        <v>6.5647350644433347E-2</v>
      </c>
      <c r="Q3245" s="211">
        <v>8.7466327414994327E-2</v>
      </c>
      <c r="R3245" s="211">
        <v>0.38737894005122891</v>
      </c>
      <c r="S3245" s="211">
        <v>0.32024311614899303</v>
      </c>
      <c r="T3245" s="211">
        <v>0.47876953516799076</v>
      </c>
      <c r="U3245" s="211">
        <v>0.37026095652438368</v>
      </c>
      <c r="V3245" s="211">
        <v>9.5177836227164969E-2</v>
      </c>
      <c r="W3245" s="211">
        <v>0.53484183881363012</v>
      </c>
      <c r="X3245" s="211">
        <v>0.3391169757392154</v>
      </c>
      <c r="Y3245" s="211">
        <v>0.70624502352602858</v>
      </c>
      <c r="Z3245" s="211">
        <v>0.1456197849664419</v>
      </c>
      <c r="AA3245" s="212">
        <v>0.12392492363351938</v>
      </c>
    </row>
    <row r="3246" spans="1:27" x14ac:dyDescent="0.35">
      <c r="A3246" s="210" t="s">
        <v>3922</v>
      </c>
      <c r="B3246" s="217">
        <v>137.20864747842739</v>
      </c>
      <c r="C3246" s="211">
        <v>6.2595348390195205E-2</v>
      </c>
      <c r="D3246" s="211">
        <v>0.12464345116287254</v>
      </c>
      <c r="E3246" s="211">
        <v>7.0934344082532685E-2</v>
      </c>
      <c r="F3246" s="211">
        <v>7.5653819773332603E-2</v>
      </c>
      <c r="G3246" s="211">
        <v>0.12464678312657011</v>
      </c>
      <c r="H3246" s="211">
        <v>0.11385715918023609</v>
      </c>
      <c r="I3246" s="211">
        <v>0.50509220389406084</v>
      </c>
      <c r="J3246" s="211">
        <v>0.47088672803555348</v>
      </c>
      <c r="K3246" s="211">
        <v>0.63105361737438737</v>
      </c>
      <c r="L3246" s="211">
        <v>0.27248676984397813</v>
      </c>
      <c r="M3246" s="211">
        <v>8.9648816188268809E-2</v>
      </c>
      <c r="N3246" s="211">
        <v>0.35736475487261782</v>
      </c>
      <c r="O3246" s="211">
        <v>0.70775543199850532</v>
      </c>
      <c r="P3246" s="211">
        <v>6.786463578195906E-2</v>
      </c>
      <c r="Q3246" s="211">
        <v>5.9751124801282501E-2</v>
      </c>
      <c r="R3246" s="211">
        <v>0.47436822688757407</v>
      </c>
      <c r="S3246" s="211">
        <v>0.31526857224895444</v>
      </c>
      <c r="T3246" s="211">
        <v>0.62990835006449597</v>
      </c>
      <c r="U3246" s="211">
        <v>0.46028775453741405</v>
      </c>
      <c r="V3246" s="211">
        <v>9.9434678651748126E-2</v>
      </c>
      <c r="W3246" s="211">
        <v>0.5171254353458995</v>
      </c>
      <c r="X3246" s="211">
        <v>0.38480187718221814</v>
      </c>
      <c r="Y3246" s="211">
        <v>0.69294982208666855</v>
      </c>
      <c r="Z3246" s="211">
        <v>0.13917284128111973</v>
      </c>
      <c r="AA3246" s="212">
        <v>0.12007324707032253</v>
      </c>
    </row>
    <row r="3247" spans="1:27" x14ac:dyDescent="0.35">
      <c r="A3247" s="210" t="s">
        <v>3923</v>
      </c>
      <c r="B3247" s="217">
        <v>138.97590341534871</v>
      </c>
      <c r="C3247" s="211">
        <v>5.0129653227414347E-2</v>
      </c>
      <c r="D3247" s="211">
        <v>0.11991866672765712</v>
      </c>
      <c r="E3247" s="211">
        <v>8.4942334279981421E-2</v>
      </c>
      <c r="F3247" s="211">
        <v>7.4972597385565276E-2</v>
      </c>
      <c r="G3247" s="211">
        <v>0.11595418598557314</v>
      </c>
      <c r="H3247" s="211">
        <v>0.10990017700691228</v>
      </c>
      <c r="I3247" s="211">
        <v>0.48136117568807674</v>
      </c>
      <c r="J3247" s="211">
        <v>0.39384320556886088</v>
      </c>
      <c r="K3247" s="211">
        <v>0.59552488056250918</v>
      </c>
      <c r="L3247" s="211">
        <v>0.27269696566838264</v>
      </c>
      <c r="M3247" s="211">
        <v>0.10613470397487158</v>
      </c>
      <c r="N3247" s="211">
        <v>0.49625395910496767</v>
      </c>
      <c r="O3247" s="211">
        <v>0.67798804972645255</v>
      </c>
      <c r="P3247" s="211">
        <v>7.1896132339392724E-2</v>
      </c>
      <c r="Q3247" s="211">
        <v>0.11791982710573666</v>
      </c>
      <c r="R3247" s="211">
        <v>0.48343982331830104</v>
      </c>
      <c r="S3247" s="211">
        <v>0.28797935323415363</v>
      </c>
      <c r="T3247" s="211">
        <v>0.54604442458159463</v>
      </c>
      <c r="U3247" s="211">
        <v>0.4734722360112722</v>
      </c>
      <c r="V3247" s="211">
        <v>6.6940491936512081E-2</v>
      </c>
      <c r="W3247" s="211">
        <v>0.56809702990850397</v>
      </c>
      <c r="X3247" s="211">
        <v>0.30357409784586931</v>
      </c>
      <c r="Y3247" s="211">
        <v>0.6568808338080927</v>
      </c>
      <c r="Z3247" s="211">
        <v>0.14565776955028364</v>
      </c>
      <c r="AA3247" s="212">
        <v>0.12053183241953865</v>
      </c>
    </row>
    <row r="3248" spans="1:27" x14ac:dyDescent="0.35">
      <c r="A3248" s="210" t="s">
        <v>3924</v>
      </c>
      <c r="B3248" s="217">
        <v>127.0605445388302</v>
      </c>
      <c r="C3248" s="211">
        <v>7.5438297083256209E-2</v>
      </c>
      <c r="D3248" s="211">
        <v>0.12711756442950981</v>
      </c>
      <c r="E3248" s="211">
        <v>8.5316615760975448E-2</v>
      </c>
      <c r="F3248" s="211">
        <v>9.8769275112605359E-2</v>
      </c>
      <c r="G3248" s="211">
        <v>0.12481396508200912</v>
      </c>
      <c r="H3248" s="211">
        <v>0.10518040508881539</v>
      </c>
      <c r="I3248" s="211">
        <v>0.47888094838156048</v>
      </c>
      <c r="J3248" s="211">
        <v>0.47725530100056401</v>
      </c>
      <c r="K3248" s="211">
        <v>0.63948458290282428</v>
      </c>
      <c r="L3248" s="211">
        <v>0.2782954209284873</v>
      </c>
      <c r="M3248" s="211">
        <v>9.577152252338518E-2</v>
      </c>
      <c r="N3248" s="211">
        <v>0.35405567111485536</v>
      </c>
      <c r="O3248" s="211">
        <v>0.73636154982697311</v>
      </c>
      <c r="P3248" s="211">
        <v>6.7961758061592464E-2</v>
      </c>
      <c r="Q3248" s="211">
        <v>7.0246804727374185E-2</v>
      </c>
      <c r="R3248" s="211">
        <v>0.46474163884483122</v>
      </c>
      <c r="S3248" s="211">
        <v>0.37083625638914131</v>
      </c>
      <c r="T3248" s="211">
        <v>0.54387648429041791</v>
      </c>
      <c r="U3248" s="211">
        <v>0.50357047907832941</v>
      </c>
      <c r="V3248" s="211">
        <v>7.0172157472950691E-2</v>
      </c>
      <c r="W3248" s="211">
        <v>0.56680412561768545</v>
      </c>
      <c r="X3248" s="211">
        <v>0.31528711681792509</v>
      </c>
      <c r="Y3248" s="211">
        <v>0.5876593842414527</v>
      </c>
      <c r="Z3248" s="211">
        <v>0.14324668064081034</v>
      </c>
      <c r="AA3248" s="212">
        <v>0.12085958065804564</v>
      </c>
    </row>
    <row r="3249" spans="1:27" x14ac:dyDescent="0.35">
      <c r="A3249" s="210" t="s">
        <v>3925</v>
      </c>
      <c r="B3249" s="217">
        <v>140.6233171710484</v>
      </c>
      <c r="C3249" s="211">
        <v>7.7264345461160733E-2</v>
      </c>
      <c r="D3249" s="211">
        <v>0.12099650261619396</v>
      </c>
      <c r="E3249" s="211">
        <v>8.2944559244348084E-2</v>
      </c>
      <c r="F3249" s="211">
        <v>7.3185541752879127E-2</v>
      </c>
      <c r="G3249" s="211">
        <v>0.12250940804750772</v>
      </c>
      <c r="H3249" s="211">
        <v>0.11362615523820105</v>
      </c>
      <c r="I3249" s="211">
        <v>0.45365054468678873</v>
      </c>
      <c r="J3249" s="211">
        <v>0.45664932004246689</v>
      </c>
      <c r="K3249" s="211">
        <v>0.61730699377497478</v>
      </c>
      <c r="L3249" s="211">
        <v>0.27264922506821099</v>
      </c>
      <c r="M3249" s="211">
        <v>9.200303782725619E-2</v>
      </c>
      <c r="N3249" s="211">
        <v>0.39882633262327849</v>
      </c>
      <c r="O3249" s="211">
        <v>0.67776063099190254</v>
      </c>
      <c r="P3249" s="211">
        <v>6.8706456444929093E-2</v>
      </c>
      <c r="Q3249" s="211">
        <v>0.13571271223290762</v>
      </c>
      <c r="R3249" s="211">
        <v>0.47557684531286987</v>
      </c>
      <c r="S3249" s="211">
        <v>0.28472283349378857</v>
      </c>
      <c r="T3249" s="211">
        <v>0.62353807793547611</v>
      </c>
      <c r="U3249" s="211">
        <v>0.5024306605975033</v>
      </c>
      <c r="V3249" s="211">
        <v>0.10032343012856915</v>
      </c>
      <c r="W3249" s="211">
        <v>0.50731028480595686</v>
      </c>
      <c r="X3249" s="211">
        <v>0.38793839122150403</v>
      </c>
      <c r="Y3249" s="211">
        <v>0.64312212123985024</v>
      </c>
      <c r="Z3249" s="211">
        <v>0.14956524666661949</v>
      </c>
      <c r="AA3249" s="212">
        <v>0.1258904453054121</v>
      </c>
    </row>
    <row r="3250" spans="1:27" x14ac:dyDescent="0.35">
      <c r="A3250" s="210" t="s">
        <v>3926</v>
      </c>
      <c r="B3250" s="217">
        <v>123.56122674954904</v>
      </c>
      <c r="C3250" s="211">
        <v>5.2142499456707292E-2</v>
      </c>
      <c r="D3250" s="211">
        <v>0.12009739502341171</v>
      </c>
      <c r="E3250" s="211">
        <v>8.3115144096228305E-2</v>
      </c>
      <c r="F3250" s="211">
        <v>0.10925753651343736</v>
      </c>
      <c r="G3250" s="211">
        <v>0.12173913366922332</v>
      </c>
      <c r="H3250" s="211">
        <v>0.10611918067943671</v>
      </c>
      <c r="I3250" s="211">
        <v>0.51743875530188743</v>
      </c>
      <c r="J3250" s="211">
        <v>0.48672461954609347</v>
      </c>
      <c r="K3250" s="211">
        <v>0.6275987477006818</v>
      </c>
      <c r="L3250" s="211">
        <v>0.27611622809861153</v>
      </c>
      <c r="M3250" s="211">
        <v>0.10159172341323471</v>
      </c>
      <c r="N3250" s="211">
        <v>0.36619563057087695</v>
      </c>
      <c r="O3250" s="211">
        <v>0.7843972848157269</v>
      </c>
      <c r="P3250" s="211">
        <v>6.4508397786293706E-2</v>
      </c>
      <c r="Q3250" s="211">
        <v>0.11166723166747869</v>
      </c>
      <c r="R3250" s="211">
        <v>0.462157078104869</v>
      </c>
      <c r="S3250" s="211">
        <v>0.30668468431241735</v>
      </c>
      <c r="T3250" s="211">
        <v>0.50548227118238442</v>
      </c>
      <c r="U3250" s="211">
        <v>0.47675175583760432</v>
      </c>
      <c r="V3250" s="211">
        <v>7.1867910422245912E-2</v>
      </c>
      <c r="W3250" s="211">
        <v>0.53754404207497686</v>
      </c>
      <c r="X3250" s="211">
        <v>0.30003798340438087</v>
      </c>
      <c r="Y3250" s="211">
        <v>0.62752535972797885</v>
      </c>
      <c r="Z3250" s="211">
        <v>0.14817041654566102</v>
      </c>
      <c r="AA3250" s="212">
        <v>0.12240721697760597</v>
      </c>
    </row>
    <row r="3251" spans="1:27" x14ac:dyDescent="0.35">
      <c r="A3251" s="210" t="s">
        <v>3927</v>
      </c>
      <c r="B3251" s="217">
        <v>142.8613307933548</v>
      </c>
      <c r="C3251" s="211">
        <v>7.876718101628391E-2</v>
      </c>
      <c r="D3251" s="211">
        <v>0.11874263271697688</v>
      </c>
      <c r="E3251" s="211">
        <v>7.9032052750769383E-2</v>
      </c>
      <c r="F3251" s="211">
        <v>9.8383720024116453E-2</v>
      </c>
      <c r="G3251" s="211">
        <v>0.12507915807082537</v>
      </c>
      <c r="H3251" s="211">
        <v>0.1233723638367132</v>
      </c>
      <c r="I3251" s="211">
        <v>0.48731406536589006</v>
      </c>
      <c r="J3251" s="211">
        <v>0.40027585410967553</v>
      </c>
      <c r="K3251" s="211">
        <v>0.61419757150208865</v>
      </c>
      <c r="L3251" s="211">
        <v>0.27508741014757537</v>
      </c>
      <c r="M3251" s="211">
        <v>9.320483339333438E-2</v>
      </c>
      <c r="N3251" s="211">
        <v>0.41396154007822583</v>
      </c>
      <c r="O3251" s="211">
        <v>0.79222412540822507</v>
      </c>
      <c r="P3251" s="211">
        <v>6.5760739629370346E-2</v>
      </c>
      <c r="Q3251" s="211">
        <v>5.4271307062675231E-2</v>
      </c>
      <c r="R3251" s="211">
        <v>0.38706771057957334</v>
      </c>
      <c r="S3251" s="211">
        <v>0.38602596355696972</v>
      </c>
      <c r="T3251" s="211">
        <v>0.49279877099908775</v>
      </c>
      <c r="U3251" s="211">
        <v>0.51786316588676806</v>
      </c>
      <c r="V3251" s="211">
        <v>0.11810365538874149</v>
      </c>
      <c r="W3251" s="211">
        <v>0.50366466328520698</v>
      </c>
      <c r="X3251" s="211">
        <v>0.31270928813692961</v>
      </c>
      <c r="Y3251" s="211">
        <v>0.59046372160046456</v>
      </c>
      <c r="Z3251" s="211">
        <v>0.14194515725181325</v>
      </c>
      <c r="AA3251" s="212">
        <v>0.11984256441394209</v>
      </c>
    </row>
    <row r="3252" spans="1:27" x14ac:dyDescent="0.35">
      <c r="A3252" s="210" t="s">
        <v>3928</v>
      </c>
      <c r="B3252" s="217">
        <v>130.4076965024332</v>
      </c>
      <c r="C3252" s="211">
        <v>5.5515373286494495E-2</v>
      </c>
      <c r="D3252" s="211">
        <v>0.12940331744405129</v>
      </c>
      <c r="E3252" s="211">
        <v>7.4026665469572067E-2</v>
      </c>
      <c r="F3252" s="211">
        <v>8.5648085756987125E-2</v>
      </c>
      <c r="G3252" s="211">
        <v>0.12303703791921523</v>
      </c>
      <c r="H3252" s="211">
        <v>0.12672778924400246</v>
      </c>
      <c r="I3252" s="211">
        <v>0.52982396978635671</v>
      </c>
      <c r="J3252" s="211">
        <v>0.43041850635339318</v>
      </c>
      <c r="K3252" s="211">
        <v>0.62545624422435697</v>
      </c>
      <c r="L3252" s="211">
        <v>0.27756819104391822</v>
      </c>
      <c r="M3252" s="211">
        <v>0.10100648438321105</v>
      </c>
      <c r="N3252" s="211">
        <v>0.45042960355155348</v>
      </c>
      <c r="O3252" s="211">
        <v>0.7491259673427284</v>
      </c>
      <c r="P3252" s="211">
        <v>6.605937033010037E-2</v>
      </c>
      <c r="Q3252" s="211">
        <v>5.9254970439514498E-2</v>
      </c>
      <c r="R3252" s="211">
        <v>0.47601049803597378</v>
      </c>
      <c r="S3252" s="211">
        <v>0.35384709872082581</v>
      </c>
      <c r="T3252" s="211">
        <v>0.51359428079423275</v>
      </c>
      <c r="U3252" s="211">
        <v>0.35854912960144764</v>
      </c>
      <c r="V3252" s="211">
        <v>0.1010359601183915</v>
      </c>
      <c r="W3252" s="211">
        <v>0.5182738383174228</v>
      </c>
      <c r="X3252" s="211">
        <v>0.38852135468792276</v>
      </c>
      <c r="Y3252" s="211">
        <v>0.64795937403845616</v>
      </c>
      <c r="Z3252" s="211">
        <v>0.14627914834461092</v>
      </c>
      <c r="AA3252" s="212">
        <v>0.11944647821617591</v>
      </c>
    </row>
    <row r="3253" spans="1:27" x14ac:dyDescent="0.35">
      <c r="A3253" s="210" t="s">
        <v>3929</v>
      </c>
      <c r="B3253" s="217">
        <v>136.58830191605958</v>
      </c>
      <c r="C3253" s="211">
        <v>7.9364182699842953E-2</v>
      </c>
      <c r="D3253" s="211">
        <v>0.12548496602280237</v>
      </c>
      <c r="E3253" s="211">
        <v>7.3307036601314185E-2</v>
      </c>
      <c r="F3253" s="211">
        <v>9.9787249258266139E-2</v>
      </c>
      <c r="G3253" s="211">
        <v>0.1136834729504524</v>
      </c>
      <c r="H3253" s="211">
        <v>0.11842576966264809</v>
      </c>
      <c r="I3253" s="211">
        <v>0.52591203758756944</v>
      </c>
      <c r="J3253" s="211">
        <v>0.44339146497407206</v>
      </c>
      <c r="K3253" s="211">
        <v>0.52426044522461968</v>
      </c>
      <c r="L3253" s="211">
        <v>0.27415768204421215</v>
      </c>
      <c r="M3253" s="211">
        <v>0.10240766332900035</v>
      </c>
      <c r="N3253" s="211">
        <v>0.3879541473758889</v>
      </c>
      <c r="O3253" s="211">
        <v>0.76182924750375669</v>
      </c>
      <c r="P3253" s="211">
        <v>6.783402810081729E-2</v>
      </c>
      <c r="Q3253" s="211">
        <v>0.10332780733872339</v>
      </c>
      <c r="R3253" s="211">
        <v>0.47293270247134755</v>
      </c>
      <c r="S3253" s="211">
        <v>0.32080460221659363</v>
      </c>
      <c r="T3253" s="211">
        <v>0.57056370779905285</v>
      </c>
      <c r="U3253" s="211">
        <v>0.51297503993530469</v>
      </c>
      <c r="V3253" s="211">
        <v>8.7229644377333632E-2</v>
      </c>
      <c r="W3253" s="211">
        <v>0.62965461911454645</v>
      </c>
      <c r="X3253" s="211">
        <v>0.28380182654578584</v>
      </c>
      <c r="Y3253" s="211">
        <v>0.70734883796187076</v>
      </c>
      <c r="Z3253" s="211">
        <v>0.14513282125237889</v>
      </c>
      <c r="AA3253" s="212">
        <v>0.12276474511607266</v>
      </c>
    </row>
    <row r="3254" spans="1:27" x14ac:dyDescent="0.35">
      <c r="A3254" s="210" t="s">
        <v>3930</v>
      </c>
      <c r="B3254" s="217">
        <v>144.67172132809063</v>
      </c>
      <c r="C3254" s="211">
        <v>4.5790500065497425E-2</v>
      </c>
      <c r="D3254" s="211">
        <v>0.12824881145259792</v>
      </c>
      <c r="E3254" s="211">
        <v>7.4353873177749288E-2</v>
      </c>
      <c r="F3254" s="211">
        <v>9.5530371157193983E-2</v>
      </c>
      <c r="G3254" s="211">
        <v>0.11943226303068367</v>
      </c>
      <c r="H3254" s="211">
        <v>0.11465387278285268</v>
      </c>
      <c r="I3254" s="211">
        <v>0.48255073495384804</v>
      </c>
      <c r="J3254" s="211">
        <v>0.42610250323397597</v>
      </c>
      <c r="K3254" s="211">
        <v>0.62412649753652349</v>
      </c>
      <c r="L3254" s="211">
        <v>0.27896981508242052</v>
      </c>
      <c r="M3254" s="211">
        <v>8.9438392810234968E-2</v>
      </c>
      <c r="N3254" s="211">
        <v>0.49307935884377535</v>
      </c>
      <c r="O3254" s="211">
        <v>0.68638353402709473</v>
      </c>
      <c r="P3254" s="211">
        <v>6.8972341562832884E-2</v>
      </c>
      <c r="Q3254" s="211">
        <v>9.965696143056961E-2</v>
      </c>
      <c r="R3254" s="211">
        <v>0.43126409285907896</v>
      </c>
      <c r="S3254" s="211">
        <v>0.39939277726796452</v>
      </c>
      <c r="T3254" s="211">
        <v>0.55892975531935474</v>
      </c>
      <c r="U3254" s="211">
        <v>0.39697576977182214</v>
      </c>
      <c r="V3254" s="211">
        <v>0.11358687477733403</v>
      </c>
      <c r="W3254" s="211">
        <v>0.51336967525811827</v>
      </c>
      <c r="X3254" s="211">
        <v>0.31214333474419176</v>
      </c>
      <c r="Y3254" s="211">
        <v>0.64241130500133969</v>
      </c>
      <c r="Z3254" s="211">
        <v>0.1469650944096236</v>
      </c>
      <c r="AA3254" s="212">
        <v>0.1167706049124628</v>
      </c>
    </row>
    <row r="3255" spans="1:27" x14ac:dyDescent="0.35">
      <c r="A3255" s="210" t="s">
        <v>3931</v>
      </c>
      <c r="B3255" s="217">
        <v>198.16871910881565</v>
      </c>
      <c r="C3255" s="211">
        <v>4.8272462503090051E-2</v>
      </c>
      <c r="D3255" s="211">
        <v>0.13117904545690126</v>
      </c>
      <c r="E3255" s="211">
        <v>8.3141654689521005E-2</v>
      </c>
      <c r="F3255" s="211">
        <v>9.3424585036783123E-2</v>
      </c>
      <c r="G3255" s="211">
        <v>0.12250454073468729</v>
      </c>
      <c r="H3255" s="211">
        <v>0.11032575678661355</v>
      </c>
      <c r="I3255" s="211">
        <v>0.48460063338700937</v>
      </c>
      <c r="J3255" s="211">
        <v>0.4402138658613845</v>
      </c>
      <c r="K3255" s="211">
        <v>0.59122093356165073</v>
      </c>
      <c r="L3255" s="211">
        <v>0.26798007528911932</v>
      </c>
      <c r="M3255" s="211">
        <v>0.10585499129036945</v>
      </c>
      <c r="N3255" s="211">
        <v>0.44477755050048184</v>
      </c>
      <c r="O3255" s="211">
        <v>0.70441883546523798</v>
      </c>
      <c r="P3255" s="211">
        <v>6.7255764006459801E-2</v>
      </c>
      <c r="Q3255" s="211">
        <v>8.9488838291031395E-2</v>
      </c>
      <c r="R3255" s="211">
        <v>0.43382853375303232</v>
      </c>
      <c r="S3255" s="211">
        <v>0.36092392699553821</v>
      </c>
      <c r="T3255" s="211">
        <v>0.5813451974583449</v>
      </c>
      <c r="U3255" s="211">
        <v>0.52731200094308117</v>
      </c>
      <c r="V3255" s="211">
        <v>0.15604251433722721</v>
      </c>
      <c r="W3255" s="211">
        <v>0.53271465236639592</v>
      </c>
      <c r="X3255" s="211">
        <v>0.25705698169667962</v>
      </c>
      <c r="Y3255" s="211">
        <v>0.63946913562328178</v>
      </c>
      <c r="Z3255" s="211">
        <v>0.14826283784172484</v>
      </c>
      <c r="AA3255" s="212">
        <v>0.11288481843892752</v>
      </c>
    </row>
    <row r="3256" spans="1:27" x14ac:dyDescent="0.35">
      <c r="A3256" s="210" t="s">
        <v>3932</v>
      </c>
      <c r="B3256" s="217">
        <v>141.09812859769247</v>
      </c>
      <c r="C3256" s="211">
        <v>5.9495209675686542E-2</v>
      </c>
      <c r="D3256" s="211">
        <v>0.12818265747206853</v>
      </c>
      <c r="E3256" s="211">
        <v>7.4479719533818017E-2</v>
      </c>
      <c r="F3256" s="211">
        <v>0.10818138514809535</v>
      </c>
      <c r="G3256" s="211">
        <v>0.11765085932664784</v>
      </c>
      <c r="H3256" s="211">
        <v>0.10497270549566942</v>
      </c>
      <c r="I3256" s="211">
        <v>0.41732138358807985</v>
      </c>
      <c r="J3256" s="211">
        <v>0.4375777062709868</v>
      </c>
      <c r="K3256" s="211">
        <v>0.61559207056071741</v>
      </c>
      <c r="L3256" s="211">
        <v>0.27383613608522256</v>
      </c>
      <c r="M3256" s="211">
        <v>9.1006095963643063E-2</v>
      </c>
      <c r="N3256" s="211">
        <v>0.54194478786452072</v>
      </c>
      <c r="O3256" s="211">
        <v>0.74420481674446615</v>
      </c>
      <c r="P3256" s="211">
        <v>7.1181811956092064E-2</v>
      </c>
      <c r="Q3256" s="211">
        <v>0.12879257538349345</v>
      </c>
      <c r="R3256" s="211">
        <v>0.39955615776090619</v>
      </c>
      <c r="S3256" s="211">
        <v>0.3953146244392392</v>
      </c>
      <c r="T3256" s="211">
        <v>0.57488240825903492</v>
      </c>
      <c r="U3256" s="211">
        <v>0.41946954552472737</v>
      </c>
      <c r="V3256" s="211">
        <v>6.0625429101516304E-2</v>
      </c>
      <c r="W3256" s="211">
        <v>0.55018467606004973</v>
      </c>
      <c r="X3256" s="211">
        <v>0.27958759491591206</v>
      </c>
      <c r="Y3256" s="211">
        <v>0.67602868655646076</v>
      </c>
      <c r="Z3256" s="211">
        <v>0.14725768550901469</v>
      </c>
      <c r="AA3256" s="212">
        <v>0.113407579783714</v>
      </c>
    </row>
    <row r="3257" spans="1:27" x14ac:dyDescent="0.35">
      <c r="A3257" s="210" t="s">
        <v>3933</v>
      </c>
      <c r="B3257" s="217">
        <v>181.82349958487436</v>
      </c>
      <c r="C3257" s="211">
        <v>5.6790577438700238E-2</v>
      </c>
      <c r="D3257" s="211">
        <v>0.12883095404256606</v>
      </c>
      <c r="E3257" s="211">
        <v>7.9652080825519334E-2</v>
      </c>
      <c r="F3257" s="211">
        <v>7.2408544727482399E-2</v>
      </c>
      <c r="G3257" s="211">
        <v>0.12127758836355931</v>
      </c>
      <c r="H3257" s="211">
        <v>0.11837793540478471</v>
      </c>
      <c r="I3257" s="211">
        <v>0.45877634647179261</v>
      </c>
      <c r="J3257" s="211">
        <v>0.42645467691990863</v>
      </c>
      <c r="K3257" s="211">
        <v>0.56602124211010718</v>
      </c>
      <c r="L3257" s="211">
        <v>0.27879847704993943</v>
      </c>
      <c r="M3257" s="211">
        <v>0.11027364265942365</v>
      </c>
      <c r="N3257" s="211">
        <v>0.44888392207074912</v>
      </c>
      <c r="O3257" s="211">
        <v>0.5657728640499049</v>
      </c>
      <c r="P3257" s="211">
        <v>7.4767542089245936E-2</v>
      </c>
      <c r="Q3257" s="211">
        <v>0.11645115546154922</v>
      </c>
      <c r="R3257" s="211">
        <v>0.45061164452161734</v>
      </c>
      <c r="S3257" s="211">
        <v>0.32750791843168081</v>
      </c>
      <c r="T3257" s="211">
        <v>0.51364426696851917</v>
      </c>
      <c r="U3257" s="211">
        <v>0.4557940565544914</v>
      </c>
      <c r="V3257" s="211">
        <v>0.18814088942961091</v>
      </c>
      <c r="W3257" s="211">
        <v>0.61229755116110463</v>
      </c>
      <c r="X3257" s="211">
        <v>0.28013610749653833</v>
      </c>
      <c r="Y3257" s="211">
        <v>0.56274710201064582</v>
      </c>
      <c r="Z3257" s="211">
        <v>0.1460961502604905</v>
      </c>
      <c r="AA3257" s="212">
        <v>0.12113743097551677</v>
      </c>
    </row>
    <row r="3258" spans="1:27" x14ac:dyDescent="0.35">
      <c r="A3258" s="210" t="s">
        <v>3934</v>
      </c>
      <c r="B3258" s="217">
        <v>127.19581563824644</v>
      </c>
      <c r="C3258" s="211">
        <v>6.0577645088320232E-2</v>
      </c>
      <c r="D3258" s="211">
        <v>0.12460566693882573</v>
      </c>
      <c r="E3258" s="211">
        <v>6.5833064487651305E-2</v>
      </c>
      <c r="F3258" s="211">
        <v>9.5653491534475069E-2</v>
      </c>
      <c r="G3258" s="211">
        <v>0.11844495095140473</v>
      </c>
      <c r="H3258" s="211">
        <v>0.11056968534118766</v>
      </c>
      <c r="I3258" s="211">
        <v>0.50794825798845689</v>
      </c>
      <c r="J3258" s="211">
        <v>0.4869536471849778</v>
      </c>
      <c r="K3258" s="211">
        <v>0.59269773159991823</v>
      </c>
      <c r="L3258" s="211">
        <v>0.27806351526322287</v>
      </c>
      <c r="M3258" s="211">
        <v>9.9222902919984271E-2</v>
      </c>
      <c r="N3258" s="211">
        <v>0.54496489249979718</v>
      </c>
      <c r="O3258" s="211">
        <v>0.6793668839318161</v>
      </c>
      <c r="P3258" s="211">
        <v>6.5757042234616966E-2</v>
      </c>
      <c r="Q3258" s="211">
        <v>6.3511759536918969E-2</v>
      </c>
      <c r="R3258" s="211">
        <v>0.44863406400868</v>
      </c>
      <c r="S3258" s="211">
        <v>0.39981579386026656</v>
      </c>
      <c r="T3258" s="211">
        <v>0.60702874340735669</v>
      </c>
      <c r="U3258" s="211">
        <v>0.43456030812757368</v>
      </c>
      <c r="V3258" s="211">
        <v>7.7734246895215978E-2</v>
      </c>
      <c r="W3258" s="211">
        <v>0.60592160448609855</v>
      </c>
      <c r="X3258" s="211">
        <v>0.33749423492635205</v>
      </c>
      <c r="Y3258" s="211">
        <v>0.51804370599029825</v>
      </c>
      <c r="Z3258" s="211">
        <v>0.1408903675396852</v>
      </c>
      <c r="AA3258" s="212">
        <v>0.11328036618475322</v>
      </c>
    </row>
    <row r="3259" spans="1:27" x14ac:dyDescent="0.35">
      <c r="A3259" s="210" t="s">
        <v>3935</v>
      </c>
      <c r="B3259" s="217">
        <v>126.2177939256183</v>
      </c>
      <c r="C3259" s="211">
        <v>5.8569420463128803E-2</v>
      </c>
      <c r="D3259" s="211">
        <v>0.12553781543528217</v>
      </c>
      <c r="E3259" s="211">
        <v>6.5809906536660162E-2</v>
      </c>
      <c r="F3259" s="211">
        <v>0.1057604656996793</v>
      </c>
      <c r="G3259" s="211">
        <v>0.12305101864367916</v>
      </c>
      <c r="H3259" s="211">
        <v>0.10709360165074945</v>
      </c>
      <c r="I3259" s="211">
        <v>0.50961447647190938</v>
      </c>
      <c r="J3259" s="211">
        <v>0.3846529999258651</v>
      </c>
      <c r="K3259" s="211">
        <v>0.63052055575161026</v>
      </c>
      <c r="L3259" s="211">
        <v>0.26769661059838729</v>
      </c>
      <c r="M3259" s="211">
        <v>9.0265894481262945E-2</v>
      </c>
      <c r="N3259" s="211">
        <v>0.41114531221182282</v>
      </c>
      <c r="O3259" s="211">
        <v>0.69789796647679192</v>
      </c>
      <c r="P3259" s="211">
        <v>6.9914796164215587E-2</v>
      </c>
      <c r="Q3259" s="211">
        <v>0.10819921980365857</v>
      </c>
      <c r="R3259" s="211">
        <v>0.37775013273026731</v>
      </c>
      <c r="S3259" s="211">
        <v>0.30579694382651701</v>
      </c>
      <c r="T3259" s="211">
        <v>0.5093932377818895</v>
      </c>
      <c r="U3259" s="211">
        <v>0.36265926059056847</v>
      </c>
      <c r="V3259" s="211">
        <v>9.9368426637515161E-2</v>
      </c>
      <c r="W3259" s="211">
        <v>0.63205527096092673</v>
      </c>
      <c r="X3259" s="211">
        <v>0.37887342843878336</v>
      </c>
      <c r="Y3259" s="211">
        <v>0.62662170611190748</v>
      </c>
      <c r="Z3259" s="211">
        <v>0.14621372489029039</v>
      </c>
      <c r="AA3259" s="212">
        <v>0.1184645574010615</v>
      </c>
    </row>
    <row r="3260" spans="1:27" x14ac:dyDescent="0.35">
      <c r="A3260" s="210" t="s">
        <v>3936</v>
      </c>
      <c r="B3260" s="217">
        <v>142.10242884326416</v>
      </c>
      <c r="C3260" s="211">
        <v>5.060051320899199E-2</v>
      </c>
      <c r="D3260" s="211">
        <v>0.12557287521527347</v>
      </c>
      <c r="E3260" s="211">
        <v>6.8604883626564112E-2</v>
      </c>
      <c r="F3260" s="211">
        <v>9.7177630225957115E-2</v>
      </c>
      <c r="G3260" s="211">
        <v>0.11527798294845487</v>
      </c>
      <c r="H3260" s="211">
        <v>0.12508151300131939</v>
      </c>
      <c r="I3260" s="211">
        <v>0.43196330251823362</v>
      </c>
      <c r="J3260" s="211">
        <v>0.4294814960660488</v>
      </c>
      <c r="K3260" s="211">
        <v>0.56521208469888562</v>
      </c>
      <c r="L3260" s="211">
        <v>0.26824687801484315</v>
      </c>
      <c r="M3260" s="211">
        <v>0.10723493942548387</v>
      </c>
      <c r="N3260" s="211">
        <v>0.54939950766575196</v>
      </c>
      <c r="O3260" s="211">
        <v>0.63794410214176267</v>
      </c>
      <c r="P3260" s="211">
        <v>6.9460506516584641E-2</v>
      </c>
      <c r="Q3260" s="211">
        <v>0.12118647646933389</v>
      </c>
      <c r="R3260" s="211">
        <v>0.38460946866506901</v>
      </c>
      <c r="S3260" s="211">
        <v>0.34134113824128798</v>
      </c>
      <c r="T3260" s="211">
        <v>0.53780561058354492</v>
      </c>
      <c r="U3260" s="211">
        <v>0.40437906973396265</v>
      </c>
      <c r="V3260" s="211">
        <v>0.10683396673590276</v>
      </c>
      <c r="W3260" s="211">
        <v>0.48632972981018174</v>
      </c>
      <c r="X3260" s="211">
        <v>0.28934689083794501</v>
      </c>
      <c r="Y3260" s="211">
        <v>0.68451987481177967</v>
      </c>
      <c r="Z3260" s="211">
        <v>0.14829764383314614</v>
      </c>
      <c r="AA3260" s="212">
        <v>0.11946586998598367</v>
      </c>
    </row>
    <row r="3261" spans="1:27" x14ac:dyDescent="0.35">
      <c r="A3261" s="210" t="s">
        <v>3937</v>
      </c>
      <c r="B3261" s="217">
        <v>146.04970895416335</v>
      </c>
      <c r="C3261" s="211">
        <v>5.1584662214936114E-2</v>
      </c>
      <c r="D3261" s="211">
        <v>0.12278253234687433</v>
      </c>
      <c r="E3261" s="211">
        <v>7.8017261015366615E-2</v>
      </c>
      <c r="F3261" s="211">
        <v>0.10749537420799646</v>
      </c>
      <c r="G3261" s="211">
        <v>0.12289538157829416</v>
      </c>
      <c r="H3261" s="211">
        <v>0.12510629462769632</v>
      </c>
      <c r="I3261" s="211">
        <v>0.5352857370485814</v>
      </c>
      <c r="J3261" s="211">
        <v>0.40491504614067314</v>
      </c>
      <c r="K3261" s="211">
        <v>0.5914763397255558</v>
      </c>
      <c r="L3261" s="211">
        <v>0.28143909306339904</v>
      </c>
      <c r="M3261" s="211">
        <v>8.1687406855092751E-2</v>
      </c>
      <c r="N3261" s="211">
        <v>0.40831897911722903</v>
      </c>
      <c r="O3261" s="211">
        <v>0.61595972441913782</v>
      </c>
      <c r="P3261" s="211">
        <v>7.2305881236876923E-2</v>
      </c>
      <c r="Q3261" s="211">
        <v>6.2758720369438276E-2</v>
      </c>
      <c r="R3261" s="211">
        <v>0.37556133376408579</v>
      </c>
      <c r="S3261" s="211">
        <v>0.36493214483508735</v>
      </c>
      <c r="T3261" s="211">
        <v>0.62564709421231246</v>
      </c>
      <c r="U3261" s="211">
        <v>0.41137001294279052</v>
      </c>
      <c r="V3261" s="211">
        <v>0.13553541812639713</v>
      </c>
      <c r="W3261" s="211">
        <v>0.57233531377747326</v>
      </c>
      <c r="X3261" s="211">
        <v>0.34973041759898749</v>
      </c>
      <c r="Y3261" s="211">
        <v>0.63474846141144581</v>
      </c>
      <c r="Z3261" s="211">
        <v>0.14665446325874101</v>
      </c>
      <c r="AA3261" s="212">
        <v>0.1182042353856831</v>
      </c>
    </row>
    <row r="3262" spans="1:27" x14ac:dyDescent="0.35">
      <c r="A3262" s="210" t="s">
        <v>3938</v>
      </c>
      <c r="B3262" s="217">
        <v>120.10603883408514</v>
      </c>
      <c r="C3262" s="211">
        <v>5.1654145988302001E-2</v>
      </c>
      <c r="D3262" s="211">
        <v>0.12792677352484805</v>
      </c>
      <c r="E3262" s="211">
        <v>8.3037875663330069E-2</v>
      </c>
      <c r="F3262" s="211">
        <v>9.2691634160652195E-2</v>
      </c>
      <c r="G3262" s="211">
        <v>0.11769038074021017</v>
      </c>
      <c r="H3262" s="211">
        <v>0.12729545294233521</v>
      </c>
      <c r="I3262" s="211">
        <v>0.49937013339420055</v>
      </c>
      <c r="J3262" s="211">
        <v>0.41189246499819565</v>
      </c>
      <c r="K3262" s="211">
        <v>0.61848552609618046</v>
      </c>
      <c r="L3262" s="211">
        <v>0.27839035057646394</v>
      </c>
      <c r="M3262" s="211">
        <v>9.3957268997569968E-2</v>
      </c>
      <c r="N3262" s="211">
        <v>0.40124744750601166</v>
      </c>
      <c r="O3262" s="211">
        <v>0.73573183937384545</v>
      </c>
      <c r="P3262" s="211">
        <v>6.8148047822275334E-2</v>
      </c>
      <c r="Q3262" s="211">
        <v>5.6594807360250285E-2</v>
      </c>
      <c r="R3262" s="211">
        <v>0.3888243110244346</v>
      </c>
      <c r="S3262" s="211">
        <v>0.37171343637806298</v>
      </c>
      <c r="T3262" s="211">
        <v>0.5383669127296693</v>
      </c>
      <c r="U3262" s="211">
        <v>0.47448445252490479</v>
      </c>
      <c r="V3262" s="211">
        <v>5.7085877639082516E-2</v>
      </c>
      <c r="W3262" s="211">
        <v>0.56139785293947442</v>
      </c>
      <c r="X3262" s="211">
        <v>0.28300572859142492</v>
      </c>
      <c r="Y3262" s="211">
        <v>0.66545109448180362</v>
      </c>
      <c r="Z3262" s="211">
        <v>0.14449759038995866</v>
      </c>
      <c r="AA3262" s="212">
        <v>0.1201506353645011</v>
      </c>
    </row>
    <row r="3263" spans="1:27" x14ac:dyDescent="0.35">
      <c r="A3263" s="210" t="s">
        <v>3939</v>
      </c>
      <c r="B3263" s="217">
        <v>115.3173874025389</v>
      </c>
      <c r="C3263" s="211">
        <v>5.7419053079184691E-2</v>
      </c>
      <c r="D3263" s="211">
        <v>0.12045019997045292</v>
      </c>
      <c r="E3263" s="211">
        <v>6.9310413000765639E-2</v>
      </c>
      <c r="F3263" s="211">
        <v>9.6969519214713668E-2</v>
      </c>
      <c r="G3263" s="211">
        <v>0.12201832506043281</v>
      </c>
      <c r="H3263" s="211">
        <v>0.12122438510636657</v>
      </c>
      <c r="I3263" s="211">
        <v>0.44721576164291893</v>
      </c>
      <c r="J3263" s="211">
        <v>0.42958544000377152</v>
      </c>
      <c r="K3263" s="211">
        <v>0.64304675050532001</v>
      </c>
      <c r="L3263" s="211">
        <v>0.27321645255375915</v>
      </c>
      <c r="M3263" s="211">
        <v>8.7625142047584412E-2</v>
      </c>
      <c r="N3263" s="211">
        <v>0.37582548394570664</v>
      </c>
      <c r="O3263" s="211">
        <v>0.75817674680359648</v>
      </c>
      <c r="P3263" s="211">
        <v>6.8616000758529527E-2</v>
      </c>
      <c r="Q3263" s="211">
        <v>0.13345489268800789</v>
      </c>
      <c r="R3263" s="211">
        <v>0.46492102752659653</v>
      </c>
      <c r="S3263" s="211">
        <v>0.29978989918363874</v>
      </c>
      <c r="T3263" s="211">
        <v>0.46680274798456656</v>
      </c>
      <c r="U3263" s="211">
        <v>0.35863593244847114</v>
      </c>
      <c r="V3263" s="211">
        <v>8.3056976666247673E-2</v>
      </c>
      <c r="W3263" s="211">
        <v>0.5510726438131317</v>
      </c>
      <c r="X3263" s="211">
        <v>0.25203480305376497</v>
      </c>
      <c r="Y3263" s="211">
        <v>0.66015904767520539</v>
      </c>
      <c r="Z3263" s="211">
        <v>0.14719054197723355</v>
      </c>
      <c r="AA3263" s="212">
        <v>0.12184406190901149</v>
      </c>
    </row>
    <row r="3264" spans="1:27" x14ac:dyDescent="0.35">
      <c r="A3264" s="210" t="s">
        <v>3940</v>
      </c>
      <c r="B3264" s="217">
        <v>123.50324535912125</v>
      </c>
      <c r="C3264" s="211">
        <v>5.7271028836573236E-2</v>
      </c>
      <c r="D3264" s="211">
        <v>0.11704132690084038</v>
      </c>
      <c r="E3264" s="211">
        <v>7.5977796969157851E-2</v>
      </c>
      <c r="F3264" s="211">
        <v>9.3010958473211836E-2</v>
      </c>
      <c r="G3264" s="211">
        <v>0.12304874269561993</v>
      </c>
      <c r="H3264" s="211">
        <v>0.11928828050506332</v>
      </c>
      <c r="I3264" s="211">
        <v>0.5176409476439493</v>
      </c>
      <c r="J3264" s="211">
        <v>0.44308334274916</v>
      </c>
      <c r="K3264" s="211">
        <v>0.51967553396205246</v>
      </c>
      <c r="L3264" s="211">
        <v>0.27435398176886949</v>
      </c>
      <c r="M3264" s="211">
        <v>8.8715671217476449E-2</v>
      </c>
      <c r="N3264" s="211">
        <v>0.43696733800955467</v>
      </c>
      <c r="O3264" s="211">
        <v>0.64570372495970707</v>
      </c>
      <c r="P3264" s="211">
        <v>6.5626358032497792E-2</v>
      </c>
      <c r="Q3264" s="211">
        <v>0.14014515124073865</v>
      </c>
      <c r="R3264" s="211">
        <v>0.42439250829490383</v>
      </c>
      <c r="S3264" s="211">
        <v>0.27488083207964326</v>
      </c>
      <c r="T3264" s="211">
        <v>0.51439634108013776</v>
      </c>
      <c r="U3264" s="211">
        <v>0.36299737588548464</v>
      </c>
      <c r="V3264" s="211">
        <v>0.12844042577850096</v>
      </c>
      <c r="W3264" s="211">
        <v>0.5381700278686361</v>
      </c>
      <c r="X3264" s="211">
        <v>0.32330876839904932</v>
      </c>
      <c r="Y3264" s="211">
        <v>0.68935833689159354</v>
      </c>
      <c r="Z3264" s="211">
        <v>0.14902615992314577</v>
      </c>
      <c r="AA3264" s="212">
        <v>0.12412447275740028</v>
      </c>
    </row>
    <row r="3265" spans="1:27" x14ac:dyDescent="0.35">
      <c r="A3265" s="210" t="s">
        <v>3941</v>
      </c>
      <c r="B3265" s="217">
        <v>120.34128121793785</v>
      </c>
      <c r="C3265" s="211">
        <v>4.832399564993916E-2</v>
      </c>
      <c r="D3265" s="211">
        <v>0.12392959888721407</v>
      </c>
      <c r="E3265" s="211">
        <v>8.0246734287268889E-2</v>
      </c>
      <c r="F3265" s="211">
        <v>8.8250653736881929E-2</v>
      </c>
      <c r="G3265" s="211">
        <v>0.12350642879355722</v>
      </c>
      <c r="H3265" s="211">
        <v>0.11925871102699992</v>
      </c>
      <c r="I3265" s="211">
        <v>0.48012302694914399</v>
      </c>
      <c r="J3265" s="211">
        <v>0.46246288402301972</v>
      </c>
      <c r="K3265" s="211">
        <v>0.57865143612873093</v>
      </c>
      <c r="L3265" s="211">
        <v>0.28194620509822249</v>
      </c>
      <c r="M3265" s="211">
        <v>0.11149834932688717</v>
      </c>
      <c r="N3265" s="211">
        <v>0.49904999769814468</v>
      </c>
      <c r="O3265" s="211">
        <v>0.61533928015260275</v>
      </c>
      <c r="P3265" s="211">
        <v>6.8141986236184282E-2</v>
      </c>
      <c r="Q3265" s="211">
        <v>4.5474673475427801E-2</v>
      </c>
      <c r="R3265" s="211">
        <v>0.44211527285969154</v>
      </c>
      <c r="S3265" s="211">
        <v>0.30015385811047562</v>
      </c>
      <c r="T3265" s="211">
        <v>0.57428272953485826</v>
      </c>
      <c r="U3265" s="211">
        <v>0.36619188539096298</v>
      </c>
      <c r="V3265" s="211">
        <v>5.0960380644705622E-2</v>
      </c>
      <c r="W3265" s="211">
        <v>0.5275173135050597</v>
      </c>
      <c r="X3265" s="211">
        <v>0.2768774116331057</v>
      </c>
      <c r="Y3265" s="211">
        <v>0.72043222406873619</v>
      </c>
      <c r="Z3265" s="211">
        <v>0.14771376691225335</v>
      </c>
      <c r="AA3265" s="212">
        <v>0.11585440166161286</v>
      </c>
    </row>
    <row r="3266" spans="1:27" x14ac:dyDescent="0.35">
      <c r="A3266" s="210" t="s">
        <v>3942</v>
      </c>
      <c r="B3266" s="217">
        <v>131.55284902744336</v>
      </c>
      <c r="C3266" s="211">
        <v>5.8387441218849562E-2</v>
      </c>
      <c r="D3266" s="211">
        <v>0.12911426921846847</v>
      </c>
      <c r="E3266" s="211">
        <v>7.5381592718175794E-2</v>
      </c>
      <c r="F3266" s="211">
        <v>0.11560999090352803</v>
      </c>
      <c r="G3266" s="211">
        <v>0.12034426442678933</v>
      </c>
      <c r="H3266" s="211">
        <v>0.10840486728742146</v>
      </c>
      <c r="I3266" s="211">
        <v>0.47889002845798967</v>
      </c>
      <c r="J3266" s="211">
        <v>0.4696746908772127</v>
      </c>
      <c r="K3266" s="211">
        <v>0.63318393999733025</v>
      </c>
      <c r="L3266" s="211">
        <v>0.2696683124275982</v>
      </c>
      <c r="M3266" s="211">
        <v>0.10283058945589581</v>
      </c>
      <c r="N3266" s="211">
        <v>0.49606197730219348</v>
      </c>
      <c r="O3266" s="211">
        <v>0.68595812186303284</v>
      </c>
      <c r="P3266" s="211">
        <v>7.0597567596152863E-2</v>
      </c>
      <c r="Q3266" s="211">
        <v>9.6843935436231363E-2</v>
      </c>
      <c r="R3266" s="211">
        <v>0.3823440737919041</v>
      </c>
      <c r="S3266" s="211">
        <v>0.31540625410556677</v>
      </c>
      <c r="T3266" s="211">
        <v>0.53978561561144878</v>
      </c>
      <c r="U3266" s="211">
        <v>0.4181164337937156</v>
      </c>
      <c r="V3266" s="211">
        <v>5.8959972004714339E-2</v>
      </c>
      <c r="W3266" s="211">
        <v>0.62975158884730997</v>
      </c>
      <c r="X3266" s="211">
        <v>0.38775402770511053</v>
      </c>
      <c r="Y3266" s="211">
        <v>0.76787853325376876</v>
      </c>
      <c r="Z3266" s="211">
        <v>0.1410523021318939</v>
      </c>
      <c r="AA3266" s="212">
        <v>0.12069517136474885</v>
      </c>
    </row>
    <row r="3267" spans="1:27" x14ac:dyDescent="0.35">
      <c r="A3267" s="210" t="s">
        <v>3943</v>
      </c>
      <c r="B3267" s="217">
        <v>135.39979319019656</v>
      </c>
      <c r="C3267" s="211">
        <v>5.3918626075448978E-2</v>
      </c>
      <c r="D3267" s="211">
        <v>0.12413928470583518</v>
      </c>
      <c r="E3267" s="211">
        <v>7.5835932426557423E-2</v>
      </c>
      <c r="F3267" s="211">
        <v>8.7341536332692191E-2</v>
      </c>
      <c r="G3267" s="211">
        <v>0.11935445846648221</v>
      </c>
      <c r="H3267" s="211">
        <v>0.11695254653998084</v>
      </c>
      <c r="I3267" s="211">
        <v>0.4866339030949815</v>
      </c>
      <c r="J3267" s="211">
        <v>0.42098886221272258</v>
      </c>
      <c r="K3267" s="211">
        <v>0.5688787783534669</v>
      </c>
      <c r="L3267" s="211">
        <v>0.28202715361760317</v>
      </c>
      <c r="M3267" s="211">
        <v>0.11261954949927308</v>
      </c>
      <c r="N3267" s="211">
        <v>0.46862861684611401</v>
      </c>
      <c r="O3267" s="211">
        <v>0.66532184951596052</v>
      </c>
      <c r="P3267" s="211">
        <v>6.8749598024268027E-2</v>
      </c>
      <c r="Q3267" s="211">
        <v>9.8751712267208025E-2</v>
      </c>
      <c r="R3267" s="211">
        <v>0.43847470421089457</v>
      </c>
      <c r="S3267" s="211">
        <v>0.29252373003734339</v>
      </c>
      <c r="T3267" s="211">
        <v>0.56486476147824871</v>
      </c>
      <c r="U3267" s="211">
        <v>0.43974442296120475</v>
      </c>
      <c r="V3267" s="211">
        <v>8.9535333478385562E-2</v>
      </c>
      <c r="W3267" s="211">
        <v>0.56853390120940184</v>
      </c>
      <c r="X3267" s="211">
        <v>0.31957391307663285</v>
      </c>
      <c r="Y3267" s="211">
        <v>0.60528462359267099</v>
      </c>
      <c r="Z3267" s="211">
        <v>0.14566376373060763</v>
      </c>
      <c r="AA3267" s="212">
        <v>0.12026172152701246</v>
      </c>
    </row>
    <row r="3268" spans="1:27" x14ac:dyDescent="0.35">
      <c r="A3268" s="210" t="s">
        <v>3944</v>
      </c>
      <c r="B3268" s="217">
        <v>170.83688375956015</v>
      </c>
      <c r="C3268" s="211">
        <v>6.498306739960906E-2</v>
      </c>
      <c r="D3268" s="211">
        <v>0.12276934920160031</v>
      </c>
      <c r="E3268" s="211">
        <v>7.0789605331925978E-2</v>
      </c>
      <c r="F3268" s="211">
        <v>9.5909102281375919E-2</v>
      </c>
      <c r="G3268" s="211">
        <v>0.11618479615401944</v>
      </c>
      <c r="H3268" s="211">
        <v>0.11963253649047378</v>
      </c>
      <c r="I3268" s="211">
        <v>0.42318087273965521</v>
      </c>
      <c r="J3268" s="211">
        <v>0.41920488384902521</v>
      </c>
      <c r="K3268" s="211">
        <v>0.58928634451625816</v>
      </c>
      <c r="L3268" s="211">
        <v>0.27441780965117996</v>
      </c>
      <c r="M3268" s="211">
        <v>0.11370882014683567</v>
      </c>
      <c r="N3268" s="211">
        <v>0.52336326216614848</v>
      </c>
      <c r="O3268" s="211">
        <v>0.63057910878295531</v>
      </c>
      <c r="P3268" s="211">
        <v>6.9029052598275881E-2</v>
      </c>
      <c r="Q3268" s="211">
        <v>6.8686312598156538E-2</v>
      </c>
      <c r="R3268" s="211">
        <v>0.46753248183991308</v>
      </c>
      <c r="S3268" s="211">
        <v>0.28205594730030509</v>
      </c>
      <c r="T3268" s="211">
        <v>0.64109126231801905</v>
      </c>
      <c r="U3268" s="211">
        <v>0.35352094077932883</v>
      </c>
      <c r="V3268" s="211">
        <v>0.16232006813022995</v>
      </c>
      <c r="W3268" s="211">
        <v>0.6204881500797903</v>
      </c>
      <c r="X3268" s="211">
        <v>0.2987636608140859</v>
      </c>
      <c r="Y3268" s="211">
        <v>0.7303207244536043</v>
      </c>
      <c r="Z3268" s="211">
        <v>0.14306558905101394</v>
      </c>
      <c r="AA3268" s="212">
        <v>0.11948194813437642</v>
      </c>
    </row>
    <row r="3269" spans="1:27" x14ac:dyDescent="0.35">
      <c r="A3269" s="210" t="s">
        <v>3945</v>
      </c>
      <c r="B3269" s="217">
        <v>145.1258378176158</v>
      </c>
      <c r="C3269" s="211">
        <v>7.3918890097310647E-2</v>
      </c>
      <c r="D3269" s="211">
        <v>0.12361166282055704</v>
      </c>
      <c r="E3269" s="211">
        <v>8.3997877952336361E-2</v>
      </c>
      <c r="F3269" s="211">
        <v>0.10079573702717695</v>
      </c>
      <c r="G3269" s="211">
        <v>0.11807223043616977</v>
      </c>
      <c r="H3269" s="211">
        <v>0.12037945688795944</v>
      </c>
      <c r="I3269" s="211">
        <v>0.52005550068966122</v>
      </c>
      <c r="J3269" s="211">
        <v>0.44092401772652662</v>
      </c>
      <c r="K3269" s="211">
        <v>0.59849407138827693</v>
      </c>
      <c r="L3269" s="211">
        <v>0.27194768812309972</v>
      </c>
      <c r="M3269" s="211">
        <v>0.11072898242803371</v>
      </c>
      <c r="N3269" s="211">
        <v>0.50173711090231932</v>
      </c>
      <c r="O3269" s="211">
        <v>0.59026502019212479</v>
      </c>
      <c r="P3269" s="211">
        <v>6.6641884909568364E-2</v>
      </c>
      <c r="Q3269" s="211">
        <v>0.14464545848118357</v>
      </c>
      <c r="R3269" s="211">
        <v>0.46237249964071686</v>
      </c>
      <c r="S3269" s="211">
        <v>0.28910062268325437</v>
      </c>
      <c r="T3269" s="211">
        <v>0.59579020136050487</v>
      </c>
      <c r="U3269" s="211">
        <v>0.38328711534068893</v>
      </c>
      <c r="V3269" s="211">
        <v>8.4839138883727891E-2</v>
      </c>
      <c r="W3269" s="211">
        <v>0.58496352256796658</v>
      </c>
      <c r="X3269" s="211">
        <v>0.36993769423779493</v>
      </c>
      <c r="Y3269" s="211">
        <v>0.58833990698527261</v>
      </c>
      <c r="Z3269" s="211">
        <v>0.14922226665418739</v>
      </c>
      <c r="AA3269" s="212">
        <v>0.11291727098310302</v>
      </c>
    </row>
    <row r="3270" spans="1:27" x14ac:dyDescent="0.35">
      <c r="A3270" s="210" t="s">
        <v>3946</v>
      </c>
      <c r="B3270" s="217">
        <v>122.71351750662865</v>
      </c>
      <c r="C3270" s="211">
        <v>5.5735763632255866E-2</v>
      </c>
      <c r="D3270" s="211">
        <v>0.12437813853520138</v>
      </c>
      <c r="E3270" s="211">
        <v>7.0867805854535823E-2</v>
      </c>
      <c r="F3270" s="211">
        <v>8.4811181580572756E-2</v>
      </c>
      <c r="G3270" s="211">
        <v>0.12102098954829657</v>
      </c>
      <c r="H3270" s="211">
        <v>0.11874997647928799</v>
      </c>
      <c r="I3270" s="211">
        <v>0.49645080616291209</v>
      </c>
      <c r="J3270" s="211">
        <v>0.47218950549674293</v>
      </c>
      <c r="K3270" s="211">
        <v>0.61338713503735798</v>
      </c>
      <c r="L3270" s="211">
        <v>0.27079074866749347</v>
      </c>
      <c r="M3270" s="211">
        <v>8.9003090116286418E-2</v>
      </c>
      <c r="N3270" s="211">
        <v>0.34623653786252423</v>
      </c>
      <c r="O3270" s="211">
        <v>0.68082702832964637</v>
      </c>
      <c r="P3270" s="211">
        <v>7.1648927542899685E-2</v>
      </c>
      <c r="Q3270" s="211">
        <v>0.10397037228287961</v>
      </c>
      <c r="R3270" s="211">
        <v>0.43733381268379279</v>
      </c>
      <c r="S3270" s="211">
        <v>0.28031144473286651</v>
      </c>
      <c r="T3270" s="211">
        <v>0.50157811440673306</v>
      </c>
      <c r="U3270" s="211">
        <v>0.4714519243433743</v>
      </c>
      <c r="V3270" s="211">
        <v>5.5337531223808967E-2</v>
      </c>
      <c r="W3270" s="211">
        <v>0.5347570807257066</v>
      </c>
      <c r="X3270" s="211">
        <v>0.24390405785302965</v>
      </c>
      <c r="Y3270" s="211">
        <v>0.76342518864276399</v>
      </c>
      <c r="Z3270" s="211">
        <v>0.1454094787851142</v>
      </c>
      <c r="AA3270" s="212">
        <v>0.11710502885472415</v>
      </c>
    </row>
    <row r="3271" spans="1:27" x14ac:dyDescent="0.35">
      <c r="A3271" s="210" t="s">
        <v>3947</v>
      </c>
      <c r="B3271" s="217">
        <v>142.68651426558139</v>
      </c>
      <c r="C3271" s="211">
        <v>5.4807030768483485E-2</v>
      </c>
      <c r="D3271" s="211">
        <v>0.12224613200860697</v>
      </c>
      <c r="E3271" s="211">
        <v>8.7612236590886475E-2</v>
      </c>
      <c r="F3271" s="211">
        <v>0.11513688310244766</v>
      </c>
      <c r="G3271" s="211">
        <v>0.12310913025516236</v>
      </c>
      <c r="H3271" s="211">
        <v>0.11746645892604307</v>
      </c>
      <c r="I3271" s="211">
        <v>0.48022706237057511</v>
      </c>
      <c r="J3271" s="211">
        <v>0.43409931716906219</v>
      </c>
      <c r="K3271" s="211">
        <v>0.63365705180940879</v>
      </c>
      <c r="L3271" s="211">
        <v>0.27132671298222932</v>
      </c>
      <c r="M3271" s="211">
        <v>9.5357449697591981E-2</v>
      </c>
      <c r="N3271" s="211">
        <v>0.45693850952403559</v>
      </c>
      <c r="O3271" s="211">
        <v>0.67599333115611704</v>
      </c>
      <c r="P3271" s="211">
        <v>7.2709609539035713E-2</v>
      </c>
      <c r="Q3271" s="211">
        <v>0.13176062986030659</v>
      </c>
      <c r="R3271" s="211">
        <v>0.46524253029581386</v>
      </c>
      <c r="S3271" s="211">
        <v>0.29573995474519105</v>
      </c>
      <c r="T3271" s="211">
        <v>0.49614659691693341</v>
      </c>
      <c r="U3271" s="211">
        <v>0.38092502110827875</v>
      </c>
      <c r="V3271" s="211">
        <v>9.6937787202366413E-2</v>
      </c>
      <c r="W3271" s="211">
        <v>0.57210283820870755</v>
      </c>
      <c r="X3271" s="211">
        <v>0.36217694608302409</v>
      </c>
      <c r="Y3271" s="211">
        <v>0.71101559791581814</v>
      </c>
      <c r="Z3271" s="211">
        <v>0.14447204866402746</v>
      </c>
      <c r="AA3271" s="212">
        <v>0.12300918552072168</v>
      </c>
    </row>
    <row r="3272" spans="1:27" x14ac:dyDescent="0.35">
      <c r="A3272" s="210" t="s">
        <v>3948</v>
      </c>
      <c r="B3272" s="217">
        <v>158.39858871194622</v>
      </c>
      <c r="C3272" s="211">
        <v>7.209299867960936E-2</v>
      </c>
      <c r="D3272" s="211">
        <v>0.11952766830331008</v>
      </c>
      <c r="E3272" s="211">
        <v>6.7614643254499576E-2</v>
      </c>
      <c r="F3272" s="211">
        <v>9.1571475089379642E-2</v>
      </c>
      <c r="G3272" s="211">
        <v>0.12255276322570026</v>
      </c>
      <c r="H3272" s="211">
        <v>0.11915700040454895</v>
      </c>
      <c r="I3272" s="211">
        <v>0.44128707844924686</v>
      </c>
      <c r="J3272" s="211">
        <v>0.48694620590198401</v>
      </c>
      <c r="K3272" s="211">
        <v>0.57122146114460925</v>
      </c>
      <c r="L3272" s="211">
        <v>0.2681511604162774</v>
      </c>
      <c r="M3272" s="211">
        <v>0.11430964669189794</v>
      </c>
      <c r="N3272" s="211">
        <v>0.36151885601312467</v>
      </c>
      <c r="O3272" s="211">
        <v>0.78387290116233621</v>
      </c>
      <c r="P3272" s="211">
        <v>6.7863883168980343E-2</v>
      </c>
      <c r="Q3272" s="211">
        <v>8.0106868052089317E-2</v>
      </c>
      <c r="R3272" s="211">
        <v>0.43613076686617297</v>
      </c>
      <c r="S3272" s="211">
        <v>0.28937067249367748</v>
      </c>
      <c r="T3272" s="211">
        <v>0.61593255619019205</v>
      </c>
      <c r="U3272" s="211">
        <v>0.42632853770306134</v>
      </c>
      <c r="V3272" s="211">
        <v>0.14437310916262905</v>
      </c>
      <c r="W3272" s="211">
        <v>0.56046264836734938</v>
      </c>
      <c r="X3272" s="211">
        <v>0.29987159012405351</v>
      </c>
      <c r="Y3272" s="211">
        <v>0.64053313018105618</v>
      </c>
      <c r="Z3272" s="211">
        <v>0.14282958994654377</v>
      </c>
      <c r="AA3272" s="212">
        <v>0.11935067237444161</v>
      </c>
    </row>
    <row r="3273" spans="1:27" x14ac:dyDescent="0.35">
      <c r="A3273" s="210" t="s">
        <v>3949</v>
      </c>
      <c r="B3273" s="217">
        <v>120.58791642660613</v>
      </c>
      <c r="C3273" s="211">
        <v>6.5103894180432748E-2</v>
      </c>
      <c r="D3273" s="211">
        <v>0.12653829894039989</v>
      </c>
      <c r="E3273" s="211">
        <v>6.9014413308082875E-2</v>
      </c>
      <c r="F3273" s="211">
        <v>0.10259025171471342</v>
      </c>
      <c r="G3273" s="211">
        <v>0.11982584104916696</v>
      </c>
      <c r="H3273" s="211">
        <v>0.11262869393822489</v>
      </c>
      <c r="I3273" s="211">
        <v>0.4753039830590064</v>
      </c>
      <c r="J3273" s="211">
        <v>0.40507812130930881</v>
      </c>
      <c r="K3273" s="211">
        <v>0.59278996735646738</v>
      </c>
      <c r="L3273" s="211">
        <v>0.28103513050899909</v>
      </c>
      <c r="M3273" s="211">
        <v>0.10683742300146418</v>
      </c>
      <c r="N3273" s="211">
        <v>0.43906770773431958</v>
      </c>
      <c r="O3273" s="211">
        <v>0.72552144506728578</v>
      </c>
      <c r="P3273" s="211">
        <v>6.6139316262992284E-2</v>
      </c>
      <c r="Q3273" s="211">
        <v>8.0965862107118938E-2</v>
      </c>
      <c r="R3273" s="211">
        <v>0.43844211827541663</v>
      </c>
      <c r="S3273" s="211">
        <v>0.40479947789576515</v>
      </c>
      <c r="T3273" s="211">
        <v>0.54914958922040991</v>
      </c>
      <c r="U3273" s="211">
        <v>0.3854876686013099</v>
      </c>
      <c r="V3273" s="211">
        <v>0.10011039414395284</v>
      </c>
      <c r="W3273" s="211">
        <v>0.56754744078254293</v>
      </c>
      <c r="X3273" s="211">
        <v>0.30504181598462715</v>
      </c>
      <c r="Y3273" s="211">
        <v>0.51646992909198053</v>
      </c>
      <c r="Z3273" s="211">
        <v>0.14886388159032993</v>
      </c>
      <c r="AA3273" s="212">
        <v>0.12159930458186649</v>
      </c>
    </row>
    <row r="3274" spans="1:27" x14ac:dyDescent="0.35">
      <c r="A3274" s="210" t="s">
        <v>3950</v>
      </c>
      <c r="B3274" s="217">
        <v>124.63864130831766</v>
      </c>
      <c r="C3274" s="211">
        <v>5.7579480298000696E-2</v>
      </c>
      <c r="D3274" s="211">
        <v>0.12226135316436357</v>
      </c>
      <c r="E3274" s="211">
        <v>7.3161987064983877E-2</v>
      </c>
      <c r="F3274" s="211">
        <v>0.10890131323364115</v>
      </c>
      <c r="G3274" s="211">
        <v>0.11582938091518824</v>
      </c>
      <c r="H3274" s="211">
        <v>0.11747648725734486</v>
      </c>
      <c r="I3274" s="211">
        <v>0.52763001102454588</v>
      </c>
      <c r="J3274" s="211">
        <v>0.40555169340741509</v>
      </c>
      <c r="K3274" s="211">
        <v>0.5171808814714115</v>
      </c>
      <c r="L3274" s="211">
        <v>0.27004606812523724</v>
      </c>
      <c r="M3274" s="211">
        <v>0.10301494240666381</v>
      </c>
      <c r="N3274" s="211">
        <v>0.36195470755753534</v>
      </c>
      <c r="O3274" s="211">
        <v>0.77546262344289074</v>
      </c>
      <c r="P3274" s="211">
        <v>7.1133134320928104E-2</v>
      </c>
      <c r="Q3274" s="211">
        <v>8.989517351254539E-2</v>
      </c>
      <c r="R3274" s="211">
        <v>0.38231249852871707</v>
      </c>
      <c r="S3274" s="211">
        <v>0.42140142150212612</v>
      </c>
      <c r="T3274" s="211">
        <v>0.5890619687935339</v>
      </c>
      <c r="U3274" s="211">
        <v>0.40893294033685662</v>
      </c>
      <c r="V3274" s="211">
        <v>9.7170712748529328E-2</v>
      </c>
      <c r="W3274" s="211">
        <v>0.53314375784231327</v>
      </c>
      <c r="X3274" s="211">
        <v>0.27303131331125258</v>
      </c>
      <c r="Y3274" s="211">
        <v>0.63810700395501896</v>
      </c>
      <c r="Z3274" s="211">
        <v>0.14156267820218271</v>
      </c>
      <c r="AA3274" s="212">
        <v>0.12475398423259051</v>
      </c>
    </row>
    <row r="3275" spans="1:27" x14ac:dyDescent="0.35">
      <c r="A3275" s="210" t="s">
        <v>3951</v>
      </c>
      <c r="B3275" s="217">
        <v>147.78305077053133</v>
      </c>
      <c r="C3275" s="211">
        <v>5.347411616481719E-2</v>
      </c>
      <c r="D3275" s="211">
        <v>0.1260644844588355</v>
      </c>
      <c r="E3275" s="211">
        <v>7.1830199377961201E-2</v>
      </c>
      <c r="F3275" s="211">
        <v>0.10348985589372753</v>
      </c>
      <c r="G3275" s="211">
        <v>0.11799106873047292</v>
      </c>
      <c r="H3275" s="211">
        <v>0.12421511974113325</v>
      </c>
      <c r="I3275" s="211">
        <v>0.44022966034356509</v>
      </c>
      <c r="J3275" s="211">
        <v>0.42555291124145322</v>
      </c>
      <c r="K3275" s="211">
        <v>0.58753224896178924</v>
      </c>
      <c r="L3275" s="211">
        <v>0.27811900987617233</v>
      </c>
      <c r="M3275" s="211">
        <v>0.10795056393184303</v>
      </c>
      <c r="N3275" s="211">
        <v>0.44153990328777071</v>
      </c>
      <c r="O3275" s="211">
        <v>0.75452800933730557</v>
      </c>
      <c r="P3275" s="211">
        <v>6.3386506092525635E-2</v>
      </c>
      <c r="Q3275" s="211">
        <v>5.860481256081175E-2</v>
      </c>
      <c r="R3275" s="211">
        <v>0.48872090090751236</v>
      </c>
      <c r="S3275" s="211">
        <v>0.29477261862462711</v>
      </c>
      <c r="T3275" s="211">
        <v>0.58179369116291957</v>
      </c>
      <c r="U3275" s="211">
        <v>0.42264163496649731</v>
      </c>
      <c r="V3275" s="211">
        <v>0.13158094211998697</v>
      </c>
      <c r="W3275" s="211">
        <v>0.53690305888547774</v>
      </c>
      <c r="X3275" s="211">
        <v>0.25111927105934279</v>
      </c>
      <c r="Y3275" s="211">
        <v>0.67052819270642372</v>
      </c>
      <c r="Z3275" s="211">
        <v>0.14738393547014089</v>
      </c>
      <c r="AA3275" s="212">
        <v>0.11982935423798109</v>
      </c>
    </row>
    <row r="3276" spans="1:27" x14ac:dyDescent="0.35">
      <c r="A3276" s="210" t="s">
        <v>3952</v>
      </c>
      <c r="B3276" s="217">
        <v>217.97195400894302</v>
      </c>
      <c r="C3276" s="211">
        <v>5.9956551983434525E-2</v>
      </c>
      <c r="D3276" s="211">
        <v>0.12966279397754923</v>
      </c>
      <c r="E3276" s="211">
        <v>7.5843119638999867E-2</v>
      </c>
      <c r="F3276" s="211">
        <v>9.5464514765477584E-2</v>
      </c>
      <c r="G3276" s="211">
        <v>0.12717034481363301</v>
      </c>
      <c r="H3276" s="211">
        <v>0.11515583508011391</v>
      </c>
      <c r="I3276" s="211">
        <v>0.49643639540882473</v>
      </c>
      <c r="J3276" s="211">
        <v>0.47530301131515318</v>
      </c>
      <c r="K3276" s="211">
        <v>0.58600586309006975</v>
      </c>
      <c r="L3276" s="211">
        <v>0.27196241058179532</v>
      </c>
      <c r="M3276" s="211">
        <v>0.10450184756272501</v>
      </c>
      <c r="N3276" s="211">
        <v>0.4881785524064946</v>
      </c>
      <c r="O3276" s="211">
        <v>0.62258669426476487</v>
      </c>
      <c r="P3276" s="211">
        <v>7.0389132611800631E-2</v>
      </c>
      <c r="Q3276" s="211">
        <v>9.0899089267876654E-2</v>
      </c>
      <c r="R3276" s="211">
        <v>0.44562581581333871</v>
      </c>
      <c r="S3276" s="211">
        <v>0.27932864098924903</v>
      </c>
      <c r="T3276" s="211">
        <v>0.53323851518598686</v>
      </c>
      <c r="U3276" s="211">
        <v>0.49452417087831957</v>
      </c>
      <c r="V3276" s="211">
        <v>0.17399457310345839</v>
      </c>
      <c r="W3276" s="211">
        <v>0.61974315028009785</v>
      </c>
      <c r="X3276" s="211">
        <v>0.34679186914877264</v>
      </c>
      <c r="Y3276" s="211">
        <v>0.74376350103154576</v>
      </c>
      <c r="Z3276" s="211">
        <v>0.14305401643213195</v>
      </c>
      <c r="AA3276" s="212">
        <v>0.11341243587892806</v>
      </c>
    </row>
    <row r="3277" spans="1:27" x14ac:dyDescent="0.35">
      <c r="A3277" s="210" t="s">
        <v>3953</v>
      </c>
      <c r="B3277" s="217">
        <v>126.79877341665456</v>
      </c>
      <c r="C3277" s="211">
        <v>7.4134743657165381E-2</v>
      </c>
      <c r="D3277" s="211">
        <v>0.130431812924555</v>
      </c>
      <c r="E3277" s="211">
        <v>7.0705296181177602E-2</v>
      </c>
      <c r="F3277" s="211">
        <v>9.1914214205818537E-2</v>
      </c>
      <c r="G3277" s="211">
        <v>0.11879690421060439</v>
      </c>
      <c r="H3277" s="211">
        <v>0.1115528323613189</v>
      </c>
      <c r="I3277" s="211">
        <v>0.44862816073763934</v>
      </c>
      <c r="J3277" s="211">
        <v>0.44915617283352705</v>
      </c>
      <c r="K3277" s="211">
        <v>0.58190306961385663</v>
      </c>
      <c r="L3277" s="211">
        <v>0.27407667293808896</v>
      </c>
      <c r="M3277" s="211">
        <v>9.5006721864310986E-2</v>
      </c>
      <c r="N3277" s="211">
        <v>0.41306097389805541</v>
      </c>
      <c r="O3277" s="211">
        <v>0.77784535709587543</v>
      </c>
      <c r="P3277" s="211">
        <v>7.1311792996978415E-2</v>
      </c>
      <c r="Q3277" s="211">
        <v>7.0720301864377749E-2</v>
      </c>
      <c r="R3277" s="211">
        <v>0.39156485635090893</v>
      </c>
      <c r="S3277" s="211">
        <v>0.3337977068995116</v>
      </c>
      <c r="T3277" s="211">
        <v>0.56064874107766938</v>
      </c>
      <c r="U3277" s="211">
        <v>0.43788712677509534</v>
      </c>
      <c r="V3277" s="211">
        <v>8.3884276411612974E-2</v>
      </c>
      <c r="W3277" s="211">
        <v>0.50238061480598373</v>
      </c>
      <c r="X3277" s="211">
        <v>0.37411556485196396</v>
      </c>
      <c r="Y3277" s="211">
        <v>0.57556213454869642</v>
      </c>
      <c r="Z3277" s="211">
        <v>0.14690640061992358</v>
      </c>
      <c r="AA3277" s="212">
        <v>0.12026868589484281</v>
      </c>
    </row>
    <row r="3278" spans="1:27" x14ac:dyDescent="0.35">
      <c r="A3278" s="210" t="s">
        <v>3954</v>
      </c>
      <c r="B3278" s="217">
        <v>115.39394353279685</v>
      </c>
      <c r="C3278" s="211">
        <v>5.0305483997753309E-2</v>
      </c>
      <c r="D3278" s="211">
        <v>0.12072730179735987</v>
      </c>
      <c r="E3278" s="211">
        <v>7.5307076757962915E-2</v>
      </c>
      <c r="F3278" s="211">
        <v>8.1259647787033679E-2</v>
      </c>
      <c r="G3278" s="211">
        <v>0.1206973849566028</v>
      </c>
      <c r="H3278" s="211">
        <v>0.12238256550361343</v>
      </c>
      <c r="I3278" s="211">
        <v>0.43260630246759196</v>
      </c>
      <c r="J3278" s="211">
        <v>0.41146363850013146</v>
      </c>
      <c r="K3278" s="211">
        <v>0.63031576063000572</v>
      </c>
      <c r="L3278" s="211">
        <v>0.27203422458632198</v>
      </c>
      <c r="M3278" s="211">
        <v>8.8088578514197616E-2</v>
      </c>
      <c r="N3278" s="211">
        <v>0.38561619970392785</v>
      </c>
      <c r="O3278" s="211">
        <v>0.57959432779944975</v>
      </c>
      <c r="P3278" s="211">
        <v>7.060185975481327E-2</v>
      </c>
      <c r="Q3278" s="211">
        <v>9.8159932421049728E-2</v>
      </c>
      <c r="R3278" s="211">
        <v>0.44523832234612776</v>
      </c>
      <c r="S3278" s="211">
        <v>0.3134868435281577</v>
      </c>
      <c r="T3278" s="211">
        <v>0.56563922312316317</v>
      </c>
      <c r="U3278" s="211">
        <v>0.4548225377886963</v>
      </c>
      <c r="V3278" s="211">
        <v>5.3767194777678162E-2</v>
      </c>
      <c r="W3278" s="211">
        <v>0.48996197410299791</v>
      </c>
      <c r="X3278" s="211">
        <v>0.30230711971002505</v>
      </c>
      <c r="Y3278" s="211">
        <v>0.67753150827903419</v>
      </c>
      <c r="Z3278" s="211">
        <v>0.14220827928351892</v>
      </c>
      <c r="AA3278" s="212">
        <v>0.11781580553933174</v>
      </c>
    </row>
    <row r="3279" spans="1:27" x14ac:dyDescent="0.35">
      <c r="A3279" s="210" t="s">
        <v>3955</v>
      </c>
      <c r="B3279" s="217">
        <v>156.15160974108909</v>
      </c>
      <c r="C3279" s="211">
        <v>6.970961736203872E-2</v>
      </c>
      <c r="D3279" s="211">
        <v>0.12277846277260736</v>
      </c>
      <c r="E3279" s="211">
        <v>7.6622198692030796E-2</v>
      </c>
      <c r="F3279" s="211">
        <v>0.10147803449332408</v>
      </c>
      <c r="G3279" s="211">
        <v>0.12121086755270286</v>
      </c>
      <c r="H3279" s="211">
        <v>0.1152090721084519</v>
      </c>
      <c r="I3279" s="211">
        <v>0.50307325775142575</v>
      </c>
      <c r="J3279" s="211">
        <v>0.47922119876456964</v>
      </c>
      <c r="K3279" s="211">
        <v>0.57591566647550152</v>
      </c>
      <c r="L3279" s="211">
        <v>0.26661670409394067</v>
      </c>
      <c r="M3279" s="211">
        <v>9.1233631942723395E-2</v>
      </c>
      <c r="N3279" s="211">
        <v>0.39142494017264196</v>
      </c>
      <c r="O3279" s="211">
        <v>0.67070673087156929</v>
      </c>
      <c r="P3279" s="211">
        <v>7.1248802529673291E-2</v>
      </c>
      <c r="Q3279" s="211">
        <v>9.3704070840944564E-2</v>
      </c>
      <c r="R3279" s="211">
        <v>0.48697917674739155</v>
      </c>
      <c r="S3279" s="211">
        <v>0.31263278193893063</v>
      </c>
      <c r="T3279" s="211">
        <v>0.58338102597115793</v>
      </c>
      <c r="U3279" s="211">
        <v>0.50426368783951658</v>
      </c>
      <c r="V3279" s="211">
        <v>0.1017102266969486</v>
      </c>
      <c r="W3279" s="211">
        <v>0.57313620069550941</v>
      </c>
      <c r="X3279" s="211">
        <v>0.33566720743243544</v>
      </c>
      <c r="Y3279" s="211">
        <v>0.74000122386021605</v>
      </c>
      <c r="Z3279" s="211">
        <v>0.14018431575901324</v>
      </c>
      <c r="AA3279" s="212">
        <v>0.11771192193036838</v>
      </c>
    </row>
    <row r="3280" spans="1:27" x14ac:dyDescent="0.35">
      <c r="A3280" s="210" t="s">
        <v>3956</v>
      </c>
      <c r="B3280" s="217">
        <v>124.5127747723233</v>
      </c>
      <c r="C3280" s="211">
        <v>6.2065094562690437E-2</v>
      </c>
      <c r="D3280" s="211">
        <v>0.12498069502435234</v>
      </c>
      <c r="E3280" s="211">
        <v>8.2778364977025801E-2</v>
      </c>
      <c r="F3280" s="211">
        <v>0.10203609567682323</v>
      </c>
      <c r="G3280" s="211">
        <v>0.12246301224299701</v>
      </c>
      <c r="H3280" s="211">
        <v>0.11852626156055455</v>
      </c>
      <c r="I3280" s="211">
        <v>0.49187508845698158</v>
      </c>
      <c r="J3280" s="211">
        <v>0.4474969806430581</v>
      </c>
      <c r="K3280" s="211">
        <v>0.54132046132066025</v>
      </c>
      <c r="L3280" s="211">
        <v>0.27866033010804736</v>
      </c>
      <c r="M3280" s="211">
        <v>8.3063170975415407E-2</v>
      </c>
      <c r="N3280" s="211">
        <v>0.48009824006093405</v>
      </c>
      <c r="O3280" s="211">
        <v>0.7476134700513255</v>
      </c>
      <c r="P3280" s="211">
        <v>6.5830820167092394E-2</v>
      </c>
      <c r="Q3280" s="211">
        <v>9.9923345093650681E-2</v>
      </c>
      <c r="R3280" s="211">
        <v>0.44087409430955649</v>
      </c>
      <c r="S3280" s="211">
        <v>0.30992213167287186</v>
      </c>
      <c r="T3280" s="211">
        <v>0.52310658438309754</v>
      </c>
      <c r="U3280" s="211">
        <v>0.36649260902718439</v>
      </c>
      <c r="V3280" s="211">
        <v>9.1534513549805505E-2</v>
      </c>
      <c r="W3280" s="211">
        <v>0.60090003156667304</v>
      </c>
      <c r="X3280" s="211">
        <v>0.3430149509799022</v>
      </c>
      <c r="Y3280" s="211">
        <v>0.66761610783059122</v>
      </c>
      <c r="Z3280" s="211">
        <v>0.14821878552313741</v>
      </c>
      <c r="AA3280" s="212">
        <v>0.11974730153580708</v>
      </c>
    </row>
    <row r="3281" spans="1:27" x14ac:dyDescent="0.35">
      <c r="A3281" s="210" t="s">
        <v>3957</v>
      </c>
      <c r="B3281" s="217">
        <v>138.26284612866525</v>
      </c>
      <c r="C3281" s="211">
        <v>6.6405068504317627E-2</v>
      </c>
      <c r="D3281" s="211">
        <v>0.1129041479535573</v>
      </c>
      <c r="E3281" s="211">
        <v>6.931353039018652E-2</v>
      </c>
      <c r="F3281" s="211">
        <v>8.0024522107274176E-2</v>
      </c>
      <c r="G3281" s="211">
        <v>0.12045674033639281</v>
      </c>
      <c r="H3281" s="211">
        <v>0.12339510575448448</v>
      </c>
      <c r="I3281" s="211">
        <v>0.53905989515787578</v>
      </c>
      <c r="J3281" s="211">
        <v>0.44957929727854923</v>
      </c>
      <c r="K3281" s="211">
        <v>0.54441714414065634</v>
      </c>
      <c r="L3281" s="211">
        <v>0.27456530584622441</v>
      </c>
      <c r="M3281" s="211">
        <v>9.3564752133199175E-2</v>
      </c>
      <c r="N3281" s="211">
        <v>0.37003348408819964</v>
      </c>
      <c r="O3281" s="211">
        <v>0.59281627300420769</v>
      </c>
      <c r="P3281" s="211">
        <v>7.1985584421359675E-2</v>
      </c>
      <c r="Q3281" s="211">
        <v>7.8563031078290449E-2</v>
      </c>
      <c r="R3281" s="211">
        <v>0.40387189875554702</v>
      </c>
      <c r="S3281" s="211">
        <v>0.42193439200019789</v>
      </c>
      <c r="T3281" s="211">
        <v>0.51232805873304721</v>
      </c>
      <c r="U3281" s="211">
        <v>0.34983752674676732</v>
      </c>
      <c r="V3281" s="211">
        <v>0.15388414425300412</v>
      </c>
      <c r="W3281" s="211">
        <v>0.53674890362892214</v>
      </c>
      <c r="X3281" s="211">
        <v>0.42503616402263994</v>
      </c>
      <c r="Y3281" s="211">
        <v>0.60189249912322373</v>
      </c>
      <c r="Z3281" s="211">
        <v>0.14836114160389263</v>
      </c>
      <c r="AA3281" s="212">
        <v>0.1166304465481381</v>
      </c>
    </row>
    <row r="3282" spans="1:27" x14ac:dyDescent="0.35">
      <c r="A3282" s="210" t="s">
        <v>3958</v>
      </c>
      <c r="B3282" s="217">
        <v>177.43586896054882</v>
      </c>
      <c r="C3282" s="211">
        <v>6.1243708008673278E-2</v>
      </c>
      <c r="D3282" s="211">
        <v>0.12837656273424203</v>
      </c>
      <c r="E3282" s="211">
        <v>7.7789397829884116E-2</v>
      </c>
      <c r="F3282" s="211">
        <v>9.5879301627570912E-2</v>
      </c>
      <c r="G3282" s="211">
        <v>0.11390336144492758</v>
      </c>
      <c r="H3282" s="211">
        <v>0.11861645008020828</v>
      </c>
      <c r="I3282" s="211">
        <v>0.48400811142403344</v>
      </c>
      <c r="J3282" s="211">
        <v>0.48826483642472224</v>
      </c>
      <c r="K3282" s="211">
        <v>0.60284515806763861</v>
      </c>
      <c r="L3282" s="211">
        <v>0.27575340442413426</v>
      </c>
      <c r="M3282" s="211">
        <v>9.7675082196978555E-2</v>
      </c>
      <c r="N3282" s="211">
        <v>0.41066777888496808</v>
      </c>
      <c r="O3282" s="211">
        <v>0.64371178299932419</v>
      </c>
      <c r="P3282" s="211">
        <v>6.9846690221226623E-2</v>
      </c>
      <c r="Q3282" s="211">
        <v>7.6905091678773435E-2</v>
      </c>
      <c r="R3282" s="211">
        <v>0.47322490499562941</v>
      </c>
      <c r="S3282" s="211">
        <v>0.28978816353792219</v>
      </c>
      <c r="T3282" s="211">
        <v>0.56165757292028806</v>
      </c>
      <c r="U3282" s="211">
        <v>0.51269147960806749</v>
      </c>
      <c r="V3282" s="211">
        <v>0.15428325870454221</v>
      </c>
      <c r="W3282" s="211">
        <v>0.55624703919926977</v>
      </c>
      <c r="X3282" s="211">
        <v>0.2528113310522565</v>
      </c>
      <c r="Y3282" s="211">
        <v>0.67036706138550795</v>
      </c>
      <c r="Z3282" s="211">
        <v>0.14701147573377776</v>
      </c>
      <c r="AA3282" s="212">
        <v>0.11938098654936663</v>
      </c>
    </row>
    <row r="3283" spans="1:27" x14ac:dyDescent="0.35">
      <c r="A3283" s="210" t="s">
        <v>3959</v>
      </c>
      <c r="B3283" s="217">
        <v>131.31105232614217</v>
      </c>
      <c r="C3283" s="211">
        <v>5.394514889309332E-2</v>
      </c>
      <c r="D3283" s="211">
        <v>0.1271967987835117</v>
      </c>
      <c r="E3283" s="211">
        <v>7.6128365425390337E-2</v>
      </c>
      <c r="F3283" s="211">
        <v>0.11775326623739496</v>
      </c>
      <c r="G3283" s="211">
        <v>0.1185022608377781</v>
      </c>
      <c r="H3283" s="211">
        <v>0.12312376020082751</v>
      </c>
      <c r="I3283" s="211">
        <v>0.45144795553371619</v>
      </c>
      <c r="J3283" s="211">
        <v>0.40187278780702773</v>
      </c>
      <c r="K3283" s="211">
        <v>0.60951422714561132</v>
      </c>
      <c r="L3283" s="211">
        <v>0.26821106644251763</v>
      </c>
      <c r="M3283" s="211">
        <v>9.9233905403007305E-2</v>
      </c>
      <c r="N3283" s="211">
        <v>0.37448175578342441</v>
      </c>
      <c r="O3283" s="211">
        <v>0.6429389755936501</v>
      </c>
      <c r="P3283" s="211">
        <v>7.0431800304776554E-2</v>
      </c>
      <c r="Q3283" s="211">
        <v>4.8409559099555528E-2</v>
      </c>
      <c r="R3283" s="211">
        <v>0.45903417366361943</v>
      </c>
      <c r="S3283" s="211">
        <v>0.2844418928023269</v>
      </c>
      <c r="T3283" s="211">
        <v>0.52287532881471366</v>
      </c>
      <c r="U3283" s="211">
        <v>0.33333688067855655</v>
      </c>
      <c r="V3283" s="211">
        <v>0.14872022568381432</v>
      </c>
      <c r="W3283" s="211">
        <v>0.53038326781038814</v>
      </c>
      <c r="X3283" s="211">
        <v>0.2917827874071226</v>
      </c>
      <c r="Y3283" s="211">
        <v>0.58738080841516338</v>
      </c>
      <c r="Z3283" s="211">
        <v>0.14520742799544481</v>
      </c>
      <c r="AA3283" s="212">
        <v>0.12317961866156056</v>
      </c>
    </row>
    <row r="3284" spans="1:27" x14ac:dyDescent="0.35">
      <c r="A3284" s="210" t="s">
        <v>3960</v>
      </c>
      <c r="B3284" s="217">
        <v>130.66843950271206</v>
      </c>
      <c r="C3284" s="211">
        <v>7.7686086081365985E-2</v>
      </c>
      <c r="D3284" s="211">
        <v>0.12098363611977739</v>
      </c>
      <c r="E3284" s="211">
        <v>7.8079870061307108E-2</v>
      </c>
      <c r="F3284" s="211">
        <v>7.8455731600002396E-2</v>
      </c>
      <c r="G3284" s="211">
        <v>0.12527893165457679</v>
      </c>
      <c r="H3284" s="211">
        <v>0.11625512717609232</v>
      </c>
      <c r="I3284" s="211">
        <v>0.42165278622851798</v>
      </c>
      <c r="J3284" s="211">
        <v>0.47307515715451881</v>
      </c>
      <c r="K3284" s="211">
        <v>0.64763379373106056</v>
      </c>
      <c r="L3284" s="211">
        <v>0.27812475880452503</v>
      </c>
      <c r="M3284" s="211">
        <v>8.2544992018835056E-2</v>
      </c>
      <c r="N3284" s="211">
        <v>0.49547591975573985</v>
      </c>
      <c r="O3284" s="211">
        <v>0.69076438058639256</v>
      </c>
      <c r="P3284" s="211">
        <v>7.1577111739361265E-2</v>
      </c>
      <c r="Q3284" s="211">
        <v>7.5122506160223451E-2</v>
      </c>
      <c r="R3284" s="211">
        <v>0.45548116234838115</v>
      </c>
      <c r="S3284" s="211">
        <v>0.31600435181558939</v>
      </c>
      <c r="T3284" s="211">
        <v>0.57033602677611928</v>
      </c>
      <c r="U3284" s="211">
        <v>0.34960614500349896</v>
      </c>
      <c r="V3284" s="211">
        <v>0.10015303552246102</v>
      </c>
      <c r="W3284" s="211">
        <v>0.61896628649365937</v>
      </c>
      <c r="X3284" s="211">
        <v>0.32731480881708142</v>
      </c>
      <c r="Y3284" s="211">
        <v>0.7011654842509718</v>
      </c>
      <c r="Z3284" s="211">
        <v>0.14688930658276339</v>
      </c>
      <c r="AA3284" s="212">
        <v>0.12519489851841478</v>
      </c>
    </row>
    <row r="3285" spans="1:27" x14ac:dyDescent="0.35">
      <c r="A3285" s="210" t="s">
        <v>3961</v>
      </c>
      <c r="B3285" s="217">
        <v>127.31860649184543</v>
      </c>
      <c r="C3285" s="211">
        <v>5.5629834309172912E-2</v>
      </c>
      <c r="D3285" s="211">
        <v>0.12312744431228778</v>
      </c>
      <c r="E3285" s="211">
        <v>6.795001015073128E-2</v>
      </c>
      <c r="F3285" s="211">
        <v>0.10153262595912449</v>
      </c>
      <c r="G3285" s="211">
        <v>0.1200024126560456</v>
      </c>
      <c r="H3285" s="211">
        <v>0.1130378058962411</v>
      </c>
      <c r="I3285" s="211">
        <v>0.52156154734248528</v>
      </c>
      <c r="J3285" s="211">
        <v>0.48805995742490338</v>
      </c>
      <c r="K3285" s="211">
        <v>0.5593315720237928</v>
      </c>
      <c r="L3285" s="211">
        <v>0.27582677137880179</v>
      </c>
      <c r="M3285" s="211">
        <v>0.10180836872921672</v>
      </c>
      <c r="N3285" s="211">
        <v>0.43165377232892255</v>
      </c>
      <c r="O3285" s="211">
        <v>0.72583613900851773</v>
      </c>
      <c r="P3285" s="211">
        <v>7.0563938903956874E-2</v>
      </c>
      <c r="Q3285" s="211">
        <v>7.8324533729402096E-2</v>
      </c>
      <c r="R3285" s="211">
        <v>0.38732825398918658</v>
      </c>
      <c r="S3285" s="211">
        <v>0.32746987847230929</v>
      </c>
      <c r="T3285" s="211">
        <v>0.54022851932178229</v>
      </c>
      <c r="U3285" s="211">
        <v>0.40941633270205607</v>
      </c>
      <c r="V3285" s="211">
        <v>7.8301365526044484E-2</v>
      </c>
      <c r="W3285" s="211">
        <v>0.56550567077354319</v>
      </c>
      <c r="X3285" s="211">
        <v>0.37350296054424159</v>
      </c>
      <c r="Y3285" s="211">
        <v>0.7669501094172464</v>
      </c>
      <c r="Z3285" s="211">
        <v>0.14486963602532318</v>
      </c>
      <c r="AA3285" s="212">
        <v>0.12199766854357001</v>
      </c>
    </row>
    <row r="3286" spans="1:27" x14ac:dyDescent="0.35">
      <c r="A3286" s="210" t="s">
        <v>3962</v>
      </c>
      <c r="B3286" s="217">
        <v>113.36153743181985</v>
      </c>
      <c r="C3286" s="211">
        <v>5.3639157626826459E-2</v>
      </c>
      <c r="D3286" s="211">
        <v>0.12008739311573507</v>
      </c>
      <c r="E3286" s="211">
        <v>7.0440926865322967E-2</v>
      </c>
      <c r="F3286" s="211">
        <v>0.11004719768442631</v>
      </c>
      <c r="G3286" s="211">
        <v>0.11961121014195426</v>
      </c>
      <c r="H3286" s="211">
        <v>0.11772823842047264</v>
      </c>
      <c r="I3286" s="211">
        <v>0.45517689811030032</v>
      </c>
      <c r="J3286" s="211">
        <v>0.43513543778333102</v>
      </c>
      <c r="K3286" s="211">
        <v>0.56837978244940601</v>
      </c>
      <c r="L3286" s="211">
        <v>0.27959169504554532</v>
      </c>
      <c r="M3286" s="211">
        <v>0.10809430181992336</v>
      </c>
      <c r="N3286" s="211">
        <v>0.46353453181314963</v>
      </c>
      <c r="O3286" s="211">
        <v>0.74641940694226216</v>
      </c>
      <c r="P3286" s="211">
        <v>6.8338936547826454E-2</v>
      </c>
      <c r="Q3286" s="211">
        <v>8.0761418248053038E-2</v>
      </c>
      <c r="R3286" s="211">
        <v>0.47514613027635927</v>
      </c>
      <c r="S3286" s="211">
        <v>0.36188806030508769</v>
      </c>
      <c r="T3286" s="211">
        <v>0.50564748333274256</v>
      </c>
      <c r="U3286" s="211">
        <v>0.36413456110799969</v>
      </c>
      <c r="V3286" s="211">
        <v>7.0428982250880318E-2</v>
      </c>
      <c r="W3286" s="211">
        <v>0.49931605261270673</v>
      </c>
      <c r="X3286" s="211">
        <v>0.33272286249314997</v>
      </c>
      <c r="Y3286" s="211">
        <v>0.72032347072423708</v>
      </c>
      <c r="Z3286" s="211">
        <v>0.14916373186746715</v>
      </c>
      <c r="AA3286" s="212">
        <v>0.12693810637522637</v>
      </c>
    </row>
    <row r="3287" spans="1:27" x14ac:dyDescent="0.35">
      <c r="A3287" s="210" t="s">
        <v>3963</v>
      </c>
      <c r="B3287" s="217">
        <v>114.33474059680168</v>
      </c>
      <c r="C3287" s="211">
        <v>5.245927171759121E-2</v>
      </c>
      <c r="D3287" s="211">
        <v>0.12456731763695311</v>
      </c>
      <c r="E3287" s="211">
        <v>8.645296333773593E-2</v>
      </c>
      <c r="F3287" s="211">
        <v>8.8636790286637318E-2</v>
      </c>
      <c r="G3287" s="211">
        <v>0.12011964115134027</v>
      </c>
      <c r="H3287" s="211">
        <v>0.12065902542425153</v>
      </c>
      <c r="I3287" s="211">
        <v>0.51504152912167067</v>
      </c>
      <c r="J3287" s="211">
        <v>0.43238402566369954</v>
      </c>
      <c r="K3287" s="211">
        <v>0.56389551967530871</v>
      </c>
      <c r="L3287" s="211">
        <v>0.27550186020646261</v>
      </c>
      <c r="M3287" s="211">
        <v>0.10579096184276052</v>
      </c>
      <c r="N3287" s="211">
        <v>0.41943599749482985</v>
      </c>
      <c r="O3287" s="211">
        <v>0.56126376020271562</v>
      </c>
      <c r="P3287" s="211">
        <v>6.8155132571269178E-2</v>
      </c>
      <c r="Q3287" s="211">
        <v>9.883092828259081E-2</v>
      </c>
      <c r="R3287" s="211">
        <v>0.42556641815642077</v>
      </c>
      <c r="S3287" s="211">
        <v>0.30809113980056507</v>
      </c>
      <c r="T3287" s="211">
        <v>0.59133936019217581</v>
      </c>
      <c r="U3287" s="211">
        <v>0.36768848356097095</v>
      </c>
      <c r="V3287" s="211">
        <v>6.4081390686813705E-2</v>
      </c>
      <c r="W3287" s="211">
        <v>0.48777499815674241</v>
      </c>
      <c r="X3287" s="211">
        <v>0.30845120074425003</v>
      </c>
      <c r="Y3287" s="211">
        <v>0.64534283088196376</v>
      </c>
      <c r="Z3287" s="211">
        <v>0.14949158709339355</v>
      </c>
      <c r="AA3287" s="212">
        <v>0.1220831265515626</v>
      </c>
    </row>
    <row r="3288" spans="1:27" x14ac:dyDescent="0.35">
      <c r="A3288" s="210" t="s">
        <v>3964</v>
      </c>
      <c r="B3288" s="217">
        <v>190.27482131837661</v>
      </c>
      <c r="C3288" s="211">
        <v>6.4085853310178922E-2</v>
      </c>
      <c r="D3288" s="211">
        <v>0.11869350240223002</v>
      </c>
      <c r="E3288" s="211">
        <v>7.2023899116520379E-2</v>
      </c>
      <c r="F3288" s="211">
        <v>7.2637280507712718E-2</v>
      </c>
      <c r="G3288" s="211">
        <v>0.12243262320837693</v>
      </c>
      <c r="H3288" s="211">
        <v>0.10850121760680653</v>
      </c>
      <c r="I3288" s="211">
        <v>0.48546110864874897</v>
      </c>
      <c r="J3288" s="211">
        <v>0.435108171032073</v>
      </c>
      <c r="K3288" s="211">
        <v>0.63264275101792022</v>
      </c>
      <c r="L3288" s="211">
        <v>0.28217546054702497</v>
      </c>
      <c r="M3288" s="211">
        <v>0.11282268309327863</v>
      </c>
      <c r="N3288" s="211">
        <v>0.53488490760648422</v>
      </c>
      <c r="O3288" s="211">
        <v>0.53613397445514055</v>
      </c>
      <c r="P3288" s="211">
        <v>6.8764856135369062E-2</v>
      </c>
      <c r="Q3288" s="211">
        <v>9.0050953315787025E-2</v>
      </c>
      <c r="R3288" s="211">
        <v>0.44265991434308299</v>
      </c>
      <c r="S3288" s="211">
        <v>0.28772153682127888</v>
      </c>
      <c r="T3288" s="211">
        <v>0.63335129927593037</v>
      </c>
      <c r="U3288" s="211">
        <v>0.5649223652470976</v>
      </c>
      <c r="V3288" s="211">
        <v>0.13769747487132314</v>
      </c>
      <c r="W3288" s="211">
        <v>0.5440021738147558</v>
      </c>
      <c r="X3288" s="211">
        <v>0.33703452944055023</v>
      </c>
      <c r="Y3288" s="211">
        <v>0.74733854263542776</v>
      </c>
      <c r="Z3288" s="211">
        <v>0.14949749147520064</v>
      </c>
      <c r="AA3288" s="212">
        <v>0.12405567541661484</v>
      </c>
    </row>
    <row r="3289" spans="1:27" x14ac:dyDescent="0.35">
      <c r="A3289" s="210" t="s">
        <v>3965</v>
      </c>
      <c r="B3289" s="217">
        <v>165.34022091190988</v>
      </c>
      <c r="C3289" s="211">
        <v>4.8492066750862525E-2</v>
      </c>
      <c r="D3289" s="211">
        <v>0.12886427513963286</v>
      </c>
      <c r="E3289" s="211">
        <v>7.733546999985158E-2</v>
      </c>
      <c r="F3289" s="211">
        <v>0.10697041424870993</v>
      </c>
      <c r="G3289" s="211">
        <v>0.12320390047198179</v>
      </c>
      <c r="H3289" s="211">
        <v>0.11606600939819241</v>
      </c>
      <c r="I3289" s="211">
        <v>0.46048065421144113</v>
      </c>
      <c r="J3289" s="211">
        <v>0.45173659676052724</v>
      </c>
      <c r="K3289" s="211">
        <v>0.63019840560393159</v>
      </c>
      <c r="L3289" s="211">
        <v>0.27908099544818743</v>
      </c>
      <c r="M3289" s="211">
        <v>0.1167295971041427</v>
      </c>
      <c r="N3289" s="211">
        <v>0.35864122022169986</v>
      </c>
      <c r="O3289" s="211">
        <v>0.63841027129524552</v>
      </c>
      <c r="P3289" s="211">
        <v>6.6611194751074701E-2</v>
      </c>
      <c r="Q3289" s="211">
        <v>4.4058588532239179E-2</v>
      </c>
      <c r="R3289" s="211">
        <v>0.46820388886710862</v>
      </c>
      <c r="S3289" s="211">
        <v>0.31757867743055246</v>
      </c>
      <c r="T3289" s="211">
        <v>0.50943931354872563</v>
      </c>
      <c r="U3289" s="211">
        <v>0.42105046645002597</v>
      </c>
      <c r="V3289" s="211">
        <v>0.13764647202794456</v>
      </c>
      <c r="W3289" s="211">
        <v>0.50415517747598226</v>
      </c>
      <c r="X3289" s="211">
        <v>0.38661610442266992</v>
      </c>
      <c r="Y3289" s="211">
        <v>0.66246717334434368</v>
      </c>
      <c r="Z3289" s="211">
        <v>0.14822647288239188</v>
      </c>
      <c r="AA3289" s="212">
        <v>0.11530387901579295</v>
      </c>
    </row>
    <row r="3290" spans="1:27" x14ac:dyDescent="0.35">
      <c r="A3290" s="210" t="s">
        <v>3966</v>
      </c>
      <c r="B3290" s="217">
        <v>166.14957468035863</v>
      </c>
      <c r="C3290" s="211">
        <v>6.489291007298062E-2</v>
      </c>
      <c r="D3290" s="211">
        <v>0.13267015293639683</v>
      </c>
      <c r="E3290" s="211">
        <v>7.844008630882808E-2</v>
      </c>
      <c r="F3290" s="211">
        <v>0.10250187408578507</v>
      </c>
      <c r="G3290" s="211">
        <v>0.11926294388840251</v>
      </c>
      <c r="H3290" s="211">
        <v>0.12644929718765832</v>
      </c>
      <c r="I3290" s="211">
        <v>0.45311869418223771</v>
      </c>
      <c r="J3290" s="211">
        <v>0.40793904379889584</v>
      </c>
      <c r="K3290" s="211">
        <v>0.58900965204695477</v>
      </c>
      <c r="L3290" s="211">
        <v>0.28333187501056983</v>
      </c>
      <c r="M3290" s="211">
        <v>9.2491522227642162E-2</v>
      </c>
      <c r="N3290" s="211">
        <v>0.43519490666705951</v>
      </c>
      <c r="O3290" s="211">
        <v>0.56454747947888251</v>
      </c>
      <c r="P3290" s="211">
        <v>6.7406355465079379E-2</v>
      </c>
      <c r="Q3290" s="211">
        <v>0.13713639619209678</v>
      </c>
      <c r="R3290" s="211">
        <v>0.45142641880066486</v>
      </c>
      <c r="S3290" s="211">
        <v>0.33126800597698203</v>
      </c>
      <c r="T3290" s="211">
        <v>0.54382180308811079</v>
      </c>
      <c r="U3290" s="211">
        <v>0.52075160855272307</v>
      </c>
      <c r="V3290" s="211">
        <v>0.14248878662733819</v>
      </c>
      <c r="W3290" s="211">
        <v>0.63640266418482327</v>
      </c>
      <c r="X3290" s="211">
        <v>0.33787875720651406</v>
      </c>
      <c r="Y3290" s="211">
        <v>0.65345496385674384</v>
      </c>
      <c r="Z3290" s="211">
        <v>0.14724094710681115</v>
      </c>
      <c r="AA3290" s="212">
        <v>0.11777503615980074</v>
      </c>
    </row>
    <row r="3291" spans="1:27" x14ac:dyDescent="0.35">
      <c r="A3291" s="210" t="s">
        <v>3967</v>
      </c>
      <c r="B3291" s="217">
        <v>139.54625470290776</v>
      </c>
      <c r="C3291" s="211">
        <v>6.8623253122902642E-2</v>
      </c>
      <c r="D3291" s="211">
        <v>0.12675053305422893</v>
      </c>
      <c r="E3291" s="211">
        <v>8.4329734976872545E-2</v>
      </c>
      <c r="F3291" s="211">
        <v>8.4486589452552455E-2</v>
      </c>
      <c r="G3291" s="211">
        <v>0.12314926711389092</v>
      </c>
      <c r="H3291" s="211">
        <v>0.11719621703035883</v>
      </c>
      <c r="I3291" s="211">
        <v>0.51117033669088152</v>
      </c>
      <c r="J3291" s="211">
        <v>0.47313878054497943</v>
      </c>
      <c r="K3291" s="211">
        <v>0.61323410358371966</v>
      </c>
      <c r="L3291" s="211">
        <v>0.27531501756964799</v>
      </c>
      <c r="M3291" s="211">
        <v>9.0304253059505707E-2</v>
      </c>
      <c r="N3291" s="211">
        <v>0.36868859808153176</v>
      </c>
      <c r="O3291" s="211">
        <v>0.75503167347938738</v>
      </c>
      <c r="P3291" s="211">
        <v>7.0000526579731298E-2</v>
      </c>
      <c r="Q3291" s="211">
        <v>7.0616260699944727E-2</v>
      </c>
      <c r="R3291" s="211">
        <v>0.39970222591338528</v>
      </c>
      <c r="S3291" s="211">
        <v>0.41704888260404299</v>
      </c>
      <c r="T3291" s="211">
        <v>0.55990385446988633</v>
      </c>
      <c r="U3291" s="211">
        <v>0.35086773105060309</v>
      </c>
      <c r="V3291" s="211">
        <v>0.13560568939391773</v>
      </c>
      <c r="W3291" s="211">
        <v>0.50157631907500888</v>
      </c>
      <c r="X3291" s="211">
        <v>0.32945401026970883</v>
      </c>
      <c r="Y3291" s="211">
        <v>0.59036032730937349</v>
      </c>
      <c r="Z3291" s="211">
        <v>0.14629172400514434</v>
      </c>
      <c r="AA3291" s="212">
        <v>0.11985998005478864</v>
      </c>
    </row>
    <row r="3292" spans="1:27" x14ac:dyDescent="0.35">
      <c r="A3292" s="210" t="s">
        <v>3968</v>
      </c>
      <c r="B3292" s="217">
        <v>143.35690189227921</v>
      </c>
      <c r="C3292" s="211">
        <v>5.8280822455904997E-2</v>
      </c>
      <c r="D3292" s="211">
        <v>0.12906494455434878</v>
      </c>
      <c r="E3292" s="211">
        <v>7.9622985072485455E-2</v>
      </c>
      <c r="F3292" s="211">
        <v>0.10367238967498936</v>
      </c>
      <c r="G3292" s="211">
        <v>0.12400170887309721</v>
      </c>
      <c r="H3292" s="211">
        <v>0.11496751784352416</v>
      </c>
      <c r="I3292" s="211">
        <v>0.52134628641583391</v>
      </c>
      <c r="J3292" s="211">
        <v>0.43839585039333745</v>
      </c>
      <c r="K3292" s="211">
        <v>0.56436368367774226</v>
      </c>
      <c r="L3292" s="211">
        <v>0.26862502430542357</v>
      </c>
      <c r="M3292" s="211">
        <v>0.10769964052924852</v>
      </c>
      <c r="N3292" s="211">
        <v>0.50807152655021048</v>
      </c>
      <c r="O3292" s="211">
        <v>0.53441187209555896</v>
      </c>
      <c r="P3292" s="211">
        <v>6.3361711171126947E-2</v>
      </c>
      <c r="Q3292" s="211">
        <v>6.3238646071298421E-2</v>
      </c>
      <c r="R3292" s="211">
        <v>0.45633560536467727</v>
      </c>
      <c r="S3292" s="211">
        <v>0.37392818714655929</v>
      </c>
      <c r="T3292" s="211">
        <v>0.57070907679385063</v>
      </c>
      <c r="U3292" s="211">
        <v>0.41301358204050392</v>
      </c>
      <c r="V3292" s="211">
        <v>0.11871591222618105</v>
      </c>
      <c r="W3292" s="211">
        <v>0.58246275695684124</v>
      </c>
      <c r="X3292" s="211">
        <v>0.34936559064380768</v>
      </c>
      <c r="Y3292" s="211">
        <v>0.64556824266739088</v>
      </c>
      <c r="Z3292" s="211">
        <v>0.14998506371108983</v>
      </c>
      <c r="AA3292" s="212">
        <v>0.11619442011965635</v>
      </c>
    </row>
    <row r="3293" spans="1:27" x14ac:dyDescent="0.35">
      <c r="A3293" s="210" t="s">
        <v>3969</v>
      </c>
      <c r="B3293" s="217">
        <v>147.88054989763577</v>
      </c>
      <c r="C3293" s="211">
        <v>5.3517307430062847E-2</v>
      </c>
      <c r="D3293" s="211">
        <v>0.12691948685975157</v>
      </c>
      <c r="E3293" s="211">
        <v>7.5652037698043073E-2</v>
      </c>
      <c r="F3293" s="211">
        <v>0.10252127119034474</v>
      </c>
      <c r="G3293" s="211">
        <v>0.11576400443833096</v>
      </c>
      <c r="H3293" s="211">
        <v>0.11132534109938859</v>
      </c>
      <c r="I3293" s="211">
        <v>0.51460062237827786</v>
      </c>
      <c r="J3293" s="211">
        <v>0.40244747526831748</v>
      </c>
      <c r="K3293" s="211">
        <v>0.55530303988378971</v>
      </c>
      <c r="L3293" s="211">
        <v>0.28127118634724352</v>
      </c>
      <c r="M3293" s="211">
        <v>0.12172591079509175</v>
      </c>
      <c r="N3293" s="211">
        <v>0.39783541896389718</v>
      </c>
      <c r="O3293" s="211">
        <v>0.74588454596662801</v>
      </c>
      <c r="P3293" s="211">
        <v>6.7212234102052057E-2</v>
      </c>
      <c r="Q3293" s="211">
        <v>6.8399641227681898E-2</v>
      </c>
      <c r="R3293" s="211">
        <v>0.40948286465282013</v>
      </c>
      <c r="S3293" s="211">
        <v>0.30584467073962135</v>
      </c>
      <c r="T3293" s="211">
        <v>0.61070850386879905</v>
      </c>
      <c r="U3293" s="211">
        <v>0.30834229009697506</v>
      </c>
      <c r="V3293" s="211">
        <v>0.12728378747122041</v>
      </c>
      <c r="W3293" s="211">
        <v>0.51151677711712684</v>
      </c>
      <c r="X3293" s="211">
        <v>0.29992142571194369</v>
      </c>
      <c r="Y3293" s="211">
        <v>0.70041562232131305</v>
      </c>
      <c r="Z3293" s="211">
        <v>0.14305571538796277</v>
      </c>
      <c r="AA3293" s="212">
        <v>0.11585934862574748</v>
      </c>
    </row>
    <row r="3294" spans="1:27" x14ac:dyDescent="0.35">
      <c r="A3294" s="210" t="s">
        <v>3970</v>
      </c>
      <c r="B3294" s="217">
        <v>149.83460008806273</v>
      </c>
      <c r="C3294" s="211">
        <v>7.0768790558342953E-2</v>
      </c>
      <c r="D3294" s="211">
        <v>0.12996479603207794</v>
      </c>
      <c r="E3294" s="211">
        <v>7.0283315939522473E-2</v>
      </c>
      <c r="F3294" s="211">
        <v>0.11082122400821676</v>
      </c>
      <c r="G3294" s="211">
        <v>0.11502747738907156</v>
      </c>
      <c r="H3294" s="211">
        <v>0.11515874686681968</v>
      </c>
      <c r="I3294" s="211">
        <v>0.50464075490520255</v>
      </c>
      <c r="J3294" s="211">
        <v>0.45009212869816939</v>
      </c>
      <c r="K3294" s="211">
        <v>0.56122513395642226</v>
      </c>
      <c r="L3294" s="211">
        <v>0.28183654902353544</v>
      </c>
      <c r="M3294" s="211">
        <v>9.9348736042360469E-2</v>
      </c>
      <c r="N3294" s="211">
        <v>0.40489674925848984</v>
      </c>
      <c r="O3294" s="211">
        <v>0.61336461525700003</v>
      </c>
      <c r="P3294" s="211">
        <v>6.6314658462204523E-2</v>
      </c>
      <c r="Q3294" s="211">
        <v>5.5815955468530368E-2</v>
      </c>
      <c r="R3294" s="211">
        <v>0.367901253575808</v>
      </c>
      <c r="S3294" s="211">
        <v>0.3921883317737403</v>
      </c>
      <c r="T3294" s="211">
        <v>0.47659068123166815</v>
      </c>
      <c r="U3294" s="211">
        <v>0.44568634289316578</v>
      </c>
      <c r="V3294" s="211">
        <v>0.15933308913093441</v>
      </c>
      <c r="W3294" s="211">
        <v>0.51968889221784531</v>
      </c>
      <c r="X3294" s="211">
        <v>0.35316009466193837</v>
      </c>
      <c r="Y3294" s="211">
        <v>0.69988955364555794</v>
      </c>
      <c r="Z3294" s="211">
        <v>0.14999759323455786</v>
      </c>
      <c r="AA3294" s="212">
        <v>0.12246776774930095</v>
      </c>
    </row>
    <row r="3295" spans="1:27" x14ac:dyDescent="0.35">
      <c r="A3295" s="210" t="s">
        <v>3971</v>
      </c>
      <c r="B3295" s="217">
        <v>183.55909375931179</v>
      </c>
      <c r="C3295" s="211">
        <v>5.8272015589376315E-2</v>
      </c>
      <c r="D3295" s="211">
        <v>0.12164043118437186</v>
      </c>
      <c r="E3295" s="211">
        <v>8.0414116166749358E-2</v>
      </c>
      <c r="F3295" s="211">
        <v>8.7711115271421225E-2</v>
      </c>
      <c r="G3295" s="211">
        <v>0.11688513344804775</v>
      </c>
      <c r="H3295" s="211">
        <v>0.11841365536839013</v>
      </c>
      <c r="I3295" s="211">
        <v>0.43346539164662762</v>
      </c>
      <c r="J3295" s="211">
        <v>0.44726483251853855</v>
      </c>
      <c r="K3295" s="211">
        <v>0.55695726572021487</v>
      </c>
      <c r="L3295" s="211">
        <v>0.27622654544249148</v>
      </c>
      <c r="M3295" s="211">
        <v>9.7869931687558892E-2</v>
      </c>
      <c r="N3295" s="211">
        <v>0.47616754548515794</v>
      </c>
      <c r="O3295" s="211">
        <v>0.74484834660841348</v>
      </c>
      <c r="P3295" s="211">
        <v>6.79973035471131E-2</v>
      </c>
      <c r="Q3295" s="211">
        <v>0.10999539101095768</v>
      </c>
      <c r="R3295" s="211">
        <v>0.44773196602064935</v>
      </c>
      <c r="S3295" s="211">
        <v>0.44722965987148022</v>
      </c>
      <c r="T3295" s="211">
        <v>0.55531408205270749</v>
      </c>
      <c r="U3295" s="211">
        <v>0.57069240094140172</v>
      </c>
      <c r="V3295" s="211">
        <v>0.14386083003634983</v>
      </c>
      <c r="W3295" s="211">
        <v>0.58650290623727208</v>
      </c>
      <c r="X3295" s="211">
        <v>0.39490852059468906</v>
      </c>
      <c r="Y3295" s="211">
        <v>0.74122778242331011</v>
      </c>
      <c r="Z3295" s="211">
        <v>0.14912289809407109</v>
      </c>
      <c r="AA3295" s="212">
        <v>0.12089720869816005</v>
      </c>
    </row>
    <row r="3296" spans="1:27" x14ac:dyDescent="0.35">
      <c r="A3296" s="210" t="s">
        <v>3972</v>
      </c>
      <c r="B3296" s="217">
        <v>169.09927893593235</v>
      </c>
      <c r="C3296" s="211">
        <v>5.4374807531083112E-2</v>
      </c>
      <c r="D3296" s="211">
        <v>0.11982825029415345</v>
      </c>
      <c r="E3296" s="211">
        <v>7.4430317245067837E-2</v>
      </c>
      <c r="F3296" s="211">
        <v>0.10594046130738262</v>
      </c>
      <c r="G3296" s="211">
        <v>0.11850679973184</v>
      </c>
      <c r="H3296" s="211">
        <v>0.12162678569205056</v>
      </c>
      <c r="I3296" s="211">
        <v>0.47626296149854958</v>
      </c>
      <c r="J3296" s="211">
        <v>0.45281624283123983</v>
      </c>
      <c r="K3296" s="211">
        <v>0.62971009204713246</v>
      </c>
      <c r="L3296" s="211">
        <v>0.27169605294457955</v>
      </c>
      <c r="M3296" s="211">
        <v>0.10644081717946488</v>
      </c>
      <c r="N3296" s="211">
        <v>0.39496224856559714</v>
      </c>
      <c r="O3296" s="211">
        <v>0.71493113999347369</v>
      </c>
      <c r="P3296" s="211">
        <v>7.0146099697214914E-2</v>
      </c>
      <c r="Q3296" s="211">
        <v>5.9551219572969341E-2</v>
      </c>
      <c r="R3296" s="211">
        <v>0.47206461445881742</v>
      </c>
      <c r="S3296" s="211">
        <v>0.36706755591321688</v>
      </c>
      <c r="T3296" s="211">
        <v>0.60082500173260811</v>
      </c>
      <c r="U3296" s="211">
        <v>0.51104715029531678</v>
      </c>
      <c r="V3296" s="211">
        <v>0.13818107692301229</v>
      </c>
      <c r="W3296" s="211">
        <v>0.62664118237474575</v>
      </c>
      <c r="X3296" s="211">
        <v>0.29216122709960807</v>
      </c>
      <c r="Y3296" s="211">
        <v>0.68347596816426948</v>
      </c>
      <c r="Z3296" s="211">
        <v>0.1450178801163105</v>
      </c>
      <c r="AA3296" s="212">
        <v>0.12528085568786224</v>
      </c>
    </row>
    <row r="3297" spans="1:27" x14ac:dyDescent="0.35">
      <c r="A3297" s="210" t="s">
        <v>3973</v>
      </c>
      <c r="B3297" s="217">
        <v>131.64244146897397</v>
      </c>
      <c r="C3297" s="211">
        <v>6.0950639004827847E-2</v>
      </c>
      <c r="D3297" s="211">
        <v>0.13066614575339258</v>
      </c>
      <c r="E3297" s="211">
        <v>6.8074021503381626E-2</v>
      </c>
      <c r="F3297" s="211">
        <v>8.7424480460465109E-2</v>
      </c>
      <c r="G3297" s="211">
        <v>0.11591521724110969</v>
      </c>
      <c r="H3297" s="211">
        <v>0.12104133353549941</v>
      </c>
      <c r="I3297" s="211">
        <v>0.44145827534537707</v>
      </c>
      <c r="J3297" s="211">
        <v>0.45057406845433801</v>
      </c>
      <c r="K3297" s="211">
        <v>0.60845203142092597</v>
      </c>
      <c r="L3297" s="211">
        <v>0.26761832537413588</v>
      </c>
      <c r="M3297" s="211">
        <v>0.10184500474313411</v>
      </c>
      <c r="N3297" s="211">
        <v>0.40143061619498566</v>
      </c>
      <c r="O3297" s="211">
        <v>0.66204246258092636</v>
      </c>
      <c r="P3297" s="211">
        <v>6.7284309313432503E-2</v>
      </c>
      <c r="Q3297" s="211">
        <v>4.6663223654707875E-2</v>
      </c>
      <c r="R3297" s="211">
        <v>0.43452403685415608</v>
      </c>
      <c r="S3297" s="211">
        <v>0.33891368293987506</v>
      </c>
      <c r="T3297" s="211">
        <v>0.53559703543175852</v>
      </c>
      <c r="U3297" s="211">
        <v>0.38428660904886625</v>
      </c>
      <c r="V3297" s="211">
        <v>0.12089728176769221</v>
      </c>
      <c r="W3297" s="211">
        <v>0.58510887566747127</v>
      </c>
      <c r="X3297" s="211">
        <v>0.36621840275697748</v>
      </c>
      <c r="Y3297" s="211">
        <v>0.51450614016965224</v>
      </c>
      <c r="Z3297" s="211">
        <v>0.14928469737999359</v>
      </c>
      <c r="AA3297" s="212">
        <v>0.11476279164483337</v>
      </c>
    </row>
    <row r="3298" spans="1:27" x14ac:dyDescent="0.35">
      <c r="A3298" s="210" t="s">
        <v>3974</v>
      </c>
      <c r="B3298" s="217">
        <v>138.29177855254287</v>
      </c>
      <c r="C3298" s="211">
        <v>5.8259266808678281E-2</v>
      </c>
      <c r="D3298" s="211">
        <v>0.12400858466195931</v>
      </c>
      <c r="E3298" s="211">
        <v>7.8623492732340108E-2</v>
      </c>
      <c r="F3298" s="211">
        <v>9.1287453951444192E-2</v>
      </c>
      <c r="G3298" s="211">
        <v>0.12378199547984306</v>
      </c>
      <c r="H3298" s="211">
        <v>0.12156888973692585</v>
      </c>
      <c r="I3298" s="211">
        <v>0.46858668658139446</v>
      </c>
      <c r="J3298" s="211">
        <v>0.38566500847098645</v>
      </c>
      <c r="K3298" s="211">
        <v>0.57763817766320991</v>
      </c>
      <c r="L3298" s="211">
        <v>0.27327599854116325</v>
      </c>
      <c r="M3298" s="211">
        <v>0.10155688615275635</v>
      </c>
      <c r="N3298" s="211">
        <v>0.52691170581036162</v>
      </c>
      <c r="O3298" s="211">
        <v>0.76450898478122631</v>
      </c>
      <c r="P3298" s="211">
        <v>6.5430508132707302E-2</v>
      </c>
      <c r="Q3298" s="211">
        <v>0.13924515881493618</v>
      </c>
      <c r="R3298" s="211">
        <v>0.48338025052596639</v>
      </c>
      <c r="S3298" s="211">
        <v>0.43768808155109123</v>
      </c>
      <c r="T3298" s="211">
        <v>0.56574031450582896</v>
      </c>
      <c r="U3298" s="211">
        <v>0.39167763034218622</v>
      </c>
      <c r="V3298" s="211">
        <v>8.1961576369424485E-2</v>
      </c>
      <c r="W3298" s="211">
        <v>0.56671029016422936</v>
      </c>
      <c r="X3298" s="211">
        <v>0.30002073565061999</v>
      </c>
      <c r="Y3298" s="211">
        <v>0.57877528314096016</v>
      </c>
      <c r="Z3298" s="211">
        <v>0.1430000991365189</v>
      </c>
      <c r="AA3298" s="212">
        <v>0.11354372123523176</v>
      </c>
    </row>
    <row r="3299" spans="1:27" x14ac:dyDescent="0.35">
      <c r="A3299" s="210" t="s">
        <v>3975</v>
      </c>
      <c r="B3299" s="217">
        <v>131.25513138313778</v>
      </c>
      <c r="C3299" s="211">
        <v>7.9629420406668011E-2</v>
      </c>
      <c r="D3299" s="211">
        <v>0.12630696553621371</v>
      </c>
      <c r="E3299" s="211">
        <v>8.2047325587385672E-2</v>
      </c>
      <c r="F3299" s="211">
        <v>8.9790624306202244E-2</v>
      </c>
      <c r="G3299" s="211">
        <v>0.12434727668603265</v>
      </c>
      <c r="H3299" s="211">
        <v>0.1277009694845406</v>
      </c>
      <c r="I3299" s="211">
        <v>0.46651647730697549</v>
      </c>
      <c r="J3299" s="211">
        <v>0.43139509867132653</v>
      </c>
      <c r="K3299" s="211">
        <v>0.63840714243637353</v>
      </c>
      <c r="L3299" s="211">
        <v>0.27998115812151048</v>
      </c>
      <c r="M3299" s="211">
        <v>0.11341352051709118</v>
      </c>
      <c r="N3299" s="211">
        <v>0.47079922102219274</v>
      </c>
      <c r="O3299" s="211">
        <v>0.76048604738733827</v>
      </c>
      <c r="P3299" s="211">
        <v>6.5037514633831631E-2</v>
      </c>
      <c r="Q3299" s="211">
        <v>7.0826826305401672E-2</v>
      </c>
      <c r="R3299" s="211">
        <v>0.40839621128987175</v>
      </c>
      <c r="S3299" s="211">
        <v>0.28774826054225916</v>
      </c>
      <c r="T3299" s="211">
        <v>0.5798517026566482</v>
      </c>
      <c r="U3299" s="211">
        <v>0.47165696236216442</v>
      </c>
      <c r="V3299" s="211">
        <v>5.5272534461824535E-2</v>
      </c>
      <c r="W3299" s="211">
        <v>0.56899532886694049</v>
      </c>
      <c r="X3299" s="211">
        <v>0.29435876048672838</v>
      </c>
      <c r="Y3299" s="211">
        <v>0.66300629155174606</v>
      </c>
      <c r="Z3299" s="211">
        <v>0.14599552868444182</v>
      </c>
      <c r="AA3299" s="212">
        <v>0.11880837331584582</v>
      </c>
    </row>
    <row r="3300" spans="1:27" x14ac:dyDescent="0.35">
      <c r="A3300" s="210" t="s">
        <v>3976</v>
      </c>
      <c r="B3300" s="217">
        <v>108.83668849168093</v>
      </c>
      <c r="C3300" s="211">
        <v>5.0440838814125352E-2</v>
      </c>
      <c r="D3300" s="211">
        <v>0.12094434754743134</v>
      </c>
      <c r="E3300" s="211">
        <v>7.709184031149563E-2</v>
      </c>
      <c r="F3300" s="211">
        <v>9.5427884483186051E-2</v>
      </c>
      <c r="G3300" s="211">
        <v>0.12322130389407383</v>
      </c>
      <c r="H3300" s="211">
        <v>0.11799153576131316</v>
      </c>
      <c r="I3300" s="211">
        <v>0.46931768998414569</v>
      </c>
      <c r="J3300" s="211">
        <v>0.41017643915765328</v>
      </c>
      <c r="K3300" s="211">
        <v>0.55312978331810359</v>
      </c>
      <c r="L3300" s="211">
        <v>0.27460404443271114</v>
      </c>
      <c r="M3300" s="211">
        <v>8.7938537904330816E-2</v>
      </c>
      <c r="N3300" s="211">
        <v>0.42995899352177042</v>
      </c>
      <c r="O3300" s="211">
        <v>0.74713531301747105</v>
      </c>
      <c r="P3300" s="211">
        <v>6.8392201719995702E-2</v>
      </c>
      <c r="Q3300" s="211">
        <v>6.6922552909403576E-2</v>
      </c>
      <c r="R3300" s="211">
        <v>0.42537230812990967</v>
      </c>
      <c r="S3300" s="211">
        <v>0.40108685781617909</v>
      </c>
      <c r="T3300" s="211">
        <v>0.49961884222696701</v>
      </c>
      <c r="U3300" s="211">
        <v>0.4443011290576423</v>
      </c>
      <c r="V3300" s="211">
        <v>7.021893475337837E-2</v>
      </c>
      <c r="W3300" s="211">
        <v>0.50561565388053265</v>
      </c>
      <c r="X3300" s="211">
        <v>0.26622783059856969</v>
      </c>
      <c r="Y3300" s="211">
        <v>0.54182134626754341</v>
      </c>
      <c r="Z3300" s="211">
        <v>0.14472417465197743</v>
      </c>
      <c r="AA3300" s="212">
        <v>0.12276558275864748</v>
      </c>
    </row>
    <row r="3301" spans="1:27" x14ac:dyDescent="0.35">
      <c r="A3301" s="210" t="s">
        <v>3977</v>
      </c>
      <c r="B3301" s="217">
        <v>157.7422092721757</v>
      </c>
      <c r="C3301" s="211">
        <v>5.1693230538571895E-2</v>
      </c>
      <c r="D3301" s="211">
        <v>0.12593851119522079</v>
      </c>
      <c r="E3301" s="211">
        <v>7.2040130152173712E-2</v>
      </c>
      <c r="F3301" s="211">
        <v>0.10140708595343344</v>
      </c>
      <c r="G3301" s="211">
        <v>0.1252154653714854</v>
      </c>
      <c r="H3301" s="211">
        <v>0.10848234198628214</v>
      </c>
      <c r="I3301" s="211">
        <v>0.48595538412870087</v>
      </c>
      <c r="J3301" s="211">
        <v>0.4161064413596659</v>
      </c>
      <c r="K3301" s="211">
        <v>0.61788580146745498</v>
      </c>
      <c r="L3301" s="211">
        <v>0.27279440061833249</v>
      </c>
      <c r="M3301" s="211">
        <v>9.029361175640982E-2</v>
      </c>
      <c r="N3301" s="211">
        <v>0.5100962121659034</v>
      </c>
      <c r="O3301" s="211">
        <v>0.69102422189236701</v>
      </c>
      <c r="P3301" s="211">
        <v>6.850019921402889E-2</v>
      </c>
      <c r="Q3301" s="211">
        <v>5.5842984661763906E-2</v>
      </c>
      <c r="R3301" s="211">
        <v>0.41543831635487027</v>
      </c>
      <c r="S3301" s="211">
        <v>0.31524901367561264</v>
      </c>
      <c r="T3301" s="211">
        <v>0.5304241470792106</v>
      </c>
      <c r="U3301" s="211">
        <v>0.40489681357882196</v>
      </c>
      <c r="V3301" s="211">
        <v>0.16309510070820382</v>
      </c>
      <c r="W3301" s="211">
        <v>0.51160595457319635</v>
      </c>
      <c r="X3301" s="211">
        <v>0.31054572887418541</v>
      </c>
      <c r="Y3301" s="211">
        <v>0.65981845371604642</v>
      </c>
      <c r="Z3301" s="211">
        <v>0.1485323019325783</v>
      </c>
      <c r="AA3301" s="212">
        <v>0.11888503087948166</v>
      </c>
    </row>
    <row r="3302" spans="1:27" x14ac:dyDescent="0.35">
      <c r="A3302" s="210" t="s">
        <v>3978</v>
      </c>
      <c r="B3302" s="217">
        <v>128.26754113701077</v>
      </c>
      <c r="C3302" s="211">
        <v>6.7189192939628689E-2</v>
      </c>
      <c r="D3302" s="211">
        <v>0.11793066934058102</v>
      </c>
      <c r="E3302" s="211">
        <v>7.4068930615202672E-2</v>
      </c>
      <c r="F3302" s="211">
        <v>8.7188998043061322E-2</v>
      </c>
      <c r="G3302" s="211">
        <v>0.12123767696488717</v>
      </c>
      <c r="H3302" s="211">
        <v>0.12352894796971925</v>
      </c>
      <c r="I3302" s="211">
        <v>0.5164943308037494</v>
      </c>
      <c r="J3302" s="211">
        <v>0.43221601679318516</v>
      </c>
      <c r="K3302" s="211">
        <v>0.57803216317413608</v>
      </c>
      <c r="L3302" s="211">
        <v>0.28020665445151582</v>
      </c>
      <c r="M3302" s="211">
        <v>8.3657472817330242E-2</v>
      </c>
      <c r="N3302" s="211">
        <v>0.375072595496941</v>
      </c>
      <c r="O3302" s="211">
        <v>0.74144646809097958</v>
      </c>
      <c r="P3302" s="211">
        <v>6.6243891296771593E-2</v>
      </c>
      <c r="Q3302" s="211">
        <v>7.4998898311249729E-2</v>
      </c>
      <c r="R3302" s="211">
        <v>0.39367809879255622</v>
      </c>
      <c r="S3302" s="211">
        <v>0.30804235340578257</v>
      </c>
      <c r="T3302" s="211">
        <v>0.56279355153864019</v>
      </c>
      <c r="U3302" s="211">
        <v>0.40890389515277126</v>
      </c>
      <c r="V3302" s="211">
        <v>0.13225032071269394</v>
      </c>
      <c r="W3302" s="211">
        <v>0.58093425079628525</v>
      </c>
      <c r="X3302" s="211">
        <v>0.29561747922680814</v>
      </c>
      <c r="Y3302" s="211">
        <v>0.59488163031131713</v>
      </c>
      <c r="Z3302" s="211">
        <v>0.14941813345062516</v>
      </c>
      <c r="AA3302" s="212">
        <v>0.12052738738897713</v>
      </c>
    </row>
    <row r="3303" spans="1:27" x14ac:dyDescent="0.35">
      <c r="A3303" s="210" t="s">
        <v>3979</v>
      </c>
      <c r="B3303" s="217">
        <v>159.93587053029353</v>
      </c>
      <c r="C3303" s="211">
        <v>6.1933977740466994E-2</v>
      </c>
      <c r="D3303" s="211">
        <v>0.13000538260774902</v>
      </c>
      <c r="E3303" s="211">
        <v>7.2469642880199359E-2</v>
      </c>
      <c r="F3303" s="211">
        <v>0.11272274454648487</v>
      </c>
      <c r="G3303" s="211">
        <v>0.11340158244264192</v>
      </c>
      <c r="H3303" s="211">
        <v>0.11567235434083006</v>
      </c>
      <c r="I3303" s="211">
        <v>0.49507244308911125</v>
      </c>
      <c r="J3303" s="211">
        <v>0.48619106119470668</v>
      </c>
      <c r="K3303" s="211">
        <v>0.63947262733747268</v>
      </c>
      <c r="L3303" s="211">
        <v>0.274902689789083</v>
      </c>
      <c r="M3303" s="211">
        <v>8.126928955367424E-2</v>
      </c>
      <c r="N3303" s="211">
        <v>0.36859377115401498</v>
      </c>
      <c r="O3303" s="211">
        <v>0.79016564338830142</v>
      </c>
      <c r="P3303" s="211">
        <v>6.963210707613636E-2</v>
      </c>
      <c r="Q3303" s="211">
        <v>0.13631035545647105</v>
      </c>
      <c r="R3303" s="211">
        <v>0.44469327285243965</v>
      </c>
      <c r="S3303" s="211">
        <v>0.31358014655090427</v>
      </c>
      <c r="T3303" s="211">
        <v>0.53056563408813573</v>
      </c>
      <c r="U3303" s="211">
        <v>0.45352610090721013</v>
      </c>
      <c r="V3303" s="211">
        <v>0.14617645561611689</v>
      </c>
      <c r="W3303" s="211">
        <v>0.58217739370412458</v>
      </c>
      <c r="X3303" s="211">
        <v>0.28511078180709326</v>
      </c>
      <c r="Y3303" s="211">
        <v>0.72117530025195575</v>
      </c>
      <c r="Z3303" s="211">
        <v>0.14720136573512288</v>
      </c>
      <c r="AA3303" s="212">
        <v>0.12233896042678846</v>
      </c>
    </row>
    <row r="3304" spans="1:27" x14ac:dyDescent="0.35">
      <c r="A3304" s="210" t="s">
        <v>3980</v>
      </c>
      <c r="B3304" s="217">
        <v>147.08302682167013</v>
      </c>
      <c r="C3304" s="211">
        <v>5.7758476771666387E-2</v>
      </c>
      <c r="D3304" s="211">
        <v>0.12841521104825648</v>
      </c>
      <c r="E3304" s="211">
        <v>7.4881906049891658E-2</v>
      </c>
      <c r="F3304" s="211">
        <v>9.5477550787504584E-2</v>
      </c>
      <c r="G3304" s="211">
        <v>0.11786298525775364</v>
      </c>
      <c r="H3304" s="211">
        <v>0.11838499536392658</v>
      </c>
      <c r="I3304" s="211">
        <v>0.53114944215413773</v>
      </c>
      <c r="J3304" s="211">
        <v>0.4710705919752648</v>
      </c>
      <c r="K3304" s="211">
        <v>0.62836885236014939</v>
      </c>
      <c r="L3304" s="211">
        <v>0.278795209230353</v>
      </c>
      <c r="M3304" s="211">
        <v>9.0663367356676544E-2</v>
      </c>
      <c r="N3304" s="211">
        <v>0.39107203561125853</v>
      </c>
      <c r="O3304" s="211">
        <v>0.75293680796566065</v>
      </c>
      <c r="P3304" s="211">
        <v>7.1393535647019446E-2</v>
      </c>
      <c r="Q3304" s="211">
        <v>9.5783106981092131E-2</v>
      </c>
      <c r="R3304" s="211">
        <v>0.44962856748213464</v>
      </c>
      <c r="S3304" s="211">
        <v>0.3761859817006209</v>
      </c>
      <c r="T3304" s="211">
        <v>0.50251504027657856</v>
      </c>
      <c r="U3304" s="211">
        <v>0.44648685839525448</v>
      </c>
      <c r="V3304" s="211">
        <v>9.3433789061901779E-2</v>
      </c>
      <c r="W3304" s="211">
        <v>0.50946177977815943</v>
      </c>
      <c r="X3304" s="211">
        <v>0.32379952859761962</v>
      </c>
      <c r="Y3304" s="211">
        <v>0.758946254304111</v>
      </c>
      <c r="Z3304" s="211">
        <v>0.14999107227779093</v>
      </c>
      <c r="AA3304" s="212">
        <v>0.11892939720386103</v>
      </c>
    </row>
    <row r="3305" spans="1:27" x14ac:dyDescent="0.35">
      <c r="A3305" s="210" t="s">
        <v>3981</v>
      </c>
      <c r="B3305" s="217">
        <v>129.14478376637675</v>
      </c>
      <c r="C3305" s="211">
        <v>5.6783395541975222E-2</v>
      </c>
      <c r="D3305" s="211">
        <v>0.13246708302530577</v>
      </c>
      <c r="E3305" s="211">
        <v>7.5983462982497918E-2</v>
      </c>
      <c r="F3305" s="211">
        <v>7.6722579628234366E-2</v>
      </c>
      <c r="G3305" s="211">
        <v>0.12174972996926482</v>
      </c>
      <c r="H3305" s="211">
        <v>0.12754250110463469</v>
      </c>
      <c r="I3305" s="211">
        <v>0.51578211779737959</v>
      </c>
      <c r="J3305" s="211">
        <v>0.4849241372859216</v>
      </c>
      <c r="K3305" s="211">
        <v>0.61342537067108893</v>
      </c>
      <c r="L3305" s="211">
        <v>0.27248396810213266</v>
      </c>
      <c r="M3305" s="211">
        <v>0.10085818776960057</v>
      </c>
      <c r="N3305" s="211">
        <v>0.56093129622929805</v>
      </c>
      <c r="O3305" s="211">
        <v>0.69248714099641018</v>
      </c>
      <c r="P3305" s="211">
        <v>6.7375750667541465E-2</v>
      </c>
      <c r="Q3305" s="211">
        <v>0.13197063022007241</v>
      </c>
      <c r="R3305" s="211">
        <v>0.45257110918695276</v>
      </c>
      <c r="S3305" s="211">
        <v>0.38804072176674026</v>
      </c>
      <c r="T3305" s="211">
        <v>0.56962728479523073</v>
      </c>
      <c r="U3305" s="211">
        <v>0.34851529323958119</v>
      </c>
      <c r="V3305" s="211">
        <v>9.6775551723205927E-2</v>
      </c>
      <c r="W3305" s="211">
        <v>0.51751387548305394</v>
      </c>
      <c r="X3305" s="211">
        <v>0.34355036732189836</v>
      </c>
      <c r="Y3305" s="211">
        <v>0.56294127804049343</v>
      </c>
      <c r="Z3305" s="211">
        <v>0.14741713922984026</v>
      </c>
      <c r="AA3305" s="212">
        <v>0.12424458143838003</v>
      </c>
    </row>
    <row r="3306" spans="1:27" x14ac:dyDescent="0.35">
      <c r="A3306" s="210" t="s">
        <v>3982</v>
      </c>
      <c r="B3306" s="217">
        <v>158.57371559168402</v>
      </c>
      <c r="C3306" s="211">
        <v>7.0854469320715097E-2</v>
      </c>
      <c r="D3306" s="211">
        <v>0.13015866742353766</v>
      </c>
      <c r="E3306" s="211">
        <v>8.1673739824527858E-2</v>
      </c>
      <c r="F3306" s="211">
        <v>0.10878526638826783</v>
      </c>
      <c r="G3306" s="211">
        <v>0.11958412290957524</v>
      </c>
      <c r="H3306" s="211">
        <v>0.11981138154352915</v>
      </c>
      <c r="I3306" s="211">
        <v>0.45057485147285414</v>
      </c>
      <c r="J3306" s="211">
        <v>0.46822895061871828</v>
      </c>
      <c r="K3306" s="211">
        <v>0.56866905211658425</v>
      </c>
      <c r="L3306" s="211">
        <v>0.27873545168659969</v>
      </c>
      <c r="M3306" s="211">
        <v>0.1058693636987796</v>
      </c>
      <c r="N3306" s="211">
        <v>0.39096262848498259</v>
      </c>
      <c r="O3306" s="211">
        <v>0.76898936621909875</v>
      </c>
      <c r="P3306" s="211">
        <v>7.2757888952280858E-2</v>
      </c>
      <c r="Q3306" s="211">
        <v>9.9509224350671957E-2</v>
      </c>
      <c r="R3306" s="211">
        <v>0.43564996072969275</v>
      </c>
      <c r="S3306" s="211">
        <v>0.27316736410921078</v>
      </c>
      <c r="T3306" s="211">
        <v>0.57727220388633749</v>
      </c>
      <c r="U3306" s="211">
        <v>0.39738978907646122</v>
      </c>
      <c r="V3306" s="211">
        <v>0.11412205251013462</v>
      </c>
      <c r="W3306" s="211">
        <v>0.55652850378233953</v>
      </c>
      <c r="X3306" s="211">
        <v>0.36465841450978964</v>
      </c>
      <c r="Y3306" s="211">
        <v>0.70230128485805132</v>
      </c>
      <c r="Z3306" s="211">
        <v>0.14843842024899789</v>
      </c>
      <c r="AA3306" s="212">
        <v>0.11922960615566484</v>
      </c>
    </row>
    <row r="3307" spans="1:27" x14ac:dyDescent="0.35">
      <c r="A3307" s="210" t="s">
        <v>3983</v>
      </c>
      <c r="B3307" s="217">
        <v>146.53831764024511</v>
      </c>
      <c r="C3307" s="211">
        <v>5.539945461379734E-2</v>
      </c>
      <c r="D3307" s="211">
        <v>0.12494174539112118</v>
      </c>
      <c r="E3307" s="211">
        <v>7.3649411820740612E-2</v>
      </c>
      <c r="F3307" s="211">
        <v>0.11143402711514998</v>
      </c>
      <c r="G3307" s="211">
        <v>0.12021219349556914</v>
      </c>
      <c r="H3307" s="211">
        <v>0.12375907283007578</v>
      </c>
      <c r="I3307" s="211">
        <v>0.44368708937087759</v>
      </c>
      <c r="J3307" s="211">
        <v>0.41248753605031169</v>
      </c>
      <c r="K3307" s="211">
        <v>0.64795501678770706</v>
      </c>
      <c r="L3307" s="211">
        <v>0.2781477209914251</v>
      </c>
      <c r="M3307" s="211">
        <v>9.9241903941012982E-2</v>
      </c>
      <c r="N3307" s="211">
        <v>0.48717046999246244</v>
      </c>
      <c r="O3307" s="211">
        <v>0.7291052458595898</v>
      </c>
      <c r="P3307" s="211">
        <v>6.9602678761244402E-2</v>
      </c>
      <c r="Q3307" s="211">
        <v>0.12914336571862556</v>
      </c>
      <c r="R3307" s="211">
        <v>0.44146226408973593</v>
      </c>
      <c r="S3307" s="211">
        <v>0.42013638742608095</v>
      </c>
      <c r="T3307" s="211">
        <v>0.57887289423971811</v>
      </c>
      <c r="U3307" s="211">
        <v>0.46486214488501088</v>
      </c>
      <c r="V3307" s="211">
        <v>8.8988573707786733E-2</v>
      </c>
      <c r="W3307" s="211">
        <v>0.60738154832462476</v>
      </c>
      <c r="X3307" s="211">
        <v>0.39617682461968862</v>
      </c>
      <c r="Y3307" s="211">
        <v>0.68124943639297708</v>
      </c>
      <c r="Z3307" s="211">
        <v>0.14743173348346386</v>
      </c>
      <c r="AA3307" s="212">
        <v>0.12178517821177698</v>
      </c>
    </row>
    <row r="3308" spans="1:27" x14ac:dyDescent="0.35">
      <c r="A3308" s="210" t="s">
        <v>3984</v>
      </c>
      <c r="B3308" s="217">
        <v>137.19091163530749</v>
      </c>
      <c r="C3308" s="211">
        <v>7.2929982749900257E-2</v>
      </c>
      <c r="D3308" s="211">
        <v>0.13048884518139631</v>
      </c>
      <c r="E3308" s="211">
        <v>8.4817208425063545E-2</v>
      </c>
      <c r="F3308" s="211">
        <v>0.10493326530272112</v>
      </c>
      <c r="G3308" s="211">
        <v>0.11543441891028557</v>
      </c>
      <c r="H3308" s="211">
        <v>0.12319941291550922</v>
      </c>
      <c r="I3308" s="211">
        <v>0.50017050740822033</v>
      </c>
      <c r="J3308" s="211">
        <v>0.43258115231126087</v>
      </c>
      <c r="K3308" s="211">
        <v>0.55010723606616718</v>
      </c>
      <c r="L3308" s="211">
        <v>0.27424803984155643</v>
      </c>
      <c r="M3308" s="211">
        <v>9.7773209660394184E-2</v>
      </c>
      <c r="N3308" s="211">
        <v>0.39307782658536505</v>
      </c>
      <c r="O3308" s="211">
        <v>0.75771151056858077</v>
      </c>
      <c r="P3308" s="211">
        <v>6.7495397291271159E-2</v>
      </c>
      <c r="Q3308" s="211">
        <v>8.2592353070375935E-2</v>
      </c>
      <c r="R3308" s="211">
        <v>0.44383329972872815</v>
      </c>
      <c r="S3308" s="211">
        <v>0.33893381844218784</v>
      </c>
      <c r="T3308" s="211">
        <v>0.53868620389553268</v>
      </c>
      <c r="U3308" s="211">
        <v>0.40863505417178697</v>
      </c>
      <c r="V3308" s="211">
        <v>0.11248908003061972</v>
      </c>
      <c r="W3308" s="211">
        <v>0.62169599968070322</v>
      </c>
      <c r="X3308" s="211">
        <v>0.31494522822801757</v>
      </c>
      <c r="Y3308" s="211">
        <v>0.67285796652411012</v>
      </c>
      <c r="Z3308" s="211">
        <v>0.14712483441031898</v>
      </c>
      <c r="AA3308" s="212">
        <v>0.12305913002428581</v>
      </c>
    </row>
    <row r="3309" spans="1:27" x14ac:dyDescent="0.35">
      <c r="A3309" s="210" t="s">
        <v>3985</v>
      </c>
      <c r="B3309" s="217">
        <v>187.26165552152668</v>
      </c>
      <c r="C3309" s="211">
        <v>5.1803969090694603E-2</v>
      </c>
      <c r="D3309" s="211">
        <v>0.12446914078377505</v>
      </c>
      <c r="E3309" s="211">
        <v>7.9714645885096636E-2</v>
      </c>
      <c r="F3309" s="211">
        <v>9.9601144659046237E-2</v>
      </c>
      <c r="G3309" s="211">
        <v>0.12092136581293204</v>
      </c>
      <c r="H3309" s="211">
        <v>0.1219652536753329</v>
      </c>
      <c r="I3309" s="211">
        <v>0.45049453471431083</v>
      </c>
      <c r="J3309" s="211">
        <v>0.38206813973878384</v>
      </c>
      <c r="K3309" s="211">
        <v>0.62225602500357535</v>
      </c>
      <c r="L3309" s="211">
        <v>0.27530959086920914</v>
      </c>
      <c r="M3309" s="211">
        <v>9.4570897966233164E-2</v>
      </c>
      <c r="N3309" s="211">
        <v>0.38604409978427917</v>
      </c>
      <c r="O3309" s="211">
        <v>0.62573831334378371</v>
      </c>
      <c r="P3309" s="211">
        <v>6.9884821563827665E-2</v>
      </c>
      <c r="Q3309" s="211">
        <v>6.8808919750370345E-2</v>
      </c>
      <c r="R3309" s="211">
        <v>0.49697685989183688</v>
      </c>
      <c r="S3309" s="211">
        <v>0.26650152020731249</v>
      </c>
      <c r="T3309" s="211">
        <v>0.62550499489309785</v>
      </c>
      <c r="U3309" s="211">
        <v>0.42188051310066521</v>
      </c>
      <c r="V3309" s="211">
        <v>0.161321359816921</v>
      </c>
      <c r="W3309" s="211">
        <v>0.50228701371194306</v>
      </c>
      <c r="X3309" s="211">
        <v>0.41145035843582667</v>
      </c>
      <c r="Y3309" s="211">
        <v>0.6875996260429329</v>
      </c>
      <c r="Z3309" s="211">
        <v>0.14608121743359179</v>
      </c>
      <c r="AA3309" s="212">
        <v>0.11088911486789943</v>
      </c>
    </row>
    <row r="3310" spans="1:27" x14ac:dyDescent="0.35">
      <c r="A3310" s="210" t="s">
        <v>3986</v>
      </c>
      <c r="B3310" s="217">
        <v>165.57287019944459</v>
      </c>
      <c r="C3310" s="211">
        <v>5.8618560769724638E-2</v>
      </c>
      <c r="D3310" s="211">
        <v>0.12825734311863587</v>
      </c>
      <c r="E3310" s="211">
        <v>8.4582938436452024E-2</v>
      </c>
      <c r="F3310" s="211">
        <v>8.2182905032738299E-2</v>
      </c>
      <c r="G3310" s="211">
        <v>0.12339934244737037</v>
      </c>
      <c r="H3310" s="211">
        <v>0.12053590616374198</v>
      </c>
      <c r="I3310" s="211">
        <v>0.47635186371013472</v>
      </c>
      <c r="J3310" s="211">
        <v>0.466622307474445</v>
      </c>
      <c r="K3310" s="211">
        <v>0.55495459517407797</v>
      </c>
      <c r="L3310" s="211">
        <v>0.27296700569889171</v>
      </c>
      <c r="M3310" s="211">
        <v>0.10678812909460475</v>
      </c>
      <c r="N3310" s="211">
        <v>0.46257820208953881</v>
      </c>
      <c r="O3310" s="211">
        <v>0.6855814780382351</v>
      </c>
      <c r="P3310" s="211">
        <v>6.9084119092612667E-2</v>
      </c>
      <c r="Q3310" s="211">
        <v>5.9559421241432903E-2</v>
      </c>
      <c r="R3310" s="211">
        <v>0.45399001945396716</v>
      </c>
      <c r="S3310" s="211">
        <v>0.31801774146431605</v>
      </c>
      <c r="T3310" s="211">
        <v>0.53494836875524354</v>
      </c>
      <c r="U3310" s="211">
        <v>0.41029028023269803</v>
      </c>
      <c r="V3310" s="211">
        <v>0.14027292367769356</v>
      </c>
      <c r="W3310" s="211">
        <v>0.55907759723952444</v>
      </c>
      <c r="X3310" s="211">
        <v>0.30260653889622358</v>
      </c>
      <c r="Y3310" s="211">
        <v>0.70277589013818387</v>
      </c>
      <c r="Z3310" s="211">
        <v>0.14876602660535268</v>
      </c>
      <c r="AA3310" s="212">
        <v>0.11762984410254307</v>
      </c>
    </row>
    <row r="3311" spans="1:27" x14ac:dyDescent="0.35">
      <c r="A3311" s="210" t="s">
        <v>3987</v>
      </c>
      <c r="B3311" s="217">
        <v>175.54618085666331</v>
      </c>
      <c r="C3311" s="211">
        <v>5.2230445764897909E-2</v>
      </c>
      <c r="D3311" s="211">
        <v>0.12611067414263633</v>
      </c>
      <c r="E3311" s="211">
        <v>8.9191288512643171E-2</v>
      </c>
      <c r="F3311" s="211">
        <v>9.0594409017097866E-2</v>
      </c>
      <c r="G3311" s="211">
        <v>0.11740511620082263</v>
      </c>
      <c r="H3311" s="211">
        <v>0.10863511178967021</v>
      </c>
      <c r="I3311" s="211">
        <v>0.52302664221663564</v>
      </c>
      <c r="J3311" s="211">
        <v>0.4092710052020152</v>
      </c>
      <c r="K3311" s="211">
        <v>0.58745119652288103</v>
      </c>
      <c r="L3311" s="211">
        <v>0.27810738325173245</v>
      </c>
      <c r="M3311" s="211">
        <v>9.048846161733004E-2</v>
      </c>
      <c r="N3311" s="211">
        <v>0.58058516439710428</v>
      </c>
      <c r="O3311" s="211">
        <v>0.6203104957295803</v>
      </c>
      <c r="P3311" s="211">
        <v>7.101283900580535E-2</v>
      </c>
      <c r="Q3311" s="211">
        <v>4.6679294421337024E-2</v>
      </c>
      <c r="R3311" s="211">
        <v>0.39965423788193261</v>
      </c>
      <c r="S3311" s="211">
        <v>0.36251899153295575</v>
      </c>
      <c r="T3311" s="211">
        <v>0.57191164698616992</v>
      </c>
      <c r="U3311" s="211">
        <v>0.39769538813222671</v>
      </c>
      <c r="V3311" s="211">
        <v>0.17793650198391189</v>
      </c>
      <c r="W3311" s="211">
        <v>0.6012395758404856</v>
      </c>
      <c r="X3311" s="211">
        <v>0.39038921945409139</v>
      </c>
      <c r="Y3311" s="211">
        <v>0.6051474111516868</v>
      </c>
      <c r="Z3311" s="211">
        <v>0.14700116202246685</v>
      </c>
      <c r="AA3311" s="212">
        <v>0.11622248614950549</v>
      </c>
    </row>
    <row r="3312" spans="1:27" x14ac:dyDescent="0.35">
      <c r="A3312" s="210" t="s">
        <v>3988</v>
      </c>
      <c r="B3312" s="217">
        <v>203.37604436916004</v>
      </c>
      <c r="C3312" s="211">
        <v>6.2862685057867407E-2</v>
      </c>
      <c r="D3312" s="211">
        <v>0.12238899509305266</v>
      </c>
      <c r="E3312" s="211">
        <v>7.7825918469740074E-2</v>
      </c>
      <c r="F3312" s="211">
        <v>7.2791922838826337E-2</v>
      </c>
      <c r="G3312" s="211">
        <v>0.11582200612060312</v>
      </c>
      <c r="H3312" s="211">
        <v>0.1053946390791991</v>
      </c>
      <c r="I3312" s="211">
        <v>0.46518410291554013</v>
      </c>
      <c r="J3312" s="211">
        <v>0.42539581846353347</v>
      </c>
      <c r="K3312" s="211">
        <v>0.61236445043484156</v>
      </c>
      <c r="L3312" s="211">
        <v>0.27018062185073172</v>
      </c>
      <c r="M3312" s="211">
        <v>0.11948182625226617</v>
      </c>
      <c r="N3312" s="211">
        <v>0.39457114108252839</v>
      </c>
      <c r="O3312" s="211">
        <v>0.62551943799784293</v>
      </c>
      <c r="P3312" s="211">
        <v>7.2025883705517213E-2</v>
      </c>
      <c r="Q3312" s="211">
        <v>5.4837768137768472E-2</v>
      </c>
      <c r="R3312" s="211">
        <v>0.43048514357246781</v>
      </c>
      <c r="S3312" s="211">
        <v>0.32550352419725181</v>
      </c>
      <c r="T3312" s="211">
        <v>0.57495464667596063</v>
      </c>
      <c r="U3312" s="211">
        <v>0.46491199771137792</v>
      </c>
      <c r="V3312" s="211">
        <v>0.16419682375343914</v>
      </c>
      <c r="W3312" s="211">
        <v>0.48855353724428952</v>
      </c>
      <c r="X3312" s="211">
        <v>0.40461843912091044</v>
      </c>
      <c r="Y3312" s="211">
        <v>0.65338902542215282</v>
      </c>
      <c r="Z3312" s="211">
        <v>0.14385764899627318</v>
      </c>
      <c r="AA3312" s="212">
        <v>0.11576166873289542</v>
      </c>
    </row>
    <row r="3313" spans="1:27" x14ac:dyDescent="0.35">
      <c r="A3313" s="210" t="s">
        <v>3989</v>
      </c>
      <c r="B3313" s="217">
        <v>109.81168689099859</v>
      </c>
      <c r="C3313" s="211">
        <v>8.0170684632885972E-2</v>
      </c>
      <c r="D3313" s="211">
        <v>0.13026121788662817</v>
      </c>
      <c r="E3313" s="211">
        <v>6.8494773718101212E-2</v>
      </c>
      <c r="F3313" s="211">
        <v>0.10512778251335547</v>
      </c>
      <c r="G3313" s="211">
        <v>0.11322223574744776</v>
      </c>
      <c r="H3313" s="211">
        <v>0.12188023125921235</v>
      </c>
      <c r="I3313" s="211">
        <v>0.45821735563952315</v>
      </c>
      <c r="J3313" s="211">
        <v>0.45947155012412533</v>
      </c>
      <c r="K3313" s="211">
        <v>0.5169142210492943</v>
      </c>
      <c r="L3313" s="211">
        <v>0.27448613914630721</v>
      </c>
      <c r="M3313" s="211">
        <v>8.1030566284526817E-2</v>
      </c>
      <c r="N3313" s="211">
        <v>0.4049945740479437</v>
      </c>
      <c r="O3313" s="211">
        <v>0.73292819631568118</v>
      </c>
      <c r="P3313" s="211">
        <v>6.585694118780655E-2</v>
      </c>
      <c r="Q3313" s="211">
        <v>9.3733547216054439E-2</v>
      </c>
      <c r="R3313" s="211">
        <v>0.44567056253510462</v>
      </c>
      <c r="S3313" s="211">
        <v>0.32739066435960484</v>
      </c>
      <c r="T3313" s="211">
        <v>0.52296417190503797</v>
      </c>
      <c r="U3313" s="211">
        <v>0.37653540870609709</v>
      </c>
      <c r="V3313" s="211">
        <v>6.9136288794644868E-2</v>
      </c>
      <c r="W3313" s="211">
        <v>0.50916642243601506</v>
      </c>
      <c r="X3313" s="211">
        <v>0.35545364785334577</v>
      </c>
      <c r="Y3313" s="211">
        <v>0.65252714989969984</v>
      </c>
      <c r="Z3313" s="211">
        <v>0.14714911518580986</v>
      </c>
      <c r="AA3313" s="212">
        <v>0.11690301141799546</v>
      </c>
    </row>
    <row r="3314" spans="1:27" x14ac:dyDescent="0.35">
      <c r="A3314" s="210" t="s">
        <v>3990</v>
      </c>
      <c r="B3314" s="217">
        <v>158.48969535869418</v>
      </c>
      <c r="C3314" s="211">
        <v>5.7358667723618695E-2</v>
      </c>
      <c r="D3314" s="211">
        <v>0.12940102401949907</v>
      </c>
      <c r="E3314" s="211">
        <v>7.5281274143380927E-2</v>
      </c>
      <c r="F3314" s="211">
        <v>0.11361314792250714</v>
      </c>
      <c r="G3314" s="211">
        <v>0.12660072322651097</v>
      </c>
      <c r="H3314" s="211">
        <v>0.11031386844260252</v>
      </c>
      <c r="I3314" s="211">
        <v>0.45263694630235518</v>
      </c>
      <c r="J3314" s="211">
        <v>0.44322675623391306</v>
      </c>
      <c r="K3314" s="211">
        <v>0.59497218245561068</v>
      </c>
      <c r="L3314" s="211">
        <v>0.27409762929506915</v>
      </c>
      <c r="M3314" s="211">
        <v>0.11749571360687343</v>
      </c>
      <c r="N3314" s="211">
        <v>0.47119645831014212</v>
      </c>
      <c r="O3314" s="211">
        <v>0.72014281023334581</v>
      </c>
      <c r="P3314" s="211">
        <v>6.8022112937863172E-2</v>
      </c>
      <c r="Q3314" s="211">
        <v>7.2355925644639593E-2</v>
      </c>
      <c r="R3314" s="211">
        <v>0.36256192168254753</v>
      </c>
      <c r="S3314" s="211">
        <v>0.40223833736244019</v>
      </c>
      <c r="T3314" s="211">
        <v>0.57240158162267984</v>
      </c>
      <c r="U3314" s="211">
        <v>0.41341186256820694</v>
      </c>
      <c r="V3314" s="211">
        <v>9.8574568662816081E-2</v>
      </c>
      <c r="W3314" s="211">
        <v>0.51480592660335811</v>
      </c>
      <c r="X3314" s="211">
        <v>0.32972907281234248</v>
      </c>
      <c r="Y3314" s="211">
        <v>0.68659778868248178</v>
      </c>
      <c r="Z3314" s="211">
        <v>0.14455837102872204</v>
      </c>
      <c r="AA3314" s="212">
        <v>0.11344565604263955</v>
      </c>
    </row>
    <row r="3315" spans="1:27" x14ac:dyDescent="0.35">
      <c r="A3315" s="210" t="s">
        <v>3991</v>
      </c>
      <c r="B3315" s="217">
        <v>142.24163325227093</v>
      </c>
      <c r="C3315" s="211">
        <v>6.7510361350151912E-2</v>
      </c>
      <c r="D3315" s="211">
        <v>0.12319296713457262</v>
      </c>
      <c r="E3315" s="211">
        <v>7.603452211335901E-2</v>
      </c>
      <c r="F3315" s="211">
        <v>0.10325156369423644</v>
      </c>
      <c r="G3315" s="211">
        <v>0.12165529889468354</v>
      </c>
      <c r="H3315" s="211">
        <v>0.1030656399107993</v>
      </c>
      <c r="I3315" s="211">
        <v>0.49734506051409522</v>
      </c>
      <c r="J3315" s="211">
        <v>0.4809996463313761</v>
      </c>
      <c r="K3315" s="211">
        <v>0.57951962435816895</v>
      </c>
      <c r="L3315" s="211">
        <v>0.27505698115068461</v>
      </c>
      <c r="M3315" s="211">
        <v>0.10626104324158754</v>
      </c>
      <c r="N3315" s="211">
        <v>0.42172879357107018</v>
      </c>
      <c r="O3315" s="211">
        <v>0.73852625112498749</v>
      </c>
      <c r="P3315" s="211">
        <v>7.1388746315752608E-2</v>
      </c>
      <c r="Q3315" s="211">
        <v>9.3697247857019661E-2</v>
      </c>
      <c r="R3315" s="211">
        <v>0.44692272857824578</v>
      </c>
      <c r="S3315" s="211">
        <v>0.38780028909895198</v>
      </c>
      <c r="T3315" s="211">
        <v>0.45665869471162551</v>
      </c>
      <c r="U3315" s="211">
        <v>0.42755938572014862</v>
      </c>
      <c r="V3315" s="211">
        <v>0.10597202645110115</v>
      </c>
      <c r="W3315" s="211">
        <v>0.58767750202614832</v>
      </c>
      <c r="X3315" s="211">
        <v>0.4040625674816013</v>
      </c>
      <c r="Y3315" s="211">
        <v>0.64637451713683136</v>
      </c>
      <c r="Z3315" s="211">
        <v>0.14867990328212063</v>
      </c>
      <c r="AA3315" s="212">
        <v>0.12204567815248429</v>
      </c>
    </row>
    <row r="3316" spans="1:27" x14ac:dyDescent="0.35">
      <c r="A3316" s="210" t="s">
        <v>3992</v>
      </c>
      <c r="B3316" s="217">
        <v>126.79890398780195</v>
      </c>
      <c r="C3316" s="211">
        <v>5.9254457100438251E-2</v>
      </c>
      <c r="D3316" s="211">
        <v>0.13330060896752904</v>
      </c>
      <c r="E3316" s="211">
        <v>8.1465054178745597E-2</v>
      </c>
      <c r="F3316" s="211">
        <v>9.9880933597126451E-2</v>
      </c>
      <c r="G3316" s="211">
        <v>0.12277421279868928</v>
      </c>
      <c r="H3316" s="211">
        <v>0.10658204561536108</v>
      </c>
      <c r="I3316" s="211">
        <v>0.46094597625655576</v>
      </c>
      <c r="J3316" s="211">
        <v>0.44603598503574626</v>
      </c>
      <c r="K3316" s="211">
        <v>0.5774404628059131</v>
      </c>
      <c r="L3316" s="211">
        <v>0.27784393224932752</v>
      </c>
      <c r="M3316" s="211">
        <v>9.4097889084562E-2</v>
      </c>
      <c r="N3316" s="211">
        <v>0.43680683489006311</v>
      </c>
      <c r="O3316" s="211">
        <v>0.76251770643577965</v>
      </c>
      <c r="P3316" s="211">
        <v>6.7143849016566282E-2</v>
      </c>
      <c r="Q3316" s="211">
        <v>9.0297891594331006E-2</v>
      </c>
      <c r="R3316" s="211">
        <v>0.48107159473563049</v>
      </c>
      <c r="S3316" s="211">
        <v>0.2843402391016937</v>
      </c>
      <c r="T3316" s="211">
        <v>0.57103624007234521</v>
      </c>
      <c r="U3316" s="211">
        <v>0.51743677965656953</v>
      </c>
      <c r="V3316" s="211">
        <v>8.3566479758088799E-2</v>
      </c>
      <c r="W3316" s="211">
        <v>0.5609619212137168</v>
      </c>
      <c r="X3316" s="211">
        <v>0.39120344647644956</v>
      </c>
      <c r="Y3316" s="211">
        <v>0.527647529282396</v>
      </c>
      <c r="Z3316" s="211">
        <v>0.14451231207583817</v>
      </c>
      <c r="AA3316" s="212">
        <v>0.12441209363468164</v>
      </c>
    </row>
    <row r="3317" spans="1:27" x14ac:dyDescent="0.35">
      <c r="A3317" s="210" t="s">
        <v>3993</v>
      </c>
      <c r="B3317" s="217">
        <v>126.59159759494203</v>
      </c>
      <c r="C3317" s="211">
        <v>6.049846245127867E-2</v>
      </c>
      <c r="D3317" s="211">
        <v>0.12860036706815678</v>
      </c>
      <c r="E3317" s="211">
        <v>7.2020108428610161E-2</v>
      </c>
      <c r="F3317" s="211">
        <v>0.11097617796579796</v>
      </c>
      <c r="G3317" s="211">
        <v>0.1218423809054026</v>
      </c>
      <c r="H3317" s="211">
        <v>0.12168070796553326</v>
      </c>
      <c r="I3317" s="211">
        <v>0.45385208032234908</v>
      </c>
      <c r="J3317" s="211">
        <v>0.4270401697009828</v>
      </c>
      <c r="K3317" s="211">
        <v>0.61997117428395976</v>
      </c>
      <c r="L3317" s="211">
        <v>0.27663536035211284</v>
      </c>
      <c r="M3317" s="211">
        <v>9.2035507422743884E-2</v>
      </c>
      <c r="N3317" s="211">
        <v>0.40514815788899144</v>
      </c>
      <c r="O3317" s="211">
        <v>0.65853332208455018</v>
      </c>
      <c r="P3317" s="211">
        <v>6.872913005594114E-2</v>
      </c>
      <c r="Q3317" s="211">
        <v>0.12142419180054329</v>
      </c>
      <c r="R3317" s="211">
        <v>0.44162507875986767</v>
      </c>
      <c r="S3317" s="211">
        <v>0.39040792095699978</v>
      </c>
      <c r="T3317" s="211">
        <v>0.50543410644976383</v>
      </c>
      <c r="U3317" s="211">
        <v>0.41854815971267073</v>
      </c>
      <c r="V3317" s="211">
        <v>9.199054883009182E-2</v>
      </c>
      <c r="W3317" s="211">
        <v>0.52929701236370985</v>
      </c>
      <c r="X3317" s="211">
        <v>0.32934108593302852</v>
      </c>
      <c r="Y3317" s="211">
        <v>0.66577706722073637</v>
      </c>
      <c r="Z3317" s="211">
        <v>0.14169073634827822</v>
      </c>
      <c r="AA3317" s="212">
        <v>0.12240341110866094</v>
      </c>
    </row>
    <row r="3318" spans="1:27" x14ac:dyDescent="0.35">
      <c r="A3318" s="210" t="s">
        <v>3994</v>
      </c>
      <c r="B3318" s="217">
        <v>158.68329011587556</v>
      </c>
      <c r="C3318" s="211">
        <v>7.1866233233278898E-2</v>
      </c>
      <c r="D3318" s="211">
        <v>0.12371066844286349</v>
      </c>
      <c r="E3318" s="211">
        <v>7.2704470775935517E-2</v>
      </c>
      <c r="F3318" s="211">
        <v>7.9939362639097594E-2</v>
      </c>
      <c r="G3318" s="211">
        <v>0.12329779670005192</v>
      </c>
      <c r="H3318" s="211">
        <v>0.1189554499091236</v>
      </c>
      <c r="I3318" s="211">
        <v>0.47949795647514992</v>
      </c>
      <c r="J3318" s="211">
        <v>0.44802585253725136</v>
      </c>
      <c r="K3318" s="211">
        <v>0.57520915473571965</v>
      </c>
      <c r="L3318" s="211">
        <v>0.27958766574557559</v>
      </c>
      <c r="M3318" s="211">
        <v>8.1215823898026646E-2</v>
      </c>
      <c r="N3318" s="211">
        <v>0.46989007016771389</v>
      </c>
      <c r="O3318" s="211">
        <v>0.71931263089634334</v>
      </c>
      <c r="P3318" s="211">
        <v>6.9348479046850306E-2</v>
      </c>
      <c r="Q3318" s="211">
        <v>7.9596631666690162E-2</v>
      </c>
      <c r="R3318" s="211">
        <v>0.43383644590968118</v>
      </c>
      <c r="S3318" s="211">
        <v>0.3438232430345845</v>
      </c>
      <c r="T3318" s="211">
        <v>0.54341317690018243</v>
      </c>
      <c r="U3318" s="211">
        <v>0.52976981674601531</v>
      </c>
      <c r="V3318" s="211">
        <v>9.7712114807391698E-2</v>
      </c>
      <c r="W3318" s="211">
        <v>0.46981754161599948</v>
      </c>
      <c r="X3318" s="211">
        <v>0.27864041247544696</v>
      </c>
      <c r="Y3318" s="211">
        <v>0.77785398119369953</v>
      </c>
      <c r="Z3318" s="211">
        <v>0.14995468293385153</v>
      </c>
      <c r="AA3318" s="212">
        <v>0.11274647523376069</v>
      </c>
    </row>
    <row r="3319" spans="1:27" x14ac:dyDescent="0.35">
      <c r="A3319" s="210" t="s">
        <v>3995</v>
      </c>
      <c r="B3319" s="217">
        <v>177.23404334292093</v>
      </c>
      <c r="C3319" s="211">
        <v>4.8226817890810104E-2</v>
      </c>
      <c r="D3319" s="211">
        <v>0.12210380627511234</v>
      </c>
      <c r="E3319" s="211">
        <v>7.9029424377694404E-2</v>
      </c>
      <c r="F3319" s="211">
        <v>0.10114387256994128</v>
      </c>
      <c r="G3319" s="211">
        <v>0.12417602193035882</v>
      </c>
      <c r="H3319" s="211">
        <v>0.12079768709291933</v>
      </c>
      <c r="I3319" s="211">
        <v>0.4474846632067026</v>
      </c>
      <c r="J3319" s="211">
        <v>0.39992542083145255</v>
      </c>
      <c r="K3319" s="211">
        <v>0.62585003530542394</v>
      </c>
      <c r="L3319" s="211">
        <v>0.27019925332186795</v>
      </c>
      <c r="M3319" s="211">
        <v>9.8621216302441084E-2</v>
      </c>
      <c r="N3319" s="211">
        <v>0.42068082442844507</v>
      </c>
      <c r="O3319" s="211">
        <v>0.73047899232695923</v>
      </c>
      <c r="P3319" s="211">
        <v>7.0370464558798432E-2</v>
      </c>
      <c r="Q3319" s="211">
        <v>0.15063295270811103</v>
      </c>
      <c r="R3319" s="211">
        <v>0.46518295942614285</v>
      </c>
      <c r="S3319" s="211">
        <v>0.3206097072234696</v>
      </c>
      <c r="T3319" s="211">
        <v>0.5424561323922652</v>
      </c>
      <c r="U3319" s="211">
        <v>0.4639691255653503</v>
      </c>
      <c r="V3319" s="211">
        <v>0.11450654834344735</v>
      </c>
      <c r="W3319" s="211">
        <v>0.56549121492451482</v>
      </c>
      <c r="X3319" s="211">
        <v>0.28897126941616036</v>
      </c>
      <c r="Y3319" s="211">
        <v>0.71638289178626757</v>
      </c>
      <c r="Z3319" s="211">
        <v>0.14464229527845532</v>
      </c>
      <c r="AA3319" s="212">
        <v>0.11276292881200767</v>
      </c>
    </row>
    <row r="3320" spans="1:27" x14ac:dyDescent="0.35">
      <c r="A3320" s="210" t="s">
        <v>3996</v>
      </c>
      <c r="B3320" s="217">
        <v>131.32459133603996</v>
      </c>
      <c r="C3320" s="211">
        <v>6.3138863301537396E-2</v>
      </c>
      <c r="D3320" s="211">
        <v>0.12977528632018945</v>
      </c>
      <c r="E3320" s="211">
        <v>6.9031794612310265E-2</v>
      </c>
      <c r="F3320" s="211">
        <v>0.10030125529513052</v>
      </c>
      <c r="G3320" s="211">
        <v>0.12495111519837819</v>
      </c>
      <c r="H3320" s="211">
        <v>0.12697423353726178</v>
      </c>
      <c r="I3320" s="211">
        <v>0.51955884493451487</v>
      </c>
      <c r="J3320" s="211">
        <v>0.48605839680667579</v>
      </c>
      <c r="K3320" s="211">
        <v>0.52847298850835145</v>
      </c>
      <c r="L3320" s="211">
        <v>0.27878981698032351</v>
      </c>
      <c r="M3320" s="211">
        <v>9.5213465645124479E-2</v>
      </c>
      <c r="N3320" s="211">
        <v>0.34463486455366221</v>
      </c>
      <c r="O3320" s="211">
        <v>0.72582849226576729</v>
      </c>
      <c r="P3320" s="211">
        <v>7.2996929180774189E-2</v>
      </c>
      <c r="Q3320" s="211">
        <v>9.8320519437236603E-2</v>
      </c>
      <c r="R3320" s="211">
        <v>0.39647105799529136</v>
      </c>
      <c r="S3320" s="211">
        <v>0.35802866278567536</v>
      </c>
      <c r="T3320" s="211">
        <v>0.59762212269610571</v>
      </c>
      <c r="U3320" s="211">
        <v>0.42318879243563967</v>
      </c>
      <c r="V3320" s="211">
        <v>5.8445258310787424E-2</v>
      </c>
      <c r="W3320" s="211">
        <v>0.55402974042525255</v>
      </c>
      <c r="X3320" s="211">
        <v>0.25686407327851701</v>
      </c>
      <c r="Y3320" s="211">
        <v>0.76630478107488942</v>
      </c>
      <c r="Z3320" s="211">
        <v>0.14063560129547145</v>
      </c>
      <c r="AA3320" s="212">
        <v>0.11329043137360936</v>
      </c>
    </row>
    <row r="3321" spans="1:27" x14ac:dyDescent="0.35">
      <c r="A3321" s="210" t="s">
        <v>3997</v>
      </c>
      <c r="B3321" s="217">
        <v>133.4827482779682</v>
      </c>
      <c r="C3321" s="211">
        <v>8.6454451541986346E-2</v>
      </c>
      <c r="D3321" s="211">
        <v>0.11086042468217221</v>
      </c>
      <c r="E3321" s="211">
        <v>7.9971623483653595E-2</v>
      </c>
      <c r="F3321" s="211">
        <v>6.6393401854515546E-2</v>
      </c>
      <c r="G3321" s="211">
        <v>0.12037657280758168</v>
      </c>
      <c r="H3321" s="211">
        <v>0.11505798172603983</v>
      </c>
      <c r="I3321" s="211">
        <v>0.52559936086549763</v>
      </c>
      <c r="J3321" s="211">
        <v>0.43860646067079528</v>
      </c>
      <c r="K3321" s="211">
        <v>0.64439376473778609</v>
      </c>
      <c r="L3321" s="211">
        <v>0.27804663324252255</v>
      </c>
      <c r="M3321" s="211">
        <v>0.10693385700434889</v>
      </c>
      <c r="N3321" s="211">
        <v>0.43638577137742318</v>
      </c>
      <c r="O3321" s="211">
        <v>0.60913968237538074</v>
      </c>
      <c r="P3321" s="211">
        <v>6.5673954119125869E-2</v>
      </c>
      <c r="Q3321" s="211">
        <v>7.1917304741987736E-2</v>
      </c>
      <c r="R3321" s="211">
        <v>0.44184237284733213</v>
      </c>
      <c r="S3321" s="211">
        <v>0.30555678940450615</v>
      </c>
      <c r="T3321" s="211">
        <v>0.50128707495633074</v>
      </c>
      <c r="U3321" s="211">
        <v>0.4183170047438714</v>
      </c>
      <c r="V3321" s="211">
        <v>8.719659526683958E-2</v>
      </c>
      <c r="W3321" s="211">
        <v>0.57320815788960267</v>
      </c>
      <c r="X3321" s="211">
        <v>0.3432644516784783</v>
      </c>
      <c r="Y3321" s="211">
        <v>0.73861939850441261</v>
      </c>
      <c r="Z3321" s="211">
        <v>0.14530467631358088</v>
      </c>
      <c r="AA3321" s="212">
        <v>0.12153886108026601</v>
      </c>
    </row>
    <row r="3322" spans="1:27" x14ac:dyDescent="0.35">
      <c r="A3322" s="210" t="s">
        <v>3998</v>
      </c>
      <c r="B3322" s="217">
        <v>128.93277948889113</v>
      </c>
      <c r="C3322" s="211">
        <v>7.2773659887002018E-2</v>
      </c>
      <c r="D3322" s="211">
        <v>0.12638054193483794</v>
      </c>
      <c r="E3322" s="211">
        <v>8.5864760180071567E-2</v>
      </c>
      <c r="F3322" s="211">
        <v>9.0899437205421943E-2</v>
      </c>
      <c r="G3322" s="211">
        <v>0.11682373409587325</v>
      </c>
      <c r="H3322" s="211">
        <v>0.11233900250256701</v>
      </c>
      <c r="I3322" s="211">
        <v>0.50751814734734912</v>
      </c>
      <c r="J3322" s="211">
        <v>0.45892770684792311</v>
      </c>
      <c r="K3322" s="211">
        <v>0.57471151046223334</v>
      </c>
      <c r="L3322" s="211">
        <v>0.27681986183428736</v>
      </c>
      <c r="M3322" s="211">
        <v>9.5620903976437688E-2</v>
      </c>
      <c r="N3322" s="211">
        <v>0.38250728433433384</v>
      </c>
      <c r="O3322" s="211">
        <v>0.73572104556151263</v>
      </c>
      <c r="P3322" s="211">
        <v>6.3466699567852489E-2</v>
      </c>
      <c r="Q3322" s="211">
        <v>9.8574684387287628E-2</v>
      </c>
      <c r="R3322" s="211">
        <v>0.47877203503519622</v>
      </c>
      <c r="S3322" s="211">
        <v>0.31495144964404898</v>
      </c>
      <c r="T3322" s="211">
        <v>0.54406712736481677</v>
      </c>
      <c r="U3322" s="211">
        <v>0.49714872501677981</v>
      </c>
      <c r="V3322" s="211">
        <v>9.0197465343549374E-2</v>
      </c>
      <c r="W3322" s="211">
        <v>0.47595512037529791</v>
      </c>
      <c r="X3322" s="211">
        <v>0.31585921342937862</v>
      </c>
      <c r="Y3322" s="211">
        <v>0.69027619527160644</v>
      </c>
      <c r="Z3322" s="211">
        <v>0.14502518818533572</v>
      </c>
      <c r="AA3322" s="212">
        <v>0.12634803005278869</v>
      </c>
    </row>
    <row r="3323" spans="1:27" x14ac:dyDescent="0.35">
      <c r="A3323" s="210" t="s">
        <v>3999</v>
      </c>
      <c r="B3323" s="217">
        <v>145.38985707647117</v>
      </c>
      <c r="C3323" s="211">
        <v>8.5312176506114931E-2</v>
      </c>
      <c r="D3323" s="211">
        <v>0.12682033541050214</v>
      </c>
      <c r="E3323" s="211">
        <v>7.092722267617961E-2</v>
      </c>
      <c r="F3323" s="211">
        <v>6.8776387613376497E-2</v>
      </c>
      <c r="G3323" s="211">
        <v>0.11846269777811771</v>
      </c>
      <c r="H3323" s="211">
        <v>0.11801939496489235</v>
      </c>
      <c r="I3323" s="211">
        <v>0.46738937151284615</v>
      </c>
      <c r="J3323" s="211">
        <v>0.44891863885860495</v>
      </c>
      <c r="K3323" s="211">
        <v>0.62561147317756904</v>
      </c>
      <c r="L3323" s="211">
        <v>0.2730976177850935</v>
      </c>
      <c r="M3323" s="211">
        <v>9.0098271572779443E-2</v>
      </c>
      <c r="N3323" s="211">
        <v>0.53337374465525267</v>
      </c>
      <c r="O3323" s="211">
        <v>0.67937665171406247</v>
      </c>
      <c r="P3323" s="211">
        <v>6.6303680548586111E-2</v>
      </c>
      <c r="Q3323" s="211">
        <v>6.9688994747363273E-2</v>
      </c>
      <c r="R3323" s="211">
        <v>0.42818175201141828</v>
      </c>
      <c r="S3323" s="211">
        <v>0.387699132701946</v>
      </c>
      <c r="T3323" s="211">
        <v>0.55814635324755135</v>
      </c>
      <c r="U3323" s="211">
        <v>0.38934003942169226</v>
      </c>
      <c r="V3323" s="211">
        <v>0.11265939772163779</v>
      </c>
      <c r="W3323" s="211">
        <v>0.51314940524436714</v>
      </c>
      <c r="X3323" s="211">
        <v>0.26830623718225644</v>
      </c>
      <c r="Y3323" s="211">
        <v>0.58888844430508858</v>
      </c>
      <c r="Z3323" s="211">
        <v>0.14454013109262462</v>
      </c>
      <c r="AA3323" s="212">
        <v>0.11079815949914497</v>
      </c>
    </row>
    <row r="3324" spans="1:27" x14ac:dyDescent="0.35">
      <c r="A3324" s="210" t="s">
        <v>4000</v>
      </c>
      <c r="B3324" s="217">
        <v>154.55663284680878</v>
      </c>
      <c r="C3324" s="211">
        <v>6.3031674520422562E-2</v>
      </c>
      <c r="D3324" s="211">
        <v>0.12479872382160706</v>
      </c>
      <c r="E3324" s="211">
        <v>7.8491718265694982E-2</v>
      </c>
      <c r="F3324" s="211">
        <v>7.9182854405552949E-2</v>
      </c>
      <c r="G3324" s="211">
        <v>0.12207781633962612</v>
      </c>
      <c r="H3324" s="211">
        <v>0.12299968473268799</v>
      </c>
      <c r="I3324" s="211">
        <v>0.49756896652532023</v>
      </c>
      <c r="J3324" s="211">
        <v>0.47220257362475948</v>
      </c>
      <c r="K3324" s="211">
        <v>0.64146508405591141</v>
      </c>
      <c r="L3324" s="211">
        <v>0.27340593321187145</v>
      </c>
      <c r="M3324" s="211">
        <v>9.6312940281089124E-2</v>
      </c>
      <c r="N3324" s="211">
        <v>0.50970640682177115</v>
      </c>
      <c r="O3324" s="211">
        <v>0.71933764024780578</v>
      </c>
      <c r="P3324" s="211">
        <v>7.0280815725161955E-2</v>
      </c>
      <c r="Q3324" s="211">
        <v>9.4484346865583033E-2</v>
      </c>
      <c r="R3324" s="211">
        <v>0.43509582757742365</v>
      </c>
      <c r="S3324" s="211">
        <v>0.34380449269289037</v>
      </c>
      <c r="T3324" s="211">
        <v>0.49432285031232681</v>
      </c>
      <c r="U3324" s="211">
        <v>0.48492547658280266</v>
      </c>
      <c r="V3324" s="211">
        <v>0.10071469618976915</v>
      </c>
      <c r="W3324" s="211">
        <v>0.60298663697422072</v>
      </c>
      <c r="X3324" s="211">
        <v>0.34168211665429565</v>
      </c>
      <c r="Y3324" s="211">
        <v>0.62496547409125724</v>
      </c>
      <c r="Z3324" s="211">
        <v>0.14998462269845753</v>
      </c>
      <c r="AA3324" s="212">
        <v>0.11809371618591989</v>
      </c>
    </row>
    <row r="3325" spans="1:27" x14ac:dyDescent="0.35">
      <c r="A3325" s="210" t="s">
        <v>4001</v>
      </c>
      <c r="B3325" s="217">
        <v>114.74797778807067</v>
      </c>
      <c r="C3325" s="211">
        <v>6.7729085941276967E-2</v>
      </c>
      <c r="D3325" s="211">
        <v>0.13134882208525733</v>
      </c>
      <c r="E3325" s="211">
        <v>7.9790284034310127E-2</v>
      </c>
      <c r="F3325" s="211">
        <v>9.7900044932713731E-2</v>
      </c>
      <c r="G3325" s="211">
        <v>0.1221675494700611</v>
      </c>
      <c r="H3325" s="211">
        <v>0.12514437773450054</v>
      </c>
      <c r="I3325" s="211">
        <v>0.43698313090970892</v>
      </c>
      <c r="J3325" s="211">
        <v>0.47026396881701094</v>
      </c>
      <c r="K3325" s="211">
        <v>0.60606522487680714</v>
      </c>
      <c r="L3325" s="211">
        <v>0.27659003160097817</v>
      </c>
      <c r="M3325" s="211">
        <v>8.3452716720819525E-2</v>
      </c>
      <c r="N3325" s="211">
        <v>0.45512551104338561</v>
      </c>
      <c r="O3325" s="211">
        <v>0.6768680185474506</v>
      </c>
      <c r="P3325" s="211">
        <v>6.9629111524753068E-2</v>
      </c>
      <c r="Q3325" s="211">
        <v>8.0904466600271369E-2</v>
      </c>
      <c r="R3325" s="211">
        <v>0.4223734247059287</v>
      </c>
      <c r="S3325" s="211">
        <v>0.2821236182936151</v>
      </c>
      <c r="T3325" s="211">
        <v>0.48616737418546063</v>
      </c>
      <c r="U3325" s="211">
        <v>0.52917963571766624</v>
      </c>
      <c r="V3325" s="211">
        <v>5.3148817430174855E-2</v>
      </c>
      <c r="W3325" s="211">
        <v>0.54580180129490297</v>
      </c>
      <c r="X3325" s="211">
        <v>0.30230398852746249</v>
      </c>
      <c r="Y3325" s="211">
        <v>0.66576303551877491</v>
      </c>
      <c r="Z3325" s="211">
        <v>0.14665114069435012</v>
      </c>
      <c r="AA3325" s="212">
        <v>0.12427856937905203</v>
      </c>
    </row>
    <row r="3326" spans="1:27" x14ac:dyDescent="0.35">
      <c r="A3326" s="210" t="s">
        <v>4002</v>
      </c>
      <c r="B3326" s="217">
        <v>149.30789786351505</v>
      </c>
      <c r="C3326" s="211">
        <v>7.1280734237292642E-2</v>
      </c>
      <c r="D3326" s="211">
        <v>0.12124996557713577</v>
      </c>
      <c r="E3326" s="211">
        <v>7.0820717556942109E-2</v>
      </c>
      <c r="F3326" s="211">
        <v>9.1513824780460828E-2</v>
      </c>
      <c r="G3326" s="211">
        <v>0.11911481013341349</v>
      </c>
      <c r="H3326" s="211">
        <v>0.12602961224543011</v>
      </c>
      <c r="I3326" s="211">
        <v>0.49772277523782393</v>
      </c>
      <c r="J3326" s="211">
        <v>0.47329480842618188</v>
      </c>
      <c r="K3326" s="211">
        <v>0.52359020280177382</v>
      </c>
      <c r="L3326" s="211">
        <v>0.27709564519655383</v>
      </c>
      <c r="M3326" s="211">
        <v>0.10828749360714528</v>
      </c>
      <c r="N3326" s="211">
        <v>0.48974221952687391</v>
      </c>
      <c r="O3326" s="211">
        <v>0.67952727368583843</v>
      </c>
      <c r="P3326" s="211">
        <v>6.7021017350427162E-2</v>
      </c>
      <c r="Q3326" s="211">
        <v>8.0707729311698492E-2</v>
      </c>
      <c r="R3326" s="211">
        <v>0.42782674217355537</v>
      </c>
      <c r="S3326" s="211">
        <v>0.34196834885744981</v>
      </c>
      <c r="T3326" s="211">
        <v>0.61820322411395434</v>
      </c>
      <c r="U3326" s="211">
        <v>0.50736212846577167</v>
      </c>
      <c r="V3326" s="211">
        <v>9.0076570158549821E-2</v>
      </c>
      <c r="W3326" s="211">
        <v>0.47812838813333042</v>
      </c>
      <c r="X3326" s="211">
        <v>0.37852245048630867</v>
      </c>
      <c r="Y3326" s="211">
        <v>0.62208165234260238</v>
      </c>
      <c r="Z3326" s="211">
        <v>0.14376924146547218</v>
      </c>
      <c r="AA3326" s="212">
        <v>0.11189638563159114</v>
      </c>
    </row>
    <row r="3327" spans="1:27" x14ac:dyDescent="0.35">
      <c r="A3327" s="210" t="s">
        <v>4003</v>
      </c>
      <c r="B3327" s="217">
        <v>130.01709390297873</v>
      </c>
      <c r="C3327" s="211">
        <v>5.9659528413789381E-2</v>
      </c>
      <c r="D3327" s="211">
        <v>0.1269319933249258</v>
      </c>
      <c r="E3327" s="211">
        <v>7.3322461818813134E-2</v>
      </c>
      <c r="F3327" s="211">
        <v>9.5388714567344171E-2</v>
      </c>
      <c r="G3327" s="211">
        <v>0.12187933013047429</v>
      </c>
      <c r="H3327" s="211">
        <v>0.12158488147347994</v>
      </c>
      <c r="I3327" s="211">
        <v>0.51427193117137093</v>
      </c>
      <c r="J3327" s="211">
        <v>0.44335377289036093</v>
      </c>
      <c r="K3327" s="211">
        <v>0.57805297487124108</v>
      </c>
      <c r="L3327" s="211">
        <v>0.27940717635715689</v>
      </c>
      <c r="M3327" s="211">
        <v>8.9562382047064709E-2</v>
      </c>
      <c r="N3327" s="211">
        <v>0.43935122703079854</v>
      </c>
      <c r="O3327" s="211">
        <v>0.72503934439517037</v>
      </c>
      <c r="P3327" s="211">
        <v>6.7370518642331623E-2</v>
      </c>
      <c r="Q3327" s="211">
        <v>0.10869374805758067</v>
      </c>
      <c r="R3327" s="211">
        <v>0.42198744494239804</v>
      </c>
      <c r="S3327" s="211">
        <v>0.26978926435325845</v>
      </c>
      <c r="T3327" s="211">
        <v>0.61252583047862419</v>
      </c>
      <c r="U3327" s="211">
        <v>0.33604169867425149</v>
      </c>
      <c r="V3327" s="211">
        <v>0.12614278262854955</v>
      </c>
      <c r="W3327" s="211">
        <v>0.57798441040285242</v>
      </c>
      <c r="X3327" s="211">
        <v>0.33313004260211265</v>
      </c>
      <c r="Y3327" s="211">
        <v>0.5983448219233618</v>
      </c>
      <c r="Z3327" s="211">
        <v>0.14707394204102373</v>
      </c>
      <c r="AA3327" s="212">
        <v>0.12065006768429438</v>
      </c>
    </row>
    <row r="3328" spans="1:27" x14ac:dyDescent="0.35">
      <c r="A3328" s="210" t="s">
        <v>4004</v>
      </c>
      <c r="B3328" s="217">
        <v>115.74078807222435</v>
      </c>
      <c r="C3328" s="211">
        <v>6.2194856942585447E-2</v>
      </c>
      <c r="D3328" s="211">
        <v>0.13029402831471076</v>
      </c>
      <c r="E3328" s="211">
        <v>7.2618591079097752E-2</v>
      </c>
      <c r="F3328" s="211">
        <v>0.10386240779386072</v>
      </c>
      <c r="G3328" s="211">
        <v>0.1219478882511916</v>
      </c>
      <c r="H3328" s="211">
        <v>0.10737079044245446</v>
      </c>
      <c r="I3328" s="211">
        <v>0.5004795384310613</v>
      </c>
      <c r="J3328" s="211">
        <v>0.4515412810818285</v>
      </c>
      <c r="K3328" s="211">
        <v>0.57297244980065232</v>
      </c>
      <c r="L3328" s="211">
        <v>0.27927978943109677</v>
      </c>
      <c r="M3328" s="211">
        <v>0.11008521217685115</v>
      </c>
      <c r="N3328" s="211">
        <v>0.40456398127719062</v>
      </c>
      <c r="O3328" s="211">
        <v>0.668731142933495</v>
      </c>
      <c r="P3328" s="211">
        <v>6.653864003229111E-2</v>
      </c>
      <c r="Q3328" s="211">
        <v>4.8232757449296809E-2</v>
      </c>
      <c r="R3328" s="211">
        <v>0.43090175120951935</v>
      </c>
      <c r="S3328" s="211">
        <v>0.3873019158860056</v>
      </c>
      <c r="T3328" s="211">
        <v>0.52060375627224331</v>
      </c>
      <c r="U3328" s="211">
        <v>0.33705849705534829</v>
      </c>
      <c r="V3328" s="211">
        <v>8.5450517835234205E-2</v>
      </c>
      <c r="W3328" s="211">
        <v>0.48314917095195042</v>
      </c>
      <c r="X3328" s="211">
        <v>0.3523405248586583</v>
      </c>
      <c r="Y3328" s="211">
        <v>0.5355498281225114</v>
      </c>
      <c r="Z3328" s="211">
        <v>0.14673120549252874</v>
      </c>
      <c r="AA3328" s="212">
        <v>0.11609689671254116</v>
      </c>
    </row>
    <row r="3329" spans="1:27" x14ac:dyDescent="0.35">
      <c r="A3329" s="210" t="s">
        <v>4005</v>
      </c>
      <c r="B3329" s="217">
        <v>136.49639017920282</v>
      </c>
      <c r="C3329" s="211">
        <v>8.6193207042829095E-2</v>
      </c>
      <c r="D3329" s="211">
        <v>0.1199779580391567</v>
      </c>
      <c r="E3329" s="211">
        <v>7.4199038418746338E-2</v>
      </c>
      <c r="F3329" s="211">
        <v>7.9492950424575951E-2</v>
      </c>
      <c r="G3329" s="211">
        <v>0.11967952761748553</v>
      </c>
      <c r="H3329" s="211">
        <v>0.12034547765009082</v>
      </c>
      <c r="I3329" s="211">
        <v>0.50493181625766981</v>
      </c>
      <c r="J3329" s="211">
        <v>0.46993156249375406</v>
      </c>
      <c r="K3329" s="211">
        <v>0.61454526606722681</v>
      </c>
      <c r="L3329" s="211">
        <v>0.27893101920446528</v>
      </c>
      <c r="M3329" s="211">
        <v>9.8470442076288578E-2</v>
      </c>
      <c r="N3329" s="211">
        <v>0.38301456799319866</v>
      </c>
      <c r="O3329" s="211">
        <v>0.65026787724910218</v>
      </c>
      <c r="P3329" s="211">
        <v>7.2606520357144252E-2</v>
      </c>
      <c r="Q3329" s="211">
        <v>0.10613488308206115</v>
      </c>
      <c r="R3329" s="211">
        <v>0.47287961606911721</v>
      </c>
      <c r="S3329" s="211">
        <v>0.40761039654167164</v>
      </c>
      <c r="T3329" s="211">
        <v>0.58978222724538176</v>
      </c>
      <c r="U3329" s="211">
        <v>0.48160442613780424</v>
      </c>
      <c r="V3329" s="211">
        <v>7.5431685962068187E-2</v>
      </c>
      <c r="W3329" s="211">
        <v>0.55015868255902922</v>
      </c>
      <c r="X3329" s="211">
        <v>0.33877512940811916</v>
      </c>
      <c r="Y3329" s="211">
        <v>0.59712881359636016</v>
      </c>
      <c r="Z3329" s="211">
        <v>0.14744143426813952</v>
      </c>
      <c r="AA3329" s="212">
        <v>0.11848493857807064</v>
      </c>
    </row>
    <row r="3330" spans="1:27" x14ac:dyDescent="0.35">
      <c r="A3330" s="210" t="s">
        <v>4006</v>
      </c>
      <c r="B3330" s="217">
        <v>139.00856952403828</v>
      </c>
      <c r="C3330" s="211">
        <v>7.6148830960328262E-2</v>
      </c>
      <c r="D3330" s="211">
        <v>0.11994708567121479</v>
      </c>
      <c r="E3330" s="211">
        <v>7.4331889944819304E-2</v>
      </c>
      <c r="F3330" s="211">
        <v>9.4287931361495131E-2</v>
      </c>
      <c r="G3330" s="211">
        <v>0.12097267480154823</v>
      </c>
      <c r="H3330" s="211">
        <v>0.11822521445298362</v>
      </c>
      <c r="I3330" s="211">
        <v>0.49032690631359843</v>
      </c>
      <c r="J3330" s="211">
        <v>0.42625566493499922</v>
      </c>
      <c r="K3330" s="211">
        <v>0.56299811301710156</v>
      </c>
      <c r="L3330" s="211">
        <v>0.26839065834022613</v>
      </c>
      <c r="M3330" s="211">
        <v>9.028038588599252E-2</v>
      </c>
      <c r="N3330" s="211">
        <v>0.4334358649423285</v>
      </c>
      <c r="O3330" s="211">
        <v>0.71154403042407621</v>
      </c>
      <c r="P3330" s="211">
        <v>6.5958119837732698E-2</v>
      </c>
      <c r="Q3330" s="211">
        <v>0.11993421176251104</v>
      </c>
      <c r="R3330" s="211">
        <v>0.42701129588818609</v>
      </c>
      <c r="S3330" s="211">
        <v>0.30142112592012232</v>
      </c>
      <c r="T3330" s="211">
        <v>0.51810110968998802</v>
      </c>
      <c r="U3330" s="211">
        <v>0.37697122464901855</v>
      </c>
      <c r="V3330" s="211">
        <v>0.14043613868030994</v>
      </c>
      <c r="W3330" s="211">
        <v>0.57540214702796399</v>
      </c>
      <c r="X3330" s="211">
        <v>0.30324865063283207</v>
      </c>
      <c r="Y3330" s="211">
        <v>0.63793992921738119</v>
      </c>
      <c r="Z3330" s="211">
        <v>0.14920021768817815</v>
      </c>
      <c r="AA3330" s="212">
        <v>0.1178239512106147</v>
      </c>
    </row>
    <row r="3331" spans="1:27" x14ac:dyDescent="0.35">
      <c r="A3331" s="210" t="s">
        <v>4007</v>
      </c>
      <c r="B3331" s="217">
        <v>122.90709152422795</v>
      </c>
      <c r="C3331" s="211">
        <v>7.006236058462445E-2</v>
      </c>
      <c r="D3331" s="211">
        <v>0.12509229278924497</v>
      </c>
      <c r="E3331" s="211">
        <v>8.0991288670299227E-2</v>
      </c>
      <c r="F3331" s="211">
        <v>0.11466695009333908</v>
      </c>
      <c r="G3331" s="211">
        <v>0.11830061118318504</v>
      </c>
      <c r="H3331" s="211">
        <v>0.10849089493064859</v>
      </c>
      <c r="I3331" s="211">
        <v>0.51960928784995553</v>
      </c>
      <c r="J3331" s="211">
        <v>0.42870196627690732</v>
      </c>
      <c r="K3331" s="211">
        <v>0.60210632144100762</v>
      </c>
      <c r="L3331" s="211">
        <v>0.27987776989376073</v>
      </c>
      <c r="M3331" s="211">
        <v>7.9493051200375947E-2</v>
      </c>
      <c r="N3331" s="211">
        <v>0.46012787854536019</v>
      </c>
      <c r="O3331" s="211">
        <v>0.61963805421972151</v>
      </c>
      <c r="P3331" s="211">
        <v>6.422633237984636E-2</v>
      </c>
      <c r="Q3331" s="211">
        <v>6.6104147525580192E-2</v>
      </c>
      <c r="R3331" s="211">
        <v>0.45541362011309394</v>
      </c>
      <c r="S3331" s="211">
        <v>0.42183341088619725</v>
      </c>
      <c r="T3331" s="211">
        <v>0.51157283036044365</v>
      </c>
      <c r="U3331" s="211">
        <v>0.42923018061259</v>
      </c>
      <c r="V3331" s="211">
        <v>9.3545186936850086E-2</v>
      </c>
      <c r="W3331" s="211">
        <v>0.50441488549259672</v>
      </c>
      <c r="X3331" s="211">
        <v>0.30130291512172291</v>
      </c>
      <c r="Y3331" s="211">
        <v>0.6374911870978065</v>
      </c>
      <c r="Z3331" s="211">
        <v>0.14720768749707666</v>
      </c>
      <c r="AA3331" s="212">
        <v>0.11828903961534773</v>
      </c>
    </row>
    <row r="3332" spans="1:27" x14ac:dyDescent="0.35">
      <c r="A3332" s="210" t="s">
        <v>4008</v>
      </c>
      <c r="B3332" s="217">
        <v>118.12229553740282</v>
      </c>
      <c r="C3332" s="211">
        <v>6.9094019067476392E-2</v>
      </c>
      <c r="D3332" s="211">
        <v>0.13027806161335159</v>
      </c>
      <c r="E3332" s="211">
        <v>7.9923152151591251E-2</v>
      </c>
      <c r="F3332" s="211">
        <v>0.11760714552581225</v>
      </c>
      <c r="G3332" s="211">
        <v>0.11847434514938757</v>
      </c>
      <c r="H3332" s="211">
        <v>0.12027461540508283</v>
      </c>
      <c r="I3332" s="211">
        <v>0.48876348568183536</v>
      </c>
      <c r="J3332" s="211">
        <v>0.44182200645962594</v>
      </c>
      <c r="K3332" s="211">
        <v>0.59881056422545964</v>
      </c>
      <c r="L3332" s="211">
        <v>0.27526126013969821</v>
      </c>
      <c r="M3332" s="211">
        <v>9.821519327417888E-2</v>
      </c>
      <c r="N3332" s="211">
        <v>0.41303928920203392</v>
      </c>
      <c r="O3332" s="211">
        <v>0.72193349441748322</v>
      </c>
      <c r="P3332" s="211">
        <v>7.2936397736956149E-2</v>
      </c>
      <c r="Q3332" s="211">
        <v>8.3673198076083061E-2</v>
      </c>
      <c r="R3332" s="211">
        <v>0.41235408564960629</v>
      </c>
      <c r="S3332" s="211">
        <v>0.33079994564462023</v>
      </c>
      <c r="T3332" s="211">
        <v>0.51293719603021104</v>
      </c>
      <c r="U3332" s="211">
        <v>0.41776061358640582</v>
      </c>
      <c r="V3332" s="211">
        <v>5.1768470496881783E-2</v>
      </c>
      <c r="W3332" s="211">
        <v>0.5247312428812797</v>
      </c>
      <c r="X3332" s="211">
        <v>0.26091422171551643</v>
      </c>
      <c r="Y3332" s="211">
        <v>0.62613745556846578</v>
      </c>
      <c r="Z3332" s="211">
        <v>0.13826203435487833</v>
      </c>
      <c r="AA3332" s="212">
        <v>0.12070854389066797</v>
      </c>
    </row>
    <row r="3333" spans="1:27" x14ac:dyDescent="0.35">
      <c r="A3333" s="210" t="s">
        <v>4009</v>
      </c>
      <c r="B3333" s="217">
        <v>162.35871354260638</v>
      </c>
      <c r="C3333" s="211">
        <v>5.6802343459154477E-2</v>
      </c>
      <c r="D3333" s="211">
        <v>0.12290172301438003</v>
      </c>
      <c r="E3333" s="211">
        <v>7.7950620804765391E-2</v>
      </c>
      <c r="F3333" s="211">
        <v>0.1028999145064107</v>
      </c>
      <c r="G3333" s="211">
        <v>0.12501191346707929</v>
      </c>
      <c r="H3333" s="211">
        <v>0.1253022413495582</v>
      </c>
      <c r="I3333" s="211">
        <v>0.49005739389927405</v>
      </c>
      <c r="J3333" s="211">
        <v>0.48953857251025384</v>
      </c>
      <c r="K3333" s="211">
        <v>0.60632184060531658</v>
      </c>
      <c r="L3333" s="211">
        <v>0.27422534123173425</v>
      </c>
      <c r="M3333" s="211">
        <v>9.1076679400522373E-2</v>
      </c>
      <c r="N3333" s="211">
        <v>0.45724331266918794</v>
      </c>
      <c r="O3333" s="211">
        <v>0.78296652505734277</v>
      </c>
      <c r="P3333" s="211">
        <v>6.735970082410668E-2</v>
      </c>
      <c r="Q3333" s="211">
        <v>0.14867553246282147</v>
      </c>
      <c r="R3333" s="211">
        <v>0.44851005158687396</v>
      </c>
      <c r="S3333" s="211">
        <v>0.29740490006378795</v>
      </c>
      <c r="T3333" s="211">
        <v>0.50120208848862235</v>
      </c>
      <c r="U3333" s="211">
        <v>0.42962217864534608</v>
      </c>
      <c r="V3333" s="211">
        <v>0.14924685837518828</v>
      </c>
      <c r="W3333" s="211">
        <v>0.60946299092391731</v>
      </c>
      <c r="X3333" s="211">
        <v>0.38786228820021418</v>
      </c>
      <c r="Y3333" s="211">
        <v>0.66125513901426347</v>
      </c>
      <c r="Z3333" s="211">
        <v>0.14534771187814413</v>
      </c>
      <c r="AA3333" s="212">
        <v>0.11905787545447583</v>
      </c>
    </row>
    <row r="3334" spans="1:27" x14ac:dyDescent="0.35">
      <c r="A3334" s="210" t="s">
        <v>4010</v>
      </c>
      <c r="B3334" s="217">
        <v>121.51010885983895</v>
      </c>
      <c r="C3334" s="211">
        <v>5.115371763506122E-2</v>
      </c>
      <c r="D3334" s="211">
        <v>0.12761379823395366</v>
      </c>
      <c r="E3334" s="211">
        <v>7.2643429952234703E-2</v>
      </c>
      <c r="F3334" s="211">
        <v>8.3291310680398079E-2</v>
      </c>
      <c r="G3334" s="211">
        <v>0.11985618843274198</v>
      </c>
      <c r="H3334" s="211">
        <v>0.11894690681408884</v>
      </c>
      <c r="I3334" s="211">
        <v>0.43368292989774881</v>
      </c>
      <c r="J3334" s="211">
        <v>0.39839945283889266</v>
      </c>
      <c r="K3334" s="211">
        <v>0.55272422969150869</v>
      </c>
      <c r="L3334" s="211">
        <v>0.26936327227489093</v>
      </c>
      <c r="M3334" s="211">
        <v>9.6309105453172839E-2</v>
      </c>
      <c r="N3334" s="211">
        <v>0.40080817666555957</v>
      </c>
      <c r="O3334" s="211">
        <v>0.72480845170721431</v>
      </c>
      <c r="P3334" s="211">
        <v>6.629949016535952E-2</v>
      </c>
      <c r="Q3334" s="211">
        <v>0.11217323312161689</v>
      </c>
      <c r="R3334" s="211">
        <v>0.44985543886140439</v>
      </c>
      <c r="S3334" s="211">
        <v>0.35235194823247085</v>
      </c>
      <c r="T3334" s="211">
        <v>0.51936797304661408</v>
      </c>
      <c r="U3334" s="211">
        <v>0.36419195243296676</v>
      </c>
      <c r="V3334" s="211">
        <v>9.6677007635631584E-2</v>
      </c>
      <c r="W3334" s="211">
        <v>0.54458460543802523</v>
      </c>
      <c r="X3334" s="211">
        <v>0.36308752916304909</v>
      </c>
      <c r="Y3334" s="211">
        <v>0.63820698878769866</v>
      </c>
      <c r="Z3334" s="211">
        <v>0.14859094180233534</v>
      </c>
      <c r="AA3334" s="212">
        <v>0.11877006338823852</v>
      </c>
    </row>
    <row r="3335" spans="1:27" x14ac:dyDescent="0.35">
      <c r="A3335" s="210" t="s">
        <v>4011</v>
      </c>
      <c r="B3335" s="217">
        <v>128.86585581915588</v>
      </c>
      <c r="C3335" s="211">
        <v>5.2551100614828462E-2</v>
      </c>
      <c r="D3335" s="211">
        <v>0.12687683099287098</v>
      </c>
      <c r="E3335" s="211">
        <v>7.1288925589218233E-2</v>
      </c>
      <c r="F3335" s="211">
        <v>9.9537767782896289E-2</v>
      </c>
      <c r="G3335" s="211">
        <v>0.12102834328896239</v>
      </c>
      <c r="H3335" s="211">
        <v>0.10720592753200442</v>
      </c>
      <c r="I3335" s="211">
        <v>0.50069104031987544</v>
      </c>
      <c r="J3335" s="211">
        <v>0.45442941338489118</v>
      </c>
      <c r="K3335" s="211">
        <v>0.60745399699306335</v>
      </c>
      <c r="L3335" s="211">
        <v>0.27373288427540193</v>
      </c>
      <c r="M3335" s="211">
        <v>0.10660585440454826</v>
      </c>
      <c r="N3335" s="211">
        <v>0.44068631302307282</v>
      </c>
      <c r="O3335" s="211">
        <v>0.63364324953785944</v>
      </c>
      <c r="P3335" s="211">
        <v>6.9843374693076318E-2</v>
      </c>
      <c r="Q3335" s="211">
        <v>0.13931984061793024</v>
      </c>
      <c r="R3335" s="211">
        <v>0.42999232611317895</v>
      </c>
      <c r="S3335" s="211">
        <v>0.31445509852163622</v>
      </c>
      <c r="T3335" s="211">
        <v>0.54825766851546964</v>
      </c>
      <c r="U3335" s="211">
        <v>0.39952515323243021</v>
      </c>
      <c r="V3335" s="211">
        <v>8.3265816446628282E-2</v>
      </c>
      <c r="W3335" s="211">
        <v>0.56480795684680052</v>
      </c>
      <c r="X3335" s="211">
        <v>0.27141137092630691</v>
      </c>
      <c r="Y3335" s="211">
        <v>0.65075676375602043</v>
      </c>
      <c r="Z3335" s="211">
        <v>0.13615435465303868</v>
      </c>
      <c r="AA3335" s="212">
        <v>0.12253434732584924</v>
      </c>
    </row>
    <row r="3336" spans="1:27" x14ac:dyDescent="0.35">
      <c r="A3336" s="210" t="s">
        <v>4012</v>
      </c>
      <c r="B3336" s="217">
        <v>136.0344874396543</v>
      </c>
      <c r="C3336" s="211">
        <v>6.1488860701736467E-2</v>
      </c>
      <c r="D3336" s="211">
        <v>0.1225386843891539</v>
      </c>
      <c r="E3336" s="211">
        <v>6.9087573876726746E-2</v>
      </c>
      <c r="F3336" s="211">
        <v>0.10887381215088648</v>
      </c>
      <c r="G3336" s="211">
        <v>0.12341807059317651</v>
      </c>
      <c r="H3336" s="211">
        <v>0.10966935121385891</v>
      </c>
      <c r="I3336" s="211">
        <v>0.43894038196613738</v>
      </c>
      <c r="J3336" s="211">
        <v>0.45525488474502585</v>
      </c>
      <c r="K3336" s="211">
        <v>0.60490846345765015</v>
      </c>
      <c r="L3336" s="211">
        <v>0.27922913769589724</v>
      </c>
      <c r="M3336" s="211">
        <v>0.11427874555031087</v>
      </c>
      <c r="N3336" s="211">
        <v>0.38623293761068506</v>
      </c>
      <c r="O3336" s="211">
        <v>0.64412202894899839</v>
      </c>
      <c r="P3336" s="211">
        <v>7.159190115076651E-2</v>
      </c>
      <c r="Q3336" s="211">
        <v>7.7019546949520998E-2</v>
      </c>
      <c r="R3336" s="211">
        <v>0.4062905037074197</v>
      </c>
      <c r="S3336" s="211">
        <v>0.27653748664252115</v>
      </c>
      <c r="T3336" s="211">
        <v>0.52382007130981234</v>
      </c>
      <c r="U3336" s="211">
        <v>0.36870517981358253</v>
      </c>
      <c r="V3336" s="211">
        <v>0.1206920325554319</v>
      </c>
      <c r="W3336" s="211">
        <v>0.57632256271501625</v>
      </c>
      <c r="X3336" s="211">
        <v>0.38121695507351971</v>
      </c>
      <c r="Y3336" s="211">
        <v>0.66806814118616609</v>
      </c>
      <c r="Z3336" s="211">
        <v>0.14684246737468237</v>
      </c>
      <c r="AA3336" s="212">
        <v>0.12617407055534718</v>
      </c>
    </row>
    <row r="3337" spans="1:27" x14ac:dyDescent="0.35">
      <c r="A3337" s="210" t="s">
        <v>4013</v>
      </c>
      <c r="B3337" s="217">
        <v>183.83623210378173</v>
      </c>
      <c r="C3337" s="211">
        <v>5.2156276403388338E-2</v>
      </c>
      <c r="D3337" s="211">
        <v>0.1310075000070017</v>
      </c>
      <c r="E3337" s="211">
        <v>8.44712845055927E-2</v>
      </c>
      <c r="F3337" s="211">
        <v>0.10248251256963643</v>
      </c>
      <c r="G3337" s="211">
        <v>0.12235224246608653</v>
      </c>
      <c r="H3337" s="211">
        <v>0.11780814614290243</v>
      </c>
      <c r="I3337" s="211">
        <v>0.4903643289465569</v>
      </c>
      <c r="J3337" s="211">
        <v>0.44013891974028257</v>
      </c>
      <c r="K3337" s="211">
        <v>0.64118630560734358</v>
      </c>
      <c r="L3337" s="211">
        <v>0.27605685872300639</v>
      </c>
      <c r="M3337" s="211">
        <v>0.1072100467871385</v>
      </c>
      <c r="N3337" s="211">
        <v>0.43311299879676096</v>
      </c>
      <c r="O3337" s="211">
        <v>0.68182423421816685</v>
      </c>
      <c r="P3337" s="211">
        <v>6.955457926711682E-2</v>
      </c>
      <c r="Q3337" s="211">
        <v>0.12908462519095565</v>
      </c>
      <c r="R3337" s="211">
        <v>0.47469667933139581</v>
      </c>
      <c r="S3337" s="211">
        <v>0.3767919834938131</v>
      </c>
      <c r="T3337" s="211">
        <v>0.57826649774709415</v>
      </c>
      <c r="U3337" s="211">
        <v>0.38261696428935321</v>
      </c>
      <c r="V3337" s="211">
        <v>0.13210831942362816</v>
      </c>
      <c r="W3337" s="211">
        <v>0.56118100713786145</v>
      </c>
      <c r="X3337" s="211">
        <v>0.35552382573973551</v>
      </c>
      <c r="Y3337" s="211">
        <v>0.70328012052441102</v>
      </c>
      <c r="Z3337" s="211">
        <v>0.13903591326565271</v>
      </c>
      <c r="AA3337" s="212">
        <v>0.11282523191410065</v>
      </c>
    </row>
    <row r="3338" spans="1:27" x14ac:dyDescent="0.35">
      <c r="A3338" s="210" t="s">
        <v>4014</v>
      </c>
      <c r="B3338" s="217">
        <v>152.60921693579635</v>
      </c>
      <c r="C3338" s="211">
        <v>5.4741102949589143E-2</v>
      </c>
      <c r="D3338" s="211">
        <v>0.11711820233672107</v>
      </c>
      <c r="E3338" s="211">
        <v>7.0179904064833015E-2</v>
      </c>
      <c r="F3338" s="211">
        <v>0.11018217945616438</v>
      </c>
      <c r="G3338" s="211">
        <v>0.12023455616683373</v>
      </c>
      <c r="H3338" s="211">
        <v>0.11445756055459709</v>
      </c>
      <c r="I3338" s="211">
        <v>0.47341207562023274</v>
      </c>
      <c r="J3338" s="211">
        <v>0.47018267590631596</v>
      </c>
      <c r="K3338" s="211">
        <v>0.62262980546475344</v>
      </c>
      <c r="L3338" s="211">
        <v>0.27108845795774106</v>
      </c>
      <c r="M3338" s="211">
        <v>9.2228235728377628E-2</v>
      </c>
      <c r="N3338" s="211">
        <v>0.36932794319051948</v>
      </c>
      <c r="O3338" s="211">
        <v>0.71498432561728631</v>
      </c>
      <c r="P3338" s="211">
        <v>6.3170891311652891E-2</v>
      </c>
      <c r="Q3338" s="211">
        <v>6.2191186617115368E-2</v>
      </c>
      <c r="R3338" s="211">
        <v>0.38573120741281869</v>
      </c>
      <c r="S3338" s="211">
        <v>0.31424146290638727</v>
      </c>
      <c r="T3338" s="211">
        <v>0.52372263093629234</v>
      </c>
      <c r="U3338" s="211">
        <v>0.41905646247376227</v>
      </c>
      <c r="V3338" s="211">
        <v>0.14664675519466536</v>
      </c>
      <c r="W3338" s="211">
        <v>0.54402117505348668</v>
      </c>
      <c r="X3338" s="211">
        <v>0.30919242142280023</v>
      </c>
      <c r="Y3338" s="211">
        <v>0.72468636005687737</v>
      </c>
      <c r="Z3338" s="211">
        <v>0.14415725374444915</v>
      </c>
      <c r="AA3338" s="212">
        <v>0.11440347169460924</v>
      </c>
    </row>
    <row r="3339" spans="1:27" x14ac:dyDescent="0.35">
      <c r="A3339" s="210" t="s">
        <v>4015</v>
      </c>
      <c r="B3339" s="217">
        <v>163.69678488842564</v>
      </c>
      <c r="C3339" s="211">
        <v>5.2236510876733838E-2</v>
      </c>
      <c r="D3339" s="211">
        <v>0.11972032534441056</v>
      </c>
      <c r="E3339" s="211">
        <v>7.954724403856267E-2</v>
      </c>
      <c r="F3339" s="211">
        <v>9.0951471611106033E-2</v>
      </c>
      <c r="G3339" s="211">
        <v>0.11305113699136639</v>
      </c>
      <c r="H3339" s="211">
        <v>0.11671396978729123</v>
      </c>
      <c r="I3339" s="211">
        <v>0.49437476153283721</v>
      </c>
      <c r="J3339" s="211">
        <v>0.41079617374968902</v>
      </c>
      <c r="K3339" s="211">
        <v>0.58000400561813303</v>
      </c>
      <c r="L3339" s="211">
        <v>0.27456825638298737</v>
      </c>
      <c r="M3339" s="211">
        <v>0.10365730532001491</v>
      </c>
      <c r="N3339" s="211">
        <v>0.42777154732947198</v>
      </c>
      <c r="O3339" s="211">
        <v>0.69650317298181275</v>
      </c>
      <c r="P3339" s="211">
        <v>6.9597293744548094E-2</v>
      </c>
      <c r="Q3339" s="211">
        <v>6.4292904086658692E-2</v>
      </c>
      <c r="R3339" s="211">
        <v>0.436383356035762</v>
      </c>
      <c r="S3339" s="211">
        <v>0.38083234201231397</v>
      </c>
      <c r="T3339" s="211">
        <v>0.63595754071956467</v>
      </c>
      <c r="U3339" s="211">
        <v>0.4040709741232596</v>
      </c>
      <c r="V3339" s="211">
        <v>0.16977083372431589</v>
      </c>
      <c r="W3339" s="211">
        <v>0.58974634528480596</v>
      </c>
      <c r="X3339" s="211">
        <v>0.32303186058183664</v>
      </c>
      <c r="Y3339" s="211">
        <v>0.71679823776361096</v>
      </c>
      <c r="Z3339" s="211">
        <v>0.14382643669149905</v>
      </c>
      <c r="AA3339" s="212">
        <v>0.12644329737876428</v>
      </c>
    </row>
    <row r="3340" spans="1:27" x14ac:dyDescent="0.35">
      <c r="A3340" s="210" t="s">
        <v>4016</v>
      </c>
      <c r="B3340" s="217">
        <v>111.07569638820189</v>
      </c>
      <c r="C3340" s="211">
        <v>6.5180100387763382E-2</v>
      </c>
      <c r="D3340" s="211">
        <v>0.12102958931276821</v>
      </c>
      <c r="E3340" s="211">
        <v>7.7260785426040757E-2</v>
      </c>
      <c r="F3340" s="211">
        <v>7.8616755039298061E-2</v>
      </c>
      <c r="G3340" s="211">
        <v>0.12169636208659015</v>
      </c>
      <c r="H3340" s="211">
        <v>0.11250799312586575</v>
      </c>
      <c r="I3340" s="211">
        <v>0.48313853281113772</v>
      </c>
      <c r="J3340" s="211">
        <v>0.44197448868915046</v>
      </c>
      <c r="K3340" s="211">
        <v>0.61136994881103202</v>
      </c>
      <c r="L3340" s="211">
        <v>0.27387671502298871</v>
      </c>
      <c r="M3340" s="211">
        <v>0.10339157899839374</v>
      </c>
      <c r="N3340" s="211">
        <v>0.39849088483968886</v>
      </c>
      <c r="O3340" s="211">
        <v>0.78366380697520366</v>
      </c>
      <c r="P3340" s="211">
        <v>6.484680706017662E-2</v>
      </c>
      <c r="Q3340" s="211">
        <v>0.10839698740516653</v>
      </c>
      <c r="R3340" s="211">
        <v>0.42889665753653911</v>
      </c>
      <c r="S3340" s="211">
        <v>0.31100307690664097</v>
      </c>
      <c r="T3340" s="211">
        <v>0.46596089416931646</v>
      </c>
      <c r="U3340" s="211">
        <v>0.45819778135429567</v>
      </c>
      <c r="V3340" s="211">
        <v>6.0010339775370736E-2</v>
      </c>
      <c r="W3340" s="211">
        <v>0.47619106165433384</v>
      </c>
      <c r="X3340" s="211">
        <v>0.31103065988035838</v>
      </c>
      <c r="Y3340" s="211">
        <v>0.61731178171194734</v>
      </c>
      <c r="Z3340" s="211">
        <v>0.14696834495333441</v>
      </c>
      <c r="AA3340" s="212">
        <v>0.1246610478236926</v>
      </c>
    </row>
    <row r="3341" spans="1:27" x14ac:dyDescent="0.35">
      <c r="A3341" s="210" t="s">
        <v>4017</v>
      </c>
      <c r="B3341" s="217">
        <v>157.68661665497359</v>
      </c>
      <c r="C3341" s="211">
        <v>6.8446933334784119E-2</v>
      </c>
      <c r="D3341" s="211">
        <v>0.12106418306918162</v>
      </c>
      <c r="E3341" s="211">
        <v>8.5947771671693304E-2</v>
      </c>
      <c r="F3341" s="211">
        <v>7.7412673919402181E-2</v>
      </c>
      <c r="G3341" s="211">
        <v>0.11967417404829631</v>
      </c>
      <c r="H3341" s="211">
        <v>0.12025659042959698</v>
      </c>
      <c r="I3341" s="211">
        <v>0.50571702743707247</v>
      </c>
      <c r="J3341" s="211">
        <v>0.45145891290939111</v>
      </c>
      <c r="K3341" s="211">
        <v>0.64320801346823564</v>
      </c>
      <c r="L3341" s="211">
        <v>0.28134960155107724</v>
      </c>
      <c r="M3341" s="211">
        <v>9.9681892016762488E-2</v>
      </c>
      <c r="N3341" s="211">
        <v>0.41424153424512389</v>
      </c>
      <c r="O3341" s="211">
        <v>0.72349424205295887</v>
      </c>
      <c r="P3341" s="211">
        <v>6.3768155814898628E-2</v>
      </c>
      <c r="Q3341" s="211">
        <v>7.7055613875933376E-2</v>
      </c>
      <c r="R3341" s="211">
        <v>0.47403353117323488</v>
      </c>
      <c r="S3341" s="211">
        <v>0.3316603759712507</v>
      </c>
      <c r="T3341" s="211">
        <v>0.5454042867176272</v>
      </c>
      <c r="U3341" s="211">
        <v>0.44278257318610748</v>
      </c>
      <c r="V3341" s="211">
        <v>0.14296334588010284</v>
      </c>
      <c r="W3341" s="211">
        <v>0.55511779938467987</v>
      </c>
      <c r="X3341" s="211">
        <v>0.27682635585844284</v>
      </c>
      <c r="Y3341" s="211">
        <v>0.53221479644249081</v>
      </c>
      <c r="Z3341" s="211">
        <v>0.14624066179044518</v>
      </c>
      <c r="AA3341" s="212">
        <v>0.11322498194988818</v>
      </c>
    </row>
    <row r="3342" spans="1:27" x14ac:dyDescent="0.35">
      <c r="A3342" s="210" t="s">
        <v>4018</v>
      </c>
      <c r="B3342" s="217">
        <v>126.74147269743962</v>
      </c>
      <c r="C3342" s="211">
        <v>5.4508622654505894E-2</v>
      </c>
      <c r="D3342" s="211">
        <v>0.12245188352358513</v>
      </c>
      <c r="E3342" s="211">
        <v>8.0364518333076423E-2</v>
      </c>
      <c r="F3342" s="211">
        <v>7.5041126312316186E-2</v>
      </c>
      <c r="G3342" s="211">
        <v>0.12474066215267265</v>
      </c>
      <c r="H3342" s="211">
        <v>0.11815523349690198</v>
      </c>
      <c r="I3342" s="211">
        <v>0.48810671244608617</v>
      </c>
      <c r="J3342" s="211">
        <v>0.38009015724461304</v>
      </c>
      <c r="K3342" s="211">
        <v>0.60028669272732971</v>
      </c>
      <c r="L3342" s="211">
        <v>0.27531956330630186</v>
      </c>
      <c r="M3342" s="211">
        <v>0.11280978935006204</v>
      </c>
      <c r="N3342" s="211">
        <v>0.37420513475493461</v>
      </c>
      <c r="O3342" s="211">
        <v>0.723174804545484</v>
      </c>
      <c r="P3342" s="211">
        <v>6.427600996969858E-2</v>
      </c>
      <c r="Q3342" s="211">
        <v>0.16110974108231352</v>
      </c>
      <c r="R3342" s="211">
        <v>0.47756390876576621</v>
      </c>
      <c r="S3342" s="211">
        <v>0.40235242819167971</v>
      </c>
      <c r="T3342" s="211">
        <v>0.5783309233603604</v>
      </c>
      <c r="U3342" s="211">
        <v>0.35336535230080274</v>
      </c>
      <c r="V3342" s="211">
        <v>7.7840079069943974E-2</v>
      </c>
      <c r="W3342" s="211">
        <v>0.62055953008696185</v>
      </c>
      <c r="X3342" s="211">
        <v>0.22527502067411209</v>
      </c>
      <c r="Y3342" s="211">
        <v>0.59877659759672708</v>
      </c>
      <c r="Z3342" s="211">
        <v>0.14237266537162896</v>
      </c>
      <c r="AA3342" s="212">
        <v>0.11598278539951856</v>
      </c>
    </row>
    <row r="3343" spans="1:27" x14ac:dyDescent="0.35">
      <c r="A3343" s="210" t="s">
        <v>4019</v>
      </c>
      <c r="B3343" s="217">
        <v>145.84483529793985</v>
      </c>
      <c r="C3343" s="211">
        <v>6.8577392102131096E-2</v>
      </c>
      <c r="D3343" s="211">
        <v>0.12125213323363727</v>
      </c>
      <c r="E3343" s="211">
        <v>6.77154496388888E-2</v>
      </c>
      <c r="F3343" s="211">
        <v>0.10064421096992526</v>
      </c>
      <c r="G3343" s="211">
        <v>0.11698270963848609</v>
      </c>
      <c r="H3343" s="211">
        <v>0.11004460486159734</v>
      </c>
      <c r="I3343" s="211">
        <v>0.49457720828993967</v>
      </c>
      <c r="J3343" s="211">
        <v>0.46250231840709055</v>
      </c>
      <c r="K3343" s="211">
        <v>0.5741378423707264</v>
      </c>
      <c r="L3343" s="211">
        <v>0.27381080752706455</v>
      </c>
      <c r="M3343" s="211">
        <v>8.5592331520766465E-2</v>
      </c>
      <c r="N3343" s="211">
        <v>0.49179354068491782</v>
      </c>
      <c r="O3343" s="211">
        <v>0.65939475602610975</v>
      </c>
      <c r="P3343" s="211">
        <v>6.6032073730660473E-2</v>
      </c>
      <c r="Q3343" s="211">
        <v>0.10087313986686354</v>
      </c>
      <c r="R3343" s="211">
        <v>0.42519115512193051</v>
      </c>
      <c r="S3343" s="211">
        <v>0.28095041868562348</v>
      </c>
      <c r="T3343" s="211">
        <v>0.54847526353100529</v>
      </c>
      <c r="U3343" s="211">
        <v>0.49103080429147961</v>
      </c>
      <c r="V3343" s="211">
        <v>0.1524927256901826</v>
      </c>
      <c r="W3343" s="211">
        <v>0.63415050348913926</v>
      </c>
      <c r="X3343" s="211">
        <v>0.28206166585333781</v>
      </c>
      <c r="Y3343" s="211">
        <v>0.57743512722639923</v>
      </c>
      <c r="Z3343" s="211">
        <v>0.14840647962983461</v>
      </c>
      <c r="AA3343" s="212">
        <v>0.11975339481193302</v>
      </c>
    </row>
    <row r="3344" spans="1:27" x14ac:dyDescent="0.35">
      <c r="A3344" s="210" t="s">
        <v>4020</v>
      </c>
      <c r="B3344" s="217">
        <v>124.14630496505063</v>
      </c>
      <c r="C3344" s="211">
        <v>5.6563805761387177E-2</v>
      </c>
      <c r="D3344" s="211">
        <v>0.11924418352384114</v>
      </c>
      <c r="E3344" s="211">
        <v>7.4070527040911743E-2</v>
      </c>
      <c r="F3344" s="211">
        <v>9.4970394879594508E-2</v>
      </c>
      <c r="G3344" s="211">
        <v>0.1187106182703067</v>
      </c>
      <c r="H3344" s="211">
        <v>0.11214457264925962</v>
      </c>
      <c r="I3344" s="211">
        <v>0.50948708064228165</v>
      </c>
      <c r="J3344" s="211">
        <v>0.44716191291523055</v>
      </c>
      <c r="K3344" s="211">
        <v>0.62829379440309197</v>
      </c>
      <c r="L3344" s="211">
        <v>0.28100686228650473</v>
      </c>
      <c r="M3344" s="211">
        <v>0.10929082975099447</v>
      </c>
      <c r="N3344" s="211">
        <v>0.4664763885613461</v>
      </c>
      <c r="O3344" s="211">
        <v>0.55696493599702857</v>
      </c>
      <c r="P3344" s="211">
        <v>6.8895169318663699E-2</v>
      </c>
      <c r="Q3344" s="211">
        <v>6.4907936773916958E-2</v>
      </c>
      <c r="R3344" s="211">
        <v>0.47972465346119197</v>
      </c>
      <c r="S3344" s="211">
        <v>0.31523935394538904</v>
      </c>
      <c r="T3344" s="211">
        <v>0.56587461817636131</v>
      </c>
      <c r="U3344" s="211">
        <v>0.38701354709851032</v>
      </c>
      <c r="V3344" s="211">
        <v>7.729244705000396E-2</v>
      </c>
      <c r="W3344" s="211">
        <v>0.61437131877924223</v>
      </c>
      <c r="X3344" s="211">
        <v>0.30709497346396858</v>
      </c>
      <c r="Y3344" s="211">
        <v>0.66689015876282942</v>
      </c>
      <c r="Z3344" s="211">
        <v>0.14126444979930597</v>
      </c>
      <c r="AA3344" s="212">
        <v>0.12174078144077155</v>
      </c>
    </row>
    <row r="3345" spans="1:27" x14ac:dyDescent="0.35">
      <c r="A3345" s="210" t="s">
        <v>4021</v>
      </c>
      <c r="B3345" s="217">
        <v>188.96675511671464</v>
      </c>
      <c r="C3345" s="211">
        <v>5.1821079529789857E-2</v>
      </c>
      <c r="D3345" s="211">
        <v>0.12055630105895723</v>
      </c>
      <c r="E3345" s="211">
        <v>6.8968644439300064E-2</v>
      </c>
      <c r="F3345" s="211">
        <v>7.5718952217413399E-2</v>
      </c>
      <c r="G3345" s="211">
        <v>0.11759066559610076</v>
      </c>
      <c r="H3345" s="211">
        <v>0.1233735014327012</v>
      </c>
      <c r="I3345" s="211">
        <v>0.49092487387479333</v>
      </c>
      <c r="J3345" s="211">
        <v>0.42546376826258414</v>
      </c>
      <c r="K3345" s="211">
        <v>0.61617767285777392</v>
      </c>
      <c r="L3345" s="211">
        <v>0.26843112010264264</v>
      </c>
      <c r="M3345" s="211">
        <v>0.11486256076760945</v>
      </c>
      <c r="N3345" s="211">
        <v>0.5264512527309313</v>
      </c>
      <c r="O3345" s="211">
        <v>0.79045087419437121</v>
      </c>
      <c r="P3345" s="211">
        <v>7.1961651890637912E-2</v>
      </c>
      <c r="Q3345" s="211">
        <v>6.1167188504563139E-2</v>
      </c>
      <c r="R3345" s="211">
        <v>0.40019382943746884</v>
      </c>
      <c r="S3345" s="211">
        <v>0.40876164374927565</v>
      </c>
      <c r="T3345" s="211">
        <v>0.5920523721278026</v>
      </c>
      <c r="U3345" s="211">
        <v>0.4949320208190735</v>
      </c>
      <c r="V3345" s="211">
        <v>0.13499437322498972</v>
      </c>
      <c r="W3345" s="211">
        <v>0.5178527052447861</v>
      </c>
      <c r="X3345" s="211">
        <v>0.31350857123928089</v>
      </c>
      <c r="Y3345" s="211">
        <v>0.57582248546347847</v>
      </c>
      <c r="Z3345" s="211">
        <v>0.14800538320021756</v>
      </c>
      <c r="AA3345" s="212">
        <v>0.11421507747883208</v>
      </c>
    </row>
    <row r="3346" spans="1:27" x14ac:dyDescent="0.35">
      <c r="A3346" s="210" t="s">
        <v>4022</v>
      </c>
      <c r="B3346" s="217">
        <v>154.36352648632993</v>
      </c>
      <c r="C3346" s="211">
        <v>8.4179950233675929E-2</v>
      </c>
      <c r="D3346" s="211">
        <v>0.12427217189854214</v>
      </c>
      <c r="E3346" s="211">
        <v>8.1033451964973607E-2</v>
      </c>
      <c r="F3346" s="211">
        <v>0.1068041282602086</v>
      </c>
      <c r="G3346" s="211">
        <v>0.11468241960473499</v>
      </c>
      <c r="H3346" s="211">
        <v>0.12659995095585078</v>
      </c>
      <c r="I3346" s="211">
        <v>0.51212479765056607</v>
      </c>
      <c r="J3346" s="211">
        <v>0.44896428301739078</v>
      </c>
      <c r="K3346" s="211">
        <v>0.61800570192445725</v>
      </c>
      <c r="L3346" s="211">
        <v>0.27550629241733227</v>
      </c>
      <c r="M3346" s="211">
        <v>0.10938616100386517</v>
      </c>
      <c r="N3346" s="211">
        <v>0.39609283022063102</v>
      </c>
      <c r="O3346" s="211">
        <v>0.6223263020248968</v>
      </c>
      <c r="P3346" s="211">
        <v>6.6069097235710639E-2</v>
      </c>
      <c r="Q3346" s="211">
        <v>6.8057779297778676E-2</v>
      </c>
      <c r="R3346" s="211">
        <v>0.48991070553943072</v>
      </c>
      <c r="S3346" s="211">
        <v>0.40360675441885313</v>
      </c>
      <c r="T3346" s="211">
        <v>0.56090131771833585</v>
      </c>
      <c r="U3346" s="211">
        <v>0.3563155157657471</v>
      </c>
      <c r="V3346" s="211">
        <v>0.13880249148704427</v>
      </c>
      <c r="W3346" s="211">
        <v>0.57775125919679127</v>
      </c>
      <c r="X3346" s="211">
        <v>0.35290956660036216</v>
      </c>
      <c r="Y3346" s="211">
        <v>0.67357240813533203</v>
      </c>
      <c r="Z3346" s="211">
        <v>0.1449479209893125</v>
      </c>
      <c r="AA3346" s="212">
        <v>0.1170706367316281</v>
      </c>
    </row>
    <row r="3347" spans="1:27" x14ac:dyDescent="0.35">
      <c r="A3347" s="210" t="s">
        <v>4023</v>
      </c>
      <c r="B3347" s="217">
        <v>154.88662056260608</v>
      </c>
      <c r="C3347" s="211">
        <v>7.0717816064775896E-2</v>
      </c>
      <c r="D3347" s="211">
        <v>0.11808587154899894</v>
      </c>
      <c r="E3347" s="211">
        <v>7.184082928803219E-2</v>
      </c>
      <c r="F3347" s="211">
        <v>9.3364079282808154E-2</v>
      </c>
      <c r="G3347" s="211">
        <v>0.12153737972293482</v>
      </c>
      <c r="H3347" s="211">
        <v>0.12167217913358233</v>
      </c>
      <c r="I3347" s="211">
        <v>0.45068961063685842</v>
      </c>
      <c r="J3347" s="211">
        <v>0.49086222065577395</v>
      </c>
      <c r="K3347" s="211">
        <v>0.58392711042961365</v>
      </c>
      <c r="L3347" s="211">
        <v>0.27899227469309357</v>
      </c>
      <c r="M3347" s="211">
        <v>0.10912374939772398</v>
      </c>
      <c r="N3347" s="211">
        <v>0.41801816019710669</v>
      </c>
      <c r="O3347" s="211">
        <v>0.6117622940062134</v>
      </c>
      <c r="P3347" s="211">
        <v>6.5826637568212415E-2</v>
      </c>
      <c r="Q3347" s="211">
        <v>5.7052075334936156E-2</v>
      </c>
      <c r="R3347" s="211">
        <v>0.39804257566177192</v>
      </c>
      <c r="S3347" s="211">
        <v>0.33124838711851906</v>
      </c>
      <c r="T3347" s="211">
        <v>0.51626730120484665</v>
      </c>
      <c r="U3347" s="211">
        <v>0.40962118580570078</v>
      </c>
      <c r="V3347" s="211">
        <v>0.17557230389555911</v>
      </c>
      <c r="W3347" s="211">
        <v>0.56068611182900552</v>
      </c>
      <c r="X3347" s="211">
        <v>0.29281115329014862</v>
      </c>
      <c r="Y3347" s="211">
        <v>0.6845616046612838</v>
      </c>
      <c r="Z3347" s="211">
        <v>0.14513444746089932</v>
      </c>
      <c r="AA3347" s="212">
        <v>0.12472636672718822</v>
      </c>
    </row>
    <row r="3348" spans="1:27" x14ac:dyDescent="0.35">
      <c r="A3348" s="210" t="s">
        <v>4024</v>
      </c>
      <c r="B3348" s="217">
        <v>132.27972240832491</v>
      </c>
      <c r="C3348" s="211">
        <v>5.5226956122022754E-2</v>
      </c>
      <c r="D3348" s="211">
        <v>0.13213170547790695</v>
      </c>
      <c r="E3348" s="211">
        <v>7.1684308867615315E-2</v>
      </c>
      <c r="F3348" s="211">
        <v>0.11489854688312448</v>
      </c>
      <c r="G3348" s="211">
        <v>0.11770153363259607</v>
      </c>
      <c r="H3348" s="211">
        <v>0.11667629558946993</v>
      </c>
      <c r="I3348" s="211">
        <v>0.47733932120958561</v>
      </c>
      <c r="J3348" s="211">
        <v>0.40235722753102771</v>
      </c>
      <c r="K3348" s="211">
        <v>0.64475778905712122</v>
      </c>
      <c r="L3348" s="211">
        <v>0.27627378279872117</v>
      </c>
      <c r="M3348" s="211">
        <v>9.0564143506404335E-2</v>
      </c>
      <c r="N3348" s="211">
        <v>0.44673820061232439</v>
      </c>
      <c r="O3348" s="211">
        <v>0.69888318967475871</v>
      </c>
      <c r="P3348" s="211">
        <v>6.4786644815770636E-2</v>
      </c>
      <c r="Q3348" s="211">
        <v>8.8477757862756842E-2</v>
      </c>
      <c r="R3348" s="211">
        <v>0.44656468775509173</v>
      </c>
      <c r="S3348" s="211">
        <v>0.37848887026882572</v>
      </c>
      <c r="T3348" s="211">
        <v>0.56578716867444034</v>
      </c>
      <c r="U3348" s="211">
        <v>0.43108337181312617</v>
      </c>
      <c r="V3348" s="211">
        <v>0.1005824640653417</v>
      </c>
      <c r="W3348" s="211">
        <v>0.57586077657535084</v>
      </c>
      <c r="X3348" s="211">
        <v>0.25011312764880511</v>
      </c>
      <c r="Y3348" s="211">
        <v>0.57018791356344134</v>
      </c>
      <c r="Z3348" s="211">
        <v>0.1471661244304675</v>
      </c>
      <c r="AA3348" s="212">
        <v>0.11621564747596899</v>
      </c>
    </row>
    <row r="3349" spans="1:27" x14ac:dyDescent="0.35">
      <c r="A3349" s="210" t="s">
        <v>4025</v>
      </c>
      <c r="B3349" s="217">
        <v>129.43910903853012</v>
      </c>
      <c r="C3349" s="211">
        <v>5.5824509249954191E-2</v>
      </c>
      <c r="D3349" s="211">
        <v>0.12984614190789107</v>
      </c>
      <c r="E3349" s="211">
        <v>7.8842727228045792E-2</v>
      </c>
      <c r="F3349" s="211">
        <v>8.2168224556790875E-2</v>
      </c>
      <c r="G3349" s="211">
        <v>0.12013474346378829</v>
      </c>
      <c r="H3349" s="211">
        <v>0.11610706210164035</v>
      </c>
      <c r="I3349" s="211">
        <v>0.52664541667201747</v>
      </c>
      <c r="J3349" s="211">
        <v>0.43996536673305248</v>
      </c>
      <c r="K3349" s="211">
        <v>0.57849586342227344</v>
      </c>
      <c r="L3349" s="211">
        <v>0.2697026239150731</v>
      </c>
      <c r="M3349" s="211">
        <v>0.10245523447576081</v>
      </c>
      <c r="N3349" s="211">
        <v>0.40014356777084731</v>
      </c>
      <c r="O3349" s="211">
        <v>0.74639459560090182</v>
      </c>
      <c r="P3349" s="211">
        <v>6.4213358893552397E-2</v>
      </c>
      <c r="Q3349" s="211">
        <v>5.5012733356249191E-2</v>
      </c>
      <c r="R3349" s="211">
        <v>0.40795415267998569</v>
      </c>
      <c r="S3349" s="211">
        <v>0.37074816241155106</v>
      </c>
      <c r="T3349" s="211">
        <v>0.49779351127316834</v>
      </c>
      <c r="U3349" s="211">
        <v>0.45235599135986265</v>
      </c>
      <c r="V3349" s="211">
        <v>8.1120410951257438E-2</v>
      </c>
      <c r="W3349" s="211">
        <v>0.58936965754509174</v>
      </c>
      <c r="X3349" s="211">
        <v>0.32923928143733228</v>
      </c>
      <c r="Y3349" s="211">
        <v>0.77967490107803972</v>
      </c>
      <c r="Z3349" s="211">
        <v>0.14542743959803839</v>
      </c>
      <c r="AA3349" s="212">
        <v>0.12158139091246163</v>
      </c>
    </row>
    <row r="3350" spans="1:27" x14ac:dyDescent="0.35">
      <c r="A3350" s="210" t="s">
        <v>4026</v>
      </c>
      <c r="B3350" s="217">
        <v>132.72263625831445</v>
      </c>
      <c r="C3350" s="211">
        <v>7.7710307410514157E-2</v>
      </c>
      <c r="D3350" s="211">
        <v>0.12988191804847282</v>
      </c>
      <c r="E3350" s="211">
        <v>7.2256335924353321E-2</v>
      </c>
      <c r="F3350" s="211">
        <v>0.10711252943669189</v>
      </c>
      <c r="G3350" s="211">
        <v>0.12473538366132099</v>
      </c>
      <c r="H3350" s="211">
        <v>0.11047185925089487</v>
      </c>
      <c r="I3350" s="211">
        <v>0.5069081961673243</v>
      </c>
      <c r="J3350" s="211">
        <v>0.42688014271695429</v>
      </c>
      <c r="K3350" s="211">
        <v>0.50901475411353891</v>
      </c>
      <c r="L3350" s="211">
        <v>0.276455317402996</v>
      </c>
      <c r="M3350" s="211">
        <v>8.6097958752081719E-2</v>
      </c>
      <c r="N3350" s="211">
        <v>0.45404658449137392</v>
      </c>
      <c r="O3350" s="211">
        <v>0.6422687479719118</v>
      </c>
      <c r="P3350" s="211">
        <v>6.8133122696371562E-2</v>
      </c>
      <c r="Q3350" s="211">
        <v>6.7533065772959561E-2</v>
      </c>
      <c r="R3350" s="211">
        <v>0.44716764817410859</v>
      </c>
      <c r="S3350" s="211">
        <v>0.35316633440568834</v>
      </c>
      <c r="T3350" s="211">
        <v>0.53371285188664852</v>
      </c>
      <c r="U3350" s="211">
        <v>0.43024653017434827</v>
      </c>
      <c r="V3350" s="211">
        <v>0.10994668448406772</v>
      </c>
      <c r="W3350" s="211">
        <v>0.46859309692712181</v>
      </c>
      <c r="X3350" s="211">
        <v>0.34049434098638109</v>
      </c>
      <c r="Y3350" s="211">
        <v>0.74315231255142866</v>
      </c>
      <c r="Z3350" s="211">
        <v>0.14686299135345035</v>
      </c>
      <c r="AA3350" s="212">
        <v>0.11955381551314714</v>
      </c>
    </row>
    <row r="3351" spans="1:27" x14ac:dyDescent="0.35">
      <c r="A3351" s="210" t="s">
        <v>4027</v>
      </c>
      <c r="B3351" s="217">
        <v>124.12300584643363</v>
      </c>
      <c r="C3351" s="211">
        <v>6.0678295747106981E-2</v>
      </c>
      <c r="D3351" s="211">
        <v>0.12351715292320452</v>
      </c>
      <c r="E3351" s="211">
        <v>7.4931134187743886E-2</v>
      </c>
      <c r="F3351" s="211">
        <v>0.10572300514066782</v>
      </c>
      <c r="G3351" s="211">
        <v>0.12219171714855639</v>
      </c>
      <c r="H3351" s="211">
        <v>0.11069033195803171</v>
      </c>
      <c r="I3351" s="211">
        <v>0.44142600257756615</v>
      </c>
      <c r="J3351" s="211">
        <v>0.4507208875611261</v>
      </c>
      <c r="K3351" s="211">
        <v>0.59067434367497751</v>
      </c>
      <c r="L3351" s="211">
        <v>0.27153365265773116</v>
      </c>
      <c r="M3351" s="211">
        <v>9.6857161271630021E-2</v>
      </c>
      <c r="N3351" s="211">
        <v>0.38097274534487258</v>
      </c>
      <c r="O3351" s="211">
        <v>0.59910178508065726</v>
      </c>
      <c r="P3351" s="211">
        <v>6.7347874833874055E-2</v>
      </c>
      <c r="Q3351" s="211">
        <v>7.8893177645298518E-2</v>
      </c>
      <c r="R3351" s="211">
        <v>0.42633499600589769</v>
      </c>
      <c r="S3351" s="211">
        <v>0.4030218496364566</v>
      </c>
      <c r="T3351" s="211">
        <v>0.53672245572872945</v>
      </c>
      <c r="U3351" s="211">
        <v>0.51072079550976457</v>
      </c>
      <c r="V3351" s="211">
        <v>5.8498887787463344E-2</v>
      </c>
      <c r="W3351" s="211">
        <v>0.61976807989865923</v>
      </c>
      <c r="X3351" s="211">
        <v>0.38259054080679461</v>
      </c>
      <c r="Y3351" s="211">
        <v>0.62808060800766641</v>
      </c>
      <c r="Z3351" s="211">
        <v>0.14912247568995934</v>
      </c>
      <c r="AA3351" s="212">
        <v>0.11263119974494962</v>
      </c>
    </row>
    <row r="3352" spans="1:27" x14ac:dyDescent="0.35">
      <c r="A3352" s="210" t="s">
        <v>4028</v>
      </c>
      <c r="B3352" s="217">
        <v>106.79033055976072</v>
      </c>
      <c r="C3352" s="211">
        <v>6.5016966573831672E-2</v>
      </c>
      <c r="D3352" s="211">
        <v>0.12544488216575428</v>
      </c>
      <c r="E3352" s="211">
        <v>7.0484717173895872E-2</v>
      </c>
      <c r="F3352" s="211">
        <v>0.10977584690550969</v>
      </c>
      <c r="G3352" s="211">
        <v>0.12221475586841636</v>
      </c>
      <c r="H3352" s="211">
        <v>0.11316456135697153</v>
      </c>
      <c r="I3352" s="211">
        <v>0.47630718525011906</v>
      </c>
      <c r="J3352" s="211">
        <v>0.43024635566720837</v>
      </c>
      <c r="K3352" s="211">
        <v>0.55093079910563247</v>
      </c>
      <c r="L3352" s="211">
        <v>0.26864783397054343</v>
      </c>
      <c r="M3352" s="211">
        <v>9.9662765300512657E-2</v>
      </c>
      <c r="N3352" s="211">
        <v>0.36316326145778105</v>
      </c>
      <c r="O3352" s="211">
        <v>0.58955746410400867</v>
      </c>
      <c r="P3352" s="211">
        <v>6.8603453694243241E-2</v>
      </c>
      <c r="Q3352" s="211">
        <v>0.12188467999969066</v>
      </c>
      <c r="R3352" s="211">
        <v>0.48641238157457672</v>
      </c>
      <c r="S3352" s="211">
        <v>0.28521796537498545</v>
      </c>
      <c r="T3352" s="211">
        <v>0.48863942590338644</v>
      </c>
      <c r="U3352" s="211">
        <v>0.41038830414411287</v>
      </c>
      <c r="V3352" s="211">
        <v>7.2727544704936781E-2</v>
      </c>
      <c r="W3352" s="211">
        <v>0.51652369284555089</v>
      </c>
      <c r="X3352" s="211">
        <v>0.28702841796503453</v>
      </c>
      <c r="Y3352" s="211">
        <v>0.5888950652932452</v>
      </c>
      <c r="Z3352" s="211">
        <v>0.14223438261494237</v>
      </c>
      <c r="AA3352" s="212">
        <v>0.12444247860985692</v>
      </c>
    </row>
    <row r="3353" spans="1:27" x14ac:dyDescent="0.35">
      <c r="A3353" s="210" t="s">
        <v>4029</v>
      </c>
      <c r="B3353" s="217">
        <v>130.96698845761446</v>
      </c>
      <c r="C3353" s="211">
        <v>6.8518740113996474E-2</v>
      </c>
      <c r="D3353" s="211">
        <v>0.11904303995934107</v>
      </c>
      <c r="E3353" s="211">
        <v>7.0303849216414416E-2</v>
      </c>
      <c r="F3353" s="211">
        <v>8.6487819311702852E-2</v>
      </c>
      <c r="G3353" s="211">
        <v>0.12480434798974109</v>
      </c>
      <c r="H3353" s="211">
        <v>0.11223017114675388</v>
      </c>
      <c r="I3353" s="211">
        <v>0.49515100572994403</v>
      </c>
      <c r="J3353" s="211">
        <v>0.46176908412128004</v>
      </c>
      <c r="K3353" s="211">
        <v>0.57499719211679656</v>
      </c>
      <c r="L3353" s="211">
        <v>0.2816008133392523</v>
      </c>
      <c r="M3353" s="211">
        <v>9.6575624902433613E-2</v>
      </c>
      <c r="N3353" s="211">
        <v>0.41203016892127797</v>
      </c>
      <c r="O3353" s="211">
        <v>0.69615406070432972</v>
      </c>
      <c r="P3353" s="211">
        <v>6.8409958954063849E-2</v>
      </c>
      <c r="Q3353" s="211">
        <v>7.5920507107327409E-2</v>
      </c>
      <c r="R3353" s="211">
        <v>0.45164464364088952</v>
      </c>
      <c r="S3353" s="211">
        <v>0.34757120827946925</v>
      </c>
      <c r="T3353" s="211">
        <v>0.50432432009303219</v>
      </c>
      <c r="U3353" s="211">
        <v>0.45185273601024689</v>
      </c>
      <c r="V3353" s="211">
        <v>0.10316454494567769</v>
      </c>
      <c r="W3353" s="211">
        <v>0.58482900876248944</v>
      </c>
      <c r="X3353" s="211">
        <v>0.27997073940051109</v>
      </c>
      <c r="Y3353" s="211">
        <v>0.62434666901048586</v>
      </c>
      <c r="Z3353" s="211">
        <v>0.14252755612190549</v>
      </c>
      <c r="AA3353" s="212">
        <v>0.12011149269266333</v>
      </c>
    </row>
    <row r="3354" spans="1:27" x14ac:dyDescent="0.35">
      <c r="A3354" s="210" t="s">
        <v>4030</v>
      </c>
      <c r="B3354" s="217">
        <v>164.13050189212473</v>
      </c>
      <c r="C3354" s="211">
        <v>6.2129933895963954E-2</v>
      </c>
      <c r="D3354" s="211">
        <v>0.13397356113149639</v>
      </c>
      <c r="E3354" s="211">
        <v>8.8631197043528037E-2</v>
      </c>
      <c r="F3354" s="211">
        <v>9.4756779032064697E-2</v>
      </c>
      <c r="G3354" s="211">
        <v>0.12329935706897992</v>
      </c>
      <c r="H3354" s="211">
        <v>0.12147112693290633</v>
      </c>
      <c r="I3354" s="211">
        <v>0.51761369558247561</v>
      </c>
      <c r="J3354" s="211">
        <v>0.4757343689174971</v>
      </c>
      <c r="K3354" s="211">
        <v>0.60591797288859151</v>
      </c>
      <c r="L3354" s="211">
        <v>0.27555646996553185</v>
      </c>
      <c r="M3354" s="211">
        <v>8.2373236856031179E-2</v>
      </c>
      <c r="N3354" s="211">
        <v>0.41908873086596626</v>
      </c>
      <c r="O3354" s="211">
        <v>0.6368635809271006</v>
      </c>
      <c r="P3354" s="211">
        <v>7.0185915549715719E-2</v>
      </c>
      <c r="Q3354" s="211">
        <v>8.3824336465313801E-2</v>
      </c>
      <c r="R3354" s="211">
        <v>0.44922776056146146</v>
      </c>
      <c r="S3354" s="211">
        <v>0.2869114880130047</v>
      </c>
      <c r="T3354" s="211">
        <v>0.52953158260962796</v>
      </c>
      <c r="U3354" s="211">
        <v>0.47723074669680943</v>
      </c>
      <c r="V3354" s="211">
        <v>0.14164763786542348</v>
      </c>
      <c r="W3354" s="211">
        <v>0.59932473859246704</v>
      </c>
      <c r="X3354" s="211">
        <v>0.30317579564054858</v>
      </c>
      <c r="Y3354" s="211">
        <v>0.69722987583787199</v>
      </c>
      <c r="Z3354" s="211">
        <v>0.14491764045324573</v>
      </c>
      <c r="AA3354" s="212">
        <v>0.11963815244677638</v>
      </c>
    </row>
    <row r="3355" spans="1:27" x14ac:dyDescent="0.35">
      <c r="A3355" s="210" t="s">
        <v>4031</v>
      </c>
      <c r="B3355" s="217">
        <v>176.96492651547354</v>
      </c>
      <c r="C3355" s="211">
        <v>8.266117490647161E-2</v>
      </c>
      <c r="D3355" s="211">
        <v>0.13075388956020162</v>
      </c>
      <c r="E3355" s="211">
        <v>8.3564375869969218E-2</v>
      </c>
      <c r="F3355" s="211">
        <v>9.818003989075022E-2</v>
      </c>
      <c r="G3355" s="211">
        <v>0.12252028374509739</v>
      </c>
      <c r="H3355" s="211">
        <v>0.1163569308878869</v>
      </c>
      <c r="I3355" s="211">
        <v>0.51354694002140366</v>
      </c>
      <c r="J3355" s="211">
        <v>0.45217744858939329</v>
      </c>
      <c r="K3355" s="211">
        <v>0.60878355810910956</v>
      </c>
      <c r="L3355" s="211">
        <v>0.27553009239333992</v>
      </c>
      <c r="M3355" s="211">
        <v>0.11622623414842809</v>
      </c>
      <c r="N3355" s="211">
        <v>0.41163669964359051</v>
      </c>
      <c r="O3355" s="211">
        <v>0.61597165292627576</v>
      </c>
      <c r="P3355" s="211">
        <v>7.2356222694059197E-2</v>
      </c>
      <c r="Q3355" s="211">
        <v>7.7356156136382179E-2</v>
      </c>
      <c r="R3355" s="211">
        <v>0.48770778409579402</v>
      </c>
      <c r="S3355" s="211">
        <v>0.36549481505030912</v>
      </c>
      <c r="T3355" s="211">
        <v>0.48968357246630095</v>
      </c>
      <c r="U3355" s="211">
        <v>0.38008494505968027</v>
      </c>
      <c r="V3355" s="211">
        <v>0.15574468310934866</v>
      </c>
      <c r="W3355" s="211">
        <v>0.59550909439896993</v>
      </c>
      <c r="X3355" s="211">
        <v>0.294797831700991</v>
      </c>
      <c r="Y3355" s="211">
        <v>0.64027897566827274</v>
      </c>
      <c r="Z3355" s="211">
        <v>0.14750858226767155</v>
      </c>
      <c r="AA3355" s="212">
        <v>0.11781726825348453</v>
      </c>
    </row>
    <row r="3356" spans="1:27" x14ac:dyDescent="0.35">
      <c r="A3356" s="210" t="s">
        <v>4032</v>
      </c>
      <c r="B3356" s="217">
        <v>168.86346174425537</v>
      </c>
      <c r="C3356" s="211">
        <v>4.7491300741538983E-2</v>
      </c>
      <c r="D3356" s="211">
        <v>0.12279627873374793</v>
      </c>
      <c r="E3356" s="211">
        <v>8.697287466856693E-2</v>
      </c>
      <c r="F3356" s="211">
        <v>0.11789591851750936</v>
      </c>
      <c r="G3356" s="211">
        <v>0.11378465909610389</v>
      </c>
      <c r="H3356" s="211">
        <v>0.11342989805238876</v>
      </c>
      <c r="I3356" s="211">
        <v>0.49118688920621034</v>
      </c>
      <c r="J3356" s="211">
        <v>0.46962890675183877</v>
      </c>
      <c r="K3356" s="211">
        <v>0.61931833753493759</v>
      </c>
      <c r="L3356" s="211">
        <v>0.27727925628664363</v>
      </c>
      <c r="M3356" s="211">
        <v>0.10229141371750844</v>
      </c>
      <c r="N3356" s="211">
        <v>0.53763602169292291</v>
      </c>
      <c r="O3356" s="211">
        <v>0.78615841520129559</v>
      </c>
      <c r="P3356" s="211">
        <v>6.8364106951134263E-2</v>
      </c>
      <c r="Q3356" s="211">
        <v>9.0100983549380453E-2</v>
      </c>
      <c r="R3356" s="211">
        <v>0.40519149975049579</v>
      </c>
      <c r="S3356" s="211">
        <v>0.35559779745325287</v>
      </c>
      <c r="T3356" s="211">
        <v>0.48600988591202754</v>
      </c>
      <c r="U3356" s="211">
        <v>0.50146452489329008</v>
      </c>
      <c r="V3356" s="211">
        <v>0.11627225661495434</v>
      </c>
      <c r="W3356" s="211">
        <v>0.49438554111066435</v>
      </c>
      <c r="X3356" s="211">
        <v>0.29371513847430858</v>
      </c>
      <c r="Y3356" s="211">
        <v>0.58376154605759134</v>
      </c>
      <c r="Z3356" s="211">
        <v>0.14628903290109443</v>
      </c>
      <c r="AA3356" s="212">
        <v>0.11487376803278312</v>
      </c>
    </row>
    <row r="3357" spans="1:27" x14ac:dyDescent="0.35">
      <c r="A3357" s="210" t="s">
        <v>4033</v>
      </c>
      <c r="B3357" s="217">
        <v>114.11646188548757</v>
      </c>
      <c r="C3357" s="211">
        <v>6.8692381812916481E-2</v>
      </c>
      <c r="D3357" s="211">
        <v>0.1174658245524707</v>
      </c>
      <c r="E3357" s="211">
        <v>7.8310414814355495E-2</v>
      </c>
      <c r="F3357" s="211">
        <v>8.7213995439370862E-2</v>
      </c>
      <c r="G3357" s="211">
        <v>0.12260102949248097</v>
      </c>
      <c r="H3357" s="211">
        <v>0.11072144602429816</v>
      </c>
      <c r="I3357" s="211">
        <v>0.48071666659532614</v>
      </c>
      <c r="J3357" s="211">
        <v>0.43233317315321912</v>
      </c>
      <c r="K3357" s="211">
        <v>0.62020863159435557</v>
      </c>
      <c r="L3357" s="211">
        <v>0.27541112109430932</v>
      </c>
      <c r="M3357" s="211">
        <v>8.3766564653140335E-2</v>
      </c>
      <c r="N3357" s="211">
        <v>0.49163603790480748</v>
      </c>
      <c r="O3357" s="211">
        <v>0.67083229221073104</v>
      </c>
      <c r="P3357" s="211">
        <v>6.9782953136666853E-2</v>
      </c>
      <c r="Q3357" s="211">
        <v>7.31163087074964E-2</v>
      </c>
      <c r="R3357" s="211">
        <v>0.45181257213713932</v>
      </c>
      <c r="S3357" s="211">
        <v>0.28716268371193515</v>
      </c>
      <c r="T3357" s="211">
        <v>0.54905621882123379</v>
      </c>
      <c r="U3357" s="211">
        <v>0.43668335175106432</v>
      </c>
      <c r="V3357" s="211">
        <v>6.2641217182432346E-2</v>
      </c>
      <c r="W3357" s="211">
        <v>0.51795273230873085</v>
      </c>
      <c r="X3357" s="211">
        <v>0.3581702897178477</v>
      </c>
      <c r="Y3357" s="211">
        <v>0.61649057721847011</v>
      </c>
      <c r="Z3357" s="211">
        <v>0.14775222322210046</v>
      </c>
      <c r="AA3357" s="212">
        <v>0.12466753943780977</v>
      </c>
    </row>
    <row r="3358" spans="1:27" x14ac:dyDescent="0.35">
      <c r="A3358" s="210" t="s">
        <v>4034</v>
      </c>
      <c r="B3358" s="217">
        <v>144.83766536319618</v>
      </c>
      <c r="C3358" s="211">
        <v>7.6783530395543281E-2</v>
      </c>
      <c r="D3358" s="211">
        <v>0.12647477482276362</v>
      </c>
      <c r="E3358" s="211">
        <v>6.5957124126125463E-2</v>
      </c>
      <c r="F3358" s="211">
        <v>8.9484720244874208E-2</v>
      </c>
      <c r="G3358" s="211">
        <v>0.11478551565788951</v>
      </c>
      <c r="H3358" s="211">
        <v>0.12331934508495251</v>
      </c>
      <c r="I3358" s="211">
        <v>0.47048893467938357</v>
      </c>
      <c r="J3358" s="211">
        <v>0.44625460669069356</v>
      </c>
      <c r="K3358" s="211">
        <v>0.6408159238090898</v>
      </c>
      <c r="L3358" s="211">
        <v>0.27873656554451148</v>
      </c>
      <c r="M3358" s="211">
        <v>9.8917321872331182E-2</v>
      </c>
      <c r="N3358" s="211">
        <v>0.44257660565507762</v>
      </c>
      <c r="O3358" s="211">
        <v>0.71854365892896999</v>
      </c>
      <c r="P3358" s="211">
        <v>6.2635895097428354E-2</v>
      </c>
      <c r="Q3358" s="211">
        <v>5.3535352861184382E-2</v>
      </c>
      <c r="R3358" s="211">
        <v>0.41034903349644331</v>
      </c>
      <c r="S3358" s="211">
        <v>0.26288302961281446</v>
      </c>
      <c r="T3358" s="211">
        <v>0.5793863470644236</v>
      </c>
      <c r="U3358" s="211">
        <v>0.44434157685835651</v>
      </c>
      <c r="V3358" s="211">
        <v>0.12546389872756281</v>
      </c>
      <c r="W3358" s="211">
        <v>0.50119129004490481</v>
      </c>
      <c r="X3358" s="211">
        <v>0.32533783193081756</v>
      </c>
      <c r="Y3358" s="211">
        <v>0.58209240008952212</v>
      </c>
      <c r="Z3358" s="211">
        <v>0.14733513127914699</v>
      </c>
      <c r="AA3358" s="212">
        <v>0.11345284525938359</v>
      </c>
    </row>
    <row r="3359" spans="1:27" x14ac:dyDescent="0.35">
      <c r="A3359" s="210" t="s">
        <v>4035</v>
      </c>
      <c r="B3359" s="217">
        <v>133.54709292874992</v>
      </c>
      <c r="C3359" s="211">
        <v>5.4490067615872162E-2</v>
      </c>
      <c r="D3359" s="211">
        <v>0.12014989152411168</v>
      </c>
      <c r="E3359" s="211">
        <v>7.1246443886413144E-2</v>
      </c>
      <c r="F3359" s="211">
        <v>8.3943276254941565E-2</v>
      </c>
      <c r="G3359" s="211">
        <v>0.12448188004654041</v>
      </c>
      <c r="H3359" s="211">
        <v>0.12194953814672788</v>
      </c>
      <c r="I3359" s="211">
        <v>0.51831439423216674</v>
      </c>
      <c r="J3359" s="211">
        <v>0.48317555845499227</v>
      </c>
      <c r="K3359" s="211">
        <v>0.62204880620396319</v>
      </c>
      <c r="L3359" s="211">
        <v>0.26963935531552319</v>
      </c>
      <c r="M3359" s="211">
        <v>0.10322363382880312</v>
      </c>
      <c r="N3359" s="211">
        <v>0.40936412666773003</v>
      </c>
      <c r="O3359" s="211">
        <v>0.62800007286373372</v>
      </c>
      <c r="P3359" s="211">
        <v>6.6736020356075856E-2</v>
      </c>
      <c r="Q3359" s="211">
        <v>9.6504146574165714E-2</v>
      </c>
      <c r="R3359" s="211">
        <v>0.43500132893540761</v>
      </c>
      <c r="S3359" s="211">
        <v>0.35013898413147393</v>
      </c>
      <c r="T3359" s="211">
        <v>0.52121473654872652</v>
      </c>
      <c r="U3359" s="211">
        <v>0.39989542279590429</v>
      </c>
      <c r="V3359" s="211">
        <v>0.10399047498070867</v>
      </c>
      <c r="W3359" s="211">
        <v>0.54528951969405626</v>
      </c>
      <c r="X3359" s="211">
        <v>0.30007657128505649</v>
      </c>
      <c r="Y3359" s="211">
        <v>0.65335498565743333</v>
      </c>
      <c r="Z3359" s="211">
        <v>0.14997081265888729</v>
      </c>
      <c r="AA3359" s="212">
        <v>0.11908506702983582</v>
      </c>
    </row>
    <row r="3360" spans="1:27" x14ac:dyDescent="0.35">
      <c r="A3360" s="210" t="s">
        <v>4036</v>
      </c>
      <c r="B3360" s="217">
        <v>166.89144254232562</v>
      </c>
      <c r="C3360" s="211">
        <v>5.0869809127999002E-2</v>
      </c>
      <c r="D3360" s="211">
        <v>0.12681528479550436</v>
      </c>
      <c r="E3360" s="211">
        <v>6.6387019245770049E-2</v>
      </c>
      <c r="F3360" s="211">
        <v>9.1750578649514261E-2</v>
      </c>
      <c r="G3360" s="211">
        <v>0.11994301944340459</v>
      </c>
      <c r="H3360" s="211">
        <v>0.12080980916482725</v>
      </c>
      <c r="I3360" s="211">
        <v>0.5230689175235157</v>
      </c>
      <c r="J3360" s="211">
        <v>0.44814538275506832</v>
      </c>
      <c r="K3360" s="211">
        <v>0.63685728824610477</v>
      </c>
      <c r="L3360" s="211">
        <v>0.27469092438850207</v>
      </c>
      <c r="M3360" s="211">
        <v>9.9415826630483331E-2</v>
      </c>
      <c r="N3360" s="211">
        <v>0.42736807610647581</v>
      </c>
      <c r="O3360" s="211">
        <v>0.71459172822296457</v>
      </c>
      <c r="P3360" s="211">
        <v>7.1792263239173759E-2</v>
      </c>
      <c r="Q3360" s="211">
        <v>9.3764014089442696E-2</v>
      </c>
      <c r="R3360" s="211">
        <v>0.41231222915429794</v>
      </c>
      <c r="S3360" s="211">
        <v>0.32309469262518353</v>
      </c>
      <c r="T3360" s="211">
        <v>0.57846429687085432</v>
      </c>
      <c r="U3360" s="211">
        <v>0.3852683760733876</v>
      </c>
      <c r="V3360" s="211">
        <v>0.12552226346936862</v>
      </c>
      <c r="W3360" s="211">
        <v>0.587636870710048</v>
      </c>
      <c r="X3360" s="211">
        <v>0.38796260163655927</v>
      </c>
      <c r="Y3360" s="211">
        <v>0.72153970596865757</v>
      </c>
      <c r="Z3360" s="211">
        <v>0.14892267793389485</v>
      </c>
      <c r="AA3360" s="212">
        <v>0.11452378934928512</v>
      </c>
    </row>
    <row r="3361" spans="1:27" x14ac:dyDescent="0.35">
      <c r="A3361" s="210" t="s">
        <v>4037</v>
      </c>
      <c r="B3361" s="217">
        <v>138.51886213843599</v>
      </c>
      <c r="C3361" s="211">
        <v>4.928045747681957E-2</v>
      </c>
      <c r="D3361" s="211">
        <v>0.13195450528849564</v>
      </c>
      <c r="E3361" s="211">
        <v>7.2789618852383192E-2</v>
      </c>
      <c r="F3361" s="211">
        <v>0.11517799695225096</v>
      </c>
      <c r="G3361" s="211">
        <v>0.12164504060918538</v>
      </c>
      <c r="H3361" s="211">
        <v>0.12122205173946099</v>
      </c>
      <c r="I3361" s="211">
        <v>0.46638740055556094</v>
      </c>
      <c r="J3361" s="211">
        <v>0.41628030456814752</v>
      </c>
      <c r="K3361" s="211">
        <v>0.6098909002651447</v>
      </c>
      <c r="L3361" s="211">
        <v>0.27630481422414932</v>
      </c>
      <c r="M3361" s="211">
        <v>8.7281244762046711E-2</v>
      </c>
      <c r="N3361" s="211">
        <v>0.44757988937898097</v>
      </c>
      <c r="O3361" s="211">
        <v>0.70293125836640413</v>
      </c>
      <c r="P3361" s="211">
        <v>7.0404854278678847E-2</v>
      </c>
      <c r="Q3361" s="211">
        <v>0.15235747444062903</v>
      </c>
      <c r="R3361" s="211">
        <v>0.45856049127354204</v>
      </c>
      <c r="S3361" s="211">
        <v>0.31510114878860696</v>
      </c>
      <c r="T3361" s="211">
        <v>0.5398415455666471</v>
      </c>
      <c r="U3361" s="211">
        <v>0.5371228311815085</v>
      </c>
      <c r="V3361" s="211">
        <v>7.9677681879904885E-2</v>
      </c>
      <c r="W3361" s="211">
        <v>0.50718729648476657</v>
      </c>
      <c r="X3361" s="211">
        <v>0.29620269256103982</v>
      </c>
      <c r="Y3361" s="211">
        <v>0.65365404296717178</v>
      </c>
      <c r="Z3361" s="211">
        <v>0.14181533634415702</v>
      </c>
      <c r="AA3361" s="212">
        <v>0.11978828047604388</v>
      </c>
    </row>
    <row r="3362" spans="1:27" x14ac:dyDescent="0.35">
      <c r="A3362" s="210" t="s">
        <v>4038</v>
      </c>
      <c r="B3362" s="217">
        <v>128.60164125997881</v>
      </c>
      <c r="C3362" s="211">
        <v>5.4594562151786923E-2</v>
      </c>
      <c r="D3362" s="211">
        <v>0.11680109550017359</v>
      </c>
      <c r="E3362" s="211">
        <v>8.2960814051574169E-2</v>
      </c>
      <c r="F3362" s="211">
        <v>9.5708470121643574E-2</v>
      </c>
      <c r="G3362" s="211">
        <v>0.11854449858582976</v>
      </c>
      <c r="H3362" s="211">
        <v>0.11427060570582719</v>
      </c>
      <c r="I3362" s="211">
        <v>0.50722552968746948</v>
      </c>
      <c r="J3362" s="211">
        <v>0.46751619882020734</v>
      </c>
      <c r="K3362" s="211">
        <v>0.64056980026895372</v>
      </c>
      <c r="L3362" s="211">
        <v>0.27284264798893776</v>
      </c>
      <c r="M3362" s="211">
        <v>0.10148483236707631</v>
      </c>
      <c r="N3362" s="211">
        <v>0.43611223383678405</v>
      </c>
      <c r="O3362" s="211">
        <v>0.66182675541991465</v>
      </c>
      <c r="P3362" s="211">
        <v>7.0040643375483561E-2</v>
      </c>
      <c r="Q3362" s="211">
        <v>4.6975479634522796E-2</v>
      </c>
      <c r="R3362" s="211">
        <v>0.41701216727912443</v>
      </c>
      <c r="S3362" s="211">
        <v>0.29050391396059283</v>
      </c>
      <c r="T3362" s="211">
        <v>0.55488624825274546</v>
      </c>
      <c r="U3362" s="211">
        <v>0.39933013715089277</v>
      </c>
      <c r="V3362" s="211">
        <v>9.2894102060528394E-2</v>
      </c>
      <c r="W3362" s="211">
        <v>0.52079674139575172</v>
      </c>
      <c r="X3362" s="211">
        <v>0.3480402647133069</v>
      </c>
      <c r="Y3362" s="211">
        <v>0.57146573348675589</v>
      </c>
      <c r="Z3362" s="211">
        <v>0.14219886034155751</v>
      </c>
      <c r="AA3362" s="212">
        <v>0.1215747286970088</v>
      </c>
    </row>
    <row r="3363" spans="1:27" x14ac:dyDescent="0.35">
      <c r="A3363" s="210" t="s">
        <v>4039</v>
      </c>
      <c r="B3363" s="217">
        <v>145.68536848502583</v>
      </c>
      <c r="C3363" s="211">
        <v>7.7935774121086585E-2</v>
      </c>
      <c r="D3363" s="211">
        <v>0.12838586341327152</v>
      </c>
      <c r="E3363" s="211">
        <v>8.6109727913001338E-2</v>
      </c>
      <c r="F3363" s="211">
        <v>0.11908912271668</v>
      </c>
      <c r="G3363" s="211">
        <v>0.11511646450567667</v>
      </c>
      <c r="H3363" s="211">
        <v>0.10865374249989841</v>
      </c>
      <c r="I3363" s="211">
        <v>0.53249099988264892</v>
      </c>
      <c r="J3363" s="211">
        <v>0.43615528918414853</v>
      </c>
      <c r="K3363" s="211">
        <v>0.58228384978937942</v>
      </c>
      <c r="L3363" s="211">
        <v>0.26768930734002383</v>
      </c>
      <c r="M3363" s="211">
        <v>9.4662414796359104E-2</v>
      </c>
      <c r="N3363" s="211">
        <v>0.43595139832774799</v>
      </c>
      <c r="O3363" s="211">
        <v>0.66819871257128005</v>
      </c>
      <c r="P3363" s="211">
        <v>6.1861107003170789E-2</v>
      </c>
      <c r="Q3363" s="211">
        <v>7.5204350417455504E-2</v>
      </c>
      <c r="R3363" s="211">
        <v>0.45063175075710576</v>
      </c>
      <c r="S3363" s="211">
        <v>0.33400459282041128</v>
      </c>
      <c r="T3363" s="211">
        <v>0.5533863413934228</v>
      </c>
      <c r="U3363" s="211">
        <v>0.48246837970931566</v>
      </c>
      <c r="V3363" s="211">
        <v>0.11652757998141605</v>
      </c>
      <c r="W3363" s="211">
        <v>0.47994328600560682</v>
      </c>
      <c r="X3363" s="211">
        <v>0.27165423706362252</v>
      </c>
      <c r="Y3363" s="211">
        <v>0.6184137048336743</v>
      </c>
      <c r="Z3363" s="211">
        <v>0.14853345510359534</v>
      </c>
      <c r="AA3363" s="212">
        <v>0.11530888992198668</v>
      </c>
    </row>
    <row r="3364" spans="1:27" x14ac:dyDescent="0.35">
      <c r="A3364" s="210" t="s">
        <v>4040</v>
      </c>
      <c r="B3364" s="217">
        <v>118.56126738921971</v>
      </c>
      <c r="C3364" s="211">
        <v>5.5682852071887987E-2</v>
      </c>
      <c r="D3364" s="211">
        <v>0.12645795994908915</v>
      </c>
      <c r="E3364" s="211">
        <v>6.8651740391009158E-2</v>
      </c>
      <c r="F3364" s="211">
        <v>0.11048865446910099</v>
      </c>
      <c r="G3364" s="211">
        <v>0.12148748108347047</v>
      </c>
      <c r="H3364" s="211">
        <v>0.11410741052592745</v>
      </c>
      <c r="I3364" s="211">
        <v>0.51975448423486637</v>
      </c>
      <c r="J3364" s="211">
        <v>0.46844107564124404</v>
      </c>
      <c r="K3364" s="211">
        <v>0.54934133733520885</v>
      </c>
      <c r="L3364" s="211">
        <v>0.27413667035112643</v>
      </c>
      <c r="M3364" s="211">
        <v>9.8018120122187913E-2</v>
      </c>
      <c r="N3364" s="211">
        <v>0.4209995913470081</v>
      </c>
      <c r="O3364" s="211">
        <v>0.66634551513669482</v>
      </c>
      <c r="P3364" s="211">
        <v>6.1924237587952659E-2</v>
      </c>
      <c r="Q3364" s="211">
        <v>7.3782918451562318E-2</v>
      </c>
      <c r="R3364" s="211">
        <v>0.43721541729241753</v>
      </c>
      <c r="S3364" s="211">
        <v>0.34806928942023363</v>
      </c>
      <c r="T3364" s="211">
        <v>0.54210476170880528</v>
      </c>
      <c r="U3364" s="211">
        <v>0.42916439932358685</v>
      </c>
      <c r="V3364" s="211">
        <v>8.0250616019747631E-2</v>
      </c>
      <c r="W3364" s="211">
        <v>0.532770823875793</v>
      </c>
      <c r="X3364" s="211">
        <v>0.22832236938990236</v>
      </c>
      <c r="Y3364" s="211">
        <v>0.65231875583097276</v>
      </c>
      <c r="Z3364" s="211">
        <v>0.14698922725749378</v>
      </c>
      <c r="AA3364" s="212">
        <v>0.11499771554078991</v>
      </c>
    </row>
    <row r="3365" spans="1:27" x14ac:dyDescent="0.35">
      <c r="A3365" s="210" t="s">
        <v>4041</v>
      </c>
      <c r="B3365" s="217">
        <v>164.49324164428293</v>
      </c>
      <c r="C3365" s="211">
        <v>5.9243226102106236E-2</v>
      </c>
      <c r="D3365" s="211">
        <v>0.13129974953714346</v>
      </c>
      <c r="E3365" s="211">
        <v>7.7011685812884853E-2</v>
      </c>
      <c r="F3365" s="211">
        <v>8.9606973018839353E-2</v>
      </c>
      <c r="G3365" s="211">
        <v>0.11762498821546752</v>
      </c>
      <c r="H3365" s="211">
        <v>0.11914281075584088</v>
      </c>
      <c r="I3365" s="211">
        <v>0.51992194113968448</v>
      </c>
      <c r="J3365" s="211">
        <v>0.44614020093174522</v>
      </c>
      <c r="K3365" s="211">
        <v>0.55197848291056772</v>
      </c>
      <c r="L3365" s="211">
        <v>0.2739935196004869</v>
      </c>
      <c r="M3365" s="211">
        <v>0.11394472295159654</v>
      </c>
      <c r="N3365" s="211">
        <v>0.53241557024848596</v>
      </c>
      <c r="O3365" s="211">
        <v>0.75687794958048882</v>
      </c>
      <c r="P3365" s="211">
        <v>6.2412329990557923E-2</v>
      </c>
      <c r="Q3365" s="211">
        <v>0.11525469022820783</v>
      </c>
      <c r="R3365" s="211">
        <v>0.38817851929150632</v>
      </c>
      <c r="S3365" s="211">
        <v>0.3518882204965661</v>
      </c>
      <c r="T3365" s="211">
        <v>0.57793995473483672</v>
      </c>
      <c r="U3365" s="211">
        <v>0.35507950865860094</v>
      </c>
      <c r="V3365" s="211">
        <v>0.14474393662464691</v>
      </c>
      <c r="W3365" s="211">
        <v>0.57223815882635898</v>
      </c>
      <c r="X3365" s="211">
        <v>0.32725313545800766</v>
      </c>
      <c r="Y3365" s="211">
        <v>0.77912779603256033</v>
      </c>
      <c r="Z3365" s="211">
        <v>0.14607185625395891</v>
      </c>
      <c r="AA3365" s="212">
        <v>0.1178218478201383</v>
      </c>
    </row>
    <row r="3366" spans="1:27" x14ac:dyDescent="0.35">
      <c r="A3366" s="210" t="s">
        <v>4042</v>
      </c>
      <c r="B3366" s="217">
        <v>130.99506571668269</v>
      </c>
      <c r="C3366" s="211">
        <v>7.4370403292152693E-2</v>
      </c>
      <c r="D3366" s="211">
        <v>0.11990032017766988</v>
      </c>
      <c r="E3366" s="211">
        <v>7.63829349484485E-2</v>
      </c>
      <c r="F3366" s="211">
        <v>8.100225504180153E-2</v>
      </c>
      <c r="G3366" s="211">
        <v>0.12122398597696332</v>
      </c>
      <c r="H3366" s="211">
        <v>0.11446717453364905</v>
      </c>
      <c r="I3366" s="211">
        <v>0.49079512531874203</v>
      </c>
      <c r="J3366" s="211">
        <v>0.42318310939645576</v>
      </c>
      <c r="K3366" s="211">
        <v>0.55093781594633529</v>
      </c>
      <c r="L3366" s="211">
        <v>0.27554657862078563</v>
      </c>
      <c r="M3366" s="211">
        <v>0.10189798919856098</v>
      </c>
      <c r="N3366" s="211">
        <v>0.43809506641902374</v>
      </c>
      <c r="O3366" s="211">
        <v>0.71936692269546088</v>
      </c>
      <c r="P3366" s="211">
        <v>7.3030464264143474E-2</v>
      </c>
      <c r="Q3366" s="211">
        <v>0.10085474540294143</v>
      </c>
      <c r="R3366" s="211">
        <v>0.48727070091500913</v>
      </c>
      <c r="S3366" s="211">
        <v>0.30447221361150123</v>
      </c>
      <c r="T3366" s="211">
        <v>0.63393026153031218</v>
      </c>
      <c r="U3366" s="211">
        <v>0.4773632890248376</v>
      </c>
      <c r="V3366" s="211">
        <v>6.3915267944285981E-2</v>
      </c>
      <c r="W3366" s="211">
        <v>0.52121737046831274</v>
      </c>
      <c r="X3366" s="211">
        <v>0.28651780294220813</v>
      </c>
      <c r="Y3366" s="211">
        <v>0.63644169668297645</v>
      </c>
      <c r="Z3366" s="211">
        <v>0.14891250928670255</v>
      </c>
      <c r="AA3366" s="212">
        <v>0.12144939424938822</v>
      </c>
    </row>
    <row r="3367" spans="1:27" x14ac:dyDescent="0.35">
      <c r="A3367" s="210" t="s">
        <v>4043</v>
      </c>
      <c r="B3367" s="217">
        <v>108.69546168160755</v>
      </c>
      <c r="C3367" s="211">
        <v>5.3765528298767608E-2</v>
      </c>
      <c r="D3367" s="211">
        <v>0.12147459829775185</v>
      </c>
      <c r="E3367" s="211">
        <v>7.1035947246860673E-2</v>
      </c>
      <c r="F3367" s="211">
        <v>0.11538076081726595</v>
      </c>
      <c r="G3367" s="211">
        <v>0.12132321299890626</v>
      </c>
      <c r="H3367" s="211">
        <v>0.11713443923736158</v>
      </c>
      <c r="I3367" s="211">
        <v>0.43181917766696309</v>
      </c>
      <c r="J3367" s="211">
        <v>0.44940667358259095</v>
      </c>
      <c r="K3367" s="211">
        <v>0.61473265028588986</v>
      </c>
      <c r="L3367" s="211">
        <v>0.27972902413798972</v>
      </c>
      <c r="M3367" s="211">
        <v>9.5015931440094181E-2</v>
      </c>
      <c r="N3367" s="211">
        <v>0.56196782362320763</v>
      </c>
      <c r="O3367" s="211">
        <v>0.63327617857155682</v>
      </c>
      <c r="P3367" s="211">
        <v>6.5957096614640928E-2</v>
      </c>
      <c r="Q3367" s="211">
        <v>0.12117559669709564</v>
      </c>
      <c r="R3367" s="211">
        <v>0.40380496353006273</v>
      </c>
      <c r="S3367" s="211">
        <v>0.28064364507991857</v>
      </c>
      <c r="T3367" s="211">
        <v>0.47841974125819131</v>
      </c>
      <c r="U3367" s="211">
        <v>0.39648228659009405</v>
      </c>
      <c r="V3367" s="211">
        <v>5.677564434323798E-2</v>
      </c>
      <c r="W3367" s="211">
        <v>0.5400411236786431</v>
      </c>
      <c r="X3367" s="211">
        <v>0.29788515157568041</v>
      </c>
      <c r="Y3367" s="211">
        <v>0.57941257423898529</v>
      </c>
      <c r="Z3367" s="211">
        <v>0.14975850347299235</v>
      </c>
      <c r="AA3367" s="212">
        <v>0.11921731601291731</v>
      </c>
    </row>
    <row r="3368" spans="1:27" x14ac:dyDescent="0.35">
      <c r="A3368" s="210" t="s">
        <v>4044</v>
      </c>
      <c r="B3368" s="217">
        <v>157.80954014001031</v>
      </c>
      <c r="C3368" s="211">
        <v>6.455522603352111E-2</v>
      </c>
      <c r="D3368" s="211">
        <v>0.12883972781029357</v>
      </c>
      <c r="E3368" s="211">
        <v>7.9840977200189664E-2</v>
      </c>
      <c r="F3368" s="211">
        <v>0.10551317253625171</v>
      </c>
      <c r="G3368" s="211">
        <v>0.12582060481962826</v>
      </c>
      <c r="H3368" s="211">
        <v>0.12363526460771944</v>
      </c>
      <c r="I3368" s="211">
        <v>0.50212599615243036</v>
      </c>
      <c r="J3368" s="211">
        <v>0.44212238560340056</v>
      </c>
      <c r="K3368" s="211">
        <v>0.57835795876648455</v>
      </c>
      <c r="L3368" s="211">
        <v>0.27277853463631874</v>
      </c>
      <c r="M3368" s="211">
        <v>0.11245250705140716</v>
      </c>
      <c r="N3368" s="211">
        <v>0.45284583635532299</v>
      </c>
      <c r="O3368" s="211">
        <v>0.73334097156675471</v>
      </c>
      <c r="P3368" s="211">
        <v>6.6813170899330726E-2</v>
      </c>
      <c r="Q3368" s="211">
        <v>8.4471143928513029E-2</v>
      </c>
      <c r="R3368" s="211">
        <v>0.39289703771140716</v>
      </c>
      <c r="S3368" s="211">
        <v>0.35375935395563396</v>
      </c>
      <c r="T3368" s="211">
        <v>0.51595282685453514</v>
      </c>
      <c r="U3368" s="211">
        <v>0.38628781551513758</v>
      </c>
      <c r="V3368" s="211">
        <v>0.1439703854980518</v>
      </c>
      <c r="W3368" s="211">
        <v>0.55297939333092261</v>
      </c>
      <c r="X3368" s="211">
        <v>0.37030102423799205</v>
      </c>
      <c r="Y3368" s="211">
        <v>0.60065974116435894</v>
      </c>
      <c r="Z3368" s="211">
        <v>0.14867566950614819</v>
      </c>
      <c r="AA3368" s="212">
        <v>0.11632289027568055</v>
      </c>
    </row>
    <row r="3369" spans="1:27" x14ac:dyDescent="0.35">
      <c r="A3369" s="210" t="s">
        <v>4045</v>
      </c>
      <c r="B3369" s="217">
        <v>131.3577284653102</v>
      </c>
      <c r="C3369" s="211">
        <v>6.3211958277922031E-2</v>
      </c>
      <c r="D3369" s="211">
        <v>0.11855228267713004</v>
      </c>
      <c r="E3369" s="211">
        <v>8.2078900445675923E-2</v>
      </c>
      <c r="F3369" s="211">
        <v>9.801895584801136E-2</v>
      </c>
      <c r="G3369" s="211">
        <v>0.1228554090234214</v>
      </c>
      <c r="H3369" s="211">
        <v>0.11606216530188254</v>
      </c>
      <c r="I3369" s="211">
        <v>0.48401068102795708</v>
      </c>
      <c r="J3369" s="211">
        <v>0.46872087793146611</v>
      </c>
      <c r="K3369" s="211">
        <v>0.61045291918898159</v>
      </c>
      <c r="L3369" s="211">
        <v>0.27880809066629469</v>
      </c>
      <c r="M3369" s="211">
        <v>0.10632259403420483</v>
      </c>
      <c r="N3369" s="211">
        <v>0.55805375902887155</v>
      </c>
      <c r="O3369" s="211">
        <v>0.63575391146854243</v>
      </c>
      <c r="P3369" s="211">
        <v>7.1811992969184321E-2</v>
      </c>
      <c r="Q3369" s="211">
        <v>6.1591898954359112E-2</v>
      </c>
      <c r="R3369" s="211">
        <v>0.46763794429357275</v>
      </c>
      <c r="S3369" s="211">
        <v>0.38647648790332739</v>
      </c>
      <c r="T3369" s="211">
        <v>0.46942452526012957</v>
      </c>
      <c r="U3369" s="211">
        <v>0.43782684783729275</v>
      </c>
      <c r="V3369" s="211">
        <v>7.4124947171320038E-2</v>
      </c>
      <c r="W3369" s="211">
        <v>0.50937444853284064</v>
      </c>
      <c r="X3369" s="211">
        <v>0.37674734920358599</v>
      </c>
      <c r="Y3369" s="211">
        <v>0.63155353056416952</v>
      </c>
      <c r="Z3369" s="211">
        <v>0.14616149162644121</v>
      </c>
      <c r="AA3369" s="212">
        <v>0.12254382982932421</v>
      </c>
    </row>
    <row r="3370" spans="1:27" x14ac:dyDescent="0.35">
      <c r="A3370" s="210" t="s">
        <v>4046</v>
      </c>
      <c r="B3370" s="217">
        <v>142.75446114226708</v>
      </c>
      <c r="C3370" s="211">
        <v>4.902167224966289E-2</v>
      </c>
      <c r="D3370" s="211">
        <v>0.12108159970627869</v>
      </c>
      <c r="E3370" s="211">
        <v>7.7344768820334364E-2</v>
      </c>
      <c r="F3370" s="211">
        <v>0.11201047245868356</v>
      </c>
      <c r="G3370" s="211">
        <v>0.11944489337233327</v>
      </c>
      <c r="H3370" s="211">
        <v>0.1203810714612719</v>
      </c>
      <c r="I3370" s="211">
        <v>0.49417891588262275</v>
      </c>
      <c r="J3370" s="211">
        <v>0.45398190745023148</v>
      </c>
      <c r="K3370" s="211">
        <v>0.58465821809166518</v>
      </c>
      <c r="L3370" s="211">
        <v>0.27688009552423692</v>
      </c>
      <c r="M3370" s="211">
        <v>0.10613069322689574</v>
      </c>
      <c r="N3370" s="211">
        <v>0.44991011527522712</v>
      </c>
      <c r="O3370" s="211">
        <v>0.71521787806723502</v>
      </c>
      <c r="P3370" s="211">
        <v>6.9214522651934673E-2</v>
      </c>
      <c r="Q3370" s="211">
        <v>8.8976960594475255E-2</v>
      </c>
      <c r="R3370" s="211">
        <v>0.45982656050262888</v>
      </c>
      <c r="S3370" s="211">
        <v>0.3857810182427297</v>
      </c>
      <c r="T3370" s="211">
        <v>0.56391270184878883</v>
      </c>
      <c r="U3370" s="211">
        <v>0.39948788982729466</v>
      </c>
      <c r="V3370" s="211">
        <v>0.10827852992389161</v>
      </c>
      <c r="W3370" s="211">
        <v>0.5396861182400573</v>
      </c>
      <c r="X3370" s="211">
        <v>0.37420743293967151</v>
      </c>
      <c r="Y3370" s="211">
        <v>0.70384628092538271</v>
      </c>
      <c r="Z3370" s="211">
        <v>0.14747410742794148</v>
      </c>
      <c r="AA3370" s="212">
        <v>0.12297434856564524</v>
      </c>
    </row>
    <row r="3371" spans="1:27" x14ac:dyDescent="0.35">
      <c r="A3371" s="210" t="s">
        <v>4047</v>
      </c>
      <c r="B3371" s="217">
        <v>128.77619954383206</v>
      </c>
      <c r="C3371" s="211">
        <v>6.5521636480012954E-2</v>
      </c>
      <c r="D3371" s="211">
        <v>0.12241454551066282</v>
      </c>
      <c r="E3371" s="211">
        <v>7.6524121238499276E-2</v>
      </c>
      <c r="F3371" s="211">
        <v>9.8283271875095946E-2</v>
      </c>
      <c r="G3371" s="211">
        <v>0.12111367133574542</v>
      </c>
      <c r="H3371" s="211">
        <v>0.12165853450941355</v>
      </c>
      <c r="I3371" s="211">
        <v>0.50414129594664048</v>
      </c>
      <c r="J3371" s="211">
        <v>0.43845109576526031</v>
      </c>
      <c r="K3371" s="211">
        <v>0.63537169645078251</v>
      </c>
      <c r="L3371" s="211">
        <v>0.27107638944272572</v>
      </c>
      <c r="M3371" s="211">
        <v>9.377967803300967E-2</v>
      </c>
      <c r="N3371" s="211">
        <v>0.4060796021759786</v>
      </c>
      <c r="O3371" s="211">
        <v>0.65104248730638237</v>
      </c>
      <c r="P3371" s="211">
        <v>7.0010954652079613E-2</v>
      </c>
      <c r="Q3371" s="211">
        <v>5.5931135011311112E-2</v>
      </c>
      <c r="R3371" s="211">
        <v>0.43812631292329796</v>
      </c>
      <c r="S3371" s="211">
        <v>0.31290387117128288</v>
      </c>
      <c r="T3371" s="211">
        <v>0.51494594709219654</v>
      </c>
      <c r="U3371" s="211">
        <v>0.43000697297068591</v>
      </c>
      <c r="V3371" s="211">
        <v>8.8334369794660889E-2</v>
      </c>
      <c r="W3371" s="211">
        <v>0.55571750238562445</v>
      </c>
      <c r="X3371" s="211">
        <v>0.31486558335318082</v>
      </c>
      <c r="Y3371" s="211">
        <v>0.56687857704268452</v>
      </c>
      <c r="Z3371" s="211">
        <v>0.14713494025519322</v>
      </c>
      <c r="AA3371" s="212">
        <v>0.11679718682832849</v>
      </c>
    </row>
    <row r="3372" spans="1:27" x14ac:dyDescent="0.35">
      <c r="A3372" s="210" t="s">
        <v>4048</v>
      </c>
      <c r="B3372" s="217">
        <v>130.23517037774658</v>
      </c>
      <c r="C3372" s="211">
        <v>7.6281520670300862E-2</v>
      </c>
      <c r="D3372" s="211">
        <v>0.11815497879024779</v>
      </c>
      <c r="E3372" s="211">
        <v>8.2398757714881893E-2</v>
      </c>
      <c r="F3372" s="211">
        <v>7.8696296663757243E-2</v>
      </c>
      <c r="G3372" s="211">
        <v>0.12332944737912914</v>
      </c>
      <c r="H3372" s="211">
        <v>0.11016020778376094</v>
      </c>
      <c r="I3372" s="211">
        <v>0.49908404015050917</v>
      </c>
      <c r="J3372" s="211">
        <v>0.44421065771668572</v>
      </c>
      <c r="K3372" s="211">
        <v>0.60963673507586857</v>
      </c>
      <c r="L3372" s="211">
        <v>0.27037058134965403</v>
      </c>
      <c r="M3372" s="211">
        <v>0.1128262961067268</v>
      </c>
      <c r="N3372" s="211">
        <v>0.41564874332472496</v>
      </c>
      <c r="O3372" s="211">
        <v>0.61235517844141396</v>
      </c>
      <c r="P3372" s="211">
        <v>6.8828897638521375E-2</v>
      </c>
      <c r="Q3372" s="211">
        <v>0.11586365356877364</v>
      </c>
      <c r="R3372" s="211">
        <v>0.45371576548824993</v>
      </c>
      <c r="S3372" s="211">
        <v>0.31493295283657036</v>
      </c>
      <c r="T3372" s="211">
        <v>0.5082127054269574</v>
      </c>
      <c r="U3372" s="211">
        <v>0.45357096537640085</v>
      </c>
      <c r="V3372" s="211">
        <v>6.7642097631422066E-2</v>
      </c>
      <c r="W3372" s="211">
        <v>0.52664836114259928</v>
      </c>
      <c r="X3372" s="211">
        <v>0.33882887480487039</v>
      </c>
      <c r="Y3372" s="211">
        <v>0.61640827445422297</v>
      </c>
      <c r="Z3372" s="211">
        <v>0.14457515881669408</v>
      </c>
      <c r="AA3372" s="212">
        <v>0.1181750257872636</v>
      </c>
    </row>
    <row r="3373" spans="1:27" x14ac:dyDescent="0.35">
      <c r="A3373" s="210" t="s">
        <v>4049</v>
      </c>
      <c r="B3373" s="217">
        <v>127.50530533568818</v>
      </c>
      <c r="C3373" s="211">
        <v>7.1949721918902268E-2</v>
      </c>
      <c r="D3373" s="211">
        <v>0.13032868846442824</v>
      </c>
      <c r="E3373" s="211">
        <v>7.7160046621508049E-2</v>
      </c>
      <c r="F3373" s="211">
        <v>0.10764454411694083</v>
      </c>
      <c r="G3373" s="211">
        <v>0.1197517513491704</v>
      </c>
      <c r="H3373" s="211">
        <v>0.11961043237569105</v>
      </c>
      <c r="I3373" s="211">
        <v>0.45734392648726291</v>
      </c>
      <c r="J3373" s="211">
        <v>0.48589688241625678</v>
      </c>
      <c r="K3373" s="211">
        <v>0.53634536600681426</v>
      </c>
      <c r="L3373" s="211">
        <v>0.2755206845575468</v>
      </c>
      <c r="M3373" s="211">
        <v>9.0926240180468271E-2</v>
      </c>
      <c r="N3373" s="211">
        <v>0.43639302616944159</v>
      </c>
      <c r="O3373" s="211">
        <v>0.75728176588430018</v>
      </c>
      <c r="P3373" s="211">
        <v>7.0739581903951382E-2</v>
      </c>
      <c r="Q3373" s="211">
        <v>5.6137567984356582E-2</v>
      </c>
      <c r="R3373" s="211">
        <v>0.4517906196737726</v>
      </c>
      <c r="S3373" s="211">
        <v>0.40426414455075482</v>
      </c>
      <c r="T3373" s="211">
        <v>0.53942056847229647</v>
      </c>
      <c r="U3373" s="211">
        <v>0.40540201791374797</v>
      </c>
      <c r="V3373" s="211">
        <v>6.081648427906175E-2</v>
      </c>
      <c r="W3373" s="211">
        <v>0.61876815413071606</v>
      </c>
      <c r="X3373" s="211">
        <v>0.34518558231790103</v>
      </c>
      <c r="Y3373" s="211">
        <v>0.68000034329153536</v>
      </c>
      <c r="Z3373" s="211">
        <v>0.1495737029799388</v>
      </c>
      <c r="AA3373" s="212">
        <v>0.1146158161946253</v>
      </c>
    </row>
    <row r="3374" spans="1:27" x14ac:dyDescent="0.35">
      <c r="A3374" s="210" t="s">
        <v>4050</v>
      </c>
      <c r="B3374" s="217">
        <v>172.19645549244521</v>
      </c>
      <c r="C3374" s="211">
        <v>6.8971330538044287E-2</v>
      </c>
      <c r="D3374" s="211">
        <v>0.12168442456990439</v>
      </c>
      <c r="E3374" s="211">
        <v>7.494380129685535E-2</v>
      </c>
      <c r="F3374" s="211">
        <v>9.4437342884999484E-2</v>
      </c>
      <c r="G3374" s="211">
        <v>0.11868642051876664</v>
      </c>
      <c r="H3374" s="211">
        <v>0.11298228587457912</v>
      </c>
      <c r="I3374" s="211">
        <v>0.48684303631902265</v>
      </c>
      <c r="J3374" s="211">
        <v>0.44204020302601998</v>
      </c>
      <c r="K3374" s="211">
        <v>0.62271625496027472</v>
      </c>
      <c r="L3374" s="211">
        <v>0.27590552976091332</v>
      </c>
      <c r="M3374" s="211">
        <v>9.7211084649852536E-2</v>
      </c>
      <c r="N3374" s="211">
        <v>0.5083379760098391</v>
      </c>
      <c r="O3374" s="211">
        <v>0.7517357772761506</v>
      </c>
      <c r="P3374" s="211">
        <v>6.2148899116480381E-2</v>
      </c>
      <c r="Q3374" s="211">
        <v>7.176051736547355E-2</v>
      </c>
      <c r="R3374" s="211">
        <v>0.41213061027468184</v>
      </c>
      <c r="S3374" s="211">
        <v>0.25896992672529295</v>
      </c>
      <c r="T3374" s="211">
        <v>0.53999720199083978</v>
      </c>
      <c r="U3374" s="211">
        <v>0.43697356135911308</v>
      </c>
      <c r="V3374" s="211">
        <v>0.18415429798370581</v>
      </c>
      <c r="W3374" s="211">
        <v>0.48109675807560903</v>
      </c>
      <c r="X3374" s="211">
        <v>0.37953700637455995</v>
      </c>
      <c r="Y3374" s="211">
        <v>0.66083108594239481</v>
      </c>
      <c r="Z3374" s="211">
        <v>0.14464990834163227</v>
      </c>
      <c r="AA3374" s="212">
        <v>0.11750679628659981</v>
      </c>
    </row>
    <row r="3375" spans="1:27" x14ac:dyDescent="0.35">
      <c r="A3375" s="210" t="s">
        <v>4051</v>
      </c>
      <c r="B3375" s="217">
        <v>143.61345603427404</v>
      </c>
      <c r="C3375" s="211">
        <v>6.5511458037319031E-2</v>
      </c>
      <c r="D3375" s="211">
        <v>0.12812005916225369</v>
      </c>
      <c r="E3375" s="211">
        <v>7.3106753826501336E-2</v>
      </c>
      <c r="F3375" s="211">
        <v>0.1210385496229609</v>
      </c>
      <c r="G3375" s="211">
        <v>0.1209087636265558</v>
      </c>
      <c r="H3375" s="211">
        <v>0.11469151029402332</v>
      </c>
      <c r="I3375" s="211">
        <v>0.5257813374774728</v>
      </c>
      <c r="J3375" s="211">
        <v>0.47695866503480988</v>
      </c>
      <c r="K3375" s="211">
        <v>0.63897195909440119</v>
      </c>
      <c r="L3375" s="211">
        <v>0.28070727907096532</v>
      </c>
      <c r="M3375" s="211">
        <v>0.10493580164427888</v>
      </c>
      <c r="N3375" s="211">
        <v>0.41402567208640428</v>
      </c>
      <c r="O3375" s="211">
        <v>0.7518965995854926</v>
      </c>
      <c r="P3375" s="211">
        <v>6.3173933177283828E-2</v>
      </c>
      <c r="Q3375" s="211">
        <v>7.4141273685025016E-2</v>
      </c>
      <c r="R3375" s="211">
        <v>0.44041770113028589</v>
      </c>
      <c r="S3375" s="211">
        <v>0.29970904327596343</v>
      </c>
      <c r="T3375" s="211">
        <v>0.59436254030246105</v>
      </c>
      <c r="U3375" s="211">
        <v>0.32149788184537542</v>
      </c>
      <c r="V3375" s="211">
        <v>0.18593089877407798</v>
      </c>
      <c r="W3375" s="211">
        <v>0.60480718936844402</v>
      </c>
      <c r="X3375" s="211">
        <v>0.27495989571860796</v>
      </c>
      <c r="Y3375" s="211">
        <v>0.56854537282884265</v>
      </c>
      <c r="Z3375" s="211">
        <v>0.14949380496266029</v>
      </c>
      <c r="AA3375" s="212">
        <v>0.12283763974178986</v>
      </c>
    </row>
    <row r="3376" spans="1:27" x14ac:dyDescent="0.35">
      <c r="A3376" s="210" t="s">
        <v>4052</v>
      </c>
      <c r="B3376" s="217">
        <v>120.76823099157532</v>
      </c>
      <c r="C3376" s="211">
        <v>4.7780491142902483E-2</v>
      </c>
      <c r="D3376" s="211">
        <v>0.12325034270834054</v>
      </c>
      <c r="E3376" s="211">
        <v>7.8847831268819585E-2</v>
      </c>
      <c r="F3376" s="211">
        <v>9.4344991268096617E-2</v>
      </c>
      <c r="G3376" s="211">
        <v>0.12040304290089031</v>
      </c>
      <c r="H3376" s="211">
        <v>0.1192261687128926</v>
      </c>
      <c r="I3376" s="211">
        <v>0.46797532393115199</v>
      </c>
      <c r="J3376" s="211">
        <v>0.43834390950816121</v>
      </c>
      <c r="K3376" s="211">
        <v>0.52246678725557327</v>
      </c>
      <c r="L3376" s="211">
        <v>0.26900207187562897</v>
      </c>
      <c r="M3376" s="211">
        <v>0.10135578370845538</v>
      </c>
      <c r="N3376" s="211">
        <v>0.49866936851320753</v>
      </c>
      <c r="O3376" s="211">
        <v>0.71226430164536392</v>
      </c>
      <c r="P3376" s="211">
        <v>6.713924970629423E-2</v>
      </c>
      <c r="Q3376" s="211">
        <v>4.9883516656353467E-2</v>
      </c>
      <c r="R3376" s="211">
        <v>0.4511856724737015</v>
      </c>
      <c r="S3376" s="211">
        <v>0.41288928288315202</v>
      </c>
      <c r="T3376" s="211">
        <v>0.49953715460958092</v>
      </c>
      <c r="U3376" s="211">
        <v>0.31779368399750374</v>
      </c>
      <c r="V3376" s="211">
        <v>8.6825125517038027E-2</v>
      </c>
      <c r="W3376" s="211">
        <v>0.54631821374668821</v>
      </c>
      <c r="X3376" s="211">
        <v>0.3383419737933705</v>
      </c>
      <c r="Y3376" s="211">
        <v>0.6695139665234755</v>
      </c>
      <c r="Z3376" s="211">
        <v>0.14995970790271718</v>
      </c>
      <c r="AA3376" s="212">
        <v>0.11753670296181419</v>
      </c>
    </row>
    <row r="3377" spans="1:27" x14ac:dyDescent="0.35">
      <c r="A3377" s="210" t="s">
        <v>4053</v>
      </c>
      <c r="B3377" s="217">
        <v>179.44246668055101</v>
      </c>
      <c r="C3377" s="211">
        <v>6.4911897460651402E-2</v>
      </c>
      <c r="D3377" s="211">
        <v>0.12705525022620451</v>
      </c>
      <c r="E3377" s="211">
        <v>8.1663719076002589E-2</v>
      </c>
      <c r="F3377" s="211">
        <v>9.9674037401348059E-2</v>
      </c>
      <c r="G3377" s="211">
        <v>0.12376243156776168</v>
      </c>
      <c r="H3377" s="211">
        <v>0.12273991180416771</v>
      </c>
      <c r="I3377" s="211">
        <v>0.49377588303099451</v>
      </c>
      <c r="J3377" s="211">
        <v>0.42145658255245522</v>
      </c>
      <c r="K3377" s="211">
        <v>0.62767258573070106</v>
      </c>
      <c r="L3377" s="211">
        <v>0.27097205760462817</v>
      </c>
      <c r="M3377" s="211">
        <v>0.10494963463771868</v>
      </c>
      <c r="N3377" s="211">
        <v>0.45454966763485471</v>
      </c>
      <c r="O3377" s="211">
        <v>0.64140667682103847</v>
      </c>
      <c r="P3377" s="211">
        <v>6.8051250940474081E-2</v>
      </c>
      <c r="Q3377" s="211">
        <v>7.8090457278985809E-2</v>
      </c>
      <c r="R3377" s="211">
        <v>0.45167360775572357</v>
      </c>
      <c r="S3377" s="211">
        <v>0.29375315829542448</v>
      </c>
      <c r="T3377" s="211">
        <v>0.62651640616052229</v>
      </c>
      <c r="U3377" s="211">
        <v>0.46043239608322234</v>
      </c>
      <c r="V3377" s="211">
        <v>0.13781158882881195</v>
      </c>
      <c r="W3377" s="211">
        <v>0.49037646816805236</v>
      </c>
      <c r="X3377" s="211">
        <v>0.39312175076201639</v>
      </c>
      <c r="Y3377" s="211">
        <v>0.59439614815779318</v>
      </c>
      <c r="Z3377" s="211">
        <v>0.14767134495323625</v>
      </c>
      <c r="AA3377" s="212">
        <v>0.11192056464892518</v>
      </c>
    </row>
    <row r="3378" spans="1:27" x14ac:dyDescent="0.35">
      <c r="A3378" s="210" t="s">
        <v>4054</v>
      </c>
      <c r="B3378" s="217">
        <v>152.03407918091645</v>
      </c>
      <c r="C3378" s="211">
        <v>5.221924346659132E-2</v>
      </c>
      <c r="D3378" s="211">
        <v>0.13054930007965118</v>
      </c>
      <c r="E3378" s="211">
        <v>6.8252942903552064E-2</v>
      </c>
      <c r="F3378" s="211">
        <v>0.10710654625944341</v>
      </c>
      <c r="G3378" s="211">
        <v>0.12309822184907453</v>
      </c>
      <c r="H3378" s="211">
        <v>0.10795930088196035</v>
      </c>
      <c r="I3378" s="211">
        <v>0.52604204706689073</v>
      </c>
      <c r="J3378" s="211">
        <v>0.40949621709038425</v>
      </c>
      <c r="K3378" s="211">
        <v>0.55615594940695434</v>
      </c>
      <c r="L3378" s="211">
        <v>0.27563868794988555</v>
      </c>
      <c r="M3378" s="211">
        <v>9.1517587635874281E-2</v>
      </c>
      <c r="N3378" s="211">
        <v>0.46324990730079618</v>
      </c>
      <c r="O3378" s="211">
        <v>0.76667169996263629</v>
      </c>
      <c r="P3378" s="211">
        <v>6.9571602688262943E-2</v>
      </c>
      <c r="Q3378" s="211">
        <v>8.2390152455951285E-2</v>
      </c>
      <c r="R3378" s="211">
        <v>0.47093733423037781</v>
      </c>
      <c r="S3378" s="211">
        <v>0.3304737023464297</v>
      </c>
      <c r="T3378" s="211">
        <v>0.55298338997737984</v>
      </c>
      <c r="U3378" s="211">
        <v>0.4608202049934807</v>
      </c>
      <c r="V3378" s="211">
        <v>0.12130481538690568</v>
      </c>
      <c r="W3378" s="211">
        <v>0.51926011152342955</v>
      </c>
      <c r="X3378" s="211">
        <v>0.3435038696892263</v>
      </c>
      <c r="Y3378" s="211">
        <v>0.66850786389143102</v>
      </c>
      <c r="Z3378" s="211">
        <v>0.14373201307030664</v>
      </c>
      <c r="AA3378" s="212">
        <v>0.11662164373180696</v>
      </c>
    </row>
    <row r="3379" spans="1:27" x14ac:dyDescent="0.35">
      <c r="A3379" s="210" t="s">
        <v>4055</v>
      </c>
      <c r="B3379" s="217">
        <v>110.87707110855358</v>
      </c>
      <c r="C3379" s="211">
        <v>6.0704095641790468E-2</v>
      </c>
      <c r="D3379" s="211">
        <v>0.12165176027154509</v>
      </c>
      <c r="E3379" s="211">
        <v>7.3553777533432743E-2</v>
      </c>
      <c r="F3379" s="211">
        <v>7.9473013061325509E-2</v>
      </c>
      <c r="G3379" s="211">
        <v>0.12393822199634942</v>
      </c>
      <c r="H3379" s="211">
        <v>0.11256551533007281</v>
      </c>
      <c r="I3379" s="211">
        <v>0.47644480128920863</v>
      </c>
      <c r="J3379" s="211">
        <v>0.43154565795081029</v>
      </c>
      <c r="K3379" s="211">
        <v>0.61745159222748214</v>
      </c>
      <c r="L3379" s="211">
        <v>0.27642678697909367</v>
      </c>
      <c r="M3379" s="211">
        <v>9.8221028409797212E-2</v>
      </c>
      <c r="N3379" s="211">
        <v>0.41353496123143807</v>
      </c>
      <c r="O3379" s="211">
        <v>0.75249488494024785</v>
      </c>
      <c r="P3379" s="211">
        <v>6.8584690817382568E-2</v>
      </c>
      <c r="Q3379" s="211">
        <v>8.2937158522768478E-2</v>
      </c>
      <c r="R3379" s="211">
        <v>0.47004701037100377</v>
      </c>
      <c r="S3379" s="211">
        <v>0.35103292019911692</v>
      </c>
      <c r="T3379" s="211">
        <v>0.49655795466114289</v>
      </c>
      <c r="U3379" s="211">
        <v>0.31481009152937056</v>
      </c>
      <c r="V3379" s="211">
        <v>6.8659788818012435E-2</v>
      </c>
      <c r="W3379" s="211">
        <v>0.56783459308836093</v>
      </c>
      <c r="X3379" s="211">
        <v>0.35926850614416361</v>
      </c>
      <c r="Y3379" s="211">
        <v>0.7247162648127673</v>
      </c>
      <c r="Z3379" s="211">
        <v>0.14519319363939548</v>
      </c>
      <c r="AA3379" s="212">
        <v>0.12490905796095414</v>
      </c>
    </row>
    <row r="3380" spans="1:27" x14ac:dyDescent="0.35">
      <c r="A3380" s="210" t="s">
        <v>4056</v>
      </c>
      <c r="B3380" s="217">
        <v>143.54179801110965</v>
      </c>
      <c r="C3380" s="211">
        <v>4.9524241505683242E-2</v>
      </c>
      <c r="D3380" s="211">
        <v>0.1295077005896608</v>
      </c>
      <c r="E3380" s="211">
        <v>7.6954002618967537E-2</v>
      </c>
      <c r="F3380" s="211">
        <v>0.10064647349091563</v>
      </c>
      <c r="G3380" s="211">
        <v>0.11956898205046496</v>
      </c>
      <c r="H3380" s="211">
        <v>0.1096512093249174</v>
      </c>
      <c r="I3380" s="211">
        <v>0.52190980627114469</v>
      </c>
      <c r="J3380" s="211">
        <v>0.40207812653964947</v>
      </c>
      <c r="K3380" s="211">
        <v>0.6361068694095765</v>
      </c>
      <c r="L3380" s="211">
        <v>0.26863489681732938</v>
      </c>
      <c r="M3380" s="211">
        <v>0.10533777082871608</v>
      </c>
      <c r="N3380" s="211">
        <v>0.53708748486293911</v>
      </c>
      <c r="O3380" s="211">
        <v>0.60127489892245278</v>
      </c>
      <c r="P3380" s="211">
        <v>6.9662588523416363E-2</v>
      </c>
      <c r="Q3380" s="211">
        <v>0.13414317988193308</v>
      </c>
      <c r="R3380" s="211">
        <v>0.38427769895077374</v>
      </c>
      <c r="S3380" s="211">
        <v>0.34529963479612064</v>
      </c>
      <c r="T3380" s="211">
        <v>0.56835324911612695</v>
      </c>
      <c r="U3380" s="211">
        <v>0.36054148501190963</v>
      </c>
      <c r="V3380" s="211">
        <v>8.267445693250719E-2</v>
      </c>
      <c r="W3380" s="211">
        <v>0.60853670892793277</v>
      </c>
      <c r="X3380" s="211">
        <v>0.36886737853182716</v>
      </c>
      <c r="Y3380" s="211">
        <v>0.57615276770134782</v>
      </c>
      <c r="Z3380" s="211">
        <v>0.1458897274965664</v>
      </c>
      <c r="AA3380" s="212">
        <v>0.11218030424719755</v>
      </c>
    </row>
    <row r="3381" spans="1:27" x14ac:dyDescent="0.35">
      <c r="A3381" s="210" t="s">
        <v>4057</v>
      </c>
      <c r="B3381" s="217">
        <v>138.53039818115542</v>
      </c>
      <c r="C3381" s="211">
        <v>7.4389632705360698E-2</v>
      </c>
      <c r="D3381" s="211">
        <v>0.12471096598633773</v>
      </c>
      <c r="E3381" s="211">
        <v>8.3907926326438467E-2</v>
      </c>
      <c r="F3381" s="211">
        <v>0.11723833927823649</v>
      </c>
      <c r="G3381" s="211">
        <v>0.11289205312369109</v>
      </c>
      <c r="H3381" s="211">
        <v>0.12010573385038155</v>
      </c>
      <c r="I3381" s="211">
        <v>0.51908418888525887</v>
      </c>
      <c r="J3381" s="211">
        <v>0.467084018413503</v>
      </c>
      <c r="K3381" s="211">
        <v>0.61570042944556358</v>
      </c>
      <c r="L3381" s="211">
        <v>0.27428480123156485</v>
      </c>
      <c r="M3381" s="211">
        <v>9.8560180422965937E-2</v>
      </c>
      <c r="N3381" s="211">
        <v>0.55646950464709855</v>
      </c>
      <c r="O3381" s="211">
        <v>0.74049298861792179</v>
      </c>
      <c r="P3381" s="211">
        <v>6.5143948072992078E-2</v>
      </c>
      <c r="Q3381" s="211">
        <v>6.8267247126897732E-2</v>
      </c>
      <c r="R3381" s="211">
        <v>0.40895491957277319</v>
      </c>
      <c r="S3381" s="211">
        <v>0.31187508470929642</v>
      </c>
      <c r="T3381" s="211">
        <v>0.56555159275951361</v>
      </c>
      <c r="U3381" s="211">
        <v>0.37346649883168509</v>
      </c>
      <c r="V3381" s="211">
        <v>7.4698800896710854E-2</v>
      </c>
      <c r="W3381" s="211">
        <v>0.54758651899363253</v>
      </c>
      <c r="X3381" s="211">
        <v>0.42840980942639412</v>
      </c>
      <c r="Y3381" s="211">
        <v>0.67038617052289373</v>
      </c>
      <c r="Z3381" s="211">
        <v>0.1498521930416834</v>
      </c>
      <c r="AA3381" s="212">
        <v>0.11489505479793172</v>
      </c>
    </row>
    <row r="3382" spans="1:27" x14ac:dyDescent="0.35">
      <c r="A3382" s="210" t="s">
        <v>4058</v>
      </c>
      <c r="B3382" s="217">
        <v>128.11323511025572</v>
      </c>
      <c r="C3382" s="211">
        <v>5.0626806368543859E-2</v>
      </c>
      <c r="D3382" s="211">
        <v>0.12145264569013998</v>
      </c>
      <c r="E3382" s="211">
        <v>7.287950144273897E-2</v>
      </c>
      <c r="F3382" s="211">
        <v>0.1050458507481333</v>
      </c>
      <c r="G3382" s="211">
        <v>0.12249832464780254</v>
      </c>
      <c r="H3382" s="211">
        <v>0.10777253843812711</v>
      </c>
      <c r="I3382" s="211">
        <v>0.51996199579855129</v>
      </c>
      <c r="J3382" s="211">
        <v>0.46586207846000111</v>
      </c>
      <c r="K3382" s="211">
        <v>0.57599333984801782</v>
      </c>
      <c r="L3382" s="211">
        <v>0.27443507563293479</v>
      </c>
      <c r="M3382" s="211">
        <v>0.11661899005762559</v>
      </c>
      <c r="N3382" s="211">
        <v>0.44107143945062294</v>
      </c>
      <c r="O3382" s="211">
        <v>0.77558795617302378</v>
      </c>
      <c r="P3382" s="211">
        <v>6.6236905189159284E-2</v>
      </c>
      <c r="Q3382" s="211">
        <v>0.1150817018676476</v>
      </c>
      <c r="R3382" s="211">
        <v>0.47299253123180091</v>
      </c>
      <c r="S3382" s="211">
        <v>0.29657105442897308</v>
      </c>
      <c r="T3382" s="211">
        <v>0.56335261678883497</v>
      </c>
      <c r="U3382" s="211">
        <v>0.41786595488184003</v>
      </c>
      <c r="V3382" s="211">
        <v>7.2395034131765124E-2</v>
      </c>
      <c r="W3382" s="211">
        <v>0.61523864783663385</v>
      </c>
      <c r="X3382" s="211">
        <v>0.31642964860527611</v>
      </c>
      <c r="Y3382" s="211">
        <v>0.63296029032508117</v>
      </c>
      <c r="Z3382" s="211">
        <v>0.14523363060356617</v>
      </c>
      <c r="AA3382" s="212">
        <v>0.12072577759116769</v>
      </c>
    </row>
    <row r="3383" spans="1:27" x14ac:dyDescent="0.35">
      <c r="A3383" s="210" t="s">
        <v>4059</v>
      </c>
      <c r="B3383" s="217">
        <v>138.24752215539536</v>
      </c>
      <c r="C3383" s="211">
        <v>5.7197543982826331E-2</v>
      </c>
      <c r="D3383" s="211">
        <v>0.1148217985768063</v>
      </c>
      <c r="E3383" s="211">
        <v>6.9282682861038572E-2</v>
      </c>
      <c r="F3383" s="211">
        <v>0.10664778481886962</v>
      </c>
      <c r="G3383" s="211">
        <v>0.12515994312077683</v>
      </c>
      <c r="H3383" s="211">
        <v>0.11602643814263588</v>
      </c>
      <c r="I3383" s="211">
        <v>0.43381673030420792</v>
      </c>
      <c r="J3383" s="211">
        <v>0.44779595480751111</v>
      </c>
      <c r="K3383" s="211">
        <v>0.61654126389799258</v>
      </c>
      <c r="L3383" s="211">
        <v>0.27635975260420231</v>
      </c>
      <c r="M3383" s="211">
        <v>0.10388118938838162</v>
      </c>
      <c r="N3383" s="211">
        <v>0.41582808232313229</v>
      </c>
      <c r="O3383" s="211">
        <v>0.5581550147942782</v>
      </c>
      <c r="P3383" s="211">
        <v>6.5806168216505326E-2</v>
      </c>
      <c r="Q3383" s="211">
        <v>0.12447548938628458</v>
      </c>
      <c r="R3383" s="211">
        <v>0.427651564462315</v>
      </c>
      <c r="S3383" s="211">
        <v>0.35934460070304303</v>
      </c>
      <c r="T3383" s="211">
        <v>0.50103006592536792</v>
      </c>
      <c r="U3383" s="211">
        <v>0.41810365177202563</v>
      </c>
      <c r="V3383" s="211">
        <v>0.12152118021702565</v>
      </c>
      <c r="W3383" s="211">
        <v>0.52965257859042381</v>
      </c>
      <c r="X3383" s="211">
        <v>0.23245661394873482</v>
      </c>
      <c r="Y3383" s="211">
        <v>0.68057554097435846</v>
      </c>
      <c r="Z3383" s="211">
        <v>0.14770675052017604</v>
      </c>
      <c r="AA3383" s="212">
        <v>0.120457577308967</v>
      </c>
    </row>
    <row r="3384" spans="1:27" x14ac:dyDescent="0.35">
      <c r="A3384" s="210" t="s">
        <v>4060</v>
      </c>
      <c r="B3384" s="217">
        <v>111.0418570658932</v>
      </c>
      <c r="C3384" s="211">
        <v>5.8713499694896913E-2</v>
      </c>
      <c r="D3384" s="211">
        <v>0.12202512089653456</v>
      </c>
      <c r="E3384" s="211">
        <v>7.098784294447362E-2</v>
      </c>
      <c r="F3384" s="211">
        <v>0.10834179413669182</v>
      </c>
      <c r="G3384" s="211">
        <v>0.12466631795358396</v>
      </c>
      <c r="H3384" s="211">
        <v>0.11734714291075128</v>
      </c>
      <c r="I3384" s="211">
        <v>0.51359692619359232</v>
      </c>
      <c r="J3384" s="211">
        <v>0.40003059156439447</v>
      </c>
      <c r="K3384" s="211">
        <v>0.54969836171369324</v>
      </c>
      <c r="L3384" s="211">
        <v>0.27105755804328724</v>
      </c>
      <c r="M3384" s="211">
        <v>9.8264441379756151E-2</v>
      </c>
      <c r="N3384" s="211">
        <v>0.51180631981706659</v>
      </c>
      <c r="O3384" s="211">
        <v>0.70579564272532425</v>
      </c>
      <c r="P3384" s="211">
        <v>6.6687307707856608E-2</v>
      </c>
      <c r="Q3384" s="211">
        <v>6.2820881716012675E-2</v>
      </c>
      <c r="R3384" s="211">
        <v>0.37380776333712695</v>
      </c>
      <c r="S3384" s="211">
        <v>0.31452697776314309</v>
      </c>
      <c r="T3384" s="211">
        <v>0.4880718097388706</v>
      </c>
      <c r="U3384" s="211">
        <v>0.39590532861080685</v>
      </c>
      <c r="V3384" s="211">
        <v>5.9319098027664913E-2</v>
      </c>
      <c r="W3384" s="211">
        <v>0.5872370022509289</v>
      </c>
      <c r="X3384" s="211">
        <v>0.36695195054052793</v>
      </c>
      <c r="Y3384" s="211">
        <v>0.6774090350828319</v>
      </c>
      <c r="Z3384" s="211">
        <v>0.14733562988120233</v>
      </c>
      <c r="AA3384" s="212">
        <v>0.11932684287554574</v>
      </c>
    </row>
    <row r="3385" spans="1:27" x14ac:dyDescent="0.35">
      <c r="A3385" s="210" t="s">
        <v>4061</v>
      </c>
      <c r="B3385" s="217">
        <v>115.07848489670914</v>
      </c>
      <c r="C3385" s="211">
        <v>5.2377737024228793E-2</v>
      </c>
      <c r="D3385" s="211">
        <v>0.11798332202116665</v>
      </c>
      <c r="E3385" s="211">
        <v>7.3254435855318184E-2</v>
      </c>
      <c r="F3385" s="211">
        <v>0.10288078028070126</v>
      </c>
      <c r="G3385" s="211">
        <v>0.12413966067044119</v>
      </c>
      <c r="H3385" s="211">
        <v>0.11976814635383991</v>
      </c>
      <c r="I3385" s="211">
        <v>0.50826371232104739</v>
      </c>
      <c r="J3385" s="211">
        <v>0.45346405213138541</v>
      </c>
      <c r="K3385" s="211">
        <v>0.63005693932614593</v>
      </c>
      <c r="L3385" s="211">
        <v>0.28401813923543467</v>
      </c>
      <c r="M3385" s="211">
        <v>9.0633120252734928E-2</v>
      </c>
      <c r="N3385" s="211">
        <v>0.4936421298268231</v>
      </c>
      <c r="O3385" s="211">
        <v>0.71870012763382274</v>
      </c>
      <c r="P3385" s="211">
        <v>7.0071309318266398E-2</v>
      </c>
      <c r="Q3385" s="211">
        <v>5.3720393176450207E-2</v>
      </c>
      <c r="R3385" s="211">
        <v>0.43815552567880767</v>
      </c>
      <c r="S3385" s="211">
        <v>0.3237586584886375</v>
      </c>
      <c r="T3385" s="211">
        <v>0.52771664635249382</v>
      </c>
      <c r="U3385" s="211">
        <v>0.49505788684373681</v>
      </c>
      <c r="V3385" s="211">
        <v>5.40694551141567E-2</v>
      </c>
      <c r="W3385" s="211">
        <v>0.51039399980838329</v>
      </c>
      <c r="X3385" s="211">
        <v>0.33633353745281958</v>
      </c>
      <c r="Y3385" s="211">
        <v>0.62717135141196456</v>
      </c>
      <c r="Z3385" s="211">
        <v>0.14757667513854861</v>
      </c>
      <c r="AA3385" s="212">
        <v>0.12303532006550867</v>
      </c>
    </row>
    <row r="3386" spans="1:27" x14ac:dyDescent="0.35">
      <c r="A3386" s="210" t="s">
        <v>4062</v>
      </c>
      <c r="B3386" s="217">
        <v>167.86502919405231</v>
      </c>
      <c r="C3386" s="211">
        <v>5.2020189302149182E-2</v>
      </c>
      <c r="D3386" s="211">
        <v>0.12029017241672736</v>
      </c>
      <c r="E3386" s="211">
        <v>7.948644458771148E-2</v>
      </c>
      <c r="F3386" s="211">
        <v>8.4583364109020454E-2</v>
      </c>
      <c r="G3386" s="211">
        <v>0.12086763522819194</v>
      </c>
      <c r="H3386" s="211">
        <v>0.12550428449316234</v>
      </c>
      <c r="I3386" s="211">
        <v>0.48259169370424365</v>
      </c>
      <c r="J3386" s="211">
        <v>0.44794478181321751</v>
      </c>
      <c r="K3386" s="211">
        <v>0.59471140779117959</v>
      </c>
      <c r="L3386" s="211">
        <v>0.26615140600421994</v>
      </c>
      <c r="M3386" s="211">
        <v>0.10598501764837891</v>
      </c>
      <c r="N3386" s="211">
        <v>0.4728181089625032</v>
      </c>
      <c r="O3386" s="211">
        <v>0.71725426639550038</v>
      </c>
      <c r="P3386" s="211">
        <v>7.0181350266085352E-2</v>
      </c>
      <c r="Q3386" s="211">
        <v>5.0806699753000159E-2</v>
      </c>
      <c r="R3386" s="211">
        <v>0.40891935651990902</v>
      </c>
      <c r="S3386" s="211">
        <v>0.38555376137796726</v>
      </c>
      <c r="T3386" s="211">
        <v>0.59191049479255875</v>
      </c>
      <c r="U3386" s="211">
        <v>0.41874434359531421</v>
      </c>
      <c r="V3386" s="211">
        <v>0.14195760636570393</v>
      </c>
      <c r="W3386" s="211">
        <v>0.58402973422523252</v>
      </c>
      <c r="X3386" s="211">
        <v>0.35418963099150591</v>
      </c>
      <c r="Y3386" s="211">
        <v>0.67730643286528436</v>
      </c>
      <c r="Z3386" s="211">
        <v>0.14454121919904586</v>
      </c>
      <c r="AA3386" s="212">
        <v>0.1194424564961748</v>
      </c>
    </row>
    <row r="3387" spans="1:27" x14ac:dyDescent="0.35">
      <c r="A3387" s="210" t="s">
        <v>4063</v>
      </c>
      <c r="B3387" s="217">
        <v>124.88837986457226</v>
      </c>
      <c r="C3387" s="211">
        <v>6.2244834096504345E-2</v>
      </c>
      <c r="D3387" s="211">
        <v>0.12142134500453398</v>
      </c>
      <c r="E3387" s="211">
        <v>7.8807091487669317E-2</v>
      </c>
      <c r="F3387" s="211">
        <v>9.3843605017224302E-2</v>
      </c>
      <c r="G3387" s="211">
        <v>0.11661547927111654</v>
      </c>
      <c r="H3387" s="211">
        <v>0.118462920064236</v>
      </c>
      <c r="I3387" s="211">
        <v>0.44350491327800373</v>
      </c>
      <c r="J3387" s="211">
        <v>0.47227751948061392</v>
      </c>
      <c r="K3387" s="211">
        <v>0.6090109990036594</v>
      </c>
      <c r="L3387" s="211">
        <v>0.27197357093203145</v>
      </c>
      <c r="M3387" s="211">
        <v>0.1059695290107549</v>
      </c>
      <c r="N3387" s="211">
        <v>0.37878157508836663</v>
      </c>
      <c r="O3387" s="211">
        <v>0.75988207277351638</v>
      </c>
      <c r="P3387" s="211">
        <v>6.505834289892834E-2</v>
      </c>
      <c r="Q3387" s="211">
        <v>7.1700628633319413E-2</v>
      </c>
      <c r="R3387" s="211">
        <v>0.45642301930511753</v>
      </c>
      <c r="S3387" s="211">
        <v>0.25914118998352315</v>
      </c>
      <c r="T3387" s="211">
        <v>0.47564374902061179</v>
      </c>
      <c r="U3387" s="211">
        <v>0.36929591118725208</v>
      </c>
      <c r="V3387" s="211">
        <v>0.12065347997504569</v>
      </c>
      <c r="W3387" s="211">
        <v>0.54169024010532363</v>
      </c>
      <c r="X3387" s="211">
        <v>0.33128303841073203</v>
      </c>
      <c r="Y3387" s="211">
        <v>0.55119453524104745</v>
      </c>
      <c r="Z3387" s="211">
        <v>0.14790749807216136</v>
      </c>
      <c r="AA3387" s="212">
        <v>0.12236118576850182</v>
      </c>
    </row>
    <row r="3388" spans="1:27" x14ac:dyDescent="0.35">
      <c r="A3388" s="210" t="s">
        <v>4064</v>
      </c>
      <c r="B3388" s="217">
        <v>135.29362241063924</v>
      </c>
      <c r="C3388" s="211">
        <v>6.5940324851191431E-2</v>
      </c>
      <c r="D3388" s="211">
        <v>0.12384517828809519</v>
      </c>
      <c r="E3388" s="211">
        <v>8.73506268353757E-2</v>
      </c>
      <c r="F3388" s="211">
        <v>8.1534853658008929E-2</v>
      </c>
      <c r="G3388" s="211">
        <v>0.11207885295353429</v>
      </c>
      <c r="H3388" s="211">
        <v>0.11808573514853726</v>
      </c>
      <c r="I3388" s="211">
        <v>0.4960771986582595</v>
      </c>
      <c r="J3388" s="211">
        <v>0.45767185193035892</v>
      </c>
      <c r="K3388" s="211">
        <v>0.61133017578848536</v>
      </c>
      <c r="L3388" s="211">
        <v>0.27287210135068052</v>
      </c>
      <c r="M3388" s="211">
        <v>9.9553744792362189E-2</v>
      </c>
      <c r="N3388" s="211">
        <v>0.35837836553676589</v>
      </c>
      <c r="O3388" s="211">
        <v>0.73550203106667111</v>
      </c>
      <c r="P3388" s="211">
        <v>7.0961426565340005E-2</v>
      </c>
      <c r="Q3388" s="211">
        <v>0.15398707126905947</v>
      </c>
      <c r="R3388" s="211">
        <v>0.40243198603472952</v>
      </c>
      <c r="S3388" s="211">
        <v>0.33298873689746072</v>
      </c>
      <c r="T3388" s="211">
        <v>0.49077204090506105</v>
      </c>
      <c r="U3388" s="211">
        <v>0.38899749224632779</v>
      </c>
      <c r="V3388" s="211">
        <v>5.7217945748496729E-2</v>
      </c>
      <c r="W3388" s="211">
        <v>0.49958971098994887</v>
      </c>
      <c r="X3388" s="211">
        <v>0.32430503436076896</v>
      </c>
      <c r="Y3388" s="211">
        <v>0.73043871237402713</v>
      </c>
      <c r="Z3388" s="211">
        <v>0.14134570952912021</v>
      </c>
      <c r="AA3388" s="212">
        <v>0.11296909806056002</v>
      </c>
    </row>
    <row r="3389" spans="1:27" x14ac:dyDescent="0.35">
      <c r="A3389" s="210" t="s">
        <v>4065</v>
      </c>
      <c r="B3389" s="217">
        <v>144.59305846958273</v>
      </c>
      <c r="C3389" s="211">
        <v>5.5290952112526534E-2</v>
      </c>
      <c r="D3389" s="211">
        <v>0.12992187453202109</v>
      </c>
      <c r="E3389" s="211">
        <v>7.0932545020937238E-2</v>
      </c>
      <c r="F3389" s="211">
        <v>9.6084164321953935E-2</v>
      </c>
      <c r="G3389" s="211">
        <v>0.12373554349098345</v>
      </c>
      <c r="H3389" s="211">
        <v>0.11825610165429892</v>
      </c>
      <c r="I3389" s="211">
        <v>0.51315511491454413</v>
      </c>
      <c r="J3389" s="211">
        <v>0.46827467735248679</v>
      </c>
      <c r="K3389" s="211">
        <v>0.63038796113677709</v>
      </c>
      <c r="L3389" s="211">
        <v>0.27444135432019079</v>
      </c>
      <c r="M3389" s="211">
        <v>0.10709616337584173</v>
      </c>
      <c r="N3389" s="211">
        <v>0.54014179951462482</v>
      </c>
      <c r="O3389" s="211">
        <v>0.76630174549088392</v>
      </c>
      <c r="P3389" s="211">
        <v>7.1499478141925532E-2</v>
      </c>
      <c r="Q3389" s="211">
        <v>0.12335143271357259</v>
      </c>
      <c r="R3389" s="211">
        <v>0.41608016625396027</v>
      </c>
      <c r="S3389" s="211">
        <v>0.26431196651482969</v>
      </c>
      <c r="T3389" s="211">
        <v>0.57243453738734906</v>
      </c>
      <c r="U3389" s="211">
        <v>0.51188956018625453</v>
      </c>
      <c r="V3389" s="211">
        <v>5.5970832956003691E-2</v>
      </c>
      <c r="W3389" s="211">
        <v>0.58628792561787768</v>
      </c>
      <c r="X3389" s="211">
        <v>0.29109878096677716</v>
      </c>
      <c r="Y3389" s="211">
        <v>0.67884554623802762</v>
      </c>
      <c r="Z3389" s="211">
        <v>0.14647602055724848</v>
      </c>
      <c r="AA3389" s="212">
        <v>0.11801549077904347</v>
      </c>
    </row>
    <row r="3390" spans="1:27" x14ac:dyDescent="0.35">
      <c r="A3390" s="210" t="s">
        <v>4066</v>
      </c>
      <c r="B3390" s="217">
        <v>122.94038694418809</v>
      </c>
      <c r="C3390" s="211">
        <v>7.5847447633197659E-2</v>
      </c>
      <c r="D3390" s="211">
        <v>0.11855732597996103</v>
      </c>
      <c r="E3390" s="211">
        <v>7.7749048595709414E-2</v>
      </c>
      <c r="F3390" s="211">
        <v>8.8737325513239609E-2</v>
      </c>
      <c r="G3390" s="211">
        <v>0.12168039454157431</v>
      </c>
      <c r="H3390" s="211">
        <v>0.12501345387320975</v>
      </c>
      <c r="I3390" s="211">
        <v>0.43072728122865628</v>
      </c>
      <c r="J3390" s="211">
        <v>0.4482353534173158</v>
      </c>
      <c r="K3390" s="211">
        <v>0.57103179405535487</v>
      </c>
      <c r="L3390" s="211">
        <v>0.28260072232280453</v>
      </c>
      <c r="M3390" s="211">
        <v>0.10142307386481172</v>
      </c>
      <c r="N3390" s="211">
        <v>0.45510851544471087</v>
      </c>
      <c r="O3390" s="211">
        <v>0.6286351052882988</v>
      </c>
      <c r="P3390" s="211">
        <v>6.8849674100927294E-2</v>
      </c>
      <c r="Q3390" s="211">
        <v>0.11961371400963555</v>
      </c>
      <c r="R3390" s="211">
        <v>0.46186104195600153</v>
      </c>
      <c r="S3390" s="211">
        <v>0.39474803805674019</v>
      </c>
      <c r="T3390" s="211">
        <v>0.5575011405989434</v>
      </c>
      <c r="U3390" s="211">
        <v>0.40600781527062568</v>
      </c>
      <c r="V3390" s="211">
        <v>9.033761929661073E-2</v>
      </c>
      <c r="W3390" s="211">
        <v>0.53511492236270974</v>
      </c>
      <c r="X3390" s="211">
        <v>0.3495684311707864</v>
      </c>
      <c r="Y3390" s="211">
        <v>0.53082858335469185</v>
      </c>
      <c r="Z3390" s="211">
        <v>0.14481684713523846</v>
      </c>
      <c r="AA3390" s="212">
        <v>0.12171317040784663</v>
      </c>
    </row>
    <row r="3391" spans="1:27" x14ac:dyDescent="0.35">
      <c r="A3391" s="210" t="s">
        <v>4067</v>
      </c>
      <c r="B3391" s="217">
        <v>133.49935204230928</v>
      </c>
      <c r="C3391" s="211">
        <v>6.6136725051776257E-2</v>
      </c>
      <c r="D3391" s="211">
        <v>0.11621412632623439</v>
      </c>
      <c r="E3391" s="211">
        <v>7.4726357017200151E-2</v>
      </c>
      <c r="F3391" s="211">
        <v>0.10882939060921674</v>
      </c>
      <c r="G3391" s="211">
        <v>0.12566139589841233</v>
      </c>
      <c r="H3391" s="211">
        <v>0.11862303137784383</v>
      </c>
      <c r="I3391" s="211">
        <v>0.529627386482174</v>
      </c>
      <c r="J3391" s="211">
        <v>0.45716085168289594</v>
      </c>
      <c r="K3391" s="211">
        <v>0.62764439919572279</v>
      </c>
      <c r="L3391" s="211">
        <v>0.27947284745801904</v>
      </c>
      <c r="M3391" s="211">
        <v>0.10550103725967959</v>
      </c>
      <c r="N3391" s="211">
        <v>0.50484629181413465</v>
      </c>
      <c r="O3391" s="211">
        <v>0.72074309136561476</v>
      </c>
      <c r="P3391" s="211">
        <v>7.0926526363315548E-2</v>
      </c>
      <c r="Q3391" s="211">
        <v>9.14405552288442E-2</v>
      </c>
      <c r="R3391" s="211">
        <v>0.45167221808595381</v>
      </c>
      <c r="S3391" s="211">
        <v>0.34421700925770043</v>
      </c>
      <c r="T3391" s="211">
        <v>0.5735409172121787</v>
      </c>
      <c r="U3391" s="211">
        <v>0.41578945714941362</v>
      </c>
      <c r="V3391" s="211">
        <v>5.9717594650235267E-2</v>
      </c>
      <c r="W3391" s="211">
        <v>0.55420173371187609</v>
      </c>
      <c r="X3391" s="211">
        <v>0.30159834223002369</v>
      </c>
      <c r="Y3391" s="211">
        <v>0.64859643727207683</v>
      </c>
      <c r="Z3391" s="211">
        <v>0.14491300198259327</v>
      </c>
      <c r="AA3391" s="212">
        <v>0.11693505770815937</v>
      </c>
    </row>
    <row r="3392" spans="1:27" x14ac:dyDescent="0.35">
      <c r="A3392" s="210" t="s">
        <v>4068</v>
      </c>
      <c r="B3392" s="217">
        <v>172.38075193995778</v>
      </c>
      <c r="C3392" s="211">
        <v>5.9872577424660525E-2</v>
      </c>
      <c r="D3392" s="211">
        <v>0.1221305082565764</v>
      </c>
      <c r="E3392" s="211">
        <v>8.1053645016670992E-2</v>
      </c>
      <c r="F3392" s="211">
        <v>0.11769550828106785</v>
      </c>
      <c r="G3392" s="211">
        <v>0.11758369280559289</v>
      </c>
      <c r="H3392" s="211">
        <v>0.12359565633819687</v>
      </c>
      <c r="I3392" s="211">
        <v>0.47650032031197709</v>
      </c>
      <c r="J3392" s="211">
        <v>0.46060799206153114</v>
      </c>
      <c r="K3392" s="211">
        <v>0.61128146303549658</v>
      </c>
      <c r="L3392" s="211">
        <v>0.27085508379601803</v>
      </c>
      <c r="M3392" s="211">
        <v>0.1000887996110687</v>
      </c>
      <c r="N3392" s="211">
        <v>0.45723369960447247</v>
      </c>
      <c r="O3392" s="211">
        <v>0.76272797264983505</v>
      </c>
      <c r="P3392" s="211">
        <v>6.6484404177022713E-2</v>
      </c>
      <c r="Q3392" s="211">
        <v>9.424072957059805E-2</v>
      </c>
      <c r="R3392" s="211">
        <v>0.39414867033481826</v>
      </c>
      <c r="S3392" s="211">
        <v>0.31393656909782552</v>
      </c>
      <c r="T3392" s="211">
        <v>0.49917397977968564</v>
      </c>
      <c r="U3392" s="211">
        <v>0.48201291700944437</v>
      </c>
      <c r="V3392" s="211">
        <v>0.16814120584849773</v>
      </c>
      <c r="W3392" s="211">
        <v>0.46996702773746035</v>
      </c>
      <c r="X3392" s="211">
        <v>0.33881711058460151</v>
      </c>
      <c r="Y3392" s="211">
        <v>0.57097717725181418</v>
      </c>
      <c r="Z3392" s="211">
        <v>0.14684380654510762</v>
      </c>
      <c r="AA3392" s="212">
        <v>0.11651038571005672</v>
      </c>
    </row>
    <row r="3393" spans="1:27" x14ac:dyDescent="0.35">
      <c r="A3393" s="210" t="s">
        <v>4069</v>
      </c>
      <c r="B3393" s="217">
        <v>129.50728257889472</v>
      </c>
      <c r="C3393" s="211">
        <v>5.8638880863656401E-2</v>
      </c>
      <c r="D3393" s="211">
        <v>0.12936078826684408</v>
      </c>
      <c r="E3393" s="211">
        <v>7.4825115078384158E-2</v>
      </c>
      <c r="F3393" s="211">
        <v>7.1706604249492961E-2</v>
      </c>
      <c r="G3393" s="211">
        <v>0.11638502530116923</v>
      </c>
      <c r="H3393" s="211">
        <v>0.11765957172144942</v>
      </c>
      <c r="I3393" s="211">
        <v>0.52992936041066108</v>
      </c>
      <c r="J3393" s="211">
        <v>0.44502736741394117</v>
      </c>
      <c r="K3393" s="211">
        <v>0.54931669635049685</v>
      </c>
      <c r="L3393" s="211">
        <v>0.28151759331204951</v>
      </c>
      <c r="M3393" s="211">
        <v>0.11942214187078379</v>
      </c>
      <c r="N3393" s="211">
        <v>0.42701002549128497</v>
      </c>
      <c r="O3393" s="211">
        <v>0.74871673119214255</v>
      </c>
      <c r="P3393" s="211">
        <v>6.7306146089415084E-2</v>
      </c>
      <c r="Q3393" s="211">
        <v>4.6535772561142066E-2</v>
      </c>
      <c r="R3393" s="211">
        <v>0.42120189341493564</v>
      </c>
      <c r="S3393" s="211">
        <v>0.28218108580329515</v>
      </c>
      <c r="T3393" s="211">
        <v>0.54460905448865071</v>
      </c>
      <c r="U3393" s="211">
        <v>0.43672788164699661</v>
      </c>
      <c r="V3393" s="211">
        <v>8.4163805233482311E-2</v>
      </c>
      <c r="W3393" s="211">
        <v>0.65630504512958465</v>
      </c>
      <c r="X3393" s="211">
        <v>0.39349085608012968</v>
      </c>
      <c r="Y3393" s="211">
        <v>0.65716113016457967</v>
      </c>
      <c r="Z3393" s="211">
        <v>0.14676557141280755</v>
      </c>
      <c r="AA3393" s="212">
        <v>0.12368627837987391</v>
      </c>
    </row>
    <row r="3394" spans="1:27" x14ac:dyDescent="0.35">
      <c r="A3394" s="210" t="s">
        <v>4070</v>
      </c>
      <c r="B3394" s="217">
        <v>158.8284683639173</v>
      </c>
      <c r="C3394" s="211">
        <v>6.6626192445165738E-2</v>
      </c>
      <c r="D3394" s="211">
        <v>0.12624685527716889</v>
      </c>
      <c r="E3394" s="211">
        <v>7.8284428210760482E-2</v>
      </c>
      <c r="F3394" s="211">
        <v>7.3446711571090798E-2</v>
      </c>
      <c r="G3394" s="211">
        <v>0.12195615618353392</v>
      </c>
      <c r="H3394" s="211">
        <v>0.11299983373417213</v>
      </c>
      <c r="I3394" s="211">
        <v>0.47295975179406868</v>
      </c>
      <c r="J3394" s="211">
        <v>0.42619466686399121</v>
      </c>
      <c r="K3394" s="211">
        <v>0.62878140481127165</v>
      </c>
      <c r="L3394" s="211">
        <v>0.27882646323255816</v>
      </c>
      <c r="M3394" s="211">
        <v>0.11339361570751166</v>
      </c>
      <c r="N3394" s="211">
        <v>0.45625570605390253</v>
      </c>
      <c r="O3394" s="211">
        <v>0.67436230582630263</v>
      </c>
      <c r="P3394" s="211">
        <v>7.008678026167954E-2</v>
      </c>
      <c r="Q3394" s="211">
        <v>9.515977920342189E-2</v>
      </c>
      <c r="R3394" s="211">
        <v>0.42194501758670322</v>
      </c>
      <c r="S3394" s="211">
        <v>0.34993091894352396</v>
      </c>
      <c r="T3394" s="211">
        <v>0.51177366215513076</v>
      </c>
      <c r="U3394" s="211">
        <v>0.35054182807764611</v>
      </c>
      <c r="V3394" s="211">
        <v>0.13555850039228354</v>
      </c>
      <c r="W3394" s="211">
        <v>0.63650186498680517</v>
      </c>
      <c r="X3394" s="211">
        <v>0.39725059824401626</v>
      </c>
      <c r="Y3394" s="211">
        <v>0.68010484164872342</v>
      </c>
      <c r="Z3394" s="211">
        <v>0.14661525984790694</v>
      </c>
      <c r="AA3394" s="212">
        <v>0.12013533918905347</v>
      </c>
    </row>
    <row r="3395" spans="1:27" x14ac:dyDescent="0.35">
      <c r="A3395" s="210" t="s">
        <v>4071</v>
      </c>
      <c r="B3395" s="217">
        <v>148.9688964044949</v>
      </c>
      <c r="C3395" s="211">
        <v>6.7874550623376675E-2</v>
      </c>
      <c r="D3395" s="211">
        <v>0.12269101546746462</v>
      </c>
      <c r="E3395" s="211">
        <v>8.0412795688336119E-2</v>
      </c>
      <c r="F3395" s="211">
        <v>9.5073294846537454E-2</v>
      </c>
      <c r="G3395" s="211">
        <v>0.12121710491757907</v>
      </c>
      <c r="H3395" s="211">
        <v>0.11553569022650817</v>
      </c>
      <c r="I3395" s="211">
        <v>0.460654624773568</v>
      </c>
      <c r="J3395" s="211">
        <v>0.40909212007799162</v>
      </c>
      <c r="K3395" s="211">
        <v>0.61692592584849137</v>
      </c>
      <c r="L3395" s="211">
        <v>0.27595762781207195</v>
      </c>
      <c r="M3395" s="211">
        <v>9.6235684962141521E-2</v>
      </c>
      <c r="N3395" s="211">
        <v>0.48478168734594995</v>
      </c>
      <c r="O3395" s="211">
        <v>0.76038396182805945</v>
      </c>
      <c r="P3395" s="211">
        <v>6.4812391886863302E-2</v>
      </c>
      <c r="Q3395" s="211">
        <v>0.11582762549363079</v>
      </c>
      <c r="R3395" s="211">
        <v>0.42181313897461936</v>
      </c>
      <c r="S3395" s="211">
        <v>0.29269156999614504</v>
      </c>
      <c r="T3395" s="211">
        <v>0.53299249999127729</v>
      </c>
      <c r="U3395" s="211">
        <v>0.40384072894434531</v>
      </c>
      <c r="V3395" s="211">
        <v>0.10053591752631927</v>
      </c>
      <c r="W3395" s="211">
        <v>0.5816879385413174</v>
      </c>
      <c r="X3395" s="211">
        <v>0.31474520048641036</v>
      </c>
      <c r="Y3395" s="211">
        <v>0.6627413066234894</v>
      </c>
      <c r="Z3395" s="211">
        <v>0.14497439975121337</v>
      </c>
      <c r="AA3395" s="212">
        <v>0.11227399703210181</v>
      </c>
    </row>
    <row r="3396" spans="1:27" x14ac:dyDescent="0.35">
      <c r="A3396" s="210" t="s">
        <v>4072</v>
      </c>
      <c r="B3396" s="217">
        <v>135.87552218804399</v>
      </c>
      <c r="C3396" s="211">
        <v>6.1509858744186983E-2</v>
      </c>
      <c r="D3396" s="211">
        <v>0.12758645502037008</v>
      </c>
      <c r="E3396" s="211">
        <v>7.594475868455472E-2</v>
      </c>
      <c r="F3396" s="211">
        <v>9.3548702188653868E-2</v>
      </c>
      <c r="G3396" s="211">
        <v>0.1237376646490779</v>
      </c>
      <c r="H3396" s="211">
        <v>0.12569513908162586</v>
      </c>
      <c r="I3396" s="211">
        <v>0.51241061833576884</v>
      </c>
      <c r="J3396" s="211">
        <v>0.43568445253242821</v>
      </c>
      <c r="K3396" s="211">
        <v>0.64946928231490775</v>
      </c>
      <c r="L3396" s="211">
        <v>0.27859587117608525</v>
      </c>
      <c r="M3396" s="211">
        <v>9.3527010926599943E-2</v>
      </c>
      <c r="N3396" s="211">
        <v>0.4218387745588249</v>
      </c>
      <c r="O3396" s="211">
        <v>0.68048525286876904</v>
      </c>
      <c r="P3396" s="211">
        <v>7.4098447063613904E-2</v>
      </c>
      <c r="Q3396" s="211">
        <v>5.3688513200537788E-2</v>
      </c>
      <c r="R3396" s="211">
        <v>0.43620378848506042</v>
      </c>
      <c r="S3396" s="211">
        <v>0.38506049775897283</v>
      </c>
      <c r="T3396" s="211">
        <v>0.54472193494558918</v>
      </c>
      <c r="U3396" s="211">
        <v>0.38069896559751593</v>
      </c>
      <c r="V3396" s="211">
        <v>0.10088233288742474</v>
      </c>
      <c r="W3396" s="211">
        <v>0.51269010365408119</v>
      </c>
      <c r="X3396" s="211">
        <v>0.3894440273171309</v>
      </c>
      <c r="Y3396" s="211">
        <v>0.70189529094869563</v>
      </c>
      <c r="Z3396" s="211">
        <v>0.14743237789249861</v>
      </c>
      <c r="AA3396" s="212">
        <v>0.12510373441927122</v>
      </c>
    </row>
    <row r="3397" spans="1:27" x14ac:dyDescent="0.35">
      <c r="A3397" s="210" t="s">
        <v>4073</v>
      </c>
      <c r="B3397" s="217">
        <v>138.95984219811854</v>
      </c>
      <c r="C3397" s="211">
        <v>7.9847937028873411E-2</v>
      </c>
      <c r="D3397" s="211">
        <v>0.11697521900705399</v>
      </c>
      <c r="E3397" s="211">
        <v>7.6011811083083372E-2</v>
      </c>
      <c r="F3397" s="211">
        <v>0.10378530607237464</v>
      </c>
      <c r="G3397" s="211">
        <v>0.12011332269156873</v>
      </c>
      <c r="H3397" s="211">
        <v>0.12155654983200129</v>
      </c>
      <c r="I3397" s="211">
        <v>0.53521398895933514</v>
      </c>
      <c r="J3397" s="211">
        <v>0.48758385077346927</v>
      </c>
      <c r="K3397" s="211">
        <v>0.64342393366425166</v>
      </c>
      <c r="L3397" s="211">
        <v>0.26970582493216833</v>
      </c>
      <c r="M3397" s="211">
        <v>0.12306867105150622</v>
      </c>
      <c r="N3397" s="211">
        <v>0.38086080226522639</v>
      </c>
      <c r="O3397" s="211">
        <v>0.74163855223660335</v>
      </c>
      <c r="P3397" s="211">
        <v>6.989006393752023E-2</v>
      </c>
      <c r="Q3397" s="211">
        <v>0.12724745560474215</v>
      </c>
      <c r="R3397" s="211">
        <v>0.48018779677843237</v>
      </c>
      <c r="S3397" s="211">
        <v>0.42229771474480654</v>
      </c>
      <c r="T3397" s="211">
        <v>0.52722667454285388</v>
      </c>
      <c r="U3397" s="211">
        <v>0.42433651812450818</v>
      </c>
      <c r="V3397" s="211">
        <v>6.3896810527499182E-2</v>
      </c>
      <c r="W3397" s="211">
        <v>0.61788551009438697</v>
      </c>
      <c r="X3397" s="211">
        <v>0.29374355784769202</v>
      </c>
      <c r="Y3397" s="211">
        <v>0.66778243283825467</v>
      </c>
      <c r="Z3397" s="211">
        <v>0.14708954167819188</v>
      </c>
      <c r="AA3397" s="212">
        <v>0.11874235792036063</v>
      </c>
    </row>
    <row r="3398" spans="1:27" x14ac:dyDescent="0.35">
      <c r="A3398" s="210" t="s">
        <v>4074</v>
      </c>
      <c r="B3398" s="217">
        <v>132.3057367399237</v>
      </c>
      <c r="C3398" s="211">
        <v>5.3589650951547489E-2</v>
      </c>
      <c r="D3398" s="211">
        <v>0.12310687319287078</v>
      </c>
      <c r="E3398" s="211">
        <v>7.9660546769564161E-2</v>
      </c>
      <c r="F3398" s="211">
        <v>0.10296922314755347</v>
      </c>
      <c r="G3398" s="211">
        <v>0.11640102481958157</v>
      </c>
      <c r="H3398" s="211">
        <v>0.12609839130459738</v>
      </c>
      <c r="I3398" s="211">
        <v>0.48115255697579412</v>
      </c>
      <c r="J3398" s="211">
        <v>0.42738769842694513</v>
      </c>
      <c r="K3398" s="211">
        <v>0.58210009225967108</v>
      </c>
      <c r="L3398" s="211">
        <v>0.27606581669563962</v>
      </c>
      <c r="M3398" s="211">
        <v>0.10328933287151074</v>
      </c>
      <c r="N3398" s="211">
        <v>0.43871427758137338</v>
      </c>
      <c r="O3398" s="211">
        <v>0.75939471582591411</v>
      </c>
      <c r="P3398" s="211">
        <v>6.6569981027178357E-2</v>
      </c>
      <c r="Q3398" s="211">
        <v>0.121826254943595</v>
      </c>
      <c r="R3398" s="211">
        <v>0.37907321416732753</v>
      </c>
      <c r="S3398" s="211">
        <v>0.39059569921699977</v>
      </c>
      <c r="T3398" s="211">
        <v>0.51098228268960333</v>
      </c>
      <c r="U3398" s="211">
        <v>0.44733184568729167</v>
      </c>
      <c r="V3398" s="211">
        <v>7.2914063958222392E-2</v>
      </c>
      <c r="W3398" s="211">
        <v>0.5842842690437251</v>
      </c>
      <c r="X3398" s="211">
        <v>0.30772847471528397</v>
      </c>
      <c r="Y3398" s="211">
        <v>0.70551428296860752</v>
      </c>
      <c r="Z3398" s="211">
        <v>0.14954534517753795</v>
      </c>
      <c r="AA3398" s="212">
        <v>0.11875651804928011</v>
      </c>
    </row>
    <row r="3399" spans="1:27" x14ac:dyDescent="0.35">
      <c r="A3399" s="210" t="s">
        <v>4075</v>
      </c>
      <c r="B3399" s="217">
        <v>135.16106642924882</v>
      </c>
      <c r="C3399" s="211">
        <v>6.1927432090297552E-2</v>
      </c>
      <c r="D3399" s="211">
        <v>0.11824782038683315</v>
      </c>
      <c r="E3399" s="211">
        <v>8.0307210213537567E-2</v>
      </c>
      <c r="F3399" s="211">
        <v>0.10789148307526801</v>
      </c>
      <c r="G3399" s="211">
        <v>0.11718114690018028</v>
      </c>
      <c r="H3399" s="211">
        <v>0.11017937306999813</v>
      </c>
      <c r="I3399" s="211">
        <v>0.46773609641221786</v>
      </c>
      <c r="J3399" s="211">
        <v>0.46425470693110849</v>
      </c>
      <c r="K3399" s="211">
        <v>0.62577411217814971</v>
      </c>
      <c r="L3399" s="211">
        <v>0.26710439100147065</v>
      </c>
      <c r="M3399" s="211">
        <v>8.3701797679527429E-2</v>
      </c>
      <c r="N3399" s="211">
        <v>0.37261153402037367</v>
      </c>
      <c r="O3399" s="211">
        <v>0.75133284507720333</v>
      </c>
      <c r="P3399" s="211">
        <v>7.1356525126774442E-2</v>
      </c>
      <c r="Q3399" s="211">
        <v>8.0000464688789033E-2</v>
      </c>
      <c r="R3399" s="211">
        <v>0.47333770188059632</v>
      </c>
      <c r="S3399" s="211">
        <v>0.30986745856596865</v>
      </c>
      <c r="T3399" s="211">
        <v>0.55469539883494068</v>
      </c>
      <c r="U3399" s="211">
        <v>0.44326317312752905</v>
      </c>
      <c r="V3399" s="211">
        <v>8.4543701128771326E-2</v>
      </c>
      <c r="W3399" s="211">
        <v>0.62149106876096383</v>
      </c>
      <c r="X3399" s="211">
        <v>0.3060950325219412</v>
      </c>
      <c r="Y3399" s="211">
        <v>0.73708323428228828</v>
      </c>
      <c r="Z3399" s="211">
        <v>0.14784929288189172</v>
      </c>
      <c r="AA3399" s="212">
        <v>0.1210789108109077</v>
      </c>
    </row>
    <row r="3400" spans="1:27" x14ac:dyDescent="0.35">
      <c r="A3400" s="210" t="s">
        <v>4076</v>
      </c>
      <c r="B3400" s="217">
        <v>141.89517315972043</v>
      </c>
      <c r="C3400" s="211">
        <v>6.1960440552726523E-2</v>
      </c>
      <c r="D3400" s="211">
        <v>0.13116267138656129</v>
      </c>
      <c r="E3400" s="211">
        <v>7.6348681383626396E-2</v>
      </c>
      <c r="F3400" s="211">
        <v>0.11120516491061658</v>
      </c>
      <c r="G3400" s="211">
        <v>0.12211130864411812</v>
      </c>
      <c r="H3400" s="211">
        <v>0.1217965167895788</v>
      </c>
      <c r="I3400" s="211">
        <v>0.46573930884705356</v>
      </c>
      <c r="J3400" s="211">
        <v>0.48293249316133524</v>
      </c>
      <c r="K3400" s="211">
        <v>0.64336623026055118</v>
      </c>
      <c r="L3400" s="211">
        <v>0.28409617565706197</v>
      </c>
      <c r="M3400" s="211">
        <v>9.8441130819853506E-2</v>
      </c>
      <c r="N3400" s="211">
        <v>0.43559918199077685</v>
      </c>
      <c r="O3400" s="211">
        <v>0.704066275741281</v>
      </c>
      <c r="P3400" s="211">
        <v>6.9342015454360487E-2</v>
      </c>
      <c r="Q3400" s="211">
        <v>6.556321197375363E-2</v>
      </c>
      <c r="R3400" s="211">
        <v>0.45951329262146545</v>
      </c>
      <c r="S3400" s="211">
        <v>0.33995929505573397</v>
      </c>
      <c r="T3400" s="211">
        <v>0.62495213501908886</v>
      </c>
      <c r="U3400" s="211">
        <v>0.40188578262088615</v>
      </c>
      <c r="V3400" s="211">
        <v>9.3850220140842905E-2</v>
      </c>
      <c r="W3400" s="211">
        <v>0.49854297054369068</v>
      </c>
      <c r="X3400" s="211">
        <v>0.31676673327496996</v>
      </c>
      <c r="Y3400" s="211">
        <v>0.64381113070450979</v>
      </c>
      <c r="Z3400" s="211">
        <v>0.14514046954312498</v>
      </c>
      <c r="AA3400" s="212">
        <v>0.11793337672944754</v>
      </c>
    </row>
    <row r="3401" spans="1:27" x14ac:dyDescent="0.35">
      <c r="A3401" s="210" t="s">
        <v>4077</v>
      </c>
      <c r="B3401" s="217">
        <v>139.02592254135425</v>
      </c>
      <c r="C3401" s="211">
        <v>5.6990240023596921E-2</v>
      </c>
      <c r="D3401" s="211">
        <v>0.12422997164796699</v>
      </c>
      <c r="E3401" s="211">
        <v>7.4309400677343374E-2</v>
      </c>
      <c r="F3401" s="211">
        <v>0.1110815188604494</v>
      </c>
      <c r="G3401" s="211">
        <v>0.12238294026938329</v>
      </c>
      <c r="H3401" s="211">
        <v>0.12451860609217924</v>
      </c>
      <c r="I3401" s="211">
        <v>0.43439749487107104</v>
      </c>
      <c r="J3401" s="211">
        <v>0.44272797670427344</v>
      </c>
      <c r="K3401" s="211">
        <v>0.62688649210334346</v>
      </c>
      <c r="L3401" s="211">
        <v>0.27738493769476619</v>
      </c>
      <c r="M3401" s="211">
        <v>9.0536256444436441E-2</v>
      </c>
      <c r="N3401" s="211">
        <v>0.42431279808355815</v>
      </c>
      <c r="O3401" s="211">
        <v>0.7053023972890613</v>
      </c>
      <c r="P3401" s="211">
        <v>6.4022582102221642E-2</v>
      </c>
      <c r="Q3401" s="211">
        <v>7.5910140894759531E-2</v>
      </c>
      <c r="R3401" s="211">
        <v>0.43515845229378847</v>
      </c>
      <c r="S3401" s="211">
        <v>0.33897921548523441</v>
      </c>
      <c r="T3401" s="211">
        <v>0.50229153818440397</v>
      </c>
      <c r="U3401" s="211">
        <v>0.39041509979296535</v>
      </c>
      <c r="V3401" s="211">
        <v>0.13065376938974727</v>
      </c>
      <c r="W3401" s="211">
        <v>0.49261057602427499</v>
      </c>
      <c r="X3401" s="211">
        <v>0.28626252542391378</v>
      </c>
      <c r="Y3401" s="211">
        <v>0.66790665697582485</v>
      </c>
      <c r="Z3401" s="211">
        <v>0.14908768481954204</v>
      </c>
      <c r="AA3401" s="212">
        <v>0.11672221554741422</v>
      </c>
    </row>
    <row r="3402" spans="1:27" x14ac:dyDescent="0.35">
      <c r="A3402" s="210" t="s">
        <v>4078</v>
      </c>
      <c r="B3402" s="217">
        <v>158.41685994792499</v>
      </c>
      <c r="C3402" s="211">
        <v>7.8816534803704985E-2</v>
      </c>
      <c r="D3402" s="211">
        <v>0.11769295034292519</v>
      </c>
      <c r="E3402" s="211">
        <v>7.5091651159817738E-2</v>
      </c>
      <c r="F3402" s="211">
        <v>9.7602761029251861E-2</v>
      </c>
      <c r="G3402" s="211">
        <v>0.11860828442959349</v>
      </c>
      <c r="H3402" s="211">
        <v>0.12572715658721359</v>
      </c>
      <c r="I3402" s="211">
        <v>0.4370566464140479</v>
      </c>
      <c r="J3402" s="211">
        <v>0.41946894046702943</v>
      </c>
      <c r="K3402" s="211">
        <v>0.64017859823564283</v>
      </c>
      <c r="L3402" s="211">
        <v>0.27899101095390438</v>
      </c>
      <c r="M3402" s="211">
        <v>7.8028847501584134E-2</v>
      </c>
      <c r="N3402" s="211">
        <v>0.39745751705232957</v>
      </c>
      <c r="O3402" s="211">
        <v>0.7120420068249369</v>
      </c>
      <c r="P3402" s="211">
        <v>6.7806087195203549E-2</v>
      </c>
      <c r="Q3402" s="211">
        <v>6.0307971443267216E-2</v>
      </c>
      <c r="R3402" s="211">
        <v>0.45415900809553433</v>
      </c>
      <c r="S3402" s="211">
        <v>0.30336921062603439</v>
      </c>
      <c r="T3402" s="211">
        <v>0.55766078267446229</v>
      </c>
      <c r="U3402" s="211">
        <v>0.42583147441893665</v>
      </c>
      <c r="V3402" s="211">
        <v>0.14600012887304045</v>
      </c>
      <c r="W3402" s="211">
        <v>0.60887207243009578</v>
      </c>
      <c r="X3402" s="211">
        <v>0.33048274374375486</v>
      </c>
      <c r="Y3402" s="211">
        <v>0.75407607167212731</v>
      </c>
      <c r="Z3402" s="211">
        <v>0.1469812016924438</v>
      </c>
      <c r="AA3402" s="212">
        <v>0.11672739267478871</v>
      </c>
    </row>
    <row r="3403" spans="1:27" x14ac:dyDescent="0.35">
      <c r="A3403" s="210" t="s">
        <v>4079</v>
      </c>
      <c r="B3403" s="217">
        <v>146.07411125852133</v>
      </c>
      <c r="C3403" s="211">
        <v>4.7003553073285249E-2</v>
      </c>
      <c r="D3403" s="211">
        <v>0.13336498880116743</v>
      </c>
      <c r="E3403" s="211">
        <v>7.9932997388446628E-2</v>
      </c>
      <c r="F3403" s="211">
        <v>9.3373741346922889E-2</v>
      </c>
      <c r="G3403" s="211">
        <v>0.1183023168863188</v>
      </c>
      <c r="H3403" s="211">
        <v>0.12128945695394618</v>
      </c>
      <c r="I3403" s="211">
        <v>0.49051942138464766</v>
      </c>
      <c r="J3403" s="211">
        <v>0.44520408447555559</v>
      </c>
      <c r="K3403" s="211">
        <v>0.64671299626010004</v>
      </c>
      <c r="L3403" s="211">
        <v>0.27038160898510133</v>
      </c>
      <c r="M3403" s="211">
        <v>7.9543780343100973E-2</v>
      </c>
      <c r="N3403" s="211">
        <v>0.45824493771181296</v>
      </c>
      <c r="O3403" s="211">
        <v>0.72032912747154809</v>
      </c>
      <c r="P3403" s="211">
        <v>6.8617431991340891E-2</v>
      </c>
      <c r="Q3403" s="211">
        <v>0.10884754289597684</v>
      </c>
      <c r="R3403" s="211">
        <v>0.38221502733460361</v>
      </c>
      <c r="S3403" s="211">
        <v>0.35574592591703103</v>
      </c>
      <c r="T3403" s="211">
        <v>0.58181444967801643</v>
      </c>
      <c r="U3403" s="211">
        <v>0.33440617744676493</v>
      </c>
      <c r="V3403" s="211">
        <v>0.13345787805633477</v>
      </c>
      <c r="W3403" s="211">
        <v>0.59215447655328635</v>
      </c>
      <c r="X3403" s="211">
        <v>0.278156150381133</v>
      </c>
      <c r="Y3403" s="211">
        <v>0.65664467455438902</v>
      </c>
      <c r="Z3403" s="211">
        <v>0.14801972613592035</v>
      </c>
      <c r="AA3403" s="212">
        <v>0.11704500166929536</v>
      </c>
    </row>
    <row r="3404" spans="1:27" x14ac:dyDescent="0.35">
      <c r="A3404" s="210" t="s">
        <v>4080</v>
      </c>
      <c r="B3404" s="217">
        <v>127.12186197927919</v>
      </c>
      <c r="C3404" s="211">
        <v>5.4590044143992621E-2</v>
      </c>
      <c r="D3404" s="211">
        <v>0.1304579508775556</v>
      </c>
      <c r="E3404" s="211">
        <v>7.5366612656497994E-2</v>
      </c>
      <c r="F3404" s="211">
        <v>8.9868629673494099E-2</v>
      </c>
      <c r="G3404" s="211">
        <v>0.12209204071487413</v>
      </c>
      <c r="H3404" s="211">
        <v>0.10641217405456069</v>
      </c>
      <c r="I3404" s="211">
        <v>0.47687555108747048</v>
      </c>
      <c r="J3404" s="211">
        <v>0.48063769721019217</v>
      </c>
      <c r="K3404" s="211">
        <v>0.58676610459582634</v>
      </c>
      <c r="L3404" s="211">
        <v>0.27862666565409061</v>
      </c>
      <c r="M3404" s="211">
        <v>0.10812535947612163</v>
      </c>
      <c r="N3404" s="211">
        <v>0.38063980427254551</v>
      </c>
      <c r="O3404" s="211">
        <v>0.7183049075723118</v>
      </c>
      <c r="P3404" s="211">
        <v>6.7418564317832469E-2</v>
      </c>
      <c r="Q3404" s="211">
        <v>0.12354694262124599</v>
      </c>
      <c r="R3404" s="211">
        <v>0.44998333868076079</v>
      </c>
      <c r="S3404" s="211">
        <v>0.33516830996389735</v>
      </c>
      <c r="T3404" s="211">
        <v>0.55954868111018952</v>
      </c>
      <c r="U3404" s="211">
        <v>0.48025750392230465</v>
      </c>
      <c r="V3404" s="211">
        <v>5.2336112165035385E-2</v>
      </c>
      <c r="W3404" s="211">
        <v>0.52659786791927898</v>
      </c>
      <c r="X3404" s="211">
        <v>0.39306848902684483</v>
      </c>
      <c r="Y3404" s="211">
        <v>0.73753179307484085</v>
      </c>
      <c r="Z3404" s="211">
        <v>0.14433406491677109</v>
      </c>
      <c r="AA3404" s="212">
        <v>0.11808264049475833</v>
      </c>
    </row>
    <row r="3405" spans="1:27" x14ac:dyDescent="0.35">
      <c r="A3405" s="210" t="s">
        <v>4081</v>
      </c>
      <c r="B3405" s="217">
        <v>123.59593119411929</v>
      </c>
      <c r="C3405" s="211">
        <v>5.4373496992660392E-2</v>
      </c>
      <c r="D3405" s="211">
        <v>0.12588411547183659</v>
      </c>
      <c r="E3405" s="211">
        <v>8.6308753697165952E-2</v>
      </c>
      <c r="F3405" s="211">
        <v>8.9611117769037268E-2</v>
      </c>
      <c r="G3405" s="211">
        <v>0.12450707803128326</v>
      </c>
      <c r="H3405" s="211">
        <v>0.12479723321875508</v>
      </c>
      <c r="I3405" s="211">
        <v>0.49737724410574397</v>
      </c>
      <c r="J3405" s="211">
        <v>0.47001133858603783</v>
      </c>
      <c r="K3405" s="211">
        <v>0.5864236588923043</v>
      </c>
      <c r="L3405" s="211">
        <v>0.27559857394510145</v>
      </c>
      <c r="M3405" s="211">
        <v>0.10729422925751106</v>
      </c>
      <c r="N3405" s="211">
        <v>0.50156559885947138</v>
      </c>
      <c r="O3405" s="211">
        <v>0.77469922744693587</v>
      </c>
      <c r="P3405" s="211">
        <v>6.508395178802806E-2</v>
      </c>
      <c r="Q3405" s="211">
        <v>5.9065068947896329E-2</v>
      </c>
      <c r="R3405" s="211">
        <v>0.4600098119912287</v>
      </c>
      <c r="S3405" s="211">
        <v>0.32423524614582255</v>
      </c>
      <c r="T3405" s="211">
        <v>0.50075740526023604</v>
      </c>
      <c r="U3405" s="211">
        <v>0.42149670665432937</v>
      </c>
      <c r="V3405" s="211">
        <v>5.6642765762974889E-2</v>
      </c>
      <c r="W3405" s="211">
        <v>0.50266425861262842</v>
      </c>
      <c r="X3405" s="211">
        <v>0.2976175332779965</v>
      </c>
      <c r="Y3405" s="211">
        <v>0.60607970562345703</v>
      </c>
      <c r="Z3405" s="211">
        <v>0.13715957485590169</v>
      </c>
      <c r="AA3405" s="212">
        <v>0.11685342544343037</v>
      </c>
    </row>
    <row r="3406" spans="1:27" x14ac:dyDescent="0.35">
      <c r="A3406" s="210" t="s">
        <v>4082</v>
      </c>
      <c r="B3406" s="217">
        <v>128.20347552309451</v>
      </c>
      <c r="C3406" s="211">
        <v>5.8406658746347789E-2</v>
      </c>
      <c r="D3406" s="211">
        <v>0.11928419079334639</v>
      </c>
      <c r="E3406" s="211">
        <v>8.1121926424918167E-2</v>
      </c>
      <c r="F3406" s="211">
        <v>0.11668733121736453</v>
      </c>
      <c r="G3406" s="211">
        <v>0.12144352241971607</v>
      </c>
      <c r="H3406" s="211">
        <v>0.12313464102545978</v>
      </c>
      <c r="I3406" s="211">
        <v>0.41443456802091028</v>
      </c>
      <c r="J3406" s="211">
        <v>0.46143672334051894</v>
      </c>
      <c r="K3406" s="211">
        <v>0.64331405017185317</v>
      </c>
      <c r="L3406" s="211">
        <v>0.27443643105179338</v>
      </c>
      <c r="M3406" s="211">
        <v>8.9136155750768581E-2</v>
      </c>
      <c r="N3406" s="211">
        <v>0.38405824765584956</v>
      </c>
      <c r="O3406" s="211">
        <v>0.65324529458685099</v>
      </c>
      <c r="P3406" s="211">
        <v>7.1291435706092629E-2</v>
      </c>
      <c r="Q3406" s="211">
        <v>0.10486826835835859</v>
      </c>
      <c r="R3406" s="211">
        <v>0.48161372211184289</v>
      </c>
      <c r="S3406" s="211">
        <v>0.37685815646788745</v>
      </c>
      <c r="T3406" s="211">
        <v>0.55571427677598995</v>
      </c>
      <c r="U3406" s="211">
        <v>0.46972344679207378</v>
      </c>
      <c r="V3406" s="211">
        <v>6.9655130129491982E-2</v>
      </c>
      <c r="W3406" s="211">
        <v>0.52196081758524648</v>
      </c>
      <c r="X3406" s="211">
        <v>0.37092243787226292</v>
      </c>
      <c r="Y3406" s="211">
        <v>0.65416819891059041</v>
      </c>
      <c r="Z3406" s="211">
        <v>0.14620016949941519</v>
      </c>
      <c r="AA3406" s="212">
        <v>0.12033588323608969</v>
      </c>
    </row>
    <row r="3407" spans="1:27" x14ac:dyDescent="0.35">
      <c r="A3407" s="210" t="s">
        <v>4083</v>
      </c>
      <c r="B3407" s="217">
        <v>146.26939060756487</v>
      </c>
      <c r="C3407" s="211">
        <v>7.3551178883585297E-2</v>
      </c>
      <c r="D3407" s="211">
        <v>0.12208913859148966</v>
      </c>
      <c r="E3407" s="211">
        <v>8.4644620999313122E-2</v>
      </c>
      <c r="F3407" s="211">
        <v>9.9099537923918665E-2</v>
      </c>
      <c r="G3407" s="211">
        <v>0.12620418837575209</v>
      </c>
      <c r="H3407" s="211">
        <v>0.11520437675872695</v>
      </c>
      <c r="I3407" s="211">
        <v>0.52521046826116147</v>
      </c>
      <c r="J3407" s="211">
        <v>0.45379006275376527</v>
      </c>
      <c r="K3407" s="211">
        <v>0.57998670634850524</v>
      </c>
      <c r="L3407" s="211">
        <v>0.28052638726370638</v>
      </c>
      <c r="M3407" s="211">
        <v>8.8619009177293276E-2</v>
      </c>
      <c r="N3407" s="211">
        <v>0.38258362379917599</v>
      </c>
      <c r="O3407" s="211">
        <v>0.59357267361669508</v>
      </c>
      <c r="P3407" s="211">
        <v>6.5803880938637413E-2</v>
      </c>
      <c r="Q3407" s="211">
        <v>8.3014120997740845E-2</v>
      </c>
      <c r="R3407" s="211">
        <v>0.44939040458082985</v>
      </c>
      <c r="S3407" s="211">
        <v>0.29610655871581948</v>
      </c>
      <c r="T3407" s="211">
        <v>0.52820917825368119</v>
      </c>
      <c r="U3407" s="211">
        <v>0.49950286926231513</v>
      </c>
      <c r="V3407" s="211">
        <v>0.18623529257814608</v>
      </c>
      <c r="W3407" s="211">
        <v>0.56384148749197383</v>
      </c>
      <c r="X3407" s="211">
        <v>0.33283347767384402</v>
      </c>
      <c r="Y3407" s="211">
        <v>0.52672484412688247</v>
      </c>
      <c r="Z3407" s="211">
        <v>0.14657693116581563</v>
      </c>
      <c r="AA3407" s="212">
        <v>0.12501643305451884</v>
      </c>
    </row>
    <row r="3408" spans="1:27" x14ac:dyDescent="0.35">
      <c r="A3408" s="210" t="s">
        <v>4084</v>
      </c>
      <c r="B3408" s="217">
        <v>152.61789627128812</v>
      </c>
      <c r="C3408" s="211">
        <v>6.0417925199430011E-2</v>
      </c>
      <c r="D3408" s="211">
        <v>0.12260809521993657</v>
      </c>
      <c r="E3408" s="211">
        <v>8.3711138758969655E-2</v>
      </c>
      <c r="F3408" s="211">
        <v>0.10696611760408037</v>
      </c>
      <c r="G3408" s="211">
        <v>0.11849887441786268</v>
      </c>
      <c r="H3408" s="211">
        <v>0.12544349865537627</v>
      </c>
      <c r="I3408" s="211">
        <v>0.51166019281373321</v>
      </c>
      <c r="J3408" s="211">
        <v>0.39487558128720041</v>
      </c>
      <c r="K3408" s="211">
        <v>0.60269893971072563</v>
      </c>
      <c r="L3408" s="211">
        <v>0.27048110813937354</v>
      </c>
      <c r="M3408" s="211">
        <v>0.10139221715861402</v>
      </c>
      <c r="N3408" s="211">
        <v>0.39213165262344718</v>
      </c>
      <c r="O3408" s="211">
        <v>0.62597895112443014</v>
      </c>
      <c r="P3408" s="211">
        <v>6.9241907005464065E-2</v>
      </c>
      <c r="Q3408" s="211">
        <v>5.7232940990919065E-2</v>
      </c>
      <c r="R3408" s="211">
        <v>0.41097000900344599</v>
      </c>
      <c r="S3408" s="211">
        <v>0.359450554641288</v>
      </c>
      <c r="T3408" s="211">
        <v>0.50218222775324772</v>
      </c>
      <c r="U3408" s="211">
        <v>0.49549347418923617</v>
      </c>
      <c r="V3408" s="211">
        <v>9.7257726609833353E-2</v>
      </c>
      <c r="W3408" s="211">
        <v>0.57912726100982315</v>
      </c>
      <c r="X3408" s="211">
        <v>0.31332098107097972</v>
      </c>
      <c r="Y3408" s="211">
        <v>0.62351903772817696</v>
      </c>
      <c r="Z3408" s="211">
        <v>0.14969318169721563</v>
      </c>
      <c r="AA3408" s="212">
        <v>0.1119412114047894</v>
      </c>
    </row>
    <row r="3409" spans="1:27" x14ac:dyDescent="0.35">
      <c r="A3409" s="210" t="s">
        <v>4085</v>
      </c>
      <c r="B3409" s="217">
        <v>130.14883114690656</v>
      </c>
      <c r="C3409" s="211">
        <v>5.6844616420065427E-2</v>
      </c>
      <c r="D3409" s="211">
        <v>0.1244098792957011</v>
      </c>
      <c r="E3409" s="211">
        <v>6.8359022094287875E-2</v>
      </c>
      <c r="F3409" s="211">
        <v>0.11322673541996779</v>
      </c>
      <c r="G3409" s="211">
        <v>0.11751510895747014</v>
      </c>
      <c r="H3409" s="211">
        <v>0.11776514812939948</v>
      </c>
      <c r="I3409" s="211">
        <v>0.50331934145791213</v>
      </c>
      <c r="J3409" s="211">
        <v>0.3988474485734953</v>
      </c>
      <c r="K3409" s="211">
        <v>0.60772341681855191</v>
      </c>
      <c r="L3409" s="211">
        <v>0.2783678411630568</v>
      </c>
      <c r="M3409" s="211">
        <v>9.1560187604223991E-2</v>
      </c>
      <c r="N3409" s="211">
        <v>0.38288534372643701</v>
      </c>
      <c r="O3409" s="211">
        <v>0.59309867083302459</v>
      </c>
      <c r="P3409" s="211">
        <v>6.6582247240665082E-2</v>
      </c>
      <c r="Q3409" s="211">
        <v>5.1052425153967337E-2</v>
      </c>
      <c r="R3409" s="211">
        <v>0.46772151739444279</v>
      </c>
      <c r="S3409" s="211">
        <v>0.28398484057705398</v>
      </c>
      <c r="T3409" s="211">
        <v>0.56917419003684511</v>
      </c>
      <c r="U3409" s="211">
        <v>0.40823513710853515</v>
      </c>
      <c r="V3409" s="211">
        <v>0.13399762777122545</v>
      </c>
      <c r="W3409" s="211">
        <v>0.56505130988625651</v>
      </c>
      <c r="X3409" s="211">
        <v>0.32605230532615853</v>
      </c>
      <c r="Y3409" s="211">
        <v>0.61495960063079103</v>
      </c>
      <c r="Z3409" s="211">
        <v>0.1488934423989445</v>
      </c>
      <c r="AA3409" s="212">
        <v>0.12117444112651389</v>
      </c>
    </row>
    <row r="3410" spans="1:27" x14ac:dyDescent="0.35">
      <c r="A3410" s="210" t="s">
        <v>4086</v>
      </c>
      <c r="B3410" s="217">
        <v>144.58545251603712</v>
      </c>
      <c r="C3410" s="211">
        <v>5.9853538187379859E-2</v>
      </c>
      <c r="D3410" s="211">
        <v>0.12161311882584216</v>
      </c>
      <c r="E3410" s="211">
        <v>6.940165366901993E-2</v>
      </c>
      <c r="F3410" s="211">
        <v>7.5883697758087287E-2</v>
      </c>
      <c r="G3410" s="211">
        <v>0.12050297733449107</v>
      </c>
      <c r="H3410" s="211">
        <v>0.10954958292677069</v>
      </c>
      <c r="I3410" s="211">
        <v>0.51299565830782767</v>
      </c>
      <c r="J3410" s="211">
        <v>0.46236744825886067</v>
      </c>
      <c r="K3410" s="211">
        <v>0.61569339177348803</v>
      </c>
      <c r="L3410" s="211">
        <v>0.26919288907763023</v>
      </c>
      <c r="M3410" s="211">
        <v>9.5462549725140372E-2</v>
      </c>
      <c r="N3410" s="211">
        <v>0.48536485926695139</v>
      </c>
      <c r="O3410" s="211">
        <v>0.61333996972223404</v>
      </c>
      <c r="P3410" s="211">
        <v>6.6975692499879197E-2</v>
      </c>
      <c r="Q3410" s="211">
        <v>5.5731531970194911E-2</v>
      </c>
      <c r="R3410" s="211">
        <v>0.4416579643135452</v>
      </c>
      <c r="S3410" s="211">
        <v>0.40655928696323068</v>
      </c>
      <c r="T3410" s="211">
        <v>0.57487114216416069</v>
      </c>
      <c r="U3410" s="211">
        <v>0.49447250824325006</v>
      </c>
      <c r="V3410" s="211">
        <v>0.13704208125120593</v>
      </c>
      <c r="W3410" s="211">
        <v>0.48692332002342781</v>
      </c>
      <c r="X3410" s="211">
        <v>0.27693726458489343</v>
      </c>
      <c r="Y3410" s="211">
        <v>0.57132748156355617</v>
      </c>
      <c r="Z3410" s="211">
        <v>0.14704291741021402</v>
      </c>
      <c r="AA3410" s="212">
        <v>0.12187754060773229</v>
      </c>
    </row>
    <row r="3411" spans="1:27" x14ac:dyDescent="0.35">
      <c r="A3411" s="210" t="s">
        <v>4087</v>
      </c>
      <c r="B3411" s="217">
        <v>179.65547848563824</v>
      </c>
      <c r="C3411" s="211">
        <v>5.7073634029929952E-2</v>
      </c>
      <c r="D3411" s="211">
        <v>0.12155927453305736</v>
      </c>
      <c r="E3411" s="211">
        <v>7.140828768536267E-2</v>
      </c>
      <c r="F3411" s="211">
        <v>0.10437297528677872</v>
      </c>
      <c r="G3411" s="211">
        <v>0.11983762320633268</v>
      </c>
      <c r="H3411" s="211">
        <v>0.11049958957487512</v>
      </c>
      <c r="I3411" s="211">
        <v>0.5128538133979379</v>
      </c>
      <c r="J3411" s="211">
        <v>0.42186744378558283</v>
      </c>
      <c r="K3411" s="211">
        <v>0.61308216129991389</v>
      </c>
      <c r="L3411" s="211">
        <v>0.28165365457876523</v>
      </c>
      <c r="M3411" s="211">
        <v>9.9563726358470467E-2</v>
      </c>
      <c r="N3411" s="211">
        <v>0.46128448683798179</v>
      </c>
      <c r="O3411" s="211">
        <v>0.70207775349083146</v>
      </c>
      <c r="P3411" s="211">
        <v>7.2685364996691523E-2</v>
      </c>
      <c r="Q3411" s="211">
        <v>4.6441842590849401E-2</v>
      </c>
      <c r="R3411" s="211">
        <v>0.47167728748536725</v>
      </c>
      <c r="S3411" s="211">
        <v>0.28898495057336315</v>
      </c>
      <c r="T3411" s="211">
        <v>0.56953852458510035</v>
      </c>
      <c r="U3411" s="211">
        <v>0.52873557692831985</v>
      </c>
      <c r="V3411" s="211">
        <v>0.18458471000547658</v>
      </c>
      <c r="W3411" s="211">
        <v>0.48973554381593459</v>
      </c>
      <c r="X3411" s="211">
        <v>0.26055132295763644</v>
      </c>
      <c r="Y3411" s="211">
        <v>0.55447196187671965</v>
      </c>
      <c r="Z3411" s="211">
        <v>0.14034605224647409</v>
      </c>
      <c r="AA3411" s="212">
        <v>0.12223279907666197</v>
      </c>
    </row>
    <row r="3412" spans="1:27" x14ac:dyDescent="0.35">
      <c r="A3412" s="210" t="s">
        <v>4088</v>
      </c>
      <c r="B3412" s="217">
        <v>135.46648174087224</v>
      </c>
      <c r="C3412" s="211">
        <v>5.5698997640947656E-2</v>
      </c>
      <c r="D3412" s="211">
        <v>0.12311928940489919</v>
      </c>
      <c r="E3412" s="211">
        <v>7.7453562135472401E-2</v>
      </c>
      <c r="F3412" s="211">
        <v>0.10497899541830724</v>
      </c>
      <c r="G3412" s="211">
        <v>0.12049980745780625</v>
      </c>
      <c r="H3412" s="211">
        <v>0.11218820179097974</v>
      </c>
      <c r="I3412" s="211">
        <v>0.48622461850191606</v>
      </c>
      <c r="J3412" s="211">
        <v>0.45280912581828298</v>
      </c>
      <c r="K3412" s="211">
        <v>0.63809465705357371</v>
      </c>
      <c r="L3412" s="211">
        <v>0.28035347125099391</v>
      </c>
      <c r="M3412" s="211">
        <v>9.9772839057633983E-2</v>
      </c>
      <c r="N3412" s="211">
        <v>0.45319560159502315</v>
      </c>
      <c r="O3412" s="211">
        <v>0.7447560180307855</v>
      </c>
      <c r="P3412" s="211">
        <v>6.9314171234082386E-2</v>
      </c>
      <c r="Q3412" s="211">
        <v>7.9536888952393081E-2</v>
      </c>
      <c r="R3412" s="211">
        <v>0.43373966504560907</v>
      </c>
      <c r="S3412" s="211">
        <v>0.34546287875598719</v>
      </c>
      <c r="T3412" s="211">
        <v>0.559282754038401</v>
      </c>
      <c r="U3412" s="211">
        <v>0.43969860716822207</v>
      </c>
      <c r="V3412" s="211">
        <v>9.4150844513393922E-2</v>
      </c>
      <c r="W3412" s="211">
        <v>0.589274859778671</v>
      </c>
      <c r="X3412" s="211">
        <v>0.25567772470308664</v>
      </c>
      <c r="Y3412" s="211">
        <v>0.60817453206899652</v>
      </c>
      <c r="Z3412" s="211">
        <v>0.14388902565661715</v>
      </c>
      <c r="AA3412" s="212">
        <v>0.12323423673408865</v>
      </c>
    </row>
    <row r="3413" spans="1:27" x14ac:dyDescent="0.35">
      <c r="A3413" s="210" t="s">
        <v>4089</v>
      </c>
      <c r="B3413" s="217">
        <v>131.28762390821032</v>
      </c>
      <c r="C3413" s="211">
        <v>8.2363729686602744E-2</v>
      </c>
      <c r="D3413" s="211">
        <v>0.12213503767957196</v>
      </c>
      <c r="E3413" s="211">
        <v>8.0742274229452876E-2</v>
      </c>
      <c r="F3413" s="211">
        <v>0.10868078492570483</v>
      </c>
      <c r="G3413" s="211">
        <v>0.1125122824913258</v>
      </c>
      <c r="H3413" s="211">
        <v>0.11803591390254638</v>
      </c>
      <c r="I3413" s="211">
        <v>0.50117174310648449</v>
      </c>
      <c r="J3413" s="211">
        <v>0.42203964783654502</v>
      </c>
      <c r="K3413" s="211">
        <v>0.64194645229236458</v>
      </c>
      <c r="L3413" s="211">
        <v>0.27963737581520703</v>
      </c>
      <c r="M3413" s="211">
        <v>0.11437090191473319</v>
      </c>
      <c r="N3413" s="211">
        <v>0.40650880855311494</v>
      </c>
      <c r="O3413" s="211">
        <v>0.73737292552637212</v>
      </c>
      <c r="P3413" s="211">
        <v>6.8690010719733241E-2</v>
      </c>
      <c r="Q3413" s="211">
        <v>0.10239848175248253</v>
      </c>
      <c r="R3413" s="211">
        <v>0.40250336679181808</v>
      </c>
      <c r="S3413" s="211">
        <v>0.40542344453843049</v>
      </c>
      <c r="T3413" s="211">
        <v>0.57598843316963633</v>
      </c>
      <c r="U3413" s="211">
        <v>0.39493474396846151</v>
      </c>
      <c r="V3413" s="211">
        <v>7.1790217418900237E-2</v>
      </c>
      <c r="W3413" s="211">
        <v>0.55431227656757665</v>
      </c>
      <c r="X3413" s="211">
        <v>0.29430479267409648</v>
      </c>
      <c r="Y3413" s="211">
        <v>0.59943001618379133</v>
      </c>
      <c r="Z3413" s="211">
        <v>0.14763292546694071</v>
      </c>
      <c r="AA3413" s="212">
        <v>0.11986102258600773</v>
      </c>
    </row>
    <row r="3414" spans="1:27" x14ac:dyDescent="0.35">
      <c r="A3414" s="210" t="s">
        <v>4090</v>
      </c>
      <c r="B3414" s="217">
        <v>179.85421151909057</v>
      </c>
      <c r="C3414" s="211">
        <v>6.6148884883147296E-2</v>
      </c>
      <c r="D3414" s="211">
        <v>0.12564663596525405</v>
      </c>
      <c r="E3414" s="211">
        <v>7.6535708861352136E-2</v>
      </c>
      <c r="F3414" s="211">
        <v>9.4046267458426064E-2</v>
      </c>
      <c r="G3414" s="211">
        <v>0.11840188470703757</v>
      </c>
      <c r="H3414" s="211">
        <v>0.1222906036005616</v>
      </c>
      <c r="I3414" s="211">
        <v>0.52012665771548483</v>
      </c>
      <c r="J3414" s="211">
        <v>0.4526832955628356</v>
      </c>
      <c r="K3414" s="211">
        <v>0.62310682982688759</v>
      </c>
      <c r="L3414" s="211">
        <v>0.27453443359885465</v>
      </c>
      <c r="M3414" s="211">
        <v>9.4106407975502099E-2</v>
      </c>
      <c r="N3414" s="211">
        <v>0.5547370647063784</v>
      </c>
      <c r="O3414" s="211">
        <v>0.73690909435755192</v>
      </c>
      <c r="P3414" s="211">
        <v>7.2405143876471983E-2</v>
      </c>
      <c r="Q3414" s="211">
        <v>0.14589909532805234</v>
      </c>
      <c r="R3414" s="211">
        <v>0.43839509731379522</v>
      </c>
      <c r="S3414" s="211">
        <v>0.39961548658099377</v>
      </c>
      <c r="T3414" s="211">
        <v>0.52512558482662264</v>
      </c>
      <c r="U3414" s="211">
        <v>0.44505051204167129</v>
      </c>
      <c r="V3414" s="211">
        <v>0.11918368457214179</v>
      </c>
      <c r="W3414" s="211">
        <v>0.55047493191561991</v>
      </c>
      <c r="X3414" s="211">
        <v>0.3284308808226678</v>
      </c>
      <c r="Y3414" s="211">
        <v>0.62986243559615218</v>
      </c>
      <c r="Z3414" s="211">
        <v>0.14804224289351522</v>
      </c>
      <c r="AA3414" s="212">
        <v>0.11284885691549754</v>
      </c>
    </row>
    <row r="3415" spans="1:27" x14ac:dyDescent="0.35">
      <c r="A3415" s="210" t="s">
        <v>4091</v>
      </c>
      <c r="B3415" s="217">
        <v>147.40992076309772</v>
      </c>
      <c r="C3415" s="211">
        <v>5.1134330754225139E-2</v>
      </c>
      <c r="D3415" s="211">
        <v>0.13390442077730649</v>
      </c>
      <c r="E3415" s="211">
        <v>8.2461225623498169E-2</v>
      </c>
      <c r="F3415" s="211">
        <v>0.11726064066313363</v>
      </c>
      <c r="G3415" s="211">
        <v>0.12218157771017246</v>
      </c>
      <c r="H3415" s="211">
        <v>0.10821018201939636</v>
      </c>
      <c r="I3415" s="211">
        <v>0.50417293379326134</v>
      </c>
      <c r="J3415" s="211">
        <v>0.48305623701420597</v>
      </c>
      <c r="K3415" s="211">
        <v>0.64637232748954976</v>
      </c>
      <c r="L3415" s="211">
        <v>0.26976444152756945</v>
      </c>
      <c r="M3415" s="211">
        <v>0.1113092082084903</v>
      </c>
      <c r="N3415" s="211">
        <v>0.48465813096984561</v>
      </c>
      <c r="O3415" s="211">
        <v>0.69969724485208284</v>
      </c>
      <c r="P3415" s="211">
        <v>6.6262265603052456E-2</v>
      </c>
      <c r="Q3415" s="211">
        <v>0.12072855301968749</v>
      </c>
      <c r="R3415" s="211">
        <v>0.40575523833403898</v>
      </c>
      <c r="S3415" s="211">
        <v>0.33448225817767774</v>
      </c>
      <c r="T3415" s="211">
        <v>0.5443065247832567</v>
      </c>
      <c r="U3415" s="211">
        <v>0.43650595683627419</v>
      </c>
      <c r="V3415" s="211">
        <v>9.0538636231359299E-2</v>
      </c>
      <c r="W3415" s="211">
        <v>0.57589957232496891</v>
      </c>
      <c r="X3415" s="211">
        <v>0.35237379853046696</v>
      </c>
      <c r="Y3415" s="211">
        <v>0.66851423356909456</v>
      </c>
      <c r="Z3415" s="211">
        <v>0.14399298418017298</v>
      </c>
      <c r="AA3415" s="212">
        <v>0.12172884008983667</v>
      </c>
    </row>
    <row r="3416" spans="1:27" x14ac:dyDescent="0.35">
      <c r="A3416" s="210" t="s">
        <v>4092</v>
      </c>
      <c r="B3416" s="217">
        <v>134.77624267372087</v>
      </c>
      <c r="C3416" s="211">
        <v>5.4876522659241381E-2</v>
      </c>
      <c r="D3416" s="211">
        <v>0.11537006499560649</v>
      </c>
      <c r="E3416" s="211">
        <v>8.0913906013626941E-2</v>
      </c>
      <c r="F3416" s="211">
        <v>0.10470101845047429</v>
      </c>
      <c r="G3416" s="211">
        <v>0.12210653071832271</v>
      </c>
      <c r="H3416" s="211">
        <v>0.11349994463010725</v>
      </c>
      <c r="I3416" s="211">
        <v>0.51589946911077256</v>
      </c>
      <c r="J3416" s="211">
        <v>0.41825283159913285</v>
      </c>
      <c r="K3416" s="211">
        <v>0.60803647012964945</v>
      </c>
      <c r="L3416" s="211">
        <v>0.27278583181687255</v>
      </c>
      <c r="M3416" s="211">
        <v>9.6120040118425495E-2</v>
      </c>
      <c r="N3416" s="211">
        <v>0.43650188867582929</v>
      </c>
      <c r="O3416" s="211">
        <v>0.6019018444322094</v>
      </c>
      <c r="P3416" s="211">
        <v>7.115280337904363E-2</v>
      </c>
      <c r="Q3416" s="211">
        <v>5.067949314402688E-2</v>
      </c>
      <c r="R3416" s="211">
        <v>0.3993015349935321</v>
      </c>
      <c r="S3416" s="211">
        <v>0.38666773351368189</v>
      </c>
      <c r="T3416" s="211">
        <v>0.62380774228718772</v>
      </c>
      <c r="U3416" s="211">
        <v>0.41970087174478943</v>
      </c>
      <c r="V3416" s="211">
        <v>6.1180949328937029E-2</v>
      </c>
      <c r="W3416" s="211">
        <v>0.59324795102521855</v>
      </c>
      <c r="X3416" s="211">
        <v>0.22847823415737595</v>
      </c>
      <c r="Y3416" s="211">
        <v>0.72664738808320761</v>
      </c>
      <c r="Z3416" s="211">
        <v>0.14828103353288413</v>
      </c>
      <c r="AA3416" s="212">
        <v>0.11266859920216243</v>
      </c>
    </row>
    <row r="3417" spans="1:27" x14ac:dyDescent="0.35">
      <c r="A3417" s="210" t="s">
        <v>4093</v>
      </c>
      <c r="B3417" s="217">
        <v>126.7921648759398</v>
      </c>
      <c r="C3417" s="211">
        <v>5.9764101200970927E-2</v>
      </c>
      <c r="D3417" s="211">
        <v>0.12631129978362562</v>
      </c>
      <c r="E3417" s="211">
        <v>7.932481538998333E-2</v>
      </c>
      <c r="F3417" s="211">
        <v>0.10339513861963559</v>
      </c>
      <c r="G3417" s="211">
        <v>0.12082013007949208</v>
      </c>
      <c r="H3417" s="211">
        <v>0.11750051239960471</v>
      </c>
      <c r="I3417" s="211">
        <v>0.45637391681780948</v>
      </c>
      <c r="J3417" s="211">
        <v>0.43540225274801958</v>
      </c>
      <c r="K3417" s="211">
        <v>0.64104714944712071</v>
      </c>
      <c r="L3417" s="211">
        <v>0.27312376491539325</v>
      </c>
      <c r="M3417" s="211">
        <v>8.9836146813492182E-2</v>
      </c>
      <c r="N3417" s="211">
        <v>0.45478562048102078</v>
      </c>
      <c r="O3417" s="211">
        <v>0.78502948862567201</v>
      </c>
      <c r="P3417" s="211">
        <v>6.3142515006065172E-2</v>
      </c>
      <c r="Q3417" s="211">
        <v>6.0000250717474765E-2</v>
      </c>
      <c r="R3417" s="211">
        <v>0.39907637140590435</v>
      </c>
      <c r="S3417" s="211">
        <v>0.37996198748340099</v>
      </c>
      <c r="T3417" s="211">
        <v>0.51937519880548055</v>
      </c>
      <c r="U3417" s="211">
        <v>0.39286415812225539</v>
      </c>
      <c r="V3417" s="211">
        <v>7.7075604659312652E-2</v>
      </c>
      <c r="W3417" s="211">
        <v>0.5073580896094817</v>
      </c>
      <c r="X3417" s="211">
        <v>0.31291523508141378</v>
      </c>
      <c r="Y3417" s="211">
        <v>0.76187658482749299</v>
      </c>
      <c r="Z3417" s="211">
        <v>0.14749093284674802</v>
      </c>
      <c r="AA3417" s="212">
        <v>0.11791786326800296</v>
      </c>
    </row>
    <row r="3418" spans="1:27" x14ac:dyDescent="0.35">
      <c r="A3418" s="210" t="s">
        <v>4094</v>
      </c>
      <c r="B3418" s="217">
        <v>182.48737081655983</v>
      </c>
      <c r="C3418" s="211">
        <v>6.2945612366263379E-2</v>
      </c>
      <c r="D3418" s="211">
        <v>0.12761471728114024</v>
      </c>
      <c r="E3418" s="211">
        <v>7.3873105357580182E-2</v>
      </c>
      <c r="F3418" s="211">
        <v>0.1216424458280716</v>
      </c>
      <c r="G3418" s="211">
        <v>0.12182324391337464</v>
      </c>
      <c r="H3418" s="211">
        <v>0.114206617630447</v>
      </c>
      <c r="I3418" s="211">
        <v>0.45997167538259309</v>
      </c>
      <c r="J3418" s="211">
        <v>0.44156460552101628</v>
      </c>
      <c r="K3418" s="211">
        <v>0.62482508463416686</v>
      </c>
      <c r="L3418" s="211">
        <v>0.27414136388556165</v>
      </c>
      <c r="M3418" s="211">
        <v>9.6599275990389491E-2</v>
      </c>
      <c r="N3418" s="211">
        <v>0.42293996280951407</v>
      </c>
      <c r="O3418" s="211">
        <v>0.66465278912702186</v>
      </c>
      <c r="P3418" s="211">
        <v>6.9114859615131044E-2</v>
      </c>
      <c r="Q3418" s="211">
        <v>0.14975003099426262</v>
      </c>
      <c r="R3418" s="211">
        <v>0.43988590050844223</v>
      </c>
      <c r="S3418" s="211">
        <v>0.36309607555348294</v>
      </c>
      <c r="T3418" s="211">
        <v>0.56494662043586341</v>
      </c>
      <c r="U3418" s="211">
        <v>0.50345663978302402</v>
      </c>
      <c r="V3418" s="211">
        <v>0.12366152737964148</v>
      </c>
      <c r="W3418" s="211">
        <v>0.53913741073898991</v>
      </c>
      <c r="X3418" s="211">
        <v>0.32386389662461179</v>
      </c>
      <c r="Y3418" s="211">
        <v>0.74489122968040999</v>
      </c>
      <c r="Z3418" s="211">
        <v>0.14862711904096892</v>
      </c>
      <c r="AA3418" s="212">
        <v>0.11408702078717003</v>
      </c>
    </row>
    <row r="3419" spans="1:27" x14ac:dyDescent="0.35">
      <c r="A3419" s="210" t="s">
        <v>4095</v>
      </c>
      <c r="B3419" s="217">
        <v>209.76655204273592</v>
      </c>
      <c r="C3419" s="211">
        <v>6.4292670549713563E-2</v>
      </c>
      <c r="D3419" s="211">
        <v>0.13221512700438887</v>
      </c>
      <c r="E3419" s="211">
        <v>7.6709167873659917E-2</v>
      </c>
      <c r="F3419" s="211">
        <v>8.6216463341178884E-2</v>
      </c>
      <c r="G3419" s="211">
        <v>0.12137371576509881</v>
      </c>
      <c r="H3419" s="211">
        <v>0.11294823861237877</v>
      </c>
      <c r="I3419" s="211">
        <v>0.52667757887754674</v>
      </c>
      <c r="J3419" s="211">
        <v>0.48211329643030493</v>
      </c>
      <c r="K3419" s="211">
        <v>0.59601685248150948</v>
      </c>
      <c r="L3419" s="211">
        <v>0.27317551515689237</v>
      </c>
      <c r="M3419" s="211">
        <v>0.11101064674975201</v>
      </c>
      <c r="N3419" s="211">
        <v>0.48258994050293447</v>
      </c>
      <c r="O3419" s="211">
        <v>0.74561821577000509</v>
      </c>
      <c r="P3419" s="211">
        <v>7.3292286352765093E-2</v>
      </c>
      <c r="Q3419" s="211">
        <v>0.13806793569311335</v>
      </c>
      <c r="R3419" s="211">
        <v>0.36684374897628003</v>
      </c>
      <c r="S3419" s="211">
        <v>0.34291150406693693</v>
      </c>
      <c r="T3419" s="211">
        <v>0.58042802316706277</v>
      </c>
      <c r="U3419" s="211">
        <v>0.51904812313997573</v>
      </c>
      <c r="V3419" s="211">
        <v>0.14643562742813948</v>
      </c>
      <c r="W3419" s="211">
        <v>0.59746308162984541</v>
      </c>
      <c r="X3419" s="211">
        <v>0.26685030528407649</v>
      </c>
      <c r="Y3419" s="211">
        <v>0.65007172643611499</v>
      </c>
      <c r="Z3419" s="211">
        <v>0.14643191051845977</v>
      </c>
      <c r="AA3419" s="212">
        <v>0.11665355065476936</v>
      </c>
    </row>
    <row r="3420" spans="1:27" x14ac:dyDescent="0.35">
      <c r="A3420" s="210" t="s">
        <v>4096</v>
      </c>
      <c r="B3420" s="217">
        <v>154.35324118087669</v>
      </c>
      <c r="C3420" s="211">
        <v>5.4936312211800398E-2</v>
      </c>
      <c r="D3420" s="211">
        <v>0.1204842174735696</v>
      </c>
      <c r="E3420" s="211">
        <v>7.8065622243511545E-2</v>
      </c>
      <c r="F3420" s="211">
        <v>9.1720487545706747E-2</v>
      </c>
      <c r="G3420" s="211">
        <v>0.12526876629618364</v>
      </c>
      <c r="H3420" s="211">
        <v>0.118015710164856</v>
      </c>
      <c r="I3420" s="211">
        <v>0.52784471384769172</v>
      </c>
      <c r="J3420" s="211">
        <v>0.4814731166191068</v>
      </c>
      <c r="K3420" s="211">
        <v>0.59582390740027169</v>
      </c>
      <c r="L3420" s="211">
        <v>0.28098200924064387</v>
      </c>
      <c r="M3420" s="211">
        <v>0.112908719168021</v>
      </c>
      <c r="N3420" s="211">
        <v>0.4612606066767011</v>
      </c>
      <c r="O3420" s="211">
        <v>0.74582200024507506</v>
      </c>
      <c r="P3420" s="211">
        <v>6.6620432903405358E-2</v>
      </c>
      <c r="Q3420" s="211">
        <v>7.518996605037287E-2</v>
      </c>
      <c r="R3420" s="211">
        <v>0.43362283821404418</v>
      </c>
      <c r="S3420" s="211">
        <v>0.39936256823006616</v>
      </c>
      <c r="T3420" s="211">
        <v>0.55584337717866728</v>
      </c>
      <c r="U3420" s="211">
        <v>0.48400661652422217</v>
      </c>
      <c r="V3420" s="211">
        <v>9.4729805891880792E-2</v>
      </c>
      <c r="W3420" s="211">
        <v>0.51561994666220246</v>
      </c>
      <c r="X3420" s="211">
        <v>0.34329953706201921</v>
      </c>
      <c r="Y3420" s="211">
        <v>0.70480048128892403</v>
      </c>
      <c r="Z3420" s="211">
        <v>0.14970897272068334</v>
      </c>
      <c r="AA3420" s="212">
        <v>0.11826095780621453</v>
      </c>
    </row>
    <row r="3421" spans="1:27" x14ac:dyDescent="0.35">
      <c r="A3421" s="210" t="s">
        <v>4097</v>
      </c>
      <c r="B3421" s="217">
        <v>132.2927992450249</v>
      </c>
      <c r="C3421" s="211">
        <v>5.5708619788321298E-2</v>
      </c>
      <c r="D3421" s="211">
        <v>0.11847427084405505</v>
      </c>
      <c r="E3421" s="211">
        <v>7.2715364938906887E-2</v>
      </c>
      <c r="F3421" s="211">
        <v>0.11052404296582741</v>
      </c>
      <c r="G3421" s="211">
        <v>0.1190059341620535</v>
      </c>
      <c r="H3421" s="211">
        <v>0.12151069237819336</v>
      </c>
      <c r="I3421" s="211">
        <v>0.45659421863701061</v>
      </c>
      <c r="J3421" s="211">
        <v>0.46869978899582393</v>
      </c>
      <c r="K3421" s="211">
        <v>0.61813536235743416</v>
      </c>
      <c r="L3421" s="211">
        <v>0.26846346894015755</v>
      </c>
      <c r="M3421" s="211">
        <v>0.10682580859245765</v>
      </c>
      <c r="N3421" s="211">
        <v>0.53955912199949663</v>
      </c>
      <c r="O3421" s="211">
        <v>0.73249953569990733</v>
      </c>
      <c r="P3421" s="211">
        <v>6.2794248784657322E-2</v>
      </c>
      <c r="Q3421" s="211">
        <v>0.11235602455187058</v>
      </c>
      <c r="R3421" s="211">
        <v>0.48651885435696091</v>
      </c>
      <c r="S3421" s="211">
        <v>0.33093878375599861</v>
      </c>
      <c r="T3421" s="211">
        <v>0.59570403488642731</v>
      </c>
      <c r="U3421" s="211">
        <v>0.39208616343432612</v>
      </c>
      <c r="V3421" s="211">
        <v>9.5694836688423893E-2</v>
      </c>
      <c r="W3421" s="211">
        <v>0.54136659121993624</v>
      </c>
      <c r="X3421" s="211">
        <v>0.26742061182768895</v>
      </c>
      <c r="Y3421" s="211">
        <v>0.69650465997986111</v>
      </c>
      <c r="Z3421" s="211">
        <v>0.14791930321292715</v>
      </c>
      <c r="AA3421" s="212">
        <v>0.12521617532390267</v>
      </c>
    </row>
    <row r="3422" spans="1:27" x14ac:dyDescent="0.35">
      <c r="A3422" s="210" t="s">
        <v>4098</v>
      </c>
      <c r="B3422" s="217">
        <v>106.15932959446916</v>
      </c>
      <c r="C3422" s="211">
        <v>5.7028228487539169E-2</v>
      </c>
      <c r="D3422" s="211">
        <v>0.12819330706500223</v>
      </c>
      <c r="E3422" s="211">
        <v>7.8827623950957187E-2</v>
      </c>
      <c r="F3422" s="211">
        <v>9.5889641676625822E-2</v>
      </c>
      <c r="G3422" s="211">
        <v>0.11916313239092807</v>
      </c>
      <c r="H3422" s="211">
        <v>0.12407930897801983</v>
      </c>
      <c r="I3422" s="211">
        <v>0.42649326060807408</v>
      </c>
      <c r="J3422" s="211">
        <v>0.46136049000655471</v>
      </c>
      <c r="K3422" s="211">
        <v>0.59665435442089243</v>
      </c>
      <c r="L3422" s="211">
        <v>0.26968793732096802</v>
      </c>
      <c r="M3422" s="211">
        <v>9.1983827835065465E-2</v>
      </c>
      <c r="N3422" s="211">
        <v>0.41915716936518194</v>
      </c>
      <c r="O3422" s="211">
        <v>0.57523885604390346</v>
      </c>
      <c r="P3422" s="211">
        <v>6.5075912564592803E-2</v>
      </c>
      <c r="Q3422" s="211">
        <v>5.776049007916427E-2</v>
      </c>
      <c r="R3422" s="211">
        <v>0.46118158214823624</v>
      </c>
      <c r="S3422" s="211">
        <v>0.3897922055756301</v>
      </c>
      <c r="T3422" s="211">
        <v>0.62751705143585224</v>
      </c>
      <c r="U3422" s="211">
        <v>0.4065563866038947</v>
      </c>
      <c r="V3422" s="211">
        <v>5.2842302972593139E-2</v>
      </c>
      <c r="W3422" s="211">
        <v>0.49635604690072638</v>
      </c>
      <c r="X3422" s="211">
        <v>0.35040212395640186</v>
      </c>
      <c r="Y3422" s="211">
        <v>0.6662170931674507</v>
      </c>
      <c r="Z3422" s="211">
        <v>0.14997002084663585</v>
      </c>
      <c r="AA3422" s="212">
        <v>0.12251243890315976</v>
      </c>
    </row>
    <row r="3423" spans="1:27" x14ac:dyDescent="0.35">
      <c r="A3423" s="210" t="s">
        <v>4099</v>
      </c>
      <c r="B3423" s="217">
        <v>155.3455062744157</v>
      </c>
      <c r="C3423" s="211">
        <v>6.0264387018303937E-2</v>
      </c>
      <c r="D3423" s="211">
        <v>0.12436112940697173</v>
      </c>
      <c r="E3423" s="211">
        <v>7.507842666740272E-2</v>
      </c>
      <c r="F3423" s="211">
        <v>9.8240724880306107E-2</v>
      </c>
      <c r="G3423" s="211">
        <v>0.12518214618908152</v>
      </c>
      <c r="H3423" s="211">
        <v>0.1110487927777446</v>
      </c>
      <c r="I3423" s="211">
        <v>0.50178141984893865</v>
      </c>
      <c r="J3423" s="211">
        <v>0.41903362258401566</v>
      </c>
      <c r="K3423" s="211">
        <v>0.52799410357661547</v>
      </c>
      <c r="L3423" s="211">
        <v>0.27097903143841762</v>
      </c>
      <c r="M3423" s="211">
        <v>0.11299197270506144</v>
      </c>
      <c r="N3423" s="211">
        <v>0.42722132029053395</v>
      </c>
      <c r="O3423" s="211">
        <v>0.68655505252313465</v>
      </c>
      <c r="P3423" s="211">
        <v>6.9362581787949587E-2</v>
      </c>
      <c r="Q3423" s="211">
        <v>4.6007501065630375E-2</v>
      </c>
      <c r="R3423" s="211">
        <v>0.47369247820960869</v>
      </c>
      <c r="S3423" s="211">
        <v>0.34714955673256681</v>
      </c>
      <c r="T3423" s="211">
        <v>0.59587412192275979</v>
      </c>
      <c r="U3423" s="211">
        <v>0.42451551776155183</v>
      </c>
      <c r="V3423" s="211">
        <v>0.12386419301623672</v>
      </c>
      <c r="W3423" s="211">
        <v>0.5469288289413089</v>
      </c>
      <c r="X3423" s="211">
        <v>0.34467282263258198</v>
      </c>
      <c r="Y3423" s="211">
        <v>0.7124456040808006</v>
      </c>
      <c r="Z3423" s="211">
        <v>0.14938953792188808</v>
      </c>
      <c r="AA3423" s="212">
        <v>0.11898019914800553</v>
      </c>
    </row>
    <row r="3424" spans="1:27" x14ac:dyDescent="0.35">
      <c r="A3424" s="210" t="s">
        <v>4100</v>
      </c>
      <c r="B3424" s="217">
        <v>156.13849484543346</v>
      </c>
      <c r="C3424" s="211">
        <v>7.0480134606636574E-2</v>
      </c>
      <c r="D3424" s="211">
        <v>0.12076221481615125</v>
      </c>
      <c r="E3424" s="211">
        <v>8.2524972576890926E-2</v>
      </c>
      <c r="F3424" s="211">
        <v>8.0772435302436302E-2</v>
      </c>
      <c r="G3424" s="211">
        <v>0.12424072489197406</v>
      </c>
      <c r="H3424" s="211">
        <v>0.12192151989786709</v>
      </c>
      <c r="I3424" s="211">
        <v>0.51834320225663633</v>
      </c>
      <c r="J3424" s="211">
        <v>0.43858627171067455</v>
      </c>
      <c r="K3424" s="211">
        <v>0.55867356480599295</v>
      </c>
      <c r="L3424" s="211">
        <v>0.2748052899048643</v>
      </c>
      <c r="M3424" s="211">
        <v>0.10065706249108325</v>
      </c>
      <c r="N3424" s="211">
        <v>0.44897518514990881</v>
      </c>
      <c r="O3424" s="211">
        <v>0.74612365644333922</v>
      </c>
      <c r="P3424" s="211">
        <v>7.0459866868462728E-2</v>
      </c>
      <c r="Q3424" s="211">
        <v>5.5556420377949028E-2</v>
      </c>
      <c r="R3424" s="211">
        <v>0.38354201721191089</v>
      </c>
      <c r="S3424" s="211">
        <v>0.27515826402196303</v>
      </c>
      <c r="T3424" s="211">
        <v>0.5608335155534564</v>
      </c>
      <c r="U3424" s="211">
        <v>0.42182012016815185</v>
      </c>
      <c r="V3424" s="211">
        <v>0.13256438129560455</v>
      </c>
      <c r="W3424" s="211">
        <v>0.52889729657827012</v>
      </c>
      <c r="X3424" s="211">
        <v>0.31679100481560296</v>
      </c>
      <c r="Y3424" s="211">
        <v>0.62775402281125836</v>
      </c>
      <c r="Z3424" s="211">
        <v>0.14815526730619122</v>
      </c>
      <c r="AA3424" s="212">
        <v>0.1177356890635656</v>
      </c>
    </row>
    <row r="3425" spans="1:27" x14ac:dyDescent="0.35">
      <c r="A3425" s="210" t="s">
        <v>4101</v>
      </c>
      <c r="B3425" s="217">
        <v>123.2916239980112</v>
      </c>
      <c r="C3425" s="211">
        <v>6.6089652465375209E-2</v>
      </c>
      <c r="D3425" s="211">
        <v>0.12793650173955895</v>
      </c>
      <c r="E3425" s="211">
        <v>7.546501668440965E-2</v>
      </c>
      <c r="F3425" s="211">
        <v>8.2558082512915701E-2</v>
      </c>
      <c r="G3425" s="211">
        <v>0.11999370780728773</v>
      </c>
      <c r="H3425" s="211">
        <v>0.11575943840678335</v>
      </c>
      <c r="I3425" s="211">
        <v>0.46529472551462048</v>
      </c>
      <c r="J3425" s="211">
        <v>0.43967224013756456</v>
      </c>
      <c r="K3425" s="211">
        <v>0.59523484998880505</v>
      </c>
      <c r="L3425" s="211">
        <v>0.27326347163471526</v>
      </c>
      <c r="M3425" s="211">
        <v>8.8606263479617281E-2</v>
      </c>
      <c r="N3425" s="211">
        <v>0.38448273026097435</v>
      </c>
      <c r="O3425" s="211">
        <v>0.68505227929574808</v>
      </c>
      <c r="P3425" s="211">
        <v>6.0200660219931014E-2</v>
      </c>
      <c r="Q3425" s="211">
        <v>8.4153396278681042E-2</v>
      </c>
      <c r="R3425" s="211">
        <v>0.45332406029703831</v>
      </c>
      <c r="S3425" s="211">
        <v>0.29514706327108764</v>
      </c>
      <c r="T3425" s="211">
        <v>0.51102779910109919</v>
      </c>
      <c r="U3425" s="211">
        <v>0.4457382993393002</v>
      </c>
      <c r="V3425" s="211">
        <v>0.11045527486388763</v>
      </c>
      <c r="W3425" s="211">
        <v>0.60979943925170377</v>
      </c>
      <c r="X3425" s="211">
        <v>0.28220929754547797</v>
      </c>
      <c r="Y3425" s="211">
        <v>0.62975829371983327</v>
      </c>
      <c r="Z3425" s="211">
        <v>0.14143136087827779</v>
      </c>
      <c r="AA3425" s="212">
        <v>0.12088405461261248</v>
      </c>
    </row>
    <row r="3426" spans="1:27" x14ac:dyDescent="0.35">
      <c r="A3426" s="210" t="s">
        <v>4102</v>
      </c>
      <c r="B3426" s="217">
        <v>119.21401571592243</v>
      </c>
      <c r="C3426" s="211">
        <v>7.8710588412050558E-2</v>
      </c>
      <c r="D3426" s="211">
        <v>0.12381749300822324</v>
      </c>
      <c r="E3426" s="211">
        <v>7.6635311536363229E-2</v>
      </c>
      <c r="F3426" s="211">
        <v>0.10394383140046978</v>
      </c>
      <c r="G3426" s="211">
        <v>0.11929573915303476</v>
      </c>
      <c r="H3426" s="211">
        <v>0.11434444789973891</v>
      </c>
      <c r="I3426" s="211">
        <v>0.43630460801533799</v>
      </c>
      <c r="J3426" s="211">
        <v>0.46078968694972061</v>
      </c>
      <c r="K3426" s="211">
        <v>0.64798441003175489</v>
      </c>
      <c r="L3426" s="211">
        <v>0.27350468615336865</v>
      </c>
      <c r="M3426" s="211">
        <v>9.2225670773431037E-2</v>
      </c>
      <c r="N3426" s="211">
        <v>0.38816276945079103</v>
      </c>
      <c r="O3426" s="211">
        <v>0.673111554792588</v>
      </c>
      <c r="P3426" s="211">
        <v>6.5568419851281451E-2</v>
      </c>
      <c r="Q3426" s="211">
        <v>0.14144807531248355</v>
      </c>
      <c r="R3426" s="211">
        <v>0.37106305936533374</v>
      </c>
      <c r="S3426" s="211">
        <v>0.2538659672848958</v>
      </c>
      <c r="T3426" s="211">
        <v>0.55853684227836031</v>
      </c>
      <c r="U3426" s="211">
        <v>0.35562149659291969</v>
      </c>
      <c r="V3426" s="211">
        <v>8.3565626686443364E-2</v>
      </c>
      <c r="W3426" s="211">
        <v>0.54287355505446944</v>
      </c>
      <c r="X3426" s="211">
        <v>0.24768080581365473</v>
      </c>
      <c r="Y3426" s="211">
        <v>0.62805177525380229</v>
      </c>
      <c r="Z3426" s="211">
        <v>0.14836400339693534</v>
      </c>
      <c r="AA3426" s="212">
        <v>0.11950454871406264</v>
      </c>
    </row>
    <row r="3427" spans="1:27" x14ac:dyDescent="0.35">
      <c r="A3427" s="210" t="s">
        <v>4103</v>
      </c>
      <c r="B3427" s="217">
        <v>127.05285172352224</v>
      </c>
      <c r="C3427" s="211">
        <v>6.3006601359211517E-2</v>
      </c>
      <c r="D3427" s="211">
        <v>0.12770487761940127</v>
      </c>
      <c r="E3427" s="211">
        <v>7.0103168176382458E-2</v>
      </c>
      <c r="F3427" s="211">
        <v>8.9950587831550757E-2</v>
      </c>
      <c r="G3427" s="211">
        <v>0.12002487317541694</v>
      </c>
      <c r="H3427" s="211">
        <v>0.11992718158631341</v>
      </c>
      <c r="I3427" s="211">
        <v>0.44833954374860474</v>
      </c>
      <c r="J3427" s="211">
        <v>0.44903206680319546</v>
      </c>
      <c r="K3427" s="211">
        <v>0.6281943206919316</v>
      </c>
      <c r="L3427" s="211">
        <v>0.26506554924500086</v>
      </c>
      <c r="M3427" s="211">
        <v>9.3883547265500022E-2</v>
      </c>
      <c r="N3427" s="211">
        <v>0.39934555593506399</v>
      </c>
      <c r="O3427" s="211">
        <v>0.68135240757432269</v>
      </c>
      <c r="P3427" s="211">
        <v>6.731612639721675E-2</v>
      </c>
      <c r="Q3427" s="211">
        <v>7.0208174299435558E-2</v>
      </c>
      <c r="R3427" s="211">
        <v>0.40248753134481569</v>
      </c>
      <c r="S3427" s="211">
        <v>0.43525294528887093</v>
      </c>
      <c r="T3427" s="211">
        <v>0.52503770314529219</v>
      </c>
      <c r="U3427" s="211">
        <v>0.46280200324978471</v>
      </c>
      <c r="V3427" s="211">
        <v>8.6895594923858996E-2</v>
      </c>
      <c r="W3427" s="211">
        <v>0.55404257696606907</v>
      </c>
      <c r="X3427" s="211">
        <v>0.25621906844111353</v>
      </c>
      <c r="Y3427" s="211">
        <v>0.57012197365986639</v>
      </c>
      <c r="Z3427" s="211">
        <v>0.14569283249292234</v>
      </c>
      <c r="AA3427" s="212">
        <v>0.1163485949028059</v>
      </c>
    </row>
    <row r="3428" spans="1:27" x14ac:dyDescent="0.35">
      <c r="A3428" s="210" t="s">
        <v>4104</v>
      </c>
      <c r="B3428" s="217">
        <v>130.9348652605359</v>
      </c>
      <c r="C3428" s="211">
        <v>7.9312882202772564E-2</v>
      </c>
      <c r="D3428" s="211">
        <v>0.12493896061922377</v>
      </c>
      <c r="E3428" s="211">
        <v>7.8698919979946866E-2</v>
      </c>
      <c r="F3428" s="211">
        <v>9.03489516051105E-2</v>
      </c>
      <c r="G3428" s="211">
        <v>0.11707335173288243</v>
      </c>
      <c r="H3428" s="211">
        <v>0.12004501217366059</v>
      </c>
      <c r="I3428" s="211">
        <v>0.44803058503412485</v>
      </c>
      <c r="J3428" s="211">
        <v>0.46977508661104644</v>
      </c>
      <c r="K3428" s="211">
        <v>0.63991166354697993</v>
      </c>
      <c r="L3428" s="211">
        <v>0.27310799157099902</v>
      </c>
      <c r="M3428" s="211">
        <v>9.940895964441944E-2</v>
      </c>
      <c r="N3428" s="211">
        <v>0.46510348117076727</v>
      </c>
      <c r="O3428" s="211">
        <v>0.72491584750206706</v>
      </c>
      <c r="P3428" s="211">
        <v>6.9538411679283055E-2</v>
      </c>
      <c r="Q3428" s="211">
        <v>5.6286252441842405E-2</v>
      </c>
      <c r="R3428" s="211">
        <v>0.42595165060384899</v>
      </c>
      <c r="S3428" s="211">
        <v>0.32811568170726357</v>
      </c>
      <c r="T3428" s="211">
        <v>0.53922318269225067</v>
      </c>
      <c r="U3428" s="211">
        <v>0.39438617223513672</v>
      </c>
      <c r="V3428" s="211">
        <v>5.5397461175426654E-2</v>
      </c>
      <c r="W3428" s="211">
        <v>0.59934499927265616</v>
      </c>
      <c r="X3428" s="211">
        <v>0.34796694492590391</v>
      </c>
      <c r="Y3428" s="211">
        <v>0.6495236819526965</v>
      </c>
      <c r="Z3428" s="211">
        <v>0.14484127722323126</v>
      </c>
      <c r="AA3428" s="212">
        <v>0.11275430978219314</v>
      </c>
    </row>
    <row r="3429" spans="1:27" x14ac:dyDescent="0.35">
      <c r="A3429" s="210" t="s">
        <v>4105</v>
      </c>
      <c r="B3429" s="217">
        <v>147.56092858061564</v>
      </c>
      <c r="C3429" s="211">
        <v>6.8686135101087675E-2</v>
      </c>
      <c r="D3429" s="211">
        <v>0.12035524089068086</v>
      </c>
      <c r="E3429" s="211">
        <v>8.0329743971687656E-2</v>
      </c>
      <c r="F3429" s="211">
        <v>0.10359349419919614</v>
      </c>
      <c r="G3429" s="211">
        <v>0.1250195077134047</v>
      </c>
      <c r="H3429" s="211">
        <v>0.12529733208375582</v>
      </c>
      <c r="I3429" s="211">
        <v>0.4478310671980969</v>
      </c>
      <c r="J3429" s="211">
        <v>0.45128251448734424</v>
      </c>
      <c r="K3429" s="211">
        <v>0.60493108312772248</v>
      </c>
      <c r="L3429" s="211">
        <v>0.27954302760037264</v>
      </c>
      <c r="M3429" s="211">
        <v>8.2435251118781236E-2</v>
      </c>
      <c r="N3429" s="211">
        <v>0.44418006243360031</v>
      </c>
      <c r="O3429" s="211">
        <v>0.58309241975102621</v>
      </c>
      <c r="P3429" s="211">
        <v>6.47949483098504E-2</v>
      </c>
      <c r="Q3429" s="211">
        <v>4.7162998404478108E-2</v>
      </c>
      <c r="R3429" s="211">
        <v>0.46863908905766338</v>
      </c>
      <c r="S3429" s="211">
        <v>0.41797757050822465</v>
      </c>
      <c r="T3429" s="211">
        <v>0.5436321467573848</v>
      </c>
      <c r="U3429" s="211">
        <v>0.40112559401326697</v>
      </c>
      <c r="V3429" s="211">
        <v>0.1714219681506218</v>
      </c>
      <c r="W3429" s="211">
        <v>0.52671983967361424</v>
      </c>
      <c r="X3429" s="211">
        <v>0.43013280381532459</v>
      </c>
      <c r="Y3429" s="211">
        <v>0.6310422837130375</v>
      </c>
      <c r="Z3429" s="211">
        <v>0.14506959249928331</v>
      </c>
      <c r="AA3429" s="212">
        <v>0.11726723654856251</v>
      </c>
    </row>
    <row r="3430" spans="1:27" x14ac:dyDescent="0.35">
      <c r="A3430" s="210" t="s">
        <v>4106</v>
      </c>
      <c r="B3430" s="217">
        <v>136.2349392494358</v>
      </c>
      <c r="C3430" s="211">
        <v>6.7616627255446232E-2</v>
      </c>
      <c r="D3430" s="211">
        <v>0.12893750040081281</v>
      </c>
      <c r="E3430" s="211">
        <v>7.3413042867993272E-2</v>
      </c>
      <c r="F3430" s="211">
        <v>0.11307952767921146</v>
      </c>
      <c r="G3430" s="211">
        <v>0.11981751882433057</v>
      </c>
      <c r="H3430" s="211">
        <v>0.1231556664529779</v>
      </c>
      <c r="I3430" s="211">
        <v>0.52436438833106636</v>
      </c>
      <c r="J3430" s="211">
        <v>0.41571134848463098</v>
      </c>
      <c r="K3430" s="211">
        <v>0.58841419283986907</v>
      </c>
      <c r="L3430" s="211">
        <v>0.27778298585483424</v>
      </c>
      <c r="M3430" s="211">
        <v>9.3971903037311885E-2</v>
      </c>
      <c r="N3430" s="211">
        <v>0.48211284755369477</v>
      </c>
      <c r="O3430" s="211">
        <v>0.69858362451790834</v>
      </c>
      <c r="P3430" s="211">
        <v>6.7478884528074989E-2</v>
      </c>
      <c r="Q3430" s="211">
        <v>0.11755784081588132</v>
      </c>
      <c r="R3430" s="211">
        <v>0.41006916501792434</v>
      </c>
      <c r="S3430" s="211">
        <v>0.36769479435120223</v>
      </c>
      <c r="T3430" s="211">
        <v>0.60674985122936687</v>
      </c>
      <c r="U3430" s="211">
        <v>0.45217754456558623</v>
      </c>
      <c r="V3430" s="211">
        <v>6.4382279419746363E-2</v>
      </c>
      <c r="W3430" s="211">
        <v>0.57436526810945998</v>
      </c>
      <c r="X3430" s="211">
        <v>0.27491235570312167</v>
      </c>
      <c r="Y3430" s="211">
        <v>0.68607302231575096</v>
      </c>
      <c r="Z3430" s="211">
        <v>0.14159657910901424</v>
      </c>
      <c r="AA3430" s="212">
        <v>0.1135359513207968</v>
      </c>
    </row>
    <row r="3431" spans="1:27" x14ac:dyDescent="0.35">
      <c r="A3431" s="210" t="s">
        <v>4107</v>
      </c>
      <c r="B3431" s="217">
        <v>138.68791338491019</v>
      </c>
      <c r="C3431" s="211">
        <v>6.6468356189048131E-2</v>
      </c>
      <c r="D3431" s="211">
        <v>0.13222707845884552</v>
      </c>
      <c r="E3431" s="211">
        <v>8.2029595518637033E-2</v>
      </c>
      <c r="F3431" s="211">
        <v>0.11242558839025045</v>
      </c>
      <c r="G3431" s="211">
        <v>0.12389431592126564</v>
      </c>
      <c r="H3431" s="211">
        <v>0.11753117710013883</v>
      </c>
      <c r="I3431" s="211">
        <v>0.5138410451356602</v>
      </c>
      <c r="J3431" s="211">
        <v>0.42360138282090359</v>
      </c>
      <c r="K3431" s="211">
        <v>0.64334209063166159</v>
      </c>
      <c r="L3431" s="211">
        <v>0.27802659001048435</v>
      </c>
      <c r="M3431" s="211">
        <v>8.2980699245482889E-2</v>
      </c>
      <c r="N3431" s="211">
        <v>0.42944869053138013</v>
      </c>
      <c r="O3431" s="211">
        <v>0.58115800321991429</v>
      </c>
      <c r="P3431" s="211">
        <v>7.3429345768446716E-2</v>
      </c>
      <c r="Q3431" s="211">
        <v>0.11493483280911765</v>
      </c>
      <c r="R3431" s="211">
        <v>0.41314554879500465</v>
      </c>
      <c r="S3431" s="211">
        <v>0.33584981322523444</v>
      </c>
      <c r="T3431" s="211">
        <v>0.54896425765378487</v>
      </c>
      <c r="U3431" s="211">
        <v>0.43769036040272813</v>
      </c>
      <c r="V3431" s="211">
        <v>0.10595024179576665</v>
      </c>
      <c r="W3431" s="211">
        <v>0.48245827687679638</v>
      </c>
      <c r="X3431" s="211">
        <v>0.28876962182042953</v>
      </c>
      <c r="Y3431" s="211">
        <v>0.55636526084088811</v>
      </c>
      <c r="Z3431" s="211">
        <v>0.14951800960952805</v>
      </c>
      <c r="AA3431" s="212">
        <v>0.11973382039974438</v>
      </c>
    </row>
    <row r="3432" spans="1:27" x14ac:dyDescent="0.35">
      <c r="A3432" s="210" t="s">
        <v>4108</v>
      </c>
      <c r="B3432" s="217">
        <v>162.26533625926959</v>
      </c>
      <c r="C3432" s="211">
        <v>8.6403724025478204E-2</v>
      </c>
      <c r="D3432" s="211">
        <v>0.13383679620270741</v>
      </c>
      <c r="E3432" s="211">
        <v>7.43620384788658E-2</v>
      </c>
      <c r="F3432" s="211">
        <v>0.11107643948728202</v>
      </c>
      <c r="G3432" s="211">
        <v>0.1202596689047595</v>
      </c>
      <c r="H3432" s="211">
        <v>0.11814089939762043</v>
      </c>
      <c r="I3432" s="211">
        <v>0.51713278195119561</v>
      </c>
      <c r="J3432" s="211">
        <v>0.45470276116858976</v>
      </c>
      <c r="K3432" s="211">
        <v>0.57779733234338915</v>
      </c>
      <c r="L3432" s="211">
        <v>0.2757859640137757</v>
      </c>
      <c r="M3432" s="211">
        <v>0.11885887369010029</v>
      </c>
      <c r="N3432" s="211">
        <v>0.3999357955352707</v>
      </c>
      <c r="O3432" s="211">
        <v>0.74557996860518139</v>
      </c>
      <c r="P3432" s="211">
        <v>6.9857100509997661E-2</v>
      </c>
      <c r="Q3432" s="211">
        <v>8.5310569321322624E-2</v>
      </c>
      <c r="R3432" s="211">
        <v>0.42272881850131011</v>
      </c>
      <c r="S3432" s="211">
        <v>0.42085932531681391</v>
      </c>
      <c r="T3432" s="211">
        <v>0.57683994379072112</v>
      </c>
      <c r="U3432" s="211">
        <v>0.47600695944533467</v>
      </c>
      <c r="V3432" s="211">
        <v>0.12510804979716361</v>
      </c>
      <c r="W3432" s="211">
        <v>0.47835980457971938</v>
      </c>
      <c r="X3432" s="211">
        <v>0.4144638237821559</v>
      </c>
      <c r="Y3432" s="211">
        <v>0.65576860706107465</v>
      </c>
      <c r="Z3432" s="211">
        <v>0.14361243377264912</v>
      </c>
      <c r="AA3432" s="212">
        <v>0.12473402081616949</v>
      </c>
    </row>
    <row r="3433" spans="1:27" x14ac:dyDescent="0.35">
      <c r="A3433" s="210" t="s">
        <v>4109</v>
      </c>
      <c r="B3433" s="217">
        <v>122.79352079150375</v>
      </c>
      <c r="C3433" s="211">
        <v>5.8295455969140798E-2</v>
      </c>
      <c r="D3433" s="211">
        <v>0.12093795324878562</v>
      </c>
      <c r="E3433" s="211">
        <v>8.5479661234519957E-2</v>
      </c>
      <c r="F3433" s="211">
        <v>9.1200660932523214E-2</v>
      </c>
      <c r="G3433" s="211">
        <v>0.11792708263808291</v>
      </c>
      <c r="H3433" s="211">
        <v>0.11080013009935552</v>
      </c>
      <c r="I3433" s="211">
        <v>0.50059775777224291</v>
      </c>
      <c r="J3433" s="211">
        <v>0.44320993967347966</v>
      </c>
      <c r="K3433" s="211">
        <v>0.54461418494724434</v>
      </c>
      <c r="L3433" s="211">
        <v>0.27555505976764766</v>
      </c>
      <c r="M3433" s="211">
        <v>0.12002958954988738</v>
      </c>
      <c r="N3433" s="211">
        <v>0.4519550212254605</v>
      </c>
      <c r="O3433" s="211">
        <v>0.65182200061741857</v>
      </c>
      <c r="P3433" s="211">
        <v>6.8924185732372731E-2</v>
      </c>
      <c r="Q3433" s="211">
        <v>9.0858186672458333E-2</v>
      </c>
      <c r="R3433" s="211">
        <v>0.4739339480515451</v>
      </c>
      <c r="S3433" s="211">
        <v>0.35348065454787148</v>
      </c>
      <c r="T3433" s="211">
        <v>0.49159314973444795</v>
      </c>
      <c r="U3433" s="211">
        <v>0.38260330441505425</v>
      </c>
      <c r="V3433" s="211">
        <v>6.5315241276215796E-2</v>
      </c>
      <c r="W3433" s="211">
        <v>0.56078377358555198</v>
      </c>
      <c r="X3433" s="211">
        <v>0.23352872236120925</v>
      </c>
      <c r="Y3433" s="211">
        <v>0.69806241743594977</v>
      </c>
      <c r="Z3433" s="211">
        <v>0.14387082293248593</v>
      </c>
      <c r="AA3433" s="212">
        <v>0.12224021389785872</v>
      </c>
    </row>
    <row r="3434" spans="1:27" x14ac:dyDescent="0.35">
      <c r="A3434" s="210" t="s">
        <v>4110</v>
      </c>
      <c r="B3434" s="217">
        <v>197.62790039488388</v>
      </c>
      <c r="C3434" s="211">
        <v>7.3541763638143132E-2</v>
      </c>
      <c r="D3434" s="211">
        <v>0.13064826489349921</v>
      </c>
      <c r="E3434" s="211">
        <v>7.2524938836059843E-2</v>
      </c>
      <c r="F3434" s="211">
        <v>9.6823610349925621E-2</v>
      </c>
      <c r="G3434" s="211">
        <v>0.11634678281734104</v>
      </c>
      <c r="H3434" s="211">
        <v>0.12226113025288697</v>
      </c>
      <c r="I3434" s="211">
        <v>0.5337577671041438</v>
      </c>
      <c r="J3434" s="211">
        <v>0.42871091888883139</v>
      </c>
      <c r="K3434" s="211">
        <v>0.63006382861020627</v>
      </c>
      <c r="L3434" s="211">
        <v>0.27386951920876268</v>
      </c>
      <c r="M3434" s="211">
        <v>0.12210318854177839</v>
      </c>
      <c r="N3434" s="211">
        <v>0.56526205007905894</v>
      </c>
      <c r="O3434" s="211">
        <v>0.66902818168998657</v>
      </c>
      <c r="P3434" s="211">
        <v>6.93643564765241E-2</v>
      </c>
      <c r="Q3434" s="211">
        <v>0.12693357706537489</v>
      </c>
      <c r="R3434" s="211">
        <v>0.37726105330759302</v>
      </c>
      <c r="S3434" s="211">
        <v>0.31544769766170477</v>
      </c>
      <c r="T3434" s="211">
        <v>0.48843840438398911</v>
      </c>
      <c r="U3434" s="211">
        <v>0.42838277115000722</v>
      </c>
      <c r="V3434" s="211">
        <v>0.12927553131352776</v>
      </c>
      <c r="W3434" s="211">
        <v>0.55943147432911178</v>
      </c>
      <c r="X3434" s="211">
        <v>0.32458126947559285</v>
      </c>
      <c r="Y3434" s="211">
        <v>0.7718993363514044</v>
      </c>
      <c r="Z3434" s="211">
        <v>0.14575946889614008</v>
      </c>
      <c r="AA3434" s="212">
        <v>0.11511962132444709</v>
      </c>
    </row>
    <row r="3435" spans="1:27" x14ac:dyDescent="0.35">
      <c r="A3435" s="210" t="s">
        <v>4111</v>
      </c>
      <c r="B3435" s="217">
        <v>119.76394742977766</v>
      </c>
      <c r="C3435" s="211">
        <v>6.0382549588601335E-2</v>
      </c>
      <c r="D3435" s="211">
        <v>0.1246564395018261</v>
      </c>
      <c r="E3435" s="211">
        <v>7.9130917756269958E-2</v>
      </c>
      <c r="F3435" s="211">
        <v>0.10076905006319847</v>
      </c>
      <c r="G3435" s="211">
        <v>0.11941448457492765</v>
      </c>
      <c r="H3435" s="211">
        <v>0.11554135348830843</v>
      </c>
      <c r="I3435" s="211">
        <v>0.49423481281002934</v>
      </c>
      <c r="J3435" s="211">
        <v>0.40481800882397856</v>
      </c>
      <c r="K3435" s="211">
        <v>0.59271748456251494</v>
      </c>
      <c r="L3435" s="211">
        <v>0.27992711635483475</v>
      </c>
      <c r="M3435" s="211">
        <v>8.1352599736592895E-2</v>
      </c>
      <c r="N3435" s="211">
        <v>0.47819916020115327</v>
      </c>
      <c r="O3435" s="211">
        <v>0.65175093624558089</v>
      </c>
      <c r="P3435" s="211">
        <v>6.6276040687140284E-2</v>
      </c>
      <c r="Q3435" s="211">
        <v>0.1294410206503451</v>
      </c>
      <c r="R3435" s="211">
        <v>0.40206320364599396</v>
      </c>
      <c r="S3435" s="211">
        <v>0.33349021222863057</v>
      </c>
      <c r="T3435" s="211">
        <v>0.57087202150931593</v>
      </c>
      <c r="U3435" s="211">
        <v>0.38462474083348536</v>
      </c>
      <c r="V3435" s="211">
        <v>6.2300283561251057E-2</v>
      </c>
      <c r="W3435" s="211">
        <v>0.53192036452678582</v>
      </c>
      <c r="X3435" s="211">
        <v>0.26728285056403139</v>
      </c>
      <c r="Y3435" s="211">
        <v>0.74131123485987593</v>
      </c>
      <c r="Z3435" s="211">
        <v>0.14228657549770574</v>
      </c>
      <c r="AA3435" s="212">
        <v>0.11754935001696096</v>
      </c>
    </row>
    <row r="3436" spans="1:27" x14ac:dyDescent="0.35">
      <c r="A3436" s="210" t="s">
        <v>4112</v>
      </c>
      <c r="B3436" s="217">
        <v>153.72742811007194</v>
      </c>
      <c r="C3436" s="211">
        <v>6.7881130763884953E-2</v>
      </c>
      <c r="D3436" s="211">
        <v>0.12703700801651518</v>
      </c>
      <c r="E3436" s="211">
        <v>7.4252456568724784E-2</v>
      </c>
      <c r="F3436" s="211">
        <v>8.8593914296233395E-2</v>
      </c>
      <c r="G3436" s="211">
        <v>0.12243314908785212</v>
      </c>
      <c r="H3436" s="211">
        <v>0.10944998880276179</v>
      </c>
      <c r="I3436" s="211">
        <v>0.51318436131032297</v>
      </c>
      <c r="J3436" s="211">
        <v>0.44253692221587376</v>
      </c>
      <c r="K3436" s="211">
        <v>0.64869476019841854</v>
      </c>
      <c r="L3436" s="211">
        <v>0.2779518060144649</v>
      </c>
      <c r="M3436" s="211">
        <v>0.10634950654014401</v>
      </c>
      <c r="N3436" s="211">
        <v>0.46708655199061855</v>
      </c>
      <c r="O3436" s="211">
        <v>0.77970677321142423</v>
      </c>
      <c r="P3436" s="211">
        <v>7.0155447976629273E-2</v>
      </c>
      <c r="Q3436" s="211">
        <v>8.5397049301959529E-2</v>
      </c>
      <c r="R3436" s="211">
        <v>0.38875003790020679</v>
      </c>
      <c r="S3436" s="211">
        <v>0.33982167018735487</v>
      </c>
      <c r="T3436" s="211">
        <v>0.51142996736299129</v>
      </c>
      <c r="U3436" s="211">
        <v>0.37661847786114405</v>
      </c>
      <c r="V3436" s="211">
        <v>0.13809417552797285</v>
      </c>
      <c r="W3436" s="211">
        <v>0.49317130782070295</v>
      </c>
      <c r="X3436" s="211">
        <v>0.35112674550682232</v>
      </c>
      <c r="Y3436" s="211">
        <v>0.54334515173765319</v>
      </c>
      <c r="Z3436" s="211">
        <v>0.14820281569079669</v>
      </c>
      <c r="AA3436" s="212">
        <v>0.11759430569120723</v>
      </c>
    </row>
    <row r="3437" spans="1:27" x14ac:dyDescent="0.35">
      <c r="A3437" s="210" t="s">
        <v>4113</v>
      </c>
      <c r="B3437" s="217">
        <v>147.86613672901214</v>
      </c>
      <c r="C3437" s="211">
        <v>7.9761068602654958E-2</v>
      </c>
      <c r="D3437" s="211">
        <v>0.12611607212258596</v>
      </c>
      <c r="E3437" s="211">
        <v>7.3932177343965677E-2</v>
      </c>
      <c r="F3437" s="211">
        <v>8.912166389795842E-2</v>
      </c>
      <c r="G3437" s="211">
        <v>0.11763190572991769</v>
      </c>
      <c r="H3437" s="211">
        <v>0.1179598328323649</v>
      </c>
      <c r="I3437" s="211">
        <v>0.51106516105686772</v>
      </c>
      <c r="J3437" s="211">
        <v>0.42608801800859536</v>
      </c>
      <c r="K3437" s="211">
        <v>0.64178744814598276</v>
      </c>
      <c r="L3437" s="211">
        <v>0.2728188505087481</v>
      </c>
      <c r="M3437" s="211">
        <v>0.10979524410176833</v>
      </c>
      <c r="N3437" s="211">
        <v>0.55311893330588124</v>
      </c>
      <c r="O3437" s="211">
        <v>0.62238280994270501</v>
      </c>
      <c r="P3437" s="211">
        <v>6.9962597360334458E-2</v>
      </c>
      <c r="Q3437" s="211">
        <v>9.4919706636287474E-2</v>
      </c>
      <c r="R3437" s="211">
        <v>0.46123419617589789</v>
      </c>
      <c r="S3437" s="211">
        <v>0.26485520748424091</v>
      </c>
      <c r="T3437" s="211">
        <v>0.49416803295610673</v>
      </c>
      <c r="U3437" s="211">
        <v>0.39079400785744794</v>
      </c>
      <c r="V3437" s="211">
        <v>0.10432255427682467</v>
      </c>
      <c r="W3437" s="211">
        <v>0.4976128014374262</v>
      </c>
      <c r="X3437" s="211">
        <v>0.34870655504371928</v>
      </c>
      <c r="Y3437" s="211">
        <v>0.69941127033096939</v>
      </c>
      <c r="Z3437" s="211">
        <v>0.14841811441617564</v>
      </c>
      <c r="AA3437" s="212">
        <v>0.12158824533513439</v>
      </c>
    </row>
    <row r="3438" spans="1:27" x14ac:dyDescent="0.35">
      <c r="A3438" s="210" t="s">
        <v>4114</v>
      </c>
      <c r="B3438" s="217">
        <v>179.94320433893432</v>
      </c>
      <c r="C3438" s="211">
        <v>5.7894181952005436E-2</v>
      </c>
      <c r="D3438" s="211">
        <v>0.12442928803824495</v>
      </c>
      <c r="E3438" s="211">
        <v>7.3672835430029018E-2</v>
      </c>
      <c r="F3438" s="211">
        <v>0.11415252911477355</v>
      </c>
      <c r="G3438" s="211">
        <v>0.11753917925385074</v>
      </c>
      <c r="H3438" s="211">
        <v>0.12480004590503778</v>
      </c>
      <c r="I3438" s="211">
        <v>0.49453676016247938</v>
      </c>
      <c r="J3438" s="211">
        <v>0.44696981199745761</v>
      </c>
      <c r="K3438" s="211">
        <v>0.58923458524918537</v>
      </c>
      <c r="L3438" s="211">
        <v>0.2802428841109012</v>
      </c>
      <c r="M3438" s="211">
        <v>9.9385263993703704E-2</v>
      </c>
      <c r="N3438" s="211">
        <v>0.53992377832397753</v>
      </c>
      <c r="O3438" s="211">
        <v>0.71475141236158957</v>
      </c>
      <c r="P3438" s="211">
        <v>6.6071992868983048E-2</v>
      </c>
      <c r="Q3438" s="211">
        <v>5.2514520008945173E-2</v>
      </c>
      <c r="R3438" s="211">
        <v>0.41235112999194601</v>
      </c>
      <c r="S3438" s="211">
        <v>0.2894728460157307</v>
      </c>
      <c r="T3438" s="211">
        <v>0.55776126149784666</v>
      </c>
      <c r="U3438" s="211">
        <v>0.5130584485526668</v>
      </c>
      <c r="V3438" s="211">
        <v>0.17139062723329465</v>
      </c>
      <c r="W3438" s="211">
        <v>0.57497748316822794</v>
      </c>
      <c r="X3438" s="211">
        <v>0.30913174275887595</v>
      </c>
      <c r="Y3438" s="211">
        <v>0.63181246807367009</v>
      </c>
      <c r="Z3438" s="211">
        <v>0.14576413032614433</v>
      </c>
      <c r="AA3438" s="212">
        <v>0.11741220382554277</v>
      </c>
    </row>
    <row r="3439" spans="1:27" x14ac:dyDescent="0.35">
      <c r="A3439" s="210" t="s">
        <v>4115</v>
      </c>
      <c r="B3439" s="217">
        <v>128.21040222410574</v>
      </c>
      <c r="C3439" s="211">
        <v>6.9662087083243493E-2</v>
      </c>
      <c r="D3439" s="211">
        <v>0.12937122790850403</v>
      </c>
      <c r="E3439" s="211">
        <v>7.9483524287652249E-2</v>
      </c>
      <c r="F3439" s="211">
        <v>8.2447026602423854E-2</v>
      </c>
      <c r="G3439" s="211">
        <v>0.11571001689252593</v>
      </c>
      <c r="H3439" s="211">
        <v>0.11670346207172709</v>
      </c>
      <c r="I3439" s="211">
        <v>0.51107065835488508</v>
      </c>
      <c r="J3439" s="211">
        <v>0.45240501792231319</v>
      </c>
      <c r="K3439" s="211">
        <v>0.51171836329494047</v>
      </c>
      <c r="L3439" s="211">
        <v>0.27375113337265411</v>
      </c>
      <c r="M3439" s="211">
        <v>9.2748603176468741E-2</v>
      </c>
      <c r="N3439" s="211">
        <v>0.4859187101514702</v>
      </c>
      <c r="O3439" s="211">
        <v>0.65604654256343942</v>
      </c>
      <c r="P3439" s="211">
        <v>7.110559010034076E-2</v>
      </c>
      <c r="Q3439" s="211">
        <v>4.2933923348986755E-2</v>
      </c>
      <c r="R3439" s="211">
        <v>0.38548146225319047</v>
      </c>
      <c r="S3439" s="211">
        <v>0.33560430108358713</v>
      </c>
      <c r="T3439" s="211">
        <v>0.61382875946282034</v>
      </c>
      <c r="U3439" s="211">
        <v>0.3629297670699555</v>
      </c>
      <c r="V3439" s="211">
        <v>7.2077867505745186E-2</v>
      </c>
      <c r="W3439" s="211">
        <v>0.51692412825645118</v>
      </c>
      <c r="X3439" s="211">
        <v>0.29612759468249022</v>
      </c>
      <c r="Y3439" s="211">
        <v>0.61524598905441596</v>
      </c>
      <c r="Z3439" s="211">
        <v>0.14511984621163551</v>
      </c>
      <c r="AA3439" s="212">
        <v>0.11340589167833458</v>
      </c>
    </row>
    <row r="3440" spans="1:27" x14ac:dyDescent="0.35">
      <c r="A3440" s="210" t="s">
        <v>4116</v>
      </c>
      <c r="B3440" s="217">
        <v>130.21085242788152</v>
      </c>
      <c r="C3440" s="211">
        <v>6.5684420659613191E-2</v>
      </c>
      <c r="D3440" s="211">
        <v>0.1297409042065801</v>
      </c>
      <c r="E3440" s="211">
        <v>7.4370796961288441E-2</v>
      </c>
      <c r="F3440" s="211">
        <v>9.3358073398291747E-2</v>
      </c>
      <c r="G3440" s="211">
        <v>0.1232632223555713</v>
      </c>
      <c r="H3440" s="211">
        <v>0.10975734859114365</v>
      </c>
      <c r="I3440" s="211">
        <v>0.44035200526479473</v>
      </c>
      <c r="J3440" s="211">
        <v>0.40880863097298836</v>
      </c>
      <c r="K3440" s="211">
        <v>0.62359531724176021</v>
      </c>
      <c r="L3440" s="211">
        <v>0.2795424599405712</v>
      </c>
      <c r="M3440" s="211">
        <v>8.3724889450324982E-2</v>
      </c>
      <c r="N3440" s="211">
        <v>0.45353795100449373</v>
      </c>
      <c r="O3440" s="211">
        <v>0.7053501910374308</v>
      </c>
      <c r="P3440" s="211">
        <v>7.2719060423675541E-2</v>
      </c>
      <c r="Q3440" s="211">
        <v>6.8705207844144023E-2</v>
      </c>
      <c r="R3440" s="211">
        <v>0.41680445451952042</v>
      </c>
      <c r="S3440" s="211">
        <v>0.34628744885946561</v>
      </c>
      <c r="T3440" s="211">
        <v>0.48848779472353526</v>
      </c>
      <c r="U3440" s="211">
        <v>0.44874220192794434</v>
      </c>
      <c r="V3440" s="211">
        <v>5.7953534935667905E-2</v>
      </c>
      <c r="W3440" s="211">
        <v>0.57631127770418833</v>
      </c>
      <c r="X3440" s="211">
        <v>0.37122620541660134</v>
      </c>
      <c r="Y3440" s="211">
        <v>0.68582080807221346</v>
      </c>
      <c r="Z3440" s="211">
        <v>0.14944047276316672</v>
      </c>
      <c r="AA3440" s="212">
        <v>0.11386446389843648</v>
      </c>
    </row>
    <row r="3441" spans="1:27" x14ac:dyDescent="0.35">
      <c r="A3441" s="210" t="s">
        <v>4117</v>
      </c>
      <c r="B3441" s="217">
        <v>120.72576453866536</v>
      </c>
      <c r="C3441" s="211">
        <v>5.6615386916232135E-2</v>
      </c>
      <c r="D3441" s="211">
        <v>0.12879343435861809</v>
      </c>
      <c r="E3441" s="211">
        <v>7.7799593097935202E-2</v>
      </c>
      <c r="F3441" s="211">
        <v>0.10895402719323458</v>
      </c>
      <c r="G3441" s="211">
        <v>0.11895386439880749</v>
      </c>
      <c r="H3441" s="211">
        <v>0.12020338179948109</v>
      </c>
      <c r="I3441" s="211">
        <v>0.52333991431175308</v>
      </c>
      <c r="J3441" s="211">
        <v>0.47063735269287743</v>
      </c>
      <c r="K3441" s="211">
        <v>0.54630945296451183</v>
      </c>
      <c r="L3441" s="211">
        <v>0.27848305747824492</v>
      </c>
      <c r="M3441" s="211">
        <v>8.6094942708911631E-2</v>
      </c>
      <c r="N3441" s="211">
        <v>0.49394919818091565</v>
      </c>
      <c r="O3441" s="211">
        <v>0.74374309199327526</v>
      </c>
      <c r="P3441" s="211">
        <v>6.963560462146233E-2</v>
      </c>
      <c r="Q3441" s="211">
        <v>0.12489071093583876</v>
      </c>
      <c r="R3441" s="211">
        <v>0.48035226458513008</v>
      </c>
      <c r="S3441" s="211">
        <v>0.30115727016357086</v>
      </c>
      <c r="T3441" s="211">
        <v>0.54060733469069189</v>
      </c>
      <c r="U3441" s="211">
        <v>0.33024183883646069</v>
      </c>
      <c r="V3441" s="211">
        <v>8.8682869760883243E-2</v>
      </c>
      <c r="W3441" s="211">
        <v>0.55085715202345176</v>
      </c>
      <c r="X3441" s="211">
        <v>0.29993477200091084</v>
      </c>
      <c r="Y3441" s="211">
        <v>0.66473851768141601</v>
      </c>
      <c r="Z3441" s="211">
        <v>0.14653973446996155</v>
      </c>
      <c r="AA3441" s="212">
        <v>0.12567910995265302</v>
      </c>
    </row>
    <row r="3442" spans="1:27" x14ac:dyDescent="0.35">
      <c r="A3442" s="210" t="s">
        <v>4118</v>
      </c>
      <c r="B3442" s="217">
        <v>162.1508497462975</v>
      </c>
      <c r="C3442" s="211">
        <v>5.3237793367216096E-2</v>
      </c>
      <c r="D3442" s="211">
        <v>0.12742439619362209</v>
      </c>
      <c r="E3442" s="211">
        <v>7.5252865694328874E-2</v>
      </c>
      <c r="F3442" s="211">
        <v>0.11500449271625039</v>
      </c>
      <c r="G3442" s="211">
        <v>0.11632398822777229</v>
      </c>
      <c r="H3442" s="211">
        <v>0.11965576931559832</v>
      </c>
      <c r="I3442" s="211">
        <v>0.51231641798798466</v>
      </c>
      <c r="J3442" s="211">
        <v>0.41599807871728373</v>
      </c>
      <c r="K3442" s="211">
        <v>0.57161422445404075</v>
      </c>
      <c r="L3442" s="211">
        <v>0.2768018383348429</v>
      </c>
      <c r="M3442" s="211">
        <v>0.11925367800503538</v>
      </c>
      <c r="N3442" s="211">
        <v>0.45575220670213717</v>
      </c>
      <c r="O3442" s="211">
        <v>0.72895097288778821</v>
      </c>
      <c r="P3442" s="211">
        <v>6.5416705068330194E-2</v>
      </c>
      <c r="Q3442" s="211">
        <v>5.6484220601165966E-2</v>
      </c>
      <c r="R3442" s="211">
        <v>0.38964870303631149</v>
      </c>
      <c r="S3442" s="211">
        <v>0.30477379375925751</v>
      </c>
      <c r="T3442" s="211">
        <v>0.48923528299774888</v>
      </c>
      <c r="U3442" s="211">
        <v>0.4452990201587273</v>
      </c>
      <c r="V3442" s="211">
        <v>0.1697309629070497</v>
      </c>
      <c r="W3442" s="211">
        <v>0.64387691999571461</v>
      </c>
      <c r="X3442" s="211">
        <v>0.31581975534383444</v>
      </c>
      <c r="Y3442" s="211">
        <v>0.56662864849600725</v>
      </c>
      <c r="Z3442" s="211">
        <v>0.13974330459102013</v>
      </c>
      <c r="AA3442" s="212">
        <v>0.12022103593686106</v>
      </c>
    </row>
    <row r="3443" spans="1:27" x14ac:dyDescent="0.35">
      <c r="A3443" s="210" t="s">
        <v>4119</v>
      </c>
      <c r="B3443" s="217">
        <v>134.21535684068488</v>
      </c>
      <c r="C3443" s="211">
        <v>6.366527515090814E-2</v>
      </c>
      <c r="D3443" s="211">
        <v>0.12122245549818658</v>
      </c>
      <c r="E3443" s="211">
        <v>7.629005498340774E-2</v>
      </c>
      <c r="F3443" s="211">
        <v>0.11233752675959222</v>
      </c>
      <c r="G3443" s="211">
        <v>0.12210528930399595</v>
      </c>
      <c r="H3443" s="211">
        <v>0.12240387314981119</v>
      </c>
      <c r="I3443" s="211">
        <v>0.4764125143768011</v>
      </c>
      <c r="J3443" s="211">
        <v>0.46206236077506307</v>
      </c>
      <c r="K3443" s="211">
        <v>0.60434145358965408</v>
      </c>
      <c r="L3443" s="211">
        <v>0.27538096320973821</v>
      </c>
      <c r="M3443" s="211">
        <v>9.5957141762468862E-2</v>
      </c>
      <c r="N3443" s="211">
        <v>0.36978660871193941</v>
      </c>
      <c r="O3443" s="211">
        <v>0.64361176289800015</v>
      </c>
      <c r="P3443" s="211">
        <v>7.1924325169476555E-2</v>
      </c>
      <c r="Q3443" s="211">
        <v>0.12792639321553317</v>
      </c>
      <c r="R3443" s="211">
        <v>0.46440911566865084</v>
      </c>
      <c r="S3443" s="211">
        <v>0.40328615362780301</v>
      </c>
      <c r="T3443" s="211">
        <v>0.50261196949096409</v>
      </c>
      <c r="U3443" s="211">
        <v>0.35709483675485609</v>
      </c>
      <c r="V3443" s="211">
        <v>0.10153884796677294</v>
      </c>
      <c r="W3443" s="211">
        <v>0.63060704720965832</v>
      </c>
      <c r="X3443" s="211">
        <v>0.34007674043397174</v>
      </c>
      <c r="Y3443" s="211">
        <v>0.59156476194563756</v>
      </c>
      <c r="Z3443" s="211">
        <v>0.14960581569275491</v>
      </c>
      <c r="AA3443" s="212">
        <v>0.11658037660548001</v>
      </c>
    </row>
    <row r="3444" spans="1:27" x14ac:dyDescent="0.35">
      <c r="A3444" s="210" t="s">
        <v>4120</v>
      </c>
      <c r="B3444" s="217">
        <v>175.87765762829815</v>
      </c>
      <c r="C3444" s="211">
        <v>7.7959711108482391E-2</v>
      </c>
      <c r="D3444" s="211">
        <v>0.13026677455820634</v>
      </c>
      <c r="E3444" s="211">
        <v>7.3953090519224773E-2</v>
      </c>
      <c r="F3444" s="211">
        <v>0.11097043950392817</v>
      </c>
      <c r="G3444" s="211">
        <v>0.12142597308089327</v>
      </c>
      <c r="H3444" s="211">
        <v>0.10964055897635765</v>
      </c>
      <c r="I3444" s="211">
        <v>0.44437189393279442</v>
      </c>
      <c r="J3444" s="211">
        <v>0.42966485176645663</v>
      </c>
      <c r="K3444" s="211">
        <v>0.57245144895345379</v>
      </c>
      <c r="L3444" s="211">
        <v>0.27493638632490602</v>
      </c>
      <c r="M3444" s="211">
        <v>0.10234711067216717</v>
      </c>
      <c r="N3444" s="211">
        <v>0.38412736899189504</v>
      </c>
      <c r="O3444" s="211">
        <v>0.74147803943989765</v>
      </c>
      <c r="P3444" s="211">
        <v>7.433755545106209E-2</v>
      </c>
      <c r="Q3444" s="211">
        <v>4.9924087017868907E-2</v>
      </c>
      <c r="R3444" s="211">
        <v>0.37212331100531881</v>
      </c>
      <c r="S3444" s="211">
        <v>0.34994993289638421</v>
      </c>
      <c r="T3444" s="211">
        <v>0.48197545129409169</v>
      </c>
      <c r="U3444" s="211">
        <v>0.50847437205569457</v>
      </c>
      <c r="V3444" s="211">
        <v>0.13827640245990977</v>
      </c>
      <c r="W3444" s="211">
        <v>0.60665057436596048</v>
      </c>
      <c r="X3444" s="211">
        <v>0.37968108716524196</v>
      </c>
      <c r="Y3444" s="211">
        <v>0.67926933619774021</v>
      </c>
      <c r="Z3444" s="211">
        <v>0.14825218511777083</v>
      </c>
      <c r="AA3444" s="212">
        <v>0.11882430442264731</v>
      </c>
    </row>
    <row r="3445" spans="1:27" x14ac:dyDescent="0.35">
      <c r="A3445" s="210" t="s">
        <v>4121</v>
      </c>
      <c r="B3445" s="217">
        <v>136.54386675583996</v>
      </c>
      <c r="C3445" s="211">
        <v>5.0617258880790522E-2</v>
      </c>
      <c r="D3445" s="211">
        <v>0.12118873228140864</v>
      </c>
      <c r="E3445" s="211">
        <v>7.6821606590204289E-2</v>
      </c>
      <c r="F3445" s="211">
        <v>0.10625699818877565</v>
      </c>
      <c r="G3445" s="211">
        <v>0.12491130961993616</v>
      </c>
      <c r="H3445" s="211">
        <v>0.10980948903632448</v>
      </c>
      <c r="I3445" s="211">
        <v>0.45834664905130629</v>
      </c>
      <c r="J3445" s="211">
        <v>0.44179832255327273</v>
      </c>
      <c r="K3445" s="211">
        <v>0.63454054892286016</v>
      </c>
      <c r="L3445" s="211">
        <v>0.27306188269035858</v>
      </c>
      <c r="M3445" s="211">
        <v>8.3584341600425702E-2</v>
      </c>
      <c r="N3445" s="211">
        <v>0.37631358637849344</v>
      </c>
      <c r="O3445" s="211">
        <v>0.69601175123377224</v>
      </c>
      <c r="P3445" s="211">
        <v>6.6468829090598702E-2</v>
      </c>
      <c r="Q3445" s="211">
        <v>7.3189985163142623E-2</v>
      </c>
      <c r="R3445" s="211">
        <v>0.4320509530093396</v>
      </c>
      <c r="S3445" s="211">
        <v>0.44282103719676585</v>
      </c>
      <c r="T3445" s="211">
        <v>0.55512746310745742</v>
      </c>
      <c r="U3445" s="211">
        <v>0.39926080671269731</v>
      </c>
      <c r="V3445" s="211">
        <v>0.10965303856634626</v>
      </c>
      <c r="W3445" s="211">
        <v>0.60259045713450388</v>
      </c>
      <c r="X3445" s="211">
        <v>0.32056054379625643</v>
      </c>
      <c r="Y3445" s="211">
        <v>0.61812962817153361</v>
      </c>
      <c r="Z3445" s="211">
        <v>0.14846027435607312</v>
      </c>
      <c r="AA3445" s="212">
        <v>0.11277446604646987</v>
      </c>
    </row>
    <row r="3446" spans="1:27" x14ac:dyDescent="0.35">
      <c r="A3446" s="210" t="s">
        <v>4122</v>
      </c>
      <c r="B3446" s="217">
        <v>112.527241990484</v>
      </c>
      <c r="C3446" s="211">
        <v>8.1902674747829807E-2</v>
      </c>
      <c r="D3446" s="211">
        <v>0.11547503473134721</v>
      </c>
      <c r="E3446" s="211">
        <v>7.6558995759496221E-2</v>
      </c>
      <c r="F3446" s="211">
        <v>0.11474016818647646</v>
      </c>
      <c r="G3446" s="211">
        <v>0.11617217376451154</v>
      </c>
      <c r="H3446" s="211">
        <v>0.11267294372226611</v>
      </c>
      <c r="I3446" s="211">
        <v>0.4925930950703129</v>
      </c>
      <c r="J3446" s="211">
        <v>0.39127769951668745</v>
      </c>
      <c r="K3446" s="211">
        <v>0.59248664863318889</v>
      </c>
      <c r="L3446" s="211">
        <v>0.26995024138871448</v>
      </c>
      <c r="M3446" s="211">
        <v>0.1001771891502361</v>
      </c>
      <c r="N3446" s="211">
        <v>0.49628926786613714</v>
      </c>
      <c r="O3446" s="211">
        <v>0.67004657250621535</v>
      </c>
      <c r="P3446" s="211">
        <v>6.8627001909049107E-2</v>
      </c>
      <c r="Q3446" s="211">
        <v>9.0008104399098468E-2</v>
      </c>
      <c r="R3446" s="211">
        <v>0.45883744071119714</v>
      </c>
      <c r="S3446" s="211">
        <v>0.33424282492862462</v>
      </c>
      <c r="T3446" s="211">
        <v>0.5184500747746279</v>
      </c>
      <c r="U3446" s="211">
        <v>0.3476858451032433</v>
      </c>
      <c r="V3446" s="211">
        <v>6.1743783530045088E-2</v>
      </c>
      <c r="W3446" s="211">
        <v>0.6426930006520033</v>
      </c>
      <c r="X3446" s="211">
        <v>0.26371584438398277</v>
      </c>
      <c r="Y3446" s="211">
        <v>0.71516974784688503</v>
      </c>
      <c r="Z3446" s="211">
        <v>0.14766030688917603</v>
      </c>
      <c r="AA3446" s="212">
        <v>0.12534748312191799</v>
      </c>
    </row>
    <row r="3447" spans="1:27" x14ac:dyDescent="0.35">
      <c r="A3447" s="210" t="s">
        <v>4123</v>
      </c>
      <c r="B3447" s="217">
        <v>132.32094856786017</v>
      </c>
      <c r="C3447" s="211">
        <v>6.1302529745330861E-2</v>
      </c>
      <c r="D3447" s="211">
        <v>0.12588309800020211</v>
      </c>
      <c r="E3447" s="211">
        <v>8.4345075897518496E-2</v>
      </c>
      <c r="F3447" s="211">
        <v>9.5934662421750749E-2</v>
      </c>
      <c r="G3447" s="211">
        <v>0.11419433137734246</v>
      </c>
      <c r="H3447" s="211">
        <v>0.11864094334551073</v>
      </c>
      <c r="I3447" s="211">
        <v>0.50220448258184436</v>
      </c>
      <c r="J3447" s="211">
        <v>0.4499095735879528</v>
      </c>
      <c r="K3447" s="211">
        <v>0.59201176662269472</v>
      </c>
      <c r="L3447" s="211">
        <v>0.27518526913951002</v>
      </c>
      <c r="M3447" s="211">
        <v>9.9029746736259944E-2</v>
      </c>
      <c r="N3447" s="211">
        <v>0.47251895767137686</v>
      </c>
      <c r="O3447" s="211">
        <v>0.6514686446173148</v>
      </c>
      <c r="P3447" s="211">
        <v>6.9903174894224138E-2</v>
      </c>
      <c r="Q3447" s="211">
        <v>7.0675307588217953E-2</v>
      </c>
      <c r="R3447" s="211">
        <v>0.40890354472644369</v>
      </c>
      <c r="S3447" s="211">
        <v>0.30097217624243</v>
      </c>
      <c r="T3447" s="211">
        <v>0.51487420372941473</v>
      </c>
      <c r="U3447" s="211">
        <v>0.44697899255525408</v>
      </c>
      <c r="V3447" s="211">
        <v>6.3285191711101696E-2</v>
      </c>
      <c r="W3447" s="211">
        <v>0.47608516004622919</v>
      </c>
      <c r="X3447" s="211">
        <v>0.36493557486835426</v>
      </c>
      <c r="Y3447" s="211">
        <v>0.74804991359925843</v>
      </c>
      <c r="Z3447" s="211">
        <v>0.14856420293104977</v>
      </c>
      <c r="AA3447" s="212">
        <v>0.11788279485245474</v>
      </c>
    </row>
    <row r="3448" spans="1:27" x14ac:dyDescent="0.35">
      <c r="A3448" s="210" t="s">
        <v>4124</v>
      </c>
      <c r="B3448" s="217">
        <v>117.16028649348999</v>
      </c>
      <c r="C3448" s="211">
        <v>4.8272635677146208E-2</v>
      </c>
      <c r="D3448" s="211">
        <v>0.12516940447646474</v>
      </c>
      <c r="E3448" s="211">
        <v>7.3536989513247067E-2</v>
      </c>
      <c r="F3448" s="211">
        <v>7.3806845090297765E-2</v>
      </c>
      <c r="G3448" s="211">
        <v>0.12310050370308928</v>
      </c>
      <c r="H3448" s="211">
        <v>0.12181174309761442</v>
      </c>
      <c r="I3448" s="211">
        <v>0.52078611862425961</v>
      </c>
      <c r="J3448" s="211">
        <v>0.43137694241212055</v>
      </c>
      <c r="K3448" s="211">
        <v>0.6471295293605136</v>
      </c>
      <c r="L3448" s="211">
        <v>0.26788734555838911</v>
      </c>
      <c r="M3448" s="211">
        <v>8.9435425262807428E-2</v>
      </c>
      <c r="N3448" s="211">
        <v>0.43186738309137007</v>
      </c>
      <c r="O3448" s="211">
        <v>0.54853141729648192</v>
      </c>
      <c r="P3448" s="211">
        <v>6.4532010755721639E-2</v>
      </c>
      <c r="Q3448" s="211">
        <v>7.2763322174955861E-2</v>
      </c>
      <c r="R3448" s="211">
        <v>0.4831269850463229</v>
      </c>
      <c r="S3448" s="211">
        <v>0.3335926644765988</v>
      </c>
      <c r="T3448" s="211">
        <v>0.6061932373351131</v>
      </c>
      <c r="U3448" s="211">
        <v>0.32883670832475054</v>
      </c>
      <c r="V3448" s="211">
        <v>8.9015523563573298E-2</v>
      </c>
      <c r="W3448" s="211">
        <v>0.51418063672084835</v>
      </c>
      <c r="X3448" s="211">
        <v>0.30208286490353331</v>
      </c>
      <c r="Y3448" s="211">
        <v>0.65439980998663971</v>
      </c>
      <c r="Z3448" s="211">
        <v>0.14777676128630507</v>
      </c>
      <c r="AA3448" s="212">
        <v>0.11720933317624578</v>
      </c>
    </row>
    <row r="3449" spans="1:27" x14ac:dyDescent="0.35">
      <c r="A3449" s="210" t="s">
        <v>4125</v>
      </c>
      <c r="B3449" s="217">
        <v>122.70854607403641</v>
      </c>
      <c r="C3449" s="211">
        <v>8.7043892048214028E-2</v>
      </c>
      <c r="D3449" s="211">
        <v>0.12039582435944908</v>
      </c>
      <c r="E3449" s="211">
        <v>8.1181163137010237E-2</v>
      </c>
      <c r="F3449" s="211">
        <v>0.10309346696967103</v>
      </c>
      <c r="G3449" s="211">
        <v>0.11982508743737512</v>
      </c>
      <c r="H3449" s="211">
        <v>0.10676528819922551</v>
      </c>
      <c r="I3449" s="211">
        <v>0.46821091283988336</v>
      </c>
      <c r="J3449" s="211">
        <v>0.4414507218795925</v>
      </c>
      <c r="K3449" s="211">
        <v>0.5867051958168894</v>
      </c>
      <c r="L3449" s="211">
        <v>0.26930392886725085</v>
      </c>
      <c r="M3449" s="211">
        <v>0.10812779566031579</v>
      </c>
      <c r="N3449" s="211">
        <v>0.38051789935546748</v>
      </c>
      <c r="O3449" s="211">
        <v>0.5969171036315527</v>
      </c>
      <c r="P3449" s="211">
        <v>7.3440848781174656E-2</v>
      </c>
      <c r="Q3449" s="211">
        <v>6.3743811608138121E-2</v>
      </c>
      <c r="R3449" s="211">
        <v>0.45915525076922686</v>
      </c>
      <c r="S3449" s="211">
        <v>0.3906462285261656</v>
      </c>
      <c r="T3449" s="211">
        <v>0.54177412350377541</v>
      </c>
      <c r="U3449" s="211">
        <v>0.36442603968175291</v>
      </c>
      <c r="V3449" s="211">
        <v>7.3221407637408142E-2</v>
      </c>
      <c r="W3449" s="211">
        <v>0.52610534586794233</v>
      </c>
      <c r="X3449" s="211">
        <v>0.33123491771434299</v>
      </c>
      <c r="Y3449" s="211">
        <v>0.67808490753831929</v>
      </c>
      <c r="Z3449" s="211">
        <v>0.1483873974050107</v>
      </c>
      <c r="AA3449" s="212">
        <v>0.12291684069699202</v>
      </c>
    </row>
    <row r="3450" spans="1:27" x14ac:dyDescent="0.35">
      <c r="A3450" s="210" t="s">
        <v>4126</v>
      </c>
      <c r="B3450" s="217">
        <v>128.46644212026209</v>
      </c>
      <c r="C3450" s="211">
        <v>7.6209068650223893E-2</v>
      </c>
      <c r="D3450" s="211">
        <v>0.12676873947118855</v>
      </c>
      <c r="E3450" s="211">
        <v>7.6982066691873199E-2</v>
      </c>
      <c r="F3450" s="211">
        <v>0.11260985293913506</v>
      </c>
      <c r="G3450" s="211">
        <v>0.12242462391187794</v>
      </c>
      <c r="H3450" s="211">
        <v>0.11596347884348451</v>
      </c>
      <c r="I3450" s="211">
        <v>0.46800328547578818</v>
      </c>
      <c r="J3450" s="211">
        <v>0.47113150530305647</v>
      </c>
      <c r="K3450" s="211">
        <v>0.63265862120757455</v>
      </c>
      <c r="L3450" s="211">
        <v>0.26607407347572171</v>
      </c>
      <c r="M3450" s="211">
        <v>9.1677053289759156E-2</v>
      </c>
      <c r="N3450" s="211">
        <v>0.43080394450156978</v>
      </c>
      <c r="O3450" s="211">
        <v>0.71535646555643462</v>
      </c>
      <c r="P3450" s="211">
        <v>6.3489554471904977E-2</v>
      </c>
      <c r="Q3450" s="211">
        <v>5.12462126415002E-2</v>
      </c>
      <c r="R3450" s="211">
        <v>0.39304678370410001</v>
      </c>
      <c r="S3450" s="211">
        <v>0.31976746044808868</v>
      </c>
      <c r="T3450" s="211">
        <v>0.47668428118813899</v>
      </c>
      <c r="U3450" s="211">
        <v>0.40306416605546153</v>
      </c>
      <c r="V3450" s="211">
        <v>8.7992264927288996E-2</v>
      </c>
      <c r="W3450" s="211">
        <v>0.59394698036103466</v>
      </c>
      <c r="X3450" s="211">
        <v>0.34950519117550771</v>
      </c>
      <c r="Y3450" s="211">
        <v>0.72199099371748843</v>
      </c>
      <c r="Z3450" s="211">
        <v>0.13965059924985213</v>
      </c>
      <c r="AA3450" s="212">
        <v>0.11645633009178633</v>
      </c>
    </row>
    <row r="3451" spans="1:27" x14ac:dyDescent="0.35">
      <c r="A3451" s="210" t="s">
        <v>4127</v>
      </c>
      <c r="B3451" s="217">
        <v>151.65199537549216</v>
      </c>
      <c r="C3451" s="211">
        <v>5.1626334213032039E-2</v>
      </c>
      <c r="D3451" s="211">
        <v>0.12797949714479501</v>
      </c>
      <c r="E3451" s="211">
        <v>7.0939996200273664E-2</v>
      </c>
      <c r="F3451" s="211">
        <v>7.9623496568091021E-2</v>
      </c>
      <c r="G3451" s="211">
        <v>0.12264945985100953</v>
      </c>
      <c r="H3451" s="211">
        <v>0.11170663812826782</v>
      </c>
      <c r="I3451" s="211">
        <v>0.50312503688925936</v>
      </c>
      <c r="J3451" s="211">
        <v>0.41366796491302438</v>
      </c>
      <c r="K3451" s="211">
        <v>0.59450429448624598</v>
      </c>
      <c r="L3451" s="211">
        <v>0.28319179611258277</v>
      </c>
      <c r="M3451" s="211">
        <v>0.12097822931640988</v>
      </c>
      <c r="N3451" s="211">
        <v>0.44069535539448534</v>
      </c>
      <c r="O3451" s="211">
        <v>0.63956826415354817</v>
      </c>
      <c r="P3451" s="211">
        <v>6.3786464791540709E-2</v>
      </c>
      <c r="Q3451" s="211">
        <v>8.3602472100424929E-2</v>
      </c>
      <c r="R3451" s="211">
        <v>0.43177094345773437</v>
      </c>
      <c r="S3451" s="211">
        <v>0.38784383694895935</v>
      </c>
      <c r="T3451" s="211">
        <v>0.57251572892083435</v>
      </c>
      <c r="U3451" s="211">
        <v>0.43729174625474776</v>
      </c>
      <c r="V3451" s="211">
        <v>0.1188214299347211</v>
      </c>
      <c r="W3451" s="211">
        <v>0.54198785261193805</v>
      </c>
      <c r="X3451" s="211">
        <v>0.30587347559279116</v>
      </c>
      <c r="Y3451" s="211">
        <v>0.55805154211113883</v>
      </c>
      <c r="Z3451" s="211">
        <v>0.14983634816374344</v>
      </c>
      <c r="AA3451" s="212">
        <v>0.1123353730825543</v>
      </c>
    </row>
    <row r="3452" spans="1:27" x14ac:dyDescent="0.35">
      <c r="A3452" s="210" t="s">
        <v>4128</v>
      </c>
      <c r="B3452" s="217">
        <v>120.66752972173251</v>
      </c>
      <c r="C3452" s="211">
        <v>5.3782595388077989E-2</v>
      </c>
      <c r="D3452" s="211">
        <v>0.12836343304213649</v>
      </c>
      <c r="E3452" s="211">
        <v>7.6681122731259904E-2</v>
      </c>
      <c r="F3452" s="211">
        <v>7.1068243498604244E-2</v>
      </c>
      <c r="G3452" s="211">
        <v>0.11655046603749063</v>
      </c>
      <c r="H3452" s="211">
        <v>0.1096650943304418</v>
      </c>
      <c r="I3452" s="211">
        <v>0.50658225066730367</v>
      </c>
      <c r="J3452" s="211">
        <v>0.44304068475608194</v>
      </c>
      <c r="K3452" s="211">
        <v>0.6110815689377721</v>
      </c>
      <c r="L3452" s="211">
        <v>0.27396197183311588</v>
      </c>
      <c r="M3452" s="211">
        <v>8.0302725118615137E-2</v>
      </c>
      <c r="N3452" s="211">
        <v>0.41778860456608552</v>
      </c>
      <c r="O3452" s="211">
        <v>0.75097671696896218</v>
      </c>
      <c r="P3452" s="211">
        <v>6.9273404481219894E-2</v>
      </c>
      <c r="Q3452" s="211">
        <v>0.11302466494431368</v>
      </c>
      <c r="R3452" s="211">
        <v>0.45061862416438458</v>
      </c>
      <c r="S3452" s="211">
        <v>0.33375425576908391</v>
      </c>
      <c r="T3452" s="211">
        <v>0.53947754695125028</v>
      </c>
      <c r="U3452" s="211">
        <v>0.40387609600514207</v>
      </c>
      <c r="V3452" s="211">
        <v>6.7594911300416505E-2</v>
      </c>
      <c r="W3452" s="211">
        <v>0.50862852939181846</v>
      </c>
      <c r="X3452" s="211">
        <v>0.2611485785242893</v>
      </c>
      <c r="Y3452" s="211">
        <v>0.74161147299278352</v>
      </c>
      <c r="Z3452" s="211">
        <v>0.14824687769536332</v>
      </c>
      <c r="AA3452" s="212">
        <v>0.12199103114492818</v>
      </c>
    </row>
    <row r="3453" spans="1:27" x14ac:dyDescent="0.35">
      <c r="A3453" s="210" t="s">
        <v>4129</v>
      </c>
      <c r="B3453" s="217">
        <v>174.48835843096452</v>
      </c>
      <c r="C3453" s="211">
        <v>4.8014663543083959E-2</v>
      </c>
      <c r="D3453" s="211">
        <v>0.12564376844787714</v>
      </c>
      <c r="E3453" s="211">
        <v>8.4082428151251873E-2</v>
      </c>
      <c r="F3453" s="211">
        <v>0.10970733919801266</v>
      </c>
      <c r="G3453" s="211">
        <v>0.12559651206409</v>
      </c>
      <c r="H3453" s="211">
        <v>0.11048884777086244</v>
      </c>
      <c r="I3453" s="211">
        <v>0.47211411212559107</v>
      </c>
      <c r="J3453" s="211">
        <v>0.43726356900237523</v>
      </c>
      <c r="K3453" s="211">
        <v>0.64451363845853205</v>
      </c>
      <c r="L3453" s="211">
        <v>0.27098572741164612</v>
      </c>
      <c r="M3453" s="211">
        <v>9.7193504855119933E-2</v>
      </c>
      <c r="N3453" s="211">
        <v>0.35925918473731305</v>
      </c>
      <c r="O3453" s="211">
        <v>0.69968473564028177</v>
      </c>
      <c r="P3453" s="211">
        <v>6.9324698451965344E-2</v>
      </c>
      <c r="Q3453" s="211">
        <v>9.9354049053193033E-2</v>
      </c>
      <c r="R3453" s="211">
        <v>0.39757188636600194</v>
      </c>
      <c r="S3453" s="211">
        <v>0.32156602892275055</v>
      </c>
      <c r="T3453" s="211">
        <v>0.50534539077472163</v>
      </c>
      <c r="U3453" s="211">
        <v>0.56521843079732137</v>
      </c>
      <c r="V3453" s="211">
        <v>0.11587937445420292</v>
      </c>
      <c r="W3453" s="211">
        <v>0.54625944985924635</v>
      </c>
      <c r="X3453" s="211">
        <v>0.30545011569182773</v>
      </c>
      <c r="Y3453" s="211">
        <v>0.68453830640808966</v>
      </c>
      <c r="Z3453" s="211">
        <v>0.1487105634160257</v>
      </c>
      <c r="AA3453" s="212">
        <v>0.11570033587207582</v>
      </c>
    </row>
    <row r="3454" spans="1:27" x14ac:dyDescent="0.35">
      <c r="A3454" s="210" t="s">
        <v>4130</v>
      </c>
      <c r="B3454" s="217">
        <v>152.97129170461989</v>
      </c>
      <c r="C3454" s="211">
        <v>5.2738887573459056E-2</v>
      </c>
      <c r="D3454" s="211">
        <v>0.1270482837565711</v>
      </c>
      <c r="E3454" s="211">
        <v>7.3606879483932228E-2</v>
      </c>
      <c r="F3454" s="211">
        <v>9.197318599289267E-2</v>
      </c>
      <c r="G3454" s="211">
        <v>0.1167044405523627</v>
      </c>
      <c r="H3454" s="211">
        <v>0.11446354471125252</v>
      </c>
      <c r="I3454" s="211">
        <v>0.52082025880892979</v>
      </c>
      <c r="J3454" s="211">
        <v>0.44810855663210919</v>
      </c>
      <c r="K3454" s="211">
        <v>0.59229775422562514</v>
      </c>
      <c r="L3454" s="211">
        <v>0.27998333297491834</v>
      </c>
      <c r="M3454" s="211">
        <v>8.5259601598355148E-2</v>
      </c>
      <c r="N3454" s="211">
        <v>0.51822916181370682</v>
      </c>
      <c r="O3454" s="211">
        <v>0.60321263958239291</v>
      </c>
      <c r="P3454" s="211">
        <v>7.1757368621873416E-2</v>
      </c>
      <c r="Q3454" s="211">
        <v>0.13624235317120295</v>
      </c>
      <c r="R3454" s="211">
        <v>0.48842830068457288</v>
      </c>
      <c r="S3454" s="211">
        <v>0.31404563457453982</v>
      </c>
      <c r="T3454" s="211">
        <v>0.52968514714534731</v>
      </c>
      <c r="U3454" s="211">
        <v>0.47187829056324754</v>
      </c>
      <c r="V3454" s="211">
        <v>0.16427319415197697</v>
      </c>
      <c r="W3454" s="211">
        <v>0.58079014958088337</v>
      </c>
      <c r="X3454" s="211">
        <v>0.35160635175891342</v>
      </c>
      <c r="Y3454" s="211">
        <v>0.51857542519347732</v>
      </c>
      <c r="Z3454" s="211">
        <v>0.14339217136106316</v>
      </c>
      <c r="AA3454" s="212">
        <v>0.12213612063062769</v>
      </c>
    </row>
    <row r="3455" spans="1:27" x14ac:dyDescent="0.35">
      <c r="A3455" s="210" t="s">
        <v>4131</v>
      </c>
      <c r="B3455" s="217">
        <v>124.27129083130556</v>
      </c>
      <c r="C3455" s="211">
        <v>7.0827545914706191E-2</v>
      </c>
      <c r="D3455" s="211">
        <v>0.12018958618454199</v>
      </c>
      <c r="E3455" s="211">
        <v>7.6677636014194764E-2</v>
      </c>
      <c r="F3455" s="211">
        <v>9.547626309222855E-2</v>
      </c>
      <c r="G3455" s="211">
        <v>0.12342530939755871</v>
      </c>
      <c r="H3455" s="211">
        <v>0.12410668691998948</v>
      </c>
      <c r="I3455" s="211">
        <v>0.52890051953617057</v>
      </c>
      <c r="J3455" s="211">
        <v>0.40517969304312579</v>
      </c>
      <c r="K3455" s="211">
        <v>0.5955429930175965</v>
      </c>
      <c r="L3455" s="211">
        <v>0.27105294924932383</v>
      </c>
      <c r="M3455" s="211">
        <v>8.3920315129128759E-2</v>
      </c>
      <c r="N3455" s="211">
        <v>0.38157464303434313</v>
      </c>
      <c r="O3455" s="211">
        <v>0.75875934717130544</v>
      </c>
      <c r="P3455" s="211">
        <v>6.4675943997227786E-2</v>
      </c>
      <c r="Q3455" s="211">
        <v>7.2721278234051334E-2</v>
      </c>
      <c r="R3455" s="211">
        <v>0.43037531921828776</v>
      </c>
      <c r="S3455" s="211">
        <v>0.31260660122789741</v>
      </c>
      <c r="T3455" s="211">
        <v>0.49729498327377836</v>
      </c>
      <c r="U3455" s="211">
        <v>0.42775396283595712</v>
      </c>
      <c r="V3455" s="211">
        <v>0.12260255405224087</v>
      </c>
      <c r="W3455" s="211">
        <v>0.54241359767258435</v>
      </c>
      <c r="X3455" s="211">
        <v>0.32603157998796417</v>
      </c>
      <c r="Y3455" s="211">
        <v>0.64676270533308755</v>
      </c>
      <c r="Z3455" s="211">
        <v>0.14216615723885154</v>
      </c>
      <c r="AA3455" s="212">
        <v>0.12599475846130798</v>
      </c>
    </row>
    <row r="3456" spans="1:27" x14ac:dyDescent="0.35">
      <c r="A3456" s="210" t="s">
        <v>4132</v>
      </c>
      <c r="B3456" s="217">
        <v>155.66396324275843</v>
      </c>
      <c r="C3456" s="211">
        <v>5.6191912536589915E-2</v>
      </c>
      <c r="D3456" s="211">
        <v>0.12734513390805957</v>
      </c>
      <c r="E3456" s="211">
        <v>6.7696161011870551E-2</v>
      </c>
      <c r="F3456" s="211">
        <v>8.0553427801362848E-2</v>
      </c>
      <c r="G3456" s="211">
        <v>0.11687081772315895</v>
      </c>
      <c r="H3456" s="211">
        <v>0.12586141018423086</v>
      </c>
      <c r="I3456" s="211">
        <v>0.4928777500977749</v>
      </c>
      <c r="J3456" s="211">
        <v>0.44515699623811111</v>
      </c>
      <c r="K3456" s="211">
        <v>0.52605418736967158</v>
      </c>
      <c r="L3456" s="211">
        <v>0.27389412907130145</v>
      </c>
      <c r="M3456" s="211">
        <v>9.9175183055277782E-2</v>
      </c>
      <c r="N3456" s="211">
        <v>0.55693746876260863</v>
      </c>
      <c r="O3456" s="211">
        <v>0.67042368838909228</v>
      </c>
      <c r="P3456" s="211">
        <v>7.1421213528286231E-2</v>
      </c>
      <c r="Q3456" s="211">
        <v>9.951887531383892E-2</v>
      </c>
      <c r="R3456" s="211">
        <v>0.36930094149691395</v>
      </c>
      <c r="S3456" s="211">
        <v>0.32868425726557288</v>
      </c>
      <c r="T3456" s="211">
        <v>0.56569675186587587</v>
      </c>
      <c r="U3456" s="211">
        <v>0.496645757222405</v>
      </c>
      <c r="V3456" s="211">
        <v>0.11141237142180181</v>
      </c>
      <c r="W3456" s="211">
        <v>0.50262248957483635</v>
      </c>
      <c r="X3456" s="211">
        <v>0.29747038420875577</v>
      </c>
      <c r="Y3456" s="211">
        <v>0.70928581619918574</v>
      </c>
      <c r="Z3456" s="211">
        <v>0.14714806033220598</v>
      </c>
      <c r="AA3456" s="212">
        <v>0.11867202635617108</v>
      </c>
    </row>
    <row r="3457" spans="1:27" x14ac:dyDescent="0.35">
      <c r="A3457" s="210" t="s">
        <v>4133</v>
      </c>
      <c r="B3457" s="217">
        <v>142.32250085633623</v>
      </c>
      <c r="C3457" s="211">
        <v>7.4437032039049181E-2</v>
      </c>
      <c r="D3457" s="211">
        <v>0.12032418586947262</v>
      </c>
      <c r="E3457" s="211">
        <v>8.9282675853188997E-2</v>
      </c>
      <c r="F3457" s="211">
        <v>8.0047195404346932E-2</v>
      </c>
      <c r="G3457" s="211">
        <v>0.11985651358816347</v>
      </c>
      <c r="H3457" s="211">
        <v>0.11518670653680958</v>
      </c>
      <c r="I3457" s="211">
        <v>0.45669904397458766</v>
      </c>
      <c r="J3457" s="211">
        <v>0.4736062666290875</v>
      </c>
      <c r="K3457" s="211">
        <v>0.6448436042162744</v>
      </c>
      <c r="L3457" s="211">
        <v>0.27545565914845654</v>
      </c>
      <c r="M3457" s="211">
        <v>9.7724074272339645E-2</v>
      </c>
      <c r="N3457" s="211">
        <v>0.42977131945213481</v>
      </c>
      <c r="O3457" s="211">
        <v>0.55604297043077777</v>
      </c>
      <c r="P3457" s="211">
        <v>6.925546494042574E-2</v>
      </c>
      <c r="Q3457" s="211">
        <v>0.11455054314936466</v>
      </c>
      <c r="R3457" s="211">
        <v>0.48290882898698806</v>
      </c>
      <c r="S3457" s="211">
        <v>0.27846175540683965</v>
      </c>
      <c r="T3457" s="211">
        <v>0.55429730151184509</v>
      </c>
      <c r="U3457" s="211">
        <v>0.38024577296208129</v>
      </c>
      <c r="V3457" s="211">
        <v>0.11344124188777398</v>
      </c>
      <c r="W3457" s="211">
        <v>0.63848543078438946</v>
      </c>
      <c r="X3457" s="211">
        <v>0.34579310078807085</v>
      </c>
      <c r="Y3457" s="211">
        <v>0.63447384869072754</v>
      </c>
      <c r="Z3457" s="211">
        <v>0.14824138595181544</v>
      </c>
      <c r="AA3457" s="212">
        <v>0.12104214374540204</v>
      </c>
    </row>
    <row r="3458" spans="1:27" x14ac:dyDescent="0.35">
      <c r="A3458" s="210" t="s">
        <v>4134</v>
      </c>
      <c r="B3458" s="217">
        <v>138.41954230628539</v>
      </c>
      <c r="C3458" s="211">
        <v>6.3414210765530429E-2</v>
      </c>
      <c r="D3458" s="211">
        <v>0.12680326712153953</v>
      </c>
      <c r="E3458" s="211">
        <v>8.6296012211086154E-2</v>
      </c>
      <c r="F3458" s="211">
        <v>8.374279135276215E-2</v>
      </c>
      <c r="G3458" s="211">
        <v>0.12234830584210725</v>
      </c>
      <c r="H3458" s="211">
        <v>0.127657353054385</v>
      </c>
      <c r="I3458" s="211">
        <v>0.50952978531661275</v>
      </c>
      <c r="J3458" s="211">
        <v>0.4421032366150171</v>
      </c>
      <c r="K3458" s="211">
        <v>0.64423498180026195</v>
      </c>
      <c r="L3458" s="211">
        <v>0.28291736969514197</v>
      </c>
      <c r="M3458" s="211">
        <v>9.6550542388619987E-2</v>
      </c>
      <c r="N3458" s="211">
        <v>0.49252865296948006</v>
      </c>
      <c r="O3458" s="211">
        <v>0.75327037083180948</v>
      </c>
      <c r="P3458" s="211">
        <v>6.954843523018342E-2</v>
      </c>
      <c r="Q3458" s="211">
        <v>0.12403806698620866</v>
      </c>
      <c r="R3458" s="211">
        <v>0.3942065243275189</v>
      </c>
      <c r="S3458" s="211">
        <v>0.35221822389048235</v>
      </c>
      <c r="T3458" s="211">
        <v>0.53357100337950381</v>
      </c>
      <c r="U3458" s="211">
        <v>0.39323857147020513</v>
      </c>
      <c r="V3458" s="211">
        <v>7.5927318345252431E-2</v>
      </c>
      <c r="W3458" s="211">
        <v>0.58102035246715922</v>
      </c>
      <c r="X3458" s="211">
        <v>0.23792600128692404</v>
      </c>
      <c r="Y3458" s="211">
        <v>0.71048620202745427</v>
      </c>
      <c r="Z3458" s="211">
        <v>0.14991776725244094</v>
      </c>
      <c r="AA3458" s="212">
        <v>0.12181287500689658</v>
      </c>
    </row>
    <row r="3459" spans="1:27" x14ac:dyDescent="0.35">
      <c r="A3459" s="210" t="s">
        <v>4135</v>
      </c>
      <c r="B3459" s="217">
        <v>109.40363726898916</v>
      </c>
      <c r="C3459" s="211">
        <v>6.1682708357130758E-2</v>
      </c>
      <c r="D3459" s="211">
        <v>0.12996812749568021</v>
      </c>
      <c r="E3459" s="211">
        <v>7.3916793512532664E-2</v>
      </c>
      <c r="F3459" s="211">
        <v>0.1163634808370558</v>
      </c>
      <c r="G3459" s="211">
        <v>0.12277002840510889</v>
      </c>
      <c r="H3459" s="211">
        <v>0.11067323886172385</v>
      </c>
      <c r="I3459" s="211">
        <v>0.50171739791166214</v>
      </c>
      <c r="J3459" s="211">
        <v>0.44084559300190068</v>
      </c>
      <c r="K3459" s="211">
        <v>0.60948754280408524</v>
      </c>
      <c r="L3459" s="211">
        <v>0.27194402222947306</v>
      </c>
      <c r="M3459" s="211">
        <v>8.6829401941355924E-2</v>
      </c>
      <c r="N3459" s="211">
        <v>0.45286473281954703</v>
      </c>
      <c r="O3459" s="211">
        <v>0.59687784141104283</v>
      </c>
      <c r="P3459" s="211">
        <v>6.4523091065964336E-2</v>
      </c>
      <c r="Q3459" s="211">
        <v>5.3413827786083209E-2</v>
      </c>
      <c r="R3459" s="211">
        <v>0.41537098015049972</v>
      </c>
      <c r="S3459" s="211">
        <v>0.35435522361086336</v>
      </c>
      <c r="T3459" s="211">
        <v>0.54145171193906405</v>
      </c>
      <c r="U3459" s="211">
        <v>0.45080145059804499</v>
      </c>
      <c r="V3459" s="211">
        <v>5.6345595056313841E-2</v>
      </c>
      <c r="W3459" s="211">
        <v>0.51838245130688265</v>
      </c>
      <c r="X3459" s="211">
        <v>0.2893576829946472</v>
      </c>
      <c r="Y3459" s="211">
        <v>0.60888643073491355</v>
      </c>
      <c r="Z3459" s="211">
        <v>0.14727967598237107</v>
      </c>
      <c r="AA3459" s="212">
        <v>0.11654069174563031</v>
      </c>
    </row>
    <row r="3460" spans="1:27" x14ac:dyDescent="0.35">
      <c r="A3460" s="210" t="s">
        <v>4136</v>
      </c>
      <c r="B3460" s="217">
        <v>130.39849546298569</v>
      </c>
      <c r="C3460" s="211">
        <v>5.6997156563976185E-2</v>
      </c>
      <c r="D3460" s="211">
        <v>0.13231148446794183</v>
      </c>
      <c r="E3460" s="211">
        <v>7.2313881001690603E-2</v>
      </c>
      <c r="F3460" s="211">
        <v>9.7728713901296671E-2</v>
      </c>
      <c r="G3460" s="211">
        <v>0.12162353832484446</v>
      </c>
      <c r="H3460" s="211">
        <v>0.10662885958777614</v>
      </c>
      <c r="I3460" s="211">
        <v>0.50195040367759491</v>
      </c>
      <c r="J3460" s="211">
        <v>0.45980068977492816</v>
      </c>
      <c r="K3460" s="211">
        <v>0.53335150600853831</v>
      </c>
      <c r="L3460" s="211">
        <v>0.27525118510155844</v>
      </c>
      <c r="M3460" s="211">
        <v>0.10427335042715347</v>
      </c>
      <c r="N3460" s="211">
        <v>0.37571895785659226</v>
      </c>
      <c r="O3460" s="211">
        <v>0.69906813912196897</v>
      </c>
      <c r="P3460" s="211">
        <v>7.2371816006482959E-2</v>
      </c>
      <c r="Q3460" s="211">
        <v>7.4559673327196721E-2</v>
      </c>
      <c r="R3460" s="211">
        <v>0.49242406242104114</v>
      </c>
      <c r="S3460" s="211">
        <v>0.32634790558405796</v>
      </c>
      <c r="T3460" s="211">
        <v>0.52925558677344142</v>
      </c>
      <c r="U3460" s="211">
        <v>0.40245943425117603</v>
      </c>
      <c r="V3460" s="211">
        <v>7.0640859146980289E-2</v>
      </c>
      <c r="W3460" s="211">
        <v>0.55906089797388037</v>
      </c>
      <c r="X3460" s="211">
        <v>0.25836818266201778</v>
      </c>
      <c r="Y3460" s="211">
        <v>0.67488724353335394</v>
      </c>
      <c r="Z3460" s="211">
        <v>0.14336358732519383</v>
      </c>
      <c r="AA3460" s="212">
        <v>0.11497997971025678</v>
      </c>
    </row>
    <row r="3461" spans="1:27" x14ac:dyDescent="0.35">
      <c r="A3461" s="210" t="s">
        <v>4137</v>
      </c>
      <c r="B3461" s="217">
        <v>149.95751184133547</v>
      </c>
      <c r="C3461" s="211">
        <v>6.2297810052371547E-2</v>
      </c>
      <c r="D3461" s="211">
        <v>0.13024343614391184</v>
      </c>
      <c r="E3461" s="211">
        <v>8.3831593026903933E-2</v>
      </c>
      <c r="F3461" s="211">
        <v>7.8711453609277462E-2</v>
      </c>
      <c r="G3461" s="211">
        <v>0.11510444256832253</v>
      </c>
      <c r="H3461" s="211">
        <v>0.12516624272878157</v>
      </c>
      <c r="I3461" s="211">
        <v>0.42847239629960698</v>
      </c>
      <c r="J3461" s="211">
        <v>0.45348835594639325</v>
      </c>
      <c r="K3461" s="211">
        <v>0.64828558646533252</v>
      </c>
      <c r="L3461" s="211">
        <v>0.27215380041228548</v>
      </c>
      <c r="M3461" s="211">
        <v>9.4218152021413357E-2</v>
      </c>
      <c r="N3461" s="211">
        <v>0.50922881640499551</v>
      </c>
      <c r="O3461" s="211">
        <v>0.67997316476797554</v>
      </c>
      <c r="P3461" s="211">
        <v>6.922549638159213E-2</v>
      </c>
      <c r="Q3461" s="211">
        <v>6.1989761037244365E-2</v>
      </c>
      <c r="R3461" s="211">
        <v>0.4659396228632593</v>
      </c>
      <c r="S3461" s="211">
        <v>0.29734152976128803</v>
      </c>
      <c r="T3461" s="211">
        <v>0.57301867442051158</v>
      </c>
      <c r="U3461" s="211">
        <v>0.36793457586024436</v>
      </c>
      <c r="V3461" s="211">
        <v>0.14426500598536565</v>
      </c>
      <c r="W3461" s="211">
        <v>0.56585489925245958</v>
      </c>
      <c r="X3461" s="211">
        <v>0.33710148193461686</v>
      </c>
      <c r="Y3461" s="211">
        <v>0.63871523689927356</v>
      </c>
      <c r="Z3461" s="211">
        <v>0.14853408682879948</v>
      </c>
      <c r="AA3461" s="212">
        <v>0.12450879486068357</v>
      </c>
    </row>
    <row r="3462" spans="1:27" x14ac:dyDescent="0.35">
      <c r="A3462" s="210" t="s">
        <v>4138</v>
      </c>
      <c r="B3462" s="217">
        <v>113.33363121909184</v>
      </c>
      <c r="C3462" s="211">
        <v>6.5953641855235987E-2</v>
      </c>
      <c r="D3462" s="211">
        <v>0.12044346260498467</v>
      </c>
      <c r="E3462" s="211">
        <v>6.8423409127288115E-2</v>
      </c>
      <c r="F3462" s="211">
        <v>9.6073485875879189E-2</v>
      </c>
      <c r="G3462" s="211">
        <v>0.12490116051295068</v>
      </c>
      <c r="H3462" s="211">
        <v>0.10941683318700209</v>
      </c>
      <c r="I3462" s="211">
        <v>0.4392912855398467</v>
      </c>
      <c r="J3462" s="211">
        <v>0.46056385140005668</v>
      </c>
      <c r="K3462" s="211">
        <v>0.61826051971263474</v>
      </c>
      <c r="L3462" s="211">
        <v>0.27709514464958307</v>
      </c>
      <c r="M3462" s="211">
        <v>8.0828962195394954E-2</v>
      </c>
      <c r="N3462" s="211">
        <v>0.35516282663767601</v>
      </c>
      <c r="O3462" s="211">
        <v>0.57169538935472997</v>
      </c>
      <c r="P3462" s="211">
        <v>7.0293807973613828E-2</v>
      </c>
      <c r="Q3462" s="211">
        <v>5.8926781533612402E-2</v>
      </c>
      <c r="R3462" s="211">
        <v>0.38509533879894131</v>
      </c>
      <c r="S3462" s="211">
        <v>0.30162107106596558</v>
      </c>
      <c r="T3462" s="211">
        <v>0.58808329620278899</v>
      </c>
      <c r="U3462" s="211">
        <v>0.37426415640466332</v>
      </c>
      <c r="V3462" s="211">
        <v>6.86420406236187E-2</v>
      </c>
      <c r="W3462" s="211">
        <v>0.53065615592254456</v>
      </c>
      <c r="X3462" s="211">
        <v>0.34805678827184483</v>
      </c>
      <c r="Y3462" s="211">
        <v>0.69055413226087703</v>
      </c>
      <c r="Z3462" s="211">
        <v>0.14820729467529281</v>
      </c>
      <c r="AA3462" s="212">
        <v>0.11523159707618343</v>
      </c>
    </row>
    <row r="3463" spans="1:27" x14ac:dyDescent="0.35">
      <c r="A3463" s="210" t="s">
        <v>4139</v>
      </c>
      <c r="B3463" s="217">
        <v>136.15462671983599</v>
      </c>
      <c r="C3463" s="211">
        <v>5.7683118199530072E-2</v>
      </c>
      <c r="D3463" s="211">
        <v>0.12370652860117563</v>
      </c>
      <c r="E3463" s="211">
        <v>7.6577167847417665E-2</v>
      </c>
      <c r="F3463" s="211">
        <v>0.11036035469182197</v>
      </c>
      <c r="G3463" s="211">
        <v>0.12178734410172823</v>
      </c>
      <c r="H3463" s="211">
        <v>0.12444869709096018</v>
      </c>
      <c r="I3463" s="211">
        <v>0.41439631535683835</v>
      </c>
      <c r="J3463" s="211">
        <v>0.42083783798222707</v>
      </c>
      <c r="K3463" s="211">
        <v>0.62934688076125311</v>
      </c>
      <c r="L3463" s="211">
        <v>0.2691248588749966</v>
      </c>
      <c r="M3463" s="211">
        <v>0.10773023932968243</v>
      </c>
      <c r="N3463" s="211">
        <v>0.37054083191455744</v>
      </c>
      <c r="O3463" s="211">
        <v>0.64325733062469448</v>
      </c>
      <c r="P3463" s="211">
        <v>7.1714222803328745E-2</v>
      </c>
      <c r="Q3463" s="211">
        <v>0.1511617498939514</v>
      </c>
      <c r="R3463" s="211">
        <v>0.3848641811949024</v>
      </c>
      <c r="S3463" s="211">
        <v>0.2957870207812483</v>
      </c>
      <c r="T3463" s="211">
        <v>0.57068885025793681</v>
      </c>
      <c r="U3463" s="211">
        <v>0.33734370970696342</v>
      </c>
      <c r="V3463" s="211">
        <v>0.10786522470692224</v>
      </c>
      <c r="W3463" s="211">
        <v>0.61439818890692222</v>
      </c>
      <c r="X3463" s="211">
        <v>0.30698462975750218</v>
      </c>
      <c r="Y3463" s="211">
        <v>0.57412478393675603</v>
      </c>
      <c r="Z3463" s="211">
        <v>0.14820858686438471</v>
      </c>
      <c r="AA3463" s="212">
        <v>0.11844220352712956</v>
      </c>
    </row>
    <row r="3464" spans="1:27" x14ac:dyDescent="0.35">
      <c r="A3464" s="210" t="s">
        <v>4140</v>
      </c>
      <c r="B3464" s="217">
        <v>119.06219904856431</v>
      </c>
      <c r="C3464" s="211">
        <v>6.3793660927930665E-2</v>
      </c>
      <c r="D3464" s="211">
        <v>0.12685439487880817</v>
      </c>
      <c r="E3464" s="211">
        <v>7.912646147568593E-2</v>
      </c>
      <c r="F3464" s="211">
        <v>9.2498873989681138E-2</v>
      </c>
      <c r="G3464" s="211">
        <v>0.12195803558073881</v>
      </c>
      <c r="H3464" s="211">
        <v>0.10970543718711072</v>
      </c>
      <c r="I3464" s="211">
        <v>0.45712332016584117</v>
      </c>
      <c r="J3464" s="211">
        <v>0.43197857015578278</v>
      </c>
      <c r="K3464" s="211">
        <v>0.58699187419155252</v>
      </c>
      <c r="L3464" s="211">
        <v>0.26914482488193403</v>
      </c>
      <c r="M3464" s="211">
        <v>8.6728454434784649E-2</v>
      </c>
      <c r="N3464" s="211">
        <v>0.41851431047444543</v>
      </c>
      <c r="O3464" s="211">
        <v>0.73296054646271824</v>
      </c>
      <c r="P3464" s="211">
        <v>7.0334386925195599E-2</v>
      </c>
      <c r="Q3464" s="211">
        <v>0.13826641356220484</v>
      </c>
      <c r="R3464" s="211">
        <v>0.45656001002165369</v>
      </c>
      <c r="S3464" s="211">
        <v>0.34577603732945816</v>
      </c>
      <c r="T3464" s="211">
        <v>0.531365575426479</v>
      </c>
      <c r="U3464" s="211">
        <v>0.39238472888162251</v>
      </c>
      <c r="V3464" s="211">
        <v>7.9478672052081437E-2</v>
      </c>
      <c r="W3464" s="211">
        <v>0.53648801364471943</v>
      </c>
      <c r="X3464" s="211">
        <v>0.2984530559515115</v>
      </c>
      <c r="Y3464" s="211">
        <v>0.5473082943662293</v>
      </c>
      <c r="Z3464" s="211">
        <v>0.14354804938328902</v>
      </c>
      <c r="AA3464" s="212">
        <v>0.12237704640318577</v>
      </c>
    </row>
    <row r="3465" spans="1:27" x14ac:dyDescent="0.35">
      <c r="A3465" s="210" t="s">
        <v>4141</v>
      </c>
      <c r="B3465" s="217">
        <v>123.62769490856972</v>
      </c>
      <c r="C3465" s="211">
        <v>4.7786413324007335E-2</v>
      </c>
      <c r="D3465" s="211">
        <v>0.12056209789196735</v>
      </c>
      <c r="E3465" s="211">
        <v>7.9768443080193735E-2</v>
      </c>
      <c r="F3465" s="211">
        <v>9.9760826413233139E-2</v>
      </c>
      <c r="G3465" s="211">
        <v>0.12381857185852475</v>
      </c>
      <c r="H3465" s="211">
        <v>0.12160007467894696</v>
      </c>
      <c r="I3465" s="211">
        <v>0.50731223008215265</v>
      </c>
      <c r="J3465" s="211">
        <v>0.47705853619547395</v>
      </c>
      <c r="K3465" s="211">
        <v>0.56357384030442159</v>
      </c>
      <c r="L3465" s="211">
        <v>0.27208289658730217</v>
      </c>
      <c r="M3465" s="211">
        <v>0.10619436366578727</v>
      </c>
      <c r="N3465" s="211">
        <v>0.4690852797557481</v>
      </c>
      <c r="O3465" s="211">
        <v>0.72029702787279093</v>
      </c>
      <c r="P3465" s="211">
        <v>6.7217075679077018E-2</v>
      </c>
      <c r="Q3465" s="211">
        <v>0.10722598144600176</v>
      </c>
      <c r="R3465" s="211">
        <v>0.43156500345187221</v>
      </c>
      <c r="S3465" s="211">
        <v>0.27898556702127747</v>
      </c>
      <c r="T3465" s="211">
        <v>0.48314554385660702</v>
      </c>
      <c r="U3465" s="211">
        <v>0.4010309265723746</v>
      </c>
      <c r="V3465" s="211">
        <v>6.1786825786027733E-2</v>
      </c>
      <c r="W3465" s="211">
        <v>0.50116040592517541</v>
      </c>
      <c r="X3465" s="211">
        <v>0.32160558344652201</v>
      </c>
      <c r="Y3465" s="211">
        <v>0.77429374895082592</v>
      </c>
      <c r="Z3465" s="211">
        <v>0.14927407620807581</v>
      </c>
      <c r="AA3465" s="212">
        <v>0.11960352107318886</v>
      </c>
    </row>
    <row r="3466" spans="1:27" x14ac:dyDescent="0.35">
      <c r="A3466" s="210" t="s">
        <v>4142</v>
      </c>
      <c r="B3466" s="217">
        <v>157.42465099053865</v>
      </c>
      <c r="C3466" s="211">
        <v>5.2299688812180126E-2</v>
      </c>
      <c r="D3466" s="211">
        <v>0.12704679901412438</v>
      </c>
      <c r="E3466" s="211">
        <v>7.2186683436130952E-2</v>
      </c>
      <c r="F3466" s="211">
        <v>0.12069586940519432</v>
      </c>
      <c r="G3466" s="211">
        <v>0.12351624240485995</v>
      </c>
      <c r="H3466" s="211">
        <v>0.10893288923392214</v>
      </c>
      <c r="I3466" s="211">
        <v>0.4993145678008859</v>
      </c>
      <c r="J3466" s="211">
        <v>0.3971333550571936</v>
      </c>
      <c r="K3466" s="211">
        <v>0.59834019305890807</v>
      </c>
      <c r="L3466" s="211">
        <v>0.27779320374264665</v>
      </c>
      <c r="M3466" s="211">
        <v>9.1357018393229406E-2</v>
      </c>
      <c r="N3466" s="211">
        <v>0.54848577996946046</v>
      </c>
      <c r="O3466" s="211">
        <v>0.76828043381210354</v>
      </c>
      <c r="P3466" s="211">
        <v>6.4913304698367244E-2</v>
      </c>
      <c r="Q3466" s="211">
        <v>0.1152465155546249</v>
      </c>
      <c r="R3466" s="211">
        <v>0.40369687605386267</v>
      </c>
      <c r="S3466" s="211">
        <v>0.29062820427496483</v>
      </c>
      <c r="T3466" s="211">
        <v>0.52114107427237732</v>
      </c>
      <c r="U3466" s="211">
        <v>0.49833776311090539</v>
      </c>
      <c r="V3466" s="211">
        <v>0.12080607772912179</v>
      </c>
      <c r="W3466" s="211">
        <v>0.64396558483705546</v>
      </c>
      <c r="X3466" s="211">
        <v>0.33316668473002864</v>
      </c>
      <c r="Y3466" s="211">
        <v>0.65484972101492334</v>
      </c>
      <c r="Z3466" s="211">
        <v>0.14948899433982704</v>
      </c>
      <c r="AA3466" s="212">
        <v>0.11574482549362831</v>
      </c>
    </row>
    <row r="3467" spans="1:27" x14ac:dyDescent="0.35">
      <c r="A3467" s="210" t="s">
        <v>4143</v>
      </c>
      <c r="B3467" s="217">
        <v>122.21487747793292</v>
      </c>
      <c r="C3467" s="211">
        <v>6.9093843148189671E-2</v>
      </c>
      <c r="D3467" s="211">
        <v>0.12601035158509855</v>
      </c>
      <c r="E3467" s="211">
        <v>6.9968577515594155E-2</v>
      </c>
      <c r="F3467" s="211">
        <v>7.2663824903102706E-2</v>
      </c>
      <c r="G3467" s="211">
        <v>0.12141420871009369</v>
      </c>
      <c r="H3467" s="211">
        <v>0.10077166618152382</v>
      </c>
      <c r="I3467" s="211">
        <v>0.50276278185432399</v>
      </c>
      <c r="J3467" s="211">
        <v>0.43586906087653132</v>
      </c>
      <c r="K3467" s="211">
        <v>0.58434953264058331</v>
      </c>
      <c r="L3467" s="211">
        <v>0.28016424760004965</v>
      </c>
      <c r="M3467" s="211">
        <v>7.7025522030476995E-2</v>
      </c>
      <c r="N3467" s="211">
        <v>0.39360486027092845</v>
      </c>
      <c r="O3467" s="211">
        <v>0.59977916767855843</v>
      </c>
      <c r="P3467" s="211">
        <v>6.9142131720988542E-2</v>
      </c>
      <c r="Q3467" s="211">
        <v>0.10578199710537964</v>
      </c>
      <c r="R3467" s="211">
        <v>0.45688047292185668</v>
      </c>
      <c r="S3467" s="211">
        <v>0.34272320011135937</v>
      </c>
      <c r="T3467" s="211">
        <v>0.50291145221523115</v>
      </c>
      <c r="U3467" s="211">
        <v>0.51093429066197149</v>
      </c>
      <c r="V3467" s="211">
        <v>7.6907610562739481E-2</v>
      </c>
      <c r="W3467" s="211">
        <v>0.51312106452816264</v>
      </c>
      <c r="X3467" s="211">
        <v>0.32539867069925554</v>
      </c>
      <c r="Y3467" s="211">
        <v>0.57437489957620869</v>
      </c>
      <c r="Z3467" s="211">
        <v>0.14917704683864491</v>
      </c>
      <c r="AA3467" s="212">
        <v>0.11471738943219939</v>
      </c>
    </row>
    <row r="3468" spans="1:27" x14ac:dyDescent="0.35">
      <c r="A3468" s="210" t="s">
        <v>4144</v>
      </c>
      <c r="B3468" s="217">
        <v>131.31033974572404</v>
      </c>
      <c r="C3468" s="211">
        <v>6.9268651496851907E-2</v>
      </c>
      <c r="D3468" s="211">
        <v>0.12410772513970747</v>
      </c>
      <c r="E3468" s="211">
        <v>8.8098733759891384E-2</v>
      </c>
      <c r="F3468" s="211">
        <v>9.0441407672284757E-2</v>
      </c>
      <c r="G3468" s="211">
        <v>0.12005087150840255</v>
      </c>
      <c r="H3468" s="211">
        <v>0.12562297993294957</v>
      </c>
      <c r="I3468" s="211">
        <v>0.51702723693145636</v>
      </c>
      <c r="J3468" s="211">
        <v>0.45337252978451326</v>
      </c>
      <c r="K3468" s="211">
        <v>0.60358501078317051</v>
      </c>
      <c r="L3468" s="211">
        <v>0.27917283312689545</v>
      </c>
      <c r="M3468" s="211">
        <v>8.3391701266787799E-2</v>
      </c>
      <c r="N3468" s="211">
        <v>0.48840000107052495</v>
      </c>
      <c r="O3468" s="211">
        <v>0.69488219793253214</v>
      </c>
      <c r="P3468" s="211">
        <v>6.6885674331730788E-2</v>
      </c>
      <c r="Q3468" s="211">
        <v>8.4088813654093583E-2</v>
      </c>
      <c r="R3468" s="211">
        <v>0.42397972458926986</v>
      </c>
      <c r="S3468" s="211">
        <v>0.33865800116574007</v>
      </c>
      <c r="T3468" s="211">
        <v>0.52285185373447873</v>
      </c>
      <c r="U3468" s="211">
        <v>0.5548100737790137</v>
      </c>
      <c r="V3468" s="211">
        <v>6.7351025486795169E-2</v>
      </c>
      <c r="W3468" s="211">
        <v>0.55474813009080515</v>
      </c>
      <c r="X3468" s="211">
        <v>0.2522727609374899</v>
      </c>
      <c r="Y3468" s="211">
        <v>0.60613487595836646</v>
      </c>
      <c r="Z3468" s="211">
        <v>0.1435677005384724</v>
      </c>
      <c r="AA3468" s="212">
        <v>0.11799182623300239</v>
      </c>
    </row>
    <row r="3469" spans="1:27" x14ac:dyDescent="0.35">
      <c r="A3469" s="210" t="s">
        <v>4145</v>
      </c>
      <c r="B3469" s="217">
        <v>138.89713044840457</v>
      </c>
      <c r="C3469" s="211">
        <v>5.5494163216535913E-2</v>
      </c>
      <c r="D3469" s="211">
        <v>0.13203222765705869</v>
      </c>
      <c r="E3469" s="211">
        <v>7.8477532656305832E-2</v>
      </c>
      <c r="F3469" s="211">
        <v>8.2973684218751856E-2</v>
      </c>
      <c r="G3469" s="211">
        <v>0.12006979574400883</v>
      </c>
      <c r="H3469" s="211">
        <v>0.1197860052292332</v>
      </c>
      <c r="I3469" s="211">
        <v>0.50367382512210179</v>
      </c>
      <c r="J3469" s="211">
        <v>0.44679796917752757</v>
      </c>
      <c r="K3469" s="211">
        <v>0.51293685545807199</v>
      </c>
      <c r="L3469" s="211">
        <v>0.27988819703381923</v>
      </c>
      <c r="M3469" s="211">
        <v>0.11449007478857828</v>
      </c>
      <c r="N3469" s="211">
        <v>0.35371968487977207</v>
      </c>
      <c r="O3469" s="211">
        <v>0.69959202192012238</v>
      </c>
      <c r="P3469" s="211">
        <v>6.7117376303743606E-2</v>
      </c>
      <c r="Q3469" s="211">
        <v>0.1328081449466752</v>
      </c>
      <c r="R3469" s="211">
        <v>0.43181100036891668</v>
      </c>
      <c r="S3469" s="211">
        <v>0.31656747349305425</v>
      </c>
      <c r="T3469" s="211">
        <v>0.59308299688553356</v>
      </c>
      <c r="U3469" s="211">
        <v>0.3947312468988185</v>
      </c>
      <c r="V3469" s="211">
        <v>0.12045670537556209</v>
      </c>
      <c r="W3469" s="211">
        <v>0.57072325239391453</v>
      </c>
      <c r="X3469" s="211">
        <v>0.29537713595816051</v>
      </c>
      <c r="Y3469" s="211">
        <v>0.55541865025525838</v>
      </c>
      <c r="Z3469" s="211">
        <v>0.14888569517472891</v>
      </c>
      <c r="AA3469" s="212">
        <v>0.11765247382161716</v>
      </c>
    </row>
    <row r="3470" spans="1:27" x14ac:dyDescent="0.35">
      <c r="A3470" s="210" t="s">
        <v>4146</v>
      </c>
      <c r="B3470" s="217">
        <v>156.75045308332332</v>
      </c>
      <c r="C3470" s="211">
        <v>6.0111896016967724E-2</v>
      </c>
      <c r="D3470" s="211">
        <v>0.12150751052669645</v>
      </c>
      <c r="E3470" s="211">
        <v>8.0634592061705146E-2</v>
      </c>
      <c r="F3470" s="211">
        <v>8.9143562724799508E-2</v>
      </c>
      <c r="G3470" s="211">
        <v>0.11580891166714093</v>
      </c>
      <c r="H3470" s="211">
        <v>0.1196761618037768</v>
      </c>
      <c r="I3470" s="211">
        <v>0.40601588439271669</v>
      </c>
      <c r="J3470" s="211">
        <v>0.44122454087998558</v>
      </c>
      <c r="K3470" s="211">
        <v>0.62884786234923085</v>
      </c>
      <c r="L3470" s="211">
        <v>0.27567015219853497</v>
      </c>
      <c r="M3470" s="211">
        <v>8.6812255888891798E-2</v>
      </c>
      <c r="N3470" s="211">
        <v>0.52255030270274305</v>
      </c>
      <c r="O3470" s="211">
        <v>0.56240836053166054</v>
      </c>
      <c r="P3470" s="211">
        <v>6.5320308549737527E-2</v>
      </c>
      <c r="Q3470" s="211">
        <v>0.1325543628099996</v>
      </c>
      <c r="R3470" s="211">
        <v>0.44021357202376449</v>
      </c>
      <c r="S3470" s="211">
        <v>0.34073551992154927</v>
      </c>
      <c r="T3470" s="211">
        <v>0.55702775989770159</v>
      </c>
      <c r="U3470" s="211">
        <v>0.47624656402606858</v>
      </c>
      <c r="V3470" s="211">
        <v>0.15896199079749601</v>
      </c>
      <c r="W3470" s="211">
        <v>0.50787837523379564</v>
      </c>
      <c r="X3470" s="211">
        <v>0.30308695504907524</v>
      </c>
      <c r="Y3470" s="211">
        <v>0.60150195773828075</v>
      </c>
      <c r="Z3470" s="211">
        <v>0.14785221608786531</v>
      </c>
      <c r="AA3470" s="212">
        <v>0.11958659820280255</v>
      </c>
    </row>
    <row r="3471" spans="1:27" x14ac:dyDescent="0.35">
      <c r="A3471" s="210" t="s">
        <v>4147</v>
      </c>
      <c r="B3471" s="217">
        <v>136.53928855496147</v>
      </c>
      <c r="C3471" s="211">
        <v>7.0891557003930294E-2</v>
      </c>
      <c r="D3471" s="211">
        <v>0.11812829252519347</v>
      </c>
      <c r="E3471" s="211">
        <v>7.8356504601007904E-2</v>
      </c>
      <c r="F3471" s="211">
        <v>7.3166377794188858E-2</v>
      </c>
      <c r="G3471" s="211">
        <v>0.11939604144103899</v>
      </c>
      <c r="H3471" s="211">
        <v>0.10532212557287363</v>
      </c>
      <c r="I3471" s="211">
        <v>0.5193884675139524</v>
      </c>
      <c r="J3471" s="211">
        <v>0.46423528402193009</v>
      </c>
      <c r="K3471" s="211">
        <v>0.52978151650070127</v>
      </c>
      <c r="L3471" s="211">
        <v>0.27536143376559513</v>
      </c>
      <c r="M3471" s="211">
        <v>0.1003471978919884</v>
      </c>
      <c r="N3471" s="211">
        <v>0.38427817794736724</v>
      </c>
      <c r="O3471" s="211">
        <v>0.68372625827880684</v>
      </c>
      <c r="P3471" s="211">
        <v>7.2478200276132415E-2</v>
      </c>
      <c r="Q3471" s="211">
        <v>8.6504441753900554E-2</v>
      </c>
      <c r="R3471" s="211">
        <v>0.45557609559311008</v>
      </c>
      <c r="S3471" s="211">
        <v>0.36813144733130743</v>
      </c>
      <c r="T3471" s="211">
        <v>0.58449650169767109</v>
      </c>
      <c r="U3471" s="211">
        <v>0.49505418838680609</v>
      </c>
      <c r="V3471" s="211">
        <v>7.3583527112465158E-2</v>
      </c>
      <c r="W3471" s="211">
        <v>0.6169129748072506</v>
      </c>
      <c r="X3471" s="211">
        <v>0.30029044782902026</v>
      </c>
      <c r="Y3471" s="211">
        <v>0.52278446169727066</v>
      </c>
      <c r="Z3471" s="211">
        <v>0.14674609535296473</v>
      </c>
      <c r="AA3471" s="212">
        <v>0.11306881187691181</v>
      </c>
    </row>
    <row r="3472" spans="1:27" x14ac:dyDescent="0.35">
      <c r="A3472" s="210" t="s">
        <v>4148</v>
      </c>
      <c r="B3472" s="217">
        <v>161.07914215357476</v>
      </c>
      <c r="C3472" s="211">
        <v>5.63313345730036E-2</v>
      </c>
      <c r="D3472" s="211">
        <v>0.12334021773228028</v>
      </c>
      <c r="E3472" s="211">
        <v>7.903390104159759E-2</v>
      </c>
      <c r="F3472" s="211">
        <v>7.526073953144985E-2</v>
      </c>
      <c r="G3472" s="211">
        <v>0.11866502940511997</v>
      </c>
      <c r="H3472" s="211">
        <v>0.12137687258092224</v>
      </c>
      <c r="I3472" s="211">
        <v>0.51078192150473167</v>
      </c>
      <c r="J3472" s="211">
        <v>0.44984063466109836</v>
      </c>
      <c r="K3472" s="211">
        <v>0.53942206058944497</v>
      </c>
      <c r="L3472" s="211">
        <v>0.27116591584265526</v>
      </c>
      <c r="M3472" s="211">
        <v>0.1021684666860074</v>
      </c>
      <c r="N3472" s="211">
        <v>0.41392456441482106</v>
      </c>
      <c r="O3472" s="211">
        <v>0.69247063542528864</v>
      </c>
      <c r="P3472" s="211">
        <v>6.9861910695110482E-2</v>
      </c>
      <c r="Q3472" s="211">
        <v>9.047119837248789E-2</v>
      </c>
      <c r="R3472" s="211">
        <v>0.4839800785700491</v>
      </c>
      <c r="S3472" s="211">
        <v>0.41614741746669492</v>
      </c>
      <c r="T3472" s="211">
        <v>0.55854582892236893</v>
      </c>
      <c r="U3472" s="211">
        <v>0.44770363169699046</v>
      </c>
      <c r="V3472" s="211">
        <v>0.12609427736005493</v>
      </c>
      <c r="W3472" s="211">
        <v>0.56826452420746298</v>
      </c>
      <c r="X3472" s="211">
        <v>0.32408297554793741</v>
      </c>
      <c r="Y3472" s="211">
        <v>0.65447719534537985</v>
      </c>
      <c r="Z3472" s="211">
        <v>0.14656339339667757</v>
      </c>
      <c r="AA3472" s="212">
        <v>0.11495799484215929</v>
      </c>
    </row>
    <row r="3473" spans="1:27" x14ac:dyDescent="0.35">
      <c r="A3473" s="210" t="s">
        <v>4149</v>
      </c>
      <c r="B3473" s="217">
        <v>120.10433850475347</v>
      </c>
      <c r="C3473" s="211">
        <v>6.2390169646760016E-2</v>
      </c>
      <c r="D3473" s="211">
        <v>0.12531899489486348</v>
      </c>
      <c r="E3473" s="211">
        <v>8.2122533774278972E-2</v>
      </c>
      <c r="F3473" s="211">
        <v>7.598092248245468E-2</v>
      </c>
      <c r="G3473" s="211">
        <v>0.11571936002383952</v>
      </c>
      <c r="H3473" s="211">
        <v>0.10969573709732518</v>
      </c>
      <c r="I3473" s="211">
        <v>0.51754297960143048</v>
      </c>
      <c r="J3473" s="211">
        <v>0.4484604398854295</v>
      </c>
      <c r="K3473" s="211">
        <v>0.64684240729927267</v>
      </c>
      <c r="L3473" s="211">
        <v>0.27875836699284151</v>
      </c>
      <c r="M3473" s="211">
        <v>9.2781812260737034E-2</v>
      </c>
      <c r="N3473" s="211">
        <v>0.38780653710009405</v>
      </c>
      <c r="O3473" s="211">
        <v>0.58198925255133371</v>
      </c>
      <c r="P3473" s="211">
        <v>6.6382172524771438E-2</v>
      </c>
      <c r="Q3473" s="211">
        <v>7.6919237520688022E-2</v>
      </c>
      <c r="R3473" s="211">
        <v>0.4289233831839146</v>
      </c>
      <c r="S3473" s="211">
        <v>0.34567969229366641</v>
      </c>
      <c r="T3473" s="211">
        <v>0.50427737081488022</v>
      </c>
      <c r="U3473" s="211">
        <v>0.50398572235678551</v>
      </c>
      <c r="V3473" s="211">
        <v>5.5815883482022544E-2</v>
      </c>
      <c r="W3473" s="211">
        <v>0.50910282109103711</v>
      </c>
      <c r="X3473" s="211">
        <v>0.40873974456036255</v>
      </c>
      <c r="Y3473" s="211">
        <v>0.69204148388745446</v>
      </c>
      <c r="Z3473" s="211">
        <v>0.14990209040473657</v>
      </c>
      <c r="AA3473" s="212">
        <v>0.11766429112537122</v>
      </c>
    </row>
    <row r="3474" spans="1:27" x14ac:dyDescent="0.35">
      <c r="A3474" s="210" t="s">
        <v>4150</v>
      </c>
      <c r="B3474" s="217">
        <v>141.47848003006271</v>
      </c>
      <c r="C3474" s="211">
        <v>7.4702629641924159E-2</v>
      </c>
      <c r="D3474" s="211">
        <v>0.11755743130358214</v>
      </c>
      <c r="E3474" s="211">
        <v>8.2584469499293572E-2</v>
      </c>
      <c r="F3474" s="211">
        <v>7.9292500806613403E-2</v>
      </c>
      <c r="G3474" s="211">
        <v>0.11583807814773704</v>
      </c>
      <c r="H3474" s="211">
        <v>0.12139951620800905</v>
      </c>
      <c r="I3474" s="211">
        <v>0.49919460126638132</v>
      </c>
      <c r="J3474" s="211">
        <v>0.46355354205275762</v>
      </c>
      <c r="K3474" s="211">
        <v>0.57135023501970328</v>
      </c>
      <c r="L3474" s="211">
        <v>0.27939109613575569</v>
      </c>
      <c r="M3474" s="211">
        <v>9.7900909581195517E-2</v>
      </c>
      <c r="N3474" s="211">
        <v>0.38300132334185</v>
      </c>
      <c r="O3474" s="211">
        <v>0.66467661047043447</v>
      </c>
      <c r="P3474" s="211">
        <v>7.2795839812338448E-2</v>
      </c>
      <c r="Q3474" s="211">
        <v>5.0104855121617609E-2</v>
      </c>
      <c r="R3474" s="211">
        <v>0.41981458614545153</v>
      </c>
      <c r="S3474" s="211">
        <v>0.33613147369681085</v>
      </c>
      <c r="T3474" s="211">
        <v>0.51621669098959699</v>
      </c>
      <c r="U3474" s="211">
        <v>0.44464666291199051</v>
      </c>
      <c r="V3474" s="211">
        <v>0.10318939176181577</v>
      </c>
      <c r="W3474" s="211">
        <v>0.62154902778315313</v>
      </c>
      <c r="X3474" s="211">
        <v>0.32113185559667262</v>
      </c>
      <c r="Y3474" s="211">
        <v>0.65592040878426705</v>
      </c>
      <c r="Z3474" s="211">
        <v>0.14403762687981211</v>
      </c>
      <c r="AA3474" s="212">
        <v>0.11963933824535419</v>
      </c>
    </row>
    <row r="3475" spans="1:27" x14ac:dyDescent="0.35">
      <c r="A3475" s="210" t="s">
        <v>4151</v>
      </c>
      <c r="B3475" s="217">
        <v>134.64055530171876</v>
      </c>
      <c r="C3475" s="211">
        <v>8.8408622132094578E-2</v>
      </c>
      <c r="D3475" s="211">
        <v>0.1229717568494214</v>
      </c>
      <c r="E3475" s="211">
        <v>7.9128817233388854E-2</v>
      </c>
      <c r="F3475" s="211">
        <v>6.7026747194741332E-2</v>
      </c>
      <c r="G3475" s="211">
        <v>0.11936605958149274</v>
      </c>
      <c r="H3475" s="211">
        <v>0.11941024796758533</v>
      </c>
      <c r="I3475" s="211">
        <v>0.49043376282027629</v>
      </c>
      <c r="J3475" s="211">
        <v>0.44542787378541249</v>
      </c>
      <c r="K3475" s="211">
        <v>0.6072882091713836</v>
      </c>
      <c r="L3475" s="211">
        <v>0.27181812418343237</v>
      </c>
      <c r="M3475" s="211">
        <v>9.0319847399540631E-2</v>
      </c>
      <c r="N3475" s="211">
        <v>0.46696364232093795</v>
      </c>
      <c r="O3475" s="211">
        <v>0.69725369596712183</v>
      </c>
      <c r="P3475" s="211">
        <v>6.4247908387179822E-2</v>
      </c>
      <c r="Q3475" s="211">
        <v>8.6068055551138722E-2</v>
      </c>
      <c r="R3475" s="211">
        <v>0.44016191857423098</v>
      </c>
      <c r="S3475" s="211">
        <v>0.43287820968110174</v>
      </c>
      <c r="T3475" s="211">
        <v>0.58097938368247082</v>
      </c>
      <c r="U3475" s="211">
        <v>0.48893734306120279</v>
      </c>
      <c r="V3475" s="211">
        <v>7.4681389224015682E-2</v>
      </c>
      <c r="W3475" s="211">
        <v>0.53861289179162952</v>
      </c>
      <c r="X3475" s="211">
        <v>0.35054210132320851</v>
      </c>
      <c r="Y3475" s="211">
        <v>0.63432804350843863</v>
      </c>
      <c r="Z3475" s="211">
        <v>0.14926334368878258</v>
      </c>
      <c r="AA3475" s="212">
        <v>0.11493123806090336</v>
      </c>
    </row>
    <row r="3476" spans="1:27" x14ac:dyDescent="0.35">
      <c r="A3476" s="210" t="s">
        <v>4152</v>
      </c>
      <c r="B3476" s="217">
        <v>130.26325945843018</v>
      </c>
      <c r="C3476" s="211">
        <v>6.172524900731749E-2</v>
      </c>
      <c r="D3476" s="211">
        <v>0.12185973000278336</v>
      </c>
      <c r="E3476" s="211">
        <v>7.9004803414846017E-2</v>
      </c>
      <c r="F3476" s="211">
        <v>0.10059957426388318</v>
      </c>
      <c r="G3476" s="211">
        <v>0.12058085077562536</v>
      </c>
      <c r="H3476" s="211">
        <v>0.10566801249490684</v>
      </c>
      <c r="I3476" s="211">
        <v>0.48484062736975264</v>
      </c>
      <c r="J3476" s="211">
        <v>0.46009786515856738</v>
      </c>
      <c r="K3476" s="211">
        <v>0.59732605203893341</v>
      </c>
      <c r="L3476" s="211">
        <v>0.27649778066326569</v>
      </c>
      <c r="M3476" s="211">
        <v>8.5965902739887939E-2</v>
      </c>
      <c r="N3476" s="211">
        <v>0.39040824154731713</v>
      </c>
      <c r="O3476" s="211">
        <v>0.74809939338372444</v>
      </c>
      <c r="P3476" s="211">
        <v>6.6147911398308321E-2</v>
      </c>
      <c r="Q3476" s="211">
        <v>4.1989153279683653E-2</v>
      </c>
      <c r="R3476" s="211">
        <v>0.42392475977272859</v>
      </c>
      <c r="S3476" s="211">
        <v>0.29377801282229327</v>
      </c>
      <c r="T3476" s="211">
        <v>0.56009173327767325</v>
      </c>
      <c r="U3476" s="211">
        <v>0.40346435975484984</v>
      </c>
      <c r="V3476" s="211">
        <v>0.11208794569357229</v>
      </c>
      <c r="W3476" s="211">
        <v>0.5282255474211085</v>
      </c>
      <c r="X3476" s="211">
        <v>0.30761546636641723</v>
      </c>
      <c r="Y3476" s="211">
        <v>0.67454596214385165</v>
      </c>
      <c r="Z3476" s="211">
        <v>0.14843544874243098</v>
      </c>
      <c r="AA3476" s="212">
        <v>0.12010828226689303</v>
      </c>
    </row>
    <row r="3477" spans="1:27" x14ac:dyDescent="0.35">
      <c r="A3477" s="210" t="s">
        <v>4153</v>
      </c>
      <c r="B3477" s="217">
        <v>122.8586263115117</v>
      </c>
      <c r="C3477" s="211">
        <v>5.996491618854749E-2</v>
      </c>
      <c r="D3477" s="211">
        <v>0.12305373382569849</v>
      </c>
      <c r="E3477" s="211">
        <v>7.4609293298649043E-2</v>
      </c>
      <c r="F3477" s="211">
        <v>9.0934722741052437E-2</v>
      </c>
      <c r="G3477" s="211">
        <v>0.11880882187236505</v>
      </c>
      <c r="H3477" s="211">
        <v>0.12503534751071207</v>
      </c>
      <c r="I3477" s="211">
        <v>0.41966196717476983</v>
      </c>
      <c r="J3477" s="211">
        <v>0.488469125623609</v>
      </c>
      <c r="K3477" s="211">
        <v>0.57308025714702926</v>
      </c>
      <c r="L3477" s="211">
        <v>0.27181366335901885</v>
      </c>
      <c r="M3477" s="211">
        <v>9.4772216344162483E-2</v>
      </c>
      <c r="N3477" s="211">
        <v>0.52175017016744263</v>
      </c>
      <c r="O3477" s="211">
        <v>0.61774781485246788</v>
      </c>
      <c r="P3477" s="211">
        <v>7.2111948247142385E-2</v>
      </c>
      <c r="Q3477" s="211">
        <v>6.3423826415291082E-2</v>
      </c>
      <c r="R3477" s="211">
        <v>0.41775587829489524</v>
      </c>
      <c r="S3477" s="211">
        <v>0.31326969340078692</v>
      </c>
      <c r="T3477" s="211">
        <v>0.54179849682737236</v>
      </c>
      <c r="U3477" s="211">
        <v>0.38174813273622704</v>
      </c>
      <c r="V3477" s="211">
        <v>6.0161840010512557E-2</v>
      </c>
      <c r="W3477" s="211">
        <v>0.59176869865485338</v>
      </c>
      <c r="X3477" s="211">
        <v>0.30628679316685337</v>
      </c>
      <c r="Y3477" s="211">
        <v>0.64368189055988412</v>
      </c>
      <c r="Z3477" s="211">
        <v>0.1450437202923637</v>
      </c>
      <c r="AA3477" s="212">
        <v>0.1154895428030482</v>
      </c>
    </row>
    <row r="3478" spans="1:27" x14ac:dyDescent="0.35">
      <c r="A3478" s="210" t="s">
        <v>4154</v>
      </c>
      <c r="B3478" s="217">
        <v>141.93623246894046</v>
      </c>
      <c r="C3478" s="211">
        <v>5.980462418276776E-2</v>
      </c>
      <c r="D3478" s="211">
        <v>0.12532571860164585</v>
      </c>
      <c r="E3478" s="211">
        <v>7.106419545710331E-2</v>
      </c>
      <c r="F3478" s="211">
        <v>8.309306384558604E-2</v>
      </c>
      <c r="G3478" s="211">
        <v>0.12060620067043144</v>
      </c>
      <c r="H3478" s="211">
        <v>0.12125120776500874</v>
      </c>
      <c r="I3478" s="211">
        <v>0.42634254187890219</v>
      </c>
      <c r="J3478" s="211">
        <v>0.44759389896534335</v>
      </c>
      <c r="K3478" s="211">
        <v>0.58224365199726036</v>
      </c>
      <c r="L3478" s="211">
        <v>0.27122957055546254</v>
      </c>
      <c r="M3478" s="211">
        <v>9.4507018203226018E-2</v>
      </c>
      <c r="N3478" s="211">
        <v>0.45531377813056367</v>
      </c>
      <c r="O3478" s="211">
        <v>0.71260246295307583</v>
      </c>
      <c r="P3478" s="211">
        <v>7.0803618337917706E-2</v>
      </c>
      <c r="Q3478" s="211">
        <v>6.9779154211865341E-2</v>
      </c>
      <c r="R3478" s="211">
        <v>0.42852383756973433</v>
      </c>
      <c r="S3478" s="211">
        <v>0.26745662499885003</v>
      </c>
      <c r="T3478" s="211">
        <v>0.54253946761797978</v>
      </c>
      <c r="U3478" s="211">
        <v>0.42763239151000504</v>
      </c>
      <c r="V3478" s="211">
        <v>0.13103654361745501</v>
      </c>
      <c r="W3478" s="211">
        <v>0.62924140675143281</v>
      </c>
      <c r="X3478" s="211">
        <v>0.40016058560034806</v>
      </c>
      <c r="Y3478" s="211">
        <v>0.61700160798291082</v>
      </c>
      <c r="Z3478" s="211">
        <v>0.14757379112804175</v>
      </c>
      <c r="AA3478" s="212">
        <v>0.12261027766089329</v>
      </c>
    </row>
    <row r="3479" spans="1:27" x14ac:dyDescent="0.35">
      <c r="A3479" s="210" t="s">
        <v>4155</v>
      </c>
      <c r="B3479" s="217">
        <v>151.96113063988011</v>
      </c>
      <c r="C3479" s="211">
        <v>6.5345409091402656E-2</v>
      </c>
      <c r="D3479" s="211">
        <v>0.12082957138823794</v>
      </c>
      <c r="E3479" s="211">
        <v>7.9388289944729393E-2</v>
      </c>
      <c r="F3479" s="211">
        <v>7.425678387485006E-2</v>
      </c>
      <c r="G3479" s="211">
        <v>0.12201966225966727</v>
      </c>
      <c r="H3479" s="211">
        <v>0.10853136121790806</v>
      </c>
      <c r="I3479" s="211">
        <v>0.45800596039883118</v>
      </c>
      <c r="J3479" s="211">
        <v>0.45939085216634956</v>
      </c>
      <c r="K3479" s="211">
        <v>0.52295851139557592</v>
      </c>
      <c r="L3479" s="211">
        <v>0.27928250880467892</v>
      </c>
      <c r="M3479" s="211">
        <v>0.11405067683950856</v>
      </c>
      <c r="N3479" s="211">
        <v>0.50902093514911972</v>
      </c>
      <c r="O3479" s="211">
        <v>0.67980832355799659</v>
      </c>
      <c r="P3479" s="211">
        <v>6.9581047707704596E-2</v>
      </c>
      <c r="Q3479" s="211">
        <v>5.9788950836977245E-2</v>
      </c>
      <c r="R3479" s="211">
        <v>0.47385769836427821</v>
      </c>
      <c r="S3479" s="211">
        <v>0.26987880211087711</v>
      </c>
      <c r="T3479" s="211">
        <v>0.59168273114296321</v>
      </c>
      <c r="U3479" s="211">
        <v>0.40945467808724273</v>
      </c>
      <c r="V3479" s="211">
        <v>0.13778134942328202</v>
      </c>
      <c r="W3479" s="211">
        <v>0.58364691266569024</v>
      </c>
      <c r="X3479" s="211">
        <v>0.31935292683854971</v>
      </c>
      <c r="Y3479" s="211">
        <v>0.61112608037703131</v>
      </c>
      <c r="Z3479" s="211">
        <v>0.14958684750473625</v>
      </c>
      <c r="AA3479" s="212">
        <v>0.12184666157994917</v>
      </c>
    </row>
    <row r="3480" spans="1:27" x14ac:dyDescent="0.35">
      <c r="A3480" s="210" t="s">
        <v>4156</v>
      </c>
      <c r="B3480" s="217">
        <v>136.30716151973982</v>
      </c>
      <c r="C3480" s="211">
        <v>6.4861001711994548E-2</v>
      </c>
      <c r="D3480" s="211">
        <v>0.12672301988540827</v>
      </c>
      <c r="E3480" s="211">
        <v>8.1160541142178633E-2</v>
      </c>
      <c r="F3480" s="211">
        <v>7.893056762713449E-2</v>
      </c>
      <c r="G3480" s="211">
        <v>0.11693852380864397</v>
      </c>
      <c r="H3480" s="211">
        <v>0.11716874208145162</v>
      </c>
      <c r="I3480" s="211">
        <v>0.51945661953617839</v>
      </c>
      <c r="J3480" s="211">
        <v>0.45569679887309522</v>
      </c>
      <c r="K3480" s="211">
        <v>0.64923761281999848</v>
      </c>
      <c r="L3480" s="211">
        <v>0.27220118842541974</v>
      </c>
      <c r="M3480" s="211">
        <v>8.6269477747349263E-2</v>
      </c>
      <c r="N3480" s="211">
        <v>0.45345333322034537</v>
      </c>
      <c r="O3480" s="211">
        <v>0.7771778863348795</v>
      </c>
      <c r="P3480" s="211">
        <v>6.5360109010593262E-2</v>
      </c>
      <c r="Q3480" s="211">
        <v>5.0693165363327214E-2</v>
      </c>
      <c r="R3480" s="211">
        <v>0.43865574327792251</v>
      </c>
      <c r="S3480" s="211">
        <v>0.30575275223447917</v>
      </c>
      <c r="T3480" s="211">
        <v>0.61062694944221818</v>
      </c>
      <c r="U3480" s="211">
        <v>0.38205680705277101</v>
      </c>
      <c r="V3480" s="211">
        <v>0.12204598231060598</v>
      </c>
      <c r="W3480" s="211">
        <v>0.51713987512116366</v>
      </c>
      <c r="X3480" s="211">
        <v>0.32739682697083117</v>
      </c>
      <c r="Y3480" s="211">
        <v>0.5765539161670673</v>
      </c>
      <c r="Z3480" s="211">
        <v>0.14822594474481263</v>
      </c>
      <c r="AA3480" s="212">
        <v>0.12035934863757428</v>
      </c>
    </row>
    <row r="3481" spans="1:27" x14ac:dyDescent="0.35">
      <c r="A3481" s="210" t="s">
        <v>4157</v>
      </c>
      <c r="B3481" s="217">
        <v>158.82615325445346</v>
      </c>
      <c r="C3481" s="211">
        <v>5.4842575311547043E-2</v>
      </c>
      <c r="D3481" s="211">
        <v>0.12657716585003195</v>
      </c>
      <c r="E3481" s="211">
        <v>7.1693785587427505E-2</v>
      </c>
      <c r="F3481" s="211">
        <v>0.10074174558880278</v>
      </c>
      <c r="G3481" s="211">
        <v>0.1153624154051151</v>
      </c>
      <c r="H3481" s="211">
        <v>0.11419112475740907</v>
      </c>
      <c r="I3481" s="211">
        <v>0.49698322867324868</v>
      </c>
      <c r="J3481" s="211">
        <v>0.45729116141950377</v>
      </c>
      <c r="K3481" s="211">
        <v>0.54994413777392437</v>
      </c>
      <c r="L3481" s="211">
        <v>0.27029583196412449</v>
      </c>
      <c r="M3481" s="211">
        <v>0.11444306458764665</v>
      </c>
      <c r="N3481" s="211">
        <v>0.45893292034626576</v>
      </c>
      <c r="O3481" s="211">
        <v>0.78454252109269618</v>
      </c>
      <c r="P3481" s="211">
        <v>7.0017259603537996E-2</v>
      </c>
      <c r="Q3481" s="211">
        <v>0.10983482002281772</v>
      </c>
      <c r="R3481" s="211">
        <v>0.40035076689365445</v>
      </c>
      <c r="S3481" s="211">
        <v>0.35895173680168602</v>
      </c>
      <c r="T3481" s="211">
        <v>0.54663532894572209</v>
      </c>
      <c r="U3481" s="211">
        <v>0.39788427872239301</v>
      </c>
      <c r="V3481" s="211">
        <v>0.1097535504714704</v>
      </c>
      <c r="W3481" s="211">
        <v>0.51091278253614192</v>
      </c>
      <c r="X3481" s="211">
        <v>0.27921055617845192</v>
      </c>
      <c r="Y3481" s="211">
        <v>0.59180858955773563</v>
      </c>
      <c r="Z3481" s="211">
        <v>0.14834689576298338</v>
      </c>
      <c r="AA3481" s="212">
        <v>0.11090212234344417</v>
      </c>
    </row>
    <row r="3482" spans="1:27" x14ac:dyDescent="0.35">
      <c r="A3482" s="210" t="s">
        <v>4158</v>
      </c>
      <c r="B3482" s="217">
        <v>163.09538928066652</v>
      </c>
      <c r="C3482" s="211">
        <v>7.6498420769311903E-2</v>
      </c>
      <c r="D3482" s="211">
        <v>0.13251066592932698</v>
      </c>
      <c r="E3482" s="211">
        <v>7.4667655783226067E-2</v>
      </c>
      <c r="F3482" s="211">
        <v>0.11176467741635603</v>
      </c>
      <c r="G3482" s="211">
        <v>0.11675715821413248</v>
      </c>
      <c r="H3482" s="211">
        <v>0.12515190418755739</v>
      </c>
      <c r="I3482" s="211">
        <v>0.51439285727066331</v>
      </c>
      <c r="J3482" s="211">
        <v>0.46850971150651011</v>
      </c>
      <c r="K3482" s="211">
        <v>0.53250688681435621</v>
      </c>
      <c r="L3482" s="211">
        <v>0.26794954478155725</v>
      </c>
      <c r="M3482" s="211">
        <v>9.2259403474085316E-2</v>
      </c>
      <c r="N3482" s="211">
        <v>0.46614112012840425</v>
      </c>
      <c r="O3482" s="211">
        <v>0.63212311734337623</v>
      </c>
      <c r="P3482" s="211">
        <v>7.2433872503032695E-2</v>
      </c>
      <c r="Q3482" s="211">
        <v>0.12630001877311597</v>
      </c>
      <c r="R3482" s="211">
        <v>0.42926941713815614</v>
      </c>
      <c r="S3482" s="211">
        <v>0.36891104532080787</v>
      </c>
      <c r="T3482" s="211">
        <v>0.55051573618764316</v>
      </c>
      <c r="U3482" s="211">
        <v>0.4827218945938016</v>
      </c>
      <c r="V3482" s="211">
        <v>0.16113671023133053</v>
      </c>
      <c r="W3482" s="211">
        <v>0.59641664426609164</v>
      </c>
      <c r="X3482" s="211">
        <v>0.32654084513049619</v>
      </c>
      <c r="Y3482" s="211">
        <v>0.61445645234523982</v>
      </c>
      <c r="Z3482" s="211">
        <v>0.14994371661632241</v>
      </c>
      <c r="AA3482" s="212">
        <v>0.12258576605705565</v>
      </c>
    </row>
    <row r="3483" spans="1:27" x14ac:dyDescent="0.35">
      <c r="A3483" s="210" t="s">
        <v>4159</v>
      </c>
      <c r="B3483" s="217">
        <v>139.57116167976201</v>
      </c>
      <c r="C3483" s="211">
        <v>6.856287778457236E-2</v>
      </c>
      <c r="D3483" s="211">
        <v>0.12513367154010732</v>
      </c>
      <c r="E3483" s="211">
        <v>7.1312911099411999E-2</v>
      </c>
      <c r="F3483" s="211">
        <v>9.5939289209311551E-2</v>
      </c>
      <c r="G3483" s="211">
        <v>0.11803838190621269</v>
      </c>
      <c r="H3483" s="211">
        <v>0.11897569322271628</v>
      </c>
      <c r="I3483" s="211">
        <v>0.49066240095346458</v>
      </c>
      <c r="J3483" s="211">
        <v>0.42270530076798118</v>
      </c>
      <c r="K3483" s="211">
        <v>0.63124869017856311</v>
      </c>
      <c r="L3483" s="211">
        <v>0.27730101398035029</v>
      </c>
      <c r="M3483" s="211">
        <v>0.11204622991140357</v>
      </c>
      <c r="N3483" s="211">
        <v>0.42282903553078022</v>
      </c>
      <c r="O3483" s="211">
        <v>0.75012887486345903</v>
      </c>
      <c r="P3483" s="211">
        <v>6.4592296435266761E-2</v>
      </c>
      <c r="Q3483" s="211">
        <v>9.2456799478500731E-2</v>
      </c>
      <c r="R3483" s="211">
        <v>0.48230621342549584</v>
      </c>
      <c r="S3483" s="211">
        <v>0.39455110311767255</v>
      </c>
      <c r="T3483" s="211">
        <v>0.52437231413016783</v>
      </c>
      <c r="U3483" s="211">
        <v>0.43514791298587918</v>
      </c>
      <c r="V3483" s="211">
        <v>0.1060025608053427</v>
      </c>
      <c r="W3483" s="211">
        <v>0.54850274180154868</v>
      </c>
      <c r="X3483" s="211">
        <v>0.31410835367603396</v>
      </c>
      <c r="Y3483" s="211">
        <v>0.59357983782630985</v>
      </c>
      <c r="Z3483" s="211">
        <v>0.14854756759817903</v>
      </c>
      <c r="AA3483" s="212">
        <v>0.11974508616440729</v>
      </c>
    </row>
    <row r="3484" spans="1:27" x14ac:dyDescent="0.35">
      <c r="A3484" s="210" t="s">
        <v>4160</v>
      </c>
      <c r="B3484" s="217">
        <v>173.01882571900734</v>
      </c>
      <c r="C3484" s="211">
        <v>5.5123247557111614E-2</v>
      </c>
      <c r="D3484" s="211">
        <v>0.11814907493003428</v>
      </c>
      <c r="E3484" s="211">
        <v>7.9441821867179352E-2</v>
      </c>
      <c r="F3484" s="211">
        <v>8.1457750587517141E-2</v>
      </c>
      <c r="G3484" s="211">
        <v>0.11775212682789925</v>
      </c>
      <c r="H3484" s="211">
        <v>0.10993024020418776</v>
      </c>
      <c r="I3484" s="211">
        <v>0.410868267406031</v>
      </c>
      <c r="J3484" s="211">
        <v>0.42111531339198249</v>
      </c>
      <c r="K3484" s="211">
        <v>0.6323210189894567</v>
      </c>
      <c r="L3484" s="211">
        <v>0.26812536739763881</v>
      </c>
      <c r="M3484" s="211">
        <v>0.10090939444442104</v>
      </c>
      <c r="N3484" s="211">
        <v>0.42758094380443612</v>
      </c>
      <c r="O3484" s="211">
        <v>0.74817007866195939</v>
      </c>
      <c r="P3484" s="211">
        <v>6.5836026734108016E-2</v>
      </c>
      <c r="Q3484" s="211">
        <v>0.12272252052673562</v>
      </c>
      <c r="R3484" s="211">
        <v>0.43531564642798398</v>
      </c>
      <c r="S3484" s="211">
        <v>0.25675674219468536</v>
      </c>
      <c r="T3484" s="211">
        <v>0.58751843498557421</v>
      </c>
      <c r="U3484" s="211">
        <v>0.45932601397097678</v>
      </c>
      <c r="V3484" s="211">
        <v>0.1724791819916294</v>
      </c>
      <c r="W3484" s="211">
        <v>0.57406047433531593</v>
      </c>
      <c r="X3484" s="211">
        <v>0.2748419710464759</v>
      </c>
      <c r="Y3484" s="211">
        <v>0.52046450731270166</v>
      </c>
      <c r="Z3484" s="211">
        <v>0.14973696185201721</v>
      </c>
      <c r="AA3484" s="212">
        <v>0.11369610845205977</v>
      </c>
    </row>
    <row r="3485" spans="1:27" x14ac:dyDescent="0.35">
      <c r="A3485" s="210" t="s">
        <v>4161</v>
      </c>
      <c r="B3485" s="217">
        <v>174.19172644300579</v>
      </c>
      <c r="C3485" s="211">
        <v>7.5569291209199405E-2</v>
      </c>
      <c r="D3485" s="211">
        <v>0.11510114685278386</v>
      </c>
      <c r="E3485" s="211">
        <v>8.6825785309012332E-2</v>
      </c>
      <c r="F3485" s="211">
        <v>0.11106189954663287</v>
      </c>
      <c r="G3485" s="211">
        <v>0.11947388708150793</v>
      </c>
      <c r="H3485" s="211">
        <v>0.1145431103081305</v>
      </c>
      <c r="I3485" s="211">
        <v>0.46524907601827037</v>
      </c>
      <c r="J3485" s="211">
        <v>0.47067741401817292</v>
      </c>
      <c r="K3485" s="211">
        <v>0.59212244783837775</v>
      </c>
      <c r="L3485" s="211">
        <v>0.26627573058144804</v>
      </c>
      <c r="M3485" s="211">
        <v>9.5332244639886626E-2</v>
      </c>
      <c r="N3485" s="211">
        <v>0.3643704317115235</v>
      </c>
      <c r="O3485" s="211">
        <v>0.66639652717486297</v>
      </c>
      <c r="P3485" s="211">
        <v>6.8026397627927199E-2</v>
      </c>
      <c r="Q3485" s="211">
        <v>4.5982747581122543E-2</v>
      </c>
      <c r="R3485" s="211">
        <v>0.37984307756357727</v>
      </c>
      <c r="S3485" s="211">
        <v>0.33095567992680874</v>
      </c>
      <c r="T3485" s="211">
        <v>0.51665874497037279</v>
      </c>
      <c r="U3485" s="211">
        <v>0.4422686040443361</v>
      </c>
      <c r="V3485" s="211">
        <v>0.18997432821417917</v>
      </c>
      <c r="W3485" s="211">
        <v>0.55315255620707027</v>
      </c>
      <c r="X3485" s="211">
        <v>0.29361046994846757</v>
      </c>
      <c r="Y3485" s="211">
        <v>0.61691251874991271</v>
      </c>
      <c r="Z3485" s="211">
        <v>0.1487575084760521</v>
      </c>
      <c r="AA3485" s="212">
        <v>0.11500148236593327</v>
      </c>
    </row>
    <row r="3486" spans="1:27" x14ac:dyDescent="0.35">
      <c r="A3486" s="210" t="s">
        <v>4162</v>
      </c>
      <c r="B3486" s="217">
        <v>155.07941589010406</v>
      </c>
      <c r="C3486" s="211">
        <v>6.928715980746375E-2</v>
      </c>
      <c r="D3486" s="211">
        <v>0.12870662005105887</v>
      </c>
      <c r="E3486" s="211">
        <v>8.0427137909161464E-2</v>
      </c>
      <c r="F3486" s="211">
        <v>0.11585026027948667</v>
      </c>
      <c r="G3486" s="211">
        <v>0.11708510969582399</v>
      </c>
      <c r="H3486" s="211">
        <v>0.12394808014396469</v>
      </c>
      <c r="I3486" s="211">
        <v>0.50475977356438984</v>
      </c>
      <c r="J3486" s="211">
        <v>0.47654877244914701</v>
      </c>
      <c r="K3486" s="211">
        <v>0.61294728134746734</v>
      </c>
      <c r="L3486" s="211">
        <v>0.28316054183496503</v>
      </c>
      <c r="M3486" s="211">
        <v>9.832545203564623E-2</v>
      </c>
      <c r="N3486" s="211">
        <v>0.42304279769451741</v>
      </c>
      <c r="O3486" s="211">
        <v>0.74803537846020096</v>
      </c>
      <c r="P3486" s="211">
        <v>6.9881514513875365E-2</v>
      </c>
      <c r="Q3486" s="211">
        <v>9.4065039063096004E-2</v>
      </c>
      <c r="R3486" s="211">
        <v>0.39746468983340388</v>
      </c>
      <c r="S3486" s="211">
        <v>0.3548999264770677</v>
      </c>
      <c r="T3486" s="211">
        <v>0.54129815003081894</v>
      </c>
      <c r="U3486" s="211">
        <v>0.45270298990392627</v>
      </c>
      <c r="V3486" s="211">
        <v>0.11051513701403567</v>
      </c>
      <c r="W3486" s="211">
        <v>0.54411674923207431</v>
      </c>
      <c r="X3486" s="211">
        <v>0.29087289413507278</v>
      </c>
      <c r="Y3486" s="211">
        <v>0.62781254314854218</v>
      </c>
      <c r="Z3486" s="211">
        <v>0.14311546444303525</v>
      </c>
      <c r="AA3486" s="212">
        <v>0.11696718963683793</v>
      </c>
    </row>
    <row r="3487" spans="1:27" x14ac:dyDescent="0.35">
      <c r="A3487" s="210" t="s">
        <v>4163</v>
      </c>
      <c r="B3487" s="217">
        <v>142.05358743556363</v>
      </c>
      <c r="C3487" s="211">
        <v>6.0572322973210226E-2</v>
      </c>
      <c r="D3487" s="211">
        <v>0.12105425440534141</v>
      </c>
      <c r="E3487" s="211">
        <v>7.1365269374316823E-2</v>
      </c>
      <c r="F3487" s="211">
        <v>8.3467676538871813E-2</v>
      </c>
      <c r="G3487" s="211">
        <v>0.12491528971042647</v>
      </c>
      <c r="H3487" s="211">
        <v>0.12087081465213874</v>
      </c>
      <c r="I3487" s="211">
        <v>0.42130133471626402</v>
      </c>
      <c r="J3487" s="211">
        <v>0.48397544284186717</v>
      </c>
      <c r="K3487" s="211">
        <v>0.62978346826926912</v>
      </c>
      <c r="L3487" s="211">
        <v>0.27118048400290268</v>
      </c>
      <c r="M3487" s="211">
        <v>0.10576955957255092</v>
      </c>
      <c r="N3487" s="211">
        <v>0.57780694746503214</v>
      </c>
      <c r="O3487" s="211">
        <v>0.74514545532616472</v>
      </c>
      <c r="P3487" s="211">
        <v>6.5696567088896762E-2</v>
      </c>
      <c r="Q3487" s="211">
        <v>0.1412069254587876</v>
      </c>
      <c r="R3487" s="211">
        <v>0.38947053447000712</v>
      </c>
      <c r="S3487" s="211">
        <v>0.3803252058066382</v>
      </c>
      <c r="T3487" s="211">
        <v>0.48712353876392611</v>
      </c>
      <c r="U3487" s="211">
        <v>0.50475671529348187</v>
      </c>
      <c r="V3487" s="211">
        <v>9.3763913708625371E-2</v>
      </c>
      <c r="W3487" s="211">
        <v>0.58018320453179428</v>
      </c>
      <c r="X3487" s="211">
        <v>0.27357849981630467</v>
      </c>
      <c r="Y3487" s="211">
        <v>0.6117832581710444</v>
      </c>
      <c r="Z3487" s="211">
        <v>0.14503042063128535</v>
      </c>
      <c r="AA3487" s="212">
        <v>0.12217061159404601</v>
      </c>
    </row>
    <row r="3488" spans="1:27" x14ac:dyDescent="0.35">
      <c r="A3488" s="210" t="s">
        <v>4164</v>
      </c>
      <c r="B3488" s="217">
        <v>114.03680933388539</v>
      </c>
      <c r="C3488" s="211">
        <v>5.8465361090914054E-2</v>
      </c>
      <c r="D3488" s="211">
        <v>0.11687668216577421</v>
      </c>
      <c r="E3488" s="211">
        <v>7.3170390957235668E-2</v>
      </c>
      <c r="F3488" s="211">
        <v>0.11934898312321826</v>
      </c>
      <c r="G3488" s="211">
        <v>0.12244342388805615</v>
      </c>
      <c r="H3488" s="211">
        <v>0.11642161193288329</v>
      </c>
      <c r="I3488" s="211">
        <v>0.50901169917752231</v>
      </c>
      <c r="J3488" s="211">
        <v>0.4040311818644845</v>
      </c>
      <c r="K3488" s="211">
        <v>0.60602835507157571</v>
      </c>
      <c r="L3488" s="211">
        <v>0.28128003423693571</v>
      </c>
      <c r="M3488" s="211">
        <v>9.1381144280639232E-2</v>
      </c>
      <c r="N3488" s="211">
        <v>0.47994002916725342</v>
      </c>
      <c r="O3488" s="211">
        <v>0.66982570483770498</v>
      </c>
      <c r="P3488" s="211">
        <v>7.0195901142428685E-2</v>
      </c>
      <c r="Q3488" s="211">
        <v>5.2715612235685938E-2</v>
      </c>
      <c r="R3488" s="211">
        <v>0.40868014255559737</v>
      </c>
      <c r="S3488" s="211">
        <v>0.41123387898739333</v>
      </c>
      <c r="T3488" s="211">
        <v>0.46535439528913514</v>
      </c>
      <c r="U3488" s="211">
        <v>0.37835399216000565</v>
      </c>
      <c r="V3488" s="211">
        <v>7.25524367623753E-2</v>
      </c>
      <c r="W3488" s="211">
        <v>0.53265100579272617</v>
      </c>
      <c r="X3488" s="211">
        <v>0.32064974986062333</v>
      </c>
      <c r="Y3488" s="211">
        <v>0.62565437341368568</v>
      </c>
      <c r="Z3488" s="211">
        <v>0.14634630191212644</v>
      </c>
      <c r="AA3488" s="212">
        <v>0.11993924999951908</v>
      </c>
    </row>
    <row r="3489" spans="1:27" x14ac:dyDescent="0.35">
      <c r="A3489" s="210" t="s">
        <v>4165</v>
      </c>
      <c r="B3489" s="217">
        <v>141.81771979594333</v>
      </c>
      <c r="C3489" s="211">
        <v>7.72026173491904E-2</v>
      </c>
      <c r="D3489" s="211">
        <v>0.12811553861001823</v>
      </c>
      <c r="E3489" s="211">
        <v>8.4281111035947431E-2</v>
      </c>
      <c r="F3489" s="211">
        <v>9.9980538420012588E-2</v>
      </c>
      <c r="G3489" s="211">
        <v>0.11529939433530483</v>
      </c>
      <c r="H3489" s="211">
        <v>0.10288080380511019</v>
      </c>
      <c r="I3489" s="211">
        <v>0.47198796529190318</v>
      </c>
      <c r="J3489" s="211">
        <v>0.47070414448461317</v>
      </c>
      <c r="K3489" s="211">
        <v>0.63297971425412847</v>
      </c>
      <c r="L3489" s="211">
        <v>0.28233251227350237</v>
      </c>
      <c r="M3489" s="211">
        <v>0.1096743773680742</v>
      </c>
      <c r="N3489" s="211">
        <v>0.41321595064013911</v>
      </c>
      <c r="O3489" s="211">
        <v>0.54800746960800828</v>
      </c>
      <c r="P3489" s="211">
        <v>6.86580817662098E-2</v>
      </c>
      <c r="Q3489" s="211">
        <v>7.7652282229177375E-2</v>
      </c>
      <c r="R3489" s="211">
        <v>0.4391547796928077</v>
      </c>
      <c r="S3489" s="211">
        <v>0.30854535563240021</v>
      </c>
      <c r="T3489" s="211">
        <v>0.56647063517168039</v>
      </c>
      <c r="U3489" s="211">
        <v>0.30368456720738563</v>
      </c>
      <c r="V3489" s="211">
        <v>0.1199125879951481</v>
      </c>
      <c r="W3489" s="211">
        <v>0.58525331534141201</v>
      </c>
      <c r="X3489" s="211">
        <v>0.39973719869655538</v>
      </c>
      <c r="Y3489" s="211">
        <v>0.69774122589748311</v>
      </c>
      <c r="Z3489" s="211">
        <v>0.14187769035832834</v>
      </c>
      <c r="AA3489" s="212">
        <v>0.11916372348305801</v>
      </c>
    </row>
    <row r="3490" spans="1:27" x14ac:dyDescent="0.35">
      <c r="A3490" s="210" t="s">
        <v>4166</v>
      </c>
      <c r="B3490" s="217">
        <v>177.84887402284983</v>
      </c>
      <c r="C3490" s="211">
        <v>6.5164008188442868E-2</v>
      </c>
      <c r="D3490" s="211">
        <v>0.12738485528979218</v>
      </c>
      <c r="E3490" s="211">
        <v>8.6373889578956156E-2</v>
      </c>
      <c r="F3490" s="211">
        <v>8.2581128253654545E-2</v>
      </c>
      <c r="G3490" s="211">
        <v>0.11857389625108301</v>
      </c>
      <c r="H3490" s="211">
        <v>0.11746156454846478</v>
      </c>
      <c r="I3490" s="211">
        <v>0.53093526060471963</v>
      </c>
      <c r="J3490" s="211">
        <v>0.43727844949563932</v>
      </c>
      <c r="K3490" s="211">
        <v>0.64516063834835591</v>
      </c>
      <c r="L3490" s="211">
        <v>0.27406791556504184</v>
      </c>
      <c r="M3490" s="211">
        <v>0.10748922648184445</v>
      </c>
      <c r="N3490" s="211">
        <v>0.39101081644686436</v>
      </c>
      <c r="O3490" s="211">
        <v>0.62699251096195086</v>
      </c>
      <c r="P3490" s="211">
        <v>7.1438889371663511E-2</v>
      </c>
      <c r="Q3490" s="211">
        <v>5.5795327878419176E-2</v>
      </c>
      <c r="R3490" s="211">
        <v>0.45991295063158694</v>
      </c>
      <c r="S3490" s="211">
        <v>0.2982449175845468</v>
      </c>
      <c r="T3490" s="211">
        <v>0.59001320225202258</v>
      </c>
      <c r="U3490" s="211">
        <v>0.48803316141347897</v>
      </c>
      <c r="V3490" s="211">
        <v>0.11751571369021607</v>
      </c>
      <c r="W3490" s="211">
        <v>0.55170739094035248</v>
      </c>
      <c r="X3490" s="211">
        <v>0.31077338451007708</v>
      </c>
      <c r="Y3490" s="211">
        <v>0.76219410489840644</v>
      </c>
      <c r="Z3490" s="211">
        <v>0.14892775071180034</v>
      </c>
      <c r="AA3490" s="212">
        <v>0.12056199788199938</v>
      </c>
    </row>
    <row r="3491" spans="1:27" x14ac:dyDescent="0.35">
      <c r="A3491" s="210" t="s">
        <v>4167</v>
      </c>
      <c r="B3491" s="217">
        <v>145.14168694623663</v>
      </c>
      <c r="C3491" s="211">
        <v>8.7331705568195805E-2</v>
      </c>
      <c r="D3491" s="211">
        <v>0.12063269335074658</v>
      </c>
      <c r="E3491" s="211">
        <v>7.1892456047611825E-2</v>
      </c>
      <c r="F3491" s="211">
        <v>0.11076922890825035</v>
      </c>
      <c r="G3491" s="211">
        <v>0.12179021731222228</v>
      </c>
      <c r="H3491" s="211">
        <v>0.11301628609046376</v>
      </c>
      <c r="I3491" s="211">
        <v>0.5281354445462777</v>
      </c>
      <c r="J3491" s="211">
        <v>0.47025915133896512</v>
      </c>
      <c r="K3491" s="211">
        <v>0.64892265228031798</v>
      </c>
      <c r="L3491" s="211">
        <v>0.2741698097385008</v>
      </c>
      <c r="M3491" s="211">
        <v>0.10466776199378705</v>
      </c>
      <c r="N3491" s="211">
        <v>0.44447618225693142</v>
      </c>
      <c r="O3491" s="211">
        <v>0.72576909387416522</v>
      </c>
      <c r="P3491" s="211">
        <v>6.7498571147132799E-2</v>
      </c>
      <c r="Q3491" s="211">
        <v>5.5049120349437472E-2</v>
      </c>
      <c r="R3491" s="211">
        <v>0.35252362820034916</v>
      </c>
      <c r="S3491" s="211">
        <v>0.44393488311990359</v>
      </c>
      <c r="T3491" s="211">
        <v>0.48237725300990175</v>
      </c>
      <c r="U3491" s="211">
        <v>0.42552669670581966</v>
      </c>
      <c r="V3491" s="211">
        <v>0.11270083957587872</v>
      </c>
      <c r="W3491" s="211">
        <v>0.51739711863188731</v>
      </c>
      <c r="X3491" s="211">
        <v>0.37871965236533223</v>
      </c>
      <c r="Y3491" s="211">
        <v>0.65264939982803827</v>
      </c>
      <c r="Z3491" s="211">
        <v>0.14426520891461669</v>
      </c>
      <c r="AA3491" s="212">
        <v>0.11977964606504807</v>
      </c>
    </row>
    <row r="3492" spans="1:27" x14ac:dyDescent="0.35">
      <c r="A3492" s="210" t="s">
        <v>4168</v>
      </c>
      <c r="B3492" s="217">
        <v>131.80272405657479</v>
      </c>
      <c r="C3492" s="211">
        <v>7.9864756940476789E-2</v>
      </c>
      <c r="D3492" s="211">
        <v>0.1230323028844115</v>
      </c>
      <c r="E3492" s="211">
        <v>7.6895518060637214E-2</v>
      </c>
      <c r="F3492" s="211">
        <v>0.10787324514895508</v>
      </c>
      <c r="G3492" s="211">
        <v>0.11497383889588188</v>
      </c>
      <c r="H3492" s="211">
        <v>0.10761703141253709</v>
      </c>
      <c r="I3492" s="211">
        <v>0.43016954357927378</v>
      </c>
      <c r="J3492" s="211">
        <v>0.3924107640315857</v>
      </c>
      <c r="K3492" s="211">
        <v>0.64061374042702468</v>
      </c>
      <c r="L3492" s="211">
        <v>0.27050062100407091</v>
      </c>
      <c r="M3492" s="211">
        <v>0.10118975950554451</v>
      </c>
      <c r="N3492" s="211">
        <v>0.42419999695005961</v>
      </c>
      <c r="O3492" s="211">
        <v>0.66209169635477472</v>
      </c>
      <c r="P3492" s="211">
        <v>6.8122237493691853E-2</v>
      </c>
      <c r="Q3492" s="211">
        <v>5.3697280979665668E-2</v>
      </c>
      <c r="R3492" s="211">
        <v>0.48247987923472052</v>
      </c>
      <c r="S3492" s="211">
        <v>0.42633590854930015</v>
      </c>
      <c r="T3492" s="211">
        <v>0.6223852013605945</v>
      </c>
      <c r="U3492" s="211">
        <v>0.51755015296824014</v>
      </c>
      <c r="V3492" s="211">
        <v>5.548967078705902E-2</v>
      </c>
      <c r="W3492" s="211">
        <v>0.52616168724110735</v>
      </c>
      <c r="X3492" s="211">
        <v>0.31840710572395281</v>
      </c>
      <c r="Y3492" s="211">
        <v>0.67697758114942486</v>
      </c>
      <c r="Z3492" s="211">
        <v>0.14267749309473191</v>
      </c>
      <c r="AA3492" s="212">
        <v>0.11666213087112128</v>
      </c>
    </row>
    <row r="3493" spans="1:27" x14ac:dyDescent="0.35">
      <c r="A3493" s="210" t="s">
        <v>4169</v>
      </c>
      <c r="B3493" s="217">
        <v>144.28585512792401</v>
      </c>
      <c r="C3493" s="211">
        <v>6.1507100674077053E-2</v>
      </c>
      <c r="D3493" s="211">
        <v>0.12508001212990058</v>
      </c>
      <c r="E3493" s="211">
        <v>8.577239574775028E-2</v>
      </c>
      <c r="F3493" s="211">
        <v>0.12189153847895605</v>
      </c>
      <c r="G3493" s="211">
        <v>0.12397890052965858</v>
      </c>
      <c r="H3493" s="211">
        <v>0.118670563547701</v>
      </c>
      <c r="I3493" s="211">
        <v>0.5231327152837858</v>
      </c>
      <c r="J3493" s="211">
        <v>0.43043230240604402</v>
      </c>
      <c r="K3493" s="211">
        <v>0.60815206122355625</v>
      </c>
      <c r="L3493" s="211">
        <v>0.27453844262197424</v>
      </c>
      <c r="M3493" s="211">
        <v>9.1255985021631555E-2</v>
      </c>
      <c r="N3493" s="211">
        <v>0.51405571644831838</v>
      </c>
      <c r="O3493" s="211">
        <v>0.63286548162560541</v>
      </c>
      <c r="P3493" s="211">
        <v>6.5537784328434656E-2</v>
      </c>
      <c r="Q3493" s="211">
        <v>0.11727877181123741</v>
      </c>
      <c r="R3493" s="211">
        <v>0.48841090078132743</v>
      </c>
      <c r="S3493" s="211">
        <v>0.30240350126625559</v>
      </c>
      <c r="T3493" s="211">
        <v>0.47259744770266399</v>
      </c>
      <c r="U3493" s="211">
        <v>0.36722890307713218</v>
      </c>
      <c r="V3493" s="211">
        <v>0.14863220900203136</v>
      </c>
      <c r="W3493" s="211">
        <v>0.55581854013586585</v>
      </c>
      <c r="X3493" s="211">
        <v>0.29933977006804363</v>
      </c>
      <c r="Y3493" s="211">
        <v>0.63100350996282994</v>
      </c>
      <c r="Z3493" s="211">
        <v>0.14883413801366133</v>
      </c>
      <c r="AA3493" s="212">
        <v>0.12045801681850674</v>
      </c>
    </row>
    <row r="3494" spans="1:27" x14ac:dyDescent="0.35">
      <c r="A3494" s="210" t="s">
        <v>4170</v>
      </c>
      <c r="B3494" s="217">
        <v>116.33254366207446</v>
      </c>
      <c r="C3494" s="211">
        <v>8.759702412248839E-2</v>
      </c>
      <c r="D3494" s="211">
        <v>0.11878080175059116</v>
      </c>
      <c r="E3494" s="211">
        <v>7.356176002595341E-2</v>
      </c>
      <c r="F3494" s="211">
        <v>0.10083389907143211</v>
      </c>
      <c r="G3494" s="211">
        <v>0.12216107158047498</v>
      </c>
      <c r="H3494" s="211">
        <v>0.1253188246097037</v>
      </c>
      <c r="I3494" s="211">
        <v>0.53388982866181489</v>
      </c>
      <c r="J3494" s="211">
        <v>0.45627000014628355</v>
      </c>
      <c r="K3494" s="211">
        <v>0.6314413234365831</v>
      </c>
      <c r="L3494" s="211">
        <v>0.27406689976800275</v>
      </c>
      <c r="M3494" s="211">
        <v>8.6085854764992517E-2</v>
      </c>
      <c r="N3494" s="211">
        <v>0.43360285782708141</v>
      </c>
      <c r="O3494" s="211">
        <v>0.67031102849862256</v>
      </c>
      <c r="P3494" s="211">
        <v>7.4297053268364083E-2</v>
      </c>
      <c r="Q3494" s="211">
        <v>0.13446365542498173</v>
      </c>
      <c r="R3494" s="211">
        <v>0.47005659101535735</v>
      </c>
      <c r="S3494" s="211">
        <v>0.29168235935383058</v>
      </c>
      <c r="T3494" s="211">
        <v>0.49560397716054838</v>
      </c>
      <c r="U3494" s="211">
        <v>0.38995822243421413</v>
      </c>
      <c r="V3494" s="211">
        <v>6.0863828766353517E-2</v>
      </c>
      <c r="W3494" s="211">
        <v>0.55253675761836529</v>
      </c>
      <c r="X3494" s="211">
        <v>0.35863176390618218</v>
      </c>
      <c r="Y3494" s="211">
        <v>0.61254993699953209</v>
      </c>
      <c r="Z3494" s="211">
        <v>0.149114216638431</v>
      </c>
      <c r="AA3494" s="212">
        <v>0.12403509813843651</v>
      </c>
    </row>
    <row r="3495" spans="1:27" x14ac:dyDescent="0.35">
      <c r="A3495" s="210" t="s">
        <v>4171</v>
      </c>
      <c r="B3495" s="217">
        <v>132.57379465256614</v>
      </c>
      <c r="C3495" s="211">
        <v>5.5878264628457443E-2</v>
      </c>
      <c r="D3495" s="211">
        <v>0.12851643397465345</v>
      </c>
      <c r="E3495" s="211">
        <v>7.6640023287395359E-2</v>
      </c>
      <c r="F3495" s="211">
        <v>9.5983614200968057E-2</v>
      </c>
      <c r="G3495" s="211">
        <v>0.1149130049439913</v>
      </c>
      <c r="H3495" s="211">
        <v>0.11865067479042607</v>
      </c>
      <c r="I3495" s="211">
        <v>0.46113848421304598</v>
      </c>
      <c r="J3495" s="211">
        <v>0.49644833073283096</v>
      </c>
      <c r="K3495" s="211">
        <v>0.5632762111922357</v>
      </c>
      <c r="L3495" s="211">
        <v>0.2671830569973852</v>
      </c>
      <c r="M3495" s="211">
        <v>0.11694322146953652</v>
      </c>
      <c r="N3495" s="211">
        <v>0.46993889815069523</v>
      </c>
      <c r="O3495" s="211">
        <v>0.60552592148288009</v>
      </c>
      <c r="P3495" s="211">
        <v>6.7566101027524902E-2</v>
      </c>
      <c r="Q3495" s="211">
        <v>5.0783951857316892E-2</v>
      </c>
      <c r="R3495" s="211">
        <v>0.43124472902424899</v>
      </c>
      <c r="S3495" s="211">
        <v>0.38206929259156486</v>
      </c>
      <c r="T3495" s="211">
        <v>0.56007621238593996</v>
      </c>
      <c r="U3495" s="211">
        <v>0.43811347307967574</v>
      </c>
      <c r="V3495" s="211">
        <v>9.9817582262446289E-2</v>
      </c>
      <c r="W3495" s="211">
        <v>0.58037603296185469</v>
      </c>
      <c r="X3495" s="211">
        <v>0.36007625148782296</v>
      </c>
      <c r="Y3495" s="211">
        <v>0.62970635334267366</v>
      </c>
      <c r="Z3495" s="211">
        <v>0.1479202478547576</v>
      </c>
      <c r="AA3495" s="212">
        <v>0.12555707410083253</v>
      </c>
    </row>
    <row r="3496" spans="1:27" x14ac:dyDescent="0.35">
      <c r="A3496" s="210" t="s">
        <v>4172</v>
      </c>
      <c r="B3496" s="217">
        <v>122.43365091339605</v>
      </c>
      <c r="C3496" s="211">
        <v>5.5983530340929614E-2</v>
      </c>
      <c r="D3496" s="211">
        <v>0.1274324144136077</v>
      </c>
      <c r="E3496" s="211">
        <v>8.7955675288025004E-2</v>
      </c>
      <c r="F3496" s="211">
        <v>7.4330140559542346E-2</v>
      </c>
      <c r="G3496" s="211">
        <v>0.12518931450907983</v>
      </c>
      <c r="H3496" s="211">
        <v>0.11594745844385725</v>
      </c>
      <c r="I3496" s="211">
        <v>0.51168765901518021</v>
      </c>
      <c r="J3496" s="211">
        <v>0.43991160013760938</v>
      </c>
      <c r="K3496" s="211">
        <v>0.60253679882870947</v>
      </c>
      <c r="L3496" s="211">
        <v>0.27076077946029853</v>
      </c>
      <c r="M3496" s="211">
        <v>0.10600430104258698</v>
      </c>
      <c r="N3496" s="211">
        <v>0.41167199618674621</v>
      </c>
      <c r="O3496" s="211">
        <v>0.63245017737105758</v>
      </c>
      <c r="P3496" s="211">
        <v>7.120448580535288E-2</v>
      </c>
      <c r="Q3496" s="211">
        <v>7.9927104375652896E-2</v>
      </c>
      <c r="R3496" s="211">
        <v>0.45074805369640542</v>
      </c>
      <c r="S3496" s="211">
        <v>0.41516803485726844</v>
      </c>
      <c r="T3496" s="211">
        <v>0.49464978998797471</v>
      </c>
      <c r="U3496" s="211">
        <v>0.3351640113843759</v>
      </c>
      <c r="V3496" s="211">
        <v>9.0463039517319363E-2</v>
      </c>
      <c r="W3496" s="211">
        <v>0.50546013489248176</v>
      </c>
      <c r="X3496" s="211">
        <v>0.31018022838348702</v>
      </c>
      <c r="Y3496" s="211">
        <v>0.60012673067777</v>
      </c>
      <c r="Z3496" s="211">
        <v>0.14087030295854067</v>
      </c>
      <c r="AA3496" s="212">
        <v>0.12401672352583222</v>
      </c>
    </row>
    <row r="3497" spans="1:27" x14ac:dyDescent="0.35">
      <c r="A3497" s="210" t="s">
        <v>4173</v>
      </c>
      <c r="B3497" s="217">
        <v>118.67181431389479</v>
      </c>
      <c r="C3497" s="211">
        <v>5.2293296011682824E-2</v>
      </c>
      <c r="D3497" s="211">
        <v>0.12591819464197584</v>
      </c>
      <c r="E3497" s="211">
        <v>7.5849951136657448E-2</v>
      </c>
      <c r="F3497" s="211">
        <v>0.10677450946390969</v>
      </c>
      <c r="G3497" s="211">
        <v>0.12551031091015666</v>
      </c>
      <c r="H3497" s="211">
        <v>0.12447005287849014</v>
      </c>
      <c r="I3497" s="211">
        <v>0.46958967795573908</v>
      </c>
      <c r="J3497" s="211">
        <v>0.46929816307628208</v>
      </c>
      <c r="K3497" s="211">
        <v>0.64018837522530536</v>
      </c>
      <c r="L3497" s="211">
        <v>0.26657830935883853</v>
      </c>
      <c r="M3497" s="211">
        <v>8.5982643320612465E-2</v>
      </c>
      <c r="N3497" s="211">
        <v>0.42549160219241644</v>
      </c>
      <c r="O3497" s="211">
        <v>0.65540998870340406</v>
      </c>
      <c r="P3497" s="211">
        <v>7.0708705183185033E-2</v>
      </c>
      <c r="Q3497" s="211">
        <v>0.10806278973839392</v>
      </c>
      <c r="R3497" s="211">
        <v>0.45193937809897367</v>
      </c>
      <c r="S3497" s="211">
        <v>0.36495939552004886</v>
      </c>
      <c r="T3497" s="211">
        <v>0.57661413046009435</v>
      </c>
      <c r="U3497" s="211">
        <v>0.38691648866950396</v>
      </c>
      <c r="V3497" s="211">
        <v>7.9925416918150555E-2</v>
      </c>
      <c r="W3497" s="211">
        <v>0.50372508910969027</v>
      </c>
      <c r="X3497" s="211">
        <v>0.32566082258367512</v>
      </c>
      <c r="Y3497" s="211">
        <v>0.60886237451166003</v>
      </c>
      <c r="Z3497" s="211">
        <v>0.13758441428573104</v>
      </c>
      <c r="AA3497" s="212">
        <v>0.12447807181056703</v>
      </c>
    </row>
    <row r="3498" spans="1:27" x14ac:dyDescent="0.35">
      <c r="A3498" s="210" t="s">
        <v>4174</v>
      </c>
      <c r="B3498" s="217">
        <v>131.63452207764266</v>
      </c>
      <c r="C3498" s="211">
        <v>8.1742522247472305E-2</v>
      </c>
      <c r="D3498" s="211">
        <v>0.12139788540736549</v>
      </c>
      <c r="E3498" s="211">
        <v>8.0255806600973714E-2</v>
      </c>
      <c r="F3498" s="211">
        <v>9.2142269932217816E-2</v>
      </c>
      <c r="G3498" s="211">
        <v>0.12017714914080488</v>
      </c>
      <c r="H3498" s="211">
        <v>0.11015372626206425</v>
      </c>
      <c r="I3498" s="211">
        <v>0.45444303734120606</v>
      </c>
      <c r="J3498" s="211">
        <v>0.45997918004301663</v>
      </c>
      <c r="K3498" s="211">
        <v>0.63961446233213726</v>
      </c>
      <c r="L3498" s="211">
        <v>0.27694108283006236</v>
      </c>
      <c r="M3498" s="211">
        <v>0.10365990872895864</v>
      </c>
      <c r="N3498" s="211">
        <v>0.41689392330394814</v>
      </c>
      <c r="O3498" s="211">
        <v>0.74215303071832794</v>
      </c>
      <c r="P3498" s="211">
        <v>6.7857897354317825E-2</v>
      </c>
      <c r="Q3498" s="211">
        <v>7.0152335096966112E-2</v>
      </c>
      <c r="R3498" s="211">
        <v>0.38250302933652736</v>
      </c>
      <c r="S3498" s="211">
        <v>0.27169656097843009</v>
      </c>
      <c r="T3498" s="211">
        <v>0.62794502148221887</v>
      </c>
      <c r="U3498" s="211">
        <v>0.3763869763822173</v>
      </c>
      <c r="V3498" s="211">
        <v>8.902418633519249E-2</v>
      </c>
      <c r="W3498" s="211">
        <v>0.59405030862095742</v>
      </c>
      <c r="X3498" s="211">
        <v>0.29994907210980326</v>
      </c>
      <c r="Y3498" s="211">
        <v>0.658019888793274</v>
      </c>
      <c r="Z3498" s="211">
        <v>0.14019072397201235</v>
      </c>
      <c r="AA3498" s="212">
        <v>0.12309689302405361</v>
      </c>
    </row>
    <row r="3499" spans="1:27" x14ac:dyDescent="0.35">
      <c r="A3499" s="210" t="s">
        <v>4175</v>
      </c>
      <c r="B3499" s="217">
        <v>145.96542716391306</v>
      </c>
      <c r="C3499" s="211">
        <v>5.2892042940089479E-2</v>
      </c>
      <c r="D3499" s="211">
        <v>0.12923227458015404</v>
      </c>
      <c r="E3499" s="211">
        <v>8.3509712501959502E-2</v>
      </c>
      <c r="F3499" s="211">
        <v>6.9422378870715645E-2</v>
      </c>
      <c r="G3499" s="211">
        <v>0.12106428181172735</v>
      </c>
      <c r="H3499" s="211">
        <v>0.11402530655502446</v>
      </c>
      <c r="I3499" s="211">
        <v>0.46885962505337198</v>
      </c>
      <c r="J3499" s="211">
        <v>0.46801279102045334</v>
      </c>
      <c r="K3499" s="211">
        <v>0.5189980831246368</v>
      </c>
      <c r="L3499" s="211">
        <v>0.27254388752382602</v>
      </c>
      <c r="M3499" s="211">
        <v>9.4523520853732362E-2</v>
      </c>
      <c r="N3499" s="211">
        <v>0.41761186562259034</v>
      </c>
      <c r="O3499" s="211">
        <v>0.71145120021988584</v>
      </c>
      <c r="P3499" s="211">
        <v>6.825733665189701E-2</v>
      </c>
      <c r="Q3499" s="211">
        <v>0.1011096665276381</v>
      </c>
      <c r="R3499" s="211">
        <v>0.45408290855114969</v>
      </c>
      <c r="S3499" s="211">
        <v>0.32840392358605314</v>
      </c>
      <c r="T3499" s="211">
        <v>0.58659284081216889</v>
      </c>
      <c r="U3499" s="211">
        <v>0.49667576900254995</v>
      </c>
      <c r="V3499" s="211">
        <v>0.11260109276709514</v>
      </c>
      <c r="W3499" s="211">
        <v>0.50955880157953115</v>
      </c>
      <c r="X3499" s="211">
        <v>0.3532516423931959</v>
      </c>
      <c r="Y3499" s="211">
        <v>0.64409255862729609</v>
      </c>
      <c r="Z3499" s="211">
        <v>0.14972346633952457</v>
      </c>
      <c r="AA3499" s="212">
        <v>0.11983698728696462</v>
      </c>
    </row>
    <row r="3500" spans="1:27" x14ac:dyDescent="0.35">
      <c r="A3500" s="210" t="s">
        <v>4176</v>
      </c>
      <c r="B3500" s="217">
        <v>104.34787269603996</v>
      </c>
      <c r="C3500" s="211">
        <v>5.4551469678876301E-2</v>
      </c>
      <c r="D3500" s="211">
        <v>0.12061237481373613</v>
      </c>
      <c r="E3500" s="211">
        <v>7.5088320510916573E-2</v>
      </c>
      <c r="F3500" s="211">
        <v>9.6985809094889186E-2</v>
      </c>
      <c r="G3500" s="211">
        <v>0.12123578694484972</v>
      </c>
      <c r="H3500" s="211">
        <v>0.11663624281641011</v>
      </c>
      <c r="I3500" s="211">
        <v>0.51668881825668056</v>
      </c>
      <c r="J3500" s="211">
        <v>0.44933893295708194</v>
      </c>
      <c r="K3500" s="211">
        <v>0.62145202717462622</v>
      </c>
      <c r="L3500" s="211">
        <v>0.27453560912837199</v>
      </c>
      <c r="M3500" s="211">
        <v>8.9299766221760973E-2</v>
      </c>
      <c r="N3500" s="211">
        <v>0.39452757435099328</v>
      </c>
      <c r="O3500" s="211">
        <v>0.53341676321016973</v>
      </c>
      <c r="P3500" s="211">
        <v>6.834338519282869E-2</v>
      </c>
      <c r="Q3500" s="211">
        <v>9.5847019735244052E-2</v>
      </c>
      <c r="R3500" s="211">
        <v>0.45038712286796739</v>
      </c>
      <c r="S3500" s="211">
        <v>0.28073129209211689</v>
      </c>
      <c r="T3500" s="211">
        <v>0.52394105859906326</v>
      </c>
      <c r="U3500" s="211">
        <v>0.36535925721662893</v>
      </c>
      <c r="V3500" s="211">
        <v>5.9432771327596862E-2</v>
      </c>
      <c r="W3500" s="211">
        <v>0.50401153792115627</v>
      </c>
      <c r="X3500" s="211">
        <v>0.39067264253305817</v>
      </c>
      <c r="Y3500" s="211">
        <v>0.69431655025275363</v>
      </c>
      <c r="Z3500" s="211">
        <v>0.14948084209908513</v>
      </c>
      <c r="AA3500" s="212">
        <v>0.1230954439926658</v>
      </c>
    </row>
    <row r="3501" spans="1:27" x14ac:dyDescent="0.35">
      <c r="A3501" s="210" t="s">
        <v>4177</v>
      </c>
      <c r="B3501" s="217">
        <v>131.04792137279921</v>
      </c>
      <c r="C3501" s="211">
        <v>7.0335837849639718E-2</v>
      </c>
      <c r="D3501" s="211">
        <v>0.13131289379303837</v>
      </c>
      <c r="E3501" s="211">
        <v>7.6675601639697485E-2</v>
      </c>
      <c r="F3501" s="211">
        <v>0.11961262193458512</v>
      </c>
      <c r="G3501" s="211">
        <v>0.12387300808284536</v>
      </c>
      <c r="H3501" s="211">
        <v>0.12019469378627376</v>
      </c>
      <c r="I3501" s="211">
        <v>0.52264640276294128</v>
      </c>
      <c r="J3501" s="211">
        <v>0.48168278704329265</v>
      </c>
      <c r="K3501" s="211">
        <v>0.6496562642227105</v>
      </c>
      <c r="L3501" s="211">
        <v>0.27864263468178002</v>
      </c>
      <c r="M3501" s="211">
        <v>8.665442140282098E-2</v>
      </c>
      <c r="N3501" s="211">
        <v>0.38177814638681296</v>
      </c>
      <c r="O3501" s="211">
        <v>0.61370939042750494</v>
      </c>
      <c r="P3501" s="211">
        <v>7.0585047002221693E-2</v>
      </c>
      <c r="Q3501" s="211">
        <v>8.0436770418462714E-2</v>
      </c>
      <c r="R3501" s="211">
        <v>0.40297886407588845</v>
      </c>
      <c r="S3501" s="211">
        <v>0.28817181974076517</v>
      </c>
      <c r="T3501" s="211">
        <v>0.49327842033707553</v>
      </c>
      <c r="U3501" s="211">
        <v>0.52735450826892127</v>
      </c>
      <c r="V3501" s="211">
        <v>7.6405287147097004E-2</v>
      </c>
      <c r="W3501" s="211">
        <v>0.5258815298888464</v>
      </c>
      <c r="X3501" s="211">
        <v>0.25193873061760408</v>
      </c>
      <c r="Y3501" s="211">
        <v>0.64746951929414776</v>
      </c>
      <c r="Z3501" s="211">
        <v>0.14835830600037975</v>
      </c>
      <c r="AA3501" s="212">
        <v>0.11932341771277538</v>
      </c>
    </row>
    <row r="3502" spans="1:27" x14ac:dyDescent="0.35">
      <c r="A3502" s="210" t="s">
        <v>4178</v>
      </c>
      <c r="B3502" s="217">
        <v>168.60301724886844</v>
      </c>
      <c r="C3502" s="211">
        <v>8.2315129926467973E-2</v>
      </c>
      <c r="D3502" s="211">
        <v>0.13415270005888408</v>
      </c>
      <c r="E3502" s="211">
        <v>8.1027276893522321E-2</v>
      </c>
      <c r="F3502" s="211">
        <v>9.8893721617704156E-2</v>
      </c>
      <c r="G3502" s="211">
        <v>0.12179085865125867</v>
      </c>
      <c r="H3502" s="211">
        <v>0.1169080682086695</v>
      </c>
      <c r="I3502" s="211">
        <v>0.45686414864313324</v>
      </c>
      <c r="J3502" s="211">
        <v>0.44976501077979619</v>
      </c>
      <c r="K3502" s="211">
        <v>0.62332257188785622</v>
      </c>
      <c r="L3502" s="211">
        <v>0.27344850189279518</v>
      </c>
      <c r="M3502" s="211">
        <v>0.10685487399381491</v>
      </c>
      <c r="N3502" s="211">
        <v>0.36724166266549779</v>
      </c>
      <c r="O3502" s="211">
        <v>0.61747081113347235</v>
      </c>
      <c r="P3502" s="211">
        <v>7.2410317778478409E-2</v>
      </c>
      <c r="Q3502" s="211">
        <v>6.6497529675432959E-2</v>
      </c>
      <c r="R3502" s="211">
        <v>0.41374954941666131</v>
      </c>
      <c r="S3502" s="211">
        <v>0.35422434012509935</v>
      </c>
      <c r="T3502" s="211">
        <v>0.53547992499715225</v>
      </c>
      <c r="U3502" s="211">
        <v>0.41764040800920954</v>
      </c>
      <c r="V3502" s="211">
        <v>0.14204024216204686</v>
      </c>
      <c r="W3502" s="211">
        <v>0.60304616284090595</v>
      </c>
      <c r="X3502" s="211">
        <v>0.33231066046277635</v>
      </c>
      <c r="Y3502" s="211">
        <v>0.66731855121035166</v>
      </c>
      <c r="Z3502" s="211">
        <v>0.14315055544584307</v>
      </c>
      <c r="AA3502" s="212">
        <v>0.11953244512505028</v>
      </c>
    </row>
    <row r="3503" spans="1:27" x14ac:dyDescent="0.35">
      <c r="A3503" s="210" t="s">
        <v>4179</v>
      </c>
      <c r="B3503" s="217">
        <v>123.57031364028187</v>
      </c>
      <c r="C3503" s="211">
        <v>5.7706122905384544E-2</v>
      </c>
      <c r="D3503" s="211">
        <v>0.12707780345994207</v>
      </c>
      <c r="E3503" s="211">
        <v>7.1561374391420088E-2</v>
      </c>
      <c r="F3503" s="211">
        <v>0.12446098541329191</v>
      </c>
      <c r="G3503" s="211">
        <v>0.11781680603083498</v>
      </c>
      <c r="H3503" s="211">
        <v>0.12207734971100925</v>
      </c>
      <c r="I3503" s="211">
        <v>0.5164109692848452</v>
      </c>
      <c r="J3503" s="211">
        <v>0.41484997242919308</v>
      </c>
      <c r="K3503" s="211">
        <v>0.62922929230757452</v>
      </c>
      <c r="L3503" s="211">
        <v>0.26821869706019569</v>
      </c>
      <c r="M3503" s="211">
        <v>8.6126687759705584E-2</v>
      </c>
      <c r="N3503" s="211">
        <v>0.39430026101423377</v>
      </c>
      <c r="O3503" s="211">
        <v>0.75609815616700893</v>
      </c>
      <c r="P3503" s="211">
        <v>6.806869813601385E-2</v>
      </c>
      <c r="Q3503" s="211">
        <v>5.7547171650199375E-2</v>
      </c>
      <c r="R3503" s="211">
        <v>0.44748838079899111</v>
      </c>
      <c r="S3503" s="211">
        <v>0.30489212441939395</v>
      </c>
      <c r="T3503" s="211">
        <v>0.53957569234635105</v>
      </c>
      <c r="U3503" s="211">
        <v>0.46588674544958686</v>
      </c>
      <c r="V3503" s="211">
        <v>7.7977742683518106E-2</v>
      </c>
      <c r="W3503" s="211">
        <v>0.58080291629158554</v>
      </c>
      <c r="X3503" s="211">
        <v>0.30431494532517128</v>
      </c>
      <c r="Y3503" s="211">
        <v>0.63974145693452067</v>
      </c>
      <c r="Z3503" s="211">
        <v>0.14820794973892021</v>
      </c>
      <c r="AA3503" s="212">
        <v>0.11961035949421574</v>
      </c>
    </row>
    <row r="3504" spans="1:27" x14ac:dyDescent="0.35">
      <c r="A3504" s="210" t="s">
        <v>4180</v>
      </c>
      <c r="B3504" s="217">
        <v>117.48510102442054</v>
      </c>
      <c r="C3504" s="211">
        <v>5.495534175878642E-2</v>
      </c>
      <c r="D3504" s="211">
        <v>0.11523371724026141</v>
      </c>
      <c r="E3504" s="211">
        <v>7.72256092098558E-2</v>
      </c>
      <c r="F3504" s="211">
        <v>8.8334914210267318E-2</v>
      </c>
      <c r="G3504" s="211">
        <v>0.12199273701136279</v>
      </c>
      <c r="H3504" s="211">
        <v>0.12244095277912702</v>
      </c>
      <c r="I3504" s="211">
        <v>0.4777550727426087</v>
      </c>
      <c r="J3504" s="211">
        <v>0.43864563226891684</v>
      </c>
      <c r="K3504" s="211">
        <v>0.59020025348554284</v>
      </c>
      <c r="L3504" s="211">
        <v>0.26799556465143565</v>
      </c>
      <c r="M3504" s="211">
        <v>9.8038278367373582E-2</v>
      </c>
      <c r="N3504" s="211">
        <v>0.37708451768343421</v>
      </c>
      <c r="O3504" s="211">
        <v>0.63857834246508749</v>
      </c>
      <c r="P3504" s="211">
        <v>6.6347411660618638E-2</v>
      </c>
      <c r="Q3504" s="211">
        <v>5.8620284984006468E-2</v>
      </c>
      <c r="R3504" s="211">
        <v>0.39402874471810345</v>
      </c>
      <c r="S3504" s="211">
        <v>0.29464710873585731</v>
      </c>
      <c r="T3504" s="211">
        <v>0.56152168137493685</v>
      </c>
      <c r="U3504" s="211">
        <v>0.47928164332202033</v>
      </c>
      <c r="V3504" s="211">
        <v>7.0259782814903721E-2</v>
      </c>
      <c r="W3504" s="211">
        <v>0.51097393069800745</v>
      </c>
      <c r="X3504" s="211">
        <v>0.34605593048727085</v>
      </c>
      <c r="Y3504" s="211">
        <v>0.53822148428011585</v>
      </c>
      <c r="Z3504" s="211">
        <v>0.14558398281217266</v>
      </c>
      <c r="AA3504" s="212">
        <v>0.11469549882103819</v>
      </c>
    </row>
    <row r="3505" spans="1:27" x14ac:dyDescent="0.35">
      <c r="A3505" s="210" t="s">
        <v>4181</v>
      </c>
      <c r="B3505" s="217">
        <v>179.41923741052051</v>
      </c>
      <c r="C3505" s="211">
        <v>6.1110110476937859E-2</v>
      </c>
      <c r="D3505" s="211">
        <v>0.11938383420608839</v>
      </c>
      <c r="E3505" s="211">
        <v>7.4724454068375079E-2</v>
      </c>
      <c r="F3505" s="211">
        <v>9.7890058786876177E-2</v>
      </c>
      <c r="G3505" s="211">
        <v>0.125707886774265</v>
      </c>
      <c r="H3505" s="211">
        <v>0.11530062053487161</v>
      </c>
      <c r="I3505" s="211">
        <v>0.52522804293614789</v>
      </c>
      <c r="J3505" s="211">
        <v>0.45740341860265948</v>
      </c>
      <c r="K3505" s="211">
        <v>0.56916822204830597</v>
      </c>
      <c r="L3505" s="211">
        <v>0.27721990234241894</v>
      </c>
      <c r="M3505" s="211">
        <v>9.9405893717564406E-2</v>
      </c>
      <c r="N3505" s="211">
        <v>0.42268786720667578</v>
      </c>
      <c r="O3505" s="211">
        <v>0.72594958024894862</v>
      </c>
      <c r="P3505" s="211">
        <v>6.8393425037318156E-2</v>
      </c>
      <c r="Q3505" s="211">
        <v>0.11627843507426174</v>
      </c>
      <c r="R3505" s="211">
        <v>0.48015393619717656</v>
      </c>
      <c r="S3505" s="211">
        <v>0.31554306470617222</v>
      </c>
      <c r="T3505" s="211">
        <v>0.58526027156714411</v>
      </c>
      <c r="U3505" s="211">
        <v>0.52596670831729486</v>
      </c>
      <c r="V3505" s="211">
        <v>0.15890829087802411</v>
      </c>
      <c r="W3505" s="211">
        <v>0.55486114284087518</v>
      </c>
      <c r="X3505" s="211">
        <v>0.37783555900234433</v>
      </c>
      <c r="Y3505" s="211">
        <v>0.62407965004705257</v>
      </c>
      <c r="Z3505" s="211">
        <v>0.14884244068444963</v>
      </c>
      <c r="AA3505" s="212">
        <v>0.11699714171313109</v>
      </c>
    </row>
    <row r="3506" spans="1:27" x14ac:dyDescent="0.35">
      <c r="A3506" s="210" t="s">
        <v>4182</v>
      </c>
      <c r="B3506" s="217">
        <v>136.26849240153405</v>
      </c>
      <c r="C3506" s="211">
        <v>4.9620817642106518E-2</v>
      </c>
      <c r="D3506" s="211">
        <v>0.12153302990404477</v>
      </c>
      <c r="E3506" s="211">
        <v>7.9843295992603758E-2</v>
      </c>
      <c r="F3506" s="211">
        <v>8.597022976064532E-2</v>
      </c>
      <c r="G3506" s="211">
        <v>0.11930812934783475</v>
      </c>
      <c r="H3506" s="211">
        <v>0.12354809882051153</v>
      </c>
      <c r="I3506" s="211">
        <v>0.50020957897034468</v>
      </c>
      <c r="J3506" s="211">
        <v>0.4685911500634512</v>
      </c>
      <c r="K3506" s="211">
        <v>0.57624653325013575</v>
      </c>
      <c r="L3506" s="211">
        <v>0.27324939285027589</v>
      </c>
      <c r="M3506" s="211">
        <v>9.3725677895238516E-2</v>
      </c>
      <c r="N3506" s="211">
        <v>0.45988327083679292</v>
      </c>
      <c r="O3506" s="211">
        <v>0.73791471032112832</v>
      </c>
      <c r="P3506" s="211">
        <v>7.3011060416615509E-2</v>
      </c>
      <c r="Q3506" s="211">
        <v>5.3173864864767759E-2</v>
      </c>
      <c r="R3506" s="211">
        <v>0.44328462219176634</v>
      </c>
      <c r="S3506" s="211">
        <v>0.27662856040798139</v>
      </c>
      <c r="T3506" s="211">
        <v>0.54889607123995576</v>
      </c>
      <c r="U3506" s="211">
        <v>0.4888223631689273</v>
      </c>
      <c r="V3506" s="211">
        <v>7.4628571632251089E-2</v>
      </c>
      <c r="W3506" s="211">
        <v>0.54341189450153493</v>
      </c>
      <c r="X3506" s="211">
        <v>0.28223574677778585</v>
      </c>
      <c r="Y3506" s="211">
        <v>0.52898505060285084</v>
      </c>
      <c r="Z3506" s="211">
        <v>0.14858698657467839</v>
      </c>
      <c r="AA3506" s="212">
        <v>0.11496847005708491</v>
      </c>
    </row>
    <row r="3507" spans="1:27" x14ac:dyDescent="0.35">
      <c r="A3507" s="210" t="s">
        <v>4183</v>
      </c>
      <c r="B3507" s="217">
        <v>129.04356354484847</v>
      </c>
      <c r="C3507" s="211">
        <v>5.9146160270477754E-2</v>
      </c>
      <c r="D3507" s="211">
        <v>0.12858303982854005</v>
      </c>
      <c r="E3507" s="211">
        <v>7.8092486748667159E-2</v>
      </c>
      <c r="F3507" s="211">
        <v>8.8436789191502385E-2</v>
      </c>
      <c r="G3507" s="211">
        <v>0.1149314000213731</v>
      </c>
      <c r="H3507" s="211">
        <v>0.10884093393625138</v>
      </c>
      <c r="I3507" s="211">
        <v>0.47801286997593584</v>
      </c>
      <c r="J3507" s="211">
        <v>0.42965607161940061</v>
      </c>
      <c r="K3507" s="211">
        <v>0.6170422682063188</v>
      </c>
      <c r="L3507" s="211">
        <v>0.28031042515432242</v>
      </c>
      <c r="M3507" s="211">
        <v>0.1086279377346958</v>
      </c>
      <c r="N3507" s="211">
        <v>0.48425605427347213</v>
      </c>
      <c r="O3507" s="211">
        <v>0.74895473032222715</v>
      </c>
      <c r="P3507" s="211">
        <v>6.6771872197073048E-2</v>
      </c>
      <c r="Q3507" s="211">
        <v>4.4705677981042802E-2</v>
      </c>
      <c r="R3507" s="211">
        <v>0.44934410531721969</v>
      </c>
      <c r="S3507" s="211">
        <v>0.3697024226943883</v>
      </c>
      <c r="T3507" s="211">
        <v>0.5850902696850615</v>
      </c>
      <c r="U3507" s="211">
        <v>0.40545047671626511</v>
      </c>
      <c r="V3507" s="211">
        <v>6.914278947596289E-2</v>
      </c>
      <c r="W3507" s="211">
        <v>0.65174416945030123</v>
      </c>
      <c r="X3507" s="211">
        <v>0.35316731362030396</v>
      </c>
      <c r="Y3507" s="211">
        <v>0.64722720105467946</v>
      </c>
      <c r="Z3507" s="211">
        <v>0.14911294685596016</v>
      </c>
      <c r="AA3507" s="212">
        <v>0.12004685133531562</v>
      </c>
    </row>
    <row r="3508" spans="1:27" x14ac:dyDescent="0.35">
      <c r="A3508" s="210" t="s">
        <v>4184</v>
      </c>
      <c r="B3508" s="217">
        <v>152.96553598947966</v>
      </c>
      <c r="C3508" s="211">
        <v>5.2518321024216351E-2</v>
      </c>
      <c r="D3508" s="211">
        <v>0.12322435928411303</v>
      </c>
      <c r="E3508" s="211">
        <v>7.9765236667543996E-2</v>
      </c>
      <c r="F3508" s="211">
        <v>9.5606065976606106E-2</v>
      </c>
      <c r="G3508" s="211">
        <v>0.12285635479202149</v>
      </c>
      <c r="H3508" s="211">
        <v>0.12325683067239543</v>
      </c>
      <c r="I3508" s="211">
        <v>0.51101971171703997</v>
      </c>
      <c r="J3508" s="211">
        <v>0.45421292555328774</v>
      </c>
      <c r="K3508" s="211">
        <v>0.59727153237043118</v>
      </c>
      <c r="L3508" s="211">
        <v>0.27111857680934004</v>
      </c>
      <c r="M3508" s="211">
        <v>9.0640275516115393E-2</v>
      </c>
      <c r="N3508" s="211">
        <v>0.48635101311991491</v>
      </c>
      <c r="O3508" s="211">
        <v>0.69507176058602749</v>
      </c>
      <c r="P3508" s="211">
        <v>6.9690457350961924E-2</v>
      </c>
      <c r="Q3508" s="211">
        <v>7.4476783352313516E-2</v>
      </c>
      <c r="R3508" s="211">
        <v>0.4234252015142303</v>
      </c>
      <c r="S3508" s="211">
        <v>0.3431006458469707</v>
      </c>
      <c r="T3508" s="211">
        <v>0.50626512911363641</v>
      </c>
      <c r="U3508" s="211">
        <v>0.32535232208230402</v>
      </c>
      <c r="V3508" s="211">
        <v>0.16985019261390913</v>
      </c>
      <c r="W3508" s="211">
        <v>0.54728591207762234</v>
      </c>
      <c r="X3508" s="211">
        <v>0.34953499684191419</v>
      </c>
      <c r="Y3508" s="211">
        <v>0.65018942255428525</v>
      </c>
      <c r="Z3508" s="211">
        <v>0.14886523881882804</v>
      </c>
      <c r="AA3508" s="212">
        <v>0.11746621009730381</v>
      </c>
    </row>
    <row r="3509" spans="1:27" x14ac:dyDescent="0.35">
      <c r="A3509" s="210" t="s">
        <v>4185</v>
      </c>
      <c r="B3509" s="217">
        <v>131.58632260584645</v>
      </c>
      <c r="C3509" s="211">
        <v>5.3168263098650692E-2</v>
      </c>
      <c r="D3509" s="211">
        <v>0.12903838144212082</v>
      </c>
      <c r="E3509" s="211">
        <v>8.1680004766304631E-2</v>
      </c>
      <c r="F3509" s="211">
        <v>0.10281653643344284</v>
      </c>
      <c r="G3509" s="211">
        <v>0.11668398230378893</v>
      </c>
      <c r="H3509" s="211">
        <v>0.11157645685548707</v>
      </c>
      <c r="I3509" s="211">
        <v>0.43059718412456732</v>
      </c>
      <c r="J3509" s="211">
        <v>0.39756580881010606</v>
      </c>
      <c r="K3509" s="211">
        <v>0.55354710368846971</v>
      </c>
      <c r="L3509" s="211">
        <v>0.27603773429053541</v>
      </c>
      <c r="M3509" s="211">
        <v>9.2823122897995644E-2</v>
      </c>
      <c r="N3509" s="211">
        <v>0.41969835649137371</v>
      </c>
      <c r="O3509" s="211">
        <v>0.71635926000533801</v>
      </c>
      <c r="P3509" s="211">
        <v>6.8309323226078592E-2</v>
      </c>
      <c r="Q3509" s="211">
        <v>5.5296633883569965E-2</v>
      </c>
      <c r="R3509" s="211">
        <v>0.40055675939906177</v>
      </c>
      <c r="S3509" s="211">
        <v>0.28025301962947136</v>
      </c>
      <c r="T3509" s="211">
        <v>0.53993603264235024</v>
      </c>
      <c r="U3509" s="211">
        <v>0.40401214471381386</v>
      </c>
      <c r="V3509" s="211">
        <v>0.10648355457640624</v>
      </c>
      <c r="W3509" s="211">
        <v>0.48694417152482422</v>
      </c>
      <c r="X3509" s="211">
        <v>0.3211123924609397</v>
      </c>
      <c r="Y3509" s="211">
        <v>0.776340799260132</v>
      </c>
      <c r="Z3509" s="211">
        <v>0.14828481607871694</v>
      </c>
      <c r="AA3509" s="212">
        <v>0.12476303628386856</v>
      </c>
    </row>
    <row r="3510" spans="1:27" x14ac:dyDescent="0.35">
      <c r="A3510" s="210" t="s">
        <v>4186</v>
      </c>
      <c r="B3510" s="217">
        <v>136.75175956199436</v>
      </c>
      <c r="C3510" s="211">
        <v>5.1677224646621195E-2</v>
      </c>
      <c r="D3510" s="211">
        <v>0.12893982514498969</v>
      </c>
      <c r="E3510" s="211">
        <v>7.255852691197992E-2</v>
      </c>
      <c r="F3510" s="211">
        <v>9.6818351809907804E-2</v>
      </c>
      <c r="G3510" s="211">
        <v>0.11557549792934592</v>
      </c>
      <c r="H3510" s="211">
        <v>0.11963854603571314</v>
      </c>
      <c r="I3510" s="211">
        <v>0.50380444733346774</v>
      </c>
      <c r="J3510" s="211">
        <v>0.43202602496197839</v>
      </c>
      <c r="K3510" s="211">
        <v>0.59531781691808239</v>
      </c>
      <c r="L3510" s="211">
        <v>0.27758309602050835</v>
      </c>
      <c r="M3510" s="211">
        <v>0.1018884253116232</v>
      </c>
      <c r="N3510" s="211">
        <v>0.53933699433051441</v>
      </c>
      <c r="O3510" s="211">
        <v>0.67944106380555969</v>
      </c>
      <c r="P3510" s="211">
        <v>7.0202066342618885E-2</v>
      </c>
      <c r="Q3510" s="211">
        <v>4.8991289640316404E-2</v>
      </c>
      <c r="R3510" s="211">
        <v>0.4632569214463792</v>
      </c>
      <c r="S3510" s="211">
        <v>0.30993847524004636</v>
      </c>
      <c r="T3510" s="211">
        <v>0.51542266183746377</v>
      </c>
      <c r="U3510" s="211">
        <v>0.43583340437335011</v>
      </c>
      <c r="V3510" s="211">
        <v>8.9759590529647076E-2</v>
      </c>
      <c r="W3510" s="211">
        <v>0.53652968906598864</v>
      </c>
      <c r="X3510" s="211">
        <v>0.2569569568417101</v>
      </c>
      <c r="Y3510" s="211">
        <v>0.64558467234521311</v>
      </c>
      <c r="Z3510" s="211">
        <v>0.14799174817693733</v>
      </c>
      <c r="AA3510" s="212">
        <v>0.11939045046350383</v>
      </c>
    </row>
    <row r="3511" spans="1:27" x14ac:dyDescent="0.35">
      <c r="A3511" s="210" t="s">
        <v>4187</v>
      </c>
      <c r="B3511" s="217">
        <v>162.00825389361572</v>
      </c>
      <c r="C3511" s="211">
        <v>4.6461573309252907E-2</v>
      </c>
      <c r="D3511" s="211">
        <v>0.12467109007104954</v>
      </c>
      <c r="E3511" s="211">
        <v>7.4563063827821102E-2</v>
      </c>
      <c r="F3511" s="211">
        <v>0.10869193935815714</v>
      </c>
      <c r="G3511" s="211">
        <v>0.12153910834363993</v>
      </c>
      <c r="H3511" s="211">
        <v>0.11947193293022762</v>
      </c>
      <c r="I3511" s="211">
        <v>0.46934557888954481</v>
      </c>
      <c r="J3511" s="211">
        <v>0.41681491683408078</v>
      </c>
      <c r="K3511" s="211">
        <v>0.58096458237596282</v>
      </c>
      <c r="L3511" s="211">
        <v>0.27038634541141876</v>
      </c>
      <c r="M3511" s="211">
        <v>0.10111910381381264</v>
      </c>
      <c r="N3511" s="211">
        <v>0.42244379100108781</v>
      </c>
      <c r="O3511" s="211">
        <v>0.66718374830380511</v>
      </c>
      <c r="P3511" s="211">
        <v>6.9275587720531981E-2</v>
      </c>
      <c r="Q3511" s="211">
        <v>8.2661888998397645E-2</v>
      </c>
      <c r="R3511" s="211">
        <v>0.44398326711971448</v>
      </c>
      <c r="S3511" s="211">
        <v>0.3341552473302109</v>
      </c>
      <c r="T3511" s="211">
        <v>0.50988610921077127</v>
      </c>
      <c r="U3511" s="211">
        <v>0.49738258054798817</v>
      </c>
      <c r="V3511" s="211">
        <v>0.13353803896083016</v>
      </c>
      <c r="W3511" s="211">
        <v>0.49873592352845675</v>
      </c>
      <c r="X3511" s="211">
        <v>0.34200978457633313</v>
      </c>
      <c r="Y3511" s="211">
        <v>0.7188537574199666</v>
      </c>
      <c r="Z3511" s="211">
        <v>0.14763529184903004</v>
      </c>
      <c r="AA3511" s="212">
        <v>0.12087942775647229</v>
      </c>
    </row>
    <row r="3512" spans="1:27" x14ac:dyDescent="0.35">
      <c r="A3512" s="210" t="s">
        <v>4188</v>
      </c>
      <c r="B3512" s="217">
        <v>147.15468594379468</v>
      </c>
      <c r="C3512" s="211">
        <v>7.3724837180168354E-2</v>
      </c>
      <c r="D3512" s="211">
        <v>0.12258654562320753</v>
      </c>
      <c r="E3512" s="211">
        <v>8.1001025799917303E-2</v>
      </c>
      <c r="F3512" s="211">
        <v>8.2028710173953745E-2</v>
      </c>
      <c r="G3512" s="211">
        <v>0.11806763577120767</v>
      </c>
      <c r="H3512" s="211">
        <v>0.11577241081221808</v>
      </c>
      <c r="I3512" s="211">
        <v>0.50724611559731525</v>
      </c>
      <c r="J3512" s="211">
        <v>0.40880420391509176</v>
      </c>
      <c r="K3512" s="211">
        <v>0.52321949151242697</v>
      </c>
      <c r="L3512" s="211">
        <v>0.28029960146092608</v>
      </c>
      <c r="M3512" s="211">
        <v>8.2763742893637665E-2</v>
      </c>
      <c r="N3512" s="211">
        <v>0.43997748164387118</v>
      </c>
      <c r="O3512" s="211">
        <v>0.72209261264252822</v>
      </c>
      <c r="P3512" s="211">
        <v>6.378343462020053E-2</v>
      </c>
      <c r="Q3512" s="211">
        <v>7.0589882724118258E-2</v>
      </c>
      <c r="R3512" s="211">
        <v>0.44309479216223996</v>
      </c>
      <c r="S3512" s="211">
        <v>0.3750768422789722</v>
      </c>
      <c r="T3512" s="211">
        <v>0.62729003902970726</v>
      </c>
      <c r="U3512" s="211">
        <v>0.44877556976496413</v>
      </c>
      <c r="V3512" s="211">
        <v>0.1562298739362552</v>
      </c>
      <c r="W3512" s="211">
        <v>0.54731876998716666</v>
      </c>
      <c r="X3512" s="211">
        <v>0.30895086430170143</v>
      </c>
      <c r="Y3512" s="211">
        <v>0.64798358089212527</v>
      </c>
      <c r="Z3512" s="211">
        <v>0.14223872472453569</v>
      </c>
      <c r="AA3512" s="212">
        <v>0.11872905116355828</v>
      </c>
    </row>
    <row r="3513" spans="1:27" x14ac:dyDescent="0.35">
      <c r="A3513" s="210" t="s">
        <v>4189</v>
      </c>
      <c r="B3513" s="217">
        <v>161.09133607604721</v>
      </c>
      <c r="C3513" s="211">
        <v>7.5999136847157589E-2</v>
      </c>
      <c r="D3513" s="211">
        <v>0.12047869198089746</v>
      </c>
      <c r="E3513" s="211">
        <v>8.1310806989874723E-2</v>
      </c>
      <c r="F3513" s="211">
        <v>8.2727011270623083E-2</v>
      </c>
      <c r="G3513" s="211">
        <v>0.12010445222834307</v>
      </c>
      <c r="H3513" s="211">
        <v>0.12060364256860903</v>
      </c>
      <c r="I3513" s="211">
        <v>0.43618792902787623</v>
      </c>
      <c r="J3513" s="211">
        <v>0.46353174855683421</v>
      </c>
      <c r="K3513" s="211">
        <v>0.56539148698204922</v>
      </c>
      <c r="L3513" s="211">
        <v>0.27867404638729876</v>
      </c>
      <c r="M3513" s="211">
        <v>8.1046120519172787E-2</v>
      </c>
      <c r="N3513" s="211">
        <v>0.41030075191030502</v>
      </c>
      <c r="O3513" s="211">
        <v>0.61607331642690988</v>
      </c>
      <c r="P3513" s="211">
        <v>6.8139789254024058E-2</v>
      </c>
      <c r="Q3513" s="211">
        <v>0.118567134819342</v>
      </c>
      <c r="R3513" s="211">
        <v>0.41834033258097375</v>
      </c>
      <c r="S3513" s="211">
        <v>0.36404021168861972</v>
      </c>
      <c r="T3513" s="211">
        <v>0.63117942983183373</v>
      </c>
      <c r="U3513" s="211">
        <v>0.55087629214572897</v>
      </c>
      <c r="V3513" s="211">
        <v>0.15314739276722714</v>
      </c>
      <c r="W3513" s="211">
        <v>0.51531546130305372</v>
      </c>
      <c r="X3513" s="211">
        <v>0.3808692343547786</v>
      </c>
      <c r="Y3513" s="211">
        <v>0.69960114416907027</v>
      </c>
      <c r="Z3513" s="211">
        <v>0.14338555983171397</v>
      </c>
      <c r="AA3513" s="212">
        <v>0.12379968169925278</v>
      </c>
    </row>
    <row r="3514" spans="1:27" x14ac:dyDescent="0.35">
      <c r="A3514" s="210" t="s">
        <v>4190</v>
      </c>
      <c r="B3514" s="217">
        <v>134.56696623678829</v>
      </c>
      <c r="C3514" s="211">
        <v>6.8346040438355238E-2</v>
      </c>
      <c r="D3514" s="211">
        <v>0.12164692719474558</v>
      </c>
      <c r="E3514" s="211">
        <v>7.5726499791294324E-2</v>
      </c>
      <c r="F3514" s="211">
        <v>0.10829850751507454</v>
      </c>
      <c r="G3514" s="211">
        <v>0.1208867835853044</v>
      </c>
      <c r="H3514" s="211">
        <v>0.12540595163225932</v>
      </c>
      <c r="I3514" s="211">
        <v>0.51061268804950855</v>
      </c>
      <c r="J3514" s="211">
        <v>0.42825871644339164</v>
      </c>
      <c r="K3514" s="211">
        <v>0.5967461391533222</v>
      </c>
      <c r="L3514" s="211">
        <v>0.2769114299064136</v>
      </c>
      <c r="M3514" s="211">
        <v>9.7699352590432678E-2</v>
      </c>
      <c r="N3514" s="211">
        <v>0.50739574754096273</v>
      </c>
      <c r="O3514" s="211">
        <v>0.56732282492706276</v>
      </c>
      <c r="P3514" s="211">
        <v>7.0544768638852229E-2</v>
      </c>
      <c r="Q3514" s="211">
        <v>0.12947885309175056</v>
      </c>
      <c r="R3514" s="211">
        <v>0.39511117854164052</v>
      </c>
      <c r="S3514" s="211">
        <v>0.3403425324488828</v>
      </c>
      <c r="T3514" s="211">
        <v>0.52266801977240995</v>
      </c>
      <c r="U3514" s="211">
        <v>0.55610415268915769</v>
      </c>
      <c r="V3514" s="211">
        <v>7.4072239765450937E-2</v>
      </c>
      <c r="W3514" s="211">
        <v>0.5964466433969654</v>
      </c>
      <c r="X3514" s="211">
        <v>0.35418273213867518</v>
      </c>
      <c r="Y3514" s="211">
        <v>0.63302856835087762</v>
      </c>
      <c r="Z3514" s="211">
        <v>0.14792681850974648</v>
      </c>
      <c r="AA3514" s="212">
        <v>0.12195929204892338</v>
      </c>
    </row>
    <row r="3515" spans="1:27" x14ac:dyDescent="0.35">
      <c r="A3515" s="210" t="s">
        <v>4191</v>
      </c>
      <c r="B3515" s="217">
        <v>160.31427167586992</v>
      </c>
      <c r="C3515" s="211">
        <v>5.4057184480871372E-2</v>
      </c>
      <c r="D3515" s="211">
        <v>0.12886823315040088</v>
      </c>
      <c r="E3515" s="211">
        <v>6.7287946014019218E-2</v>
      </c>
      <c r="F3515" s="211">
        <v>0.12219729703589881</v>
      </c>
      <c r="G3515" s="211">
        <v>0.11746323906624695</v>
      </c>
      <c r="H3515" s="211">
        <v>0.11151023962834629</v>
      </c>
      <c r="I3515" s="211">
        <v>0.48282249561130797</v>
      </c>
      <c r="J3515" s="211">
        <v>0.41805751892569537</v>
      </c>
      <c r="K3515" s="211">
        <v>0.62045123102972077</v>
      </c>
      <c r="L3515" s="211">
        <v>0.26643427896415367</v>
      </c>
      <c r="M3515" s="211">
        <v>9.7463101591923257E-2</v>
      </c>
      <c r="N3515" s="211">
        <v>0.39020543577411376</v>
      </c>
      <c r="O3515" s="211">
        <v>0.60525357074685504</v>
      </c>
      <c r="P3515" s="211">
        <v>6.5536465572521144E-2</v>
      </c>
      <c r="Q3515" s="211">
        <v>6.9976695855270596E-2</v>
      </c>
      <c r="R3515" s="211">
        <v>0.45840099703206155</v>
      </c>
      <c r="S3515" s="211">
        <v>0.28326526668966689</v>
      </c>
      <c r="T3515" s="211">
        <v>0.49944562744064475</v>
      </c>
      <c r="U3515" s="211">
        <v>0.52786415052076485</v>
      </c>
      <c r="V3515" s="211">
        <v>0.1396337141951603</v>
      </c>
      <c r="W3515" s="211">
        <v>0.56922975997501624</v>
      </c>
      <c r="X3515" s="211">
        <v>0.42332942305987264</v>
      </c>
      <c r="Y3515" s="211">
        <v>0.63576372313358398</v>
      </c>
      <c r="Z3515" s="211">
        <v>0.14366565353822003</v>
      </c>
      <c r="AA3515" s="212">
        <v>0.1161634658374882</v>
      </c>
    </row>
    <row r="3516" spans="1:27" x14ac:dyDescent="0.35">
      <c r="A3516" s="210" t="s">
        <v>4192</v>
      </c>
      <c r="B3516" s="217">
        <v>158.37953405122073</v>
      </c>
      <c r="C3516" s="211">
        <v>4.593189982009635E-2</v>
      </c>
      <c r="D3516" s="211">
        <v>0.12668949404215937</v>
      </c>
      <c r="E3516" s="211">
        <v>7.380904889886751E-2</v>
      </c>
      <c r="F3516" s="211">
        <v>9.2929880125956404E-2</v>
      </c>
      <c r="G3516" s="211">
        <v>0.11822798900096684</v>
      </c>
      <c r="H3516" s="211">
        <v>0.11419891488092358</v>
      </c>
      <c r="I3516" s="211">
        <v>0.51244171376358039</v>
      </c>
      <c r="J3516" s="211">
        <v>0.47121767501451162</v>
      </c>
      <c r="K3516" s="211">
        <v>0.59047297113903163</v>
      </c>
      <c r="L3516" s="211">
        <v>0.2801102835843608</v>
      </c>
      <c r="M3516" s="211">
        <v>0.10602468596385353</v>
      </c>
      <c r="N3516" s="211">
        <v>0.5447030394170147</v>
      </c>
      <c r="O3516" s="211">
        <v>0.6602279402713217</v>
      </c>
      <c r="P3516" s="211">
        <v>6.3093722440185601E-2</v>
      </c>
      <c r="Q3516" s="211">
        <v>5.7657015735806894E-2</v>
      </c>
      <c r="R3516" s="211">
        <v>0.46166555594107961</v>
      </c>
      <c r="S3516" s="211">
        <v>0.43351716451472588</v>
      </c>
      <c r="T3516" s="211">
        <v>0.55534587798290891</v>
      </c>
      <c r="U3516" s="211">
        <v>0.32003986868466483</v>
      </c>
      <c r="V3516" s="211">
        <v>0.16797477169264202</v>
      </c>
      <c r="W3516" s="211">
        <v>0.60022005622055485</v>
      </c>
      <c r="X3516" s="211">
        <v>0.28342693626323345</v>
      </c>
      <c r="Y3516" s="211">
        <v>0.73812806145465903</v>
      </c>
      <c r="Z3516" s="211">
        <v>0.14606588989234862</v>
      </c>
      <c r="AA3516" s="212">
        <v>0.11625651134621219</v>
      </c>
    </row>
    <row r="3517" spans="1:27" x14ac:dyDescent="0.35">
      <c r="A3517" s="210" t="s">
        <v>4193</v>
      </c>
      <c r="B3517" s="217">
        <v>120.59846074048943</v>
      </c>
      <c r="C3517" s="211">
        <v>5.0250444042581506E-2</v>
      </c>
      <c r="D3517" s="211">
        <v>0.1269012599661837</v>
      </c>
      <c r="E3517" s="211">
        <v>7.2920679309084205E-2</v>
      </c>
      <c r="F3517" s="211">
        <v>8.2636488123671137E-2</v>
      </c>
      <c r="G3517" s="211">
        <v>0.12071405667256974</v>
      </c>
      <c r="H3517" s="211">
        <v>0.12825533526809887</v>
      </c>
      <c r="I3517" s="211">
        <v>0.4580145319924554</v>
      </c>
      <c r="J3517" s="211">
        <v>0.47449306629492655</v>
      </c>
      <c r="K3517" s="211">
        <v>0.58105001320457572</v>
      </c>
      <c r="L3517" s="211">
        <v>0.27132836689313472</v>
      </c>
      <c r="M3517" s="211">
        <v>0.10459558561833648</v>
      </c>
      <c r="N3517" s="211">
        <v>0.41018628527539336</v>
      </c>
      <c r="O3517" s="211">
        <v>0.55042881076526895</v>
      </c>
      <c r="P3517" s="211">
        <v>6.8073731747312377E-2</v>
      </c>
      <c r="Q3517" s="211">
        <v>4.8814216179888015E-2</v>
      </c>
      <c r="R3517" s="211">
        <v>0.46353633455052123</v>
      </c>
      <c r="S3517" s="211">
        <v>0.35433420428556595</v>
      </c>
      <c r="T3517" s="211">
        <v>0.47598744158766987</v>
      </c>
      <c r="U3517" s="211">
        <v>0.34859332228967332</v>
      </c>
      <c r="V3517" s="211">
        <v>9.0709719380433415E-2</v>
      </c>
      <c r="W3517" s="211">
        <v>0.56475249695817464</v>
      </c>
      <c r="X3517" s="211">
        <v>0.34077120989997345</v>
      </c>
      <c r="Y3517" s="211">
        <v>0.71314547876740697</v>
      </c>
      <c r="Z3517" s="211">
        <v>0.14849244685246091</v>
      </c>
      <c r="AA3517" s="212">
        <v>0.119239925969078</v>
      </c>
    </row>
    <row r="3518" spans="1:27" x14ac:dyDescent="0.35">
      <c r="A3518" s="210" t="s">
        <v>4194</v>
      </c>
      <c r="B3518" s="217">
        <v>98.140230621573721</v>
      </c>
      <c r="C3518" s="211">
        <v>5.5242581844166042E-2</v>
      </c>
      <c r="D3518" s="211">
        <v>0.11871120821438676</v>
      </c>
      <c r="E3518" s="211">
        <v>7.0952019248527148E-2</v>
      </c>
      <c r="F3518" s="211">
        <v>0.10630012888711851</v>
      </c>
      <c r="G3518" s="211">
        <v>0.12042730261926081</v>
      </c>
      <c r="H3518" s="211">
        <v>0.12304342155184933</v>
      </c>
      <c r="I3518" s="211">
        <v>0.51499740753204004</v>
      </c>
      <c r="J3518" s="211">
        <v>0.4373149076055316</v>
      </c>
      <c r="K3518" s="211">
        <v>0.58222805944420397</v>
      </c>
      <c r="L3518" s="211">
        <v>0.27567851134611798</v>
      </c>
      <c r="M3518" s="211">
        <v>0.10062757603846549</v>
      </c>
      <c r="N3518" s="211">
        <v>0.43427782120455249</v>
      </c>
      <c r="O3518" s="211">
        <v>0.55788468049975148</v>
      </c>
      <c r="P3518" s="211">
        <v>6.3533243500315612E-2</v>
      </c>
      <c r="Q3518" s="211">
        <v>7.284296292083145E-2</v>
      </c>
      <c r="R3518" s="211">
        <v>0.42712032885425955</v>
      </c>
      <c r="S3518" s="211">
        <v>0.37503368376938434</v>
      </c>
      <c r="T3518" s="211">
        <v>0.53921201832164867</v>
      </c>
      <c r="U3518" s="211">
        <v>0.40052727686901457</v>
      </c>
      <c r="V3518" s="211">
        <v>5.91892522593441E-2</v>
      </c>
      <c r="W3518" s="211">
        <v>0.52839542009501328</v>
      </c>
      <c r="X3518" s="211">
        <v>0.35212789248696297</v>
      </c>
      <c r="Y3518" s="211">
        <v>0.58775926461767247</v>
      </c>
      <c r="Z3518" s="211">
        <v>0.14235412144700443</v>
      </c>
      <c r="AA3518" s="212">
        <v>0.12507373054089027</v>
      </c>
    </row>
    <row r="3519" spans="1:27" x14ac:dyDescent="0.35">
      <c r="A3519" s="210" t="s">
        <v>4195</v>
      </c>
      <c r="B3519" s="217">
        <v>136.43460367210713</v>
      </c>
      <c r="C3519" s="211">
        <v>5.1806153434858254E-2</v>
      </c>
      <c r="D3519" s="211">
        <v>0.12181706945452178</v>
      </c>
      <c r="E3519" s="211">
        <v>7.865168728528682E-2</v>
      </c>
      <c r="F3519" s="211">
        <v>9.7685491012287462E-2</v>
      </c>
      <c r="G3519" s="211">
        <v>0.12150716949605209</v>
      </c>
      <c r="H3519" s="211">
        <v>0.11745440918623844</v>
      </c>
      <c r="I3519" s="211">
        <v>0.48076259621899942</v>
      </c>
      <c r="J3519" s="211">
        <v>0.41027561910782689</v>
      </c>
      <c r="K3519" s="211">
        <v>0.61408630348414983</v>
      </c>
      <c r="L3519" s="211">
        <v>0.27457015541823138</v>
      </c>
      <c r="M3519" s="211">
        <v>0.11986922581058208</v>
      </c>
      <c r="N3519" s="211">
        <v>0.33795400750341087</v>
      </c>
      <c r="O3519" s="211">
        <v>0.7390457989107595</v>
      </c>
      <c r="P3519" s="211">
        <v>6.8268037371747581E-2</v>
      </c>
      <c r="Q3519" s="211">
        <v>9.7339503455101686E-2</v>
      </c>
      <c r="R3519" s="211">
        <v>0.45757922765424403</v>
      </c>
      <c r="S3519" s="211">
        <v>0.37957091857019032</v>
      </c>
      <c r="T3519" s="211">
        <v>0.45534048155277418</v>
      </c>
      <c r="U3519" s="211">
        <v>0.34077148073510133</v>
      </c>
      <c r="V3519" s="211">
        <v>0.11085621861892826</v>
      </c>
      <c r="W3519" s="211">
        <v>0.59731733036331591</v>
      </c>
      <c r="X3519" s="211">
        <v>0.29060620430438899</v>
      </c>
      <c r="Y3519" s="211">
        <v>0.59995525390296656</v>
      </c>
      <c r="Z3519" s="211">
        <v>0.14728402661567397</v>
      </c>
      <c r="AA3519" s="212">
        <v>0.11734387117233319</v>
      </c>
    </row>
    <row r="3520" spans="1:27" x14ac:dyDescent="0.35">
      <c r="A3520" s="210" t="s">
        <v>4196</v>
      </c>
      <c r="B3520" s="217">
        <v>122.29392375149411</v>
      </c>
      <c r="C3520" s="211">
        <v>7.1563783419803767E-2</v>
      </c>
      <c r="D3520" s="211">
        <v>0.12090628139490935</v>
      </c>
      <c r="E3520" s="211">
        <v>7.8268855365900891E-2</v>
      </c>
      <c r="F3520" s="211">
        <v>9.7241809717816763E-2</v>
      </c>
      <c r="G3520" s="211">
        <v>0.11338421837105228</v>
      </c>
      <c r="H3520" s="211">
        <v>0.10900104092181151</v>
      </c>
      <c r="I3520" s="211">
        <v>0.49868791945083946</v>
      </c>
      <c r="J3520" s="211">
        <v>0.45568539650993251</v>
      </c>
      <c r="K3520" s="211">
        <v>0.59039148461122981</v>
      </c>
      <c r="L3520" s="211">
        <v>0.27312077071025104</v>
      </c>
      <c r="M3520" s="211">
        <v>0.10314205585665127</v>
      </c>
      <c r="N3520" s="211">
        <v>0.43305985729165658</v>
      </c>
      <c r="O3520" s="211">
        <v>0.58684239190852694</v>
      </c>
      <c r="P3520" s="211">
        <v>7.1631639040822453E-2</v>
      </c>
      <c r="Q3520" s="211">
        <v>6.2514766380954628E-2</v>
      </c>
      <c r="R3520" s="211">
        <v>0.40587847413556311</v>
      </c>
      <c r="S3520" s="211">
        <v>0.3572014145116606</v>
      </c>
      <c r="T3520" s="211">
        <v>0.58724073910985819</v>
      </c>
      <c r="U3520" s="211">
        <v>0.42581233571394206</v>
      </c>
      <c r="V3520" s="211">
        <v>5.7395570803629142E-2</v>
      </c>
      <c r="W3520" s="211">
        <v>0.52387034552445089</v>
      </c>
      <c r="X3520" s="211">
        <v>0.41337604442987802</v>
      </c>
      <c r="Y3520" s="211">
        <v>0.61997062248293888</v>
      </c>
      <c r="Z3520" s="211">
        <v>0.1457685859977908</v>
      </c>
      <c r="AA3520" s="212">
        <v>0.11751872442861352</v>
      </c>
    </row>
    <row r="3521" spans="1:27" x14ac:dyDescent="0.35">
      <c r="A3521" s="210" t="s">
        <v>4197</v>
      </c>
      <c r="B3521" s="217">
        <v>113.03688839377598</v>
      </c>
      <c r="C3521" s="211">
        <v>6.1910573152075932E-2</v>
      </c>
      <c r="D3521" s="211">
        <v>0.11431854223754406</v>
      </c>
      <c r="E3521" s="211">
        <v>7.7541398108246243E-2</v>
      </c>
      <c r="F3521" s="211">
        <v>0.10819330152972463</v>
      </c>
      <c r="G3521" s="211">
        <v>0.11763509438850261</v>
      </c>
      <c r="H3521" s="211">
        <v>0.12088218546381474</v>
      </c>
      <c r="I3521" s="211">
        <v>0.46969718880106487</v>
      </c>
      <c r="J3521" s="211">
        <v>0.43767591569204262</v>
      </c>
      <c r="K3521" s="211">
        <v>0.58530162924801743</v>
      </c>
      <c r="L3521" s="211">
        <v>0.27853933750709375</v>
      </c>
      <c r="M3521" s="211">
        <v>9.866163965759947E-2</v>
      </c>
      <c r="N3521" s="211">
        <v>0.38279550232336901</v>
      </c>
      <c r="O3521" s="211">
        <v>0.71942729579817366</v>
      </c>
      <c r="P3521" s="211">
        <v>6.320315701750838E-2</v>
      </c>
      <c r="Q3521" s="211">
        <v>0.12542318443972744</v>
      </c>
      <c r="R3521" s="211">
        <v>0.44824839524825055</v>
      </c>
      <c r="S3521" s="211">
        <v>0.393368303487032</v>
      </c>
      <c r="T3521" s="211">
        <v>0.46298800200369966</v>
      </c>
      <c r="U3521" s="211">
        <v>0.36156149416021177</v>
      </c>
      <c r="V3521" s="211">
        <v>7.0245955716170899E-2</v>
      </c>
      <c r="W3521" s="211">
        <v>0.53785051027193187</v>
      </c>
      <c r="X3521" s="211">
        <v>0.33817939901935729</v>
      </c>
      <c r="Y3521" s="211">
        <v>0.66847876988097843</v>
      </c>
      <c r="Z3521" s="211">
        <v>0.14971294226566673</v>
      </c>
      <c r="AA3521" s="212">
        <v>0.11673271030970547</v>
      </c>
    </row>
    <row r="3522" spans="1:27" x14ac:dyDescent="0.35">
      <c r="A3522" s="210" t="s">
        <v>4198</v>
      </c>
      <c r="B3522" s="217">
        <v>144.74950275048516</v>
      </c>
      <c r="C3522" s="211">
        <v>5.9020206566649788E-2</v>
      </c>
      <c r="D3522" s="211">
        <v>0.12730943097975814</v>
      </c>
      <c r="E3522" s="211">
        <v>8.9838769704685129E-2</v>
      </c>
      <c r="F3522" s="211">
        <v>9.8039417980408786E-2</v>
      </c>
      <c r="G3522" s="211">
        <v>0.11526250435305986</v>
      </c>
      <c r="H3522" s="211">
        <v>0.12284173192943312</v>
      </c>
      <c r="I3522" s="211">
        <v>0.50946412119950202</v>
      </c>
      <c r="J3522" s="211">
        <v>0.46024280409333818</v>
      </c>
      <c r="K3522" s="211">
        <v>0.60907949191719069</v>
      </c>
      <c r="L3522" s="211">
        <v>0.27664308834138335</v>
      </c>
      <c r="M3522" s="211">
        <v>9.7258789307867868E-2</v>
      </c>
      <c r="N3522" s="211">
        <v>0.52907267125496982</v>
      </c>
      <c r="O3522" s="211">
        <v>0.60497676827845381</v>
      </c>
      <c r="P3522" s="211">
        <v>6.3876020760129409E-2</v>
      </c>
      <c r="Q3522" s="211">
        <v>5.6129999661440472E-2</v>
      </c>
      <c r="R3522" s="211">
        <v>0.40755226407837236</v>
      </c>
      <c r="S3522" s="211">
        <v>0.3724955849894041</v>
      </c>
      <c r="T3522" s="211">
        <v>0.45459155522397504</v>
      </c>
      <c r="U3522" s="211">
        <v>0.41693392124114004</v>
      </c>
      <c r="V3522" s="211">
        <v>0.10248903039754724</v>
      </c>
      <c r="W3522" s="211">
        <v>0.51744713554651156</v>
      </c>
      <c r="X3522" s="211">
        <v>0.28664587619508203</v>
      </c>
      <c r="Y3522" s="211">
        <v>0.66472345650311093</v>
      </c>
      <c r="Z3522" s="211">
        <v>0.14991700000884406</v>
      </c>
      <c r="AA3522" s="212">
        <v>0.11188901186186657</v>
      </c>
    </row>
    <row r="3523" spans="1:27" x14ac:dyDescent="0.35">
      <c r="A3523" s="210" t="s">
        <v>4199</v>
      </c>
      <c r="B3523" s="217">
        <v>142.9325804807163</v>
      </c>
      <c r="C3523" s="211">
        <v>8.4577596816838144E-2</v>
      </c>
      <c r="D3523" s="211">
        <v>0.12802393193349954</v>
      </c>
      <c r="E3523" s="211">
        <v>7.1971198209094006E-2</v>
      </c>
      <c r="F3523" s="211">
        <v>0.11698966869079422</v>
      </c>
      <c r="G3523" s="211">
        <v>0.1258654388041735</v>
      </c>
      <c r="H3523" s="211">
        <v>0.10585724885503875</v>
      </c>
      <c r="I3523" s="211">
        <v>0.50661758232035847</v>
      </c>
      <c r="J3523" s="211">
        <v>0.4567485323359442</v>
      </c>
      <c r="K3523" s="211">
        <v>0.55518101886187854</v>
      </c>
      <c r="L3523" s="211">
        <v>0.27400700278519069</v>
      </c>
      <c r="M3523" s="211">
        <v>0.10282405376395266</v>
      </c>
      <c r="N3523" s="211">
        <v>0.37023608266622809</v>
      </c>
      <c r="O3523" s="211">
        <v>0.65456534778186648</v>
      </c>
      <c r="P3523" s="211">
        <v>7.3735353274486937E-2</v>
      </c>
      <c r="Q3523" s="211">
        <v>8.870304199581E-2</v>
      </c>
      <c r="R3523" s="211">
        <v>0.36492852421428701</v>
      </c>
      <c r="S3523" s="211">
        <v>0.435392698487642</v>
      </c>
      <c r="T3523" s="211">
        <v>0.50572726010952251</v>
      </c>
      <c r="U3523" s="211">
        <v>0.42834677530499343</v>
      </c>
      <c r="V3523" s="211">
        <v>0.12588861808792623</v>
      </c>
      <c r="W3523" s="211">
        <v>0.56329254790747851</v>
      </c>
      <c r="X3523" s="211">
        <v>0.33384017190714088</v>
      </c>
      <c r="Y3523" s="211">
        <v>0.58245269528721211</v>
      </c>
      <c r="Z3523" s="211">
        <v>0.1491789611925983</v>
      </c>
      <c r="AA3523" s="212">
        <v>0.12107313328619587</v>
      </c>
    </row>
    <row r="3524" spans="1:27" x14ac:dyDescent="0.35">
      <c r="A3524" s="210" t="s">
        <v>4200</v>
      </c>
      <c r="B3524" s="217">
        <v>134.97656975274739</v>
      </c>
      <c r="C3524" s="211">
        <v>6.3749702315890167E-2</v>
      </c>
      <c r="D3524" s="211">
        <v>0.13077884491430611</v>
      </c>
      <c r="E3524" s="211">
        <v>7.1226980996127467E-2</v>
      </c>
      <c r="F3524" s="211">
        <v>9.225743693642241E-2</v>
      </c>
      <c r="G3524" s="211">
        <v>0.12481204943952368</v>
      </c>
      <c r="H3524" s="211">
        <v>0.12111503649881523</v>
      </c>
      <c r="I3524" s="211">
        <v>0.51883434462973388</v>
      </c>
      <c r="J3524" s="211">
        <v>0.43420224271023122</v>
      </c>
      <c r="K3524" s="211">
        <v>0.57261746096310051</v>
      </c>
      <c r="L3524" s="211">
        <v>0.2738181671282196</v>
      </c>
      <c r="M3524" s="211">
        <v>9.2714064807276564E-2</v>
      </c>
      <c r="N3524" s="211">
        <v>0.51990747011697946</v>
      </c>
      <c r="O3524" s="211">
        <v>0.77107261616209277</v>
      </c>
      <c r="P3524" s="211">
        <v>6.7876851316650666E-2</v>
      </c>
      <c r="Q3524" s="211">
        <v>5.4736499047473713E-2</v>
      </c>
      <c r="R3524" s="211">
        <v>0.42542060485097527</v>
      </c>
      <c r="S3524" s="211">
        <v>0.33094900270700245</v>
      </c>
      <c r="T3524" s="211">
        <v>0.4875626513665523</v>
      </c>
      <c r="U3524" s="211">
        <v>0.43203648180348564</v>
      </c>
      <c r="V3524" s="211">
        <v>0.11595432557035523</v>
      </c>
      <c r="W3524" s="211">
        <v>0.50009992490297916</v>
      </c>
      <c r="X3524" s="211">
        <v>0.3414205006885776</v>
      </c>
      <c r="Y3524" s="211">
        <v>0.57646594171692322</v>
      </c>
      <c r="Z3524" s="211">
        <v>0.14777838865009871</v>
      </c>
      <c r="AA3524" s="212">
        <v>0.11919284149293244</v>
      </c>
    </row>
    <row r="3525" spans="1:27" x14ac:dyDescent="0.35">
      <c r="A3525" s="210" t="s">
        <v>4201</v>
      </c>
      <c r="B3525" s="217">
        <v>117.35823429677659</v>
      </c>
      <c r="C3525" s="211">
        <v>5.8089319171058619E-2</v>
      </c>
      <c r="D3525" s="211">
        <v>0.11654871104343265</v>
      </c>
      <c r="E3525" s="211">
        <v>6.9794764063481896E-2</v>
      </c>
      <c r="F3525" s="211">
        <v>0.1062819507335705</v>
      </c>
      <c r="G3525" s="211">
        <v>0.11646699136307163</v>
      </c>
      <c r="H3525" s="211">
        <v>0.12126029720321933</v>
      </c>
      <c r="I3525" s="211">
        <v>0.4282091392829751</v>
      </c>
      <c r="J3525" s="211">
        <v>0.46107822270870635</v>
      </c>
      <c r="K3525" s="211">
        <v>0.55974416115872994</v>
      </c>
      <c r="L3525" s="211">
        <v>0.27808589346575785</v>
      </c>
      <c r="M3525" s="211">
        <v>9.0687484878032965E-2</v>
      </c>
      <c r="N3525" s="211">
        <v>0.49088159001332954</v>
      </c>
      <c r="O3525" s="211">
        <v>0.67105249176982762</v>
      </c>
      <c r="P3525" s="211">
        <v>6.99267308489923E-2</v>
      </c>
      <c r="Q3525" s="211">
        <v>8.4290510301079313E-2</v>
      </c>
      <c r="R3525" s="211">
        <v>0.48772424544382237</v>
      </c>
      <c r="S3525" s="211">
        <v>0.28641730070832649</v>
      </c>
      <c r="T3525" s="211">
        <v>0.63759228230077447</v>
      </c>
      <c r="U3525" s="211">
        <v>0.46080192112747415</v>
      </c>
      <c r="V3525" s="211">
        <v>7.0581931814000104E-2</v>
      </c>
      <c r="W3525" s="211">
        <v>0.55470929487677079</v>
      </c>
      <c r="X3525" s="211">
        <v>0.37383656532077919</v>
      </c>
      <c r="Y3525" s="211">
        <v>0.63116708506353003</v>
      </c>
      <c r="Z3525" s="211">
        <v>0.14959141823340261</v>
      </c>
      <c r="AA3525" s="212">
        <v>0.12537311577751747</v>
      </c>
    </row>
    <row r="3526" spans="1:27" x14ac:dyDescent="0.35">
      <c r="A3526" s="210" t="s">
        <v>4202</v>
      </c>
      <c r="B3526" s="217">
        <v>143.80314310478283</v>
      </c>
      <c r="C3526" s="211">
        <v>6.1004248716244991E-2</v>
      </c>
      <c r="D3526" s="211">
        <v>0.12372266578526928</v>
      </c>
      <c r="E3526" s="211">
        <v>7.5480782578522504E-2</v>
      </c>
      <c r="F3526" s="211">
        <v>0.10354573646239543</v>
      </c>
      <c r="G3526" s="211">
        <v>0.12267052375499049</v>
      </c>
      <c r="H3526" s="211">
        <v>0.10231210619716184</v>
      </c>
      <c r="I3526" s="211">
        <v>0.51656289034911806</v>
      </c>
      <c r="J3526" s="211">
        <v>0.44295004446876257</v>
      </c>
      <c r="K3526" s="211">
        <v>0.63643065208809757</v>
      </c>
      <c r="L3526" s="211">
        <v>0.2778135337550432</v>
      </c>
      <c r="M3526" s="211">
        <v>9.0986432510388848E-2</v>
      </c>
      <c r="N3526" s="211">
        <v>0.52425544047901163</v>
      </c>
      <c r="O3526" s="211">
        <v>0.71481942194352288</v>
      </c>
      <c r="P3526" s="211">
        <v>6.9195488036476821E-2</v>
      </c>
      <c r="Q3526" s="211">
        <v>7.2021287213720753E-2</v>
      </c>
      <c r="R3526" s="211">
        <v>0.43766251028963488</v>
      </c>
      <c r="S3526" s="211">
        <v>0.28953147818318098</v>
      </c>
      <c r="T3526" s="211">
        <v>0.55453725511111829</v>
      </c>
      <c r="U3526" s="211">
        <v>0.38956917749094977</v>
      </c>
      <c r="V3526" s="211">
        <v>0.14729822689031585</v>
      </c>
      <c r="W3526" s="211">
        <v>0.53448099941359695</v>
      </c>
      <c r="X3526" s="211">
        <v>0.33876922287081995</v>
      </c>
      <c r="Y3526" s="211">
        <v>0.54299577252903564</v>
      </c>
      <c r="Z3526" s="211">
        <v>0.142757176112145</v>
      </c>
      <c r="AA3526" s="212">
        <v>0.12176378995201646</v>
      </c>
    </row>
    <row r="3527" spans="1:27" x14ac:dyDescent="0.35">
      <c r="A3527" s="210" t="s">
        <v>4203</v>
      </c>
      <c r="B3527" s="217">
        <v>194.06250514832951</v>
      </c>
      <c r="C3527" s="211">
        <v>6.4347494612845765E-2</v>
      </c>
      <c r="D3527" s="211">
        <v>0.12591469343851344</v>
      </c>
      <c r="E3527" s="211">
        <v>7.5847968293980161E-2</v>
      </c>
      <c r="F3527" s="211">
        <v>0.11267139569961178</v>
      </c>
      <c r="G3527" s="211">
        <v>0.12286602030585099</v>
      </c>
      <c r="H3527" s="211">
        <v>0.10459906080331942</v>
      </c>
      <c r="I3527" s="211">
        <v>0.4898365722855087</v>
      </c>
      <c r="J3527" s="211">
        <v>0.43378106840752828</v>
      </c>
      <c r="K3527" s="211">
        <v>0.54881608556326267</v>
      </c>
      <c r="L3527" s="211">
        <v>0.28226638763440415</v>
      </c>
      <c r="M3527" s="211">
        <v>0.1100447860691607</v>
      </c>
      <c r="N3527" s="211">
        <v>0.47800042986089697</v>
      </c>
      <c r="O3527" s="211">
        <v>0.73323685169386499</v>
      </c>
      <c r="P3527" s="211">
        <v>6.1770427601715243E-2</v>
      </c>
      <c r="Q3527" s="211">
        <v>5.8511869989924054E-2</v>
      </c>
      <c r="R3527" s="211">
        <v>0.47920292553193405</v>
      </c>
      <c r="S3527" s="211">
        <v>0.35259145674568187</v>
      </c>
      <c r="T3527" s="211">
        <v>0.54497536847546446</v>
      </c>
      <c r="U3527" s="211">
        <v>0.4443682561997262</v>
      </c>
      <c r="V3527" s="211">
        <v>0.18799172394843358</v>
      </c>
      <c r="W3527" s="211">
        <v>0.51695768020626787</v>
      </c>
      <c r="X3527" s="211">
        <v>0.32227841590920914</v>
      </c>
      <c r="Y3527" s="211">
        <v>0.77590928607741838</v>
      </c>
      <c r="Z3527" s="211">
        <v>0.14608634103287879</v>
      </c>
      <c r="AA3527" s="212">
        <v>0.11395560956501259</v>
      </c>
    </row>
    <row r="3528" spans="1:27" x14ac:dyDescent="0.35">
      <c r="A3528" s="210" t="s">
        <v>4204</v>
      </c>
      <c r="B3528" s="217">
        <v>139.8449163236248</v>
      </c>
      <c r="C3528" s="211">
        <v>8.2440369916943812E-2</v>
      </c>
      <c r="D3528" s="211">
        <v>0.13141299223728498</v>
      </c>
      <c r="E3528" s="211">
        <v>7.5220756054724364E-2</v>
      </c>
      <c r="F3528" s="211">
        <v>8.5274977866945434E-2</v>
      </c>
      <c r="G3528" s="211">
        <v>0.1173067063616974</v>
      </c>
      <c r="H3528" s="211">
        <v>0.1103475726137253</v>
      </c>
      <c r="I3528" s="211">
        <v>0.43215935169020508</v>
      </c>
      <c r="J3528" s="211">
        <v>0.43681373403425539</v>
      </c>
      <c r="K3528" s="211">
        <v>0.55061803241403595</v>
      </c>
      <c r="L3528" s="211">
        <v>0.2808703484123965</v>
      </c>
      <c r="M3528" s="211">
        <v>0.11439161774897642</v>
      </c>
      <c r="N3528" s="211">
        <v>0.45092074824545303</v>
      </c>
      <c r="O3528" s="211">
        <v>0.54392815271068984</v>
      </c>
      <c r="P3528" s="211">
        <v>6.6372966125389149E-2</v>
      </c>
      <c r="Q3528" s="211">
        <v>8.5852321979416932E-2</v>
      </c>
      <c r="R3528" s="211">
        <v>0.40331898209427597</v>
      </c>
      <c r="S3528" s="211">
        <v>0.38608011326218344</v>
      </c>
      <c r="T3528" s="211">
        <v>0.52523854454090546</v>
      </c>
      <c r="U3528" s="211">
        <v>0.38044709563344031</v>
      </c>
      <c r="V3528" s="211">
        <v>0.1115508066066235</v>
      </c>
      <c r="W3528" s="211">
        <v>0.58899467843111852</v>
      </c>
      <c r="X3528" s="211">
        <v>0.43623396178472795</v>
      </c>
      <c r="Y3528" s="211">
        <v>0.66202119498660528</v>
      </c>
      <c r="Z3528" s="211">
        <v>0.14662625557080536</v>
      </c>
      <c r="AA3528" s="212">
        <v>0.11695675284167246</v>
      </c>
    </row>
    <row r="3529" spans="1:27" x14ac:dyDescent="0.35">
      <c r="A3529" s="210" t="s">
        <v>4205</v>
      </c>
      <c r="B3529" s="217">
        <v>107.0919075800352</v>
      </c>
      <c r="C3529" s="211">
        <v>6.5981548820444019E-2</v>
      </c>
      <c r="D3529" s="211">
        <v>0.12294837689061584</v>
      </c>
      <c r="E3529" s="211">
        <v>7.1997217885278048E-2</v>
      </c>
      <c r="F3529" s="211">
        <v>0.11143133293398248</v>
      </c>
      <c r="G3529" s="211">
        <v>0.12360728088267439</v>
      </c>
      <c r="H3529" s="211">
        <v>0.11717524111955455</v>
      </c>
      <c r="I3529" s="211">
        <v>0.49463999548733889</v>
      </c>
      <c r="J3529" s="211">
        <v>0.45765000710656961</v>
      </c>
      <c r="K3529" s="211">
        <v>0.54056662454005211</v>
      </c>
      <c r="L3529" s="211">
        <v>0.27287996941244008</v>
      </c>
      <c r="M3529" s="211">
        <v>8.5685432338969053E-2</v>
      </c>
      <c r="N3529" s="211">
        <v>0.41545291733465251</v>
      </c>
      <c r="O3529" s="211">
        <v>0.75302439066119609</v>
      </c>
      <c r="P3529" s="211">
        <v>6.7214561359170838E-2</v>
      </c>
      <c r="Q3529" s="211">
        <v>9.2636103230074054E-2</v>
      </c>
      <c r="R3529" s="211">
        <v>0.45512290170078157</v>
      </c>
      <c r="S3529" s="211">
        <v>0.29278093183979798</v>
      </c>
      <c r="T3529" s="211">
        <v>0.51358599244009429</v>
      </c>
      <c r="U3529" s="211">
        <v>0.44863032806551717</v>
      </c>
      <c r="V3529" s="211">
        <v>5.4493844954626544E-2</v>
      </c>
      <c r="W3529" s="211">
        <v>0.61618433381186877</v>
      </c>
      <c r="X3529" s="211">
        <v>0.35757491538232833</v>
      </c>
      <c r="Y3529" s="211">
        <v>0.637061019391997</v>
      </c>
      <c r="Z3529" s="211">
        <v>0.14244111716356744</v>
      </c>
      <c r="AA3529" s="212">
        <v>0.12248062313965198</v>
      </c>
    </row>
    <row r="3530" spans="1:27" x14ac:dyDescent="0.35">
      <c r="A3530" s="210" t="s">
        <v>4206</v>
      </c>
      <c r="B3530" s="217">
        <v>166.12178119587404</v>
      </c>
      <c r="C3530" s="211">
        <v>6.406377705632739E-2</v>
      </c>
      <c r="D3530" s="211">
        <v>0.12074661328296935</v>
      </c>
      <c r="E3530" s="211">
        <v>8.3869244817650929E-2</v>
      </c>
      <c r="F3530" s="211">
        <v>8.8067012558871727E-2</v>
      </c>
      <c r="G3530" s="211">
        <v>0.11855048259774613</v>
      </c>
      <c r="H3530" s="211">
        <v>0.12167662172730372</v>
      </c>
      <c r="I3530" s="211">
        <v>0.49998395509279403</v>
      </c>
      <c r="J3530" s="211">
        <v>0.42896934009560156</v>
      </c>
      <c r="K3530" s="211">
        <v>0.64057945927705806</v>
      </c>
      <c r="L3530" s="211">
        <v>0.28009192747317496</v>
      </c>
      <c r="M3530" s="211">
        <v>9.7832046781688192E-2</v>
      </c>
      <c r="N3530" s="211">
        <v>0.3578559199117467</v>
      </c>
      <c r="O3530" s="211">
        <v>0.65952482541615887</v>
      </c>
      <c r="P3530" s="211">
        <v>6.5531501109347162E-2</v>
      </c>
      <c r="Q3530" s="211">
        <v>7.6233177594846005E-2</v>
      </c>
      <c r="R3530" s="211">
        <v>0.43679282567701583</v>
      </c>
      <c r="S3530" s="211">
        <v>0.32310757529774536</v>
      </c>
      <c r="T3530" s="211">
        <v>0.50936343628712732</v>
      </c>
      <c r="U3530" s="211">
        <v>0.4642342072889008</v>
      </c>
      <c r="V3530" s="211">
        <v>0.15382860713858071</v>
      </c>
      <c r="W3530" s="211">
        <v>0.59052129533303377</v>
      </c>
      <c r="X3530" s="211">
        <v>0.34161349887701947</v>
      </c>
      <c r="Y3530" s="211">
        <v>0.69493477453453056</v>
      </c>
      <c r="Z3530" s="211">
        <v>0.14660024542178346</v>
      </c>
      <c r="AA3530" s="212">
        <v>0.11932259958692149</v>
      </c>
    </row>
    <row r="3531" spans="1:27" x14ac:dyDescent="0.35">
      <c r="A3531" s="210" t="s">
        <v>4207</v>
      </c>
      <c r="B3531" s="217">
        <v>129.87087676008633</v>
      </c>
      <c r="C3531" s="211">
        <v>6.7105914616878828E-2</v>
      </c>
      <c r="D3531" s="211">
        <v>0.11825056671899117</v>
      </c>
      <c r="E3531" s="211">
        <v>7.4671178418495299E-2</v>
      </c>
      <c r="F3531" s="211">
        <v>0.1006809763939315</v>
      </c>
      <c r="G3531" s="211">
        <v>0.11868829427430799</v>
      </c>
      <c r="H3531" s="211">
        <v>0.10338250045651756</v>
      </c>
      <c r="I3531" s="211">
        <v>0.4856579364744642</v>
      </c>
      <c r="J3531" s="211">
        <v>0.4400247773458773</v>
      </c>
      <c r="K3531" s="211">
        <v>0.55256997226330651</v>
      </c>
      <c r="L3531" s="211">
        <v>0.28424190024769941</v>
      </c>
      <c r="M3531" s="211">
        <v>8.7955977452436523E-2</v>
      </c>
      <c r="N3531" s="211">
        <v>0.40904197704961759</v>
      </c>
      <c r="O3531" s="211">
        <v>0.66303810337647195</v>
      </c>
      <c r="P3531" s="211">
        <v>7.0586476204321957E-2</v>
      </c>
      <c r="Q3531" s="211">
        <v>0.1308021974095876</v>
      </c>
      <c r="R3531" s="211">
        <v>0.49904791706748386</v>
      </c>
      <c r="S3531" s="211">
        <v>0.36646328474576012</v>
      </c>
      <c r="T3531" s="211">
        <v>0.60250959733349319</v>
      </c>
      <c r="U3531" s="211">
        <v>0.36370066728837386</v>
      </c>
      <c r="V3531" s="211">
        <v>0.11706272892188017</v>
      </c>
      <c r="W3531" s="211">
        <v>0.61811534855034544</v>
      </c>
      <c r="X3531" s="211">
        <v>0.30509358611168991</v>
      </c>
      <c r="Y3531" s="211">
        <v>0.57806979505695355</v>
      </c>
      <c r="Z3531" s="211">
        <v>0.14925637256335178</v>
      </c>
      <c r="AA3531" s="212">
        <v>0.12027036889779714</v>
      </c>
    </row>
    <row r="3532" spans="1:27" x14ac:dyDescent="0.35">
      <c r="A3532" s="210" t="s">
        <v>4208</v>
      </c>
      <c r="B3532" s="217">
        <v>162.75861895848581</v>
      </c>
      <c r="C3532" s="211">
        <v>8.0810884067333374E-2</v>
      </c>
      <c r="D3532" s="211">
        <v>0.13005411845868248</v>
      </c>
      <c r="E3532" s="211">
        <v>7.4317734045687103E-2</v>
      </c>
      <c r="F3532" s="211">
        <v>0.111498263183105</v>
      </c>
      <c r="G3532" s="211">
        <v>0.12349769170410037</v>
      </c>
      <c r="H3532" s="211">
        <v>0.11297758281761176</v>
      </c>
      <c r="I3532" s="211">
        <v>0.50125904919715447</v>
      </c>
      <c r="J3532" s="211">
        <v>0.44498238158721382</v>
      </c>
      <c r="K3532" s="211">
        <v>0.60465657455624033</v>
      </c>
      <c r="L3532" s="211">
        <v>0.27248121653387963</v>
      </c>
      <c r="M3532" s="211">
        <v>9.7228123848864909E-2</v>
      </c>
      <c r="N3532" s="211">
        <v>0.40472588968326062</v>
      </c>
      <c r="O3532" s="211">
        <v>0.76523222584888873</v>
      </c>
      <c r="P3532" s="211">
        <v>6.3464608927443628E-2</v>
      </c>
      <c r="Q3532" s="211">
        <v>6.073162043350841E-2</v>
      </c>
      <c r="R3532" s="211">
        <v>0.4559051326938659</v>
      </c>
      <c r="S3532" s="211">
        <v>0.31116096248752334</v>
      </c>
      <c r="T3532" s="211">
        <v>0.49018986469576453</v>
      </c>
      <c r="U3532" s="211">
        <v>0.39558048620039021</v>
      </c>
      <c r="V3532" s="211">
        <v>0.188388313469632</v>
      </c>
      <c r="W3532" s="211">
        <v>0.46683740580086802</v>
      </c>
      <c r="X3532" s="211">
        <v>0.33057887229080268</v>
      </c>
      <c r="Y3532" s="211">
        <v>0.62101373447968178</v>
      </c>
      <c r="Z3532" s="211">
        <v>0.14392309117791294</v>
      </c>
      <c r="AA3532" s="212">
        <v>0.11488381318065355</v>
      </c>
    </row>
    <row r="3533" spans="1:27" x14ac:dyDescent="0.35">
      <c r="A3533" s="210" t="s">
        <v>4209</v>
      </c>
      <c r="B3533" s="217">
        <v>109.9211003193968</v>
      </c>
      <c r="C3533" s="211">
        <v>6.0407285815583023E-2</v>
      </c>
      <c r="D3533" s="211">
        <v>0.12213053993229976</v>
      </c>
      <c r="E3533" s="211">
        <v>8.2087445470169731E-2</v>
      </c>
      <c r="F3533" s="211">
        <v>8.943484845111882E-2</v>
      </c>
      <c r="G3533" s="211">
        <v>0.12177991093381479</v>
      </c>
      <c r="H3533" s="211">
        <v>0.11460286946344922</v>
      </c>
      <c r="I3533" s="211">
        <v>0.4499535713022198</v>
      </c>
      <c r="J3533" s="211">
        <v>0.413428037515085</v>
      </c>
      <c r="K3533" s="211">
        <v>0.56628787696843563</v>
      </c>
      <c r="L3533" s="211">
        <v>0.27887601051252942</v>
      </c>
      <c r="M3533" s="211">
        <v>9.605506235952449E-2</v>
      </c>
      <c r="N3533" s="211">
        <v>0.44733554043245471</v>
      </c>
      <c r="O3533" s="211">
        <v>0.53546901047007778</v>
      </c>
      <c r="P3533" s="211">
        <v>6.4923814485184791E-2</v>
      </c>
      <c r="Q3533" s="211">
        <v>6.3546186891293169E-2</v>
      </c>
      <c r="R3533" s="211">
        <v>0.45204045799783849</v>
      </c>
      <c r="S3533" s="211">
        <v>0.28609228243985219</v>
      </c>
      <c r="T3533" s="211">
        <v>0.5419027443836093</v>
      </c>
      <c r="U3533" s="211">
        <v>0.3990685307248234</v>
      </c>
      <c r="V3533" s="211">
        <v>5.9173471741754968E-2</v>
      </c>
      <c r="W3533" s="211">
        <v>0.5806455699153521</v>
      </c>
      <c r="X3533" s="211">
        <v>0.26999704242971562</v>
      </c>
      <c r="Y3533" s="211">
        <v>0.61150766078903673</v>
      </c>
      <c r="Z3533" s="211">
        <v>0.14907923715178709</v>
      </c>
      <c r="AA3533" s="212">
        <v>0.1153265454277901</v>
      </c>
    </row>
    <row r="3534" spans="1:27" x14ac:dyDescent="0.35">
      <c r="A3534" s="210" t="s">
        <v>4210</v>
      </c>
      <c r="B3534" s="217">
        <v>166.27581455014629</v>
      </c>
      <c r="C3534" s="211">
        <v>5.8827150598633193E-2</v>
      </c>
      <c r="D3534" s="211">
        <v>0.12654092665714056</v>
      </c>
      <c r="E3534" s="211">
        <v>7.600483956718504E-2</v>
      </c>
      <c r="F3534" s="211">
        <v>0.10475143401517016</v>
      </c>
      <c r="G3534" s="211">
        <v>0.12311386252407916</v>
      </c>
      <c r="H3534" s="211">
        <v>0.11220497475362191</v>
      </c>
      <c r="I3534" s="211">
        <v>0.50644611902264436</v>
      </c>
      <c r="J3534" s="211">
        <v>0.48674585109945029</v>
      </c>
      <c r="K3534" s="211">
        <v>0.63927606801329528</v>
      </c>
      <c r="L3534" s="211">
        <v>0.27486328462355897</v>
      </c>
      <c r="M3534" s="211">
        <v>0.11895801919940391</v>
      </c>
      <c r="N3534" s="211">
        <v>0.49152139919551074</v>
      </c>
      <c r="O3534" s="211">
        <v>0.78304666751783203</v>
      </c>
      <c r="P3534" s="211">
        <v>6.8545126582122223E-2</v>
      </c>
      <c r="Q3534" s="211">
        <v>4.5738429056242577E-2</v>
      </c>
      <c r="R3534" s="211">
        <v>0.44287359080367295</v>
      </c>
      <c r="S3534" s="211">
        <v>0.28327796530916227</v>
      </c>
      <c r="T3534" s="211">
        <v>0.53846459987349005</v>
      </c>
      <c r="U3534" s="211">
        <v>0.42776697301146366</v>
      </c>
      <c r="V3534" s="211">
        <v>0.10502030796314979</v>
      </c>
      <c r="W3534" s="211">
        <v>0.47111666761788723</v>
      </c>
      <c r="X3534" s="211">
        <v>0.23160911106816315</v>
      </c>
      <c r="Y3534" s="211">
        <v>0.69458210813121046</v>
      </c>
      <c r="Z3534" s="211">
        <v>0.14823401057106483</v>
      </c>
      <c r="AA3534" s="212">
        <v>0.11618223329893801</v>
      </c>
    </row>
    <row r="3535" spans="1:27" x14ac:dyDescent="0.35">
      <c r="A3535" s="210" t="s">
        <v>4211</v>
      </c>
      <c r="B3535" s="217">
        <v>147.41687759843197</v>
      </c>
      <c r="C3535" s="211">
        <v>6.1587743712827422E-2</v>
      </c>
      <c r="D3535" s="211">
        <v>0.12755394863059477</v>
      </c>
      <c r="E3535" s="211">
        <v>8.0182407044957521E-2</v>
      </c>
      <c r="F3535" s="211">
        <v>0.10217327876939722</v>
      </c>
      <c r="G3535" s="211">
        <v>0.11669204740981939</v>
      </c>
      <c r="H3535" s="211">
        <v>0.10833427074874327</v>
      </c>
      <c r="I3535" s="211">
        <v>0.46175436916330209</v>
      </c>
      <c r="J3535" s="211">
        <v>0.44657510582061605</v>
      </c>
      <c r="K3535" s="211">
        <v>0.60641393343928574</v>
      </c>
      <c r="L3535" s="211">
        <v>0.27855409259394182</v>
      </c>
      <c r="M3535" s="211">
        <v>9.960981205380294E-2</v>
      </c>
      <c r="N3535" s="211">
        <v>0.38101201820278574</v>
      </c>
      <c r="O3535" s="211">
        <v>0.67930218373224127</v>
      </c>
      <c r="P3535" s="211">
        <v>6.6155700283850996E-2</v>
      </c>
      <c r="Q3535" s="211">
        <v>4.2049372665761246E-2</v>
      </c>
      <c r="R3535" s="211">
        <v>0.4446345542047585</v>
      </c>
      <c r="S3535" s="211">
        <v>0.32179707111671152</v>
      </c>
      <c r="T3535" s="211">
        <v>0.57564169791100495</v>
      </c>
      <c r="U3535" s="211">
        <v>0.48555220543852834</v>
      </c>
      <c r="V3535" s="211">
        <v>8.9709906286961003E-2</v>
      </c>
      <c r="W3535" s="211">
        <v>0.62553306778770634</v>
      </c>
      <c r="X3535" s="211">
        <v>0.36472095500526652</v>
      </c>
      <c r="Y3535" s="211">
        <v>0.67780680383532443</v>
      </c>
      <c r="Z3535" s="211">
        <v>0.1487974022051598</v>
      </c>
      <c r="AA3535" s="212">
        <v>0.11236925725992575</v>
      </c>
    </row>
    <row r="3536" spans="1:27" x14ac:dyDescent="0.35">
      <c r="A3536" s="210" t="s">
        <v>4212</v>
      </c>
      <c r="B3536" s="217">
        <v>123.08088579408108</v>
      </c>
      <c r="C3536" s="211">
        <v>5.4404178022990482E-2</v>
      </c>
      <c r="D3536" s="211">
        <v>0.12689331105181451</v>
      </c>
      <c r="E3536" s="211">
        <v>7.4546908250986935E-2</v>
      </c>
      <c r="F3536" s="211">
        <v>0.10029140819413281</v>
      </c>
      <c r="G3536" s="211">
        <v>0.11932938583658978</v>
      </c>
      <c r="H3536" s="211">
        <v>0.11831781824766333</v>
      </c>
      <c r="I3536" s="211">
        <v>0.50960313398112977</v>
      </c>
      <c r="J3536" s="211">
        <v>0.42361652781730252</v>
      </c>
      <c r="K3536" s="211">
        <v>0.60905290197293804</v>
      </c>
      <c r="L3536" s="211">
        <v>0.27478868103268178</v>
      </c>
      <c r="M3536" s="211">
        <v>9.5537445055977721E-2</v>
      </c>
      <c r="N3536" s="211">
        <v>0.51802035331367757</v>
      </c>
      <c r="O3536" s="211">
        <v>0.75669969150228089</v>
      </c>
      <c r="P3536" s="211">
        <v>6.9463442562486974E-2</v>
      </c>
      <c r="Q3536" s="211">
        <v>4.899708049702526E-2</v>
      </c>
      <c r="R3536" s="211">
        <v>0.43617315644958099</v>
      </c>
      <c r="S3536" s="211">
        <v>0.30894484422054747</v>
      </c>
      <c r="T3536" s="211">
        <v>0.55149172741814556</v>
      </c>
      <c r="U3536" s="211">
        <v>0.38612515805491776</v>
      </c>
      <c r="V3536" s="211">
        <v>6.3435805911386117E-2</v>
      </c>
      <c r="W3536" s="211">
        <v>0.54991743381334635</v>
      </c>
      <c r="X3536" s="211">
        <v>0.41303732095937329</v>
      </c>
      <c r="Y3536" s="211">
        <v>0.58068879919578587</v>
      </c>
      <c r="Z3536" s="211">
        <v>0.14087937259948996</v>
      </c>
      <c r="AA3536" s="212">
        <v>0.11682745569808116</v>
      </c>
    </row>
    <row r="3537" spans="1:27" x14ac:dyDescent="0.35">
      <c r="A3537" s="210" t="s">
        <v>4213</v>
      </c>
      <c r="B3537" s="217">
        <v>139.74180066528672</v>
      </c>
      <c r="C3537" s="211">
        <v>5.6958451229910945E-2</v>
      </c>
      <c r="D3537" s="211">
        <v>0.12878440041941785</v>
      </c>
      <c r="E3537" s="211">
        <v>7.2202012429619683E-2</v>
      </c>
      <c r="F3537" s="211">
        <v>0.11025736071837046</v>
      </c>
      <c r="G3537" s="211">
        <v>0.12341054202425294</v>
      </c>
      <c r="H3537" s="211">
        <v>0.12275262023947436</v>
      </c>
      <c r="I3537" s="211">
        <v>0.52807378061942001</v>
      </c>
      <c r="J3537" s="211">
        <v>0.41445649253265665</v>
      </c>
      <c r="K3537" s="211">
        <v>0.53842895329471196</v>
      </c>
      <c r="L3537" s="211">
        <v>0.275163790370832</v>
      </c>
      <c r="M3537" s="211">
        <v>9.868541453897374E-2</v>
      </c>
      <c r="N3537" s="211">
        <v>0.42332675013831023</v>
      </c>
      <c r="O3537" s="211">
        <v>0.59494042085107635</v>
      </c>
      <c r="P3537" s="211">
        <v>6.9972232306085777E-2</v>
      </c>
      <c r="Q3537" s="211">
        <v>0.12606421147063113</v>
      </c>
      <c r="R3537" s="211">
        <v>0.39211573216047924</v>
      </c>
      <c r="S3537" s="211">
        <v>0.29069071077620123</v>
      </c>
      <c r="T3537" s="211">
        <v>0.60924484266850942</v>
      </c>
      <c r="U3537" s="211">
        <v>0.49629694976253047</v>
      </c>
      <c r="V3537" s="211">
        <v>9.5625052903380095E-2</v>
      </c>
      <c r="W3537" s="211">
        <v>0.62339218907490834</v>
      </c>
      <c r="X3537" s="211">
        <v>0.27668349151790805</v>
      </c>
      <c r="Y3537" s="211">
        <v>0.65616026610668732</v>
      </c>
      <c r="Z3537" s="211">
        <v>0.14491029398064634</v>
      </c>
      <c r="AA3537" s="212">
        <v>0.11970491068032139</v>
      </c>
    </row>
    <row r="3538" spans="1:27" x14ac:dyDescent="0.35">
      <c r="A3538" s="210" t="s">
        <v>4214</v>
      </c>
      <c r="B3538" s="217">
        <v>175.10471885931665</v>
      </c>
      <c r="C3538" s="211">
        <v>5.7389659138767125E-2</v>
      </c>
      <c r="D3538" s="211">
        <v>0.11638654792061119</v>
      </c>
      <c r="E3538" s="211">
        <v>7.6652018318397588E-2</v>
      </c>
      <c r="F3538" s="211">
        <v>0.10556105134803004</v>
      </c>
      <c r="G3538" s="211">
        <v>0.12044576071021025</v>
      </c>
      <c r="H3538" s="211">
        <v>0.1026146157815159</v>
      </c>
      <c r="I3538" s="211">
        <v>0.50231764681180846</v>
      </c>
      <c r="J3538" s="211">
        <v>0.44104990932612709</v>
      </c>
      <c r="K3538" s="211">
        <v>0.61554812089247779</v>
      </c>
      <c r="L3538" s="211">
        <v>0.28163739348128514</v>
      </c>
      <c r="M3538" s="211">
        <v>0.11172084518517335</v>
      </c>
      <c r="N3538" s="211">
        <v>0.43179071625170962</v>
      </c>
      <c r="O3538" s="211">
        <v>0.64181445361785849</v>
      </c>
      <c r="P3538" s="211">
        <v>7.4742725467601592E-2</v>
      </c>
      <c r="Q3538" s="211">
        <v>6.3350140334630586E-2</v>
      </c>
      <c r="R3538" s="211">
        <v>0.39517300797348409</v>
      </c>
      <c r="S3538" s="211">
        <v>0.44865342221583959</v>
      </c>
      <c r="T3538" s="211">
        <v>0.54832814316175738</v>
      </c>
      <c r="U3538" s="211">
        <v>0.38730497081406956</v>
      </c>
      <c r="V3538" s="211">
        <v>0.15439104933328707</v>
      </c>
      <c r="W3538" s="211">
        <v>0.58723145085898443</v>
      </c>
      <c r="X3538" s="211">
        <v>0.36542388119301178</v>
      </c>
      <c r="Y3538" s="211">
        <v>0.68890737270953462</v>
      </c>
      <c r="Z3538" s="211">
        <v>0.14255444218911123</v>
      </c>
      <c r="AA3538" s="212">
        <v>0.12085769059554548</v>
      </c>
    </row>
    <row r="3539" spans="1:27" x14ac:dyDescent="0.35">
      <c r="A3539" s="210" t="s">
        <v>4215</v>
      </c>
      <c r="B3539" s="217">
        <v>125.86004156705397</v>
      </c>
      <c r="C3539" s="211">
        <v>5.8460602804922643E-2</v>
      </c>
      <c r="D3539" s="211">
        <v>0.12327587871591118</v>
      </c>
      <c r="E3539" s="211">
        <v>8.7827258169765873E-2</v>
      </c>
      <c r="F3539" s="211">
        <v>9.669581928005877E-2</v>
      </c>
      <c r="G3539" s="211">
        <v>0.12236537446665259</v>
      </c>
      <c r="H3539" s="211">
        <v>0.10715061738966247</v>
      </c>
      <c r="I3539" s="211">
        <v>0.45512721871768974</v>
      </c>
      <c r="J3539" s="211">
        <v>0.44418758966411914</v>
      </c>
      <c r="K3539" s="211">
        <v>0.60368689518492236</v>
      </c>
      <c r="L3539" s="211">
        <v>0.27831542197687026</v>
      </c>
      <c r="M3539" s="211">
        <v>9.6634918794239966E-2</v>
      </c>
      <c r="N3539" s="211">
        <v>0.38933476841271736</v>
      </c>
      <c r="O3539" s="211">
        <v>0.70664462258197092</v>
      </c>
      <c r="P3539" s="211">
        <v>6.6994685510153015E-2</v>
      </c>
      <c r="Q3539" s="211">
        <v>6.674569513253964E-2</v>
      </c>
      <c r="R3539" s="211">
        <v>0.45631959732685562</v>
      </c>
      <c r="S3539" s="211">
        <v>0.3558972598722398</v>
      </c>
      <c r="T3539" s="211">
        <v>0.48322389083137712</v>
      </c>
      <c r="U3539" s="211">
        <v>0.55435343776252488</v>
      </c>
      <c r="V3539" s="211">
        <v>6.639000138811213E-2</v>
      </c>
      <c r="W3539" s="211">
        <v>0.47649948640467898</v>
      </c>
      <c r="X3539" s="211">
        <v>0.38518506603141245</v>
      </c>
      <c r="Y3539" s="211">
        <v>0.66324375434489069</v>
      </c>
      <c r="Z3539" s="211">
        <v>0.14785766171611475</v>
      </c>
      <c r="AA3539" s="212">
        <v>0.12196377483104709</v>
      </c>
    </row>
    <row r="3540" spans="1:27" x14ac:dyDescent="0.35">
      <c r="A3540" s="210" t="s">
        <v>4216</v>
      </c>
      <c r="B3540" s="217">
        <v>117.5840638252192</v>
      </c>
      <c r="C3540" s="211">
        <v>5.3546858683619435E-2</v>
      </c>
      <c r="D3540" s="211">
        <v>0.12064706117290346</v>
      </c>
      <c r="E3540" s="211">
        <v>8.0651659762910444E-2</v>
      </c>
      <c r="F3540" s="211">
        <v>0.10204443317552339</v>
      </c>
      <c r="G3540" s="211">
        <v>0.12131165207850537</v>
      </c>
      <c r="H3540" s="211">
        <v>0.12729272979371314</v>
      </c>
      <c r="I3540" s="211">
        <v>0.48565208003401944</v>
      </c>
      <c r="J3540" s="211">
        <v>0.42821513085043866</v>
      </c>
      <c r="K3540" s="211">
        <v>0.59443777026168876</v>
      </c>
      <c r="L3540" s="211">
        <v>0.27448952106326702</v>
      </c>
      <c r="M3540" s="211">
        <v>0.11017016325989785</v>
      </c>
      <c r="N3540" s="211">
        <v>0.42782966458627703</v>
      </c>
      <c r="O3540" s="211">
        <v>0.77264116122484694</v>
      </c>
      <c r="P3540" s="211">
        <v>6.1716751711170782E-2</v>
      </c>
      <c r="Q3540" s="211">
        <v>0.14114216179638786</v>
      </c>
      <c r="R3540" s="211">
        <v>0.4413168685210952</v>
      </c>
      <c r="S3540" s="211">
        <v>0.33812452072559557</v>
      </c>
      <c r="T3540" s="211">
        <v>0.59079039068035444</v>
      </c>
      <c r="U3540" s="211">
        <v>0.33565657175849856</v>
      </c>
      <c r="V3540" s="211">
        <v>6.1273012378490033E-2</v>
      </c>
      <c r="W3540" s="211">
        <v>0.57115623863711673</v>
      </c>
      <c r="X3540" s="211">
        <v>0.28791829109796591</v>
      </c>
      <c r="Y3540" s="211">
        <v>0.72931690688485062</v>
      </c>
      <c r="Z3540" s="211">
        <v>0.14493210604882889</v>
      </c>
      <c r="AA3540" s="212">
        <v>0.12157544315353914</v>
      </c>
    </row>
    <row r="3541" spans="1:27" x14ac:dyDescent="0.35">
      <c r="A3541" s="210" t="s">
        <v>4217</v>
      </c>
      <c r="B3541" s="217">
        <v>122.02969849112424</v>
      </c>
      <c r="C3541" s="211">
        <v>4.8132218367567717E-2</v>
      </c>
      <c r="D3541" s="211">
        <v>0.11955853791525706</v>
      </c>
      <c r="E3541" s="211">
        <v>7.5422122059266211E-2</v>
      </c>
      <c r="F3541" s="211">
        <v>0.11167387947418479</v>
      </c>
      <c r="G3541" s="211">
        <v>0.12091427297553341</v>
      </c>
      <c r="H3541" s="211">
        <v>0.12217858481290828</v>
      </c>
      <c r="I3541" s="211">
        <v>0.51390327982057682</v>
      </c>
      <c r="J3541" s="211">
        <v>0.465188131472344</v>
      </c>
      <c r="K3541" s="211">
        <v>0.58740954118424815</v>
      </c>
      <c r="L3541" s="211">
        <v>0.28313039978540339</v>
      </c>
      <c r="M3541" s="211">
        <v>8.0952408367900214E-2</v>
      </c>
      <c r="N3541" s="211">
        <v>0.49914361176264432</v>
      </c>
      <c r="O3541" s="211">
        <v>0.55170169115626921</v>
      </c>
      <c r="P3541" s="211">
        <v>6.8008751973493847E-2</v>
      </c>
      <c r="Q3541" s="211">
        <v>5.1751564308645998E-2</v>
      </c>
      <c r="R3541" s="211">
        <v>0.4393473407212049</v>
      </c>
      <c r="S3541" s="211">
        <v>0.2993544771017429</v>
      </c>
      <c r="T3541" s="211">
        <v>0.57284755863694248</v>
      </c>
      <c r="U3541" s="211">
        <v>0.50838822549433327</v>
      </c>
      <c r="V3541" s="211">
        <v>6.4229488278958219E-2</v>
      </c>
      <c r="W3541" s="211">
        <v>0.53344213975000554</v>
      </c>
      <c r="X3541" s="211">
        <v>0.31215430557266272</v>
      </c>
      <c r="Y3541" s="211">
        <v>0.64201724139628868</v>
      </c>
      <c r="Z3541" s="211">
        <v>0.14674475395005582</v>
      </c>
      <c r="AA3541" s="212">
        <v>0.11438540421538362</v>
      </c>
    </row>
    <row r="3542" spans="1:27" x14ac:dyDescent="0.35">
      <c r="A3542" s="210" t="s">
        <v>4218</v>
      </c>
      <c r="B3542" s="217">
        <v>161.1447943761431</v>
      </c>
      <c r="C3542" s="211">
        <v>6.5348258742824544E-2</v>
      </c>
      <c r="D3542" s="211">
        <v>0.12597133351089781</v>
      </c>
      <c r="E3542" s="211">
        <v>8.3537253485393675E-2</v>
      </c>
      <c r="F3542" s="211">
        <v>8.6091330749917289E-2</v>
      </c>
      <c r="G3542" s="211">
        <v>0.12093495712875972</v>
      </c>
      <c r="H3542" s="211">
        <v>0.11387567961108175</v>
      </c>
      <c r="I3542" s="211">
        <v>0.51197171502164285</v>
      </c>
      <c r="J3542" s="211">
        <v>0.41168795504059741</v>
      </c>
      <c r="K3542" s="211">
        <v>0.61113443622016561</v>
      </c>
      <c r="L3542" s="211">
        <v>0.27537816496374129</v>
      </c>
      <c r="M3542" s="211">
        <v>9.3704165405503845E-2</v>
      </c>
      <c r="N3542" s="211">
        <v>0.54791491442587636</v>
      </c>
      <c r="O3542" s="211">
        <v>0.76398627663838015</v>
      </c>
      <c r="P3542" s="211">
        <v>7.0255502034224801E-2</v>
      </c>
      <c r="Q3542" s="211">
        <v>8.601824321822879E-2</v>
      </c>
      <c r="R3542" s="211">
        <v>0.47794893008889072</v>
      </c>
      <c r="S3542" s="211">
        <v>0.41148538292804698</v>
      </c>
      <c r="T3542" s="211">
        <v>0.46935814882947902</v>
      </c>
      <c r="U3542" s="211">
        <v>0.49173163732251357</v>
      </c>
      <c r="V3542" s="211">
        <v>0.10933298691625823</v>
      </c>
      <c r="W3542" s="211">
        <v>0.61643112984645199</v>
      </c>
      <c r="X3542" s="211">
        <v>0.24996854191614062</v>
      </c>
      <c r="Y3542" s="211">
        <v>0.6901590675480509</v>
      </c>
      <c r="Z3542" s="211">
        <v>0.14951815187820963</v>
      </c>
      <c r="AA3542" s="212">
        <v>0.12028042905235152</v>
      </c>
    </row>
    <row r="3543" spans="1:27" x14ac:dyDescent="0.35">
      <c r="A3543" s="210" t="s">
        <v>4219</v>
      </c>
      <c r="B3543" s="217">
        <v>121.19140700916377</v>
      </c>
      <c r="C3543" s="211">
        <v>5.5162413208545188E-2</v>
      </c>
      <c r="D3543" s="211">
        <v>0.11999239876105779</v>
      </c>
      <c r="E3543" s="211">
        <v>8.692861889198869E-2</v>
      </c>
      <c r="F3543" s="211">
        <v>8.6343861927672558E-2</v>
      </c>
      <c r="G3543" s="211">
        <v>0.11945776882299468</v>
      </c>
      <c r="H3543" s="211">
        <v>0.12549760971499477</v>
      </c>
      <c r="I3543" s="211">
        <v>0.4896555653828476</v>
      </c>
      <c r="J3543" s="211">
        <v>0.47681765759778866</v>
      </c>
      <c r="K3543" s="211">
        <v>0.64729057688883862</v>
      </c>
      <c r="L3543" s="211">
        <v>0.27550899571748805</v>
      </c>
      <c r="M3543" s="211">
        <v>8.7055647623366525E-2</v>
      </c>
      <c r="N3543" s="211">
        <v>0.40535356870163319</v>
      </c>
      <c r="O3543" s="211">
        <v>0.61636535570636353</v>
      </c>
      <c r="P3543" s="211">
        <v>6.9558528849473791E-2</v>
      </c>
      <c r="Q3543" s="211">
        <v>0.11051427199742359</v>
      </c>
      <c r="R3543" s="211">
        <v>0.37838181276357796</v>
      </c>
      <c r="S3543" s="211">
        <v>0.36776818855765497</v>
      </c>
      <c r="T3543" s="211">
        <v>0.47252994396458531</v>
      </c>
      <c r="U3543" s="211">
        <v>0.33357467232754556</v>
      </c>
      <c r="V3543" s="211">
        <v>9.2610060827230098E-2</v>
      </c>
      <c r="W3543" s="211">
        <v>0.62520133902529429</v>
      </c>
      <c r="X3543" s="211">
        <v>0.32508225236622607</v>
      </c>
      <c r="Y3543" s="211">
        <v>0.57275754213445396</v>
      </c>
      <c r="Z3543" s="211">
        <v>0.14585999732675925</v>
      </c>
      <c r="AA3543" s="212">
        <v>0.11856321805531486</v>
      </c>
    </row>
    <row r="3544" spans="1:27" x14ac:dyDescent="0.35">
      <c r="A3544" s="210" t="s">
        <v>4220</v>
      </c>
      <c r="B3544" s="217">
        <v>165.7009515866888</v>
      </c>
      <c r="C3544" s="211">
        <v>7.0211841867629257E-2</v>
      </c>
      <c r="D3544" s="211">
        <v>0.12483366865524689</v>
      </c>
      <c r="E3544" s="211">
        <v>7.8946171570970183E-2</v>
      </c>
      <c r="F3544" s="211">
        <v>9.9775183521831845E-2</v>
      </c>
      <c r="G3544" s="211">
        <v>0.12505475858891216</v>
      </c>
      <c r="H3544" s="211">
        <v>0.11865922695097972</v>
      </c>
      <c r="I3544" s="211">
        <v>0.4893117800647202</v>
      </c>
      <c r="J3544" s="211">
        <v>0.44833104415686104</v>
      </c>
      <c r="K3544" s="211">
        <v>0.61244301009357904</v>
      </c>
      <c r="L3544" s="211">
        <v>0.27122417517956648</v>
      </c>
      <c r="M3544" s="211">
        <v>0.12124426555724234</v>
      </c>
      <c r="N3544" s="211">
        <v>0.56055978286497699</v>
      </c>
      <c r="O3544" s="211">
        <v>0.61809180028209332</v>
      </c>
      <c r="P3544" s="211">
        <v>7.1296188648264383E-2</v>
      </c>
      <c r="Q3544" s="211">
        <v>9.7192762147176953E-2</v>
      </c>
      <c r="R3544" s="211">
        <v>0.39168818445016806</v>
      </c>
      <c r="S3544" s="211">
        <v>0.26405150253301252</v>
      </c>
      <c r="T3544" s="211">
        <v>0.59431414099653279</v>
      </c>
      <c r="U3544" s="211">
        <v>0.37873861959670885</v>
      </c>
      <c r="V3544" s="211">
        <v>0.12525020656444535</v>
      </c>
      <c r="W3544" s="211">
        <v>0.5422632671005525</v>
      </c>
      <c r="X3544" s="211">
        <v>0.34056160769161875</v>
      </c>
      <c r="Y3544" s="211">
        <v>0.61284282697953874</v>
      </c>
      <c r="Z3544" s="211">
        <v>0.14749024687874968</v>
      </c>
      <c r="AA3544" s="212">
        <v>0.11871295752731249</v>
      </c>
    </row>
    <row r="3545" spans="1:27" x14ac:dyDescent="0.35">
      <c r="A3545" s="210" t="s">
        <v>4221</v>
      </c>
      <c r="B3545" s="217">
        <v>145.00372596045563</v>
      </c>
      <c r="C3545" s="211">
        <v>5.4312147503808014E-2</v>
      </c>
      <c r="D3545" s="211">
        <v>0.12577067988036802</v>
      </c>
      <c r="E3545" s="211">
        <v>8.5188092018539011E-2</v>
      </c>
      <c r="F3545" s="211">
        <v>0.10520811022241734</v>
      </c>
      <c r="G3545" s="211">
        <v>0.12207740134753522</v>
      </c>
      <c r="H3545" s="211">
        <v>0.12052405043458171</v>
      </c>
      <c r="I3545" s="211">
        <v>0.47331136420736308</v>
      </c>
      <c r="J3545" s="211">
        <v>0.41785827512192036</v>
      </c>
      <c r="K3545" s="211">
        <v>0.63547205845717825</v>
      </c>
      <c r="L3545" s="211">
        <v>0.27593112468717967</v>
      </c>
      <c r="M3545" s="211">
        <v>9.5168496060121621E-2</v>
      </c>
      <c r="N3545" s="211">
        <v>0.42416785418160713</v>
      </c>
      <c r="O3545" s="211">
        <v>0.75917239027935901</v>
      </c>
      <c r="P3545" s="211">
        <v>7.3963283282432637E-2</v>
      </c>
      <c r="Q3545" s="211">
        <v>8.7777530182566621E-2</v>
      </c>
      <c r="R3545" s="211">
        <v>0.40863134866737344</v>
      </c>
      <c r="S3545" s="211">
        <v>0.35811418302014231</v>
      </c>
      <c r="T3545" s="211">
        <v>0.55074050336208313</v>
      </c>
      <c r="U3545" s="211">
        <v>0.36763611601612856</v>
      </c>
      <c r="V3545" s="211">
        <v>0.11264001402708175</v>
      </c>
      <c r="W3545" s="211">
        <v>0.60739927119499892</v>
      </c>
      <c r="X3545" s="211">
        <v>0.37514704259964615</v>
      </c>
      <c r="Y3545" s="211">
        <v>0.63480137111280566</v>
      </c>
      <c r="Z3545" s="211">
        <v>0.1468876871643901</v>
      </c>
      <c r="AA3545" s="212">
        <v>0.12304033064928419</v>
      </c>
    </row>
    <row r="3546" spans="1:27" x14ac:dyDescent="0.35">
      <c r="A3546" s="210" t="s">
        <v>4222</v>
      </c>
      <c r="B3546" s="217">
        <v>136.36400711633237</v>
      </c>
      <c r="C3546" s="211">
        <v>4.8676871624457295E-2</v>
      </c>
      <c r="D3546" s="211">
        <v>0.11958366569118101</v>
      </c>
      <c r="E3546" s="211">
        <v>7.0424303716036793E-2</v>
      </c>
      <c r="F3546" s="211">
        <v>0.11194677976356947</v>
      </c>
      <c r="G3546" s="211">
        <v>0.1205069299802867</v>
      </c>
      <c r="H3546" s="211">
        <v>0.11830961302176538</v>
      </c>
      <c r="I3546" s="211">
        <v>0.46092438752004417</v>
      </c>
      <c r="J3546" s="211">
        <v>0.41005360309804095</v>
      </c>
      <c r="K3546" s="211">
        <v>0.58773127032658856</v>
      </c>
      <c r="L3546" s="211">
        <v>0.27544035131047145</v>
      </c>
      <c r="M3546" s="211">
        <v>0.1064068423987609</v>
      </c>
      <c r="N3546" s="211">
        <v>0.37802906214815363</v>
      </c>
      <c r="O3546" s="211">
        <v>0.77358731905438261</v>
      </c>
      <c r="P3546" s="211">
        <v>6.5146100565023693E-2</v>
      </c>
      <c r="Q3546" s="211">
        <v>0.15680364948553671</v>
      </c>
      <c r="R3546" s="211">
        <v>0.43688642701717695</v>
      </c>
      <c r="S3546" s="211">
        <v>0.30547703000622511</v>
      </c>
      <c r="T3546" s="211">
        <v>0.50963457150704872</v>
      </c>
      <c r="U3546" s="211">
        <v>0.37416861110117239</v>
      </c>
      <c r="V3546" s="211">
        <v>0.10256177985412096</v>
      </c>
      <c r="W3546" s="211">
        <v>0.57358701761944331</v>
      </c>
      <c r="X3546" s="211">
        <v>0.26509080956376174</v>
      </c>
      <c r="Y3546" s="211">
        <v>0.68704579966277379</v>
      </c>
      <c r="Z3546" s="211">
        <v>0.14944883337338724</v>
      </c>
      <c r="AA3546" s="212">
        <v>0.11528165634384772</v>
      </c>
    </row>
    <row r="3547" spans="1:27" x14ac:dyDescent="0.35">
      <c r="A3547" s="210" t="s">
        <v>4223</v>
      </c>
      <c r="B3547" s="217">
        <v>105.99209797271631</v>
      </c>
      <c r="C3547" s="211">
        <v>5.1082792781906756E-2</v>
      </c>
      <c r="D3547" s="211">
        <v>0.12302168198202353</v>
      </c>
      <c r="E3547" s="211">
        <v>7.6044338083618879E-2</v>
      </c>
      <c r="F3547" s="211">
        <v>0.1003480489313985</v>
      </c>
      <c r="G3547" s="211">
        <v>0.1157540615305291</v>
      </c>
      <c r="H3547" s="211">
        <v>0.12123727147550754</v>
      </c>
      <c r="I3547" s="211">
        <v>0.47792223077720286</v>
      </c>
      <c r="J3547" s="211">
        <v>0.49383690638166283</v>
      </c>
      <c r="K3547" s="211">
        <v>0.59994397802539789</v>
      </c>
      <c r="L3547" s="211">
        <v>0.27435821860429743</v>
      </c>
      <c r="M3547" s="211">
        <v>9.8549921638887122E-2</v>
      </c>
      <c r="N3547" s="211">
        <v>0.43150572730355191</v>
      </c>
      <c r="O3547" s="211">
        <v>0.67669506974328331</v>
      </c>
      <c r="P3547" s="211">
        <v>6.6681684886185782E-2</v>
      </c>
      <c r="Q3547" s="211">
        <v>8.9135988587066617E-2</v>
      </c>
      <c r="R3547" s="211">
        <v>0.46910581875371637</v>
      </c>
      <c r="S3547" s="211">
        <v>0.29947377425484356</v>
      </c>
      <c r="T3547" s="211">
        <v>0.54243354617334327</v>
      </c>
      <c r="U3547" s="211">
        <v>0.3330848709587006</v>
      </c>
      <c r="V3547" s="211">
        <v>5.8468825405624925E-2</v>
      </c>
      <c r="W3547" s="211">
        <v>0.64489890111220438</v>
      </c>
      <c r="X3547" s="211">
        <v>0.33992951704309338</v>
      </c>
      <c r="Y3547" s="211">
        <v>0.63905220346070046</v>
      </c>
      <c r="Z3547" s="211">
        <v>0.14763743029170093</v>
      </c>
      <c r="AA3547" s="212">
        <v>0.12451241366654317</v>
      </c>
    </row>
    <row r="3548" spans="1:27" x14ac:dyDescent="0.35">
      <c r="A3548" s="210" t="s">
        <v>4224</v>
      </c>
      <c r="B3548" s="217">
        <v>138.92290718570968</v>
      </c>
      <c r="C3548" s="211">
        <v>6.7832620137038155E-2</v>
      </c>
      <c r="D3548" s="211">
        <v>0.12076490972972936</v>
      </c>
      <c r="E3548" s="211">
        <v>7.5121327143225197E-2</v>
      </c>
      <c r="F3548" s="211">
        <v>7.5730441305163182E-2</v>
      </c>
      <c r="G3548" s="211">
        <v>0.11961860858907306</v>
      </c>
      <c r="H3548" s="211">
        <v>0.10600843055635061</v>
      </c>
      <c r="I3548" s="211">
        <v>0.46996338355948264</v>
      </c>
      <c r="J3548" s="211">
        <v>0.44175009045152486</v>
      </c>
      <c r="K3548" s="211">
        <v>0.56246073577480371</v>
      </c>
      <c r="L3548" s="211">
        <v>0.27479301120186861</v>
      </c>
      <c r="M3548" s="211">
        <v>9.6595506960457239E-2</v>
      </c>
      <c r="N3548" s="211">
        <v>0.49804463996101067</v>
      </c>
      <c r="O3548" s="211">
        <v>0.71228506512531675</v>
      </c>
      <c r="P3548" s="211">
        <v>7.0620898520092859E-2</v>
      </c>
      <c r="Q3548" s="211">
        <v>0.13700732382816413</v>
      </c>
      <c r="R3548" s="211">
        <v>0.48501810392794814</v>
      </c>
      <c r="S3548" s="211">
        <v>0.33997320199212921</v>
      </c>
      <c r="T3548" s="211">
        <v>0.54268631712053339</v>
      </c>
      <c r="U3548" s="211">
        <v>0.31722747024498993</v>
      </c>
      <c r="V3548" s="211">
        <v>0.13004669170772815</v>
      </c>
      <c r="W3548" s="211">
        <v>0.53517296110542856</v>
      </c>
      <c r="X3548" s="211">
        <v>0.32245336125682389</v>
      </c>
      <c r="Y3548" s="211">
        <v>0.65288016558230666</v>
      </c>
      <c r="Z3548" s="211">
        <v>0.14062103057994726</v>
      </c>
      <c r="AA3548" s="212">
        <v>0.12127106847289278</v>
      </c>
    </row>
    <row r="3549" spans="1:27" x14ac:dyDescent="0.35">
      <c r="A3549" s="210" t="s">
        <v>4225</v>
      </c>
      <c r="B3549" s="217">
        <v>120.9520050664632</v>
      </c>
      <c r="C3549" s="211">
        <v>7.0519109031865951E-2</v>
      </c>
      <c r="D3549" s="211">
        <v>0.12677936854358876</v>
      </c>
      <c r="E3549" s="211">
        <v>7.0397786013031025E-2</v>
      </c>
      <c r="F3549" s="211">
        <v>8.5602154661739233E-2</v>
      </c>
      <c r="G3549" s="211">
        <v>0.12543391616137686</v>
      </c>
      <c r="H3549" s="211">
        <v>0.12099954910183155</v>
      </c>
      <c r="I3549" s="211">
        <v>0.51757805028345005</v>
      </c>
      <c r="J3549" s="211">
        <v>0.44945151173865339</v>
      </c>
      <c r="K3549" s="211">
        <v>0.64424433268207526</v>
      </c>
      <c r="L3549" s="211">
        <v>0.27580878920817692</v>
      </c>
      <c r="M3549" s="211">
        <v>8.3433184484061784E-2</v>
      </c>
      <c r="N3549" s="211">
        <v>0.49826582258008512</v>
      </c>
      <c r="O3549" s="211">
        <v>0.5924737118208574</v>
      </c>
      <c r="P3549" s="211">
        <v>6.8962381111483645E-2</v>
      </c>
      <c r="Q3549" s="211">
        <v>6.5151290194072911E-2</v>
      </c>
      <c r="R3549" s="211">
        <v>0.47038816551748502</v>
      </c>
      <c r="S3549" s="211">
        <v>0.30154112227159907</v>
      </c>
      <c r="T3549" s="211">
        <v>0.54082403193057993</v>
      </c>
      <c r="U3549" s="211">
        <v>0.4254527630431495</v>
      </c>
      <c r="V3549" s="211">
        <v>7.077410387311156E-2</v>
      </c>
      <c r="W3549" s="211">
        <v>0.55196822531182477</v>
      </c>
      <c r="X3549" s="211">
        <v>0.27405202205076312</v>
      </c>
      <c r="Y3549" s="211">
        <v>0.58799170190449079</v>
      </c>
      <c r="Z3549" s="211">
        <v>0.14174457447380889</v>
      </c>
      <c r="AA3549" s="212">
        <v>0.11599044704519865</v>
      </c>
    </row>
    <row r="3550" spans="1:27" x14ac:dyDescent="0.35">
      <c r="A3550" s="210" t="s">
        <v>4226</v>
      </c>
      <c r="B3550" s="217">
        <v>136.58968447927825</v>
      </c>
      <c r="C3550" s="211">
        <v>6.8507477327344468E-2</v>
      </c>
      <c r="D3550" s="211">
        <v>0.13029516618904291</v>
      </c>
      <c r="E3550" s="211">
        <v>8.0968448480103511E-2</v>
      </c>
      <c r="F3550" s="211">
        <v>0.11150070033987972</v>
      </c>
      <c r="G3550" s="211">
        <v>0.12476414790459212</v>
      </c>
      <c r="H3550" s="211">
        <v>0.12100062135102059</v>
      </c>
      <c r="I3550" s="211">
        <v>0.52737330294653018</v>
      </c>
      <c r="J3550" s="211">
        <v>0.4507711190977915</v>
      </c>
      <c r="K3550" s="211">
        <v>0.56339232963251218</v>
      </c>
      <c r="L3550" s="211">
        <v>0.27411281127158438</v>
      </c>
      <c r="M3550" s="211">
        <v>0.11379227067360104</v>
      </c>
      <c r="N3550" s="211">
        <v>0.40404714163215588</v>
      </c>
      <c r="O3550" s="211">
        <v>0.50962035132277872</v>
      </c>
      <c r="P3550" s="211">
        <v>6.5202890191752017E-2</v>
      </c>
      <c r="Q3550" s="211">
        <v>7.1148800763478057E-2</v>
      </c>
      <c r="R3550" s="211">
        <v>0.47846983829214274</v>
      </c>
      <c r="S3550" s="211">
        <v>0.28744267195807505</v>
      </c>
      <c r="T3550" s="211">
        <v>0.59862655671521559</v>
      </c>
      <c r="U3550" s="211">
        <v>0.50074243797790252</v>
      </c>
      <c r="V3550" s="211">
        <v>9.2875335677706755E-2</v>
      </c>
      <c r="W3550" s="211">
        <v>0.54739685709818187</v>
      </c>
      <c r="X3550" s="211">
        <v>0.23372583069395761</v>
      </c>
      <c r="Y3550" s="211">
        <v>0.6295755369856999</v>
      </c>
      <c r="Z3550" s="211">
        <v>0.14890880654817945</v>
      </c>
      <c r="AA3550" s="212">
        <v>0.1196835317444</v>
      </c>
    </row>
    <row r="3551" spans="1:27" x14ac:dyDescent="0.35">
      <c r="A3551" s="210" t="s">
        <v>4227</v>
      </c>
      <c r="B3551" s="217">
        <v>143.78603131683468</v>
      </c>
      <c r="C3551" s="211">
        <v>7.0574374874894027E-2</v>
      </c>
      <c r="D3551" s="211">
        <v>0.12091822628718717</v>
      </c>
      <c r="E3551" s="211">
        <v>8.1103435446050073E-2</v>
      </c>
      <c r="F3551" s="211">
        <v>8.8517625653779311E-2</v>
      </c>
      <c r="G3551" s="211">
        <v>0.11829984877527933</v>
      </c>
      <c r="H3551" s="211">
        <v>0.12652262311384943</v>
      </c>
      <c r="I3551" s="211">
        <v>0.52618366156652885</v>
      </c>
      <c r="J3551" s="211">
        <v>0.45334401861434181</v>
      </c>
      <c r="K3551" s="211">
        <v>0.62364064092968596</v>
      </c>
      <c r="L3551" s="211">
        <v>0.27828498410561253</v>
      </c>
      <c r="M3551" s="211">
        <v>0.10858489891940215</v>
      </c>
      <c r="N3551" s="211">
        <v>0.46032536626543141</v>
      </c>
      <c r="O3551" s="211">
        <v>0.73626227495298668</v>
      </c>
      <c r="P3551" s="211">
        <v>7.0481306449852205E-2</v>
      </c>
      <c r="Q3551" s="211">
        <v>4.9602029702871996E-2</v>
      </c>
      <c r="R3551" s="211">
        <v>0.45066647807140675</v>
      </c>
      <c r="S3551" s="211">
        <v>0.3508180250084395</v>
      </c>
      <c r="T3551" s="211">
        <v>0.56860681178761263</v>
      </c>
      <c r="U3551" s="211">
        <v>0.53674645411645039</v>
      </c>
      <c r="V3551" s="211">
        <v>5.3910102691409528E-2</v>
      </c>
      <c r="W3551" s="211">
        <v>0.53442790670139129</v>
      </c>
      <c r="X3551" s="211">
        <v>0.33661745723423586</v>
      </c>
      <c r="Y3551" s="211">
        <v>0.67562656840266322</v>
      </c>
      <c r="Z3551" s="211">
        <v>0.14193534613931857</v>
      </c>
      <c r="AA3551" s="212">
        <v>0.1150023119315816</v>
      </c>
    </row>
    <row r="3552" spans="1:27" x14ac:dyDescent="0.35">
      <c r="A3552" s="210" t="s">
        <v>4228</v>
      </c>
      <c r="B3552" s="217">
        <v>153.33258562713814</v>
      </c>
      <c r="C3552" s="211">
        <v>5.5431946646644907E-2</v>
      </c>
      <c r="D3552" s="211">
        <v>0.12417142081394379</v>
      </c>
      <c r="E3552" s="211">
        <v>6.6795416439562383E-2</v>
      </c>
      <c r="F3552" s="211">
        <v>9.735319671843902E-2</v>
      </c>
      <c r="G3552" s="211">
        <v>0.11715854995810818</v>
      </c>
      <c r="H3552" s="211">
        <v>0.10646249308169302</v>
      </c>
      <c r="I3552" s="211">
        <v>0.52202765851077237</v>
      </c>
      <c r="J3552" s="211">
        <v>0.43032633119533231</v>
      </c>
      <c r="K3552" s="211">
        <v>0.63882200871495431</v>
      </c>
      <c r="L3552" s="211">
        <v>0.26786030685896495</v>
      </c>
      <c r="M3552" s="211">
        <v>8.7872429777856392E-2</v>
      </c>
      <c r="N3552" s="211">
        <v>0.38667045437425129</v>
      </c>
      <c r="O3552" s="211">
        <v>0.74587629710585501</v>
      </c>
      <c r="P3552" s="211">
        <v>6.9204141420992293E-2</v>
      </c>
      <c r="Q3552" s="211">
        <v>5.017337001390261E-2</v>
      </c>
      <c r="R3552" s="211">
        <v>0.43206539778367958</v>
      </c>
      <c r="S3552" s="211">
        <v>0.28813034804228194</v>
      </c>
      <c r="T3552" s="211">
        <v>0.51168120751104818</v>
      </c>
      <c r="U3552" s="211">
        <v>0.42257285351184526</v>
      </c>
      <c r="V3552" s="211">
        <v>0.1323131393651549</v>
      </c>
      <c r="W3552" s="211">
        <v>0.57412566133982823</v>
      </c>
      <c r="X3552" s="211">
        <v>0.41588713256936027</v>
      </c>
      <c r="Y3552" s="211">
        <v>0.77177206809472754</v>
      </c>
      <c r="Z3552" s="211">
        <v>0.14957673413753619</v>
      </c>
      <c r="AA3552" s="212">
        <v>0.11890096978645553</v>
      </c>
    </row>
    <row r="3553" spans="1:27" x14ac:dyDescent="0.35">
      <c r="A3553" s="210" t="s">
        <v>4229</v>
      </c>
      <c r="B3553" s="217">
        <v>182.4105517449276</v>
      </c>
      <c r="C3553" s="211">
        <v>4.6302381316571738E-2</v>
      </c>
      <c r="D3553" s="211">
        <v>0.12471596357336873</v>
      </c>
      <c r="E3553" s="211">
        <v>7.8238906056454255E-2</v>
      </c>
      <c r="F3553" s="211">
        <v>7.1938672539640952E-2</v>
      </c>
      <c r="G3553" s="211">
        <v>0.11942199019671529</v>
      </c>
      <c r="H3553" s="211">
        <v>0.10491453415624093</v>
      </c>
      <c r="I3553" s="211">
        <v>0.51769224253220647</v>
      </c>
      <c r="J3553" s="211">
        <v>0.45777393919399845</v>
      </c>
      <c r="K3553" s="211">
        <v>0.55736677184535111</v>
      </c>
      <c r="L3553" s="211">
        <v>0.27420367148867075</v>
      </c>
      <c r="M3553" s="211">
        <v>8.3615859852496394E-2</v>
      </c>
      <c r="N3553" s="211">
        <v>0.43134494896875231</v>
      </c>
      <c r="O3553" s="211">
        <v>0.7685309505012935</v>
      </c>
      <c r="P3553" s="211">
        <v>7.1077797838611942E-2</v>
      </c>
      <c r="Q3553" s="211">
        <v>0.11948769562507446</v>
      </c>
      <c r="R3553" s="211">
        <v>0.488359578899831</v>
      </c>
      <c r="S3553" s="211">
        <v>0.30108261210286069</v>
      </c>
      <c r="T3553" s="211">
        <v>0.57532961380245673</v>
      </c>
      <c r="U3553" s="211">
        <v>0.45616527459086775</v>
      </c>
      <c r="V3553" s="211">
        <v>0.1766396758231476</v>
      </c>
      <c r="W3553" s="211">
        <v>0.54378132094614318</v>
      </c>
      <c r="X3553" s="211">
        <v>0.38177059425039561</v>
      </c>
      <c r="Y3553" s="211">
        <v>0.65218477271934172</v>
      </c>
      <c r="Z3553" s="211">
        <v>0.14935767332347277</v>
      </c>
      <c r="AA3553" s="212">
        <v>0.11450615256553998</v>
      </c>
    </row>
    <row r="3554" spans="1:27" x14ac:dyDescent="0.35">
      <c r="A3554" s="210" t="s">
        <v>4230</v>
      </c>
      <c r="B3554" s="217">
        <v>150.97771182182163</v>
      </c>
      <c r="C3554" s="211">
        <v>6.3764257486827541E-2</v>
      </c>
      <c r="D3554" s="211">
        <v>0.12518336200672411</v>
      </c>
      <c r="E3554" s="211">
        <v>7.0790772647488079E-2</v>
      </c>
      <c r="F3554" s="211">
        <v>0.10275766736371057</v>
      </c>
      <c r="G3554" s="211">
        <v>0.12185888186282294</v>
      </c>
      <c r="H3554" s="211">
        <v>0.12073410876309087</v>
      </c>
      <c r="I3554" s="211">
        <v>0.44373709190439109</v>
      </c>
      <c r="J3554" s="211">
        <v>0.4350348719820975</v>
      </c>
      <c r="K3554" s="211">
        <v>0.63240383314485793</v>
      </c>
      <c r="L3554" s="211">
        <v>0.27284927592229768</v>
      </c>
      <c r="M3554" s="211">
        <v>0.10590917856790642</v>
      </c>
      <c r="N3554" s="211">
        <v>0.40524225019200899</v>
      </c>
      <c r="O3554" s="211">
        <v>0.6766119172398557</v>
      </c>
      <c r="P3554" s="211">
        <v>6.3739220222737591E-2</v>
      </c>
      <c r="Q3554" s="211">
        <v>0.1396431375476006</v>
      </c>
      <c r="R3554" s="211">
        <v>0.3742673046715112</v>
      </c>
      <c r="S3554" s="211">
        <v>0.39621121748761373</v>
      </c>
      <c r="T3554" s="211">
        <v>0.47858533840036954</v>
      </c>
      <c r="U3554" s="211">
        <v>0.38722854351272262</v>
      </c>
      <c r="V3554" s="211">
        <v>0.13102927147304821</v>
      </c>
      <c r="W3554" s="211">
        <v>0.52322648259628868</v>
      </c>
      <c r="X3554" s="211">
        <v>0.34969698063347598</v>
      </c>
      <c r="Y3554" s="211">
        <v>0.71266788122171654</v>
      </c>
      <c r="Z3554" s="211">
        <v>0.14656474395285787</v>
      </c>
      <c r="AA3554" s="212">
        <v>0.11649060184108477</v>
      </c>
    </row>
    <row r="3555" spans="1:27" x14ac:dyDescent="0.35">
      <c r="A3555" s="210" t="s">
        <v>4231</v>
      </c>
      <c r="B3555" s="217">
        <v>120.78692238481656</v>
      </c>
      <c r="C3555" s="211">
        <v>4.8859118451299061E-2</v>
      </c>
      <c r="D3555" s="211">
        <v>0.12102299648466858</v>
      </c>
      <c r="E3555" s="211">
        <v>6.8999138279642061E-2</v>
      </c>
      <c r="F3555" s="211">
        <v>0.10483671588578172</v>
      </c>
      <c r="G3555" s="211">
        <v>0.1233363737567828</v>
      </c>
      <c r="H3555" s="211">
        <v>0.12400289419679249</v>
      </c>
      <c r="I3555" s="211">
        <v>0.50252565905682756</v>
      </c>
      <c r="J3555" s="211">
        <v>0.47401541664999414</v>
      </c>
      <c r="K3555" s="211">
        <v>0.58260883776083738</v>
      </c>
      <c r="L3555" s="211">
        <v>0.26723765246102005</v>
      </c>
      <c r="M3555" s="211">
        <v>9.1320027324053976E-2</v>
      </c>
      <c r="N3555" s="211">
        <v>0.43183350830627332</v>
      </c>
      <c r="O3555" s="211">
        <v>0.68943988003127865</v>
      </c>
      <c r="P3555" s="211">
        <v>7.019938705812595E-2</v>
      </c>
      <c r="Q3555" s="211">
        <v>7.9901761222169992E-2</v>
      </c>
      <c r="R3555" s="211">
        <v>0.45879240621832496</v>
      </c>
      <c r="S3555" s="211">
        <v>0.27181595124222169</v>
      </c>
      <c r="T3555" s="211">
        <v>0.52414215944746423</v>
      </c>
      <c r="U3555" s="211">
        <v>0.38439809390709512</v>
      </c>
      <c r="V3555" s="211">
        <v>8.2345983980820894E-2</v>
      </c>
      <c r="W3555" s="211">
        <v>0.59632012849001248</v>
      </c>
      <c r="X3555" s="211">
        <v>0.29848494561532612</v>
      </c>
      <c r="Y3555" s="211">
        <v>0.73612110823033716</v>
      </c>
      <c r="Z3555" s="211">
        <v>0.14746671100545655</v>
      </c>
      <c r="AA3555" s="212">
        <v>0.12256348119041467</v>
      </c>
    </row>
    <row r="3556" spans="1:27" x14ac:dyDescent="0.35">
      <c r="A3556" s="210" t="s">
        <v>4232</v>
      </c>
      <c r="B3556" s="217">
        <v>138.89763491159403</v>
      </c>
      <c r="C3556" s="211">
        <v>5.8818478677206472E-2</v>
      </c>
      <c r="D3556" s="211">
        <v>0.13126457795885046</v>
      </c>
      <c r="E3556" s="211">
        <v>7.3630602412324136E-2</v>
      </c>
      <c r="F3556" s="211">
        <v>0.10418664299507331</v>
      </c>
      <c r="G3556" s="211">
        <v>0.1176074686363721</v>
      </c>
      <c r="H3556" s="211">
        <v>0.10168251183882124</v>
      </c>
      <c r="I3556" s="211">
        <v>0.5213619089839383</v>
      </c>
      <c r="J3556" s="211">
        <v>0.40087890604443627</v>
      </c>
      <c r="K3556" s="211">
        <v>0.60545367013795104</v>
      </c>
      <c r="L3556" s="211">
        <v>0.27978336903048462</v>
      </c>
      <c r="M3556" s="211">
        <v>0.10222299718915112</v>
      </c>
      <c r="N3556" s="211">
        <v>0.47060746427731021</v>
      </c>
      <c r="O3556" s="211">
        <v>0.77448018603300328</v>
      </c>
      <c r="P3556" s="211">
        <v>6.2592101403429759E-2</v>
      </c>
      <c r="Q3556" s="211">
        <v>4.7573304594646808E-2</v>
      </c>
      <c r="R3556" s="211">
        <v>0.43685929699585324</v>
      </c>
      <c r="S3556" s="211">
        <v>0.39832576274977927</v>
      </c>
      <c r="T3556" s="211">
        <v>0.54170876619079422</v>
      </c>
      <c r="U3556" s="211">
        <v>0.38107988707541501</v>
      </c>
      <c r="V3556" s="211">
        <v>0.11501162398223228</v>
      </c>
      <c r="W3556" s="211">
        <v>0.5773364289096985</v>
      </c>
      <c r="X3556" s="211">
        <v>0.25427841358103825</v>
      </c>
      <c r="Y3556" s="211">
        <v>0.67543491465382066</v>
      </c>
      <c r="Z3556" s="211">
        <v>0.14198131495151273</v>
      </c>
      <c r="AA3556" s="212">
        <v>0.11736005318293644</v>
      </c>
    </row>
    <row r="3557" spans="1:27" x14ac:dyDescent="0.35">
      <c r="A3557" s="210" t="s">
        <v>4233</v>
      </c>
      <c r="B3557" s="217">
        <v>127.06506460069564</v>
      </c>
      <c r="C3557" s="211">
        <v>4.9169680331441673E-2</v>
      </c>
      <c r="D3557" s="211">
        <v>0.11972299578886707</v>
      </c>
      <c r="E3557" s="211">
        <v>6.8755730152062239E-2</v>
      </c>
      <c r="F3557" s="211">
        <v>0.10728762924896391</v>
      </c>
      <c r="G3557" s="211">
        <v>0.1192789609904234</v>
      </c>
      <c r="H3557" s="211">
        <v>0.11156031241737889</v>
      </c>
      <c r="I3557" s="211">
        <v>0.45188498570880509</v>
      </c>
      <c r="J3557" s="211">
        <v>0.42782734743712669</v>
      </c>
      <c r="K3557" s="211">
        <v>0.624179996515833</v>
      </c>
      <c r="L3557" s="211">
        <v>0.28206530401318242</v>
      </c>
      <c r="M3557" s="211">
        <v>9.8675312072633026E-2</v>
      </c>
      <c r="N3557" s="211">
        <v>0.47549143910099251</v>
      </c>
      <c r="O3557" s="211">
        <v>0.72280655373742142</v>
      </c>
      <c r="P3557" s="211">
        <v>6.9460773078347915E-2</v>
      </c>
      <c r="Q3557" s="211">
        <v>9.8794172479961445E-2</v>
      </c>
      <c r="R3557" s="211">
        <v>0.44242829517085919</v>
      </c>
      <c r="S3557" s="211">
        <v>0.31331023950430492</v>
      </c>
      <c r="T3557" s="211">
        <v>0.61791405525967225</v>
      </c>
      <c r="U3557" s="211">
        <v>0.47485730217855937</v>
      </c>
      <c r="V3557" s="211">
        <v>7.7801856455599561E-2</v>
      </c>
      <c r="W3557" s="211">
        <v>0.5891057422775563</v>
      </c>
      <c r="X3557" s="211">
        <v>0.28397324261536971</v>
      </c>
      <c r="Y3557" s="211">
        <v>0.55552194825358636</v>
      </c>
      <c r="Z3557" s="211">
        <v>0.14802803356868677</v>
      </c>
      <c r="AA3557" s="212">
        <v>0.12136998461226647</v>
      </c>
    </row>
    <row r="3558" spans="1:27" x14ac:dyDescent="0.35">
      <c r="A3558" s="210" t="s">
        <v>4234</v>
      </c>
      <c r="B3558" s="217">
        <v>101.43471136876936</v>
      </c>
      <c r="C3558" s="211">
        <v>6.4673512342275016E-2</v>
      </c>
      <c r="D3558" s="211">
        <v>0.12861514672761803</v>
      </c>
      <c r="E3558" s="211">
        <v>7.9409608548053248E-2</v>
      </c>
      <c r="F3558" s="211">
        <v>9.6641574790479384E-2</v>
      </c>
      <c r="G3558" s="211">
        <v>0.11587084824334784</v>
      </c>
      <c r="H3558" s="211">
        <v>0.11799521205318506</v>
      </c>
      <c r="I3558" s="211">
        <v>0.48605586525840622</v>
      </c>
      <c r="J3558" s="211">
        <v>0.43036725858725455</v>
      </c>
      <c r="K3558" s="211">
        <v>0.60679261528997031</v>
      </c>
      <c r="L3558" s="211">
        <v>0.28209297216086043</v>
      </c>
      <c r="M3558" s="211">
        <v>8.7030705531288916E-2</v>
      </c>
      <c r="N3558" s="211">
        <v>0.41892678660284061</v>
      </c>
      <c r="O3558" s="211">
        <v>0.76714803147172628</v>
      </c>
      <c r="P3558" s="211">
        <v>6.4476879744321175E-2</v>
      </c>
      <c r="Q3558" s="211">
        <v>5.2611574758955545E-2</v>
      </c>
      <c r="R3558" s="211">
        <v>0.47915758422614801</v>
      </c>
      <c r="S3558" s="211">
        <v>0.36146044992771936</v>
      </c>
      <c r="T3558" s="211">
        <v>0.53016311027551533</v>
      </c>
      <c r="U3558" s="211">
        <v>0.38806458260873022</v>
      </c>
      <c r="V3558" s="211">
        <v>5.2317102661989648E-2</v>
      </c>
      <c r="W3558" s="211">
        <v>0.51405304658850259</v>
      </c>
      <c r="X3558" s="211">
        <v>0.30346966357704808</v>
      </c>
      <c r="Y3558" s="211">
        <v>0.55232290788453897</v>
      </c>
      <c r="Z3558" s="211">
        <v>0.14736844428936138</v>
      </c>
      <c r="AA3558" s="212">
        <v>0.12454369195151629</v>
      </c>
    </row>
    <row r="3559" spans="1:27" x14ac:dyDescent="0.35">
      <c r="A3559" s="210" t="s">
        <v>4235</v>
      </c>
      <c r="B3559" s="217">
        <v>161.21633301938022</v>
      </c>
      <c r="C3559" s="211">
        <v>7.0984493140983124E-2</v>
      </c>
      <c r="D3559" s="211">
        <v>0.12763209782778898</v>
      </c>
      <c r="E3559" s="211">
        <v>7.9527981027402911E-2</v>
      </c>
      <c r="F3559" s="211">
        <v>0.10102108185104394</v>
      </c>
      <c r="G3559" s="211">
        <v>0.11812696996414711</v>
      </c>
      <c r="H3559" s="211">
        <v>0.11059513357476973</v>
      </c>
      <c r="I3559" s="211">
        <v>0.4714828962756703</v>
      </c>
      <c r="J3559" s="211">
        <v>0.40545504930310816</v>
      </c>
      <c r="K3559" s="211">
        <v>0.64042169591683806</v>
      </c>
      <c r="L3559" s="211">
        <v>0.2691320798230345</v>
      </c>
      <c r="M3559" s="211">
        <v>0.10343574334596851</v>
      </c>
      <c r="N3559" s="211">
        <v>0.42150677676639936</v>
      </c>
      <c r="O3559" s="211">
        <v>0.7339464984568399</v>
      </c>
      <c r="P3559" s="211">
        <v>6.7419647040347461E-2</v>
      </c>
      <c r="Q3559" s="211">
        <v>6.1075641914821011E-2</v>
      </c>
      <c r="R3559" s="211">
        <v>0.45763749815174282</v>
      </c>
      <c r="S3559" s="211">
        <v>0.28213933786734124</v>
      </c>
      <c r="T3559" s="211">
        <v>0.62255137548164552</v>
      </c>
      <c r="U3559" s="211">
        <v>0.52770451196259638</v>
      </c>
      <c r="V3559" s="211">
        <v>0.11505605523073577</v>
      </c>
      <c r="W3559" s="211">
        <v>0.53731766615144039</v>
      </c>
      <c r="X3559" s="211">
        <v>0.33346873892281526</v>
      </c>
      <c r="Y3559" s="211">
        <v>0.60680991943524365</v>
      </c>
      <c r="Z3559" s="211">
        <v>0.14886890249512075</v>
      </c>
      <c r="AA3559" s="212">
        <v>0.11937562130220224</v>
      </c>
    </row>
    <row r="3560" spans="1:27" x14ac:dyDescent="0.35">
      <c r="A3560" s="210" t="s">
        <v>4236</v>
      </c>
      <c r="B3560" s="217">
        <v>135.50035688925902</v>
      </c>
      <c r="C3560" s="211">
        <v>5.3334648209861252E-2</v>
      </c>
      <c r="D3560" s="211">
        <v>0.12484723228542298</v>
      </c>
      <c r="E3560" s="211">
        <v>7.1467004826148636E-2</v>
      </c>
      <c r="F3560" s="211">
        <v>8.5074718251526113E-2</v>
      </c>
      <c r="G3560" s="211">
        <v>0.12253398135295018</v>
      </c>
      <c r="H3560" s="211">
        <v>0.12291075520499647</v>
      </c>
      <c r="I3560" s="211">
        <v>0.49384104441141685</v>
      </c>
      <c r="J3560" s="211">
        <v>0.4267860201066751</v>
      </c>
      <c r="K3560" s="211">
        <v>0.5561038688354123</v>
      </c>
      <c r="L3560" s="211">
        <v>0.27361327199121716</v>
      </c>
      <c r="M3560" s="211">
        <v>0.11213759222136013</v>
      </c>
      <c r="N3560" s="211">
        <v>0.52964267100375562</v>
      </c>
      <c r="O3560" s="211">
        <v>0.57392014708112138</v>
      </c>
      <c r="P3560" s="211">
        <v>6.9960587486918177E-2</v>
      </c>
      <c r="Q3560" s="211">
        <v>6.0565414991326227E-2</v>
      </c>
      <c r="R3560" s="211">
        <v>0.383670432548746</v>
      </c>
      <c r="S3560" s="211">
        <v>0.32751665761173343</v>
      </c>
      <c r="T3560" s="211">
        <v>0.54580558205940699</v>
      </c>
      <c r="U3560" s="211">
        <v>0.3640945586724107</v>
      </c>
      <c r="V3560" s="211">
        <v>0.13475124264206073</v>
      </c>
      <c r="W3560" s="211">
        <v>0.5404400633618085</v>
      </c>
      <c r="X3560" s="211">
        <v>0.32741074303416029</v>
      </c>
      <c r="Y3560" s="211">
        <v>0.61315487254769974</v>
      </c>
      <c r="Z3560" s="211">
        <v>0.14325164593867504</v>
      </c>
      <c r="AA3560" s="212">
        <v>0.1241764175378833</v>
      </c>
    </row>
    <row r="3561" spans="1:27" x14ac:dyDescent="0.35">
      <c r="A3561" s="210" t="s">
        <v>4237</v>
      </c>
      <c r="B3561" s="217">
        <v>115.75065289859194</v>
      </c>
      <c r="C3561" s="211">
        <v>7.7938310384127726E-2</v>
      </c>
      <c r="D3561" s="211">
        <v>0.11949449175973059</v>
      </c>
      <c r="E3561" s="211">
        <v>7.3633443698188306E-2</v>
      </c>
      <c r="F3561" s="211">
        <v>9.6631529904348146E-2</v>
      </c>
      <c r="G3561" s="211">
        <v>0.12213268601930355</v>
      </c>
      <c r="H3561" s="211">
        <v>0.10783001135057828</v>
      </c>
      <c r="I3561" s="211">
        <v>0.45848925912423449</v>
      </c>
      <c r="J3561" s="211">
        <v>0.48220932683166329</v>
      </c>
      <c r="K3561" s="211">
        <v>0.57832581543472272</v>
      </c>
      <c r="L3561" s="211">
        <v>0.27710349866750283</v>
      </c>
      <c r="M3561" s="211">
        <v>9.6860924485418567E-2</v>
      </c>
      <c r="N3561" s="211">
        <v>0.37606668360854584</v>
      </c>
      <c r="O3561" s="211">
        <v>0.59631179376567089</v>
      </c>
      <c r="P3561" s="211">
        <v>7.1240605371046553E-2</v>
      </c>
      <c r="Q3561" s="211">
        <v>5.7241076931287327E-2</v>
      </c>
      <c r="R3561" s="211">
        <v>0.49221117834180456</v>
      </c>
      <c r="S3561" s="211">
        <v>0.34206353111128313</v>
      </c>
      <c r="T3561" s="211">
        <v>0.57280413662046969</v>
      </c>
      <c r="U3561" s="211">
        <v>0.48639820821280111</v>
      </c>
      <c r="V3561" s="211">
        <v>6.6117627016090474E-2</v>
      </c>
      <c r="W3561" s="211">
        <v>0.56256562507649244</v>
      </c>
      <c r="X3561" s="211">
        <v>0.29228097633487427</v>
      </c>
      <c r="Y3561" s="211">
        <v>0.61459684222294519</v>
      </c>
      <c r="Z3561" s="211">
        <v>0.14977221748895062</v>
      </c>
      <c r="AA3561" s="212">
        <v>0.12341474468694254</v>
      </c>
    </row>
    <row r="3562" spans="1:27" x14ac:dyDescent="0.35">
      <c r="A3562" s="210" t="s">
        <v>4238</v>
      </c>
      <c r="B3562" s="217">
        <v>145.23153546188189</v>
      </c>
      <c r="C3562" s="211">
        <v>6.9355135017325889E-2</v>
      </c>
      <c r="D3562" s="211">
        <v>0.12541782297853052</v>
      </c>
      <c r="E3562" s="211">
        <v>7.3412332632516314E-2</v>
      </c>
      <c r="F3562" s="211">
        <v>8.1395936679743111E-2</v>
      </c>
      <c r="G3562" s="211">
        <v>0.12123962123420418</v>
      </c>
      <c r="H3562" s="211">
        <v>0.11857561276597892</v>
      </c>
      <c r="I3562" s="211">
        <v>0.46610772501272923</v>
      </c>
      <c r="J3562" s="211">
        <v>0.45563072783138397</v>
      </c>
      <c r="K3562" s="211">
        <v>0.58185669414579966</v>
      </c>
      <c r="L3562" s="211">
        <v>0.28010754203432969</v>
      </c>
      <c r="M3562" s="211">
        <v>8.7469707094264784E-2</v>
      </c>
      <c r="N3562" s="211">
        <v>0.53979424723210445</v>
      </c>
      <c r="O3562" s="211">
        <v>0.73604375731981675</v>
      </c>
      <c r="P3562" s="211">
        <v>6.8265060793856747E-2</v>
      </c>
      <c r="Q3562" s="211">
        <v>4.306025532264636E-2</v>
      </c>
      <c r="R3562" s="211">
        <v>0.45897353027774312</v>
      </c>
      <c r="S3562" s="211">
        <v>0.3630295877953495</v>
      </c>
      <c r="T3562" s="211">
        <v>0.52702071215451696</v>
      </c>
      <c r="U3562" s="211">
        <v>0.3936575518707468</v>
      </c>
      <c r="V3562" s="211">
        <v>0.14622071188143082</v>
      </c>
      <c r="W3562" s="211">
        <v>0.5396167865830257</v>
      </c>
      <c r="X3562" s="211">
        <v>0.33475064004926558</v>
      </c>
      <c r="Y3562" s="211">
        <v>0.63941254406169346</v>
      </c>
      <c r="Z3562" s="211">
        <v>0.1428414424628458</v>
      </c>
      <c r="AA3562" s="212">
        <v>0.12030104818128803</v>
      </c>
    </row>
    <row r="3563" spans="1:27" x14ac:dyDescent="0.35">
      <c r="A3563" s="210" t="s">
        <v>4239</v>
      </c>
      <c r="B3563" s="217">
        <v>151.87859199875135</v>
      </c>
      <c r="C3563" s="211">
        <v>5.4852414139716608E-2</v>
      </c>
      <c r="D3563" s="211">
        <v>0.11921111230206498</v>
      </c>
      <c r="E3563" s="211">
        <v>8.1019098163034597E-2</v>
      </c>
      <c r="F3563" s="211">
        <v>9.3920451184745957E-2</v>
      </c>
      <c r="G3563" s="211">
        <v>0.11892020200274833</v>
      </c>
      <c r="H3563" s="211">
        <v>0.11369937957583426</v>
      </c>
      <c r="I3563" s="211">
        <v>0.51369140624001086</v>
      </c>
      <c r="J3563" s="211">
        <v>0.44332762556882993</v>
      </c>
      <c r="K3563" s="211">
        <v>0.60662672400377793</v>
      </c>
      <c r="L3563" s="211">
        <v>0.28216069770689489</v>
      </c>
      <c r="M3563" s="211">
        <v>9.6025651094601372E-2</v>
      </c>
      <c r="N3563" s="211">
        <v>0.57209065554010163</v>
      </c>
      <c r="O3563" s="211">
        <v>0.74377823578116364</v>
      </c>
      <c r="P3563" s="211">
        <v>7.0317398987643678E-2</v>
      </c>
      <c r="Q3563" s="211">
        <v>7.8379342764409568E-2</v>
      </c>
      <c r="R3563" s="211">
        <v>0.37937518602968578</v>
      </c>
      <c r="S3563" s="211">
        <v>0.33824198719546461</v>
      </c>
      <c r="T3563" s="211">
        <v>0.54325056609673794</v>
      </c>
      <c r="U3563" s="211">
        <v>0.48239939100365808</v>
      </c>
      <c r="V3563" s="211">
        <v>8.4497366247396399E-2</v>
      </c>
      <c r="W3563" s="211">
        <v>0.57040521406533529</v>
      </c>
      <c r="X3563" s="211">
        <v>0.37242826754778152</v>
      </c>
      <c r="Y3563" s="211">
        <v>0.74580090253083375</v>
      </c>
      <c r="Z3563" s="211">
        <v>0.14684586721837506</v>
      </c>
      <c r="AA3563" s="212">
        <v>0.12021979832201844</v>
      </c>
    </row>
    <row r="3564" spans="1:27" x14ac:dyDescent="0.35">
      <c r="A3564" s="210" t="s">
        <v>4240</v>
      </c>
      <c r="B3564" s="217">
        <v>106.27021026162777</v>
      </c>
      <c r="C3564" s="211">
        <v>5.3735075450205477E-2</v>
      </c>
      <c r="D3564" s="211">
        <v>0.11754467459566169</v>
      </c>
      <c r="E3564" s="211">
        <v>7.9674795490842179E-2</v>
      </c>
      <c r="F3564" s="211">
        <v>9.6980310895862731E-2</v>
      </c>
      <c r="G3564" s="211">
        <v>0.12117283032238421</v>
      </c>
      <c r="H3564" s="211">
        <v>0.12640263054327394</v>
      </c>
      <c r="I3564" s="211">
        <v>0.52942963710002522</v>
      </c>
      <c r="J3564" s="211">
        <v>0.44647191132309683</v>
      </c>
      <c r="K3564" s="211">
        <v>0.60778976809920571</v>
      </c>
      <c r="L3564" s="211">
        <v>0.27502070453179595</v>
      </c>
      <c r="M3564" s="211">
        <v>8.5140576309402458E-2</v>
      </c>
      <c r="N3564" s="211">
        <v>0.42260618289359309</v>
      </c>
      <c r="O3564" s="211">
        <v>0.73072225299437066</v>
      </c>
      <c r="P3564" s="211">
        <v>6.9420080902545811E-2</v>
      </c>
      <c r="Q3564" s="211">
        <v>4.8582726375186305E-2</v>
      </c>
      <c r="R3564" s="211">
        <v>0.47069975909672362</v>
      </c>
      <c r="S3564" s="211">
        <v>0.26759833405322642</v>
      </c>
      <c r="T3564" s="211">
        <v>0.56561474759539754</v>
      </c>
      <c r="U3564" s="211">
        <v>0.31363856829431941</v>
      </c>
      <c r="V3564" s="211">
        <v>6.3105205453326652E-2</v>
      </c>
      <c r="W3564" s="211">
        <v>0.50857064460563395</v>
      </c>
      <c r="X3564" s="211">
        <v>0.31026152983183081</v>
      </c>
      <c r="Y3564" s="211">
        <v>0.52138830700282934</v>
      </c>
      <c r="Z3564" s="211">
        <v>0.14915287225542512</v>
      </c>
      <c r="AA3564" s="212">
        <v>0.11993098821017784</v>
      </c>
    </row>
    <row r="3565" spans="1:27" x14ac:dyDescent="0.35">
      <c r="A3565" s="210" t="s">
        <v>4241</v>
      </c>
      <c r="B3565" s="217">
        <v>120.6767987419973</v>
      </c>
      <c r="C3565" s="211">
        <v>7.4182120897790874E-2</v>
      </c>
      <c r="D3565" s="211">
        <v>0.12981384143400676</v>
      </c>
      <c r="E3565" s="211">
        <v>6.6938112210944381E-2</v>
      </c>
      <c r="F3565" s="211">
        <v>7.9426195233728514E-2</v>
      </c>
      <c r="G3565" s="211">
        <v>0.11226515933075847</v>
      </c>
      <c r="H3565" s="211">
        <v>0.10358763729767304</v>
      </c>
      <c r="I3565" s="211">
        <v>0.50900561136082201</v>
      </c>
      <c r="J3565" s="211">
        <v>0.4681158882158683</v>
      </c>
      <c r="K3565" s="211">
        <v>0.5438880755441029</v>
      </c>
      <c r="L3565" s="211">
        <v>0.27522625382125859</v>
      </c>
      <c r="M3565" s="211">
        <v>8.5603309179041465E-2</v>
      </c>
      <c r="N3565" s="211">
        <v>0.36616896808105842</v>
      </c>
      <c r="O3565" s="211">
        <v>0.72684630401476946</v>
      </c>
      <c r="P3565" s="211">
        <v>6.7610898249348572E-2</v>
      </c>
      <c r="Q3565" s="211">
        <v>7.5168516546276098E-2</v>
      </c>
      <c r="R3565" s="211">
        <v>0.39749883977413414</v>
      </c>
      <c r="S3565" s="211">
        <v>0.35369293852411132</v>
      </c>
      <c r="T3565" s="211">
        <v>0.59926398906144196</v>
      </c>
      <c r="U3565" s="211">
        <v>0.48059735456620889</v>
      </c>
      <c r="V3565" s="211">
        <v>9.8210969868090942E-2</v>
      </c>
      <c r="W3565" s="211">
        <v>0.53497754232840944</v>
      </c>
      <c r="X3565" s="211">
        <v>0.33813297429070011</v>
      </c>
      <c r="Y3565" s="211">
        <v>0.61353126299955241</v>
      </c>
      <c r="Z3565" s="211">
        <v>0.14464623612085714</v>
      </c>
      <c r="AA3565" s="212">
        <v>0.12377100291545098</v>
      </c>
    </row>
    <row r="3566" spans="1:27" x14ac:dyDescent="0.35">
      <c r="A3566" s="210" t="s">
        <v>4242</v>
      </c>
      <c r="B3566" s="217">
        <v>118.64210743611703</v>
      </c>
      <c r="C3566" s="211">
        <v>6.9016661843923632E-2</v>
      </c>
      <c r="D3566" s="211">
        <v>0.1274985435125873</v>
      </c>
      <c r="E3566" s="211">
        <v>7.5396332137963706E-2</v>
      </c>
      <c r="F3566" s="211">
        <v>0.1032335450917975</v>
      </c>
      <c r="G3566" s="211">
        <v>0.11864273292488249</v>
      </c>
      <c r="H3566" s="211">
        <v>0.11779851596666489</v>
      </c>
      <c r="I3566" s="211">
        <v>0.4533786111157897</v>
      </c>
      <c r="J3566" s="211">
        <v>0.49833491595727658</v>
      </c>
      <c r="K3566" s="211">
        <v>0.56292636618097902</v>
      </c>
      <c r="L3566" s="211">
        <v>0.26773548292806404</v>
      </c>
      <c r="M3566" s="211">
        <v>0.11006111292389421</v>
      </c>
      <c r="N3566" s="211">
        <v>0.43322716247525567</v>
      </c>
      <c r="O3566" s="211">
        <v>0.61739443694557572</v>
      </c>
      <c r="P3566" s="211">
        <v>6.1900157664534335E-2</v>
      </c>
      <c r="Q3566" s="211">
        <v>7.4980564412825315E-2</v>
      </c>
      <c r="R3566" s="211">
        <v>0.41489511038098892</v>
      </c>
      <c r="S3566" s="211">
        <v>0.30380543815626027</v>
      </c>
      <c r="T3566" s="211">
        <v>0.5012671025226576</v>
      </c>
      <c r="U3566" s="211">
        <v>0.34031670493243887</v>
      </c>
      <c r="V3566" s="211">
        <v>6.497588873666682E-2</v>
      </c>
      <c r="W3566" s="211">
        <v>0.56408803561782916</v>
      </c>
      <c r="X3566" s="211">
        <v>0.24862050896516405</v>
      </c>
      <c r="Y3566" s="211">
        <v>0.73925613973381565</v>
      </c>
      <c r="Z3566" s="211">
        <v>0.14338042492071618</v>
      </c>
      <c r="AA3566" s="212">
        <v>0.11083312380964938</v>
      </c>
    </row>
    <row r="3567" spans="1:27" x14ac:dyDescent="0.35">
      <c r="A3567" s="210" t="s">
        <v>4243</v>
      </c>
      <c r="B3567" s="217">
        <v>131.83380658624631</v>
      </c>
      <c r="C3567" s="211">
        <v>7.3549981356039559E-2</v>
      </c>
      <c r="D3567" s="211">
        <v>0.1156281966635878</v>
      </c>
      <c r="E3567" s="211">
        <v>7.0748986076521178E-2</v>
      </c>
      <c r="F3567" s="211">
        <v>0.10914465524757754</v>
      </c>
      <c r="G3567" s="211">
        <v>0.11943872754838457</v>
      </c>
      <c r="H3567" s="211">
        <v>0.11305572333747144</v>
      </c>
      <c r="I3567" s="211">
        <v>0.45408235310936379</v>
      </c>
      <c r="J3567" s="211">
        <v>0.4551391640424492</v>
      </c>
      <c r="K3567" s="211">
        <v>0.6027855260346382</v>
      </c>
      <c r="L3567" s="211">
        <v>0.27314462252921218</v>
      </c>
      <c r="M3567" s="211">
        <v>9.4148151410111E-2</v>
      </c>
      <c r="N3567" s="211">
        <v>0.52433623782097394</v>
      </c>
      <c r="O3567" s="211">
        <v>0.59449218351998245</v>
      </c>
      <c r="P3567" s="211">
        <v>6.6200854497959594E-2</v>
      </c>
      <c r="Q3567" s="211">
        <v>8.7679486060153314E-2</v>
      </c>
      <c r="R3567" s="211">
        <v>0.48440010546166057</v>
      </c>
      <c r="S3567" s="211">
        <v>0.3494881524222363</v>
      </c>
      <c r="T3567" s="211">
        <v>0.55351236415872562</v>
      </c>
      <c r="U3567" s="211">
        <v>0.50530324628153145</v>
      </c>
      <c r="V3567" s="211">
        <v>8.9800069352575146E-2</v>
      </c>
      <c r="W3567" s="211">
        <v>0.61069391938722628</v>
      </c>
      <c r="X3567" s="211">
        <v>0.24933720023329203</v>
      </c>
      <c r="Y3567" s="211">
        <v>0.66166867254695272</v>
      </c>
      <c r="Z3567" s="211">
        <v>0.14801127049868534</v>
      </c>
      <c r="AA3567" s="212">
        <v>0.12182502223185816</v>
      </c>
    </row>
    <row r="3568" spans="1:27" x14ac:dyDescent="0.35">
      <c r="A3568" s="210" t="s">
        <v>4244</v>
      </c>
      <c r="B3568" s="217">
        <v>120.91135374521059</v>
      </c>
      <c r="C3568" s="211">
        <v>8.2626174588977072E-2</v>
      </c>
      <c r="D3568" s="211">
        <v>0.1197499890508542</v>
      </c>
      <c r="E3568" s="211">
        <v>6.7864025726786625E-2</v>
      </c>
      <c r="F3568" s="211">
        <v>0.10388614367764541</v>
      </c>
      <c r="G3568" s="211">
        <v>0.12075349187755664</v>
      </c>
      <c r="H3568" s="211">
        <v>0.1162523894848623</v>
      </c>
      <c r="I3568" s="211">
        <v>0.41748388426932054</v>
      </c>
      <c r="J3568" s="211">
        <v>0.41909005848028696</v>
      </c>
      <c r="K3568" s="211">
        <v>0.58396276296034466</v>
      </c>
      <c r="L3568" s="211">
        <v>0.27328312445196118</v>
      </c>
      <c r="M3568" s="211">
        <v>0.11029620023598309</v>
      </c>
      <c r="N3568" s="211">
        <v>0.52227111799874915</v>
      </c>
      <c r="O3568" s="211">
        <v>0.74556615331622722</v>
      </c>
      <c r="P3568" s="211">
        <v>7.1741782761217024E-2</v>
      </c>
      <c r="Q3568" s="211">
        <v>0.11105100046724022</v>
      </c>
      <c r="R3568" s="211">
        <v>0.41737840462335007</v>
      </c>
      <c r="S3568" s="211">
        <v>0.36203391568688481</v>
      </c>
      <c r="T3568" s="211">
        <v>0.58851219570565616</v>
      </c>
      <c r="U3568" s="211">
        <v>0.42987096634685495</v>
      </c>
      <c r="V3568" s="211">
        <v>5.9969112773093775E-2</v>
      </c>
      <c r="W3568" s="211">
        <v>0.49628760417100781</v>
      </c>
      <c r="X3568" s="211">
        <v>0.39562190699425992</v>
      </c>
      <c r="Y3568" s="211">
        <v>0.60187492591361491</v>
      </c>
      <c r="Z3568" s="211">
        <v>0.14767745252666867</v>
      </c>
      <c r="AA3568" s="212">
        <v>0.12515627303484489</v>
      </c>
    </row>
    <row r="3569" spans="1:27" x14ac:dyDescent="0.35">
      <c r="A3569" s="210" t="s">
        <v>4245</v>
      </c>
      <c r="B3569" s="217">
        <v>110.52188634536735</v>
      </c>
      <c r="C3569" s="211">
        <v>5.3476862375306265E-2</v>
      </c>
      <c r="D3569" s="211">
        <v>0.12824619138117938</v>
      </c>
      <c r="E3569" s="211">
        <v>6.9800188659579737E-2</v>
      </c>
      <c r="F3569" s="211">
        <v>7.2216425926183297E-2</v>
      </c>
      <c r="G3569" s="211">
        <v>0.11550521566710564</v>
      </c>
      <c r="H3569" s="211">
        <v>0.12088843307256823</v>
      </c>
      <c r="I3569" s="211">
        <v>0.51675254500743206</v>
      </c>
      <c r="J3569" s="211">
        <v>0.47609032239531129</v>
      </c>
      <c r="K3569" s="211">
        <v>0.51050163860030884</v>
      </c>
      <c r="L3569" s="211">
        <v>0.28195850690750618</v>
      </c>
      <c r="M3569" s="211">
        <v>9.7056674187882483E-2</v>
      </c>
      <c r="N3569" s="211">
        <v>0.44979941001077928</v>
      </c>
      <c r="O3569" s="211">
        <v>0.6615593374147648</v>
      </c>
      <c r="P3569" s="211">
        <v>7.1378855359237381E-2</v>
      </c>
      <c r="Q3569" s="211">
        <v>7.52453624354288E-2</v>
      </c>
      <c r="R3569" s="211">
        <v>0.44842771265665649</v>
      </c>
      <c r="S3569" s="211">
        <v>0.2813942471402795</v>
      </c>
      <c r="T3569" s="211">
        <v>0.55792827635068942</v>
      </c>
      <c r="U3569" s="211">
        <v>0.34317377524482739</v>
      </c>
      <c r="V3569" s="211">
        <v>6.6696132317236173E-2</v>
      </c>
      <c r="W3569" s="211">
        <v>0.57001348091462656</v>
      </c>
      <c r="X3569" s="211">
        <v>0.322404216426812</v>
      </c>
      <c r="Y3569" s="211">
        <v>0.66681572101150277</v>
      </c>
      <c r="Z3569" s="211">
        <v>0.14741090109680063</v>
      </c>
      <c r="AA3569" s="212">
        <v>0.12243544585851418</v>
      </c>
    </row>
    <row r="3570" spans="1:27" x14ac:dyDescent="0.35">
      <c r="A3570" s="210" t="s">
        <v>4246</v>
      </c>
      <c r="B3570" s="217">
        <v>106.82968499936125</v>
      </c>
      <c r="C3570" s="211">
        <v>7.5011798192278489E-2</v>
      </c>
      <c r="D3570" s="211">
        <v>0.11830106942552274</v>
      </c>
      <c r="E3570" s="211">
        <v>7.5039868549570163E-2</v>
      </c>
      <c r="F3570" s="211">
        <v>0.10835481251446534</v>
      </c>
      <c r="G3570" s="211">
        <v>0.11674471061691614</v>
      </c>
      <c r="H3570" s="211">
        <v>0.11752780897097521</v>
      </c>
      <c r="I3570" s="211">
        <v>0.43998542053727258</v>
      </c>
      <c r="J3570" s="211">
        <v>0.4304027442395445</v>
      </c>
      <c r="K3570" s="211">
        <v>0.57098266776036444</v>
      </c>
      <c r="L3570" s="211">
        <v>0.27608031240959674</v>
      </c>
      <c r="M3570" s="211">
        <v>0.10667342895908696</v>
      </c>
      <c r="N3570" s="211">
        <v>0.49302019381492501</v>
      </c>
      <c r="O3570" s="211">
        <v>0.65486969207937173</v>
      </c>
      <c r="P3570" s="211">
        <v>7.0197407458098354E-2</v>
      </c>
      <c r="Q3570" s="211">
        <v>9.0649947912883777E-2</v>
      </c>
      <c r="R3570" s="211">
        <v>0.39617979119117708</v>
      </c>
      <c r="S3570" s="211">
        <v>0.31911429856441031</v>
      </c>
      <c r="T3570" s="211">
        <v>0.52035156430203766</v>
      </c>
      <c r="U3570" s="211">
        <v>0.34401999385629034</v>
      </c>
      <c r="V3570" s="211">
        <v>5.5507970700545473E-2</v>
      </c>
      <c r="W3570" s="211">
        <v>0.52083366065970516</v>
      </c>
      <c r="X3570" s="211">
        <v>0.3058651601174322</v>
      </c>
      <c r="Y3570" s="211">
        <v>0.65712979484225376</v>
      </c>
      <c r="Z3570" s="211">
        <v>0.1351285334653286</v>
      </c>
      <c r="AA3570" s="212">
        <v>0.12609047910089224</v>
      </c>
    </row>
    <row r="3571" spans="1:27" x14ac:dyDescent="0.35">
      <c r="A3571" s="210" t="s">
        <v>4247</v>
      </c>
      <c r="B3571" s="217">
        <v>111.95718823752078</v>
      </c>
      <c r="C3571" s="211">
        <v>4.9239835748665611E-2</v>
      </c>
      <c r="D3571" s="211">
        <v>0.12808482201249397</v>
      </c>
      <c r="E3571" s="211">
        <v>6.7489931501307915E-2</v>
      </c>
      <c r="F3571" s="211">
        <v>8.6125581286840627E-2</v>
      </c>
      <c r="G3571" s="211">
        <v>0.12537086233611905</v>
      </c>
      <c r="H3571" s="211">
        <v>0.12296238442488984</v>
      </c>
      <c r="I3571" s="211">
        <v>0.45661179314507966</v>
      </c>
      <c r="J3571" s="211">
        <v>0.42666918817883259</v>
      </c>
      <c r="K3571" s="211">
        <v>0.62172528810550365</v>
      </c>
      <c r="L3571" s="211">
        <v>0.27624732800665081</v>
      </c>
      <c r="M3571" s="211">
        <v>9.1991171758006321E-2</v>
      </c>
      <c r="N3571" s="211">
        <v>0.37213344519469332</v>
      </c>
      <c r="O3571" s="211">
        <v>0.70880376457722927</v>
      </c>
      <c r="P3571" s="211">
        <v>6.4195704731091846E-2</v>
      </c>
      <c r="Q3571" s="211">
        <v>9.8605431196393506E-2</v>
      </c>
      <c r="R3571" s="211">
        <v>0.47221204844264686</v>
      </c>
      <c r="S3571" s="211">
        <v>0.3314487498577503</v>
      </c>
      <c r="T3571" s="211">
        <v>0.52596474630470436</v>
      </c>
      <c r="U3571" s="211">
        <v>0.42485069065590964</v>
      </c>
      <c r="V3571" s="211">
        <v>6.9696676645461031E-2</v>
      </c>
      <c r="W3571" s="211">
        <v>0.50308394499147491</v>
      </c>
      <c r="X3571" s="211">
        <v>0.34787751087712238</v>
      </c>
      <c r="Y3571" s="211">
        <v>0.59639413251058659</v>
      </c>
      <c r="Z3571" s="211">
        <v>0.1488529000050354</v>
      </c>
      <c r="AA3571" s="212">
        <v>0.11744651849587769</v>
      </c>
    </row>
    <row r="3572" spans="1:27" x14ac:dyDescent="0.35">
      <c r="A3572" s="210" t="s">
        <v>4248</v>
      </c>
      <c r="B3572" s="217">
        <v>140.37409011058617</v>
      </c>
      <c r="C3572" s="211">
        <v>7.5662675506310298E-2</v>
      </c>
      <c r="D3572" s="211">
        <v>0.12733838681492193</v>
      </c>
      <c r="E3572" s="211">
        <v>7.524934620372957E-2</v>
      </c>
      <c r="F3572" s="211">
        <v>9.7887117175922592E-2</v>
      </c>
      <c r="G3572" s="211">
        <v>0.12014749256962694</v>
      </c>
      <c r="H3572" s="211">
        <v>0.12410455128157544</v>
      </c>
      <c r="I3572" s="211">
        <v>0.49191116410599384</v>
      </c>
      <c r="J3572" s="211">
        <v>0.40311065651426153</v>
      </c>
      <c r="K3572" s="211">
        <v>0.54811609285083762</v>
      </c>
      <c r="L3572" s="211">
        <v>0.27195292194094589</v>
      </c>
      <c r="M3572" s="211">
        <v>9.3838272286386054E-2</v>
      </c>
      <c r="N3572" s="211">
        <v>0.36074781656218957</v>
      </c>
      <c r="O3572" s="211">
        <v>0.75977254895480106</v>
      </c>
      <c r="P3572" s="211">
        <v>6.5920135061400875E-2</v>
      </c>
      <c r="Q3572" s="211">
        <v>5.8829087099993946E-2</v>
      </c>
      <c r="R3572" s="211">
        <v>0.45470633096210999</v>
      </c>
      <c r="S3572" s="211">
        <v>0.26778618532383469</v>
      </c>
      <c r="T3572" s="211">
        <v>0.47060586783296426</v>
      </c>
      <c r="U3572" s="211">
        <v>0.39958149448098185</v>
      </c>
      <c r="V3572" s="211">
        <v>0.15122509393509315</v>
      </c>
      <c r="W3572" s="211">
        <v>0.53302850078535635</v>
      </c>
      <c r="X3572" s="211">
        <v>0.37179289663230103</v>
      </c>
      <c r="Y3572" s="211">
        <v>0.69640090108683039</v>
      </c>
      <c r="Z3572" s="211">
        <v>0.14637553433785619</v>
      </c>
      <c r="AA3572" s="212">
        <v>0.12111215914128309</v>
      </c>
    </row>
    <row r="3573" spans="1:27" x14ac:dyDescent="0.35">
      <c r="A3573" s="210" t="s">
        <v>4249</v>
      </c>
      <c r="B3573" s="217">
        <v>135.71184805167772</v>
      </c>
      <c r="C3573" s="211">
        <v>7.1350845128835591E-2</v>
      </c>
      <c r="D3573" s="211">
        <v>0.12802683441806029</v>
      </c>
      <c r="E3573" s="211">
        <v>7.8419841651123048E-2</v>
      </c>
      <c r="F3573" s="211">
        <v>0.10839672455047632</v>
      </c>
      <c r="G3573" s="211">
        <v>0.11616150130590655</v>
      </c>
      <c r="H3573" s="211">
        <v>0.118662032105156</v>
      </c>
      <c r="I3573" s="211">
        <v>0.41569682015226961</v>
      </c>
      <c r="J3573" s="211">
        <v>0.4446240295376277</v>
      </c>
      <c r="K3573" s="211">
        <v>0.58873326649770608</v>
      </c>
      <c r="L3573" s="211">
        <v>0.27835732307575956</v>
      </c>
      <c r="M3573" s="211">
        <v>9.2240146190131489E-2</v>
      </c>
      <c r="N3573" s="211">
        <v>0.44077697782322739</v>
      </c>
      <c r="O3573" s="211">
        <v>0.71435651925854182</v>
      </c>
      <c r="P3573" s="211">
        <v>6.9769722291118663E-2</v>
      </c>
      <c r="Q3573" s="211">
        <v>0.10113116095644158</v>
      </c>
      <c r="R3573" s="211">
        <v>0.48387291591957821</v>
      </c>
      <c r="S3573" s="211">
        <v>0.3021750100649957</v>
      </c>
      <c r="T3573" s="211">
        <v>0.57529143367991786</v>
      </c>
      <c r="U3573" s="211">
        <v>0.38727613920427273</v>
      </c>
      <c r="V3573" s="211">
        <v>7.0309150974223328E-2</v>
      </c>
      <c r="W3573" s="211">
        <v>0.53789915386858844</v>
      </c>
      <c r="X3573" s="211">
        <v>0.29284229886727431</v>
      </c>
      <c r="Y3573" s="211">
        <v>0.64332089470461751</v>
      </c>
      <c r="Z3573" s="211">
        <v>0.1490381047375256</v>
      </c>
      <c r="AA3573" s="212">
        <v>0.11214328959330722</v>
      </c>
    </row>
    <row r="3574" spans="1:27" x14ac:dyDescent="0.35">
      <c r="A3574" s="210" t="s">
        <v>4250</v>
      </c>
      <c r="B3574" s="217">
        <v>141.60126060040531</v>
      </c>
      <c r="C3574" s="211">
        <v>6.1065411356315262E-2</v>
      </c>
      <c r="D3574" s="211">
        <v>0.12476117991051655</v>
      </c>
      <c r="E3574" s="211">
        <v>8.7003237984243018E-2</v>
      </c>
      <c r="F3574" s="211">
        <v>8.0589712392544685E-2</v>
      </c>
      <c r="G3574" s="211">
        <v>0.11596988760406618</v>
      </c>
      <c r="H3574" s="211">
        <v>0.12216504294929484</v>
      </c>
      <c r="I3574" s="211">
        <v>0.51853813042522123</v>
      </c>
      <c r="J3574" s="211">
        <v>0.4152113021792912</v>
      </c>
      <c r="K3574" s="211">
        <v>0.58008398320660681</v>
      </c>
      <c r="L3574" s="211">
        <v>0.26892511098315841</v>
      </c>
      <c r="M3574" s="211">
        <v>0.10164936229644515</v>
      </c>
      <c r="N3574" s="211">
        <v>0.42493342530787548</v>
      </c>
      <c r="O3574" s="211">
        <v>0.65410725739634801</v>
      </c>
      <c r="P3574" s="211">
        <v>6.3213680406504061E-2</v>
      </c>
      <c r="Q3574" s="211">
        <v>5.8789092853555935E-2</v>
      </c>
      <c r="R3574" s="211">
        <v>0.3748173816529326</v>
      </c>
      <c r="S3574" s="211">
        <v>0.31813767464254594</v>
      </c>
      <c r="T3574" s="211">
        <v>0.53422472494402795</v>
      </c>
      <c r="U3574" s="211">
        <v>0.45455869979747199</v>
      </c>
      <c r="V3574" s="211">
        <v>0.11104022739192625</v>
      </c>
      <c r="W3574" s="211">
        <v>0.50043457829411664</v>
      </c>
      <c r="X3574" s="211">
        <v>0.33998174635380229</v>
      </c>
      <c r="Y3574" s="211">
        <v>0.62315649564758258</v>
      </c>
      <c r="Z3574" s="211">
        <v>0.14473117452847389</v>
      </c>
      <c r="AA3574" s="212">
        <v>0.1153151383227095</v>
      </c>
    </row>
    <row r="3575" spans="1:27" x14ac:dyDescent="0.35">
      <c r="A3575" s="210" t="s">
        <v>4251</v>
      </c>
      <c r="B3575" s="217">
        <v>114.70933509588198</v>
      </c>
      <c r="C3575" s="211">
        <v>5.9504672881964919E-2</v>
      </c>
      <c r="D3575" s="211">
        <v>0.12433657088281956</v>
      </c>
      <c r="E3575" s="211">
        <v>6.9582205198024979E-2</v>
      </c>
      <c r="F3575" s="211">
        <v>9.1599592520881359E-2</v>
      </c>
      <c r="G3575" s="211">
        <v>0.1231992276400683</v>
      </c>
      <c r="H3575" s="211">
        <v>0.10230011964939785</v>
      </c>
      <c r="I3575" s="211">
        <v>0.50105803847950936</v>
      </c>
      <c r="J3575" s="211">
        <v>0.40695400645724022</v>
      </c>
      <c r="K3575" s="211">
        <v>0.61519851867044495</v>
      </c>
      <c r="L3575" s="211">
        <v>0.27961827441532849</v>
      </c>
      <c r="M3575" s="211">
        <v>0.10233336803402354</v>
      </c>
      <c r="N3575" s="211">
        <v>0.35871377500385232</v>
      </c>
      <c r="O3575" s="211">
        <v>0.72713272738944346</v>
      </c>
      <c r="P3575" s="211">
        <v>6.8781459853200111E-2</v>
      </c>
      <c r="Q3575" s="211">
        <v>9.5510056383952477E-2</v>
      </c>
      <c r="R3575" s="211">
        <v>0.45539344232286427</v>
      </c>
      <c r="S3575" s="211">
        <v>0.35133608940949312</v>
      </c>
      <c r="T3575" s="211">
        <v>0.46492172090629152</v>
      </c>
      <c r="U3575" s="211">
        <v>0.3456116126416876</v>
      </c>
      <c r="V3575" s="211">
        <v>5.7059378971834773E-2</v>
      </c>
      <c r="W3575" s="211">
        <v>0.62920264532137038</v>
      </c>
      <c r="X3575" s="211">
        <v>0.29306832703188679</v>
      </c>
      <c r="Y3575" s="211">
        <v>0.68889524684368508</v>
      </c>
      <c r="Z3575" s="211">
        <v>0.14296037011306878</v>
      </c>
      <c r="AA3575" s="212">
        <v>0.11505590550383685</v>
      </c>
    </row>
    <row r="3576" spans="1:27" x14ac:dyDescent="0.35">
      <c r="A3576" s="210" t="s">
        <v>4252</v>
      </c>
      <c r="B3576" s="217">
        <v>178.8860654114745</v>
      </c>
      <c r="C3576" s="211">
        <v>5.466749418159661E-2</v>
      </c>
      <c r="D3576" s="211">
        <v>0.12033664758661132</v>
      </c>
      <c r="E3576" s="211">
        <v>7.4937922135733498E-2</v>
      </c>
      <c r="F3576" s="211">
        <v>9.3572880903319375E-2</v>
      </c>
      <c r="G3576" s="211">
        <v>0.115889425266539</v>
      </c>
      <c r="H3576" s="211">
        <v>0.10402977270485791</v>
      </c>
      <c r="I3576" s="211">
        <v>0.40254383406047289</v>
      </c>
      <c r="J3576" s="211">
        <v>0.45508982164263373</v>
      </c>
      <c r="K3576" s="211">
        <v>0.61857496850273597</v>
      </c>
      <c r="L3576" s="211">
        <v>0.2745843819464745</v>
      </c>
      <c r="M3576" s="211">
        <v>0.10489699334161667</v>
      </c>
      <c r="N3576" s="211">
        <v>0.46601458149748887</v>
      </c>
      <c r="O3576" s="211">
        <v>0.53891037504123662</v>
      </c>
      <c r="P3576" s="211">
        <v>6.9969992067356754E-2</v>
      </c>
      <c r="Q3576" s="211">
        <v>9.7486728076729312E-2</v>
      </c>
      <c r="R3576" s="211">
        <v>0.42734877792946563</v>
      </c>
      <c r="S3576" s="211">
        <v>0.29498160922916772</v>
      </c>
      <c r="T3576" s="211">
        <v>0.60138056075470603</v>
      </c>
      <c r="U3576" s="211">
        <v>0.50089118218615458</v>
      </c>
      <c r="V3576" s="211">
        <v>0.15190932143834071</v>
      </c>
      <c r="W3576" s="211">
        <v>0.59663326242055681</v>
      </c>
      <c r="X3576" s="211">
        <v>0.31105404678379822</v>
      </c>
      <c r="Y3576" s="211">
        <v>0.6364498810228103</v>
      </c>
      <c r="Z3576" s="211">
        <v>0.1413501839567145</v>
      </c>
      <c r="AA3576" s="212">
        <v>0.11797981924036213</v>
      </c>
    </row>
    <row r="3577" spans="1:27" x14ac:dyDescent="0.35">
      <c r="A3577" s="210" t="s">
        <v>4253</v>
      </c>
      <c r="B3577" s="217">
        <v>158.11948247670094</v>
      </c>
      <c r="C3577" s="211">
        <v>5.7995489183778767E-2</v>
      </c>
      <c r="D3577" s="211">
        <v>0.12992540368221323</v>
      </c>
      <c r="E3577" s="211">
        <v>8.5997269826142295E-2</v>
      </c>
      <c r="F3577" s="211">
        <v>0.11254489562129288</v>
      </c>
      <c r="G3577" s="211">
        <v>0.11917900027349969</v>
      </c>
      <c r="H3577" s="211">
        <v>0.11805255779544513</v>
      </c>
      <c r="I3577" s="211">
        <v>0.47367990485250799</v>
      </c>
      <c r="J3577" s="211">
        <v>0.47261903373911834</v>
      </c>
      <c r="K3577" s="211">
        <v>0.53707906485831991</v>
      </c>
      <c r="L3577" s="211">
        <v>0.27549752892291818</v>
      </c>
      <c r="M3577" s="211">
        <v>0.11066332542637766</v>
      </c>
      <c r="N3577" s="211">
        <v>0.44495141103676883</v>
      </c>
      <c r="O3577" s="211">
        <v>0.77048287048740882</v>
      </c>
      <c r="P3577" s="211">
        <v>7.0546372682771419E-2</v>
      </c>
      <c r="Q3577" s="211">
        <v>5.8488239051293314E-2</v>
      </c>
      <c r="R3577" s="211">
        <v>0.47579461063704626</v>
      </c>
      <c r="S3577" s="211">
        <v>0.32497507158655869</v>
      </c>
      <c r="T3577" s="211">
        <v>0.60396266697037837</v>
      </c>
      <c r="U3577" s="211">
        <v>0.45121013697875934</v>
      </c>
      <c r="V3577" s="211">
        <v>8.6874652565293295E-2</v>
      </c>
      <c r="W3577" s="211">
        <v>0.53125380640423869</v>
      </c>
      <c r="X3577" s="211">
        <v>0.25714169518736829</v>
      </c>
      <c r="Y3577" s="211">
        <v>0.68316785087057774</v>
      </c>
      <c r="Z3577" s="211">
        <v>0.14632406410303023</v>
      </c>
      <c r="AA3577" s="212">
        <v>0.11474318308779749</v>
      </c>
    </row>
    <row r="3578" spans="1:27" x14ac:dyDescent="0.35">
      <c r="A3578" s="210" t="s">
        <v>4254</v>
      </c>
      <c r="B3578" s="217">
        <v>135.46975133714858</v>
      </c>
      <c r="C3578" s="211">
        <v>6.9582124299520917E-2</v>
      </c>
      <c r="D3578" s="211">
        <v>0.11939024283905549</v>
      </c>
      <c r="E3578" s="211">
        <v>8.5133879435864715E-2</v>
      </c>
      <c r="F3578" s="211">
        <v>8.6477757039689379E-2</v>
      </c>
      <c r="G3578" s="211">
        <v>0.12493385000096716</v>
      </c>
      <c r="H3578" s="211">
        <v>0.12015864759333678</v>
      </c>
      <c r="I3578" s="211">
        <v>0.51923688547398483</v>
      </c>
      <c r="J3578" s="211">
        <v>0.45917242448154005</v>
      </c>
      <c r="K3578" s="211">
        <v>0.64768592901755806</v>
      </c>
      <c r="L3578" s="211">
        <v>0.26973102259756121</v>
      </c>
      <c r="M3578" s="211">
        <v>8.8844110711991914E-2</v>
      </c>
      <c r="N3578" s="211">
        <v>0.35889270408245988</v>
      </c>
      <c r="O3578" s="211">
        <v>0.72875730473327471</v>
      </c>
      <c r="P3578" s="211">
        <v>6.431344878454609E-2</v>
      </c>
      <c r="Q3578" s="211">
        <v>0.10486266704898786</v>
      </c>
      <c r="R3578" s="211">
        <v>0.40763522586816292</v>
      </c>
      <c r="S3578" s="211">
        <v>0.31776096818476485</v>
      </c>
      <c r="T3578" s="211">
        <v>0.60644953462446849</v>
      </c>
      <c r="U3578" s="211">
        <v>0.40353331853383506</v>
      </c>
      <c r="V3578" s="211">
        <v>8.7663766554835945E-2</v>
      </c>
      <c r="W3578" s="211">
        <v>0.57126952411826115</v>
      </c>
      <c r="X3578" s="211">
        <v>0.3525593352795775</v>
      </c>
      <c r="Y3578" s="211">
        <v>0.69713733454366689</v>
      </c>
      <c r="Z3578" s="211">
        <v>0.14726648177998281</v>
      </c>
      <c r="AA3578" s="212">
        <v>0.115811862373909</v>
      </c>
    </row>
    <row r="3579" spans="1:27" x14ac:dyDescent="0.35">
      <c r="A3579" s="210" t="s">
        <v>4255</v>
      </c>
      <c r="B3579" s="217">
        <v>202.46615632955718</v>
      </c>
      <c r="C3579" s="211">
        <v>6.2247866762697265E-2</v>
      </c>
      <c r="D3579" s="211">
        <v>0.12752144528786499</v>
      </c>
      <c r="E3579" s="211">
        <v>7.4260244671094239E-2</v>
      </c>
      <c r="F3579" s="211">
        <v>7.5402276250162034E-2</v>
      </c>
      <c r="G3579" s="211">
        <v>0.11602370929797301</v>
      </c>
      <c r="H3579" s="211">
        <v>0.12392192683053514</v>
      </c>
      <c r="I3579" s="211">
        <v>0.47142094366078657</v>
      </c>
      <c r="J3579" s="211">
        <v>0.43360875007237715</v>
      </c>
      <c r="K3579" s="211">
        <v>0.64612625226111531</v>
      </c>
      <c r="L3579" s="211">
        <v>0.27397871297898252</v>
      </c>
      <c r="M3579" s="211">
        <v>0.10690209565389978</v>
      </c>
      <c r="N3579" s="211">
        <v>0.44297771189096602</v>
      </c>
      <c r="O3579" s="211">
        <v>0.72522727779699037</v>
      </c>
      <c r="P3579" s="211">
        <v>6.5262691655751354E-2</v>
      </c>
      <c r="Q3579" s="211">
        <v>8.6932603421692858E-2</v>
      </c>
      <c r="R3579" s="211">
        <v>0.40858965539131209</v>
      </c>
      <c r="S3579" s="211">
        <v>0.29974339281930595</v>
      </c>
      <c r="T3579" s="211">
        <v>0.50470607087798547</v>
      </c>
      <c r="U3579" s="211">
        <v>0.53013830276878759</v>
      </c>
      <c r="V3579" s="211">
        <v>0.17236857147029658</v>
      </c>
      <c r="W3579" s="211">
        <v>0.57504292037022142</v>
      </c>
      <c r="X3579" s="211">
        <v>0.36385575552378358</v>
      </c>
      <c r="Y3579" s="211">
        <v>0.69953145961807339</v>
      </c>
      <c r="Z3579" s="211">
        <v>0.14656571062512586</v>
      </c>
      <c r="AA3579" s="212">
        <v>0.11748767737665959</v>
      </c>
    </row>
    <row r="3580" spans="1:27" x14ac:dyDescent="0.35">
      <c r="A3580" s="210" t="s">
        <v>4256</v>
      </c>
      <c r="B3580" s="217">
        <v>137.98221978204757</v>
      </c>
      <c r="C3580" s="211">
        <v>5.4973316420505194E-2</v>
      </c>
      <c r="D3580" s="211">
        <v>0.12347303439733008</v>
      </c>
      <c r="E3580" s="211">
        <v>7.0577135907114813E-2</v>
      </c>
      <c r="F3580" s="211">
        <v>8.9618600126550013E-2</v>
      </c>
      <c r="G3580" s="211">
        <v>0.12338918772003507</v>
      </c>
      <c r="H3580" s="211">
        <v>0.12016048566227674</v>
      </c>
      <c r="I3580" s="211">
        <v>0.49206139934937421</v>
      </c>
      <c r="J3580" s="211">
        <v>0.42409150865537104</v>
      </c>
      <c r="K3580" s="211">
        <v>0.63437761447586816</v>
      </c>
      <c r="L3580" s="211">
        <v>0.27976218903243488</v>
      </c>
      <c r="M3580" s="211">
        <v>9.5207744375640946E-2</v>
      </c>
      <c r="N3580" s="211">
        <v>0.48796989477178987</v>
      </c>
      <c r="O3580" s="211">
        <v>0.66514211795356126</v>
      </c>
      <c r="P3580" s="211">
        <v>7.1881866018393012E-2</v>
      </c>
      <c r="Q3580" s="211">
        <v>7.4936088478866042E-2</v>
      </c>
      <c r="R3580" s="211">
        <v>0.42638936682871376</v>
      </c>
      <c r="S3580" s="211">
        <v>0.27556783048599681</v>
      </c>
      <c r="T3580" s="211">
        <v>0.49913876702955107</v>
      </c>
      <c r="U3580" s="211">
        <v>0.40847954700987454</v>
      </c>
      <c r="V3580" s="211">
        <v>0.12351118482215383</v>
      </c>
      <c r="W3580" s="211">
        <v>0.54782001622185406</v>
      </c>
      <c r="X3580" s="211">
        <v>0.26431782241901935</v>
      </c>
      <c r="Y3580" s="211">
        <v>0.55589190809357358</v>
      </c>
      <c r="Z3580" s="211">
        <v>0.14766695372019545</v>
      </c>
      <c r="AA3580" s="212">
        <v>0.12063887712892001</v>
      </c>
    </row>
    <row r="3581" spans="1:27" x14ac:dyDescent="0.35">
      <c r="A3581" s="210" t="s">
        <v>4257</v>
      </c>
      <c r="B3581" s="217">
        <v>127.43907068810044</v>
      </c>
      <c r="C3581" s="211">
        <v>6.9515077590966923E-2</v>
      </c>
      <c r="D3581" s="211">
        <v>0.11636576369642751</v>
      </c>
      <c r="E3581" s="211">
        <v>8.448647100550663E-2</v>
      </c>
      <c r="F3581" s="211">
        <v>7.4649182995724941E-2</v>
      </c>
      <c r="G3581" s="211">
        <v>0.12179442372343915</v>
      </c>
      <c r="H3581" s="211">
        <v>0.11759517799423019</v>
      </c>
      <c r="I3581" s="211">
        <v>0.47042047070280435</v>
      </c>
      <c r="J3581" s="211">
        <v>0.48482611428908301</v>
      </c>
      <c r="K3581" s="211">
        <v>0.61553890676278056</v>
      </c>
      <c r="L3581" s="211">
        <v>0.27714087740690801</v>
      </c>
      <c r="M3581" s="211">
        <v>0.10499153000769186</v>
      </c>
      <c r="N3581" s="211">
        <v>0.48388112191620797</v>
      </c>
      <c r="O3581" s="211">
        <v>0.57469020830915252</v>
      </c>
      <c r="P3581" s="211">
        <v>6.6845939744199362E-2</v>
      </c>
      <c r="Q3581" s="211">
        <v>7.5141144328926143E-2</v>
      </c>
      <c r="R3581" s="211">
        <v>0.44632638697093902</v>
      </c>
      <c r="S3581" s="211">
        <v>0.34855589687639332</v>
      </c>
      <c r="T3581" s="211">
        <v>0.52178981925890733</v>
      </c>
      <c r="U3581" s="211">
        <v>0.42270586746872219</v>
      </c>
      <c r="V3581" s="211">
        <v>8.7760566494512693E-2</v>
      </c>
      <c r="W3581" s="211">
        <v>0.48018524522206091</v>
      </c>
      <c r="X3581" s="211">
        <v>0.35822549526543751</v>
      </c>
      <c r="Y3581" s="211">
        <v>0.68664951681327069</v>
      </c>
      <c r="Z3581" s="211">
        <v>0.14786512461172668</v>
      </c>
      <c r="AA3581" s="212">
        <v>0.12600309426053227</v>
      </c>
    </row>
    <row r="3582" spans="1:27" x14ac:dyDescent="0.35">
      <c r="A3582" s="210" t="s">
        <v>4258</v>
      </c>
      <c r="B3582" s="217">
        <v>173.23855681333444</v>
      </c>
      <c r="C3582" s="211">
        <v>5.1489568465737691E-2</v>
      </c>
      <c r="D3582" s="211">
        <v>0.11726601558845977</v>
      </c>
      <c r="E3582" s="211">
        <v>8.1835879414127913E-2</v>
      </c>
      <c r="F3582" s="211">
        <v>9.6435901087403533E-2</v>
      </c>
      <c r="G3582" s="211">
        <v>0.11901311623040794</v>
      </c>
      <c r="H3582" s="211">
        <v>0.11442005300277742</v>
      </c>
      <c r="I3582" s="211">
        <v>0.46192426646506712</v>
      </c>
      <c r="J3582" s="211">
        <v>0.45919157119317539</v>
      </c>
      <c r="K3582" s="211">
        <v>0.63082211799496157</v>
      </c>
      <c r="L3582" s="211">
        <v>0.27991990101315911</v>
      </c>
      <c r="M3582" s="211">
        <v>9.9377488808485709E-2</v>
      </c>
      <c r="N3582" s="211">
        <v>0.52003643118966869</v>
      </c>
      <c r="O3582" s="211">
        <v>0.7401386573913149</v>
      </c>
      <c r="P3582" s="211">
        <v>6.7137313484281161E-2</v>
      </c>
      <c r="Q3582" s="211">
        <v>9.1101345699725195E-2</v>
      </c>
      <c r="R3582" s="211">
        <v>0.45176551149958777</v>
      </c>
      <c r="S3582" s="211">
        <v>0.39190205482735019</v>
      </c>
      <c r="T3582" s="211">
        <v>0.57472831777793709</v>
      </c>
      <c r="U3582" s="211">
        <v>0.35578148127074172</v>
      </c>
      <c r="V3582" s="211">
        <v>0.16894378540191063</v>
      </c>
      <c r="W3582" s="211">
        <v>0.55189501576630173</v>
      </c>
      <c r="X3582" s="211">
        <v>0.35732695701977568</v>
      </c>
      <c r="Y3582" s="211">
        <v>0.68873653672769952</v>
      </c>
      <c r="Z3582" s="211">
        <v>0.147428532127614</v>
      </c>
      <c r="AA3582" s="212">
        <v>0.11709425105867607</v>
      </c>
    </row>
    <row r="3583" spans="1:27" x14ac:dyDescent="0.35">
      <c r="A3583" s="210" t="s">
        <v>4259</v>
      </c>
      <c r="B3583" s="217">
        <v>124.81433183115517</v>
      </c>
      <c r="C3583" s="211">
        <v>6.1306242869834174E-2</v>
      </c>
      <c r="D3583" s="211">
        <v>0.11785731689661763</v>
      </c>
      <c r="E3583" s="211">
        <v>7.8285434046574107E-2</v>
      </c>
      <c r="F3583" s="211">
        <v>9.6473035886001007E-2</v>
      </c>
      <c r="G3583" s="211">
        <v>0.11488424277419394</v>
      </c>
      <c r="H3583" s="211">
        <v>0.10941363579470478</v>
      </c>
      <c r="I3583" s="211">
        <v>0.48345059994722639</v>
      </c>
      <c r="J3583" s="211">
        <v>0.48111044193247815</v>
      </c>
      <c r="K3583" s="211">
        <v>0.63477355830107762</v>
      </c>
      <c r="L3583" s="211">
        <v>0.28097969700569619</v>
      </c>
      <c r="M3583" s="211">
        <v>9.6892414273086008E-2</v>
      </c>
      <c r="N3583" s="211">
        <v>0.43907906406313246</v>
      </c>
      <c r="O3583" s="211">
        <v>0.67026650166074342</v>
      </c>
      <c r="P3583" s="211">
        <v>6.9619504296955348E-2</v>
      </c>
      <c r="Q3583" s="211">
        <v>0.10750766473019968</v>
      </c>
      <c r="R3583" s="211">
        <v>0.43954643251898923</v>
      </c>
      <c r="S3583" s="211">
        <v>0.36410244801019853</v>
      </c>
      <c r="T3583" s="211">
        <v>0.55326439945478134</v>
      </c>
      <c r="U3583" s="211">
        <v>0.41393190573307387</v>
      </c>
      <c r="V3583" s="211">
        <v>6.5640293313205256E-2</v>
      </c>
      <c r="W3583" s="211">
        <v>0.53324681818110919</v>
      </c>
      <c r="X3583" s="211">
        <v>0.26333628973689516</v>
      </c>
      <c r="Y3583" s="211">
        <v>0.67590110049035435</v>
      </c>
      <c r="Z3583" s="211">
        <v>0.14975439825465292</v>
      </c>
      <c r="AA3583" s="212">
        <v>0.12043581653024672</v>
      </c>
    </row>
    <row r="3584" spans="1:27" x14ac:dyDescent="0.35">
      <c r="A3584" s="210" t="s">
        <v>4260</v>
      </c>
      <c r="B3584" s="217">
        <v>128.25321778694237</v>
      </c>
      <c r="C3584" s="211">
        <v>7.2901943131315844E-2</v>
      </c>
      <c r="D3584" s="211">
        <v>0.13025678846042971</v>
      </c>
      <c r="E3584" s="211">
        <v>7.7381831675265245E-2</v>
      </c>
      <c r="F3584" s="211">
        <v>6.6617590566897741E-2</v>
      </c>
      <c r="G3584" s="211">
        <v>0.12026580170187764</v>
      </c>
      <c r="H3584" s="211">
        <v>0.12613577673603751</v>
      </c>
      <c r="I3584" s="211">
        <v>0.51927768796837936</v>
      </c>
      <c r="J3584" s="211">
        <v>0.42415706638764678</v>
      </c>
      <c r="K3584" s="211">
        <v>0.56863496913405542</v>
      </c>
      <c r="L3584" s="211">
        <v>0.27536974772145623</v>
      </c>
      <c r="M3584" s="211">
        <v>0.10457369286776692</v>
      </c>
      <c r="N3584" s="211">
        <v>0.48864719991652728</v>
      </c>
      <c r="O3584" s="211">
        <v>0.76908497561627431</v>
      </c>
      <c r="P3584" s="211">
        <v>6.2532443614558078E-2</v>
      </c>
      <c r="Q3584" s="211">
        <v>4.6551048360608784E-2</v>
      </c>
      <c r="R3584" s="211">
        <v>0.44467213808666517</v>
      </c>
      <c r="S3584" s="211">
        <v>0.31389060566920496</v>
      </c>
      <c r="T3584" s="211">
        <v>0.60103929460600636</v>
      </c>
      <c r="U3584" s="211">
        <v>0.4068842118577094</v>
      </c>
      <c r="V3584" s="211">
        <v>8.5222398652758158E-2</v>
      </c>
      <c r="W3584" s="211">
        <v>0.5898784460430897</v>
      </c>
      <c r="X3584" s="211">
        <v>0.41257729563559503</v>
      </c>
      <c r="Y3584" s="211">
        <v>0.63574445517943068</v>
      </c>
      <c r="Z3584" s="211">
        <v>0.14165409694480116</v>
      </c>
      <c r="AA3584" s="212">
        <v>0.12039128530943134</v>
      </c>
    </row>
    <row r="3585" spans="1:27" x14ac:dyDescent="0.35">
      <c r="A3585" s="210" t="s">
        <v>4261</v>
      </c>
      <c r="B3585" s="217">
        <v>132.46935300228989</v>
      </c>
      <c r="C3585" s="211">
        <v>5.8177787175492525E-2</v>
      </c>
      <c r="D3585" s="211">
        <v>0.12802176611668389</v>
      </c>
      <c r="E3585" s="211">
        <v>7.8513596774995642E-2</v>
      </c>
      <c r="F3585" s="211">
        <v>0.10008937278130255</v>
      </c>
      <c r="G3585" s="211">
        <v>0.11970161321159353</v>
      </c>
      <c r="H3585" s="211">
        <v>0.10992658884010788</v>
      </c>
      <c r="I3585" s="211">
        <v>0.50663598852249803</v>
      </c>
      <c r="J3585" s="211">
        <v>0.47885971036662972</v>
      </c>
      <c r="K3585" s="211">
        <v>0.61590768282248221</v>
      </c>
      <c r="L3585" s="211">
        <v>0.27747943377315476</v>
      </c>
      <c r="M3585" s="211">
        <v>9.8321658765474398E-2</v>
      </c>
      <c r="N3585" s="211">
        <v>0.35418351850879876</v>
      </c>
      <c r="O3585" s="211">
        <v>0.65332737882430458</v>
      </c>
      <c r="P3585" s="211">
        <v>7.222732252994371E-2</v>
      </c>
      <c r="Q3585" s="211">
        <v>0.11301295880740905</v>
      </c>
      <c r="R3585" s="211">
        <v>0.47948646109393045</v>
      </c>
      <c r="S3585" s="211">
        <v>0.27999923544230104</v>
      </c>
      <c r="T3585" s="211">
        <v>0.56090843012257663</v>
      </c>
      <c r="U3585" s="211">
        <v>0.35524861781383454</v>
      </c>
      <c r="V3585" s="211">
        <v>7.2785391307056607E-2</v>
      </c>
      <c r="W3585" s="211">
        <v>0.50022217063363306</v>
      </c>
      <c r="X3585" s="211">
        <v>0.28505739924880646</v>
      </c>
      <c r="Y3585" s="211">
        <v>0.70843289179628188</v>
      </c>
      <c r="Z3585" s="211">
        <v>0.1476859682640346</v>
      </c>
      <c r="AA3585" s="212">
        <v>0.11571130884449776</v>
      </c>
    </row>
    <row r="3586" spans="1:27" x14ac:dyDescent="0.35">
      <c r="A3586" s="210" t="s">
        <v>4262</v>
      </c>
      <c r="B3586" s="217">
        <v>125.48456231180724</v>
      </c>
      <c r="C3586" s="211">
        <v>7.0957746794268015E-2</v>
      </c>
      <c r="D3586" s="211">
        <v>0.12976792939237566</v>
      </c>
      <c r="E3586" s="211">
        <v>7.276840504889355E-2</v>
      </c>
      <c r="F3586" s="211">
        <v>0.10655850101625663</v>
      </c>
      <c r="G3586" s="211">
        <v>0.11984596490469807</v>
      </c>
      <c r="H3586" s="211">
        <v>0.10714488927875954</v>
      </c>
      <c r="I3586" s="211">
        <v>0.46552246322471297</v>
      </c>
      <c r="J3586" s="211">
        <v>0.40060431302500082</v>
      </c>
      <c r="K3586" s="211">
        <v>0.56675207013718754</v>
      </c>
      <c r="L3586" s="211">
        <v>0.27514531470301851</v>
      </c>
      <c r="M3586" s="211">
        <v>0.1046515090842068</v>
      </c>
      <c r="N3586" s="211">
        <v>0.36841600990111545</v>
      </c>
      <c r="O3586" s="211">
        <v>0.53979053935384469</v>
      </c>
      <c r="P3586" s="211">
        <v>6.7410683883865979E-2</v>
      </c>
      <c r="Q3586" s="211">
        <v>5.7259933911391975E-2</v>
      </c>
      <c r="R3586" s="211">
        <v>0.42932266258348689</v>
      </c>
      <c r="S3586" s="211">
        <v>0.31252280348687145</v>
      </c>
      <c r="T3586" s="211">
        <v>0.46381827847249157</v>
      </c>
      <c r="U3586" s="211">
        <v>0.44865396168482508</v>
      </c>
      <c r="V3586" s="211">
        <v>0.10878350566126464</v>
      </c>
      <c r="W3586" s="211">
        <v>0.53372391145789888</v>
      </c>
      <c r="X3586" s="211">
        <v>0.2526586194687242</v>
      </c>
      <c r="Y3586" s="211">
        <v>0.62631755869777272</v>
      </c>
      <c r="Z3586" s="211">
        <v>0.14408542888320963</v>
      </c>
      <c r="AA3586" s="212">
        <v>0.12254044711389155</v>
      </c>
    </row>
    <row r="3587" spans="1:27" x14ac:dyDescent="0.35">
      <c r="A3587" s="210" t="s">
        <v>4263</v>
      </c>
      <c r="B3587" s="217">
        <v>120.67696269688868</v>
      </c>
      <c r="C3587" s="211">
        <v>5.6749089087800526E-2</v>
      </c>
      <c r="D3587" s="211">
        <v>0.12584965728586195</v>
      </c>
      <c r="E3587" s="211">
        <v>7.2294300715356793E-2</v>
      </c>
      <c r="F3587" s="211">
        <v>9.4730541667604765E-2</v>
      </c>
      <c r="G3587" s="211">
        <v>0.11694812952176621</v>
      </c>
      <c r="H3587" s="211">
        <v>0.11737957736138332</v>
      </c>
      <c r="I3587" s="211">
        <v>0.44778724637177519</v>
      </c>
      <c r="J3587" s="211">
        <v>0.45194215308377961</v>
      </c>
      <c r="K3587" s="211">
        <v>0.61398848823205354</v>
      </c>
      <c r="L3587" s="211">
        <v>0.27906254964871813</v>
      </c>
      <c r="M3587" s="211">
        <v>9.3830545087590284E-2</v>
      </c>
      <c r="N3587" s="211">
        <v>0.39275127964585721</v>
      </c>
      <c r="O3587" s="211">
        <v>0.58618991151477484</v>
      </c>
      <c r="P3587" s="211">
        <v>6.8856333763309283E-2</v>
      </c>
      <c r="Q3587" s="211">
        <v>9.9806495095027536E-2</v>
      </c>
      <c r="R3587" s="211">
        <v>0.3674596392381444</v>
      </c>
      <c r="S3587" s="211">
        <v>0.35592248755186934</v>
      </c>
      <c r="T3587" s="211">
        <v>0.55978050531299339</v>
      </c>
      <c r="U3587" s="211">
        <v>0.40770698093263213</v>
      </c>
      <c r="V3587" s="211">
        <v>7.9351576258441595E-2</v>
      </c>
      <c r="W3587" s="211">
        <v>0.53377851806901633</v>
      </c>
      <c r="X3587" s="211">
        <v>0.28636666613327943</v>
      </c>
      <c r="Y3587" s="211">
        <v>0.61554087181578132</v>
      </c>
      <c r="Z3587" s="211">
        <v>0.13734463125702023</v>
      </c>
      <c r="AA3587" s="212">
        <v>0.11747057616981839</v>
      </c>
    </row>
    <row r="3588" spans="1:27" x14ac:dyDescent="0.35">
      <c r="A3588" s="210" t="s">
        <v>4264</v>
      </c>
      <c r="B3588" s="217">
        <v>129.91951257099581</v>
      </c>
      <c r="C3588" s="211">
        <v>5.0151414521124933E-2</v>
      </c>
      <c r="D3588" s="211">
        <v>0.12477529275104443</v>
      </c>
      <c r="E3588" s="211">
        <v>6.6899475484112014E-2</v>
      </c>
      <c r="F3588" s="211">
        <v>8.3623050968534215E-2</v>
      </c>
      <c r="G3588" s="211">
        <v>0.11846821022167491</v>
      </c>
      <c r="H3588" s="211">
        <v>0.11889811049329774</v>
      </c>
      <c r="I3588" s="211">
        <v>0.4503860428396847</v>
      </c>
      <c r="J3588" s="211">
        <v>0.44823964369443525</v>
      </c>
      <c r="K3588" s="211">
        <v>0.5658899618553147</v>
      </c>
      <c r="L3588" s="211">
        <v>0.28095185770318881</v>
      </c>
      <c r="M3588" s="211">
        <v>9.8585941208473346E-2</v>
      </c>
      <c r="N3588" s="211">
        <v>0.36532179916035007</v>
      </c>
      <c r="O3588" s="211">
        <v>0.64476990345292762</v>
      </c>
      <c r="P3588" s="211">
        <v>6.8175519853533914E-2</v>
      </c>
      <c r="Q3588" s="211">
        <v>0.10070205820437778</v>
      </c>
      <c r="R3588" s="211">
        <v>0.43227207490837988</v>
      </c>
      <c r="S3588" s="211">
        <v>0.29773873782040616</v>
      </c>
      <c r="T3588" s="211">
        <v>0.59520800501536608</v>
      </c>
      <c r="U3588" s="211">
        <v>0.30873768401313628</v>
      </c>
      <c r="V3588" s="211">
        <v>0.12486679031477388</v>
      </c>
      <c r="W3588" s="211">
        <v>0.55265364494547797</v>
      </c>
      <c r="X3588" s="211">
        <v>0.31783082547531183</v>
      </c>
      <c r="Y3588" s="211">
        <v>0.63846570425951299</v>
      </c>
      <c r="Z3588" s="211">
        <v>0.14909746004862443</v>
      </c>
      <c r="AA3588" s="212">
        <v>0.11472064122639276</v>
      </c>
    </row>
    <row r="3589" spans="1:27" x14ac:dyDescent="0.35">
      <c r="A3589" s="210" t="s">
        <v>4265</v>
      </c>
      <c r="B3589" s="217">
        <v>110.42328494965911</v>
      </c>
      <c r="C3589" s="211">
        <v>7.6845512568070304E-2</v>
      </c>
      <c r="D3589" s="211">
        <v>0.11955759044511916</v>
      </c>
      <c r="E3589" s="211">
        <v>7.8426005580203684E-2</v>
      </c>
      <c r="F3589" s="211">
        <v>0.1104805924219559</v>
      </c>
      <c r="G3589" s="211">
        <v>0.11961206421428675</v>
      </c>
      <c r="H3589" s="211">
        <v>0.12284815784883363</v>
      </c>
      <c r="I3589" s="211">
        <v>0.52647415566229105</v>
      </c>
      <c r="J3589" s="211">
        <v>0.44845079292423312</v>
      </c>
      <c r="K3589" s="211">
        <v>0.62762748829846393</v>
      </c>
      <c r="L3589" s="211">
        <v>0.27084762214249852</v>
      </c>
      <c r="M3589" s="211">
        <v>9.2943292265713601E-2</v>
      </c>
      <c r="N3589" s="211">
        <v>0.42740806192666592</v>
      </c>
      <c r="O3589" s="211">
        <v>0.68579748705534405</v>
      </c>
      <c r="P3589" s="211">
        <v>7.0026119561495181E-2</v>
      </c>
      <c r="Q3589" s="211">
        <v>7.0879875670376152E-2</v>
      </c>
      <c r="R3589" s="211">
        <v>0.47516615447576566</v>
      </c>
      <c r="S3589" s="211">
        <v>0.37576143071326384</v>
      </c>
      <c r="T3589" s="211">
        <v>0.51210824176815462</v>
      </c>
      <c r="U3589" s="211">
        <v>0.37431902579706111</v>
      </c>
      <c r="V3589" s="211">
        <v>6.1453762675193951E-2</v>
      </c>
      <c r="W3589" s="211">
        <v>0.55275647783927695</v>
      </c>
      <c r="X3589" s="211">
        <v>0.38310732900133687</v>
      </c>
      <c r="Y3589" s="211">
        <v>0.57472478186477483</v>
      </c>
      <c r="Z3589" s="211">
        <v>0.14921386113670931</v>
      </c>
      <c r="AA3589" s="212">
        <v>0.12381277653680459</v>
      </c>
    </row>
    <row r="3590" spans="1:27" x14ac:dyDescent="0.35">
      <c r="A3590" s="210" t="s">
        <v>4266</v>
      </c>
      <c r="B3590" s="217">
        <v>158.58620099525842</v>
      </c>
      <c r="C3590" s="211">
        <v>6.1041167366740617E-2</v>
      </c>
      <c r="D3590" s="211">
        <v>0.12900953203348081</v>
      </c>
      <c r="E3590" s="211">
        <v>8.5741446232877425E-2</v>
      </c>
      <c r="F3590" s="211">
        <v>9.2140345385564204E-2</v>
      </c>
      <c r="G3590" s="211">
        <v>0.12124664617632538</v>
      </c>
      <c r="H3590" s="211">
        <v>0.12190732861334319</v>
      </c>
      <c r="I3590" s="211">
        <v>0.44538447530479519</v>
      </c>
      <c r="J3590" s="211">
        <v>0.46679019434136515</v>
      </c>
      <c r="K3590" s="211">
        <v>0.55906482647013644</v>
      </c>
      <c r="L3590" s="211">
        <v>0.27230356330612565</v>
      </c>
      <c r="M3590" s="211">
        <v>8.3358907234947974E-2</v>
      </c>
      <c r="N3590" s="211">
        <v>0.38128058622145838</v>
      </c>
      <c r="O3590" s="211">
        <v>0.74363090005533072</v>
      </c>
      <c r="P3590" s="211">
        <v>7.3041185500728967E-2</v>
      </c>
      <c r="Q3590" s="211">
        <v>7.4864717361503921E-2</v>
      </c>
      <c r="R3590" s="211">
        <v>0.43139227156363119</v>
      </c>
      <c r="S3590" s="211">
        <v>0.31593949938639321</v>
      </c>
      <c r="T3590" s="211">
        <v>0.55030852359113713</v>
      </c>
      <c r="U3590" s="211">
        <v>0.53876769542166048</v>
      </c>
      <c r="V3590" s="211">
        <v>8.6053138308611429E-2</v>
      </c>
      <c r="W3590" s="211">
        <v>0.51647359967874773</v>
      </c>
      <c r="X3590" s="211">
        <v>0.28346595262468338</v>
      </c>
      <c r="Y3590" s="211">
        <v>0.70425401193740766</v>
      </c>
      <c r="Z3590" s="211">
        <v>0.14758193425423927</v>
      </c>
      <c r="AA3590" s="212">
        <v>0.11247008554159653</v>
      </c>
    </row>
    <row r="3591" spans="1:27" x14ac:dyDescent="0.35">
      <c r="A3591" s="210" t="s">
        <v>4267</v>
      </c>
      <c r="B3591" s="217">
        <v>124.03490474880769</v>
      </c>
      <c r="C3591" s="211">
        <v>8.5717828053493622E-2</v>
      </c>
      <c r="D3591" s="211">
        <v>0.12691381844396685</v>
      </c>
      <c r="E3591" s="211">
        <v>8.2142431725371612E-2</v>
      </c>
      <c r="F3591" s="211">
        <v>0.10176568865552657</v>
      </c>
      <c r="G3591" s="211">
        <v>0.11532921255633891</v>
      </c>
      <c r="H3591" s="211">
        <v>0.11755121986947162</v>
      </c>
      <c r="I3591" s="211">
        <v>0.44072405457798075</v>
      </c>
      <c r="J3591" s="211">
        <v>0.47567526475712263</v>
      </c>
      <c r="K3591" s="211">
        <v>0.63833835172267095</v>
      </c>
      <c r="L3591" s="211">
        <v>0.2735003576671543</v>
      </c>
      <c r="M3591" s="211">
        <v>9.5424152891106256E-2</v>
      </c>
      <c r="N3591" s="211">
        <v>0.53014189763120545</v>
      </c>
      <c r="O3591" s="211">
        <v>0.67012548233041735</v>
      </c>
      <c r="P3591" s="211">
        <v>6.6516743925570235E-2</v>
      </c>
      <c r="Q3591" s="211">
        <v>7.6560256927753867E-2</v>
      </c>
      <c r="R3591" s="211">
        <v>0.44260715227842878</v>
      </c>
      <c r="S3591" s="211">
        <v>0.30099519063493541</v>
      </c>
      <c r="T3591" s="211">
        <v>0.49318219814642156</v>
      </c>
      <c r="U3591" s="211">
        <v>0.40520992705907649</v>
      </c>
      <c r="V3591" s="211">
        <v>7.880134528269632E-2</v>
      </c>
      <c r="W3591" s="211">
        <v>0.5255391983797647</v>
      </c>
      <c r="X3591" s="211">
        <v>0.40715748729681744</v>
      </c>
      <c r="Y3591" s="211">
        <v>0.54837023119656536</v>
      </c>
      <c r="Z3591" s="211">
        <v>0.14834578940581358</v>
      </c>
      <c r="AA3591" s="212">
        <v>0.12024381648259221</v>
      </c>
    </row>
    <row r="3592" spans="1:27" x14ac:dyDescent="0.35">
      <c r="A3592" s="210" t="s">
        <v>4268</v>
      </c>
      <c r="B3592" s="217">
        <v>124.66053733699117</v>
      </c>
      <c r="C3592" s="211">
        <v>7.5448244025672406E-2</v>
      </c>
      <c r="D3592" s="211">
        <v>0.12097188673868434</v>
      </c>
      <c r="E3592" s="211">
        <v>7.3989058241144212E-2</v>
      </c>
      <c r="F3592" s="211">
        <v>0.11038320380157518</v>
      </c>
      <c r="G3592" s="211">
        <v>0.12370469314082393</v>
      </c>
      <c r="H3592" s="211">
        <v>0.11701445892111802</v>
      </c>
      <c r="I3592" s="211">
        <v>0.47116230226660466</v>
      </c>
      <c r="J3592" s="211">
        <v>0.46535247908288913</v>
      </c>
      <c r="K3592" s="211">
        <v>0.56654525224153374</v>
      </c>
      <c r="L3592" s="211">
        <v>0.27077951962794417</v>
      </c>
      <c r="M3592" s="211">
        <v>7.7221926471851499E-2</v>
      </c>
      <c r="N3592" s="211">
        <v>0.350418309782356</v>
      </c>
      <c r="O3592" s="211">
        <v>0.62624240109762741</v>
      </c>
      <c r="P3592" s="211">
        <v>7.1062979275229671E-2</v>
      </c>
      <c r="Q3592" s="211">
        <v>7.9166945340646555E-2</v>
      </c>
      <c r="R3592" s="211">
        <v>0.38546517034039984</v>
      </c>
      <c r="S3592" s="211">
        <v>0.34183421225908195</v>
      </c>
      <c r="T3592" s="211">
        <v>0.56570614117793738</v>
      </c>
      <c r="U3592" s="211">
        <v>0.45084912245259601</v>
      </c>
      <c r="V3592" s="211">
        <v>0.11060284400662437</v>
      </c>
      <c r="W3592" s="211">
        <v>0.49670741649515948</v>
      </c>
      <c r="X3592" s="211">
        <v>0.29592295331786045</v>
      </c>
      <c r="Y3592" s="211">
        <v>0.63041554055104099</v>
      </c>
      <c r="Z3592" s="211">
        <v>0.14953097088559003</v>
      </c>
      <c r="AA3592" s="212">
        <v>0.12208415394656445</v>
      </c>
    </row>
    <row r="3593" spans="1:27" x14ac:dyDescent="0.35">
      <c r="A3593" s="210" t="s">
        <v>4269</v>
      </c>
      <c r="B3593" s="217">
        <v>110.88449671430254</v>
      </c>
      <c r="C3593" s="211">
        <v>6.1204417530813897E-2</v>
      </c>
      <c r="D3593" s="211">
        <v>0.13325805467442881</v>
      </c>
      <c r="E3593" s="211">
        <v>7.4963166024936342E-2</v>
      </c>
      <c r="F3593" s="211">
        <v>0.11041172077544519</v>
      </c>
      <c r="G3593" s="211">
        <v>0.11966297310299044</v>
      </c>
      <c r="H3593" s="211">
        <v>0.11793996544355703</v>
      </c>
      <c r="I3593" s="211">
        <v>0.5176746240226564</v>
      </c>
      <c r="J3593" s="211">
        <v>0.47680779140899066</v>
      </c>
      <c r="K3593" s="211">
        <v>0.62547405885121476</v>
      </c>
      <c r="L3593" s="211">
        <v>0.27491649224785636</v>
      </c>
      <c r="M3593" s="211">
        <v>0.11883670521970374</v>
      </c>
      <c r="N3593" s="211">
        <v>0.45653905061693845</v>
      </c>
      <c r="O3593" s="211">
        <v>0.71097881443037314</v>
      </c>
      <c r="P3593" s="211">
        <v>6.38834316701756E-2</v>
      </c>
      <c r="Q3593" s="211">
        <v>8.7183839994907628E-2</v>
      </c>
      <c r="R3593" s="211">
        <v>0.43570520381167499</v>
      </c>
      <c r="S3593" s="211">
        <v>0.3284464142152087</v>
      </c>
      <c r="T3593" s="211">
        <v>0.51719573708564825</v>
      </c>
      <c r="U3593" s="211">
        <v>0.3563569668156869</v>
      </c>
      <c r="V3593" s="211">
        <v>5.674804782201584E-2</v>
      </c>
      <c r="W3593" s="211">
        <v>0.51239988673390591</v>
      </c>
      <c r="X3593" s="211">
        <v>0.3014732102655745</v>
      </c>
      <c r="Y3593" s="211">
        <v>0.63033057558751382</v>
      </c>
      <c r="Z3593" s="211">
        <v>0.14905275509708332</v>
      </c>
      <c r="AA3593" s="212">
        <v>0.12439931836983731</v>
      </c>
    </row>
    <row r="3594" spans="1:27" x14ac:dyDescent="0.35">
      <c r="A3594" s="210" t="s">
        <v>4270</v>
      </c>
      <c r="B3594" s="217">
        <v>134.46478741940069</v>
      </c>
      <c r="C3594" s="211">
        <v>5.8573175560416739E-2</v>
      </c>
      <c r="D3594" s="211">
        <v>0.12353945700349871</v>
      </c>
      <c r="E3594" s="211">
        <v>8.5759092158795805E-2</v>
      </c>
      <c r="F3594" s="211">
        <v>7.0561823735416682E-2</v>
      </c>
      <c r="G3594" s="211">
        <v>0.12447299168000227</v>
      </c>
      <c r="H3594" s="211">
        <v>0.11055827728819774</v>
      </c>
      <c r="I3594" s="211">
        <v>0.44816398370777033</v>
      </c>
      <c r="J3594" s="211">
        <v>0.43542827392777445</v>
      </c>
      <c r="K3594" s="211">
        <v>0.5893884978430648</v>
      </c>
      <c r="L3594" s="211">
        <v>0.27069818159717729</v>
      </c>
      <c r="M3594" s="211">
        <v>0.11153569447704764</v>
      </c>
      <c r="N3594" s="211">
        <v>0.44005622479865453</v>
      </c>
      <c r="O3594" s="211">
        <v>0.75805907835879249</v>
      </c>
      <c r="P3594" s="211">
        <v>6.8555357640593298E-2</v>
      </c>
      <c r="Q3594" s="211">
        <v>5.2910847073899273E-2</v>
      </c>
      <c r="R3594" s="211">
        <v>0.45786098603263786</v>
      </c>
      <c r="S3594" s="211">
        <v>0.30124930967643471</v>
      </c>
      <c r="T3594" s="211">
        <v>0.58552292846257048</v>
      </c>
      <c r="U3594" s="211">
        <v>0.43029200615413993</v>
      </c>
      <c r="V3594" s="211">
        <v>7.6177189497286538E-2</v>
      </c>
      <c r="W3594" s="211">
        <v>0.49388818948509139</v>
      </c>
      <c r="X3594" s="211">
        <v>0.36911015083295329</v>
      </c>
      <c r="Y3594" s="211">
        <v>0.60672433127310321</v>
      </c>
      <c r="Z3594" s="211">
        <v>0.14739642388822416</v>
      </c>
      <c r="AA3594" s="212">
        <v>0.12002292962870753</v>
      </c>
    </row>
    <row r="3595" spans="1:27" x14ac:dyDescent="0.35">
      <c r="A3595" s="210" t="s">
        <v>4271</v>
      </c>
      <c r="B3595" s="217">
        <v>132.80921815353466</v>
      </c>
      <c r="C3595" s="211">
        <v>6.57473123348917E-2</v>
      </c>
      <c r="D3595" s="211">
        <v>0.12867996856920047</v>
      </c>
      <c r="E3595" s="211">
        <v>7.1771679341015568E-2</v>
      </c>
      <c r="F3595" s="211">
        <v>9.7630153787593876E-2</v>
      </c>
      <c r="G3595" s="211">
        <v>0.11900768877268367</v>
      </c>
      <c r="H3595" s="211">
        <v>0.12571533448125063</v>
      </c>
      <c r="I3595" s="211">
        <v>0.51919189044893865</v>
      </c>
      <c r="J3595" s="211">
        <v>0.45193167127636075</v>
      </c>
      <c r="K3595" s="211">
        <v>0.55123070953953501</v>
      </c>
      <c r="L3595" s="211">
        <v>0.26808606270159563</v>
      </c>
      <c r="M3595" s="211">
        <v>9.7597146626737158E-2</v>
      </c>
      <c r="N3595" s="211">
        <v>0.53093444390264943</v>
      </c>
      <c r="O3595" s="211">
        <v>0.61202999349054632</v>
      </c>
      <c r="P3595" s="211">
        <v>6.3732328919889114E-2</v>
      </c>
      <c r="Q3595" s="211">
        <v>8.4721753471945618E-2</v>
      </c>
      <c r="R3595" s="211">
        <v>0.35682290462224775</v>
      </c>
      <c r="S3595" s="211">
        <v>0.36004933948799944</v>
      </c>
      <c r="T3595" s="211">
        <v>0.55642970820960691</v>
      </c>
      <c r="U3595" s="211">
        <v>0.48617582405813337</v>
      </c>
      <c r="V3595" s="211">
        <v>0.11680028105435608</v>
      </c>
      <c r="W3595" s="211">
        <v>0.55349295241310104</v>
      </c>
      <c r="X3595" s="211">
        <v>0.24251587661463758</v>
      </c>
      <c r="Y3595" s="211">
        <v>0.59523366043242998</v>
      </c>
      <c r="Z3595" s="211">
        <v>0.14668268690503941</v>
      </c>
      <c r="AA3595" s="212">
        <v>0.12204054237321824</v>
      </c>
    </row>
    <row r="3596" spans="1:27" x14ac:dyDescent="0.35">
      <c r="A3596" s="210" t="s">
        <v>4272</v>
      </c>
      <c r="B3596" s="217">
        <v>137.87734172202011</v>
      </c>
      <c r="C3596" s="211">
        <v>6.4383142015214445E-2</v>
      </c>
      <c r="D3596" s="211">
        <v>0.12183276861509934</v>
      </c>
      <c r="E3596" s="211">
        <v>7.1317377016309275E-2</v>
      </c>
      <c r="F3596" s="211">
        <v>0.10734860874397995</v>
      </c>
      <c r="G3596" s="211">
        <v>0.12446307184681714</v>
      </c>
      <c r="H3596" s="211">
        <v>0.10900616736264687</v>
      </c>
      <c r="I3596" s="211">
        <v>0.53199944819521938</v>
      </c>
      <c r="J3596" s="211">
        <v>0.47619214412978383</v>
      </c>
      <c r="K3596" s="211">
        <v>0.6342532885138058</v>
      </c>
      <c r="L3596" s="211">
        <v>0.27168629451453463</v>
      </c>
      <c r="M3596" s="211">
        <v>0.12184602946384046</v>
      </c>
      <c r="N3596" s="211">
        <v>0.46056992704175559</v>
      </c>
      <c r="O3596" s="211">
        <v>0.69028351900117257</v>
      </c>
      <c r="P3596" s="211">
        <v>6.5564058426697186E-2</v>
      </c>
      <c r="Q3596" s="211">
        <v>5.1815543478529028E-2</v>
      </c>
      <c r="R3596" s="211">
        <v>0.42826396640156655</v>
      </c>
      <c r="S3596" s="211">
        <v>0.41478908971147688</v>
      </c>
      <c r="T3596" s="211">
        <v>0.49971029234908643</v>
      </c>
      <c r="U3596" s="211">
        <v>0.45410080796050428</v>
      </c>
      <c r="V3596" s="211">
        <v>8.3086067056513446E-2</v>
      </c>
      <c r="W3596" s="211">
        <v>0.6166073103517592</v>
      </c>
      <c r="X3596" s="211">
        <v>0.33728695040332046</v>
      </c>
      <c r="Y3596" s="211">
        <v>0.64684490764432678</v>
      </c>
      <c r="Z3596" s="211">
        <v>0.14626221630458755</v>
      </c>
      <c r="AA3596" s="212">
        <v>0.11936604121585902</v>
      </c>
    </row>
    <row r="3597" spans="1:27" x14ac:dyDescent="0.35">
      <c r="A3597" s="210" t="s">
        <v>4273</v>
      </c>
      <c r="B3597" s="217">
        <v>134.17089603559577</v>
      </c>
      <c r="C3597" s="211">
        <v>6.5055197840009266E-2</v>
      </c>
      <c r="D3597" s="211">
        <v>0.12729928582363861</v>
      </c>
      <c r="E3597" s="211">
        <v>6.8720113028747712E-2</v>
      </c>
      <c r="F3597" s="211">
        <v>8.4522498683154493E-2</v>
      </c>
      <c r="G3597" s="211">
        <v>0.12393195425537117</v>
      </c>
      <c r="H3597" s="211">
        <v>0.11947653321165543</v>
      </c>
      <c r="I3597" s="211">
        <v>0.45751143387737447</v>
      </c>
      <c r="J3597" s="211">
        <v>0.44746462324340669</v>
      </c>
      <c r="K3597" s="211">
        <v>0.63081074208935028</v>
      </c>
      <c r="L3597" s="211">
        <v>0.27176975522634267</v>
      </c>
      <c r="M3597" s="211">
        <v>8.922227905995439E-2</v>
      </c>
      <c r="N3597" s="211">
        <v>0.38539013777255343</v>
      </c>
      <c r="O3597" s="211">
        <v>0.54344582852032297</v>
      </c>
      <c r="P3597" s="211">
        <v>6.919465968956881E-2</v>
      </c>
      <c r="Q3597" s="211">
        <v>7.8920303455342344E-2</v>
      </c>
      <c r="R3597" s="211">
        <v>0.45613015890521963</v>
      </c>
      <c r="S3597" s="211">
        <v>0.39522064708951299</v>
      </c>
      <c r="T3597" s="211">
        <v>0.59734632144749233</v>
      </c>
      <c r="U3597" s="211">
        <v>0.47129252761160961</v>
      </c>
      <c r="V3597" s="211">
        <v>8.6534649359195956E-2</v>
      </c>
      <c r="W3597" s="211">
        <v>0.5660933247028358</v>
      </c>
      <c r="X3597" s="211">
        <v>0.28992212222912017</v>
      </c>
      <c r="Y3597" s="211">
        <v>0.64855090596795573</v>
      </c>
      <c r="Z3597" s="211">
        <v>0.14232679668488193</v>
      </c>
      <c r="AA3597" s="212">
        <v>0.11529980375598782</v>
      </c>
    </row>
    <row r="3598" spans="1:27" x14ac:dyDescent="0.35">
      <c r="A3598" s="210" t="s">
        <v>4274</v>
      </c>
      <c r="B3598" s="217">
        <v>135.77645891065436</v>
      </c>
      <c r="C3598" s="211">
        <v>6.2721961318201805E-2</v>
      </c>
      <c r="D3598" s="211">
        <v>0.12144749113873334</v>
      </c>
      <c r="E3598" s="211">
        <v>7.701021296301315E-2</v>
      </c>
      <c r="F3598" s="211">
        <v>9.1836043527605923E-2</v>
      </c>
      <c r="G3598" s="211">
        <v>0.11554300944925815</v>
      </c>
      <c r="H3598" s="211">
        <v>0.11307177514002939</v>
      </c>
      <c r="I3598" s="211">
        <v>0.50904504978936338</v>
      </c>
      <c r="J3598" s="211">
        <v>0.47075789980535437</v>
      </c>
      <c r="K3598" s="211">
        <v>0.63886777913938564</v>
      </c>
      <c r="L3598" s="211">
        <v>0.27214215858929536</v>
      </c>
      <c r="M3598" s="211">
        <v>0.1104160870656082</v>
      </c>
      <c r="N3598" s="211">
        <v>0.46481310432062806</v>
      </c>
      <c r="O3598" s="211">
        <v>0.76159812540606531</v>
      </c>
      <c r="P3598" s="211">
        <v>6.6732874776365234E-2</v>
      </c>
      <c r="Q3598" s="211">
        <v>0.15128810704401466</v>
      </c>
      <c r="R3598" s="211">
        <v>0.43277006351839697</v>
      </c>
      <c r="S3598" s="211">
        <v>0.37189681241663747</v>
      </c>
      <c r="T3598" s="211">
        <v>0.56887304198848709</v>
      </c>
      <c r="U3598" s="211">
        <v>0.35547019031720328</v>
      </c>
      <c r="V3598" s="211">
        <v>6.9519464183069396E-2</v>
      </c>
      <c r="W3598" s="211">
        <v>0.54276589313805668</v>
      </c>
      <c r="X3598" s="211">
        <v>0.29894475411238408</v>
      </c>
      <c r="Y3598" s="211">
        <v>0.68179912189507885</v>
      </c>
      <c r="Z3598" s="211">
        <v>0.14190578291608247</v>
      </c>
      <c r="AA3598" s="212">
        <v>0.11652388606113022</v>
      </c>
    </row>
    <row r="3599" spans="1:27" x14ac:dyDescent="0.35">
      <c r="A3599" s="210" t="s">
        <v>4275</v>
      </c>
      <c r="B3599" s="217">
        <v>154.4675552581019</v>
      </c>
      <c r="C3599" s="211">
        <v>5.8122244924299592E-2</v>
      </c>
      <c r="D3599" s="211">
        <v>0.1261732726174685</v>
      </c>
      <c r="E3599" s="211">
        <v>6.8779779733693924E-2</v>
      </c>
      <c r="F3599" s="211">
        <v>0.11001264387362998</v>
      </c>
      <c r="G3599" s="211">
        <v>0.12162364483836752</v>
      </c>
      <c r="H3599" s="211">
        <v>0.11773080142274507</v>
      </c>
      <c r="I3599" s="211">
        <v>0.50597616065160411</v>
      </c>
      <c r="J3599" s="211">
        <v>0.41330080266680808</v>
      </c>
      <c r="K3599" s="211">
        <v>0.53151171445725276</v>
      </c>
      <c r="L3599" s="211">
        <v>0.27764335400970597</v>
      </c>
      <c r="M3599" s="211">
        <v>9.5390798989906322E-2</v>
      </c>
      <c r="N3599" s="211">
        <v>0.54891024201851568</v>
      </c>
      <c r="O3599" s="211">
        <v>0.65971192639138043</v>
      </c>
      <c r="P3599" s="211">
        <v>7.1468100815743715E-2</v>
      </c>
      <c r="Q3599" s="211">
        <v>7.5834762339524547E-2</v>
      </c>
      <c r="R3599" s="211">
        <v>0.41350407426729718</v>
      </c>
      <c r="S3599" s="211">
        <v>0.37228837892627814</v>
      </c>
      <c r="T3599" s="211">
        <v>0.53534392893725125</v>
      </c>
      <c r="U3599" s="211">
        <v>0.4435603140141422</v>
      </c>
      <c r="V3599" s="211">
        <v>0.13048313266380146</v>
      </c>
      <c r="W3599" s="211">
        <v>0.57236315381137126</v>
      </c>
      <c r="X3599" s="211">
        <v>0.37692081187792814</v>
      </c>
      <c r="Y3599" s="211">
        <v>0.60913529001528055</v>
      </c>
      <c r="Z3599" s="211">
        <v>0.14614509207672785</v>
      </c>
      <c r="AA3599" s="212">
        <v>0.11502191881773581</v>
      </c>
    </row>
    <row r="3600" spans="1:27" x14ac:dyDescent="0.35">
      <c r="A3600" s="210" t="s">
        <v>4276</v>
      </c>
      <c r="B3600" s="217">
        <v>144.53376328490685</v>
      </c>
      <c r="C3600" s="211">
        <v>5.6866720641094458E-2</v>
      </c>
      <c r="D3600" s="211">
        <v>0.12834769468567253</v>
      </c>
      <c r="E3600" s="211">
        <v>7.6143427993240684E-2</v>
      </c>
      <c r="F3600" s="211">
        <v>9.4836368811812261E-2</v>
      </c>
      <c r="G3600" s="211">
        <v>0.11955420697385979</v>
      </c>
      <c r="H3600" s="211">
        <v>0.11474182917491027</v>
      </c>
      <c r="I3600" s="211">
        <v>0.532813979831673</v>
      </c>
      <c r="J3600" s="211">
        <v>0.49241789171394662</v>
      </c>
      <c r="K3600" s="211">
        <v>0.62766480928807145</v>
      </c>
      <c r="L3600" s="211">
        <v>0.28270193494069601</v>
      </c>
      <c r="M3600" s="211">
        <v>0.11005503274904854</v>
      </c>
      <c r="N3600" s="211">
        <v>0.55660412074359633</v>
      </c>
      <c r="O3600" s="211">
        <v>0.75153150373645428</v>
      </c>
      <c r="P3600" s="211">
        <v>6.4374733438305159E-2</v>
      </c>
      <c r="Q3600" s="211">
        <v>8.4381050004297353E-2</v>
      </c>
      <c r="R3600" s="211">
        <v>0.43908676527459789</v>
      </c>
      <c r="S3600" s="211">
        <v>0.2966646005956553</v>
      </c>
      <c r="T3600" s="211">
        <v>0.47469234970304786</v>
      </c>
      <c r="U3600" s="211">
        <v>0.42202049229662952</v>
      </c>
      <c r="V3600" s="211">
        <v>9.4043578738716924E-2</v>
      </c>
      <c r="W3600" s="211">
        <v>0.58010482215097325</v>
      </c>
      <c r="X3600" s="211">
        <v>0.32381785429482873</v>
      </c>
      <c r="Y3600" s="211">
        <v>0.70667793074432983</v>
      </c>
      <c r="Z3600" s="211">
        <v>0.14784944856332502</v>
      </c>
      <c r="AA3600" s="212">
        <v>0.11980747276923019</v>
      </c>
    </row>
    <row r="3601" spans="1:27" x14ac:dyDescent="0.35">
      <c r="A3601" s="210" t="s">
        <v>4277</v>
      </c>
      <c r="B3601" s="217">
        <v>144.64382312406971</v>
      </c>
      <c r="C3601" s="211">
        <v>5.4520904513235054E-2</v>
      </c>
      <c r="D3601" s="211">
        <v>0.12436234558191143</v>
      </c>
      <c r="E3601" s="211">
        <v>7.9342445911741943E-2</v>
      </c>
      <c r="F3601" s="211">
        <v>9.7440005329360507E-2</v>
      </c>
      <c r="G3601" s="211">
        <v>0.12625393836713619</v>
      </c>
      <c r="H3601" s="211">
        <v>0.11052152849509615</v>
      </c>
      <c r="I3601" s="211">
        <v>0.53142010527048877</v>
      </c>
      <c r="J3601" s="211">
        <v>0.48137537796327012</v>
      </c>
      <c r="K3601" s="211">
        <v>0.64105101859318891</v>
      </c>
      <c r="L3601" s="211">
        <v>0.28033021896933608</v>
      </c>
      <c r="M3601" s="211">
        <v>8.5972131471271029E-2</v>
      </c>
      <c r="N3601" s="211">
        <v>0.41953443566256166</v>
      </c>
      <c r="O3601" s="211">
        <v>0.6252516501095251</v>
      </c>
      <c r="P3601" s="211">
        <v>7.1818238364416975E-2</v>
      </c>
      <c r="Q3601" s="211">
        <v>6.7682542155511075E-2</v>
      </c>
      <c r="R3601" s="211">
        <v>0.39185327905306877</v>
      </c>
      <c r="S3601" s="211">
        <v>0.34484257009276648</v>
      </c>
      <c r="T3601" s="211">
        <v>0.57343940532704507</v>
      </c>
      <c r="U3601" s="211">
        <v>0.47251947536446348</v>
      </c>
      <c r="V3601" s="211">
        <v>0.11286601179238431</v>
      </c>
      <c r="W3601" s="211">
        <v>0.60536540964760599</v>
      </c>
      <c r="X3601" s="211">
        <v>0.32584577552468785</v>
      </c>
      <c r="Y3601" s="211">
        <v>0.60604785471694889</v>
      </c>
      <c r="Z3601" s="211">
        <v>0.1468271652381245</v>
      </c>
      <c r="AA3601" s="212">
        <v>0.1202647919092607</v>
      </c>
    </row>
    <row r="3602" spans="1:27" x14ac:dyDescent="0.35">
      <c r="A3602" s="210" t="s">
        <v>4278</v>
      </c>
      <c r="B3602" s="217">
        <v>143.47421197413314</v>
      </c>
      <c r="C3602" s="211">
        <v>4.8715310225689187E-2</v>
      </c>
      <c r="D3602" s="211">
        <v>0.12156832554020945</v>
      </c>
      <c r="E3602" s="211">
        <v>7.8452952725234823E-2</v>
      </c>
      <c r="F3602" s="211">
        <v>0.10399841819411723</v>
      </c>
      <c r="G3602" s="211">
        <v>0.12186012090704318</v>
      </c>
      <c r="H3602" s="211">
        <v>0.12096798144980227</v>
      </c>
      <c r="I3602" s="211">
        <v>0.51211977044847712</v>
      </c>
      <c r="J3602" s="211">
        <v>0.46658789153942831</v>
      </c>
      <c r="K3602" s="211">
        <v>0.61033998114969257</v>
      </c>
      <c r="L3602" s="211">
        <v>0.27747410090285801</v>
      </c>
      <c r="M3602" s="211">
        <v>8.1153761549524375E-2</v>
      </c>
      <c r="N3602" s="211">
        <v>0.42527250555227225</v>
      </c>
      <c r="O3602" s="211">
        <v>0.68301184008619165</v>
      </c>
      <c r="P3602" s="211">
        <v>6.9020830162769914E-2</v>
      </c>
      <c r="Q3602" s="211">
        <v>8.831676768695769E-2</v>
      </c>
      <c r="R3602" s="211">
        <v>0.48039742527768586</v>
      </c>
      <c r="S3602" s="211">
        <v>0.29859127270738728</v>
      </c>
      <c r="T3602" s="211">
        <v>0.54433127502405243</v>
      </c>
      <c r="U3602" s="211">
        <v>0.40199439538704523</v>
      </c>
      <c r="V3602" s="211">
        <v>0.1134198224675636</v>
      </c>
      <c r="W3602" s="211">
        <v>0.53752742956354327</v>
      </c>
      <c r="X3602" s="211">
        <v>0.35565946049247876</v>
      </c>
      <c r="Y3602" s="211">
        <v>0.63425723466485862</v>
      </c>
      <c r="Z3602" s="211">
        <v>0.14828308190411682</v>
      </c>
      <c r="AA3602" s="212">
        <v>0.11336011694806304</v>
      </c>
    </row>
    <row r="3603" spans="1:27" x14ac:dyDescent="0.35">
      <c r="A3603" s="210" t="s">
        <v>4279</v>
      </c>
      <c r="B3603" s="217">
        <v>122.48421064645228</v>
      </c>
      <c r="C3603" s="211">
        <v>7.4735104467659963E-2</v>
      </c>
      <c r="D3603" s="211">
        <v>0.12602667327723799</v>
      </c>
      <c r="E3603" s="211">
        <v>7.8977666092625812E-2</v>
      </c>
      <c r="F3603" s="211">
        <v>0.10586789107971382</v>
      </c>
      <c r="G3603" s="211">
        <v>0.1144165728837172</v>
      </c>
      <c r="H3603" s="211">
        <v>0.11685952239102056</v>
      </c>
      <c r="I3603" s="211">
        <v>0.43669506481119008</v>
      </c>
      <c r="J3603" s="211">
        <v>0.43124095865123796</v>
      </c>
      <c r="K3603" s="211">
        <v>0.58516353574769342</v>
      </c>
      <c r="L3603" s="211">
        <v>0.27555407729267889</v>
      </c>
      <c r="M3603" s="211">
        <v>8.1910769596689151E-2</v>
      </c>
      <c r="N3603" s="211">
        <v>0.38892722509823996</v>
      </c>
      <c r="O3603" s="211">
        <v>0.58520658672641146</v>
      </c>
      <c r="P3603" s="211">
        <v>7.0137208077509228E-2</v>
      </c>
      <c r="Q3603" s="211">
        <v>0.12059142591321041</v>
      </c>
      <c r="R3603" s="211">
        <v>0.41656016177370297</v>
      </c>
      <c r="S3603" s="211">
        <v>0.30383071032872966</v>
      </c>
      <c r="T3603" s="211">
        <v>0.53558466206497646</v>
      </c>
      <c r="U3603" s="211">
        <v>0.50257921495106483</v>
      </c>
      <c r="V3603" s="211">
        <v>6.5121050972382355E-2</v>
      </c>
      <c r="W3603" s="211">
        <v>0.60254102965888834</v>
      </c>
      <c r="X3603" s="211">
        <v>0.34731868795215043</v>
      </c>
      <c r="Y3603" s="211">
        <v>0.67849846637291777</v>
      </c>
      <c r="Z3603" s="211">
        <v>0.14906745000285873</v>
      </c>
      <c r="AA3603" s="212">
        <v>0.11932024636484016</v>
      </c>
    </row>
    <row r="3604" spans="1:27" x14ac:dyDescent="0.35">
      <c r="A3604" s="210" t="s">
        <v>4280</v>
      </c>
      <c r="B3604" s="217">
        <v>123.44840070692382</v>
      </c>
      <c r="C3604" s="211">
        <v>5.6864610039204011E-2</v>
      </c>
      <c r="D3604" s="211">
        <v>0.12369100260499241</v>
      </c>
      <c r="E3604" s="211">
        <v>8.3054966916387724E-2</v>
      </c>
      <c r="F3604" s="211">
        <v>0.1173112752287159</v>
      </c>
      <c r="G3604" s="211">
        <v>0.12241502109769516</v>
      </c>
      <c r="H3604" s="211">
        <v>0.12431200902956338</v>
      </c>
      <c r="I3604" s="211">
        <v>0.42425419310341694</v>
      </c>
      <c r="J3604" s="211">
        <v>0.42315142289491603</v>
      </c>
      <c r="K3604" s="211">
        <v>0.62865053823626926</v>
      </c>
      <c r="L3604" s="211">
        <v>0.27250233949917974</v>
      </c>
      <c r="M3604" s="211">
        <v>8.4784832932221402E-2</v>
      </c>
      <c r="N3604" s="211">
        <v>0.40094727185027756</v>
      </c>
      <c r="O3604" s="211">
        <v>0.77572079049069076</v>
      </c>
      <c r="P3604" s="211">
        <v>6.2348654229155191E-2</v>
      </c>
      <c r="Q3604" s="211">
        <v>0.13286424143643477</v>
      </c>
      <c r="R3604" s="211">
        <v>0.48563206798573294</v>
      </c>
      <c r="S3604" s="211">
        <v>0.36026925701993751</v>
      </c>
      <c r="T3604" s="211">
        <v>0.5455679636742542</v>
      </c>
      <c r="U3604" s="211">
        <v>0.51595241881334419</v>
      </c>
      <c r="V3604" s="211">
        <v>6.3963877626337096E-2</v>
      </c>
      <c r="W3604" s="211">
        <v>0.59021144664690339</v>
      </c>
      <c r="X3604" s="211">
        <v>0.27821745342067228</v>
      </c>
      <c r="Y3604" s="211">
        <v>0.55929841709215466</v>
      </c>
      <c r="Z3604" s="211">
        <v>0.14986362382834997</v>
      </c>
      <c r="AA3604" s="212">
        <v>0.11504248807769678</v>
      </c>
    </row>
    <row r="3605" spans="1:27" x14ac:dyDescent="0.35">
      <c r="A3605" s="210" t="s">
        <v>4281</v>
      </c>
      <c r="B3605" s="217">
        <v>114.86087680972587</v>
      </c>
      <c r="C3605" s="211">
        <v>5.801628190795647E-2</v>
      </c>
      <c r="D3605" s="211">
        <v>0.11992309842511698</v>
      </c>
      <c r="E3605" s="211">
        <v>7.4190137305089845E-2</v>
      </c>
      <c r="F3605" s="211">
        <v>9.3936304927965217E-2</v>
      </c>
      <c r="G3605" s="211">
        <v>0.1219114447383005</v>
      </c>
      <c r="H3605" s="211">
        <v>0.11460608683407254</v>
      </c>
      <c r="I3605" s="211">
        <v>0.50732252117811205</v>
      </c>
      <c r="J3605" s="211">
        <v>0.42091856135426609</v>
      </c>
      <c r="K3605" s="211">
        <v>0.64833811534573182</v>
      </c>
      <c r="L3605" s="211">
        <v>0.27902214128730052</v>
      </c>
      <c r="M3605" s="211">
        <v>0.1138682621233099</v>
      </c>
      <c r="N3605" s="211">
        <v>0.38942158984609404</v>
      </c>
      <c r="O3605" s="211">
        <v>0.67183530053908613</v>
      </c>
      <c r="P3605" s="211">
        <v>6.8341036031111482E-2</v>
      </c>
      <c r="Q3605" s="211">
        <v>8.4879205063266766E-2</v>
      </c>
      <c r="R3605" s="211">
        <v>0.38909790494976032</v>
      </c>
      <c r="S3605" s="211">
        <v>0.26158609352345791</v>
      </c>
      <c r="T3605" s="211">
        <v>0.56503250817866557</v>
      </c>
      <c r="U3605" s="211">
        <v>0.40155039856269753</v>
      </c>
      <c r="V3605" s="211">
        <v>6.5699784034584097E-2</v>
      </c>
      <c r="W3605" s="211">
        <v>0.53450331186164812</v>
      </c>
      <c r="X3605" s="211">
        <v>0.26970114470930717</v>
      </c>
      <c r="Y3605" s="211">
        <v>0.64935700601701773</v>
      </c>
      <c r="Z3605" s="211">
        <v>0.14469318864710784</v>
      </c>
      <c r="AA3605" s="212">
        <v>0.12658433415381132</v>
      </c>
    </row>
    <row r="3606" spans="1:27" x14ac:dyDescent="0.35">
      <c r="A3606" s="210" t="s">
        <v>4282</v>
      </c>
      <c r="B3606" s="217">
        <v>118.62300077042013</v>
      </c>
      <c r="C3606" s="211">
        <v>5.5511509673080113E-2</v>
      </c>
      <c r="D3606" s="211">
        <v>0.12097468325437025</v>
      </c>
      <c r="E3606" s="211">
        <v>8.3003177592651647E-2</v>
      </c>
      <c r="F3606" s="211">
        <v>0.10178987301797776</v>
      </c>
      <c r="G3606" s="211">
        <v>0.11905599148546618</v>
      </c>
      <c r="H3606" s="211">
        <v>0.11043342049875973</v>
      </c>
      <c r="I3606" s="211">
        <v>0.51095981778086763</v>
      </c>
      <c r="J3606" s="211">
        <v>0.45397537018303186</v>
      </c>
      <c r="K3606" s="211">
        <v>0.58679171829417665</v>
      </c>
      <c r="L3606" s="211">
        <v>0.2746143316428365</v>
      </c>
      <c r="M3606" s="211">
        <v>9.9714239092238713E-2</v>
      </c>
      <c r="N3606" s="211">
        <v>0.38776025935029096</v>
      </c>
      <c r="O3606" s="211">
        <v>0.71331419458196521</v>
      </c>
      <c r="P3606" s="211">
        <v>6.4995960930620614E-2</v>
      </c>
      <c r="Q3606" s="211">
        <v>9.1155819204817426E-2</v>
      </c>
      <c r="R3606" s="211">
        <v>0.45368552435791898</v>
      </c>
      <c r="S3606" s="211">
        <v>0.31777734627026422</v>
      </c>
      <c r="T3606" s="211">
        <v>0.47675847850398129</v>
      </c>
      <c r="U3606" s="211">
        <v>0.38499762728516951</v>
      </c>
      <c r="V3606" s="211">
        <v>0.10556856174953157</v>
      </c>
      <c r="W3606" s="211">
        <v>0.57430890876508678</v>
      </c>
      <c r="X3606" s="211">
        <v>0.3204992420645244</v>
      </c>
      <c r="Y3606" s="211">
        <v>0.5691064225500535</v>
      </c>
      <c r="Z3606" s="211">
        <v>0.14874323276445356</v>
      </c>
      <c r="AA3606" s="212">
        <v>0.12485824453842106</v>
      </c>
    </row>
    <row r="3607" spans="1:27" x14ac:dyDescent="0.35">
      <c r="A3607" s="210" t="s">
        <v>4283</v>
      </c>
      <c r="B3607" s="217">
        <v>148.46440462899491</v>
      </c>
      <c r="C3607" s="211">
        <v>7.2476318788964628E-2</v>
      </c>
      <c r="D3607" s="211">
        <v>0.13052271208443042</v>
      </c>
      <c r="E3607" s="211">
        <v>8.2252048005497E-2</v>
      </c>
      <c r="F3607" s="211">
        <v>8.9158309763240476E-2</v>
      </c>
      <c r="G3607" s="211">
        <v>0.11597690254931779</v>
      </c>
      <c r="H3607" s="211">
        <v>0.1216494265313805</v>
      </c>
      <c r="I3607" s="211">
        <v>0.43511872868479834</v>
      </c>
      <c r="J3607" s="211">
        <v>0.46284175430468388</v>
      </c>
      <c r="K3607" s="211">
        <v>0.62363238143452215</v>
      </c>
      <c r="L3607" s="211">
        <v>0.27713116110578034</v>
      </c>
      <c r="M3607" s="211">
        <v>0.10134701711164978</v>
      </c>
      <c r="N3607" s="211">
        <v>0.47883375082693364</v>
      </c>
      <c r="O3607" s="211">
        <v>0.62079421880086416</v>
      </c>
      <c r="P3607" s="211">
        <v>7.2745393754215848E-2</v>
      </c>
      <c r="Q3607" s="211">
        <v>9.9079275470601413E-2</v>
      </c>
      <c r="R3607" s="211">
        <v>0.4623679810972055</v>
      </c>
      <c r="S3607" s="211">
        <v>0.37060246671636998</v>
      </c>
      <c r="T3607" s="211">
        <v>0.51829402582101114</v>
      </c>
      <c r="U3607" s="211">
        <v>0.33324004802403706</v>
      </c>
      <c r="V3607" s="211">
        <v>0.14630034656815225</v>
      </c>
      <c r="W3607" s="211">
        <v>0.55128660641513116</v>
      </c>
      <c r="X3607" s="211">
        <v>0.29732111455407206</v>
      </c>
      <c r="Y3607" s="211">
        <v>0.62097619589209319</v>
      </c>
      <c r="Z3607" s="211">
        <v>0.14715257641249982</v>
      </c>
      <c r="AA3607" s="212">
        <v>0.12368124178203475</v>
      </c>
    </row>
    <row r="3608" spans="1:27" x14ac:dyDescent="0.35">
      <c r="A3608" s="210" t="s">
        <v>4284</v>
      </c>
      <c r="B3608" s="217">
        <v>121.47168420824612</v>
      </c>
      <c r="C3608" s="211">
        <v>6.0190920016642641E-2</v>
      </c>
      <c r="D3608" s="211">
        <v>0.11943440610291367</v>
      </c>
      <c r="E3608" s="211">
        <v>8.2963050473778999E-2</v>
      </c>
      <c r="F3608" s="211">
        <v>8.308523762229772E-2</v>
      </c>
      <c r="G3608" s="211">
        <v>0.12550334459909246</v>
      </c>
      <c r="H3608" s="211">
        <v>0.12047478099279785</v>
      </c>
      <c r="I3608" s="211">
        <v>0.47849903403336036</v>
      </c>
      <c r="J3608" s="211">
        <v>0.47076852111708123</v>
      </c>
      <c r="K3608" s="211">
        <v>0.5752305792367608</v>
      </c>
      <c r="L3608" s="211">
        <v>0.27380950619700517</v>
      </c>
      <c r="M3608" s="211">
        <v>0.10213281537611263</v>
      </c>
      <c r="N3608" s="211">
        <v>0.40694144436793156</v>
      </c>
      <c r="O3608" s="211">
        <v>0.72237647141480887</v>
      </c>
      <c r="P3608" s="211">
        <v>6.4507519049381165E-2</v>
      </c>
      <c r="Q3608" s="211">
        <v>0.13601081903234816</v>
      </c>
      <c r="R3608" s="211">
        <v>0.39372578546388293</v>
      </c>
      <c r="S3608" s="211">
        <v>0.40493715691558307</v>
      </c>
      <c r="T3608" s="211">
        <v>0.46165097469664168</v>
      </c>
      <c r="U3608" s="211">
        <v>0.36209290773822311</v>
      </c>
      <c r="V3608" s="211">
        <v>9.0358450402943449E-2</v>
      </c>
      <c r="W3608" s="211">
        <v>0.4979852367951853</v>
      </c>
      <c r="X3608" s="211">
        <v>0.26462153172732822</v>
      </c>
      <c r="Y3608" s="211">
        <v>0.6953009931061338</v>
      </c>
      <c r="Z3608" s="211">
        <v>0.14950836531974376</v>
      </c>
      <c r="AA3608" s="212">
        <v>0.12220249304203079</v>
      </c>
    </row>
    <row r="3609" spans="1:27" x14ac:dyDescent="0.35">
      <c r="A3609" s="210" t="s">
        <v>4285</v>
      </c>
      <c r="B3609" s="217">
        <v>136.54209044186581</v>
      </c>
      <c r="C3609" s="211">
        <v>6.9029836429426533E-2</v>
      </c>
      <c r="D3609" s="211">
        <v>0.12191011717570185</v>
      </c>
      <c r="E3609" s="211">
        <v>6.666597912675401E-2</v>
      </c>
      <c r="F3609" s="211">
        <v>8.9869297562843703E-2</v>
      </c>
      <c r="G3609" s="211">
        <v>0.11963710147456331</v>
      </c>
      <c r="H3609" s="211">
        <v>0.10780267600532792</v>
      </c>
      <c r="I3609" s="211">
        <v>0.44953224595850488</v>
      </c>
      <c r="J3609" s="211">
        <v>0.45857585144185714</v>
      </c>
      <c r="K3609" s="211">
        <v>0.59999946853436914</v>
      </c>
      <c r="L3609" s="211">
        <v>0.28327208302416368</v>
      </c>
      <c r="M3609" s="211">
        <v>9.9043409750924266E-2</v>
      </c>
      <c r="N3609" s="211">
        <v>0.39382893181684764</v>
      </c>
      <c r="O3609" s="211">
        <v>0.66737766311636926</v>
      </c>
      <c r="P3609" s="211">
        <v>6.6252881729922608E-2</v>
      </c>
      <c r="Q3609" s="211">
        <v>5.5767494383203775E-2</v>
      </c>
      <c r="R3609" s="211">
        <v>0.46950541295183074</v>
      </c>
      <c r="S3609" s="211">
        <v>0.27719662536606965</v>
      </c>
      <c r="T3609" s="211">
        <v>0.58464141988675644</v>
      </c>
      <c r="U3609" s="211">
        <v>0.54493212774585331</v>
      </c>
      <c r="V3609" s="211">
        <v>7.857555448464397E-2</v>
      </c>
      <c r="W3609" s="211">
        <v>0.56920560988532176</v>
      </c>
      <c r="X3609" s="211">
        <v>0.34485529686982525</v>
      </c>
      <c r="Y3609" s="211">
        <v>0.69140154141479493</v>
      </c>
      <c r="Z3609" s="211">
        <v>0.14258027647442198</v>
      </c>
      <c r="AA3609" s="212">
        <v>0.11575714902520401</v>
      </c>
    </row>
    <row r="3610" spans="1:27" x14ac:dyDescent="0.35">
      <c r="A3610" s="210" t="s">
        <v>4286</v>
      </c>
      <c r="B3610" s="217">
        <v>158.3257575718134</v>
      </c>
      <c r="C3610" s="211">
        <v>5.688469842494849E-2</v>
      </c>
      <c r="D3610" s="211">
        <v>0.12537522313778657</v>
      </c>
      <c r="E3610" s="211">
        <v>7.8241071047012542E-2</v>
      </c>
      <c r="F3610" s="211">
        <v>8.3636344459906309E-2</v>
      </c>
      <c r="G3610" s="211">
        <v>0.12544839218517251</v>
      </c>
      <c r="H3610" s="211">
        <v>0.11504237250352058</v>
      </c>
      <c r="I3610" s="211">
        <v>0.48337371113543137</v>
      </c>
      <c r="J3610" s="211">
        <v>0.41305252998342823</v>
      </c>
      <c r="K3610" s="211">
        <v>0.60867611992710613</v>
      </c>
      <c r="L3610" s="211">
        <v>0.26919854359203604</v>
      </c>
      <c r="M3610" s="211">
        <v>8.178121536048058E-2</v>
      </c>
      <c r="N3610" s="211">
        <v>0.50037088818414399</v>
      </c>
      <c r="O3610" s="211">
        <v>0.77082407000606912</v>
      </c>
      <c r="P3610" s="211">
        <v>6.836499096039711E-2</v>
      </c>
      <c r="Q3610" s="211">
        <v>7.2024093582445256E-2</v>
      </c>
      <c r="R3610" s="211">
        <v>0.45964997830898002</v>
      </c>
      <c r="S3610" s="211">
        <v>0.31031493168298574</v>
      </c>
      <c r="T3610" s="211">
        <v>0.52268601670184145</v>
      </c>
      <c r="U3610" s="211">
        <v>0.46861644778850697</v>
      </c>
      <c r="V3610" s="211">
        <v>0.16768930981845562</v>
      </c>
      <c r="W3610" s="211">
        <v>0.52300727982930006</v>
      </c>
      <c r="X3610" s="211">
        <v>0.32877789330007084</v>
      </c>
      <c r="Y3610" s="211">
        <v>0.67815819248312059</v>
      </c>
      <c r="Z3610" s="211">
        <v>0.14944111104445718</v>
      </c>
      <c r="AA3610" s="212">
        <v>0.12608124655572803</v>
      </c>
    </row>
    <row r="3611" spans="1:27" x14ac:dyDescent="0.35">
      <c r="A3611" s="210" t="s">
        <v>4287</v>
      </c>
      <c r="B3611" s="217">
        <v>113.805217963926</v>
      </c>
      <c r="C3611" s="211">
        <v>5.4340724199939607E-2</v>
      </c>
      <c r="D3611" s="211">
        <v>0.12339301448950066</v>
      </c>
      <c r="E3611" s="211">
        <v>7.5038780191613197E-2</v>
      </c>
      <c r="F3611" s="211">
        <v>9.9881919754810006E-2</v>
      </c>
      <c r="G3611" s="211">
        <v>0.12464043727990809</v>
      </c>
      <c r="H3611" s="211">
        <v>0.11272143166242984</v>
      </c>
      <c r="I3611" s="211">
        <v>0.46732260178437768</v>
      </c>
      <c r="J3611" s="211">
        <v>0.42708867696192099</v>
      </c>
      <c r="K3611" s="211">
        <v>0.57635272532770965</v>
      </c>
      <c r="L3611" s="211">
        <v>0.2743758434187894</v>
      </c>
      <c r="M3611" s="211">
        <v>9.7713205317389501E-2</v>
      </c>
      <c r="N3611" s="211">
        <v>0.34211155321681669</v>
      </c>
      <c r="O3611" s="211">
        <v>0.70480321987903161</v>
      </c>
      <c r="P3611" s="211">
        <v>6.5529661030591935E-2</v>
      </c>
      <c r="Q3611" s="211">
        <v>7.7858171020672565E-2</v>
      </c>
      <c r="R3611" s="211">
        <v>0.43341129039560655</v>
      </c>
      <c r="S3611" s="211">
        <v>0.40354373323947362</v>
      </c>
      <c r="T3611" s="211">
        <v>0.49856074272238327</v>
      </c>
      <c r="U3611" s="211">
        <v>0.38522172078368599</v>
      </c>
      <c r="V3611" s="211">
        <v>8.0681146349075319E-2</v>
      </c>
      <c r="W3611" s="211">
        <v>0.54057990483217622</v>
      </c>
      <c r="X3611" s="211">
        <v>0.3248076951618793</v>
      </c>
      <c r="Y3611" s="211">
        <v>0.64074003842197746</v>
      </c>
      <c r="Z3611" s="211">
        <v>0.14975506319104734</v>
      </c>
      <c r="AA3611" s="212">
        <v>0.11915595586014219</v>
      </c>
    </row>
    <row r="3612" spans="1:27" x14ac:dyDescent="0.35">
      <c r="A3612" s="210" t="s">
        <v>4288</v>
      </c>
      <c r="B3612" s="217">
        <v>142.46473088485834</v>
      </c>
      <c r="C3612" s="211">
        <v>6.1604202447800641E-2</v>
      </c>
      <c r="D3612" s="211">
        <v>0.12440409428929665</v>
      </c>
      <c r="E3612" s="211">
        <v>7.2930263746072796E-2</v>
      </c>
      <c r="F3612" s="211">
        <v>0.10697387741947723</v>
      </c>
      <c r="G3612" s="211">
        <v>0.12205856487817937</v>
      </c>
      <c r="H3612" s="211">
        <v>0.11343597140295418</v>
      </c>
      <c r="I3612" s="211">
        <v>0.44069658124822997</v>
      </c>
      <c r="J3612" s="211">
        <v>0.46585573931789215</v>
      </c>
      <c r="K3612" s="211">
        <v>0.57843300748759807</v>
      </c>
      <c r="L3612" s="211">
        <v>0.27641433999318737</v>
      </c>
      <c r="M3612" s="211">
        <v>0.11991088442345892</v>
      </c>
      <c r="N3612" s="211">
        <v>0.39383634556507946</v>
      </c>
      <c r="O3612" s="211">
        <v>0.67555488167435473</v>
      </c>
      <c r="P3612" s="211">
        <v>6.8034134602913729E-2</v>
      </c>
      <c r="Q3612" s="211">
        <v>8.0877110696823018E-2</v>
      </c>
      <c r="R3612" s="211">
        <v>0.39893416454182079</v>
      </c>
      <c r="S3612" s="211">
        <v>0.41459426675663313</v>
      </c>
      <c r="T3612" s="211">
        <v>0.55916464157417434</v>
      </c>
      <c r="U3612" s="211">
        <v>0.35749090503373904</v>
      </c>
      <c r="V3612" s="211">
        <v>8.3302279991642914E-2</v>
      </c>
      <c r="W3612" s="211">
        <v>0.56374559806252411</v>
      </c>
      <c r="X3612" s="211">
        <v>0.33150033405227414</v>
      </c>
      <c r="Y3612" s="211">
        <v>0.72662642477261907</v>
      </c>
      <c r="Z3612" s="211">
        <v>0.1495928807118333</v>
      </c>
      <c r="AA3612" s="212">
        <v>0.11182314104758422</v>
      </c>
    </row>
    <row r="3613" spans="1:27" x14ac:dyDescent="0.35">
      <c r="A3613" s="210" t="s">
        <v>4289</v>
      </c>
      <c r="B3613" s="217">
        <v>184.68481335262084</v>
      </c>
      <c r="C3613" s="211">
        <v>5.0842994366316445E-2</v>
      </c>
      <c r="D3613" s="211">
        <v>0.11979346240466798</v>
      </c>
      <c r="E3613" s="211">
        <v>7.8881468769517085E-2</v>
      </c>
      <c r="F3613" s="211">
        <v>9.0260826603020969E-2</v>
      </c>
      <c r="G3613" s="211">
        <v>0.11829585467383515</v>
      </c>
      <c r="H3613" s="211">
        <v>0.12664693771167157</v>
      </c>
      <c r="I3613" s="211">
        <v>0.49505145755439084</v>
      </c>
      <c r="J3613" s="211">
        <v>0.46803972458624088</v>
      </c>
      <c r="K3613" s="211">
        <v>0.55995720253755987</v>
      </c>
      <c r="L3613" s="211">
        <v>0.27974403559216465</v>
      </c>
      <c r="M3613" s="211">
        <v>8.6542650636598578E-2</v>
      </c>
      <c r="N3613" s="211">
        <v>0.36857859316517477</v>
      </c>
      <c r="O3613" s="211">
        <v>0.72670186571272422</v>
      </c>
      <c r="P3613" s="211">
        <v>7.3432323478067607E-2</v>
      </c>
      <c r="Q3613" s="211">
        <v>8.2811426196066434E-2</v>
      </c>
      <c r="R3613" s="211">
        <v>0.43793246237077887</v>
      </c>
      <c r="S3613" s="211">
        <v>0.31257388218284643</v>
      </c>
      <c r="T3613" s="211">
        <v>0.60811008488012797</v>
      </c>
      <c r="U3613" s="211">
        <v>0.52262099327538403</v>
      </c>
      <c r="V3613" s="211">
        <v>0.13648497944872537</v>
      </c>
      <c r="W3613" s="211">
        <v>0.56969530923230771</v>
      </c>
      <c r="X3613" s="211">
        <v>0.4035516201857734</v>
      </c>
      <c r="Y3613" s="211">
        <v>0.67676445192825763</v>
      </c>
      <c r="Z3613" s="211">
        <v>0.14756096492168697</v>
      </c>
      <c r="AA3613" s="212">
        <v>0.11201874222639539</v>
      </c>
    </row>
    <row r="3614" spans="1:27" x14ac:dyDescent="0.35">
      <c r="A3614" s="210" t="s">
        <v>4290</v>
      </c>
      <c r="B3614" s="217">
        <v>131.82580479938764</v>
      </c>
      <c r="C3614" s="211">
        <v>6.8670488966609211E-2</v>
      </c>
      <c r="D3614" s="211">
        <v>0.12199516662390436</v>
      </c>
      <c r="E3614" s="211">
        <v>7.7873073891457853E-2</v>
      </c>
      <c r="F3614" s="211">
        <v>9.3299830744990903E-2</v>
      </c>
      <c r="G3614" s="211">
        <v>0.1179434079850577</v>
      </c>
      <c r="H3614" s="211">
        <v>0.11042323957827047</v>
      </c>
      <c r="I3614" s="211">
        <v>0.50143251422984536</v>
      </c>
      <c r="J3614" s="211">
        <v>0.44353725075123301</v>
      </c>
      <c r="K3614" s="211">
        <v>0.61626838363812486</v>
      </c>
      <c r="L3614" s="211">
        <v>0.27286062245797171</v>
      </c>
      <c r="M3614" s="211">
        <v>0.10642234951650639</v>
      </c>
      <c r="N3614" s="211">
        <v>0.46901559179928415</v>
      </c>
      <c r="O3614" s="211">
        <v>0.664712173749334</v>
      </c>
      <c r="P3614" s="211">
        <v>7.2053392779761138E-2</v>
      </c>
      <c r="Q3614" s="211">
        <v>0.11260914767965634</v>
      </c>
      <c r="R3614" s="211">
        <v>0.41104711216329348</v>
      </c>
      <c r="S3614" s="211">
        <v>0.34693900304645653</v>
      </c>
      <c r="T3614" s="211">
        <v>0.55230055412455548</v>
      </c>
      <c r="U3614" s="211">
        <v>0.38321643650582099</v>
      </c>
      <c r="V3614" s="211">
        <v>6.4590860604211237E-2</v>
      </c>
      <c r="W3614" s="211">
        <v>0.61065247472252593</v>
      </c>
      <c r="X3614" s="211">
        <v>0.26743325401567464</v>
      </c>
      <c r="Y3614" s="211">
        <v>0.68412182318233938</v>
      </c>
      <c r="Z3614" s="211">
        <v>0.14290252505012374</v>
      </c>
      <c r="AA3614" s="212">
        <v>0.11924604151380903</v>
      </c>
    </row>
    <row r="3615" spans="1:27" x14ac:dyDescent="0.35">
      <c r="A3615" s="210" t="s">
        <v>4291</v>
      </c>
      <c r="B3615" s="217">
        <v>180.1431050552643</v>
      </c>
      <c r="C3615" s="211">
        <v>5.4073888755418895E-2</v>
      </c>
      <c r="D3615" s="211">
        <v>0.12810334539438245</v>
      </c>
      <c r="E3615" s="211">
        <v>7.481878996010842E-2</v>
      </c>
      <c r="F3615" s="211">
        <v>9.6007896808036092E-2</v>
      </c>
      <c r="G3615" s="211">
        <v>0.11336690783391896</v>
      </c>
      <c r="H3615" s="211">
        <v>0.11736650784497818</v>
      </c>
      <c r="I3615" s="211">
        <v>0.51659369439865088</v>
      </c>
      <c r="J3615" s="211">
        <v>0.42910043839577483</v>
      </c>
      <c r="K3615" s="211">
        <v>0.59426737504442129</v>
      </c>
      <c r="L3615" s="211">
        <v>0.27049300631226392</v>
      </c>
      <c r="M3615" s="211">
        <v>8.8874543716078974E-2</v>
      </c>
      <c r="N3615" s="211">
        <v>0.42180830256262325</v>
      </c>
      <c r="O3615" s="211">
        <v>0.60428468055394524</v>
      </c>
      <c r="P3615" s="211">
        <v>7.2925546587544729E-2</v>
      </c>
      <c r="Q3615" s="211">
        <v>5.4874309138938551E-2</v>
      </c>
      <c r="R3615" s="211">
        <v>0.40043216856970948</v>
      </c>
      <c r="S3615" s="211">
        <v>0.3827379333977865</v>
      </c>
      <c r="T3615" s="211">
        <v>0.57325248987200794</v>
      </c>
      <c r="U3615" s="211">
        <v>0.4314358987906366</v>
      </c>
      <c r="V3615" s="211">
        <v>0.18171026408155219</v>
      </c>
      <c r="W3615" s="211">
        <v>0.57782114345673063</v>
      </c>
      <c r="X3615" s="211">
        <v>0.33269457331421326</v>
      </c>
      <c r="Y3615" s="211">
        <v>0.75676883687777885</v>
      </c>
      <c r="Z3615" s="211">
        <v>0.1497994643297148</v>
      </c>
      <c r="AA3615" s="212">
        <v>0.1200685053846427</v>
      </c>
    </row>
    <row r="3616" spans="1:27" x14ac:dyDescent="0.35">
      <c r="A3616" s="210" t="s">
        <v>4292</v>
      </c>
      <c r="B3616" s="217">
        <v>117.28946458847101</v>
      </c>
      <c r="C3616" s="211">
        <v>5.8312117404039993E-2</v>
      </c>
      <c r="D3616" s="211">
        <v>0.12664411714464613</v>
      </c>
      <c r="E3616" s="211">
        <v>7.1101240724500817E-2</v>
      </c>
      <c r="F3616" s="211">
        <v>0.10165339393660039</v>
      </c>
      <c r="G3616" s="211">
        <v>0.12443783868512091</v>
      </c>
      <c r="H3616" s="211">
        <v>0.12516997502565039</v>
      </c>
      <c r="I3616" s="211">
        <v>0.50326216316601158</v>
      </c>
      <c r="J3616" s="211">
        <v>0.45718835028737914</v>
      </c>
      <c r="K3616" s="211">
        <v>0.64534185123667309</v>
      </c>
      <c r="L3616" s="211">
        <v>0.27903918678754802</v>
      </c>
      <c r="M3616" s="211">
        <v>8.1228810090365561E-2</v>
      </c>
      <c r="N3616" s="211">
        <v>0.43046016133091647</v>
      </c>
      <c r="O3616" s="211">
        <v>0.64736932219031151</v>
      </c>
      <c r="P3616" s="211">
        <v>6.5146862091266328E-2</v>
      </c>
      <c r="Q3616" s="211">
        <v>7.4647654060004107E-2</v>
      </c>
      <c r="R3616" s="211">
        <v>0.39731940718267555</v>
      </c>
      <c r="S3616" s="211">
        <v>0.36935466729395017</v>
      </c>
      <c r="T3616" s="211">
        <v>0.55284002123939391</v>
      </c>
      <c r="U3616" s="211">
        <v>0.45812258561200492</v>
      </c>
      <c r="V3616" s="211">
        <v>7.8564803525507057E-2</v>
      </c>
      <c r="W3616" s="211">
        <v>0.55478798925140727</v>
      </c>
      <c r="X3616" s="211">
        <v>0.24074765333061093</v>
      </c>
      <c r="Y3616" s="211">
        <v>0.68686465824687792</v>
      </c>
      <c r="Z3616" s="211">
        <v>0.14415036303027845</v>
      </c>
      <c r="AA3616" s="212">
        <v>0.1229648730367488</v>
      </c>
    </row>
    <row r="3617" spans="1:27" x14ac:dyDescent="0.35">
      <c r="A3617" s="210" t="s">
        <v>4293</v>
      </c>
      <c r="B3617" s="217">
        <v>109.8950144487944</v>
      </c>
      <c r="C3617" s="211">
        <v>6.5151229964667864E-2</v>
      </c>
      <c r="D3617" s="211">
        <v>0.12060312047429952</v>
      </c>
      <c r="E3617" s="211">
        <v>6.8833398328014508E-2</v>
      </c>
      <c r="F3617" s="211">
        <v>9.1959463654371396E-2</v>
      </c>
      <c r="G3617" s="211">
        <v>0.11651599779857849</v>
      </c>
      <c r="H3617" s="211">
        <v>0.11711261400899334</v>
      </c>
      <c r="I3617" s="211">
        <v>0.45301579755171983</v>
      </c>
      <c r="J3617" s="211">
        <v>0.46405763745042028</v>
      </c>
      <c r="K3617" s="211">
        <v>0.59766531464815853</v>
      </c>
      <c r="L3617" s="211">
        <v>0.26731137417383571</v>
      </c>
      <c r="M3617" s="211">
        <v>8.7604703186905969E-2</v>
      </c>
      <c r="N3617" s="211">
        <v>0.37096385789292602</v>
      </c>
      <c r="O3617" s="211">
        <v>0.68536520859701355</v>
      </c>
      <c r="P3617" s="211">
        <v>6.2226696303357629E-2</v>
      </c>
      <c r="Q3617" s="211">
        <v>9.3751872011559212E-2</v>
      </c>
      <c r="R3617" s="211">
        <v>0.39972571522625044</v>
      </c>
      <c r="S3617" s="211">
        <v>0.339797791926575</v>
      </c>
      <c r="T3617" s="211">
        <v>0.52787201241891546</v>
      </c>
      <c r="U3617" s="211">
        <v>0.39559654398214361</v>
      </c>
      <c r="V3617" s="211">
        <v>0.10168207301928904</v>
      </c>
      <c r="W3617" s="211">
        <v>0.49767734373943645</v>
      </c>
      <c r="X3617" s="211">
        <v>0.36584735317323214</v>
      </c>
      <c r="Y3617" s="211">
        <v>0.55691936012641563</v>
      </c>
      <c r="Z3617" s="211">
        <v>0.14593537434307191</v>
      </c>
      <c r="AA3617" s="212">
        <v>0.12145973805858264</v>
      </c>
    </row>
    <row r="3618" spans="1:27" x14ac:dyDescent="0.35">
      <c r="A3618" s="210" t="s">
        <v>4294</v>
      </c>
      <c r="B3618" s="217">
        <v>111.1966664214502</v>
      </c>
      <c r="C3618" s="211">
        <v>5.589900442451632E-2</v>
      </c>
      <c r="D3618" s="211">
        <v>0.12041612316899014</v>
      </c>
      <c r="E3618" s="211">
        <v>7.3715828837143033E-2</v>
      </c>
      <c r="F3618" s="211">
        <v>0.11780745276489164</v>
      </c>
      <c r="G3618" s="211">
        <v>0.12181004565205333</v>
      </c>
      <c r="H3618" s="211">
        <v>0.12362502647041117</v>
      </c>
      <c r="I3618" s="211">
        <v>0.46371512724853492</v>
      </c>
      <c r="J3618" s="211">
        <v>0.43700454264501587</v>
      </c>
      <c r="K3618" s="211">
        <v>0.6039956910070905</v>
      </c>
      <c r="L3618" s="211">
        <v>0.27253414620564664</v>
      </c>
      <c r="M3618" s="211">
        <v>8.1845675676835095E-2</v>
      </c>
      <c r="N3618" s="211">
        <v>0.44367160042197729</v>
      </c>
      <c r="O3618" s="211">
        <v>0.55974337806785968</v>
      </c>
      <c r="P3618" s="211">
        <v>6.3745005328014789E-2</v>
      </c>
      <c r="Q3618" s="211">
        <v>5.0437094465395862E-2</v>
      </c>
      <c r="R3618" s="211">
        <v>0.47983999058127386</v>
      </c>
      <c r="S3618" s="211">
        <v>0.30439925511378618</v>
      </c>
      <c r="T3618" s="211">
        <v>0.59907234732421621</v>
      </c>
      <c r="U3618" s="211">
        <v>0.39995070985092951</v>
      </c>
      <c r="V3618" s="211">
        <v>9.2312038388322054E-2</v>
      </c>
      <c r="W3618" s="211">
        <v>0.48576461008263644</v>
      </c>
      <c r="X3618" s="211">
        <v>0.36128662050511429</v>
      </c>
      <c r="Y3618" s="211">
        <v>0.62768674928629686</v>
      </c>
      <c r="Z3618" s="211">
        <v>0.14893240789615186</v>
      </c>
      <c r="AA3618" s="212">
        <v>0.12272308491057871</v>
      </c>
    </row>
    <row r="3619" spans="1:27" x14ac:dyDescent="0.35">
      <c r="A3619" s="210" t="s">
        <v>4295</v>
      </c>
      <c r="B3619" s="217">
        <v>118.47644133222279</v>
      </c>
      <c r="C3619" s="211">
        <v>7.4392625144835231E-2</v>
      </c>
      <c r="D3619" s="211">
        <v>0.12357825471828911</v>
      </c>
      <c r="E3619" s="211">
        <v>7.8892201028739256E-2</v>
      </c>
      <c r="F3619" s="211">
        <v>0.11008718979728921</v>
      </c>
      <c r="G3619" s="211">
        <v>0.12536166686255878</v>
      </c>
      <c r="H3619" s="211">
        <v>0.1131348932013853</v>
      </c>
      <c r="I3619" s="211">
        <v>0.46729298167189237</v>
      </c>
      <c r="J3619" s="211">
        <v>0.45117779670680336</v>
      </c>
      <c r="K3619" s="211">
        <v>0.64368643134435011</v>
      </c>
      <c r="L3619" s="211">
        <v>0.26800296898862935</v>
      </c>
      <c r="M3619" s="211">
        <v>0.10496892842531561</v>
      </c>
      <c r="N3619" s="211">
        <v>0.36496049837862576</v>
      </c>
      <c r="O3619" s="211">
        <v>0.61108016752802974</v>
      </c>
      <c r="P3619" s="211">
        <v>7.437999038505165E-2</v>
      </c>
      <c r="Q3619" s="211">
        <v>0.15071373331549198</v>
      </c>
      <c r="R3619" s="211">
        <v>0.41903721790264237</v>
      </c>
      <c r="S3619" s="211">
        <v>0.32420462117677518</v>
      </c>
      <c r="T3619" s="211">
        <v>0.47534394107972466</v>
      </c>
      <c r="U3619" s="211">
        <v>0.43803546697216544</v>
      </c>
      <c r="V3619" s="211">
        <v>6.2560958052594928E-2</v>
      </c>
      <c r="W3619" s="211">
        <v>0.53985513704700838</v>
      </c>
      <c r="X3619" s="211">
        <v>0.29625872113220059</v>
      </c>
      <c r="Y3619" s="211">
        <v>0.58668539037241962</v>
      </c>
      <c r="Z3619" s="211">
        <v>0.14753816360114541</v>
      </c>
      <c r="AA3619" s="212">
        <v>0.12591686680933847</v>
      </c>
    </row>
    <row r="3620" spans="1:27" x14ac:dyDescent="0.35">
      <c r="A3620" s="210" t="s">
        <v>4296</v>
      </c>
      <c r="B3620" s="217">
        <v>150.6360238138451</v>
      </c>
      <c r="C3620" s="211">
        <v>8.7439097298269819E-2</v>
      </c>
      <c r="D3620" s="211">
        <v>0.11529523778302478</v>
      </c>
      <c r="E3620" s="211">
        <v>8.1136404734981488E-2</v>
      </c>
      <c r="F3620" s="211">
        <v>8.7349430410478213E-2</v>
      </c>
      <c r="G3620" s="211">
        <v>0.12602390564248894</v>
      </c>
      <c r="H3620" s="211">
        <v>0.12265438051184661</v>
      </c>
      <c r="I3620" s="211">
        <v>0.50709129737689429</v>
      </c>
      <c r="J3620" s="211">
        <v>0.44031178838356966</v>
      </c>
      <c r="K3620" s="211">
        <v>0.59405399699313144</v>
      </c>
      <c r="L3620" s="211">
        <v>0.26859265463875637</v>
      </c>
      <c r="M3620" s="211">
        <v>0.10518238958603389</v>
      </c>
      <c r="N3620" s="211">
        <v>0.47913959195172262</v>
      </c>
      <c r="O3620" s="211">
        <v>0.73015201069406244</v>
      </c>
      <c r="P3620" s="211">
        <v>6.9327859891966409E-2</v>
      </c>
      <c r="Q3620" s="211">
        <v>6.9795421040109704E-2</v>
      </c>
      <c r="R3620" s="211">
        <v>0.41327678305448884</v>
      </c>
      <c r="S3620" s="211">
        <v>0.39658205445569239</v>
      </c>
      <c r="T3620" s="211">
        <v>0.49300711109582823</v>
      </c>
      <c r="U3620" s="211">
        <v>0.42705260518756361</v>
      </c>
      <c r="V3620" s="211">
        <v>9.8496498258799678E-2</v>
      </c>
      <c r="W3620" s="211">
        <v>0.51724079219154739</v>
      </c>
      <c r="X3620" s="211">
        <v>0.35075574091352568</v>
      </c>
      <c r="Y3620" s="211">
        <v>0.6523353831619465</v>
      </c>
      <c r="Z3620" s="211">
        <v>0.14863451182141094</v>
      </c>
      <c r="AA3620" s="212">
        <v>0.11536082663692385</v>
      </c>
    </row>
    <row r="3621" spans="1:27" x14ac:dyDescent="0.35">
      <c r="A3621" s="210" t="s">
        <v>4297</v>
      </c>
      <c r="B3621" s="217">
        <v>147.6180303059094</v>
      </c>
      <c r="C3621" s="211">
        <v>5.8616242439763287E-2</v>
      </c>
      <c r="D3621" s="211">
        <v>0.12879227786117481</v>
      </c>
      <c r="E3621" s="211">
        <v>7.9275549745835908E-2</v>
      </c>
      <c r="F3621" s="211">
        <v>9.7470480178759936E-2</v>
      </c>
      <c r="G3621" s="211">
        <v>0.12297110612265863</v>
      </c>
      <c r="H3621" s="211">
        <v>0.11771045198786746</v>
      </c>
      <c r="I3621" s="211">
        <v>0.49080622892216652</v>
      </c>
      <c r="J3621" s="211">
        <v>0.41104525088512633</v>
      </c>
      <c r="K3621" s="211">
        <v>0.54917719005793086</v>
      </c>
      <c r="L3621" s="211">
        <v>0.27635219584168069</v>
      </c>
      <c r="M3621" s="211">
        <v>0.10776264905634064</v>
      </c>
      <c r="N3621" s="211">
        <v>0.48183232026883016</v>
      </c>
      <c r="O3621" s="211">
        <v>0.6304164679180746</v>
      </c>
      <c r="P3621" s="211">
        <v>6.5384526277920157E-2</v>
      </c>
      <c r="Q3621" s="211">
        <v>0.14672792066129517</v>
      </c>
      <c r="R3621" s="211">
        <v>0.4673040851675182</v>
      </c>
      <c r="S3621" s="211">
        <v>0.27454548750572583</v>
      </c>
      <c r="T3621" s="211">
        <v>0.55714061803839143</v>
      </c>
      <c r="U3621" s="211">
        <v>0.35281186086869665</v>
      </c>
      <c r="V3621" s="211">
        <v>0.12754815362512106</v>
      </c>
      <c r="W3621" s="211">
        <v>0.50638187532901591</v>
      </c>
      <c r="X3621" s="211">
        <v>0.42064511605902599</v>
      </c>
      <c r="Y3621" s="211">
        <v>0.68141492679779059</v>
      </c>
      <c r="Z3621" s="211">
        <v>0.14875399535814576</v>
      </c>
      <c r="AA3621" s="212">
        <v>0.1164500415477806</v>
      </c>
    </row>
    <row r="3622" spans="1:27" x14ac:dyDescent="0.35">
      <c r="A3622" s="210" t="s">
        <v>4298</v>
      </c>
      <c r="B3622" s="217">
        <v>160.15128514654941</v>
      </c>
      <c r="C3622" s="211">
        <v>7.6396580086868726E-2</v>
      </c>
      <c r="D3622" s="211">
        <v>0.12675676117254051</v>
      </c>
      <c r="E3622" s="211">
        <v>7.7585048767002174E-2</v>
      </c>
      <c r="F3622" s="211">
        <v>0.10081640507549043</v>
      </c>
      <c r="G3622" s="211">
        <v>0.11564151489915873</v>
      </c>
      <c r="H3622" s="211">
        <v>0.12146476032658805</v>
      </c>
      <c r="I3622" s="211">
        <v>0.44444244604563893</v>
      </c>
      <c r="J3622" s="211">
        <v>0.46145108885041913</v>
      </c>
      <c r="K3622" s="211">
        <v>0.60128838695111497</v>
      </c>
      <c r="L3622" s="211">
        <v>0.26916809984453716</v>
      </c>
      <c r="M3622" s="211">
        <v>0.10374972457760112</v>
      </c>
      <c r="N3622" s="211">
        <v>0.43856524926877316</v>
      </c>
      <c r="O3622" s="211">
        <v>0.64125288826461424</v>
      </c>
      <c r="P3622" s="211">
        <v>7.0723901733400471E-2</v>
      </c>
      <c r="Q3622" s="211">
        <v>6.4448821401414919E-2</v>
      </c>
      <c r="R3622" s="211">
        <v>0.48279189031319886</v>
      </c>
      <c r="S3622" s="211">
        <v>0.36399644243391927</v>
      </c>
      <c r="T3622" s="211">
        <v>0.54388570810236614</v>
      </c>
      <c r="U3622" s="211">
        <v>0.47364953287914391</v>
      </c>
      <c r="V3622" s="211">
        <v>0.13331678806967273</v>
      </c>
      <c r="W3622" s="211">
        <v>0.55707978137697167</v>
      </c>
      <c r="X3622" s="211">
        <v>0.30738588098269853</v>
      </c>
      <c r="Y3622" s="211">
        <v>0.63556936370571249</v>
      </c>
      <c r="Z3622" s="211">
        <v>0.14966809411236495</v>
      </c>
      <c r="AA3622" s="212">
        <v>0.12161336353949684</v>
      </c>
    </row>
    <row r="3623" spans="1:27" x14ac:dyDescent="0.35">
      <c r="A3623" s="210" t="s">
        <v>4299</v>
      </c>
      <c r="B3623" s="217">
        <v>116.31814047432105</v>
      </c>
      <c r="C3623" s="211">
        <v>5.7587488870837422E-2</v>
      </c>
      <c r="D3623" s="211">
        <v>0.12050158836493861</v>
      </c>
      <c r="E3623" s="211">
        <v>7.7493403258697302E-2</v>
      </c>
      <c r="F3623" s="211">
        <v>9.7982161440567983E-2</v>
      </c>
      <c r="G3623" s="211">
        <v>0.11674977889514412</v>
      </c>
      <c r="H3623" s="211">
        <v>0.11822605538014844</v>
      </c>
      <c r="I3623" s="211">
        <v>0.51055674904560722</v>
      </c>
      <c r="J3623" s="211">
        <v>0.42723795185620872</v>
      </c>
      <c r="K3623" s="211">
        <v>0.6380286740241834</v>
      </c>
      <c r="L3623" s="211">
        <v>0.27631432406495221</v>
      </c>
      <c r="M3623" s="211">
        <v>8.5635898246265219E-2</v>
      </c>
      <c r="N3623" s="211">
        <v>0.4861072374546222</v>
      </c>
      <c r="O3623" s="211">
        <v>0.72174505793055388</v>
      </c>
      <c r="P3623" s="211">
        <v>7.2869662963536211E-2</v>
      </c>
      <c r="Q3623" s="211">
        <v>4.7645372022203043E-2</v>
      </c>
      <c r="R3623" s="211">
        <v>0.4317235512063618</v>
      </c>
      <c r="S3623" s="211">
        <v>0.27816157084043147</v>
      </c>
      <c r="T3623" s="211">
        <v>0.56677418578819405</v>
      </c>
      <c r="U3623" s="211">
        <v>0.36479566269752339</v>
      </c>
      <c r="V3623" s="211">
        <v>5.1079376757997827E-2</v>
      </c>
      <c r="W3623" s="211">
        <v>0.59715968329213798</v>
      </c>
      <c r="X3623" s="211">
        <v>0.32117729950408125</v>
      </c>
      <c r="Y3623" s="211">
        <v>0.6765856535669823</v>
      </c>
      <c r="Z3623" s="211">
        <v>0.14774915927163557</v>
      </c>
      <c r="AA3623" s="212">
        <v>0.12094840777700071</v>
      </c>
    </row>
    <row r="3624" spans="1:27" x14ac:dyDescent="0.35">
      <c r="A3624" s="210" t="s">
        <v>4300</v>
      </c>
      <c r="B3624" s="217">
        <v>128.22091946527482</v>
      </c>
      <c r="C3624" s="211">
        <v>6.1739057962769281E-2</v>
      </c>
      <c r="D3624" s="211">
        <v>0.11297711071299488</v>
      </c>
      <c r="E3624" s="211">
        <v>7.025586643063321E-2</v>
      </c>
      <c r="F3624" s="211">
        <v>9.2474803528674335E-2</v>
      </c>
      <c r="G3624" s="211">
        <v>0.12061562648237954</v>
      </c>
      <c r="H3624" s="211">
        <v>0.12139795767646949</v>
      </c>
      <c r="I3624" s="211">
        <v>0.49597537168895195</v>
      </c>
      <c r="J3624" s="211">
        <v>0.46468241754533751</v>
      </c>
      <c r="K3624" s="211">
        <v>0.62500172831320366</v>
      </c>
      <c r="L3624" s="211">
        <v>0.27799669616370387</v>
      </c>
      <c r="M3624" s="211">
        <v>0.10540718499438065</v>
      </c>
      <c r="N3624" s="211">
        <v>0.4190480060316531</v>
      </c>
      <c r="O3624" s="211">
        <v>0.70379246903221038</v>
      </c>
      <c r="P3624" s="211">
        <v>7.1338498323362795E-2</v>
      </c>
      <c r="Q3624" s="211">
        <v>6.5658537883945545E-2</v>
      </c>
      <c r="R3624" s="211">
        <v>0.44269116855715612</v>
      </c>
      <c r="S3624" s="211">
        <v>0.27744746998388525</v>
      </c>
      <c r="T3624" s="211">
        <v>0.55840441338631641</v>
      </c>
      <c r="U3624" s="211">
        <v>0.31767192038208497</v>
      </c>
      <c r="V3624" s="211">
        <v>9.3903548411794074E-2</v>
      </c>
      <c r="W3624" s="211">
        <v>0.5417960962367987</v>
      </c>
      <c r="X3624" s="211">
        <v>0.25351674770799959</v>
      </c>
      <c r="Y3624" s="211">
        <v>0.69348958573675223</v>
      </c>
      <c r="Z3624" s="211">
        <v>0.14732526481096189</v>
      </c>
      <c r="AA3624" s="212">
        <v>0.11975676205933966</v>
      </c>
    </row>
    <row r="3625" spans="1:27" x14ac:dyDescent="0.35">
      <c r="A3625" s="210" t="s">
        <v>4301</v>
      </c>
      <c r="B3625" s="217">
        <v>132.28325024505347</v>
      </c>
      <c r="C3625" s="211">
        <v>6.4182378137015772E-2</v>
      </c>
      <c r="D3625" s="211">
        <v>0.12160662130859647</v>
      </c>
      <c r="E3625" s="211">
        <v>7.6024598810953983E-2</v>
      </c>
      <c r="F3625" s="211">
        <v>0.11919279390440055</v>
      </c>
      <c r="G3625" s="211">
        <v>0.11854793209650769</v>
      </c>
      <c r="H3625" s="211">
        <v>0.12091070833969014</v>
      </c>
      <c r="I3625" s="211">
        <v>0.51788507882999835</v>
      </c>
      <c r="J3625" s="211">
        <v>0.44486055480173364</v>
      </c>
      <c r="K3625" s="211">
        <v>0.60988736623625373</v>
      </c>
      <c r="L3625" s="211">
        <v>0.27113240245067122</v>
      </c>
      <c r="M3625" s="211">
        <v>0.11067446314108906</v>
      </c>
      <c r="N3625" s="211">
        <v>0.45457305300233219</v>
      </c>
      <c r="O3625" s="211">
        <v>0.64302606450700983</v>
      </c>
      <c r="P3625" s="211">
        <v>6.4656065166880189E-2</v>
      </c>
      <c r="Q3625" s="211">
        <v>5.810039148601466E-2</v>
      </c>
      <c r="R3625" s="211">
        <v>0.39301246952282626</v>
      </c>
      <c r="S3625" s="211">
        <v>0.43561028877444319</v>
      </c>
      <c r="T3625" s="211">
        <v>0.53333056262663858</v>
      </c>
      <c r="U3625" s="211">
        <v>0.35605335549248768</v>
      </c>
      <c r="V3625" s="211">
        <v>9.5836222497213311E-2</v>
      </c>
      <c r="W3625" s="211">
        <v>0.5052091896349461</v>
      </c>
      <c r="X3625" s="211">
        <v>0.26034143332867127</v>
      </c>
      <c r="Y3625" s="211">
        <v>0.74308823998863427</v>
      </c>
      <c r="Z3625" s="211">
        <v>0.14785102813485074</v>
      </c>
      <c r="AA3625" s="212">
        <v>0.11895857520952158</v>
      </c>
    </row>
    <row r="3626" spans="1:27" x14ac:dyDescent="0.35">
      <c r="A3626" s="210" t="s">
        <v>4302</v>
      </c>
      <c r="B3626" s="217">
        <v>111.31614724658112</v>
      </c>
      <c r="C3626" s="211">
        <v>7.1134053520021973E-2</v>
      </c>
      <c r="D3626" s="211">
        <v>0.12782830223390526</v>
      </c>
      <c r="E3626" s="211">
        <v>8.2862710359275962E-2</v>
      </c>
      <c r="F3626" s="211">
        <v>0.11330775184297656</v>
      </c>
      <c r="G3626" s="211">
        <v>0.11965522954582242</v>
      </c>
      <c r="H3626" s="211">
        <v>0.12109704883235781</v>
      </c>
      <c r="I3626" s="211">
        <v>0.53392967332523589</v>
      </c>
      <c r="J3626" s="211">
        <v>0.42836834984922278</v>
      </c>
      <c r="K3626" s="211">
        <v>0.59679520667122909</v>
      </c>
      <c r="L3626" s="211">
        <v>0.27581077783957508</v>
      </c>
      <c r="M3626" s="211">
        <v>8.0200044854777316E-2</v>
      </c>
      <c r="N3626" s="211">
        <v>0.44899429056890405</v>
      </c>
      <c r="O3626" s="211">
        <v>0.63077472672531276</v>
      </c>
      <c r="P3626" s="211">
        <v>6.1957473744883168E-2</v>
      </c>
      <c r="Q3626" s="211">
        <v>0.10041619757696264</v>
      </c>
      <c r="R3626" s="211">
        <v>0.4463171476282235</v>
      </c>
      <c r="S3626" s="211">
        <v>0.3041295784096929</v>
      </c>
      <c r="T3626" s="211">
        <v>0.57024708270654023</v>
      </c>
      <c r="U3626" s="211">
        <v>0.38352159101294581</v>
      </c>
      <c r="V3626" s="211">
        <v>6.5336474682740037E-2</v>
      </c>
      <c r="W3626" s="211">
        <v>0.5686903338157826</v>
      </c>
      <c r="X3626" s="211">
        <v>0.25085169667749385</v>
      </c>
      <c r="Y3626" s="211">
        <v>0.7595740380336633</v>
      </c>
      <c r="Z3626" s="211">
        <v>0.14798931293614659</v>
      </c>
      <c r="AA3626" s="212">
        <v>0.1239616629650472</v>
      </c>
    </row>
    <row r="3627" spans="1:27" x14ac:dyDescent="0.35">
      <c r="A3627" s="210" t="s">
        <v>4303</v>
      </c>
      <c r="B3627" s="217">
        <v>171.99083229942835</v>
      </c>
      <c r="C3627" s="211">
        <v>5.2289473667127682E-2</v>
      </c>
      <c r="D3627" s="211">
        <v>0.12547560207316047</v>
      </c>
      <c r="E3627" s="211">
        <v>8.1113461944351553E-2</v>
      </c>
      <c r="F3627" s="211">
        <v>0.10075751331532012</v>
      </c>
      <c r="G3627" s="211">
        <v>0.12598614174639836</v>
      </c>
      <c r="H3627" s="211">
        <v>0.11500916403677588</v>
      </c>
      <c r="I3627" s="211">
        <v>0.45783493190252206</v>
      </c>
      <c r="J3627" s="211">
        <v>0.45588573453418435</v>
      </c>
      <c r="K3627" s="211">
        <v>0.5816165201650505</v>
      </c>
      <c r="L3627" s="211">
        <v>0.27064580106506564</v>
      </c>
      <c r="M3627" s="211">
        <v>0.10590106205825117</v>
      </c>
      <c r="N3627" s="211">
        <v>0.39074562976473082</v>
      </c>
      <c r="O3627" s="211">
        <v>0.7522799098528401</v>
      </c>
      <c r="P3627" s="211">
        <v>6.7271580923833535E-2</v>
      </c>
      <c r="Q3627" s="211">
        <v>7.9441545173059319E-2</v>
      </c>
      <c r="R3627" s="211">
        <v>0.40107477624064486</v>
      </c>
      <c r="S3627" s="211">
        <v>0.27293626359013995</v>
      </c>
      <c r="T3627" s="211">
        <v>0.55416096476058108</v>
      </c>
      <c r="U3627" s="211">
        <v>0.49560843752349371</v>
      </c>
      <c r="V3627" s="211">
        <v>0.15948318561452915</v>
      </c>
      <c r="W3627" s="211">
        <v>0.527907535001641</v>
      </c>
      <c r="X3627" s="211">
        <v>0.26916551710946235</v>
      </c>
      <c r="Y3627" s="211">
        <v>0.66531779397099433</v>
      </c>
      <c r="Z3627" s="211">
        <v>0.14376175371379485</v>
      </c>
      <c r="AA3627" s="212">
        <v>0.12162774431765194</v>
      </c>
    </row>
    <row r="3628" spans="1:27" x14ac:dyDescent="0.35">
      <c r="A3628" s="210" t="s">
        <v>4304</v>
      </c>
      <c r="B3628" s="217">
        <v>139.61384758409974</v>
      </c>
      <c r="C3628" s="211">
        <v>6.8099191685197707E-2</v>
      </c>
      <c r="D3628" s="211">
        <v>0.12605955235065269</v>
      </c>
      <c r="E3628" s="211">
        <v>6.9972224422662169E-2</v>
      </c>
      <c r="F3628" s="211">
        <v>8.0316468262333865E-2</v>
      </c>
      <c r="G3628" s="211">
        <v>0.11937813669830882</v>
      </c>
      <c r="H3628" s="211">
        <v>0.12068257898501558</v>
      </c>
      <c r="I3628" s="211">
        <v>0.43279923846530766</v>
      </c>
      <c r="J3628" s="211">
        <v>0.4240735149899707</v>
      </c>
      <c r="K3628" s="211">
        <v>0.57566575388021413</v>
      </c>
      <c r="L3628" s="211">
        <v>0.27573818269251499</v>
      </c>
      <c r="M3628" s="211">
        <v>0.10011404598478232</v>
      </c>
      <c r="N3628" s="211">
        <v>0.45017747143408982</v>
      </c>
      <c r="O3628" s="211">
        <v>0.75892639428180886</v>
      </c>
      <c r="P3628" s="211">
        <v>7.059090712942033E-2</v>
      </c>
      <c r="Q3628" s="211">
        <v>5.5511326928982072E-2</v>
      </c>
      <c r="R3628" s="211">
        <v>0.4909414284916947</v>
      </c>
      <c r="S3628" s="211">
        <v>0.27468537475710664</v>
      </c>
      <c r="T3628" s="211">
        <v>0.54159987688919409</v>
      </c>
      <c r="U3628" s="211">
        <v>0.42393665351235077</v>
      </c>
      <c r="V3628" s="211">
        <v>8.5108941710669933E-2</v>
      </c>
      <c r="W3628" s="211">
        <v>0.56187180208377741</v>
      </c>
      <c r="X3628" s="211">
        <v>0.31875096206973375</v>
      </c>
      <c r="Y3628" s="211">
        <v>0.75549242563493746</v>
      </c>
      <c r="Z3628" s="211">
        <v>0.1456946429597171</v>
      </c>
      <c r="AA3628" s="212">
        <v>0.11814742978062999</v>
      </c>
    </row>
    <row r="3629" spans="1:27" x14ac:dyDescent="0.35">
      <c r="A3629" s="210" t="s">
        <v>4305</v>
      </c>
      <c r="B3629" s="217">
        <v>174.23638622607064</v>
      </c>
      <c r="C3629" s="211">
        <v>5.9598291282035767E-2</v>
      </c>
      <c r="D3629" s="211">
        <v>0.12832202157916778</v>
      </c>
      <c r="E3629" s="211">
        <v>7.9499042316895419E-2</v>
      </c>
      <c r="F3629" s="211">
        <v>6.9877851022529011E-2</v>
      </c>
      <c r="G3629" s="211">
        <v>0.12026042815406035</v>
      </c>
      <c r="H3629" s="211">
        <v>0.11300088547301601</v>
      </c>
      <c r="I3629" s="211">
        <v>0.50688068213313786</v>
      </c>
      <c r="J3629" s="211">
        <v>0.45442146100413866</v>
      </c>
      <c r="K3629" s="211">
        <v>0.59415634245138882</v>
      </c>
      <c r="L3629" s="211">
        <v>0.27840135144459471</v>
      </c>
      <c r="M3629" s="211">
        <v>9.6193383924001258E-2</v>
      </c>
      <c r="N3629" s="211">
        <v>0.3889559807659092</v>
      </c>
      <c r="O3629" s="211">
        <v>0.72923585886070375</v>
      </c>
      <c r="P3629" s="211">
        <v>6.5282470224259245E-2</v>
      </c>
      <c r="Q3629" s="211">
        <v>6.5445418211406883E-2</v>
      </c>
      <c r="R3629" s="211">
        <v>0.48011958176967018</v>
      </c>
      <c r="S3629" s="211">
        <v>0.28037211277389645</v>
      </c>
      <c r="T3629" s="211">
        <v>0.6094128966822473</v>
      </c>
      <c r="U3629" s="211">
        <v>0.51459587019682151</v>
      </c>
      <c r="V3629" s="211">
        <v>0.14415600319415428</v>
      </c>
      <c r="W3629" s="211">
        <v>0.54799081389210091</v>
      </c>
      <c r="X3629" s="211">
        <v>0.35100145659859716</v>
      </c>
      <c r="Y3629" s="211">
        <v>0.71374573365972671</v>
      </c>
      <c r="Z3629" s="211">
        <v>0.14843138321994997</v>
      </c>
      <c r="AA3629" s="212">
        <v>0.11691463461321515</v>
      </c>
    </row>
    <row r="3630" spans="1:27" x14ac:dyDescent="0.35">
      <c r="A3630" s="210" t="s">
        <v>4306</v>
      </c>
      <c r="B3630" s="217">
        <v>132.2494350414209</v>
      </c>
      <c r="C3630" s="211">
        <v>6.5844551219448086E-2</v>
      </c>
      <c r="D3630" s="211">
        <v>0.12412886915866023</v>
      </c>
      <c r="E3630" s="211">
        <v>7.2894367901263218E-2</v>
      </c>
      <c r="F3630" s="211">
        <v>0.10042873036894091</v>
      </c>
      <c r="G3630" s="211">
        <v>0.12046710373541557</v>
      </c>
      <c r="H3630" s="211">
        <v>0.10671433638289825</v>
      </c>
      <c r="I3630" s="211">
        <v>0.52213100454787498</v>
      </c>
      <c r="J3630" s="211">
        <v>0.4450602747394663</v>
      </c>
      <c r="K3630" s="211">
        <v>0.61993762885544812</v>
      </c>
      <c r="L3630" s="211">
        <v>0.27898846345610812</v>
      </c>
      <c r="M3630" s="211">
        <v>9.3170746954344935E-2</v>
      </c>
      <c r="N3630" s="211">
        <v>0.46449137173580424</v>
      </c>
      <c r="O3630" s="211">
        <v>0.66682219247777474</v>
      </c>
      <c r="P3630" s="211">
        <v>6.3813842798524645E-2</v>
      </c>
      <c r="Q3630" s="211">
        <v>8.0624836894421376E-2</v>
      </c>
      <c r="R3630" s="211">
        <v>0.46141256969856725</v>
      </c>
      <c r="S3630" s="211">
        <v>0.33495762986828015</v>
      </c>
      <c r="T3630" s="211">
        <v>0.56486598970736779</v>
      </c>
      <c r="U3630" s="211">
        <v>0.37269390560402027</v>
      </c>
      <c r="V3630" s="211">
        <v>0.14526215541911067</v>
      </c>
      <c r="W3630" s="211">
        <v>0.51679294792022812</v>
      </c>
      <c r="X3630" s="211">
        <v>0.36590411971134007</v>
      </c>
      <c r="Y3630" s="211">
        <v>0.54553786095074452</v>
      </c>
      <c r="Z3630" s="211">
        <v>0.14798713579056433</v>
      </c>
      <c r="AA3630" s="212">
        <v>0.12062284475147339</v>
      </c>
    </row>
    <row r="3631" spans="1:27" x14ac:dyDescent="0.35">
      <c r="A3631" s="210" t="s">
        <v>4307</v>
      </c>
      <c r="B3631" s="217">
        <v>154.48212480507061</v>
      </c>
      <c r="C3631" s="211">
        <v>6.5570008692650561E-2</v>
      </c>
      <c r="D3631" s="211">
        <v>0.12845956518762811</v>
      </c>
      <c r="E3631" s="211">
        <v>7.7064786147350309E-2</v>
      </c>
      <c r="F3631" s="211">
        <v>8.2866422339747642E-2</v>
      </c>
      <c r="G3631" s="211">
        <v>0.1239291882658473</v>
      </c>
      <c r="H3631" s="211">
        <v>0.11878032849212256</v>
      </c>
      <c r="I3631" s="211">
        <v>0.50976075607845028</v>
      </c>
      <c r="J3631" s="211">
        <v>0.4600156546600227</v>
      </c>
      <c r="K3631" s="211">
        <v>0.63315338796620368</v>
      </c>
      <c r="L3631" s="211">
        <v>0.27437530671116533</v>
      </c>
      <c r="M3631" s="211">
        <v>7.9407051414308122E-2</v>
      </c>
      <c r="N3631" s="211">
        <v>0.41620163785359227</v>
      </c>
      <c r="O3631" s="211">
        <v>0.74012084368603248</v>
      </c>
      <c r="P3631" s="211">
        <v>6.7643701821732821E-2</v>
      </c>
      <c r="Q3631" s="211">
        <v>6.3402802531030075E-2</v>
      </c>
      <c r="R3631" s="211">
        <v>0.43977710945114734</v>
      </c>
      <c r="S3631" s="211">
        <v>0.31400715057131678</v>
      </c>
      <c r="T3631" s="211">
        <v>0.4851047728490086</v>
      </c>
      <c r="U3631" s="211">
        <v>0.33621878552188883</v>
      </c>
      <c r="V3631" s="211">
        <v>0.19591393549441574</v>
      </c>
      <c r="W3631" s="211">
        <v>0.56985613156894976</v>
      </c>
      <c r="X3631" s="211">
        <v>0.35770544019567679</v>
      </c>
      <c r="Y3631" s="211">
        <v>0.64365367364183435</v>
      </c>
      <c r="Z3631" s="211">
        <v>0.14835194397048829</v>
      </c>
      <c r="AA3631" s="212">
        <v>0.11634256756432326</v>
      </c>
    </row>
    <row r="3632" spans="1:27" x14ac:dyDescent="0.35">
      <c r="A3632" s="210" t="s">
        <v>4308</v>
      </c>
      <c r="B3632" s="217">
        <v>174.22081775300478</v>
      </c>
      <c r="C3632" s="211">
        <v>7.3078685071419833E-2</v>
      </c>
      <c r="D3632" s="211">
        <v>0.1235104981620453</v>
      </c>
      <c r="E3632" s="211">
        <v>7.6037863679001325E-2</v>
      </c>
      <c r="F3632" s="211">
        <v>9.7160608425643169E-2</v>
      </c>
      <c r="G3632" s="211">
        <v>0.12207617578152305</v>
      </c>
      <c r="H3632" s="211">
        <v>0.12801589672635993</v>
      </c>
      <c r="I3632" s="211">
        <v>0.50749563993180491</v>
      </c>
      <c r="J3632" s="211">
        <v>0.44263160206918384</v>
      </c>
      <c r="K3632" s="211">
        <v>0.60087022778095378</v>
      </c>
      <c r="L3632" s="211">
        <v>0.27115578957739744</v>
      </c>
      <c r="M3632" s="211">
        <v>9.1387292618084412E-2</v>
      </c>
      <c r="N3632" s="211">
        <v>0.41334218047040205</v>
      </c>
      <c r="O3632" s="211">
        <v>0.79532099438144932</v>
      </c>
      <c r="P3632" s="211">
        <v>7.1658298513945812E-2</v>
      </c>
      <c r="Q3632" s="211">
        <v>4.7993659153749417E-2</v>
      </c>
      <c r="R3632" s="211">
        <v>0.42681280115842951</v>
      </c>
      <c r="S3632" s="211">
        <v>0.33362264090488708</v>
      </c>
      <c r="T3632" s="211">
        <v>0.58387360139568956</v>
      </c>
      <c r="U3632" s="211">
        <v>0.52854888130982847</v>
      </c>
      <c r="V3632" s="211">
        <v>0.16509674967529309</v>
      </c>
      <c r="W3632" s="211">
        <v>0.49571278657533824</v>
      </c>
      <c r="X3632" s="211">
        <v>0.36938221199200538</v>
      </c>
      <c r="Y3632" s="211">
        <v>0.60375796679432892</v>
      </c>
      <c r="Z3632" s="211">
        <v>0.14959654255141774</v>
      </c>
      <c r="AA3632" s="212">
        <v>0.12145382284461947</v>
      </c>
    </row>
    <row r="3633" spans="1:27" x14ac:dyDescent="0.35">
      <c r="A3633" s="210" t="s">
        <v>4309</v>
      </c>
      <c r="B3633" s="217">
        <v>130.24125916849343</v>
      </c>
      <c r="C3633" s="211">
        <v>7.6450921053630327E-2</v>
      </c>
      <c r="D3633" s="211">
        <v>0.12768277942011666</v>
      </c>
      <c r="E3633" s="211">
        <v>6.8201661637936131E-2</v>
      </c>
      <c r="F3633" s="211">
        <v>9.8524152758312084E-2</v>
      </c>
      <c r="G3633" s="211">
        <v>0.12275200925280411</v>
      </c>
      <c r="H3633" s="211">
        <v>0.11748000369130099</v>
      </c>
      <c r="I3633" s="211">
        <v>0.44276852937620481</v>
      </c>
      <c r="J3633" s="211">
        <v>0.41735283579473559</v>
      </c>
      <c r="K3633" s="211">
        <v>0.5495058514716884</v>
      </c>
      <c r="L3633" s="211">
        <v>0.27449995546246397</v>
      </c>
      <c r="M3633" s="211">
        <v>0.10791485236347215</v>
      </c>
      <c r="N3633" s="211">
        <v>0.46088763116997256</v>
      </c>
      <c r="O3633" s="211">
        <v>0.58176391811406458</v>
      </c>
      <c r="P3633" s="211">
        <v>7.087432166668664E-2</v>
      </c>
      <c r="Q3633" s="211">
        <v>6.5924790303593203E-2</v>
      </c>
      <c r="R3633" s="211">
        <v>0.46071217118980157</v>
      </c>
      <c r="S3633" s="211">
        <v>0.36520505460992086</v>
      </c>
      <c r="T3633" s="211">
        <v>0.5479567424032139</v>
      </c>
      <c r="U3633" s="211">
        <v>0.3566914367325123</v>
      </c>
      <c r="V3633" s="211">
        <v>9.5481689060431987E-2</v>
      </c>
      <c r="W3633" s="211">
        <v>0.513812742595806</v>
      </c>
      <c r="X3633" s="211">
        <v>0.36545350770737361</v>
      </c>
      <c r="Y3633" s="211">
        <v>0.60318665418319817</v>
      </c>
      <c r="Z3633" s="211">
        <v>0.14876046539323012</v>
      </c>
      <c r="AA3633" s="212">
        <v>0.11551139974240628</v>
      </c>
    </row>
    <row r="3634" spans="1:27" x14ac:dyDescent="0.35">
      <c r="A3634" s="210" t="s">
        <v>4310</v>
      </c>
      <c r="B3634" s="217">
        <v>137.65040458684584</v>
      </c>
      <c r="C3634" s="211">
        <v>7.0303818245514543E-2</v>
      </c>
      <c r="D3634" s="211">
        <v>0.13120852195752475</v>
      </c>
      <c r="E3634" s="211">
        <v>8.0701718614633794E-2</v>
      </c>
      <c r="F3634" s="211">
        <v>9.9935149421453512E-2</v>
      </c>
      <c r="G3634" s="211">
        <v>0.11693160188756689</v>
      </c>
      <c r="H3634" s="211">
        <v>0.113814064617029</v>
      </c>
      <c r="I3634" s="211">
        <v>0.51708632519395414</v>
      </c>
      <c r="J3634" s="211">
        <v>0.44495535943556735</v>
      </c>
      <c r="K3634" s="211">
        <v>0.64681221159948876</v>
      </c>
      <c r="L3634" s="211">
        <v>0.27583657626362379</v>
      </c>
      <c r="M3634" s="211">
        <v>9.9455063115756803E-2</v>
      </c>
      <c r="N3634" s="211">
        <v>0.50271247407862529</v>
      </c>
      <c r="O3634" s="211">
        <v>0.62637759225865786</v>
      </c>
      <c r="P3634" s="211">
        <v>6.7571420025775653E-2</v>
      </c>
      <c r="Q3634" s="211">
        <v>5.962565618781529E-2</v>
      </c>
      <c r="R3634" s="211">
        <v>0.38767971413409585</v>
      </c>
      <c r="S3634" s="211">
        <v>0.30539344993827267</v>
      </c>
      <c r="T3634" s="211">
        <v>0.5818915397745773</v>
      </c>
      <c r="U3634" s="211">
        <v>0.41623061677246842</v>
      </c>
      <c r="V3634" s="211">
        <v>8.8152428226309781E-2</v>
      </c>
      <c r="W3634" s="211">
        <v>0.50702367260219505</v>
      </c>
      <c r="X3634" s="211">
        <v>0.29263034584274422</v>
      </c>
      <c r="Y3634" s="211">
        <v>0.64757890391623452</v>
      </c>
      <c r="Z3634" s="211">
        <v>0.14299876905751369</v>
      </c>
      <c r="AA3634" s="212">
        <v>0.11877275904666337</v>
      </c>
    </row>
    <row r="3635" spans="1:27" x14ac:dyDescent="0.35">
      <c r="A3635" s="210" t="s">
        <v>4311</v>
      </c>
      <c r="B3635" s="217">
        <v>141.2857789513865</v>
      </c>
      <c r="C3635" s="211">
        <v>6.490696956548056E-2</v>
      </c>
      <c r="D3635" s="211">
        <v>0.12842318912873496</v>
      </c>
      <c r="E3635" s="211">
        <v>7.4183954417274905E-2</v>
      </c>
      <c r="F3635" s="211">
        <v>0.11905972836516424</v>
      </c>
      <c r="G3635" s="211">
        <v>0.12140988139542197</v>
      </c>
      <c r="H3635" s="211">
        <v>0.10916942284058655</v>
      </c>
      <c r="I3635" s="211">
        <v>0.50938722697974259</v>
      </c>
      <c r="J3635" s="211">
        <v>0.44696782188227652</v>
      </c>
      <c r="K3635" s="211">
        <v>0.64533442950532827</v>
      </c>
      <c r="L3635" s="211">
        <v>0.26825219290020358</v>
      </c>
      <c r="M3635" s="211">
        <v>0.1164133786976996</v>
      </c>
      <c r="N3635" s="211">
        <v>0.40101389084370265</v>
      </c>
      <c r="O3635" s="211">
        <v>0.59245650368756286</v>
      </c>
      <c r="P3635" s="211">
        <v>6.5672035297924231E-2</v>
      </c>
      <c r="Q3635" s="211">
        <v>5.4726328834141344E-2</v>
      </c>
      <c r="R3635" s="211">
        <v>0.46175845091366419</v>
      </c>
      <c r="S3635" s="211">
        <v>0.35405355848496994</v>
      </c>
      <c r="T3635" s="211">
        <v>0.540692252925421</v>
      </c>
      <c r="U3635" s="211">
        <v>0.35776252981086853</v>
      </c>
      <c r="V3635" s="211">
        <v>0.10942837938489379</v>
      </c>
      <c r="W3635" s="211">
        <v>0.62981392579778661</v>
      </c>
      <c r="X3635" s="211">
        <v>0.33794748556181964</v>
      </c>
      <c r="Y3635" s="211">
        <v>0.77304740550012752</v>
      </c>
      <c r="Z3635" s="211">
        <v>0.14598068841399151</v>
      </c>
      <c r="AA3635" s="212">
        <v>0.12279107818403125</v>
      </c>
    </row>
    <row r="3636" spans="1:27" x14ac:dyDescent="0.35">
      <c r="A3636" s="210" t="s">
        <v>4312</v>
      </c>
      <c r="B3636" s="217">
        <v>135.08607992815465</v>
      </c>
      <c r="C3636" s="211">
        <v>4.7081774732867336E-2</v>
      </c>
      <c r="D3636" s="211">
        <v>0.13422092015942033</v>
      </c>
      <c r="E3636" s="211">
        <v>6.8351702801791342E-2</v>
      </c>
      <c r="F3636" s="211">
        <v>0.10206550632329443</v>
      </c>
      <c r="G3636" s="211">
        <v>0.12355356916516021</v>
      </c>
      <c r="H3636" s="211">
        <v>0.11567412465343149</v>
      </c>
      <c r="I3636" s="211">
        <v>0.49874800814538917</v>
      </c>
      <c r="J3636" s="211">
        <v>0.44428880659397751</v>
      </c>
      <c r="K3636" s="211">
        <v>0.61636592053330708</v>
      </c>
      <c r="L3636" s="211">
        <v>0.27985190824017242</v>
      </c>
      <c r="M3636" s="211">
        <v>0.10167476333985777</v>
      </c>
      <c r="N3636" s="211">
        <v>0.3355484796514458</v>
      </c>
      <c r="O3636" s="211">
        <v>0.66809960343400032</v>
      </c>
      <c r="P3636" s="211">
        <v>6.258667362624816E-2</v>
      </c>
      <c r="Q3636" s="211">
        <v>7.5821693002195822E-2</v>
      </c>
      <c r="R3636" s="211">
        <v>0.37286260954287992</v>
      </c>
      <c r="S3636" s="211">
        <v>0.2741454102748499</v>
      </c>
      <c r="T3636" s="211">
        <v>0.56113824310632376</v>
      </c>
      <c r="U3636" s="211">
        <v>0.36654903438134295</v>
      </c>
      <c r="V3636" s="211">
        <v>0.1510473683952267</v>
      </c>
      <c r="W3636" s="211">
        <v>0.54099121921329085</v>
      </c>
      <c r="X3636" s="211">
        <v>0.37612530313428794</v>
      </c>
      <c r="Y3636" s="211">
        <v>0.68246879143790862</v>
      </c>
      <c r="Z3636" s="211">
        <v>0.14934689520864913</v>
      </c>
      <c r="AA3636" s="212">
        <v>0.12330296618801807</v>
      </c>
    </row>
    <row r="3637" spans="1:27" x14ac:dyDescent="0.35">
      <c r="A3637" s="210" t="s">
        <v>4313</v>
      </c>
      <c r="B3637" s="217">
        <v>153.28897354930609</v>
      </c>
      <c r="C3637" s="211">
        <v>7.6669714753565044E-2</v>
      </c>
      <c r="D3637" s="211">
        <v>0.12135743045027926</v>
      </c>
      <c r="E3637" s="211">
        <v>7.6966302847790519E-2</v>
      </c>
      <c r="F3637" s="211">
        <v>0.10466974910490008</v>
      </c>
      <c r="G3637" s="211">
        <v>0.11936846552591646</v>
      </c>
      <c r="H3637" s="211">
        <v>0.10990699118014809</v>
      </c>
      <c r="I3637" s="211">
        <v>0.51506920167903392</v>
      </c>
      <c r="J3637" s="211">
        <v>0.44572553768918888</v>
      </c>
      <c r="K3637" s="211">
        <v>0.61447011366198556</v>
      </c>
      <c r="L3637" s="211">
        <v>0.2766422152568882</v>
      </c>
      <c r="M3637" s="211">
        <v>9.5084736914617538E-2</v>
      </c>
      <c r="N3637" s="211">
        <v>0.513586403714136</v>
      </c>
      <c r="O3637" s="211">
        <v>0.66348010583602857</v>
      </c>
      <c r="P3637" s="211">
        <v>7.1364920572253049E-2</v>
      </c>
      <c r="Q3637" s="211">
        <v>7.106798527737368E-2</v>
      </c>
      <c r="R3637" s="211">
        <v>0.4823265485184558</v>
      </c>
      <c r="S3637" s="211">
        <v>0.29976045384342997</v>
      </c>
      <c r="T3637" s="211">
        <v>0.55021447388830791</v>
      </c>
      <c r="U3637" s="211">
        <v>0.40415795809021571</v>
      </c>
      <c r="V3637" s="211">
        <v>0.12236806852649568</v>
      </c>
      <c r="W3637" s="211">
        <v>0.54745191318734743</v>
      </c>
      <c r="X3637" s="211">
        <v>0.26169325017129696</v>
      </c>
      <c r="Y3637" s="211">
        <v>0.74530148755806958</v>
      </c>
      <c r="Z3637" s="211">
        <v>0.14927800045129652</v>
      </c>
      <c r="AA3637" s="212">
        <v>0.12286012750837631</v>
      </c>
    </row>
    <row r="3638" spans="1:27" x14ac:dyDescent="0.35">
      <c r="A3638" s="210" t="s">
        <v>4314</v>
      </c>
      <c r="B3638" s="217">
        <v>114.47261690109333</v>
      </c>
      <c r="C3638" s="211">
        <v>5.413472324539003E-2</v>
      </c>
      <c r="D3638" s="211">
        <v>0.11911861197583845</v>
      </c>
      <c r="E3638" s="211">
        <v>7.5181556987204051E-2</v>
      </c>
      <c r="F3638" s="211">
        <v>0.11453269874285182</v>
      </c>
      <c r="G3638" s="211">
        <v>0.1227606823664316</v>
      </c>
      <c r="H3638" s="211">
        <v>0.11876095902776797</v>
      </c>
      <c r="I3638" s="211">
        <v>0.46400820429249801</v>
      </c>
      <c r="J3638" s="211">
        <v>0.42286298516647047</v>
      </c>
      <c r="K3638" s="211">
        <v>0.61361306696711615</v>
      </c>
      <c r="L3638" s="211">
        <v>0.27948056220304296</v>
      </c>
      <c r="M3638" s="211">
        <v>9.5317818454164621E-2</v>
      </c>
      <c r="N3638" s="211">
        <v>0.4033075131105886</v>
      </c>
      <c r="O3638" s="211">
        <v>0.78314306312708371</v>
      </c>
      <c r="P3638" s="211">
        <v>6.1337732079870255E-2</v>
      </c>
      <c r="Q3638" s="211">
        <v>8.1408779952591548E-2</v>
      </c>
      <c r="R3638" s="211">
        <v>0.42277405307187227</v>
      </c>
      <c r="S3638" s="211">
        <v>0.32966972424640206</v>
      </c>
      <c r="T3638" s="211">
        <v>0.54530790162852416</v>
      </c>
      <c r="U3638" s="211">
        <v>0.42136539140185469</v>
      </c>
      <c r="V3638" s="211">
        <v>6.0269067464002152E-2</v>
      </c>
      <c r="W3638" s="211">
        <v>0.47353867833069463</v>
      </c>
      <c r="X3638" s="211">
        <v>0.35329751129984538</v>
      </c>
      <c r="Y3638" s="211">
        <v>0.70815299180463365</v>
      </c>
      <c r="Z3638" s="211">
        <v>0.14861034299541939</v>
      </c>
      <c r="AA3638" s="212">
        <v>0.11717257615793886</v>
      </c>
    </row>
    <row r="3639" spans="1:27" x14ac:dyDescent="0.35">
      <c r="A3639" s="210" t="s">
        <v>4315</v>
      </c>
      <c r="B3639" s="217">
        <v>128.04030378413444</v>
      </c>
      <c r="C3639" s="211">
        <v>5.570552768011592E-2</v>
      </c>
      <c r="D3639" s="211">
        <v>0.12162116145753871</v>
      </c>
      <c r="E3639" s="211">
        <v>7.3438879160630299E-2</v>
      </c>
      <c r="F3639" s="211">
        <v>0.11593342254351498</v>
      </c>
      <c r="G3639" s="211">
        <v>0.11936393029162393</v>
      </c>
      <c r="H3639" s="211">
        <v>0.12945158945597801</v>
      </c>
      <c r="I3639" s="211">
        <v>0.51258843283652211</v>
      </c>
      <c r="J3639" s="211">
        <v>0.40693556569031586</v>
      </c>
      <c r="K3639" s="211">
        <v>0.50549576722130374</v>
      </c>
      <c r="L3639" s="211">
        <v>0.27664428679532582</v>
      </c>
      <c r="M3639" s="211">
        <v>9.2532625400793045E-2</v>
      </c>
      <c r="N3639" s="211">
        <v>0.40318152338348234</v>
      </c>
      <c r="O3639" s="211">
        <v>0.7526818100683843</v>
      </c>
      <c r="P3639" s="211">
        <v>6.2372360734950345E-2</v>
      </c>
      <c r="Q3639" s="211">
        <v>0.12475785794326119</v>
      </c>
      <c r="R3639" s="211">
        <v>0.43981926196210597</v>
      </c>
      <c r="S3639" s="211">
        <v>0.42687486895915239</v>
      </c>
      <c r="T3639" s="211">
        <v>0.51410721103703705</v>
      </c>
      <c r="U3639" s="211">
        <v>0.38268177694491712</v>
      </c>
      <c r="V3639" s="211">
        <v>0.10533615944849872</v>
      </c>
      <c r="W3639" s="211">
        <v>0.58547872673959511</v>
      </c>
      <c r="X3639" s="211">
        <v>0.34064123250869943</v>
      </c>
      <c r="Y3639" s="211">
        <v>0.73609162521822291</v>
      </c>
      <c r="Z3639" s="211">
        <v>0.14556037647444967</v>
      </c>
      <c r="AA3639" s="212">
        <v>0.11563023374623682</v>
      </c>
    </row>
    <row r="3640" spans="1:27" x14ac:dyDescent="0.35">
      <c r="A3640" s="210" t="s">
        <v>4316</v>
      </c>
      <c r="B3640" s="217">
        <v>125.60212336411567</v>
      </c>
      <c r="C3640" s="211">
        <v>5.6570747048377619E-2</v>
      </c>
      <c r="D3640" s="211">
        <v>0.12950137854943178</v>
      </c>
      <c r="E3640" s="211">
        <v>8.1767793291464733E-2</v>
      </c>
      <c r="F3640" s="211">
        <v>0.10679937941202233</v>
      </c>
      <c r="G3640" s="211">
        <v>0.1210721299096659</v>
      </c>
      <c r="H3640" s="211">
        <v>0.12096510220420641</v>
      </c>
      <c r="I3640" s="211">
        <v>0.48660161925930184</v>
      </c>
      <c r="J3640" s="211">
        <v>0.43970831930864152</v>
      </c>
      <c r="K3640" s="211">
        <v>0.59207077683570231</v>
      </c>
      <c r="L3640" s="211">
        <v>0.27565700548088956</v>
      </c>
      <c r="M3640" s="211">
        <v>8.9520508677121371E-2</v>
      </c>
      <c r="N3640" s="211">
        <v>0.39714292743429708</v>
      </c>
      <c r="O3640" s="211">
        <v>0.64310259815710524</v>
      </c>
      <c r="P3640" s="211">
        <v>6.925843845428345E-2</v>
      </c>
      <c r="Q3640" s="211">
        <v>0.11114621086704554</v>
      </c>
      <c r="R3640" s="211">
        <v>0.41458833844965393</v>
      </c>
      <c r="S3640" s="211">
        <v>0.30781079322456256</v>
      </c>
      <c r="T3640" s="211">
        <v>0.58622757130277536</v>
      </c>
      <c r="U3640" s="211">
        <v>0.42348990530641756</v>
      </c>
      <c r="V3640" s="211">
        <v>6.3510660335560437E-2</v>
      </c>
      <c r="W3640" s="211">
        <v>0.59885113390980327</v>
      </c>
      <c r="X3640" s="211">
        <v>0.27204459621669402</v>
      </c>
      <c r="Y3640" s="211">
        <v>0.66764279070182053</v>
      </c>
      <c r="Z3640" s="211">
        <v>0.14913580729341461</v>
      </c>
      <c r="AA3640" s="212">
        <v>0.11661949321583341</v>
      </c>
    </row>
    <row r="3641" spans="1:27" x14ac:dyDescent="0.35">
      <c r="A3641" s="210" t="s">
        <v>4317</v>
      </c>
      <c r="B3641" s="217">
        <v>136.74625341847437</v>
      </c>
      <c r="C3641" s="211">
        <v>8.2419560852321508E-2</v>
      </c>
      <c r="D3641" s="211">
        <v>0.12015816392355246</v>
      </c>
      <c r="E3641" s="211">
        <v>7.6704578481598631E-2</v>
      </c>
      <c r="F3641" s="211">
        <v>0.11741153322917534</v>
      </c>
      <c r="G3641" s="211">
        <v>0.11400474716728666</v>
      </c>
      <c r="H3641" s="211">
        <v>0.11494362515840947</v>
      </c>
      <c r="I3641" s="211">
        <v>0.44718819592585818</v>
      </c>
      <c r="J3641" s="211">
        <v>0.49269645386599004</v>
      </c>
      <c r="K3641" s="211">
        <v>0.57736733898050141</v>
      </c>
      <c r="L3641" s="211">
        <v>0.26865350141797617</v>
      </c>
      <c r="M3641" s="211">
        <v>0.10130411897207886</v>
      </c>
      <c r="N3641" s="211">
        <v>0.53282724335014797</v>
      </c>
      <c r="O3641" s="211">
        <v>0.76034056047904319</v>
      </c>
      <c r="P3641" s="211">
        <v>6.8746924502544479E-2</v>
      </c>
      <c r="Q3641" s="211">
        <v>0.1343167166169579</v>
      </c>
      <c r="R3641" s="211">
        <v>0.38944308411505257</v>
      </c>
      <c r="S3641" s="211">
        <v>0.32965309373161378</v>
      </c>
      <c r="T3641" s="211">
        <v>0.50085741358086644</v>
      </c>
      <c r="U3641" s="211">
        <v>0.37548814190537866</v>
      </c>
      <c r="V3641" s="211">
        <v>9.2360395790208355E-2</v>
      </c>
      <c r="W3641" s="211">
        <v>0.58439167098126621</v>
      </c>
      <c r="X3641" s="211">
        <v>0.35566482817023337</v>
      </c>
      <c r="Y3641" s="211">
        <v>0.70207547639911638</v>
      </c>
      <c r="Z3641" s="211">
        <v>0.14234479773942069</v>
      </c>
      <c r="AA3641" s="212">
        <v>0.12200819602351681</v>
      </c>
    </row>
    <row r="3642" spans="1:27" x14ac:dyDescent="0.35">
      <c r="A3642" s="210" t="s">
        <v>4318</v>
      </c>
      <c r="B3642" s="217">
        <v>148.73095568133931</v>
      </c>
      <c r="C3642" s="211">
        <v>6.8822336601074535E-2</v>
      </c>
      <c r="D3642" s="211">
        <v>0.12354277070764441</v>
      </c>
      <c r="E3642" s="211">
        <v>7.1769543262576771E-2</v>
      </c>
      <c r="F3642" s="211">
        <v>9.8334518910707575E-2</v>
      </c>
      <c r="G3642" s="211">
        <v>0.11755263859745541</v>
      </c>
      <c r="H3642" s="211">
        <v>0.11088374341327584</v>
      </c>
      <c r="I3642" s="211">
        <v>0.52945291536991179</v>
      </c>
      <c r="J3642" s="211">
        <v>0.46672745936604398</v>
      </c>
      <c r="K3642" s="211">
        <v>0.62932119869653813</v>
      </c>
      <c r="L3642" s="211">
        <v>0.27199471595403785</v>
      </c>
      <c r="M3642" s="211">
        <v>9.1315808412425856E-2</v>
      </c>
      <c r="N3642" s="211">
        <v>0.3897959151109095</v>
      </c>
      <c r="O3642" s="211">
        <v>0.56559729552530602</v>
      </c>
      <c r="P3642" s="211">
        <v>6.7317517663439186E-2</v>
      </c>
      <c r="Q3642" s="211">
        <v>6.5692042259118427E-2</v>
      </c>
      <c r="R3642" s="211">
        <v>0.47001102038068426</v>
      </c>
      <c r="S3642" s="211">
        <v>0.28962197578438592</v>
      </c>
      <c r="T3642" s="211">
        <v>0.48498743316348197</v>
      </c>
      <c r="U3642" s="211">
        <v>0.41816463598964315</v>
      </c>
      <c r="V3642" s="211">
        <v>0.17884575564795155</v>
      </c>
      <c r="W3642" s="211">
        <v>0.48806730875869819</v>
      </c>
      <c r="X3642" s="211">
        <v>0.28394674399294462</v>
      </c>
      <c r="Y3642" s="211">
        <v>0.64006116920315081</v>
      </c>
      <c r="Z3642" s="211">
        <v>0.1488243657912014</v>
      </c>
      <c r="AA3642" s="212">
        <v>0.12371036334069749</v>
      </c>
    </row>
    <row r="3643" spans="1:27" x14ac:dyDescent="0.35">
      <c r="A3643" s="210" t="s">
        <v>4319</v>
      </c>
      <c r="B3643" s="217">
        <v>130.73093037715338</v>
      </c>
      <c r="C3643" s="211">
        <v>8.7626162640776328E-2</v>
      </c>
      <c r="D3643" s="211">
        <v>0.12259324998474098</v>
      </c>
      <c r="E3643" s="211">
        <v>7.4279261813137501E-2</v>
      </c>
      <c r="F3643" s="211">
        <v>0.10554989638122216</v>
      </c>
      <c r="G3643" s="211">
        <v>0.12165287414784792</v>
      </c>
      <c r="H3643" s="211">
        <v>0.10327741553636118</v>
      </c>
      <c r="I3643" s="211">
        <v>0.44692400947449762</v>
      </c>
      <c r="J3643" s="211">
        <v>0.46483794463375477</v>
      </c>
      <c r="K3643" s="211">
        <v>0.61095395762893778</v>
      </c>
      <c r="L3643" s="211">
        <v>0.26901617368727143</v>
      </c>
      <c r="M3643" s="211">
        <v>9.5478781478309821E-2</v>
      </c>
      <c r="N3643" s="211">
        <v>0.41814117688837071</v>
      </c>
      <c r="O3643" s="211">
        <v>0.69921515649236921</v>
      </c>
      <c r="P3643" s="211">
        <v>6.9158615202956186E-2</v>
      </c>
      <c r="Q3643" s="211">
        <v>7.1816342170083147E-2</v>
      </c>
      <c r="R3643" s="211">
        <v>0.45308300705632343</v>
      </c>
      <c r="S3643" s="211">
        <v>0.3164082629784396</v>
      </c>
      <c r="T3643" s="211">
        <v>0.54785952130283022</v>
      </c>
      <c r="U3643" s="211">
        <v>0.40301917990646657</v>
      </c>
      <c r="V3643" s="211">
        <v>9.3704047329332588E-2</v>
      </c>
      <c r="W3643" s="211">
        <v>0.53407482388883376</v>
      </c>
      <c r="X3643" s="211">
        <v>0.24318783048429971</v>
      </c>
      <c r="Y3643" s="211">
        <v>0.62531919945333025</v>
      </c>
      <c r="Z3643" s="211">
        <v>0.14597344278226962</v>
      </c>
      <c r="AA3643" s="212">
        <v>0.11886192215102254</v>
      </c>
    </row>
    <row r="3644" spans="1:27" x14ac:dyDescent="0.35">
      <c r="A3644" s="210" t="s">
        <v>4320</v>
      </c>
      <c r="B3644" s="217">
        <v>138.53300103317937</v>
      </c>
      <c r="C3644" s="211">
        <v>5.6422751144096235E-2</v>
      </c>
      <c r="D3644" s="211">
        <v>0.11999654501611499</v>
      </c>
      <c r="E3644" s="211">
        <v>7.0701994479243593E-2</v>
      </c>
      <c r="F3644" s="211">
        <v>7.0800524052216485E-2</v>
      </c>
      <c r="G3644" s="211">
        <v>0.12477827600200823</v>
      </c>
      <c r="H3644" s="211">
        <v>0.10577871881525953</v>
      </c>
      <c r="I3644" s="211">
        <v>0.50534725001403458</v>
      </c>
      <c r="J3644" s="211">
        <v>0.45037245183256824</v>
      </c>
      <c r="K3644" s="211">
        <v>0.56496595909680125</v>
      </c>
      <c r="L3644" s="211">
        <v>0.27432863350029729</v>
      </c>
      <c r="M3644" s="211">
        <v>9.1375874550668937E-2</v>
      </c>
      <c r="N3644" s="211">
        <v>0.50632320876940684</v>
      </c>
      <c r="O3644" s="211">
        <v>0.69774936810591781</v>
      </c>
      <c r="P3644" s="211">
        <v>6.9648738393806128E-2</v>
      </c>
      <c r="Q3644" s="211">
        <v>0.13307796133414096</v>
      </c>
      <c r="R3644" s="211">
        <v>0.42784071331569656</v>
      </c>
      <c r="S3644" s="211">
        <v>0.30754020911241675</v>
      </c>
      <c r="T3644" s="211">
        <v>0.581046821111598</v>
      </c>
      <c r="U3644" s="211">
        <v>0.50695081283539656</v>
      </c>
      <c r="V3644" s="211">
        <v>6.699732404958364E-2</v>
      </c>
      <c r="W3644" s="211">
        <v>0.51950853946138786</v>
      </c>
      <c r="X3644" s="211">
        <v>0.39288980108459925</v>
      </c>
      <c r="Y3644" s="211">
        <v>0.66322130284348757</v>
      </c>
      <c r="Z3644" s="211">
        <v>0.14354430277050576</v>
      </c>
      <c r="AA3644" s="212">
        <v>0.11394297273197859</v>
      </c>
    </row>
    <row r="3645" spans="1:27" x14ac:dyDescent="0.35">
      <c r="A3645" s="210" t="s">
        <v>4321</v>
      </c>
      <c r="B3645" s="217">
        <v>138.41265449940281</v>
      </c>
      <c r="C3645" s="211">
        <v>7.9488626076393787E-2</v>
      </c>
      <c r="D3645" s="211">
        <v>0.12176858426422675</v>
      </c>
      <c r="E3645" s="211">
        <v>7.6053932160671495E-2</v>
      </c>
      <c r="F3645" s="211">
        <v>9.734094665286401E-2</v>
      </c>
      <c r="G3645" s="211">
        <v>0.11817760211516934</v>
      </c>
      <c r="H3645" s="211">
        <v>0.12318095702573642</v>
      </c>
      <c r="I3645" s="211">
        <v>0.50200020955890479</v>
      </c>
      <c r="J3645" s="211">
        <v>0.43993862556780244</v>
      </c>
      <c r="K3645" s="211">
        <v>0.62727402130174803</v>
      </c>
      <c r="L3645" s="211">
        <v>0.26863069583522836</v>
      </c>
      <c r="M3645" s="211">
        <v>0.10147400961574254</v>
      </c>
      <c r="N3645" s="211">
        <v>0.40346848191533213</v>
      </c>
      <c r="O3645" s="211">
        <v>0.6627467516451172</v>
      </c>
      <c r="P3645" s="211">
        <v>6.9181013196547847E-2</v>
      </c>
      <c r="Q3645" s="211">
        <v>7.3133173400480589E-2</v>
      </c>
      <c r="R3645" s="211">
        <v>0.41109844331900913</v>
      </c>
      <c r="S3645" s="211">
        <v>0.42038453060827891</v>
      </c>
      <c r="T3645" s="211">
        <v>0.55493608688031382</v>
      </c>
      <c r="U3645" s="211">
        <v>0.4028100453657949</v>
      </c>
      <c r="V3645" s="211">
        <v>9.6199519532178923E-2</v>
      </c>
      <c r="W3645" s="211">
        <v>0.51914754545091446</v>
      </c>
      <c r="X3645" s="211">
        <v>0.2817542393321486</v>
      </c>
      <c r="Y3645" s="211">
        <v>0.66045428406731488</v>
      </c>
      <c r="Z3645" s="211">
        <v>0.14405853576138195</v>
      </c>
      <c r="AA3645" s="212">
        <v>0.11792493178242837</v>
      </c>
    </row>
    <row r="3646" spans="1:27" x14ac:dyDescent="0.35">
      <c r="A3646" s="210" t="s">
        <v>4322</v>
      </c>
      <c r="B3646" s="217">
        <v>119.86101670559113</v>
      </c>
      <c r="C3646" s="211">
        <v>8.0820094055468653E-2</v>
      </c>
      <c r="D3646" s="211">
        <v>0.12965121093676241</v>
      </c>
      <c r="E3646" s="211">
        <v>6.9478540708667949E-2</v>
      </c>
      <c r="F3646" s="211">
        <v>0.10222914538484217</v>
      </c>
      <c r="G3646" s="211">
        <v>0.11877819375689862</v>
      </c>
      <c r="H3646" s="211">
        <v>0.12675581755014284</v>
      </c>
      <c r="I3646" s="211">
        <v>0.43554513461786204</v>
      </c>
      <c r="J3646" s="211">
        <v>0.44992682656035432</v>
      </c>
      <c r="K3646" s="211">
        <v>0.52646565320756844</v>
      </c>
      <c r="L3646" s="211">
        <v>0.27311461374330548</v>
      </c>
      <c r="M3646" s="211">
        <v>0.1070261115916223</v>
      </c>
      <c r="N3646" s="211">
        <v>0.59003090616617504</v>
      </c>
      <c r="O3646" s="211">
        <v>0.67772098818894555</v>
      </c>
      <c r="P3646" s="211">
        <v>6.8238871447927563E-2</v>
      </c>
      <c r="Q3646" s="211">
        <v>6.2928674208151208E-2</v>
      </c>
      <c r="R3646" s="211">
        <v>0.45266471496784944</v>
      </c>
      <c r="S3646" s="211">
        <v>0.29183011730777514</v>
      </c>
      <c r="T3646" s="211">
        <v>0.56942998102880693</v>
      </c>
      <c r="U3646" s="211">
        <v>0.3747969437347789</v>
      </c>
      <c r="V3646" s="211">
        <v>5.927587991985192E-2</v>
      </c>
      <c r="W3646" s="211">
        <v>0.57003150901727606</v>
      </c>
      <c r="X3646" s="211">
        <v>0.30987873968015467</v>
      </c>
      <c r="Y3646" s="211">
        <v>0.70549521061529696</v>
      </c>
      <c r="Z3646" s="211">
        <v>0.14688351113379439</v>
      </c>
      <c r="AA3646" s="212">
        <v>0.11988624654313161</v>
      </c>
    </row>
    <row r="3647" spans="1:27" x14ac:dyDescent="0.35">
      <c r="A3647" s="210" t="s">
        <v>4323</v>
      </c>
      <c r="B3647" s="217">
        <v>147.27673035635061</v>
      </c>
      <c r="C3647" s="211">
        <v>6.6190420160075869E-2</v>
      </c>
      <c r="D3647" s="211">
        <v>0.12421825899240738</v>
      </c>
      <c r="E3647" s="211">
        <v>8.0394730823574637E-2</v>
      </c>
      <c r="F3647" s="211">
        <v>0.11094772914652089</v>
      </c>
      <c r="G3647" s="211">
        <v>0.12104091622955998</v>
      </c>
      <c r="H3647" s="211">
        <v>0.10718821708083817</v>
      </c>
      <c r="I3647" s="211">
        <v>0.50063678573253068</v>
      </c>
      <c r="J3647" s="211">
        <v>0.43431019303681939</v>
      </c>
      <c r="K3647" s="211">
        <v>0.52571593850516374</v>
      </c>
      <c r="L3647" s="211">
        <v>0.27316167396521873</v>
      </c>
      <c r="M3647" s="211">
        <v>8.6355459683030947E-2</v>
      </c>
      <c r="N3647" s="211">
        <v>0.45747109522347429</v>
      </c>
      <c r="O3647" s="211">
        <v>0.73988000436062629</v>
      </c>
      <c r="P3647" s="211">
        <v>6.8844282587164046E-2</v>
      </c>
      <c r="Q3647" s="211">
        <v>6.4142300498850738E-2</v>
      </c>
      <c r="R3647" s="211">
        <v>0.46263599898630753</v>
      </c>
      <c r="S3647" s="211">
        <v>0.36467247337380732</v>
      </c>
      <c r="T3647" s="211">
        <v>0.58878030137555437</v>
      </c>
      <c r="U3647" s="211">
        <v>0.42818342005633181</v>
      </c>
      <c r="V3647" s="211">
        <v>0.1327574115942966</v>
      </c>
      <c r="W3647" s="211">
        <v>0.57649489482440974</v>
      </c>
      <c r="X3647" s="211">
        <v>0.33824480334426776</v>
      </c>
      <c r="Y3647" s="211">
        <v>0.6723569473465425</v>
      </c>
      <c r="Z3647" s="211">
        <v>0.14544644132608592</v>
      </c>
      <c r="AA3647" s="212">
        <v>0.11957901624424366</v>
      </c>
    </row>
    <row r="3648" spans="1:27" x14ac:dyDescent="0.35">
      <c r="A3648" s="210" t="s">
        <v>4324</v>
      </c>
      <c r="B3648" s="217">
        <v>151.02828468831257</v>
      </c>
      <c r="C3648" s="211">
        <v>6.2921917873185268E-2</v>
      </c>
      <c r="D3648" s="211">
        <v>0.11815107588290864</v>
      </c>
      <c r="E3648" s="211">
        <v>7.2414573328328444E-2</v>
      </c>
      <c r="F3648" s="211">
        <v>9.1163467934862213E-2</v>
      </c>
      <c r="G3648" s="211">
        <v>0.11980872512160448</v>
      </c>
      <c r="H3648" s="211">
        <v>0.1282161876494477</v>
      </c>
      <c r="I3648" s="211">
        <v>0.50472931390486653</v>
      </c>
      <c r="J3648" s="211">
        <v>0.41448563218483564</v>
      </c>
      <c r="K3648" s="211">
        <v>0.6150976250840634</v>
      </c>
      <c r="L3648" s="211">
        <v>0.27238212255736416</v>
      </c>
      <c r="M3648" s="211">
        <v>8.6964945343232847E-2</v>
      </c>
      <c r="N3648" s="211">
        <v>0.56275401086167287</v>
      </c>
      <c r="O3648" s="211">
        <v>0.53323301012374824</v>
      </c>
      <c r="P3648" s="211">
        <v>7.0162680008281103E-2</v>
      </c>
      <c r="Q3648" s="211">
        <v>5.9713129690230099E-2</v>
      </c>
      <c r="R3648" s="211">
        <v>0.46830146246128102</v>
      </c>
      <c r="S3648" s="211">
        <v>0.28900439988747961</v>
      </c>
      <c r="T3648" s="211">
        <v>0.57520641732392408</v>
      </c>
      <c r="U3648" s="211">
        <v>0.44043189369498792</v>
      </c>
      <c r="V3648" s="211">
        <v>0.14138302527456453</v>
      </c>
      <c r="W3648" s="211">
        <v>0.50878821201084368</v>
      </c>
      <c r="X3648" s="211">
        <v>0.25985310180926824</v>
      </c>
      <c r="Y3648" s="211">
        <v>0.71816438908551739</v>
      </c>
      <c r="Z3648" s="211">
        <v>0.14866153738217486</v>
      </c>
      <c r="AA3648" s="212">
        <v>0.1233563109869531</v>
      </c>
    </row>
    <row r="3649" spans="1:27" x14ac:dyDescent="0.35">
      <c r="A3649" s="210" t="s">
        <v>4325</v>
      </c>
      <c r="B3649" s="217">
        <v>153.60887380190866</v>
      </c>
      <c r="C3649" s="211">
        <v>6.4973172180975716E-2</v>
      </c>
      <c r="D3649" s="211">
        <v>0.12719962735199933</v>
      </c>
      <c r="E3649" s="211">
        <v>7.6897816500470867E-2</v>
      </c>
      <c r="F3649" s="211">
        <v>9.8167293763229357E-2</v>
      </c>
      <c r="G3649" s="211">
        <v>0.11488038876522003</v>
      </c>
      <c r="H3649" s="211">
        <v>0.1175363445873675</v>
      </c>
      <c r="I3649" s="211">
        <v>0.47032728733751195</v>
      </c>
      <c r="J3649" s="211">
        <v>0.46606240345491085</v>
      </c>
      <c r="K3649" s="211">
        <v>0.64242858366835287</v>
      </c>
      <c r="L3649" s="211">
        <v>0.27574423037312934</v>
      </c>
      <c r="M3649" s="211">
        <v>9.7543537795888507E-2</v>
      </c>
      <c r="N3649" s="211">
        <v>0.4788604326704603</v>
      </c>
      <c r="O3649" s="211">
        <v>0.70272081650232532</v>
      </c>
      <c r="P3649" s="211">
        <v>7.2992777716561028E-2</v>
      </c>
      <c r="Q3649" s="211">
        <v>8.4262394362164914E-2</v>
      </c>
      <c r="R3649" s="211">
        <v>0.4620243469051793</v>
      </c>
      <c r="S3649" s="211">
        <v>0.32539203773565828</v>
      </c>
      <c r="T3649" s="211">
        <v>0.48976516627293964</v>
      </c>
      <c r="U3649" s="211">
        <v>0.40807116988295078</v>
      </c>
      <c r="V3649" s="211">
        <v>9.6596591994767556E-2</v>
      </c>
      <c r="W3649" s="211">
        <v>0.59773070987445931</v>
      </c>
      <c r="X3649" s="211">
        <v>0.28951052405154609</v>
      </c>
      <c r="Y3649" s="211">
        <v>0.73300189691180018</v>
      </c>
      <c r="Z3649" s="211">
        <v>0.1454859185560041</v>
      </c>
      <c r="AA3649" s="212">
        <v>0.11824699946525771</v>
      </c>
    </row>
    <row r="3650" spans="1:27" x14ac:dyDescent="0.35">
      <c r="A3650" s="210" t="s">
        <v>4326</v>
      </c>
      <c r="B3650" s="217">
        <v>122.19188199014113</v>
      </c>
      <c r="C3650" s="211">
        <v>4.9827112694921849E-2</v>
      </c>
      <c r="D3650" s="211">
        <v>0.12240416568128784</v>
      </c>
      <c r="E3650" s="211">
        <v>8.7560736757886393E-2</v>
      </c>
      <c r="F3650" s="211">
        <v>8.5452886188288862E-2</v>
      </c>
      <c r="G3650" s="211">
        <v>0.12439940325101526</v>
      </c>
      <c r="H3650" s="211">
        <v>0.11457326106460923</v>
      </c>
      <c r="I3650" s="211">
        <v>0.48822247445663258</v>
      </c>
      <c r="J3650" s="211">
        <v>0.4696518545298568</v>
      </c>
      <c r="K3650" s="211">
        <v>0.58685020953710898</v>
      </c>
      <c r="L3650" s="211">
        <v>0.27145303338810234</v>
      </c>
      <c r="M3650" s="211">
        <v>8.4615796577491117E-2</v>
      </c>
      <c r="N3650" s="211">
        <v>0.40491507257931014</v>
      </c>
      <c r="O3650" s="211">
        <v>0.64776406033271516</v>
      </c>
      <c r="P3650" s="211">
        <v>6.3852374138954893E-2</v>
      </c>
      <c r="Q3650" s="211">
        <v>6.822624027361833E-2</v>
      </c>
      <c r="R3650" s="211">
        <v>0.45646698826500381</v>
      </c>
      <c r="S3650" s="211">
        <v>0.30494363620045084</v>
      </c>
      <c r="T3650" s="211">
        <v>0.53609619394025521</v>
      </c>
      <c r="U3650" s="211">
        <v>0.41765530965978004</v>
      </c>
      <c r="V3650" s="211">
        <v>9.7900317717914576E-2</v>
      </c>
      <c r="W3650" s="211">
        <v>0.53803246792838322</v>
      </c>
      <c r="X3650" s="211">
        <v>0.28045512322687788</v>
      </c>
      <c r="Y3650" s="211">
        <v>0.66639849008915297</v>
      </c>
      <c r="Z3650" s="211">
        <v>0.14882189616230648</v>
      </c>
      <c r="AA3650" s="212">
        <v>0.12156143309291727</v>
      </c>
    </row>
    <row r="3651" spans="1:27" x14ac:dyDescent="0.35">
      <c r="A3651" s="210" t="s">
        <v>4327</v>
      </c>
      <c r="B3651" s="217">
        <v>147.10736317975014</v>
      </c>
      <c r="C3651" s="211">
        <v>7.8546610493844524E-2</v>
      </c>
      <c r="D3651" s="211">
        <v>0.12488191386452573</v>
      </c>
      <c r="E3651" s="211">
        <v>8.4388498984239252E-2</v>
      </c>
      <c r="F3651" s="211">
        <v>0.10492886146359312</v>
      </c>
      <c r="G3651" s="211">
        <v>0.1173832059709955</v>
      </c>
      <c r="H3651" s="211">
        <v>0.11127745398501972</v>
      </c>
      <c r="I3651" s="211">
        <v>0.50147362723994959</v>
      </c>
      <c r="J3651" s="211">
        <v>0.43850891272974679</v>
      </c>
      <c r="K3651" s="211">
        <v>0.61643285253553903</v>
      </c>
      <c r="L3651" s="211">
        <v>0.26854256189803916</v>
      </c>
      <c r="M3651" s="211">
        <v>9.8574284068172438E-2</v>
      </c>
      <c r="N3651" s="211">
        <v>0.46337272020522413</v>
      </c>
      <c r="O3651" s="211">
        <v>0.70724116561432615</v>
      </c>
      <c r="P3651" s="211">
        <v>6.0921905315454702E-2</v>
      </c>
      <c r="Q3651" s="211">
        <v>0.10873312330027293</v>
      </c>
      <c r="R3651" s="211">
        <v>0.41815661181794511</v>
      </c>
      <c r="S3651" s="211">
        <v>0.38992125713494696</v>
      </c>
      <c r="T3651" s="211">
        <v>0.50511574992606723</v>
      </c>
      <c r="U3651" s="211">
        <v>0.44023629916251195</v>
      </c>
      <c r="V3651" s="211">
        <v>0.141755146920029</v>
      </c>
      <c r="W3651" s="211">
        <v>0.47556304067667848</v>
      </c>
      <c r="X3651" s="211">
        <v>0.38266493282422875</v>
      </c>
      <c r="Y3651" s="211">
        <v>0.61614286872115787</v>
      </c>
      <c r="Z3651" s="211">
        <v>0.14786047586659015</v>
      </c>
      <c r="AA3651" s="212">
        <v>0.12169649404893265</v>
      </c>
    </row>
    <row r="3652" spans="1:27" x14ac:dyDescent="0.35">
      <c r="A3652" s="210" t="s">
        <v>4328</v>
      </c>
      <c r="B3652" s="217">
        <v>145.93311250705676</v>
      </c>
      <c r="C3652" s="211">
        <v>5.6390955862157116E-2</v>
      </c>
      <c r="D3652" s="211">
        <v>0.12051481123149138</v>
      </c>
      <c r="E3652" s="211">
        <v>7.3889529453961184E-2</v>
      </c>
      <c r="F3652" s="211">
        <v>9.2262261528827383E-2</v>
      </c>
      <c r="G3652" s="211">
        <v>0.12423019376030919</v>
      </c>
      <c r="H3652" s="211">
        <v>0.1185613454754077</v>
      </c>
      <c r="I3652" s="211">
        <v>0.48094539164758082</v>
      </c>
      <c r="J3652" s="211">
        <v>0.45677622617838126</v>
      </c>
      <c r="K3652" s="211">
        <v>0.53668172372741707</v>
      </c>
      <c r="L3652" s="211">
        <v>0.27048064502449776</v>
      </c>
      <c r="M3652" s="211">
        <v>0.12079915668391043</v>
      </c>
      <c r="N3652" s="211">
        <v>0.41137561116190796</v>
      </c>
      <c r="O3652" s="211">
        <v>0.71199837997347126</v>
      </c>
      <c r="P3652" s="211">
        <v>7.2152843936985678E-2</v>
      </c>
      <c r="Q3652" s="211">
        <v>4.3135523274028663E-2</v>
      </c>
      <c r="R3652" s="211">
        <v>0.4388727822044155</v>
      </c>
      <c r="S3652" s="211">
        <v>0.36659721420468983</v>
      </c>
      <c r="T3652" s="211">
        <v>0.60853534272981957</v>
      </c>
      <c r="U3652" s="211">
        <v>0.34296083774674757</v>
      </c>
      <c r="V3652" s="211">
        <v>0.14254080370630517</v>
      </c>
      <c r="W3652" s="211">
        <v>0.53880129149695788</v>
      </c>
      <c r="X3652" s="211">
        <v>0.39572633355853987</v>
      </c>
      <c r="Y3652" s="211">
        <v>0.60622345231698616</v>
      </c>
      <c r="Z3652" s="211">
        <v>0.14524700075583202</v>
      </c>
      <c r="AA3652" s="212">
        <v>0.12210577568790343</v>
      </c>
    </row>
    <row r="3653" spans="1:27" x14ac:dyDescent="0.35">
      <c r="A3653" s="210" t="s">
        <v>4329</v>
      </c>
      <c r="B3653" s="217">
        <v>143.69454175759148</v>
      </c>
      <c r="C3653" s="211">
        <v>7.775840522657046E-2</v>
      </c>
      <c r="D3653" s="211">
        <v>0.11638910706973633</v>
      </c>
      <c r="E3653" s="211">
        <v>8.6475015171279548E-2</v>
      </c>
      <c r="F3653" s="211">
        <v>7.6431923779790509E-2</v>
      </c>
      <c r="G3653" s="211">
        <v>0.11845470397119551</v>
      </c>
      <c r="H3653" s="211">
        <v>0.11299011601597979</v>
      </c>
      <c r="I3653" s="211">
        <v>0.52436805002218057</v>
      </c>
      <c r="J3653" s="211">
        <v>0.43982651333568268</v>
      </c>
      <c r="K3653" s="211">
        <v>0.58948787550990156</v>
      </c>
      <c r="L3653" s="211">
        <v>0.28352896411262984</v>
      </c>
      <c r="M3653" s="211">
        <v>0.10923495608006427</v>
      </c>
      <c r="N3653" s="211">
        <v>0.4496469707057047</v>
      </c>
      <c r="O3653" s="211">
        <v>0.6862504437040613</v>
      </c>
      <c r="P3653" s="211">
        <v>6.8917957714537015E-2</v>
      </c>
      <c r="Q3653" s="211">
        <v>7.0796990013449648E-2</v>
      </c>
      <c r="R3653" s="211">
        <v>0.46194592469283224</v>
      </c>
      <c r="S3653" s="211">
        <v>0.26794875796844475</v>
      </c>
      <c r="T3653" s="211">
        <v>0.53428220354801681</v>
      </c>
      <c r="U3653" s="211">
        <v>0.44180018745520555</v>
      </c>
      <c r="V3653" s="211">
        <v>8.0726715803912968E-2</v>
      </c>
      <c r="W3653" s="211">
        <v>0.5628301696147282</v>
      </c>
      <c r="X3653" s="211">
        <v>0.36586863091145028</v>
      </c>
      <c r="Y3653" s="211">
        <v>0.71724196526564898</v>
      </c>
      <c r="Z3653" s="211">
        <v>0.14476776878605091</v>
      </c>
      <c r="AA3653" s="212">
        <v>0.11869262308738024</v>
      </c>
    </row>
    <row r="3654" spans="1:27" x14ac:dyDescent="0.35">
      <c r="A3654" s="210" t="s">
        <v>4330</v>
      </c>
      <c r="B3654" s="217">
        <v>113.2795540361067</v>
      </c>
      <c r="C3654" s="211">
        <v>6.5073332345779861E-2</v>
      </c>
      <c r="D3654" s="211">
        <v>0.11936068858117238</v>
      </c>
      <c r="E3654" s="211">
        <v>7.7883975925989918E-2</v>
      </c>
      <c r="F3654" s="211">
        <v>9.7056478980520527E-2</v>
      </c>
      <c r="G3654" s="211">
        <v>0.12098663576558855</v>
      </c>
      <c r="H3654" s="211">
        <v>0.10192071633392166</v>
      </c>
      <c r="I3654" s="211">
        <v>0.53134807125669337</v>
      </c>
      <c r="J3654" s="211">
        <v>0.42509440107566943</v>
      </c>
      <c r="K3654" s="211">
        <v>0.57078173097988205</v>
      </c>
      <c r="L3654" s="211">
        <v>0.27521542523046871</v>
      </c>
      <c r="M3654" s="211">
        <v>9.8484978701721945E-2</v>
      </c>
      <c r="N3654" s="211">
        <v>0.51678903271375531</v>
      </c>
      <c r="O3654" s="211">
        <v>0.55767842804762957</v>
      </c>
      <c r="P3654" s="211">
        <v>7.0532687542070538E-2</v>
      </c>
      <c r="Q3654" s="211">
        <v>8.4446124128750646E-2</v>
      </c>
      <c r="R3654" s="211">
        <v>0.42496692302380679</v>
      </c>
      <c r="S3654" s="211">
        <v>0.34809608426011729</v>
      </c>
      <c r="T3654" s="211">
        <v>0.55927552369906286</v>
      </c>
      <c r="U3654" s="211">
        <v>0.38197218239238967</v>
      </c>
      <c r="V3654" s="211">
        <v>5.6201991671085388E-2</v>
      </c>
      <c r="W3654" s="211">
        <v>0.55055954897733017</v>
      </c>
      <c r="X3654" s="211">
        <v>0.27180457756853282</v>
      </c>
      <c r="Y3654" s="211">
        <v>0.69164529169321021</v>
      </c>
      <c r="Z3654" s="211">
        <v>0.14105624465404287</v>
      </c>
      <c r="AA3654" s="212">
        <v>0.12285062746749641</v>
      </c>
    </row>
    <row r="3655" spans="1:27" x14ac:dyDescent="0.35">
      <c r="A3655" s="210" t="s">
        <v>4331</v>
      </c>
      <c r="B3655" s="217">
        <v>120.22995080266612</v>
      </c>
      <c r="C3655" s="211">
        <v>8.2596554686179963E-2</v>
      </c>
      <c r="D3655" s="211">
        <v>0.12084176738125899</v>
      </c>
      <c r="E3655" s="211">
        <v>7.6579336295380468E-2</v>
      </c>
      <c r="F3655" s="211">
        <v>9.1900968894837967E-2</v>
      </c>
      <c r="G3655" s="211">
        <v>0.12166400337539948</v>
      </c>
      <c r="H3655" s="211">
        <v>0.11698319531999751</v>
      </c>
      <c r="I3655" s="211">
        <v>0.48047890232564289</v>
      </c>
      <c r="J3655" s="211">
        <v>0.43331777044200614</v>
      </c>
      <c r="K3655" s="211">
        <v>0.5690629839684378</v>
      </c>
      <c r="L3655" s="211">
        <v>0.27877904619469601</v>
      </c>
      <c r="M3655" s="211">
        <v>0.10120008097561627</v>
      </c>
      <c r="N3655" s="211">
        <v>0.47793797486203682</v>
      </c>
      <c r="O3655" s="211">
        <v>0.71491996994514606</v>
      </c>
      <c r="P3655" s="211">
        <v>6.4157279350551669E-2</v>
      </c>
      <c r="Q3655" s="211">
        <v>8.7642429088969145E-2</v>
      </c>
      <c r="R3655" s="211">
        <v>0.46865702316465541</v>
      </c>
      <c r="S3655" s="211">
        <v>0.34473282713407766</v>
      </c>
      <c r="T3655" s="211">
        <v>0.51816191832021496</v>
      </c>
      <c r="U3655" s="211">
        <v>0.4490427494860576</v>
      </c>
      <c r="V3655" s="211">
        <v>6.2591925786384534E-2</v>
      </c>
      <c r="W3655" s="211">
        <v>0.61455779753409923</v>
      </c>
      <c r="X3655" s="211">
        <v>0.37187853497649143</v>
      </c>
      <c r="Y3655" s="211">
        <v>0.62255872377650023</v>
      </c>
      <c r="Z3655" s="211">
        <v>0.14347562103970155</v>
      </c>
      <c r="AA3655" s="212">
        <v>0.11817606220114343</v>
      </c>
    </row>
    <row r="3656" spans="1:27" x14ac:dyDescent="0.35">
      <c r="A3656" s="210" t="s">
        <v>4332</v>
      </c>
      <c r="B3656" s="217">
        <v>168.45751573358422</v>
      </c>
      <c r="C3656" s="211">
        <v>8.827416197840586E-2</v>
      </c>
      <c r="D3656" s="211">
        <v>0.12371384022370231</v>
      </c>
      <c r="E3656" s="211">
        <v>8.0170630197044165E-2</v>
      </c>
      <c r="F3656" s="211">
        <v>0.12199061270689163</v>
      </c>
      <c r="G3656" s="211">
        <v>0.12399215759500409</v>
      </c>
      <c r="H3656" s="211">
        <v>0.12189783034960446</v>
      </c>
      <c r="I3656" s="211">
        <v>0.51371278587157299</v>
      </c>
      <c r="J3656" s="211">
        <v>0.42785326942672841</v>
      </c>
      <c r="K3656" s="211">
        <v>0.63172009793813033</v>
      </c>
      <c r="L3656" s="211">
        <v>0.27259989145872532</v>
      </c>
      <c r="M3656" s="211">
        <v>9.4195629422287597E-2</v>
      </c>
      <c r="N3656" s="211">
        <v>0.392462496118125</v>
      </c>
      <c r="O3656" s="211">
        <v>0.71374540491047911</v>
      </c>
      <c r="P3656" s="211">
        <v>6.9315195837669527E-2</v>
      </c>
      <c r="Q3656" s="211">
        <v>0.11178784651812937</v>
      </c>
      <c r="R3656" s="211">
        <v>0.37398960160320238</v>
      </c>
      <c r="S3656" s="211">
        <v>0.28091853946067863</v>
      </c>
      <c r="T3656" s="211">
        <v>0.60834920064049958</v>
      </c>
      <c r="U3656" s="211">
        <v>0.48177942680208752</v>
      </c>
      <c r="V3656" s="211">
        <v>0.12085490917986992</v>
      </c>
      <c r="W3656" s="211">
        <v>0.5238538789179521</v>
      </c>
      <c r="X3656" s="211">
        <v>0.30179210632847464</v>
      </c>
      <c r="Y3656" s="211">
        <v>0.67611263784948517</v>
      </c>
      <c r="Z3656" s="211">
        <v>0.14973987669657041</v>
      </c>
      <c r="AA3656" s="212">
        <v>0.1157854285264083</v>
      </c>
    </row>
    <row r="3657" spans="1:27" x14ac:dyDescent="0.35">
      <c r="A3657" s="210" t="s">
        <v>4333</v>
      </c>
      <c r="B3657" s="217">
        <v>130.36071036405014</v>
      </c>
      <c r="C3657" s="211">
        <v>8.6142709912327933E-2</v>
      </c>
      <c r="D3657" s="211">
        <v>0.1274973517949736</v>
      </c>
      <c r="E3657" s="211">
        <v>7.4955813660167347E-2</v>
      </c>
      <c r="F3657" s="211">
        <v>0.10456480951567435</v>
      </c>
      <c r="G3657" s="211">
        <v>0.12625902373006578</v>
      </c>
      <c r="H3657" s="211">
        <v>0.11810534405600756</v>
      </c>
      <c r="I3657" s="211">
        <v>0.48668607249511853</v>
      </c>
      <c r="J3657" s="211">
        <v>0.47259630116296714</v>
      </c>
      <c r="K3657" s="211">
        <v>0.57139744297641404</v>
      </c>
      <c r="L3657" s="211">
        <v>0.27909884047858208</v>
      </c>
      <c r="M3657" s="211">
        <v>9.9990884126983343E-2</v>
      </c>
      <c r="N3657" s="211">
        <v>0.39934029248160563</v>
      </c>
      <c r="O3657" s="211">
        <v>0.73929591646393689</v>
      </c>
      <c r="P3657" s="211">
        <v>7.0221153463130764E-2</v>
      </c>
      <c r="Q3657" s="211">
        <v>0.12595098693474993</v>
      </c>
      <c r="R3657" s="211">
        <v>0.42946930956492707</v>
      </c>
      <c r="S3657" s="211">
        <v>0.33474601329491704</v>
      </c>
      <c r="T3657" s="211">
        <v>0.54486300041188429</v>
      </c>
      <c r="U3657" s="211">
        <v>0.43557884590625967</v>
      </c>
      <c r="V3657" s="211">
        <v>7.0733764234865659E-2</v>
      </c>
      <c r="W3657" s="211">
        <v>0.59380707131447341</v>
      </c>
      <c r="X3657" s="211">
        <v>0.30473805617297939</v>
      </c>
      <c r="Y3657" s="211">
        <v>0.6700168028469522</v>
      </c>
      <c r="Z3657" s="211">
        <v>0.14919818937114432</v>
      </c>
      <c r="AA3657" s="212">
        <v>0.12009315636078347</v>
      </c>
    </row>
    <row r="3658" spans="1:27" x14ac:dyDescent="0.35">
      <c r="A3658" s="210" t="s">
        <v>4334</v>
      </c>
      <c r="B3658" s="217">
        <v>132.74961363185076</v>
      </c>
      <c r="C3658" s="211">
        <v>4.6239774848974874E-2</v>
      </c>
      <c r="D3658" s="211">
        <v>0.12418684286188966</v>
      </c>
      <c r="E3658" s="211">
        <v>8.33703315139422E-2</v>
      </c>
      <c r="F3658" s="211">
        <v>9.6224220195763419E-2</v>
      </c>
      <c r="G3658" s="211">
        <v>0.12404894728201082</v>
      </c>
      <c r="H3658" s="211">
        <v>0.11288738015999658</v>
      </c>
      <c r="I3658" s="211">
        <v>0.50293946358367692</v>
      </c>
      <c r="J3658" s="211">
        <v>0.42044071755787116</v>
      </c>
      <c r="K3658" s="211">
        <v>0.64613859887346059</v>
      </c>
      <c r="L3658" s="211">
        <v>0.27951809068190991</v>
      </c>
      <c r="M3658" s="211">
        <v>8.5724660957396864E-2</v>
      </c>
      <c r="N3658" s="211">
        <v>0.55609734561610102</v>
      </c>
      <c r="O3658" s="211">
        <v>0.55702357972082961</v>
      </c>
      <c r="P3658" s="211">
        <v>6.9663163716856796E-2</v>
      </c>
      <c r="Q3658" s="211">
        <v>0.11597781617319947</v>
      </c>
      <c r="R3658" s="211">
        <v>0.46802584107555095</v>
      </c>
      <c r="S3658" s="211">
        <v>0.31077381939135817</v>
      </c>
      <c r="T3658" s="211">
        <v>0.52427232527186263</v>
      </c>
      <c r="U3658" s="211">
        <v>0.36434682494670129</v>
      </c>
      <c r="V3658" s="211">
        <v>8.6070001452729E-2</v>
      </c>
      <c r="W3658" s="211">
        <v>0.60777365110533321</v>
      </c>
      <c r="X3658" s="211">
        <v>0.34752792347639894</v>
      </c>
      <c r="Y3658" s="211">
        <v>0.67208464310231997</v>
      </c>
      <c r="Z3658" s="211">
        <v>0.14219140127133034</v>
      </c>
      <c r="AA3658" s="212">
        <v>0.11829960039645374</v>
      </c>
    </row>
    <row r="3659" spans="1:27" x14ac:dyDescent="0.35">
      <c r="A3659" s="210" t="s">
        <v>4335</v>
      </c>
      <c r="B3659" s="217">
        <v>160.08215326266327</v>
      </c>
      <c r="C3659" s="211">
        <v>8.0683935654506697E-2</v>
      </c>
      <c r="D3659" s="211">
        <v>0.12538488032095818</v>
      </c>
      <c r="E3659" s="211">
        <v>7.8918486955496539E-2</v>
      </c>
      <c r="F3659" s="211">
        <v>0.11723282698658784</v>
      </c>
      <c r="G3659" s="211">
        <v>0.12017550419762886</v>
      </c>
      <c r="H3659" s="211">
        <v>0.11729614937846555</v>
      </c>
      <c r="I3659" s="211">
        <v>0.52483674331720576</v>
      </c>
      <c r="J3659" s="211">
        <v>0.44818899337417373</v>
      </c>
      <c r="K3659" s="211">
        <v>0.55967947845631238</v>
      </c>
      <c r="L3659" s="211">
        <v>0.2683952566027773</v>
      </c>
      <c r="M3659" s="211">
        <v>0.10509532309049339</v>
      </c>
      <c r="N3659" s="211">
        <v>0.51476646311985175</v>
      </c>
      <c r="O3659" s="211">
        <v>0.73031413892018449</v>
      </c>
      <c r="P3659" s="211">
        <v>6.3259005948753638E-2</v>
      </c>
      <c r="Q3659" s="211">
        <v>0.10653250097055528</v>
      </c>
      <c r="R3659" s="211">
        <v>0.47849031615291332</v>
      </c>
      <c r="S3659" s="211">
        <v>0.36697055781326215</v>
      </c>
      <c r="T3659" s="211">
        <v>0.50482577022816544</v>
      </c>
      <c r="U3659" s="211">
        <v>0.36398481164118213</v>
      </c>
      <c r="V3659" s="211">
        <v>0.12836252021262756</v>
      </c>
      <c r="W3659" s="211">
        <v>0.54885162096503437</v>
      </c>
      <c r="X3659" s="211">
        <v>0.30557501361766332</v>
      </c>
      <c r="Y3659" s="211">
        <v>0.73271626065664097</v>
      </c>
      <c r="Z3659" s="211">
        <v>0.14655059108744078</v>
      </c>
      <c r="AA3659" s="212">
        <v>0.11164471895595232</v>
      </c>
    </row>
    <row r="3660" spans="1:27" x14ac:dyDescent="0.35">
      <c r="A3660" s="210" t="s">
        <v>4336</v>
      </c>
      <c r="B3660" s="217">
        <v>128.83079069399037</v>
      </c>
      <c r="C3660" s="211">
        <v>5.6617961199391553E-2</v>
      </c>
      <c r="D3660" s="211">
        <v>0.12221976237565001</v>
      </c>
      <c r="E3660" s="211">
        <v>7.3206711569501245E-2</v>
      </c>
      <c r="F3660" s="211">
        <v>0.10780597187379584</v>
      </c>
      <c r="G3660" s="211">
        <v>0.12456596936145546</v>
      </c>
      <c r="H3660" s="211">
        <v>0.11766516760397419</v>
      </c>
      <c r="I3660" s="211">
        <v>0.4902436427003754</v>
      </c>
      <c r="J3660" s="211">
        <v>0.44220402729374203</v>
      </c>
      <c r="K3660" s="211">
        <v>0.57475829050608385</v>
      </c>
      <c r="L3660" s="211">
        <v>0.27665838881067795</v>
      </c>
      <c r="M3660" s="211">
        <v>0.10043747743502246</v>
      </c>
      <c r="N3660" s="211">
        <v>0.38713678885417757</v>
      </c>
      <c r="O3660" s="211">
        <v>0.78110235406115658</v>
      </c>
      <c r="P3660" s="211">
        <v>6.7970936741448426E-2</v>
      </c>
      <c r="Q3660" s="211">
        <v>6.0825545154710628E-2</v>
      </c>
      <c r="R3660" s="211">
        <v>0.36841968097402911</v>
      </c>
      <c r="S3660" s="211">
        <v>0.39149081617658382</v>
      </c>
      <c r="T3660" s="211">
        <v>0.55239704276138424</v>
      </c>
      <c r="U3660" s="211">
        <v>0.41068750579621427</v>
      </c>
      <c r="V3660" s="211">
        <v>8.7268428932378642E-2</v>
      </c>
      <c r="W3660" s="211">
        <v>0.57844650517215457</v>
      </c>
      <c r="X3660" s="211">
        <v>0.28632052556276921</v>
      </c>
      <c r="Y3660" s="211">
        <v>0.73499983024964477</v>
      </c>
      <c r="Z3660" s="211">
        <v>0.14981576055461132</v>
      </c>
      <c r="AA3660" s="212">
        <v>0.12075894400538779</v>
      </c>
    </row>
    <row r="3661" spans="1:27" x14ac:dyDescent="0.35">
      <c r="A3661" s="210" t="s">
        <v>4337</v>
      </c>
      <c r="B3661" s="217">
        <v>145.49793956526767</v>
      </c>
      <c r="C3661" s="211">
        <v>5.7860935076162953E-2</v>
      </c>
      <c r="D3661" s="211">
        <v>0.11752956754620116</v>
      </c>
      <c r="E3661" s="211">
        <v>7.4855023075725849E-2</v>
      </c>
      <c r="F3661" s="211">
        <v>0.10319351810329423</v>
      </c>
      <c r="G3661" s="211">
        <v>0.12119615615845436</v>
      </c>
      <c r="H3661" s="211">
        <v>0.11596582312919135</v>
      </c>
      <c r="I3661" s="211">
        <v>0.47257005121708995</v>
      </c>
      <c r="J3661" s="211">
        <v>0.46342688879777222</v>
      </c>
      <c r="K3661" s="211">
        <v>0.63868924031933549</v>
      </c>
      <c r="L3661" s="211">
        <v>0.26968952105478039</v>
      </c>
      <c r="M3661" s="211">
        <v>9.2002082331738413E-2</v>
      </c>
      <c r="N3661" s="211">
        <v>0.44474658350828811</v>
      </c>
      <c r="O3661" s="211">
        <v>0.666180834601801</v>
      </c>
      <c r="P3661" s="211">
        <v>7.315103255396746E-2</v>
      </c>
      <c r="Q3661" s="211">
        <v>8.6831735022988049E-2</v>
      </c>
      <c r="R3661" s="211">
        <v>0.48056726206128364</v>
      </c>
      <c r="S3661" s="211">
        <v>0.3424619147764531</v>
      </c>
      <c r="T3661" s="211">
        <v>0.54878633521584874</v>
      </c>
      <c r="U3661" s="211">
        <v>0.36749020251202325</v>
      </c>
      <c r="V3661" s="211">
        <v>0.11899094823534864</v>
      </c>
      <c r="W3661" s="211">
        <v>0.59562282592830873</v>
      </c>
      <c r="X3661" s="211">
        <v>0.27212900429177245</v>
      </c>
      <c r="Y3661" s="211">
        <v>0.62290559910297361</v>
      </c>
      <c r="Z3661" s="211">
        <v>0.14186936482999049</v>
      </c>
      <c r="AA3661" s="212">
        <v>0.11808674028779512</v>
      </c>
    </row>
    <row r="3662" spans="1:27" x14ac:dyDescent="0.35">
      <c r="A3662" s="210" t="s">
        <v>4338</v>
      </c>
      <c r="B3662" s="217">
        <v>140.65811286417471</v>
      </c>
      <c r="C3662" s="211">
        <v>5.1555454589557806E-2</v>
      </c>
      <c r="D3662" s="211">
        <v>0.12942102007662412</v>
      </c>
      <c r="E3662" s="211">
        <v>7.8999915143086102E-2</v>
      </c>
      <c r="F3662" s="211">
        <v>0.10995682946647108</v>
      </c>
      <c r="G3662" s="211">
        <v>0.12479428314012415</v>
      </c>
      <c r="H3662" s="211">
        <v>0.10739463826515565</v>
      </c>
      <c r="I3662" s="211">
        <v>0.47053800023699288</v>
      </c>
      <c r="J3662" s="211">
        <v>0.42976108365691845</v>
      </c>
      <c r="K3662" s="211">
        <v>0.64653232489314094</v>
      </c>
      <c r="L3662" s="211">
        <v>0.27701769495859419</v>
      </c>
      <c r="M3662" s="211">
        <v>8.0726270537622102E-2</v>
      </c>
      <c r="N3662" s="211">
        <v>0.59138113510563561</v>
      </c>
      <c r="O3662" s="211">
        <v>0.73921725637870561</v>
      </c>
      <c r="P3662" s="211">
        <v>7.0910525470399305E-2</v>
      </c>
      <c r="Q3662" s="211">
        <v>0.1317931359108635</v>
      </c>
      <c r="R3662" s="211">
        <v>0.46171115764664306</v>
      </c>
      <c r="S3662" s="211">
        <v>0.28042274577287912</v>
      </c>
      <c r="T3662" s="211">
        <v>0.4699886578020222</v>
      </c>
      <c r="U3662" s="211">
        <v>0.36974119422802826</v>
      </c>
      <c r="V3662" s="211">
        <v>0.10948501949705183</v>
      </c>
      <c r="W3662" s="211">
        <v>0.52022986461805509</v>
      </c>
      <c r="X3662" s="211">
        <v>0.37325918141551717</v>
      </c>
      <c r="Y3662" s="211">
        <v>0.65833824327116708</v>
      </c>
      <c r="Z3662" s="211">
        <v>0.1436314910857841</v>
      </c>
      <c r="AA3662" s="212">
        <v>0.12165430163647216</v>
      </c>
    </row>
    <row r="3663" spans="1:27" x14ac:dyDescent="0.35">
      <c r="A3663" s="210" t="s">
        <v>4339</v>
      </c>
      <c r="B3663" s="217">
        <v>139.30360185005833</v>
      </c>
      <c r="C3663" s="211">
        <v>7.3538432584912564E-2</v>
      </c>
      <c r="D3663" s="211">
        <v>0.12583242230560465</v>
      </c>
      <c r="E3663" s="211">
        <v>8.4437919351860208E-2</v>
      </c>
      <c r="F3663" s="211">
        <v>8.2462534163374568E-2</v>
      </c>
      <c r="G3663" s="211">
        <v>0.1200546732463014</v>
      </c>
      <c r="H3663" s="211">
        <v>0.11580223087108669</v>
      </c>
      <c r="I3663" s="211">
        <v>0.44324387252786762</v>
      </c>
      <c r="J3663" s="211">
        <v>0.4566099505299237</v>
      </c>
      <c r="K3663" s="211">
        <v>0.6348119410420221</v>
      </c>
      <c r="L3663" s="211">
        <v>0.27340328001769731</v>
      </c>
      <c r="M3663" s="211">
        <v>0.10515655445176716</v>
      </c>
      <c r="N3663" s="211">
        <v>0.51909809887764735</v>
      </c>
      <c r="O3663" s="211">
        <v>0.71062135019980666</v>
      </c>
      <c r="P3663" s="211">
        <v>6.784636086967423E-2</v>
      </c>
      <c r="Q3663" s="211">
        <v>0.13206308508255096</v>
      </c>
      <c r="R3663" s="211">
        <v>0.42830198890243754</v>
      </c>
      <c r="S3663" s="211">
        <v>0.39534448112256743</v>
      </c>
      <c r="T3663" s="211">
        <v>0.52146863712152958</v>
      </c>
      <c r="U3663" s="211">
        <v>0.44140064480764579</v>
      </c>
      <c r="V3663" s="211">
        <v>7.8074559553958534E-2</v>
      </c>
      <c r="W3663" s="211">
        <v>0.55579110899121553</v>
      </c>
      <c r="X3663" s="211">
        <v>0.31406723124208236</v>
      </c>
      <c r="Y3663" s="211">
        <v>0.69127996843871409</v>
      </c>
      <c r="Z3663" s="211">
        <v>0.14648754500828573</v>
      </c>
      <c r="AA3663" s="212">
        <v>0.12425444332730609</v>
      </c>
    </row>
    <row r="3664" spans="1:27" x14ac:dyDescent="0.35">
      <c r="A3664" s="210" t="s">
        <v>4340</v>
      </c>
      <c r="B3664" s="217">
        <v>156.97765341579245</v>
      </c>
      <c r="C3664" s="211">
        <v>6.5066266739608969E-2</v>
      </c>
      <c r="D3664" s="211">
        <v>0.12451308409183108</v>
      </c>
      <c r="E3664" s="211">
        <v>8.3633348081041961E-2</v>
      </c>
      <c r="F3664" s="211">
        <v>8.77025712613176E-2</v>
      </c>
      <c r="G3664" s="211">
        <v>0.12261176085269937</v>
      </c>
      <c r="H3664" s="211">
        <v>0.1069708435852831</v>
      </c>
      <c r="I3664" s="211">
        <v>0.5083957496642515</v>
      </c>
      <c r="J3664" s="211">
        <v>0.48543272413087385</v>
      </c>
      <c r="K3664" s="211">
        <v>0.63156012033084874</v>
      </c>
      <c r="L3664" s="211">
        <v>0.27250567141848026</v>
      </c>
      <c r="M3664" s="211">
        <v>0.10743338970751631</v>
      </c>
      <c r="N3664" s="211">
        <v>0.49155532679775338</v>
      </c>
      <c r="O3664" s="211">
        <v>0.63929576978621505</v>
      </c>
      <c r="P3664" s="211">
        <v>6.2926768201221353E-2</v>
      </c>
      <c r="Q3664" s="211">
        <v>0.13306140313552878</v>
      </c>
      <c r="R3664" s="211">
        <v>0.43099125181873721</v>
      </c>
      <c r="S3664" s="211">
        <v>0.36094143751300084</v>
      </c>
      <c r="T3664" s="211">
        <v>0.59757076368206841</v>
      </c>
      <c r="U3664" s="211">
        <v>0.42085897614498807</v>
      </c>
      <c r="V3664" s="211">
        <v>0.10779658761588415</v>
      </c>
      <c r="W3664" s="211">
        <v>0.56088062440921871</v>
      </c>
      <c r="X3664" s="211">
        <v>0.29662178660377247</v>
      </c>
      <c r="Y3664" s="211">
        <v>0.71123105537539022</v>
      </c>
      <c r="Z3664" s="211">
        <v>0.14855589413446202</v>
      </c>
      <c r="AA3664" s="212">
        <v>0.11714588467665224</v>
      </c>
    </row>
    <row r="3665" spans="1:27" x14ac:dyDescent="0.35">
      <c r="A3665" s="210" t="s">
        <v>4341</v>
      </c>
      <c r="B3665" s="217">
        <v>178.66545846722957</v>
      </c>
      <c r="C3665" s="211">
        <v>7.5735548570534522E-2</v>
      </c>
      <c r="D3665" s="211">
        <v>0.1269768225996927</v>
      </c>
      <c r="E3665" s="211">
        <v>7.7034560080168679E-2</v>
      </c>
      <c r="F3665" s="211">
        <v>0.12146190980673266</v>
      </c>
      <c r="G3665" s="211">
        <v>0.11658053775479311</v>
      </c>
      <c r="H3665" s="211">
        <v>0.1262432751243128</v>
      </c>
      <c r="I3665" s="211">
        <v>0.52981016518303248</v>
      </c>
      <c r="J3665" s="211">
        <v>0.47244903479447597</v>
      </c>
      <c r="K3665" s="211">
        <v>0.64629301088893831</v>
      </c>
      <c r="L3665" s="211">
        <v>0.27244328235150156</v>
      </c>
      <c r="M3665" s="211">
        <v>0.11776660810975963</v>
      </c>
      <c r="N3665" s="211">
        <v>0.41823356871683326</v>
      </c>
      <c r="O3665" s="211">
        <v>0.65236196811467706</v>
      </c>
      <c r="P3665" s="211">
        <v>6.6448391929938441E-2</v>
      </c>
      <c r="Q3665" s="211">
        <v>7.6670918807311667E-2</v>
      </c>
      <c r="R3665" s="211">
        <v>0.40828030676152394</v>
      </c>
      <c r="S3665" s="211">
        <v>0.26566862419178305</v>
      </c>
      <c r="T3665" s="211">
        <v>0.63856971406371277</v>
      </c>
      <c r="U3665" s="211">
        <v>0.39430470836835174</v>
      </c>
      <c r="V3665" s="211">
        <v>0.15533342464765704</v>
      </c>
      <c r="W3665" s="211">
        <v>0.5156006734908265</v>
      </c>
      <c r="X3665" s="211">
        <v>0.36523808940180003</v>
      </c>
      <c r="Y3665" s="211">
        <v>0.6812791071749118</v>
      </c>
      <c r="Z3665" s="211">
        <v>0.14925170949190625</v>
      </c>
      <c r="AA3665" s="212">
        <v>0.11802184968370966</v>
      </c>
    </row>
    <row r="3666" spans="1:27" x14ac:dyDescent="0.35">
      <c r="A3666" s="210" t="s">
        <v>4342</v>
      </c>
      <c r="B3666" s="217">
        <v>133.48626691398556</v>
      </c>
      <c r="C3666" s="211">
        <v>4.7583775161274051E-2</v>
      </c>
      <c r="D3666" s="211">
        <v>0.11653203497379269</v>
      </c>
      <c r="E3666" s="211">
        <v>8.4224221915374833E-2</v>
      </c>
      <c r="F3666" s="211">
        <v>0.11483045668593039</v>
      </c>
      <c r="G3666" s="211">
        <v>0.12526230850012793</v>
      </c>
      <c r="H3666" s="211">
        <v>0.11562668575556215</v>
      </c>
      <c r="I3666" s="211">
        <v>0.47057385972220833</v>
      </c>
      <c r="J3666" s="211">
        <v>0.44618672887254474</v>
      </c>
      <c r="K3666" s="211">
        <v>0.63916742052005426</v>
      </c>
      <c r="L3666" s="211">
        <v>0.27745229867845556</v>
      </c>
      <c r="M3666" s="211">
        <v>0.10692776184931319</v>
      </c>
      <c r="N3666" s="211">
        <v>0.51522333410092946</v>
      </c>
      <c r="O3666" s="211">
        <v>0.58488379301580773</v>
      </c>
      <c r="P3666" s="211">
        <v>7.3604435572803092E-2</v>
      </c>
      <c r="Q3666" s="211">
        <v>6.5554698822303484E-2</v>
      </c>
      <c r="R3666" s="211">
        <v>0.45019504367292018</v>
      </c>
      <c r="S3666" s="211">
        <v>0.36286908087064568</v>
      </c>
      <c r="T3666" s="211">
        <v>0.56716369690733115</v>
      </c>
      <c r="U3666" s="211">
        <v>0.41526607701507179</v>
      </c>
      <c r="V3666" s="211">
        <v>6.7269290147176392E-2</v>
      </c>
      <c r="W3666" s="211">
        <v>0.61592772888154024</v>
      </c>
      <c r="X3666" s="211">
        <v>0.35158603448049974</v>
      </c>
      <c r="Y3666" s="211">
        <v>0.52817622008543152</v>
      </c>
      <c r="Z3666" s="211">
        <v>0.14982625985391851</v>
      </c>
      <c r="AA3666" s="212">
        <v>0.11690749570965744</v>
      </c>
    </row>
    <row r="3667" spans="1:27" x14ac:dyDescent="0.35">
      <c r="A3667" s="210" t="s">
        <v>4343</v>
      </c>
      <c r="B3667" s="217">
        <v>144.79357483160612</v>
      </c>
      <c r="C3667" s="211">
        <v>6.4260735117993031E-2</v>
      </c>
      <c r="D3667" s="211">
        <v>0.12381452253679451</v>
      </c>
      <c r="E3667" s="211">
        <v>7.8446460467926624E-2</v>
      </c>
      <c r="F3667" s="211">
        <v>9.619238974138665E-2</v>
      </c>
      <c r="G3667" s="211">
        <v>0.12327089854900829</v>
      </c>
      <c r="H3667" s="211">
        <v>0.10995175733256092</v>
      </c>
      <c r="I3667" s="211">
        <v>0.51288737687307695</v>
      </c>
      <c r="J3667" s="211">
        <v>0.42339666049024399</v>
      </c>
      <c r="K3667" s="211">
        <v>0.51912108847752403</v>
      </c>
      <c r="L3667" s="211">
        <v>0.28227248026153173</v>
      </c>
      <c r="M3667" s="211">
        <v>0.1169910785798715</v>
      </c>
      <c r="N3667" s="211">
        <v>0.36356050877767504</v>
      </c>
      <c r="O3667" s="211">
        <v>0.7214245754837374</v>
      </c>
      <c r="P3667" s="211">
        <v>6.3064893649354248E-2</v>
      </c>
      <c r="Q3667" s="211">
        <v>0.10792754738873936</v>
      </c>
      <c r="R3667" s="211">
        <v>0.42992381200950192</v>
      </c>
      <c r="S3667" s="211">
        <v>0.2703024987203575</v>
      </c>
      <c r="T3667" s="211">
        <v>0.4976958660599497</v>
      </c>
      <c r="U3667" s="211">
        <v>0.40532739199497936</v>
      </c>
      <c r="V3667" s="211">
        <v>0.16288034725171077</v>
      </c>
      <c r="W3667" s="211">
        <v>0.55852631895152849</v>
      </c>
      <c r="X3667" s="211">
        <v>0.35119995696840611</v>
      </c>
      <c r="Y3667" s="211">
        <v>0.56789179731450667</v>
      </c>
      <c r="Z3667" s="211">
        <v>0.14707238039431678</v>
      </c>
      <c r="AA3667" s="212">
        <v>0.11917501098689762</v>
      </c>
    </row>
    <row r="3668" spans="1:27" x14ac:dyDescent="0.35">
      <c r="A3668" s="210" t="s">
        <v>4344</v>
      </c>
      <c r="B3668" s="217">
        <v>155.45961278739463</v>
      </c>
      <c r="C3668" s="211">
        <v>7.8476228715147617E-2</v>
      </c>
      <c r="D3668" s="211">
        <v>0.12376523784349415</v>
      </c>
      <c r="E3668" s="211">
        <v>7.9729480874104058E-2</v>
      </c>
      <c r="F3668" s="211">
        <v>0.10803552103004171</v>
      </c>
      <c r="G3668" s="211">
        <v>0.12090384461353232</v>
      </c>
      <c r="H3668" s="211">
        <v>0.10974561423154228</v>
      </c>
      <c r="I3668" s="211">
        <v>0.50827770765954383</v>
      </c>
      <c r="J3668" s="211">
        <v>0.44904509254906994</v>
      </c>
      <c r="K3668" s="211">
        <v>0.60373710612501141</v>
      </c>
      <c r="L3668" s="211">
        <v>0.27202716059518517</v>
      </c>
      <c r="M3668" s="211">
        <v>7.9394479337536711E-2</v>
      </c>
      <c r="N3668" s="211">
        <v>0.55342122839278174</v>
      </c>
      <c r="O3668" s="211">
        <v>0.74645221424361374</v>
      </c>
      <c r="P3668" s="211">
        <v>6.8521375947254506E-2</v>
      </c>
      <c r="Q3668" s="211">
        <v>7.1852646397451952E-2</v>
      </c>
      <c r="R3668" s="211">
        <v>0.44850376229533773</v>
      </c>
      <c r="S3668" s="211">
        <v>0.35103023209032269</v>
      </c>
      <c r="T3668" s="211">
        <v>0.56536295741431664</v>
      </c>
      <c r="U3668" s="211">
        <v>0.40588634565503895</v>
      </c>
      <c r="V3668" s="211">
        <v>0.12958447416668539</v>
      </c>
      <c r="W3668" s="211">
        <v>0.58395037497673896</v>
      </c>
      <c r="X3668" s="211">
        <v>0.35113786456192608</v>
      </c>
      <c r="Y3668" s="211">
        <v>0.68776689783600697</v>
      </c>
      <c r="Z3668" s="211">
        <v>0.147718868226723</v>
      </c>
      <c r="AA3668" s="212">
        <v>0.11773289395447965</v>
      </c>
    </row>
    <row r="3669" spans="1:27" x14ac:dyDescent="0.35">
      <c r="A3669" s="210" t="s">
        <v>4345</v>
      </c>
      <c r="B3669" s="217">
        <v>125.32879712289436</v>
      </c>
      <c r="C3669" s="211">
        <v>6.9247734882824277E-2</v>
      </c>
      <c r="D3669" s="211">
        <v>0.11878970362966364</v>
      </c>
      <c r="E3669" s="211">
        <v>7.5520897442621943E-2</v>
      </c>
      <c r="F3669" s="211">
        <v>9.7286331238119167E-2</v>
      </c>
      <c r="G3669" s="211">
        <v>0.12514904042733344</v>
      </c>
      <c r="H3669" s="211">
        <v>0.1243679238392592</v>
      </c>
      <c r="I3669" s="211">
        <v>0.48929404695833029</v>
      </c>
      <c r="J3669" s="211">
        <v>0.43253281364229323</v>
      </c>
      <c r="K3669" s="211">
        <v>0.57157247275481149</v>
      </c>
      <c r="L3669" s="211">
        <v>0.28085499397221814</v>
      </c>
      <c r="M3669" s="211">
        <v>0.10814122024672898</v>
      </c>
      <c r="N3669" s="211">
        <v>0.44074172919190546</v>
      </c>
      <c r="O3669" s="211">
        <v>0.69301480230562462</v>
      </c>
      <c r="P3669" s="211">
        <v>6.5555179094098692E-2</v>
      </c>
      <c r="Q3669" s="211">
        <v>7.4774685049253248E-2</v>
      </c>
      <c r="R3669" s="211">
        <v>0.4262908141041169</v>
      </c>
      <c r="S3669" s="211">
        <v>0.32238587148394066</v>
      </c>
      <c r="T3669" s="211">
        <v>0.58367947378386797</v>
      </c>
      <c r="U3669" s="211">
        <v>0.5385683752748931</v>
      </c>
      <c r="V3669" s="211">
        <v>5.5626044705324451E-2</v>
      </c>
      <c r="W3669" s="211">
        <v>0.5978604940269463</v>
      </c>
      <c r="X3669" s="211">
        <v>0.37373226008168009</v>
      </c>
      <c r="Y3669" s="211">
        <v>0.60052803193602011</v>
      </c>
      <c r="Z3669" s="211">
        <v>0.14445225816036472</v>
      </c>
      <c r="AA3669" s="212">
        <v>0.11553500283929087</v>
      </c>
    </row>
    <row r="3670" spans="1:27" x14ac:dyDescent="0.35">
      <c r="A3670" s="210" t="s">
        <v>4346</v>
      </c>
      <c r="B3670" s="217">
        <v>153.34850442340783</v>
      </c>
      <c r="C3670" s="211">
        <v>6.1148024752309765E-2</v>
      </c>
      <c r="D3670" s="211">
        <v>0.12929135583726553</v>
      </c>
      <c r="E3670" s="211">
        <v>7.5633825089654924E-2</v>
      </c>
      <c r="F3670" s="211">
        <v>0.12216033556903413</v>
      </c>
      <c r="G3670" s="211">
        <v>0.12581014863639139</v>
      </c>
      <c r="H3670" s="211">
        <v>0.11024880574809834</v>
      </c>
      <c r="I3670" s="211">
        <v>0.52008514801637395</v>
      </c>
      <c r="J3670" s="211">
        <v>0.4473695833174417</v>
      </c>
      <c r="K3670" s="211">
        <v>0.54087527194820828</v>
      </c>
      <c r="L3670" s="211">
        <v>0.26872555772828721</v>
      </c>
      <c r="M3670" s="211">
        <v>8.3562013112401676E-2</v>
      </c>
      <c r="N3670" s="211">
        <v>0.42556086169066026</v>
      </c>
      <c r="O3670" s="211">
        <v>0.58204664837677211</v>
      </c>
      <c r="P3670" s="211">
        <v>6.7731886278675449E-2</v>
      </c>
      <c r="Q3670" s="211">
        <v>0.12162037072112056</v>
      </c>
      <c r="R3670" s="211">
        <v>0.4677590596285694</v>
      </c>
      <c r="S3670" s="211">
        <v>0.25815711157668314</v>
      </c>
      <c r="T3670" s="211">
        <v>0.63372079037299933</v>
      </c>
      <c r="U3670" s="211">
        <v>0.49599668891190229</v>
      </c>
      <c r="V3670" s="211">
        <v>0.14388213162175123</v>
      </c>
      <c r="W3670" s="211">
        <v>0.49454864744128779</v>
      </c>
      <c r="X3670" s="211">
        <v>0.28096563979263983</v>
      </c>
      <c r="Y3670" s="211">
        <v>0.66776480764210422</v>
      </c>
      <c r="Z3670" s="211">
        <v>0.14757037863693256</v>
      </c>
      <c r="AA3670" s="212">
        <v>0.11871129403758082</v>
      </c>
    </row>
    <row r="3671" spans="1:27" x14ac:dyDescent="0.35">
      <c r="A3671" s="210" t="s">
        <v>4347</v>
      </c>
      <c r="B3671" s="217">
        <v>147.27763513499281</v>
      </c>
      <c r="C3671" s="211">
        <v>7.6234470531884174E-2</v>
      </c>
      <c r="D3671" s="211">
        <v>0.12880087655311781</v>
      </c>
      <c r="E3671" s="211">
        <v>7.2708534750280412E-2</v>
      </c>
      <c r="F3671" s="211">
        <v>8.8664639147502333E-2</v>
      </c>
      <c r="G3671" s="211">
        <v>0.12263721638629495</v>
      </c>
      <c r="H3671" s="211">
        <v>0.10932467002702002</v>
      </c>
      <c r="I3671" s="211">
        <v>0.45782023559727691</v>
      </c>
      <c r="J3671" s="211">
        <v>0.44130271608233179</v>
      </c>
      <c r="K3671" s="211">
        <v>0.61219824504592402</v>
      </c>
      <c r="L3671" s="211">
        <v>0.27793480961264466</v>
      </c>
      <c r="M3671" s="211">
        <v>9.7866710506493676E-2</v>
      </c>
      <c r="N3671" s="211">
        <v>0.39887757095611748</v>
      </c>
      <c r="O3671" s="211">
        <v>0.70951292161154345</v>
      </c>
      <c r="P3671" s="211">
        <v>7.1244279974312055E-2</v>
      </c>
      <c r="Q3671" s="211">
        <v>8.6433580939668173E-2</v>
      </c>
      <c r="R3671" s="211">
        <v>0.44973547171415079</v>
      </c>
      <c r="S3671" s="211">
        <v>0.34202031537418254</v>
      </c>
      <c r="T3671" s="211">
        <v>0.53457596069825197</v>
      </c>
      <c r="U3671" s="211">
        <v>0.44548354338464502</v>
      </c>
      <c r="V3671" s="211">
        <v>8.3253861115419839E-2</v>
      </c>
      <c r="W3671" s="211">
        <v>0.55053743715764991</v>
      </c>
      <c r="X3671" s="211">
        <v>0.40014038778217276</v>
      </c>
      <c r="Y3671" s="211">
        <v>0.77265117363793712</v>
      </c>
      <c r="Z3671" s="211">
        <v>0.14756578795713896</v>
      </c>
      <c r="AA3671" s="212">
        <v>0.11697096305624174</v>
      </c>
    </row>
    <row r="3672" spans="1:27" x14ac:dyDescent="0.35">
      <c r="A3672" s="210" t="s">
        <v>4348</v>
      </c>
      <c r="B3672" s="217">
        <v>119.39902496015924</v>
      </c>
      <c r="C3672" s="211">
        <v>8.1891521415242224E-2</v>
      </c>
      <c r="D3672" s="211">
        <v>0.1188542123939145</v>
      </c>
      <c r="E3672" s="211">
        <v>8.043994913715613E-2</v>
      </c>
      <c r="F3672" s="211">
        <v>0.11075082600702861</v>
      </c>
      <c r="G3672" s="211">
        <v>0.11970822534247241</v>
      </c>
      <c r="H3672" s="211">
        <v>0.11479427371521025</v>
      </c>
      <c r="I3672" s="211">
        <v>0.44167736158652193</v>
      </c>
      <c r="J3672" s="211">
        <v>0.44450382584478665</v>
      </c>
      <c r="K3672" s="211">
        <v>0.59610648569527369</v>
      </c>
      <c r="L3672" s="211">
        <v>0.27789474212185056</v>
      </c>
      <c r="M3672" s="211">
        <v>0.10710366197560983</v>
      </c>
      <c r="N3672" s="211">
        <v>0.41927896950701005</v>
      </c>
      <c r="O3672" s="211">
        <v>0.71628632979091722</v>
      </c>
      <c r="P3672" s="211">
        <v>6.3891249657417243E-2</v>
      </c>
      <c r="Q3672" s="211">
        <v>0.12735633846842426</v>
      </c>
      <c r="R3672" s="211">
        <v>0.44051082075597953</v>
      </c>
      <c r="S3672" s="211">
        <v>0.30836604201483531</v>
      </c>
      <c r="T3672" s="211">
        <v>0.52504694138370744</v>
      </c>
      <c r="U3672" s="211">
        <v>0.41922901701681059</v>
      </c>
      <c r="V3672" s="211">
        <v>6.8255898681233662E-2</v>
      </c>
      <c r="W3672" s="211">
        <v>0.57056051452018963</v>
      </c>
      <c r="X3672" s="211">
        <v>0.26452447699612269</v>
      </c>
      <c r="Y3672" s="211">
        <v>0.66050630625686568</v>
      </c>
      <c r="Z3672" s="211">
        <v>0.14741556372261641</v>
      </c>
      <c r="AA3672" s="212">
        <v>0.12272093578276344</v>
      </c>
    </row>
    <row r="3673" spans="1:27" x14ac:dyDescent="0.35">
      <c r="A3673" s="210" t="s">
        <v>4349</v>
      </c>
      <c r="B3673" s="217">
        <v>131.38720013022959</v>
      </c>
      <c r="C3673" s="211">
        <v>7.73197516833561E-2</v>
      </c>
      <c r="D3673" s="211">
        <v>0.12974221168421091</v>
      </c>
      <c r="E3673" s="211">
        <v>7.4677231366936048E-2</v>
      </c>
      <c r="F3673" s="211">
        <v>0.11536570777178415</v>
      </c>
      <c r="G3673" s="211">
        <v>0.11847806176813926</v>
      </c>
      <c r="H3673" s="211">
        <v>0.11968447100109561</v>
      </c>
      <c r="I3673" s="211">
        <v>0.51684495801854202</v>
      </c>
      <c r="J3673" s="211">
        <v>0.42254792928754364</v>
      </c>
      <c r="K3673" s="211">
        <v>0.56531821955014916</v>
      </c>
      <c r="L3673" s="211">
        <v>0.27435899280887066</v>
      </c>
      <c r="M3673" s="211">
        <v>9.5523136065134379E-2</v>
      </c>
      <c r="N3673" s="211">
        <v>0.45334956563942441</v>
      </c>
      <c r="O3673" s="211">
        <v>0.75008644773599364</v>
      </c>
      <c r="P3673" s="211">
        <v>6.9641124913346397E-2</v>
      </c>
      <c r="Q3673" s="211">
        <v>6.0817583591994795E-2</v>
      </c>
      <c r="R3673" s="211">
        <v>0.42144993974793787</v>
      </c>
      <c r="S3673" s="211">
        <v>0.2948052096848246</v>
      </c>
      <c r="T3673" s="211">
        <v>0.57314795695084608</v>
      </c>
      <c r="U3673" s="211">
        <v>0.49099148630959438</v>
      </c>
      <c r="V3673" s="211">
        <v>7.1606850631800972E-2</v>
      </c>
      <c r="W3673" s="211">
        <v>0.51642546524515009</v>
      </c>
      <c r="X3673" s="211">
        <v>0.30384595593106728</v>
      </c>
      <c r="Y3673" s="211">
        <v>0.65301737649709668</v>
      </c>
      <c r="Z3673" s="211">
        <v>0.1414197706195478</v>
      </c>
      <c r="AA3673" s="212">
        <v>0.11906105802140561</v>
      </c>
    </row>
    <row r="3674" spans="1:27" x14ac:dyDescent="0.35">
      <c r="A3674" s="210" t="s">
        <v>4350</v>
      </c>
      <c r="B3674" s="217">
        <v>140.65430997270852</v>
      </c>
      <c r="C3674" s="211">
        <v>7.2720972008417664E-2</v>
      </c>
      <c r="D3674" s="211">
        <v>0.1138675588528458</v>
      </c>
      <c r="E3674" s="211">
        <v>7.2459526221808832E-2</v>
      </c>
      <c r="F3674" s="211">
        <v>0.11677657411519768</v>
      </c>
      <c r="G3674" s="211">
        <v>0.11920579066294004</v>
      </c>
      <c r="H3674" s="211">
        <v>0.11189035391815183</v>
      </c>
      <c r="I3674" s="211">
        <v>0.46300138748839553</v>
      </c>
      <c r="J3674" s="211">
        <v>0.39903010081582641</v>
      </c>
      <c r="K3674" s="211">
        <v>0.64130467528365775</v>
      </c>
      <c r="L3674" s="211">
        <v>0.27767679563359721</v>
      </c>
      <c r="M3674" s="211">
        <v>0.10830240885493377</v>
      </c>
      <c r="N3674" s="211">
        <v>0.47223795160903692</v>
      </c>
      <c r="O3674" s="211">
        <v>0.70723152363762798</v>
      </c>
      <c r="P3674" s="211">
        <v>6.4781088442222606E-2</v>
      </c>
      <c r="Q3674" s="211">
        <v>0.1556743888404632</v>
      </c>
      <c r="R3674" s="211">
        <v>0.46364269880532499</v>
      </c>
      <c r="S3674" s="211">
        <v>0.37120766076754985</v>
      </c>
      <c r="T3674" s="211">
        <v>0.59286369372011594</v>
      </c>
      <c r="U3674" s="211">
        <v>0.45682019816986408</v>
      </c>
      <c r="V3674" s="211">
        <v>0.10899568426999871</v>
      </c>
      <c r="W3674" s="211">
        <v>0.51763809132957617</v>
      </c>
      <c r="X3674" s="211">
        <v>0.31984532975257257</v>
      </c>
      <c r="Y3674" s="211">
        <v>0.54919938464518259</v>
      </c>
      <c r="Z3674" s="211">
        <v>0.14979627708095214</v>
      </c>
      <c r="AA3674" s="212">
        <v>0.12100124880899829</v>
      </c>
    </row>
    <row r="3675" spans="1:27" x14ac:dyDescent="0.35">
      <c r="A3675" s="210" t="s">
        <v>4351</v>
      </c>
      <c r="B3675" s="217">
        <v>127.99711610853838</v>
      </c>
      <c r="C3675" s="211">
        <v>7.0154283944856011E-2</v>
      </c>
      <c r="D3675" s="211">
        <v>0.12183671486509678</v>
      </c>
      <c r="E3675" s="211">
        <v>7.2667742657968798E-2</v>
      </c>
      <c r="F3675" s="211">
        <v>0.11511179369982608</v>
      </c>
      <c r="G3675" s="211">
        <v>0.12194223052533912</v>
      </c>
      <c r="H3675" s="211">
        <v>0.10901027908544182</v>
      </c>
      <c r="I3675" s="211">
        <v>0.48991864884886394</v>
      </c>
      <c r="J3675" s="211">
        <v>0.43078113819833541</v>
      </c>
      <c r="K3675" s="211">
        <v>0.59461426843179288</v>
      </c>
      <c r="L3675" s="211">
        <v>0.27007436923959272</v>
      </c>
      <c r="M3675" s="211">
        <v>0.10757080255640031</v>
      </c>
      <c r="N3675" s="211">
        <v>0.49244920355905308</v>
      </c>
      <c r="O3675" s="211">
        <v>0.63610452070503565</v>
      </c>
      <c r="P3675" s="211">
        <v>6.7453559565614551E-2</v>
      </c>
      <c r="Q3675" s="211">
        <v>4.6518173936669183E-2</v>
      </c>
      <c r="R3675" s="211">
        <v>0.45866664462230639</v>
      </c>
      <c r="S3675" s="211">
        <v>0.40209018312249561</v>
      </c>
      <c r="T3675" s="211">
        <v>0.56288897562671059</v>
      </c>
      <c r="U3675" s="211">
        <v>0.53741228650622308</v>
      </c>
      <c r="V3675" s="211">
        <v>5.7139069676356069E-2</v>
      </c>
      <c r="W3675" s="211">
        <v>0.556068468587535</v>
      </c>
      <c r="X3675" s="211">
        <v>0.33621225161399587</v>
      </c>
      <c r="Y3675" s="211">
        <v>0.65096934400108153</v>
      </c>
      <c r="Z3675" s="211">
        <v>0.14935741037699016</v>
      </c>
      <c r="AA3675" s="212">
        <v>0.11746462849126818</v>
      </c>
    </row>
    <row r="3676" spans="1:27" x14ac:dyDescent="0.35">
      <c r="A3676" s="210" t="s">
        <v>4352</v>
      </c>
      <c r="B3676" s="217">
        <v>125.18871036207013</v>
      </c>
      <c r="C3676" s="211">
        <v>5.4583548468644182E-2</v>
      </c>
      <c r="D3676" s="211">
        <v>0.12592678660397416</v>
      </c>
      <c r="E3676" s="211">
        <v>7.5838379678535142E-2</v>
      </c>
      <c r="F3676" s="211">
        <v>0.10786719008356276</v>
      </c>
      <c r="G3676" s="211">
        <v>0.11858243106299843</v>
      </c>
      <c r="H3676" s="211">
        <v>0.12458632646129465</v>
      </c>
      <c r="I3676" s="211">
        <v>0.49630652425347282</v>
      </c>
      <c r="J3676" s="211">
        <v>0.40342281266810476</v>
      </c>
      <c r="K3676" s="211">
        <v>0.57309450771596149</v>
      </c>
      <c r="L3676" s="211">
        <v>0.27662006435596259</v>
      </c>
      <c r="M3676" s="211">
        <v>8.7321363525753315E-2</v>
      </c>
      <c r="N3676" s="211">
        <v>0.52441595875655556</v>
      </c>
      <c r="O3676" s="211">
        <v>0.5872775470749998</v>
      </c>
      <c r="P3676" s="211">
        <v>6.2732858671963571E-2</v>
      </c>
      <c r="Q3676" s="211">
        <v>8.703315086189449E-2</v>
      </c>
      <c r="R3676" s="211">
        <v>0.37785190895294118</v>
      </c>
      <c r="S3676" s="211">
        <v>0.2635107011351116</v>
      </c>
      <c r="T3676" s="211">
        <v>0.53120340691817303</v>
      </c>
      <c r="U3676" s="211">
        <v>0.42025709443477</v>
      </c>
      <c r="V3676" s="211">
        <v>0.11121412109763476</v>
      </c>
      <c r="W3676" s="211">
        <v>0.50860314519830052</v>
      </c>
      <c r="X3676" s="211">
        <v>0.22633945721495236</v>
      </c>
      <c r="Y3676" s="211">
        <v>0.66177711538261663</v>
      </c>
      <c r="Z3676" s="211">
        <v>0.14630829980058821</v>
      </c>
      <c r="AA3676" s="212">
        <v>0.12016325977041349</v>
      </c>
    </row>
    <row r="3677" spans="1:27" x14ac:dyDescent="0.35">
      <c r="A3677" s="210" t="s">
        <v>4353</v>
      </c>
      <c r="B3677" s="217">
        <v>141.30846635129851</v>
      </c>
      <c r="C3677" s="211">
        <v>7.8293199291073853E-2</v>
      </c>
      <c r="D3677" s="211">
        <v>0.12703902394358013</v>
      </c>
      <c r="E3677" s="211">
        <v>7.4341658950689421E-2</v>
      </c>
      <c r="F3677" s="211">
        <v>6.8626590654030803E-2</v>
      </c>
      <c r="G3677" s="211">
        <v>0.122645453063426</v>
      </c>
      <c r="H3677" s="211">
        <v>0.12385115771811693</v>
      </c>
      <c r="I3677" s="211">
        <v>0.51327876070330258</v>
      </c>
      <c r="J3677" s="211">
        <v>0.43683930146073036</v>
      </c>
      <c r="K3677" s="211">
        <v>0.59079390331882886</v>
      </c>
      <c r="L3677" s="211">
        <v>0.27555032645351674</v>
      </c>
      <c r="M3677" s="211">
        <v>0.10265042486237486</v>
      </c>
      <c r="N3677" s="211">
        <v>0.39540562318546219</v>
      </c>
      <c r="O3677" s="211">
        <v>0.55193840443520437</v>
      </c>
      <c r="P3677" s="211">
        <v>7.0694565220491931E-2</v>
      </c>
      <c r="Q3677" s="211">
        <v>6.0216047550227511E-2</v>
      </c>
      <c r="R3677" s="211">
        <v>0.45526221533230521</v>
      </c>
      <c r="S3677" s="211">
        <v>0.3643145239973451</v>
      </c>
      <c r="T3677" s="211">
        <v>0.60582278610979545</v>
      </c>
      <c r="U3677" s="211">
        <v>0.38451604814180018</v>
      </c>
      <c r="V3677" s="211">
        <v>0.10996058705659587</v>
      </c>
      <c r="W3677" s="211">
        <v>0.55535084114025179</v>
      </c>
      <c r="X3677" s="211">
        <v>0.32441415693509773</v>
      </c>
      <c r="Y3677" s="211">
        <v>0.62967823045330495</v>
      </c>
      <c r="Z3677" s="211">
        <v>0.14540241269497406</v>
      </c>
      <c r="AA3677" s="212">
        <v>0.11621857195830103</v>
      </c>
    </row>
    <row r="3678" spans="1:27" x14ac:dyDescent="0.35">
      <c r="A3678" s="210" t="s">
        <v>4354</v>
      </c>
      <c r="B3678" s="217">
        <v>169.94785038418297</v>
      </c>
      <c r="C3678" s="211">
        <v>5.1189469340075067E-2</v>
      </c>
      <c r="D3678" s="211">
        <v>0.11826290523314345</v>
      </c>
      <c r="E3678" s="211">
        <v>7.2230047024807661E-2</v>
      </c>
      <c r="F3678" s="211">
        <v>0.10565829533606884</v>
      </c>
      <c r="G3678" s="211">
        <v>0.12469182426857461</v>
      </c>
      <c r="H3678" s="211">
        <v>0.12083501587691435</v>
      </c>
      <c r="I3678" s="211">
        <v>0.49755686715224356</v>
      </c>
      <c r="J3678" s="211">
        <v>0.44549452350679691</v>
      </c>
      <c r="K3678" s="211">
        <v>0.64841544687728181</v>
      </c>
      <c r="L3678" s="211">
        <v>0.28278362311316091</v>
      </c>
      <c r="M3678" s="211">
        <v>0.10558430555483457</v>
      </c>
      <c r="N3678" s="211">
        <v>0.52007406241138965</v>
      </c>
      <c r="O3678" s="211">
        <v>0.54950186238664611</v>
      </c>
      <c r="P3678" s="211">
        <v>7.3411677456483998E-2</v>
      </c>
      <c r="Q3678" s="211">
        <v>0.1337299028771522</v>
      </c>
      <c r="R3678" s="211">
        <v>0.38402130528720013</v>
      </c>
      <c r="S3678" s="211">
        <v>0.32027112455634821</v>
      </c>
      <c r="T3678" s="211">
        <v>0.54984402842662639</v>
      </c>
      <c r="U3678" s="211">
        <v>0.51862261771426421</v>
      </c>
      <c r="V3678" s="211">
        <v>0.11677291280878932</v>
      </c>
      <c r="W3678" s="211">
        <v>0.55460738212222738</v>
      </c>
      <c r="X3678" s="211">
        <v>0.29334905178385678</v>
      </c>
      <c r="Y3678" s="211">
        <v>0.73577229167311098</v>
      </c>
      <c r="Z3678" s="211">
        <v>0.14904296552264903</v>
      </c>
      <c r="AA3678" s="212">
        <v>0.12510911441385103</v>
      </c>
    </row>
    <row r="3679" spans="1:27" x14ac:dyDescent="0.35">
      <c r="A3679" s="210" t="s">
        <v>4355</v>
      </c>
      <c r="B3679" s="217">
        <v>128.81447808722186</v>
      </c>
      <c r="C3679" s="211">
        <v>6.8836355927391721E-2</v>
      </c>
      <c r="D3679" s="211">
        <v>0.11452768919369709</v>
      </c>
      <c r="E3679" s="211">
        <v>7.8076785161405982E-2</v>
      </c>
      <c r="F3679" s="211">
        <v>0.10187534353397439</v>
      </c>
      <c r="G3679" s="211">
        <v>0.12454438634933059</v>
      </c>
      <c r="H3679" s="211">
        <v>0.1147850010776134</v>
      </c>
      <c r="I3679" s="211">
        <v>0.49800246367612028</v>
      </c>
      <c r="J3679" s="211">
        <v>0.45561280071956445</v>
      </c>
      <c r="K3679" s="211">
        <v>0.58631919174460767</v>
      </c>
      <c r="L3679" s="211">
        <v>0.27304437864116332</v>
      </c>
      <c r="M3679" s="211">
        <v>0.10395612314953361</v>
      </c>
      <c r="N3679" s="211">
        <v>0.53210138974870347</v>
      </c>
      <c r="O3679" s="211">
        <v>0.64949683302086181</v>
      </c>
      <c r="P3679" s="211">
        <v>6.4687302628375173E-2</v>
      </c>
      <c r="Q3679" s="211">
        <v>7.5286051293179237E-2</v>
      </c>
      <c r="R3679" s="211">
        <v>0.41146805605583414</v>
      </c>
      <c r="S3679" s="211">
        <v>0.34245699108763344</v>
      </c>
      <c r="T3679" s="211">
        <v>0.5319782247370306</v>
      </c>
      <c r="U3679" s="211">
        <v>0.47492921402511973</v>
      </c>
      <c r="V3679" s="211">
        <v>7.7647614025855141E-2</v>
      </c>
      <c r="W3679" s="211">
        <v>0.47122510773302806</v>
      </c>
      <c r="X3679" s="211">
        <v>0.26377899500896795</v>
      </c>
      <c r="Y3679" s="211">
        <v>0.60512294916122988</v>
      </c>
      <c r="Z3679" s="211">
        <v>0.14670844626331986</v>
      </c>
      <c r="AA3679" s="212">
        <v>0.11725519559804622</v>
      </c>
    </row>
    <row r="3680" spans="1:27" x14ac:dyDescent="0.35">
      <c r="A3680" s="210" t="s">
        <v>4356</v>
      </c>
      <c r="B3680" s="217">
        <v>137.09933360048777</v>
      </c>
      <c r="C3680" s="211">
        <v>5.4745055871916644E-2</v>
      </c>
      <c r="D3680" s="211">
        <v>0.12730277558204436</v>
      </c>
      <c r="E3680" s="211">
        <v>8.1301194517422903E-2</v>
      </c>
      <c r="F3680" s="211">
        <v>7.6477649537036244E-2</v>
      </c>
      <c r="G3680" s="211">
        <v>0.12170093093130839</v>
      </c>
      <c r="H3680" s="211">
        <v>0.11223738716186067</v>
      </c>
      <c r="I3680" s="211">
        <v>0.46190880838522846</v>
      </c>
      <c r="J3680" s="211">
        <v>0.43248254774338019</v>
      </c>
      <c r="K3680" s="211">
        <v>0.59419411489495833</v>
      </c>
      <c r="L3680" s="211">
        <v>0.2735737484873717</v>
      </c>
      <c r="M3680" s="211">
        <v>9.017449000283155E-2</v>
      </c>
      <c r="N3680" s="211">
        <v>0.37290656193348531</v>
      </c>
      <c r="O3680" s="211">
        <v>0.69731477144599407</v>
      </c>
      <c r="P3680" s="211">
        <v>7.140150782870737E-2</v>
      </c>
      <c r="Q3680" s="211">
        <v>4.9269138328813862E-2</v>
      </c>
      <c r="R3680" s="211">
        <v>0.43625357298638556</v>
      </c>
      <c r="S3680" s="211">
        <v>0.32333042779759352</v>
      </c>
      <c r="T3680" s="211">
        <v>0.55951778944511787</v>
      </c>
      <c r="U3680" s="211">
        <v>0.46383988572084328</v>
      </c>
      <c r="V3680" s="211">
        <v>6.542115466178991E-2</v>
      </c>
      <c r="W3680" s="211">
        <v>0.47484588145970674</v>
      </c>
      <c r="X3680" s="211">
        <v>0.36329268654974478</v>
      </c>
      <c r="Y3680" s="211">
        <v>0.74748965530983869</v>
      </c>
      <c r="Z3680" s="211">
        <v>0.14385418126844696</v>
      </c>
      <c r="AA3680" s="212">
        <v>0.11339573030346076</v>
      </c>
    </row>
    <row r="3681" spans="1:27" x14ac:dyDescent="0.35">
      <c r="A3681" s="210" t="s">
        <v>4357</v>
      </c>
      <c r="B3681" s="217">
        <v>140.50480571536175</v>
      </c>
      <c r="C3681" s="211">
        <v>7.8133879802902345E-2</v>
      </c>
      <c r="D3681" s="211">
        <v>0.11484779723954956</v>
      </c>
      <c r="E3681" s="211">
        <v>8.4684917919937513E-2</v>
      </c>
      <c r="F3681" s="211">
        <v>8.6579634727088031E-2</v>
      </c>
      <c r="G3681" s="211">
        <v>0.11937971202417302</v>
      </c>
      <c r="H3681" s="211">
        <v>0.11194972771545561</v>
      </c>
      <c r="I3681" s="211">
        <v>0.41498522233797441</v>
      </c>
      <c r="J3681" s="211">
        <v>0.42070833927883444</v>
      </c>
      <c r="K3681" s="211">
        <v>0.64812138905337036</v>
      </c>
      <c r="L3681" s="211">
        <v>0.26919713793445205</v>
      </c>
      <c r="M3681" s="211">
        <v>8.8427431130473383E-2</v>
      </c>
      <c r="N3681" s="211">
        <v>0.56936538844662665</v>
      </c>
      <c r="O3681" s="211">
        <v>0.71908504958884045</v>
      </c>
      <c r="P3681" s="211">
        <v>6.4036367185792017E-2</v>
      </c>
      <c r="Q3681" s="211">
        <v>5.5329890718612967E-2</v>
      </c>
      <c r="R3681" s="211">
        <v>0.41703309210901607</v>
      </c>
      <c r="S3681" s="211">
        <v>0.2944065607969456</v>
      </c>
      <c r="T3681" s="211">
        <v>0.54907444031941099</v>
      </c>
      <c r="U3681" s="211">
        <v>0.47588602745956876</v>
      </c>
      <c r="V3681" s="211">
        <v>9.668828979790646E-2</v>
      </c>
      <c r="W3681" s="211">
        <v>0.52161127469525548</v>
      </c>
      <c r="X3681" s="211">
        <v>0.25854718394893855</v>
      </c>
      <c r="Y3681" s="211">
        <v>0.61821550580446771</v>
      </c>
      <c r="Z3681" s="211">
        <v>0.14841306830463771</v>
      </c>
      <c r="AA3681" s="212">
        <v>0.11889968861914443</v>
      </c>
    </row>
    <row r="3682" spans="1:27" x14ac:dyDescent="0.35">
      <c r="A3682" s="210" t="s">
        <v>4358</v>
      </c>
      <c r="B3682" s="217">
        <v>134.24489871068204</v>
      </c>
      <c r="C3682" s="211">
        <v>6.0399579862903792E-2</v>
      </c>
      <c r="D3682" s="211">
        <v>0.11571291875863456</v>
      </c>
      <c r="E3682" s="211">
        <v>8.7737731595686611E-2</v>
      </c>
      <c r="F3682" s="211">
        <v>7.1607610854404799E-2</v>
      </c>
      <c r="G3682" s="211">
        <v>0.12193548344350015</v>
      </c>
      <c r="H3682" s="211">
        <v>0.1184032853122681</v>
      </c>
      <c r="I3682" s="211">
        <v>0.52924588650632542</v>
      </c>
      <c r="J3682" s="211">
        <v>0.45325607790193706</v>
      </c>
      <c r="K3682" s="211">
        <v>0.6043666260824081</v>
      </c>
      <c r="L3682" s="211">
        <v>0.27373758312430407</v>
      </c>
      <c r="M3682" s="211">
        <v>0.10856691367703769</v>
      </c>
      <c r="N3682" s="211">
        <v>0.43945174508451024</v>
      </c>
      <c r="O3682" s="211">
        <v>0.74827088808220854</v>
      </c>
      <c r="P3682" s="211">
        <v>6.6630652539034427E-2</v>
      </c>
      <c r="Q3682" s="211">
        <v>9.6132780040052976E-2</v>
      </c>
      <c r="R3682" s="211">
        <v>0.47612154034205095</v>
      </c>
      <c r="S3682" s="211">
        <v>0.38286133845390879</v>
      </c>
      <c r="T3682" s="211">
        <v>0.56572945268979757</v>
      </c>
      <c r="U3682" s="211">
        <v>0.34153651844445376</v>
      </c>
      <c r="V3682" s="211">
        <v>6.6611550378672779E-2</v>
      </c>
      <c r="W3682" s="211">
        <v>0.57006342353619188</v>
      </c>
      <c r="X3682" s="211">
        <v>0.28050922278577206</v>
      </c>
      <c r="Y3682" s="211">
        <v>0.70330686698775124</v>
      </c>
      <c r="Z3682" s="211">
        <v>0.14778168459485511</v>
      </c>
      <c r="AA3682" s="212">
        <v>0.11451778677630779</v>
      </c>
    </row>
    <row r="3683" spans="1:27" x14ac:dyDescent="0.35">
      <c r="A3683" s="210" t="s">
        <v>4359</v>
      </c>
      <c r="B3683" s="217">
        <v>122.98148536207817</v>
      </c>
      <c r="C3683" s="211">
        <v>7.0043270828088006E-2</v>
      </c>
      <c r="D3683" s="211">
        <v>0.12806464960196548</v>
      </c>
      <c r="E3683" s="211">
        <v>7.6311934923650349E-2</v>
      </c>
      <c r="F3683" s="211">
        <v>9.7081468240219321E-2</v>
      </c>
      <c r="G3683" s="211">
        <v>0.11707058277095904</v>
      </c>
      <c r="H3683" s="211">
        <v>0.1158457760426532</v>
      </c>
      <c r="I3683" s="211">
        <v>0.48355359059595249</v>
      </c>
      <c r="J3683" s="211">
        <v>0.43334776637979561</v>
      </c>
      <c r="K3683" s="211">
        <v>0.62597525462510872</v>
      </c>
      <c r="L3683" s="211">
        <v>0.26828230086090205</v>
      </c>
      <c r="M3683" s="211">
        <v>9.9675595432169209E-2</v>
      </c>
      <c r="N3683" s="211">
        <v>0.4814676397334442</v>
      </c>
      <c r="O3683" s="211">
        <v>0.59393190113383232</v>
      </c>
      <c r="P3683" s="211">
        <v>6.3127977493748613E-2</v>
      </c>
      <c r="Q3683" s="211">
        <v>7.1221906118588446E-2</v>
      </c>
      <c r="R3683" s="211">
        <v>0.47919153692377997</v>
      </c>
      <c r="S3683" s="211">
        <v>0.28099379810649533</v>
      </c>
      <c r="T3683" s="211">
        <v>0.59470992904783249</v>
      </c>
      <c r="U3683" s="211">
        <v>0.44409144132415562</v>
      </c>
      <c r="V3683" s="211">
        <v>8.5346798001263949E-2</v>
      </c>
      <c r="W3683" s="211">
        <v>0.55530260625444661</v>
      </c>
      <c r="X3683" s="211">
        <v>0.26564366564061509</v>
      </c>
      <c r="Y3683" s="211">
        <v>0.63743595551627097</v>
      </c>
      <c r="Z3683" s="211">
        <v>0.14591884685014572</v>
      </c>
      <c r="AA3683" s="212">
        <v>0.12456498978824455</v>
      </c>
    </row>
    <row r="3684" spans="1:27" x14ac:dyDescent="0.35">
      <c r="A3684" s="210" t="s">
        <v>4360</v>
      </c>
      <c r="B3684" s="217">
        <v>194.44860192517874</v>
      </c>
      <c r="C3684" s="211">
        <v>5.4040592075524488E-2</v>
      </c>
      <c r="D3684" s="211">
        <v>0.12290131470806229</v>
      </c>
      <c r="E3684" s="211">
        <v>7.8415598733138414E-2</v>
      </c>
      <c r="F3684" s="211">
        <v>9.9290671370768219E-2</v>
      </c>
      <c r="G3684" s="211">
        <v>0.11777962556912933</v>
      </c>
      <c r="H3684" s="211">
        <v>0.10972174163865525</v>
      </c>
      <c r="I3684" s="211">
        <v>0.46035377930465421</v>
      </c>
      <c r="J3684" s="211">
        <v>0.43719035878929491</v>
      </c>
      <c r="K3684" s="211">
        <v>0.64540660447073506</v>
      </c>
      <c r="L3684" s="211">
        <v>0.27182976414318805</v>
      </c>
      <c r="M3684" s="211">
        <v>0.11865534292537945</v>
      </c>
      <c r="N3684" s="211">
        <v>0.38597309899126059</v>
      </c>
      <c r="O3684" s="211">
        <v>0.62666719844662133</v>
      </c>
      <c r="P3684" s="211">
        <v>6.7925909226276115E-2</v>
      </c>
      <c r="Q3684" s="211">
        <v>0.1103526629890723</v>
      </c>
      <c r="R3684" s="211">
        <v>0.45976202647413356</v>
      </c>
      <c r="S3684" s="211">
        <v>0.34232628454584746</v>
      </c>
      <c r="T3684" s="211">
        <v>0.60090197304765813</v>
      </c>
      <c r="U3684" s="211">
        <v>0.37609974725415052</v>
      </c>
      <c r="V3684" s="211">
        <v>0.15915901581402053</v>
      </c>
      <c r="W3684" s="211">
        <v>0.56962409338053988</v>
      </c>
      <c r="X3684" s="211">
        <v>0.26918501884293233</v>
      </c>
      <c r="Y3684" s="211">
        <v>0.72620374395511267</v>
      </c>
      <c r="Z3684" s="211">
        <v>0.14765186041118181</v>
      </c>
      <c r="AA3684" s="212">
        <v>0.11304038480113039</v>
      </c>
    </row>
    <row r="3685" spans="1:27" x14ac:dyDescent="0.35">
      <c r="A3685" s="210" t="s">
        <v>4361</v>
      </c>
      <c r="B3685" s="217">
        <v>139.11037205558102</v>
      </c>
      <c r="C3685" s="211">
        <v>5.7495176190052719E-2</v>
      </c>
      <c r="D3685" s="211">
        <v>0.13254364627164428</v>
      </c>
      <c r="E3685" s="211">
        <v>6.734741234390372E-2</v>
      </c>
      <c r="F3685" s="211">
        <v>9.7122229467874091E-2</v>
      </c>
      <c r="G3685" s="211">
        <v>0.11865580616622255</v>
      </c>
      <c r="H3685" s="211">
        <v>0.11637830523120996</v>
      </c>
      <c r="I3685" s="211">
        <v>0.49965089849327388</v>
      </c>
      <c r="J3685" s="211">
        <v>0.46818191550779154</v>
      </c>
      <c r="K3685" s="211">
        <v>0.54451092810285329</v>
      </c>
      <c r="L3685" s="211">
        <v>0.271528863631814</v>
      </c>
      <c r="M3685" s="211">
        <v>0.11910148210758381</v>
      </c>
      <c r="N3685" s="211">
        <v>0.47223194338984398</v>
      </c>
      <c r="O3685" s="211">
        <v>0.69722242585126715</v>
      </c>
      <c r="P3685" s="211">
        <v>7.038147785430432E-2</v>
      </c>
      <c r="Q3685" s="211">
        <v>6.492134652700117E-2</v>
      </c>
      <c r="R3685" s="211">
        <v>0.40305560066830409</v>
      </c>
      <c r="S3685" s="211">
        <v>0.37669638507192749</v>
      </c>
      <c r="T3685" s="211">
        <v>0.55634386975724115</v>
      </c>
      <c r="U3685" s="211">
        <v>0.44301869293300467</v>
      </c>
      <c r="V3685" s="211">
        <v>0.12316967492608573</v>
      </c>
      <c r="W3685" s="211">
        <v>0.52345223343223002</v>
      </c>
      <c r="X3685" s="211">
        <v>0.28262934224434627</v>
      </c>
      <c r="Y3685" s="211">
        <v>0.57250837431369994</v>
      </c>
      <c r="Z3685" s="211">
        <v>0.14593424491156448</v>
      </c>
      <c r="AA3685" s="212">
        <v>0.12656057828064549</v>
      </c>
    </row>
    <row r="3686" spans="1:27" x14ac:dyDescent="0.35">
      <c r="A3686" s="210" t="s">
        <v>4362</v>
      </c>
      <c r="B3686" s="217">
        <v>130.12003175578505</v>
      </c>
      <c r="C3686" s="211">
        <v>6.5539418222158752E-2</v>
      </c>
      <c r="D3686" s="211">
        <v>0.11773568827171965</v>
      </c>
      <c r="E3686" s="211">
        <v>8.5178691013740357E-2</v>
      </c>
      <c r="F3686" s="211">
        <v>8.4629249707901255E-2</v>
      </c>
      <c r="G3686" s="211">
        <v>0.12085404607165719</v>
      </c>
      <c r="H3686" s="211">
        <v>0.12009234377474244</v>
      </c>
      <c r="I3686" s="211">
        <v>0.45667001690100323</v>
      </c>
      <c r="J3686" s="211">
        <v>0.4132331006683671</v>
      </c>
      <c r="K3686" s="211">
        <v>0.54217579717526954</v>
      </c>
      <c r="L3686" s="211">
        <v>0.28225382938966986</v>
      </c>
      <c r="M3686" s="211">
        <v>0.11687087138670679</v>
      </c>
      <c r="N3686" s="211">
        <v>0.53631913625730354</v>
      </c>
      <c r="O3686" s="211">
        <v>0.53755668494450481</v>
      </c>
      <c r="P3686" s="211">
        <v>6.8272417846425029E-2</v>
      </c>
      <c r="Q3686" s="211">
        <v>0.10286025763811216</v>
      </c>
      <c r="R3686" s="211">
        <v>0.47942862211961823</v>
      </c>
      <c r="S3686" s="211">
        <v>0.32379265994444861</v>
      </c>
      <c r="T3686" s="211">
        <v>0.47771403129294621</v>
      </c>
      <c r="U3686" s="211">
        <v>0.50792329522832103</v>
      </c>
      <c r="V3686" s="211">
        <v>7.5693586973046942E-2</v>
      </c>
      <c r="W3686" s="211">
        <v>0.53399774926370802</v>
      </c>
      <c r="X3686" s="211">
        <v>0.35402720548599409</v>
      </c>
      <c r="Y3686" s="211">
        <v>0.60351613277758731</v>
      </c>
      <c r="Z3686" s="211">
        <v>0.14929576528933947</v>
      </c>
      <c r="AA3686" s="212">
        <v>0.12179639227125935</v>
      </c>
    </row>
    <row r="3687" spans="1:27" x14ac:dyDescent="0.35">
      <c r="A3687" s="210" t="s">
        <v>4363</v>
      </c>
      <c r="B3687" s="217">
        <v>177.01717367586187</v>
      </c>
      <c r="C3687" s="211">
        <v>7.3170900725748861E-2</v>
      </c>
      <c r="D3687" s="211">
        <v>0.12610168972773086</v>
      </c>
      <c r="E3687" s="211">
        <v>7.382983002121081E-2</v>
      </c>
      <c r="F3687" s="211">
        <v>0.11675216157848593</v>
      </c>
      <c r="G3687" s="211">
        <v>0.12415369000524321</v>
      </c>
      <c r="H3687" s="211">
        <v>0.11458583952614239</v>
      </c>
      <c r="I3687" s="211">
        <v>0.495644666698555</v>
      </c>
      <c r="J3687" s="211">
        <v>0.48581988312704294</v>
      </c>
      <c r="K3687" s="211">
        <v>0.61561021902264779</v>
      </c>
      <c r="L3687" s="211">
        <v>0.27333534633986284</v>
      </c>
      <c r="M3687" s="211">
        <v>0.10573066401012912</v>
      </c>
      <c r="N3687" s="211">
        <v>0.41461681967103253</v>
      </c>
      <c r="O3687" s="211">
        <v>0.79073373362593724</v>
      </c>
      <c r="P3687" s="211">
        <v>6.7457126765353856E-2</v>
      </c>
      <c r="Q3687" s="211">
        <v>4.1935331954855513E-2</v>
      </c>
      <c r="R3687" s="211">
        <v>0.4293436459231128</v>
      </c>
      <c r="S3687" s="211">
        <v>0.35563006219110488</v>
      </c>
      <c r="T3687" s="211">
        <v>0.62299327985264741</v>
      </c>
      <c r="U3687" s="211">
        <v>0.45753338228655532</v>
      </c>
      <c r="V3687" s="211">
        <v>0.15166429078138793</v>
      </c>
      <c r="W3687" s="211">
        <v>0.52438167562673632</v>
      </c>
      <c r="X3687" s="211">
        <v>0.23134378587992691</v>
      </c>
      <c r="Y3687" s="211">
        <v>0.75934576904287254</v>
      </c>
      <c r="Z3687" s="211">
        <v>0.13967161041910472</v>
      </c>
      <c r="AA3687" s="212">
        <v>0.12226033255701534</v>
      </c>
    </row>
    <row r="3688" spans="1:27" x14ac:dyDescent="0.35">
      <c r="A3688" s="210" t="s">
        <v>4364</v>
      </c>
      <c r="B3688" s="217">
        <v>154.78958822176895</v>
      </c>
      <c r="C3688" s="211">
        <v>7.8630625260783349E-2</v>
      </c>
      <c r="D3688" s="211">
        <v>0.12454876503735017</v>
      </c>
      <c r="E3688" s="211">
        <v>6.7916179173863694E-2</v>
      </c>
      <c r="F3688" s="211">
        <v>0.11813725588081783</v>
      </c>
      <c r="G3688" s="211">
        <v>0.12184767703224128</v>
      </c>
      <c r="H3688" s="211">
        <v>0.12121583556102383</v>
      </c>
      <c r="I3688" s="211">
        <v>0.4857407813908069</v>
      </c>
      <c r="J3688" s="211">
        <v>0.43865502164372988</v>
      </c>
      <c r="K3688" s="211">
        <v>0.57465663013916812</v>
      </c>
      <c r="L3688" s="211">
        <v>0.2791450140924463</v>
      </c>
      <c r="M3688" s="211">
        <v>9.4154876090858403E-2</v>
      </c>
      <c r="N3688" s="211">
        <v>0.36295967141959345</v>
      </c>
      <c r="O3688" s="211">
        <v>0.77395347247341495</v>
      </c>
      <c r="P3688" s="211">
        <v>7.1520226725098557E-2</v>
      </c>
      <c r="Q3688" s="211">
        <v>7.7515154049701301E-2</v>
      </c>
      <c r="R3688" s="211">
        <v>0.43371771087959488</v>
      </c>
      <c r="S3688" s="211">
        <v>0.31965864370673525</v>
      </c>
      <c r="T3688" s="211">
        <v>0.59379012693148869</v>
      </c>
      <c r="U3688" s="211">
        <v>0.47831076952913876</v>
      </c>
      <c r="V3688" s="211">
        <v>0.13576856962291065</v>
      </c>
      <c r="W3688" s="211">
        <v>0.54337327089963261</v>
      </c>
      <c r="X3688" s="211">
        <v>0.33007329611896896</v>
      </c>
      <c r="Y3688" s="211">
        <v>0.62820551679780634</v>
      </c>
      <c r="Z3688" s="211">
        <v>0.14978502186630713</v>
      </c>
      <c r="AA3688" s="212">
        <v>0.1195352653214647</v>
      </c>
    </row>
    <row r="3689" spans="1:27" x14ac:dyDescent="0.35">
      <c r="A3689" s="210" t="s">
        <v>4365</v>
      </c>
      <c r="B3689" s="217">
        <v>133.61576858171395</v>
      </c>
      <c r="C3689" s="211">
        <v>6.0297188004089911E-2</v>
      </c>
      <c r="D3689" s="211">
        <v>0.1276677267635781</v>
      </c>
      <c r="E3689" s="211">
        <v>6.6480174228016858E-2</v>
      </c>
      <c r="F3689" s="211">
        <v>9.471282625126351E-2</v>
      </c>
      <c r="G3689" s="211">
        <v>0.11356829715887723</v>
      </c>
      <c r="H3689" s="211">
        <v>0.11252095914697727</v>
      </c>
      <c r="I3689" s="211">
        <v>0.48221490734809269</v>
      </c>
      <c r="J3689" s="211">
        <v>0.45434347749413179</v>
      </c>
      <c r="K3689" s="211">
        <v>0.61913012775618226</v>
      </c>
      <c r="L3689" s="211">
        <v>0.27352076377377715</v>
      </c>
      <c r="M3689" s="211">
        <v>0.10739793377903534</v>
      </c>
      <c r="N3689" s="211">
        <v>0.48476048967377172</v>
      </c>
      <c r="O3689" s="211">
        <v>0.72461367094709206</v>
      </c>
      <c r="P3689" s="211">
        <v>6.8079467247131348E-2</v>
      </c>
      <c r="Q3689" s="211">
        <v>0.11122325762164784</v>
      </c>
      <c r="R3689" s="211">
        <v>0.47268737661941163</v>
      </c>
      <c r="S3689" s="211">
        <v>0.32782973892008566</v>
      </c>
      <c r="T3689" s="211">
        <v>0.54841775016898009</v>
      </c>
      <c r="U3689" s="211">
        <v>0.53335994537908726</v>
      </c>
      <c r="V3689" s="211">
        <v>7.5474860730333382E-2</v>
      </c>
      <c r="W3689" s="211">
        <v>0.51955678976243913</v>
      </c>
      <c r="X3689" s="211">
        <v>0.23869579463471657</v>
      </c>
      <c r="Y3689" s="211">
        <v>0.66404434376913835</v>
      </c>
      <c r="Z3689" s="211">
        <v>0.14835254342890941</v>
      </c>
      <c r="AA3689" s="212">
        <v>0.12525099461606293</v>
      </c>
    </row>
    <row r="3690" spans="1:27" x14ac:dyDescent="0.35">
      <c r="A3690" s="210" t="s">
        <v>4366</v>
      </c>
      <c r="B3690" s="217">
        <v>162.36932299874744</v>
      </c>
      <c r="C3690" s="211">
        <v>6.2057764231800587E-2</v>
      </c>
      <c r="D3690" s="211">
        <v>0.13011672022351278</v>
      </c>
      <c r="E3690" s="211">
        <v>8.3802137781463976E-2</v>
      </c>
      <c r="F3690" s="211">
        <v>9.2561066531116912E-2</v>
      </c>
      <c r="G3690" s="211">
        <v>0.12237204882995927</v>
      </c>
      <c r="H3690" s="211">
        <v>0.12024046628988228</v>
      </c>
      <c r="I3690" s="211">
        <v>0.47343612486758968</v>
      </c>
      <c r="J3690" s="211">
        <v>0.43449309288806559</v>
      </c>
      <c r="K3690" s="211">
        <v>0.64126277224944828</v>
      </c>
      <c r="L3690" s="211">
        <v>0.27913135893096358</v>
      </c>
      <c r="M3690" s="211">
        <v>8.052243620387485E-2</v>
      </c>
      <c r="N3690" s="211">
        <v>0.47889652691588547</v>
      </c>
      <c r="O3690" s="211">
        <v>0.58138521297527568</v>
      </c>
      <c r="P3690" s="211">
        <v>7.0811914741690213E-2</v>
      </c>
      <c r="Q3690" s="211">
        <v>6.2690728238523674E-2</v>
      </c>
      <c r="R3690" s="211">
        <v>0.38870914320428385</v>
      </c>
      <c r="S3690" s="211">
        <v>0.30563368942502389</v>
      </c>
      <c r="T3690" s="211">
        <v>0.53329031712645858</v>
      </c>
      <c r="U3690" s="211">
        <v>0.41168573446279222</v>
      </c>
      <c r="V3690" s="211">
        <v>0.13710724309132261</v>
      </c>
      <c r="W3690" s="211">
        <v>0.49995391337258538</v>
      </c>
      <c r="X3690" s="211">
        <v>0.34140955771085119</v>
      </c>
      <c r="Y3690" s="211">
        <v>0.78262076951789639</v>
      </c>
      <c r="Z3690" s="211">
        <v>0.14750397171631502</v>
      </c>
      <c r="AA3690" s="212">
        <v>0.11768974937122374</v>
      </c>
    </row>
    <row r="3691" spans="1:27" x14ac:dyDescent="0.35">
      <c r="A3691" s="210" t="s">
        <v>4367</v>
      </c>
      <c r="B3691" s="217">
        <v>110.74943587037404</v>
      </c>
      <c r="C3691" s="211">
        <v>5.4787072114585292E-2</v>
      </c>
      <c r="D3691" s="211">
        <v>0.13003165645669892</v>
      </c>
      <c r="E3691" s="211">
        <v>8.073911686488508E-2</v>
      </c>
      <c r="F3691" s="211">
        <v>9.1559298573027748E-2</v>
      </c>
      <c r="G3691" s="211">
        <v>0.11471585784519825</v>
      </c>
      <c r="H3691" s="211">
        <v>0.12637177252721923</v>
      </c>
      <c r="I3691" s="211">
        <v>0.47747050679653713</v>
      </c>
      <c r="J3691" s="211">
        <v>0.38722965551090832</v>
      </c>
      <c r="K3691" s="211">
        <v>0.63050969794268641</v>
      </c>
      <c r="L3691" s="211">
        <v>0.27323608835079466</v>
      </c>
      <c r="M3691" s="211">
        <v>8.9124876780179427E-2</v>
      </c>
      <c r="N3691" s="211">
        <v>0.47681013815542428</v>
      </c>
      <c r="O3691" s="211">
        <v>0.70139851525030261</v>
      </c>
      <c r="P3691" s="211">
        <v>6.2760553338163313E-2</v>
      </c>
      <c r="Q3691" s="211">
        <v>8.1605170220541631E-2</v>
      </c>
      <c r="R3691" s="211">
        <v>0.44072860386013912</v>
      </c>
      <c r="S3691" s="211">
        <v>0.33207288833596538</v>
      </c>
      <c r="T3691" s="211">
        <v>0.52012815910329335</v>
      </c>
      <c r="U3691" s="211">
        <v>0.37409658855035033</v>
      </c>
      <c r="V3691" s="211">
        <v>5.4837228913373635E-2</v>
      </c>
      <c r="W3691" s="211">
        <v>0.61642069431851709</v>
      </c>
      <c r="X3691" s="211">
        <v>0.28061652493974892</v>
      </c>
      <c r="Y3691" s="211">
        <v>0.66026540453399662</v>
      </c>
      <c r="Z3691" s="211">
        <v>0.14977158782549826</v>
      </c>
      <c r="AA3691" s="212">
        <v>0.11921488824637211</v>
      </c>
    </row>
    <row r="3692" spans="1:27" x14ac:dyDescent="0.35">
      <c r="A3692" s="210" t="s">
        <v>4368</v>
      </c>
      <c r="B3692" s="217">
        <v>126.87913150738595</v>
      </c>
      <c r="C3692" s="211">
        <v>6.6299774492672298E-2</v>
      </c>
      <c r="D3692" s="211">
        <v>0.12051101112544102</v>
      </c>
      <c r="E3692" s="211">
        <v>8.4358279411604162E-2</v>
      </c>
      <c r="F3692" s="211">
        <v>9.1746714775632593E-2</v>
      </c>
      <c r="G3692" s="211">
        <v>0.12145929069034953</v>
      </c>
      <c r="H3692" s="211">
        <v>0.12456992849601478</v>
      </c>
      <c r="I3692" s="211">
        <v>0.47162652183844628</v>
      </c>
      <c r="J3692" s="211">
        <v>0.4084015149593796</v>
      </c>
      <c r="K3692" s="211">
        <v>0.58192194398437558</v>
      </c>
      <c r="L3692" s="211">
        <v>0.27819736964626585</v>
      </c>
      <c r="M3692" s="211">
        <v>9.4998954094745777E-2</v>
      </c>
      <c r="N3692" s="211">
        <v>0.47795784285603093</v>
      </c>
      <c r="O3692" s="211">
        <v>0.76129583407092594</v>
      </c>
      <c r="P3692" s="211">
        <v>6.9149304020135971E-2</v>
      </c>
      <c r="Q3692" s="211">
        <v>5.1287084405618216E-2</v>
      </c>
      <c r="R3692" s="211">
        <v>0.40682208332002207</v>
      </c>
      <c r="S3692" s="211">
        <v>0.27479972553612103</v>
      </c>
      <c r="T3692" s="211">
        <v>0.49893132218277852</v>
      </c>
      <c r="U3692" s="211">
        <v>0.43719489845554105</v>
      </c>
      <c r="V3692" s="211">
        <v>9.5391247154172354E-2</v>
      </c>
      <c r="W3692" s="211">
        <v>0.51935199755599315</v>
      </c>
      <c r="X3692" s="211">
        <v>0.4007997648972057</v>
      </c>
      <c r="Y3692" s="211">
        <v>0.58942042426033137</v>
      </c>
      <c r="Z3692" s="211">
        <v>0.14638571213952839</v>
      </c>
      <c r="AA3692" s="212">
        <v>0.1252034032784502</v>
      </c>
    </row>
    <row r="3693" spans="1:27" x14ac:dyDescent="0.35">
      <c r="A3693" s="210" t="s">
        <v>4369</v>
      </c>
      <c r="B3693" s="217">
        <v>111.29658970064951</v>
      </c>
      <c r="C3693" s="211">
        <v>4.8334982495758523E-2</v>
      </c>
      <c r="D3693" s="211">
        <v>0.12193341948776264</v>
      </c>
      <c r="E3693" s="211">
        <v>7.9301956124181561E-2</v>
      </c>
      <c r="F3693" s="211">
        <v>0.10737349858976741</v>
      </c>
      <c r="G3693" s="211">
        <v>0.11815273714771128</v>
      </c>
      <c r="H3693" s="211">
        <v>0.11532891536691756</v>
      </c>
      <c r="I3693" s="211">
        <v>0.48881573076086848</v>
      </c>
      <c r="J3693" s="211">
        <v>0.48291903465213254</v>
      </c>
      <c r="K3693" s="211">
        <v>0.53387684383583567</v>
      </c>
      <c r="L3693" s="211">
        <v>0.27549927423442888</v>
      </c>
      <c r="M3693" s="211">
        <v>0.1195701464525849</v>
      </c>
      <c r="N3693" s="211">
        <v>0.37919525662504938</v>
      </c>
      <c r="O3693" s="211">
        <v>0.60114276054300375</v>
      </c>
      <c r="P3693" s="211">
        <v>6.5517645925954951E-2</v>
      </c>
      <c r="Q3693" s="211">
        <v>0.14354328416043513</v>
      </c>
      <c r="R3693" s="211">
        <v>0.39172906045637201</v>
      </c>
      <c r="S3693" s="211">
        <v>0.29186862411249537</v>
      </c>
      <c r="T3693" s="211">
        <v>0.50065452280760436</v>
      </c>
      <c r="U3693" s="211">
        <v>0.4644743280136312</v>
      </c>
      <c r="V3693" s="211">
        <v>5.4191356545911895E-2</v>
      </c>
      <c r="W3693" s="211">
        <v>0.51112594041575077</v>
      </c>
      <c r="X3693" s="211">
        <v>0.30388094817359035</v>
      </c>
      <c r="Y3693" s="211">
        <v>0.68894270383219181</v>
      </c>
      <c r="Z3693" s="211">
        <v>0.14460717138866069</v>
      </c>
      <c r="AA3693" s="212">
        <v>0.12437805651384551</v>
      </c>
    </row>
    <row r="3694" spans="1:27" x14ac:dyDescent="0.35">
      <c r="A3694" s="210" t="s">
        <v>4370</v>
      </c>
      <c r="B3694" s="217">
        <v>125.88892737887649</v>
      </c>
      <c r="C3694" s="211">
        <v>5.7013679469923334E-2</v>
      </c>
      <c r="D3694" s="211">
        <v>0.12292173765913375</v>
      </c>
      <c r="E3694" s="211">
        <v>7.129854262373661E-2</v>
      </c>
      <c r="F3694" s="211">
        <v>8.3124750989329477E-2</v>
      </c>
      <c r="G3694" s="211">
        <v>0.1213395128841785</v>
      </c>
      <c r="H3694" s="211">
        <v>0.12092649320503884</v>
      </c>
      <c r="I3694" s="211">
        <v>0.48621998324916349</v>
      </c>
      <c r="J3694" s="211">
        <v>0.40619325106713966</v>
      </c>
      <c r="K3694" s="211">
        <v>0.55672901855629053</v>
      </c>
      <c r="L3694" s="211">
        <v>0.27665691353047378</v>
      </c>
      <c r="M3694" s="211">
        <v>0.11264828269930525</v>
      </c>
      <c r="N3694" s="211">
        <v>0.41296477146696003</v>
      </c>
      <c r="O3694" s="211">
        <v>0.57646827515095511</v>
      </c>
      <c r="P3694" s="211">
        <v>7.2146438676205751E-2</v>
      </c>
      <c r="Q3694" s="211">
        <v>0.14604004340383725</v>
      </c>
      <c r="R3694" s="211">
        <v>0.40329075624742955</v>
      </c>
      <c r="S3694" s="211">
        <v>0.38415003344373821</v>
      </c>
      <c r="T3694" s="211">
        <v>0.56385138140773994</v>
      </c>
      <c r="U3694" s="211">
        <v>0.41396626029950051</v>
      </c>
      <c r="V3694" s="211">
        <v>7.9775175920238778E-2</v>
      </c>
      <c r="W3694" s="211">
        <v>0.49502127893275577</v>
      </c>
      <c r="X3694" s="211">
        <v>0.35125100676541576</v>
      </c>
      <c r="Y3694" s="211">
        <v>0.6300701619936413</v>
      </c>
      <c r="Z3694" s="211">
        <v>0.14964579981852144</v>
      </c>
      <c r="AA3694" s="212">
        <v>0.12224667988220324</v>
      </c>
    </row>
    <row r="3695" spans="1:27" x14ac:dyDescent="0.35">
      <c r="A3695" s="210" t="s">
        <v>4371</v>
      </c>
      <c r="B3695" s="217">
        <v>127.27841697388155</v>
      </c>
      <c r="C3695" s="211">
        <v>6.3717497174604745E-2</v>
      </c>
      <c r="D3695" s="211">
        <v>0.11984543463600295</v>
      </c>
      <c r="E3695" s="211">
        <v>7.8180877997513359E-2</v>
      </c>
      <c r="F3695" s="211">
        <v>0.10764827215507525</v>
      </c>
      <c r="G3695" s="211">
        <v>0.12603264818316776</v>
      </c>
      <c r="H3695" s="211">
        <v>0.12220382102127296</v>
      </c>
      <c r="I3695" s="211">
        <v>0.46935397723403882</v>
      </c>
      <c r="J3695" s="211">
        <v>0.43930426520235039</v>
      </c>
      <c r="K3695" s="211">
        <v>0.63168510895733943</v>
      </c>
      <c r="L3695" s="211">
        <v>0.27288722301183382</v>
      </c>
      <c r="M3695" s="211">
        <v>9.1127651487708045E-2</v>
      </c>
      <c r="N3695" s="211">
        <v>0.46788747478453263</v>
      </c>
      <c r="O3695" s="211">
        <v>0.63336104491154221</v>
      </c>
      <c r="P3695" s="211">
        <v>6.3596540413094454E-2</v>
      </c>
      <c r="Q3695" s="211">
        <v>8.9022751426602972E-2</v>
      </c>
      <c r="R3695" s="211">
        <v>0.40039913738425986</v>
      </c>
      <c r="S3695" s="211">
        <v>0.29038354948412781</v>
      </c>
      <c r="T3695" s="211">
        <v>0.49529945474456921</v>
      </c>
      <c r="U3695" s="211">
        <v>0.52662582647044542</v>
      </c>
      <c r="V3695" s="211">
        <v>7.3159882522131653E-2</v>
      </c>
      <c r="W3695" s="211">
        <v>0.55358509496338471</v>
      </c>
      <c r="X3695" s="211">
        <v>0.24358075705816298</v>
      </c>
      <c r="Y3695" s="211">
        <v>0.63864016356835906</v>
      </c>
      <c r="Z3695" s="211">
        <v>0.14964902657287366</v>
      </c>
      <c r="AA3695" s="212">
        <v>0.11578310556002529</v>
      </c>
    </row>
    <row r="3696" spans="1:27" x14ac:dyDescent="0.35">
      <c r="A3696" s="210" t="s">
        <v>4372</v>
      </c>
      <c r="B3696" s="217">
        <v>136.19019961102316</v>
      </c>
      <c r="C3696" s="211">
        <v>6.6132111153446319E-2</v>
      </c>
      <c r="D3696" s="211">
        <v>0.12612432209385555</v>
      </c>
      <c r="E3696" s="211">
        <v>7.3199167635314685E-2</v>
      </c>
      <c r="F3696" s="211">
        <v>0.10372502988040093</v>
      </c>
      <c r="G3696" s="211">
        <v>0.12318493092915155</v>
      </c>
      <c r="H3696" s="211">
        <v>0.12574672450428451</v>
      </c>
      <c r="I3696" s="211">
        <v>0.48562001475557404</v>
      </c>
      <c r="J3696" s="211">
        <v>0.45593363280498078</v>
      </c>
      <c r="K3696" s="211">
        <v>0.63858764898677067</v>
      </c>
      <c r="L3696" s="211">
        <v>0.276257645032295</v>
      </c>
      <c r="M3696" s="211">
        <v>9.6157332824313796E-2</v>
      </c>
      <c r="N3696" s="211">
        <v>0.38671589011655616</v>
      </c>
      <c r="O3696" s="211">
        <v>0.76298786890156545</v>
      </c>
      <c r="P3696" s="211">
        <v>7.010149925124308E-2</v>
      </c>
      <c r="Q3696" s="211">
        <v>6.6647506809811893E-2</v>
      </c>
      <c r="R3696" s="211">
        <v>0.43643653008125854</v>
      </c>
      <c r="S3696" s="211">
        <v>0.34517514386125547</v>
      </c>
      <c r="T3696" s="211">
        <v>0.56592585306354315</v>
      </c>
      <c r="U3696" s="211">
        <v>0.4035915014510198</v>
      </c>
      <c r="V3696" s="211">
        <v>7.222890879928151E-2</v>
      </c>
      <c r="W3696" s="211">
        <v>0.58463194337974045</v>
      </c>
      <c r="X3696" s="211">
        <v>0.24548592999496877</v>
      </c>
      <c r="Y3696" s="211">
        <v>0.73077012341705927</v>
      </c>
      <c r="Z3696" s="211">
        <v>0.14602863081512227</v>
      </c>
      <c r="AA3696" s="212">
        <v>0.11498238930042466</v>
      </c>
    </row>
    <row r="3697" spans="1:27" x14ac:dyDescent="0.35">
      <c r="A3697" s="210" t="s">
        <v>4373</v>
      </c>
      <c r="B3697" s="217">
        <v>160.21389673336901</v>
      </c>
      <c r="C3697" s="211">
        <v>6.023504486676147E-2</v>
      </c>
      <c r="D3697" s="211">
        <v>0.13361269865130807</v>
      </c>
      <c r="E3697" s="211">
        <v>7.5738452806160386E-2</v>
      </c>
      <c r="F3697" s="211">
        <v>9.6117278572780712E-2</v>
      </c>
      <c r="G3697" s="211">
        <v>0.12094056051324528</v>
      </c>
      <c r="H3697" s="211">
        <v>0.12462458717612684</v>
      </c>
      <c r="I3697" s="211">
        <v>0.52227682110919582</v>
      </c>
      <c r="J3697" s="211">
        <v>0.433239935998596</v>
      </c>
      <c r="K3697" s="211">
        <v>0.6100069530404777</v>
      </c>
      <c r="L3697" s="211">
        <v>0.27765235009051548</v>
      </c>
      <c r="M3697" s="211">
        <v>9.6851110463754997E-2</v>
      </c>
      <c r="N3697" s="211">
        <v>0.43975997316047311</v>
      </c>
      <c r="O3697" s="211">
        <v>0.62002177801796321</v>
      </c>
      <c r="P3697" s="211">
        <v>6.9075946597655202E-2</v>
      </c>
      <c r="Q3697" s="211">
        <v>7.2516337942780673E-2</v>
      </c>
      <c r="R3697" s="211">
        <v>0.39254906855465455</v>
      </c>
      <c r="S3697" s="211">
        <v>0.2993078290503185</v>
      </c>
      <c r="T3697" s="211">
        <v>0.53689641980197578</v>
      </c>
      <c r="U3697" s="211">
        <v>0.43033086867501413</v>
      </c>
      <c r="V3697" s="211">
        <v>0.14122891863384568</v>
      </c>
      <c r="W3697" s="211">
        <v>0.55320965167823855</v>
      </c>
      <c r="X3697" s="211">
        <v>0.35218344470566754</v>
      </c>
      <c r="Y3697" s="211">
        <v>0.69876539319821307</v>
      </c>
      <c r="Z3697" s="211">
        <v>0.14991186863492634</v>
      </c>
      <c r="AA3697" s="212">
        <v>0.11876042244434284</v>
      </c>
    </row>
    <row r="3698" spans="1:27" x14ac:dyDescent="0.35">
      <c r="A3698" s="210" t="s">
        <v>4374</v>
      </c>
      <c r="B3698" s="217">
        <v>148.62028342767539</v>
      </c>
      <c r="C3698" s="211">
        <v>6.9118491511125479E-2</v>
      </c>
      <c r="D3698" s="211">
        <v>0.12400233610563681</v>
      </c>
      <c r="E3698" s="211">
        <v>8.0369754014733924E-2</v>
      </c>
      <c r="F3698" s="211">
        <v>9.3175306539899416E-2</v>
      </c>
      <c r="G3698" s="211">
        <v>0.11761976310808206</v>
      </c>
      <c r="H3698" s="211">
        <v>0.1153437730754899</v>
      </c>
      <c r="I3698" s="211">
        <v>0.47423452734198446</v>
      </c>
      <c r="J3698" s="211">
        <v>0.47916814563880322</v>
      </c>
      <c r="K3698" s="211">
        <v>0.58820179082223367</v>
      </c>
      <c r="L3698" s="211">
        <v>0.26857079149630469</v>
      </c>
      <c r="M3698" s="211">
        <v>0.10652248534235716</v>
      </c>
      <c r="N3698" s="211">
        <v>0.50520038314672433</v>
      </c>
      <c r="O3698" s="211">
        <v>0.66448513070127069</v>
      </c>
      <c r="P3698" s="211">
        <v>6.2344021940707761E-2</v>
      </c>
      <c r="Q3698" s="211">
        <v>5.0026156671729896E-2</v>
      </c>
      <c r="R3698" s="211">
        <v>0.45925440908130771</v>
      </c>
      <c r="S3698" s="211">
        <v>0.31019673933188185</v>
      </c>
      <c r="T3698" s="211">
        <v>0.53208564229023281</v>
      </c>
      <c r="U3698" s="211">
        <v>0.46420720828254691</v>
      </c>
      <c r="V3698" s="211">
        <v>0.10059167395428781</v>
      </c>
      <c r="W3698" s="211">
        <v>0.57989426056615534</v>
      </c>
      <c r="X3698" s="211">
        <v>0.27589145201466098</v>
      </c>
      <c r="Y3698" s="211">
        <v>0.6614549967654868</v>
      </c>
      <c r="Z3698" s="211">
        <v>0.14733606785321202</v>
      </c>
      <c r="AA3698" s="212">
        <v>0.11294742846373437</v>
      </c>
    </row>
    <row r="3699" spans="1:27" x14ac:dyDescent="0.35">
      <c r="A3699" s="210" t="s">
        <v>4375</v>
      </c>
      <c r="B3699" s="217">
        <v>119.57605146614469</v>
      </c>
      <c r="C3699" s="211">
        <v>7.7373360450030848E-2</v>
      </c>
      <c r="D3699" s="211">
        <v>0.12375265247499126</v>
      </c>
      <c r="E3699" s="211">
        <v>7.1229566156302188E-2</v>
      </c>
      <c r="F3699" s="211">
        <v>9.7723256248051282E-2</v>
      </c>
      <c r="G3699" s="211">
        <v>0.11711394885204975</v>
      </c>
      <c r="H3699" s="211">
        <v>0.12075310877808092</v>
      </c>
      <c r="I3699" s="211">
        <v>0.46012916412875998</v>
      </c>
      <c r="J3699" s="211">
        <v>0.43934834958386554</v>
      </c>
      <c r="K3699" s="211">
        <v>0.60298156435602746</v>
      </c>
      <c r="L3699" s="211">
        <v>0.27464559882578277</v>
      </c>
      <c r="M3699" s="211">
        <v>8.5296599652216684E-2</v>
      </c>
      <c r="N3699" s="211">
        <v>0.43462781537594808</v>
      </c>
      <c r="O3699" s="211">
        <v>0.61342282735491238</v>
      </c>
      <c r="P3699" s="211">
        <v>7.0100190102663634E-2</v>
      </c>
      <c r="Q3699" s="211">
        <v>6.5500266852087166E-2</v>
      </c>
      <c r="R3699" s="211">
        <v>0.4566576054419032</v>
      </c>
      <c r="S3699" s="211">
        <v>0.41554203130987777</v>
      </c>
      <c r="T3699" s="211">
        <v>0.54327283908456703</v>
      </c>
      <c r="U3699" s="211">
        <v>0.39134249031429508</v>
      </c>
      <c r="V3699" s="211">
        <v>6.6239792748598453E-2</v>
      </c>
      <c r="W3699" s="211">
        <v>0.56660902452491635</v>
      </c>
      <c r="X3699" s="211">
        <v>0.31669202178089012</v>
      </c>
      <c r="Y3699" s="211">
        <v>0.68604078437727356</v>
      </c>
      <c r="Z3699" s="211">
        <v>0.14986086267950319</v>
      </c>
      <c r="AA3699" s="212">
        <v>0.11635744063798389</v>
      </c>
    </row>
    <row r="3700" spans="1:27" x14ac:dyDescent="0.35">
      <c r="A3700" s="210" t="s">
        <v>4376</v>
      </c>
      <c r="B3700" s="217">
        <v>131.12905542805981</v>
      </c>
      <c r="C3700" s="211">
        <v>7.2282170167240672E-2</v>
      </c>
      <c r="D3700" s="211">
        <v>0.12680433422842241</v>
      </c>
      <c r="E3700" s="211">
        <v>7.9772494549422049E-2</v>
      </c>
      <c r="F3700" s="211">
        <v>9.6064784128899405E-2</v>
      </c>
      <c r="G3700" s="211">
        <v>0.12077346333777324</v>
      </c>
      <c r="H3700" s="211">
        <v>0.11993506479726722</v>
      </c>
      <c r="I3700" s="211">
        <v>0.51490495357680321</v>
      </c>
      <c r="J3700" s="211">
        <v>0.44351732840539343</v>
      </c>
      <c r="K3700" s="211">
        <v>0.56088903702802995</v>
      </c>
      <c r="L3700" s="211">
        <v>0.273028127607648</v>
      </c>
      <c r="M3700" s="211">
        <v>9.4809263835797075E-2</v>
      </c>
      <c r="N3700" s="211">
        <v>0.47140366264739531</v>
      </c>
      <c r="O3700" s="211">
        <v>0.75964000262894804</v>
      </c>
      <c r="P3700" s="211">
        <v>7.2860075295173993E-2</v>
      </c>
      <c r="Q3700" s="211">
        <v>9.4731451621873228E-2</v>
      </c>
      <c r="R3700" s="211">
        <v>0.38144532723743857</v>
      </c>
      <c r="S3700" s="211">
        <v>0.34151511706363241</v>
      </c>
      <c r="T3700" s="211">
        <v>0.57142028033485626</v>
      </c>
      <c r="U3700" s="211">
        <v>0.49014801190087076</v>
      </c>
      <c r="V3700" s="211">
        <v>7.184788403390488E-2</v>
      </c>
      <c r="W3700" s="211">
        <v>0.50780357551430488</v>
      </c>
      <c r="X3700" s="211">
        <v>0.33673421677746168</v>
      </c>
      <c r="Y3700" s="211">
        <v>0.63537311156834597</v>
      </c>
      <c r="Z3700" s="211">
        <v>0.14900885850618667</v>
      </c>
      <c r="AA3700" s="212">
        <v>0.12511253165457278</v>
      </c>
    </row>
    <row r="3701" spans="1:27" x14ac:dyDescent="0.35">
      <c r="A3701" s="210" t="s">
        <v>4377</v>
      </c>
      <c r="B3701" s="217">
        <v>140.69619990242953</v>
      </c>
      <c r="C3701" s="211">
        <v>6.1677948028153143E-2</v>
      </c>
      <c r="D3701" s="211">
        <v>0.11873775918527907</v>
      </c>
      <c r="E3701" s="211">
        <v>8.1218022542443702E-2</v>
      </c>
      <c r="F3701" s="211">
        <v>0.10778596844741542</v>
      </c>
      <c r="G3701" s="211">
        <v>0.11837330851859752</v>
      </c>
      <c r="H3701" s="211">
        <v>0.12129336467404579</v>
      </c>
      <c r="I3701" s="211">
        <v>0.5013682476636393</v>
      </c>
      <c r="J3701" s="211">
        <v>0.46623933759335473</v>
      </c>
      <c r="K3701" s="211">
        <v>0.63853636468813235</v>
      </c>
      <c r="L3701" s="211">
        <v>0.26984020494572408</v>
      </c>
      <c r="M3701" s="211">
        <v>0.11531760640101486</v>
      </c>
      <c r="N3701" s="211">
        <v>0.43443101057258871</v>
      </c>
      <c r="O3701" s="211">
        <v>0.69094488001286813</v>
      </c>
      <c r="P3701" s="211">
        <v>7.1231923214192666E-2</v>
      </c>
      <c r="Q3701" s="211">
        <v>7.8267987672272776E-2</v>
      </c>
      <c r="R3701" s="211">
        <v>0.36415090987004423</v>
      </c>
      <c r="S3701" s="211">
        <v>0.28500384995890837</v>
      </c>
      <c r="T3701" s="211">
        <v>0.56027338208605859</v>
      </c>
      <c r="U3701" s="211">
        <v>0.40317918101427463</v>
      </c>
      <c r="V3701" s="211">
        <v>9.3056030754079047E-2</v>
      </c>
      <c r="W3701" s="211">
        <v>0.54818356818896263</v>
      </c>
      <c r="X3701" s="211">
        <v>0.27688857382410964</v>
      </c>
      <c r="Y3701" s="211">
        <v>0.6053948384504122</v>
      </c>
      <c r="Z3701" s="211">
        <v>0.14900377572503706</v>
      </c>
      <c r="AA3701" s="212">
        <v>0.12140439232332557</v>
      </c>
    </row>
    <row r="3702" spans="1:27" x14ac:dyDescent="0.35">
      <c r="A3702" s="210" t="s">
        <v>4378</v>
      </c>
      <c r="B3702" s="217">
        <v>118.68382688758993</v>
      </c>
      <c r="C3702" s="211">
        <v>5.3500766276092453E-2</v>
      </c>
      <c r="D3702" s="211">
        <v>0.11880868064191322</v>
      </c>
      <c r="E3702" s="211">
        <v>7.9728877025006861E-2</v>
      </c>
      <c r="F3702" s="211">
        <v>0.10851707047410888</v>
      </c>
      <c r="G3702" s="211">
        <v>0.11803401083704536</v>
      </c>
      <c r="H3702" s="211">
        <v>0.12026043289533998</v>
      </c>
      <c r="I3702" s="211">
        <v>0.4410738957649053</v>
      </c>
      <c r="J3702" s="211">
        <v>0.42888505203832328</v>
      </c>
      <c r="K3702" s="211">
        <v>0.61382558700229806</v>
      </c>
      <c r="L3702" s="211">
        <v>0.27073416970166242</v>
      </c>
      <c r="M3702" s="211">
        <v>8.8301687103062437E-2</v>
      </c>
      <c r="N3702" s="211">
        <v>0.41276477834133779</v>
      </c>
      <c r="O3702" s="211">
        <v>0.53806712429566261</v>
      </c>
      <c r="P3702" s="211">
        <v>6.4813695400547919E-2</v>
      </c>
      <c r="Q3702" s="211">
        <v>0.13489128153767088</v>
      </c>
      <c r="R3702" s="211">
        <v>0.36733409806503053</v>
      </c>
      <c r="S3702" s="211">
        <v>0.42446081252478951</v>
      </c>
      <c r="T3702" s="211">
        <v>0.48453173832298824</v>
      </c>
      <c r="U3702" s="211">
        <v>0.44590245670007278</v>
      </c>
      <c r="V3702" s="211">
        <v>8.8951319349164615E-2</v>
      </c>
      <c r="W3702" s="211">
        <v>0.54208939819360391</v>
      </c>
      <c r="X3702" s="211">
        <v>0.29075540508236858</v>
      </c>
      <c r="Y3702" s="211">
        <v>0.67791924791846947</v>
      </c>
      <c r="Z3702" s="211">
        <v>0.14854298429531204</v>
      </c>
      <c r="AA3702" s="212">
        <v>0.12293750194240659</v>
      </c>
    </row>
    <row r="3703" spans="1:27" x14ac:dyDescent="0.35">
      <c r="A3703" s="210" t="s">
        <v>4379</v>
      </c>
      <c r="B3703" s="217">
        <v>139.99916511880261</v>
      </c>
      <c r="C3703" s="211">
        <v>7.8651979598514901E-2</v>
      </c>
      <c r="D3703" s="211">
        <v>0.12973549723793659</v>
      </c>
      <c r="E3703" s="211">
        <v>8.4494031392712873E-2</v>
      </c>
      <c r="F3703" s="211">
        <v>0.1107088684690981</v>
      </c>
      <c r="G3703" s="211">
        <v>0.11941065752020373</v>
      </c>
      <c r="H3703" s="211">
        <v>0.11360565035208092</v>
      </c>
      <c r="I3703" s="211">
        <v>0.47058472018172676</v>
      </c>
      <c r="J3703" s="211">
        <v>0.47506417712924331</v>
      </c>
      <c r="K3703" s="211">
        <v>0.63585181331908536</v>
      </c>
      <c r="L3703" s="211">
        <v>0.27729350574951456</v>
      </c>
      <c r="M3703" s="211">
        <v>8.9325150115207572E-2</v>
      </c>
      <c r="N3703" s="211">
        <v>0.43951568934766744</v>
      </c>
      <c r="O3703" s="211">
        <v>0.75837592747338012</v>
      </c>
      <c r="P3703" s="211">
        <v>7.0434954384281573E-2</v>
      </c>
      <c r="Q3703" s="211">
        <v>8.7048043955155113E-2</v>
      </c>
      <c r="R3703" s="211">
        <v>0.45647955130409246</v>
      </c>
      <c r="S3703" s="211">
        <v>0.25681111660798261</v>
      </c>
      <c r="T3703" s="211">
        <v>0.55833154837110932</v>
      </c>
      <c r="U3703" s="211">
        <v>0.48354616034219511</v>
      </c>
      <c r="V3703" s="211">
        <v>9.2403569190847912E-2</v>
      </c>
      <c r="W3703" s="211">
        <v>0.49146424584515447</v>
      </c>
      <c r="X3703" s="211">
        <v>0.35149820209813532</v>
      </c>
      <c r="Y3703" s="211">
        <v>0.64898025859527941</v>
      </c>
      <c r="Z3703" s="211">
        <v>0.14213921480965416</v>
      </c>
      <c r="AA3703" s="212">
        <v>0.12569355415094863</v>
      </c>
    </row>
    <row r="3704" spans="1:27" x14ac:dyDescent="0.35">
      <c r="A3704" s="210" t="s">
        <v>4380</v>
      </c>
      <c r="B3704" s="217">
        <v>163.84798908862248</v>
      </c>
      <c r="C3704" s="211">
        <v>7.6327484171319973E-2</v>
      </c>
      <c r="D3704" s="211">
        <v>0.12491961932129686</v>
      </c>
      <c r="E3704" s="211">
        <v>8.0610204835562957E-2</v>
      </c>
      <c r="F3704" s="211">
        <v>0.11564231749747078</v>
      </c>
      <c r="G3704" s="211">
        <v>0.12115706203669677</v>
      </c>
      <c r="H3704" s="211">
        <v>0.1171296307563742</v>
      </c>
      <c r="I3704" s="211">
        <v>0.50462079093389545</v>
      </c>
      <c r="J3704" s="211">
        <v>0.44184524736679598</v>
      </c>
      <c r="K3704" s="211">
        <v>0.60754168312711432</v>
      </c>
      <c r="L3704" s="211">
        <v>0.27696847285999182</v>
      </c>
      <c r="M3704" s="211">
        <v>8.0657495600065549E-2</v>
      </c>
      <c r="N3704" s="211">
        <v>0.44482484850062076</v>
      </c>
      <c r="O3704" s="211">
        <v>0.74768617128678772</v>
      </c>
      <c r="P3704" s="211">
        <v>7.2591120336827478E-2</v>
      </c>
      <c r="Q3704" s="211">
        <v>0.14496482810609884</v>
      </c>
      <c r="R3704" s="211">
        <v>0.37766854741597605</v>
      </c>
      <c r="S3704" s="211">
        <v>0.27327182174842113</v>
      </c>
      <c r="T3704" s="211">
        <v>0.47801195284670589</v>
      </c>
      <c r="U3704" s="211">
        <v>0.33841665592631931</v>
      </c>
      <c r="V3704" s="211">
        <v>0.1312244034130664</v>
      </c>
      <c r="W3704" s="211">
        <v>0.5514389452605637</v>
      </c>
      <c r="X3704" s="211">
        <v>0.37529801925100292</v>
      </c>
      <c r="Y3704" s="211">
        <v>0.67312878844476565</v>
      </c>
      <c r="Z3704" s="211">
        <v>0.14437728635295574</v>
      </c>
      <c r="AA3704" s="212">
        <v>0.11047951962901209</v>
      </c>
    </row>
    <row r="3705" spans="1:27" x14ac:dyDescent="0.35">
      <c r="A3705" s="210" t="s">
        <v>4381</v>
      </c>
      <c r="B3705" s="217">
        <v>176.04556982281781</v>
      </c>
      <c r="C3705" s="211">
        <v>5.0592048347457806E-2</v>
      </c>
      <c r="D3705" s="211">
        <v>0.12219781588276718</v>
      </c>
      <c r="E3705" s="211">
        <v>7.2133810754264824E-2</v>
      </c>
      <c r="F3705" s="211">
        <v>0.12063366364366902</v>
      </c>
      <c r="G3705" s="211">
        <v>0.12039790722228261</v>
      </c>
      <c r="H3705" s="211">
        <v>0.11287780251761395</v>
      </c>
      <c r="I3705" s="211">
        <v>0.50728437172807572</v>
      </c>
      <c r="J3705" s="211">
        <v>0.48719378133418789</v>
      </c>
      <c r="K3705" s="211">
        <v>0.63685351808643464</v>
      </c>
      <c r="L3705" s="211">
        <v>0.27148903379713152</v>
      </c>
      <c r="M3705" s="211">
        <v>7.8201530678313758E-2</v>
      </c>
      <c r="N3705" s="211">
        <v>0.4551856722205222</v>
      </c>
      <c r="O3705" s="211">
        <v>0.75859378636260133</v>
      </c>
      <c r="P3705" s="211">
        <v>7.2019839728413221E-2</v>
      </c>
      <c r="Q3705" s="211">
        <v>0.13471030180786045</v>
      </c>
      <c r="R3705" s="211">
        <v>0.36471858713706901</v>
      </c>
      <c r="S3705" s="211">
        <v>0.26296146062448916</v>
      </c>
      <c r="T3705" s="211">
        <v>0.55542893570253082</v>
      </c>
      <c r="U3705" s="211">
        <v>0.48573970617341167</v>
      </c>
      <c r="V3705" s="211">
        <v>0.16025811867823456</v>
      </c>
      <c r="W3705" s="211">
        <v>0.56134091546739018</v>
      </c>
      <c r="X3705" s="211">
        <v>0.31530702453615106</v>
      </c>
      <c r="Y3705" s="211">
        <v>0.68121145590191257</v>
      </c>
      <c r="Z3705" s="211">
        <v>0.14703785079985901</v>
      </c>
      <c r="AA3705" s="212">
        <v>0.119154417287946</v>
      </c>
    </row>
    <row r="3706" spans="1:27" x14ac:dyDescent="0.35">
      <c r="A3706" s="210" t="s">
        <v>4382</v>
      </c>
      <c r="B3706" s="217">
        <v>123.39612681268518</v>
      </c>
      <c r="C3706" s="211">
        <v>5.2947838181439423E-2</v>
      </c>
      <c r="D3706" s="211">
        <v>0.12136650160120407</v>
      </c>
      <c r="E3706" s="211">
        <v>7.652705033000351E-2</v>
      </c>
      <c r="F3706" s="211">
        <v>0.1170503067625058</v>
      </c>
      <c r="G3706" s="211">
        <v>0.12154136678134451</v>
      </c>
      <c r="H3706" s="211">
        <v>0.12146656829741714</v>
      </c>
      <c r="I3706" s="211">
        <v>0.49859179355829847</v>
      </c>
      <c r="J3706" s="211">
        <v>0.43495380804856404</v>
      </c>
      <c r="K3706" s="211">
        <v>0.63906007785519425</v>
      </c>
      <c r="L3706" s="211">
        <v>0.27161329125698125</v>
      </c>
      <c r="M3706" s="211">
        <v>8.2604520344929197E-2</v>
      </c>
      <c r="N3706" s="211">
        <v>0.41628510221128223</v>
      </c>
      <c r="O3706" s="211">
        <v>0.7381765011380762</v>
      </c>
      <c r="P3706" s="211">
        <v>7.3955438121390771E-2</v>
      </c>
      <c r="Q3706" s="211">
        <v>6.2679909804660983E-2</v>
      </c>
      <c r="R3706" s="211">
        <v>0.41715191047715183</v>
      </c>
      <c r="S3706" s="211">
        <v>0.37036355930201204</v>
      </c>
      <c r="T3706" s="211">
        <v>0.54315492496431717</v>
      </c>
      <c r="U3706" s="211">
        <v>0.3897202005567203</v>
      </c>
      <c r="V3706" s="211">
        <v>8.33215368090095E-2</v>
      </c>
      <c r="W3706" s="211">
        <v>0.54754746635044693</v>
      </c>
      <c r="X3706" s="211">
        <v>0.4018878034140313</v>
      </c>
      <c r="Y3706" s="211">
        <v>0.64897332699749855</v>
      </c>
      <c r="Z3706" s="211">
        <v>0.14722364270278424</v>
      </c>
      <c r="AA3706" s="212">
        <v>0.1241973801361085</v>
      </c>
    </row>
    <row r="3707" spans="1:27" x14ac:dyDescent="0.35">
      <c r="A3707" s="210" t="s">
        <v>4383</v>
      </c>
      <c r="B3707" s="217">
        <v>143.79123366638683</v>
      </c>
      <c r="C3707" s="211">
        <v>5.5185849307636557E-2</v>
      </c>
      <c r="D3707" s="211">
        <v>0.11879712723560559</v>
      </c>
      <c r="E3707" s="211">
        <v>8.5584684086739457E-2</v>
      </c>
      <c r="F3707" s="211">
        <v>8.3378894938669207E-2</v>
      </c>
      <c r="G3707" s="211">
        <v>0.12139898255637296</v>
      </c>
      <c r="H3707" s="211">
        <v>0.10945375490564573</v>
      </c>
      <c r="I3707" s="211">
        <v>0.52595878387044215</v>
      </c>
      <c r="J3707" s="211">
        <v>0.44813171513928274</v>
      </c>
      <c r="K3707" s="211">
        <v>0.61811501528167168</v>
      </c>
      <c r="L3707" s="211">
        <v>0.26820861395012857</v>
      </c>
      <c r="M3707" s="211">
        <v>0.10622049589691876</v>
      </c>
      <c r="N3707" s="211">
        <v>0.4335241000499318</v>
      </c>
      <c r="O3707" s="211">
        <v>0.72824697364036517</v>
      </c>
      <c r="P3707" s="211">
        <v>7.3544393010464282E-2</v>
      </c>
      <c r="Q3707" s="211">
        <v>5.7674297899470747E-2</v>
      </c>
      <c r="R3707" s="211">
        <v>0.45027126422093311</v>
      </c>
      <c r="S3707" s="211">
        <v>0.34171291542614846</v>
      </c>
      <c r="T3707" s="211">
        <v>0.61287960184528956</v>
      </c>
      <c r="U3707" s="211">
        <v>0.36950955391986579</v>
      </c>
      <c r="V3707" s="211">
        <v>9.4952046210665775E-2</v>
      </c>
      <c r="W3707" s="211">
        <v>0.49661629872373131</v>
      </c>
      <c r="X3707" s="211">
        <v>0.28117312979850401</v>
      </c>
      <c r="Y3707" s="211">
        <v>0.71738964685867324</v>
      </c>
      <c r="Z3707" s="211">
        <v>0.14874463891278208</v>
      </c>
      <c r="AA3707" s="212">
        <v>0.12450059608302487</v>
      </c>
    </row>
    <row r="3708" spans="1:27" x14ac:dyDescent="0.35">
      <c r="A3708" s="210" t="s">
        <v>4384</v>
      </c>
      <c r="B3708" s="217">
        <v>139.61505544735942</v>
      </c>
      <c r="C3708" s="211">
        <v>6.6161406064226824E-2</v>
      </c>
      <c r="D3708" s="211">
        <v>0.12667181982212797</v>
      </c>
      <c r="E3708" s="211">
        <v>7.3703247663537544E-2</v>
      </c>
      <c r="F3708" s="211">
        <v>7.8353684780360172E-2</v>
      </c>
      <c r="G3708" s="211">
        <v>0.12407481115450925</v>
      </c>
      <c r="H3708" s="211">
        <v>0.1048316408971883</v>
      </c>
      <c r="I3708" s="211">
        <v>0.5137847734377633</v>
      </c>
      <c r="J3708" s="211">
        <v>0.39692610164223058</v>
      </c>
      <c r="K3708" s="211">
        <v>0.6154068100162392</v>
      </c>
      <c r="L3708" s="211">
        <v>0.26981819271571822</v>
      </c>
      <c r="M3708" s="211">
        <v>9.4974022590610524E-2</v>
      </c>
      <c r="N3708" s="211">
        <v>0.43731140412475111</v>
      </c>
      <c r="O3708" s="211">
        <v>0.67769166001601466</v>
      </c>
      <c r="P3708" s="211">
        <v>6.7712020635686723E-2</v>
      </c>
      <c r="Q3708" s="211">
        <v>7.2684480949568753E-2</v>
      </c>
      <c r="R3708" s="211">
        <v>0.44668964355728069</v>
      </c>
      <c r="S3708" s="211">
        <v>0.32117414533977018</v>
      </c>
      <c r="T3708" s="211">
        <v>0.55977209097413239</v>
      </c>
      <c r="U3708" s="211">
        <v>0.54456613009118349</v>
      </c>
      <c r="V3708" s="211">
        <v>7.6151060311031776E-2</v>
      </c>
      <c r="W3708" s="211">
        <v>0.53349686367042348</v>
      </c>
      <c r="X3708" s="211">
        <v>0.39467083078935966</v>
      </c>
      <c r="Y3708" s="211">
        <v>0.67375073659446805</v>
      </c>
      <c r="Z3708" s="211">
        <v>0.14646587935746755</v>
      </c>
      <c r="AA3708" s="212">
        <v>0.11686614177992502</v>
      </c>
    </row>
    <row r="3709" spans="1:27" x14ac:dyDescent="0.35">
      <c r="A3709" s="210" t="s">
        <v>4385</v>
      </c>
      <c r="B3709" s="217">
        <v>135.63596992300518</v>
      </c>
      <c r="C3709" s="211">
        <v>5.6238312937952374E-2</v>
      </c>
      <c r="D3709" s="211">
        <v>0.11800746163137187</v>
      </c>
      <c r="E3709" s="211">
        <v>7.5050885818221821E-2</v>
      </c>
      <c r="F3709" s="211">
        <v>8.9585543436420764E-2</v>
      </c>
      <c r="G3709" s="211">
        <v>0.1161289565713612</v>
      </c>
      <c r="H3709" s="211">
        <v>0.11358997509039342</v>
      </c>
      <c r="I3709" s="211">
        <v>0.43208470217772921</v>
      </c>
      <c r="J3709" s="211">
        <v>0.41461481813693152</v>
      </c>
      <c r="K3709" s="211">
        <v>0.62540260860668884</v>
      </c>
      <c r="L3709" s="211">
        <v>0.27469235794660263</v>
      </c>
      <c r="M3709" s="211">
        <v>9.6134713116645759E-2</v>
      </c>
      <c r="N3709" s="211">
        <v>0.53462665448840319</v>
      </c>
      <c r="O3709" s="211">
        <v>0.7330779108757064</v>
      </c>
      <c r="P3709" s="211">
        <v>7.179088168136448E-2</v>
      </c>
      <c r="Q3709" s="211">
        <v>5.8980825250204955E-2</v>
      </c>
      <c r="R3709" s="211">
        <v>0.43601504349916959</v>
      </c>
      <c r="S3709" s="211">
        <v>0.36961250854128641</v>
      </c>
      <c r="T3709" s="211">
        <v>0.4877748396320235</v>
      </c>
      <c r="U3709" s="211">
        <v>0.33543817840505885</v>
      </c>
      <c r="V3709" s="211">
        <v>0.11221451719499229</v>
      </c>
      <c r="W3709" s="211">
        <v>0.54191330726576048</v>
      </c>
      <c r="X3709" s="211">
        <v>0.37276160288880311</v>
      </c>
      <c r="Y3709" s="211">
        <v>0.59005203473182921</v>
      </c>
      <c r="Z3709" s="211">
        <v>0.14965217041982665</v>
      </c>
      <c r="AA3709" s="212">
        <v>0.11855697896806627</v>
      </c>
    </row>
    <row r="3710" spans="1:27" x14ac:dyDescent="0.35">
      <c r="A3710" s="210" t="s">
        <v>4386</v>
      </c>
      <c r="B3710" s="217">
        <v>157.36137776594649</v>
      </c>
      <c r="C3710" s="211">
        <v>5.000605301274131E-2</v>
      </c>
      <c r="D3710" s="211">
        <v>0.1169347493683148</v>
      </c>
      <c r="E3710" s="211">
        <v>7.9957449760437116E-2</v>
      </c>
      <c r="F3710" s="211">
        <v>9.2232920888048131E-2</v>
      </c>
      <c r="G3710" s="211">
        <v>0.12630095429375229</v>
      </c>
      <c r="H3710" s="211">
        <v>0.11042569962651504</v>
      </c>
      <c r="I3710" s="211">
        <v>0.4930571416116295</v>
      </c>
      <c r="J3710" s="211">
        <v>0.43358073453534202</v>
      </c>
      <c r="K3710" s="211">
        <v>0.60416569284094634</v>
      </c>
      <c r="L3710" s="211">
        <v>0.27419426257420648</v>
      </c>
      <c r="M3710" s="211">
        <v>9.3885548627637525E-2</v>
      </c>
      <c r="N3710" s="211">
        <v>0.38931693261468026</v>
      </c>
      <c r="O3710" s="211">
        <v>0.72205153609736661</v>
      </c>
      <c r="P3710" s="211">
        <v>7.3403604772860023E-2</v>
      </c>
      <c r="Q3710" s="211">
        <v>5.5722287964719938E-2</v>
      </c>
      <c r="R3710" s="211">
        <v>0.47075184411605508</v>
      </c>
      <c r="S3710" s="211">
        <v>0.31146283983416168</v>
      </c>
      <c r="T3710" s="211">
        <v>0.57757707786409307</v>
      </c>
      <c r="U3710" s="211">
        <v>0.36184363585556145</v>
      </c>
      <c r="V3710" s="211">
        <v>0.16533982417340159</v>
      </c>
      <c r="W3710" s="211">
        <v>0.52726489255981857</v>
      </c>
      <c r="X3710" s="211">
        <v>0.33180336341276701</v>
      </c>
      <c r="Y3710" s="211">
        <v>0.62579520279247425</v>
      </c>
      <c r="Z3710" s="211">
        <v>0.14584222048746098</v>
      </c>
      <c r="AA3710" s="212">
        <v>0.11961311626081399</v>
      </c>
    </row>
    <row r="3711" spans="1:27" x14ac:dyDescent="0.35">
      <c r="A3711" s="210" t="s">
        <v>4387</v>
      </c>
      <c r="B3711" s="217">
        <v>121.06461396590934</v>
      </c>
      <c r="C3711" s="211">
        <v>5.8500805984300686E-2</v>
      </c>
      <c r="D3711" s="211">
        <v>0.13424485549957818</v>
      </c>
      <c r="E3711" s="211">
        <v>7.8933941898585838E-2</v>
      </c>
      <c r="F3711" s="211">
        <v>9.5586712909019295E-2</v>
      </c>
      <c r="G3711" s="211">
        <v>0.11778997660104447</v>
      </c>
      <c r="H3711" s="211">
        <v>0.11591696656878356</v>
      </c>
      <c r="I3711" s="211">
        <v>0.42366337663493675</v>
      </c>
      <c r="J3711" s="211">
        <v>0.45392066506922663</v>
      </c>
      <c r="K3711" s="211">
        <v>0.53148535968882549</v>
      </c>
      <c r="L3711" s="211">
        <v>0.27721541062126448</v>
      </c>
      <c r="M3711" s="211">
        <v>8.9536106220808875E-2</v>
      </c>
      <c r="N3711" s="211">
        <v>0.39945477321648204</v>
      </c>
      <c r="O3711" s="211">
        <v>0.53797510117888647</v>
      </c>
      <c r="P3711" s="211">
        <v>6.2416369133841174E-2</v>
      </c>
      <c r="Q3711" s="211">
        <v>0.11077622216643769</v>
      </c>
      <c r="R3711" s="211">
        <v>0.39976734169222899</v>
      </c>
      <c r="S3711" s="211">
        <v>0.32757168616079285</v>
      </c>
      <c r="T3711" s="211">
        <v>0.57515451787850702</v>
      </c>
      <c r="U3711" s="211">
        <v>0.4462810108598903</v>
      </c>
      <c r="V3711" s="211">
        <v>0.14063025268134971</v>
      </c>
      <c r="W3711" s="211">
        <v>0.52344342706675462</v>
      </c>
      <c r="X3711" s="211">
        <v>0.41298980452858375</v>
      </c>
      <c r="Y3711" s="211">
        <v>0.52182737638390397</v>
      </c>
      <c r="Z3711" s="211">
        <v>0.14834970910351206</v>
      </c>
      <c r="AA3711" s="212">
        <v>0.12413452352310113</v>
      </c>
    </row>
    <row r="3712" spans="1:27" x14ac:dyDescent="0.35">
      <c r="A3712" s="210" t="s">
        <v>4388</v>
      </c>
      <c r="B3712" s="217">
        <v>174.16030644143552</v>
      </c>
      <c r="C3712" s="211">
        <v>7.7908580530117025E-2</v>
      </c>
      <c r="D3712" s="211">
        <v>0.12251424120942964</v>
      </c>
      <c r="E3712" s="211">
        <v>7.3481085271786886E-2</v>
      </c>
      <c r="F3712" s="211">
        <v>9.725018463427651E-2</v>
      </c>
      <c r="G3712" s="211">
        <v>0.11978148919071696</v>
      </c>
      <c r="H3712" s="211">
        <v>0.11629624231835019</v>
      </c>
      <c r="I3712" s="211">
        <v>0.5063938444935917</v>
      </c>
      <c r="J3712" s="211">
        <v>0.4280281140646956</v>
      </c>
      <c r="K3712" s="211">
        <v>0.62236725446215202</v>
      </c>
      <c r="L3712" s="211">
        <v>0.27423069884433887</v>
      </c>
      <c r="M3712" s="211">
        <v>0.10322653465883969</v>
      </c>
      <c r="N3712" s="211">
        <v>0.47274544322922374</v>
      </c>
      <c r="O3712" s="211">
        <v>0.66202944197913216</v>
      </c>
      <c r="P3712" s="211">
        <v>7.3598511844291781E-2</v>
      </c>
      <c r="Q3712" s="211">
        <v>0.14714118330095244</v>
      </c>
      <c r="R3712" s="211">
        <v>0.46349454706420545</v>
      </c>
      <c r="S3712" s="211">
        <v>0.2998506848822351</v>
      </c>
      <c r="T3712" s="211">
        <v>0.6194110552843255</v>
      </c>
      <c r="U3712" s="211">
        <v>0.48550133105475635</v>
      </c>
      <c r="V3712" s="211">
        <v>0.14184432452571463</v>
      </c>
      <c r="W3712" s="211">
        <v>0.6266071933727333</v>
      </c>
      <c r="X3712" s="211">
        <v>0.28470993685953816</v>
      </c>
      <c r="Y3712" s="211">
        <v>0.56065885305655194</v>
      </c>
      <c r="Z3712" s="211">
        <v>0.14603232639407593</v>
      </c>
      <c r="AA3712" s="212">
        <v>0.12072102360651345</v>
      </c>
    </row>
    <row r="3713" spans="1:27" x14ac:dyDescent="0.35">
      <c r="A3713" s="210" t="s">
        <v>4389</v>
      </c>
      <c r="B3713" s="217">
        <v>161.91959510685425</v>
      </c>
      <c r="C3713" s="211">
        <v>4.9328662334558307E-2</v>
      </c>
      <c r="D3713" s="211">
        <v>0.12054230588682049</v>
      </c>
      <c r="E3713" s="211">
        <v>7.3449204737046164E-2</v>
      </c>
      <c r="F3713" s="211">
        <v>9.3548047976746318E-2</v>
      </c>
      <c r="G3713" s="211">
        <v>0.12239446978572821</v>
      </c>
      <c r="H3713" s="211">
        <v>0.11720789401106529</v>
      </c>
      <c r="I3713" s="211">
        <v>0.44912970640829297</v>
      </c>
      <c r="J3713" s="211">
        <v>0.43439913693107668</v>
      </c>
      <c r="K3713" s="211">
        <v>0.62658243744154762</v>
      </c>
      <c r="L3713" s="211">
        <v>0.27398861267136071</v>
      </c>
      <c r="M3713" s="211">
        <v>0.11326417038282986</v>
      </c>
      <c r="N3713" s="211">
        <v>0.39972381772804999</v>
      </c>
      <c r="O3713" s="211">
        <v>0.58587139689035828</v>
      </c>
      <c r="P3713" s="211">
        <v>6.2307313202272882E-2</v>
      </c>
      <c r="Q3713" s="211">
        <v>7.7303283879814846E-2</v>
      </c>
      <c r="R3713" s="211">
        <v>0.46008926183593973</v>
      </c>
      <c r="S3713" s="211">
        <v>0.29563296118614513</v>
      </c>
      <c r="T3713" s="211">
        <v>0.55477442326993209</v>
      </c>
      <c r="U3713" s="211">
        <v>0.39169184817478914</v>
      </c>
      <c r="V3713" s="211">
        <v>0.14645227327469026</v>
      </c>
      <c r="W3713" s="211">
        <v>0.56838291656458595</v>
      </c>
      <c r="X3713" s="211">
        <v>0.28913380619889872</v>
      </c>
      <c r="Y3713" s="211">
        <v>0.72026755587755165</v>
      </c>
      <c r="Z3713" s="211">
        <v>0.14463099624768141</v>
      </c>
      <c r="AA3713" s="212">
        <v>0.11454385180956753</v>
      </c>
    </row>
    <row r="3714" spans="1:27" x14ac:dyDescent="0.35">
      <c r="A3714" s="210" t="s">
        <v>4390</v>
      </c>
      <c r="B3714" s="217">
        <v>126.03439276791454</v>
      </c>
      <c r="C3714" s="211">
        <v>6.8198219630288548E-2</v>
      </c>
      <c r="D3714" s="211">
        <v>0.13075199693734554</v>
      </c>
      <c r="E3714" s="211">
        <v>7.1529903040570303E-2</v>
      </c>
      <c r="F3714" s="211">
        <v>7.7973432770203938E-2</v>
      </c>
      <c r="G3714" s="211">
        <v>0.1189363386653295</v>
      </c>
      <c r="H3714" s="211">
        <v>0.12851753215317208</v>
      </c>
      <c r="I3714" s="211">
        <v>0.46766281060354631</v>
      </c>
      <c r="J3714" s="211">
        <v>0.44392095971215229</v>
      </c>
      <c r="K3714" s="211">
        <v>0.64043212462857557</v>
      </c>
      <c r="L3714" s="211">
        <v>0.27678953749642526</v>
      </c>
      <c r="M3714" s="211">
        <v>8.9605429942882134E-2</v>
      </c>
      <c r="N3714" s="211">
        <v>0.53325408487415471</v>
      </c>
      <c r="O3714" s="211">
        <v>0.76170596112040578</v>
      </c>
      <c r="P3714" s="211">
        <v>6.7120261948281551E-2</v>
      </c>
      <c r="Q3714" s="211">
        <v>0.12134094624824916</v>
      </c>
      <c r="R3714" s="211">
        <v>0.44199167646977816</v>
      </c>
      <c r="S3714" s="211">
        <v>0.34401799638208974</v>
      </c>
      <c r="T3714" s="211">
        <v>0.57377643134202294</v>
      </c>
      <c r="U3714" s="211">
        <v>0.35924798582933959</v>
      </c>
      <c r="V3714" s="211">
        <v>5.6976576717627098E-2</v>
      </c>
      <c r="W3714" s="211">
        <v>0.52939038647277381</v>
      </c>
      <c r="X3714" s="211">
        <v>0.33404826607928312</v>
      </c>
      <c r="Y3714" s="211">
        <v>0.68816176145664731</v>
      </c>
      <c r="Z3714" s="211">
        <v>0.14616074940499041</v>
      </c>
      <c r="AA3714" s="212">
        <v>0.11574933663839994</v>
      </c>
    </row>
    <row r="3715" spans="1:27" x14ac:dyDescent="0.35">
      <c r="A3715" s="210" t="s">
        <v>4391</v>
      </c>
      <c r="B3715" s="217">
        <v>184.90960398383734</v>
      </c>
      <c r="C3715" s="211">
        <v>4.9044702405337037E-2</v>
      </c>
      <c r="D3715" s="211">
        <v>0.12605787503073346</v>
      </c>
      <c r="E3715" s="211">
        <v>7.5886108979231967E-2</v>
      </c>
      <c r="F3715" s="211">
        <v>8.2038039347388264E-2</v>
      </c>
      <c r="G3715" s="211">
        <v>0.1173840126234842</v>
      </c>
      <c r="H3715" s="211">
        <v>0.10581582103979971</v>
      </c>
      <c r="I3715" s="211">
        <v>0.45452183160900667</v>
      </c>
      <c r="J3715" s="211">
        <v>0.42324539119626825</v>
      </c>
      <c r="K3715" s="211">
        <v>0.64302457137563829</v>
      </c>
      <c r="L3715" s="211">
        <v>0.27638836330961125</v>
      </c>
      <c r="M3715" s="211">
        <v>0.11127090560573771</v>
      </c>
      <c r="N3715" s="211">
        <v>0.35641020991169114</v>
      </c>
      <c r="O3715" s="211">
        <v>0.58276965603519582</v>
      </c>
      <c r="P3715" s="211">
        <v>6.5149338131226697E-2</v>
      </c>
      <c r="Q3715" s="211">
        <v>8.3075269178984196E-2</v>
      </c>
      <c r="R3715" s="211">
        <v>0.46521171339111989</v>
      </c>
      <c r="S3715" s="211">
        <v>0.27072669599052374</v>
      </c>
      <c r="T3715" s="211">
        <v>0.62437632156186396</v>
      </c>
      <c r="U3715" s="211">
        <v>0.42200962959930133</v>
      </c>
      <c r="V3715" s="211">
        <v>0.19028290447651958</v>
      </c>
      <c r="W3715" s="211">
        <v>0.54035269605569836</v>
      </c>
      <c r="X3715" s="211">
        <v>0.32616641293265441</v>
      </c>
      <c r="Y3715" s="211">
        <v>0.64157089781506005</v>
      </c>
      <c r="Z3715" s="211">
        <v>0.143550451376007</v>
      </c>
      <c r="AA3715" s="212">
        <v>0.11565216930033075</v>
      </c>
    </row>
    <row r="3716" spans="1:27" x14ac:dyDescent="0.35">
      <c r="A3716" s="210" t="s">
        <v>4392</v>
      </c>
      <c r="B3716" s="217">
        <v>131.09636357099563</v>
      </c>
      <c r="C3716" s="211">
        <v>6.878761875368998E-2</v>
      </c>
      <c r="D3716" s="211">
        <v>0.11407832666407727</v>
      </c>
      <c r="E3716" s="211">
        <v>7.3498884728990216E-2</v>
      </c>
      <c r="F3716" s="211">
        <v>7.8943276465017281E-2</v>
      </c>
      <c r="G3716" s="211">
        <v>0.12268126565172642</v>
      </c>
      <c r="H3716" s="211">
        <v>0.1210219410322966</v>
      </c>
      <c r="I3716" s="211">
        <v>0.49535965151579103</v>
      </c>
      <c r="J3716" s="211">
        <v>0.43589088737975384</v>
      </c>
      <c r="K3716" s="211">
        <v>0.5719425662260692</v>
      </c>
      <c r="L3716" s="211">
        <v>0.26772947299704397</v>
      </c>
      <c r="M3716" s="211">
        <v>8.5789206737416412E-2</v>
      </c>
      <c r="N3716" s="211">
        <v>0.4758044229778981</v>
      </c>
      <c r="O3716" s="211">
        <v>0.76391363794904865</v>
      </c>
      <c r="P3716" s="211">
        <v>6.7916415800093527E-2</v>
      </c>
      <c r="Q3716" s="211">
        <v>0.12796138814830352</v>
      </c>
      <c r="R3716" s="211">
        <v>0.39615521661468828</v>
      </c>
      <c r="S3716" s="211">
        <v>0.35818991412494827</v>
      </c>
      <c r="T3716" s="211">
        <v>0.54606294896607543</v>
      </c>
      <c r="U3716" s="211">
        <v>0.38062640991382879</v>
      </c>
      <c r="V3716" s="211">
        <v>0.11819524157479815</v>
      </c>
      <c r="W3716" s="211">
        <v>0.49585690647319625</v>
      </c>
      <c r="X3716" s="211">
        <v>0.40941088852942847</v>
      </c>
      <c r="Y3716" s="211">
        <v>0.57186355991938265</v>
      </c>
      <c r="Z3716" s="211">
        <v>0.14409789720304736</v>
      </c>
      <c r="AA3716" s="212">
        <v>0.11887472946842918</v>
      </c>
    </row>
    <row r="3717" spans="1:27" x14ac:dyDescent="0.35">
      <c r="A3717" s="210" t="s">
        <v>4393</v>
      </c>
      <c r="B3717" s="217">
        <v>168.31298647011715</v>
      </c>
      <c r="C3717" s="211">
        <v>6.2019205843970186E-2</v>
      </c>
      <c r="D3717" s="211">
        <v>0.1176757123904265</v>
      </c>
      <c r="E3717" s="211">
        <v>7.0223926968596556E-2</v>
      </c>
      <c r="F3717" s="211">
        <v>0.10974372076239483</v>
      </c>
      <c r="G3717" s="211">
        <v>0.12401476772814589</v>
      </c>
      <c r="H3717" s="211">
        <v>0.1203036928155056</v>
      </c>
      <c r="I3717" s="211">
        <v>0.45587523948159758</v>
      </c>
      <c r="J3717" s="211">
        <v>0.47761753257590128</v>
      </c>
      <c r="K3717" s="211">
        <v>0.57811845488025237</v>
      </c>
      <c r="L3717" s="211">
        <v>0.26814758547639839</v>
      </c>
      <c r="M3717" s="211">
        <v>0.10840146646214228</v>
      </c>
      <c r="N3717" s="211">
        <v>0.49808370808261188</v>
      </c>
      <c r="O3717" s="211">
        <v>0.77665252685728636</v>
      </c>
      <c r="P3717" s="211">
        <v>6.9208792988745271E-2</v>
      </c>
      <c r="Q3717" s="211">
        <v>0.11247398397634809</v>
      </c>
      <c r="R3717" s="211">
        <v>0.46783919178127537</v>
      </c>
      <c r="S3717" s="211">
        <v>0.33346734141633372</v>
      </c>
      <c r="T3717" s="211">
        <v>0.57483621295148291</v>
      </c>
      <c r="U3717" s="211">
        <v>0.41350713912280268</v>
      </c>
      <c r="V3717" s="211">
        <v>0.13262373133156333</v>
      </c>
      <c r="W3717" s="211">
        <v>0.51113451745177352</v>
      </c>
      <c r="X3717" s="211">
        <v>0.31769817444665527</v>
      </c>
      <c r="Y3717" s="211">
        <v>0.62602355097976603</v>
      </c>
      <c r="Z3717" s="211">
        <v>0.14806834234258551</v>
      </c>
      <c r="AA3717" s="212">
        <v>0.11360387989486866</v>
      </c>
    </row>
    <row r="3718" spans="1:27" x14ac:dyDescent="0.35">
      <c r="A3718" s="210" t="s">
        <v>4394</v>
      </c>
      <c r="B3718" s="217">
        <v>125.97044720480666</v>
      </c>
      <c r="C3718" s="211">
        <v>7.6219054056900604E-2</v>
      </c>
      <c r="D3718" s="211">
        <v>0.12414147737821604</v>
      </c>
      <c r="E3718" s="211">
        <v>7.4919711147105814E-2</v>
      </c>
      <c r="F3718" s="211">
        <v>0.12024226781495059</v>
      </c>
      <c r="G3718" s="211">
        <v>0.11941899568359621</v>
      </c>
      <c r="H3718" s="211">
        <v>0.11465473527009322</v>
      </c>
      <c r="I3718" s="211">
        <v>0.47854120092352492</v>
      </c>
      <c r="J3718" s="211">
        <v>0.48932447845098742</v>
      </c>
      <c r="K3718" s="211">
        <v>0.64180385677794283</v>
      </c>
      <c r="L3718" s="211">
        <v>0.2692212600804319</v>
      </c>
      <c r="M3718" s="211">
        <v>0.10426283511292578</v>
      </c>
      <c r="N3718" s="211">
        <v>0.43930953425456898</v>
      </c>
      <c r="O3718" s="211">
        <v>0.62710328951085126</v>
      </c>
      <c r="P3718" s="211">
        <v>6.845697828013883E-2</v>
      </c>
      <c r="Q3718" s="211">
        <v>0.11262827835778345</v>
      </c>
      <c r="R3718" s="211">
        <v>0.39708490892088549</v>
      </c>
      <c r="S3718" s="211">
        <v>0.27925284272673939</v>
      </c>
      <c r="T3718" s="211">
        <v>0.58361596762625367</v>
      </c>
      <c r="U3718" s="211">
        <v>0.43212563940815962</v>
      </c>
      <c r="V3718" s="211">
        <v>5.469381990169897E-2</v>
      </c>
      <c r="W3718" s="211">
        <v>0.55443582787553414</v>
      </c>
      <c r="X3718" s="211">
        <v>0.28338607935649762</v>
      </c>
      <c r="Y3718" s="211">
        <v>0.62951722585056413</v>
      </c>
      <c r="Z3718" s="211">
        <v>0.14977370252196018</v>
      </c>
      <c r="AA3718" s="212">
        <v>0.11536213062181352</v>
      </c>
    </row>
    <row r="3719" spans="1:27" x14ac:dyDescent="0.35">
      <c r="A3719" s="210" t="s">
        <v>4395</v>
      </c>
      <c r="B3719" s="217">
        <v>137.91986587064164</v>
      </c>
      <c r="C3719" s="211">
        <v>7.8586962994654466E-2</v>
      </c>
      <c r="D3719" s="211">
        <v>0.12888299057479563</v>
      </c>
      <c r="E3719" s="211">
        <v>7.3489048834503579E-2</v>
      </c>
      <c r="F3719" s="211">
        <v>9.4779759909981637E-2</v>
      </c>
      <c r="G3719" s="211">
        <v>0.12396907438381356</v>
      </c>
      <c r="H3719" s="211">
        <v>0.11005168690233935</v>
      </c>
      <c r="I3719" s="211">
        <v>0.46156905811591725</v>
      </c>
      <c r="J3719" s="211">
        <v>0.48491101999887348</v>
      </c>
      <c r="K3719" s="211">
        <v>0.56254816063071134</v>
      </c>
      <c r="L3719" s="211">
        <v>0.26982158264508371</v>
      </c>
      <c r="M3719" s="211">
        <v>8.6736635384201871E-2</v>
      </c>
      <c r="N3719" s="211">
        <v>0.53394988650714859</v>
      </c>
      <c r="O3719" s="211">
        <v>0.63264808267569306</v>
      </c>
      <c r="P3719" s="211">
        <v>6.8840995964276591E-2</v>
      </c>
      <c r="Q3719" s="211">
        <v>0.10829962445772606</v>
      </c>
      <c r="R3719" s="211">
        <v>0.4553252663093596</v>
      </c>
      <c r="S3719" s="211">
        <v>0.26145920156465208</v>
      </c>
      <c r="T3719" s="211">
        <v>0.63054657380285462</v>
      </c>
      <c r="U3719" s="211">
        <v>0.35268526475989603</v>
      </c>
      <c r="V3719" s="211">
        <v>0.11526136012140938</v>
      </c>
      <c r="W3719" s="211">
        <v>0.53544897557467031</v>
      </c>
      <c r="X3719" s="211">
        <v>0.34976933825126499</v>
      </c>
      <c r="Y3719" s="211">
        <v>0.69054432238918362</v>
      </c>
      <c r="Z3719" s="211">
        <v>0.1423632198454014</v>
      </c>
      <c r="AA3719" s="212">
        <v>0.11995654375266455</v>
      </c>
    </row>
    <row r="3720" spans="1:27" x14ac:dyDescent="0.35">
      <c r="A3720" s="210" t="s">
        <v>4396</v>
      </c>
      <c r="B3720" s="217">
        <v>144.31244052369877</v>
      </c>
      <c r="C3720" s="211">
        <v>6.038494948028874E-2</v>
      </c>
      <c r="D3720" s="211">
        <v>0.12436843608704015</v>
      </c>
      <c r="E3720" s="211">
        <v>7.3066523103258577E-2</v>
      </c>
      <c r="F3720" s="211">
        <v>0.1043179384828383</v>
      </c>
      <c r="G3720" s="211">
        <v>0.11834444376430568</v>
      </c>
      <c r="H3720" s="211">
        <v>0.12497471449722378</v>
      </c>
      <c r="I3720" s="211">
        <v>0.43986877609856001</v>
      </c>
      <c r="J3720" s="211">
        <v>0.46070473994395411</v>
      </c>
      <c r="K3720" s="211">
        <v>0.59243802601798679</v>
      </c>
      <c r="L3720" s="211">
        <v>0.27170686086474155</v>
      </c>
      <c r="M3720" s="211">
        <v>0.10279641297591982</v>
      </c>
      <c r="N3720" s="211">
        <v>0.39084202650457539</v>
      </c>
      <c r="O3720" s="211">
        <v>0.78073613895140392</v>
      </c>
      <c r="P3720" s="211">
        <v>6.8216598769040571E-2</v>
      </c>
      <c r="Q3720" s="211">
        <v>6.9563179823779686E-2</v>
      </c>
      <c r="R3720" s="211">
        <v>0.45429547357646638</v>
      </c>
      <c r="S3720" s="211">
        <v>0.31849564331464941</v>
      </c>
      <c r="T3720" s="211">
        <v>0.54349870354245466</v>
      </c>
      <c r="U3720" s="211">
        <v>0.51733047694780643</v>
      </c>
      <c r="V3720" s="211">
        <v>0.10561019829989308</v>
      </c>
      <c r="W3720" s="211">
        <v>0.57485701069605932</v>
      </c>
      <c r="X3720" s="211">
        <v>0.29794329259404445</v>
      </c>
      <c r="Y3720" s="211">
        <v>0.64289678688434426</v>
      </c>
      <c r="Z3720" s="211">
        <v>0.1487653224588151</v>
      </c>
      <c r="AA3720" s="212">
        <v>0.12221200923346713</v>
      </c>
    </row>
    <row r="3721" spans="1:27" x14ac:dyDescent="0.35">
      <c r="A3721" s="210" t="s">
        <v>4397</v>
      </c>
      <c r="B3721" s="217">
        <v>127.69919746000281</v>
      </c>
      <c r="C3721" s="211">
        <v>5.8736837820261636E-2</v>
      </c>
      <c r="D3721" s="211">
        <v>0.1275475259063544</v>
      </c>
      <c r="E3721" s="211">
        <v>6.8314311681240553E-2</v>
      </c>
      <c r="F3721" s="211">
        <v>0.10255394682913979</v>
      </c>
      <c r="G3721" s="211">
        <v>0.11592760187555123</v>
      </c>
      <c r="H3721" s="211">
        <v>0.11683692630127206</v>
      </c>
      <c r="I3721" s="211">
        <v>0.43248898227052313</v>
      </c>
      <c r="J3721" s="211">
        <v>0.45452973020546883</v>
      </c>
      <c r="K3721" s="211">
        <v>0.64579545416055117</v>
      </c>
      <c r="L3721" s="211">
        <v>0.27868279993897793</v>
      </c>
      <c r="M3721" s="211">
        <v>0.11549150449935291</v>
      </c>
      <c r="N3721" s="211">
        <v>0.40793643469475005</v>
      </c>
      <c r="O3721" s="211">
        <v>0.51073370882167224</v>
      </c>
      <c r="P3721" s="211">
        <v>7.2397378190727849E-2</v>
      </c>
      <c r="Q3721" s="211">
        <v>0.10416949609385484</v>
      </c>
      <c r="R3721" s="211">
        <v>0.38677082847539651</v>
      </c>
      <c r="S3721" s="211">
        <v>0.31101293877631453</v>
      </c>
      <c r="T3721" s="211">
        <v>0.49603728714317719</v>
      </c>
      <c r="U3721" s="211">
        <v>0.38595970745139907</v>
      </c>
      <c r="V3721" s="211">
        <v>7.1591768190266053E-2</v>
      </c>
      <c r="W3721" s="211">
        <v>0.59573578935051907</v>
      </c>
      <c r="X3721" s="211">
        <v>0.25933985228098333</v>
      </c>
      <c r="Y3721" s="211">
        <v>0.68624933596807192</v>
      </c>
      <c r="Z3721" s="211">
        <v>0.14245047836320182</v>
      </c>
      <c r="AA3721" s="212">
        <v>0.11923010631654454</v>
      </c>
    </row>
    <row r="3722" spans="1:27" x14ac:dyDescent="0.35">
      <c r="A3722" s="210" t="s">
        <v>4398</v>
      </c>
      <c r="B3722" s="217">
        <v>141.6148203723917</v>
      </c>
      <c r="C3722" s="211">
        <v>6.0054837499961551E-2</v>
      </c>
      <c r="D3722" s="211">
        <v>0.12161702764136102</v>
      </c>
      <c r="E3722" s="211">
        <v>6.8006708009748965E-2</v>
      </c>
      <c r="F3722" s="211">
        <v>8.1646655260570702E-2</v>
      </c>
      <c r="G3722" s="211">
        <v>0.11552545250132007</v>
      </c>
      <c r="H3722" s="211">
        <v>0.1086986311802743</v>
      </c>
      <c r="I3722" s="211">
        <v>0.48091194557309119</v>
      </c>
      <c r="J3722" s="211">
        <v>0.45138315211775998</v>
      </c>
      <c r="K3722" s="211">
        <v>0.64238787470888081</v>
      </c>
      <c r="L3722" s="211">
        <v>0.27542050440800131</v>
      </c>
      <c r="M3722" s="211">
        <v>0.10300433520435769</v>
      </c>
      <c r="N3722" s="211">
        <v>0.44472669451574465</v>
      </c>
      <c r="O3722" s="211">
        <v>0.73146540537316418</v>
      </c>
      <c r="P3722" s="211">
        <v>6.736352108055467E-2</v>
      </c>
      <c r="Q3722" s="211">
        <v>7.6431062211878023E-2</v>
      </c>
      <c r="R3722" s="211">
        <v>0.46205599990352747</v>
      </c>
      <c r="S3722" s="211">
        <v>0.26648220242861337</v>
      </c>
      <c r="T3722" s="211">
        <v>0.4934899636575229</v>
      </c>
      <c r="U3722" s="211">
        <v>0.42286768602700009</v>
      </c>
      <c r="V3722" s="211">
        <v>0.10618627449997685</v>
      </c>
      <c r="W3722" s="211">
        <v>0.50873761422772135</v>
      </c>
      <c r="X3722" s="211">
        <v>0.34701628442010979</v>
      </c>
      <c r="Y3722" s="211">
        <v>0.67775890850743647</v>
      </c>
      <c r="Z3722" s="211">
        <v>0.14953307525732201</v>
      </c>
      <c r="AA3722" s="212">
        <v>0.11905471003201142</v>
      </c>
    </row>
    <row r="3723" spans="1:27" x14ac:dyDescent="0.35">
      <c r="A3723" s="210" t="s">
        <v>4399</v>
      </c>
      <c r="B3723" s="217">
        <v>151.13477527892078</v>
      </c>
      <c r="C3723" s="211">
        <v>5.1437510695666308E-2</v>
      </c>
      <c r="D3723" s="211">
        <v>0.13331567093896296</v>
      </c>
      <c r="E3723" s="211">
        <v>8.0709702287764751E-2</v>
      </c>
      <c r="F3723" s="211">
        <v>8.2568868318838445E-2</v>
      </c>
      <c r="G3723" s="211">
        <v>0.11873172570002018</v>
      </c>
      <c r="H3723" s="211">
        <v>0.11346033945152895</v>
      </c>
      <c r="I3723" s="211">
        <v>0.51665304333500062</v>
      </c>
      <c r="J3723" s="211">
        <v>0.46682670997161496</v>
      </c>
      <c r="K3723" s="211">
        <v>0.59668986611979091</v>
      </c>
      <c r="L3723" s="211">
        <v>0.26866908197437134</v>
      </c>
      <c r="M3723" s="211">
        <v>9.1466733081833049E-2</v>
      </c>
      <c r="N3723" s="211">
        <v>0.40877617597992144</v>
      </c>
      <c r="O3723" s="211">
        <v>0.63231521327523499</v>
      </c>
      <c r="P3723" s="211">
        <v>6.8525288929692257E-2</v>
      </c>
      <c r="Q3723" s="211">
        <v>0.14078181424505659</v>
      </c>
      <c r="R3723" s="211">
        <v>0.49449773484896542</v>
      </c>
      <c r="S3723" s="211">
        <v>0.36559320783242311</v>
      </c>
      <c r="T3723" s="211">
        <v>0.55569876472002611</v>
      </c>
      <c r="U3723" s="211">
        <v>0.39389236873324318</v>
      </c>
      <c r="V3723" s="211">
        <v>0.11188284170443288</v>
      </c>
      <c r="W3723" s="211">
        <v>0.59652205895509181</v>
      </c>
      <c r="X3723" s="211">
        <v>0.32178601841777282</v>
      </c>
      <c r="Y3723" s="211">
        <v>0.64020428426978682</v>
      </c>
      <c r="Z3723" s="211">
        <v>0.14963759555182893</v>
      </c>
      <c r="AA3723" s="212">
        <v>0.11356515133811078</v>
      </c>
    </row>
    <row r="3724" spans="1:27" x14ac:dyDescent="0.35">
      <c r="A3724" s="210" t="s">
        <v>4400</v>
      </c>
      <c r="B3724" s="217">
        <v>150.16192884397407</v>
      </c>
      <c r="C3724" s="211">
        <v>7.9895313227904954E-2</v>
      </c>
      <c r="D3724" s="211">
        <v>0.12736501126765093</v>
      </c>
      <c r="E3724" s="211">
        <v>7.8579372079284324E-2</v>
      </c>
      <c r="F3724" s="211">
        <v>0.10848959216785095</v>
      </c>
      <c r="G3724" s="211">
        <v>0.12301278817705223</v>
      </c>
      <c r="H3724" s="211">
        <v>0.12122085029313995</v>
      </c>
      <c r="I3724" s="211">
        <v>0.45398013730882714</v>
      </c>
      <c r="J3724" s="211">
        <v>0.44979185786750014</v>
      </c>
      <c r="K3724" s="211">
        <v>0.62875640246983033</v>
      </c>
      <c r="L3724" s="211">
        <v>0.28009721077672289</v>
      </c>
      <c r="M3724" s="211">
        <v>0.11704660727692083</v>
      </c>
      <c r="N3724" s="211">
        <v>0.51632956901918514</v>
      </c>
      <c r="O3724" s="211">
        <v>0.6475538177119462</v>
      </c>
      <c r="P3724" s="211">
        <v>7.1866710256965699E-2</v>
      </c>
      <c r="Q3724" s="211">
        <v>8.3080788303728559E-2</v>
      </c>
      <c r="R3724" s="211">
        <v>0.43168462056604928</v>
      </c>
      <c r="S3724" s="211">
        <v>0.3123823484401772</v>
      </c>
      <c r="T3724" s="211">
        <v>0.57577510467915105</v>
      </c>
      <c r="U3724" s="211">
        <v>0.35797733209161603</v>
      </c>
      <c r="V3724" s="211">
        <v>0.12680651005702023</v>
      </c>
      <c r="W3724" s="211">
        <v>0.55702775942767901</v>
      </c>
      <c r="X3724" s="211">
        <v>0.34463858302632572</v>
      </c>
      <c r="Y3724" s="211">
        <v>0.57072372218891021</v>
      </c>
      <c r="Z3724" s="211">
        <v>0.14902322453189826</v>
      </c>
      <c r="AA3724" s="212">
        <v>0.12328092772397387</v>
      </c>
    </row>
    <row r="3725" spans="1:27" x14ac:dyDescent="0.35">
      <c r="A3725" s="210" t="s">
        <v>4401</v>
      </c>
      <c r="B3725" s="217">
        <v>123.58399534490705</v>
      </c>
      <c r="C3725" s="211">
        <v>5.9329430914127373E-2</v>
      </c>
      <c r="D3725" s="211">
        <v>0.11961963148867652</v>
      </c>
      <c r="E3725" s="211">
        <v>6.7983042252871842E-2</v>
      </c>
      <c r="F3725" s="211">
        <v>0.11008045638789618</v>
      </c>
      <c r="G3725" s="211">
        <v>0.12002092288018003</v>
      </c>
      <c r="H3725" s="211">
        <v>0.11245796661497685</v>
      </c>
      <c r="I3725" s="211">
        <v>0.47490285723410652</v>
      </c>
      <c r="J3725" s="211">
        <v>0.41840245829523587</v>
      </c>
      <c r="K3725" s="211">
        <v>0.55646102165984301</v>
      </c>
      <c r="L3725" s="211">
        <v>0.2824030185805767</v>
      </c>
      <c r="M3725" s="211">
        <v>9.6379826574888652E-2</v>
      </c>
      <c r="N3725" s="211">
        <v>0.45558161785071838</v>
      </c>
      <c r="O3725" s="211">
        <v>0.69805261802254381</v>
      </c>
      <c r="P3725" s="211">
        <v>7.2186083640135401E-2</v>
      </c>
      <c r="Q3725" s="211">
        <v>8.469507351720984E-2</v>
      </c>
      <c r="R3725" s="211">
        <v>0.41741076880544847</v>
      </c>
      <c r="S3725" s="211">
        <v>0.27533702280897004</v>
      </c>
      <c r="T3725" s="211">
        <v>0.56478857611592359</v>
      </c>
      <c r="U3725" s="211">
        <v>0.34061711422943453</v>
      </c>
      <c r="V3725" s="211">
        <v>0.1015089484426458</v>
      </c>
      <c r="W3725" s="211">
        <v>0.60556361251283197</v>
      </c>
      <c r="X3725" s="211">
        <v>0.37345843972985926</v>
      </c>
      <c r="Y3725" s="211">
        <v>0.68022110246315093</v>
      </c>
      <c r="Z3725" s="211">
        <v>0.14446969184402705</v>
      </c>
      <c r="AA3725" s="212">
        <v>0.12384514126376989</v>
      </c>
    </row>
    <row r="3726" spans="1:27" x14ac:dyDescent="0.35">
      <c r="A3726" s="210" t="s">
        <v>4402</v>
      </c>
      <c r="B3726" s="217">
        <v>129.12357035551383</v>
      </c>
      <c r="C3726" s="211">
        <v>6.8257370689509225E-2</v>
      </c>
      <c r="D3726" s="211">
        <v>0.12550816205738224</v>
      </c>
      <c r="E3726" s="211">
        <v>6.6729135019425664E-2</v>
      </c>
      <c r="F3726" s="211">
        <v>9.4390939882309788E-2</v>
      </c>
      <c r="G3726" s="211">
        <v>0.12381243901218407</v>
      </c>
      <c r="H3726" s="211">
        <v>0.11931771255178747</v>
      </c>
      <c r="I3726" s="211">
        <v>0.50316208887888647</v>
      </c>
      <c r="J3726" s="211">
        <v>0.47249152144386553</v>
      </c>
      <c r="K3726" s="211">
        <v>0.51652154292428609</v>
      </c>
      <c r="L3726" s="211">
        <v>0.27122054925270911</v>
      </c>
      <c r="M3726" s="211">
        <v>9.8626301833046923E-2</v>
      </c>
      <c r="N3726" s="211">
        <v>0.46231498844462893</v>
      </c>
      <c r="O3726" s="211">
        <v>0.62596397773756707</v>
      </c>
      <c r="P3726" s="211">
        <v>6.7990781535988754E-2</v>
      </c>
      <c r="Q3726" s="211">
        <v>0.11469078134677754</v>
      </c>
      <c r="R3726" s="211">
        <v>0.42368434896642154</v>
      </c>
      <c r="S3726" s="211">
        <v>0.36991658199579913</v>
      </c>
      <c r="T3726" s="211">
        <v>0.5630571173894523</v>
      </c>
      <c r="U3726" s="211">
        <v>0.51067548995138834</v>
      </c>
      <c r="V3726" s="211">
        <v>7.8525733852258556E-2</v>
      </c>
      <c r="W3726" s="211">
        <v>0.61393695298339102</v>
      </c>
      <c r="X3726" s="211">
        <v>0.26378574342062522</v>
      </c>
      <c r="Y3726" s="211">
        <v>0.62783749583744153</v>
      </c>
      <c r="Z3726" s="211">
        <v>0.14883887836921253</v>
      </c>
      <c r="AA3726" s="212">
        <v>0.11748265896084256</v>
      </c>
    </row>
    <row r="3727" spans="1:27" x14ac:dyDescent="0.35">
      <c r="A3727" s="210" t="s">
        <v>4403</v>
      </c>
      <c r="B3727" s="217">
        <v>152.14121896654015</v>
      </c>
      <c r="C3727" s="211">
        <v>6.7718242545652813E-2</v>
      </c>
      <c r="D3727" s="211">
        <v>0.12386949998125839</v>
      </c>
      <c r="E3727" s="211">
        <v>8.1520088232374027E-2</v>
      </c>
      <c r="F3727" s="211">
        <v>9.6364781497425805E-2</v>
      </c>
      <c r="G3727" s="211">
        <v>0.12290136941629952</v>
      </c>
      <c r="H3727" s="211">
        <v>0.12133656476824176</v>
      </c>
      <c r="I3727" s="211">
        <v>0.53090804420615556</v>
      </c>
      <c r="J3727" s="211">
        <v>0.47503954702251316</v>
      </c>
      <c r="K3727" s="211">
        <v>0.53605041635822537</v>
      </c>
      <c r="L3727" s="211">
        <v>0.27180672340948242</v>
      </c>
      <c r="M3727" s="211">
        <v>0.113730043727438</v>
      </c>
      <c r="N3727" s="211">
        <v>0.5033332559712852</v>
      </c>
      <c r="O3727" s="211">
        <v>0.62828003209709116</v>
      </c>
      <c r="P3727" s="211">
        <v>7.0896609931228746E-2</v>
      </c>
      <c r="Q3727" s="211">
        <v>0.10385957303100675</v>
      </c>
      <c r="R3727" s="211">
        <v>0.37798329323023949</v>
      </c>
      <c r="S3727" s="211">
        <v>0.29724276780716058</v>
      </c>
      <c r="T3727" s="211">
        <v>0.57882734570736072</v>
      </c>
      <c r="U3727" s="211">
        <v>0.38232728106532043</v>
      </c>
      <c r="V3727" s="211">
        <v>9.6748224180210285E-2</v>
      </c>
      <c r="W3727" s="211">
        <v>0.54055431684559019</v>
      </c>
      <c r="X3727" s="211">
        <v>0.32254395546308062</v>
      </c>
      <c r="Y3727" s="211">
        <v>0.69380762830604281</v>
      </c>
      <c r="Z3727" s="211">
        <v>0.14890347720389946</v>
      </c>
      <c r="AA3727" s="212">
        <v>0.11580784209648205</v>
      </c>
    </row>
    <row r="3728" spans="1:27" x14ac:dyDescent="0.35">
      <c r="A3728" s="210" t="s">
        <v>4404</v>
      </c>
      <c r="B3728" s="217">
        <v>161.36966360558276</v>
      </c>
      <c r="C3728" s="211">
        <v>7.1460146534193206E-2</v>
      </c>
      <c r="D3728" s="211">
        <v>0.12201091163356541</v>
      </c>
      <c r="E3728" s="211">
        <v>7.7753285031672711E-2</v>
      </c>
      <c r="F3728" s="211">
        <v>8.5923251648386351E-2</v>
      </c>
      <c r="G3728" s="211">
        <v>0.12498190659766456</v>
      </c>
      <c r="H3728" s="211">
        <v>0.12244234728169953</v>
      </c>
      <c r="I3728" s="211">
        <v>0.50456428175995971</v>
      </c>
      <c r="J3728" s="211">
        <v>0.47656054988879276</v>
      </c>
      <c r="K3728" s="211">
        <v>0.59239518909777955</v>
      </c>
      <c r="L3728" s="211">
        <v>0.27727767032798817</v>
      </c>
      <c r="M3728" s="211">
        <v>0.10583132373993126</v>
      </c>
      <c r="N3728" s="211">
        <v>0.46334796894191044</v>
      </c>
      <c r="O3728" s="211">
        <v>0.78632323806481619</v>
      </c>
      <c r="P3728" s="211">
        <v>6.9667775238814719E-2</v>
      </c>
      <c r="Q3728" s="211">
        <v>6.1383593541000966E-2</v>
      </c>
      <c r="R3728" s="211">
        <v>0.44955014061497306</v>
      </c>
      <c r="S3728" s="211">
        <v>0.30795311620126414</v>
      </c>
      <c r="T3728" s="211">
        <v>0.63467284498603493</v>
      </c>
      <c r="U3728" s="211">
        <v>0.46567066321351758</v>
      </c>
      <c r="V3728" s="211">
        <v>9.751339296949034E-2</v>
      </c>
      <c r="W3728" s="211">
        <v>0.59580996308664425</v>
      </c>
      <c r="X3728" s="211">
        <v>0.34641787416487563</v>
      </c>
      <c r="Y3728" s="211">
        <v>0.76443972627837475</v>
      </c>
      <c r="Z3728" s="211">
        <v>0.14884675596691704</v>
      </c>
      <c r="AA3728" s="212">
        <v>0.12004128078322523</v>
      </c>
    </row>
    <row r="3729" spans="1:27" x14ac:dyDescent="0.35">
      <c r="A3729" s="210" t="s">
        <v>4405</v>
      </c>
      <c r="B3729" s="217">
        <v>154.04921029703206</v>
      </c>
      <c r="C3729" s="211">
        <v>5.5773685876302964E-2</v>
      </c>
      <c r="D3729" s="211">
        <v>0.12078773760559407</v>
      </c>
      <c r="E3729" s="211">
        <v>8.2314770642723134E-2</v>
      </c>
      <c r="F3729" s="211">
        <v>0.10386768617973281</v>
      </c>
      <c r="G3729" s="211">
        <v>0.11786005829987517</v>
      </c>
      <c r="H3729" s="211">
        <v>0.11637991416040964</v>
      </c>
      <c r="I3729" s="211">
        <v>0.48109766721717895</v>
      </c>
      <c r="J3729" s="211">
        <v>0.4730569955738641</v>
      </c>
      <c r="K3729" s="211">
        <v>0.59635092101520859</v>
      </c>
      <c r="L3729" s="211">
        <v>0.27929561873217829</v>
      </c>
      <c r="M3729" s="211">
        <v>0.10704875954870857</v>
      </c>
      <c r="N3729" s="211">
        <v>0.41945626258277557</v>
      </c>
      <c r="O3729" s="211">
        <v>0.67214417995237197</v>
      </c>
      <c r="P3729" s="211">
        <v>6.8545797428728364E-2</v>
      </c>
      <c r="Q3729" s="211">
        <v>0.1257731156461826</v>
      </c>
      <c r="R3729" s="211">
        <v>0.47867443096013718</v>
      </c>
      <c r="S3729" s="211">
        <v>0.28819378973313192</v>
      </c>
      <c r="T3729" s="211">
        <v>0.49528286232328583</v>
      </c>
      <c r="U3729" s="211">
        <v>0.40721063949653846</v>
      </c>
      <c r="V3729" s="211">
        <v>0.14151609235127305</v>
      </c>
      <c r="W3729" s="211">
        <v>0.59128284573644452</v>
      </c>
      <c r="X3729" s="211">
        <v>0.35804398494392686</v>
      </c>
      <c r="Y3729" s="211">
        <v>0.61076828624209656</v>
      </c>
      <c r="Z3729" s="211">
        <v>0.13722241002007213</v>
      </c>
      <c r="AA3729" s="212">
        <v>0.12023646523631687</v>
      </c>
    </row>
    <row r="3730" spans="1:27" x14ac:dyDescent="0.35">
      <c r="A3730" s="210" t="s">
        <v>4406</v>
      </c>
      <c r="B3730" s="217">
        <v>115.7336576743259</v>
      </c>
      <c r="C3730" s="211">
        <v>5.1398345344488117E-2</v>
      </c>
      <c r="D3730" s="211">
        <v>0.12524509040722021</v>
      </c>
      <c r="E3730" s="211">
        <v>7.73572759018476E-2</v>
      </c>
      <c r="F3730" s="211">
        <v>0.10659896145119489</v>
      </c>
      <c r="G3730" s="211">
        <v>0.11472911807996124</v>
      </c>
      <c r="H3730" s="211">
        <v>0.12298970426460692</v>
      </c>
      <c r="I3730" s="211">
        <v>0.46297919567953749</v>
      </c>
      <c r="J3730" s="211">
        <v>0.42038865211001319</v>
      </c>
      <c r="K3730" s="211">
        <v>0.57447614641250011</v>
      </c>
      <c r="L3730" s="211">
        <v>0.27289933639905944</v>
      </c>
      <c r="M3730" s="211">
        <v>8.6837181750333531E-2</v>
      </c>
      <c r="N3730" s="211">
        <v>0.46300200279138215</v>
      </c>
      <c r="O3730" s="211">
        <v>0.58501901954881907</v>
      </c>
      <c r="P3730" s="211">
        <v>6.5945644284499005E-2</v>
      </c>
      <c r="Q3730" s="211">
        <v>0.14769964847512554</v>
      </c>
      <c r="R3730" s="211">
        <v>0.45679384004945861</v>
      </c>
      <c r="S3730" s="211">
        <v>0.42580413489942254</v>
      </c>
      <c r="T3730" s="211">
        <v>0.58981342274240167</v>
      </c>
      <c r="U3730" s="211">
        <v>0.53522125142806842</v>
      </c>
      <c r="V3730" s="211">
        <v>6.0701151624303923E-2</v>
      </c>
      <c r="W3730" s="211">
        <v>0.54983748819543032</v>
      </c>
      <c r="X3730" s="211">
        <v>0.32941498288200199</v>
      </c>
      <c r="Y3730" s="211">
        <v>0.55475970650944451</v>
      </c>
      <c r="Z3730" s="211">
        <v>0.14931929735897689</v>
      </c>
      <c r="AA3730" s="212">
        <v>0.1210036143920827</v>
      </c>
    </row>
    <row r="3731" spans="1:27" x14ac:dyDescent="0.35">
      <c r="A3731" s="210" t="s">
        <v>4407</v>
      </c>
      <c r="B3731" s="217">
        <v>165.83279714556781</v>
      </c>
      <c r="C3731" s="211">
        <v>4.9743542390658244E-2</v>
      </c>
      <c r="D3731" s="211">
        <v>0.1270875276286868</v>
      </c>
      <c r="E3731" s="211">
        <v>7.3358395751263489E-2</v>
      </c>
      <c r="F3731" s="211">
        <v>0.10800439271299649</v>
      </c>
      <c r="G3731" s="211">
        <v>0.12191570888438427</v>
      </c>
      <c r="H3731" s="211">
        <v>0.12523956454595711</v>
      </c>
      <c r="I3731" s="211">
        <v>0.45134509431951497</v>
      </c>
      <c r="J3731" s="211">
        <v>0.48752651019721549</v>
      </c>
      <c r="K3731" s="211">
        <v>0.64792438529894159</v>
      </c>
      <c r="L3731" s="211">
        <v>0.27927485108048233</v>
      </c>
      <c r="M3731" s="211">
        <v>0.11113954048513863</v>
      </c>
      <c r="N3731" s="211">
        <v>0.35922638063552881</v>
      </c>
      <c r="O3731" s="211">
        <v>0.78852521853918467</v>
      </c>
      <c r="P3731" s="211">
        <v>6.3942527806709254E-2</v>
      </c>
      <c r="Q3731" s="211">
        <v>8.1316475223175047E-2</v>
      </c>
      <c r="R3731" s="211">
        <v>0.4085551172056</v>
      </c>
      <c r="S3731" s="211">
        <v>0.2965301937770064</v>
      </c>
      <c r="T3731" s="211">
        <v>0.6121648541377307</v>
      </c>
      <c r="U3731" s="211">
        <v>0.50306331570425455</v>
      </c>
      <c r="V3731" s="211">
        <v>0.12104881230045252</v>
      </c>
      <c r="W3731" s="211">
        <v>0.57581382735299669</v>
      </c>
      <c r="X3731" s="211">
        <v>0.37707003138106443</v>
      </c>
      <c r="Y3731" s="211">
        <v>0.64070677236874585</v>
      </c>
      <c r="Z3731" s="211">
        <v>0.14610317082857582</v>
      </c>
      <c r="AA3731" s="212">
        <v>0.11571598146342246</v>
      </c>
    </row>
    <row r="3732" spans="1:27" x14ac:dyDescent="0.35">
      <c r="A3732" s="210" t="s">
        <v>4408</v>
      </c>
      <c r="B3732" s="217">
        <v>137.87526125500094</v>
      </c>
      <c r="C3732" s="211">
        <v>6.4680088484402015E-2</v>
      </c>
      <c r="D3732" s="211">
        <v>0.12794927032207035</v>
      </c>
      <c r="E3732" s="211">
        <v>7.0050054203328813E-2</v>
      </c>
      <c r="F3732" s="211">
        <v>9.1366645638432276E-2</v>
      </c>
      <c r="G3732" s="211">
        <v>0.11345401464666982</v>
      </c>
      <c r="H3732" s="211">
        <v>0.10490009087941557</v>
      </c>
      <c r="I3732" s="211">
        <v>0.48392237530737653</v>
      </c>
      <c r="J3732" s="211">
        <v>0.44969577402971894</v>
      </c>
      <c r="K3732" s="211">
        <v>0.62965391883618982</v>
      </c>
      <c r="L3732" s="211">
        <v>0.27941721238608608</v>
      </c>
      <c r="M3732" s="211">
        <v>8.4909716765362991E-2</v>
      </c>
      <c r="N3732" s="211">
        <v>0.37820126238627316</v>
      </c>
      <c r="O3732" s="211">
        <v>0.68939290367216888</v>
      </c>
      <c r="P3732" s="211">
        <v>7.3800878243018064E-2</v>
      </c>
      <c r="Q3732" s="211">
        <v>0.10209909754962739</v>
      </c>
      <c r="R3732" s="211">
        <v>0.44602526988694219</v>
      </c>
      <c r="S3732" s="211">
        <v>0.34448014484603928</v>
      </c>
      <c r="T3732" s="211">
        <v>0.5785059000496463</v>
      </c>
      <c r="U3732" s="211">
        <v>0.45244804749293477</v>
      </c>
      <c r="V3732" s="211">
        <v>0.10447351288266805</v>
      </c>
      <c r="W3732" s="211">
        <v>0.56216924653391398</v>
      </c>
      <c r="X3732" s="211">
        <v>0.24439947135113366</v>
      </c>
      <c r="Y3732" s="211">
        <v>0.61947375394040372</v>
      </c>
      <c r="Z3732" s="211">
        <v>0.13603795257469414</v>
      </c>
      <c r="AA3732" s="212">
        <v>0.1219001578115218</v>
      </c>
    </row>
    <row r="3733" spans="1:27" x14ac:dyDescent="0.35">
      <c r="A3733" s="210" t="s">
        <v>4409</v>
      </c>
      <c r="B3733" s="217">
        <v>130.59610823477325</v>
      </c>
      <c r="C3733" s="211">
        <v>5.7520475576904699E-2</v>
      </c>
      <c r="D3733" s="211">
        <v>0.13001470304777085</v>
      </c>
      <c r="E3733" s="211">
        <v>8.2238504434331658E-2</v>
      </c>
      <c r="F3733" s="211">
        <v>9.8278148444295776E-2</v>
      </c>
      <c r="G3733" s="211">
        <v>0.11410342928875689</v>
      </c>
      <c r="H3733" s="211">
        <v>0.1114246365822935</v>
      </c>
      <c r="I3733" s="211">
        <v>0.50348042453490227</v>
      </c>
      <c r="J3733" s="211">
        <v>0.46324560535863768</v>
      </c>
      <c r="K3733" s="211">
        <v>0.51961385845686026</v>
      </c>
      <c r="L3733" s="211">
        <v>0.27878096275767328</v>
      </c>
      <c r="M3733" s="211">
        <v>9.0774531652274393E-2</v>
      </c>
      <c r="N3733" s="211">
        <v>0.37722034500294077</v>
      </c>
      <c r="O3733" s="211">
        <v>0.75532854949682682</v>
      </c>
      <c r="P3733" s="211">
        <v>7.1365816535627125E-2</v>
      </c>
      <c r="Q3733" s="211">
        <v>8.66228747948318E-2</v>
      </c>
      <c r="R3733" s="211">
        <v>0.42594046394267515</v>
      </c>
      <c r="S3733" s="211">
        <v>0.27338736014942383</v>
      </c>
      <c r="T3733" s="211">
        <v>0.57031886326615189</v>
      </c>
      <c r="U3733" s="211">
        <v>0.40244311219764972</v>
      </c>
      <c r="V3733" s="211">
        <v>8.0829288666449242E-2</v>
      </c>
      <c r="W3733" s="211">
        <v>0.54273997037559762</v>
      </c>
      <c r="X3733" s="211">
        <v>0.31094627289406829</v>
      </c>
      <c r="Y3733" s="211">
        <v>0.63958190116314484</v>
      </c>
      <c r="Z3733" s="211">
        <v>0.14841642136323019</v>
      </c>
      <c r="AA3733" s="212">
        <v>0.11637707007467424</v>
      </c>
    </row>
    <row r="3734" spans="1:27" x14ac:dyDescent="0.35">
      <c r="A3734" s="210" t="s">
        <v>4410</v>
      </c>
      <c r="B3734" s="217">
        <v>132.95066951797676</v>
      </c>
      <c r="C3734" s="211">
        <v>5.4168733281627378E-2</v>
      </c>
      <c r="D3734" s="211">
        <v>0.12499273697182176</v>
      </c>
      <c r="E3734" s="211">
        <v>7.0197460002764778E-2</v>
      </c>
      <c r="F3734" s="211">
        <v>7.666006087437241E-2</v>
      </c>
      <c r="G3734" s="211">
        <v>0.12190204320613944</v>
      </c>
      <c r="H3734" s="211">
        <v>0.12062371139762326</v>
      </c>
      <c r="I3734" s="211">
        <v>0.49302705305883432</v>
      </c>
      <c r="J3734" s="211">
        <v>0.4664899703818956</v>
      </c>
      <c r="K3734" s="211">
        <v>0.62153508589898565</v>
      </c>
      <c r="L3734" s="211">
        <v>0.27315241367974985</v>
      </c>
      <c r="M3734" s="211">
        <v>0.11072753558661783</v>
      </c>
      <c r="N3734" s="211">
        <v>0.45210116524957</v>
      </c>
      <c r="O3734" s="211">
        <v>0.79350155287784874</v>
      </c>
      <c r="P3734" s="211">
        <v>6.7474747511737446E-2</v>
      </c>
      <c r="Q3734" s="211">
        <v>6.0218984171044709E-2</v>
      </c>
      <c r="R3734" s="211">
        <v>0.47303890939052612</v>
      </c>
      <c r="S3734" s="211">
        <v>0.30406716850228804</v>
      </c>
      <c r="T3734" s="211">
        <v>0.58266741412438194</v>
      </c>
      <c r="U3734" s="211">
        <v>0.43525056055367028</v>
      </c>
      <c r="V3734" s="211">
        <v>6.3271255414143579E-2</v>
      </c>
      <c r="W3734" s="211">
        <v>0.57124484773600126</v>
      </c>
      <c r="X3734" s="211">
        <v>0.30848160142514541</v>
      </c>
      <c r="Y3734" s="211">
        <v>0.64185125571798829</v>
      </c>
      <c r="Z3734" s="211">
        <v>0.14960849832862808</v>
      </c>
      <c r="AA3734" s="212">
        <v>0.11467039399748589</v>
      </c>
    </row>
    <row r="3735" spans="1:27" x14ac:dyDescent="0.35">
      <c r="A3735" s="210" t="s">
        <v>4411</v>
      </c>
      <c r="B3735" s="217">
        <v>142.76797770026286</v>
      </c>
      <c r="C3735" s="211">
        <v>6.3419856396490629E-2</v>
      </c>
      <c r="D3735" s="211">
        <v>0.11757449442306744</v>
      </c>
      <c r="E3735" s="211">
        <v>6.6037736564400804E-2</v>
      </c>
      <c r="F3735" s="211">
        <v>0.10330008921093055</v>
      </c>
      <c r="G3735" s="211">
        <v>0.11288307113753095</v>
      </c>
      <c r="H3735" s="211">
        <v>0.11473358117519131</v>
      </c>
      <c r="I3735" s="211">
        <v>0.48288901147741986</v>
      </c>
      <c r="J3735" s="211">
        <v>0.4660864748561897</v>
      </c>
      <c r="K3735" s="211">
        <v>0.56361509757659745</v>
      </c>
      <c r="L3735" s="211">
        <v>0.27177471480100257</v>
      </c>
      <c r="M3735" s="211">
        <v>9.704716091576665E-2</v>
      </c>
      <c r="N3735" s="211">
        <v>0.3870008270266625</v>
      </c>
      <c r="O3735" s="211">
        <v>0.69204337251054693</v>
      </c>
      <c r="P3735" s="211">
        <v>7.089992906814381E-2</v>
      </c>
      <c r="Q3735" s="211">
        <v>8.9259484942386461E-2</v>
      </c>
      <c r="R3735" s="211">
        <v>0.4377754121409832</v>
      </c>
      <c r="S3735" s="211">
        <v>0.26888025559761553</v>
      </c>
      <c r="T3735" s="211">
        <v>0.6251216929193899</v>
      </c>
      <c r="U3735" s="211">
        <v>0.33384130994965788</v>
      </c>
      <c r="V3735" s="211">
        <v>0.13165471290534475</v>
      </c>
      <c r="W3735" s="211">
        <v>0.48982239997649846</v>
      </c>
      <c r="X3735" s="211">
        <v>0.39267999079117644</v>
      </c>
      <c r="Y3735" s="211">
        <v>0.76848684799449596</v>
      </c>
      <c r="Z3735" s="211">
        <v>0.13800484189861778</v>
      </c>
      <c r="AA3735" s="212">
        <v>0.11906590326233893</v>
      </c>
    </row>
    <row r="3736" spans="1:27" x14ac:dyDescent="0.35">
      <c r="A3736" s="210" t="s">
        <v>4412</v>
      </c>
      <c r="B3736" s="217">
        <v>144.07282095781045</v>
      </c>
      <c r="C3736" s="211">
        <v>5.7971843989611541E-2</v>
      </c>
      <c r="D3736" s="211">
        <v>0.12504113963143798</v>
      </c>
      <c r="E3736" s="211">
        <v>7.2641185949660417E-2</v>
      </c>
      <c r="F3736" s="211">
        <v>9.6396504704858749E-2</v>
      </c>
      <c r="G3736" s="211">
        <v>0.12249336299418326</v>
      </c>
      <c r="H3736" s="211">
        <v>0.11772530682711455</v>
      </c>
      <c r="I3736" s="211">
        <v>0.49710546032425662</v>
      </c>
      <c r="J3736" s="211">
        <v>0.46547183023002919</v>
      </c>
      <c r="K3736" s="211">
        <v>0.55318189606114132</v>
      </c>
      <c r="L3736" s="211">
        <v>0.27751215263487217</v>
      </c>
      <c r="M3736" s="211">
        <v>9.1053292909415773E-2</v>
      </c>
      <c r="N3736" s="211">
        <v>0.41644673866085735</v>
      </c>
      <c r="O3736" s="211">
        <v>0.73276285000156283</v>
      </c>
      <c r="P3736" s="211">
        <v>6.8555702393568785E-2</v>
      </c>
      <c r="Q3736" s="211">
        <v>0.13013398898880268</v>
      </c>
      <c r="R3736" s="211">
        <v>0.47316013107912491</v>
      </c>
      <c r="S3736" s="211">
        <v>0.33534373331019507</v>
      </c>
      <c r="T3736" s="211">
        <v>0.59891682588779982</v>
      </c>
      <c r="U3736" s="211">
        <v>0.35643473130429271</v>
      </c>
      <c r="V3736" s="211">
        <v>0.1536767046653531</v>
      </c>
      <c r="W3736" s="211">
        <v>0.56702155930469589</v>
      </c>
      <c r="X3736" s="211">
        <v>0.36463313196932179</v>
      </c>
      <c r="Y3736" s="211">
        <v>0.65866818557925</v>
      </c>
      <c r="Z3736" s="211">
        <v>0.14597529871428394</v>
      </c>
      <c r="AA3736" s="212">
        <v>0.12138902044860307</v>
      </c>
    </row>
    <row r="3737" spans="1:27" x14ac:dyDescent="0.35">
      <c r="A3737" s="210" t="s">
        <v>4413</v>
      </c>
      <c r="B3737" s="217">
        <v>104.74923889720623</v>
      </c>
      <c r="C3737" s="211">
        <v>6.5977306568865635E-2</v>
      </c>
      <c r="D3737" s="211">
        <v>0.13096593762665659</v>
      </c>
      <c r="E3737" s="211">
        <v>7.2379732262920604E-2</v>
      </c>
      <c r="F3737" s="211">
        <v>7.2330510182799387E-2</v>
      </c>
      <c r="G3737" s="211">
        <v>0.12167370311550856</v>
      </c>
      <c r="H3737" s="211">
        <v>0.11493872113995997</v>
      </c>
      <c r="I3737" s="211">
        <v>0.46657495586446035</v>
      </c>
      <c r="J3737" s="211">
        <v>0.4695867559222629</v>
      </c>
      <c r="K3737" s="211">
        <v>0.61661569253090254</v>
      </c>
      <c r="L3737" s="211">
        <v>0.26929421549700205</v>
      </c>
      <c r="M3737" s="211">
        <v>8.9788229709128101E-2</v>
      </c>
      <c r="N3737" s="211">
        <v>0.37092631693425693</v>
      </c>
      <c r="O3737" s="211">
        <v>0.69949253500859399</v>
      </c>
      <c r="P3737" s="211">
        <v>6.2229916046609636E-2</v>
      </c>
      <c r="Q3737" s="211">
        <v>6.0331154984017699E-2</v>
      </c>
      <c r="R3737" s="211">
        <v>0.47278301362651659</v>
      </c>
      <c r="S3737" s="211">
        <v>0.25977403561298779</v>
      </c>
      <c r="T3737" s="211">
        <v>0.51629870310046055</v>
      </c>
      <c r="U3737" s="211">
        <v>0.4324372485766762</v>
      </c>
      <c r="V3737" s="211">
        <v>5.8129693787926373E-2</v>
      </c>
      <c r="W3737" s="211">
        <v>0.46753870965368738</v>
      </c>
      <c r="X3737" s="211">
        <v>0.29031151279735978</v>
      </c>
      <c r="Y3737" s="211">
        <v>0.6673844486716618</v>
      </c>
      <c r="Z3737" s="211">
        <v>0.14854495638949519</v>
      </c>
      <c r="AA3737" s="212">
        <v>0.12123999271615293</v>
      </c>
    </row>
    <row r="3738" spans="1:27" x14ac:dyDescent="0.35">
      <c r="A3738" s="210" t="s">
        <v>4414</v>
      </c>
      <c r="B3738" s="217">
        <v>146.30965385540941</v>
      </c>
      <c r="C3738" s="211">
        <v>5.740880643260473E-2</v>
      </c>
      <c r="D3738" s="211">
        <v>0.11411612747104376</v>
      </c>
      <c r="E3738" s="211">
        <v>6.9257306373783162E-2</v>
      </c>
      <c r="F3738" s="211">
        <v>9.5826643273506235E-2</v>
      </c>
      <c r="G3738" s="211">
        <v>0.11702692239401458</v>
      </c>
      <c r="H3738" s="211">
        <v>0.10642946510609559</v>
      </c>
      <c r="I3738" s="211">
        <v>0.47351006411154417</v>
      </c>
      <c r="J3738" s="211">
        <v>0.42999897044448326</v>
      </c>
      <c r="K3738" s="211">
        <v>0.63434559701033266</v>
      </c>
      <c r="L3738" s="211">
        <v>0.27993028384055302</v>
      </c>
      <c r="M3738" s="211">
        <v>9.0915373241283209E-2</v>
      </c>
      <c r="N3738" s="211">
        <v>0.39881896747383644</v>
      </c>
      <c r="O3738" s="211">
        <v>0.66501460017627956</v>
      </c>
      <c r="P3738" s="211">
        <v>6.674775840606624E-2</v>
      </c>
      <c r="Q3738" s="211">
        <v>8.4613789815013482E-2</v>
      </c>
      <c r="R3738" s="211">
        <v>0.38462484653560725</v>
      </c>
      <c r="S3738" s="211">
        <v>0.38807429817719696</v>
      </c>
      <c r="T3738" s="211">
        <v>0.57402190156109179</v>
      </c>
      <c r="U3738" s="211">
        <v>0.38073612738110119</v>
      </c>
      <c r="V3738" s="211">
        <v>0.15513446054735514</v>
      </c>
      <c r="W3738" s="211">
        <v>0.51031942759945614</v>
      </c>
      <c r="X3738" s="211">
        <v>0.35076961927033434</v>
      </c>
      <c r="Y3738" s="211">
        <v>0.57865052404079553</v>
      </c>
      <c r="Z3738" s="211">
        <v>0.14835393305288394</v>
      </c>
      <c r="AA3738" s="212">
        <v>0.11374840560302509</v>
      </c>
    </row>
    <row r="3739" spans="1:27" x14ac:dyDescent="0.35">
      <c r="A3739" s="210" t="s">
        <v>4415</v>
      </c>
      <c r="B3739" s="217">
        <v>154.04317151492569</v>
      </c>
      <c r="C3739" s="211">
        <v>6.711558673805422E-2</v>
      </c>
      <c r="D3739" s="211">
        <v>0.12214850925781592</v>
      </c>
      <c r="E3739" s="211">
        <v>7.7398005809891895E-2</v>
      </c>
      <c r="F3739" s="211">
        <v>9.5449388679457098E-2</v>
      </c>
      <c r="G3739" s="211">
        <v>0.12067886725609274</v>
      </c>
      <c r="H3739" s="211">
        <v>0.10832736961674877</v>
      </c>
      <c r="I3739" s="211">
        <v>0.46796507264170772</v>
      </c>
      <c r="J3739" s="211">
        <v>0.48645422440407882</v>
      </c>
      <c r="K3739" s="211">
        <v>0.51950203921105109</v>
      </c>
      <c r="L3739" s="211">
        <v>0.2831272368430206</v>
      </c>
      <c r="M3739" s="211">
        <v>9.5279653639831152E-2</v>
      </c>
      <c r="N3739" s="211">
        <v>0.52193194665317133</v>
      </c>
      <c r="O3739" s="211">
        <v>0.67233324327875543</v>
      </c>
      <c r="P3739" s="211">
        <v>6.9688323098796967E-2</v>
      </c>
      <c r="Q3739" s="211">
        <v>4.7143764115706199E-2</v>
      </c>
      <c r="R3739" s="211">
        <v>0.39576275057377541</v>
      </c>
      <c r="S3739" s="211">
        <v>0.26765259629063054</v>
      </c>
      <c r="T3739" s="211">
        <v>0.60236659802682457</v>
      </c>
      <c r="U3739" s="211">
        <v>0.4192648359273905</v>
      </c>
      <c r="V3739" s="211">
        <v>0.12702316715405892</v>
      </c>
      <c r="W3739" s="211">
        <v>0.58270360392362786</v>
      </c>
      <c r="X3739" s="211">
        <v>0.33467369740105934</v>
      </c>
      <c r="Y3739" s="211">
        <v>0.76854594275256249</v>
      </c>
      <c r="Z3739" s="211">
        <v>0.14308271319595636</v>
      </c>
      <c r="AA3739" s="212">
        <v>0.11909267795860809</v>
      </c>
    </row>
    <row r="3740" spans="1:27" x14ac:dyDescent="0.35">
      <c r="A3740" s="210" t="s">
        <v>4416</v>
      </c>
      <c r="B3740" s="217">
        <v>160.93423569911772</v>
      </c>
      <c r="C3740" s="211">
        <v>8.4007720847496095E-2</v>
      </c>
      <c r="D3740" s="211">
        <v>0.12424224209861637</v>
      </c>
      <c r="E3740" s="211">
        <v>7.5434094086402642E-2</v>
      </c>
      <c r="F3740" s="211">
        <v>9.375516952920443E-2</v>
      </c>
      <c r="G3740" s="211">
        <v>0.12192355021512864</v>
      </c>
      <c r="H3740" s="211">
        <v>0.11956868298096714</v>
      </c>
      <c r="I3740" s="211">
        <v>0.49370620770858181</v>
      </c>
      <c r="J3740" s="211">
        <v>0.46037379241098098</v>
      </c>
      <c r="K3740" s="211">
        <v>0.62502205906049779</v>
      </c>
      <c r="L3740" s="211">
        <v>0.27999565585996067</v>
      </c>
      <c r="M3740" s="211">
        <v>9.8303357486078019E-2</v>
      </c>
      <c r="N3740" s="211">
        <v>0.47447517399232203</v>
      </c>
      <c r="O3740" s="211">
        <v>0.69979853012314219</v>
      </c>
      <c r="P3740" s="211">
        <v>6.7005916125737711E-2</v>
      </c>
      <c r="Q3740" s="211">
        <v>4.7011407162189295E-2</v>
      </c>
      <c r="R3740" s="211">
        <v>0.46226941092197837</v>
      </c>
      <c r="S3740" s="211">
        <v>0.31675631328328857</v>
      </c>
      <c r="T3740" s="211">
        <v>0.51432442275423662</v>
      </c>
      <c r="U3740" s="211">
        <v>0.40937632048096778</v>
      </c>
      <c r="V3740" s="211">
        <v>0.16336020248711156</v>
      </c>
      <c r="W3740" s="211">
        <v>0.55542213002387331</v>
      </c>
      <c r="X3740" s="211">
        <v>0.29847312053164365</v>
      </c>
      <c r="Y3740" s="211">
        <v>0.6089757472953039</v>
      </c>
      <c r="Z3740" s="211">
        <v>0.1468245818092565</v>
      </c>
      <c r="AA3740" s="212">
        <v>0.11726369526842344</v>
      </c>
    </row>
    <row r="3741" spans="1:27" x14ac:dyDescent="0.35">
      <c r="A3741" s="210" t="s">
        <v>4417</v>
      </c>
      <c r="B3741" s="217">
        <v>135.06936892407614</v>
      </c>
      <c r="C3741" s="211">
        <v>6.2622511340195169E-2</v>
      </c>
      <c r="D3741" s="211">
        <v>0.13053269839264967</v>
      </c>
      <c r="E3741" s="211">
        <v>8.5192772453100057E-2</v>
      </c>
      <c r="F3741" s="211">
        <v>0.11252181461525645</v>
      </c>
      <c r="G3741" s="211">
        <v>0.11759175984551989</v>
      </c>
      <c r="H3741" s="211">
        <v>0.11958664097960942</v>
      </c>
      <c r="I3741" s="211">
        <v>0.4382356232582475</v>
      </c>
      <c r="J3741" s="211">
        <v>0.43532710624058435</v>
      </c>
      <c r="K3741" s="211">
        <v>0.55647268200762867</v>
      </c>
      <c r="L3741" s="211">
        <v>0.27581601307255249</v>
      </c>
      <c r="M3741" s="211">
        <v>9.2385395860853925E-2</v>
      </c>
      <c r="N3741" s="211">
        <v>0.48630125975574118</v>
      </c>
      <c r="O3741" s="211">
        <v>0.67894784788922091</v>
      </c>
      <c r="P3741" s="211">
        <v>6.4178528428123299E-2</v>
      </c>
      <c r="Q3741" s="211">
        <v>4.0563040932118898E-2</v>
      </c>
      <c r="R3741" s="211">
        <v>0.46511609079227273</v>
      </c>
      <c r="S3741" s="211">
        <v>0.29395002388776881</v>
      </c>
      <c r="T3741" s="211">
        <v>0.55820613304380262</v>
      </c>
      <c r="U3741" s="211">
        <v>0.42866689586996332</v>
      </c>
      <c r="V3741" s="211">
        <v>0.13144409626150622</v>
      </c>
      <c r="W3741" s="211">
        <v>0.6265640579625833</v>
      </c>
      <c r="X3741" s="211">
        <v>0.43389574235364142</v>
      </c>
      <c r="Y3741" s="211">
        <v>0.58837685115044625</v>
      </c>
      <c r="Z3741" s="211">
        <v>0.14583561555080599</v>
      </c>
      <c r="AA3741" s="212">
        <v>0.12288048191459272</v>
      </c>
    </row>
    <row r="3742" spans="1:27" x14ac:dyDescent="0.35">
      <c r="A3742" s="210" t="s">
        <v>4418</v>
      </c>
      <c r="B3742" s="217">
        <v>121.05746213172073</v>
      </c>
      <c r="C3742" s="211">
        <v>5.7164210767002892E-2</v>
      </c>
      <c r="D3742" s="211">
        <v>0.1248926729069415</v>
      </c>
      <c r="E3742" s="211">
        <v>7.5919048026240568E-2</v>
      </c>
      <c r="F3742" s="211">
        <v>9.711539236166998E-2</v>
      </c>
      <c r="G3742" s="211">
        <v>0.12080932852251554</v>
      </c>
      <c r="H3742" s="211">
        <v>0.11507260048202417</v>
      </c>
      <c r="I3742" s="211">
        <v>0.45169518572049749</v>
      </c>
      <c r="J3742" s="211">
        <v>0.43453032687544924</v>
      </c>
      <c r="K3742" s="211">
        <v>0.5197612485150076</v>
      </c>
      <c r="L3742" s="211">
        <v>0.27788992991613015</v>
      </c>
      <c r="M3742" s="211">
        <v>8.4202949411297912E-2</v>
      </c>
      <c r="N3742" s="211">
        <v>0.50028959825422714</v>
      </c>
      <c r="O3742" s="211">
        <v>0.56784745847787643</v>
      </c>
      <c r="P3742" s="211">
        <v>6.918901909790004E-2</v>
      </c>
      <c r="Q3742" s="211">
        <v>4.963269192516357E-2</v>
      </c>
      <c r="R3742" s="211">
        <v>0.45985847505204491</v>
      </c>
      <c r="S3742" s="211">
        <v>0.30073314957258501</v>
      </c>
      <c r="T3742" s="211">
        <v>0.61348986003941242</v>
      </c>
      <c r="U3742" s="211">
        <v>0.35824052777053134</v>
      </c>
      <c r="V3742" s="211">
        <v>0.10941935641539355</v>
      </c>
      <c r="W3742" s="211">
        <v>0.50274116515552192</v>
      </c>
      <c r="X3742" s="211">
        <v>0.40347943428436917</v>
      </c>
      <c r="Y3742" s="211">
        <v>0.57716035006475974</v>
      </c>
      <c r="Z3742" s="211">
        <v>0.14789625567078146</v>
      </c>
      <c r="AA3742" s="212">
        <v>0.11862906015302255</v>
      </c>
    </row>
    <row r="3743" spans="1:27" x14ac:dyDescent="0.35">
      <c r="A3743" s="210" t="s">
        <v>4419</v>
      </c>
      <c r="B3743" s="217">
        <v>124.5444552395726</v>
      </c>
      <c r="C3743" s="211">
        <v>6.065763655032716E-2</v>
      </c>
      <c r="D3743" s="211">
        <v>0.13218344222970613</v>
      </c>
      <c r="E3743" s="211">
        <v>7.7030060641173265E-2</v>
      </c>
      <c r="F3743" s="211">
        <v>0.11396431869582146</v>
      </c>
      <c r="G3743" s="211">
        <v>0.11802175667623212</v>
      </c>
      <c r="H3743" s="211">
        <v>0.11929977589773735</v>
      </c>
      <c r="I3743" s="211">
        <v>0.50149315252347726</v>
      </c>
      <c r="J3743" s="211">
        <v>0.41328047474317103</v>
      </c>
      <c r="K3743" s="211">
        <v>0.63972038950845878</v>
      </c>
      <c r="L3743" s="211">
        <v>0.2751500077520157</v>
      </c>
      <c r="M3743" s="211">
        <v>9.356140493677341E-2</v>
      </c>
      <c r="N3743" s="211">
        <v>0.35748588688440625</v>
      </c>
      <c r="O3743" s="211">
        <v>0.6810292503689972</v>
      </c>
      <c r="P3743" s="211">
        <v>7.0693244886269421E-2</v>
      </c>
      <c r="Q3743" s="211">
        <v>0.12258712119079057</v>
      </c>
      <c r="R3743" s="211">
        <v>0.47273706669680021</v>
      </c>
      <c r="S3743" s="211">
        <v>0.26918188849131325</v>
      </c>
      <c r="T3743" s="211">
        <v>0.53717586586028154</v>
      </c>
      <c r="U3743" s="211">
        <v>0.46019332429473903</v>
      </c>
      <c r="V3743" s="211">
        <v>5.8794720590674504E-2</v>
      </c>
      <c r="W3743" s="211">
        <v>0.50614545163223001</v>
      </c>
      <c r="X3743" s="211">
        <v>0.3184758848928485</v>
      </c>
      <c r="Y3743" s="211">
        <v>0.71878517444433154</v>
      </c>
      <c r="Z3743" s="211">
        <v>0.14351132537570546</v>
      </c>
      <c r="AA3743" s="212">
        <v>0.12081164211673057</v>
      </c>
    </row>
    <row r="3744" spans="1:27" x14ac:dyDescent="0.35">
      <c r="A3744" s="210" t="s">
        <v>4420</v>
      </c>
      <c r="B3744" s="217">
        <v>115.65009004799347</v>
      </c>
      <c r="C3744" s="211">
        <v>8.512813684558132E-2</v>
      </c>
      <c r="D3744" s="211">
        <v>0.1149698515764101</v>
      </c>
      <c r="E3744" s="211">
        <v>7.9319097193261495E-2</v>
      </c>
      <c r="F3744" s="211">
        <v>8.8282818276222808E-2</v>
      </c>
      <c r="G3744" s="211">
        <v>0.11586198882266548</v>
      </c>
      <c r="H3744" s="211">
        <v>0.12460227671030655</v>
      </c>
      <c r="I3744" s="211">
        <v>0.47464834109421394</v>
      </c>
      <c r="J3744" s="211">
        <v>0.41155755791486726</v>
      </c>
      <c r="K3744" s="211">
        <v>0.60986247461594056</v>
      </c>
      <c r="L3744" s="211">
        <v>0.28233937740402537</v>
      </c>
      <c r="M3744" s="211">
        <v>7.6930942897326909E-2</v>
      </c>
      <c r="N3744" s="211">
        <v>0.3796417570545238</v>
      </c>
      <c r="O3744" s="211">
        <v>0.649889810541455</v>
      </c>
      <c r="P3744" s="211">
        <v>6.599225619585472E-2</v>
      </c>
      <c r="Q3744" s="211">
        <v>8.2805314580092021E-2</v>
      </c>
      <c r="R3744" s="211">
        <v>0.44858995467022017</v>
      </c>
      <c r="S3744" s="211">
        <v>0.32325323315637333</v>
      </c>
      <c r="T3744" s="211">
        <v>0.55799884614461892</v>
      </c>
      <c r="U3744" s="211">
        <v>0.37274431129065699</v>
      </c>
      <c r="V3744" s="211">
        <v>8.761803197261811E-2</v>
      </c>
      <c r="W3744" s="211">
        <v>0.49382227749642932</v>
      </c>
      <c r="X3744" s="211">
        <v>0.2609940285723823</v>
      </c>
      <c r="Y3744" s="211">
        <v>0.76843319816008815</v>
      </c>
      <c r="Z3744" s="211">
        <v>0.14301313390936141</v>
      </c>
      <c r="AA3744" s="212">
        <v>0.12304276342255602</v>
      </c>
    </row>
    <row r="3745" spans="1:27" x14ac:dyDescent="0.35">
      <c r="A3745" s="210" t="s">
        <v>4421</v>
      </c>
      <c r="B3745" s="217">
        <v>134.05297152245586</v>
      </c>
      <c r="C3745" s="211">
        <v>6.4881831685864699E-2</v>
      </c>
      <c r="D3745" s="211">
        <v>0.12034785991239684</v>
      </c>
      <c r="E3745" s="211">
        <v>7.8880274311078941E-2</v>
      </c>
      <c r="F3745" s="211">
        <v>8.5782341736535039E-2</v>
      </c>
      <c r="G3745" s="211">
        <v>0.11521371980093666</v>
      </c>
      <c r="H3745" s="211">
        <v>0.11382759161169276</v>
      </c>
      <c r="I3745" s="211">
        <v>0.4345231161217204</v>
      </c>
      <c r="J3745" s="211">
        <v>0.45139489834843161</v>
      </c>
      <c r="K3745" s="211">
        <v>0.59670169904782677</v>
      </c>
      <c r="L3745" s="211">
        <v>0.26708399535738725</v>
      </c>
      <c r="M3745" s="211">
        <v>8.9364021219864698E-2</v>
      </c>
      <c r="N3745" s="211">
        <v>0.36668796413171673</v>
      </c>
      <c r="O3745" s="211">
        <v>0.71385717604758558</v>
      </c>
      <c r="P3745" s="211">
        <v>6.642678605729635E-2</v>
      </c>
      <c r="Q3745" s="211">
        <v>6.9365129297750988E-2</v>
      </c>
      <c r="R3745" s="211">
        <v>0.46195732904072861</v>
      </c>
      <c r="S3745" s="211">
        <v>0.32251790278400799</v>
      </c>
      <c r="T3745" s="211">
        <v>0.59941039624363401</v>
      </c>
      <c r="U3745" s="211">
        <v>0.39698998402418462</v>
      </c>
      <c r="V3745" s="211">
        <v>9.8316614619135476E-2</v>
      </c>
      <c r="W3745" s="211">
        <v>0.53258449081639159</v>
      </c>
      <c r="X3745" s="211">
        <v>0.36094664084720024</v>
      </c>
      <c r="Y3745" s="211">
        <v>0.69874382196031126</v>
      </c>
      <c r="Z3745" s="211">
        <v>0.1493167772952286</v>
      </c>
      <c r="AA3745" s="212">
        <v>0.11600150249224481</v>
      </c>
    </row>
    <row r="3746" spans="1:27" x14ac:dyDescent="0.35">
      <c r="A3746" s="210" t="s">
        <v>4422</v>
      </c>
      <c r="B3746" s="217">
        <v>158.71028874861898</v>
      </c>
      <c r="C3746" s="211">
        <v>6.2352759099205478E-2</v>
      </c>
      <c r="D3746" s="211">
        <v>0.12506044544977241</v>
      </c>
      <c r="E3746" s="211">
        <v>8.6153648509770336E-2</v>
      </c>
      <c r="F3746" s="211">
        <v>9.1134196970708875E-2</v>
      </c>
      <c r="G3746" s="211">
        <v>0.12225223398852321</v>
      </c>
      <c r="H3746" s="211">
        <v>0.11899494163752633</v>
      </c>
      <c r="I3746" s="211">
        <v>0.46246123715936532</v>
      </c>
      <c r="J3746" s="211">
        <v>0.44379890856029947</v>
      </c>
      <c r="K3746" s="211">
        <v>0.6469889390415744</v>
      </c>
      <c r="L3746" s="211">
        <v>0.27053433283444595</v>
      </c>
      <c r="M3746" s="211">
        <v>9.0762764465947804E-2</v>
      </c>
      <c r="N3746" s="211">
        <v>0.38856399812698245</v>
      </c>
      <c r="O3746" s="211">
        <v>0.76163625186625472</v>
      </c>
      <c r="P3746" s="211">
        <v>7.3676460598107452E-2</v>
      </c>
      <c r="Q3746" s="211">
        <v>5.3323597678335596E-2</v>
      </c>
      <c r="R3746" s="211">
        <v>0.40699496549052078</v>
      </c>
      <c r="S3746" s="211">
        <v>0.322963008922665</v>
      </c>
      <c r="T3746" s="211">
        <v>0.55922743405830533</v>
      </c>
      <c r="U3746" s="211">
        <v>0.47640421702325203</v>
      </c>
      <c r="V3746" s="211">
        <v>0.12846138753817438</v>
      </c>
      <c r="W3746" s="211">
        <v>0.56677387694593329</v>
      </c>
      <c r="X3746" s="211">
        <v>0.30483702341035612</v>
      </c>
      <c r="Y3746" s="211">
        <v>0.52017073359533927</v>
      </c>
      <c r="Z3746" s="211">
        <v>0.14609559543936632</v>
      </c>
      <c r="AA3746" s="212">
        <v>0.11772035586278232</v>
      </c>
    </row>
    <row r="3747" spans="1:27" x14ac:dyDescent="0.35">
      <c r="A3747" s="210" t="s">
        <v>4423</v>
      </c>
      <c r="B3747" s="217">
        <v>172.76390753222304</v>
      </c>
      <c r="C3747" s="211">
        <v>7.3642164888728157E-2</v>
      </c>
      <c r="D3747" s="211">
        <v>0.1282543470367731</v>
      </c>
      <c r="E3747" s="211">
        <v>8.2660568413683869E-2</v>
      </c>
      <c r="F3747" s="211">
        <v>9.9446491056445041E-2</v>
      </c>
      <c r="G3747" s="211">
        <v>0.12089516702499079</v>
      </c>
      <c r="H3747" s="211">
        <v>0.12855222518005843</v>
      </c>
      <c r="I3747" s="211">
        <v>0.46089958421429478</v>
      </c>
      <c r="J3747" s="211">
        <v>0.41183585719137439</v>
      </c>
      <c r="K3747" s="211">
        <v>0.59656544872354722</v>
      </c>
      <c r="L3747" s="211">
        <v>0.27772505667373981</v>
      </c>
      <c r="M3747" s="211">
        <v>0.10501319391509277</v>
      </c>
      <c r="N3747" s="211">
        <v>0.38592009950969264</v>
      </c>
      <c r="O3747" s="211">
        <v>0.66798086421023406</v>
      </c>
      <c r="P3747" s="211">
        <v>6.7754534501572206E-2</v>
      </c>
      <c r="Q3747" s="211">
        <v>0.13070635592925842</v>
      </c>
      <c r="R3747" s="211">
        <v>0.44495939970549192</v>
      </c>
      <c r="S3747" s="211">
        <v>0.30681344976731417</v>
      </c>
      <c r="T3747" s="211">
        <v>0.53655513656162102</v>
      </c>
      <c r="U3747" s="211">
        <v>0.45431946333368078</v>
      </c>
      <c r="V3747" s="211">
        <v>0.15067102665378568</v>
      </c>
      <c r="W3747" s="211">
        <v>0.50440308031198167</v>
      </c>
      <c r="X3747" s="211">
        <v>0.33024219427971219</v>
      </c>
      <c r="Y3747" s="211">
        <v>0.63327580289391006</v>
      </c>
      <c r="Z3747" s="211">
        <v>0.14306857469239087</v>
      </c>
      <c r="AA3747" s="212">
        <v>0.11569794757160554</v>
      </c>
    </row>
    <row r="3748" spans="1:27" x14ac:dyDescent="0.35">
      <c r="A3748" s="210" t="s">
        <v>4424</v>
      </c>
      <c r="B3748" s="217">
        <v>144.2968882170378</v>
      </c>
      <c r="C3748" s="211">
        <v>5.8414473521580586E-2</v>
      </c>
      <c r="D3748" s="211">
        <v>0.12148940754948469</v>
      </c>
      <c r="E3748" s="211">
        <v>7.5432074519648409E-2</v>
      </c>
      <c r="F3748" s="211">
        <v>8.5631717284331499E-2</v>
      </c>
      <c r="G3748" s="211">
        <v>0.11928602792585276</v>
      </c>
      <c r="H3748" s="211">
        <v>0.11074588361664432</v>
      </c>
      <c r="I3748" s="211">
        <v>0.49830984409933943</v>
      </c>
      <c r="J3748" s="211">
        <v>0.41731049195127395</v>
      </c>
      <c r="K3748" s="211">
        <v>0.55959711039277682</v>
      </c>
      <c r="L3748" s="211">
        <v>0.27721684218934245</v>
      </c>
      <c r="M3748" s="211">
        <v>0.11265046658006966</v>
      </c>
      <c r="N3748" s="211">
        <v>0.43247429323219211</v>
      </c>
      <c r="O3748" s="211">
        <v>0.68605466548891103</v>
      </c>
      <c r="P3748" s="211">
        <v>7.3837042814355117E-2</v>
      </c>
      <c r="Q3748" s="211">
        <v>7.3294968958198745E-2</v>
      </c>
      <c r="R3748" s="211">
        <v>0.46858896444259879</v>
      </c>
      <c r="S3748" s="211">
        <v>0.32790195293445901</v>
      </c>
      <c r="T3748" s="211">
        <v>0.58596078598245493</v>
      </c>
      <c r="U3748" s="211">
        <v>0.49587534516710019</v>
      </c>
      <c r="V3748" s="211">
        <v>8.4370250810231376E-2</v>
      </c>
      <c r="W3748" s="211">
        <v>0.533594504297636</v>
      </c>
      <c r="X3748" s="211">
        <v>0.33782678710347974</v>
      </c>
      <c r="Y3748" s="211">
        <v>0.57911643315854988</v>
      </c>
      <c r="Z3748" s="211">
        <v>0.14957774881051419</v>
      </c>
      <c r="AA3748" s="212">
        <v>0.11884174472090177</v>
      </c>
    </row>
    <row r="3749" spans="1:27" x14ac:dyDescent="0.35">
      <c r="A3749" s="210" t="s">
        <v>4425</v>
      </c>
      <c r="B3749" s="217">
        <v>135.33557172283184</v>
      </c>
      <c r="C3749" s="211">
        <v>5.5001887012894365E-2</v>
      </c>
      <c r="D3749" s="211">
        <v>0.11909329407285729</v>
      </c>
      <c r="E3749" s="211">
        <v>7.2551529896701189E-2</v>
      </c>
      <c r="F3749" s="211">
        <v>8.301173606548129E-2</v>
      </c>
      <c r="G3749" s="211">
        <v>0.12351761238083646</v>
      </c>
      <c r="H3749" s="211">
        <v>0.10726287054665216</v>
      </c>
      <c r="I3749" s="211">
        <v>0.51310067586535313</v>
      </c>
      <c r="J3749" s="211">
        <v>0.44553667578266737</v>
      </c>
      <c r="K3749" s="211">
        <v>0.61389565153710124</v>
      </c>
      <c r="L3749" s="211">
        <v>0.27201405661908346</v>
      </c>
      <c r="M3749" s="211">
        <v>0.10973426663931071</v>
      </c>
      <c r="N3749" s="211">
        <v>0.44028315177027988</v>
      </c>
      <c r="O3749" s="211">
        <v>0.56052900754180468</v>
      </c>
      <c r="P3749" s="211">
        <v>6.424011057398761E-2</v>
      </c>
      <c r="Q3749" s="211">
        <v>8.8652035199093718E-2</v>
      </c>
      <c r="R3749" s="211">
        <v>0.42710690663566547</v>
      </c>
      <c r="S3749" s="211">
        <v>0.33656148188765539</v>
      </c>
      <c r="T3749" s="211">
        <v>0.58964078285165966</v>
      </c>
      <c r="U3749" s="211">
        <v>0.40752106250211917</v>
      </c>
      <c r="V3749" s="211">
        <v>8.5862231915255036E-2</v>
      </c>
      <c r="W3749" s="211">
        <v>0.62807496761769788</v>
      </c>
      <c r="X3749" s="211">
        <v>0.37440199347630343</v>
      </c>
      <c r="Y3749" s="211">
        <v>0.68149502772589099</v>
      </c>
      <c r="Z3749" s="211">
        <v>0.14649558726495254</v>
      </c>
      <c r="AA3749" s="212">
        <v>0.11392378087396238</v>
      </c>
    </row>
    <row r="3750" spans="1:27" x14ac:dyDescent="0.35">
      <c r="A3750" s="210" t="s">
        <v>4426</v>
      </c>
      <c r="B3750" s="217">
        <v>158.70151804544517</v>
      </c>
      <c r="C3750" s="211">
        <v>6.8590758350054362E-2</v>
      </c>
      <c r="D3750" s="211">
        <v>0.12359888736082841</v>
      </c>
      <c r="E3750" s="211">
        <v>6.8525032139052713E-2</v>
      </c>
      <c r="F3750" s="211">
        <v>9.4430092180253972E-2</v>
      </c>
      <c r="G3750" s="211">
        <v>0.12199837021338097</v>
      </c>
      <c r="H3750" s="211">
        <v>0.12436560392417202</v>
      </c>
      <c r="I3750" s="211">
        <v>0.46180605256924301</v>
      </c>
      <c r="J3750" s="211">
        <v>0.40641747563252184</v>
      </c>
      <c r="K3750" s="211">
        <v>0.63512453016027393</v>
      </c>
      <c r="L3750" s="211">
        <v>0.27318298911211131</v>
      </c>
      <c r="M3750" s="211">
        <v>0.10215488736056631</v>
      </c>
      <c r="N3750" s="211">
        <v>0.51594008430874927</v>
      </c>
      <c r="O3750" s="211">
        <v>0.64715143816541731</v>
      </c>
      <c r="P3750" s="211">
        <v>6.7978808009964656E-2</v>
      </c>
      <c r="Q3750" s="211">
        <v>0.10357898047961883</v>
      </c>
      <c r="R3750" s="211">
        <v>0.4470917800488749</v>
      </c>
      <c r="S3750" s="211">
        <v>0.43935067355240898</v>
      </c>
      <c r="T3750" s="211">
        <v>0.54991899391118448</v>
      </c>
      <c r="U3750" s="211">
        <v>0.34656375826509456</v>
      </c>
      <c r="V3750" s="211">
        <v>0.13760592878598787</v>
      </c>
      <c r="W3750" s="211">
        <v>0.53726779815954084</v>
      </c>
      <c r="X3750" s="211">
        <v>0.34079615462667984</v>
      </c>
      <c r="Y3750" s="211">
        <v>0.69995871473173243</v>
      </c>
      <c r="Z3750" s="211">
        <v>0.14978802483496398</v>
      </c>
      <c r="AA3750" s="212">
        <v>0.11497298958996398</v>
      </c>
    </row>
    <row r="3751" spans="1:27" x14ac:dyDescent="0.35">
      <c r="A3751" s="210" t="s">
        <v>4427</v>
      </c>
      <c r="B3751" s="217">
        <v>135.70010685174742</v>
      </c>
      <c r="C3751" s="211">
        <v>6.7913144693027297E-2</v>
      </c>
      <c r="D3751" s="211">
        <v>0.12669242472325942</v>
      </c>
      <c r="E3751" s="211">
        <v>7.2430823756648249E-2</v>
      </c>
      <c r="F3751" s="211">
        <v>0.10357266224426866</v>
      </c>
      <c r="G3751" s="211">
        <v>0.12371665035012112</v>
      </c>
      <c r="H3751" s="211">
        <v>0.12560608579172866</v>
      </c>
      <c r="I3751" s="211">
        <v>0.44667650917547896</v>
      </c>
      <c r="J3751" s="211">
        <v>0.43120316896681676</v>
      </c>
      <c r="K3751" s="211">
        <v>0.57647251993935122</v>
      </c>
      <c r="L3751" s="211">
        <v>0.27287531879052185</v>
      </c>
      <c r="M3751" s="211">
        <v>0.10397732806688813</v>
      </c>
      <c r="N3751" s="211">
        <v>0.51806751061380485</v>
      </c>
      <c r="O3751" s="211">
        <v>0.72305200864018204</v>
      </c>
      <c r="P3751" s="211">
        <v>6.4331911997601132E-2</v>
      </c>
      <c r="Q3751" s="211">
        <v>4.615959600817502E-2</v>
      </c>
      <c r="R3751" s="211">
        <v>0.39492155944171092</v>
      </c>
      <c r="S3751" s="211">
        <v>0.3431631211512679</v>
      </c>
      <c r="T3751" s="211">
        <v>0.55552440812062798</v>
      </c>
      <c r="U3751" s="211">
        <v>0.47731568434664007</v>
      </c>
      <c r="V3751" s="211">
        <v>9.4543815529795849E-2</v>
      </c>
      <c r="W3751" s="211">
        <v>0.5447494722080316</v>
      </c>
      <c r="X3751" s="211">
        <v>0.29478125106743114</v>
      </c>
      <c r="Y3751" s="211">
        <v>0.61031620158137079</v>
      </c>
      <c r="Z3751" s="211">
        <v>0.14588676945783038</v>
      </c>
      <c r="AA3751" s="212">
        <v>0.11762716903694319</v>
      </c>
    </row>
    <row r="3752" spans="1:27" x14ac:dyDescent="0.35">
      <c r="A3752" s="210" t="s">
        <v>4428</v>
      </c>
      <c r="B3752" s="217">
        <v>116.98452688762855</v>
      </c>
      <c r="C3752" s="211">
        <v>4.8741072354623938E-2</v>
      </c>
      <c r="D3752" s="211">
        <v>0.11817847685084616</v>
      </c>
      <c r="E3752" s="211">
        <v>6.6604730652779179E-2</v>
      </c>
      <c r="F3752" s="211">
        <v>0.11409620403290922</v>
      </c>
      <c r="G3752" s="211">
        <v>0.12160615211128091</v>
      </c>
      <c r="H3752" s="211">
        <v>0.11221327947600319</v>
      </c>
      <c r="I3752" s="211">
        <v>0.49346964151892958</v>
      </c>
      <c r="J3752" s="211">
        <v>0.45958654728373804</v>
      </c>
      <c r="K3752" s="211">
        <v>0.62952414941910662</v>
      </c>
      <c r="L3752" s="211">
        <v>0.27092351915713409</v>
      </c>
      <c r="M3752" s="211">
        <v>7.8641010327680741E-2</v>
      </c>
      <c r="N3752" s="211">
        <v>0.38364026512370453</v>
      </c>
      <c r="O3752" s="211">
        <v>0.67880946849229251</v>
      </c>
      <c r="P3752" s="211">
        <v>6.997579855411297E-2</v>
      </c>
      <c r="Q3752" s="211">
        <v>9.559267668056029E-2</v>
      </c>
      <c r="R3752" s="211">
        <v>0.37733651753963965</v>
      </c>
      <c r="S3752" s="211">
        <v>0.37494502009514274</v>
      </c>
      <c r="T3752" s="211">
        <v>0.58744671371100188</v>
      </c>
      <c r="U3752" s="211">
        <v>0.46427160808804918</v>
      </c>
      <c r="V3752" s="211">
        <v>7.744902252919228E-2</v>
      </c>
      <c r="W3752" s="211">
        <v>0.5825380278170762</v>
      </c>
      <c r="X3752" s="211">
        <v>0.35368520798044811</v>
      </c>
      <c r="Y3752" s="211">
        <v>0.67294509678276482</v>
      </c>
      <c r="Z3752" s="211">
        <v>0.14769801622670142</v>
      </c>
      <c r="AA3752" s="212">
        <v>0.12398789316806309</v>
      </c>
    </row>
    <row r="3753" spans="1:27" x14ac:dyDescent="0.35">
      <c r="A3753" s="210" t="s">
        <v>4429</v>
      </c>
      <c r="B3753" s="217">
        <v>140.86434190276583</v>
      </c>
      <c r="C3753" s="211">
        <v>6.5421093280202708E-2</v>
      </c>
      <c r="D3753" s="211">
        <v>0.13040696541470126</v>
      </c>
      <c r="E3753" s="211">
        <v>7.8057178096296656E-2</v>
      </c>
      <c r="F3753" s="211">
        <v>0.10663789548719813</v>
      </c>
      <c r="G3753" s="211">
        <v>0.11645396056276</v>
      </c>
      <c r="H3753" s="211">
        <v>0.11127332733894267</v>
      </c>
      <c r="I3753" s="211">
        <v>0.50862546100333372</v>
      </c>
      <c r="J3753" s="211">
        <v>0.44546308465852552</v>
      </c>
      <c r="K3753" s="211">
        <v>0.64552348700437445</v>
      </c>
      <c r="L3753" s="211">
        <v>0.2717970183741994</v>
      </c>
      <c r="M3753" s="211">
        <v>9.4437915831268177E-2</v>
      </c>
      <c r="N3753" s="211">
        <v>0.47599617215724466</v>
      </c>
      <c r="O3753" s="211">
        <v>0.7497659882222496</v>
      </c>
      <c r="P3753" s="211">
        <v>6.7989706664406596E-2</v>
      </c>
      <c r="Q3753" s="211">
        <v>5.8339572793293548E-2</v>
      </c>
      <c r="R3753" s="211">
        <v>0.42892771465655172</v>
      </c>
      <c r="S3753" s="211">
        <v>0.30863305084427661</v>
      </c>
      <c r="T3753" s="211">
        <v>0.60774904423377252</v>
      </c>
      <c r="U3753" s="211">
        <v>0.36712862962299869</v>
      </c>
      <c r="V3753" s="211">
        <v>0.11553864203759229</v>
      </c>
      <c r="W3753" s="211">
        <v>0.53112110024182713</v>
      </c>
      <c r="X3753" s="211">
        <v>0.31070769845833385</v>
      </c>
      <c r="Y3753" s="211">
        <v>0.54697355499670608</v>
      </c>
      <c r="Z3753" s="211">
        <v>0.1477122251069683</v>
      </c>
      <c r="AA3753" s="212">
        <v>0.11722996104974441</v>
      </c>
    </row>
    <row r="3754" spans="1:27" x14ac:dyDescent="0.35">
      <c r="A3754" s="210" t="s">
        <v>4430</v>
      </c>
      <c r="B3754" s="217">
        <v>113.57999408108414</v>
      </c>
      <c r="C3754" s="211">
        <v>4.9837091107702389E-2</v>
      </c>
      <c r="D3754" s="211">
        <v>0.1212614243051717</v>
      </c>
      <c r="E3754" s="211">
        <v>8.2495071017720717E-2</v>
      </c>
      <c r="F3754" s="211">
        <v>0.10632208563283586</v>
      </c>
      <c r="G3754" s="211">
        <v>0.11573155672733765</v>
      </c>
      <c r="H3754" s="211">
        <v>0.11949220231154149</v>
      </c>
      <c r="I3754" s="211">
        <v>0.5247848159665085</v>
      </c>
      <c r="J3754" s="211">
        <v>0.42256773210447607</v>
      </c>
      <c r="K3754" s="211">
        <v>0.59208986072553427</v>
      </c>
      <c r="L3754" s="211">
        <v>0.27784062760165668</v>
      </c>
      <c r="M3754" s="211">
        <v>9.6447076696278014E-2</v>
      </c>
      <c r="N3754" s="211">
        <v>0.3666240036071608</v>
      </c>
      <c r="O3754" s="211">
        <v>0.61726530298571358</v>
      </c>
      <c r="P3754" s="211">
        <v>6.1686215142346013E-2</v>
      </c>
      <c r="Q3754" s="211">
        <v>7.8348353175092006E-2</v>
      </c>
      <c r="R3754" s="211">
        <v>0.36146659961048089</v>
      </c>
      <c r="S3754" s="211">
        <v>0.34277033156536729</v>
      </c>
      <c r="T3754" s="211">
        <v>0.47965054637070453</v>
      </c>
      <c r="U3754" s="211">
        <v>0.46596111122962358</v>
      </c>
      <c r="V3754" s="211">
        <v>8.0547113226236478E-2</v>
      </c>
      <c r="W3754" s="211">
        <v>0.55768217749308213</v>
      </c>
      <c r="X3754" s="211">
        <v>0.420304511575744</v>
      </c>
      <c r="Y3754" s="211">
        <v>0.59704305190182705</v>
      </c>
      <c r="Z3754" s="211">
        <v>0.14115763845554705</v>
      </c>
      <c r="AA3754" s="212">
        <v>0.11953796224632102</v>
      </c>
    </row>
    <row r="3755" spans="1:27" x14ac:dyDescent="0.35">
      <c r="A3755" s="210" t="s">
        <v>4431</v>
      </c>
      <c r="B3755" s="217">
        <v>129.02720052775013</v>
      </c>
      <c r="C3755" s="211">
        <v>8.1428346151584202E-2</v>
      </c>
      <c r="D3755" s="211">
        <v>0.12294016890896675</v>
      </c>
      <c r="E3755" s="211">
        <v>7.3232643112261464E-2</v>
      </c>
      <c r="F3755" s="211">
        <v>0.11329063189751731</v>
      </c>
      <c r="G3755" s="211">
        <v>0.11884751455947361</v>
      </c>
      <c r="H3755" s="211">
        <v>0.10429172384157685</v>
      </c>
      <c r="I3755" s="211">
        <v>0.46704997580930308</v>
      </c>
      <c r="J3755" s="211">
        <v>0.46178025077031215</v>
      </c>
      <c r="K3755" s="211">
        <v>0.62698016475508034</v>
      </c>
      <c r="L3755" s="211">
        <v>0.27504519795610666</v>
      </c>
      <c r="M3755" s="211">
        <v>0.10916421101322309</v>
      </c>
      <c r="N3755" s="211">
        <v>0.51553533569200483</v>
      </c>
      <c r="O3755" s="211">
        <v>0.62602704182917057</v>
      </c>
      <c r="P3755" s="211">
        <v>6.2039846235707199E-2</v>
      </c>
      <c r="Q3755" s="211">
        <v>0.12235356564021319</v>
      </c>
      <c r="R3755" s="211">
        <v>0.38832412464632615</v>
      </c>
      <c r="S3755" s="211">
        <v>0.41079958639816799</v>
      </c>
      <c r="T3755" s="211">
        <v>0.50065965630279574</v>
      </c>
      <c r="U3755" s="211">
        <v>0.31936208449352588</v>
      </c>
      <c r="V3755" s="211">
        <v>0.11519215280172468</v>
      </c>
      <c r="W3755" s="211">
        <v>0.58743858445058628</v>
      </c>
      <c r="X3755" s="211">
        <v>0.35179804021103805</v>
      </c>
      <c r="Y3755" s="211">
        <v>0.67731887813515501</v>
      </c>
      <c r="Z3755" s="211">
        <v>0.14939491289721502</v>
      </c>
      <c r="AA3755" s="212">
        <v>0.12279567390159186</v>
      </c>
    </row>
    <row r="3756" spans="1:27" x14ac:dyDescent="0.35">
      <c r="A3756" s="210" t="s">
        <v>4432</v>
      </c>
      <c r="B3756" s="217">
        <v>198.21890477242823</v>
      </c>
      <c r="C3756" s="211">
        <v>5.6624290200672348E-2</v>
      </c>
      <c r="D3756" s="211">
        <v>0.11858863668047742</v>
      </c>
      <c r="E3756" s="211">
        <v>7.5688908118530379E-2</v>
      </c>
      <c r="F3756" s="211">
        <v>9.3445168754743971E-2</v>
      </c>
      <c r="G3756" s="211">
        <v>0.11922484021596533</v>
      </c>
      <c r="H3756" s="211">
        <v>0.11949400558011232</v>
      </c>
      <c r="I3756" s="211">
        <v>0.45768688256776496</v>
      </c>
      <c r="J3756" s="211">
        <v>0.41530973230216589</v>
      </c>
      <c r="K3756" s="211">
        <v>0.64727028147424215</v>
      </c>
      <c r="L3756" s="211">
        <v>0.27615032618135077</v>
      </c>
      <c r="M3756" s="211">
        <v>0.11021395228795741</v>
      </c>
      <c r="N3756" s="211">
        <v>0.41553280913631419</v>
      </c>
      <c r="O3756" s="211">
        <v>0.76032442603259498</v>
      </c>
      <c r="P3756" s="211">
        <v>6.809513547443935E-2</v>
      </c>
      <c r="Q3756" s="211">
        <v>0.11820607896658966</v>
      </c>
      <c r="R3756" s="211">
        <v>0.44754699854518176</v>
      </c>
      <c r="S3756" s="211">
        <v>0.37232676937310677</v>
      </c>
      <c r="T3756" s="211">
        <v>0.54478594969304073</v>
      </c>
      <c r="U3756" s="211">
        <v>0.50639973137354222</v>
      </c>
      <c r="V3756" s="211">
        <v>0.15599542902216554</v>
      </c>
      <c r="W3756" s="211">
        <v>0.55446076303670078</v>
      </c>
      <c r="X3756" s="211">
        <v>0.34669120566241118</v>
      </c>
      <c r="Y3756" s="211">
        <v>0.79668886992745525</v>
      </c>
      <c r="Z3756" s="211">
        <v>0.14776295833861619</v>
      </c>
      <c r="AA3756" s="212">
        <v>0.12389133017109653</v>
      </c>
    </row>
    <row r="3757" spans="1:27" x14ac:dyDescent="0.35">
      <c r="A3757" s="210" t="s">
        <v>4433</v>
      </c>
      <c r="B3757" s="217">
        <v>122.67996776379616</v>
      </c>
      <c r="C3757" s="211">
        <v>6.2214376609082078E-2</v>
      </c>
      <c r="D3757" s="211">
        <v>0.12979130041859971</v>
      </c>
      <c r="E3757" s="211">
        <v>8.3544548442899963E-2</v>
      </c>
      <c r="F3757" s="211">
        <v>8.0573222672582309E-2</v>
      </c>
      <c r="G3757" s="211">
        <v>0.12286028337008539</v>
      </c>
      <c r="H3757" s="211">
        <v>0.11376013923081342</v>
      </c>
      <c r="I3757" s="211">
        <v>0.49791621335914821</v>
      </c>
      <c r="J3757" s="211">
        <v>0.41580740099755042</v>
      </c>
      <c r="K3757" s="211">
        <v>0.61960152282355052</v>
      </c>
      <c r="L3757" s="211">
        <v>0.27641237969519217</v>
      </c>
      <c r="M3757" s="211">
        <v>8.6178824925774208E-2</v>
      </c>
      <c r="N3757" s="211">
        <v>0.43701503233945049</v>
      </c>
      <c r="O3757" s="211">
        <v>0.76114396002831952</v>
      </c>
      <c r="P3757" s="211">
        <v>7.0998194466238743E-2</v>
      </c>
      <c r="Q3757" s="211">
        <v>5.0941842333187215E-2</v>
      </c>
      <c r="R3757" s="211">
        <v>0.43810538892332662</v>
      </c>
      <c r="S3757" s="211">
        <v>0.27829096454008861</v>
      </c>
      <c r="T3757" s="211">
        <v>0.48961026835217103</v>
      </c>
      <c r="U3757" s="211">
        <v>0.49973584378564023</v>
      </c>
      <c r="V3757" s="211">
        <v>6.0755801540925636E-2</v>
      </c>
      <c r="W3757" s="211">
        <v>0.64722946641110712</v>
      </c>
      <c r="X3757" s="211">
        <v>0.33187778531084222</v>
      </c>
      <c r="Y3757" s="211">
        <v>0.67189512079155744</v>
      </c>
      <c r="Z3757" s="211">
        <v>0.14918152125762055</v>
      </c>
      <c r="AA3757" s="212">
        <v>0.12374947817254305</v>
      </c>
    </row>
    <row r="3758" spans="1:27" x14ac:dyDescent="0.35">
      <c r="A3758" s="210" t="s">
        <v>4434</v>
      </c>
      <c r="B3758" s="217">
        <v>147.36701420508024</v>
      </c>
      <c r="C3758" s="211">
        <v>6.731045268102534E-2</v>
      </c>
      <c r="D3758" s="211">
        <v>0.12224270772892405</v>
      </c>
      <c r="E3758" s="211">
        <v>7.4560734792752367E-2</v>
      </c>
      <c r="F3758" s="211">
        <v>7.1191297623758629E-2</v>
      </c>
      <c r="G3758" s="211">
        <v>0.1188432996327896</v>
      </c>
      <c r="H3758" s="211">
        <v>0.12653007319692108</v>
      </c>
      <c r="I3758" s="211">
        <v>0.42045100197590768</v>
      </c>
      <c r="J3758" s="211">
        <v>0.42290020194109434</v>
      </c>
      <c r="K3758" s="211">
        <v>0.64669372784800483</v>
      </c>
      <c r="L3758" s="211">
        <v>0.27120726831331138</v>
      </c>
      <c r="M3758" s="211">
        <v>0.11702173318383047</v>
      </c>
      <c r="N3758" s="211">
        <v>0.43723928973092274</v>
      </c>
      <c r="O3758" s="211">
        <v>0.74452174534907378</v>
      </c>
      <c r="P3758" s="211">
        <v>6.7565083625560976E-2</v>
      </c>
      <c r="Q3758" s="211">
        <v>5.5775848290324129E-2</v>
      </c>
      <c r="R3758" s="211">
        <v>0.42694906719215586</v>
      </c>
      <c r="S3758" s="211">
        <v>0.35325170415896029</v>
      </c>
      <c r="T3758" s="211">
        <v>0.57419324358899593</v>
      </c>
      <c r="U3758" s="211">
        <v>0.38475298957036197</v>
      </c>
      <c r="V3758" s="211">
        <v>0.10263928362875754</v>
      </c>
      <c r="W3758" s="211">
        <v>0.4809517689615192</v>
      </c>
      <c r="X3758" s="211">
        <v>0.26384436872320588</v>
      </c>
      <c r="Y3758" s="211">
        <v>0.69153388447788322</v>
      </c>
      <c r="Z3758" s="211">
        <v>0.14552265351563651</v>
      </c>
      <c r="AA3758" s="212">
        <v>0.11949871210747498</v>
      </c>
    </row>
    <row r="3759" spans="1:27" x14ac:dyDescent="0.35">
      <c r="A3759" s="210" t="s">
        <v>4435</v>
      </c>
      <c r="B3759" s="217">
        <v>174.25007074586603</v>
      </c>
      <c r="C3759" s="211">
        <v>7.0884076286008513E-2</v>
      </c>
      <c r="D3759" s="211">
        <v>0.1196830972813932</v>
      </c>
      <c r="E3759" s="211">
        <v>7.6879037542358572E-2</v>
      </c>
      <c r="F3759" s="211">
        <v>9.7759797096772488E-2</v>
      </c>
      <c r="G3759" s="211">
        <v>0.12526556223151561</v>
      </c>
      <c r="H3759" s="211">
        <v>0.10949830223573807</v>
      </c>
      <c r="I3759" s="211">
        <v>0.49858296015741549</v>
      </c>
      <c r="J3759" s="211">
        <v>0.462443614370183</v>
      </c>
      <c r="K3759" s="211">
        <v>0.64062482466059989</v>
      </c>
      <c r="L3759" s="211">
        <v>0.28043029983786416</v>
      </c>
      <c r="M3759" s="211">
        <v>9.8368152015680457E-2</v>
      </c>
      <c r="N3759" s="211">
        <v>0.53744088511465904</v>
      </c>
      <c r="O3759" s="211">
        <v>0.66296938506950875</v>
      </c>
      <c r="P3759" s="211">
        <v>6.81289565008803E-2</v>
      </c>
      <c r="Q3759" s="211">
        <v>0.1014902257335971</v>
      </c>
      <c r="R3759" s="211">
        <v>0.43592152092276587</v>
      </c>
      <c r="S3759" s="211">
        <v>0.31337323758825708</v>
      </c>
      <c r="T3759" s="211">
        <v>0.63604961878574373</v>
      </c>
      <c r="U3759" s="211">
        <v>0.46315578558057652</v>
      </c>
      <c r="V3759" s="211">
        <v>0.15580426779590961</v>
      </c>
      <c r="W3759" s="211">
        <v>0.61548422027668404</v>
      </c>
      <c r="X3759" s="211">
        <v>0.31184465445957321</v>
      </c>
      <c r="Y3759" s="211">
        <v>0.67112706167768044</v>
      </c>
      <c r="Z3759" s="211">
        <v>0.14436161539885065</v>
      </c>
      <c r="AA3759" s="212">
        <v>0.12343224417621479</v>
      </c>
    </row>
    <row r="3760" spans="1:27" x14ac:dyDescent="0.35">
      <c r="A3760" s="210" t="s">
        <v>4436</v>
      </c>
      <c r="B3760" s="217">
        <v>177.30287799889166</v>
      </c>
      <c r="C3760" s="211">
        <v>5.5054235518018843E-2</v>
      </c>
      <c r="D3760" s="211">
        <v>0.12329816476260679</v>
      </c>
      <c r="E3760" s="211">
        <v>7.3462632888808277E-2</v>
      </c>
      <c r="F3760" s="211">
        <v>0.10116722379773252</v>
      </c>
      <c r="G3760" s="211">
        <v>0.1219706198314016</v>
      </c>
      <c r="H3760" s="211">
        <v>0.10837458981989297</v>
      </c>
      <c r="I3760" s="211">
        <v>0.50128184334982273</v>
      </c>
      <c r="J3760" s="211">
        <v>0.46428711710976217</v>
      </c>
      <c r="K3760" s="211">
        <v>0.64383230491360943</v>
      </c>
      <c r="L3760" s="211">
        <v>0.27469433047594227</v>
      </c>
      <c r="M3760" s="211">
        <v>0.11382878175669345</v>
      </c>
      <c r="N3760" s="211">
        <v>0.42949166632203067</v>
      </c>
      <c r="O3760" s="211">
        <v>0.73812595448323082</v>
      </c>
      <c r="P3760" s="211">
        <v>6.8414594087080491E-2</v>
      </c>
      <c r="Q3760" s="211">
        <v>5.4652031831370629E-2</v>
      </c>
      <c r="R3760" s="211">
        <v>0.4836141731090951</v>
      </c>
      <c r="S3760" s="211">
        <v>0.30023799178903193</v>
      </c>
      <c r="T3760" s="211">
        <v>0.56644837435028006</v>
      </c>
      <c r="U3760" s="211">
        <v>0.40855249458908549</v>
      </c>
      <c r="V3760" s="211">
        <v>0.16408222369816539</v>
      </c>
      <c r="W3760" s="211">
        <v>0.49464923458838317</v>
      </c>
      <c r="X3760" s="211">
        <v>0.30366307368413226</v>
      </c>
      <c r="Y3760" s="211">
        <v>0.62880257535834128</v>
      </c>
      <c r="Z3760" s="211">
        <v>0.14841036275153766</v>
      </c>
      <c r="AA3760" s="212">
        <v>0.11775335445699882</v>
      </c>
    </row>
    <row r="3761" spans="1:27" x14ac:dyDescent="0.35">
      <c r="A3761" s="210" t="s">
        <v>4437</v>
      </c>
      <c r="B3761" s="217">
        <v>146.77059756390059</v>
      </c>
      <c r="C3761" s="211">
        <v>5.2422070039842707E-2</v>
      </c>
      <c r="D3761" s="211">
        <v>0.13047122691058471</v>
      </c>
      <c r="E3761" s="211">
        <v>7.1125312600657714E-2</v>
      </c>
      <c r="F3761" s="211">
        <v>0.10014611486095173</v>
      </c>
      <c r="G3761" s="211">
        <v>0.11828775458902692</v>
      </c>
      <c r="H3761" s="211">
        <v>0.12329853740943483</v>
      </c>
      <c r="I3761" s="211">
        <v>0.45981344556020232</v>
      </c>
      <c r="J3761" s="211">
        <v>0.45608944153432851</v>
      </c>
      <c r="K3761" s="211">
        <v>0.61514474067653935</v>
      </c>
      <c r="L3761" s="211">
        <v>0.2724630679098588</v>
      </c>
      <c r="M3761" s="211">
        <v>9.1673221590764187E-2</v>
      </c>
      <c r="N3761" s="211">
        <v>0.37297169616440812</v>
      </c>
      <c r="O3761" s="211">
        <v>0.60482071900026146</v>
      </c>
      <c r="P3761" s="211">
        <v>7.4050875530358301E-2</v>
      </c>
      <c r="Q3761" s="211">
        <v>0.14054677957742684</v>
      </c>
      <c r="R3761" s="211">
        <v>0.48136555858091096</v>
      </c>
      <c r="S3761" s="211">
        <v>0.28330240725251327</v>
      </c>
      <c r="T3761" s="211">
        <v>0.58486870637521715</v>
      </c>
      <c r="U3761" s="211">
        <v>0.41546825620860273</v>
      </c>
      <c r="V3761" s="211">
        <v>0.10918174002955765</v>
      </c>
      <c r="W3761" s="211">
        <v>0.50626766864995199</v>
      </c>
      <c r="X3761" s="211">
        <v>0.30403709648827704</v>
      </c>
      <c r="Y3761" s="211">
        <v>0.54438834471873676</v>
      </c>
      <c r="Z3761" s="211">
        <v>0.14927602271422746</v>
      </c>
      <c r="AA3761" s="212">
        <v>0.11409618679625806</v>
      </c>
    </row>
    <row r="3762" spans="1:27" x14ac:dyDescent="0.35">
      <c r="A3762" s="210" t="s">
        <v>4438</v>
      </c>
      <c r="B3762" s="217">
        <v>113.98987822034537</v>
      </c>
      <c r="C3762" s="211">
        <v>6.5765500538105134E-2</v>
      </c>
      <c r="D3762" s="211">
        <v>0.12344600444001644</v>
      </c>
      <c r="E3762" s="211">
        <v>8.1953482191735164E-2</v>
      </c>
      <c r="F3762" s="211">
        <v>8.2067090090466435E-2</v>
      </c>
      <c r="G3762" s="211">
        <v>0.12301079191104307</v>
      </c>
      <c r="H3762" s="211">
        <v>0.12333750118424686</v>
      </c>
      <c r="I3762" s="211">
        <v>0.48967916874814776</v>
      </c>
      <c r="J3762" s="211">
        <v>0.42237503357662365</v>
      </c>
      <c r="K3762" s="211">
        <v>0.50960705494738578</v>
      </c>
      <c r="L3762" s="211">
        <v>0.276229516653138</v>
      </c>
      <c r="M3762" s="211">
        <v>0.10328496464356085</v>
      </c>
      <c r="N3762" s="211">
        <v>0.3772959599032808</v>
      </c>
      <c r="O3762" s="211">
        <v>0.66897108406438321</v>
      </c>
      <c r="P3762" s="211">
        <v>6.1892134625101125E-2</v>
      </c>
      <c r="Q3762" s="211">
        <v>8.4788347502444988E-2</v>
      </c>
      <c r="R3762" s="211">
        <v>0.42344857031624322</v>
      </c>
      <c r="S3762" s="211">
        <v>0.3365107177202496</v>
      </c>
      <c r="T3762" s="211">
        <v>0.56412484836684629</v>
      </c>
      <c r="U3762" s="211">
        <v>0.49822547735523859</v>
      </c>
      <c r="V3762" s="211">
        <v>6.5296602969165757E-2</v>
      </c>
      <c r="W3762" s="211">
        <v>0.56452191200505197</v>
      </c>
      <c r="X3762" s="211">
        <v>0.34846855192969994</v>
      </c>
      <c r="Y3762" s="211">
        <v>0.6593878639701477</v>
      </c>
      <c r="Z3762" s="211">
        <v>0.14759176373266075</v>
      </c>
      <c r="AA3762" s="212">
        <v>0.12159187188360207</v>
      </c>
    </row>
    <row r="3763" spans="1:27" x14ac:dyDescent="0.35">
      <c r="A3763" s="210" t="s">
        <v>4439</v>
      </c>
      <c r="B3763" s="217">
        <v>139.15205326836002</v>
      </c>
      <c r="C3763" s="211">
        <v>8.0407118967877514E-2</v>
      </c>
      <c r="D3763" s="211">
        <v>0.1250363278946495</v>
      </c>
      <c r="E3763" s="211">
        <v>7.2092042911165138E-2</v>
      </c>
      <c r="F3763" s="211">
        <v>9.8045998713679722E-2</v>
      </c>
      <c r="G3763" s="211">
        <v>0.11562816763953036</v>
      </c>
      <c r="H3763" s="211">
        <v>0.11030107249622405</v>
      </c>
      <c r="I3763" s="211">
        <v>0.4844691295105597</v>
      </c>
      <c r="J3763" s="211">
        <v>0.41751008353320457</v>
      </c>
      <c r="K3763" s="211">
        <v>0.64821207799711578</v>
      </c>
      <c r="L3763" s="211">
        <v>0.27638460513071694</v>
      </c>
      <c r="M3763" s="211">
        <v>9.6247556606921109E-2</v>
      </c>
      <c r="N3763" s="211">
        <v>0.40579174033517074</v>
      </c>
      <c r="O3763" s="211">
        <v>0.75464641548624412</v>
      </c>
      <c r="P3763" s="211">
        <v>6.9595971828443015E-2</v>
      </c>
      <c r="Q3763" s="211">
        <v>0.10948735678299265</v>
      </c>
      <c r="R3763" s="211">
        <v>0.44676681316178146</v>
      </c>
      <c r="S3763" s="211">
        <v>0.40731429259428725</v>
      </c>
      <c r="T3763" s="211">
        <v>0.6371923732998912</v>
      </c>
      <c r="U3763" s="211">
        <v>0.44714134795261973</v>
      </c>
      <c r="V3763" s="211">
        <v>0.10253442009526652</v>
      </c>
      <c r="W3763" s="211">
        <v>0.54989752549034876</v>
      </c>
      <c r="X3763" s="211">
        <v>0.39452071998055538</v>
      </c>
      <c r="Y3763" s="211">
        <v>0.56133507233822233</v>
      </c>
      <c r="Z3763" s="211">
        <v>0.14607961522979129</v>
      </c>
      <c r="AA3763" s="212">
        <v>0.12226266393432279</v>
      </c>
    </row>
    <row r="3764" spans="1:27" x14ac:dyDescent="0.35">
      <c r="A3764" s="210" t="s">
        <v>4440</v>
      </c>
      <c r="B3764" s="217">
        <v>149.12619936166317</v>
      </c>
      <c r="C3764" s="211">
        <v>6.4474591258524894E-2</v>
      </c>
      <c r="D3764" s="211">
        <v>0.12557199352732379</v>
      </c>
      <c r="E3764" s="211">
        <v>7.7001190111666395E-2</v>
      </c>
      <c r="F3764" s="211">
        <v>0.10174926607866748</v>
      </c>
      <c r="G3764" s="211">
        <v>0.12253546738921679</v>
      </c>
      <c r="H3764" s="211">
        <v>0.12331762507044847</v>
      </c>
      <c r="I3764" s="211">
        <v>0.51721779996934025</v>
      </c>
      <c r="J3764" s="211">
        <v>0.46021276110277753</v>
      </c>
      <c r="K3764" s="211">
        <v>0.59193928418183051</v>
      </c>
      <c r="L3764" s="211">
        <v>0.27841482086103603</v>
      </c>
      <c r="M3764" s="211">
        <v>0.10021299337071109</v>
      </c>
      <c r="N3764" s="211">
        <v>0.57067341634410707</v>
      </c>
      <c r="O3764" s="211">
        <v>0.63301249080361766</v>
      </c>
      <c r="P3764" s="211">
        <v>6.831656518527357E-2</v>
      </c>
      <c r="Q3764" s="211">
        <v>0.11709297681053875</v>
      </c>
      <c r="R3764" s="211">
        <v>0.46094573326512439</v>
      </c>
      <c r="S3764" s="211">
        <v>0.32164132290721403</v>
      </c>
      <c r="T3764" s="211">
        <v>0.58276107451814041</v>
      </c>
      <c r="U3764" s="211">
        <v>0.36475979868708797</v>
      </c>
      <c r="V3764" s="211">
        <v>0.10791909162983479</v>
      </c>
      <c r="W3764" s="211">
        <v>0.57447324415502687</v>
      </c>
      <c r="X3764" s="211">
        <v>0.37593659347524544</v>
      </c>
      <c r="Y3764" s="211">
        <v>0.71110235822930423</v>
      </c>
      <c r="Z3764" s="211">
        <v>0.14465678750951799</v>
      </c>
      <c r="AA3764" s="212">
        <v>0.11837541489797646</v>
      </c>
    </row>
    <row r="3765" spans="1:27" x14ac:dyDescent="0.35">
      <c r="A3765" s="210" t="s">
        <v>4441</v>
      </c>
      <c r="B3765" s="217">
        <v>130.91602806561036</v>
      </c>
      <c r="C3765" s="211">
        <v>4.6204862289691492E-2</v>
      </c>
      <c r="D3765" s="211">
        <v>0.12485066662539041</v>
      </c>
      <c r="E3765" s="211">
        <v>8.1208147463599736E-2</v>
      </c>
      <c r="F3765" s="211">
        <v>0.11580341960294527</v>
      </c>
      <c r="G3765" s="211">
        <v>0.12177551031438519</v>
      </c>
      <c r="H3765" s="211">
        <v>0.11095882674061862</v>
      </c>
      <c r="I3765" s="211">
        <v>0.49215156182991421</v>
      </c>
      <c r="J3765" s="211">
        <v>0.42657191090591995</v>
      </c>
      <c r="K3765" s="211">
        <v>0.60178551289172377</v>
      </c>
      <c r="L3765" s="211">
        <v>0.27145634341897201</v>
      </c>
      <c r="M3765" s="211">
        <v>9.6382604557929963E-2</v>
      </c>
      <c r="N3765" s="211">
        <v>0.45580333580672311</v>
      </c>
      <c r="O3765" s="211">
        <v>0.74128714046379307</v>
      </c>
      <c r="P3765" s="211">
        <v>7.084340713164787E-2</v>
      </c>
      <c r="Q3765" s="211">
        <v>7.4885661793780617E-2</v>
      </c>
      <c r="R3765" s="211">
        <v>0.46408578483659202</v>
      </c>
      <c r="S3765" s="211">
        <v>0.3230197303114255</v>
      </c>
      <c r="T3765" s="211">
        <v>0.58577469404305671</v>
      </c>
      <c r="U3765" s="211">
        <v>0.3525685445186465</v>
      </c>
      <c r="V3765" s="211">
        <v>8.0275556213576585E-2</v>
      </c>
      <c r="W3765" s="211">
        <v>0.57372165168243183</v>
      </c>
      <c r="X3765" s="211">
        <v>0.35908345320651547</v>
      </c>
      <c r="Y3765" s="211">
        <v>0.61309627571070513</v>
      </c>
      <c r="Z3765" s="211">
        <v>0.14683120836666869</v>
      </c>
      <c r="AA3765" s="212">
        <v>0.11821429336351282</v>
      </c>
    </row>
    <row r="3766" spans="1:27" x14ac:dyDescent="0.35">
      <c r="A3766" s="210" t="s">
        <v>4442</v>
      </c>
      <c r="B3766" s="217">
        <v>118.96900920841183</v>
      </c>
      <c r="C3766" s="211">
        <v>7.0823582399891533E-2</v>
      </c>
      <c r="D3766" s="211">
        <v>0.12404722846934019</v>
      </c>
      <c r="E3766" s="211">
        <v>8.1830883953206091E-2</v>
      </c>
      <c r="F3766" s="211">
        <v>0.10583529185728185</v>
      </c>
      <c r="G3766" s="211">
        <v>0.12020191014408983</v>
      </c>
      <c r="H3766" s="211">
        <v>0.12060086290456733</v>
      </c>
      <c r="I3766" s="211">
        <v>0.41195084876213667</v>
      </c>
      <c r="J3766" s="211">
        <v>0.45023752505533321</v>
      </c>
      <c r="K3766" s="211">
        <v>0.62717871789608648</v>
      </c>
      <c r="L3766" s="211">
        <v>0.28278859018790892</v>
      </c>
      <c r="M3766" s="211">
        <v>9.7672140693700477E-2</v>
      </c>
      <c r="N3766" s="211">
        <v>0.43034409791799694</v>
      </c>
      <c r="O3766" s="211">
        <v>0.63731867157977462</v>
      </c>
      <c r="P3766" s="211">
        <v>7.1687206396313735E-2</v>
      </c>
      <c r="Q3766" s="211">
        <v>6.1122647856823573E-2</v>
      </c>
      <c r="R3766" s="211">
        <v>0.43754243014532856</v>
      </c>
      <c r="S3766" s="211">
        <v>0.39301232498244898</v>
      </c>
      <c r="T3766" s="211">
        <v>0.47903170666361133</v>
      </c>
      <c r="U3766" s="211">
        <v>0.46186398071964152</v>
      </c>
      <c r="V3766" s="211">
        <v>6.4824150691725035E-2</v>
      </c>
      <c r="W3766" s="211">
        <v>0.51683904148045612</v>
      </c>
      <c r="X3766" s="211">
        <v>0.38935951472390357</v>
      </c>
      <c r="Y3766" s="211">
        <v>0.6086829238947854</v>
      </c>
      <c r="Z3766" s="211">
        <v>0.14886665517977796</v>
      </c>
      <c r="AA3766" s="212">
        <v>0.12391097115141904</v>
      </c>
    </row>
    <row r="3767" spans="1:27" x14ac:dyDescent="0.35">
      <c r="A3767" s="210" t="s">
        <v>4443</v>
      </c>
      <c r="B3767" s="217">
        <v>105.58504046697635</v>
      </c>
      <c r="C3767" s="211">
        <v>7.1687508675385231E-2</v>
      </c>
      <c r="D3767" s="211">
        <v>0.12065047853039874</v>
      </c>
      <c r="E3767" s="211">
        <v>7.0810603130991273E-2</v>
      </c>
      <c r="F3767" s="211">
        <v>8.2878000207105909E-2</v>
      </c>
      <c r="G3767" s="211">
        <v>0.12050478479159214</v>
      </c>
      <c r="H3767" s="211">
        <v>0.11569953336016181</v>
      </c>
      <c r="I3767" s="211">
        <v>0.46499094289689974</v>
      </c>
      <c r="J3767" s="211">
        <v>0.42801964022766054</v>
      </c>
      <c r="K3767" s="211">
        <v>0.63400391226283748</v>
      </c>
      <c r="L3767" s="211">
        <v>0.27443176373340578</v>
      </c>
      <c r="M3767" s="211">
        <v>9.6209959521754054E-2</v>
      </c>
      <c r="N3767" s="211">
        <v>0.37046680283831118</v>
      </c>
      <c r="O3767" s="211">
        <v>0.70564544654545747</v>
      </c>
      <c r="P3767" s="211">
        <v>6.8683561783820901E-2</v>
      </c>
      <c r="Q3767" s="211">
        <v>6.0500036783706912E-2</v>
      </c>
      <c r="R3767" s="211">
        <v>0.4229895672846597</v>
      </c>
      <c r="S3767" s="211">
        <v>0.31482500733767543</v>
      </c>
      <c r="T3767" s="211">
        <v>0.46735162012158793</v>
      </c>
      <c r="U3767" s="211">
        <v>0.32290181104637861</v>
      </c>
      <c r="V3767" s="211">
        <v>6.5112544595975569E-2</v>
      </c>
      <c r="W3767" s="211">
        <v>0.50753225209081365</v>
      </c>
      <c r="X3767" s="211">
        <v>0.402619908732474</v>
      </c>
      <c r="Y3767" s="211">
        <v>0.52062143373422631</v>
      </c>
      <c r="Z3767" s="211">
        <v>0.14950860955674791</v>
      </c>
      <c r="AA3767" s="212">
        <v>0.115740755593241</v>
      </c>
    </row>
    <row r="3768" spans="1:27" x14ac:dyDescent="0.35">
      <c r="A3768" s="210" t="s">
        <v>4444</v>
      </c>
      <c r="B3768" s="217">
        <v>139.7423328893646</v>
      </c>
      <c r="C3768" s="211">
        <v>5.2484037753306761E-2</v>
      </c>
      <c r="D3768" s="211">
        <v>0.11546912434922196</v>
      </c>
      <c r="E3768" s="211">
        <v>6.783220818443049E-2</v>
      </c>
      <c r="F3768" s="211">
        <v>0.10034316191062079</v>
      </c>
      <c r="G3768" s="211">
        <v>0.12301830237183574</v>
      </c>
      <c r="H3768" s="211">
        <v>0.11178756954250396</v>
      </c>
      <c r="I3768" s="211">
        <v>0.50399013719893537</v>
      </c>
      <c r="J3768" s="211">
        <v>0.46632970011137953</v>
      </c>
      <c r="K3768" s="211">
        <v>0.52898499901486196</v>
      </c>
      <c r="L3768" s="211">
        <v>0.27814678474108023</v>
      </c>
      <c r="M3768" s="211">
        <v>9.365515457618509E-2</v>
      </c>
      <c r="N3768" s="211">
        <v>0.47505870122496735</v>
      </c>
      <c r="O3768" s="211">
        <v>0.56580523261502924</v>
      </c>
      <c r="P3768" s="211">
        <v>6.9447732121289157E-2</v>
      </c>
      <c r="Q3768" s="211">
        <v>6.3217630920304912E-2</v>
      </c>
      <c r="R3768" s="211">
        <v>0.42334486779277175</v>
      </c>
      <c r="S3768" s="211">
        <v>0.27641245284200927</v>
      </c>
      <c r="T3768" s="211">
        <v>0.51452404826006071</v>
      </c>
      <c r="U3768" s="211">
        <v>0.436356163316586</v>
      </c>
      <c r="V3768" s="211">
        <v>0.1454316245037319</v>
      </c>
      <c r="W3768" s="211">
        <v>0.56483184813053611</v>
      </c>
      <c r="X3768" s="211">
        <v>0.26466128107491366</v>
      </c>
      <c r="Y3768" s="211">
        <v>0.63612494438438727</v>
      </c>
      <c r="Z3768" s="211">
        <v>0.14984029821172229</v>
      </c>
      <c r="AA3768" s="212">
        <v>0.11916690568240554</v>
      </c>
    </row>
    <row r="3769" spans="1:27" x14ac:dyDescent="0.35">
      <c r="A3769" s="210" t="s">
        <v>4445</v>
      </c>
      <c r="B3769" s="217">
        <v>142.89715603406182</v>
      </c>
      <c r="C3769" s="211">
        <v>7.1484105879353957E-2</v>
      </c>
      <c r="D3769" s="211">
        <v>0.1227048000552961</v>
      </c>
      <c r="E3769" s="211">
        <v>8.7552903122605719E-2</v>
      </c>
      <c r="F3769" s="211">
        <v>0.10474751431874191</v>
      </c>
      <c r="G3769" s="211">
        <v>0.12008682726360924</v>
      </c>
      <c r="H3769" s="211">
        <v>0.12268954845524563</v>
      </c>
      <c r="I3769" s="211">
        <v>0.5130828907579934</v>
      </c>
      <c r="J3769" s="211">
        <v>0.43840995561283636</v>
      </c>
      <c r="K3769" s="211">
        <v>0.61047519376251602</v>
      </c>
      <c r="L3769" s="211">
        <v>0.27031811031808739</v>
      </c>
      <c r="M3769" s="211">
        <v>8.7337832631187315E-2</v>
      </c>
      <c r="N3769" s="211">
        <v>0.40639645379455691</v>
      </c>
      <c r="O3769" s="211">
        <v>0.65392493975878296</v>
      </c>
      <c r="P3769" s="211">
        <v>7.0966793933685851E-2</v>
      </c>
      <c r="Q3769" s="211">
        <v>0.15688932859767357</v>
      </c>
      <c r="R3769" s="211">
        <v>0.45827222399195688</v>
      </c>
      <c r="S3769" s="211">
        <v>0.27406028769607971</v>
      </c>
      <c r="T3769" s="211">
        <v>0.55103190648319744</v>
      </c>
      <c r="U3769" s="211">
        <v>0.44319115055487573</v>
      </c>
      <c r="V3769" s="211">
        <v>0.12453751768653711</v>
      </c>
      <c r="W3769" s="211">
        <v>0.53163014512275286</v>
      </c>
      <c r="X3769" s="211">
        <v>0.35297623747518742</v>
      </c>
      <c r="Y3769" s="211">
        <v>0.61788240895627133</v>
      </c>
      <c r="Z3769" s="211">
        <v>0.14527897196482298</v>
      </c>
      <c r="AA3769" s="212">
        <v>0.12624716773785383</v>
      </c>
    </row>
    <row r="3770" spans="1:27" x14ac:dyDescent="0.35">
      <c r="A3770" s="210" t="s">
        <v>4446</v>
      </c>
      <c r="B3770" s="217">
        <v>131.98938278268625</v>
      </c>
      <c r="C3770" s="211">
        <v>6.2504513458216587E-2</v>
      </c>
      <c r="D3770" s="211">
        <v>0.13299058743589726</v>
      </c>
      <c r="E3770" s="211">
        <v>7.9680671630797298E-2</v>
      </c>
      <c r="F3770" s="211">
        <v>8.8076037870614202E-2</v>
      </c>
      <c r="G3770" s="211">
        <v>0.12289139404422909</v>
      </c>
      <c r="H3770" s="211">
        <v>0.11492888644133038</v>
      </c>
      <c r="I3770" s="211">
        <v>0.46360275750240115</v>
      </c>
      <c r="J3770" s="211">
        <v>0.44791791901586431</v>
      </c>
      <c r="K3770" s="211">
        <v>0.57267730292595975</v>
      </c>
      <c r="L3770" s="211">
        <v>0.27134851005377575</v>
      </c>
      <c r="M3770" s="211">
        <v>9.1483001783268403E-2</v>
      </c>
      <c r="N3770" s="211">
        <v>0.5536073441366034</v>
      </c>
      <c r="O3770" s="211">
        <v>0.58046538713610252</v>
      </c>
      <c r="P3770" s="211">
        <v>6.6925827588293782E-2</v>
      </c>
      <c r="Q3770" s="211">
        <v>8.4461275759616067E-2</v>
      </c>
      <c r="R3770" s="211">
        <v>0.3930821294761635</v>
      </c>
      <c r="S3770" s="211">
        <v>0.29457262274219165</v>
      </c>
      <c r="T3770" s="211">
        <v>0.55290007466183055</v>
      </c>
      <c r="U3770" s="211">
        <v>0.41154468206666894</v>
      </c>
      <c r="V3770" s="211">
        <v>8.9285001019743501E-2</v>
      </c>
      <c r="W3770" s="211">
        <v>0.49462190396485062</v>
      </c>
      <c r="X3770" s="211">
        <v>0.31242164328783684</v>
      </c>
      <c r="Y3770" s="211">
        <v>0.67438912732965939</v>
      </c>
      <c r="Z3770" s="211">
        <v>0.14888024199928987</v>
      </c>
      <c r="AA3770" s="212">
        <v>0.11757960967476803</v>
      </c>
    </row>
    <row r="3771" spans="1:27" x14ac:dyDescent="0.35">
      <c r="A3771" s="210" t="s">
        <v>4447</v>
      </c>
      <c r="B3771" s="217">
        <v>123.73729310387651</v>
      </c>
      <c r="C3771" s="211">
        <v>5.2485306565099928E-2</v>
      </c>
      <c r="D3771" s="211">
        <v>0.12596519304660581</v>
      </c>
      <c r="E3771" s="211">
        <v>8.8236115302899917E-2</v>
      </c>
      <c r="F3771" s="211">
        <v>0.10077368424191707</v>
      </c>
      <c r="G3771" s="211">
        <v>0.11997379351989414</v>
      </c>
      <c r="H3771" s="211">
        <v>0.11451740325807454</v>
      </c>
      <c r="I3771" s="211">
        <v>0.44522525534006491</v>
      </c>
      <c r="J3771" s="211">
        <v>0.42476137243946666</v>
      </c>
      <c r="K3771" s="211">
        <v>0.6448884223435104</v>
      </c>
      <c r="L3771" s="211">
        <v>0.27684748704953577</v>
      </c>
      <c r="M3771" s="211">
        <v>9.8694169476589239E-2</v>
      </c>
      <c r="N3771" s="211">
        <v>0.40826433399036544</v>
      </c>
      <c r="O3771" s="211">
        <v>0.59146098184709983</v>
      </c>
      <c r="P3771" s="211">
        <v>6.6742926881384987E-2</v>
      </c>
      <c r="Q3771" s="211">
        <v>0.11300212328175036</v>
      </c>
      <c r="R3771" s="211">
        <v>0.40819001514389702</v>
      </c>
      <c r="S3771" s="211">
        <v>0.32819331945345231</v>
      </c>
      <c r="T3771" s="211">
        <v>0.57151160583966965</v>
      </c>
      <c r="U3771" s="211">
        <v>0.39086695481598532</v>
      </c>
      <c r="V3771" s="211">
        <v>6.1539876556401224E-2</v>
      </c>
      <c r="W3771" s="211">
        <v>0.51535947024548245</v>
      </c>
      <c r="X3771" s="211">
        <v>0.34500402082688403</v>
      </c>
      <c r="Y3771" s="211">
        <v>0.70884069559249774</v>
      </c>
      <c r="Z3771" s="211">
        <v>0.14973204216520536</v>
      </c>
      <c r="AA3771" s="212">
        <v>0.1174867482472633</v>
      </c>
    </row>
    <row r="3772" spans="1:27" x14ac:dyDescent="0.35">
      <c r="A3772" s="210" t="s">
        <v>4448</v>
      </c>
      <c r="B3772" s="217">
        <v>162.368010385406</v>
      </c>
      <c r="C3772" s="211">
        <v>6.0108235954300759E-2</v>
      </c>
      <c r="D3772" s="211">
        <v>0.11535723542206819</v>
      </c>
      <c r="E3772" s="211">
        <v>7.9886093209091652E-2</v>
      </c>
      <c r="F3772" s="211">
        <v>0.10299125307559387</v>
      </c>
      <c r="G3772" s="211">
        <v>0.11627928736027289</v>
      </c>
      <c r="H3772" s="211">
        <v>0.12045768271431702</v>
      </c>
      <c r="I3772" s="211">
        <v>0.50877666009810951</v>
      </c>
      <c r="J3772" s="211">
        <v>0.46068408898119134</v>
      </c>
      <c r="K3772" s="211">
        <v>0.63943943426728644</v>
      </c>
      <c r="L3772" s="211">
        <v>0.27557721670934743</v>
      </c>
      <c r="M3772" s="211">
        <v>9.9144504689855487E-2</v>
      </c>
      <c r="N3772" s="211">
        <v>0.48219602994850486</v>
      </c>
      <c r="O3772" s="211">
        <v>0.74665396868581713</v>
      </c>
      <c r="P3772" s="211">
        <v>6.9849892878698E-2</v>
      </c>
      <c r="Q3772" s="211">
        <v>0.10247013389577386</v>
      </c>
      <c r="R3772" s="211">
        <v>0.40166969194353686</v>
      </c>
      <c r="S3772" s="211">
        <v>0.30797918616383169</v>
      </c>
      <c r="T3772" s="211">
        <v>0.53591900841538609</v>
      </c>
      <c r="U3772" s="211">
        <v>0.46241466983293333</v>
      </c>
      <c r="V3772" s="211">
        <v>0.13834098302070252</v>
      </c>
      <c r="W3772" s="211">
        <v>0.56138708390940806</v>
      </c>
      <c r="X3772" s="211">
        <v>0.32465656376561602</v>
      </c>
      <c r="Y3772" s="211">
        <v>0.6145511259094204</v>
      </c>
      <c r="Z3772" s="211">
        <v>0.14942881035401123</v>
      </c>
      <c r="AA3772" s="212">
        <v>0.12196491070476156</v>
      </c>
    </row>
    <row r="3773" spans="1:27" x14ac:dyDescent="0.35">
      <c r="A3773" s="210" t="s">
        <v>4449</v>
      </c>
      <c r="B3773" s="217">
        <v>135.72058668524991</v>
      </c>
      <c r="C3773" s="211">
        <v>6.2404909237724071E-2</v>
      </c>
      <c r="D3773" s="211">
        <v>0.12497704388529661</v>
      </c>
      <c r="E3773" s="211">
        <v>7.3600841423457922E-2</v>
      </c>
      <c r="F3773" s="211">
        <v>9.5059508424823788E-2</v>
      </c>
      <c r="G3773" s="211">
        <v>0.11885643354300779</v>
      </c>
      <c r="H3773" s="211">
        <v>0.12597325410026772</v>
      </c>
      <c r="I3773" s="211">
        <v>0.43938622292413865</v>
      </c>
      <c r="J3773" s="211">
        <v>0.45763681205656892</v>
      </c>
      <c r="K3773" s="211">
        <v>0.58757331645866895</v>
      </c>
      <c r="L3773" s="211">
        <v>0.27341750121477348</v>
      </c>
      <c r="M3773" s="211">
        <v>9.8569513352300478E-2</v>
      </c>
      <c r="N3773" s="211">
        <v>0.54990580318996096</v>
      </c>
      <c r="O3773" s="211">
        <v>0.59401496862584835</v>
      </c>
      <c r="P3773" s="211">
        <v>6.8602134859040126E-2</v>
      </c>
      <c r="Q3773" s="211">
        <v>9.2299673311773495E-2</v>
      </c>
      <c r="R3773" s="211">
        <v>0.42550503096216441</v>
      </c>
      <c r="S3773" s="211">
        <v>0.35003438294480016</v>
      </c>
      <c r="T3773" s="211">
        <v>0.59376576536661396</v>
      </c>
      <c r="U3773" s="211">
        <v>0.42244985440618926</v>
      </c>
      <c r="V3773" s="211">
        <v>7.2345002231331668E-2</v>
      </c>
      <c r="W3773" s="211">
        <v>0.55549532303513638</v>
      </c>
      <c r="X3773" s="211">
        <v>0.38167729101030423</v>
      </c>
      <c r="Y3773" s="211">
        <v>0.6261007952563491</v>
      </c>
      <c r="Z3773" s="211">
        <v>0.14682687526077615</v>
      </c>
      <c r="AA3773" s="212">
        <v>0.11290447779791386</v>
      </c>
    </row>
    <row r="3774" spans="1:27" x14ac:dyDescent="0.35">
      <c r="A3774" s="210" t="s">
        <v>4450</v>
      </c>
      <c r="B3774" s="217">
        <v>160.64426383297857</v>
      </c>
      <c r="C3774" s="211">
        <v>5.9142400036153828E-2</v>
      </c>
      <c r="D3774" s="211">
        <v>0.1212364877722661</v>
      </c>
      <c r="E3774" s="211">
        <v>8.3358422406049695E-2</v>
      </c>
      <c r="F3774" s="211">
        <v>8.4168743853869174E-2</v>
      </c>
      <c r="G3774" s="211">
        <v>0.12266657713528605</v>
      </c>
      <c r="H3774" s="211">
        <v>0.11087567106565623</v>
      </c>
      <c r="I3774" s="211">
        <v>0.51425052388977177</v>
      </c>
      <c r="J3774" s="211">
        <v>0.44319088999647588</v>
      </c>
      <c r="K3774" s="211">
        <v>0.5563859210412313</v>
      </c>
      <c r="L3774" s="211">
        <v>0.28179122324233696</v>
      </c>
      <c r="M3774" s="211">
        <v>0.11101763351359245</v>
      </c>
      <c r="N3774" s="211">
        <v>0.33460944018000782</v>
      </c>
      <c r="O3774" s="211">
        <v>0.74788799855397792</v>
      </c>
      <c r="P3774" s="211">
        <v>7.2098162966700491E-2</v>
      </c>
      <c r="Q3774" s="211">
        <v>5.826632811051248E-2</v>
      </c>
      <c r="R3774" s="211">
        <v>0.42818325571295396</v>
      </c>
      <c r="S3774" s="211">
        <v>0.38884137018612042</v>
      </c>
      <c r="T3774" s="211">
        <v>0.4858949552603658</v>
      </c>
      <c r="U3774" s="211">
        <v>0.34525536361307257</v>
      </c>
      <c r="V3774" s="211">
        <v>0.11781427063242704</v>
      </c>
      <c r="W3774" s="211">
        <v>0.54669262251305284</v>
      </c>
      <c r="X3774" s="211">
        <v>0.30099106833609179</v>
      </c>
      <c r="Y3774" s="211">
        <v>0.76644645256214083</v>
      </c>
      <c r="Z3774" s="211">
        <v>0.14638350441127376</v>
      </c>
      <c r="AA3774" s="212">
        <v>0.11240270894311802</v>
      </c>
    </row>
    <row r="3775" spans="1:27" x14ac:dyDescent="0.35">
      <c r="A3775" s="210" t="s">
        <v>4451</v>
      </c>
      <c r="B3775" s="217">
        <v>126.56136016804754</v>
      </c>
      <c r="C3775" s="211">
        <v>6.9266649673328962E-2</v>
      </c>
      <c r="D3775" s="211">
        <v>0.12332706040249733</v>
      </c>
      <c r="E3775" s="211">
        <v>8.0854242638335599E-2</v>
      </c>
      <c r="F3775" s="211">
        <v>9.3597006112575154E-2</v>
      </c>
      <c r="G3775" s="211">
        <v>0.12117549841089938</v>
      </c>
      <c r="H3775" s="211">
        <v>0.11600447459591651</v>
      </c>
      <c r="I3775" s="211">
        <v>0.51690827480476909</v>
      </c>
      <c r="J3775" s="211">
        <v>0.40462906340189914</v>
      </c>
      <c r="K3775" s="211">
        <v>0.57111904048775541</v>
      </c>
      <c r="L3775" s="211">
        <v>0.27303256627113232</v>
      </c>
      <c r="M3775" s="211">
        <v>0.10634423783093877</v>
      </c>
      <c r="N3775" s="211">
        <v>0.48035315411117496</v>
      </c>
      <c r="O3775" s="211">
        <v>0.65961324428537937</v>
      </c>
      <c r="P3775" s="211">
        <v>6.7287715376594684E-2</v>
      </c>
      <c r="Q3775" s="211">
        <v>8.8594510133817167E-2</v>
      </c>
      <c r="R3775" s="211">
        <v>0.49214410526896185</v>
      </c>
      <c r="S3775" s="211">
        <v>0.31443976768385196</v>
      </c>
      <c r="T3775" s="211">
        <v>0.54772338174474933</v>
      </c>
      <c r="U3775" s="211">
        <v>0.34328387073924999</v>
      </c>
      <c r="V3775" s="211">
        <v>9.9505080989465908E-2</v>
      </c>
      <c r="W3775" s="211">
        <v>0.58038734007854598</v>
      </c>
      <c r="X3775" s="211">
        <v>0.37539497684701789</v>
      </c>
      <c r="Y3775" s="211">
        <v>0.6542330460985486</v>
      </c>
      <c r="Z3775" s="211">
        <v>0.14571282116540762</v>
      </c>
      <c r="AA3775" s="212">
        <v>0.12498669903175866</v>
      </c>
    </row>
    <row r="3776" spans="1:27" x14ac:dyDescent="0.35">
      <c r="A3776" s="210" t="s">
        <v>4452</v>
      </c>
      <c r="B3776" s="217">
        <v>159.39257769939184</v>
      </c>
      <c r="C3776" s="211">
        <v>7.0003151263768479E-2</v>
      </c>
      <c r="D3776" s="211">
        <v>0.13095628355639841</v>
      </c>
      <c r="E3776" s="211">
        <v>6.6266425270983143E-2</v>
      </c>
      <c r="F3776" s="211">
        <v>0.10846976436305833</v>
      </c>
      <c r="G3776" s="211">
        <v>0.11922687712624616</v>
      </c>
      <c r="H3776" s="211">
        <v>0.12464955697833731</v>
      </c>
      <c r="I3776" s="211">
        <v>0.48299785786233934</v>
      </c>
      <c r="J3776" s="211">
        <v>0.41237598861468067</v>
      </c>
      <c r="K3776" s="211">
        <v>0.63822950560549685</v>
      </c>
      <c r="L3776" s="211">
        <v>0.27626680212626009</v>
      </c>
      <c r="M3776" s="211">
        <v>9.3901198373461198E-2</v>
      </c>
      <c r="N3776" s="211">
        <v>0.44354211872668969</v>
      </c>
      <c r="O3776" s="211">
        <v>0.64822618201019755</v>
      </c>
      <c r="P3776" s="211">
        <v>7.1042477756187772E-2</v>
      </c>
      <c r="Q3776" s="211">
        <v>5.1308279144819877E-2</v>
      </c>
      <c r="R3776" s="211">
        <v>0.4500813422106113</v>
      </c>
      <c r="S3776" s="211">
        <v>0.40833894926088249</v>
      </c>
      <c r="T3776" s="211">
        <v>0.5664863471088345</v>
      </c>
      <c r="U3776" s="211">
        <v>0.55367261906188503</v>
      </c>
      <c r="V3776" s="211">
        <v>0.13027613423603579</v>
      </c>
      <c r="W3776" s="211">
        <v>0.60240950693249939</v>
      </c>
      <c r="X3776" s="211">
        <v>0.30527791166648943</v>
      </c>
      <c r="Y3776" s="211">
        <v>0.64068293895922368</v>
      </c>
      <c r="Z3776" s="211">
        <v>0.148785390205042</v>
      </c>
      <c r="AA3776" s="212">
        <v>0.12382460139034762</v>
      </c>
    </row>
    <row r="3777" spans="1:27" x14ac:dyDescent="0.35">
      <c r="A3777" s="210" t="s">
        <v>4453</v>
      </c>
      <c r="B3777" s="217">
        <v>164.54222080551102</v>
      </c>
      <c r="C3777" s="211">
        <v>6.3163871839219232E-2</v>
      </c>
      <c r="D3777" s="211">
        <v>0.12681722341536245</v>
      </c>
      <c r="E3777" s="211">
        <v>7.7495776344201753E-2</v>
      </c>
      <c r="F3777" s="211">
        <v>9.4598021538957786E-2</v>
      </c>
      <c r="G3777" s="211">
        <v>0.12091266656288607</v>
      </c>
      <c r="H3777" s="211">
        <v>0.10224818806993637</v>
      </c>
      <c r="I3777" s="211">
        <v>0.51032713242760819</v>
      </c>
      <c r="J3777" s="211">
        <v>0.45115926934710793</v>
      </c>
      <c r="K3777" s="211">
        <v>0.52431428273450187</v>
      </c>
      <c r="L3777" s="211">
        <v>0.28016599779119067</v>
      </c>
      <c r="M3777" s="211">
        <v>9.3055613085854819E-2</v>
      </c>
      <c r="N3777" s="211">
        <v>0.38554665507578018</v>
      </c>
      <c r="O3777" s="211">
        <v>0.67849221357318767</v>
      </c>
      <c r="P3777" s="211">
        <v>6.8305441605949563E-2</v>
      </c>
      <c r="Q3777" s="211">
        <v>0.12062898051231796</v>
      </c>
      <c r="R3777" s="211">
        <v>0.41919423386294458</v>
      </c>
      <c r="S3777" s="211">
        <v>0.30911396617054299</v>
      </c>
      <c r="T3777" s="211">
        <v>0.57113678263409506</v>
      </c>
      <c r="U3777" s="211">
        <v>0.4345184948660113</v>
      </c>
      <c r="V3777" s="211">
        <v>0.17133153000454845</v>
      </c>
      <c r="W3777" s="211">
        <v>0.55078638635852473</v>
      </c>
      <c r="X3777" s="211">
        <v>0.3333299946969408</v>
      </c>
      <c r="Y3777" s="211">
        <v>0.72563726576981935</v>
      </c>
      <c r="Z3777" s="211">
        <v>0.14829092116396222</v>
      </c>
      <c r="AA3777" s="212">
        <v>0.11929009401034139</v>
      </c>
    </row>
    <row r="3778" spans="1:27" x14ac:dyDescent="0.35">
      <c r="A3778" s="210" t="s">
        <v>4454</v>
      </c>
      <c r="B3778" s="217">
        <v>118.08156308265124</v>
      </c>
      <c r="C3778" s="211">
        <v>5.5721308926725041E-2</v>
      </c>
      <c r="D3778" s="211">
        <v>0.12161081932451637</v>
      </c>
      <c r="E3778" s="211">
        <v>8.3208801831808343E-2</v>
      </c>
      <c r="F3778" s="211">
        <v>9.1007634177897798E-2</v>
      </c>
      <c r="G3778" s="211">
        <v>0.12046828425736411</v>
      </c>
      <c r="H3778" s="211">
        <v>0.11083836647627902</v>
      </c>
      <c r="I3778" s="211">
        <v>0.48389739057470749</v>
      </c>
      <c r="J3778" s="211">
        <v>0.41374930486208272</v>
      </c>
      <c r="K3778" s="211">
        <v>0.63056733016871636</v>
      </c>
      <c r="L3778" s="211">
        <v>0.27703491554833054</v>
      </c>
      <c r="M3778" s="211">
        <v>8.024822080241055E-2</v>
      </c>
      <c r="N3778" s="211">
        <v>0.36656754540565706</v>
      </c>
      <c r="O3778" s="211">
        <v>0.5889019034332138</v>
      </c>
      <c r="P3778" s="211">
        <v>7.1215473667564672E-2</v>
      </c>
      <c r="Q3778" s="211">
        <v>6.4409250887279335E-2</v>
      </c>
      <c r="R3778" s="211">
        <v>0.43957178631268989</v>
      </c>
      <c r="S3778" s="211">
        <v>0.3021564151048397</v>
      </c>
      <c r="T3778" s="211">
        <v>0.59872272921014125</v>
      </c>
      <c r="U3778" s="211">
        <v>0.41400498155924281</v>
      </c>
      <c r="V3778" s="211">
        <v>7.0637220552038193E-2</v>
      </c>
      <c r="W3778" s="211">
        <v>0.51865993700458968</v>
      </c>
      <c r="X3778" s="211">
        <v>0.30063813727584821</v>
      </c>
      <c r="Y3778" s="211">
        <v>0.64009400657767057</v>
      </c>
      <c r="Z3778" s="211">
        <v>0.14338690181831759</v>
      </c>
      <c r="AA3778" s="212">
        <v>0.11929421709895095</v>
      </c>
    </row>
    <row r="3779" spans="1:27" x14ac:dyDescent="0.35">
      <c r="A3779" s="210" t="s">
        <v>4455</v>
      </c>
      <c r="B3779" s="217">
        <v>148.21781661619897</v>
      </c>
      <c r="C3779" s="211">
        <v>6.778066840682076E-2</v>
      </c>
      <c r="D3779" s="211">
        <v>0.12643039196982869</v>
      </c>
      <c r="E3779" s="211">
        <v>7.0547236493539126E-2</v>
      </c>
      <c r="F3779" s="211">
        <v>7.5322796317685806E-2</v>
      </c>
      <c r="G3779" s="211">
        <v>0.11608802198286078</v>
      </c>
      <c r="H3779" s="211">
        <v>0.10668832627476368</v>
      </c>
      <c r="I3779" s="211">
        <v>0.51208163044827515</v>
      </c>
      <c r="J3779" s="211">
        <v>0.46656161400547286</v>
      </c>
      <c r="K3779" s="211">
        <v>0.60890843849029785</v>
      </c>
      <c r="L3779" s="211">
        <v>0.26673641745157312</v>
      </c>
      <c r="M3779" s="211">
        <v>0.11472989882317787</v>
      </c>
      <c r="N3779" s="211">
        <v>0.47712963797188057</v>
      </c>
      <c r="O3779" s="211">
        <v>0.68957643356531695</v>
      </c>
      <c r="P3779" s="211">
        <v>6.6748755869955878E-2</v>
      </c>
      <c r="Q3779" s="211">
        <v>8.8237054220823161E-2</v>
      </c>
      <c r="R3779" s="211">
        <v>0.39024731417534086</v>
      </c>
      <c r="S3779" s="211">
        <v>0.2800488278945033</v>
      </c>
      <c r="T3779" s="211">
        <v>0.61166432858899356</v>
      </c>
      <c r="U3779" s="211">
        <v>0.45008285625397626</v>
      </c>
      <c r="V3779" s="211">
        <v>9.9741864555948884E-2</v>
      </c>
      <c r="W3779" s="211">
        <v>0.55993059232957831</v>
      </c>
      <c r="X3779" s="211">
        <v>0.33788330781555481</v>
      </c>
      <c r="Y3779" s="211">
        <v>0.64304623794458116</v>
      </c>
      <c r="Z3779" s="211">
        <v>0.14857466695048649</v>
      </c>
      <c r="AA3779" s="212">
        <v>0.11917389309772276</v>
      </c>
    </row>
    <row r="3780" spans="1:27" x14ac:dyDescent="0.35">
      <c r="A3780" s="210" t="s">
        <v>4456</v>
      </c>
      <c r="B3780" s="217">
        <v>111.82361904102899</v>
      </c>
      <c r="C3780" s="211">
        <v>5.3598087725805016E-2</v>
      </c>
      <c r="D3780" s="211">
        <v>0.13061062835136472</v>
      </c>
      <c r="E3780" s="211">
        <v>8.4537142028863588E-2</v>
      </c>
      <c r="F3780" s="211">
        <v>0.10557389603191089</v>
      </c>
      <c r="G3780" s="211">
        <v>0.1188148672645894</v>
      </c>
      <c r="H3780" s="211">
        <v>0.12425281969438848</v>
      </c>
      <c r="I3780" s="211">
        <v>0.43880547326480751</v>
      </c>
      <c r="J3780" s="211">
        <v>0.44599153219599463</v>
      </c>
      <c r="K3780" s="211">
        <v>0.60818421543693502</v>
      </c>
      <c r="L3780" s="211">
        <v>0.27299122160283162</v>
      </c>
      <c r="M3780" s="211">
        <v>9.8149007614325351E-2</v>
      </c>
      <c r="N3780" s="211">
        <v>0.40257513171127002</v>
      </c>
      <c r="O3780" s="211">
        <v>0.60771001033852501</v>
      </c>
      <c r="P3780" s="211">
        <v>6.8693997579435423E-2</v>
      </c>
      <c r="Q3780" s="211">
        <v>5.3254999004762063E-2</v>
      </c>
      <c r="R3780" s="211">
        <v>0.41468918514035952</v>
      </c>
      <c r="S3780" s="211">
        <v>0.33429825023435339</v>
      </c>
      <c r="T3780" s="211">
        <v>0.56898617426683817</v>
      </c>
      <c r="U3780" s="211">
        <v>0.34747176963929305</v>
      </c>
      <c r="V3780" s="211">
        <v>6.4307109637179449E-2</v>
      </c>
      <c r="W3780" s="211">
        <v>0.63029882838762519</v>
      </c>
      <c r="X3780" s="211">
        <v>0.2847228761850889</v>
      </c>
      <c r="Y3780" s="211">
        <v>0.61282384228708164</v>
      </c>
      <c r="Z3780" s="211">
        <v>0.14592097519561376</v>
      </c>
      <c r="AA3780" s="212">
        <v>0.12079363883064428</v>
      </c>
    </row>
    <row r="3781" spans="1:27" x14ac:dyDescent="0.35">
      <c r="A3781" s="210" t="s">
        <v>4457</v>
      </c>
      <c r="B3781" s="217">
        <v>136.06372372701563</v>
      </c>
      <c r="C3781" s="211">
        <v>6.7074857429226725E-2</v>
      </c>
      <c r="D3781" s="211">
        <v>0.12373999865398352</v>
      </c>
      <c r="E3781" s="211">
        <v>7.890379197808596E-2</v>
      </c>
      <c r="F3781" s="211">
        <v>0.11461002025563391</v>
      </c>
      <c r="G3781" s="211">
        <v>0.12300551516031519</v>
      </c>
      <c r="H3781" s="211">
        <v>0.10896503101958335</v>
      </c>
      <c r="I3781" s="211">
        <v>0.45856058056323784</v>
      </c>
      <c r="J3781" s="211">
        <v>0.49044679971382049</v>
      </c>
      <c r="K3781" s="211">
        <v>0.64130142072462826</v>
      </c>
      <c r="L3781" s="211">
        <v>0.27144256626834373</v>
      </c>
      <c r="M3781" s="211">
        <v>9.1879891895420812E-2</v>
      </c>
      <c r="N3781" s="211">
        <v>0.38449970372625059</v>
      </c>
      <c r="O3781" s="211">
        <v>0.55249551058727464</v>
      </c>
      <c r="P3781" s="211">
        <v>6.8314090711441774E-2</v>
      </c>
      <c r="Q3781" s="211">
        <v>6.1887659235654535E-2</v>
      </c>
      <c r="R3781" s="211">
        <v>0.48931309651739313</v>
      </c>
      <c r="S3781" s="211">
        <v>0.30686291051495951</v>
      </c>
      <c r="T3781" s="211">
        <v>0.53827281018063144</v>
      </c>
      <c r="U3781" s="211">
        <v>0.39804019904545535</v>
      </c>
      <c r="V3781" s="211">
        <v>9.9678275007041101E-2</v>
      </c>
      <c r="W3781" s="211">
        <v>0.58840358249593638</v>
      </c>
      <c r="X3781" s="211">
        <v>0.37574936962494127</v>
      </c>
      <c r="Y3781" s="211">
        <v>0.68001925500240856</v>
      </c>
      <c r="Z3781" s="211">
        <v>0.14536881967601303</v>
      </c>
      <c r="AA3781" s="212">
        <v>0.11601107619115136</v>
      </c>
    </row>
    <row r="3782" spans="1:27" x14ac:dyDescent="0.35">
      <c r="A3782" s="210" t="s">
        <v>4458</v>
      </c>
      <c r="B3782" s="217">
        <v>179.68820614380553</v>
      </c>
      <c r="C3782" s="211">
        <v>6.0731194626899757E-2</v>
      </c>
      <c r="D3782" s="211">
        <v>0.12140871521060531</v>
      </c>
      <c r="E3782" s="211">
        <v>7.6541528740296016E-2</v>
      </c>
      <c r="F3782" s="211">
        <v>0.11442387749310638</v>
      </c>
      <c r="G3782" s="211">
        <v>0.11774755785203049</v>
      </c>
      <c r="H3782" s="211">
        <v>0.1236395591545971</v>
      </c>
      <c r="I3782" s="211">
        <v>0.4297247308451041</v>
      </c>
      <c r="J3782" s="211">
        <v>0.47895161515247159</v>
      </c>
      <c r="K3782" s="211">
        <v>0.59808204365020945</v>
      </c>
      <c r="L3782" s="211">
        <v>0.27506497629265203</v>
      </c>
      <c r="M3782" s="211">
        <v>9.8195062443095088E-2</v>
      </c>
      <c r="N3782" s="211">
        <v>0.39991849460034851</v>
      </c>
      <c r="O3782" s="211">
        <v>0.75718897477638247</v>
      </c>
      <c r="P3782" s="211">
        <v>6.760944151909519E-2</v>
      </c>
      <c r="Q3782" s="211">
        <v>0.10057287705287241</v>
      </c>
      <c r="R3782" s="211">
        <v>0.41797880494148021</v>
      </c>
      <c r="S3782" s="211">
        <v>0.35568362924339764</v>
      </c>
      <c r="T3782" s="211">
        <v>0.55394588816999302</v>
      </c>
      <c r="U3782" s="211">
        <v>0.48480115631924559</v>
      </c>
      <c r="V3782" s="211">
        <v>0.17174052606936505</v>
      </c>
      <c r="W3782" s="211">
        <v>0.5348836640566994</v>
      </c>
      <c r="X3782" s="211">
        <v>0.40458590968004615</v>
      </c>
      <c r="Y3782" s="211">
        <v>0.73879766888282461</v>
      </c>
      <c r="Z3782" s="211">
        <v>0.1439651954948018</v>
      </c>
      <c r="AA3782" s="212">
        <v>0.12269921882217544</v>
      </c>
    </row>
    <row r="3783" spans="1:27" x14ac:dyDescent="0.35">
      <c r="A3783" s="210" t="s">
        <v>4459</v>
      </c>
      <c r="B3783" s="217">
        <v>134.95975597999899</v>
      </c>
      <c r="C3783" s="211">
        <v>5.1963506641505196E-2</v>
      </c>
      <c r="D3783" s="211">
        <v>0.1232589685173565</v>
      </c>
      <c r="E3783" s="211">
        <v>8.6364466867374534E-2</v>
      </c>
      <c r="F3783" s="211">
        <v>8.535267594451218E-2</v>
      </c>
      <c r="G3783" s="211">
        <v>0.11695336158088275</v>
      </c>
      <c r="H3783" s="211">
        <v>0.11617820422297642</v>
      </c>
      <c r="I3783" s="211">
        <v>0.42982358800048143</v>
      </c>
      <c r="J3783" s="211">
        <v>0.46403049417227649</v>
      </c>
      <c r="K3783" s="211">
        <v>0.62808751096046544</v>
      </c>
      <c r="L3783" s="211">
        <v>0.26859731390284891</v>
      </c>
      <c r="M3783" s="211">
        <v>9.588388551834498E-2</v>
      </c>
      <c r="N3783" s="211">
        <v>0.47483044626961668</v>
      </c>
      <c r="O3783" s="211">
        <v>0.67677253301739471</v>
      </c>
      <c r="P3783" s="211">
        <v>6.6399984601725123E-2</v>
      </c>
      <c r="Q3783" s="211">
        <v>0.11732550012660335</v>
      </c>
      <c r="R3783" s="211">
        <v>0.48139602180366153</v>
      </c>
      <c r="S3783" s="211">
        <v>0.34673515097707486</v>
      </c>
      <c r="T3783" s="211">
        <v>0.53763975101454842</v>
      </c>
      <c r="U3783" s="211">
        <v>0.35414296421143249</v>
      </c>
      <c r="V3783" s="211">
        <v>9.7806441884546444E-2</v>
      </c>
      <c r="W3783" s="211">
        <v>0.45859644241933167</v>
      </c>
      <c r="X3783" s="211">
        <v>0.41128552361132997</v>
      </c>
      <c r="Y3783" s="211">
        <v>0.72975907672733165</v>
      </c>
      <c r="Z3783" s="211">
        <v>0.14136752885307766</v>
      </c>
      <c r="AA3783" s="212">
        <v>0.12168244319561519</v>
      </c>
    </row>
    <row r="3784" spans="1:27" x14ac:dyDescent="0.35">
      <c r="A3784" s="210" t="s">
        <v>4460</v>
      </c>
      <c r="B3784" s="217">
        <v>154.71080567908538</v>
      </c>
      <c r="C3784" s="211">
        <v>7.5672654986592924E-2</v>
      </c>
      <c r="D3784" s="211">
        <v>0.12443956409763907</v>
      </c>
      <c r="E3784" s="211">
        <v>7.6192378736560526E-2</v>
      </c>
      <c r="F3784" s="211">
        <v>8.3030286345264021E-2</v>
      </c>
      <c r="G3784" s="211">
        <v>0.11633673748040983</v>
      </c>
      <c r="H3784" s="211">
        <v>0.12535930939977546</v>
      </c>
      <c r="I3784" s="211">
        <v>0.46951873229810576</v>
      </c>
      <c r="J3784" s="211">
        <v>0.4380889042328116</v>
      </c>
      <c r="K3784" s="211">
        <v>0.63977215297256873</v>
      </c>
      <c r="L3784" s="211">
        <v>0.27592245494858575</v>
      </c>
      <c r="M3784" s="211">
        <v>0.11804924758822159</v>
      </c>
      <c r="N3784" s="211">
        <v>0.55118904453475537</v>
      </c>
      <c r="O3784" s="211">
        <v>0.66397826995126275</v>
      </c>
      <c r="P3784" s="211">
        <v>6.4621811059734413E-2</v>
      </c>
      <c r="Q3784" s="211">
        <v>6.8865964694916681E-2</v>
      </c>
      <c r="R3784" s="211">
        <v>0.38408482110534148</v>
      </c>
      <c r="S3784" s="211">
        <v>0.31956469982795777</v>
      </c>
      <c r="T3784" s="211">
        <v>0.54114382194961652</v>
      </c>
      <c r="U3784" s="211">
        <v>0.53885455972747476</v>
      </c>
      <c r="V3784" s="211">
        <v>8.0003866380221028E-2</v>
      </c>
      <c r="W3784" s="211">
        <v>0.59707604988383767</v>
      </c>
      <c r="X3784" s="211">
        <v>0.28321402367334164</v>
      </c>
      <c r="Y3784" s="211">
        <v>0.69386907858183389</v>
      </c>
      <c r="Z3784" s="211">
        <v>0.14817632884270729</v>
      </c>
      <c r="AA3784" s="212">
        <v>0.11732797831346617</v>
      </c>
    </row>
    <row r="3785" spans="1:27" x14ac:dyDescent="0.35">
      <c r="A3785" s="210" t="s">
        <v>4461</v>
      </c>
      <c r="B3785" s="217">
        <v>161.51881636672249</v>
      </c>
      <c r="C3785" s="211">
        <v>7.2194385031705194E-2</v>
      </c>
      <c r="D3785" s="211">
        <v>0.11747765275597551</v>
      </c>
      <c r="E3785" s="211">
        <v>8.5102602942521977E-2</v>
      </c>
      <c r="F3785" s="211">
        <v>9.6233925364027487E-2</v>
      </c>
      <c r="G3785" s="211">
        <v>0.11950652659220237</v>
      </c>
      <c r="H3785" s="211">
        <v>0.10951619135679508</v>
      </c>
      <c r="I3785" s="211">
        <v>0.48980271295807143</v>
      </c>
      <c r="J3785" s="211">
        <v>0.43217332604995007</v>
      </c>
      <c r="K3785" s="211">
        <v>0.60279754740336433</v>
      </c>
      <c r="L3785" s="211">
        <v>0.27837540413464557</v>
      </c>
      <c r="M3785" s="211">
        <v>9.2388286822668086E-2</v>
      </c>
      <c r="N3785" s="211">
        <v>0.51921217830558763</v>
      </c>
      <c r="O3785" s="211">
        <v>0.77582341207111538</v>
      </c>
      <c r="P3785" s="211">
        <v>6.7831355841719246E-2</v>
      </c>
      <c r="Q3785" s="211">
        <v>5.9991313354310807E-2</v>
      </c>
      <c r="R3785" s="211">
        <v>0.42279236213432253</v>
      </c>
      <c r="S3785" s="211">
        <v>0.35460444076755548</v>
      </c>
      <c r="T3785" s="211">
        <v>0.52289038689629541</v>
      </c>
      <c r="U3785" s="211">
        <v>0.46768450670490047</v>
      </c>
      <c r="V3785" s="211">
        <v>0.15617451502377055</v>
      </c>
      <c r="W3785" s="211">
        <v>0.50631127207979687</v>
      </c>
      <c r="X3785" s="211">
        <v>0.33242087297848788</v>
      </c>
      <c r="Y3785" s="211">
        <v>0.67049513592052246</v>
      </c>
      <c r="Z3785" s="211">
        <v>0.14286161027477831</v>
      </c>
      <c r="AA3785" s="212">
        <v>0.12601384482786707</v>
      </c>
    </row>
    <row r="3786" spans="1:27" x14ac:dyDescent="0.35">
      <c r="A3786" s="210" t="s">
        <v>4462</v>
      </c>
      <c r="B3786" s="217">
        <v>134.29449226757785</v>
      </c>
      <c r="C3786" s="211">
        <v>8.4344099386385207E-2</v>
      </c>
      <c r="D3786" s="211">
        <v>0.12420013008729454</v>
      </c>
      <c r="E3786" s="211">
        <v>7.7937022420253591E-2</v>
      </c>
      <c r="F3786" s="211">
        <v>8.9486785493253895E-2</v>
      </c>
      <c r="G3786" s="211">
        <v>0.11634199823803977</v>
      </c>
      <c r="H3786" s="211">
        <v>0.1232461672975054</v>
      </c>
      <c r="I3786" s="211">
        <v>0.51511946112393259</v>
      </c>
      <c r="J3786" s="211">
        <v>0.4439154945456858</v>
      </c>
      <c r="K3786" s="211">
        <v>0.5630327645806581</v>
      </c>
      <c r="L3786" s="211">
        <v>0.28015049132250397</v>
      </c>
      <c r="M3786" s="211">
        <v>0.1034952674299873</v>
      </c>
      <c r="N3786" s="211">
        <v>0.45514798025198966</v>
      </c>
      <c r="O3786" s="211">
        <v>0.7588512561579106</v>
      </c>
      <c r="P3786" s="211">
        <v>6.6938082066267154E-2</v>
      </c>
      <c r="Q3786" s="211">
        <v>9.8445020106932735E-2</v>
      </c>
      <c r="R3786" s="211">
        <v>0.42396347754367292</v>
      </c>
      <c r="S3786" s="211">
        <v>0.35689991104177277</v>
      </c>
      <c r="T3786" s="211">
        <v>0.59212732242469701</v>
      </c>
      <c r="U3786" s="211">
        <v>0.45719721826920839</v>
      </c>
      <c r="V3786" s="211">
        <v>0.10158620438705696</v>
      </c>
      <c r="W3786" s="211">
        <v>0.610323436546648</v>
      </c>
      <c r="X3786" s="211">
        <v>0.30868783315175985</v>
      </c>
      <c r="Y3786" s="211">
        <v>0.53971492589996339</v>
      </c>
      <c r="Z3786" s="211">
        <v>0.14800753631562236</v>
      </c>
      <c r="AA3786" s="212">
        <v>0.12298604700386467</v>
      </c>
    </row>
    <row r="3787" spans="1:27" x14ac:dyDescent="0.35">
      <c r="A3787" s="210" t="s">
        <v>4463</v>
      </c>
      <c r="B3787" s="217">
        <v>123.56811108538191</v>
      </c>
      <c r="C3787" s="211">
        <v>6.5752749851410927E-2</v>
      </c>
      <c r="D3787" s="211">
        <v>0.12387510742660085</v>
      </c>
      <c r="E3787" s="211">
        <v>7.2770662046736101E-2</v>
      </c>
      <c r="F3787" s="211">
        <v>8.7937146551654508E-2</v>
      </c>
      <c r="G3787" s="211">
        <v>0.12429765405680743</v>
      </c>
      <c r="H3787" s="211">
        <v>0.11468749486645936</v>
      </c>
      <c r="I3787" s="211">
        <v>0.50616697982208525</v>
      </c>
      <c r="J3787" s="211">
        <v>0.43508314708151097</v>
      </c>
      <c r="K3787" s="211">
        <v>0.59101499667974178</v>
      </c>
      <c r="L3787" s="211">
        <v>0.27246915842621894</v>
      </c>
      <c r="M3787" s="211">
        <v>9.3865998243478133E-2</v>
      </c>
      <c r="N3787" s="211">
        <v>0.46122317444079075</v>
      </c>
      <c r="O3787" s="211">
        <v>0.72549638229006896</v>
      </c>
      <c r="P3787" s="211">
        <v>7.3811472956393759E-2</v>
      </c>
      <c r="Q3787" s="211">
        <v>7.900748624966443E-2</v>
      </c>
      <c r="R3787" s="211">
        <v>0.42564556611784182</v>
      </c>
      <c r="S3787" s="211">
        <v>0.39561630139899484</v>
      </c>
      <c r="T3787" s="211">
        <v>0.50709205849089489</v>
      </c>
      <c r="U3787" s="211">
        <v>0.42641963435906916</v>
      </c>
      <c r="V3787" s="211">
        <v>6.126597442542131E-2</v>
      </c>
      <c r="W3787" s="211">
        <v>0.53240500261947055</v>
      </c>
      <c r="X3787" s="211">
        <v>0.30885824502779435</v>
      </c>
      <c r="Y3787" s="211">
        <v>0.64657904043862358</v>
      </c>
      <c r="Z3787" s="211">
        <v>0.14612261252268649</v>
      </c>
      <c r="AA3787" s="212">
        <v>0.11992249302781455</v>
      </c>
    </row>
    <row r="3788" spans="1:27" x14ac:dyDescent="0.35">
      <c r="A3788" s="210" t="s">
        <v>4464</v>
      </c>
      <c r="B3788" s="217">
        <v>142.64555299582568</v>
      </c>
      <c r="C3788" s="211">
        <v>5.295129439109874E-2</v>
      </c>
      <c r="D3788" s="211">
        <v>0.12017026767271756</v>
      </c>
      <c r="E3788" s="211">
        <v>7.9417533826044245E-2</v>
      </c>
      <c r="F3788" s="211">
        <v>9.3166738010536057E-2</v>
      </c>
      <c r="G3788" s="211">
        <v>0.11570441758662973</v>
      </c>
      <c r="H3788" s="211">
        <v>0.11526773018617939</v>
      </c>
      <c r="I3788" s="211">
        <v>0.48558806484266148</v>
      </c>
      <c r="J3788" s="211">
        <v>0.43451747479290964</v>
      </c>
      <c r="K3788" s="211">
        <v>0.53787979813082254</v>
      </c>
      <c r="L3788" s="211">
        <v>0.28008376570953397</v>
      </c>
      <c r="M3788" s="211">
        <v>8.1657193669563186E-2</v>
      </c>
      <c r="N3788" s="211">
        <v>0.47387842075158271</v>
      </c>
      <c r="O3788" s="211">
        <v>0.78989087941269231</v>
      </c>
      <c r="P3788" s="211">
        <v>6.3053830278479356E-2</v>
      </c>
      <c r="Q3788" s="211">
        <v>7.5388153190871124E-2</v>
      </c>
      <c r="R3788" s="211">
        <v>0.40920544998467895</v>
      </c>
      <c r="S3788" s="211">
        <v>0.31119925785983504</v>
      </c>
      <c r="T3788" s="211">
        <v>0.61775375886324169</v>
      </c>
      <c r="U3788" s="211">
        <v>0.49371734963487213</v>
      </c>
      <c r="V3788" s="211">
        <v>0.11482308367193218</v>
      </c>
      <c r="W3788" s="211">
        <v>0.62894166146357766</v>
      </c>
      <c r="X3788" s="211">
        <v>0.26814313474891249</v>
      </c>
      <c r="Y3788" s="211">
        <v>0.60862953317935253</v>
      </c>
      <c r="Z3788" s="211">
        <v>0.14774244581366983</v>
      </c>
      <c r="AA3788" s="212">
        <v>0.1142176914517832</v>
      </c>
    </row>
    <row r="3789" spans="1:27" x14ac:dyDescent="0.35">
      <c r="A3789" s="210" t="s">
        <v>4465</v>
      </c>
      <c r="B3789" s="217">
        <v>121.65074686216876</v>
      </c>
      <c r="C3789" s="211">
        <v>5.5799822515934829E-2</v>
      </c>
      <c r="D3789" s="211">
        <v>0.13124984161322717</v>
      </c>
      <c r="E3789" s="211">
        <v>7.6123929028165893E-2</v>
      </c>
      <c r="F3789" s="211">
        <v>9.5367924315407387E-2</v>
      </c>
      <c r="G3789" s="211">
        <v>0.12238077602689269</v>
      </c>
      <c r="H3789" s="211">
        <v>0.11462599219959238</v>
      </c>
      <c r="I3789" s="211">
        <v>0.50142683402824995</v>
      </c>
      <c r="J3789" s="211">
        <v>0.42880651991472168</v>
      </c>
      <c r="K3789" s="211">
        <v>0.60559192107554349</v>
      </c>
      <c r="L3789" s="211">
        <v>0.2751581263706917</v>
      </c>
      <c r="M3789" s="211">
        <v>9.129128268760027E-2</v>
      </c>
      <c r="N3789" s="211">
        <v>0.42906491903232191</v>
      </c>
      <c r="O3789" s="211">
        <v>0.59541476794406933</v>
      </c>
      <c r="P3789" s="211">
        <v>6.9794077890942802E-2</v>
      </c>
      <c r="Q3789" s="211">
        <v>6.1830473895451696E-2</v>
      </c>
      <c r="R3789" s="211">
        <v>0.40778080368087677</v>
      </c>
      <c r="S3789" s="211">
        <v>0.29230822664516209</v>
      </c>
      <c r="T3789" s="211">
        <v>0.60935859524630986</v>
      </c>
      <c r="U3789" s="211">
        <v>0.3404279930097619</v>
      </c>
      <c r="V3789" s="211">
        <v>9.1546237832248162E-2</v>
      </c>
      <c r="W3789" s="211">
        <v>0.54858312695304923</v>
      </c>
      <c r="X3789" s="211">
        <v>0.34380297764404572</v>
      </c>
      <c r="Y3789" s="211">
        <v>0.64101850738707378</v>
      </c>
      <c r="Z3789" s="211">
        <v>0.14792193459126879</v>
      </c>
      <c r="AA3789" s="212">
        <v>0.12015234851116029</v>
      </c>
    </row>
    <row r="3790" spans="1:27" x14ac:dyDescent="0.35">
      <c r="A3790" s="210" t="s">
        <v>4466</v>
      </c>
      <c r="B3790" s="217">
        <v>131.48606986684877</v>
      </c>
      <c r="C3790" s="211">
        <v>5.7060806893670511E-2</v>
      </c>
      <c r="D3790" s="211">
        <v>0.11876559651745415</v>
      </c>
      <c r="E3790" s="211">
        <v>8.0936805281408175E-2</v>
      </c>
      <c r="F3790" s="211">
        <v>8.3686252588369342E-2</v>
      </c>
      <c r="G3790" s="211">
        <v>0.12209398545743735</v>
      </c>
      <c r="H3790" s="211">
        <v>0.11002246097015338</v>
      </c>
      <c r="I3790" s="211">
        <v>0.49314661962746659</v>
      </c>
      <c r="J3790" s="211">
        <v>0.41401921245211726</v>
      </c>
      <c r="K3790" s="211">
        <v>0.64261197190434638</v>
      </c>
      <c r="L3790" s="211">
        <v>0.28348847812534145</v>
      </c>
      <c r="M3790" s="211">
        <v>0.11199679114902457</v>
      </c>
      <c r="N3790" s="211">
        <v>0.53753196652558177</v>
      </c>
      <c r="O3790" s="211">
        <v>0.62419226485767565</v>
      </c>
      <c r="P3790" s="211">
        <v>7.1417173208341414E-2</v>
      </c>
      <c r="Q3790" s="211">
        <v>5.0852072652076932E-2</v>
      </c>
      <c r="R3790" s="211">
        <v>0.46598286893397894</v>
      </c>
      <c r="S3790" s="211">
        <v>0.28246568348308865</v>
      </c>
      <c r="T3790" s="211">
        <v>0.52070194823920368</v>
      </c>
      <c r="U3790" s="211">
        <v>0.32043993757140571</v>
      </c>
      <c r="V3790" s="211">
        <v>8.1190686671139836E-2</v>
      </c>
      <c r="W3790" s="211">
        <v>0.51188063838795028</v>
      </c>
      <c r="X3790" s="211">
        <v>0.36270994757602676</v>
      </c>
      <c r="Y3790" s="211">
        <v>0.57177972439871738</v>
      </c>
      <c r="Z3790" s="211">
        <v>0.14080000618111699</v>
      </c>
      <c r="AA3790" s="212">
        <v>0.11609416776994319</v>
      </c>
    </row>
    <row r="3791" spans="1:27" x14ac:dyDescent="0.35">
      <c r="A3791" s="210" t="s">
        <v>4467</v>
      </c>
      <c r="B3791" s="217">
        <v>157.08592905381477</v>
      </c>
      <c r="C3791" s="211">
        <v>7.1367198433812951E-2</v>
      </c>
      <c r="D3791" s="211">
        <v>0.12114780512104457</v>
      </c>
      <c r="E3791" s="211">
        <v>7.0445491071452759E-2</v>
      </c>
      <c r="F3791" s="211">
        <v>0.10623676003322816</v>
      </c>
      <c r="G3791" s="211">
        <v>0.12427840153984201</v>
      </c>
      <c r="H3791" s="211">
        <v>0.1267333165853583</v>
      </c>
      <c r="I3791" s="211">
        <v>0.48922109016912274</v>
      </c>
      <c r="J3791" s="211">
        <v>0.42151572924306785</v>
      </c>
      <c r="K3791" s="211">
        <v>0.62046461970512756</v>
      </c>
      <c r="L3791" s="211">
        <v>0.27205641736333375</v>
      </c>
      <c r="M3791" s="211">
        <v>0.11819820403688869</v>
      </c>
      <c r="N3791" s="211">
        <v>0.34353303667962065</v>
      </c>
      <c r="O3791" s="211">
        <v>0.71599147534451157</v>
      </c>
      <c r="P3791" s="211">
        <v>6.5844387075206817E-2</v>
      </c>
      <c r="Q3791" s="211">
        <v>7.0749526627630718E-2</v>
      </c>
      <c r="R3791" s="211">
        <v>0.44431937333963795</v>
      </c>
      <c r="S3791" s="211">
        <v>0.36868882616615978</v>
      </c>
      <c r="T3791" s="211">
        <v>0.58633471105146018</v>
      </c>
      <c r="U3791" s="211">
        <v>0.54332322687754575</v>
      </c>
      <c r="V3791" s="211">
        <v>0.10968600138001415</v>
      </c>
      <c r="W3791" s="211">
        <v>0.61829701260210812</v>
      </c>
      <c r="X3791" s="211">
        <v>0.34492194106843038</v>
      </c>
      <c r="Y3791" s="211">
        <v>0.64619886804873283</v>
      </c>
      <c r="Z3791" s="211">
        <v>0.1479063404204882</v>
      </c>
      <c r="AA3791" s="212">
        <v>0.12116155259611297</v>
      </c>
    </row>
    <row r="3792" spans="1:27" x14ac:dyDescent="0.35">
      <c r="A3792" s="210" t="s">
        <v>4468</v>
      </c>
      <c r="B3792" s="217">
        <v>168.50865645486309</v>
      </c>
      <c r="C3792" s="211">
        <v>6.9915229095814491E-2</v>
      </c>
      <c r="D3792" s="211">
        <v>0.13025482715260928</v>
      </c>
      <c r="E3792" s="211">
        <v>8.5725136853896211E-2</v>
      </c>
      <c r="F3792" s="211">
        <v>8.7517390694043157E-2</v>
      </c>
      <c r="G3792" s="211">
        <v>0.11943886469797184</v>
      </c>
      <c r="H3792" s="211">
        <v>0.11815973554446793</v>
      </c>
      <c r="I3792" s="211">
        <v>0.4777099961739365</v>
      </c>
      <c r="J3792" s="211">
        <v>0.48161614200377834</v>
      </c>
      <c r="K3792" s="211">
        <v>0.64614164469510038</v>
      </c>
      <c r="L3792" s="211">
        <v>0.2769784603701973</v>
      </c>
      <c r="M3792" s="211">
        <v>0.10340257639753726</v>
      </c>
      <c r="N3792" s="211">
        <v>0.54557708727154586</v>
      </c>
      <c r="O3792" s="211">
        <v>0.74852643592279045</v>
      </c>
      <c r="P3792" s="211">
        <v>6.7475045394102331E-2</v>
      </c>
      <c r="Q3792" s="211">
        <v>8.424929593992421E-2</v>
      </c>
      <c r="R3792" s="211">
        <v>0.3761862709671861</v>
      </c>
      <c r="S3792" s="211">
        <v>0.27287017611624426</v>
      </c>
      <c r="T3792" s="211">
        <v>0.55243231501849355</v>
      </c>
      <c r="U3792" s="211">
        <v>0.4063197587597327</v>
      </c>
      <c r="V3792" s="211">
        <v>0.13426893128646755</v>
      </c>
      <c r="W3792" s="211">
        <v>0.57387275232226553</v>
      </c>
      <c r="X3792" s="211">
        <v>0.27809607945425507</v>
      </c>
      <c r="Y3792" s="211">
        <v>0.6055094683878578</v>
      </c>
      <c r="Z3792" s="211">
        <v>0.14504640177321496</v>
      </c>
      <c r="AA3792" s="212">
        <v>0.11672993235875699</v>
      </c>
    </row>
    <row r="3793" spans="1:27" x14ac:dyDescent="0.35">
      <c r="A3793" s="210" t="s">
        <v>4469</v>
      </c>
      <c r="B3793" s="217">
        <v>150.27049635494075</v>
      </c>
      <c r="C3793" s="211">
        <v>6.9670555557605374E-2</v>
      </c>
      <c r="D3793" s="211">
        <v>0.12333606945921435</v>
      </c>
      <c r="E3793" s="211">
        <v>8.0323216180874971E-2</v>
      </c>
      <c r="F3793" s="211">
        <v>7.9638368976504142E-2</v>
      </c>
      <c r="G3793" s="211">
        <v>0.12152315243554093</v>
      </c>
      <c r="H3793" s="211">
        <v>0.11103351954470388</v>
      </c>
      <c r="I3793" s="211">
        <v>0.47864945335744469</v>
      </c>
      <c r="J3793" s="211">
        <v>0.46568948805915933</v>
      </c>
      <c r="K3793" s="211">
        <v>0.59382229579555479</v>
      </c>
      <c r="L3793" s="211">
        <v>0.27130410280517092</v>
      </c>
      <c r="M3793" s="211">
        <v>0.10501998536728487</v>
      </c>
      <c r="N3793" s="211">
        <v>0.56733132995984092</v>
      </c>
      <c r="O3793" s="211">
        <v>0.73298774665059474</v>
      </c>
      <c r="P3793" s="211">
        <v>7.1616684238677689E-2</v>
      </c>
      <c r="Q3793" s="211">
        <v>9.9321520515539413E-2</v>
      </c>
      <c r="R3793" s="211">
        <v>0.39583839872382831</v>
      </c>
      <c r="S3793" s="211">
        <v>0.34930386930546931</v>
      </c>
      <c r="T3793" s="211">
        <v>0.56196567991628821</v>
      </c>
      <c r="U3793" s="211">
        <v>0.38191547301028406</v>
      </c>
      <c r="V3793" s="211">
        <v>8.1201720972327515E-2</v>
      </c>
      <c r="W3793" s="211">
        <v>0.49833673706543063</v>
      </c>
      <c r="X3793" s="211">
        <v>0.31242629679026385</v>
      </c>
      <c r="Y3793" s="211">
        <v>0.70613475726920683</v>
      </c>
      <c r="Z3793" s="211">
        <v>0.1458517888629618</v>
      </c>
      <c r="AA3793" s="212">
        <v>0.11700660855756569</v>
      </c>
    </row>
    <row r="3794" spans="1:27" x14ac:dyDescent="0.35">
      <c r="A3794" s="210" t="s">
        <v>4470</v>
      </c>
      <c r="B3794" s="217">
        <v>155.66206319822913</v>
      </c>
      <c r="C3794" s="211">
        <v>5.6058895486504383E-2</v>
      </c>
      <c r="D3794" s="211">
        <v>0.12266664076194018</v>
      </c>
      <c r="E3794" s="211">
        <v>8.1950626293740281E-2</v>
      </c>
      <c r="F3794" s="211">
        <v>9.8050982467381517E-2</v>
      </c>
      <c r="G3794" s="211">
        <v>0.12093713118211971</v>
      </c>
      <c r="H3794" s="211">
        <v>0.11175617281657013</v>
      </c>
      <c r="I3794" s="211">
        <v>0.47945145919851639</v>
      </c>
      <c r="J3794" s="211">
        <v>0.4291813275875514</v>
      </c>
      <c r="K3794" s="211">
        <v>0.61127136529932613</v>
      </c>
      <c r="L3794" s="211">
        <v>0.27914116390388283</v>
      </c>
      <c r="M3794" s="211">
        <v>9.5580739279740673E-2</v>
      </c>
      <c r="N3794" s="211">
        <v>0.41511986745310581</v>
      </c>
      <c r="O3794" s="211">
        <v>0.70975475328931514</v>
      </c>
      <c r="P3794" s="211">
        <v>6.6736495739030344E-2</v>
      </c>
      <c r="Q3794" s="211">
        <v>0.10199871845614879</v>
      </c>
      <c r="R3794" s="211">
        <v>0.44005008317184091</v>
      </c>
      <c r="S3794" s="211">
        <v>0.39305597163342365</v>
      </c>
      <c r="T3794" s="211">
        <v>0.59770634136243661</v>
      </c>
      <c r="U3794" s="211">
        <v>0.5070376048051578</v>
      </c>
      <c r="V3794" s="211">
        <v>0.10799871035333941</v>
      </c>
      <c r="W3794" s="211">
        <v>0.578988963800671</v>
      </c>
      <c r="X3794" s="211">
        <v>0.32274661866454712</v>
      </c>
      <c r="Y3794" s="211">
        <v>0.68409118497608523</v>
      </c>
      <c r="Z3794" s="211">
        <v>0.14921692602714318</v>
      </c>
      <c r="AA3794" s="212">
        <v>0.11836644809453839</v>
      </c>
    </row>
    <row r="3795" spans="1:27" x14ac:dyDescent="0.35">
      <c r="A3795" s="210" t="s">
        <v>4471</v>
      </c>
      <c r="B3795" s="217">
        <v>157.30133503306345</v>
      </c>
      <c r="C3795" s="211">
        <v>5.9856817014773321E-2</v>
      </c>
      <c r="D3795" s="211">
        <v>0.11923679853775322</v>
      </c>
      <c r="E3795" s="211">
        <v>6.9060750194477508E-2</v>
      </c>
      <c r="F3795" s="211">
        <v>9.5514019204505779E-2</v>
      </c>
      <c r="G3795" s="211">
        <v>0.12460665496505469</v>
      </c>
      <c r="H3795" s="211">
        <v>0.12263952410212686</v>
      </c>
      <c r="I3795" s="211">
        <v>0.51050147139180135</v>
      </c>
      <c r="J3795" s="211">
        <v>0.42809534515007169</v>
      </c>
      <c r="K3795" s="211">
        <v>0.6266938161462644</v>
      </c>
      <c r="L3795" s="211">
        <v>0.27754377940874242</v>
      </c>
      <c r="M3795" s="211">
        <v>9.7446391251424749E-2</v>
      </c>
      <c r="N3795" s="211">
        <v>0.46956808226161517</v>
      </c>
      <c r="O3795" s="211">
        <v>0.70832192811987749</v>
      </c>
      <c r="P3795" s="211">
        <v>6.9681891347140965E-2</v>
      </c>
      <c r="Q3795" s="211">
        <v>5.3041348976978292E-2</v>
      </c>
      <c r="R3795" s="211">
        <v>0.42954800753935929</v>
      </c>
      <c r="S3795" s="211">
        <v>0.31385230432834527</v>
      </c>
      <c r="T3795" s="211">
        <v>0.60016839418809387</v>
      </c>
      <c r="U3795" s="211">
        <v>0.3619398845334163</v>
      </c>
      <c r="V3795" s="211">
        <v>0.11952527372376137</v>
      </c>
      <c r="W3795" s="211">
        <v>0.60351046424662669</v>
      </c>
      <c r="X3795" s="211">
        <v>0.27973753115459149</v>
      </c>
      <c r="Y3795" s="211">
        <v>0.71499310621615486</v>
      </c>
      <c r="Z3795" s="211">
        <v>0.14698713186795556</v>
      </c>
      <c r="AA3795" s="212">
        <v>0.11243076366336512</v>
      </c>
    </row>
    <row r="3796" spans="1:27" x14ac:dyDescent="0.35">
      <c r="A3796" s="210" t="s">
        <v>4472</v>
      </c>
      <c r="B3796" s="217">
        <v>130.99883871117058</v>
      </c>
      <c r="C3796" s="211">
        <v>6.2103749139816956E-2</v>
      </c>
      <c r="D3796" s="211">
        <v>0.12295600857668254</v>
      </c>
      <c r="E3796" s="211">
        <v>7.0241938259427344E-2</v>
      </c>
      <c r="F3796" s="211">
        <v>0.10148871261691424</v>
      </c>
      <c r="G3796" s="211">
        <v>0.12514696736478464</v>
      </c>
      <c r="H3796" s="211">
        <v>0.12391610541992776</v>
      </c>
      <c r="I3796" s="211">
        <v>0.4327462895860989</v>
      </c>
      <c r="J3796" s="211">
        <v>0.47528445153694987</v>
      </c>
      <c r="K3796" s="211">
        <v>0.58584923493947483</v>
      </c>
      <c r="L3796" s="211">
        <v>0.28284631567862911</v>
      </c>
      <c r="M3796" s="211">
        <v>0.10977191696870954</v>
      </c>
      <c r="N3796" s="211">
        <v>0.36064805237418657</v>
      </c>
      <c r="O3796" s="211">
        <v>0.75567490505279933</v>
      </c>
      <c r="P3796" s="211">
        <v>6.4901442878999072E-2</v>
      </c>
      <c r="Q3796" s="211">
        <v>7.8971167865677774E-2</v>
      </c>
      <c r="R3796" s="211">
        <v>0.43229533709987894</v>
      </c>
      <c r="S3796" s="211">
        <v>0.29630087223108525</v>
      </c>
      <c r="T3796" s="211">
        <v>0.54760613477309938</v>
      </c>
      <c r="U3796" s="211">
        <v>0.36304566248158554</v>
      </c>
      <c r="V3796" s="211">
        <v>0.12413520964748867</v>
      </c>
      <c r="W3796" s="211">
        <v>0.53488230750258126</v>
      </c>
      <c r="X3796" s="211">
        <v>0.29996993865769461</v>
      </c>
      <c r="Y3796" s="211">
        <v>0.56892675049742247</v>
      </c>
      <c r="Z3796" s="211">
        <v>0.1434065147115445</v>
      </c>
      <c r="AA3796" s="212">
        <v>0.11714033694357127</v>
      </c>
    </row>
    <row r="3797" spans="1:27" x14ac:dyDescent="0.35">
      <c r="A3797" s="210" t="s">
        <v>4473</v>
      </c>
      <c r="B3797" s="217">
        <v>133.26768329846101</v>
      </c>
      <c r="C3797" s="211">
        <v>6.0592440150599725E-2</v>
      </c>
      <c r="D3797" s="211">
        <v>0.12888974531878389</v>
      </c>
      <c r="E3797" s="211">
        <v>7.379962408421803E-2</v>
      </c>
      <c r="F3797" s="211">
        <v>9.4471241367000677E-2</v>
      </c>
      <c r="G3797" s="211">
        <v>0.11615760786749556</v>
      </c>
      <c r="H3797" s="211">
        <v>0.11195548390329625</v>
      </c>
      <c r="I3797" s="211">
        <v>0.51183671064828995</v>
      </c>
      <c r="J3797" s="211">
        <v>0.4104029539787194</v>
      </c>
      <c r="K3797" s="211">
        <v>0.60086717671845347</v>
      </c>
      <c r="L3797" s="211">
        <v>0.27540330247947625</v>
      </c>
      <c r="M3797" s="211">
        <v>9.9301640319725631E-2</v>
      </c>
      <c r="N3797" s="211">
        <v>0.35977004549944919</v>
      </c>
      <c r="O3797" s="211">
        <v>0.72320733906054957</v>
      </c>
      <c r="P3797" s="211">
        <v>6.4310032064914424E-2</v>
      </c>
      <c r="Q3797" s="211">
        <v>5.5856750649081605E-2</v>
      </c>
      <c r="R3797" s="211">
        <v>0.45630017480730084</v>
      </c>
      <c r="S3797" s="211">
        <v>0.27267234607333374</v>
      </c>
      <c r="T3797" s="211">
        <v>0.56696517835838778</v>
      </c>
      <c r="U3797" s="211">
        <v>0.45515069499454081</v>
      </c>
      <c r="V3797" s="211">
        <v>0.10956136448853779</v>
      </c>
      <c r="W3797" s="211">
        <v>0.52296850340340417</v>
      </c>
      <c r="X3797" s="211">
        <v>0.34756034210428122</v>
      </c>
      <c r="Y3797" s="211">
        <v>0.66193167805348274</v>
      </c>
      <c r="Z3797" s="211">
        <v>0.14780693532679348</v>
      </c>
      <c r="AA3797" s="212">
        <v>0.12204268650767458</v>
      </c>
    </row>
    <row r="3798" spans="1:27" x14ac:dyDescent="0.35">
      <c r="A3798" s="210" t="s">
        <v>4474</v>
      </c>
      <c r="B3798" s="217">
        <v>137.8880103733145</v>
      </c>
      <c r="C3798" s="211">
        <v>5.5168568251356111E-2</v>
      </c>
      <c r="D3798" s="211">
        <v>0.11696617960279464</v>
      </c>
      <c r="E3798" s="211">
        <v>6.7598410364159034E-2</v>
      </c>
      <c r="F3798" s="211">
        <v>0.10099832584525045</v>
      </c>
      <c r="G3798" s="211">
        <v>0.12000972545204416</v>
      </c>
      <c r="H3798" s="211">
        <v>0.1064397371710902</v>
      </c>
      <c r="I3798" s="211">
        <v>0.48063400147862811</v>
      </c>
      <c r="J3798" s="211">
        <v>0.45466800803257579</v>
      </c>
      <c r="K3798" s="211">
        <v>0.64165439613140496</v>
      </c>
      <c r="L3798" s="211">
        <v>0.27308530149823351</v>
      </c>
      <c r="M3798" s="211">
        <v>0.10581104403586891</v>
      </c>
      <c r="N3798" s="211">
        <v>0.40089111885706552</v>
      </c>
      <c r="O3798" s="211">
        <v>0.7009871453626686</v>
      </c>
      <c r="P3798" s="211">
        <v>7.3716301363786013E-2</v>
      </c>
      <c r="Q3798" s="211">
        <v>8.7427172348159291E-2</v>
      </c>
      <c r="R3798" s="211">
        <v>0.43377605695578747</v>
      </c>
      <c r="S3798" s="211">
        <v>0.30630960208276586</v>
      </c>
      <c r="T3798" s="211">
        <v>0.5603881738465849</v>
      </c>
      <c r="U3798" s="211">
        <v>0.45384117617212727</v>
      </c>
      <c r="V3798" s="211">
        <v>7.2781300321554443E-2</v>
      </c>
      <c r="W3798" s="211">
        <v>0.56801760155684911</v>
      </c>
      <c r="X3798" s="211">
        <v>0.35490227104148286</v>
      </c>
      <c r="Y3798" s="211">
        <v>0.69518882254243142</v>
      </c>
      <c r="Z3798" s="211">
        <v>0.14786703305579518</v>
      </c>
      <c r="AA3798" s="212">
        <v>0.11958919377491821</v>
      </c>
    </row>
    <row r="3799" spans="1:27" x14ac:dyDescent="0.35">
      <c r="A3799" s="210" t="s">
        <v>4475</v>
      </c>
      <c r="B3799" s="217">
        <v>131.23005807407696</v>
      </c>
      <c r="C3799" s="211">
        <v>8.3824380457815831E-2</v>
      </c>
      <c r="D3799" s="211">
        <v>0.1233796857678135</v>
      </c>
      <c r="E3799" s="211">
        <v>7.1593710059715418E-2</v>
      </c>
      <c r="F3799" s="211">
        <v>7.7605197880922641E-2</v>
      </c>
      <c r="G3799" s="211">
        <v>0.11693147647926341</v>
      </c>
      <c r="H3799" s="211">
        <v>0.1114495459704416</v>
      </c>
      <c r="I3799" s="211">
        <v>0.43083230476848988</v>
      </c>
      <c r="J3799" s="211">
        <v>0.45622414993000648</v>
      </c>
      <c r="K3799" s="211">
        <v>0.61822627922565898</v>
      </c>
      <c r="L3799" s="211">
        <v>0.27334806423571639</v>
      </c>
      <c r="M3799" s="211">
        <v>9.7802265812912945E-2</v>
      </c>
      <c r="N3799" s="211">
        <v>0.43916886928777693</v>
      </c>
      <c r="O3799" s="211">
        <v>0.73330120701605639</v>
      </c>
      <c r="P3799" s="211">
        <v>6.3251591547085123E-2</v>
      </c>
      <c r="Q3799" s="211">
        <v>0.10466355133242153</v>
      </c>
      <c r="R3799" s="211">
        <v>0.42647816878136735</v>
      </c>
      <c r="S3799" s="211">
        <v>0.30902140556225299</v>
      </c>
      <c r="T3799" s="211">
        <v>0.60821207888617312</v>
      </c>
      <c r="U3799" s="211">
        <v>0.37558015836197234</v>
      </c>
      <c r="V3799" s="211">
        <v>0.10132700397884888</v>
      </c>
      <c r="W3799" s="211">
        <v>0.58964117920120218</v>
      </c>
      <c r="X3799" s="211">
        <v>0.26893716388361655</v>
      </c>
      <c r="Y3799" s="211">
        <v>0.73431729427474413</v>
      </c>
      <c r="Z3799" s="211">
        <v>0.14892493896989112</v>
      </c>
      <c r="AA3799" s="212">
        <v>0.12245084215408436</v>
      </c>
    </row>
    <row r="3800" spans="1:27" x14ac:dyDescent="0.35">
      <c r="A3800" s="210" t="s">
        <v>4476</v>
      </c>
      <c r="B3800" s="217">
        <v>132.92006485978592</v>
      </c>
      <c r="C3800" s="211">
        <v>4.8603495675787374E-2</v>
      </c>
      <c r="D3800" s="211">
        <v>0.12594253608568237</v>
      </c>
      <c r="E3800" s="211">
        <v>6.8568863010769324E-2</v>
      </c>
      <c r="F3800" s="211">
        <v>8.2921051142414506E-2</v>
      </c>
      <c r="G3800" s="211">
        <v>0.12496391074929032</v>
      </c>
      <c r="H3800" s="211">
        <v>0.11370198369567948</v>
      </c>
      <c r="I3800" s="211">
        <v>0.51041638474950957</v>
      </c>
      <c r="J3800" s="211">
        <v>0.46215596826524558</v>
      </c>
      <c r="K3800" s="211">
        <v>0.57866911968597623</v>
      </c>
      <c r="L3800" s="211">
        <v>0.27740471579826859</v>
      </c>
      <c r="M3800" s="211">
        <v>8.4489518851296158E-2</v>
      </c>
      <c r="N3800" s="211">
        <v>0.42507570287768925</v>
      </c>
      <c r="O3800" s="211">
        <v>0.66670748274039848</v>
      </c>
      <c r="P3800" s="211">
        <v>6.4210260803260547E-2</v>
      </c>
      <c r="Q3800" s="211">
        <v>7.4828536958037276E-2</v>
      </c>
      <c r="R3800" s="211">
        <v>0.43459059577866926</v>
      </c>
      <c r="S3800" s="211">
        <v>0.30500963941497339</v>
      </c>
      <c r="T3800" s="211">
        <v>0.58328092887859073</v>
      </c>
      <c r="U3800" s="211">
        <v>0.36782915779012687</v>
      </c>
      <c r="V3800" s="211">
        <v>0.12407479700903165</v>
      </c>
      <c r="W3800" s="211">
        <v>0.52839936203868154</v>
      </c>
      <c r="X3800" s="211">
        <v>0.32502101734106825</v>
      </c>
      <c r="Y3800" s="211">
        <v>0.74596371518595495</v>
      </c>
      <c r="Z3800" s="211">
        <v>0.14798168354492547</v>
      </c>
      <c r="AA3800" s="212">
        <v>0.11663787927858081</v>
      </c>
    </row>
    <row r="3801" spans="1:27" x14ac:dyDescent="0.35">
      <c r="A3801" s="210" t="s">
        <v>4477</v>
      </c>
      <c r="B3801" s="217">
        <v>130.25571233467934</v>
      </c>
      <c r="C3801" s="211">
        <v>6.0345471236878057E-2</v>
      </c>
      <c r="D3801" s="211">
        <v>0.12473511100489301</v>
      </c>
      <c r="E3801" s="211">
        <v>7.1044742008381165E-2</v>
      </c>
      <c r="F3801" s="211">
        <v>8.2791535776160483E-2</v>
      </c>
      <c r="G3801" s="211">
        <v>0.12519813963018067</v>
      </c>
      <c r="H3801" s="211">
        <v>0.10946960280048534</v>
      </c>
      <c r="I3801" s="211">
        <v>0.44793306934878979</v>
      </c>
      <c r="J3801" s="211">
        <v>0.42892138459465112</v>
      </c>
      <c r="K3801" s="211">
        <v>0.63433685354609903</v>
      </c>
      <c r="L3801" s="211">
        <v>0.2809248643008489</v>
      </c>
      <c r="M3801" s="211">
        <v>0.10356881755334169</v>
      </c>
      <c r="N3801" s="211">
        <v>0.39346499715503885</v>
      </c>
      <c r="O3801" s="211">
        <v>0.60120341132764843</v>
      </c>
      <c r="P3801" s="211">
        <v>6.6884535744776458E-2</v>
      </c>
      <c r="Q3801" s="211">
        <v>0.14230104219048212</v>
      </c>
      <c r="R3801" s="211">
        <v>0.41746269609520725</v>
      </c>
      <c r="S3801" s="211">
        <v>0.31406912532345177</v>
      </c>
      <c r="T3801" s="211">
        <v>0.49932323306848225</v>
      </c>
      <c r="U3801" s="211">
        <v>0.36926278756152142</v>
      </c>
      <c r="V3801" s="211">
        <v>0.1440881650978694</v>
      </c>
      <c r="W3801" s="211">
        <v>0.52223254905389649</v>
      </c>
      <c r="X3801" s="211">
        <v>0.30812591402399819</v>
      </c>
      <c r="Y3801" s="211">
        <v>0.5558201600457543</v>
      </c>
      <c r="Z3801" s="211">
        <v>0.14342771397607768</v>
      </c>
      <c r="AA3801" s="212">
        <v>0.12506516722993544</v>
      </c>
    </row>
    <row r="3802" spans="1:27" x14ac:dyDescent="0.35">
      <c r="A3802" s="210" t="s">
        <v>4478</v>
      </c>
      <c r="B3802" s="217">
        <v>143.65259268801125</v>
      </c>
      <c r="C3802" s="211">
        <v>6.0472720731585369E-2</v>
      </c>
      <c r="D3802" s="211">
        <v>0.12872397102202099</v>
      </c>
      <c r="E3802" s="211">
        <v>8.0301079056030567E-2</v>
      </c>
      <c r="F3802" s="211">
        <v>9.3188392526086974E-2</v>
      </c>
      <c r="G3802" s="211">
        <v>0.12312450349297201</v>
      </c>
      <c r="H3802" s="211">
        <v>0.11737544953334171</v>
      </c>
      <c r="I3802" s="211">
        <v>0.53054968729762764</v>
      </c>
      <c r="J3802" s="211">
        <v>0.43078197065050727</v>
      </c>
      <c r="K3802" s="211">
        <v>0.60125929688860413</v>
      </c>
      <c r="L3802" s="211">
        <v>0.27939554284741502</v>
      </c>
      <c r="M3802" s="211">
        <v>8.5303509350910439E-2</v>
      </c>
      <c r="N3802" s="211">
        <v>0.43370919805322022</v>
      </c>
      <c r="O3802" s="211">
        <v>0.62764128474986558</v>
      </c>
      <c r="P3802" s="211">
        <v>6.8910741853040261E-2</v>
      </c>
      <c r="Q3802" s="211">
        <v>4.3257876484612399E-2</v>
      </c>
      <c r="R3802" s="211">
        <v>0.48704182241778049</v>
      </c>
      <c r="S3802" s="211">
        <v>0.39173137909875311</v>
      </c>
      <c r="T3802" s="211">
        <v>0.61113536886393249</v>
      </c>
      <c r="U3802" s="211">
        <v>0.48122541820833531</v>
      </c>
      <c r="V3802" s="211">
        <v>0.11318035879481307</v>
      </c>
      <c r="W3802" s="211">
        <v>0.49508071235375306</v>
      </c>
      <c r="X3802" s="211">
        <v>0.37403854488537086</v>
      </c>
      <c r="Y3802" s="211">
        <v>0.64131074944817368</v>
      </c>
      <c r="Z3802" s="211">
        <v>0.14748668362259346</v>
      </c>
      <c r="AA3802" s="212">
        <v>0.11988926208708148</v>
      </c>
    </row>
    <row r="3803" spans="1:27" x14ac:dyDescent="0.35">
      <c r="A3803" s="210" t="s">
        <v>4479</v>
      </c>
      <c r="B3803" s="217">
        <v>126.74204310710594</v>
      </c>
      <c r="C3803" s="211">
        <v>5.6903523251048645E-2</v>
      </c>
      <c r="D3803" s="211">
        <v>0.12504325086034998</v>
      </c>
      <c r="E3803" s="211">
        <v>7.6039237367004714E-2</v>
      </c>
      <c r="F3803" s="211">
        <v>8.048931740967824E-2</v>
      </c>
      <c r="G3803" s="211">
        <v>0.12023860055022892</v>
      </c>
      <c r="H3803" s="211">
        <v>0.11945622223124969</v>
      </c>
      <c r="I3803" s="211">
        <v>0.49959703505268638</v>
      </c>
      <c r="J3803" s="211">
        <v>0.4099152976362701</v>
      </c>
      <c r="K3803" s="211">
        <v>0.61539881137036767</v>
      </c>
      <c r="L3803" s="211">
        <v>0.27413680955568442</v>
      </c>
      <c r="M3803" s="211">
        <v>9.4898074275182404E-2</v>
      </c>
      <c r="N3803" s="211">
        <v>0.34719251000856288</v>
      </c>
      <c r="O3803" s="211">
        <v>0.60360625769973819</v>
      </c>
      <c r="P3803" s="211">
        <v>6.5034492069753327E-2</v>
      </c>
      <c r="Q3803" s="211">
        <v>5.5201943224246236E-2</v>
      </c>
      <c r="R3803" s="211">
        <v>0.36229586266118652</v>
      </c>
      <c r="S3803" s="211">
        <v>0.28931992867219947</v>
      </c>
      <c r="T3803" s="211">
        <v>0.5230945101940353</v>
      </c>
      <c r="U3803" s="211">
        <v>0.53510594492316199</v>
      </c>
      <c r="V3803" s="211">
        <v>9.3688416800680935E-2</v>
      </c>
      <c r="W3803" s="211">
        <v>0.54855253748007826</v>
      </c>
      <c r="X3803" s="211">
        <v>0.28890852018024549</v>
      </c>
      <c r="Y3803" s="211">
        <v>0.58088278574688035</v>
      </c>
      <c r="Z3803" s="211">
        <v>0.14864153168225114</v>
      </c>
      <c r="AA3803" s="212">
        <v>0.11787864838345455</v>
      </c>
    </row>
    <row r="3804" spans="1:27" x14ac:dyDescent="0.35">
      <c r="A3804" s="210" t="s">
        <v>4480</v>
      </c>
      <c r="B3804" s="217">
        <v>172.40282864223315</v>
      </c>
      <c r="C3804" s="211">
        <v>5.1765068643721539E-2</v>
      </c>
      <c r="D3804" s="211">
        <v>0.11583608179406842</v>
      </c>
      <c r="E3804" s="211">
        <v>7.4780346281396987E-2</v>
      </c>
      <c r="F3804" s="211">
        <v>9.6449207017203345E-2</v>
      </c>
      <c r="G3804" s="211">
        <v>0.12612657782602488</v>
      </c>
      <c r="H3804" s="211">
        <v>0.12297818281473517</v>
      </c>
      <c r="I3804" s="211">
        <v>0.52549880481113809</v>
      </c>
      <c r="J3804" s="211">
        <v>0.40009778109562338</v>
      </c>
      <c r="K3804" s="211">
        <v>0.6335593711403994</v>
      </c>
      <c r="L3804" s="211">
        <v>0.27347129641772522</v>
      </c>
      <c r="M3804" s="211">
        <v>0.11277227591169359</v>
      </c>
      <c r="N3804" s="211">
        <v>0.43598694174998065</v>
      </c>
      <c r="O3804" s="211">
        <v>0.63536860001249629</v>
      </c>
      <c r="P3804" s="211">
        <v>7.0698057238093623E-2</v>
      </c>
      <c r="Q3804" s="211">
        <v>6.8527159293763365E-2</v>
      </c>
      <c r="R3804" s="211">
        <v>0.4846550145191228</v>
      </c>
      <c r="S3804" s="211">
        <v>0.38844984709170788</v>
      </c>
      <c r="T3804" s="211">
        <v>0.54141104237071114</v>
      </c>
      <c r="U3804" s="211">
        <v>0.37429707014622965</v>
      </c>
      <c r="V3804" s="211">
        <v>0.170793893267425</v>
      </c>
      <c r="W3804" s="211">
        <v>0.55722033886111677</v>
      </c>
      <c r="X3804" s="211">
        <v>0.35283005382865329</v>
      </c>
      <c r="Y3804" s="211">
        <v>0.65022202432877707</v>
      </c>
      <c r="Z3804" s="211">
        <v>0.14911390571750008</v>
      </c>
      <c r="AA3804" s="212">
        <v>0.1195678193709493</v>
      </c>
    </row>
    <row r="3805" spans="1:27" x14ac:dyDescent="0.35">
      <c r="A3805" s="210" t="s">
        <v>4481</v>
      </c>
      <c r="B3805" s="217">
        <v>134.06086913656137</v>
      </c>
      <c r="C3805" s="211">
        <v>6.8614286814819861E-2</v>
      </c>
      <c r="D3805" s="211">
        <v>0.12565931470524791</v>
      </c>
      <c r="E3805" s="211">
        <v>6.9519026665883735E-2</v>
      </c>
      <c r="F3805" s="211">
        <v>0.11231844779192511</v>
      </c>
      <c r="G3805" s="211">
        <v>0.12181434689721646</v>
      </c>
      <c r="H3805" s="211">
        <v>0.1171867416099195</v>
      </c>
      <c r="I3805" s="211">
        <v>0.44396686265377105</v>
      </c>
      <c r="J3805" s="211">
        <v>0.4693560664625952</v>
      </c>
      <c r="K3805" s="211">
        <v>0.63340892443374708</v>
      </c>
      <c r="L3805" s="211">
        <v>0.27233137349450065</v>
      </c>
      <c r="M3805" s="211">
        <v>9.3005197160775807E-2</v>
      </c>
      <c r="N3805" s="211">
        <v>0.43600671042341543</v>
      </c>
      <c r="O3805" s="211">
        <v>0.6907111886456957</v>
      </c>
      <c r="P3805" s="211">
        <v>6.9122114771930393E-2</v>
      </c>
      <c r="Q3805" s="211">
        <v>8.2424623071605752E-2</v>
      </c>
      <c r="R3805" s="211">
        <v>0.37985443011336267</v>
      </c>
      <c r="S3805" s="211">
        <v>0.36896802595333889</v>
      </c>
      <c r="T3805" s="211">
        <v>0.60116176846869807</v>
      </c>
      <c r="U3805" s="211">
        <v>0.42178294233542646</v>
      </c>
      <c r="V3805" s="211">
        <v>7.7899337734508606E-2</v>
      </c>
      <c r="W3805" s="211">
        <v>0.50777613481965422</v>
      </c>
      <c r="X3805" s="211">
        <v>0.38585589147431076</v>
      </c>
      <c r="Y3805" s="211">
        <v>0.68421847818784953</v>
      </c>
      <c r="Z3805" s="211">
        <v>0.14848621569069462</v>
      </c>
      <c r="AA3805" s="212">
        <v>0.11587379023401556</v>
      </c>
    </row>
    <row r="3806" spans="1:27" x14ac:dyDescent="0.35">
      <c r="A3806" s="210" t="s">
        <v>4482</v>
      </c>
      <c r="B3806" s="217">
        <v>117.14405086027887</v>
      </c>
      <c r="C3806" s="211">
        <v>7.1595424074684652E-2</v>
      </c>
      <c r="D3806" s="211">
        <v>0.1186361357708715</v>
      </c>
      <c r="E3806" s="211">
        <v>7.4368246731068691E-2</v>
      </c>
      <c r="F3806" s="211">
        <v>0.11876020291846701</v>
      </c>
      <c r="G3806" s="211">
        <v>0.11502347017734615</v>
      </c>
      <c r="H3806" s="211">
        <v>0.10880362387283735</v>
      </c>
      <c r="I3806" s="211">
        <v>0.49242132695691571</v>
      </c>
      <c r="J3806" s="211">
        <v>0.46037710133522575</v>
      </c>
      <c r="K3806" s="211">
        <v>0.63628757353464072</v>
      </c>
      <c r="L3806" s="211">
        <v>0.2732873655535118</v>
      </c>
      <c r="M3806" s="211">
        <v>8.0064775964131266E-2</v>
      </c>
      <c r="N3806" s="211">
        <v>0.4946032026038556</v>
      </c>
      <c r="O3806" s="211">
        <v>0.74951208831304084</v>
      </c>
      <c r="P3806" s="211">
        <v>6.5125590996337482E-2</v>
      </c>
      <c r="Q3806" s="211">
        <v>8.5790288643674495E-2</v>
      </c>
      <c r="R3806" s="211">
        <v>0.48270111446450492</v>
      </c>
      <c r="S3806" s="211">
        <v>0.31551822399566543</v>
      </c>
      <c r="T3806" s="211">
        <v>0.55080712641479623</v>
      </c>
      <c r="U3806" s="211">
        <v>0.36014819422883543</v>
      </c>
      <c r="V3806" s="211">
        <v>5.1906474839338079E-2</v>
      </c>
      <c r="W3806" s="211">
        <v>0.54206406829733367</v>
      </c>
      <c r="X3806" s="211">
        <v>0.42206177220688568</v>
      </c>
      <c r="Y3806" s="211">
        <v>0.65113248310228256</v>
      </c>
      <c r="Z3806" s="211">
        <v>0.14910287029055913</v>
      </c>
      <c r="AA3806" s="212">
        <v>0.11331609179153748</v>
      </c>
    </row>
    <row r="3807" spans="1:27" x14ac:dyDescent="0.35">
      <c r="A3807" s="210" t="s">
        <v>4483</v>
      </c>
      <c r="B3807" s="217">
        <v>188.43590856199552</v>
      </c>
      <c r="C3807" s="211">
        <v>5.124613948949544E-2</v>
      </c>
      <c r="D3807" s="211">
        <v>0.11940364839299578</v>
      </c>
      <c r="E3807" s="211">
        <v>7.5137385514103594E-2</v>
      </c>
      <c r="F3807" s="211">
        <v>0.10350189664616663</v>
      </c>
      <c r="G3807" s="211">
        <v>0.11999884518454135</v>
      </c>
      <c r="H3807" s="211">
        <v>0.11641045611618776</v>
      </c>
      <c r="I3807" s="211">
        <v>0.44937394793999752</v>
      </c>
      <c r="J3807" s="211">
        <v>0.43636306501242933</v>
      </c>
      <c r="K3807" s="211">
        <v>0.63276847837628913</v>
      </c>
      <c r="L3807" s="211">
        <v>0.27882165836008926</v>
      </c>
      <c r="M3807" s="211">
        <v>9.023969631176984E-2</v>
      </c>
      <c r="N3807" s="211">
        <v>0.51910597651260759</v>
      </c>
      <c r="O3807" s="211">
        <v>0.74506779223098052</v>
      </c>
      <c r="P3807" s="211">
        <v>7.0777916218526415E-2</v>
      </c>
      <c r="Q3807" s="211">
        <v>0.13213108601384899</v>
      </c>
      <c r="R3807" s="211">
        <v>0.39405485940754759</v>
      </c>
      <c r="S3807" s="211">
        <v>0.41841065291698432</v>
      </c>
      <c r="T3807" s="211">
        <v>0.61234642559735109</v>
      </c>
      <c r="U3807" s="211">
        <v>0.48146187396681317</v>
      </c>
      <c r="V3807" s="211">
        <v>0.1390925743767206</v>
      </c>
      <c r="W3807" s="211">
        <v>0.54250581365382478</v>
      </c>
      <c r="X3807" s="211">
        <v>0.40224293548306966</v>
      </c>
      <c r="Y3807" s="211">
        <v>0.69380097105532346</v>
      </c>
      <c r="Z3807" s="211">
        <v>0.14938543961884757</v>
      </c>
      <c r="AA3807" s="212">
        <v>0.11467371247790313</v>
      </c>
    </row>
    <row r="3808" spans="1:27" x14ac:dyDescent="0.35">
      <c r="A3808" s="210" t="s">
        <v>4484</v>
      </c>
      <c r="B3808" s="217">
        <v>118.80698082073877</v>
      </c>
      <c r="C3808" s="211">
        <v>5.7633163761147368E-2</v>
      </c>
      <c r="D3808" s="211">
        <v>0.13238399577061924</v>
      </c>
      <c r="E3808" s="211">
        <v>8.6717917937808586E-2</v>
      </c>
      <c r="F3808" s="211">
        <v>9.4129152205842267E-2</v>
      </c>
      <c r="G3808" s="211">
        <v>0.11811255015533932</v>
      </c>
      <c r="H3808" s="211">
        <v>0.11872151979011134</v>
      </c>
      <c r="I3808" s="211">
        <v>0.50951212670693879</v>
      </c>
      <c r="J3808" s="211">
        <v>0.45873480973806441</v>
      </c>
      <c r="K3808" s="211">
        <v>0.64558170478724086</v>
      </c>
      <c r="L3808" s="211">
        <v>0.27617589809600923</v>
      </c>
      <c r="M3808" s="211">
        <v>9.3947840928627402E-2</v>
      </c>
      <c r="N3808" s="211">
        <v>0.38662911993956633</v>
      </c>
      <c r="O3808" s="211">
        <v>0.7640350529443144</v>
      </c>
      <c r="P3808" s="211">
        <v>6.8430284622122639E-2</v>
      </c>
      <c r="Q3808" s="211">
        <v>0.11401916950466426</v>
      </c>
      <c r="R3808" s="211">
        <v>0.4034811061723188</v>
      </c>
      <c r="S3808" s="211">
        <v>0.41872423790915625</v>
      </c>
      <c r="T3808" s="211">
        <v>0.51945955614062467</v>
      </c>
      <c r="U3808" s="211">
        <v>0.35035778827472325</v>
      </c>
      <c r="V3808" s="211">
        <v>6.1097790732789758E-2</v>
      </c>
      <c r="W3808" s="211">
        <v>0.50728692768341899</v>
      </c>
      <c r="X3808" s="211">
        <v>0.38025432021762062</v>
      </c>
      <c r="Y3808" s="211">
        <v>0.63851107642047933</v>
      </c>
      <c r="Z3808" s="211">
        <v>0.14897867032893708</v>
      </c>
      <c r="AA3808" s="212">
        <v>0.12119432065078282</v>
      </c>
    </row>
    <row r="3809" spans="1:27" x14ac:dyDescent="0.35">
      <c r="A3809" s="210" t="s">
        <v>4485</v>
      </c>
      <c r="B3809" s="217">
        <v>120.67960707434068</v>
      </c>
      <c r="C3809" s="211">
        <v>7.8989832601474796E-2</v>
      </c>
      <c r="D3809" s="211">
        <v>0.1233153803329755</v>
      </c>
      <c r="E3809" s="211">
        <v>7.7240384421020283E-2</v>
      </c>
      <c r="F3809" s="211">
        <v>0.1087429316053773</v>
      </c>
      <c r="G3809" s="211">
        <v>0.12303495800431156</v>
      </c>
      <c r="H3809" s="211">
        <v>0.12112734395999486</v>
      </c>
      <c r="I3809" s="211">
        <v>0.43649529429239531</v>
      </c>
      <c r="J3809" s="211">
        <v>0.44433867861938658</v>
      </c>
      <c r="K3809" s="211">
        <v>0.60041364380666162</v>
      </c>
      <c r="L3809" s="211">
        <v>0.28051584882800445</v>
      </c>
      <c r="M3809" s="211">
        <v>0.10389005931114131</v>
      </c>
      <c r="N3809" s="211">
        <v>0.41784235243844514</v>
      </c>
      <c r="O3809" s="211">
        <v>0.59457764231515697</v>
      </c>
      <c r="P3809" s="211">
        <v>6.8538998169849444E-2</v>
      </c>
      <c r="Q3809" s="211">
        <v>8.5688470787921911E-2</v>
      </c>
      <c r="R3809" s="211">
        <v>0.46293923815507371</v>
      </c>
      <c r="S3809" s="211">
        <v>0.2961319803841167</v>
      </c>
      <c r="T3809" s="211">
        <v>0.55100242103428632</v>
      </c>
      <c r="U3809" s="211">
        <v>0.35717600473991912</v>
      </c>
      <c r="V3809" s="211">
        <v>6.9278597491130023E-2</v>
      </c>
      <c r="W3809" s="211">
        <v>0.54878971507360363</v>
      </c>
      <c r="X3809" s="211">
        <v>0.27522268848690412</v>
      </c>
      <c r="Y3809" s="211">
        <v>0.69199527816094286</v>
      </c>
      <c r="Z3809" s="211">
        <v>0.14910760332731132</v>
      </c>
      <c r="AA3809" s="212">
        <v>0.11813529941172357</v>
      </c>
    </row>
    <row r="3810" spans="1:27" x14ac:dyDescent="0.35">
      <c r="A3810" s="210" t="s">
        <v>4486</v>
      </c>
      <c r="B3810" s="217">
        <v>155.85030721712363</v>
      </c>
      <c r="C3810" s="211">
        <v>4.598320064334014E-2</v>
      </c>
      <c r="D3810" s="211">
        <v>0.12436429613156277</v>
      </c>
      <c r="E3810" s="211">
        <v>7.6870221500607253E-2</v>
      </c>
      <c r="F3810" s="211">
        <v>0.10273938627118843</v>
      </c>
      <c r="G3810" s="211">
        <v>0.12430373710684996</v>
      </c>
      <c r="H3810" s="211">
        <v>0.11101131601092856</v>
      </c>
      <c r="I3810" s="211">
        <v>0.50052683672633724</v>
      </c>
      <c r="J3810" s="211">
        <v>0.44666095302342967</v>
      </c>
      <c r="K3810" s="211">
        <v>0.64556838356838919</v>
      </c>
      <c r="L3810" s="211">
        <v>0.28013025813271469</v>
      </c>
      <c r="M3810" s="211">
        <v>9.0957281346658092E-2</v>
      </c>
      <c r="N3810" s="211">
        <v>0.39120618503006255</v>
      </c>
      <c r="O3810" s="211">
        <v>0.66496729064200699</v>
      </c>
      <c r="P3810" s="211">
        <v>7.236188826208996E-2</v>
      </c>
      <c r="Q3810" s="211">
        <v>9.7599795831212519E-2</v>
      </c>
      <c r="R3810" s="211">
        <v>0.45603829335395779</v>
      </c>
      <c r="S3810" s="211">
        <v>0.31777238814502667</v>
      </c>
      <c r="T3810" s="211">
        <v>0.57423271649159513</v>
      </c>
      <c r="U3810" s="211">
        <v>0.44247535984083541</v>
      </c>
      <c r="V3810" s="211">
        <v>0.10344847085428778</v>
      </c>
      <c r="W3810" s="211">
        <v>0.57138851360506937</v>
      </c>
      <c r="X3810" s="211">
        <v>0.27114610018755436</v>
      </c>
      <c r="Y3810" s="211">
        <v>0.62583524833202631</v>
      </c>
      <c r="Z3810" s="211">
        <v>0.14670006655636231</v>
      </c>
      <c r="AA3810" s="212">
        <v>0.11324225302956206</v>
      </c>
    </row>
    <row r="3811" spans="1:27" x14ac:dyDescent="0.35">
      <c r="A3811" s="210" t="s">
        <v>4487</v>
      </c>
      <c r="B3811" s="217">
        <v>135.59702582206796</v>
      </c>
      <c r="C3811" s="211">
        <v>6.1062760232796179E-2</v>
      </c>
      <c r="D3811" s="211">
        <v>0.12935350727577677</v>
      </c>
      <c r="E3811" s="211">
        <v>7.5232843814201283E-2</v>
      </c>
      <c r="F3811" s="211">
        <v>0.10073594169776559</v>
      </c>
      <c r="G3811" s="211">
        <v>0.12297813058882741</v>
      </c>
      <c r="H3811" s="211">
        <v>0.11089584222860865</v>
      </c>
      <c r="I3811" s="211">
        <v>0.49739613636907959</v>
      </c>
      <c r="J3811" s="211">
        <v>0.44334693721797258</v>
      </c>
      <c r="K3811" s="211">
        <v>0.62811639203579495</v>
      </c>
      <c r="L3811" s="211">
        <v>0.2815380006602039</v>
      </c>
      <c r="M3811" s="211">
        <v>0.10019441666698246</v>
      </c>
      <c r="N3811" s="211">
        <v>0.40060171579360415</v>
      </c>
      <c r="O3811" s="211">
        <v>0.73622087017171234</v>
      </c>
      <c r="P3811" s="211">
        <v>6.6269636448533509E-2</v>
      </c>
      <c r="Q3811" s="211">
        <v>5.1061670209676266E-2</v>
      </c>
      <c r="R3811" s="211">
        <v>0.38477265572173269</v>
      </c>
      <c r="S3811" s="211">
        <v>0.32758281412082635</v>
      </c>
      <c r="T3811" s="211">
        <v>0.54180820808887487</v>
      </c>
      <c r="U3811" s="211">
        <v>0.53581178048772615</v>
      </c>
      <c r="V3811" s="211">
        <v>5.9873097892473498E-2</v>
      </c>
      <c r="W3811" s="211">
        <v>0.59469569508703168</v>
      </c>
      <c r="X3811" s="211">
        <v>0.2435184496503417</v>
      </c>
      <c r="Y3811" s="211">
        <v>0.66562436624082977</v>
      </c>
      <c r="Z3811" s="211">
        <v>0.14999929163619027</v>
      </c>
      <c r="AA3811" s="212">
        <v>0.11109942667054677</v>
      </c>
    </row>
    <row r="3812" spans="1:27" x14ac:dyDescent="0.35">
      <c r="A3812" s="210" t="s">
        <v>4488</v>
      </c>
      <c r="B3812" s="217">
        <v>147.32435730962985</v>
      </c>
      <c r="C3812" s="211">
        <v>5.4309881764573083E-2</v>
      </c>
      <c r="D3812" s="211">
        <v>0.12386467931437112</v>
      </c>
      <c r="E3812" s="211">
        <v>7.1272830400848239E-2</v>
      </c>
      <c r="F3812" s="211">
        <v>9.6934761976705641E-2</v>
      </c>
      <c r="G3812" s="211">
        <v>0.12331125990357489</v>
      </c>
      <c r="H3812" s="211">
        <v>0.12050021371501621</v>
      </c>
      <c r="I3812" s="211">
        <v>0.51614737251373988</v>
      </c>
      <c r="J3812" s="211">
        <v>0.41538366566819274</v>
      </c>
      <c r="K3812" s="211">
        <v>0.61075750065024736</v>
      </c>
      <c r="L3812" s="211">
        <v>0.27804145467410829</v>
      </c>
      <c r="M3812" s="211">
        <v>0.11748469857514865</v>
      </c>
      <c r="N3812" s="211">
        <v>0.5821476269250031</v>
      </c>
      <c r="O3812" s="211">
        <v>0.7421452709928682</v>
      </c>
      <c r="P3812" s="211">
        <v>6.3940256408492185E-2</v>
      </c>
      <c r="Q3812" s="211">
        <v>4.7445978224087387E-2</v>
      </c>
      <c r="R3812" s="211">
        <v>0.44149769153546381</v>
      </c>
      <c r="S3812" s="211">
        <v>0.31738658586710455</v>
      </c>
      <c r="T3812" s="211">
        <v>0.57774599069708499</v>
      </c>
      <c r="U3812" s="211">
        <v>0.32432312494964821</v>
      </c>
      <c r="V3812" s="211">
        <v>0.1038831115253209</v>
      </c>
      <c r="W3812" s="211">
        <v>0.49107732809541138</v>
      </c>
      <c r="X3812" s="211">
        <v>0.30663267857229881</v>
      </c>
      <c r="Y3812" s="211">
        <v>0.72517193776709943</v>
      </c>
      <c r="Z3812" s="211">
        <v>0.14434751831639048</v>
      </c>
      <c r="AA3812" s="212">
        <v>0.11372788066112827</v>
      </c>
    </row>
    <row r="3813" spans="1:27" x14ac:dyDescent="0.35">
      <c r="A3813" s="210" t="s">
        <v>4489</v>
      </c>
      <c r="B3813" s="217">
        <v>143.33611932292351</v>
      </c>
      <c r="C3813" s="211">
        <v>5.5561243564864284E-2</v>
      </c>
      <c r="D3813" s="211">
        <v>0.11754901653471109</v>
      </c>
      <c r="E3813" s="211">
        <v>7.1243521167211929E-2</v>
      </c>
      <c r="F3813" s="211">
        <v>9.6344290192234311E-2</v>
      </c>
      <c r="G3813" s="211">
        <v>0.11539290441907676</v>
      </c>
      <c r="H3813" s="211">
        <v>0.11995651363683851</v>
      </c>
      <c r="I3813" s="211">
        <v>0.52139680128715404</v>
      </c>
      <c r="J3813" s="211">
        <v>0.44064252311377705</v>
      </c>
      <c r="K3813" s="211">
        <v>0.5877113966885662</v>
      </c>
      <c r="L3813" s="211">
        <v>0.27377776771272044</v>
      </c>
      <c r="M3813" s="211">
        <v>0.1075393961979869</v>
      </c>
      <c r="N3813" s="211">
        <v>0.45957184734747336</v>
      </c>
      <c r="O3813" s="211">
        <v>0.76488072526135609</v>
      </c>
      <c r="P3813" s="211">
        <v>7.0176971954138051E-2</v>
      </c>
      <c r="Q3813" s="211">
        <v>0.1348489243533067</v>
      </c>
      <c r="R3813" s="211">
        <v>0.37119447230006575</v>
      </c>
      <c r="S3813" s="211">
        <v>0.30796221288645109</v>
      </c>
      <c r="T3813" s="211">
        <v>0.50681366170131015</v>
      </c>
      <c r="U3813" s="211">
        <v>0.53261009529438996</v>
      </c>
      <c r="V3813" s="211">
        <v>7.9719390708316004E-2</v>
      </c>
      <c r="W3813" s="211">
        <v>0.6282133262464612</v>
      </c>
      <c r="X3813" s="211">
        <v>0.29823938528317739</v>
      </c>
      <c r="Y3813" s="211">
        <v>0.61796559985004951</v>
      </c>
      <c r="Z3813" s="211">
        <v>0.14969747568001227</v>
      </c>
      <c r="AA3813" s="212">
        <v>0.11856063488451067</v>
      </c>
    </row>
    <row r="3814" spans="1:27" x14ac:dyDescent="0.35">
      <c r="A3814" s="210" t="s">
        <v>4490</v>
      </c>
      <c r="B3814" s="217">
        <v>170.75648790423116</v>
      </c>
      <c r="C3814" s="211">
        <v>4.7039156175060388E-2</v>
      </c>
      <c r="D3814" s="211">
        <v>0.12803895599130988</v>
      </c>
      <c r="E3814" s="211">
        <v>7.2247533660712793E-2</v>
      </c>
      <c r="F3814" s="211">
        <v>9.7866011248346596E-2</v>
      </c>
      <c r="G3814" s="211">
        <v>0.12255576709799076</v>
      </c>
      <c r="H3814" s="211">
        <v>0.1106517055063026</v>
      </c>
      <c r="I3814" s="211">
        <v>0.49280667979410758</v>
      </c>
      <c r="J3814" s="211">
        <v>0.45270746515359123</v>
      </c>
      <c r="K3814" s="211">
        <v>0.542276823246164</v>
      </c>
      <c r="L3814" s="211">
        <v>0.2736951708374587</v>
      </c>
      <c r="M3814" s="211">
        <v>0.11615139853987383</v>
      </c>
      <c r="N3814" s="211">
        <v>0.49814737901139339</v>
      </c>
      <c r="O3814" s="211">
        <v>0.6130267254993097</v>
      </c>
      <c r="P3814" s="211">
        <v>6.8223267242077085E-2</v>
      </c>
      <c r="Q3814" s="211">
        <v>0.11118904525591275</v>
      </c>
      <c r="R3814" s="211">
        <v>0.37317813273005279</v>
      </c>
      <c r="S3814" s="211">
        <v>0.30920044143011427</v>
      </c>
      <c r="T3814" s="211">
        <v>0.53169965692654975</v>
      </c>
      <c r="U3814" s="211">
        <v>0.40436514096801002</v>
      </c>
      <c r="V3814" s="211">
        <v>0.19502446049353389</v>
      </c>
      <c r="W3814" s="211">
        <v>0.45587140385949149</v>
      </c>
      <c r="X3814" s="211">
        <v>0.36241116890948566</v>
      </c>
      <c r="Y3814" s="211">
        <v>0.60825569967743831</v>
      </c>
      <c r="Z3814" s="211">
        <v>0.14870043897630486</v>
      </c>
      <c r="AA3814" s="212">
        <v>0.11952564445796504</v>
      </c>
    </row>
    <row r="3815" spans="1:27" x14ac:dyDescent="0.35">
      <c r="A3815" s="210" t="s">
        <v>4491</v>
      </c>
      <c r="B3815" s="217">
        <v>118.2913113408044</v>
      </c>
      <c r="C3815" s="211">
        <v>5.9688480228506806E-2</v>
      </c>
      <c r="D3815" s="211">
        <v>0.12535801589277401</v>
      </c>
      <c r="E3815" s="211">
        <v>8.0389700367334949E-2</v>
      </c>
      <c r="F3815" s="211">
        <v>7.8367151461249882E-2</v>
      </c>
      <c r="G3815" s="211">
        <v>0.12183921265311121</v>
      </c>
      <c r="H3815" s="211">
        <v>0.11656528754788285</v>
      </c>
      <c r="I3815" s="211">
        <v>0.42917208992898676</v>
      </c>
      <c r="J3815" s="211">
        <v>0.44007509065209488</v>
      </c>
      <c r="K3815" s="211">
        <v>0.55167253730844235</v>
      </c>
      <c r="L3815" s="211">
        <v>0.27697897386392134</v>
      </c>
      <c r="M3815" s="211">
        <v>0.10956297795291341</v>
      </c>
      <c r="N3815" s="211">
        <v>0.52378818994741194</v>
      </c>
      <c r="O3815" s="211">
        <v>0.5870929398589303</v>
      </c>
      <c r="P3815" s="211">
        <v>7.1732581719433405E-2</v>
      </c>
      <c r="Q3815" s="211">
        <v>7.0725172027242558E-2</v>
      </c>
      <c r="R3815" s="211">
        <v>0.49125129620301805</v>
      </c>
      <c r="S3815" s="211">
        <v>0.33853703527061269</v>
      </c>
      <c r="T3815" s="211">
        <v>0.48839763898401956</v>
      </c>
      <c r="U3815" s="211">
        <v>0.3677102334468878</v>
      </c>
      <c r="V3815" s="211">
        <v>6.5350496383336149E-2</v>
      </c>
      <c r="W3815" s="211">
        <v>0.51905853750205799</v>
      </c>
      <c r="X3815" s="211">
        <v>0.3949525341097288</v>
      </c>
      <c r="Y3815" s="211">
        <v>0.61639006908996319</v>
      </c>
      <c r="Z3815" s="211">
        <v>0.14404547681954374</v>
      </c>
      <c r="AA3815" s="212">
        <v>0.1213559353631314</v>
      </c>
    </row>
    <row r="3816" spans="1:27" x14ac:dyDescent="0.35">
      <c r="A3816" s="210" t="s">
        <v>4492</v>
      </c>
      <c r="B3816" s="217">
        <v>138.23719325579569</v>
      </c>
      <c r="C3816" s="211">
        <v>7.9987042232204708E-2</v>
      </c>
      <c r="D3816" s="211">
        <v>0.12373022167252877</v>
      </c>
      <c r="E3816" s="211">
        <v>7.8867143311776536E-2</v>
      </c>
      <c r="F3816" s="211">
        <v>0.10389535912832185</v>
      </c>
      <c r="G3816" s="211">
        <v>0.1226685571209515</v>
      </c>
      <c r="H3816" s="211">
        <v>0.11822238858012996</v>
      </c>
      <c r="I3816" s="211">
        <v>0.41932128267156538</v>
      </c>
      <c r="J3816" s="211">
        <v>0.46476010781226096</v>
      </c>
      <c r="K3816" s="211">
        <v>0.53421340604153311</v>
      </c>
      <c r="L3816" s="211">
        <v>0.2725100797957512</v>
      </c>
      <c r="M3816" s="211">
        <v>0.11499889428944854</v>
      </c>
      <c r="N3816" s="211">
        <v>0.55245228539279001</v>
      </c>
      <c r="O3816" s="211">
        <v>0.57429060227960638</v>
      </c>
      <c r="P3816" s="211">
        <v>6.7893158426679368E-2</v>
      </c>
      <c r="Q3816" s="211">
        <v>0.1051878921463002</v>
      </c>
      <c r="R3816" s="211">
        <v>0.40395292950429085</v>
      </c>
      <c r="S3816" s="211">
        <v>0.32514055978660006</v>
      </c>
      <c r="T3816" s="211">
        <v>0.52465844257969219</v>
      </c>
      <c r="U3816" s="211">
        <v>0.42297396976698742</v>
      </c>
      <c r="V3816" s="211">
        <v>7.4882794319527463E-2</v>
      </c>
      <c r="W3816" s="211">
        <v>0.6384139172579979</v>
      </c>
      <c r="X3816" s="211">
        <v>0.33276586316735379</v>
      </c>
      <c r="Y3816" s="211">
        <v>0.63373904853128149</v>
      </c>
      <c r="Z3816" s="211">
        <v>0.14611392406007601</v>
      </c>
      <c r="AA3816" s="212">
        <v>0.11341824064161025</v>
      </c>
    </row>
    <row r="3817" spans="1:27" x14ac:dyDescent="0.35">
      <c r="A3817" s="210" t="s">
        <v>4493</v>
      </c>
      <c r="B3817" s="217">
        <v>154.28757508868418</v>
      </c>
      <c r="C3817" s="211">
        <v>6.1752658991453796E-2</v>
      </c>
      <c r="D3817" s="211">
        <v>0.1315345106006291</v>
      </c>
      <c r="E3817" s="211">
        <v>7.827208575524236E-2</v>
      </c>
      <c r="F3817" s="211">
        <v>9.4866362172445332E-2</v>
      </c>
      <c r="G3817" s="211">
        <v>0.12394058371265497</v>
      </c>
      <c r="H3817" s="211">
        <v>0.12667187917885317</v>
      </c>
      <c r="I3817" s="211">
        <v>0.45650243685292735</v>
      </c>
      <c r="J3817" s="211">
        <v>0.46709752498153456</v>
      </c>
      <c r="K3817" s="211">
        <v>0.5565175453619855</v>
      </c>
      <c r="L3817" s="211">
        <v>0.27071890941720722</v>
      </c>
      <c r="M3817" s="211">
        <v>0.10643252777105089</v>
      </c>
      <c r="N3817" s="211">
        <v>0.3422376778710825</v>
      </c>
      <c r="O3817" s="211">
        <v>0.77790721066873592</v>
      </c>
      <c r="P3817" s="211">
        <v>7.2733958412359204E-2</v>
      </c>
      <c r="Q3817" s="211">
        <v>0.10863694380511453</v>
      </c>
      <c r="R3817" s="211">
        <v>0.39364839593038797</v>
      </c>
      <c r="S3817" s="211">
        <v>0.40524078989407614</v>
      </c>
      <c r="T3817" s="211">
        <v>0.50706303301934208</v>
      </c>
      <c r="U3817" s="211">
        <v>0.45192466625148375</v>
      </c>
      <c r="V3817" s="211">
        <v>0.12982757439208001</v>
      </c>
      <c r="W3817" s="211">
        <v>0.48516832034698715</v>
      </c>
      <c r="X3817" s="211">
        <v>0.3715923264842082</v>
      </c>
      <c r="Y3817" s="211">
        <v>0.60582773408593049</v>
      </c>
      <c r="Z3817" s="211">
        <v>0.14548897024439031</v>
      </c>
      <c r="AA3817" s="212">
        <v>0.12057447591245248</v>
      </c>
    </row>
    <row r="3818" spans="1:27" x14ac:dyDescent="0.35">
      <c r="A3818" s="210" t="s">
        <v>4494</v>
      </c>
      <c r="B3818" s="217">
        <v>147.76974575750478</v>
      </c>
      <c r="C3818" s="211">
        <v>5.4366355630254548E-2</v>
      </c>
      <c r="D3818" s="211">
        <v>0.11763937096157412</v>
      </c>
      <c r="E3818" s="211">
        <v>8.2333423273317177E-2</v>
      </c>
      <c r="F3818" s="211">
        <v>0.10339103277816955</v>
      </c>
      <c r="G3818" s="211">
        <v>0.12103684441547151</v>
      </c>
      <c r="H3818" s="211">
        <v>0.11151958313250365</v>
      </c>
      <c r="I3818" s="211">
        <v>0.46670841107498395</v>
      </c>
      <c r="J3818" s="211">
        <v>0.42249998617367912</v>
      </c>
      <c r="K3818" s="211">
        <v>0.59771436646756704</v>
      </c>
      <c r="L3818" s="211">
        <v>0.27703189987102261</v>
      </c>
      <c r="M3818" s="211">
        <v>9.5680627717521699E-2</v>
      </c>
      <c r="N3818" s="211">
        <v>0.43001506868686462</v>
      </c>
      <c r="O3818" s="211">
        <v>0.69819928499961581</v>
      </c>
      <c r="P3818" s="211">
        <v>6.1409831121955243E-2</v>
      </c>
      <c r="Q3818" s="211">
        <v>6.8526406851994515E-2</v>
      </c>
      <c r="R3818" s="211">
        <v>0.44357346868120201</v>
      </c>
      <c r="S3818" s="211">
        <v>0.38686625300882005</v>
      </c>
      <c r="T3818" s="211">
        <v>0.545555264443495</v>
      </c>
      <c r="U3818" s="211">
        <v>0.36010663519847785</v>
      </c>
      <c r="V3818" s="211">
        <v>0.1672328278960698</v>
      </c>
      <c r="W3818" s="211">
        <v>0.61122758284847101</v>
      </c>
      <c r="X3818" s="211">
        <v>0.43543152871321755</v>
      </c>
      <c r="Y3818" s="211">
        <v>0.5978219735158945</v>
      </c>
      <c r="Z3818" s="211">
        <v>0.1496393137169782</v>
      </c>
      <c r="AA3818" s="212">
        <v>0.11377601204368078</v>
      </c>
    </row>
    <row r="3819" spans="1:27" x14ac:dyDescent="0.35">
      <c r="A3819" s="210" t="s">
        <v>4495</v>
      </c>
      <c r="B3819" s="217">
        <v>130.27703501962679</v>
      </c>
      <c r="C3819" s="211">
        <v>4.9926573359399186E-2</v>
      </c>
      <c r="D3819" s="211">
        <v>0.1220675372517398</v>
      </c>
      <c r="E3819" s="211">
        <v>7.4324447838337998E-2</v>
      </c>
      <c r="F3819" s="211">
        <v>0.10600167187354317</v>
      </c>
      <c r="G3819" s="211">
        <v>0.12370274856170857</v>
      </c>
      <c r="H3819" s="211">
        <v>0.11108726159140717</v>
      </c>
      <c r="I3819" s="211">
        <v>0.50211818622207627</v>
      </c>
      <c r="J3819" s="211">
        <v>0.49612395902130979</v>
      </c>
      <c r="K3819" s="211">
        <v>0.60254803932695289</v>
      </c>
      <c r="L3819" s="211">
        <v>0.28093471945606452</v>
      </c>
      <c r="M3819" s="211">
        <v>0.11356752140028287</v>
      </c>
      <c r="N3819" s="211">
        <v>0.40387992547337098</v>
      </c>
      <c r="O3819" s="211">
        <v>0.73784841083103259</v>
      </c>
      <c r="P3819" s="211">
        <v>6.4624997278809715E-2</v>
      </c>
      <c r="Q3819" s="211">
        <v>4.9719997222150661E-2</v>
      </c>
      <c r="R3819" s="211">
        <v>0.40408380356501011</v>
      </c>
      <c r="S3819" s="211">
        <v>0.32365386043090782</v>
      </c>
      <c r="T3819" s="211">
        <v>0.55490736798084517</v>
      </c>
      <c r="U3819" s="211">
        <v>0.38054788889149227</v>
      </c>
      <c r="V3819" s="211">
        <v>9.7937992959843331E-2</v>
      </c>
      <c r="W3819" s="211">
        <v>0.56638794391833924</v>
      </c>
      <c r="X3819" s="211">
        <v>0.31352914277636001</v>
      </c>
      <c r="Y3819" s="211">
        <v>0.71331219557090464</v>
      </c>
      <c r="Z3819" s="211">
        <v>0.14762025393219888</v>
      </c>
      <c r="AA3819" s="212">
        <v>0.12259383478144673</v>
      </c>
    </row>
    <row r="3820" spans="1:27" x14ac:dyDescent="0.35">
      <c r="A3820" s="210" t="s">
        <v>4496</v>
      </c>
      <c r="B3820" s="217">
        <v>121.35910972031844</v>
      </c>
      <c r="C3820" s="211">
        <v>5.6599573337269164E-2</v>
      </c>
      <c r="D3820" s="211">
        <v>0.12916604082547561</v>
      </c>
      <c r="E3820" s="211">
        <v>7.6813785810368906E-2</v>
      </c>
      <c r="F3820" s="211">
        <v>0.10894205845400635</v>
      </c>
      <c r="G3820" s="211">
        <v>0.12268634281694521</v>
      </c>
      <c r="H3820" s="211">
        <v>0.12272223644930048</v>
      </c>
      <c r="I3820" s="211">
        <v>0.52165957107653471</v>
      </c>
      <c r="J3820" s="211">
        <v>0.4512405265008993</v>
      </c>
      <c r="K3820" s="211">
        <v>0.63479308000440904</v>
      </c>
      <c r="L3820" s="211">
        <v>0.27506330934175638</v>
      </c>
      <c r="M3820" s="211">
        <v>8.8140383811271747E-2</v>
      </c>
      <c r="N3820" s="211">
        <v>0.40836010519720584</v>
      </c>
      <c r="O3820" s="211">
        <v>0.70032726602751716</v>
      </c>
      <c r="P3820" s="211">
        <v>6.7879190241152784E-2</v>
      </c>
      <c r="Q3820" s="211">
        <v>4.4301877764814486E-2</v>
      </c>
      <c r="R3820" s="211">
        <v>0.48687540069888169</v>
      </c>
      <c r="S3820" s="211">
        <v>0.31790231690138027</v>
      </c>
      <c r="T3820" s="211">
        <v>0.56951827213709016</v>
      </c>
      <c r="U3820" s="211">
        <v>0.36820902960014967</v>
      </c>
      <c r="V3820" s="211">
        <v>9.6174727600258858E-2</v>
      </c>
      <c r="W3820" s="211">
        <v>0.58019938971812413</v>
      </c>
      <c r="X3820" s="211">
        <v>0.32959499798479325</v>
      </c>
      <c r="Y3820" s="211">
        <v>0.60972434923032204</v>
      </c>
      <c r="Z3820" s="211">
        <v>0.14026702760909721</v>
      </c>
      <c r="AA3820" s="212">
        <v>0.12233236935930873</v>
      </c>
    </row>
    <row r="3821" spans="1:27" x14ac:dyDescent="0.35">
      <c r="A3821" s="210" t="s">
        <v>4497</v>
      </c>
      <c r="B3821" s="217">
        <v>113.32068120665832</v>
      </c>
      <c r="C3821" s="211">
        <v>5.3606808658334684E-2</v>
      </c>
      <c r="D3821" s="211">
        <v>0.12067308204614847</v>
      </c>
      <c r="E3821" s="211">
        <v>6.6207430044560783E-2</v>
      </c>
      <c r="F3821" s="211">
        <v>9.057384152316017E-2</v>
      </c>
      <c r="G3821" s="211">
        <v>0.11771651573252899</v>
      </c>
      <c r="H3821" s="211">
        <v>0.11160820050478847</v>
      </c>
      <c r="I3821" s="211">
        <v>0.4796028199355048</v>
      </c>
      <c r="J3821" s="211">
        <v>0.44881613455690506</v>
      </c>
      <c r="K3821" s="211">
        <v>0.60176208824512656</v>
      </c>
      <c r="L3821" s="211">
        <v>0.26645436026950375</v>
      </c>
      <c r="M3821" s="211">
        <v>9.0897399177541582E-2</v>
      </c>
      <c r="N3821" s="211">
        <v>0.39497799914699383</v>
      </c>
      <c r="O3821" s="211">
        <v>0.63646163691155844</v>
      </c>
      <c r="P3821" s="211">
        <v>6.9501027478309385E-2</v>
      </c>
      <c r="Q3821" s="211">
        <v>6.8781635582746206E-2</v>
      </c>
      <c r="R3821" s="211">
        <v>0.42380329036414655</v>
      </c>
      <c r="S3821" s="211">
        <v>0.36534091854422923</v>
      </c>
      <c r="T3821" s="211">
        <v>0.52570632885223545</v>
      </c>
      <c r="U3821" s="211">
        <v>0.40864273628862491</v>
      </c>
      <c r="V3821" s="211">
        <v>7.3992715576814555E-2</v>
      </c>
      <c r="W3821" s="211">
        <v>0.60301168711675635</v>
      </c>
      <c r="X3821" s="211">
        <v>0.36425507650168432</v>
      </c>
      <c r="Y3821" s="211">
        <v>0.70811661841286788</v>
      </c>
      <c r="Z3821" s="211">
        <v>0.14454610765267972</v>
      </c>
      <c r="AA3821" s="212">
        <v>0.12326107013330874</v>
      </c>
    </row>
    <row r="3822" spans="1:27" x14ac:dyDescent="0.35">
      <c r="A3822" s="210" t="s">
        <v>4498</v>
      </c>
      <c r="B3822" s="217">
        <v>132.93974020003492</v>
      </c>
      <c r="C3822" s="211">
        <v>5.8457966701281311E-2</v>
      </c>
      <c r="D3822" s="211">
        <v>0.12243578705085688</v>
      </c>
      <c r="E3822" s="211">
        <v>7.2772412081080526E-2</v>
      </c>
      <c r="F3822" s="211">
        <v>0.1097115993880286</v>
      </c>
      <c r="G3822" s="211">
        <v>0.11589044323388116</v>
      </c>
      <c r="H3822" s="211">
        <v>0.11574861306395762</v>
      </c>
      <c r="I3822" s="211">
        <v>0.47533647944031376</v>
      </c>
      <c r="J3822" s="211">
        <v>0.43578248229483862</v>
      </c>
      <c r="K3822" s="211">
        <v>0.57144038901310457</v>
      </c>
      <c r="L3822" s="211">
        <v>0.26900453251338163</v>
      </c>
      <c r="M3822" s="211">
        <v>0.10171485618633086</v>
      </c>
      <c r="N3822" s="211">
        <v>0.51837952912408958</v>
      </c>
      <c r="O3822" s="211">
        <v>0.63492089556667952</v>
      </c>
      <c r="P3822" s="211">
        <v>6.8970867806888658E-2</v>
      </c>
      <c r="Q3822" s="211">
        <v>9.0652148747011302E-2</v>
      </c>
      <c r="R3822" s="211">
        <v>0.45623909573274507</v>
      </c>
      <c r="S3822" s="211">
        <v>0.4175947478645195</v>
      </c>
      <c r="T3822" s="211">
        <v>0.56863677797318746</v>
      </c>
      <c r="U3822" s="211">
        <v>0.44155329673422428</v>
      </c>
      <c r="V3822" s="211">
        <v>8.0530222181605937E-2</v>
      </c>
      <c r="W3822" s="211">
        <v>0.59133933610733913</v>
      </c>
      <c r="X3822" s="211">
        <v>0.31606309354071005</v>
      </c>
      <c r="Y3822" s="211">
        <v>0.71235516715006453</v>
      </c>
      <c r="Z3822" s="211">
        <v>0.14589915152789734</v>
      </c>
      <c r="AA3822" s="212">
        <v>0.12156756909364169</v>
      </c>
    </row>
    <row r="3823" spans="1:27" x14ac:dyDescent="0.35">
      <c r="A3823" s="210" t="s">
        <v>4499</v>
      </c>
      <c r="B3823" s="217">
        <v>139.83907073333478</v>
      </c>
      <c r="C3823" s="211">
        <v>8.0661478556460373E-2</v>
      </c>
      <c r="D3823" s="211">
        <v>0.12298204827829125</v>
      </c>
      <c r="E3823" s="211">
        <v>7.6853867071674145E-2</v>
      </c>
      <c r="F3823" s="211">
        <v>9.8997072317204643E-2</v>
      </c>
      <c r="G3823" s="211">
        <v>0.12288120752596692</v>
      </c>
      <c r="H3823" s="211">
        <v>0.11026226776274103</v>
      </c>
      <c r="I3823" s="211">
        <v>0.47938574317471117</v>
      </c>
      <c r="J3823" s="211">
        <v>0.48687319902387394</v>
      </c>
      <c r="K3823" s="211">
        <v>0.61804171792797125</v>
      </c>
      <c r="L3823" s="211">
        <v>0.28259700545395922</v>
      </c>
      <c r="M3823" s="211">
        <v>0.11062794303931248</v>
      </c>
      <c r="N3823" s="211">
        <v>0.3827071489218396</v>
      </c>
      <c r="O3823" s="211">
        <v>0.77397172384515245</v>
      </c>
      <c r="P3823" s="211">
        <v>6.13854386414667E-2</v>
      </c>
      <c r="Q3823" s="211">
        <v>4.6110478426916894E-2</v>
      </c>
      <c r="R3823" s="211">
        <v>0.47859161410391166</v>
      </c>
      <c r="S3823" s="211">
        <v>0.34624352874557102</v>
      </c>
      <c r="T3823" s="211">
        <v>0.53678097783954548</v>
      </c>
      <c r="U3823" s="211">
        <v>0.43195264530151078</v>
      </c>
      <c r="V3823" s="211">
        <v>0.11157646024578534</v>
      </c>
      <c r="W3823" s="211">
        <v>0.51667770959217763</v>
      </c>
      <c r="X3823" s="211">
        <v>0.36192685801513691</v>
      </c>
      <c r="Y3823" s="211">
        <v>0.54365132002154637</v>
      </c>
      <c r="Z3823" s="211">
        <v>0.1462671870730807</v>
      </c>
      <c r="AA3823" s="212">
        <v>0.11324770160979603</v>
      </c>
    </row>
    <row r="3824" spans="1:27" x14ac:dyDescent="0.35">
      <c r="A3824" s="210" t="s">
        <v>4500</v>
      </c>
      <c r="B3824" s="217">
        <v>147.33861031396836</v>
      </c>
      <c r="C3824" s="211">
        <v>5.4194299973771447E-2</v>
      </c>
      <c r="D3824" s="211">
        <v>0.12650956439203617</v>
      </c>
      <c r="E3824" s="211">
        <v>7.6246618067824387E-2</v>
      </c>
      <c r="F3824" s="211">
        <v>0.10979196155944813</v>
      </c>
      <c r="G3824" s="211">
        <v>0.12626610485389961</v>
      </c>
      <c r="H3824" s="211">
        <v>0.11412286977182544</v>
      </c>
      <c r="I3824" s="211">
        <v>0.48398682080583666</v>
      </c>
      <c r="J3824" s="211">
        <v>0.45582795841478846</v>
      </c>
      <c r="K3824" s="211">
        <v>0.57423142107513359</v>
      </c>
      <c r="L3824" s="211">
        <v>0.27196342103186483</v>
      </c>
      <c r="M3824" s="211">
        <v>9.2594854610319716E-2</v>
      </c>
      <c r="N3824" s="211">
        <v>0.45647075992458835</v>
      </c>
      <c r="O3824" s="211">
        <v>0.67971252403764648</v>
      </c>
      <c r="P3824" s="211">
        <v>6.9002905547809718E-2</v>
      </c>
      <c r="Q3824" s="211">
        <v>7.6245185076409747E-2</v>
      </c>
      <c r="R3824" s="211">
        <v>0.47371712020146173</v>
      </c>
      <c r="S3824" s="211">
        <v>0.27308858182349327</v>
      </c>
      <c r="T3824" s="211">
        <v>0.55917096337938055</v>
      </c>
      <c r="U3824" s="211">
        <v>0.54800603890270583</v>
      </c>
      <c r="V3824" s="211">
        <v>0.11151831555065471</v>
      </c>
      <c r="W3824" s="211">
        <v>0.53114862881046565</v>
      </c>
      <c r="X3824" s="211">
        <v>0.33646510233068</v>
      </c>
      <c r="Y3824" s="211">
        <v>0.65814118142456335</v>
      </c>
      <c r="Z3824" s="211">
        <v>0.14939013706535595</v>
      </c>
      <c r="AA3824" s="212">
        <v>0.12287388777044025</v>
      </c>
    </row>
    <row r="3825" spans="1:27" x14ac:dyDescent="0.35">
      <c r="A3825" s="210" t="s">
        <v>4501</v>
      </c>
      <c r="B3825" s="217">
        <v>138.96408252572982</v>
      </c>
      <c r="C3825" s="211">
        <v>5.8644203851047107E-2</v>
      </c>
      <c r="D3825" s="211">
        <v>0.1257074340268966</v>
      </c>
      <c r="E3825" s="211">
        <v>6.8981614909135805E-2</v>
      </c>
      <c r="F3825" s="211">
        <v>9.5124188805768561E-2</v>
      </c>
      <c r="G3825" s="211">
        <v>0.11832589656441524</v>
      </c>
      <c r="H3825" s="211">
        <v>0.11760855334658715</v>
      </c>
      <c r="I3825" s="211">
        <v>0.45031736058440236</v>
      </c>
      <c r="J3825" s="211">
        <v>0.46769935432123438</v>
      </c>
      <c r="K3825" s="211">
        <v>0.56305070656600331</v>
      </c>
      <c r="L3825" s="211">
        <v>0.27923331448899924</v>
      </c>
      <c r="M3825" s="211">
        <v>0.10014932722978702</v>
      </c>
      <c r="N3825" s="211">
        <v>0.35693656565835474</v>
      </c>
      <c r="O3825" s="211">
        <v>0.72616922069260892</v>
      </c>
      <c r="P3825" s="211">
        <v>7.3772347980906067E-2</v>
      </c>
      <c r="Q3825" s="211">
        <v>0.12853679459952391</v>
      </c>
      <c r="R3825" s="211">
        <v>0.4287893774231244</v>
      </c>
      <c r="S3825" s="211">
        <v>0.32586867350232845</v>
      </c>
      <c r="T3825" s="211">
        <v>0.6233111388345205</v>
      </c>
      <c r="U3825" s="211">
        <v>0.50229137544034053</v>
      </c>
      <c r="V3825" s="211">
        <v>6.8328328379300557E-2</v>
      </c>
      <c r="W3825" s="211">
        <v>0.49048685060347574</v>
      </c>
      <c r="X3825" s="211">
        <v>0.28088624263138323</v>
      </c>
      <c r="Y3825" s="211">
        <v>0.7592517463027123</v>
      </c>
      <c r="Z3825" s="211">
        <v>0.1487173641127871</v>
      </c>
      <c r="AA3825" s="212">
        <v>0.11943871125746691</v>
      </c>
    </row>
    <row r="3826" spans="1:27" x14ac:dyDescent="0.35">
      <c r="A3826" s="210" t="s">
        <v>4502</v>
      </c>
      <c r="B3826" s="217">
        <v>137.71294344467432</v>
      </c>
      <c r="C3826" s="211">
        <v>5.272945992916777E-2</v>
      </c>
      <c r="D3826" s="211">
        <v>0.12991837126827227</v>
      </c>
      <c r="E3826" s="211">
        <v>7.5904134596038328E-2</v>
      </c>
      <c r="F3826" s="211">
        <v>0.11749725330070909</v>
      </c>
      <c r="G3826" s="211">
        <v>0.12738961572884405</v>
      </c>
      <c r="H3826" s="211">
        <v>0.11918945055504369</v>
      </c>
      <c r="I3826" s="211">
        <v>0.43917905783498684</v>
      </c>
      <c r="J3826" s="211">
        <v>0.42877328993034219</v>
      </c>
      <c r="K3826" s="211">
        <v>0.62979382734337352</v>
      </c>
      <c r="L3826" s="211">
        <v>0.27985487117070457</v>
      </c>
      <c r="M3826" s="211">
        <v>8.308951812971048E-2</v>
      </c>
      <c r="N3826" s="211">
        <v>0.38361151871032168</v>
      </c>
      <c r="O3826" s="211">
        <v>0.7542125634507959</v>
      </c>
      <c r="P3826" s="211">
        <v>7.0468924179406242E-2</v>
      </c>
      <c r="Q3826" s="211">
        <v>7.1482882752247096E-2</v>
      </c>
      <c r="R3826" s="211">
        <v>0.42821467730150187</v>
      </c>
      <c r="S3826" s="211">
        <v>0.28502646161776984</v>
      </c>
      <c r="T3826" s="211">
        <v>0.53217220756033368</v>
      </c>
      <c r="U3826" s="211">
        <v>0.34163624755426547</v>
      </c>
      <c r="V3826" s="211">
        <v>0.12084563338606243</v>
      </c>
      <c r="W3826" s="211">
        <v>0.54143034155804814</v>
      </c>
      <c r="X3826" s="211">
        <v>0.25034312366799266</v>
      </c>
      <c r="Y3826" s="211">
        <v>0.5857411851256451</v>
      </c>
      <c r="Z3826" s="211">
        <v>0.14910689850396328</v>
      </c>
      <c r="AA3826" s="212">
        <v>0.11302917993251639</v>
      </c>
    </row>
    <row r="3827" spans="1:27" x14ac:dyDescent="0.35">
      <c r="A3827" s="210" t="s">
        <v>4503</v>
      </c>
      <c r="B3827" s="217">
        <v>139.49229365913283</v>
      </c>
      <c r="C3827" s="211">
        <v>8.1279460126279721E-2</v>
      </c>
      <c r="D3827" s="211">
        <v>0.12911205001395093</v>
      </c>
      <c r="E3827" s="211">
        <v>7.2912457563894154E-2</v>
      </c>
      <c r="F3827" s="211">
        <v>9.5359996960602988E-2</v>
      </c>
      <c r="G3827" s="211">
        <v>0.12387777229677126</v>
      </c>
      <c r="H3827" s="211">
        <v>0.11686628119372736</v>
      </c>
      <c r="I3827" s="211">
        <v>0.53453031389036687</v>
      </c>
      <c r="J3827" s="211">
        <v>0.4562059255053596</v>
      </c>
      <c r="K3827" s="211">
        <v>0.54645358562269108</v>
      </c>
      <c r="L3827" s="211">
        <v>0.26936776069438778</v>
      </c>
      <c r="M3827" s="211">
        <v>9.477030884115048E-2</v>
      </c>
      <c r="N3827" s="211">
        <v>0.51533835241022075</v>
      </c>
      <c r="O3827" s="211">
        <v>0.71191137865967669</v>
      </c>
      <c r="P3827" s="211">
        <v>6.1297866520191362E-2</v>
      </c>
      <c r="Q3827" s="211">
        <v>0.12260937440470106</v>
      </c>
      <c r="R3827" s="211">
        <v>0.41206502627486058</v>
      </c>
      <c r="S3827" s="211">
        <v>0.26074724529744792</v>
      </c>
      <c r="T3827" s="211">
        <v>0.50475395319912852</v>
      </c>
      <c r="U3827" s="211">
        <v>0.42049237202074219</v>
      </c>
      <c r="V3827" s="211">
        <v>0.138027483996225</v>
      </c>
      <c r="W3827" s="211">
        <v>0.48378729043300189</v>
      </c>
      <c r="X3827" s="211">
        <v>0.34634696020384842</v>
      </c>
      <c r="Y3827" s="211">
        <v>0.60704354579178599</v>
      </c>
      <c r="Z3827" s="211">
        <v>0.1488519117738456</v>
      </c>
      <c r="AA3827" s="212">
        <v>0.11756428189040105</v>
      </c>
    </row>
    <row r="3828" spans="1:27" x14ac:dyDescent="0.35">
      <c r="A3828" s="210" t="s">
        <v>4504</v>
      </c>
      <c r="B3828" s="217">
        <v>128.92138062275777</v>
      </c>
      <c r="C3828" s="211">
        <v>5.8945743652027885E-2</v>
      </c>
      <c r="D3828" s="211">
        <v>0.12016842702448534</v>
      </c>
      <c r="E3828" s="211">
        <v>7.7726797828700872E-2</v>
      </c>
      <c r="F3828" s="211">
        <v>0.1066852012285944</v>
      </c>
      <c r="G3828" s="211">
        <v>0.12337544636209052</v>
      </c>
      <c r="H3828" s="211">
        <v>0.12415369085868518</v>
      </c>
      <c r="I3828" s="211">
        <v>0.47699720050895356</v>
      </c>
      <c r="J3828" s="211">
        <v>0.44801255317705163</v>
      </c>
      <c r="K3828" s="211">
        <v>0.52099474050492756</v>
      </c>
      <c r="L3828" s="211">
        <v>0.27440246012250286</v>
      </c>
      <c r="M3828" s="211">
        <v>0.10469346399904914</v>
      </c>
      <c r="N3828" s="211">
        <v>0.41006077851759137</v>
      </c>
      <c r="O3828" s="211">
        <v>0.682448985230657</v>
      </c>
      <c r="P3828" s="211">
        <v>6.3960476326940421E-2</v>
      </c>
      <c r="Q3828" s="211">
        <v>0.13505925199531077</v>
      </c>
      <c r="R3828" s="211">
        <v>0.4466320424789425</v>
      </c>
      <c r="S3828" s="211">
        <v>0.28934739994343966</v>
      </c>
      <c r="T3828" s="211">
        <v>0.53086068661727248</v>
      </c>
      <c r="U3828" s="211">
        <v>0.4134450418385156</v>
      </c>
      <c r="V3828" s="211">
        <v>9.1602819275451608E-2</v>
      </c>
      <c r="W3828" s="211">
        <v>0.62275761536978025</v>
      </c>
      <c r="X3828" s="211">
        <v>0.33459572709973201</v>
      </c>
      <c r="Y3828" s="211">
        <v>0.70793037763425137</v>
      </c>
      <c r="Z3828" s="211">
        <v>0.14551738437804976</v>
      </c>
      <c r="AA3828" s="212">
        <v>0.1190063888492247</v>
      </c>
    </row>
    <row r="3829" spans="1:27" x14ac:dyDescent="0.35">
      <c r="A3829" s="210" t="s">
        <v>4505</v>
      </c>
      <c r="B3829" s="217">
        <v>120.76491304054301</v>
      </c>
      <c r="C3829" s="211">
        <v>5.7366452157808549E-2</v>
      </c>
      <c r="D3829" s="211">
        <v>0.12039990078646434</v>
      </c>
      <c r="E3829" s="211">
        <v>7.8528688119553061E-2</v>
      </c>
      <c r="F3829" s="211">
        <v>0.10246861457212411</v>
      </c>
      <c r="G3829" s="211">
        <v>0.11824164280238679</v>
      </c>
      <c r="H3829" s="211">
        <v>0.11994784015474425</v>
      </c>
      <c r="I3829" s="211">
        <v>0.52034694952115645</v>
      </c>
      <c r="J3829" s="211">
        <v>0.46278808740788518</v>
      </c>
      <c r="K3829" s="211">
        <v>0.5596121053966282</v>
      </c>
      <c r="L3829" s="211">
        <v>0.2744841648280939</v>
      </c>
      <c r="M3829" s="211">
        <v>9.7438114557704486E-2</v>
      </c>
      <c r="N3829" s="211">
        <v>0.47919070706529704</v>
      </c>
      <c r="O3829" s="211">
        <v>0.664854123547302</v>
      </c>
      <c r="P3829" s="211">
        <v>7.0388036954870906E-2</v>
      </c>
      <c r="Q3829" s="211">
        <v>8.1454162866738219E-2</v>
      </c>
      <c r="R3829" s="211">
        <v>0.45050669004067051</v>
      </c>
      <c r="S3829" s="211">
        <v>0.30496576073292747</v>
      </c>
      <c r="T3829" s="211">
        <v>0.57089690260403869</v>
      </c>
      <c r="U3829" s="211">
        <v>0.42222635663130847</v>
      </c>
      <c r="V3829" s="211">
        <v>7.966484299211829E-2</v>
      </c>
      <c r="W3829" s="211">
        <v>0.50799213679950228</v>
      </c>
      <c r="X3829" s="211">
        <v>0.38496254369989663</v>
      </c>
      <c r="Y3829" s="211">
        <v>0.57116038944920733</v>
      </c>
      <c r="Z3829" s="211">
        <v>0.13933601123577727</v>
      </c>
      <c r="AA3829" s="212">
        <v>0.12414010329363903</v>
      </c>
    </row>
    <row r="3830" spans="1:27" x14ac:dyDescent="0.35">
      <c r="A3830" s="210" t="s">
        <v>4506</v>
      </c>
      <c r="B3830" s="217">
        <v>152.00287116208511</v>
      </c>
      <c r="C3830" s="211">
        <v>6.6093476267720691E-2</v>
      </c>
      <c r="D3830" s="211">
        <v>0.12358647498045633</v>
      </c>
      <c r="E3830" s="211">
        <v>8.0478102940403931E-2</v>
      </c>
      <c r="F3830" s="211">
        <v>9.4208512812352388E-2</v>
      </c>
      <c r="G3830" s="211">
        <v>0.11786375007023053</v>
      </c>
      <c r="H3830" s="211">
        <v>0.117067360711227</v>
      </c>
      <c r="I3830" s="211">
        <v>0.50506465283562951</v>
      </c>
      <c r="J3830" s="211">
        <v>0.44059355033480641</v>
      </c>
      <c r="K3830" s="211">
        <v>0.59690696168626767</v>
      </c>
      <c r="L3830" s="211">
        <v>0.27084616345665546</v>
      </c>
      <c r="M3830" s="211">
        <v>0.12353214645681919</v>
      </c>
      <c r="N3830" s="211">
        <v>0.47943971897565962</v>
      </c>
      <c r="O3830" s="211">
        <v>0.62543950361937406</v>
      </c>
      <c r="P3830" s="211">
        <v>6.4323304645642093E-2</v>
      </c>
      <c r="Q3830" s="211">
        <v>5.9981457038367603E-2</v>
      </c>
      <c r="R3830" s="211">
        <v>0.47744983957020171</v>
      </c>
      <c r="S3830" s="211">
        <v>0.34264013451601061</v>
      </c>
      <c r="T3830" s="211">
        <v>0.56069054289597164</v>
      </c>
      <c r="U3830" s="211">
        <v>0.36452098906978481</v>
      </c>
      <c r="V3830" s="211">
        <v>0.14127686293492653</v>
      </c>
      <c r="W3830" s="211">
        <v>0.523481541208069</v>
      </c>
      <c r="X3830" s="211">
        <v>0.30289875586778703</v>
      </c>
      <c r="Y3830" s="211">
        <v>0.66521900769780107</v>
      </c>
      <c r="Z3830" s="211">
        <v>0.14596962573614466</v>
      </c>
      <c r="AA3830" s="212">
        <v>0.12267036680913822</v>
      </c>
    </row>
    <row r="3831" spans="1:27" x14ac:dyDescent="0.35">
      <c r="A3831" s="210" t="s">
        <v>4507</v>
      </c>
      <c r="B3831" s="217">
        <v>174.59535073452716</v>
      </c>
      <c r="C3831" s="211">
        <v>6.2238433796348268E-2</v>
      </c>
      <c r="D3831" s="211">
        <v>0.12443292334785613</v>
      </c>
      <c r="E3831" s="211">
        <v>8.0471304511637406E-2</v>
      </c>
      <c r="F3831" s="211">
        <v>0.10169293010960054</v>
      </c>
      <c r="G3831" s="211">
        <v>0.11387898566585548</v>
      </c>
      <c r="H3831" s="211">
        <v>0.11890458438547097</v>
      </c>
      <c r="I3831" s="211">
        <v>0.5074519699425204</v>
      </c>
      <c r="J3831" s="211">
        <v>0.45033658405085075</v>
      </c>
      <c r="K3831" s="211">
        <v>0.6497534303079413</v>
      </c>
      <c r="L3831" s="211">
        <v>0.27456679119842003</v>
      </c>
      <c r="M3831" s="211">
        <v>9.7075622711239318E-2</v>
      </c>
      <c r="N3831" s="211">
        <v>0.57974642086463402</v>
      </c>
      <c r="O3831" s="211">
        <v>0.70886930940916049</v>
      </c>
      <c r="P3831" s="211">
        <v>6.792806378568203E-2</v>
      </c>
      <c r="Q3831" s="211">
        <v>5.976407252649911E-2</v>
      </c>
      <c r="R3831" s="211">
        <v>0.45090030726255764</v>
      </c>
      <c r="S3831" s="211">
        <v>0.31150141397284031</v>
      </c>
      <c r="T3831" s="211">
        <v>0.59283512742152666</v>
      </c>
      <c r="U3831" s="211">
        <v>0.34693268504669511</v>
      </c>
      <c r="V3831" s="211">
        <v>0.18215744099882267</v>
      </c>
      <c r="W3831" s="211">
        <v>0.61883563486941617</v>
      </c>
      <c r="X3831" s="211">
        <v>0.26035124881976934</v>
      </c>
      <c r="Y3831" s="211">
        <v>0.70444030263901658</v>
      </c>
      <c r="Z3831" s="211">
        <v>0.14906266386731593</v>
      </c>
      <c r="AA3831" s="212">
        <v>0.12092536406099315</v>
      </c>
    </row>
    <row r="3832" spans="1:27" x14ac:dyDescent="0.35">
      <c r="A3832" s="210" t="s">
        <v>4508</v>
      </c>
      <c r="B3832" s="217">
        <v>145.94001063305592</v>
      </c>
      <c r="C3832" s="211">
        <v>6.6920367469017014E-2</v>
      </c>
      <c r="D3832" s="211">
        <v>0.12368344507775846</v>
      </c>
      <c r="E3832" s="211">
        <v>7.1503405101961015E-2</v>
      </c>
      <c r="F3832" s="211">
        <v>8.7874065957697423E-2</v>
      </c>
      <c r="G3832" s="211">
        <v>0.11519165456547031</v>
      </c>
      <c r="H3832" s="211">
        <v>0.1225818227756256</v>
      </c>
      <c r="I3832" s="211">
        <v>0.5165005817869609</v>
      </c>
      <c r="J3832" s="211">
        <v>0.443373010271495</v>
      </c>
      <c r="K3832" s="211">
        <v>0.6317116071768446</v>
      </c>
      <c r="L3832" s="211">
        <v>0.27112818241896108</v>
      </c>
      <c r="M3832" s="211">
        <v>0.11173203366266989</v>
      </c>
      <c r="N3832" s="211">
        <v>0.38317530397803123</v>
      </c>
      <c r="O3832" s="211">
        <v>0.77451395102385989</v>
      </c>
      <c r="P3832" s="211">
        <v>6.3493055149960689E-2</v>
      </c>
      <c r="Q3832" s="211">
        <v>6.7059501730015847E-2</v>
      </c>
      <c r="R3832" s="211">
        <v>0.47735596405495639</v>
      </c>
      <c r="S3832" s="211">
        <v>0.37050934893551379</v>
      </c>
      <c r="T3832" s="211">
        <v>0.52157045505965949</v>
      </c>
      <c r="U3832" s="211">
        <v>0.5027014689215189</v>
      </c>
      <c r="V3832" s="211">
        <v>9.896975139314354E-2</v>
      </c>
      <c r="W3832" s="211">
        <v>0.57881536543170142</v>
      </c>
      <c r="X3832" s="211">
        <v>0.36276398269540405</v>
      </c>
      <c r="Y3832" s="211">
        <v>0.61528006479478881</v>
      </c>
      <c r="Z3832" s="211">
        <v>0.1471473749626154</v>
      </c>
      <c r="AA3832" s="212">
        <v>0.11668678960304947</v>
      </c>
    </row>
    <row r="3833" spans="1:27" x14ac:dyDescent="0.35">
      <c r="A3833" s="210" t="s">
        <v>4509</v>
      </c>
      <c r="B3833" s="217">
        <v>158.88005828091113</v>
      </c>
      <c r="C3833" s="211">
        <v>8.1945278587664802E-2</v>
      </c>
      <c r="D3833" s="211">
        <v>0.12882984211157023</v>
      </c>
      <c r="E3833" s="211">
        <v>7.1883743682850387E-2</v>
      </c>
      <c r="F3833" s="211">
        <v>0.10365575313780631</v>
      </c>
      <c r="G3833" s="211">
        <v>0.12076594193032829</v>
      </c>
      <c r="H3833" s="211">
        <v>0.11356955549395566</v>
      </c>
      <c r="I3833" s="211">
        <v>0.53367935899535046</v>
      </c>
      <c r="J3833" s="211">
        <v>0.42590564883411841</v>
      </c>
      <c r="K3833" s="211">
        <v>0.62090314039825245</v>
      </c>
      <c r="L3833" s="211">
        <v>0.27103288283335952</v>
      </c>
      <c r="M3833" s="211">
        <v>0.10586839639126985</v>
      </c>
      <c r="N3833" s="211">
        <v>0.39006455975059207</v>
      </c>
      <c r="O3833" s="211">
        <v>0.76416095941882989</v>
      </c>
      <c r="P3833" s="211">
        <v>6.92561417564201E-2</v>
      </c>
      <c r="Q3833" s="211">
        <v>9.0030092401551715E-2</v>
      </c>
      <c r="R3833" s="211">
        <v>0.44515733191341172</v>
      </c>
      <c r="S3833" s="211">
        <v>0.32474104889239491</v>
      </c>
      <c r="T3833" s="211">
        <v>0.53150251561872486</v>
      </c>
      <c r="U3833" s="211">
        <v>0.44729800571424505</v>
      </c>
      <c r="V3833" s="211">
        <v>0.10762771763149812</v>
      </c>
      <c r="W3833" s="211">
        <v>0.5686399418443191</v>
      </c>
      <c r="X3833" s="211">
        <v>0.30264567622577287</v>
      </c>
      <c r="Y3833" s="211">
        <v>0.65782347482381742</v>
      </c>
      <c r="Z3833" s="211">
        <v>0.14966921108457898</v>
      </c>
      <c r="AA3833" s="212">
        <v>0.11494422514295091</v>
      </c>
    </row>
    <row r="3834" spans="1:27" x14ac:dyDescent="0.35">
      <c r="A3834" s="210" t="s">
        <v>4510</v>
      </c>
      <c r="B3834" s="217">
        <v>137.78227192191258</v>
      </c>
      <c r="C3834" s="211">
        <v>5.7705023091966449E-2</v>
      </c>
      <c r="D3834" s="211">
        <v>0.11897701301762253</v>
      </c>
      <c r="E3834" s="211">
        <v>6.9286126834570361E-2</v>
      </c>
      <c r="F3834" s="211">
        <v>9.532507594884411E-2</v>
      </c>
      <c r="G3834" s="211">
        <v>0.11786916347732683</v>
      </c>
      <c r="H3834" s="211">
        <v>0.11585298651450451</v>
      </c>
      <c r="I3834" s="211">
        <v>0.49173284446572602</v>
      </c>
      <c r="J3834" s="211">
        <v>0.42215694319842917</v>
      </c>
      <c r="K3834" s="211">
        <v>0.63950315032611349</v>
      </c>
      <c r="L3834" s="211">
        <v>0.28050437538382189</v>
      </c>
      <c r="M3834" s="211">
        <v>9.0453494661599548E-2</v>
      </c>
      <c r="N3834" s="211">
        <v>0.40368027666914252</v>
      </c>
      <c r="O3834" s="211">
        <v>0.66850105867796783</v>
      </c>
      <c r="P3834" s="211">
        <v>6.6405514072171531E-2</v>
      </c>
      <c r="Q3834" s="211">
        <v>8.6865726072055546E-2</v>
      </c>
      <c r="R3834" s="211">
        <v>0.43046292280688564</v>
      </c>
      <c r="S3834" s="211">
        <v>0.30654935753936774</v>
      </c>
      <c r="T3834" s="211">
        <v>0.52072821872931951</v>
      </c>
      <c r="U3834" s="211">
        <v>0.48270402739275209</v>
      </c>
      <c r="V3834" s="211">
        <v>0.12193947712683476</v>
      </c>
      <c r="W3834" s="211">
        <v>0.59075206536491764</v>
      </c>
      <c r="X3834" s="211">
        <v>0.35942242767508986</v>
      </c>
      <c r="Y3834" s="211">
        <v>0.6379304548894611</v>
      </c>
      <c r="Z3834" s="211">
        <v>0.14472685344700539</v>
      </c>
      <c r="AA3834" s="212">
        <v>0.12281971297750281</v>
      </c>
    </row>
    <row r="3835" spans="1:27" x14ac:dyDescent="0.35">
      <c r="A3835" s="210" t="s">
        <v>4511</v>
      </c>
      <c r="B3835" s="217">
        <v>115.61616042971498</v>
      </c>
      <c r="C3835" s="211">
        <v>7.1783923512227815E-2</v>
      </c>
      <c r="D3835" s="211">
        <v>0.1219685052822069</v>
      </c>
      <c r="E3835" s="211">
        <v>8.3850766432012391E-2</v>
      </c>
      <c r="F3835" s="211">
        <v>0.11269928696734227</v>
      </c>
      <c r="G3835" s="211">
        <v>0.11997032727305898</v>
      </c>
      <c r="H3835" s="211">
        <v>0.11824705972358746</v>
      </c>
      <c r="I3835" s="211">
        <v>0.45596901379780763</v>
      </c>
      <c r="J3835" s="211">
        <v>0.42752995521412973</v>
      </c>
      <c r="K3835" s="211">
        <v>0.6344117369532476</v>
      </c>
      <c r="L3835" s="211">
        <v>0.27807952443426087</v>
      </c>
      <c r="M3835" s="211">
        <v>9.3449200781475714E-2</v>
      </c>
      <c r="N3835" s="211">
        <v>0.49440400844559768</v>
      </c>
      <c r="O3835" s="211">
        <v>0.78114542691939148</v>
      </c>
      <c r="P3835" s="211">
        <v>6.5571627420457218E-2</v>
      </c>
      <c r="Q3835" s="211">
        <v>9.1499925136350871E-2</v>
      </c>
      <c r="R3835" s="211">
        <v>0.48121139201515045</v>
      </c>
      <c r="S3835" s="211">
        <v>0.41888550466232183</v>
      </c>
      <c r="T3835" s="211">
        <v>0.51149547155762731</v>
      </c>
      <c r="U3835" s="211">
        <v>0.34791279063536912</v>
      </c>
      <c r="V3835" s="211">
        <v>5.9938219982297203E-2</v>
      </c>
      <c r="W3835" s="211">
        <v>0.5282895307066966</v>
      </c>
      <c r="X3835" s="211">
        <v>0.37753517601719389</v>
      </c>
      <c r="Y3835" s="211">
        <v>0.58404697494811697</v>
      </c>
      <c r="Z3835" s="211">
        <v>0.14815421206029478</v>
      </c>
      <c r="AA3835" s="212">
        <v>0.12133041451403387</v>
      </c>
    </row>
    <row r="3836" spans="1:27" x14ac:dyDescent="0.35">
      <c r="A3836" s="210" t="s">
        <v>4512</v>
      </c>
      <c r="B3836" s="217">
        <v>152.67848087396229</v>
      </c>
      <c r="C3836" s="211">
        <v>5.7983560714704792E-2</v>
      </c>
      <c r="D3836" s="211">
        <v>0.12261356655296458</v>
      </c>
      <c r="E3836" s="211">
        <v>8.2938605833021692E-2</v>
      </c>
      <c r="F3836" s="211">
        <v>9.8715607292674049E-2</v>
      </c>
      <c r="G3836" s="211">
        <v>0.12227478832502284</v>
      </c>
      <c r="H3836" s="211">
        <v>0.11773599085848338</v>
      </c>
      <c r="I3836" s="211">
        <v>0.424163320459233</v>
      </c>
      <c r="J3836" s="211">
        <v>0.46497030002077006</v>
      </c>
      <c r="K3836" s="211">
        <v>0.61609567158070011</v>
      </c>
      <c r="L3836" s="211">
        <v>0.27758631374451731</v>
      </c>
      <c r="M3836" s="211">
        <v>0.10513044362784764</v>
      </c>
      <c r="N3836" s="211">
        <v>0.46658266773369439</v>
      </c>
      <c r="O3836" s="211">
        <v>0.6269424450886586</v>
      </c>
      <c r="P3836" s="211">
        <v>7.0867608842873062E-2</v>
      </c>
      <c r="Q3836" s="211">
        <v>0.15357231502814778</v>
      </c>
      <c r="R3836" s="211">
        <v>0.39173775092475455</v>
      </c>
      <c r="S3836" s="211">
        <v>0.37698705140052879</v>
      </c>
      <c r="T3836" s="211">
        <v>0.4887515903030657</v>
      </c>
      <c r="U3836" s="211">
        <v>0.46410665576922372</v>
      </c>
      <c r="V3836" s="211">
        <v>9.0918749332317986E-2</v>
      </c>
      <c r="W3836" s="211">
        <v>0.57093787451572819</v>
      </c>
      <c r="X3836" s="211">
        <v>0.28943222717164041</v>
      </c>
      <c r="Y3836" s="211">
        <v>0.65746321140878983</v>
      </c>
      <c r="Z3836" s="211">
        <v>0.14806015661223093</v>
      </c>
      <c r="AA3836" s="212">
        <v>0.116707526634974</v>
      </c>
    </row>
    <row r="3837" spans="1:27" x14ac:dyDescent="0.35">
      <c r="A3837" s="210" t="s">
        <v>4513</v>
      </c>
      <c r="B3837" s="217">
        <v>119.00868328817734</v>
      </c>
      <c r="C3837" s="211">
        <v>8.347385167740845E-2</v>
      </c>
      <c r="D3837" s="211">
        <v>0.12267728105775411</v>
      </c>
      <c r="E3837" s="211">
        <v>7.2700151266275673E-2</v>
      </c>
      <c r="F3837" s="211">
        <v>0.10370610353911372</v>
      </c>
      <c r="G3837" s="211">
        <v>0.12680876683274542</v>
      </c>
      <c r="H3837" s="211">
        <v>0.12062226474313101</v>
      </c>
      <c r="I3837" s="211">
        <v>0.50884426925865744</v>
      </c>
      <c r="J3837" s="211">
        <v>0.4434541982089848</v>
      </c>
      <c r="K3837" s="211">
        <v>0.62407251898111271</v>
      </c>
      <c r="L3837" s="211">
        <v>0.27368956914589027</v>
      </c>
      <c r="M3837" s="211">
        <v>9.7383653991719166E-2</v>
      </c>
      <c r="N3837" s="211">
        <v>0.44455715686950359</v>
      </c>
      <c r="O3837" s="211">
        <v>0.72128065483125625</v>
      </c>
      <c r="P3837" s="211">
        <v>6.3709677430343739E-2</v>
      </c>
      <c r="Q3837" s="211">
        <v>6.8090075311117729E-2</v>
      </c>
      <c r="R3837" s="211">
        <v>0.41095949617506516</v>
      </c>
      <c r="S3837" s="211">
        <v>0.42745409163131615</v>
      </c>
      <c r="T3837" s="211">
        <v>0.55158860675126142</v>
      </c>
      <c r="U3837" s="211">
        <v>0.45214645743931603</v>
      </c>
      <c r="V3837" s="211">
        <v>5.1719247797205596E-2</v>
      </c>
      <c r="W3837" s="211">
        <v>0.58103921418406912</v>
      </c>
      <c r="X3837" s="211">
        <v>0.31408673132700693</v>
      </c>
      <c r="Y3837" s="211">
        <v>0.72681939206322488</v>
      </c>
      <c r="Z3837" s="211">
        <v>0.14740678334423118</v>
      </c>
      <c r="AA3837" s="212">
        <v>0.11675279345264823</v>
      </c>
    </row>
    <row r="3838" spans="1:27" x14ac:dyDescent="0.35">
      <c r="A3838" s="210" t="s">
        <v>4514</v>
      </c>
      <c r="B3838" s="217">
        <v>141.27212592974152</v>
      </c>
      <c r="C3838" s="211">
        <v>5.3781100811183535E-2</v>
      </c>
      <c r="D3838" s="211">
        <v>0.12907350740765131</v>
      </c>
      <c r="E3838" s="211">
        <v>7.1421576975822437E-2</v>
      </c>
      <c r="F3838" s="211">
        <v>8.7549841807966558E-2</v>
      </c>
      <c r="G3838" s="211">
        <v>0.12091770582005229</v>
      </c>
      <c r="H3838" s="211">
        <v>0.10174485539875534</v>
      </c>
      <c r="I3838" s="211">
        <v>0.50310265555773181</v>
      </c>
      <c r="J3838" s="211">
        <v>0.4556790335339832</v>
      </c>
      <c r="K3838" s="211">
        <v>0.58963795151652221</v>
      </c>
      <c r="L3838" s="211">
        <v>0.27228604822006358</v>
      </c>
      <c r="M3838" s="211">
        <v>9.962874873428304E-2</v>
      </c>
      <c r="N3838" s="211">
        <v>0.44818537380636791</v>
      </c>
      <c r="O3838" s="211">
        <v>0.65412166817992812</v>
      </c>
      <c r="P3838" s="211">
        <v>7.419363356250061E-2</v>
      </c>
      <c r="Q3838" s="211">
        <v>5.8222528715350497E-2</v>
      </c>
      <c r="R3838" s="211">
        <v>0.46523615766652537</v>
      </c>
      <c r="S3838" s="211">
        <v>0.30933330691722616</v>
      </c>
      <c r="T3838" s="211">
        <v>0.56972959350190056</v>
      </c>
      <c r="U3838" s="211">
        <v>0.41669543325865227</v>
      </c>
      <c r="V3838" s="211">
        <v>6.8059232494817185E-2</v>
      </c>
      <c r="W3838" s="211">
        <v>0.55955598685210162</v>
      </c>
      <c r="X3838" s="211">
        <v>0.32701561212655217</v>
      </c>
      <c r="Y3838" s="211">
        <v>0.75215632549392342</v>
      </c>
      <c r="Z3838" s="211">
        <v>0.14725243471778585</v>
      </c>
      <c r="AA3838" s="212">
        <v>0.11485260587570362</v>
      </c>
    </row>
    <row r="3839" spans="1:27" x14ac:dyDescent="0.35">
      <c r="A3839" s="210" t="s">
        <v>4515</v>
      </c>
      <c r="B3839" s="217">
        <v>129.38738995591584</v>
      </c>
      <c r="C3839" s="211">
        <v>7.6392566364899009E-2</v>
      </c>
      <c r="D3839" s="211">
        <v>0.13006178807033622</v>
      </c>
      <c r="E3839" s="211">
        <v>8.6860608010136661E-2</v>
      </c>
      <c r="F3839" s="211">
        <v>9.6032936779627029E-2</v>
      </c>
      <c r="G3839" s="211">
        <v>0.12427095303687057</v>
      </c>
      <c r="H3839" s="211">
        <v>0.11483023693329791</v>
      </c>
      <c r="I3839" s="211">
        <v>0.46131985280548726</v>
      </c>
      <c r="J3839" s="211">
        <v>0.40560214638153091</v>
      </c>
      <c r="K3839" s="211">
        <v>0.62069232425539989</v>
      </c>
      <c r="L3839" s="211">
        <v>0.27420902475241138</v>
      </c>
      <c r="M3839" s="211">
        <v>8.9805738224942991E-2</v>
      </c>
      <c r="N3839" s="211">
        <v>0.51251252997177033</v>
      </c>
      <c r="O3839" s="211">
        <v>0.59237549213269425</v>
      </c>
      <c r="P3839" s="211">
        <v>6.5859124049882214E-2</v>
      </c>
      <c r="Q3839" s="211">
        <v>4.7616367965543985E-2</v>
      </c>
      <c r="R3839" s="211">
        <v>0.45229431328717357</v>
      </c>
      <c r="S3839" s="211">
        <v>0.30731465162982563</v>
      </c>
      <c r="T3839" s="211">
        <v>0.59656093143679112</v>
      </c>
      <c r="U3839" s="211">
        <v>0.40636670088628446</v>
      </c>
      <c r="V3839" s="211">
        <v>7.7754181691341559E-2</v>
      </c>
      <c r="W3839" s="211">
        <v>0.54847405930487458</v>
      </c>
      <c r="X3839" s="211">
        <v>0.34868415008048143</v>
      </c>
      <c r="Y3839" s="211">
        <v>0.7110455584513955</v>
      </c>
      <c r="Z3839" s="211">
        <v>0.14473679663695646</v>
      </c>
      <c r="AA3839" s="212">
        <v>0.1201339031051375</v>
      </c>
    </row>
    <row r="3840" spans="1:27" x14ac:dyDescent="0.35">
      <c r="A3840" s="210" t="s">
        <v>4516</v>
      </c>
      <c r="B3840" s="217">
        <v>112.05252998601389</v>
      </c>
      <c r="C3840" s="211">
        <v>5.065911512984634E-2</v>
      </c>
      <c r="D3840" s="211">
        <v>0.11955275960163726</v>
      </c>
      <c r="E3840" s="211">
        <v>7.2646389416968132E-2</v>
      </c>
      <c r="F3840" s="211">
        <v>8.9966141866609992E-2</v>
      </c>
      <c r="G3840" s="211">
        <v>0.12138160894768575</v>
      </c>
      <c r="H3840" s="211">
        <v>0.12588535272539791</v>
      </c>
      <c r="I3840" s="211">
        <v>0.52608906400581046</v>
      </c>
      <c r="J3840" s="211">
        <v>0.41935604575817698</v>
      </c>
      <c r="K3840" s="211">
        <v>0.56811485212280854</v>
      </c>
      <c r="L3840" s="211">
        <v>0.28001701034819204</v>
      </c>
      <c r="M3840" s="211">
        <v>8.1735007532648965E-2</v>
      </c>
      <c r="N3840" s="211">
        <v>0.34979963662225244</v>
      </c>
      <c r="O3840" s="211">
        <v>0.72646145805768647</v>
      </c>
      <c r="P3840" s="211">
        <v>7.158460199301156E-2</v>
      </c>
      <c r="Q3840" s="211">
        <v>9.5143141970858408E-2</v>
      </c>
      <c r="R3840" s="211">
        <v>0.45171444936657767</v>
      </c>
      <c r="S3840" s="211">
        <v>0.38778229025926092</v>
      </c>
      <c r="T3840" s="211">
        <v>0.48898044298314863</v>
      </c>
      <c r="U3840" s="211">
        <v>0.43309209979385754</v>
      </c>
      <c r="V3840" s="211">
        <v>8.3394426813586747E-2</v>
      </c>
      <c r="W3840" s="211">
        <v>0.48600517160073631</v>
      </c>
      <c r="X3840" s="211">
        <v>0.28463871271411634</v>
      </c>
      <c r="Y3840" s="211">
        <v>0.52639793744436958</v>
      </c>
      <c r="Z3840" s="211">
        <v>0.14730635678081949</v>
      </c>
      <c r="AA3840" s="212">
        <v>0.12064912453072558</v>
      </c>
    </row>
    <row r="3841" spans="1:27" x14ac:dyDescent="0.35">
      <c r="A3841" s="210" t="s">
        <v>4517</v>
      </c>
      <c r="B3841" s="217">
        <v>131.84302714242611</v>
      </c>
      <c r="C3841" s="211">
        <v>7.5532039915222546E-2</v>
      </c>
      <c r="D3841" s="211">
        <v>0.12340935186375179</v>
      </c>
      <c r="E3841" s="211">
        <v>7.4293182629778645E-2</v>
      </c>
      <c r="F3841" s="211">
        <v>8.8156140439751784E-2</v>
      </c>
      <c r="G3841" s="211">
        <v>0.11715154627305105</v>
      </c>
      <c r="H3841" s="211">
        <v>0.11674606369963304</v>
      </c>
      <c r="I3841" s="211">
        <v>0.4623421257941322</v>
      </c>
      <c r="J3841" s="211">
        <v>0.41317196621586672</v>
      </c>
      <c r="K3841" s="211">
        <v>0.64294026867465759</v>
      </c>
      <c r="L3841" s="211">
        <v>0.28035489321446927</v>
      </c>
      <c r="M3841" s="211">
        <v>8.2856035629282995E-2</v>
      </c>
      <c r="N3841" s="211">
        <v>0.42539261630387148</v>
      </c>
      <c r="O3841" s="211">
        <v>0.67874758442934113</v>
      </c>
      <c r="P3841" s="211">
        <v>6.8822637715613727E-2</v>
      </c>
      <c r="Q3841" s="211">
        <v>4.9208334747029507E-2</v>
      </c>
      <c r="R3841" s="211">
        <v>0.41431494258279339</v>
      </c>
      <c r="S3841" s="211">
        <v>0.3326681716098725</v>
      </c>
      <c r="T3841" s="211">
        <v>0.53593735695758504</v>
      </c>
      <c r="U3841" s="211">
        <v>0.45624154729615612</v>
      </c>
      <c r="V3841" s="211">
        <v>0.12108494474915035</v>
      </c>
      <c r="W3841" s="211">
        <v>0.55949763536846009</v>
      </c>
      <c r="X3841" s="211">
        <v>0.25546488462754224</v>
      </c>
      <c r="Y3841" s="211">
        <v>0.53539992037359185</v>
      </c>
      <c r="Z3841" s="211">
        <v>0.1475974256163623</v>
      </c>
      <c r="AA3841" s="212">
        <v>0.12011747731830794</v>
      </c>
    </row>
    <row r="3842" spans="1:27" x14ac:dyDescent="0.35">
      <c r="A3842" s="210" t="s">
        <v>4518</v>
      </c>
      <c r="B3842" s="217">
        <v>146.38745830627795</v>
      </c>
      <c r="C3842" s="211">
        <v>6.2293139452308847E-2</v>
      </c>
      <c r="D3842" s="211">
        <v>0.12561265430993448</v>
      </c>
      <c r="E3842" s="211">
        <v>7.8189000358389979E-2</v>
      </c>
      <c r="F3842" s="211">
        <v>9.8836066351474489E-2</v>
      </c>
      <c r="G3842" s="211">
        <v>0.12031605312146117</v>
      </c>
      <c r="H3842" s="211">
        <v>0.11856762398575761</v>
      </c>
      <c r="I3842" s="211">
        <v>0.52835605892498438</v>
      </c>
      <c r="J3842" s="211">
        <v>0.42449756897468516</v>
      </c>
      <c r="K3842" s="211">
        <v>0.6250628647373957</v>
      </c>
      <c r="L3842" s="211">
        <v>0.27449918003767598</v>
      </c>
      <c r="M3842" s="211">
        <v>0.11355039802793865</v>
      </c>
      <c r="N3842" s="211">
        <v>0.43668269154860473</v>
      </c>
      <c r="O3842" s="211">
        <v>0.75552112317514863</v>
      </c>
      <c r="P3842" s="211">
        <v>6.3860243425709687E-2</v>
      </c>
      <c r="Q3842" s="211">
        <v>5.4283126774415838E-2</v>
      </c>
      <c r="R3842" s="211">
        <v>0.44841263686313548</v>
      </c>
      <c r="S3842" s="211">
        <v>0.35268836620383037</v>
      </c>
      <c r="T3842" s="211">
        <v>0.62530083290127969</v>
      </c>
      <c r="U3842" s="211">
        <v>0.42155496907681933</v>
      </c>
      <c r="V3842" s="211">
        <v>8.9384140772507156E-2</v>
      </c>
      <c r="W3842" s="211">
        <v>0.53495122982857402</v>
      </c>
      <c r="X3842" s="211">
        <v>0.23888442221213785</v>
      </c>
      <c r="Y3842" s="211">
        <v>0.67829980365986264</v>
      </c>
      <c r="Z3842" s="211">
        <v>0.14530736712217068</v>
      </c>
      <c r="AA3842" s="212">
        <v>0.115331166991484</v>
      </c>
    </row>
    <row r="3843" spans="1:27" x14ac:dyDescent="0.35">
      <c r="A3843" s="210" t="s">
        <v>4519</v>
      </c>
      <c r="B3843" s="217">
        <v>126.94739403606647</v>
      </c>
      <c r="C3843" s="211">
        <v>7.6950724688284552E-2</v>
      </c>
      <c r="D3843" s="211">
        <v>0.11666874648553008</v>
      </c>
      <c r="E3843" s="211">
        <v>7.3790783856421127E-2</v>
      </c>
      <c r="F3843" s="211">
        <v>8.7836142875376347E-2</v>
      </c>
      <c r="G3843" s="211">
        <v>0.11745252802137267</v>
      </c>
      <c r="H3843" s="211">
        <v>0.11984412468974281</v>
      </c>
      <c r="I3843" s="211">
        <v>0.52103195720682949</v>
      </c>
      <c r="J3843" s="211">
        <v>0.46464333189805179</v>
      </c>
      <c r="K3843" s="211">
        <v>0.57310734153248011</v>
      </c>
      <c r="L3843" s="211">
        <v>0.27954997328544717</v>
      </c>
      <c r="M3843" s="211">
        <v>8.8865898059685658E-2</v>
      </c>
      <c r="N3843" s="211">
        <v>0.40747290110412904</v>
      </c>
      <c r="O3843" s="211">
        <v>0.64960333990448416</v>
      </c>
      <c r="P3843" s="211">
        <v>7.0433648146559558E-2</v>
      </c>
      <c r="Q3843" s="211">
        <v>0.11479195171198658</v>
      </c>
      <c r="R3843" s="211">
        <v>0.39647946550315472</v>
      </c>
      <c r="S3843" s="211">
        <v>0.29392249132315396</v>
      </c>
      <c r="T3843" s="211">
        <v>0.61786791934244945</v>
      </c>
      <c r="U3843" s="211">
        <v>0.4886209589115354</v>
      </c>
      <c r="V3843" s="211">
        <v>9.1066767613774233E-2</v>
      </c>
      <c r="W3843" s="211">
        <v>0.58419721579756057</v>
      </c>
      <c r="X3843" s="211">
        <v>0.27773083836991652</v>
      </c>
      <c r="Y3843" s="211">
        <v>0.59701993767685291</v>
      </c>
      <c r="Z3843" s="211">
        <v>0.14623221667131359</v>
      </c>
      <c r="AA3843" s="212">
        <v>0.12392002877871454</v>
      </c>
    </row>
    <row r="3844" spans="1:27" x14ac:dyDescent="0.35">
      <c r="A3844" s="210" t="s">
        <v>4520</v>
      </c>
      <c r="B3844" s="217">
        <v>158.98332762647345</v>
      </c>
      <c r="C3844" s="211">
        <v>5.3130928724720548E-2</v>
      </c>
      <c r="D3844" s="211">
        <v>0.12844674553157745</v>
      </c>
      <c r="E3844" s="211">
        <v>7.6138591594617833E-2</v>
      </c>
      <c r="F3844" s="211">
        <v>8.713141298090836E-2</v>
      </c>
      <c r="G3844" s="211">
        <v>0.12424687391486898</v>
      </c>
      <c r="H3844" s="211">
        <v>0.12143112071107491</v>
      </c>
      <c r="I3844" s="211">
        <v>0.47020675290459535</v>
      </c>
      <c r="J3844" s="211">
        <v>0.43006530004243587</v>
      </c>
      <c r="K3844" s="211">
        <v>0.63589310241049324</v>
      </c>
      <c r="L3844" s="211">
        <v>0.28144070234403623</v>
      </c>
      <c r="M3844" s="211">
        <v>9.4383698501564958E-2</v>
      </c>
      <c r="N3844" s="211">
        <v>0.44544447964484574</v>
      </c>
      <c r="O3844" s="211">
        <v>0.77014693271322832</v>
      </c>
      <c r="P3844" s="211">
        <v>6.3912062676832013E-2</v>
      </c>
      <c r="Q3844" s="211">
        <v>7.687388504308279E-2</v>
      </c>
      <c r="R3844" s="211">
        <v>0.43759716894380957</v>
      </c>
      <c r="S3844" s="211">
        <v>0.39718025164087012</v>
      </c>
      <c r="T3844" s="211">
        <v>0.54031578558277504</v>
      </c>
      <c r="U3844" s="211">
        <v>0.50215804449512969</v>
      </c>
      <c r="V3844" s="211">
        <v>0.12509139321922741</v>
      </c>
      <c r="W3844" s="211">
        <v>0.62999267701278727</v>
      </c>
      <c r="X3844" s="211">
        <v>0.41725726337569213</v>
      </c>
      <c r="Y3844" s="211">
        <v>0.67620314546486149</v>
      </c>
      <c r="Z3844" s="211">
        <v>0.14891167216145107</v>
      </c>
      <c r="AA3844" s="212">
        <v>0.1180770348496523</v>
      </c>
    </row>
    <row r="3845" spans="1:27" x14ac:dyDescent="0.35">
      <c r="A3845" s="210" t="s">
        <v>4521</v>
      </c>
      <c r="B3845" s="217">
        <v>127.10092936741034</v>
      </c>
      <c r="C3845" s="211">
        <v>6.3441309454228045E-2</v>
      </c>
      <c r="D3845" s="211">
        <v>0.12560182839841821</v>
      </c>
      <c r="E3845" s="211">
        <v>8.3257841013145151E-2</v>
      </c>
      <c r="F3845" s="211">
        <v>7.1398807125579444E-2</v>
      </c>
      <c r="G3845" s="211">
        <v>0.11544411842251945</v>
      </c>
      <c r="H3845" s="211">
        <v>0.11917289741502325</v>
      </c>
      <c r="I3845" s="211">
        <v>0.51054070736969537</v>
      </c>
      <c r="J3845" s="211">
        <v>0.41851613387303993</v>
      </c>
      <c r="K3845" s="211">
        <v>0.63555365798166508</v>
      </c>
      <c r="L3845" s="211">
        <v>0.27753033849445291</v>
      </c>
      <c r="M3845" s="211">
        <v>0.1128837545543904</v>
      </c>
      <c r="N3845" s="211">
        <v>0.51208218779203518</v>
      </c>
      <c r="O3845" s="211">
        <v>0.63121461862878303</v>
      </c>
      <c r="P3845" s="211">
        <v>6.6302393787187996E-2</v>
      </c>
      <c r="Q3845" s="211">
        <v>0.12434630925675598</v>
      </c>
      <c r="R3845" s="211">
        <v>0.39593228308482403</v>
      </c>
      <c r="S3845" s="211">
        <v>0.29706189079598783</v>
      </c>
      <c r="T3845" s="211">
        <v>0.56949430676504487</v>
      </c>
      <c r="U3845" s="211">
        <v>0.43427177548909213</v>
      </c>
      <c r="V3845" s="211">
        <v>6.1864529942158797E-2</v>
      </c>
      <c r="W3845" s="211">
        <v>0.46706714497030521</v>
      </c>
      <c r="X3845" s="211">
        <v>0.29149334187962717</v>
      </c>
      <c r="Y3845" s="211">
        <v>0.57395268315628911</v>
      </c>
      <c r="Z3845" s="211">
        <v>0.14768564934866146</v>
      </c>
      <c r="AA3845" s="212">
        <v>0.11903752266292576</v>
      </c>
    </row>
    <row r="3846" spans="1:27" x14ac:dyDescent="0.35">
      <c r="A3846" s="210" t="s">
        <v>4522</v>
      </c>
      <c r="B3846" s="217">
        <v>110.55008341540834</v>
      </c>
      <c r="C3846" s="211">
        <v>5.7865284245732229E-2</v>
      </c>
      <c r="D3846" s="211">
        <v>0.12668345539350254</v>
      </c>
      <c r="E3846" s="211">
        <v>6.8189189715825341E-2</v>
      </c>
      <c r="F3846" s="211">
        <v>7.0227702311028969E-2</v>
      </c>
      <c r="G3846" s="211">
        <v>0.11784484624997549</v>
      </c>
      <c r="H3846" s="211">
        <v>0.12055345004665333</v>
      </c>
      <c r="I3846" s="211">
        <v>0.50151739506678117</v>
      </c>
      <c r="J3846" s="211">
        <v>0.4303412710104097</v>
      </c>
      <c r="K3846" s="211">
        <v>0.58768092653975934</v>
      </c>
      <c r="L3846" s="211">
        <v>0.27908533196712509</v>
      </c>
      <c r="M3846" s="211">
        <v>9.3961770143865003E-2</v>
      </c>
      <c r="N3846" s="211">
        <v>0.41859958886042925</v>
      </c>
      <c r="O3846" s="211">
        <v>0.62651599914463496</v>
      </c>
      <c r="P3846" s="211">
        <v>6.5974898693333936E-2</v>
      </c>
      <c r="Q3846" s="211">
        <v>9.5131010191066748E-2</v>
      </c>
      <c r="R3846" s="211">
        <v>0.41574601782524906</v>
      </c>
      <c r="S3846" s="211">
        <v>0.26139804663251226</v>
      </c>
      <c r="T3846" s="211">
        <v>0.56299127066568322</v>
      </c>
      <c r="U3846" s="211">
        <v>0.38448924596103573</v>
      </c>
      <c r="V3846" s="211">
        <v>6.5986894989025074E-2</v>
      </c>
      <c r="W3846" s="211">
        <v>0.56203574143992607</v>
      </c>
      <c r="X3846" s="211">
        <v>0.42075017196925668</v>
      </c>
      <c r="Y3846" s="211">
        <v>0.67272778999833605</v>
      </c>
      <c r="Z3846" s="211">
        <v>0.14871703965345873</v>
      </c>
      <c r="AA3846" s="212">
        <v>0.12012445744583147</v>
      </c>
    </row>
    <row r="3847" spans="1:27" x14ac:dyDescent="0.35">
      <c r="A3847" s="210" t="s">
        <v>4523</v>
      </c>
      <c r="B3847" s="217">
        <v>125.0952654598221</v>
      </c>
      <c r="C3847" s="211">
        <v>5.3208366475449631E-2</v>
      </c>
      <c r="D3847" s="211">
        <v>0.12317429767867578</v>
      </c>
      <c r="E3847" s="211">
        <v>7.5005896507535808E-2</v>
      </c>
      <c r="F3847" s="211">
        <v>9.0183014780310614E-2</v>
      </c>
      <c r="G3847" s="211">
        <v>0.11922091104436976</v>
      </c>
      <c r="H3847" s="211">
        <v>0.11550242627633502</v>
      </c>
      <c r="I3847" s="211">
        <v>0.45082345304811505</v>
      </c>
      <c r="J3847" s="211">
        <v>0.42313509981414515</v>
      </c>
      <c r="K3847" s="211">
        <v>0.63633148446276933</v>
      </c>
      <c r="L3847" s="211">
        <v>0.2687163826097152</v>
      </c>
      <c r="M3847" s="211">
        <v>0.10030539048013015</v>
      </c>
      <c r="N3847" s="211">
        <v>0.4782814817712337</v>
      </c>
      <c r="O3847" s="211">
        <v>0.69158963709024635</v>
      </c>
      <c r="P3847" s="211">
        <v>6.381069234780698E-2</v>
      </c>
      <c r="Q3847" s="211">
        <v>0.12300040288215142</v>
      </c>
      <c r="R3847" s="211">
        <v>0.44751490488469892</v>
      </c>
      <c r="S3847" s="211">
        <v>0.29198452270294811</v>
      </c>
      <c r="T3847" s="211">
        <v>0.48549758525503678</v>
      </c>
      <c r="U3847" s="211">
        <v>0.40506132921210725</v>
      </c>
      <c r="V3847" s="211">
        <v>7.8833417302935235E-2</v>
      </c>
      <c r="W3847" s="211">
        <v>0.50920715111943338</v>
      </c>
      <c r="X3847" s="211">
        <v>0.27900883068346738</v>
      </c>
      <c r="Y3847" s="211">
        <v>0.6483771498340356</v>
      </c>
      <c r="Z3847" s="211">
        <v>0.14051310569727446</v>
      </c>
      <c r="AA3847" s="212">
        <v>0.11727073086020451</v>
      </c>
    </row>
    <row r="3848" spans="1:27" x14ac:dyDescent="0.35">
      <c r="A3848" s="210" t="s">
        <v>4524</v>
      </c>
      <c r="B3848" s="217">
        <v>180.63606700330268</v>
      </c>
      <c r="C3848" s="211">
        <v>7.6578902942792321E-2</v>
      </c>
      <c r="D3848" s="211">
        <v>0.12856359330382244</v>
      </c>
      <c r="E3848" s="211">
        <v>7.6668626157165562E-2</v>
      </c>
      <c r="F3848" s="211">
        <v>0.10028081373604714</v>
      </c>
      <c r="G3848" s="211">
        <v>0.11899181833667266</v>
      </c>
      <c r="H3848" s="211">
        <v>0.12178930628296837</v>
      </c>
      <c r="I3848" s="211">
        <v>0.52750447036559955</v>
      </c>
      <c r="J3848" s="211">
        <v>0.40768652082296886</v>
      </c>
      <c r="K3848" s="211">
        <v>0.61678838750404419</v>
      </c>
      <c r="L3848" s="211">
        <v>0.28285840871131546</v>
      </c>
      <c r="M3848" s="211">
        <v>0.1157746267487884</v>
      </c>
      <c r="N3848" s="211">
        <v>0.35879884545944479</v>
      </c>
      <c r="O3848" s="211">
        <v>0.74938656279697202</v>
      </c>
      <c r="P3848" s="211">
        <v>7.1020623476729924E-2</v>
      </c>
      <c r="Q3848" s="211">
        <v>5.8105161742453448E-2</v>
      </c>
      <c r="R3848" s="211">
        <v>0.46053732451218199</v>
      </c>
      <c r="S3848" s="211">
        <v>0.31475612011595316</v>
      </c>
      <c r="T3848" s="211">
        <v>0.5199605556648792</v>
      </c>
      <c r="U3848" s="211">
        <v>0.37856887172260784</v>
      </c>
      <c r="V3848" s="211">
        <v>0.15993037883796821</v>
      </c>
      <c r="W3848" s="211">
        <v>0.49824839948436156</v>
      </c>
      <c r="X3848" s="211">
        <v>0.30748287824155773</v>
      </c>
      <c r="Y3848" s="211">
        <v>0.6592098406788669</v>
      </c>
      <c r="Z3848" s="211">
        <v>0.14576103329364565</v>
      </c>
      <c r="AA3848" s="212">
        <v>0.11512749954835333</v>
      </c>
    </row>
    <row r="3849" spans="1:27" x14ac:dyDescent="0.35">
      <c r="A3849" s="210" t="s">
        <v>4525</v>
      </c>
      <c r="B3849" s="217">
        <v>146.80589708925496</v>
      </c>
      <c r="C3849" s="211">
        <v>5.3388484347512533E-2</v>
      </c>
      <c r="D3849" s="211">
        <v>0.1273552549376934</v>
      </c>
      <c r="E3849" s="211">
        <v>8.3901077784855602E-2</v>
      </c>
      <c r="F3849" s="211">
        <v>0.10063539445102454</v>
      </c>
      <c r="G3849" s="211">
        <v>0.11367737495293512</v>
      </c>
      <c r="H3849" s="211">
        <v>0.12150143573500519</v>
      </c>
      <c r="I3849" s="211">
        <v>0.47098930283925344</v>
      </c>
      <c r="J3849" s="211">
        <v>0.43538953898669192</v>
      </c>
      <c r="K3849" s="211">
        <v>0.58785270415917945</v>
      </c>
      <c r="L3849" s="211">
        <v>0.26734817710333603</v>
      </c>
      <c r="M3849" s="211">
        <v>0.10986296957588061</v>
      </c>
      <c r="N3849" s="211">
        <v>0.44534072595164848</v>
      </c>
      <c r="O3849" s="211">
        <v>0.79262573350808208</v>
      </c>
      <c r="P3849" s="211">
        <v>6.37525600156051E-2</v>
      </c>
      <c r="Q3849" s="211">
        <v>6.9602374137965092E-2</v>
      </c>
      <c r="R3849" s="211">
        <v>0.43386722911596909</v>
      </c>
      <c r="S3849" s="211">
        <v>0.34426940036201614</v>
      </c>
      <c r="T3849" s="211">
        <v>0.55285333741956022</v>
      </c>
      <c r="U3849" s="211">
        <v>0.43805411832219249</v>
      </c>
      <c r="V3849" s="211">
        <v>0.12348568912215452</v>
      </c>
      <c r="W3849" s="211">
        <v>0.57287567910503012</v>
      </c>
      <c r="X3849" s="211">
        <v>0.26480757497198137</v>
      </c>
      <c r="Y3849" s="211">
        <v>0.67350456018273308</v>
      </c>
      <c r="Z3849" s="211">
        <v>0.14952997992993397</v>
      </c>
      <c r="AA3849" s="212">
        <v>0.12580608212279029</v>
      </c>
    </row>
    <row r="3850" spans="1:27" x14ac:dyDescent="0.35">
      <c r="A3850" s="210" t="s">
        <v>4526</v>
      </c>
      <c r="B3850" s="217">
        <v>109.72229885850321</v>
      </c>
      <c r="C3850" s="211">
        <v>7.511539568892131E-2</v>
      </c>
      <c r="D3850" s="211">
        <v>0.11739667093349147</v>
      </c>
      <c r="E3850" s="211">
        <v>8.23221944485448E-2</v>
      </c>
      <c r="F3850" s="211">
        <v>0.10586491820642586</v>
      </c>
      <c r="G3850" s="211">
        <v>0.11972347940033276</v>
      </c>
      <c r="H3850" s="211">
        <v>0.12044000174897015</v>
      </c>
      <c r="I3850" s="211">
        <v>0.51991887632272871</v>
      </c>
      <c r="J3850" s="211">
        <v>0.45559872568851079</v>
      </c>
      <c r="K3850" s="211">
        <v>0.57270098830705041</v>
      </c>
      <c r="L3850" s="211">
        <v>0.27217345297882023</v>
      </c>
      <c r="M3850" s="211">
        <v>9.1800448904433729E-2</v>
      </c>
      <c r="N3850" s="211">
        <v>0.46361120684513157</v>
      </c>
      <c r="O3850" s="211">
        <v>0.69467798452242591</v>
      </c>
      <c r="P3850" s="211">
        <v>6.2509099237948298E-2</v>
      </c>
      <c r="Q3850" s="211">
        <v>7.5092180807335679E-2</v>
      </c>
      <c r="R3850" s="211">
        <v>0.45622957331672898</v>
      </c>
      <c r="S3850" s="211">
        <v>0.3170372528276213</v>
      </c>
      <c r="T3850" s="211">
        <v>0.47584639326957329</v>
      </c>
      <c r="U3850" s="211">
        <v>0.45412625069336676</v>
      </c>
      <c r="V3850" s="211">
        <v>6.547330200358531E-2</v>
      </c>
      <c r="W3850" s="211">
        <v>0.62170639783035508</v>
      </c>
      <c r="X3850" s="211">
        <v>0.23866565503645748</v>
      </c>
      <c r="Y3850" s="211">
        <v>0.5136699845110515</v>
      </c>
      <c r="Z3850" s="211">
        <v>0.1473243197341029</v>
      </c>
      <c r="AA3850" s="212">
        <v>0.11871858760027411</v>
      </c>
    </row>
    <row r="3851" spans="1:27" x14ac:dyDescent="0.35">
      <c r="A3851" s="210" t="s">
        <v>4527</v>
      </c>
      <c r="B3851" s="217">
        <v>125.24211178095682</v>
      </c>
      <c r="C3851" s="211">
        <v>6.8436750099035715E-2</v>
      </c>
      <c r="D3851" s="211">
        <v>0.11898178616474095</v>
      </c>
      <c r="E3851" s="211">
        <v>8.2908871407956358E-2</v>
      </c>
      <c r="F3851" s="211">
        <v>0.10430820820576678</v>
      </c>
      <c r="G3851" s="211">
        <v>0.12533112119542156</v>
      </c>
      <c r="H3851" s="211">
        <v>0.10471105317192149</v>
      </c>
      <c r="I3851" s="211">
        <v>0.46019371201489212</v>
      </c>
      <c r="J3851" s="211">
        <v>0.45532968256386497</v>
      </c>
      <c r="K3851" s="211">
        <v>0.62099182559514299</v>
      </c>
      <c r="L3851" s="211">
        <v>0.27364503346996677</v>
      </c>
      <c r="M3851" s="211">
        <v>0.10547557844776588</v>
      </c>
      <c r="N3851" s="211">
        <v>0.39812009768613071</v>
      </c>
      <c r="O3851" s="211">
        <v>0.68482439295630837</v>
      </c>
      <c r="P3851" s="211">
        <v>6.2402115545112068E-2</v>
      </c>
      <c r="Q3851" s="211">
        <v>0.15892181446896766</v>
      </c>
      <c r="R3851" s="211">
        <v>0.48641883741258851</v>
      </c>
      <c r="S3851" s="211">
        <v>0.36425980109718764</v>
      </c>
      <c r="T3851" s="211">
        <v>0.5901945936282833</v>
      </c>
      <c r="U3851" s="211">
        <v>0.42714064183729528</v>
      </c>
      <c r="V3851" s="211">
        <v>9.1353019202645519E-2</v>
      </c>
      <c r="W3851" s="211">
        <v>0.5632839148811476</v>
      </c>
      <c r="X3851" s="211">
        <v>0.33398701834303224</v>
      </c>
      <c r="Y3851" s="211">
        <v>0.55490631558809522</v>
      </c>
      <c r="Z3851" s="211">
        <v>0.1445374204004215</v>
      </c>
      <c r="AA3851" s="212">
        <v>0.12422163282828987</v>
      </c>
    </row>
    <row r="3852" spans="1:27" x14ac:dyDescent="0.35">
      <c r="A3852" s="210" t="s">
        <v>4528</v>
      </c>
      <c r="B3852" s="217">
        <v>116.0082930629146</v>
      </c>
      <c r="C3852" s="211">
        <v>7.3255904923105936E-2</v>
      </c>
      <c r="D3852" s="211">
        <v>0.11996508066776826</v>
      </c>
      <c r="E3852" s="211">
        <v>7.7935969055665438E-2</v>
      </c>
      <c r="F3852" s="211">
        <v>0.10192747138048444</v>
      </c>
      <c r="G3852" s="211">
        <v>0.11536132962505789</v>
      </c>
      <c r="H3852" s="211">
        <v>0.1223198318339121</v>
      </c>
      <c r="I3852" s="211">
        <v>0.459836583636344</v>
      </c>
      <c r="J3852" s="211">
        <v>0.4298106938881453</v>
      </c>
      <c r="K3852" s="211">
        <v>0.63624488429518289</v>
      </c>
      <c r="L3852" s="211">
        <v>0.27766738115121709</v>
      </c>
      <c r="M3852" s="211">
        <v>9.3198801730008413E-2</v>
      </c>
      <c r="N3852" s="211">
        <v>0.39922997330974141</v>
      </c>
      <c r="O3852" s="211">
        <v>0.65774250759858444</v>
      </c>
      <c r="P3852" s="211">
        <v>6.7903365933882451E-2</v>
      </c>
      <c r="Q3852" s="211">
        <v>5.2437442937284542E-2</v>
      </c>
      <c r="R3852" s="211">
        <v>0.43088752021280707</v>
      </c>
      <c r="S3852" s="211">
        <v>0.33109730903979673</v>
      </c>
      <c r="T3852" s="211">
        <v>0.51733066566778496</v>
      </c>
      <c r="U3852" s="211">
        <v>0.38147351795395618</v>
      </c>
      <c r="V3852" s="211">
        <v>5.7695624427896219E-2</v>
      </c>
      <c r="W3852" s="211">
        <v>0.54167109332163677</v>
      </c>
      <c r="X3852" s="211">
        <v>0.40195427350148571</v>
      </c>
      <c r="Y3852" s="211">
        <v>0.56695568136105312</v>
      </c>
      <c r="Z3852" s="211">
        <v>0.14581786321527512</v>
      </c>
      <c r="AA3852" s="212">
        <v>0.11201376272709619</v>
      </c>
    </row>
    <row r="3853" spans="1:27" x14ac:dyDescent="0.35">
      <c r="A3853" s="210" t="s">
        <v>4529</v>
      </c>
      <c r="B3853" s="217">
        <v>103.71207122074222</v>
      </c>
      <c r="C3853" s="211">
        <v>5.2862792861186989E-2</v>
      </c>
      <c r="D3853" s="211">
        <v>0.1274877432977663</v>
      </c>
      <c r="E3853" s="211">
        <v>7.9862883281001579E-2</v>
      </c>
      <c r="F3853" s="211">
        <v>0.10591474557211228</v>
      </c>
      <c r="G3853" s="211">
        <v>0.12491853031244772</v>
      </c>
      <c r="H3853" s="211">
        <v>0.11599261490601995</v>
      </c>
      <c r="I3853" s="211">
        <v>0.50702322700277869</v>
      </c>
      <c r="J3853" s="211">
        <v>0.39826974911932905</v>
      </c>
      <c r="K3853" s="211">
        <v>0.57904245959212541</v>
      </c>
      <c r="L3853" s="211">
        <v>0.27592702096244076</v>
      </c>
      <c r="M3853" s="211">
        <v>8.8490319396180364E-2</v>
      </c>
      <c r="N3853" s="211">
        <v>0.36089462371024794</v>
      </c>
      <c r="O3853" s="211">
        <v>0.69711970859678285</v>
      </c>
      <c r="P3853" s="211">
        <v>6.3562408199956122E-2</v>
      </c>
      <c r="Q3853" s="211">
        <v>8.4412249389288763E-2</v>
      </c>
      <c r="R3853" s="211">
        <v>0.41138914279248817</v>
      </c>
      <c r="S3853" s="211">
        <v>0.42206193428042255</v>
      </c>
      <c r="T3853" s="211">
        <v>0.5323997924682069</v>
      </c>
      <c r="U3853" s="211">
        <v>0.35193475637159921</v>
      </c>
      <c r="V3853" s="211">
        <v>5.7022354248760232E-2</v>
      </c>
      <c r="W3853" s="211">
        <v>0.57206598369631001</v>
      </c>
      <c r="X3853" s="211">
        <v>0.30577982016485905</v>
      </c>
      <c r="Y3853" s="211">
        <v>0.50410684053369115</v>
      </c>
      <c r="Z3853" s="211">
        <v>0.14905573051998955</v>
      </c>
      <c r="AA3853" s="212">
        <v>0.11386220222262979</v>
      </c>
    </row>
    <row r="3854" spans="1:27" x14ac:dyDescent="0.35">
      <c r="A3854" s="210" t="s">
        <v>4530</v>
      </c>
      <c r="B3854" s="217">
        <v>141.31076091747747</v>
      </c>
      <c r="C3854" s="211">
        <v>7.6128276993275928E-2</v>
      </c>
      <c r="D3854" s="211">
        <v>0.12229397497509342</v>
      </c>
      <c r="E3854" s="211">
        <v>7.9116923746951312E-2</v>
      </c>
      <c r="F3854" s="211">
        <v>9.9870808203817635E-2</v>
      </c>
      <c r="G3854" s="211">
        <v>0.12047987921877598</v>
      </c>
      <c r="H3854" s="211">
        <v>0.10706460458048432</v>
      </c>
      <c r="I3854" s="211">
        <v>0.44696480559344609</v>
      </c>
      <c r="J3854" s="211">
        <v>0.43920207485318319</v>
      </c>
      <c r="K3854" s="211">
        <v>0.64233823265704426</v>
      </c>
      <c r="L3854" s="211">
        <v>0.27576801961020914</v>
      </c>
      <c r="M3854" s="211">
        <v>9.677696258490949E-2</v>
      </c>
      <c r="N3854" s="211">
        <v>0.47058318217739664</v>
      </c>
      <c r="O3854" s="211">
        <v>0.64757707959477806</v>
      </c>
      <c r="P3854" s="211">
        <v>6.7271335296716875E-2</v>
      </c>
      <c r="Q3854" s="211">
        <v>7.4285956550900992E-2</v>
      </c>
      <c r="R3854" s="211">
        <v>0.44620403503643069</v>
      </c>
      <c r="S3854" s="211">
        <v>0.30122320425402516</v>
      </c>
      <c r="T3854" s="211">
        <v>0.61019274113553512</v>
      </c>
      <c r="U3854" s="211">
        <v>0.48530591339694723</v>
      </c>
      <c r="V3854" s="211">
        <v>0.10109864620494646</v>
      </c>
      <c r="W3854" s="211">
        <v>0.52614996657160296</v>
      </c>
      <c r="X3854" s="211">
        <v>0.37273872005380487</v>
      </c>
      <c r="Y3854" s="211">
        <v>0.62509880561598219</v>
      </c>
      <c r="Z3854" s="211">
        <v>0.14943058843153093</v>
      </c>
      <c r="AA3854" s="212">
        <v>0.12317858183882117</v>
      </c>
    </row>
    <row r="3855" spans="1:27" x14ac:dyDescent="0.35">
      <c r="A3855" s="210" t="s">
        <v>4531</v>
      </c>
      <c r="B3855" s="217">
        <v>178.78009772658797</v>
      </c>
      <c r="C3855" s="211">
        <v>5.3640537904890838E-2</v>
      </c>
      <c r="D3855" s="211">
        <v>0.12242747212594601</v>
      </c>
      <c r="E3855" s="211">
        <v>8.0126571405014446E-2</v>
      </c>
      <c r="F3855" s="211">
        <v>9.1941824814064002E-2</v>
      </c>
      <c r="G3855" s="211">
        <v>0.11828095408400183</v>
      </c>
      <c r="H3855" s="211">
        <v>0.11808229471425115</v>
      </c>
      <c r="I3855" s="211">
        <v>0.47239773133256457</v>
      </c>
      <c r="J3855" s="211">
        <v>0.40606712869150946</v>
      </c>
      <c r="K3855" s="211">
        <v>0.60895550022611256</v>
      </c>
      <c r="L3855" s="211">
        <v>0.27323024293114073</v>
      </c>
      <c r="M3855" s="211">
        <v>8.427193883088456E-2</v>
      </c>
      <c r="N3855" s="211">
        <v>0.50851991315236911</v>
      </c>
      <c r="O3855" s="211">
        <v>0.73859587435383167</v>
      </c>
      <c r="P3855" s="211">
        <v>7.190618515787639E-2</v>
      </c>
      <c r="Q3855" s="211">
        <v>0.13438827124697256</v>
      </c>
      <c r="R3855" s="211">
        <v>0.41136733540545611</v>
      </c>
      <c r="S3855" s="211">
        <v>0.31381240753708312</v>
      </c>
      <c r="T3855" s="211">
        <v>0.63076984546693249</v>
      </c>
      <c r="U3855" s="211">
        <v>0.39924896280439598</v>
      </c>
      <c r="V3855" s="211">
        <v>0.19325293173235625</v>
      </c>
      <c r="W3855" s="211">
        <v>0.53183001460499624</v>
      </c>
      <c r="X3855" s="211">
        <v>0.36245747352431956</v>
      </c>
      <c r="Y3855" s="211">
        <v>0.65482588310508749</v>
      </c>
      <c r="Z3855" s="211">
        <v>0.14960929557463554</v>
      </c>
      <c r="AA3855" s="212">
        <v>0.12081839343167454</v>
      </c>
    </row>
    <row r="3856" spans="1:27" x14ac:dyDescent="0.35">
      <c r="A3856" s="210" t="s">
        <v>4532</v>
      </c>
      <c r="B3856" s="217">
        <v>143.33049639919406</v>
      </c>
      <c r="C3856" s="211">
        <v>5.8193937812670578E-2</v>
      </c>
      <c r="D3856" s="211">
        <v>0.12511007410183239</v>
      </c>
      <c r="E3856" s="211">
        <v>7.3854510310655805E-2</v>
      </c>
      <c r="F3856" s="211">
        <v>0.10379222836901839</v>
      </c>
      <c r="G3856" s="211">
        <v>0.12480867510054318</v>
      </c>
      <c r="H3856" s="211">
        <v>0.11543497777184353</v>
      </c>
      <c r="I3856" s="211">
        <v>0.49538614229625549</v>
      </c>
      <c r="J3856" s="211">
        <v>0.47314870260872494</v>
      </c>
      <c r="K3856" s="211">
        <v>0.55337128564746507</v>
      </c>
      <c r="L3856" s="211">
        <v>0.27111431938581493</v>
      </c>
      <c r="M3856" s="211">
        <v>0.10372609920150309</v>
      </c>
      <c r="N3856" s="211">
        <v>0.48236853577103533</v>
      </c>
      <c r="O3856" s="211">
        <v>0.74703369138990716</v>
      </c>
      <c r="P3856" s="211">
        <v>6.1189066360026301E-2</v>
      </c>
      <c r="Q3856" s="211">
        <v>5.8813850707567839E-2</v>
      </c>
      <c r="R3856" s="211">
        <v>0.42589701781042377</v>
      </c>
      <c r="S3856" s="211">
        <v>0.39285352799045864</v>
      </c>
      <c r="T3856" s="211">
        <v>0.54171853881258025</v>
      </c>
      <c r="U3856" s="211">
        <v>0.51817219373170786</v>
      </c>
      <c r="V3856" s="211">
        <v>0.13306625451213225</v>
      </c>
      <c r="W3856" s="211">
        <v>0.57622003539842681</v>
      </c>
      <c r="X3856" s="211">
        <v>0.27937303237460626</v>
      </c>
      <c r="Y3856" s="211">
        <v>0.6322181851219737</v>
      </c>
      <c r="Z3856" s="211">
        <v>0.14679135109386768</v>
      </c>
      <c r="AA3856" s="212">
        <v>0.12506330725805642</v>
      </c>
    </row>
    <row r="3857" spans="1:27" x14ac:dyDescent="0.35">
      <c r="A3857" s="210" t="s">
        <v>4533</v>
      </c>
      <c r="B3857" s="217">
        <v>159.17883997835585</v>
      </c>
      <c r="C3857" s="211">
        <v>5.2753988358766296E-2</v>
      </c>
      <c r="D3857" s="211">
        <v>0.12894857795004588</v>
      </c>
      <c r="E3857" s="211">
        <v>8.3638295222652703E-2</v>
      </c>
      <c r="F3857" s="211">
        <v>9.4346504621128646E-2</v>
      </c>
      <c r="G3857" s="211">
        <v>0.12408941699057503</v>
      </c>
      <c r="H3857" s="211">
        <v>0.12190938547656724</v>
      </c>
      <c r="I3857" s="211">
        <v>0.50082182182754309</v>
      </c>
      <c r="J3857" s="211">
        <v>0.41523443292919832</v>
      </c>
      <c r="K3857" s="211">
        <v>0.56518619476400489</v>
      </c>
      <c r="L3857" s="211">
        <v>0.27655009684482351</v>
      </c>
      <c r="M3857" s="211">
        <v>0.12033033559499634</v>
      </c>
      <c r="N3857" s="211">
        <v>0.36935450901772449</v>
      </c>
      <c r="O3857" s="211">
        <v>0.68837946791358484</v>
      </c>
      <c r="P3857" s="211">
        <v>6.3643352844520523E-2</v>
      </c>
      <c r="Q3857" s="211">
        <v>6.7223670836175059E-2</v>
      </c>
      <c r="R3857" s="211">
        <v>0.40449587715158331</v>
      </c>
      <c r="S3857" s="211">
        <v>0.37676494531334354</v>
      </c>
      <c r="T3857" s="211">
        <v>0.5178369895012882</v>
      </c>
      <c r="U3857" s="211">
        <v>0.47992411588022182</v>
      </c>
      <c r="V3857" s="211">
        <v>0.12300108668115282</v>
      </c>
      <c r="W3857" s="211">
        <v>0.55252908851168991</v>
      </c>
      <c r="X3857" s="211">
        <v>0.27453841280820168</v>
      </c>
      <c r="Y3857" s="211">
        <v>0.74905490541292818</v>
      </c>
      <c r="Z3857" s="211">
        <v>0.14909525546562541</v>
      </c>
      <c r="AA3857" s="212">
        <v>0.12160791490441983</v>
      </c>
    </row>
    <row r="3858" spans="1:27" x14ac:dyDescent="0.35">
      <c r="A3858" s="210" t="s">
        <v>4534</v>
      </c>
      <c r="B3858" s="217">
        <v>135.28978946097007</v>
      </c>
      <c r="C3858" s="211">
        <v>5.9706385287493044E-2</v>
      </c>
      <c r="D3858" s="211">
        <v>0.1195375776102348</v>
      </c>
      <c r="E3858" s="211">
        <v>8.8044708060620938E-2</v>
      </c>
      <c r="F3858" s="211">
        <v>8.6120210526335478E-2</v>
      </c>
      <c r="G3858" s="211">
        <v>0.11926531415765167</v>
      </c>
      <c r="H3858" s="211">
        <v>0.12574867699612807</v>
      </c>
      <c r="I3858" s="211">
        <v>0.45358017533973705</v>
      </c>
      <c r="J3858" s="211">
        <v>0.46347682247797861</v>
      </c>
      <c r="K3858" s="211">
        <v>0.58918200879359983</v>
      </c>
      <c r="L3858" s="211">
        <v>0.27812957293733043</v>
      </c>
      <c r="M3858" s="211">
        <v>8.902619606121645E-2</v>
      </c>
      <c r="N3858" s="211">
        <v>0.43561746113414795</v>
      </c>
      <c r="O3858" s="211">
        <v>0.67007274130646577</v>
      </c>
      <c r="P3858" s="211">
        <v>6.9590003217682106E-2</v>
      </c>
      <c r="Q3858" s="211">
        <v>0.11305985856804131</v>
      </c>
      <c r="R3858" s="211">
        <v>0.42356151284928739</v>
      </c>
      <c r="S3858" s="211">
        <v>0.38229529762310105</v>
      </c>
      <c r="T3858" s="211">
        <v>0.526010610374119</v>
      </c>
      <c r="U3858" s="211">
        <v>0.48884584233892403</v>
      </c>
      <c r="V3858" s="211">
        <v>7.0185845562437371E-2</v>
      </c>
      <c r="W3858" s="211">
        <v>0.51779835796689078</v>
      </c>
      <c r="X3858" s="211">
        <v>0.33205120345125883</v>
      </c>
      <c r="Y3858" s="211">
        <v>0.65401482211843853</v>
      </c>
      <c r="Z3858" s="211">
        <v>0.14923691963378974</v>
      </c>
      <c r="AA3858" s="212">
        <v>0.11606667791867453</v>
      </c>
    </row>
    <row r="3859" spans="1:27" x14ac:dyDescent="0.35">
      <c r="A3859" s="210" t="s">
        <v>4535</v>
      </c>
      <c r="B3859" s="217">
        <v>192.39987943779877</v>
      </c>
      <c r="C3859" s="211">
        <v>7.5068069180123556E-2</v>
      </c>
      <c r="D3859" s="211">
        <v>0.13153752873778926</v>
      </c>
      <c r="E3859" s="211">
        <v>8.2823130503937595E-2</v>
      </c>
      <c r="F3859" s="211">
        <v>9.1325907071454965E-2</v>
      </c>
      <c r="G3859" s="211">
        <v>0.12469895659457528</v>
      </c>
      <c r="H3859" s="211">
        <v>0.11210715504609767</v>
      </c>
      <c r="I3859" s="211">
        <v>0.49073431454060273</v>
      </c>
      <c r="J3859" s="211">
        <v>0.47188870139167416</v>
      </c>
      <c r="K3859" s="211">
        <v>0.64664478817437554</v>
      </c>
      <c r="L3859" s="211">
        <v>0.27314985591723617</v>
      </c>
      <c r="M3859" s="211">
        <v>9.6281096838602642E-2</v>
      </c>
      <c r="N3859" s="211">
        <v>0.38217822245472943</v>
      </c>
      <c r="O3859" s="211">
        <v>0.76963120628039949</v>
      </c>
      <c r="P3859" s="211">
        <v>6.6773776416322678E-2</v>
      </c>
      <c r="Q3859" s="211">
        <v>6.4220551973202117E-2</v>
      </c>
      <c r="R3859" s="211">
        <v>0.39449571134515271</v>
      </c>
      <c r="S3859" s="211">
        <v>0.27711828619145451</v>
      </c>
      <c r="T3859" s="211">
        <v>0.54151325770739911</v>
      </c>
      <c r="U3859" s="211">
        <v>0.48619355207857456</v>
      </c>
      <c r="V3859" s="211">
        <v>0.14931944393084101</v>
      </c>
      <c r="W3859" s="211">
        <v>0.59034007828427526</v>
      </c>
      <c r="X3859" s="211">
        <v>0.32806750256285938</v>
      </c>
      <c r="Y3859" s="211">
        <v>0.73919002504656717</v>
      </c>
      <c r="Z3859" s="211">
        <v>0.14756963546004923</v>
      </c>
      <c r="AA3859" s="212">
        <v>0.11364419075031382</v>
      </c>
    </row>
    <row r="3860" spans="1:27" x14ac:dyDescent="0.35">
      <c r="A3860" s="210" t="s">
        <v>4536</v>
      </c>
      <c r="B3860" s="217">
        <v>120.22439662383172</v>
      </c>
      <c r="C3860" s="211">
        <v>7.4113438799164488E-2</v>
      </c>
      <c r="D3860" s="211">
        <v>0.12204916121433818</v>
      </c>
      <c r="E3860" s="211">
        <v>7.1965494119980739E-2</v>
      </c>
      <c r="F3860" s="211">
        <v>9.8891487451395005E-2</v>
      </c>
      <c r="G3860" s="211">
        <v>0.11906366404320598</v>
      </c>
      <c r="H3860" s="211">
        <v>0.10665832505696399</v>
      </c>
      <c r="I3860" s="211">
        <v>0.4892153123968318</v>
      </c>
      <c r="J3860" s="211">
        <v>0.44939922120652254</v>
      </c>
      <c r="K3860" s="211">
        <v>0.63385846386521072</v>
      </c>
      <c r="L3860" s="211">
        <v>0.27055779824293463</v>
      </c>
      <c r="M3860" s="211">
        <v>9.7985064137202676E-2</v>
      </c>
      <c r="N3860" s="211">
        <v>0.37030059370390855</v>
      </c>
      <c r="O3860" s="211">
        <v>0.72989533423885544</v>
      </c>
      <c r="P3860" s="211">
        <v>6.4396281047853859E-2</v>
      </c>
      <c r="Q3860" s="211">
        <v>0.10102467505892281</v>
      </c>
      <c r="R3860" s="211">
        <v>0.44578077341609684</v>
      </c>
      <c r="S3860" s="211">
        <v>0.29524380243880921</v>
      </c>
      <c r="T3860" s="211">
        <v>0.5032036285213809</v>
      </c>
      <c r="U3860" s="211">
        <v>0.47167683197597221</v>
      </c>
      <c r="V3860" s="211">
        <v>8.5582076101432883E-2</v>
      </c>
      <c r="W3860" s="211">
        <v>0.48735637960557882</v>
      </c>
      <c r="X3860" s="211">
        <v>0.27350691877670014</v>
      </c>
      <c r="Y3860" s="211">
        <v>0.54499896720408914</v>
      </c>
      <c r="Z3860" s="211">
        <v>0.14960312404196593</v>
      </c>
      <c r="AA3860" s="212">
        <v>0.11994694495145035</v>
      </c>
    </row>
    <row r="3861" spans="1:27" x14ac:dyDescent="0.35">
      <c r="A3861" s="210" t="s">
        <v>4537</v>
      </c>
      <c r="B3861" s="217">
        <v>132.71770672636586</v>
      </c>
      <c r="C3861" s="211">
        <v>5.2471998078735149E-2</v>
      </c>
      <c r="D3861" s="211">
        <v>0.12189844146367269</v>
      </c>
      <c r="E3861" s="211">
        <v>7.260162056513296E-2</v>
      </c>
      <c r="F3861" s="211">
        <v>9.9235949782873145E-2</v>
      </c>
      <c r="G3861" s="211">
        <v>0.12364551123693385</v>
      </c>
      <c r="H3861" s="211">
        <v>0.1241515207571551</v>
      </c>
      <c r="I3861" s="211">
        <v>0.47953029339430753</v>
      </c>
      <c r="J3861" s="211">
        <v>0.41046738473467526</v>
      </c>
      <c r="K3861" s="211">
        <v>0.52256133955957229</v>
      </c>
      <c r="L3861" s="211">
        <v>0.26792530061366965</v>
      </c>
      <c r="M3861" s="211">
        <v>0.10304544995964149</v>
      </c>
      <c r="N3861" s="211">
        <v>0.46462052576363222</v>
      </c>
      <c r="O3861" s="211">
        <v>0.72432688591143268</v>
      </c>
      <c r="P3861" s="211">
        <v>6.8325762345460894E-2</v>
      </c>
      <c r="Q3861" s="211">
        <v>0.10623630820990757</v>
      </c>
      <c r="R3861" s="211">
        <v>0.46352873926267968</v>
      </c>
      <c r="S3861" s="211">
        <v>0.3978909683794018</v>
      </c>
      <c r="T3861" s="211">
        <v>0.49221148957781419</v>
      </c>
      <c r="U3861" s="211">
        <v>0.32426519322336794</v>
      </c>
      <c r="V3861" s="211">
        <v>0.13047100431355679</v>
      </c>
      <c r="W3861" s="211">
        <v>0.4879923705469813</v>
      </c>
      <c r="X3861" s="211">
        <v>0.29589299471869324</v>
      </c>
      <c r="Y3861" s="211">
        <v>0.69244683286700692</v>
      </c>
      <c r="Z3861" s="211">
        <v>0.1497601041160567</v>
      </c>
      <c r="AA3861" s="212">
        <v>0.12074372486270386</v>
      </c>
    </row>
    <row r="3862" spans="1:27" x14ac:dyDescent="0.35">
      <c r="A3862" s="210" t="s">
        <v>4538</v>
      </c>
      <c r="B3862" s="217">
        <v>136.147952869199</v>
      </c>
      <c r="C3862" s="211">
        <v>5.0281016367268838E-2</v>
      </c>
      <c r="D3862" s="211">
        <v>0.12434116970597198</v>
      </c>
      <c r="E3862" s="211">
        <v>7.2648600958344023E-2</v>
      </c>
      <c r="F3862" s="211">
        <v>0.10605201935411102</v>
      </c>
      <c r="G3862" s="211">
        <v>0.11930311420954696</v>
      </c>
      <c r="H3862" s="211">
        <v>0.12301453452521705</v>
      </c>
      <c r="I3862" s="211">
        <v>0.51775472434008263</v>
      </c>
      <c r="J3862" s="211">
        <v>0.47458941638522278</v>
      </c>
      <c r="K3862" s="211">
        <v>0.5858292240668872</v>
      </c>
      <c r="L3862" s="211">
        <v>0.27574179585524955</v>
      </c>
      <c r="M3862" s="211">
        <v>0.11169860301444473</v>
      </c>
      <c r="N3862" s="211">
        <v>0.44901674177407713</v>
      </c>
      <c r="O3862" s="211">
        <v>0.74119375849101732</v>
      </c>
      <c r="P3862" s="211">
        <v>7.0228936511941925E-2</v>
      </c>
      <c r="Q3862" s="211">
        <v>6.8924027230348905E-2</v>
      </c>
      <c r="R3862" s="211">
        <v>0.42319153548056065</v>
      </c>
      <c r="S3862" s="211">
        <v>0.36327119329853774</v>
      </c>
      <c r="T3862" s="211">
        <v>0.51817691570957281</v>
      </c>
      <c r="U3862" s="211">
        <v>0.40533075327364332</v>
      </c>
      <c r="V3862" s="211">
        <v>8.8122324776710489E-2</v>
      </c>
      <c r="W3862" s="211">
        <v>0.61089930812704984</v>
      </c>
      <c r="X3862" s="211">
        <v>0.39199923946695231</v>
      </c>
      <c r="Y3862" s="211">
        <v>0.6314997788253075</v>
      </c>
      <c r="Z3862" s="211">
        <v>0.14960725047618648</v>
      </c>
      <c r="AA3862" s="212">
        <v>0.11888168722252304</v>
      </c>
    </row>
    <row r="3863" spans="1:27" x14ac:dyDescent="0.35">
      <c r="A3863" s="210" t="s">
        <v>4539</v>
      </c>
      <c r="B3863" s="217">
        <v>127.75782091810609</v>
      </c>
      <c r="C3863" s="211">
        <v>7.8562296812047974E-2</v>
      </c>
      <c r="D3863" s="211">
        <v>0.13255744597950092</v>
      </c>
      <c r="E3863" s="211">
        <v>7.1160070997604075E-2</v>
      </c>
      <c r="F3863" s="211">
        <v>8.2326683850214064E-2</v>
      </c>
      <c r="G3863" s="211">
        <v>0.12287289025979775</v>
      </c>
      <c r="H3863" s="211">
        <v>0.11266794099744368</v>
      </c>
      <c r="I3863" s="211">
        <v>0.5222882913142618</v>
      </c>
      <c r="J3863" s="211">
        <v>0.42784799368210036</v>
      </c>
      <c r="K3863" s="211">
        <v>0.56432439643609755</v>
      </c>
      <c r="L3863" s="211">
        <v>0.28075696055339372</v>
      </c>
      <c r="M3863" s="211">
        <v>9.6297960086832668E-2</v>
      </c>
      <c r="N3863" s="211">
        <v>0.42471602409617376</v>
      </c>
      <c r="O3863" s="211">
        <v>0.75678709390615306</v>
      </c>
      <c r="P3863" s="211">
        <v>6.7180062155066958E-2</v>
      </c>
      <c r="Q3863" s="211">
        <v>9.8686095648341812E-2</v>
      </c>
      <c r="R3863" s="211">
        <v>0.44062503694808591</v>
      </c>
      <c r="S3863" s="211">
        <v>0.38374551161792853</v>
      </c>
      <c r="T3863" s="211">
        <v>0.4763906412715489</v>
      </c>
      <c r="U3863" s="211">
        <v>0.4214562135975799</v>
      </c>
      <c r="V3863" s="211">
        <v>7.1298256979668517E-2</v>
      </c>
      <c r="W3863" s="211">
        <v>0.52138595408928401</v>
      </c>
      <c r="X3863" s="211">
        <v>0.25231483235976032</v>
      </c>
      <c r="Y3863" s="211">
        <v>0.72127325624752658</v>
      </c>
      <c r="Z3863" s="211">
        <v>0.14468795196829282</v>
      </c>
      <c r="AA3863" s="212">
        <v>0.11552281958950435</v>
      </c>
    </row>
    <row r="3864" spans="1:27" x14ac:dyDescent="0.35">
      <c r="A3864" s="210" t="s">
        <v>4540</v>
      </c>
      <c r="B3864" s="217">
        <v>161.18310750192592</v>
      </c>
      <c r="C3864" s="211">
        <v>8.334648702169907E-2</v>
      </c>
      <c r="D3864" s="211">
        <v>0.12006856230208368</v>
      </c>
      <c r="E3864" s="211">
        <v>8.1346962168607068E-2</v>
      </c>
      <c r="F3864" s="211">
        <v>0.11407563399561498</v>
      </c>
      <c r="G3864" s="211">
        <v>0.11865421345013608</v>
      </c>
      <c r="H3864" s="211">
        <v>0.11039554149924097</v>
      </c>
      <c r="I3864" s="211">
        <v>0.44192218246387005</v>
      </c>
      <c r="J3864" s="211">
        <v>0.45494683963749294</v>
      </c>
      <c r="K3864" s="211">
        <v>0.63393937373667386</v>
      </c>
      <c r="L3864" s="211">
        <v>0.2692541662360069</v>
      </c>
      <c r="M3864" s="211">
        <v>8.3672141797096214E-2</v>
      </c>
      <c r="N3864" s="211">
        <v>0.5509314135973411</v>
      </c>
      <c r="O3864" s="211">
        <v>0.75057178062493657</v>
      </c>
      <c r="P3864" s="211">
        <v>6.7814681010664957E-2</v>
      </c>
      <c r="Q3864" s="211">
        <v>5.0195509518596207E-2</v>
      </c>
      <c r="R3864" s="211">
        <v>0.45114255001189502</v>
      </c>
      <c r="S3864" s="211">
        <v>0.36470033706229232</v>
      </c>
      <c r="T3864" s="211">
        <v>0.61468214126217391</v>
      </c>
      <c r="U3864" s="211">
        <v>0.45020943564351784</v>
      </c>
      <c r="V3864" s="211">
        <v>0.15046913764400777</v>
      </c>
      <c r="W3864" s="211">
        <v>0.61583153905169885</v>
      </c>
      <c r="X3864" s="211">
        <v>0.35602299288543221</v>
      </c>
      <c r="Y3864" s="211">
        <v>0.65098134791231632</v>
      </c>
      <c r="Z3864" s="211">
        <v>0.14615399894603054</v>
      </c>
      <c r="AA3864" s="212">
        <v>0.12385557073500929</v>
      </c>
    </row>
    <row r="3865" spans="1:27" x14ac:dyDescent="0.35">
      <c r="A3865" s="210" t="s">
        <v>4541</v>
      </c>
      <c r="B3865" s="217">
        <v>148.48268870447271</v>
      </c>
      <c r="C3865" s="211">
        <v>5.0960338661060318E-2</v>
      </c>
      <c r="D3865" s="211">
        <v>0.12999695497831562</v>
      </c>
      <c r="E3865" s="211">
        <v>7.0962609529178433E-2</v>
      </c>
      <c r="F3865" s="211">
        <v>9.9394953818975396E-2</v>
      </c>
      <c r="G3865" s="211">
        <v>0.12165945314033265</v>
      </c>
      <c r="H3865" s="211">
        <v>0.12290644984318687</v>
      </c>
      <c r="I3865" s="211">
        <v>0.46746901779603689</v>
      </c>
      <c r="J3865" s="211">
        <v>0.42427335830758978</v>
      </c>
      <c r="K3865" s="211">
        <v>0.55814906120119701</v>
      </c>
      <c r="L3865" s="211">
        <v>0.28086258477761528</v>
      </c>
      <c r="M3865" s="211">
        <v>9.4077523585175196E-2</v>
      </c>
      <c r="N3865" s="211">
        <v>0.40858057598392716</v>
      </c>
      <c r="O3865" s="211">
        <v>0.61396519890688894</v>
      </c>
      <c r="P3865" s="211">
        <v>6.2826952803278824E-2</v>
      </c>
      <c r="Q3865" s="211">
        <v>0.12234187961751158</v>
      </c>
      <c r="R3865" s="211">
        <v>0.42243025056185624</v>
      </c>
      <c r="S3865" s="211">
        <v>0.28708291448250878</v>
      </c>
      <c r="T3865" s="211">
        <v>0.58366283485852521</v>
      </c>
      <c r="U3865" s="211">
        <v>0.39750443087587756</v>
      </c>
      <c r="V3865" s="211">
        <v>0.16712842183247606</v>
      </c>
      <c r="W3865" s="211">
        <v>0.64335997528424405</v>
      </c>
      <c r="X3865" s="211">
        <v>0.31976975193679458</v>
      </c>
      <c r="Y3865" s="211">
        <v>0.72405999026693479</v>
      </c>
      <c r="Z3865" s="211">
        <v>0.14931993013235795</v>
      </c>
      <c r="AA3865" s="212">
        <v>0.12047821616153412</v>
      </c>
    </row>
    <row r="3866" spans="1:27" x14ac:dyDescent="0.35">
      <c r="A3866" s="210" t="s">
        <v>4542</v>
      </c>
      <c r="B3866" s="217">
        <v>130.27957579981882</v>
      </c>
      <c r="C3866" s="211">
        <v>6.5172557914243104E-2</v>
      </c>
      <c r="D3866" s="211">
        <v>0.12724755170858704</v>
      </c>
      <c r="E3866" s="211">
        <v>7.3722120202202451E-2</v>
      </c>
      <c r="F3866" s="211">
        <v>9.3009843454434776E-2</v>
      </c>
      <c r="G3866" s="211">
        <v>0.12153014718783943</v>
      </c>
      <c r="H3866" s="211">
        <v>0.11779901632368028</v>
      </c>
      <c r="I3866" s="211">
        <v>0.41818955496006671</v>
      </c>
      <c r="J3866" s="211">
        <v>0.45006025074442235</v>
      </c>
      <c r="K3866" s="211">
        <v>0.60205551722001016</v>
      </c>
      <c r="L3866" s="211">
        <v>0.272700601061583</v>
      </c>
      <c r="M3866" s="211">
        <v>9.1445817032170723E-2</v>
      </c>
      <c r="N3866" s="211">
        <v>0.51148852719009907</v>
      </c>
      <c r="O3866" s="211">
        <v>0.72283934006362671</v>
      </c>
      <c r="P3866" s="211">
        <v>6.1940292728529127E-2</v>
      </c>
      <c r="Q3866" s="211">
        <v>0.12516263222559379</v>
      </c>
      <c r="R3866" s="211">
        <v>0.45000508597300287</v>
      </c>
      <c r="S3866" s="211">
        <v>0.36991233251523159</v>
      </c>
      <c r="T3866" s="211">
        <v>0.50702068495365415</v>
      </c>
      <c r="U3866" s="211">
        <v>0.46158432358166279</v>
      </c>
      <c r="V3866" s="211">
        <v>0.10358738012916266</v>
      </c>
      <c r="W3866" s="211">
        <v>0.50804123523936551</v>
      </c>
      <c r="X3866" s="211">
        <v>0.27520653743294543</v>
      </c>
      <c r="Y3866" s="211">
        <v>0.68077334784559662</v>
      </c>
      <c r="Z3866" s="211">
        <v>0.14736017137344157</v>
      </c>
      <c r="AA3866" s="212">
        <v>0.12485419381876629</v>
      </c>
    </row>
    <row r="3867" spans="1:27" x14ac:dyDescent="0.35">
      <c r="A3867" s="210" t="s">
        <v>4543</v>
      </c>
      <c r="B3867" s="217">
        <v>159.96427176641498</v>
      </c>
      <c r="C3867" s="211">
        <v>6.4726638371858949E-2</v>
      </c>
      <c r="D3867" s="211">
        <v>0.12927448451749216</v>
      </c>
      <c r="E3867" s="211">
        <v>7.3892291206516941E-2</v>
      </c>
      <c r="F3867" s="211">
        <v>0.10294523589049737</v>
      </c>
      <c r="G3867" s="211">
        <v>0.12388344436020214</v>
      </c>
      <c r="H3867" s="211">
        <v>0.11079023865412103</v>
      </c>
      <c r="I3867" s="211">
        <v>0.4559110267698564</v>
      </c>
      <c r="J3867" s="211">
        <v>0.43126088685192726</v>
      </c>
      <c r="K3867" s="211">
        <v>0.61505022239683504</v>
      </c>
      <c r="L3867" s="211">
        <v>0.27451998077109974</v>
      </c>
      <c r="M3867" s="211">
        <v>0.10913744014869099</v>
      </c>
      <c r="N3867" s="211">
        <v>0.35108250725513845</v>
      </c>
      <c r="O3867" s="211">
        <v>0.65141340659802982</v>
      </c>
      <c r="P3867" s="211">
        <v>6.6272431893444256E-2</v>
      </c>
      <c r="Q3867" s="211">
        <v>7.7479839648441476E-2</v>
      </c>
      <c r="R3867" s="211">
        <v>0.46825878630381207</v>
      </c>
      <c r="S3867" s="211">
        <v>0.32129864315326356</v>
      </c>
      <c r="T3867" s="211">
        <v>0.5255006760822537</v>
      </c>
      <c r="U3867" s="211">
        <v>0.44731319421195875</v>
      </c>
      <c r="V3867" s="211">
        <v>0.14917068615230911</v>
      </c>
      <c r="W3867" s="211">
        <v>0.53505633880223691</v>
      </c>
      <c r="X3867" s="211">
        <v>0.4260099831689092</v>
      </c>
      <c r="Y3867" s="211">
        <v>0.59190525505191294</v>
      </c>
      <c r="Z3867" s="211">
        <v>0.1465223168704391</v>
      </c>
      <c r="AA3867" s="212">
        <v>0.11650537013705323</v>
      </c>
    </row>
    <row r="3868" spans="1:27" x14ac:dyDescent="0.35">
      <c r="A3868" s="210" t="s">
        <v>4544</v>
      </c>
      <c r="B3868" s="217">
        <v>129.58727072902334</v>
      </c>
      <c r="C3868" s="211">
        <v>6.0449788693061432E-2</v>
      </c>
      <c r="D3868" s="211">
        <v>0.13104604697740008</v>
      </c>
      <c r="E3868" s="211">
        <v>8.3284688741842694E-2</v>
      </c>
      <c r="F3868" s="211">
        <v>8.313737827185759E-2</v>
      </c>
      <c r="G3868" s="211">
        <v>0.11904726445468521</v>
      </c>
      <c r="H3868" s="211">
        <v>0.12047152407052683</v>
      </c>
      <c r="I3868" s="211">
        <v>0.42290498809865124</v>
      </c>
      <c r="J3868" s="211">
        <v>0.40658491429497373</v>
      </c>
      <c r="K3868" s="211">
        <v>0.55296518422268948</v>
      </c>
      <c r="L3868" s="211">
        <v>0.27208720830349631</v>
      </c>
      <c r="M3868" s="211">
        <v>9.2080909557868809E-2</v>
      </c>
      <c r="N3868" s="211">
        <v>0.43438704083707957</v>
      </c>
      <c r="O3868" s="211">
        <v>0.77897116145239265</v>
      </c>
      <c r="P3868" s="211">
        <v>6.9420524180067097E-2</v>
      </c>
      <c r="Q3868" s="211">
        <v>7.6571600774798368E-2</v>
      </c>
      <c r="R3868" s="211">
        <v>0.45600058449988695</v>
      </c>
      <c r="S3868" s="211">
        <v>0.33202563302086213</v>
      </c>
      <c r="T3868" s="211">
        <v>0.5875881404758142</v>
      </c>
      <c r="U3868" s="211">
        <v>0.51688809265375713</v>
      </c>
      <c r="V3868" s="211">
        <v>5.8957152598796303E-2</v>
      </c>
      <c r="W3868" s="211">
        <v>0.53195628335937029</v>
      </c>
      <c r="X3868" s="211">
        <v>0.33250618064538662</v>
      </c>
      <c r="Y3868" s="211">
        <v>0.67769968483960541</v>
      </c>
      <c r="Z3868" s="211">
        <v>0.14473596900372845</v>
      </c>
      <c r="AA3868" s="212">
        <v>0.11997401177740422</v>
      </c>
    </row>
    <row r="3869" spans="1:27" x14ac:dyDescent="0.35">
      <c r="A3869" s="210" t="s">
        <v>4545</v>
      </c>
      <c r="B3869" s="217">
        <v>136.58714477898752</v>
      </c>
      <c r="C3869" s="211">
        <v>5.7253493507932018E-2</v>
      </c>
      <c r="D3869" s="211">
        <v>0.11913589250673284</v>
      </c>
      <c r="E3869" s="211">
        <v>8.8738138713260084E-2</v>
      </c>
      <c r="F3869" s="211">
        <v>8.2675481697897596E-2</v>
      </c>
      <c r="G3869" s="211">
        <v>0.12418364968220376</v>
      </c>
      <c r="H3869" s="211">
        <v>0.11634934463066884</v>
      </c>
      <c r="I3869" s="211">
        <v>0.51494064861435418</v>
      </c>
      <c r="J3869" s="211">
        <v>0.46455375932093423</v>
      </c>
      <c r="K3869" s="211">
        <v>0.52035038077330986</v>
      </c>
      <c r="L3869" s="211">
        <v>0.27481091344790209</v>
      </c>
      <c r="M3869" s="211">
        <v>0.10821576762639321</v>
      </c>
      <c r="N3869" s="211">
        <v>0.46189426911408832</v>
      </c>
      <c r="O3869" s="211">
        <v>0.77595751471919483</v>
      </c>
      <c r="P3869" s="211">
        <v>6.6833847579685496E-2</v>
      </c>
      <c r="Q3869" s="211">
        <v>9.0872319367231225E-2</v>
      </c>
      <c r="R3869" s="211">
        <v>0.4232349612648405</v>
      </c>
      <c r="S3869" s="211">
        <v>0.32371294967851827</v>
      </c>
      <c r="T3869" s="211">
        <v>0.57754866969507235</v>
      </c>
      <c r="U3869" s="211">
        <v>0.50636513406228145</v>
      </c>
      <c r="V3869" s="211">
        <v>6.8335261559894833E-2</v>
      </c>
      <c r="W3869" s="211">
        <v>0.54681353375170538</v>
      </c>
      <c r="X3869" s="211">
        <v>0.26690656588795875</v>
      </c>
      <c r="Y3869" s="211">
        <v>0.62090706830790898</v>
      </c>
      <c r="Z3869" s="211">
        <v>0.14852056321084228</v>
      </c>
      <c r="AA3869" s="212">
        <v>0.11798780138039903</v>
      </c>
    </row>
    <row r="3870" spans="1:27" x14ac:dyDescent="0.35">
      <c r="A3870" s="210" t="s">
        <v>4546</v>
      </c>
      <c r="B3870" s="217">
        <v>149.04041451659029</v>
      </c>
      <c r="C3870" s="211">
        <v>7.2660437355493032E-2</v>
      </c>
      <c r="D3870" s="211">
        <v>0.12723214051774581</v>
      </c>
      <c r="E3870" s="211">
        <v>7.8521411716689471E-2</v>
      </c>
      <c r="F3870" s="211">
        <v>9.9153091760483231E-2</v>
      </c>
      <c r="G3870" s="211">
        <v>0.12228411820674139</v>
      </c>
      <c r="H3870" s="211">
        <v>0.12870209070140404</v>
      </c>
      <c r="I3870" s="211">
        <v>0.48196197348043618</v>
      </c>
      <c r="J3870" s="211">
        <v>0.4618537597209551</v>
      </c>
      <c r="K3870" s="211">
        <v>0.58307023973160255</v>
      </c>
      <c r="L3870" s="211">
        <v>0.27673570298476219</v>
      </c>
      <c r="M3870" s="211">
        <v>0.1118495933440869</v>
      </c>
      <c r="N3870" s="211">
        <v>0.41640408489525693</v>
      </c>
      <c r="O3870" s="211">
        <v>0.67047569128222384</v>
      </c>
      <c r="P3870" s="211">
        <v>7.1912162671320945E-2</v>
      </c>
      <c r="Q3870" s="211">
        <v>7.7187780166372899E-2</v>
      </c>
      <c r="R3870" s="211">
        <v>0.49346860421217681</v>
      </c>
      <c r="S3870" s="211">
        <v>0.41086407505077011</v>
      </c>
      <c r="T3870" s="211">
        <v>0.54941677184608917</v>
      </c>
      <c r="U3870" s="211">
        <v>0.42828539283586131</v>
      </c>
      <c r="V3870" s="211">
        <v>9.7318339445856814E-2</v>
      </c>
      <c r="W3870" s="211">
        <v>0.47200995035211729</v>
      </c>
      <c r="X3870" s="211">
        <v>0.31539938705995763</v>
      </c>
      <c r="Y3870" s="211">
        <v>0.59819359666381233</v>
      </c>
      <c r="Z3870" s="211">
        <v>0.14735689913222286</v>
      </c>
      <c r="AA3870" s="212">
        <v>0.11647162861229254</v>
      </c>
    </row>
    <row r="3871" spans="1:27" x14ac:dyDescent="0.35">
      <c r="A3871" s="210" t="s">
        <v>4547</v>
      </c>
      <c r="B3871" s="217">
        <v>152.19351805574729</v>
      </c>
      <c r="C3871" s="211">
        <v>5.6144703727166685E-2</v>
      </c>
      <c r="D3871" s="211">
        <v>0.12708772698103635</v>
      </c>
      <c r="E3871" s="211">
        <v>7.9799348188058478E-2</v>
      </c>
      <c r="F3871" s="211">
        <v>8.6627977804706241E-2</v>
      </c>
      <c r="G3871" s="211">
        <v>0.12299683759647738</v>
      </c>
      <c r="H3871" s="211">
        <v>0.10264574255583436</v>
      </c>
      <c r="I3871" s="211">
        <v>0.43935718351575198</v>
      </c>
      <c r="J3871" s="211">
        <v>0.40275764928574392</v>
      </c>
      <c r="K3871" s="211">
        <v>0.61952513782267926</v>
      </c>
      <c r="L3871" s="211">
        <v>0.27358429958756825</v>
      </c>
      <c r="M3871" s="211">
        <v>8.4519742854022167E-2</v>
      </c>
      <c r="N3871" s="211">
        <v>0.55144276955884863</v>
      </c>
      <c r="O3871" s="211">
        <v>0.78252866609170479</v>
      </c>
      <c r="P3871" s="211">
        <v>7.0120460123956119E-2</v>
      </c>
      <c r="Q3871" s="211">
        <v>0.11069989074927444</v>
      </c>
      <c r="R3871" s="211">
        <v>0.44757168269958497</v>
      </c>
      <c r="S3871" s="211">
        <v>0.36232435802749363</v>
      </c>
      <c r="T3871" s="211">
        <v>0.54877897860242641</v>
      </c>
      <c r="U3871" s="211">
        <v>0.46477767860209362</v>
      </c>
      <c r="V3871" s="211">
        <v>9.7416346884299357E-2</v>
      </c>
      <c r="W3871" s="211">
        <v>0.53788716939694492</v>
      </c>
      <c r="X3871" s="211">
        <v>0.33386661511636923</v>
      </c>
      <c r="Y3871" s="211">
        <v>0.63751219523923452</v>
      </c>
      <c r="Z3871" s="211">
        <v>0.14571462626395987</v>
      </c>
      <c r="AA3871" s="212">
        <v>0.11742176545811675</v>
      </c>
    </row>
    <row r="3872" spans="1:27" x14ac:dyDescent="0.35">
      <c r="A3872" s="210" t="s">
        <v>4548</v>
      </c>
      <c r="B3872" s="217">
        <v>145.28488232166853</v>
      </c>
      <c r="C3872" s="211">
        <v>6.1955997640011043E-2</v>
      </c>
      <c r="D3872" s="211">
        <v>0.11920047374869769</v>
      </c>
      <c r="E3872" s="211">
        <v>7.0457029102211119E-2</v>
      </c>
      <c r="F3872" s="211">
        <v>7.9599696280659327E-2</v>
      </c>
      <c r="G3872" s="211">
        <v>0.11950944015882665</v>
      </c>
      <c r="H3872" s="211">
        <v>0.120654270709323</v>
      </c>
      <c r="I3872" s="211">
        <v>0.51615778889062613</v>
      </c>
      <c r="J3872" s="211">
        <v>0.45184754656147053</v>
      </c>
      <c r="K3872" s="211">
        <v>0.63456182663629934</v>
      </c>
      <c r="L3872" s="211">
        <v>0.27109737329017314</v>
      </c>
      <c r="M3872" s="211">
        <v>9.466479072888892E-2</v>
      </c>
      <c r="N3872" s="211">
        <v>0.46069828625293563</v>
      </c>
      <c r="O3872" s="211">
        <v>0.7279133737406186</v>
      </c>
      <c r="P3872" s="211">
        <v>6.6002021641101929E-2</v>
      </c>
      <c r="Q3872" s="211">
        <v>0.13239249472027537</v>
      </c>
      <c r="R3872" s="211">
        <v>0.4399217683862563</v>
      </c>
      <c r="S3872" s="211">
        <v>0.36433234117741348</v>
      </c>
      <c r="T3872" s="211">
        <v>0.56695694816833675</v>
      </c>
      <c r="U3872" s="211">
        <v>0.40539148554782223</v>
      </c>
      <c r="V3872" s="211">
        <v>0.121799411891847</v>
      </c>
      <c r="W3872" s="211">
        <v>0.55922375329748952</v>
      </c>
      <c r="X3872" s="211">
        <v>0.33392818837605903</v>
      </c>
      <c r="Y3872" s="211">
        <v>0.72310678617773505</v>
      </c>
      <c r="Z3872" s="211">
        <v>0.1495214774929334</v>
      </c>
      <c r="AA3872" s="212">
        <v>0.12276266494932547</v>
      </c>
    </row>
    <row r="3873" spans="1:27" x14ac:dyDescent="0.35">
      <c r="A3873" s="210" t="s">
        <v>4549</v>
      </c>
      <c r="B3873" s="217">
        <v>114.98880255154963</v>
      </c>
      <c r="C3873" s="211">
        <v>6.3601469229522034E-2</v>
      </c>
      <c r="D3873" s="211">
        <v>0.11471831918162634</v>
      </c>
      <c r="E3873" s="211">
        <v>7.4602409530581837E-2</v>
      </c>
      <c r="F3873" s="211">
        <v>9.7081245842900149E-2</v>
      </c>
      <c r="G3873" s="211">
        <v>0.12127031095891133</v>
      </c>
      <c r="H3873" s="211">
        <v>0.1025015752952443</v>
      </c>
      <c r="I3873" s="211">
        <v>0.4855969480675012</v>
      </c>
      <c r="J3873" s="211">
        <v>0.48047448731025427</v>
      </c>
      <c r="K3873" s="211">
        <v>0.62217012011634465</v>
      </c>
      <c r="L3873" s="211">
        <v>0.28113413305436663</v>
      </c>
      <c r="M3873" s="211">
        <v>7.8292467767243676E-2</v>
      </c>
      <c r="N3873" s="211">
        <v>0.37806720248187259</v>
      </c>
      <c r="O3873" s="211">
        <v>0.7874014606819818</v>
      </c>
      <c r="P3873" s="211">
        <v>7.0864836435284129E-2</v>
      </c>
      <c r="Q3873" s="211">
        <v>0.11913857542855849</v>
      </c>
      <c r="R3873" s="211">
        <v>0.4173716988670329</v>
      </c>
      <c r="S3873" s="211">
        <v>0.31530258502656006</v>
      </c>
      <c r="T3873" s="211">
        <v>0.47198448123028469</v>
      </c>
      <c r="U3873" s="211">
        <v>0.43503110159462027</v>
      </c>
      <c r="V3873" s="211">
        <v>5.2546598503357009E-2</v>
      </c>
      <c r="W3873" s="211">
        <v>0.55800460413630981</v>
      </c>
      <c r="X3873" s="211">
        <v>0.25610902040954553</v>
      </c>
      <c r="Y3873" s="211">
        <v>0.67241425067982863</v>
      </c>
      <c r="Z3873" s="211">
        <v>0.14439612740295021</v>
      </c>
      <c r="AA3873" s="212">
        <v>0.117308102997635</v>
      </c>
    </row>
    <row r="3874" spans="1:27" x14ac:dyDescent="0.35">
      <c r="A3874" s="210" t="s">
        <v>4550</v>
      </c>
      <c r="B3874" s="217">
        <v>116.53318238893489</v>
      </c>
      <c r="C3874" s="211">
        <v>6.0882527763228056E-2</v>
      </c>
      <c r="D3874" s="211">
        <v>0.12059819696619829</v>
      </c>
      <c r="E3874" s="211">
        <v>7.3166596851963847E-2</v>
      </c>
      <c r="F3874" s="211">
        <v>0.10928641590259183</v>
      </c>
      <c r="G3874" s="211">
        <v>0.11677452564537125</v>
      </c>
      <c r="H3874" s="211">
        <v>0.12422341029007909</v>
      </c>
      <c r="I3874" s="211">
        <v>0.46366961295859754</v>
      </c>
      <c r="J3874" s="211">
        <v>0.43688776741100188</v>
      </c>
      <c r="K3874" s="211">
        <v>0.58467372553572805</v>
      </c>
      <c r="L3874" s="211">
        <v>0.27435238692173175</v>
      </c>
      <c r="M3874" s="211">
        <v>8.7367570122921026E-2</v>
      </c>
      <c r="N3874" s="211">
        <v>0.35819986829598233</v>
      </c>
      <c r="O3874" s="211">
        <v>0.68586268598181532</v>
      </c>
      <c r="P3874" s="211">
        <v>7.0325152393742749E-2</v>
      </c>
      <c r="Q3874" s="211">
        <v>9.7161943787591049E-2</v>
      </c>
      <c r="R3874" s="211">
        <v>0.38827970849034682</v>
      </c>
      <c r="S3874" s="211">
        <v>0.29166960350420928</v>
      </c>
      <c r="T3874" s="211">
        <v>0.49282422345898302</v>
      </c>
      <c r="U3874" s="211">
        <v>0.38249829449566342</v>
      </c>
      <c r="V3874" s="211">
        <v>7.1268565072687445E-2</v>
      </c>
      <c r="W3874" s="211">
        <v>0.54741781572091819</v>
      </c>
      <c r="X3874" s="211">
        <v>0.34853530736467658</v>
      </c>
      <c r="Y3874" s="211">
        <v>0.62718987511438418</v>
      </c>
      <c r="Z3874" s="211">
        <v>0.14788984307271541</v>
      </c>
      <c r="AA3874" s="212">
        <v>0.11509550364625147</v>
      </c>
    </row>
    <row r="3875" spans="1:27" x14ac:dyDescent="0.35">
      <c r="A3875" s="210" t="s">
        <v>4551</v>
      </c>
      <c r="B3875" s="217">
        <v>115.9147293592732</v>
      </c>
      <c r="C3875" s="211">
        <v>5.3195356776708176E-2</v>
      </c>
      <c r="D3875" s="211">
        <v>0.13132632503392344</v>
      </c>
      <c r="E3875" s="211">
        <v>7.0585007213130047E-2</v>
      </c>
      <c r="F3875" s="211">
        <v>0.11801342389490468</v>
      </c>
      <c r="G3875" s="211">
        <v>0.12133158410753389</v>
      </c>
      <c r="H3875" s="211">
        <v>0.1217551541399689</v>
      </c>
      <c r="I3875" s="211">
        <v>0.50494872154243686</v>
      </c>
      <c r="J3875" s="211">
        <v>0.40961660046927056</v>
      </c>
      <c r="K3875" s="211">
        <v>0.60069813171091513</v>
      </c>
      <c r="L3875" s="211">
        <v>0.27678202498716353</v>
      </c>
      <c r="M3875" s="211">
        <v>0.10353591413635414</v>
      </c>
      <c r="N3875" s="211">
        <v>0.42590965876156195</v>
      </c>
      <c r="O3875" s="211">
        <v>0.53957133285719816</v>
      </c>
      <c r="P3875" s="211">
        <v>6.8750927567786738E-2</v>
      </c>
      <c r="Q3875" s="211">
        <v>9.4398731162987901E-2</v>
      </c>
      <c r="R3875" s="211">
        <v>0.37133632119790111</v>
      </c>
      <c r="S3875" s="211">
        <v>0.30212145965203685</v>
      </c>
      <c r="T3875" s="211">
        <v>0.52132343258151448</v>
      </c>
      <c r="U3875" s="211">
        <v>0.39088717915825916</v>
      </c>
      <c r="V3875" s="211">
        <v>7.8780069751980195E-2</v>
      </c>
      <c r="W3875" s="211">
        <v>0.59654649710654906</v>
      </c>
      <c r="X3875" s="211">
        <v>0.37931247804293589</v>
      </c>
      <c r="Y3875" s="211">
        <v>0.58172905620612847</v>
      </c>
      <c r="Z3875" s="211">
        <v>0.14657086086922816</v>
      </c>
      <c r="AA3875" s="212">
        <v>0.1201437088233525</v>
      </c>
    </row>
    <row r="3876" spans="1:27" x14ac:dyDescent="0.35">
      <c r="A3876" s="210" t="s">
        <v>4552</v>
      </c>
      <c r="B3876" s="217">
        <v>143.59666412416888</v>
      </c>
      <c r="C3876" s="211">
        <v>7.4234808266458618E-2</v>
      </c>
      <c r="D3876" s="211">
        <v>0.12635732972147812</v>
      </c>
      <c r="E3876" s="211">
        <v>6.9729775880527506E-2</v>
      </c>
      <c r="F3876" s="211">
        <v>0.11473385706948275</v>
      </c>
      <c r="G3876" s="211">
        <v>0.12104883333278996</v>
      </c>
      <c r="H3876" s="211">
        <v>0.11146975768189192</v>
      </c>
      <c r="I3876" s="211">
        <v>0.52210520729270449</v>
      </c>
      <c r="J3876" s="211">
        <v>0.46656680343470053</v>
      </c>
      <c r="K3876" s="211">
        <v>0.64013862551206491</v>
      </c>
      <c r="L3876" s="211">
        <v>0.27948568067738433</v>
      </c>
      <c r="M3876" s="211">
        <v>9.5968904054888476E-2</v>
      </c>
      <c r="N3876" s="211">
        <v>0.47694494351820094</v>
      </c>
      <c r="O3876" s="211">
        <v>0.62672988018366182</v>
      </c>
      <c r="P3876" s="211">
        <v>6.5676416446369013E-2</v>
      </c>
      <c r="Q3876" s="211">
        <v>5.9027077272150827E-2</v>
      </c>
      <c r="R3876" s="211">
        <v>0.41249274299559235</v>
      </c>
      <c r="S3876" s="211">
        <v>0.28714269215944155</v>
      </c>
      <c r="T3876" s="211">
        <v>0.58453937456841532</v>
      </c>
      <c r="U3876" s="211">
        <v>0.509524375099216</v>
      </c>
      <c r="V3876" s="211">
        <v>9.0249624793831876E-2</v>
      </c>
      <c r="W3876" s="211">
        <v>0.60220292051737379</v>
      </c>
      <c r="X3876" s="211">
        <v>0.3944804530344167</v>
      </c>
      <c r="Y3876" s="211">
        <v>0.7579750332930919</v>
      </c>
      <c r="Z3876" s="211">
        <v>0.14940190291810537</v>
      </c>
      <c r="AA3876" s="212">
        <v>0.12053585227466786</v>
      </c>
    </row>
    <row r="3877" spans="1:27" x14ac:dyDescent="0.35">
      <c r="A3877" s="210" t="s">
        <v>4553</v>
      </c>
      <c r="B3877" s="217">
        <v>130.37766281635854</v>
      </c>
      <c r="C3877" s="211">
        <v>6.4456111262364085E-2</v>
      </c>
      <c r="D3877" s="211">
        <v>0.12299415316670685</v>
      </c>
      <c r="E3877" s="211">
        <v>7.5854871982537111E-2</v>
      </c>
      <c r="F3877" s="211">
        <v>0.10405637606303894</v>
      </c>
      <c r="G3877" s="211">
        <v>0.11620935499499545</v>
      </c>
      <c r="H3877" s="211">
        <v>0.12316150455049402</v>
      </c>
      <c r="I3877" s="211">
        <v>0.52371017813818688</v>
      </c>
      <c r="J3877" s="211">
        <v>0.40854796879766875</v>
      </c>
      <c r="K3877" s="211">
        <v>0.6451444550950165</v>
      </c>
      <c r="L3877" s="211">
        <v>0.27638665858006067</v>
      </c>
      <c r="M3877" s="211">
        <v>0.10111659853884489</v>
      </c>
      <c r="N3877" s="211">
        <v>0.49462878783873521</v>
      </c>
      <c r="O3877" s="211">
        <v>0.61972147813168332</v>
      </c>
      <c r="P3877" s="211">
        <v>6.7660746144679762E-2</v>
      </c>
      <c r="Q3877" s="211">
        <v>5.4408988383474827E-2</v>
      </c>
      <c r="R3877" s="211">
        <v>0.46154433555726693</v>
      </c>
      <c r="S3877" s="211">
        <v>0.33323927218641969</v>
      </c>
      <c r="T3877" s="211">
        <v>0.52599454367502718</v>
      </c>
      <c r="U3877" s="211">
        <v>0.36118261142266522</v>
      </c>
      <c r="V3877" s="211">
        <v>0.1087468347800442</v>
      </c>
      <c r="W3877" s="211">
        <v>0.51172640137296199</v>
      </c>
      <c r="X3877" s="211">
        <v>0.26738990148110531</v>
      </c>
      <c r="Y3877" s="211">
        <v>0.59047878430385936</v>
      </c>
      <c r="Z3877" s="211">
        <v>0.14844992195386386</v>
      </c>
      <c r="AA3877" s="212">
        <v>0.11981004387524546</v>
      </c>
    </row>
    <row r="3878" spans="1:27" x14ac:dyDescent="0.35">
      <c r="A3878" s="210" t="s">
        <v>4554</v>
      </c>
      <c r="B3878" s="217">
        <v>125.96321166872286</v>
      </c>
      <c r="C3878" s="211">
        <v>6.7572779171498565E-2</v>
      </c>
      <c r="D3878" s="211">
        <v>0.12220285538062618</v>
      </c>
      <c r="E3878" s="211">
        <v>7.147593961021638E-2</v>
      </c>
      <c r="F3878" s="211">
        <v>7.545699642829734E-2</v>
      </c>
      <c r="G3878" s="211">
        <v>0.12462614810044209</v>
      </c>
      <c r="H3878" s="211">
        <v>0.10695687813921434</v>
      </c>
      <c r="I3878" s="211">
        <v>0.51371962241572178</v>
      </c>
      <c r="J3878" s="211">
        <v>0.40550351087234066</v>
      </c>
      <c r="K3878" s="211">
        <v>0.61681797046594178</v>
      </c>
      <c r="L3878" s="211">
        <v>0.2686432022962455</v>
      </c>
      <c r="M3878" s="211">
        <v>9.9060145223957424E-2</v>
      </c>
      <c r="N3878" s="211">
        <v>0.41643295981596345</v>
      </c>
      <c r="O3878" s="211">
        <v>0.53176002888941654</v>
      </c>
      <c r="P3878" s="211">
        <v>6.5244970260402824E-2</v>
      </c>
      <c r="Q3878" s="211">
        <v>0.10065181589877248</v>
      </c>
      <c r="R3878" s="211">
        <v>0.42803296048464673</v>
      </c>
      <c r="S3878" s="211">
        <v>0.30263069447908031</v>
      </c>
      <c r="T3878" s="211">
        <v>0.53362893048633897</v>
      </c>
      <c r="U3878" s="211">
        <v>0.40014453484262275</v>
      </c>
      <c r="V3878" s="211">
        <v>8.307027570002011E-2</v>
      </c>
      <c r="W3878" s="211">
        <v>0.54914928773458083</v>
      </c>
      <c r="X3878" s="211">
        <v>0.37975093884955718</v>
      </c>
      <c r="Y3878" s="211">
        <v>0.59165838541660187</v>
      </c>
      <c r="Z3878" s="211">
        <v>0.1492696265956947</v>
      </c>
      <c r="AA3878" s="212">
        <v>0.11110365668251407</v>
      </c>
    </row>
    <row r="3879" spans="1:27" x14ac:dyDescent="0.35">
      <c r="A3879" s="210" t="s">
        <v>4555</v>
      </c>
      <c r="B3879" s="217">
        <v>122.3013724995574</v>
      </c>
      <c r="C3879" s="211">
        <v>5.4732583565367768E-2</v>
      </c>
      <c r="D3879" s="211">
        <v>0.11702126791123704</v>
      </c>
      <c r="E3879" s="211">
        <v>8.0863396287616601E-2</v>
      </c>
      <c r="F3879" s="211">
        <v>0.10436844840105192</v>
      </c>
      <c r="G3879" s="211">
        <v>0.11769803289913776</v>
      </c>
      <c r="H3879" s="211">
        <v>0.11303453464772607</v>
      </c>
      <c r="I3879" s="211">
        <v>0.50253950242079237</v>
      </c>
      <c r="J3879" s="211">
        <v>0.44464641543010064</v>
      </c>
      <c r="K3879" s="211">
        <v>0.55834560426722535</v>
      </c>
      <c r="L3879" s="211">
        <v>0.2707813277547545</v>
      </c>
      <c r="M3879" s="211">
        <v>9.9332026555800854E-2</v>
      </c>
      <c r="N3879" s="211">
        <v>0.39732832085038</v>
      </c>
      <c r="O3879" s="211">
        <v>0.66329534924712474</v>
      </c>
      <c r="P3879" s="211">
        <v>6.2854203057662733E-2</v>
      </c>
      <c r="Q3879" s="211">
        <v>8.3897576277754266E-2</v>
      </c>
      <c r="R3879" s="211">
        <v>0.38094095146272611</v>
      </c>
      <c r="S3879" s="211">
        <v>0.3937016359737609</v>
      </c>
      <c r="T3879" s="211">
        <v>0.52535134534766492</v>
      </c>
      <c r="U3879" s="211">
        <v>0.42877800478304606</v>
      </c>
      <c r="V3879" s="211">
        <v>0.10036736286995614</v>
      </c>
      <c r="W3879" s="211">
        <v>0.53212777500033404</v>
      </c>
      <c r="X3879" s="211">
        <v>0.38748130156050953</v>
      </c>
      <c r="Y3879" s="211">
        <v>0.55980350894708131</v>
      </c>
      <c r="Z3879" s="211">
        <v>0.14958463544041234</v>
      </c>
      <c r="AA3879" s="212">
        <v>0.11729607185521812</v>
      </c>
    </row>
    <row r="3880" spans="1:27" x14ac:dyDescent="0.35">
      <c r="A3880" s="210" t="s">
        <v>4556</v>
      </c>
      <c r="B3880" s="217">
        <v>137.94336726368428</v>
      </c>
      <c r="C3880" s="211">
        <v>5.3663108403606441E-2</v>
      </c>
      <c r="D3880" s="211">
        <v>0.11732758569625357</v>
      </c>
      <c r="E3880" s="211">
        <v>6.9177311301990577E-2</v>
      </c>
      <c r="F3880" s="211">
        <v>7.2339297327052562E-2</v>
      </c>
      <c r="G3880" s="211">
        <v>0.12381542842110577</v>
      </c>
      <c r="H3880" s="211">
        <v>0.12267883774621273</v>
      </c>
      <c r="I3880" s="211">
        <v>0.49568423793045385</v>
      </c>
      <c r="J3880" s="211">
        <v>0.47924743383896956</v>
      </c>
      <c r="K3880" s="211">
        <v>0.62219587641585106</v>
      </c>
      <c r="L3880" s="211">
        <v>0.27632402320836869</v>
      </c>
      <c r="M3880" s="211">
        <v>0.10233957551873495</v>
      </c>
      <c r="N3880" s="211">
        <v>0.47176261867483649</v>
      </c>
      <c r="O3880" s="211">
        <v>0.59708801292971014</v>
      </c>
      <c r="P3880" s="211">
        <v>7.212446267766344E-2</v>
      </c>
      <c r="Q3880" s="211">
        <v>0.13765426652860654</v>
      </c>
      <c r="R3880" s="211">
        <v>0.39962546900986468</v>
      </c>
      <c r="S3880" s="211">
        <v>0.2936862314747492</v>
      </c>
      <c r="T3880" s="211">
        <v>0.5498090582423677</v>
      </c>
      <c r="U3880" s="211">
        <v>0.4232756151335566</v>
      </c>
      <c r="V3880" s="211">
        <v>7.9142068536000129E-2</v>
      </c>
      <c r="W3880" s="211">
        <v>0.47596663764268893</v>
      </c>
      <c r="X3880" s="211">
        <v>0.36162776053525891</v>
      </c>
      <c r="Y3880" s="211">
        <v>0.5933894810597371</v>
      </c>
      <c r="Z3880" s="211">
        <v>0.14813968097930191</v>
      </c>
      <c r="AA3880" s="212">
        <v>0.11395299846069844</v>
      </c>
    </row>
    <row r="3881" spans="1:27" x14ac:dyDescent="0.35">
      <c r="A3881" s="210" t="s">
        <v>4557</v>
      </c>
      <c r="B3881" s="217">
        <v>201.96008141292958</v>
      </c>
      <c r="C3881" s="211">
        <v>4.8922318878689149E-2</v>
      </c>
      <c r="D3881" s="211">
        <v>0.13055202518047923</v>
      </c>
      <c r="E3881" s="211">
        <v>7.027733219186548E-2</v>
      </c>
      <c r="F3881" s="211">
        <v>7.7984237586170679E-2</v>
      </c>
      <c r="G3881" s="211">
        <v>0.11726614841756841</v>
      </c>
      <c r="H3881" s="211">
        <v>0.11801362909116067</v>
      </c>
      <c r="I3881" s="211">
        <v>0.4631730878479276</v>
      </c>
      <c r="J3881" s="211">
        <v>0.46772514333145865</v>
      </c>
      <c r="K3881" s="211">
        <v>0.63743909884688132</v>
      </c>
      <c r="L3881" s="211">
        <v>0.26694758593867751</v>
      </c>
      <c r="M3881" s="211">
        <v>0.10225149251049501</v>
      </c>
      <c r="N3881" s="211">
        <v>0.3753904403595974</v>
      </c>
      <c r="O3881" s="211">
        <v>0.73128747898610591</v>
      </c>
      <c r="P3881" s="211">
        <v>7.115581427845781E-2</v>
      </c>
      <c r="Q3881" s="211">
        <v>0.10578911436367705</v>
      </c>
      <c r="R3881" s="211">
        <v>0.36574843915758865</v>
      </c>
      <c r="S3881" s="211">
        <v>0.34649432970945665</v>
      </c>
      <c r="T3881" s="211">
        <v>0.55000038467973389</v>
      </c>
      <c r="U3881" s="211">
        <v>0.41296315588989818</v>
      </c>
      <c r="V3881" s="211">
        <v>0.18756759223941391</v>
      </c>
      <c r="W3881" s="211">
        <v>0.58523583873151686</v>
      </c>
      <c r="X3881" s="211">
        <v>0.37740364802849918</v>
      </c>
      <c r="Y3881" s="211">
        <v>0.66385197449376754</v>
      </c>
      <c r="Z3881" s="211">
        <v>0.14961554219653833</v>
      </c>
      <c r="AA3881" s="212">
        <v>0.11273947525196613</v>
      </c>
    </row>
    <row r="3882" spans="1:27" x14ac:dyDescent="0.35">
      <c r="A3882" s="210" t="s">
        <v>4558</v>
      </c>
      <c r="B3882" s="217">
        <v>145.91817870161921</v>
      </c>
      <c r="C3882" s="211">
        <v>6.2628796216701865E-2</v>
      </c>
      <c r="D3882" s="211">
        <v>0.12040399855267592</v>
      </c>
      <c r="E3882" s="211">
        <v>7.4722250601572199E-2</v>
      </c>
      <c r="F3882" s="211">
        <v>9.8407561603155225E-2</v>
      </c>
      <c r="G3882" s="211">
        <v>0.12158777723199427</v>
      </c>
      <c r="H3882" s="211">
        <v>0.10444688621587221</v>
      </c>
      <c r="I3882" s="211">
        <v>0.45872876586279243</v>
      </c>
      <c r="J3882" s="211">
        <v>0.45604886968085556</v>
      </c>
      <c r="K3882" s="211">
        <v>0.54198464267627589</v>
      </c>
      <c r="L3882" s="211">
        <v>0.27627130818996359</v>
      </c>
      <c r="M3882" s="211">
        <v>8.1601638146811428E-2</v>
      </c>
      <c r="N3882" s="211">
        <v>0.48976871856725945</v>
      </c>
      <c r="O3882" s="211">
        <v>0.75289747062263157</v>
      </c>
      <c r="P3882" s="211">
        <v>6.9711015840377658E-2</v>
      </c>
      <c r="Q3882" s="211">
        <v>6.2144643363348226E-2</v>
      </c>
      <c r="R3882" s="211">
        <v>0.39554387646635125</v>
      </c>
      <c r="S3882" s="211">
        <v>0.25929442750110637</v>
      </c>
      <c r="T3882" s="211">
        <v>0.51386815146778098</v>
      </c>
      <c r="U3882" s="211">
        <v>0.42932423096607286</v>
      </c>
      <c r="V3882" s="211">
        <v>0.1411414178303444</v>
      </c>
      <c r="W3882" s="211">
        <v>0.49863002583432647</v>
      </c>
      <c r="X3882" s="211">
        <v>0.32429115030794387</v>
      </c>
      <c r="Y3882" s="211">
        <v>0.70704584779536406</v>
      </c>
      <c r="Z3882" s="211">
        <v>0.14901216478485396</v>
      </c>
      <c r="AA3882" s="212">
        <v>0.11989167077500575</v>
      </c>
    </row>
    <row r="3883" spans="1:27" x14ac:dyDescent="0.35">
      <c r="A3883" s="210" t="s">
        <v>4559</v>
      </c>
      <c r="B3883" s="217">
        <v>139.17715411106141</v>
      </c>
      <c r="C3883" s="211">
        <v>7.2322121992657834E-2</v>
      </c>
      <c r="D3883" s="211">
        <v>0.12615254721271107</v>
      </c>
      <c r="E3883" s="211">
        <v>7.7141541604139732E-2</v>
      </c>
      <c r="F3883" s="211">
        <v>9.5177081504774913E-2</v>
      </c>
      <c r="G3883" s="211">
        <v>0.12233512691539335</v>
      </c>
      <c r="H3883" s="211">
        <v>0.11411336254880725</v>
      </c>
      <c r="I3883" s="211">
        <v>0.48711548457855547</v>
      </c>
      <c r="J3883" s="211">
        <v>0.44412771475353013</v>
      </c>
      <c r="K3883" s="211">
        <v>0.58634714392402454</v>
      </c>
      <c r="L3883" s="211">
        <v>0.27616175896705414</v>
      </c>
      <c r="M3883" s="211">
        <v>0.10115260966047517</v>
      </c>
      <c r="N3883" s="211">
        <v>0.4436087869071878</v>
      </c>
      <c r="O3883" s="211">
        <v>0.6710825468581374</v>
      </c>
      <c r="P3883" s="211">
        <v>6.2113435901146964E-2</v>
      </c>
      <c r="Q3883" s="211">
        <v>8.1301866903367631E-2</v>
      </c>
      <c r="R3883" s="211">
        <v>0.42560983213588383</v>
      </c>
      <c r="S3883" s="211">
        <v>0.31172023837761909</v>
      </c>
      <c r="T3883" s="211">
        <v>0.52802536085280782</v>
      </c>
      <c r="U3883" s="211">
        <v>0.40527853009632608</v>
      </c>
      <c r="V3883" s="211">
        <v>0.12978282864363927</v>
      </c>
      <c r="W3883" s="211">
        <v>0.53422549881998205</v>
      </c>
      <c r="X3883" s="211">
        <v>0.34100155033941981</v>
      </c>
      <c r="Y3883" s="211">
        <v>0.63089832127440737</v>
      </c>
      <c r="Z3883" s="211">
        <v>0.14961356358284403</v>
      </c>
      <c r="AA3883" s="212">
        <v>0.1180684291367238</v>
      </c>
    </row>
    <row r="3884" spans="1:27" x14ac:dyDescent="0.35">
      <c r="A3884" s="210" t="s">
        <v>4560</v>
      </c>
      <c r="B3884" s="217">
        <v>128.81600906003831</v>
      </c>
      <c r="C3884" s="211">
        <v>6.0614462273931601E-2</v>
      </c>
      <c r="D3884" s="211">
        <v>0.11389691531841466</v>
      </c>
      <c r="E3884" s="211">
        <v>7.5378604434938962E-2</v>
      </c>
      <c r="F3884" s="211">
        <v>0.10103613535055252</v>
      </c>
      <c r="G3884" s="211">
        <v>0.12510290744362007</v>
      </c>
      <c r="H3884" s="211">
        <v>0.1270487449334925</v>
      </c>
      <c r="I3884" s="211">
        <v>0.51658246778362504</v>
      </c>
      <c r="J3884" s="211">
        <v>0.45382174477814968</v>
      </c>
      <c r="K3884" s="211">
        <v>0.63808869508220545</v>
      </c>
      <c r="L3884" s="211">
        <v>0.27189720049457067</v>
      </c>
      <c r="M3884" s="211">
        <v>0.10849044671302083</v>
      </c>
      <c r="N3884" s="211">
        <v>0.40436683114827504</v>
      </c>
      <c r="O3884" s="211">
        <v>0.65550778601327864</v>
      </c>
      <c r="P3884" s="211">
        <v>7.0138500285302927E-2</v>
      </c>
      <c r="Q3884" s="211">
        <v>7.1210942708285818E-2</v>
      </c>
      <c r="R3884" s="211">
        <v>0.42897739604182217</v>
      </c>
      <c r="S3884" s="211">
        <v>0.34344609060478454</v>
      </c>
      <c r="T3884" s="211">
        <v>0.60974456042441705</v>
      </c>
      <c r="U3884" s="211">
        <v>0.4319209546277693</v>
      </c>
      <c r="V3884" s="211">
        <v>6.2426712038566062E-2</v>
      </c>
      <c r="W3884" s="211">
        <v>0.56650369416129809</v>
      </c>
      <c r="X3884" s="211">
        <v>0.25885577573877944</v>
      </c>
      <c r="Y3884" s="211">
        <v>0.670181823786547</v>
      </c>
      <c r="Z3884" s="211">
        <v>0.14812101609077685</v>
      </c>
      <c r="AA3884" s="212">
        <v>0.11782478323453319</v>
      </c>
    </row>
    <row r="3885" spans="1:27" x14ac:dyDescent="0.35">
      <c r="A3885" s="210" t="s">
        <v>4561</v>
      </c>
      <c r="B3885" s="217">
        <v>162.68196299043507</v>
      </c>
      <c r="C3885" s="211">
        <v>6.1298516581465332E-2</v>
      </c>
      <c r="D3885" s="211">
        <v>0.11568310892457084</v>
      </c>
      <c r="E3885" s="211">
        <v>7.6280334369677988E-2</v>
      </c>
      <c r="F3885" s="211">
        <v>9.4702745122517029E-2</v>
      </c>
      <c r="G3885" s="211">
        <v>0.12133762084679364</v>
      </c>
      <c r="H3885" s="211">
        <v>0.11968019737404689</v>
      </c>
      <c r="I3885" s="211">
        <v>0.48753114791221652</v>
      </c>
      <c r="J3885" s="211">
        <v>0.40410492933118414</v>
      </c>
      <c r="K3885" s="211">
        <v>0.58636584795736446</v>
      </c>
      <c r="L3885" s="211">
        <v>0.27742873922219413</v>
      </c>
      <c r="M3885" s="211">
        <v>0.11020976659519374</v>
      </c>
      <c r="N3885" s="211">
        <v>0.39502871807198636</v>
      </c>
      <c r="O3885" s="211">
        <v>0.6851723135725496</v>
      </c>
      <c r="P3885" s="211">
        <v>7.235425868509654E-2</v>
      </c>
      <c r="Q3885" s="211">
        <v>8.077579702725951E-2</v>
      </c>
      <c r="R3885" s="211">
        <v>0.42321155578519931</v>
      </c>
      <c r="S3885" s="211">
        <v>0.35453693696289706</v>
      </c>
      <c r="T3885" s="211">
        <v>0.54701838607153963</v>
      </c>
      <c r="U3885" s="211">
        <v>0.52902832744745798</v>
      </c>
      <c r="V3885" s="211">
        <v>0.12820777903262343</v>
      </c>
      <c r="W3885" s="211">
        <v>0.50883651323308265</v>
      </c>
      <c r="X3885" s="211">
        <v>0.37738177747345014</v>
      </c>
      <c r="Y3885" s="211">
        <v>0.59466402590833767</v>
      </c>
      <c r="Z3885" s="211">
        <v>0.14658984962818422</v>
      </c>
      <c r="AA3885" s="212">
        <v>0.12130785853683311</v>
      </c>
    </row>
    <row r="3886" spans="1:27" x14ac:dyDescent="0.35">
      <c r="A3886" s="210" t="s">
        <v>4562</v>
      </c>
      <c r="B3886" s="217">
        <v>142.6765794624402</v>
      </c>
      <c r="C3886" s="211">
        <v>6.9301268106733052E-2</v>
      </c>
      <c r="D3886" s="211">
        <v>0.1236877503219013</v>
      </c>
      <c r="E3886" s="211">
        <v>7.4115821375061938E-2</v>
      </c>
      <c r="F3886" s="211">
        <v>8.8940680746445538E-2</v>
      </c>
      <c r="G3886" s="211">
        <v>0.11730964994844668</v>
      </c>
      <c r="H3886" s="211">
        <v>0.10412610743927217</v>
      </c>
      <c r="I3886" s="211">
        <v>0.4367689375899414</v>
      </c>
      <c r="J3886" s="211">
        <v>0.40753654267888301</v>
      </c>
      <c r="K3886" s="211">
        <v>0.62432681540152202</v>
      </c>
      <c r="L3886" s="211">
        <v>0.2785264386537577</v>
      </c>
      <c r="M3886" s="211">
        <v>9.2054805010501589E-2</v>
      </c>
      <c r="N3886" s="211">
        <v>0.44210552632835987</v>
      </c>
      <c r="O3886" s="211">
        <v>0.72165826682963241</v>
      </c>
      <c r="P3886" s="211">
        <v>7.039586226211815E-2</v>
      </c>
      <c r="Q3886" s="211">
        <v>0.11804346267620253</v>
      </c>
      <c r="R3886" s="211">
        <v>0.3647691026880665</v>
      </c>
      <c r="S3886" s="211">
        <v>0.31779808064711706</v>
      </c>
      <c r="T3886" s="211">
        <v>0.59230976451569184</v>
      </c>
      <c r="U3886" s="211">
        <v>0.52140004214551094</v>
      </c>
      <c r="V3886" s="211">
        <v>9.3715589487352882E-2</v>
      </c>
      <c r="W3886" s="211">
        <v>0.47981376679898485</v>
      </c>
      <c r="X3886" s="211">
        <v>0.33577860452925939</v>
      </c>
      <c r="Y3886" s="211">
        <v>0.6379048310370008</v>
      </c>
      <c r="Z3886" s="211">
        <v>0.14827654249115299</v>
      </c>
      <c r="AA3886" s="212">
        <v>0.12169993814791419</v>
      </c>
    </row>
    <row r="3887" spans="1:27" x14ac:dyDescent="0.35">
      <c r="A3887" s="210" t="s">
        <v>4563</v>
      </c>
      <c r="B3887" s="217">
        <v>193.28609201709398</v>
      </c>
      <c r="C3887" s="211">
        <v>7.3974763799632304E-2</v>
      </c>
      <c r="D3887" s="211">
        <v>0.11904588247184772</v>
      </c>
      <c r="E3887" s="211">
        <v>7.2554874075272155E-2</v>
      </c>
      <c r="F3887" s="211">
        <v>8.2753363459547979E-2</v>
      </c>
      <c r="G3887" s="211">
        <v>0.1191676037630523</v>
      </c>
      <c r="H3887" s="211">
        <v>0.1229832573689571</v>
      </c>
      <c r="I3887" s="211">
        <v>0.53060142430933877</v>
      </c>
      <c r="J3887" s="211">
        <v>0.41995096989013336</v>
      </c>
      <c r="K3887" s="211">
        <v>0.6071913225813923</v>
      </c>
      <c r="L3887" s="211">
        <v>0.26748919548160122</v>
      </c>
      <c r="M3887" s="211">
        <v>0.10122657306385983</v>
      </c>
      <c r="N3887" s="211">
        <v>0.50899377680008773</v>
      </c>
      <c r="O3887" s="211">
        <v>0.53698230015313742</v>
      </c>
      <c r="P3887" s="211">
        <v>7.1481690583751589E-2</v>
      </c>
      <c r="Q3887" s="211">
        <v>0.11641628359240176</v>
      </c>
      <c r="R3887" s="211">
        <v>0.48413153784408491</v>
      </c>
      <c r="S3887" s="211">
        <v>0.35492263874557051</v>
      </c>
      <c r="T3887" s="211">
        <v>0.54557824044991399</v>
      </c>
      <c r="U3887" s="211">
        <v>0.49237174987564891</v>
      </c>
      <c r="V3887" s="211">
        <v>0.18450919063099058</v>
      </c>
      <c r="W3887" s="211">
        <v>0.59830801535799383</v>
      </c>
      <c r="X3887" s="211">
        <v>0.28364671494136284</v>
      </c>
      <c r="Y3887" s="211">
        <v>0.63415849334771557</v>
      </c>
      <c r="Z3887" s="211">
        <v>0.14729200676036572</v>
      </c>
      <c r="AA3887" s="212">
        <v>0.11885357798789048</v>
      </c>
    </row>
    <row r="3888" spans="1:27" x14ac:dyDescent="0.35">
      <c r="A3888" s="210" t="s">
        <v>4564</v>
      </c>
      <c r="B3888" s="217">
        <v>131.5875760565439</v>
      </c>
      <c r="C3888" s="211">
        <v>5.3000569674660228E-2</v>
      </c>
      <c r="D3888" s="211">
        <v>0.12676651488505919</v>
      </c>
      <c r="E3888" s="211">
        <v>7.401015052655055E-2</v>
      </c>
      <c r="F3888" s="211">
        <v>8.4793899245420884E-2</v>
      </c>
      <c r="G3888" s="211">
        <v>0.12122814654852335</v>
      </c>
      <c r="H3888" s="211">
        <v>0.11850046779808045</v>
      </c>
      <c r="I3888" s="211">
        <v>0.4835484386677234</v>
      </c>
      <c r="J3888" s="211">
        <v>0.4616659008160639</v>
      </c>
      <c r="K3888" s="211">
        <v>0.6278762243492283</v>
      </c>
      <c r="L3888" s="211">
        <v>0.28106697855094576</v>
      </c>
      <c r="M3888" s="211">
        <v>9.4370278487238224E-2</v>
      </c>
      <c r="N3888" s="211">
        <v>0.38582845021298268</v>
      </c>
      <c r="O3888" s="211">
        <v>0.59286680060194885</v>
      </c>
      <c r="P3888" s="211">
        <v>6.9928589225904281E-2</v>
      </c>
      <c r="Q3888" s="211">
        <v>6.5420723860274296E-2</v>
      </c>
      <c r="R3888" s="211">
        <v>0.49517078698594463</v>
      </c>
      <c r="S3888" s="211">
        <v>0.28021020636501376</v>
      </c>
      <c r="T3888" s="211">
        <v>0.4933893241189562</v>
      </c>
      <c r="U3888" s="211">
        <v>0.50105977792284562</v>
      </c>
      <c r="V3888" s="211">
        <v>6.8955988179361272E-2</v>
      </c>
      <c r="W3888" s="211">
        <v>0.62426181043301365</v>
      </c>
      <c r="X3888" s="211">
        <v>0.23830930025163433</v>
      </c>
      <c r="Y3888" s="211">
        <v>0.67109658694540175</v>
      </c>
      <c r="Z3888" s="211">
        <v>0.14725197834022566</v>
      </c>
      <c r="AA3888" s="212">
        <v>0.11480010609192122</v>
      </c>
    </row>
    <row r="3889" spans="1:27" x14ac:dyDescent="0.35">
      <c r="A3889" s="210" t="s">
        <v>4565</v>
      </c>
      <c r="B3889" s="217">
        <v>121.68732121092538</v>
      </c>
      <c r="C3889" s="211">
        <v>4.7669820947361392E-2</v>
      </c>
      <c r="D3889" s="211">
        <v>0.13021650006402127</v>
      </c>
      <c r="E3889" s="211">
        <v>7.3928809902425757E-2</v>
      </c>
      <c r="F3889" s="211">
        <v>0.112729087340126</v>
      </c>
      <c r="G3889" s="211">
        <v>0.11418982220653262</v>
      </c>
      <c r="H3889" s="211">
        <v>0.11700314854393401</v>
      </c>
      <c r="I3889" s="211">
        <v>0.4965962104177184</v>
      </c>
      <c r="J3889" s="211">
        <v>0.45283187375248424</v>
      </c>
      <c r="K3889" s="211">
        <v>0.61287369769618039</v>
      </c>
      <c r="L3889" s="211">
        <v>0.27720230586295691</v>
      </c>
      <c r="M3889" s="211">
        <v>9.8454236291853153E-2</v>
      </c>
      <c r="N3889" s="211">
        <v>0.39144701098992785</v>
      </c>
      <c r="O3889" s="211">
        <v>0.68659290063587364</v>
      </c>
      <c r="P3889" s="211">
        <v>7.0731449308669397E-2</v>
      </c>
      <c r="Q3889" s="211">
        <v>0.13878870076606706</v>
      </c>
      <c r="R3889" s="211">
        <v>0.41469650060313079</v>
      </c>
      <c r="S3889" s="211">
        <v>0.27982544703189161</v>
      </c>
      <c r="T3889" s="211">
        <v>0.53752082126541245</v>
      </c>
      <c r="U3889" s="211">
        <v>0.45339809106313833</v>
      </c>
      <c r="V3889" s="211">
        <v>5.8732963305244357E-2</v>
      </c>
      <c r="W3889" s="211">
        <v>0.60515357608883769</v>
      </c>
      <c r="X3889" s="211">
        <v>0.29010857970705828</v>
      </c>
      <c r="Y3889" s="211">
        <v>0.57618484724842867</v>
      </c>
      <c r="Z3889" s="211">
        <v>0.14563721568732263</v>
      </c>
      <c r="AA3889" s="212">
        <v>0.11885038337208187</v>
      </c>
    </row>
    <row r="3890" spans="1:27" x14ac:dyDescent="0.35">
      <c r="A3890" s="210" t="s">
        <v>4566</v>
      </c>
      <c r="B3890" s="217">
        <v>132.1105706445552</v>
      </c>
      <c r="C3890" s="211">
        <v>6.4918247003015531E-2</v>
      </c>
      <c r="D3890" s="211">
        <v>0.11893737282901269</v>
      </c>
      <c r="E3890" s="211">
        <v>7.4962020480948063E-2</v>
      </c>
      <c r="F3890" s="211">
        <v>9.3681168480921229E-2</v>
      </c>
      <c r="G3890" s="211">
        <v>0.11654077686449114</v>
      </c>
      <c r="H3890" s="211">
        <v>0.10290518095277812</v>
      </c>
      <c r="I3890" s="211">
        <v>0.49245032232589558</v>
      </c>
      <c r="J3890" s="211">
        <v>0.48474831197094348</v>
      </c>
      <c r="K3890" s="211">
        <v>0.62291771687339248</v>
      </c>
      <c r="L3890" s="211">
        <v>0.27672084863342389</v>
      </c>
      <c r="M3890" s="211">
        <v>0.1162455094156155</v>
      </c>
      <c r="N3890" s="211">
        <v>0.39069607576266091</v>
      </c>
      <c r="O3890" s="211">
        <v>0.66636199124250317</v>
      </c>
      <c r="P3890" s="211">
        <v>7.4607948470488183E-2</v>
      </c>
      <c r="Q3890" s="211">
        <v>8.5931830199212092E-2</v>
      </c>
      <c r="R3890" s="211">
        <v>0.47023298771517291</v>
      </c>
      <c r="S3890" s="211">
        <v>0.38476595639014766</v>
      </c>
      <c r="T3890" s="211">
        <v>0.58373385297208924</v>
      </c>
      <c r="U3890" s="211">
        <v>0.34809491582825935</v>
      </c>
      <c r="V3890" s="211">
        <v>5.5207682655747131E-2</v>
      </c>
      <c r="W3890" s="211">
        <v>0.60407868882743188</v>
      </c>
      <c r="X3890" s="211">
        <v>0.41484017630458503</v>
      </c>
      <c r="Y3890" s="211">
        <v>0.72926624390258432</v>
      </c>
      <c r="Z3890" s="211">
        <v>0.14922213879789759</v>
      </c>
      <c r="AA3890" s="212">
        <v>0.1173038165057696</v>
      </c>
    </row>
    <row r="3891" spans="1:27" x14ac:dyDescent="0.35">
      <c r="A3891" s="210" t="s">
        <v>4567</v>
      </c>
      <c r="B3891" s="217">
        <v>139.86024074960136</v>
      </c>
      <c r="C3891" s="211">
        <v>7.1757464180018771E-2</v>
      </c>
      <c r="D3891" s="211">
        <v>0.12044073148130466</v>
      </c>
      <c r="E3891" s="211">
        <v>7.5959824855298744E-2</v>
      </c>
      <c r="F3891" s="211">
        <v>8.5598137419992615E-2</v>
      </c>
      <c r="G3891" s="211">
        <v>0.1207223424231558</v>
      </c>
      <c r="H3891" s="211">
        <v>0.12274830117511779</v>
      </c>
      <c r="I3891" s="211">
        <v>0.50054023993063923</v>
      </c>
      <c r="J3891" s="211">
        <v>0.46954149474868423</v>
      </c>
      <c r="K3891" s="211">
        <v>0.60461700767184223</v>
      </c>
      <c r="L3891" s="211">
        <v>0.27786925723991607</v>
      </c>
      <c r="M3891" s="211">
        <v>8.8463135693721787E-2</v>
      </c>
      <c r="N3891" s="211">
        <v>0.43584187715804706</v>
      </c>
      <c r="O3891" s="211">
        <v>0.62641033648998223</v>
      </c>
      <c r="P3891" s="211">
        <v>7.2493178457533225E-2</v>
      </c>
      <c r="Q3891" s="211">
        <v>9.8513548247045696E-2</v>
      </c>
      <c r="R3891" s="211">
        <v>0.45316996782604724</v>
      </c>
      <c r="S3891" s="211">
        <v>0.2544860356330047</v>
      </c>
      <c r="T3891" s="211">
        <v>0.63131565282090174</v>
      </c>
      <c r="U3891" s="211">
        <v>0.40912636518089807</v>
      </c>
      <c r="V3891" s="211">
        <v>0.11324327500357752</v>
      </c>
      <c r="W3891" s="211">
        <v>0.54483463797959186</v>
      </c>
      <c r="X3891" s="211">
        <v>0.41226624882437213</v>
      </c>
      <c r="Y3891" s="211">
        <v>0.61074343877208315</v>
      </c>
      <c r="Z3891" s="211">
        <v>0.1494488802340741</v>
      </c>
      <c r="AA3891" s="212">
        <v>0.12143271884914046</v>
      </c>
    </row>
    <row r="3892" spans="1:27" x14ac:dyDescent="0.35">
      <c r="A3892" s="210" t="s">
        <v>4568</v>
      </c>
      <c r="B3892" s="217">
        <v>131.87496612555745</v>
      </c>
      <c r="C3892" s="211">
        <v>7.0770486751280115E-2</v>
      </c>
      <c r="D3892" s="211">
        <v>0.12305309142638429</v>
      </c>
      <c r="E3892" s="211">
        <v>6.891307225683288E-2</v>
      </c>
      <c r="F3892" s="211">
        <v>0.10080818159140674</v>
      </c>
      <c r="G3892" s="211">
        <v>0.12173441749869678</v>
      </c>
      <c r="H3892" s="211">
        <v>0.12474619113639254</v>
      </c>
      <c r="I3892" s="211">
        <v>0.45170234698894635</v>
      </c>
      <c r="J3892" s="211">
        <v>0.45150889985150949</v>
      </c>
      <c r="K3892" s="211">
        <v>0.58903634797671744</v>
      </c>
      <c r="L3892" s="211">
        <v>0.27711121134072425</v>
      </c>
      <c r="M3892" s="211">
        <v>8.2247148117444949E-2</v>
      </c>
      <c r="N3892" s="211">
        <v>0.54252852094723769</v>
      </c>
      <c r="O3892" s="211">
        <v>0.68250778050518812</v>
      </c>
      <c r="P3892" s="211">
        <v>6.6828614491844601E-2</v>
      </c>
      <c r="Q3892" s="211">
        <v>5.1543109409854168E-2</v>
      </c>
      <c r="R3892" s="211">
        <v>0.42539532534059432</v>
      </c>
      <c r="S3892" s="211">
        <v>0.31497869497340714</v>
      </c>
      <c r="T3892" s="211">
        <v>0.57011961615117746</v>
      </c>
      <c r="U3892" s="211">
        <v>0.3927086145278611</v>
      </c>
      <c r="V3892" s="211">
        <v>0.13142000769628281</v>
      </c>
      <c r="W3892" s="211">
        <v>0.50299360775323076</v>
      </c>
      <c r="X3892" s="211">
        <v>0.33738458084725664</v>
      </c>
      <c r="Y3892" s="211">
        <v>0.55550383933910219</v>
      </c>
      <c r="Z3892" s="211">
        <v>0.14548564924628848</v>
      </c>
      <c r="AA3892" s="212">
        <v>0.11739233604828597</v>
      </c>
    </row>
    <row r="3893" spans="1:27" x14ac:dyDescent="0.35">
      <c r="A3893" s="210" t="s">
        <v>4569</v>
      </c>
      <c r="B3893" s="217">
        <v>125.47933102628521</v>
      </c>
      <c r="C3893" s="211">
        <v>6.0736114870415699E-2</v>
      </c>
      <c r="D3893" s="211">
        <v>0.12758873605840904</v>
      </c>
      <c r="E3893" s="211">
        <v>7.9794908523610888E-2</v>
      </c>
      <c r="F3893" s="211">
        <v>9.7872628477521012E-2</v>
      </c>
      <c r="G3893" s="211">
        <v>0.12389032412667547</v>
      </c>
      <c r="H3893" s="211">
        <v>0.1170644309254396</v>
      </c>
      <c r="I3893" s="211">
        <v>0.4647055878419345</v>
      </c>
      <c r="J3893" s="211">
        <v>0.42964194677029927</v>
      </c>
      <c r="K3893" s="211">
        <v>0.5547905266444183</v>
      </c>
      <c r="L3893" s="211">
        <v>0.27273538381557594</v>
      </c>
      <c r="M3893" s="211">
        <v>9.7994169445722909E-2</v>
      </c>
      <c r="N3893" s="211">
        <v>0.42396822747064655</v>
      </c>
      <c r="O3893" s="211">
        <v>0.64782758902293969</v>
      </c>
      <c r="P3893" s="211">
        <v>6.09756227429641E-2</v>
      </c>
      <c r="Q3893" s="211">
        <v>9.2367879423485538E-2</v>
      </c>
      <c r="R3893" s="211">
        <v>0.46592602688743806</v>
      </c>
      <c r="S3893" s="211">
        <v>0.29433987852174925</v>
      </c>
      <c r="T3893" s="211">
        <v>0.5152826053603039</v>
      </c>
      <c r="U3893" s="211">
        <v>0.35858178009319258</v>
      </c>
      <c r="V3893" s="211">
        <v>0.14355535214796683</v>
      </c>
      <c r="W3893" s="211">
        <v>0.62737281034487524</v>
      </c>
      <c r="X3893" s="211">
        <v>0.36347998002801862</v>
      </c>
      <c r="Y3893" s="211">
        <v>0.54138522717900317</v>
      </c>
      <c r="Z3893" s="211">
        <v>0.14743789242510372</v>
      </c>
      <c r="AA3893" s="212">
        <v>0.1193589219673805</v>
      </c>
    </row>
    <row r="3894" spans="1:27" x14ac:dyDescent="0.35">
      <c r="A3894" s="210" t="s">
        <v>4570</v>
      </c>
      <c r="B3894" s="217">
        <v>124.34374937752332</v>
      </c>
      <c r="C3894" s="211">
        <v>6.4900053512926895E-2</v>
      </c>
      <c r="D3894" s="211">
        <v>0.12120934986569817</v>
      </c>
      <c r="E3894" s="211">
        <v>7.5438143632010221E-2</v>
      </c>
      <c r="F3894" s="211">
        <v>9.9497779434582989E-2</v>
      </c>
      <c r="G3894" s="211">
        <v>0.12540604406177117</v>
      </c>
      <c r="H3894" s="211">
        <v>0.11953874253316626</v>
      </c>
      <c r="I3894" s="211">
        <v>0.43504060762381491</v>
      </c>
      <c r="J3894" s="211">
        <v>0.44075653213974297</v>
      </c>
      <c r="K3894" s="211">
        <v>0.64447946066284278</v>
      </c>
      <c r="L3894" s="211">
        <v>0.27230919955276006</v>
      </c>
      <c r="M3894" s="211">
        <v>0.10786610731051133</v>
      </c>
      <c r="N3894" s="211">
        <v>0.4429635115155256</v>
      </c>
      <c r="O3894" s="211">
        <v>0.68350522713423723</v>
      </c>
      <c r="P3894" s="211">
        <v>6.924502287500113E-2</v>
      </c>
      <c r="Q3894" s="211">
        <v>7.1084445383279196E-2</v>
      </c>
      <c r="R3894" s="211">
        <v>0.47131496727441724</v>
      </c>
      <c r="S3894" s="211">
        <v>0.31114094493947431</v>
      </c>
      <c r="T3894" s="211">
        <v>0.51201353072259692</v>
      </c>
      <c r="U3894" s="211">
        <v>0.51207086050310591</v>
      </c>
      <c r="V3894" s="211">
        <v>5.678511714896195E-2</v>
      </c>
      <c r="W3894" s="211">
        <v>0.53870821313178474</v>
      </c>
      <c r="X3894" s="211">
        <v>0.25720701028939036</v>
      </c>
      <c r="Y3894" s="211">
        <v>0.60865877300323112</v>
      </c>
      <c r="Z3894" s="211">
        <v>0.14850280513826158</v>
      </c>
      <c r="AA3894" s="212">
        <v>0.11973184946601086</v>
      </c>
    </row>
    <row r="3895" spans="1:27" x14ac:dyDescent="0.35">
      <c r="A3895" s="210" t="s">
        <v>4571</v>
      </c>
      <c r="B3895" s="217">
        <v>152.17805389716739</v>
      </c>
      <c r="C3895" s="211">
        <v>8.1336574103781437E-2</v>
      </c>
      <c r="D3895" s="211">
        <v>0.12171928555738884</v>
      </c>
      <c r="E3895" s="211">
        <v>8.3630276659977382E-2</v>
      </c>
      <c r="F3895" s="211">
        <v>9.9143279818773411E-2</v>
      </c>
      <c r="G3895" s="211">
        <v>0.1154146297014841</v>
      </c>
      <c r="H3895" s="211">
        <v>0.11373453064024215</v>
      </c>
      <c r="I3895" s="211">
        <v>0.44309381613235033</v>
      </c>
      <c r="J3895" s="211">
        <v>0.40378332712021259</v>
      </c>
      <c r="K3895" s="211">
        <v>0.56198860412083262</v>
      </c>
      <c r="L3895" s="211">
        <v>0.27432823164001463</v>
      </c>
      <c r="M3895" s="211">
        <v>0.10441041010532533</v>
      </c>
      <c r="N3895" s="211">
        <v>0.51300531330289023</v>
      </c>
      <c r="O3895" s="211">
        <v>0.73274558356244335</v>
      </c>
      <c r="P3895" s="211">
        <v>6.3179717636072247E-2</v>
      </c>
      <c r="Q3895" s="211">
        <v>6.8535240022931307E-2</v>
      </c>
      <c r="R3895" s="211">
        <v>0.45902913072271545</v>
      </c>
      <c r="S3895" s="211">
        <v>0.3709458172385981</v>
      </c>
      <c r="T3895" s="211">
        <v>0.55268905688259695</v>
      </c>
      <c r="U3895" s="211">
        <v>0.40168288783303074</v>
      </c>
      <c r="V3895" s="211">
        <v>9.5127861168524175E-2</v>
      </c>
      <c r="W3895" s="211">
        <v>0.59722219636864327</v>
      </c>
      <c r="X3895" s="211">
        <v>0.39429047109983384</v>
      </c>
      <c r="Y3895" s="211">
        <v>0.79952879580525393</v>
      </c>
      <c r="Z3895" s="211">
        <v>0.14724513747099546</v>
      </c>
      <c r="AA3895" s="212">
        <v>0.11358016209301193</v>
      </c>
    </row>
    <row r="3896" spans="1:27" x14ac:dyDescent="0.35">
      <c r="A3896" s="210" t="s">
        <v>4572</v>
      </c>
      <c r="B3896" s="217">
        <v>113.98639423802508</v>
      </c>
      <c r="C3896" s="211">
        <v>5.0797486558413207E-2</v>
      </c>
      <c r="D3896" s="211">
        <v>0.11467650523585678</v>
      </c>
      <c r="E3896" s="211">
        <v>7.8170300796486472E-2</v>
      </c>
      <c r="F3896" s="211">
        <v>9.7474390779707612E-2</v>
      </c>
      <c r="G3896" s="211">
        <v>0.11459940835134501</v>
      </c>
      <c r="H3896" s="211">
        <v>0.10810448778190972</v>
      </c>
      <c r="I3896" s="211">
        <v>0.52993981586359418</v>
      </c>
      <c r="J3896" s="211">
        <v>0.45415901551947041</v>
      </c>
      <c r="K3896" s="211">
        <v>0.58101323289346118</v>
      </c>
      <c r="L3896" s="211">
        <v>0.28112173500794346</v>
      </c>
      <c r="M3896" s="211">
        <v>9.2211684848016728E-2</v>
      </c>
      <c r="N3896" s="211">
        <v>0.45501771127982654</v>
      </c>
      <c r="O3896" s="211">
        <v>0.55907919305767007</v>
      </c>
      <c r="P3896" s="211">
        <v>7.2670589655382312E-2</v>
      </c>
      <c r="Q3896" s="211">
        <v>9.3171028803894926E-2</v>
      </c>
      <c r="R3896" s="211">
        <v>0.37877027174151223</v>
      </c>
      <c r="S3896" s="211">
        <v>0.26892949848128195</v>
      </c>
      <c r="T3896" s="211">
        <v>0.5651842100147072</v>
      </c>
      <c r="U3896" s="211">
        <v>0.3759392683385574</v>
      </c>
      <c r="V3896" s="211">
        <v>7.406222280869687E-2</v>
      </c>
      <c r="W3896" s="211">
        <v>0.53059386421720656</v>
      </c>
      <c r="X3896" s="211">
        <v>0.37173929964684754</v>
      </c>
      <c r="Y3896" s="211">
        <v>0.60271305650042672</v>
      </c>
      <c r="Z3896" s="211">
        <v>0.14935023729104591</v>
      </c>
      <c r="AA3896" s="212">
        <v>0.12298677501282887</v>
      </c>
    </row>
    <row r="3897" spans="1:27" x14ac:dyDescent="0.35">
      <c r="A3897" s="210" t="s">
        <v>4573</v>
      </c>
      <c r="B3897" s="217">
        <v>123.2291642343031</v>
      </c>
      <c r="C3897" s="211">
        <v>5.0771599512918632E-2</v>
      </c>
      <c r="D3897" s="211">
        <v>0.12768893809686485</v>
      </c>
      <c r="E3897" s="211">
        <v>7.8780511279615703E-2</v>
      </c>
      <c r="F3897" s="211">
        <v>0.11984543889082774</v>
      </c>
      <c r="G3897" s="211">
        <v>0.11698327234370715</v>
      </c>
      <c r="H3897" s="211">
        <v>0.11724805204499499</v>
      </c>
      <c r="I3897" s="211">
        <v>0.46265172001436883</v>
      </c>
      <c r="J3897" s="211">
        <v>0.41912272070318618</v>
      </c>
      <c r="K3897" s="211">
        <v>0.60684663338605171</v>
      </c>
      <c r="L3897" s="211">
        <v>0.27368226662814604</v>
      </c>
      <c r="M3897" s="211">
        <v>9.413932283675383E-2</v>
      </c>
      <c r="N3897" s="211">
        <v>0.42044729353462951</v>
      </c>
      <c r="O3897" s="211">
        <v>0.74050241642839099</v>
      </c>
      <c r="P3897" s="211">
        <v>6.4690835612384659E-2</v>
      </c>
      <c r="Q3897" s="211">
        <v>5.8209494743410986E-2</v>
      </c>
      <c r="R3897" s="211">
        <v>0.43246516048593603</v>
      </c>
      <c r="S3897" s="211">
        <v>0.38639614291731095</v>
      </c>
      <c r="T3897" s="211">
        <v>0.53315188342543929</v>
      </c>
      <c r="U3897" s="211">
        <v>0.49675820424118561</v>
      </c>
      <c r="V3897" s="211">
        <v>8.2134053869226689E-2</v>
      </c>
      <c r="W3897" s="211">
        <v>0.52292335560750902</v>
      </c>
      <c r="X3897" s="211">
        <v>0.42129116052734761</v>
      </c>
      <c r="Y3897" s="211">
        <v>0.57023735293695776</v>
      </c>
      <c r="Z3897" s="211">
        <v>0.14590399653808397</v>
      </c>
      <c r="AA3897" s="212">
        <v>0.12073543113225203</v>
      </c>
    </row>
    <row r="3898" spans="1:27" x14ac:dyDescent="0.35">
      <c r="A3898" s="210" t="s">
        <v>4574</v>
      </c>
      <c r="B3898" s="217">
        <v>137.0220401218111</v>
      </c>
      <c r="C3898" s="211">
        <v>5.5790131151137644E-2</v>
      </c>
      <c r="D3898" s="211">
        <v>0.11909449191427668</v>
      </c>
      <c r="E3898" s="211">
        <v>8.5838377810929692E-2</v>
      </c>
      <c r="F3898" s="211">
        <v>0.10985667485813702</v>
      </c>
      <c r="G3898" s="211">
        <v>0.1188371532038681</v>
      </c>
      <c r="H3898" s="211">
        <v>0.11942894274699223</v>
      </c>
      <c r="I3898" s="211">
        <v>0.49436893404595345</v>
      </c>
      <c r="J3898" s="211">
        <v>0.47203983519241727</v>
      </c>
      <c r="K3898" s="211">
        <v>0.60220142901341989</v>
      </c>
      <c r="L3898" s="211">
        <v>0.2698574159382528</v>
      </c>
      <c r="M3898" s="211">
        <v>0.10946342840703031</v>
      </c>
      <c r="N3898" s="211">
        <v>0.37146934312148683</v>
      </c>
      <c r="O3898" s="211">
        <v>0.73080587908482486</v>
      </c>
      <c r="P3898" s="211">
        <v>6.6359959537327512E-2</v>
      </c>
      <c r="Q3898" s="211">
        <v>4.8959136764585562E-2</v>
      </c>
      <c r="R3898" s="211">
        <v>0.39043298660231279</v>
      </c>
      <c r="S3898" s="211">
        <v>0.31427211353502105</v>
      </c>
      <c r="T3898" s="211">
        <v>0.4808944377706128</v>
      </c>
      <c r="U3898" s="211">
        <v>0.48497677829707697</v>
      </c>
      <c r="V3898" s="211">
        <v>0.10549706254207721</v>
      </c>
      <c r="W3898" s="211">
        <v>0.58171093724087786</v>
      </c>
      <c r="X3898" s="211">
        <v>0.34720538924406757</v>
      </c>
      <c r="Y3898" s="211">
        <v>0.67127355309596792</v>
      </c>
      <c r="Z3898" s="211">
        <v>0.14940791236522397</v>
      </c>
      <c r="AA3898" s="212">
        <v>0.12716282997629702</v>
      </c>
    </row>
    <row r="3899" spans="1:27" x14ac:dyDescent="0.35">
      <c r="A3899" s="210" t="s">
        <v>4575</v>
      </c>
      <c r="B3899" s="217">
        <v>123.07171437339561</v>
      </c>
      <c r="C3899" s="211">
        <v>5.8137499199259882E-2</v>
      </c>
      <c r="D3899" s="211">
        <v>0.12176568530769155</v>
      </c>
      <c r="E3899" s="211">
        <v>6.8804011554602876E-2</v>
      </c>
      <c r="F3899" s="211">
        <v>0.10235793685762723</v>
      </c>
      <c r="G3899" s="211">
        <v>0.11863456427024015</v>
      </c>
      <c r="H3899" s="211">
        <v>0.1159254615062969</v>
      </c>
      <c r="I3899" s="211">
        <v>0.49622216835079996</v>
      </c>
      <c r="J3899" s="211">
        <v>0.43224231997163715</v>
      </c>
      <c r="K3899" s="211">
        <v>0.64383845825415653</v>
      </c>
      <c r="L3899" s="211">
        <v>0.27755805919869259</v>
      </c>
      <c r="M3899" s="211">
        <v>0.11178173724362975</v>
      </c>
      <c r="N3899" s="211">
        <v>0.47501599318592613</v>
      </c>
      <c r="O3899" s="211">
        <v>0.57500849475986604</v>
      </c>
      <c r="P3899" s="211">
        <v>7.0522141268989022E-2</v>
      </c>
      <c r="Q3899" s="211">
        <v>5.4535930932340632E-2</v>
      </c>
      <c r="R3899" s="211">
        <v>0.4373025708879788</v>
      </c>
      <c r="S3899" s="211">
        <v>0.27205426804212518</v>
      </c>
      <c r="T3899" s="211">
        <v>0.48810872402062805</v>
      </c>
      <c r="U3899" s="211">
        <v>0.44883137306577503</v>
      </c>
      <c r="V3899" s="211">
        <v>5.339565951090517E-2</v>
      </c>
      <c r="W3899" s="211">
        <v>0.61384413611840161</v>
      </c>
      <c r="X3899" s="211">
        <v>0.27768636154315113</v>
      </c>
      <c r="Y3899" s="211">
        <v>0.63493079916313366</v>
      </c>
      <c r="Z3899" s="211">
        <v>0.14836180932402493</v>
      </c>
      <c r="AA3899" s="212">
        <v>0.11457868786991786</v>
      </c>
    </row>
    <row r="3900" spans="1:27" x14ac:dyDescent="0.35">
      <c r="A3900" s="210" t="s">
        <v>4576</v>
      </c>
      <c r="B3900" s="217">
        <v>141.43143195256297</v>
      </c>
      <c r="C3900" s="211">
        <v>7.096649898184372E-2</v>
      </c>
      <c r="D3900" s="211">
        <v>0.11940224673455525</v>
      </c>
      <c r="E3900" s="211">
        <v>7.8001816188393275E-2</v>
      </c>
      <c r="F3900" s="211">
        <v>9.7062873739029609E-2</v>
      </c>
      <c r="G3900" s="211">
        <v>0.1156082422655914</v>
      </c>
      <c r="H3900" s="211">
        <v>0.10748037780984587</v>
      </c>
      <c r="I3900" s="211">
        <v>0.52253798606924029</v>
      </c>
      <c r="J3900" s="211">
        <v>0.4569168222599746</v>
      </c>
      <c r="K3900" s="211">
        <v>0.59788078150931612</v>
      </c>
      <c r="L3900" s="211">
        <v>0.27803128620338019</v>
      </c>
      <c r="M3900" s="211">
        <v>0.10131808332958546</v>
      </c>
      <c r="N3900" s="211">
        <v>0.40643553647869946</v>
      </c>
      <c r="O3900" s="211">
        <v>0.6627759408917856</v>
      </c>
      <c r="P3900" s="211">
        <v>6.5861199927869221E-2</v>
      </c>
      <c r="Q3900" s="211">
        <v>5.035858301442081E-2</v>
      </c>
      <c r="R3900" s="211">
        <v>0.40149680312707603</v>
      </c>
      <c r="S3900" s="211">
        <v>0.3835945995769876</v>
      </c>
      <c r="T3900" s="211">
        <v>0.50746368319605328</v>
      </c>
      <c r="U3900" s="211">
        <v>0.44252778005491344</v>
      </c>
      <c r="V3900" s="211">
        <v>0.12079359264465972</v>
      </c>
      <c r="W3900" s="211">
        <v>0.53250461864763499</v>
      </c>
      <c r="X3900" s="211">
        <v>0.3107229873183957</v>
      </c>
      <c r="Y3900" s="211">
        <v>0.62421259134920037</v>
      </c>
      <c r="Z3900" s="211">
        <v>0.14752060613989965</v>
      </c>
      <c r="AA3900" s="212">
        <v>0.11777275810888824</v>
      </c>
    </row>
    <row r="3901" spans="1:27" x14ac:dyDescent="0.35">
      <c r="A3901" s="210" t="s">
        <v>4577</v>
      </c>
      <c r="B3901" s="217">
        <v>142.25013161880705</v>
      </c>
      <c r="C3901" s="211">
        <v>7.5358336474794743E-2</v>
      </c>
      <c r="D3901" s="211">
        <v>0.13140083727661361</v>
      </c>
      <c r="E3901" s="211">
        <v>7.8602725491438916E-2</v>
      </c>
      <c r="F3901" s="211">
        <v>7.2354261757340332E-2</v>
      </c>
      <c r="G3901" s="211">
        <v>0.11920906091304287</v>
      </c>
      <c r="H3901" s="211">
        <v>0.10815462616409263</v>
      </c>
      <c r="I3901" s="211">
        <v>0.4895117299625838</v>
      </c>
      <c r="J3901" s="211">
        <v>0.45340064508998879</v>
      </c>
      <c r="K3901" s="211">
        <v>0.6188517625653257</v>
      </c>
      <c r="L3901" s="211">
        <v>0.27091626739820229</v>
      </c>
      <c r="M3901" s="211">
        <v>9.8229074257416588E-2</v>
      </c>
      <c r="N3901" s="211">
        <v>0.47299549261410434</v>
      </c>
      <c r="O3901" s="211">
        <v>0.62090215200701926</v>
      </c>
      <c r="P3901" s="211">
        <v>6.8479983765976013E-2</v>
      </c>
      <c r="Q3901" s="211">
        <v>8.2984814947540966E-2</v>
      </c>
      <c r="R3901" s="211">
        <v>0.4732523397643798</v>
      </c>
      <c r="S3901" s="211">
        <v>0.38218040822923049</v>
      </c>
      <c r="T3901" s="211">
        <v>0.52116840311975321</v>
      </c>
      <c r="U3901" s="211">
        <v>0.40616415085900603</v>
      </c>
      <c r="V3901" s="211">
        <v>0.10057423489733555</v>
      </c>
      <c r="W3901" s="211">
        <v>0.57374337434766731</v>
      </c>
      <c r="X3901" s="211">
        <v>0.29671016699952779</v>
      </c>
      <c r="Y3901" s="211">
        <v>0.71439066799337081</v>
      </c>
      <c r="Z3901" s="211">
        <v>0.1424590288794205</v>
      </c>
      <c r="AA3901" s="212">
        <v>0.12033329218308791</v>
      </c>
    </row>
    <row r="3902" spans="1:27" x14ac:dyDescent="0.35">
      <c r="A3902" s="210" t="s">
        <v>4578</v>
      </c>
      <c r="B3902" s="217">
        <v>145.76636459739817</v>
      </c>
      <c r="C3902" s="211">
        <v>7.4595499563945566E-2</v>
      </c>
      <c r="D3902" s="211">
        <v>0.11647108338606615</v>
      </c>
      <c r="E3902" s="211">
        <v>7.1351210477369947E-2</v>
      </c>
      <c r="F3902" s="211">
        <v>9.8484810995105393E-2</v>
      </c>
      <c r="G3902" s="211">
        <v>0.11525548798942943</v>
      </c>
      <c r="H3902" s="211">
        <v>0.1233449680661691</v>
      </c>
      <c r="I3902" s="211">
        <v>0.46614497399467175</v>
      </c>
      <c r="J3902" s="211">
        <v>0.45698694310835841</v>
      </c>
      <c r="K3902" s="211">
        <v>0.63305141780057217</v>
      </c>
      <c r="L3902" s="211">
        <v>0.27612466247650624</v>
      </c>
      <c r="M3902" s="211">
        <v>9.1169449829138327E-2</v>
      </c>
      <c r="N3902" s="211">
        <v>0.39151206840091257</v>
      </c>
      <c r="O3902" s="211">
        <v>0.76021434820388634</v>
      </c>
      <c r="P3902" s="211">
        <v>6.7130406141970925E-2</v>
      </c>
      <c r="Q3902" s="211">
        <v>0.11882566742113096</v>
      </c>
      <c r="R3902" s="211">
        <v>0.49145201967638719</v>
      </c>
      <c r="S3902" s="211">
        <v>0.30371148054714081</v>
      </c>
      <c r="T3902" s="211">
        <v>0.5177267665341394</v>
      </c>
      <c r="U3902" s="211">
        <v>0.46511621478969162</v>
      </c>
      <c r="V3902" s="211">
        <v>0.11327513311193152</v>
      </c>
      <c r="W3902" s="211">
        <v>0.46435203273226827</v>
      </c>
      <c r="X3902" s="211">
        <v>0.30942376524147608</v>
      </c>
      <c r="Y3902" s="211">
        <v>0.69002890513270598</v>
      </c>
      <c r="Z3902" s="211">
        <v>0.14844775603604529</v>
      </c>
      <c r="AA3902" s="212">
        <v>0.11912520910309674</v>
      </c>
    </row>
    <row r="3903" spans="1:27" x14ac:dyDescent="0.35">
      <c r="A3903" s="210" t="s">
        <v>4579</v>
      </c>
      <c r="B3903" s="217">
        <v>139.24277415221172</v>
      </c>
      <c r="C3903" s="211">
        <v>6.0267325355062087E-2</v>
      </c>
      <c r="D3903" s="211">
        <v>0.12735907815295125</v>
      </c>
      <c r="E3903" s="211">
        <v>7.0564603343218291E-2</v>
      </c>
      <c r="F3903" s="211">
        <v>8.8996959236184614E-2</v>
      </c>
      <c r="G3903" s="211">
        <v>0.12341434399764323</v>
      </c>
      <c r="H3903" s="211">
        <v>0.11379069461987902</v>
      </c>
      <c r="I3903" s="211">
        <v>0.4938219794486709</v>
      </c>
      <c r="J3903" s="211">
        <v>0.47892822057572926</v>
      </c>
      <c r="K3903" s="211">
        <v>0.59525466503528035</v>
      </c>
      <c r="L3903" s="211">
        <v>0.27675506250143361</v>
      </c>
      <c r="M3903" s="211">
        <v>0.10199105825157848</v>
      </c>
      <c r="N3903" s="211">
        <v>0.3794664862470335</v>
      </c>
      <c r="O3903" s="211">
        <v>0.71608486324604548</v>
      </c>
      <c r="P3903" s="211">
        <v>7.4144638616495923E-2</v>
      </c>
      <c r="Q3903" s="211">
        <v>8.1722815321943046E-2</v>
      </c>
      <c r="R3903" s="211">
        <v>0.45422206212565536</v>
      </c>
      <c r="S3903" s="211">
        <v>0.28480046125497926</v>
      </c>
      <c r="T3903" s="211">
        <v>0.49038607129112211</v>
      </c>
      <c r="U3903" s="211">
        <v>0.45304178558277075</v>
      </c>
      <c r="V3903" s="211">
        <v>0.11617379389083901</v>
      </c>
      <c r="W3903" s="211">
        <v>0.55889956465358603</v>
      </c>
      <c r="X3903" s="211">
        <v>0.35707304150760688</v>
      </c>
      <c r="Y3903" s="211">
        <v>0.54283665562624506</v>
      </c>
      <c r="Z3903" s="211">
        <v>0.14867364885118278</v>
      </c>
      <c r="AA3903" s="212">
        <v>0.12246200590656207</v>
      </c>
    </row>
    <row r="3904" spans="1:27" x14ac:dyDescent="0.35">
      <c r="A3904" s="210" t="s">
        <v>4580</v>
      </c>
      <c r="B3904" s="217">
        <v>159.40441015947656</v>
      </c>
      <c r="C3904" s="211">
        <v>5.7795298253258839E-2</v>
      </c>
      <c r="D3904" s="211">
        <v>0.12389108361411663</v>
      </c>
      <c r="E3904" s="211">
        <v>7.2000112217568829E-2</v>
      </c>
      <c r="F3904" s="211">
        <v>8.6413630359797197E-2</v>
      </c>
      <c r="G3904" s="211">
        <v>0.12119959774146906</v>
      </c>
      <c r="H3904" s="211">
        <v>0.11843830192317137</v>
      </c>
      <c r="I3904" s="211">
        <v>0.5167881700857262</v>
      </c>
      <c r="J3904" s="211">
        <v>0.4948216932521674</v>
      </c>
      <c r="K3904" s="211">
        <v>0.63190892954789313</v>
      </c>
      <c r="L3904" s="211">
        <v>0.27324181932559682</v>
      </c>
      <c r="M3904" s="211">
        <v>0.10185273173200166</v>
      </c>
      <c r="N3904" s="211">
        <v>0.4193529597172253</v>
      </c>
      <c r="O3904" s="211">
        <v>0.77797782921517511</v>
      </c>
      <c r="P3904" s="211">
        <v>7.3375882465778655E-2</v>
      </c>
      <c r="Q3904" s="211">
        <v>9.6970753393671477E-2</v>
      </c>
      <c r="R3904" s="211">
        <v>0.45984834443055833</v>
      </c>
      <c r="S3904" s="211">
        <v>0.29550574826148512</v>
      </c>
      <c r="T3904" s="211">
        <v>0.56437871584398391</v>
      </c>
      <c r="U3904" s="211">
        <v>0.41340184280542547</v>
      </c>
      <c r="V3904" s="211">
        <v>0.13381730809499059</v>
      </c>
      <c r="W3904" s="211">
        <v>0.59266460486180439</v>
      </c>
      <c r="X3904" s="211">
        <v>0.25555578556067748</v>
      </c>
      <c r="Y3904" s="211">
        <v>0.5820089843829942</v>
      </c>
      <c r="Z3904" s="211">
        <v>0.14124023947741307</v>
      </c>
      <c r="AA3904" s="212">
        <v>0.1197547729223653</v>
      </c>
    </row>
    <row r="3905" spans="1:27" x14ac:dyDescent="0.35">
      <c r="A3905" s="210" t="s">
        <v>4581</v>
      </c>
      <c r="B3905" s="217">
        <v>118.46548633991006</v>
      </c>
      <c r="C3905" s="211">
        <v>4.9869723239877414E-2</v>
      </c>
      <c r="D3905" s="211">
        <v>0.1242254972973719</v>
      </c>
      <c r="E3905" s="211">
        <v>7.7429062772174123E-2</v>
      </c>
      <c r="F3905" s="211">
        <v>9.9619341525753941E-2</v>
      </c>
      <c r="G3905" s="211">
        <v>0.11532676212502835</v>
      </c>
      <c r="H3905" s="211">
        <v>0.11913732887953205</v>
      </c>
      <c r="I3905" s="211">
        <v>0.50323650172717216</v>
      </c>
      <c r="J3905" s="211">
        <v>0.47175925434663724</v>
      </c>
      <c r="K3905" s="211">
        <v>0.60115351382538074</v>
      </c>
      <c r="L3905" s="211">
        <v>0.27049143745817794</v>
      </c>
      <c r="M3905" s="211">
        <v>0.11160221417370354</v>
      </c>
      <c r="N3905" s="211">
        <v>0.39473021778372619</v>
      </c>
      <c r="O3905" s="211">
        <v>0.74479250766354732</v>
      </c>
      <c r="P3905" s="211">
        <v>6.9720930473427992E-2</v>
      </c>
      <c r="Q3905" s="211">
        <v>6.0055333464804239E-2</v>
      </c>
      <c r="R3905" s="211">
        <v>0.47431159316433824</v>
      </c>
      <c r="S3905" s="211">
        <v>0.32270329129247333</v>
      </c>
      <c r="T3905" s="211">
        <v>0.512298366436439</v>
      </c>
      <c r="U3905" s="211">
        <v>0.42527231922892494</v>
      </c>
      <c r="V3905" s="211">
        <v>5.1801769197223679E-2</v>
      </c>
      <c r="W3905" s="211">
        <v>0.54861712531939821</v>
      </c>
      <c r="X3905" s="211">
        <v>0.30699568270760003</v>
      </c>
      <c r="Y3905" s="211">
        <v>0.64869019401947048</v>
      </c>
      <c r="Z3905" s="211">
        <v>0.14984837240229928</v>
      </c>
      <c r="AA3905" s="212">
        <v>0.11913662919733718</v>
      </c>
    </row>
    <row r="3906" spans="1:27" x14ac:dyDescent="0.35">
      <c r="A3906" s="210" t="s">
        <v>4582</v>
      </c>
      <c r="B3906" s="217">
        <v>128.10821643036201</v>
      </c>
      <c r="C3906" s="211">
        <v>5.1869417800322767E-2</v>
      </c>
      <c r="D3906" s="211">
        <v>0.12817823428333558</v>
      </c>
      <c r="E3906" s="211">
        <v>6.7908006836535265E-2</v>
      </c>
      <c r="F3906" s="211">
        <v>7.8788547404069681E-2</v>
      </c>
      <c r="G3906" s="211">
        <v>0.119793974748458</v>
      </c>
      <c r="H3906" s="211">
        <v>0.11700198130481812</v>
      </c>
      <c r="I3906" s="211">
        <v>0.50335359300771365</v>
      </c>
      <c r="J3906" s="211">
        <v>0.44599847579631258</v>
      </c>
      <c r="K3906" s="211">
        <v>0.58286002767290845</v>
      </c>
      <c r="L3906" s="211">
        <v>0.27953133671713071</v>
      </c>
      <c r="M3906" s="211">
        <v>8.792852589648438E-2</v>
      </c>
      <c r="N3906" s="211">
        <v>0.39008146182356673</v>
      </c>
      <c r="O3906" s="211">
        <v>0.72589953197544099</v>
      </c>
      <c r="P3906" s="211">
        <v>7.0617719070163551E-2</v>
      </c>
      <c r="Q3906" s="211">
        <v>6.8453944008926848E-2</v>
      </c>
      <c r="R3906" s="211">
        <v>0.42073130016782634</v>
      </c>
      <c r="S3906" s="211">
        <v>0.27305148485389014</v>
      </c>
      <c r="T3906" s="211">
        <v>0.55920150533699453</v>
      </c>
      <c r="U3906" s="211">
        <v>0.55269235584232301</v>
      </c>
      <c r="V3906" s="211">
        <v>6.3016819253657125E-2</v>
      </c>
      <c r="W3906" s="211">
        <v>0.51783389784448519</v>
      </c>
      <c r="X3906" s="211">
        <v>0.34406381757068483</v>
      </c>
      <c r="Y3906" s="211">
        <v>0.73617287606745596</v>
      </c>
      <c r="Z3906" s="211">
        <v>0.14564869468624408</v>
      </c>
      <c r="AA3906" s="212">
        <v>0.11825223613371792</v>
      </c>
    </row>
    <row r="3907" spans="1:27" x14ac:dyDescent="0.35">
      <c r="A3907" s="210" t="s">
        <v>4583</v>
      </c>
      <c r="B3907" s="217">
        <v>129.02256630949236</v>
      </c>
      <c r="C3907" s="211">
        <v>8.272226988379755E-2</v>
      </c>
      <c r="D3907" s="211">
        <v>0.13163865771705549</v>
      </c>
      <c r="E3907" s="211">
        <v>8.7882721465886035E-2</v>
      </c>
      <c r="F3907" s="211">
        <v>8.5552641827438658E-2</v>
      </c>
      <c r="G3907" s="211">
        <v>0.12432371089185022</v>
      </c>
      <c r="H3907" s="211">
        <v>0.12630864802972794</v>
      </c>
      <c r="I3907" s="211">
        <v>0.48508714565729427</v>
      </c>
      <c r="J3907" s="211">
        <v>0.43167932292086819</v>
      </c>
      <c r="K3907" s="211">
        <v>0.58557469030715936</v>
      </c>
      <c r="L3907" s="211">
        <v>0.27531000360639157</v>
      </c>
      <c r="M3907" s="211">
        <v>9.9342503233267487E-2</v>
      </c>
      <c r="N3907" s="211">
        <v>0.37313079283114287</v>
      </c>
      <c r="O3907" s="211">
        <v>0.65955086296266252</v>
      </c>
      <c r="P3907" s="211">
        <v>6.2738292220052477E-2</v>
      </c>
      <c r="Q3907" s="211">
        <v>7.4803961886068637E-2</v>
      </c>
      <c r="R3907" s="211">
        <v>0.48384478130369213</v>
      </c>
      <c r="S3907" s="211">
        <v>0.31276470409906854</v>
      </c>
      <c r="T3907" s="211">
        <v>0.50765362892004728</v>
      </c>
      <c r="U3907" s="211">
        <v>0.48067114292576812</v>
      </c>
      <c r="V3907" s="211">
        <v>7.9900946143597537E-2</v>
      </c>
      <c r="W3907" s="211">
        <v>0.52065117248164217</v>
      </c>
      <c r="X3907" s="211">
        <v>0.26270707871290355</v>
      </c>
      <c r="Y3907" s="211">
        <v>0.66431424269738903</v>
      </c>
      <c r="Z3907" s="211">
        <v>0.14899439645986126</v>
      </c>
      <c r="AA3907" s="212">
        <v>0.11746944114297575</v>
      </c>
    </row>
    <row r="3908" spans="1:27" x14ac:dyDescent="0.35">
      <c r="A3908" s="210" t="s">
        <v>4584</v>
      </c>
      <c r="B3908" s="217">
        <v>112.47675565984157</v>
      </c>
      <c r="C3908" s="211">
        <v>5.1925861352501712E-2</v>
      </c>
      <c r="D3908" s="211">
        <v>0.12466696317075476</v>
      </c>
      <c r="E3908" s="211">
        <v>7.5301063837748067E-2</v>
      </c>
      <c r="F3908" s="211">
        <v>8.191506890291092E-2</v>
      </c>
      <c r="G3908" s="211">
        <v>0.11647888588359752</v>
      </c>
      <c r="H3908" s="211">
        <v>0.12035260738952526</v>
      </c>
      <c r="I3908" s="211">
        <v>0.50531900760772253</v>
      </c>
      <c r="J3908" s="211">
        <v>0.44765335501546222</v>
      </c>
      <c r="K3908" s="211">
        <v>0.56525464360049527</v>
      </c>
      <c r="L3908" s="211">
        <v>0.27627439852703445</v>
      </c>
      <c r="M3908" s="211">
        <v>0.10439247171842775</v>
      </c>
      <c r="N3908" s="211">
        <v>0.38513022387741325</v>
      </c>
      <c r="O3908" s="211">
        <v>0.69544796674510789</v>
      </c>
      <c r="P3908" s="211">
        <v>6.324810609038746E-2</v>
      </c>
      <c r="Q3908" s="211">
        <v>5.0999610513674978E-2</v>
      </c>
      <c r="R3908" s="211">
        <v>0.36395041271513728</v>
      </c>
      <c r="S3908" s="211">
        <v>0.34080670906154648</v>
      </c>
      <c r="T3908" s="211">
        <v>0.52247592583555647</v>
      </c>
      <c r="U3908" s="211">
        <v>0.41865518412545716</v>
      </c>
      <c r="V3908" s="211">
        <v>8.9508792614206231E-2</v>
      </c>
      <c r="W3908" s="211">
        <v>0.53815061044899437</v>
      </c>
      <c r="X3908" s="211">
        <v>0.35285829515083866</v>
      </c>
      <c r="Y3908" s="211">
        <v>0.62240798519959828</v>
      </c>
      <c r="Z3908" s="211">
        <v>0.14436760982253552</v>
      </c>
      <c r="AA3908" s="212">
        <v>0.12572067276448082</v>
      </c>
    </row>
    <row r="3909" spans="1:27" x14ac:dyDescent="0.35">
      <c r="A3909" s="210" t="s">
        <v>4585</v>
      </c>
      <c r="B3909" s="217">
        <v>140.99677645279652</v>
      </c>
      <c r="C3909" s="211">
        <v>7.0838326899098303E-2</v>
      </c>
      <c r="D3909" s="211">
        <v>0.1227650074432611</v>
      </c>
      <c r="E3909" s="211">
        <v>8.1967383256868448E-2</v>
      </c>
      <c r="F3909" s="211">
        <v>9.1681743833542342E-2</v>
      </c>
      <c r="G3909" s="211">
        <v>0.12122226151997256</v>
      </c>
      <c r="H3909" s="211">
        <v>0.10373447886128072</v>
      </c>
      <c r="I3909" s="211">
        <v>0.51045024497434455</v>
      </c>
      <c r="J3909" s="211">
        <v>0.45222204581182929</v>
      </c>
      <c r="K3909" s="211">
        <v>0.62366879128412045</v>
      </c>
      <c r="L3909" s="211">
        <v>0.27160253140618529</v>
      </c>
      <c r="M3909" s="211">
        <v>8.5582494903681527E-2</v>
      </c>
      <c r="N3909" s="211">
        <v>0.48342626860862903</v>
      </c>
      <c r="O3909" s="211">
        <v>0.68835456069665368</v>
      </c>
      <c r="P3909" s="211">
        <v>6.5802334598595358E-2</v>
      </c>
      <c r="Q3909" s="211">
        <v>0.1567369471974534</v>
      </c>
      <c r="R3909" s="211">
        <v>0.43629850037474643</v>
      </c>
      <c r="S3909" s="211">
        <v>0.34770604747602196</v>
      </c>
      <c r="T3909" s="211">
        <v>0.54084728829871609</v>
      </c>
      <c r="U3909" s="211">
        <v>0.42265028232026225</v>
      </c>
      <c r="V3909" s="211">
        <v>0.10020427907210848</v>
      </c>
      <c r="W3909" s="211">
        <v>0.55496979134521207</v>
      </c>
      <c r="X3909" s="211">
        <v>0.30882066893072957</v>
      </c>
      <c r="Y3909" s="211">
        <v>0.65912519252388058</v>
      </c>
      <c r="Z3909" s="211">
        <v>0.14583203709115169</v>
      </c>
      <c r="AA3909" s="212">
        <v>0.11827787175801463</v>
      </c>
    </row>
    <row r="3910" spans="1:27" x14ac:dyDescent="0.35">
      <c r="A3910" s="210" t="s">
        <v>4586</v>
      </c>
      <c r="B3910" s="217">
        <v>106.30617399745195</v>
      </c>
      <c r="C3910" s="211">
        <v>5.5436654380984655E-2</v>
      </c>
      <c r="D3910" s="211">
        <v>0.12037853575810338</v>
      </c>
      <c r="E3910" s="211">
        <v>7.4570604693169826E-2</v>
      </c>
      <c r="F3910" s="211">
        <v>7.9770387884875851E-2</v>
      </c>
      <c r="G3910" s="211">
        <v>0.11806055451995601</v>
      </c>
      <c r="H3910" s="211">
        <v>0.10799119442375803</v>
      </c>
      <c r="I3910" s="211">
        <v>0.5218965051332819</v>
      </c>
      <c r="J3910" s="211">
        <v>0.39736932036428252</v>
      </c>
      <c r="K3910" s="211">
        <v>0.63665354471911428</v>
      </c>
      <c r="L3910" s="211">
        <v>0.27622583580077298</v>
      </c>
      <c r="M3910" s="211">
        <v>9.257242579594073E-2</v>
      </c>
      <c r="N3910" s="211">
        <v>0.38905499585011677</v>
      </c>
      <c r="O3910" s="211">
        <v>0.56404478799111202</v>
      </c>
      <c r="P3910" s="211">
        <v>6.4636688268367673E-2</v>
      </c>
      <c r="Q3910" s="211">
        <v>6.61805112880645E-2</v>
      </c>
      <c r="R3910" s="211">
        <v>0.42794166341707135</v>
      </c>
      <c r="S3910" s="211">
        <v>0.25841897770374112</v>
      </c>
      <c r="T3910" s="211">
        <v>0.59615916626381438</v>
      </c>
      <c r="U3910" s="211">
        <v>0.36832077032134602</v>
      </c>
      <c r="V3910" s="211">
        <v>7.2462673131021643E-2</v>
      </c>
      <c r="W3910" s="211">
        <v>0.49977541300516826</v>
      </c>
      <c r="X3910" s="211">
        <v>0.27639116669486363</v>
      </c>
      <c r="Y3910" s="211">
        <v>0.71835710743611081</v>
      </c>
      <c r="Z3910" s="211">
        <v>0.14789260626766848</v>
      </c>
      <c r="AA3910" s="212">
        <v>0.12588451164732334</v>
      </c>
    </row>
    <row r="3911" spans="1:27" x14ac:dyDescent="0.35">
      <c r="A3911" s="210" t="s">
        <v>4587</v>
      </c>
      <c r="B3911" s="217">
        <v>123.06932274035978</v>
      </c>
      <c r="C3911" s="211">
        <v>4.6048333154729136E-2</v>
      </c>
      <c r="D3911" s="211">
        <v>0.12387220561780263</v>
      </c>
      <c r="E3911" s="211">
        <v>6.8222140360123112E-2</v>
      </c>
      <c r="F3911" s="211">
        <v>9.9996220599566421E-2</v>
      </c>
      <c r="G3911" s="211">
        <v>0.121843131032743</v>
      </c>
      <c r="H3911" s="211">
        <v>0.10887969541090263</v>
      </c>
      <c r="I3911" s="211">
        <v>0.48416507939051356</v>
      </c>
      <c r="J3911" s="211">
        <v>0.43960562521099072</v>
      </c>
      <c r="K3911" s="211">
        <v>0.59113343596437329</v>
      </c>
      <c r="L3911" s="211">
        <v>0.27339310394562044</v>
      </c>
      <c r="M3911" s="211">
        <v>0.10537649326291454</v>
      </c>
      <c r="N3911" s="211">
        <v>0.43142704531580789</v>
      </c>
      <c r="O3911" s="211">
        <v>0.76586374333895757</v>
      </c>
      <c r="P3911" s="211">
        <v>7.0172001663516378E-2</v>
      </c>
      <c r="Q3911" s="211">
        <v>7.7223231819271099E-2</v>
      </c>
      <c r="R3911" s="211">
        <v>0.38604304007008239</v>
      </c>
      <c r="S3911" s="211">
        <v>0.39458636766821853</v>
      </c>
      <c r="T3911" s="211">
        <v>0.48204829790828851</v>
      </c>
      <c r="U3911" s="211">
        <v>0.46492476522207726</v>
      </c>
      <c r="V3911" s="211">
        <v>6.7221970056243308E-2</v>
      </c>
      <c r="W3911" s="211">
        <v>0.54976708693794363</v>
      </c>
      <c r="X3911" s="211">
        <v>0.29843837938356832</v>
      </c>
      <c r="Y3911" s="211">
        <v>0.62656931939874239</v>
      </c>
      <c r="Z3911" s="211">
        <v>0.14832665450456084</v>
      </c>
      <c r="AA3911" s="212">
        <v>0.11930898387982045</v>
      </c>
    </row>
    <row r="3912" spans="1:27" x14ac:dyDescent="0.35">
      <c r="A3912" s="210" t="s">
        <v>4588</v>
      </c>
      <c r="B3912" s="217">
        <v>165.14824803113675</v>
      </c>
      <c r="C3912" s="211">
        <v>7.0722853513487685E-2</v>
      </c>
      <c r="D3912" s="211">
        <v>0.12385084112347697</v>
      </c>
      <c r="E3912" s="211">
        <v>7.4082638608802653E-2</v>
      </c>
      <c r="F3912" s="211">
        <v>9.8884902866584634E-2</v>
      </c>
      <c r="G3912" s="211">
        <v>0.12306516528554587</v>
      </c>
      <c r="H3912" s="211">
        <v>0.10926537355429912</v>
      </c>
      <c r="I3912" s="211">
        <v>0.4880736102527824</v>
      </c>
      <c r="J3912" s="211">
        <v>0.42581523507306623</v>
      </c>
      <c r="K3912" s="211">
        <v>0.61362254805853522</v>
      </c>
      <c r="L3912" s="211">
        <v>0.26805683434811867</v>
      </c>
      <c r="M3912" s="211">
        <v>9.2979437482010041E-2</v>
      </c>
      <c r="N3912" s="211">
        <v>0.59402190276254463</v>
      </c>
      <c r="O3912" s="211">
        <v>0.75265403924870133</v>
      </c>
      <c r="P3912" s="211">
        <v>7.0051783058848752E-2</v>
      </c>
      <c r="Q3912" s="211">
        <v>0.10170378882325377</v>
      </c>
      <c r="R3912" s="211">
        <v>0.42791286894154351</v>
      </c>
      <c r="S3912" s="211">
        <v>0.32109820293307673</v>
      </c>
      <c r="T3912" s="211">
        <v>0.62295772129376403</v>
      </c>
      <c r="U3912" s="211">
        <v>0.32543453197937205</v>
      </c>
      <c r="V3912" s="211">
        <v>0.18205991178092154</v>
      </c>
      <c r="W3912" s="211">
        <v>0.55599244676370829</v>
      </c>
      <c r="X3912" s="211">
        <v>0.29096871057325602</v>
      </c>
      <c r="Y3912" s="211">
        <v>0.63029045100525072</v>
      </c>
      <c r="Z3912" s="211">
        <v>0.14637461986880623</v>
      </c>
      <c r="AA3912" s="212">
        <v>0.12005054753565424</v>
      </c>
    </row>
    <row r="3913" spans="1:27" x14ac:dyDescent="0.35">
      <c r="A3913" s="210" t="s">
        <v>4589</v>
      </c>
      <c r="B3913" s="217">
        <v>117.78352931660487</v>
      </c>
      <c r="C3913" s="211">
        <v>4.9308939741522902E-2</v>
      </c>
      <c r="D3913" s="211">
        <v>0.13315411372143451</v>
      </c>
      <c r="E3913" s="211">
        <v>7.6115971403936583E-2</v>
      </c>
      <c r="F3913" s="211">
        <v>9.9088539784800589E-2</v>
      </c>
      <c r="G3913" s="211">
        <v>0.12028748946888024</v>
      </c>
      <c r="H3913" s="211">
        <v>0.12479197941233423</v>
      </c>
      <c r="I3913" s="211">
        <v>0.534060103150648</v>
      </c>
      <c r="J3913" s="211">
        <v>0.43063501474473692</v>
      </c>
      <c r="K3913" s="211">
        <v>0.6182451130897676</v>
      </c>
      <c r="L3913" s="211">
        <v>0.28238216917612913</v>
      </c>
      <c r="M3913" s="211">
        <v>9.9435004007816949E-2</v>
      </c>
      <c r="N3913" s="211">
        <v>0.39661780153369275</v>
      </c>
      <c r="O3913" s="211">
        <v>0.69402793525386663</v>
      </c>
      <c r="P3913" s="211">
        <v>6.4091397798924241E-2</v>
      </c>
      <c r="Q3913" s="211">
        <v>6.7937571214419165E-2</v>
      </c>
      <c r="R3913" s="211">
        <v>0.43160303327405125</v>
      </c>
      <c r="S3913" s="211">
        <v>0.28649931767652659</v>
      </c>
      <c r="T3913" s="211">
        <v>0.58275007308228244</v>
      </c>
      <c r="U3913" s="211">
        <v>0.52324246786853257</v>
      </c>
      <c r="V3913" s="211">
        <v>6.5147900081827192E-2</v>
      </c>
      <c r="W3913" s="211">
        <v>0.60779531370082363</v>
      </c>
      <c r="X3913" s="211">
        <v>0.31855050998837275</v>
      </c>
      <c r="Y3913" s="211">
        <v>0.55410552368007082</v>
      </c>
      <c r="Z3913" s="211">
        <v>0.14139423395042106</v>
      </c>
      <c r="AA3913" s="212">
        <v>0.1206847741302767</v>
      </c>
    </row>
    <row r="3914" spans="1:27" x14ac:dyDescent="0.35">
      <c r="A3914" s="210" t="s">
        <v>4590</v>
      </c>
      <c r="B3914" s="217">
        <v>120.58968971671369</v>
      </c>
      <c r="C3914" s="211">
        <v>6.7435526688681469E-2</v>
      </c>
      <c r="D3914" s="211">
        <v>0.11903704368786315</v>
      </c>
      <c r="E3914" s="211">
        <v>7.6828365889566527E-2</v>
      </c>
      <c r="F3914" s="211">
        <v>0.10334662492373838</v>
      </c>
      <c r="G3914" s="211">
        <v>0.11894282591716453</v>
      </c>
      <c r="H3914" s="211">
        <v>0.10991990961941549</v>
      </c>
      <c r="I3914" s="211">
        <v>0.47320999673464115</v>
      </c>
      <c r="J3914" s="211">
        <v>0.45663892652219162</v>
      </c>
      <c r="K3914" s="211">
        <v>0.56735613380753791</v>
      </c>
      <c r="L3914" s="211">
        <v>0.27557514944666672</v>
      </c>
      <c r="M3914" s="211">
        <v>9.4237614549356793E-2</v>
      </c>
      <c r="N3914" s="211">
        <v>0.58488412923881961</v>
      </c>
      <c r="O3914" s="211">
        <v>0.61346345740388109</v>
      </c>
      <c r="P3914" s="211">
        <v>6.5733449213090087E-2</v>
      </c>
      <c r="Q3914" s="211">
        <v>7.3712748194078789E-2</v>
      </c>
      <c r="R3914" s="211">
        <v>0.42870188879603388</v>
      </c>
      <c r="S3914" s="211">
        <v>0.3763454827276338</v>
      </c>
      <c r="T3914" s="211">
        <v>0.5810685347468697</v>
      </c>
      <c r="U3914" s="211">
        <v>0.50222938102521275</v>
      </c>
      <c r="V3914" s="211">
        <v>6.2749322577486194E-2</v>
      </c>
      <c r="W3914" s="211">
        <v>0.56037329188113116</v>
      </c>
      <c r="X3914" s="211">
        <v>0.35426287443424703</v>
      </c>
      <c r="Y3914" s="211">
        <v>0.5537969418894334</v>
      </c>
      <c r="Z3914" s="211">
        <v>0.14287426709203152</v>
      </c>
      <c r="AA3914" s="212">
        <v>0.11875997987959346</v>
      </c>
    </row>
    <row r="3915" spans="1:27" x14ac:dyDescent="0.35">
      <c r="A3915" s="210" t="s">
        <v>4591</v>
      </c>
      <c r="B3915" s="217">
        <v>148.68912945006397</v>
      </c>
      <c r="C3915" s="211">
        <v>6.0256374508073855E-2</v>
      </c>
      <c r="D3915" s="211">
        <v>0.12231099800484367</v>
      </c>
      <c r="E3915" s="211">
        <v>8.0870194615671437E-2</v>
      </c>
      <c r="F3915" s="211">
        <v>9.8609324813228913E-2</v>
      </c>
      <c r="G3915" s="211">
        <v>0.12087136007154912</v>
      </c>
      <c r="H3915" s="211">
        <v>0.11674860545928653</v>
      </c>
      <c r="I3915" s="211">
        <v>0.48847325596800811</v>
      </c>
      <c r="J3915" s="211">
        <v>0.45383387535600861</v>
      </c>
      <c r="K3915" s="211">
        <v>0.59643654329086859</v>
      </c>
      <c r="L3915" s="211">
        <v>0.27572307643390254</v>
      </c>
      <c r="M3915" s="211">
        <v>0.10017557154029083</v>
      </c>
      <c r="N3915" s="211">
        <v>0.44783686810843737</v>
      </c>
      <c r="O3915" s="211">
        <v>0.73634149751203115</v>
      </c>
      <c r="P3915" s="211">
        <v>7.071280049569606E-2</v>
      </c>
      <c r="Q3915" s="211">
        <v>0.14733005070727856</v>
      </c>
      <c r="R3915" s="211">
        <v>0.47258853203979945</v>
      </c>
      <c r="S3915" s="211">
        <v>0.34511865113850254</v>
      </c>
      <c r="T3915" s="211">
        <v>0.50817391677323864</v>
      </c>
      <c r="U3915" s="211">
        <v>0.35419679760341538</v>
      </c>
      <c r="V3915" s="211">
        <v>8.8832210403207809E-2</v>
      </c>
      <c r="W3915" s="211">
        <v>0.5905921909105798</v>
      </c>
      <c r="X3915" s="211">
        <v>0.30640967732116625</v>
      </c>
      <c r="Y3915" s="211">
        <v>0.76010408104825467</v>
      </c>
      <c r="Z3915" s="211">
        <v>0.14812157333991399</v>
      </c>
      <c r="AA3915" s="212">
        <v>0.11545691531217464</v>
      </c>
    </row>
    <row r="3916" spans="1:27" x14ac:dyDescent="0.35">
      <c r="A3916" s="210" t="s">
        <v>4592</v>
      </c>
      <c r="B3916" s="217">
        <v>123.85400222334677</v>
      </c>
      <c r="C3916" s="211">
        <v>7.8858276701045324E-2</v>
      </c>
      <c r="D3916" s="211">
        <v>0.13271917479130585</v>
      </c>
      <c r="E3916" s="211">
        <v>7.6647808733538589E-2</v>
      </c>
      <c r="F3916" s="211">
        <v>7.7335381345107951E-2</v>
      </c>
      <c r="G3916" s="211">
        <v>0.12291828978492181</v>
      </c>
      <c r="H3916" s="211">
        <v>0.11265706468530894</v>
      </c>
      <c r="I3916" s="211">
        <v>0.43637653129895143</v>
      </c>
      <c r="J3916" s="211">
        <v>0.41537753600149779</v>
      </c>
      <c r="K3916" s="211">
        <v>0.50621682577055827</v>
      </c>
      <c r="L3916" s="211">
        <v>0.27069083925163706</v>
      </c>
      <c r="M3916" s="211">
        <v>9.4172643604307646E-2</v>
      </c>
      <c r="N3916" s="211">
        <v>0.40111319950730306</v>
      </c>
      <c r="O3916" s="211">
        <v>0.71512922455575867</v>
      </c>
      <c r="P3916" s="211">
        <v>6.7702744517899913E-2</v>
      </c>
      <c r="Q3916" s="211">
        <v>5.6781477152587717E-2</v>
      </c>
      <c r="R3916" s="211">
        <v>0.44418407861728654</v>
      </c>
      <c r="S3916" s="211">
        <v>0.38994670887373972</v>
      </c>
      <c r="T3916" s="211">
        <v>0.52832898242443582</v>
      </c>
      <c r="U3916" s="211">
        <v>0.38117781165133141</v>
      </c>
      <c r="V3916" s="211">
        <v>9.5675360398653722E-2</v>
      </c>
      <c r="W3916" s="211">
        <v>0.55651148338345935</v>
      </c>
      <c r="X3916" s="211">
        <v>0.35188446870492895</v>
      </c>
      <c r="Y3916" s="211">
        <v>0.68854574135356361</v>
      </c>
      <c r="Z3916" s="211">
        <v>0.13750761545568627</v>
      </c>
      <c r="AA3916" s="212">
        <v>0.11959376100479072</v>
      </c>
    </row>
    <row r="3917" spans="1:27" x14ac:dyDescent="0.35">
      <c r="A3917" s="210" t="s">
        <v>4593</v>
      </c>
      <c r="B3917" s="217">
        <v>121.49159508695861</v>
      </c>
      <c r="C3917" s="211">
        <v>6.7632550134005279E-2</v>
      </c>
      <c r="D3917" s="211">
        <v>0.12958864600714906</v>
      </c>
      <c r="E3917" s="211">
        <v>7.2902398764190454E-2</v>
      </c>
      <c r="F3917" s="211">
        <v>0.11031960607983027</v>
      </c>
      <c r="G3917" s="211">
        <v>0.1208074243676892</v>
      </c>
      <c r="H3917" s="211">
        <v>0.11592844824131543</v>
      </c>
      <c r="I3917" s="211">
        <v>0.42022316930427267</v>
      </c>
      <c r="J3917" s="211">
        <v>0.39553652672356343</v>
      </c>
      <c r="K3917" s="211">
        <v>0.57356555269348242</v>
      </c>
      <c r="L3917" s="211">
        <v>0.26964864975106678</v>
      </c>
      <c r="M3917" s="211">
        <v>9.2026508794339129E-2</v>
      </c>
      <c r="N3917" s="211">
        <v>0.46516335415182386</v>
      </c>
      <c r="O3917" s="211">
        <v>0.72601752856768165</v>
      </c>
      <c r="P3917" s="211">
        <v>6.9401181781195809E-2</v>
      </c>
      <c r="Q3917" s="211">
        <v>8.1133751651613864E-2</v>
      </c>
      <c r="R3917" s="211">
        <v>0.39920493670429197</v>
      </c>
      <c r="S3917" s="211">
        <v>0.31720920191961594</v>
      </c>
      <c r="T3917" s="211">
        <v>0.46415601324681188</v>
      </c>
      <c r="U3917" s="211">
        <v>0.36940967230094102</v>
      </c>
      <c r="V3917" s="211">
        <v>8.9204020327504727E-2</v>
      </c>
      <c r="W3917" s="211">
        <v>0.49471546550019335</v>
      </c>
      <c r="X3917" s="211">
        <v>0.32444129577308123</v>
      </c>
      <c r="Y3917" s="211">
        <v>0.63210864909494135</v>
      </c>
      <c r="Z3917" s="211">
        <v>0.14593704588811107</v>
      </c>
      <c r="AA3917" s="212">
        <v>0.11886574808166865</v>
      </c>
    </row>
    <row r="3918" spans="1:27" x14ac:dyDescent="0.35">
      <c r="A3918" s="210" t="s">
        <v>4594</v>
      </c>
      <c r="B3918" s="217">
        <v>114.13384970851757</v>
      </c>
      <c r="C3918" s="211">
        <v>6.1149067773165131E-2</v>
      </c>
      <c r="D3918" s="211">
        <v>0.13030888796056678</v>
      </c>
      <c r="E3918" s="211">
        <v>6.8946469918164832E-2</v>
      </c>
      <c r="F3918" s="211">
        <v>0.10237679787996722</v>
      </c>
      <c r="G3918" s="211">
        <v>0.12359172620374635</v>
      </c>
      <c r="H3918" s="211">
        <v>0.12208018456166259</v>
      </c>
      <c r="I3918" s="211">
        <v>0.52669940557575701</v>
      </c>
      <c r="J3918" s="211">
        <v>0.39024667541770985</v>
      </c>
      <c r="K3918" s="211">
        <v>0.5878154198401081</v>
      </c>
      <c r="L3918" s="211">
        <v>0.27500168031884864</v>
      </c>
      <c r="M3918" s="211">
        <v>9.3179393641160457E-2</v>
      </c>
      <c r="N3918" s="211">
        <v>0.52260251452076023</v>
      </c>
      <c r="O3918" s="211">
        <v>0.62996569643132216</v>
      </c>
      <c r="P3918" s="211">
        <v>6.9226236343816791E-2</v>
      </c>
      <c r="Q3918" s="211">
        <v>0.10106324693081054</v>
      </c>
      <c r="R3918" s="211">
        <v>0.4068758977126089</v>
      </c>
      <c r="S3918" s="211">
        <v>0.34723007153253765</v>
      </c>
      <c r="T3918" s="211">
        <v>0.47680464077108425</v>
      </c>
      <c r="U3918" s="211">
        <v>0.35620527841991789</v>
      </c>
      <c r="V3918" s="211">
        <v>7.4364057570196346E-2</v>
      </c>
      <c r="W3918" s="211">
        <v>0.53918809000221612</v>
      </c>
      <c r="X3918" s="211">
        <v>0.3197585026444828</v>
      </c>
      <c r="Y3918" s="211">
        <v>0.62653352071998747</v>
      </c>
      <c r="Z3918" s="211">
        <v>0.14938143404519044</v>
      </c>
      <c r="AA3918" s="212">
        <v>0.12071868558935843</v>
      </c>
    </row>
    <row r="3919" spans="1:27" x14ac:dyDescent="0.35">
      <c r="A3919" s="210" t="s">
        <v>4595</v>
      </c>
      <c r="B3919" s="217">
        <v>145.69579237508452</v>
      </c>
      <c r="C3919" s="211">
        <v>6.1537977126471688E-2</v>
      </c>
      <c r="D3919" s="211">
        <v>0.1290119155168481</v>
      </c>
      <c r="E3919" s="211">
        <v>8.0498714420189701E-2</v>
      </c>
      <c r="F3919" s="211">
        <v>9.0058111463741514E-2</v>
      </c>
      <c r="G3919" s="211">
        <v>0.1256380475285773</v>
      </c>
      <c r="H3919" s="211">
        <v>0.12019763810766337</v>
      </c>
      <c r="I3919" s="211">
        <v>0.45182341011412741</v>
      </c>
      <c r="J3919" s="211">
        <v>0.4389251572682713</v>
      </c>
      <c r="K3919" s="211">
        <v>0.60051873360730013</v>
      </c>
      <c r="L3919" s="211">
        <v>0.27688552922211607</v>
      </c>
      <c r="M3919" s="211">
        <v>0.1143258073268854</v>
      </c>
      <c r="N3919" s="211">
        <v>0.41825279692612644</v>
      </c>
      <c r="O3919" s="211">
        <v>0.77704941119728299</v>
      </c>
      <c r="P3919" s="211">
        <v>7.1650811141438633E-2</v>
      </c>
      <c r="Q3919" s="211">
        <v>0.10647138603700507</v>
      </c>
      <c r="R3919" s="211">
        <v>0.4268579297971784</v>
      </c>
      <c r="S3919" s="211">
        <v>0.33682291615526971</v>
      </c>
      <c r="T3919" s="211">
        <v>0.59853210340646623</v>
      </c>
      <c r="U3919" s="211">
        <v>0.51749885493354464</v>
      </c>
      <c r="V3919" s="211">
        <v>7.9277796773023934E-2</v>
      </c>
      <c r="W3919" s="211">
        <v>0.64059144408315816</v>
      </c>
      <c r="X3919" s="211">
        <v>0.29921854127343012</v>
      </c>
      <c r="Y3919" s="211">
        <v>0.56586056851476496</v>
      </c>
      <c r="Z3919" s="211">
        <v>0.14298977202457658</v>
      </c>
      <c r="AA3919" s="212">
        <v>0.12191527183489161</v>
      </c>
    </row>
    <row r="3920" spans="1:27" x14ac:dyDescent="0.35">
      <c r="A3920" s="210" t="s">
        <v>4596</v>
      </c>
      <c r="B3920" s="217">
        <v>130.91933946494527</v>
      </c>
      <c r="C3920" s="211">
        <v>4.9641416721171575E-2</v>
      </c>
      <c r="D3920" s="211">
        <v>0.12014795520531528</v>
      </c>
      <c r="E3920" s="211">
        <v>7.2356308680642412E-2</v>
      </c>
      <c r="F3920" s="211">
        <v>0.10715129918638856</v>
      </c>
      <c r="G3920" s="211">
        <v>0.12272291358627017</v>
      </c>
      <c r="H3920" s="211">
        <v>0.10649516305222451</v>
      </c>
      <c r="I3920" s="211">
        <v>0.48552115758028308</v>
      </c>
      <c r="J3920" s="211">
        <v>0.44038102691356773</v>
      </c>
      <c r="K3920" s="211">
        <v>0.52337002950555322</v>
      </c>
      <c r="L3920" s="211">
        <v>0.26764391882583488</v>
      </c>
      <c r="M3920" s="211">
        <v>9.3764544399660532E-2</v>
      </c>
      <c r="N3920" s="211">
        <v>0.38069722058274613</v>
      </c>
      <c r="O3920" s="211">
        <v>0.75485442535266978</v>
      </c>
      <c r="P3920" s="211">
        <v>6.9239338331356856E-2</v>
      </c>
      <c r="Q3920" s="211">
        <v>6.979455567504908E-2</v>
      </c>
      <c r="R3920" s="211">
        <v>0.44337401406249255</v>
      </c>
      <c r="S3920" s="211">
        <v>0.35670619098130552</v>
      </c>
      <c r="T3920" s="211">
        <v>0.55897150214923375</v>
      </c>
      <c r="U3920" s="211">
        <v>0.38233924289286203</v>
      </c>
      <c r="V3920" s="211">
        <v>0.11552665308537424</v>
      </c>
      <c r="W3920" s="211">
        <v>0.54698146910655754</v>
      </c>
      <c r="X3920" s="211">
        <v>0.39549782405132661</v>
      </c>
      <c r="Y3920" s="211">
        <v>0.66381986954084193</v>
      </c>
      <c r="Z3920" s="211">
        <v>0.14957022651174817</v>
      </c>
      <c r="AA3920" s="212">
        <v>0.11874306932799669</v>
      </c>
    </row>
    <row r="3921" spans="1:27" x14ac:dyDescent="0.35">
      <c r="A3921" s="210" t="s">
        <v>4597</v>
      </c>
      <c r="B3921" s="217">
        <v>154.43969534814752</v>
      </c>
      <c r="C3921" s="211">
        <v>6.8062060116482997E-2</v>
      </c>
      <c r="D3921" s="211">
        <v>0.12071281786205129</v>
      </c>
      <c r="E3921" s="211">
        <v>7.9979815730942524E-2</v>
      </c>
      <c r="F3921" s="211">
        <v>0.10828764445190572</v>
      </c>
      <c r="G3921" s="211">
        <v>0.12334231268283477</v>
      </c>
      <c r="H3921" s="211">
        <v>0.12475563678529611</v>
      </c>
      <c r="I3921" s="211">
        <v>0.43169833000581642</v>
      </c>
      <c r="J3921" s="211">
        <v>0.45255356438216193</v>
      </c>
      <c r="K3921" s="211">
        <v>0.58069686052839931</v>
      </c>
      <c r="L3921" s="211">
        <v>0.28211383769549997</v>
      </c>
      <c r="M3921" s="211">
        <v>9.3769622822051341E-2</v>
      </c>
      <c r="N3921" s="211">
        <v>0.51964932244521744</v>
      </c>
      <c r="O3921" s="211">
        <v>0.58152753509463195</v>
      </c>
      <c r="P3921" s="211">
        <v>6.246869642625371E-2</v>
      </c>
      <c r="Q3921" s="211">
        <v>6.4573210697156866E-2</v>
      </c>
      <c r="R3921" s="211">
        <v>0.47774269696328808</v>
      </c>
      <c r="S3921" s="211">
        <v>0.34017385707833175</v>
      </c>
      <c r="T3921" s="211">
        <v>0.49841276850608512</v>
      </c>
      <c r="U3921" s="211">
        <v>0.50423014424833934</v>
      </c>
      <c r="V3921" s="211">
        <v>0.13009329968325484</v>
      </c>
      <c r="W3921" s="211">
        <v>0.58524581751649651</v>
      </c>
      <c r="X3921" s="211">
        <v>0.3984375500684546</v>
      </c>
      <c r="Y3921" s="211">
        <v>0.69225907485378868</v>
      </c>
      <c r="Z3921" s="211">
        <v>0.14498838538849512</v>
      </c>
      <c r="AA3921" s="212">
        <v>0.11596482483627418</v>
      </c>
    </row>
    <row r="3922" spans="1:27" x14ac:dyDescent="0.35">
      <c r="A3922" s="210" t="s">
        <v>4598</v>
      </c>
      <c r="B3922" s="217">
        <v>111.35946481555108</v>
      </c>
      <c r="C3922" s="211">
        <v>5.1133507014853204E-2</v>
      </c>
      <c r="D3922" s="211">
        <v>0.12499900010521697</v>
      </c>
      <c r="E3922" s="211">
        <v>8.2310780111361351E-2</v>
      </c>
      <c r="F3922" s="211">
        <v>9.2618917849048715E-2</v>
      </c>
      <c r="G3922" s="211">
        <v>0.12222147782169518</v>
      </c>
      <c r="H3922" s="211">
        <v>0.11655521567668746</v>
      </c>
      <c r="I3922" s="211">
        <v>0.52724960895619621</v>
      </c>
      <c r="J3922" s="211">
        <v>0.41563670112443674</v>
      </c>
      <c r="K3922" s="211">
        <v>0.59103553864169911</v>
      </c>
      <c r="L3922" s="211">
        <v>0.27524862687287099</v>
      </c>
      <c r="M3922" s="211">
        <v>0.10305082334280211</v>
      </c>
      <c r="N3922" s="211">
        <v>0.44631525141760642</v>
      </c>
      <c r="O3922" s="211">
        <v>0.63158484095446599</v>
      </c>
      <c r="P3922" s="211">
        <v>6.8459060112387005E-2</v>
      </c>
      <c r="Q3922" s="211">
        <v>4.9503706427113242E-2</v>
      </c>
      <c r="R3922" s="211">
        <v>0.3764686203829406</v>
      </c>
      <c r="S3922" s="211">
        <v>0.3307669416718223</v>
      </c>
      <c r="T3922" s="211">
        <v>0.493587047616665</v>
      </c>
      <c r="U3922" s="211">
        <v>0.39093863903673709</v>
      </c>
      <c r="V3922" s="211">
        <v>5.6686724741932676E-2</v>
      </c>
      <c r="W3922" s="211">
        <v>0.58449556224820931</v>
      </c>
      <c r="X3922" s="211">
        <v>0.28108247787418511</v>
      </c>
      <c r="Y3922" s="211">
        <v>0.59325484404273299</v>
      </c>
      <c r="Z3922" s="211">
        <v>0.14692323686180656</v>
      </c>
      <c r="AA3922" s="212">
        <v>0.11833556079506694</v>
      </c>
    </row>
    <row r="3923" spans="1:27" x14ac:dyDescent="0.35">
      <c r="A3923" s="210" t="s">
        <v>4599</v>
      </c>
      <c r="B3923" s="217">
        <v>116.42862922079148</v>
      </c>
      <c r="C3923" s="211">
        <v>4.6576960861105479E-2</v>
      </c>
      <c r="D3923" s="211">
        <v>0.13249995641414988</v>
      </c>
      <c r="E3923" s="211">
        <v>7.7991245098416595E-2</v>
      </c>
      <c r="F3923" s="211">
        <v>0.10374775970531647</v>
      </c>
      <c r="G3923" s="211">
        <v>0.12002374200747765</v>
      </c>
      <c r="H3923" s="211">
        <v>0.11084201198629655</v>
      </c>
      <c r="I3923" s="211">
        <v>0.52047037926177997</v>
      </c>
      <c r="J3923" s="211">
        <v>0.40912846077151716</v>
      </c>
      <c r="K3923" s="211">
        <v>0.62080996506296215</v>
      </c>
      <c r="L3923" s="211">
        <v>0.27621632080383562</v>
      </c>
      <c r="M3923" s="211">
        <v>9.2181805637315969E-2</v>
      </c>
      <c r="N3923" s="211">
        <v>0.44117945607379594</v>
      </c>
      <c r="O3923" s="211">
        <v>0.66917873708951803</v>
      </c>
      <c r="P3923" s="211">
        <v>6.5025303686969627E-2</v>
      </c>
      <c r="Q3923" s="211">
        <v>7.2081749222793784E-2</v>
      </c>
      <c r="R3923" s="211">
        <v>0.45131132179825068</v>
      </c>
      <c r="S3923" s="211">
        <v>0.34532568577476275</v>
      </c>
      <c r="T3923" s="211">
        <v>0.53316317311707828</v>
      </c>
      <c r="U3923" s="211">
        <v>0.43343155782239551</v>
      </c>
      <c r="V3923" s="211">
        <v>6.7083903936445533E-2</v>
      </c>
      <c r="W3923" s="211">
        <v>0.5157753947468996</v>
      </c>
      <c r="X3923" s="211">
        <v>0.40645665288717842</v>
      </c>
      <c r="Y3923" s="211">
        <v>0.67295255470638382</v>
      </c>
      <c r="Z3923" s="211">
        <v>0.14890939374920592</v>
      </c>
      <c r="AA3923" s="212">
        <v>0.12235116325835226</v>
      </c>
    </row>
    <row r="3924" spans="1:27" x14ac:dyDescent="0.35">
      <c r="A3924" s="210" t="s">
        <v>4600</v>
      </c>
      <c r="B3924" s="217">
        <v>117.61368191724802</v>
      </c>
      <c r="C3924" s="211">
        <v>7.1146631305221697E-2</v>
      </c>
      <c r="D3924" s="211">
        <v>0.12966579136887618</v>
      </c>
      <c r="E3924" s="211">
        <v>8.442467417280651E-2</v>
      </c>
      <c r="F3924" s="211">
        <v>8.3749092340674722E-2</v>
      </c>
      <c r="G3924" s="211">
        <v>0.1267513755482724</v>
      </c>
      <c r="H3924" s="211">
        <v>0.11005344777635787</v>
      </c>
      <c r="I3924" s="211">
        <v>0.50837619218688501</v>
      </c>
      <c r="J3924" s="211">
        <v>0.47816744794110494</v>
      </c>
      <c r="K3924" s="211">
        <v>0.63065123451400096</v>
      </c>
      <c r="L3924" s="211">
        <v>0.27688697676753726</v>
      </c>
      <c r="M3924" s="211">
        <v>9.7548272706951267E-2</v>
      </c>
      <c r="N3924" s="211">
        <v>0.56505422136683081</v>
      </c>
      <c r="O3924" s="211">
        <v>0.61027132857938782</v>
      </c>
      <c r="P3924" s="211">
        <v>6.536822693461028E-2</v>
      </c>
      <c r="Q3924" s="211">
        <v>7.0067855779538252E-2</v>
      </c>
      <c r="R3924" s="211">
        <v>0.43776445494250027</v>
      </c>
      <c r="S3924" s="211">
        <v>0.28895733851159344</v>
      </c>
      <c r="T3924" s="211">
        <v>0.53536513598593749</v>
      </c>
      <c r="U3924" s="211">
        <v>0.36591754503094165</v>
      </c>
      <c r="V3924" s="211">
        <v>5.818655881745205E-2</v>
      </c>
      <c r="W3924" s="211">
        <v>0.50027606455262308</v>
      </c>
      <c r="X3924" s="211">
        <v>0.35025764794200986</v>
      </c>
      <c r="Y3924" s="211">
        <v>0.55275866989353095</v>
      </c>
      <c r="Z3924" s="211">
        <v>0.14178694174689568</v>
      </c>
      <c r="AA3924" s="212">
        <v>0.1171963150717336</v>
      </c>
    </row>
    <row r="3925" spans="1:27" x14ac:dyDescent="0.35">
      <c r="A3925" s="210" t="s">
        <v>4601</v>
      </c>
      <c r="B3925" s="217">
        <v>171.32663280018409</v>
      </c>
      <c r="C3925" s="211">
        <v>5.9187606985031935E-2</v>
      </c>
      <c r="D3925" s="211">
        <v>0.13059111173053289</v>
      </c>
      <c r="E3925" s="211">
        <v>7.9015693539871645E-2</v>
      </c>
      <c r="F3925" s="211">
        <v>0.11235842983623263</v>
      </c>
      <c r="G3925" s="211">
        <v>0.12193417618578613</v>
      </c>
      <c r="H3925" s="211">
        <v>0.11829448917965785</v>
      </c>
      <c r="I3925" s="211">
        <v>0.52679560597492281</v>
      </c>
      <c r="J3925" s="211">
        <v>0.44135104250015017</v>
      </c>
      <c r="K3925" s="211">
        <v>0.62041125411377207</v>
      </c>
      <c r="L3925" s="211">
        <v>0.27353944568227301</v>
      </c>
      <c r="M3925" s="211">
        <v>0.10186987049380687</v>
      </c>
      <c r="N3925" s="211">
        <v>0.5211701908428179</v>
      </c>
      <c r="O3925" s="211">
        <v>0.75904472033176096</v>
      </c>
      <c r="P3925" s="211">
        <v>6.7013619936853092E-2</v>
      </c>
      <c r="Q3925" s="211">
        <v>0.10761100295275777</v>
      </c>
      <c r="R3925" s="211">
        <v>0.40732131666425281</v>
      </c>
      <c r="S3925" s="211">
        <v>0.32799902291506378</v>
      </c>
      <c r="T3925" s="211">
        <v>0.61934302691044141</v>
      </c>
      <c r="U3925" s="211">
        <v>0.35951161166114975</v>
      </c>
      <c r="V3925" s="211">
        <v>0.17531556936593187</v>
      </c>
      <c r="W3925" s="211">
        <v>0.62868545767283202</v>
      </c>
      <c r="X3925" s="211">
        <v>0.32114795071364188</v>
      </c>
      <c r="Y3925" s="211">
        <v>0.71920759863451389</v>
      </c>
      <c r="Z3925" s="211">
        <v>0.14624195604715023</v>
      </c>
      <c r="AA3925" s="212">
        <v>0.12443189930650503</v>
      </c>
    </row>
    <row r="3926" spans="1:27" x14ac:dyDescent="0.35">
      <c r="A3926" s="210" t="s">
        <v>4602</v>
      </c>
      <c r="B3926" s="217">
        <v>120.10089758455257</v>
      </c>
      <c r="C3926" s="211">
        <v>7.761887861517075E-2</v>
      </c>
      <c r="D3926" s="211">
        <v>0.13206987079489288</v>
      </c>
      <c r="E3926" s="211">
        <v>7.4815569646691657E-2</v>
      </c>
      <c r="F3926" s="211">
        <v>0.1145937530416514</v>
      </c>
      <c r="G3926" s="211">
        <v>0.11809068328832048</v>
      </c>
      <c r="H3926" s="211">
        <v>0.12650788073165867</v>
      </c>
      <c r="I3926" s="211">
        <v>0.51963989990888637</v>
      </c>
      <c r="J3926" s="211">
        <v>0.47650201770985662</v>
      </c>
      <c r="K3926" s="211">
        <v>0.64349789096047483</v>
      </c>
      <c r="L3926" s="211">
        <v>0.27324273197330279</v>
      </c>
      <c r="M3926" s="211">
        <v>9.5408163017070002E-2</v>
      </c>
      <c r="N3926" s="211">
        <v>0.34561613975865196</v>
      </c>
      <c r="O3926" s="211">
        <v>0.76145981417714081</v>
      </c>
      <c r="P3926" s="211">
        <v>6.4454631980000912E-2</v>
      </c>
      <c r="Q3926" s="211">
        <v>6.8868877020122274E-2</v>
      </c>
      <c r="R3926" s="211">
        <v>0.37382312601618189</v>
      </c>
      <c r="S3926" s="211">
        <v>0.2901415929715081</v>
      </c>
      <c r="T3926" s="211">
        <v>0.5459528347190491</v>
      </c>
      <c r="U3926" s="211">
        <v>0.36691796248944825</v>
      </c>
      <c r="V3926" s="211">
        <v>6.717170934783584E-2</v>
      </c>
      <c r="W3926" s="211">
        <v>0.65285133367124759</v>
      </c>
      <c r="X3926" s="211">
        <v>0.36810924820306873</v>
      </c>
      <c r="Y3926" s="211">
        <v>0.76950796439171509</v>
      </c>
      <c r="Z3926" s="211">
        <v>0.14673833343742718</v>
      </c>
      <c r="AA3926" s="212">
        <v>0.1182131779936951</v>
      </c>
    </row>
    <row r="3927" spans="1:27" x14ac:dyDescent="0.35">
      <c r="A3927" s="210" t="s">
        <v>4603</v>
      </c>
      <c r="B3927" s="217">
        <v>159.36163817767587</v>
      </c>
      <c r="C3927" s="211">
        <v>6.905760889323917E-2</v>
      </c>
      <c r="D3927" s="211">
        <v>0.12133549624840981</v>
      </c>
      <c r="E3927" s="211">
        <v>7.2610307105843847E-2</v>
      </c>
      <c r="F3927" s="211">
        <v>9.9269035116297893E-2</v>
      </c>
      <c r="G3927" s="211">
        <v>0.1183390286440363</v>
      </c>
      <c r="H3927" s="211">
        <v>0.12576558879079175</v>
      </c>
      <c r="I3927" s="211">
        <v>0.51626741789101538</v>
      </c>
      <c r="J3927" s="211">
        <v>0.41864288968546015</v>
      </c>
      <c r="K3927" s="211">
        <v>0.62771535298163705</v>
      </c>
      <c r="L3927" s="211">
        <v>0.27560947596298258</v>
      </c>
      <c r="M3927" s="211">
        <v>9.8199522214706153E-2</v>
      </c>
      <c r="N3927" s="211">
        <v>0.42104376344398303</v>
      </c>
      <c r="O3927" s="211">
        <v>0.67751006220306298</v>
      </c>
      <c r="P3927" s="211">
        <v>6.0676371157600592E-2</v>
      </c>
      <c r="Q3927" s="211">
        <v>5.6545699453138989E-2</v>
      </c>
      <c r="R3927" s="211">
        <v>0.44408994421354864</v>
      </c>
      <c r="S3927" s="211">
        <v>0.27302370440672974</v>
      </c>
      <c r="T3927" s="211">
        <v>0.4992924295916224</v>
      </c>
      <c r="U3927" s="211">
        <v>0.42070972896579378</v>
      </c>
      <c r="V3927" s="211">
        <v>0.17631795827241592</v>
      </c>
      <c r="W3927" s="211">
        <v>0.6122818344596459</v>
      </c>
      <c r="X3927" s="211">
        <v>0.37682329302291234</v>
      </c>
      <c r="Y3927" s="211">
        <v>0.70260090026685873</v>
      </c>
      <c r="Z3927" s="211">
        <v>0.14687338295698918</v>
      </c>
      <c r="AA3927" s="212">
        <v>0.11934045049504742</v>
      </c>
    </row>
    <row r="3928" spans="1:27" x14ac:dyDescent="0.35">
      <c r="A3928" s="210" t="s">
        <v>4604</v>
      </c>
      <c r="B3928" s="217">
        <v>160.93503421257338</v>
      </c>
      <c r="C3928" s="211">
        <v>6.781261264987061E-2</v>
      </c>
      <c r="D3928" s="211">
        <v>0.11881308883534999</v>
      </c>
      <c r="E3928" s="211">
        <v>7.611210780769545E-2</v>
      </c>
      <c r="F3928" s="211">
        <v>0.10156380160118267</v>
      </c>
      <c r="G3928" s="211">
        <v>0.12018642041812119</v>
      </c>
      <c r="H3928" s="211">
        <v>0.12159848340896144</v>
      </c>
      <c r="I3928" s="211">
        <v>0.50524293518048591</v>
      </c>
      <c r="J3928" s="211">
        <v>0.44954455583016123</v>
      </c>
      <c r="K3928" s="211">
        <v>0.61352453037185917</v>
      </c>
      <c r="L3928" s="211">
        <v>0.27891023055088671</v>
      </c>
      <c r="M3928" s="211">
        <v>8.6213906327304385E-2</v>
      </c>
      <c r="N3928" s="211">
        <v>0.41981213689048058</v>
      </c>
      <c r="O3928" s="211">
        <v>0.59046108341523584</v>
      </c>
      <c r="P3928" s="211">
        <v>6.7003199888134662E-2</v>
      </c>
      <c r="Q3928" s="211">
        <v>0.11979705490442087</v>
      </c>
      <c r="R3928" s="211">
        <v>0.4550202922469393</v>
      </c>
      <c r="S3928" s="211">
        <v>0.38872774617990968</v>
      </c>
      <c r="T3928" s="211">
        <v>0.51610078518562785</v>
      </c>
      <c r="U3928" s="211">
        <v>0.49914572919228772</v>
      </c>
      <c r="V3928" s="211">
        <v>0.15583719276768793</v>
      </c>
      <c r="W3928" s="211">
        <v>0.51270800207484146</v>
      </c>
      <c r="X3928" s="211">
        <v>0.37111886346527534</v>
      </c>
      <c r="Y3928" s="211">
        <v>0.66367244037116202</v>
      </c>
      <c r="Z3928" s="211">
        <v>0.14879802867659642</v>
      </c>
      <c r="AA3928" s="212">
        <v>0.11946943841002167</v>
      </c>
    </row>
    <row r="3929" spans="1:27" x14ac:dyDescent="0.35">
      <c r="A3929" s="210" t="s">
        <v>4605</v>
      </c>
      <c r="B3929" s="217">
        <v>155.4593351425205</v>
      </c>
      <c r="C3929" s="211">
        <v>5.4949510141881319E-2</v>
      </c>
      <c r="D3929" s="211">
        <v>0.12165335029090728</v>
      </c>
      <c r="E3929" s="211">
        <v>8.6063816869843185E-2</v>
      </c>
      <c r="F3929" s="211">
        <v>0.10726046504616019</v>
      </c>
      <c r="G3929" s="211">
        <v>0.11875052344846723</v>
      </c>
      <c r="H3929" s="211">
        <v>0.10720358263308197</v>
      </c>
      <c r="I3929" s="211">
        <v>0.48563539817840146</v>
      </c>
      <c r="J3929" s="211">
        <v>0.4798965419879333</v>
      </c>
      <c r="K3929" s="211">
        <v>0.54360410283322658</v>
      </c>
      <c r="L3929" s="211">
        <v>0.26893201614690471</v>
      </c>
      <c r="M3929" s="211">
        <v>8.4749464370310335E-2</v>
      </c>
      <c r="N3929" s="211">
        <v>0.48283166031198732</v>
      </c>
      <c r="O3929" s="211">
        <v>0.7845977868080054</v>
      </c>
      <c r="P3929" s="211">
        <v>7.1256540947386163E-2</v>
      </c>
      <c r="Q3929" s="211">
        <v>4.6144549970432845E-2</v>
      </c>
      <c r="R3929" s="211">
        <v>0.44590201269218677</v>
      </c>
      <c r="S3929" s="211">
        <v>0.31996402416951042</v>
      </c>
      <c r="T3929" s="211">
        <v>0.46564315046161797</v>
      </c>
      <c r="U3929" s="211">
        <v>0.53733075741589997</v>
      </c>
      <c r="V3929" s="211">
        <v>0.11034486538680233</v>
      </c>
      <c r="W3929" s="211">
        <v>0.48394600518639019</v>
      </c>
      <c r="X3929" s="211">
        <v>0.37115655214691351</v>
      </c>
      <c r="Y3929" s="211">
        <v>0.60080102542208891</v>
      </c>
      <c r="Z3929" s="211">
        <v>0.14566550014228263</v>
      </c>
      <c r="AA3929" s="212">
        <v>0.11435618473198804</v>
      </c>
    </row>
    <row r="3930" spans="1:27" x14ac:dyDescent="0.35">
      <c r="A3930" s="210" t="s">
        <v>4606</v>
      </c>
      <c r="B3930" s="217">
        <v>150.55006722269641</v>
      </c>
      <c r="C3930" s="211">
        <v>6.2480744154026116E-2</v>
      </c>
      <c r="D3930" s="211">
        <v>0.13172148297905559</v>
      </c>
      <c r="E3930" s="211">
        <v>7.5072274353533641E-2</v>
      </c>
      <c r="F3930" s="211">
        <v>7.6136788659678947E-2</v>
      </c>
      <c r="G3930" s="211">
        <v>0.12275691538227934</v>
      </c>
      <c r="H3930" s="211">
        <v>0.11070451672756745</v>
      </c>
      <c r="I3930" s="211">
        <v>0.49886184536785683</v>
      </c>
      <c r="J3930" s="211">
        <v>0.43883676467105937</v>
      </c>
      <c r="K3930" s="211">
        <v>0.55863239818127763</v>
      </c>
      <c r="L3930" s="211">
        <v>0.27247795412442427</v>
      </c>
      <c r="M3930" s="211">
        <v>0.1189364311851594</v>
      </c>
      <c r="N3930" s="211">
        <v>0.4668813053258869</v>
      </c>
      <c r="O3930" s="211">
        <v>0.74668458777624802</v>
      </c>
      <c r="P3930" s="211">
        <v>6.92366880896126E-2</v>
      </c>
      <c r="Q3930" s="211">
        <v>0.14511240985444313</v>
      </c>
      <c r="R3930" s="211">
        <v>0.44039865841330195</v>
      </c>
      <c r="S3930" s="211">
        <v>0.26635903374967501</v>
      </c>
      <c r="T3930" s="211">
        <v>0.51774172889968217</v>
      </c>
      <c r="U3930" s="211">
        <v>0.45670115376561782</v>
      </c>
      <c r="V3930" s="211">
        <v>8.8630890165733195E-2</v>
      </c>
      <c r="W3930" s="211">
        <v>0.54470830633461054</v>
      </c>
      <c r="X3930" s="211">
        <v>0.32528618150086025</v>
      </c>
      <c r="Y3930" s="211">
        <v>0.74330225643868519</v>
      </c>
      <c r="Z3930" s="211">
        <v>0.14900491413599315</v>
      </c>
      <c r="AA3930" s="212">
        <v>0.12220569873301898</v>
      </c>
    </row>
    <row r="3931" spans="1:27" x14ac:dyDescent="0.35">
      <c r="A3931" s="210" t="s">
        <v>4607</v>
      </c>
      <c r="B3931" s="217">
        <v>140.61859017340481</v>
      </c>
      <c r="C3931" s="211">
        <v>6.2320101467234559E-2</v>
      </c>
      <c r="D3931" s="211">
        <v>0.12626173292609549</v>
      </c>
      <c r="E3931" s="211">
        <v>8.2578554953994146E-2</v>
      </c>
      <c r="F3931" s="211">
        <v>7.8418325913861803E-2</v>
      </c>
      <c r="G3931" s="211">
        <v>0.12671475390284392</v>
      </c>
      <c r="H3931" s="211">
        <v>0.11078307129128648</v>
      </c>
      <c r="I3931" s="211">
        <v>0.424101856903571</v>
      </c>
      <c r="J3931" s="211">
        <v>0.43747347174151296</v>
      </c>
      <c r="K3931" s="211">
        <v>0.5494223965220808</v>
      </c>
      <c r="L3931" s="211">
        <v>0.27512804182486716</v>
      </c>
      <c r="M3931" s="211">
        <v>8.4344322749188169E-2</v>
      </c>
      <c r="N3931" s="211">
        <v>0.41623291056937728</v>
      </c>
      <c r="O3931" s="211">
        <v>0.62097095603241514</v>
      </c>
      <c r="P3931" s="211">
        <v>6.6248808964052996E-2</v>
      </c>
      <c r="Q3931" s="211">
        <v>8.0736162161093375E-2</v>
      </c>
      <c r="R3931" s="211">
        <v>0.43387920508009187</v>
      </c>
      <c r="S3931" s="211">
        <v>0.34849194971616204</v>
      </c>
      <c r="T3931" s="211">
        <v>0.56823717529656226</v>
      </c>
      <c r="U3931" s="211">
        <v>0.38123293204120567</v>
      </c>
      <c r="V3931" s="211">
        <v>0.15808437030999795</v>
      </c>
      <c r="W3931" s="211">
        <v>0.55848898903611421</v>
      </c>
      <c r="X3931" s="211">
        <v>0.25243763696343852</v>
      </c>
      <c r="Y3931" s="211">
        <v>0.66885688405210741</v>
      </c>
      <c r="Z3931" s="211">
        <v>0.14296859300122558</v>
      </c>
      <c r="AA3931" s="212">
        <v>0.11946062218325797</v>
      </c>
    </row>
    <row r="3932" spans="1:27" x14ac:dyDescent="0.35">
      <c r="A3932" s="210" t="s">
        <v>4608</v>
      </c>
      <c r="B3932" s="217">
        <v>123.09992272645417</v>
      </c>
      <c r="C3932" s="211">
        <v>6.1796580494120151E-2</v>
      </c>
      <c r="D3932" s="211">
        <v>0.12615469978574279</v>
      </c>
      <c r="E3932" s="211">
        <v>8.1599411657227464E-2</v>
      </c>
      <c r="F3932" s="211">
        <v>7.7426320112676542E-2</v>
      </c>
      <c r="G3932" s="211">
        <v>0.12262838045814717</v>
      </c>
      <c r="H3932" s="211">
        <v>0.11787360250321612</v>
      </c>
      <c r="I3932" s="211">
        <v>0.50309135083338097</v>
      </c>
      <c r="J3932" s="211">
        <v>0.45644465458826733</v>
      </c>
      <c r="K3932" s="211">
        <v>0.64137974683676746</v>
      </c>
      <c r="L3932" s="211">
        <v>0.2727043346035854</v>
      </c>
      <c r="M3932" s="211">
        <v>0.10047325246664868</v>
      </c>
      <c r="N3932" s="211">
        <v>0.48934796099997102</v>
      </c>
      <c r="O3932" s="211">
        <v>0.68680313442182195</v>
      </c>
      <c r="P3932" s="211">
        <v>6.7880482541813114E-2</v>
      </c>
      <c r="Q3932" s="211">
        <v>0.10688672408097261</v>
      </c>
      <c r="R3932" s="211">
        <v>0.42094854560342038</v>
      </c>
      <c r="S3932" s="211">
        <v>0.42914687759130704</v>
      </c>
      <c r="T3932" s="211">
        <v>0.5382153929266893</v>
      </c>
      <c r="U3932" s="211">
        <v>0.38473283029443522</v>
      </c>
      <c r="V3932" s="211">
        <v>7.2456622467173021E-2</v>
      </c>
      <c r="W3932" s="211">
        <v>0.62163579696597471</v>
      </c>
      <c r="X3932" s="211">
        <v>0.2646880519988517</v>
      </c>
      <c r="Y3932" s="211">
        <v>0.64913147129797544</v>
      </c>
      <c r="Z3932" s="211">
        <v>0.14724007254211674</v>
      </c>
      <c r="AA3932" s="212">
        <v>0.12632072952606177</v>
      </c>
    </row>
    <row r="3933" spans="1:27" x14ac:dyDescent="0.35">
      <c r="A3933" s="210" t="s">
        <v>4609</v>
      </c>
      <c r="B3933" s="217">
        <v>111.2786111936596</v>
      </c>
      <c r="C3933" s="211">
        <v>6.0918079583167938E-2</v>
      </c>
      <c r="D3933" s="211">
        <v>0.12891700033101194</v>
      </c>
      <c r="E3933" s="211">
        <v>7.7294015881365905E-2</v>
      </c>
      <c r="F3933" s="211">
        <v>0.10963743222709138</v>
      </c>
      <c r="G3933" s="211">
        <v>0.12171671682473212</v>
      </c>
      <c r="H3933" s="211">
        <v>0.12092070349978364</v>
      </c>
      <c r="I3933" s="211">
        <v>0.49722330201486664</v>
      </c>
      <c r="J3933" s="211">
        <v>0.42616452970437979</v>
      </c>
      <c r="K3933" s="211">
        <v>0.63944792690851093</v>
      </c>
      <c r="L3933" s="211">
        <v>0.2824708522317666</v>
      </c>
      <c r="M3933" s="211">
        <v>8.201060870227353E-2</v>
      </c>
      <c r="N3933" s="211">
        <v>0.42110479395121558</v>
      </c>
      <c r="O3933" s="211">
        <v>0.70377098234339031</v>
      </c>
      <c r="P3933" s="211">
        <v>6.9200452358710141E-2</v>
      </c>
      <c r="Q3933" s="211">
        <v>8.9910142945130958E-2</v>
      </c>
      <c r="R3933" s="211">
        <v>0.37149577591675731</v>
      </c>
      <c r="S3933" s="211">
        <v>0.32659598473527213</v>
      </c>
      <c r="T3933" s="211">
        <v>0.53873876888494832</v>
      </c>
      <c r="U3933" s="211">
        <v>0.41586764986776659</v>
      </c>
      <c r="V3933" s="211">
        <v>7.4512884090342624E-2</v>
      </c>
      <c r="W3933" s="211">
        <v>0.58770526017632807</v>
      </c>
      <c r="X3933" s="211">
        <v>0.32989144897305678</v>
      </c>
      <c r="Y3933" s="211">
        <v>0.51782441661122391</v>
      </c>
      <c r="Z3933" s="211">
        <v>0.14896597371484915</v>
      </c>
      <c r="AA3933" s="212">
        <v>0.12465960031490357</v>
      </c>
    </row>
    <row r="3934" spans="1:27" x14ac:dyDescent="0.35">
      <c r="A3934" s="210" t="s">
        <v>4610</v>
      </c>
      <c r="B3934" s="217">
        <v>133.90114132980864</v>
      </c>
      <c r="C3934" s="211">
        <v>7.0682285812674953E-2</v>
      </c>
      <c r="D3934" s="211">
        <v>0.123829991693929</v>
      </c>
      <c r="E3934" s="211">
        <v>7.9170675433344995E-2</v>
      </c>
      <c r="F3934" s="211">
        <v>0.10163747225550146</v>
      </c>
      <c r="G3934" s="211">
        <v>0.12239717101372886</v>
      </c>
      <c r="H3934" s="211">
        <v>0.11098836421819798</v>
      </c>
      <c r="I3934" s="211">
        <v>0.47481934435581918</v>
      </c>
      <c r="J3934" s="211">
        <v>0.41257101995102757</v>
      </c>
      <c r="K3934" s="211">
        <v>0.57681633320613368</v>
      </c>
      <c r="L3934" s="211">
        <v>0.27837968737815705</v>
      </c>
      <c r="M3934" s="211">
        <v>8.9553356619386168E-2</v>
      </c>
      <c r="N3934" s="211">
        <v>0.54026354718187553</v>
      </c>
      <c r="O3934" s="211">
        <v>0.67836143687751216</v>
      </c>
      <c r="P3934" s="211">
        <v>6.8362575651314955E-2</v>
      </c>
      <c r="Q3934" s="211">
        <v>5.640351151421398E-2</v>
      </c>
      <c r="R3934" s="211">
        <v>0.40988276535132173</v>
      </c>
      <c r="S3934" s="211">
        <v>0.3570558127923496</v>
      </c>
      <c r="T3934" s="211">
        <v>0.53040164373093834</v>
      </c>
      <c r="U3934" s="211">
        <v>0.55205995484279702</v>
      </c>
      <c r="V3934" s="211">
        <v>6.3775022628831363E-2</v>
      </c>
      <c r="W3934" s="211">
        <v>0.55284638115597273</v>
      </c>
      <c r="X3934" s="211">
        <v>0.31452698048552152</v>
      </c>
      <c r="Y3934" s="211">
        <v>0.7416658235906739</v>
      </c>
      <c r="Z3934" s="211">
        <v>0.14035175547595038</v>
      </c>
      <c r="AA3934" s="212">
        <v>0.11893356594269945</v>
      </c>
    </row>
    <row r="3935" spans="1:27" x14ac:dyDescent="0.35">
      <c r="A3935" s="210" t="s">
        <v>4611</v>
      </c>
      <c r="B3935" s="217">
        <v>120.23451325087935</v>
      </c>
      <c r="C3935" s="211">
        <v>7.1111252377503154E-2</v>
      </c>
      <c r="D3935" s="211">
        <v>0.12077946047937085</v>
      </c>
      <c r="E3935" s="211">
        <v>6.8361837624929839E-2</v>
      </c>
      <c r="F3935" s="211">
        <v>9.6537993853396786E-2</v>
      </c>
      <c r="G3935" s="211">
        <v>0.11968713429100789</v>
      </c>
      <c r="H3935" s="211">
        <v>0.12236629401620655</v>
      </c>
      <c r="I3935" s="211">
        <v>0.51900847371165548</v>
      </c>
      <c r="J3935" s="211">
        <v>0.47441554115833179</v>
      </c>
      <c r="K3935" s="211">
        <v>0.64127174317929814</v>
      </c>
      <c r="L3935" s="211">
        <v>0.27234416860532534</v>
      </c>
      <c r="M3935" s="211">
        <v>0.10665490222994663</v>
      </c>
      <c r="N3935" s="211">
        <v>0.49007288197204474</v>
      </c>
      <c r="O3935" s="211">
        <v>0.68839539235888991</v>
      </c>
      <c r="P3935" s="211">
        <v>6.8046192007712558E-2</v>
      </c>
      <c r="Q3935" s="211">
        <v>0.12053685836759435</v>
      </c>
      <c r="R3935" s="211">
        <v>0.4000137375869201</v>
      </c>
      <c r="S3935" s="211">
        <v>0.28178754282565938</v>
      </c>
      <c r="T3935" s="211">
        <v>0.51582153369005712</v>
      </c>
      <c r="U3935" s="211">
        <v>0.46033492492019412</v>
      </c>
      <c r="V3935" s="211">
        <v>5.7983222460792155E-2</v>
      </c>
      <c r="W3935" s="211">
        <v>0.5783824183421491</v>
      </c>
      <c r="X3935" s="211">
        <v>0.28414353458624103</v>
      </c>
      <c r="Y3935" s="211">
        <v>0.65039439567706347</v>
      </c>
      <c r="Z3935" s="211">
        <v>0.14769877738734868</v>
      </c>
      <c r="AA3935" s="212">
        <v>0.12323665978414255</v>
      </c>
    </row>
    <row r="3936" spans="1:27" x14ac:dyDescent="0.35">
      <c r="A3936" s="210" t="s">
        <v>4612</v>
      </c>
      <c r="B3936" s="217">
        <v>119.76775470071209</v>
      </c>
      <c r="C3936" s="211">
        <v>5.8702133283258767E-2</v>
      </c>
      <c r="D3936" s="211">
        <v>0.12404231573419743</v>
      </c>
      <c r="E3936" s="211">
        <v>7.4303796800677113E-2</v>
      </c>
      <c r="F3936" s="211">
        <v>9.9618539209287649E-2</v>
      </c>
      <c r="G3936" s="211">
        <v>0.1160918410551376</v>
      </c>
      <c r="H3936" s="211">
        <v>0.11398986573521218</v>
      </c>
      <c r="I3936" s="211">
        <v>0.52422096720666256</v>
      </c>
      <c r="J3936" s="211">
        <v>0.48314882591462205</v>
      </c>
      <c r="K3936" s="211">
        <v>0.64767366465134213</v>
      </c>
      <c r="L3936" s="211">
        <v>0.27723241834958201</v>
      </c>
      <c r="M3936" s="211">
        <v>0.10760113642679298</v>
      </c>
      <c r="N3936" s="211">
        <v>0.44123182335915601</v>
      </c>
      <c r="O3936" s="211">
        <v>0.68005486397564763</v>
      </c>
      <c r="P3936" s="211">
        <v>6.0971116564059659E-2</v>
      </c>
      <c r="Q3936" s="211">
        <v>6.5917481893079652E-2</v>
      </c>
      <c r="R3936" s="211">
        <v>0.46334621022899858</v>
      </c>
      <c r="S3936" s="211">
        <v>0.30675557700963185</v>
      </c>
      <c r="T3936" s="211">
        <v>0.54771121347097051</v>
      </c>
      <c r="U3936" s="211">
        <v>0.37372268653770208</v>
      </c>
      <c r="V3936" s="211">
        <v>6.9851426678575912E-2</v>
      </c>
      <c r="W3936" s="211">
        <v>0.62970036689708686</v>
      </c>
      <c r="X3936" s="211">
        <v>0.28689211994431185</v>
      </c>
      <c r="Y3936" s="211">
        <v>0.67039979065703892</v>
      </c>
      <c r="Z3936" s="211">
        <v>0.14961137223892504</v>
      </c>
      <c r="AA3936" s="212">
        <v>0.11699009301877003</v>
      </c>
    </row>
    <row r="3937" spans="1:27" x14ac:dyDescent="0.35">
      <c r="A3937" s="210" t="s">
        <v>4613</v>
      </c>
      <c r="B3937" s="217">
        <v>127.55577844444382</v>
      </c>
      <c r="C3937" s="211">
        <v>7.4153116557284571E-2</v>
      </c>
      <c r="D3937" s="211">
        <v>0.13098935489078256</v>
      </c>
      <c r="E3937" s="211">
        <v>7.6150308196233238E-2</v>
      </c>
      <c r="F3937" s="211">
        <v>0.10093052681671809</v>
      </c>
      <c r="G3937" s="211">
        <v>0.12353141571084361</v>
      </c>
      <c r="H3937" s="211">
        <v>0.11570468679557253</v>
      </c>
      <c r="I3937" s="211">
        <v>0.50864657005622604</v>
      </c>
      <c r="J3937" s="211">
        <v>0.40987868365174318</v>
      </c>
      <c r="K3937" s="211">
        <v>0.64072697479661023</v>
      </c>
      <c r="L3937" s="211">
        <v>0.2754244574550806</v>
      </c>
      <c r="M3937" s="211">
        <v>0.10267112850964472</v>
      </c>
      <c r="N3937" s="211">
        <v>0.48517764822041543</v>
      </c>
      <c r="O3937" s="211">
        <v>0.72019555748741926</v>
      </c>
      <c r="P3937" s="211">
        <v>6.7075090302476131E-2</v>
      </c>
      <c r="Q3937" s="211">
        <v>7.4096125316431907E-2</v>
      </c>
      <c r="R3937" s="211">
        <v>0.45419865388433489</v>
      </c>
      <c r="S3937" s="211">
        <v>0.26840415380054095</v>
      </c>
      <c r="T3937" s="211">
        <v>0.52742610239911214</v>
      </c>
      <c r="U3937" s="211">
        <v>0.39598844699534586</v>
      </c>
      <c r="V3937" s="211">
        <v>5.7510370033841074E-2</v>
      </c>
      <c r="W3937" s="211">
        <v>0.55023218862402135</v>
      </c>
      <c r="X3937" s="211">
        <v>0.31477350368835261</v>
      </c>
      <c r="Y3937" s="211">
        <v>0.70477228528736169</v>
      </c>
      <c r="Z3937" s="211">
        <v>0.14600928943949762</v>
      </c>
      <c r="AA3937" s="212">
        <v>0.11588004368372784</v>
      </c>
    </row>
    <row r="3938" spans="1:27" x14ac:dyDescent="0.35">
      <c r="A3938" s="210" t="s">
        <v>4614</v>
      </c>
      <c r="B3938" s="217">
        <v>142.20449088554599</v>
      </c>
      <c r="C3938" s="211">
        <v>8.3258638561616014E-2</v>
      </c>
      <c r="D3938" s="211">
        <v>0.11776587437596582</v>
      </c>
      <c r="E3938" s="211">
        <v>8.676895010086938E-2</v>
      </c>
      <c r="F3938" s="211">
        <v>0.10642254160160239</v>
      </c>
      <c r="G3938" s="211">
        <v>0.12603653324252634</v>
      </c>
      <c r="H3938" s="211">
        <v>0.11755970480485273</v>
      </c>
      <c r="I3938" s="211">
        <v>0.52118466818100651</v>
      </c>
      <c r="J3938" s="211">
        <v>0.48446798605120767</v>
      </c>
      <c r="K3938" s="211">
        <v>0.63907191037136779</v>
      </c>
      <c r="L3938" s="211">
        <v>0.27263834225096834</v>
      </c>
      <c r="M3938" s="211">
        <v>8.3157066299399118E-2</v>
      </c>
      <c r="N3938" s="211">
        <v>0.40207051537960414</v>
      </c>
      <c r="O3938" s="211">
        <v>0.65389211844299178</v>
      </c>
      <c r="P3938" s="211">
        <v>6.7337555325736709E-2</v>
      </c>
      <c r="Q3938" s="211">
        <v>8.9174039515004092E-2</v>
      </c>
      <c r="R3938" s="211">
        <v>0.45843719760976437</v>
      </c>
      <c r="S3938" s="211">
        <v>0.28731407702412221</v>
      </c>
      <c r="T3938" s="211">
        <v>0.54538496612873977</v>
      </c>
      <c r="U3938" s="211">
        <v>0.35218612974942265</v>
      </c>
      <c r="V3938" s="211">
        <v>0.13086929382759777</v>
      </c>
      <c r="W3938" s="211">
        <v>0.57825659224535852</v>
      </c>
      <c r="X3938" s="211">
        <v>0.35915877846723071</v>
      </c>
      <c r="Y3938" s="211">
        <v>0.67269848612652838</v>
      </c>
      <c r="Z3938" s="211">
        <v>0.14656835984242489</v>
      </c>
      <c r="AA3938" s="212">
        <v>0.11793426784976341</v>
      </c>
    </row>
    <row r="3939" spans="1:27" x14ac:dyDescent="0.35">
      <c r="A3939" s="210" t="s">
        <v>4615</v>
      </c>
      <c r="B3939" s="217">
        <v>108.79363967432108</v>
      </c>
      <c r="C3939" s="211">
        <v>6.5665661649599166E-2</v>
      </c>
      <c r="D3939" s="211">
        <v>0.12272364068451937</v>
      </c>
      <c r="E3939" s="211">
        <v>8.638915242122E-2</v>
      </c>
      <c r="F3939" s="211">
        <v>0.11551622443447283</v>
      </c>
      <c r="G3939" s="211">
        <v>0.12475405949647156</v>
      </c>
      <c r="H3939" s="211">
        <v>0.11468939645251559</v>
      </c>
      <c r="I3939" s="211">
        <v>0.51828921330109756</v>
      </c>
      <c r="J3939" s="211">
        <v>0.44405438087028515</v>
      </c>
      <c r="K3939" s="211">
        <v>0.57416412628008084</v>
      </c>
      <c r="L3939" s="211">
        <v>0.27060811352254011</v>
      </c>
      <c r="M3939" s="211">
        <v>9.1281962916778564E-2</v>
      </c>
      <c r="N3939" s="211">
        <v>0.41141831034260151</v>
      </c>
      <c r="O3939" s="211">
        <v>0.58717856719409145</v>
      </c>
      <c r="P3939" s="211">
        <v>6.4333984794153518E-2</v>
      </c>
      <c r="Q3939" s="211">
        <v>6.1761070006928459E-2</v>
      </c>
      <c r="R3939" s="211">
        <v>0.45968094202558096</v>
      </c>
      <c r="S3939" s="211">
        <v>0.30707754610624782</v>
      </c>
      <c r="T3939" s="211">
        <v>0.49205390436086494</v>
      </c>
      <c r="U3939" s="211">
        <v>0.4044592812261017</v>
      </c>
      <c r="V3939" s="211">
        <v>6.2317289394457187E-2</v>
      </c>
      <c r="W3939" s="211">
        <v>0.57816270196842279</v>
      </c>
      <c r="X3939" s="211">
        <v>0.39928864112699797</v>
      </c>
      <c r="Y3939" s="211">
        <v>0.68435625482579754</v>
      </c>
      <c r="Z3939" s="211">
        <v>0.14634811628538161</v>
      </c>
      <c r="AA3939" s="212">
        <v>0.12119998425566866</v>
      </c>
    </row>
    <row r="3940" spans="1:27" x14ac:dyDescent="0.35">
      <c r="A3940" s="210" t="s">
        <v>4616</v>
      </c>
      <c r="B3940" s="217">
        <v>150.17239450716005</v>
      </c>
      <c r="C3940" s="211">
        <v>6.2982433614934913E-2</v>
      </c>
      <c r="D3940" s="211">
        <v>0.11990554223214908</v>
      </c>
      <c r="E3940" s="211">
        <v>8.1265397654089147E-2</v>
      </c>
      <c r="F3940" s="211">
        <v>0.11047642576401021</v>
      </c>
      <c r="G3940" s="211">
        <v>0.11865206976092922</v>
      </c>
      <c r="H3940" s="211">
        <v>0.10793292966019323</v>
      </c>
      <c r="I3940" s="211">
        <v>0.52022252033203187</v>
      </c>
      <c r="J3940" s="211">
        <v>0.46646363838209631</v>
      </c>
      <c r="K3940" s="211">
        <v>0.58693543059847708</v>
      </c>
      <c r="L3940" s="211">
        <v>0.27532811569759669</v>
      </c>
      <c r="M3940" s="211">
        <v>8.8890528562004759E-2</v>
      </c>
      <c r="N3940" s="211">
        <v>0.51782880108669449</v>
      </c>
      <c r="O3940" s="211">
        <v>0.75177013676935567</v>
      </c>
      <c r="P3940" s="211">
        <v>6.73030245537765E-2</v>
      </c>
      <c r="Q3940" s="211">
        <v>5.5884744168435044E-2</v>
      </c>
      <c r="R3940" s="211">
        <v>0.43900479292707056</v>
      </c>
      <c r="S3940" s="211">
        <v>0.38034831958074361</v>
      </c>
      <c r="T3940" s="211">
        <v>0.53528076135782121</v>
      </c>
      <c r="U3940" s="211">
        <v>0.40364947884699898</v>
      </c>
      <c r="V3940" s="211">
        <v>0.12795405552999176</v>
      </c>
      <c r="W3940" s="211">
        <v>0.54606855859422487</v>
      </c>
      <c r="X3940" s="211">
        <v>0.31949921411338705</v>
      </c>
      <c r="Y3940" s="211">
        <v>0.74652926491087346</v>
      </c>
      <c r="Z3940" s="211">
        <v>0.14890558950892593</v>
      </c>
      <c r="AA3940" s="212">
        <v>0.12081236492763175</v>
      </c>
    </row>
    <row r="3941" spans="1:27" x14ac:dyDescent="0.35">
      <c r="A3941" s="210" t="s">
        <v>4617</v>
      </c>
      <c r="B3941" s="217">
        <v>136.42154417334751</v>
      </c>
      <c r="C3941" s="211">
        <v>5.4822575098491005E-2</v>
      </c>
      <c r="D3941" s="211">
        <v>0.11727033465729424</v>
      </c>
      <c r="E3941" s="211">
        <v>8.0822632153272095E-2</v>
      </c>
      <c r="F3941" s="211">
        <v>0.10260030614548132</v>
      </c>
      <c r="G3941" s="211">
        <v>0.12187709867847703</v>
      </c>
      <c r="H3941" s="211">
        <v>0.10953038940903079</v>
      </c>
      <c r="I3941" s="211">
        <v>0.52808863170912812</v>
      </c>
      <c r="J3941" s="211">
        <v>0.42340263681876678</v>
      </c>
      <c r="K3941" s="211">
        <v>0.61168257378082425</v>
      </c>
      <c r="L3941" s="211">
        <v>0.27549387984883855</v>
      </c>
      <c r="M3941" s="211">
        <v>0.11207280971493036</v>
      </c>
      <c r="N3941" s="211">
        <v>0.50839156863229951</v>
      </c>
      <c r="O3941" s="211">
        <v>0.65591380852565884</v>
      </c>
      <c r="P3941" s="211">
        <v>7.1222260381063718E-2</v>
      </c>
      <c r="Q3941" s="211">
        <v>0.11092461721210825</v>
      </c>
      <c r="R3941" s="211">
        <v>0.43647527295010913</v>
      </c>
      <c r="S3941" s="211">
        <v>0.29560490512488402</v>
      </c>
      <c r="T3941" s="211">
        <v>0.56757668152615803</v>
      </c>
      <c r="U3941" s="211">
        <v>0.39842939319099563</v>
      </c>
      <c r="V3941" s="211">
        <v>5.1342545541749475E-2</v>
      </c>
      <c r="W3941" s="211">
        <v>0.54033333418918561</v>
      </c>
      <c r="X3941" s="211">
        <v>0.27583743665472793</v>
      </c>
      <c r="Y3941" s="211">
        <v>0.71669398131722528</v>
      </c>
      <c r="Z3941" s="211">
        <v>0.14581375643464045</v>
      </c>
      <c r="AA3941" s="212">
        <v>0.11453900844902856</v>
      </c>
    </row>
    <row r="3942" spans="1:27" x14ac:dyDescent="0.35">
      <c r="A3942" s="210" t="s">
        <v>4618</v>
      </c>
      <c r="B3942" s="217">
        <v>141.30868627478779</v>
      </c>
      <c r="C3942" s="211">
        <v>5.8996848380697998E-2</v>
      </c>
      <c r="D3942" s="211">
        <v>0.12499779890072346</v>
      </c>
      <c r="E3942" s="211">
        <v>7.1383645786078406E-2</v>
      </c>
      <c r="F3942" s="211">
        <v>0.12005335387715065</v>
      </c>
      <c r="G3942" s="211">
        <v>0.12389858525161035</v>
      </c>
      <c r="H3942" s="211">
        <v>0.12076096579796097</v>
      </c>
      <c r="I3942" s="211">
        <v>0.47261595282986446</v>
      </c>
      <c r="J3942" s="211">
        <v>0.4400155449795195</v>
      </c>
      <c r="K3942" s="211">
        <v>0.53581999405717784</v>
      </c>
      <c r="L3942" s="211">
        <v>0.27032221176751631</v>
      </c>
      <c r="M3942" s="211">
        <v>0.10248826286066552</v>
      </c>
      <c r="N3942" s="211">
        <v>0.54652539531272359</v>
      </c>
      <c r="O3942" s="211">
        <v>0.72754934337206412</v>
      </c>
      <c r="P3942" s="211">
        <v>6.9869999005775146E-2</v>
      </c>
      <c r="Q3942" s="211">
        <v>6.0362357356358934E-2</v>
      </c>
      <c r="R3942" s="211">
        <v>0.37995834191922928</v>
      </c>
      <c r="S3942" s="211">
        <v>0.26590252580539175</v>
      </c>
      <c r="T3942" s="211">
        <v>0.53347664798570926</v>
      </c>
      <c r="U3942" s="211">
        <v>0.35534903909767351</v>
      </c>
      <c r="V3942" s="211">
        <v>0.13642209941681022</v>
      </c>
      <c r="W3942" s="211">
        <v>0.61249924789421817</v>
      </c>
      <c r="X3942" s="211">
        <v>0.2988813778264528</v>
      </c>
      <c r="Y3942" s="211">
        <v>0.65718811747414052</v>
      </c>
      <c r="Z3942" s="211">
        <v>0.14937683529548668</v>
      </c>
      <c r="AA3942" s="212">
        <v>0.1210222868808162</v>
      </c>
    </row>
    <row r="3943" spans="1:27" x14ac:dyDescent="0.35">
      <c r="A3943" s="210" t="s">
        <v>4619</v>
      </c>
      <c r="B3943" s="217">
        <v>195.39355076091692</v>
      </c>
      <c r="C3943" s="211">
        <v>5.8062189085540415E-2</v>
      </c>
      <c r="D3943" s="211">
        <v>0.12906706139135932</v>
      </c>
      <c r="E3943" s="211">
        <v>7.788990282329207E-2</v>
      </c>
      <c r="F3943" s="211">
        <v>8.0059693089168701E-2</v>
      </c>
      <c r="G3943" s="211">
        <v>0.11739706242382647</v>
      </c>
      <c r="H3943" s="211">
        <v>0.11973363425001934</v>
      </c>
      <c r="I3943" s="211">
        <v>0.46425929312377379</v>
      </c>
      <c r="J3943" s="211">
        <v>0.43838694374625586</v>
      </c>
      <c r="K3943" s="211">
        <v>0.5769005032831267</v>
      </c>
      <c r="L3943" s="211">
        <v>0.27661653019211502</v>
      </c>
      <c r="M3943" s="211">
        <v>0.10380634456695684</v>
      </c>
      <c r="N3943" s="211">
        <v>0.48768755200662955</v>
      </c>
      <c r="O3943" s="211">
        <v>0.69327452898109454</v>
      </c>
      <c r="P3943" s="211">
        <v>6.9067849248190538E-2</v>
      </c>
      <c r="Q3943" s="211">
        <v>8.4345784294099072E-2</v>
      </c>
      <c r="R3943" s="211">
        <v>0.45049485921438492</v>
      </c>
      <c r="S3943" s="211">
        <v>0.34821083131902508</v>
      </c>
      <c r="T3943" s="211">
        <v>0.54351304745994822</v>
      </c>
      <c r="U3943" s="211">
        <v>0.56830906368875855</v>
      </c>
      <c r="V3943" s="211">
        <v>0.18606091791798407</v>
      </c>
      <c r="W3943" s="211">
        <v>0.51423088848424392</v>
      </c>
      <c r="X3943" s="211">
        <v>0.38280677384072603</v>
      </c>
      <c r="Y3943" s="211">
        <v>0.65273115461991693</v>
      </c>
      <c r="Z3943" s="211">
        <v>0.14739880828004095</v>
      </c>
      <c r="AA3943" s="212">
        <v>0.12347119036658748</v>
      </c>
    </row>
    <row r="3944" spans="1:27" x14ac:dyDescent="0.35">
      <c r="A3944" s="210" t="s">
        <v>4620</v>
      </c>
      <c r="B3944" s="217">
        <v>164.15749716706907</v>
      </c>
      <c r="C3944" s="211">
        <v>5.1077489498506698E-2</v>
      </c>
      <c r="D3944" s="211">
        <v>0.12801509149315182</v>
      </c>
      <c r="E3944" s="211">
        <v>6.9749181056989587E-2</v>
      </c>
      <c r="F3944" s="211">
        <v>8.0802954014719305E-2</v>
      </c>
      <c r="G3944" s="211">
        <v>0.11953211883897741</v>
      </c>
      <c r="H3944" s="211">
        <v>0.11839651478255962</v>
      </c>
      <c r="I3944" s="211">
        <v>0.47926497560003534</v>
      </c>
      <c r="J3944" s="211">
        <v>0.43809667598642282</v>
      </c>
      <c r="K3944" s="211">
        <v>0.56791484713632767</v>
      </c>
      <c r="L3944" s="211">
        <v>0.2797657146782872</v>
      </c>
      <c r="M3944" s="211">
        <v>9.8992699571073595E-2</v>
      </c>
      <c r="N3944" s="211">
        <v>0.50313081540228788</v>
      </c>
      <c r="O3944" s="211">
        <v>0.74287383260070472</v>
      </c>
      <c r="P3944" s="211">
        <v>6.8342351977528124E-2</v>
      </c>
      <c r="Q3944" s="211">
        <v>8.0324013051946794E-2</v>
      </c>
      <c r="R3944" s="211">
        <v>0.41210121914913023</v>
      </c>
      <c r="S3944" s="211">
        <v>0.29243469012808149</v>
      </c>
      <c r="T3944" s="211">
        <v>0.54423093264633859</v>
      </c>
      <c r="U3944" s="211">
        <v>0.52265049097276428</v>
      </c>
      <c r="V3944" s="211">
        <v>0.11371723114755407</v>
      </c>
      <c r="W3944" s="211">
        <v>0.61684708302081881</v>
      </c>
      <c r="X3944" s="211">
        <v>0.29858375718241759</v>
      </c>
      <c r="Y3944" s="211">
        <v>0.73097039625237936</v>
      </c>
      <c r="Z3944" s="211">
        <v>0.14579836288593837</v>
      </c>
      <c r="AA3944" s="212">
        <v>0.11672077021806317</v>
      </c>
    </row>
    <row r="3945" spans="1:27" x14ac:dyDescent="0.35">
      <c r="A3945" s="210" t="s">
        <v>4621</v>
      </c>
      <c r="B3945" s="217">
        <v>118.34683738063316</v>
      </c>
      <c r="C3945" s="211">
        <v>5.051781888308348E-2</v>
      </c>
      <c r="D3945" s="211">
        <v>0.12710651492014316</v>
      </c>
      <c r="E3945" s="211">
        <v>7.2225325019762671E-2</v>
      </c>
      <c r="F3945" s="211">
        <v>7.8132842014554532E-2</v>
      </c>
      <c r="G3945" s="211">
        <v>0.11800102865960714</v>
      </c>
      <c r="H3945" s="211">
        <v>0.11453284192450003</v>
      </c>
      <c r="I3945" s="211">
        <v>0.41860283312150115</v>
      </c>
      <c r="J3945" s="211">
        <v>0.43434117822239249</v>
      </c>
      <c r="K3945" s="211">
        <v>0.61417175093507093</v>
      </c>
      <c r="L3945" s="211">
        <v>0.27720088020842432</v>
      </c>
      <c r="M3945" s="211">
        <v>0.11452169381630509</v>
      </c>
      <c r="N3945" s="211">
        <v>0.40578619488533857</v>
      </c>
      <c r="O3945" s="211">
        <v>0.72783639811634004</v>
      </c>
      <c r="P3945" s="211">
        <v>7.0182197900174784E-2</v>
      </c>
      <c r="Q3945" s="211">
        <v>7.2124405036677511E-2</v>
      </c>
      <c r="R3945" s="211">
        <v>0.37346619016377863</v>
      </c>
      <c r="S3945" s="211">
        <v>0.3676436070007999</v>
      </c>
      <c r="T3945" s="211">
        <v>0.61721813507686618</v>
      </c>
      <c r="U3945" s="211">
        <v>0.33838729566313513</v>
      </c>
      <c r="V3945" s="211">
        <v>5.5515376954546086E-2</v>
      </c>
      <c r="W3945" s="211">
        <v>0.61672039687798164</v>
      </c>
      <c r="X3945" s="211">
        <v>0.40813583391836306</v>
      </c>
      <c r="Y3945" s="211">
        <v>0.5793559307075633</v>
      </c>
      <c r="Z3945" s="211">
        <v>0.14932237614403068</v>
      </c>
      <c r="AA3945" s="212">
        <v>0.11610299864151018</v>
      </c>
    </row>
    <row r="3946" spans="1:27" x14ac:dyDescent="0.35">
      <c r="A3946" s="210" t="s">
        <v>4622</v>
      </c>
      <c r="B3946" s="217">
        <v>157.55491486227325</v>
      </c>
      <c r="C3946" s="211">
        <v>5.1764481420248011E-2</v>
      </c>
      <c r="D3946" s="211">
        <v>0.12709807719829522</v>
      </c>
      <c r="E3946" s="211">
        <v>6.9877521844951551E-2</v>
      </c>
      <c r="F3946" s="211">
        <v>0.10656026751620208</v>
      </c>
      <c r="G3946" s="211">
        <v>0.12309599359774492</v>
      </c>
      <c r="H3946" s="211">
        <v>0.12042141858020534</v>
      </c>
      <c r="I3946" s="211">
        <v>0.50030522143784606</v>
      </c>
      <c r="J3946" s="211">
        <v>0.46202767921551163</v>
      </c>
      <c r="K3946" s="211">
        <v>0.57944441516690981</v>
      </c>
      <c r="L3946" s="211">
        <v>0.28129492287836716</v>
      </c>
      <c r="M3946" s="211">
        <v>0.10041216449181622</v>
      </c>
      <c r="N3946" s="211">
        <v>0.41220090874617066</v>
      </c>
      <c r="O3946" s="211">
        <v>0.70354135253042471</v>
      </c>
      <c r="P3946" s="211">
        <v>6.8140812236924017E-2</v>
      </c>
      <c r="Q3946" s="211">
        <v>8.0072679467500754E-2</v>
      </c>
      <c r="R3946" s="211">
        <v>0.3605125440180677</v>
      </c>
      <c r="S3946" s="211">
        <v>0.42277843796513154</v>
      </c>
      <c r="T3946" s="211">
        <v>0.58278478169613779</v>
      </c>
      <c r="U3946" s="211">
        <v>0.41113950630339902</v>
      </c>
      <c r="V3946" s="211">
        <v>0.13786260226883057</v>
      </c>
      <c r="W3946" s="211">
        <v>0.48574257923795627</v>
      </c>
      <c r="X3946" s="211">
        <v>0.32691439782274578</v>
      </c>
      <c r="Y3946" s="211">
        <v>0.61897608354885314</v>
      </c>
      <c r="Z3946" s="211">
        <v>0.14851541263803203</v>
      </c>
      <c r="AA3946" s="212">
        <v>0.112101491716357</v>
      </c>
    </row>
    <row r="3947" spans="1:27" x14ac:dyDescent="0.35">
      <c r="A3947" s="210" t="s">
        <v>4623</v>
      </c>
      <c r="B3947" s="217">
        <v>133.96666675390509</v>
      </c>
      <c r="C3947" s="211">
        <v>5.1201619063568043E-2</v>
      </c>
      <c r="D3947" s="211">
        <v>0.12778706009426166</v>
      </c>
      <c r="E3947" s="211">
        <v>8.8882778965796189E-2</v>
      </c>
      <c r="F3947" s="211">
        <v>8.3563884843932471E-2</v>
      </c>
      <c r="G3947" s="211">
        <v>0.12469780183406605</v>
      </c>
      <c r="H3947" s="211">
        <v>0.10873547928079791</v>
      </c>
      <c r="I3947" s="211">
        <v>0.44013451319249181</v>
      </c>
      <c r="J3947" s="211">
        <v>0.39556088028870162</v>
      </c>
      <c r="K3947" s="211">
        <v>0.61336286503674242</v>
      </c>
      <c r="L3947" s="211">
        <v>0.27294487949711405</v>
      </c>
      <c r="M3947" s="211">
        <v>8.4030387928457531E-2</v>
      </c>
      <c r="N3947" s="211">
        <v>0.41569296805359168</v>
      </c>
      <c r="O3947" s="211">
        <v>0.60161655342240872</v>
      </c>
      <c r="P3947" s="211">
        <v>7.1956474855092434E-2</v>
      </c>
      <c r="Q3947" s="211">
        <v>8.0912283965970291E-2</v>
      </c>
      <c r="R3947" s="211">
        <v>0.41236818280466236</v>
      </c>
      <c r="S3947" s="211">
        <v>0.36715406221338215</v>
      </c>
      <c r="T3947" s="211">
        <v>0.5293040682018193</v>
      </c>
      <c r="U3947" s="211">
        <v>0.40335139749663035</v>
      </c>
      <c r="V3947" s="211">
        <v>0.12436786387906315</v>
      </c>
      <c r="W3947" s="211">
        <v>0.58249516863369899</v>
      </c>
      <c r="X3947" s="211">
        <v>0.38406817796795856</v>
      </c>
      <c r="Y3947" s="211">
        <v>0.55253818058388271</v>
      </c>
      <c r="Z3947" s="211">
        <v>0.14078382267683137</v>
      </c>
      <c r="AA3947" s="212">
        <v>0.12167979864085048</v>
      </c>
    </row>
    <row r="3948" spans="1:27" x14ac:dyDescent="0.35">
      <c r="A3948" s="210" t="s">
        <v>4624</v>
      </c>
      <c r="B3948" s="217">
        <v>124.40750644974364</v>
      </c>
      <c r="C3948" s="211">
        <v>5.5009838700549298E-2</v>
      </c>
      <c r="D3948" s="211">
        <v>0.12795739799971112</v>
      </c>
      <c r="E3948" s="211">
        <v>6.8964098815938069E-2</v>
      </c>
      <c r="F3948" s="211">
        <v>0.10734459998182322</v>
      </c>
      <c r="G3948" s="211">
        <v>0.11780268195109754</v>
      </c>
      <c r="H3948" s="211">
        <v>0.11441850415463865</v>
      </c>
      <c r="I3948" s="211">
        <v>0.49556366994443241</v>
      </c>
      <c r="J3948" s="211">
        <v>0.42153470444684105</v>
      </c>
      <c r="K3948" s="211">
        <v>0.5734686346901815</v>
      </c>
      <c r="L3948" s="211">
        <v>0.271031323445732</v>
      </c>
      <c r="M3948" s="211">
        <v>8.6342062247028506E-2</v>
      </c>
      <c r="N3948" s="211">
        <v>0.47240510603134334</v>
      </c>
      <c r="O3948" s="211">
        <v>0.6316959437764601</v>
      </c>
      <c r="P3948" s="211">
        <v>6.806348252690396E-2</v>
      </c>
      <c r="Q3948" s="211">
        <v>0.12211189848083198</v>
      </c>
      <c r="R3948" s="211">
        <v>0.37802848300697467</v>
      </c>
      <c r="S3948" s="211">
        <v>0.36006907531959931</v>
      </c>
      <c r="T3948" s="211">
        <v>0.55019786310767493</v>
      </c>
      <c r="U3948" s="211">
        <v>0.34253146273437529</v>
      </c>
      <c r="V3948" s="211">
        <v>0.11830173692578907</v>
      </c>
      <c r="W3948" s="211">
        <v>0.53614573002407162</v>
      </c>
      <c r="X3948" s="211">
        <v>0.28963252026820896</v>
      </c>
      <c r="Y3948" s="211">
        <v>0.60740274949267747</v>
      </c>
      <c r="Z3948" s="211">
        <v>0.14256769369292099</v>
      </c>
      <c r="AA3948" s="212">
        <v>0.11923160333361205</v>
      </c>
    </row>
    <row r="3949" spans="1:27" x14ac:dyDescent="0.35">
      <c r="A3949" s="210" t="s">
        <v>4625</v>
      </c>
      <c r="B3949" s="217">
        <v>141.35080766001198</v>
      </c>
      <c r="C3949" s="211">
        <v>7.3412394709902892E-2</v>
      </c>
      <c r="D3949" s="211">
        <v>0.12725428515193696</v>
      </c>
      <c r="E3949" s="211">
        <v>7.0211170690059943E-2</v>
      </c>
      <c r="F3949" s="211">
        <v>8.2757421780878096E-2</v>
      </c>
      <c r="G3949" s="211">
        <v>0.11766605818715897</v>
      </c>
      <c r="H3949" s="211">
        <v>0.10493967059601828</v>
      </c>
      <c r="I3949" s="211">
        <v>0.43678481284224602</v>
      </c>
      <c r="J3949" s="211">
        <v>0.45721924267140512</v>
      </c>
      <c r="K3949" s="211">
        <v>0.63401707969059395</v>
      </c>
      <c r="L3949" s="211">
        <v>0.2750124597034988</v>
      </c>
      <c r="M3949" s="211">
        <v>0.1147803152896413</v>
      </c>
      <c r="N3949" s="211">
        <v>0.46762490480691199</v>
      </c>
      <c r="O3949" s="211">
        <v>0.63195501720514058</v>
      </c>
      <c r="P3949" s="211">
        <v>6.9945237936213892E-2</v>
      </c>
      <c r="Q3949" s="211">
        <v>8.3609509113112851E-2</v>
      </c>
      <c r="R3949" s="211">
        <v>0.45291173399175955</v>
      </c>
      <c r="S3949" s="211">
        <v>0.3591967149040276</v>
      </c>
      <c r="T3949" s="211">
        <v>0.50348770535101173</v>
      </c>
      <c r="U3949" s="211">
        <v>0.42152754741286719</v>
      </c>
      <c r="V3949" s="211">
        <v>0.13991474747630878</v>
      </c>
      <c r="W3949" s="211">
        <v>0.579220324324354</v>
      </c>
      <c r="X3949" s="211">
        <v>0.3457437558030409</v>
      </c>
      <c r="Y3949" s="211">
        <v>0.50773567706403633</v>
      </c>
      <c r="Z3949" s="211">
        <v>0.1451635689941389</v>
      </c>
      <c r="AA3949" s="212">
        <v>0.12651777422067698</v>
      </c>
    </row>
    <row r="3950" spans="1:27" x14ac:dyDescent="0.35">
      <c r="A3950" s="210" t="s">
        <v>4626</v>
      </c>
      <c r="B3950" s="217">
        <v>144.68684219185783</v>
      </c>
      <c r="C3950" s="211">
        <v>6.058978057703536E-2</v>
      </c>
      <c r="D3950" s="211">
        <v>0.11935343336775261</v>
      </c>
      <c r="E3950" s="211">
        <v>8.0224229101791528E-2</v>
      </c>
      <c r="F3950" s="211">
        <v>0.10115173551021453</v>
      </c>
      <c r="G3950" s="211">
        <v>0.11996091372425396</v>
      </c>
      <c r="H3950" s="211">
        <v>0.11742808361445294</v>
      </c>
      <c r="I3950" s="211">
        <v>0.52036334155335762</v>
      </c>
      <c r="J3950" s="211">
        <v>0.39926525587991968</v>
      </c>
      <c r="K3950" s="211">
        <v>0.58230549594847514</v>
      </c>
      <c r="L3950" s="211">
        <v>0.27556823645405965</v>
      </c>
      <c r="M3950" s="211">
        <v>0.10685998140137389</v>
      </c>
      <c r="N3950" s="211">
        <v>0.56873139459148203</v>
      </c>
      <c r="O3950" s="211">
        <v>0.7360935429365969</v>
      </c>
      <c r="P3950" s="211">
        <v>6.6595345390348629E-2</v>
      </c>
      <c r="Q3950" s="211">
        <v>6.647164720213429E-2</v>
      </c>
      <c r="R3950" s="211">
        <v>0.46656331448830968</v>
      </c>
      <c r="S3950" s="211">
        <v>0.38085659265337141</v>
      </c>
      <c r="T3950" s="211">
        <v>0.55080110258125337</v>
      </c>
      <c r="U3950" s="211">
        <v>0.37507082294163507</v>
      </c>
      <c r="V3950" s="211">
        <v>0.11905642954663644</v>
      </c>
      <c r="W3950" s="211">
        <v>0.52462683402714605</v>
      </c>
      <c r="X3950" s="211">
        <v>0.33744915235815343</v>
      </c>
      <c r="Y3950" s="211">
        <v>0.64576184989074081</v>
      </c>
      <c r="Z3950" s="211">
        <v>0.13749530044777392</v>
      </c>
      <c r="AA3950" s="212">
        <v>0.12153704369788595</v>
      </c>
    </row>
    <row r="3951" spans="1:27" x14ac:dyDescent="0.35">
      <c r="A3951" s="210" t="s">
        <v>4627</v>
      </c>
      <c r="B3951" s="217">
        <v>126.27333460835195</v>
      </c>
      <c r="C3951" s="211">
        <v>7.8075149002587885E-2</v>
      </c>
      <c r="D3951" s="211">
        <v>0.1268910994329828</v>
      </c>
      <c r="E3951" s="211">
        <v>7.1131645786583125E-2</v>
      </c>
      <c r="F3951" s="211">
        <v>0.10762935582681975</v>
      </c>
      <c r="G3951" s="211">
        <v>0.11769627043260936</v>
      </c>
      <c r="H3951" s="211">
        <v>0.11149020475998837</v>
      </c>
      <c r="I3951" s="211">
        <v>0.51847194052129408</v>
      </c>
      <c r="J3951" s="211">
        <v>0.47758859154317007</v>
      </c>
      <c r="K3951" s="211">
        <v>0.56479544024733819</v>
      </c>
      <c r="L3951" s="211">
        <v>0.27604258258983971</v>
      </c>
      <c r="M3951" s="211">
        <v>0.10720886964862193</v>
      </c>
      <c r="N3951" s="211">
        <v>0.45236354659568229</v>
      </c>
      <c r="O3951" s="211">
        <v>0.62484014213950601</v>
      </c>
      <c r="P3951" s="211">
        <v>6.7890345733571944E-2</v>
      </c>
      <c r="Q3951" s="211">
        <v>0.12968468842316624</v>
      </c>
      <c r="R3951" s="211">
        <v>0.45465090153684673</v>
      </c>
      <c r="S3951" s="211">
        <v>0.32040657356165969</v>
      </c>
      <c r="T3951" s="211">
        <v>0.50609483065794303</v>
      </c>
      <c r="U3951" s="211">
        <v>0.41779412244281966</v>
      </c>
      <c r="V3951" s="211">
        <v>7.9368603983391905E-2</v>
      </c>
      <c r="W3951" s="211">
        <v>0.50505136276206308</v>
      </c>
      <c r="X3951" s="211">
        <v>0.31469006358785867</v>
      </c>
      <c r="Y3951" s="211">
        <v>0.65069398435801806</v>
      </c>
      <c r="Z3951" s="211">
        <v>0.14506284304076431</v>
      </c>
      <c r="AA3951" s="212">
        <v>0.12048943413385065</v>
      </c>
    </row>
    <row r="3952" spans="1:27" x14ac:dyDescent="0.35">
      <c r="A3952" s="210" t="s">
        <v>4628</v>
      </c>
      <c r="B3952" s="217">
        <v>126.90085970153149</v>
      </c>
      <c r="C3952" s="211">
        <v>6.4576970901974284E-2</v>
      </c>
      <c r="D3952" s="211">
        <v>0.12211085129226039</v>
      </c>
      <c r="E3952" s="211">
        <v>8.6934059085375756E-2</v>
      </c>
      <c r="F3952" s="211">
        <v>9.2118866147511275E-2</v>
      </c>
      <c r="G3952" s="211">
        <v>0.12504437086662171</v>
      </c>
      <c r="H3952" s="211">
        <v>0.11051855976133093</v>
      </c>
      <c r="I3952" s="211">
        <v>0.5276813936260264</v>
      </c>
      <c r="J3952" s="211">
        <v>0.46298635939914828</v>
      </c>
      <c r="K3952" s="211">
        <v>0.57862971642606376</v>
      </c>
      <c r="L3952" s="211">
        <v>0.27592322577836903</v>
      </c>
      <c r="M3952" s="211">
        <v>0.10153799614046848</v>
      </c>
      <c r="N3952" s="211">
        <v>0.43626862249865345</v>
      </c>
      <c r="O3952" s="211">
        <v>0.71972527344635961</v>
      </c>
      <c r="P3952" s="211">
        <v>6.8475186705070232E-2</v>
      </c>
      <c r="Q3952" s="211">
        <v>0.11697782728701117</v>
      </c>
      <c r="R3952" s="211">
        <v>0.45219030747886546</v>
      </c>
      <c r="S3952" s="211">
        <v>0.34327841244626922</v>
      </c>
      <c r="T3952" s="211">
        <v>0.5492118496399766</v>
      </c>
      <c r="U3952" s="211">
        <v>0.45029141877586215</v>
      </c>
      <c r="V3952" s="211">
        <v>5.7747341520679146E-2</v>
      </c>
      <c r="W3952" s="211">
        <v>0.52391915834410019</v>
      </c>
      <c r="X3952" s="211">
        <v>0.3565522168254654</v>
      </c>
      <c r="Y3952" s="211">
        <v>0.62548064915386781</v>
      </c>
      <c r="Z3952" s="211">
        <v>0.14741644783763055</v>
      </c>
      <c r="AA3952" s="212">
        <v>0.11935143937592939</v>
      </c>
    </row>
    <row r="3953" spans="1:27" x14ac:dyDescent="0.35">
      <c r="A3953" s="210" t="s">
        <v>4629</v>
      </c>
      <c r="B3953" s="217">
        <v>168.5562045862076</v>
      </c>
      <c r="C3953" s="211">
        <v>5.8900024736609338E-2</v>
      </c>
      <c r="D3953" s="211">
        <v>0.12910004395526059</v>
      </c>
      <c r="E3953" s="211">
        <v>6.9122330052173386E-2</v>
      </c>
      <c r="F3953" s="211">
        <v>0.10833685475441621</v>
      </c>
      <c r="G3953" s="211">
        <v>0.11726484576503346</v>
      </c>
      <c r="H3953" s="211">
        <v>0.11880899987199592</v>
      </c>
      <c r="I3953" s="211">
        <v>0.51109768994502469</v>
      </c>
      <c r="J3953" s="211">
        <v>0.48433758646876013</v>
      </c>
      <c r="K3953" s="211">
        <v>0.62566670758628073</v>
      </c>
      <c r="L3953" s="211">
        <v>0.26953893446685839</v>
      </c>
      <c r="M3953" s="211">
        <v>0.10561988215343557</v>
      </c>
      <c r="N3953" s="211">
        <v>0.5169328670006168</v>
      </c>
      <c r="O3953" s="211">
        <v>0.76987373435949558</v>
      </c>
      <c r="P3953" s="211">
        <v>6.9465505557579438E-2</v>
      </c>
      <c r="Q3953" s="211">
        <v>7.7363541644066808E-2</v>
      </c>
      <c r="R3953" s="211">
        <v>0.37232953172637151</v>
      </c>
      <c r="S3953" s="211">
        <v>0.33278778367106393</v>
      </c>
      <c r="T3953" s="211">
        <v>0.61155569694514034</v>
      </c>
      <c r="U3953" s="211">
        <v>0.48017116238600455</v>
      </c>
      <c r="V3953" s="211">
        <v>0.13697387383982404</v>
      </c>
      <c r="W3953" s="211">
        <v>0.60323813831511108</v>
      </c>
      <c r="X3953" s="211">
        <v>0.24022651803906736</v>
      </c>
      <c r="Y3953" s="211">
        <v>0.59943801802336993</v>
      </c>
      <c r="Z3953" s="211">
        <v>0.14837219565117207</v>
      </c>
      <c r="AA3953" s="212">
        <v>0.1201139518647303</v>
      </c>
    </row>
    <row r="3954" spans="1:27" x14ac:dyDescent="0.35">
      <c r="A3954" s="210" t="s">
        <v>4630</v>
      </c>
      <c r="B3954" s="217">
        <v>127.91021356359944</v>
      </c>
      <c r="C3954" s="211">
        <v>7.2345269545575908E-2</v>
      </c>
      <c r="D3954" s="211">
        <v>0.12485660512379601</v>
      </c>
      <c r="E3954" s="211">
        <v>7.853190493586161E-2</v>
      </c>
      <c r="F3954" s="211">
        <v>9.8912660989076681E-2</v>
      </c>
      <c r="G3954" s="211">
        <v>0.12266915880677721</v>
      </c>
      <c r="H3954" s="211">
        <v>0.11666820385722741</v>
      </c>
      <c r="I3954" s="211">
        <v>0.42436976156461398</v>
      </c>
      <c r="J3954" s="211">
        <v>0.4818486914939511</v>
      </c>
      <c r="K3954" s="211">
        <v>0.5387637706017534</v>
      </c>
      <c r="L3954" s="211">
        <v>0.27739481034720842</v>
      </c>
      <c r="M3954" s="211">
        <v>9.1581570435785659E-2</v>
      </c>
      <c r="N3954" s="211">
        <v>0.50260870965387028</v>
      </c>
      <c r="O3954" s="211">
        <v>0.72132817672820571</v>
      </c>
      <c r="P3954" s="211">
        <v>6.5724055111601246E-2</v>
      </c>
      <c r="Q3954" s="211">
        <v>9.5662439093565879E-2</v>
      </c>
      <c r="R3954" s="211">
        <v>0.42089730539273784</v>
      </c>
      <c r="S3954" s="211">
        <v>0.34467987700865649</v>
      </c>
      <c r="T3954" s="211">
        <v>0.58870035526772424</v>
      </c>
      <c r="U3954" s="211">
        <v>0.54158535176577294</v>
      </c>
      <c r="V3954" s="211">
        <v>7.5662193026577146E-2</v>
      </c>
      <c r="W3954" s="211">
        <v>0.54544893202002476</v>
      </c>
      <c r="X3954" s="211">
        <v>0.31302858736352912</v>
      </c>
      <c r="Y3954" s="211">
        <v>0.65729779985163261</v>
      </c>
      <c r="Z3954" s="211">
        <v>0.14988852878472331</v>
      </c>
      <c r="AA3954" s="212">
        <v>0.12413096954263816</v>
      </c>
    </row>
    <row r="3955" spans="1:27" x14ac:dyDescent="0.35">
      <c r="A3955" s="210" t="s">
        <v>4631</v>
      </c>
      <c r="B3955" s="217">
        <v>127.6857015228867</v>
      </c>
      <c r="C3955" s="211">
        <v>7.9095065960494954E-2</v>
      </c>
      <c r="D3955" s="211">
        <v>0.11784739077486436</v>
      </c>
      <c r="E3955" s="211">
        <v>7.7121645707112788E-2</v>
      </c>
      <c r="F3955" s="211">
        <v>8.2006326507320107E-2</v>
      </c>
      <c r="G3955" s="211">
        <v>0.12244030847500983</v>
      </c>
      <c r="H3955" s="211">
        <v>0.12389853607319271</v>
      </c>
      <c r="I3955" s="211">
        <v>0.4732643347350568</v>
      </c>
      <c r="J3955" s="211">
        <v>0.45467855454118744</v>
      </c>
      <c r="K3955" s="211">
        <v>0.64385218436427893</v>
      </c>
      <c r="L3955" s="211">
        <v>0.27459270398856256</v>
      </c>
      <c r="M3955" s="211">
        <v>0.10130610374891755</v>
      </c>
      <c r="N3955" s="211">
        <v>0.36504466918640588</v>
      </c>
      <c r="O3955" s="211">
        <v>0.67928398064981099</v>
      </c>
      <c r="P3955" s="211">
        <v>6.500693173622904E-2</v>
      </c>
      <c r="Q3955" s="211">
        <v>0.11666516191700912</v>
      </c>
      <c r="R3955" s="211">
        <v>0.45428694875940084</v>
      </c>
      <c r="S3955" s="211">
        <v>0.29890160434101876</v>
      </c>
      <c r="T3955" s="211">
        <v>0.55139675106560571</v>
      </c>
      <c r="U3955" s="211">
        <v>0.49444899131263953</v>
      </c>
      <c r="V3955" s="211">
        <v>6.1252081285301602E-2</v>
      </c>
      <c r="W3955" s="211">
        <v>0.51248214451329388</v>
      </c>
      <c r="X3955" s="211">
        <v>0.28169900370820589</v>
      </c>
      <c r="Y3955" s="211">
        <v>0.76703902736323648</v>
      </c>
      <c r="Z3955" s="211">
        <v>0.14270482286944622</v>
      </c>
      <c r="AA3955" s="212">
        <v>0.11942469118881779</v>
      </c>
    </row>
    <row r="3956" spans="1:27" x14ac:dyDescent="0.35">
      <c r="A3956" s="210" t="s">
        <v>4632</v>
      </c>
      <c r="B3956" s="217">
        <v>149.3199805966257</v>
      </c>
      <c r="C3956" s="211">
        <v>5.7609367877092192E-2</v>
      </c>
      <c r="D3956" s="211">
        <v>0.12470196922819948</v>
      </c>
      <c r="E3956" s="211">
        <v>7.9970757304204526E-2</v>
      </c>
      <c r="F3956" s="211">
        <v>8.0196623044868173E-2</v>
      </c>
      <c r="G3956" s="211">
        <v>0.12149879288281971</v>
      </c>
      <c r="H3956" s="211">
        <v>0.12007357913817809</v>
      </c>
      <c r="I3956" s="211">
        <v>0.42052943051979008</v>
      </c>
      <c r="J3956" s="211">
        <v>0.45926468019860417</v>
      </c>
      <c r="K3956" s="211">
        <v>0.52721520189500659</v>
      </c>
      <c r="L3956" s="211">
        <v>0.27900399943879661</v>
      </c>
      <c r="M3956" s="211">
        <v>9.3993621468932212E-2</v>
      </c>
      <c r="N3956" s="211">
        <v>0.51230113608028727</v>
      </c>
      <c r="O3956" s="211">
        <v>0.70532826686928785</v>
      </c>
      <c r="P3956" s="211">
        <v>6.8663796039294775E-2</v>
      </c>
      <c r="Q3956" s="211">
        <v>0.1012354098440047</v>
      </c>
      <c r="R3956" s="211">
        <v>0.42503445740462548</v>
      </c>
      <c r="S3956" s="211">
        <v>0.32019362703325005</v>
      </c>
      <c r="T3956" s="211">
        <v>0.52212974375524213</v>
      </c>
      <c r="U3956" s="211">
        <v>0.35830733478450061</v>
      </c>
      <c r="V3956" s="211">
        <v>0.14294938114985992</v>
      </c>
      <c r="W3956" s="211">
        <v>0.58749352490800222</v>
      </c>
      <c r="X3956" s="211">
        <v>0.25730646575312016</v>
      </c>
      <c r="Y3956" s="211">
        <v>0.69565775118205064</v>
      </c>
      <c r="Z3956" s="211">
        <v>0.14062725159381106</v>
      </c>
      <c r="AA3956" s="212">
        <v>0.11741672663235354</v>
      </c>
    </row>
    <row r="3957" spans="1:27" x14ac:dyDescent="0.35">
      <c r="A3957" s="210" t="s">
        <v>4633</v>
      </c>
      <c r="B3957" s="217">
        <v>121.56737478325509</v>
      </c>
      <c r="C3957" s="211">
        <v>6.0604016326300837E-2</v>
      </c>
      <c r="D3957" s="211">
        <v>0.12412756580933634</v>
      </c>
      <c r="E3957" s="211">
        <v>6.8045779873417422E-2</v>
      </c>
      <c r="F3957" s="211">
        <v>9.3804917975923774E-2</v>
      </c>
      <c r="G3957" s="211">
        <v>0.12113515633175391</v>
      </c>
      <c r="H3957" s="211">
        <v>0.10732016998406425</v>
      </c>
      <c r="I3957" s="211">
        <v>0.51563934881270601</v>
      </c>
      <c r="J3957" s="211">
        <v>0.41907029875439306</v>
      </c>
      <c r="K3957" s="211">
        <v>0.58907822657144204</v>
      </c>
      <c r="L3957" s="211">
        <v>0.27345910922600786</v>
      </c>
      <c r="M3957" s="211">
        <v>8.6720463461675945E-2</v>
      </c>
      <c r="N3957" s="211">
        <v>0.36478427003125707</v>
      </c>
      <c r="O3957" s="211">
        <v>0.73251267390369779</v>
      </c>
      <c r="P3957" s="211">
        <v>6.8580485723976278E-2</v>
      </c>
      <c r="Q3957" s="211">
        <v>4.3515326888949456E-2</v>
      </c>
      <c r="R3957" s="211">
        <v>0.44843097220682976</v>
      </c>
      <c r="S3957" s="211">
        <v>0.31329192163588659</v>
      </c>
      <c r="T3957" s="211">
        <v>0.60558429716363038</v>
      </c>
      <c r="U3957" s="211">
        <v>0.34643490657931059</v>
      </c>
      <c r="V3957" s="211">
        <v>0.1078484301344988</v>
      </c>
      <c r="W3957" s="211">
        <v>0.51334689862356586</v>
      </c>
      <c r="X3957" s="211">
        <v>0.28325950495044855</v>
      </c>
      <c r="Y3957" s="211">
        <v>0.5858119850570801</v>
      </c>
      <c r="Z3957" s="211">
        <v>0.14712683412449284</v>
      </c>
      <c r="AA3957" s="212">
        <v>0.11624565540807025</v>
      </c>
    </row>
    <row r="3958" spans="1:27" x14ac:dyDescent="0.35">
      <c r="A3958" s="210" t="s">
        <v>4634</v>
      </c>
      <c r="B3958" s="217">
        <v>129.34981458457258</v>
      </c>
      <c r="C3958" s="211">
        <v>7.1311706131624408E-2</v>
      </c>
      <c r="D3958" s="211">
        <v>0.12631683752148998</v>
      </c>
      <c r="E3958" s="211">
        <v>8.5249096210410463E-2</v>
      </c>
      <c r="F3958" s="211">
        <v>0.10069665346113529</v>
      </c>
      <c r="G3958" s="211">
        <v>0.12111039556704653</v>
      </c>
      <c r="H3958" s="211">
        <v>0.12838308738422691</v>
      </c>
      <c r="I3958" s="211">
        <v>0.49447452402874414</v>
      </c>
      <c r="J3958" s="211">
        <v>0.47637070239737117</v>
      </c>
      <c r="K3958" s="211">
        <v>0.64290720554519609</v>
      </c>
      <c r="L3958" s="211">
        <v>0.27662034930488338</v>
      </c>
      <c r="M3958" s="211">
        <v>0.10760262763147246</v>
      </c>
      <c r="N3958" s="211">
        <v>0.39102875763344291</v>
      </c>
      <c r="O3958" s="211">
        <v>0.55728560749162381</v>
      </c>
      <c r="P3958" s="211">
        <v>7.1836725210198182E-2</v>
      </c>
      <c r="Q3958" s="211">
        <v>7.1167748487876076E-2</v>
      </c>
      <c r="R3958" s="211">
        <v>0.43306914257752638</v>
      </c>
      <c r="S3958" s="211">
        <v>0.2580275378465936</v>
      </c>
      <c r="T3958" s="211">
        <v>0.51397431401927463</v>
      </c>
      <c r="U3958" s="211">
        <v>0.33682516994382783</v>
      </c>
      <c r="V3958" s="211">
        <v>0.10607842600982784</v>
      </c>
      <c r="W3958" s="211">
        <v>0.53273990223767642</v>
      </c>
      <c r="X3958" s="211">
        <v>0.39994115289775989</v>
      </c>
      <c r="Y3958" s="211">
        <v>0.6430638595103344</v>
      </c>
      <c r="Z3958" s="211">
        <v>0.14681981360047353</v>
      </c>
      <c r="AA3958" s="212">
        <v>0.12553645178964798</v>
      </c>
    </row>
    <row r="3959" spans="1:27" x14ac:dyDescent="0.35">
      <c r="A3959" s="210" t="s">
        <v>4635</v>
      </c>
      <c r="B3959" s="217">
        <v>151.96319740608013</v>
      </c>
      <c r="C3959" s="211">
        <v>6.9896493889587324E-2</v>
      </c>
      <c r="D3959" s="211">
        <v>0.11751548351153412</v>
      </c>
      <c r="E3959" s="211">
        <v>7.2628799501216604E-2</v>
      </c>
      <c r="F3959" s="211">
        <v>8.4337493830436122E-2</v>
      </c>
      <c r="G3959" s="211">
        <v>0.12207962442568131</v>
      </c>
      <c r="H3959" s="211">
        <v>0.11994929952325782</v>
      </c>
      <c r="I3959" s="211">
        <v>0.47108267067078319</v>
      </c>
      <c r="J3959" s="211">
        <v>0.41695169686911132</v>
      </c>
      <c r="K3959" s="211">
        <v>0.62404964481275926</v>
      </c>
      <c r="L3959" s="211">
        <v>0.27996419335759865</v>
      </c>
      <c r="M3959" s="211">
        <v>9.8965279086719302E-2</v>
      </c>
      <c r="N3959" s="211">
        <v>0.47907966347618614</v>
      </c>
      <c r="O3959" s="211">
        <v>0.67292379562522164</v>
      </c>
      <c r="P3959" s="211">
        <v>6.8324066174395751E-2</v>
      </c>
      <c r="Q3959" s="211">
        <v>0.14466138084121735</v>
      </c>
      <c r="R3959" s="211">
        <v>0.45063803904941829</v>
      </c>
      <c r="S3959" s="211">
        <v>0.29864702347157901</v>
      </c>
      <c r="T3959" s="211">
        <v>0.63318471195411719</v>
      </c>
      <c r="U3959" s="211">
        <v>0.55057451584180539</v>
      </c>
      <c r="V3959" s="211">
        <v>9.9165284882177879E-2</v>
      </c>
      <c r="W3959" s="211">
        <v>0.50384996723086017</v>
      </c>
      <c r="X3959" s="211">
        <v>0.32887086000334631</v>
      </c>
      <c r="Y3959" s="211">
        <v>0.71771900834665847</v>
      </c>
      <c r="Z3959" s="211">
        <v>0.14963558454087716</v>
      </c>
      <c r="AA3959" s="212">
        <v>0.1255691355143804</v>
      </c>
    </row>
    <row r="3960" spans="1:27" x14ac:dyDescent="0.35">
      <c r="A3960" s="210" t="s">
        <v>4636</v>
      </c>
      <c r="B3960" s="217">
        <v>124.43042118930411</v>
      </c>
      <c r="C3960" s="211">
        <v>5.4664361668231159E-2</v>
      </c>
      <c r="D3960" s="211">
        <v>0.11388054029865673</v>
      </c>
      <c r="E3960" s="211">
        <v>8.2487576078347835E-2</v>
      </c>
      <c r="F3960" s="211">
        <v>0.10892477017366053</v>
      </c>
      <c r="G3960" s="211">
        <v>0.12016831518939776</v>
      </c>
      <c r="H3960" s="211">
        <v>0.11749620151671269</v>
      </c>
      <c r="I3960" s="211">
        <v>0.4848627120269382</v>
      </c>
      <c r="J3960" s="211">
        <v>0.39892496588995535</v>
      </c>
      <c r="K3960" s="211">
        <v>0.57293877107870994</v>
      </c>
      <c r="L3960" s="211">
        <v>0.27675681650213763</v>
      </c>
      <c r="M3960" s="211">
        <v>0.11711300205047988</v>
      </c>
      <c r="N3960" s="211">
        <v>0.39631988735339052</v>
      </c>
      <c r="O3960" s="211">
        <v>0.75015782303009493</v>
      </c>
      <c r="P3960" s="211">
        <v>6.3188204421072772E-2</v>
      </c>
      <c r="Q3960" s="211">
        <v>7.804546726134759E-2</v>
      </c>
      <c r="R3960" s="211">
        <v>0.44105543129272889</v>
      </c>
      <c r="S3960" s="211">
        <v>0.29840040778784166</v>
      </c>
      <c r="T3960" s="211">
        <v>0.54307702403058089</v>
      </c>
      <c r="U3960" s="211">
        <v>0.42295715280659596</v>
      </c>
      <c r="V3960" s="211">
        <v>7.9131416523143552E-2</v>
      </c>
      <c r="W3960" s="211">
        <v>0.53883160837055744</v>
      </c>
      <c r="X3960" s="211">
        <v>0.37388228807896523</v>
      </c>
      <c r="Y3960" s="211">
        <v>0.67232200035364931</v>
      </c>
      <c r="Z3960" s="211">
        <v>0.14833866570315662</v>
      </c>
      <c r="AA3960" s="212">
        <v>0.12247090340207811</v>
      </c>
    </row>
    <row r="3961" spans="1:27" x14ac:dyDescent="0.35">
      <c r="A3961" s="210" t="s">
        <v>4637</v>
      </c>
      <c r="B3961" s="217">
        <v>113.01503342119811</v>
      </c>
      <c r="C3961" s="211">
        <v>7.183932412619734E-2</v>
      </c>
      <c r="D3961" s="211">
        <v>0.13073461034792605</v>
      </c>
      <c r="E3961" s="211">
        <v>8.0900292555979803E-2</v>
      </c>
      <c r="F3961" s="211">
        <v>8.6803056501129169E-2</v>
      </c>
      <c r="G3961" s="211">
        <v>0.11776237611881325</v>
      </c>
      <c r="H3961" s="211">
        <v>0.10461444079427215</v>
      </c>
      <c r="I3961" s="211">
        <v>0.47526323992407915</v>
      </c>
      <c r="J3961" s="211">
        <v>0.44895079948896299</v>
      </c>
      <c r="K3961" s="211">
        <v>0.58040322737686001</v>
      </c>
      <c r="L3961" s="211">
        <v>0.27809593542475208</v>
      </c>
      <c r="M3961" s="211">
        <v>0.106876236666834</v>
      </c>
      <c r="N3961" s="211">
        <v>0.39875342764265009</v>
      </c>
      <c r="O3961" s="211">
        <v>0.70679993550263287</v>
      </c>
      <c r="P3961" s="211">
        <v>7.0076812348660519E-2</v>
      </c>
      <c r="Q3961" s="211">
        <v>8.6442694818662333E-2</v>
      </c>
      <c r="R3961" s="211">
        <v>0.48492188922453122</v>
      </c>
      <c r="S3961" s="211">
        <v>0.29359666369511039</v>
      </c>
      <c r="T3961" s="211">
        <v>0.4909716217632773</v>
      </c>
      <c r="U3961" s="211">
        <v>0.41233131724696293</v>
      </c>
      <c r="V3961" s="211">
        <v>5.9102351909258583E-2</v>
      </c>
      <c r="W3961" s="211">
        <v>0.64088869031952167</v>
      </c>
      <c r="X3961" s="211">
        <v>0.32057505707520051</v>
      </c>
      <c r="Y3961" s="211">
        <v>0.62607635838022857</v>
      </c>
      <c r="Z3961" s="211">
        <v>0.14743687106469353</v>
      </c>
      <c r="AA3961" s="212">
        <v>0.12748807813866944</v>
      </c>
    </row>
    <row r="3962" spans="1:27" x14ac:dyDescent="0.35">
      <c r="A3962" s="210" t="s">
        <v>4638</v>
      </c>
      <c r="B3962" s="217">
        <v>129.63497652839587</v>
      </c>
      <c r="C3962" s="211">
        <v>6.7473525202240078E-2</v>
      </c>
      <c r="D3962" s="211">
        <v>0.12070442860159714</v>
      </c>
      <c r="E3962" s="211">
        <v>8.1512349666101672E-2</v>
      </c>
      <c r="F3962" s="211">
        <v>9.4199042035497671E-2</v>
      </c>
      <c r="G3962" s="211">
        <v>0.12306405216482393</v>
      </c>
      <c r="H3962" s="211">
        <v>0.10826598556665314</v>
      </c>
      <c r="I3962" s="211">
        <v>0.40437475799430367</v>
      </c>
      <c r="J3962" s="211">
        <v>0.46381125036727933</v>
      </c>
      <c r="K3962" s="211">
        <v>0.62242008708594487</v>
      </c>
      <c r="L3962" s="211">
        <v>0.2684588758144324</v>
      </c>
      <c r="M3962" s="211">
        <v>9.8888286109241497E-2</v>
      </c>
      <c r="N3962" s="211">
        <v>0.52234805587756861</v>
      </c>
      <c r="O3962" s="211">
        <v>0.55392289657359794</v>
      </c>
      <c r="P3962" s="211">
        <v>6.4895595179757029E-2</v>
      </c>
      <c r="Q3962" s="211">
        <v>0.14323486885287995</v>
      </c>
      <c r="R3962" s="211">
        <v>0.49006224218527128</v>
      </c>
      <c r="S3962" s="211">
        <v>0.35778456382368373</v>
      </c>
      <c r="T3962" s="211">
        <v>0.60803270941201271</v>
      </c>
      <c r="U3962" s="211">
        <v>0.43107586509859963</v>
      </c>
      <c r="V3962" s="211">
        <v>8.6121225367026127E-2</v>
      </c>
      <c r="W3962" s="211">
        <v>0.49736639093423585</v>
      </c>
      <c r="X3962" s="211">
        <v>0.2886147666689492</v>
      </c>
      <c r="Y3962" s="211">
        <v>0.59589164748691192</v>
      </c>
      <c r="Z3962" s="211">
        <v>0.14463386288510219</v>
      </c>
      <c r="AA3962" s="212">
        <v>0.12066742419518062</v>
      </c>
    </row>
    <row r="3963" spans="1:27" x14ac:dyDescent="0.35">
      <c r="A3963" s="210" t="s">
        <v>4639</v>
      </c>
      <c r="B3963" s="217">
        <v>143.2263158107701</v>
      </c>
      <c r="C3963" s="211">
        <v>5.9923445648350747E-2</v>
      </c>
      <c r="D3963" s="211">
        <v>0.11752059801300252</v>
      </c>
      <c r="E3963" s="211">
        <v>8.3295913338911731E-2</v>
      </c>
      <c r="F3963" s="211">
        <v>0.11305645612448682</v>
      </c>
      <c r="G3963" s="211">
        <v>0.11914588928724848</v>
      </c>
      <c r="H3963" s="211">
        <v>0.10807602355314401</v>
      </c>
      <c r="I3963" s="211">
        <v>0.4614156228969431</v>
      </c>
      <c r="J3963" s="211">
        <v>0.4169698573873945</v>
      </c>
      <c r="K3963" s="211">
        <v>0.59416848112937615</v>
      </c>
      <c r="L3963" s="211">
        <v>0.27131149323318104</v>
      </c>
      <c r="M3963" s="211">
        <v>0.10923011722647856</v>
      </c>
      <c r="N3963" s="211">
        <v>0.42847193790579463</v>
      </c>
      <c r="O3963" s="211">
        <v>0.60817862596989603</v>
      </c>
      <c r="P3963" s="211">
        <v>7.0593234574509028E-2</v>
      </c>
      <c r="Q3963" s="211">
        <v>0.13389684181484279</v>
      </c>
      <c r="R3963" s="211">
        <v>0.44484257917847186</v>
      </c>
      <c r="S3963" s="211">
        <v>0.3317867195557746</v>
      </c>
      <c r="T3963" s="211">
        <v>0.54848417160032525</v>
      </c>
      <c r="U3963" s="211">
        <v>0.46372355692964684</v>
      </c>
      <c r="V3963" s="211">
        <v>6.224845289190678E-2</v>
      </c>
      <c r="W3963" s="211">
        <v>0.58332803740137384</v>
      </c>
      <c r="X3963" s="211">
        <v>0.39211062309947031</v>
      </c>
      <c r="Y3963" s="211">
        <v>0.72176091690034305</v>
      </c>
      <c r="Z3963" s="211">
        <v>0.14882813533148809</v>
      </c>
      <c r="AA3963" s="212">
        <v>0.1141319972893233</v>
      </c>
    </row>
    <row r="3964" spans="1:27" x14ac:dyDescent="0.35">
      <c r="A3964" s="210" t="s">
        <v>4640</v>
      </c>
      <c r="B3964" s="217">
        <v>121.74472235940898</v>
      </c>
      <c r="C3964" s="211">
        <v>7.2855362946414121E-2</v>
      </c>
      <c r="D3964" s="211">
        <v>0.12658966576658581</v>
      </c>
      <c r="E3964" s="211">
        <v>8.6081183411832268E-2</v>
      </c>
      <c r="F3964" s="211">
        <v>0.11408925436453043</v>
      </c>
      <c r="G3964" s="211">
        <v>0.11566145984221109</v>
      </c>
      <c r="H3964" s="211">
        <v>0.12273669296262481</v>
      </c>
      <c r="I3964" s="211">
        <v>0.45600840315756702</v>
      </c>
      <c r="J3964" s="211">
        <v>0.44790248684514344</v>
      </c>
      <c r="K3964" s="211">
        <v>0.58319940198857723</v>
      </c>
      <c r="L3964" s="211">
        <v>0.27164759707319819</v>
      </c>
      <c r="M3964" s="211">
        <v>9.3280018297427492E-2</v>
      </c>
      <c r="N3964" s="211">
        <v>0.38343897110156333</v>
      </c>
      <c r="O3964" s="211">
        <v>0.69923554940227273</v>
      </c>
      <c r="P3964" s="211">
        <v>6.4425996325266688E-2</v>
      </c>
      <c r="Q3964" s="211">
        <v>9.4575561010478315E-2</v>
      </c>
      <c r="R3964" s="211">
        <v>0.43771840489820207</v>
      </c>
      <c r="S3964" s="211">
        <v>0.32246140872716511</v>
      </c>
      <c r="T3964" s="211">
        <v>0.49562586920795132</v>
      </c>
      <c r="U3964" s="211">
        <v>0.48364630241489981</v>
      </c>
      <c r="V3964" s="211">
        <v>7.4411491586349826E-2</v>
      </c>
      <c r="W3964" s="211">
        <v>0.63886231621064937</v>
      </c>
      <c r="X3964" s="211">
        <v>0.3269787977636705</v>
      </c>
      <c r="Y3964" s="211">
        <v>0.5378725759035714</v>
      </c>
      <c r="Z3964" s="211">
        <v>0.14476178862735659</v>
      </c>
      <c r="AA3964" s="212">
        <v>0.11655008088063165</v>
      </c>
    </row>
    <row r="3965" spans="1:27" x14ac:dyDescent="0.35">
      <c r="A3965" s="210" t="s">
        <v>4641</v>
      </c>
      <c r="B3965" s="217">
        <v>143.37988248415618</v>
      </c>
      <c r="C3965" s="211">
        <v>7.3341521177690272E-2</v>
      </c>
      <c r="D3965" s="211">
        <v>0.12246256518657278</v>
      </c>
      <c r="E3965" s="211">
        <v>7.2714343295515654E-2</v>
      </c>
      <c r="F3965" s="211">
        <v>0.10046828772907415</v>
      </c>
      <c r="G3965" s="211">
        <v>0.12452418666046167</v>
      </c>
      <c r="H3965" s="211">
        <v>0.10912797674647892</v>
      </c>
      <c r="I3965" s="211">
        <v>0.52288058587180597</v>
      </c>
      <c r="J3965" s="211">
        <v>0.44413224440974008</v>
      </c>
      <c r="K3965" s="211">
        <v>0.64114743763367421</v>
      </c>
      <c r="L3965" s="211">
        <v>0.27494261890497868</v>
      </c>
      <c r="M3965" s="211">
        <v>0.11878910540978209</v>
      </c>
      <c r="N3965" s="211">
        <v>0.46610644229894127</v>
      </c>
      <c r="O3965" s="211">
        <v>0.69829225420387964</v>
      </c>
      <c r="P3965" s="211">
        <v>6.9491648058968472E-2</v>
      </c>
      <c r="Q3965" s="211">
        <v>6.6886647602890564E-2</v>
      </c>
      <c r="R3965" s="211">
        <v>0.42961024539509746</v>
      </c>
      <c r="S3965" s="211">
        <v>0.36473495317176741</v>
      </c>
      <c r="T3965" s="211">
        <v>0.52735771695498612</v>
      </c>
      <c r="U3965" s="211">
        <v>0.45131547631437469</v>
      </c>
      <c r="V3965" s="211">
        <v>7.5550601877886092E-2</v>
      </c>
      <c r="W3965" s="211">
        <v>0.57222337792717093</v>
      </c>
      <c r="X3965" s="211">
        <v>0.32106313848054224</v>
      </c>
      <c r="Y3965" s="211">
        <v>0.66260844539558439</v>
      </c>
      <c r="Z3965" s="211">
        <v>0.14939400595928756</v>
      </c>
      <c r="AA3965" s="212">
        <v>0.11814113320836461</v>
      </c>
    </row>
    <row r="3966" spans="1:27" x14ac:dyDescent="0.35">
      <c r="A3966" s="210" t="s">
        <v>4642</v>
      </c>
      <c r="B3966" s="217">
        <v>172.24065297574512</v>
      </c>
      <c r="C3966" s="211">
        <v>8.2033417384122537E-2</v>
      </c>
      <c r="D3966" s="211">
        <v>0.1241212643835622</v>
      </c>
      <c r="E3966" s="211">
        <v>8.1652612865538488E-2</v>
      </c>
      <c r="F3966" s="211">
        <v>7.706243929188894E-2</v>
      </c>
      <c r="G3966" s="211">
        <v>0.12390866975928537</v>
      </c>
      <c r="H3966" s="211">
        <v>0.12167379284093838</v>
      </c>
      <c r="I3966" s="211">
        <v>0.42603383634316083</v>
      </c>
      <c r="J3966" s="211">
        <v>0.41435929693280954</v>
      </c>
      <c r="K3966" s="211">
        <v>0.6187105532155891</v>
      </c>
      <c r="L3966" s="211">
        <v>0.27560186699147327</v>
      </c>
      <c r="M3966" s="211">
        <v>9.2287019312961724E-2</v>
      </c>
      <c r="N3966" s="211">
        <v>0.4514937291839442</v>
      </c>
      <c r="O3966" s="211">
        <v>0.74823627568491446</v>
      </c>
      <c r="P3966" s="211">
        <v>6.374333617507133E-2</v>
      </c>
      <c r="Q3966" s="211">
        <v>5.9802371385247216E-2</v>
      </c>
      <c r="R3966" s="211">
        <v>0.47850882897809577</v>
      </c>
      <c r="S3966" s="211">
        <v>0.29157513653182249</v>
      </c>
      <c r="T3966" s="211">
        <v>0.53485254890041645</v>
      </c>
      <c r="U3966" s="211">
        <v>0.46010534232404149</v>
      </c>
      <c r="V3966" s="211">
        <v>0.16606901559599893</v>
      </c>
      <c r="W3966" s="211">
        <v>0.54779078029380246</v>
      </c>
      <c r="X3966" s="211">
        <v>0.31860150561179323</v>
      </c>
      <c r="Y3966" s="211">
        <v>0.70517530529096395</v>
      </c>
      <c r="Z3966" s="211">
        <v>0.14615880411028029</v>
      </c>
      <c r="AA3966" s="212">
        <v>0.11788409723854475</v>
      </c>
    </row>
    <row r="3967" spans="1:27" x14ac:dyDescent="0.35">
      <c r="A3967" s="210" t="s">
        <v>4643</v>
      </c>
      <c r="B3967" s="217">
        <v>160.54268885650134</v>
      </c>
      <c r="C3967" s="211">
        <v>4.6541972142929738E-2</v>
      </c>
      <c r="D3967" s="211">
        <v>0.12284536459691058</v>
      </c>
      <c r="E3967" s="211">
        <v>8.5695244698456338E-2</v>
      </c>
      <c r="F3967" s="211">
        <v>7.8511649808890971E-2</v>
      </c>
      <c r="G3967" s="211">
        <v>0.12084390259424624</v>
      </c>
      <c r="H3967" s="211">
        <v>0.12008164057928897</v>
      </c>
      <c r="I3967" s="211">
        <v>0.42785740149288842</v>
      </c>
      <c r="J3967" s="211">
        <v>0.43924777694764694</v>
      </c>
      <c r="K3967" s="211">
        <v>0.62823383750495743</v>
      </c>
      <c r="L3967" s="211">
        <v>0.27998991925045053</v>
      </c>
      <c r="M3967" s="211">
        <v>7.8733448556226937E-2</v>
      </c>
      <c r="N3967" s="211">
        <v>0.50372611870083395</v>
      </c>
      <c r="O3967" s="211">
        <v>0.75105660060651946</v>
      </c>
      <c r="P3967" s="211">
        <v>6.7763018316916446E-2</v>
      </c>
      <c r="Q3967" s="211">
        <v>0.12779667067665645</v>
      </c>
      <c r="R3967" s="211">
        <v>0.46926351411432532</v>
      </c>
      <c r="S3967" s="211">
        <v>0.30640313205676817</v>
      </c>
      <c r="T3967" s="211">
        <v>0.52955461733938425</v>
      </c>
      <c r="U3967" s="211">
        <v>0.35210108271021107</v>
      </c>
      <c r="V3967" s="211">
        <v>0.12705355663618506</v>
      </c>
      <c r="W3967" s="211">
        <v>0.55106112108199212</v>
      </c>
      <c r="X3967" s="211">
        <v>0.35883649453657174</v>
      </c>
      <c r="Y3967" s="211">
        <v>0.72381629439990802</v>
      </c>
      <c r="Z3967" s="211">
        <v>0.14464784355214158</v>
      </c>
      <c r="AA3967" s="212">
        <v>0.1115655774954798</v>
      </c>
    </row>
    <row r="3968" spans="1:27" x14ac:dyDescent="0.35">
      <c r="A3968" s="210" t="s">
        <v>4644</v>
      </c>
      <c r="B3968" s="217">
        <v>168.09683644995883</v>
      </c>
      <c r="C3968" s="211">
        <v>5.6230926568930126E-2</v>
      </c>
      <c r="D3968" s="211">
        <v>0.11614537615055288</v>
      </c>
      <c r="E3968" s="211">
        <v>8.6167023395368858E-2</v>
      </c>
      <c r="F3968" s="211">
        <v>8.8909705781529791E-2</v>
      </c>
      <c r="G3968" s="211">
        <v>0.11987613218784317</v>
      </c>
      <c r="H3968" s="211">
        <v>0.11986159803822669</v>
      </c>
      <c r="I3968" s="211">
        <v>0.47580544978763445</v>
      </c>
      <c r="J3968" s="211">
        <v>0.46600956600433141</v>
      </c>
      <c r="K3968" s="211">
        <v>0.64314094497917174</v>
      </c>
      <c r="L3968" s="211">
        <v>0.27755595601515975</v>
      </c>
      <c r="M3968" s="211">
        <v>0.11972729447868469</v>
      </c>
      <c r="N3968" s="211">
        <v>0.44318149533326889</v>
      </c>
      <c r="O3968" s="211">
        <v>0.68892889635144394</v>
      </c>
      <c r="P3968" s="211">
        <v>6.5873749192169526E-2</v>
      </c>
      <c r="Q3968" s="211">
        <v>5.1599622509130555E-2</v>
      </c>
      <c r="R3968" s="211">
        <v>0.44572789306842414</v>
      </c>
      <c r="S3968" s="211">
        <v>0.31877522267162739</v>
      </c>
      <c r="T3968" s="211">
        <v>0.57687627069977387</v>
      </c>
      <c r="U3968" s="211">
        <v>0.41335154052232048</v>
      </c>
      <c r="V3968" s="211">
        <v>0.12492517355886069</v>
      </c>
      <c r="W3968" s="211">
        <v>0.59182110067469795</v>
      </c>
      <c r="X3968" s="211">
        <v>0.29089062680231947</v>
      </c>
      <c r="Y3968" s="211">
        <v>0.71957035088291965</v>
      </c>
      <c r="Z3968" s="211">
        <v>0.14539219145732574</v>
      </c>
      <c r="AA3968" s="212">
        <v>0.11942886423714068</v>
      </c>
    </row>
    <row r="3969" spans="1:27" x14ac:dyDescent="0.35">
      <c r="A3969" s="210" t="s">
        <v>4645</v>
      </c>
      <c r="B3969" s="217">
        <v>183.13661101692705</v>
      </c>
      <c r="C3969" s="211">
        <v>7.1444900885704127E-2</v>
      </c>
      <c r="D3969" s="211">
        <v>0.11947566714710409</v>
      </c>
      <c r="E3969" s="211">
        <v>7.82006766136948E-2</v>
      </c>
      <c r="F3969" s="211">
        <v>0.10647583775264136</v>
      </c>
      <c r="G3969" s="211">
        <v>0.11812205492067382</v>
      </c>
      <c r="H3969" s="211">
        <v>0.1227149199053337</v>
      </c>
      <c r="I3969" s="211">
        <v>0.45044485607621054</v>
      </c>
      <c r="J3969" s="211">
        <v>0.48005517521345281</v>
      </c>
      <c r="K3969" s="211">
        <v>0.57096456908021465</v>
      </c>
      <c r="L3969" s="211">
        <v>0.26994458799723442</v>
      </c>
      <c r="M3969" s="211">
        <v>9.9533531191292712E-2</v>
      </c>
      <c r="N3969" s="211">
        <v>0.54402101127713653</v>
      </c>
      <c r="O3969" s="211">
        <v>0.61734915582088201</v>
      </c>
      <c r="P3969" s="211">
        <v>7.1356107562121199E-2</v>
      </c>
      <c r="Q3969" s="211">
        <v>9.9499219987889131E-2</v>
      </c>
      <c r="R3969" s="211">
        <v>0.4657099138199714</v>
      </c>
      <c r="S3969" s="211">
        <v>0.29762266787900016</v>
      </c>
      <c r="T3969" s="211">
        <v>0.551935129272624</v>
      </c>
      <c r="U3969" s="211">
        <v>0.43481192733195895</v>
      </c>
      <c r="V3969" s="211">
        <v>0.19766682752124193</v>
      </c>
      <c r="W3969" s="211">
        <v>0.5770048185253559</v>
      </c>
      <c r="X3969" s="211">
        <v>0.27673879128498702</v>
      </c>
      <c r="Y3969" s="211">
        <v>0.66406921135997643</v>
      </c>
      <c r="Z3969" s="211">
        <v>0.14510791960503527</v>
      </c>
      <c r="AA3969" s="212">
        <v>0.12206501439930026</v>
      </c>
    </row>
    <row r="3970" spans="1:27" x14ac:dyDescent="0.35">
      <c r="A3970" s="210" t="s">
        <v>4646</v>
      </c>
      <c r="B3970" s="217">
        <v>143.8603501695568</v>
      </c>
      <c r="C3970" s="211">
        <v>6.1646956387145069E-2</v>
      </c>
      <c r="D3970" s="211">
        <v>0.13288715021385794</v>
      </c>
      <c r="E3970" s="211">
        <v>7.4839963052078615E-2</v>
      </c>
      <c r="F3970" s="211">
        <v>0.11890978150587589</v>
      </c>
      <c r="G3970" s="211">
        <v>0.12427436623231394</v>
      </c>
      <c r="H3970" s="211">
        <v>0.12300180549292812</v>
      </c>
      <c r="I3970" s="211">
        <v>0.43972531653943325</v>
      </c>
      <c r="J3970" s="211">
        <v>0.47862866138153481</v>
      </c>
      <c r="K3970" s="211">
        <v>0.55373509866137094</v>
      </c>
      <c r="L3970" s="211">
        <v>0.28393131255001469</v>
      </c>
      <c r="M3970" s="211">
        <v>9.8152461732052554E-2</v>
      </c>
      <c r="N3970" s="211">
        <v>0.45833982924459871</v>
      </c>
      <c r="O3970" s="211">
        <v>0.75073259498630196</v>
      </c>
      <c r="P3970" s="211">
        <v>6.3056342418659053E-2</v>
      </c>
      <c r="Q3970" s="211">
        <v>8.0693951035684469E-2</v>
      </c>
      <c r="R3970" s="211">
        <v>0.38415351195625663</v>
      </c>
      <c r="S3970" s="211">
        <v>0.26177263188558048</v>
      </c>
      <c r="T3970" s="211">
        <v>0.55085773929765103</v>
      </c>
      <c r="U3970" s="211">
        <v>0.49085619721914064</v>
      </c>
      <c r="V3970" s="211">
        <v>0.15092911597714515</v>
      </c>
      <c r="W3970" s="211">
        <v>0.49653658815105944</v>
      </c>
      <c r="X3970" s="211">
        <v>0.27171108699259033</v>
      </c>
      <c r="Y3970" s="211">
        <v>0.60442136626501963</v>
      </c>
      <c r="Z3970" s="211">
        <v>0.14388536197487864</v>
      </c>
      <c r="AA3970" s="212">
        <v>0.12485047574594775</v>
      </c>
    </row>
    <row r="3971" spans="1:27" x14ac:dyDescent="0.35">
      <c r="A3971" s="210" t="s">
        <v>4647</v>
      </c>
      <c r="B3971" s="217">
        <v>171.21824007810645</v>
      </c>
      <c r="C3971" s="211">
        <v>6.4817673558185449E-2</v>
      </c>
      <c r="D3971" s="211">
        <v>0.12090029111128464</v>
      </c>
      <c r="E3971" s="211">
        <v>7.5857131415230913E-2</v>
      </c>
      <c r="F3971" s="211">
        <v>0.10439164450200399</v>
      </c>
      <c r="G3971" s="211">
        <v>0.12038140040220709</v>
      </c>
      <c r="H3971" s="211">
        <v>0.12145987977774707</v>
      </c>
      <c r="I3971" s="211">
        <v>0.52392772789586006</v>
      </c>
      <c r="J3971" s="211">
        <v>0.46371421209977037</v>
      </c>
      <c r="K3971" s="211">
        <v>0.63915341007897919</v>
      </c>
      <c r="L3971" s="211">
        <v>0.27392579501849607</v>
      </c>
      <c r="M3971" s="211">
        <v>0.10689951209732218</v>
      </c>
      <c r="N3971" s="211">
        <v>0.45494635936044786</v>
      </c>
      <c r="O3971" s="211">
        <v>0.61556775193980096</v>
      </c>
      <c r="P3971" s="211">
        <v>6.5731257115673597E-2</v>
      </c>
      <c r="Q3971" s="211">
        <v>7.5726535158172653E-2</v>
      </c>
      <c r="R3971" s="211">
        <v>0.41253690980817798</v>
      </c>
      <c r="S3971" s="211">
        <v>0.32498889433323019</v>
      </c>
      <c r="T3971" s="211">
        <v>0.55063632220763825</v>
      </c>
      <c r="U3971" s="211">
        <v>0.46155108731088784</v>
      </c>
      <c r="V3971" s="211">
        <v>0.16465415500097605</v>
      </c>
      <c r="W3971" s="211">
        <v>0.59102485675771343</v>
      </c>
      <c r="X3971" s="211">
        <v>0.24532571586238905</v>
      </c>
      <c r="Y3971" s="211">
        <v>0.68681432509768359</v>
      </c>
      <c r="Z3971" s="211">
        <v>0.14960497483674473</v>
      </c>
      <c r="AA3971" s="212">
        <v>0.12361541933043621</v>
      </c>
    </row>
    <row r="3972" spans="1:27" x14ac:dyDescent="0.35">
      <c r="A3972" s="210" t="s">
        <v>4648</v>
      </c>
      <c r="B3972" s="217">
        <v>168.01454882037191</v>
      </c>
      <c r="C3972" s="211">
        <v>5.4924880244299895E-2</v>
      </c>
      <c r="D3972" s="211">
        <v>0.1256722849189833</v>
      </c>
      <c r="E3972" s="211">
        <v>7.5563296509618252E-2</v>
      </c>
      <c r="F3972" s="211">
        <v>8.9991017451678146E-2</v>
      </c>
      <c r="G3972" s="211">
        <v>0.11685455745161569</v>
      </c>
      <c r="H3972" s="211">
        <v>0.1105067210104142</v>
      </c>
      <c r="I3972" s="211">
        <v>0.50199071560326591</v>
      </c>
      <c r="J3972" s="211">
        <v>0.42138207666275862</v>
      </c>
      <c r="K3972" s="211">
        <v>0.63962613502912047</v>
      </c>
      <c r="L3972" s="211">
        <v>0.2720737901089853</v>
      </c>
      <c r="M3972" s="211">
        <v>0.10400604337240965</v>
      </c>
      <c r="N3972" s="211">
        <v>0.52575191064217264</v>
      </c>
      <c r="O3972" s="211">
        <v>0.74066077336929692</v>
      </c>
      <c r="P3972" s="211">
        <v>6.8663649310000893E-2</v>
      </c>
      <c r="Q3972" s="211">
        <v>0.11650898894706384</v>
      </c>
      <c r="R3972" s="211">
        <v>0.44952894017111344</v>
      </c>
      <c r="S3972" s="211">
        <v>0.2811873882332549</v>
      </c>
      <c r="T3972" s="211">
        <v>0.53069913895870824</v>
      </c>
      <c r="U3972" s="211">
        <v>0.42438760441466705</v>
      </c>
      <c r="V3972" s="211">
        <v>0.1796979384267039</v>
      </c>
      <c r="W3972" s="211">
        <v>0.55539264277887856</v>
      </c>
      <c r="X3972" s="211">
        <v>0.37206427519859475</v>
      </c>
      <c r="Y3972" s="211">
        <v>0.55090852393322465</v>
      </c>
      <c r="Z3972" s="211">
        <v>0.14873897495082206</v>
      </c>
      <c r="AA3972" s="212">
        <v>0.12277304470012708</v>
      </c>
    </row>
    <row r="3973" spans="1:27" x14ac:dyDescent="0.35">
      <c r="A3973" s="210" t="s">
        <v>4649</v>
      </c>
      <c r="B3973" s="217">
        <v>135.30711921685827</v>
      </c>
      <c r="C3973" s="211">
        <v>5.2941871733512808E-2</v>
      </c>
      <c r="D3973" s="211">
        <v>0.12326719980165129</v>
      </c>
      <c r="E3973" s="211">
        <v>7.1315457178686731E-2</v>
      </c>
      <c r="F3973" s="211">
        <v>7.9665520937879652E-2</v>
      </c>
      <c r="G3973" s="211">
        <v>0.11993837238633671</v>
      </c>
      <c r="H3973" s="211">
        <v>0.11828405308762685</v>
      </c>
      <c r="I3973" s="211">
        <v>0.42707912137425952</v>
      </c>
      <c r="J3973" s="211">
        <v>0.46669689519377622</v>
      </c>
      <c r="K3973" s="211">
        <v>0.59467477857367113</v>
      </c>
      <c r="L3973" s="211">
        <v>0.27549001891651181</v>
      </c>
      <c r="M3973" s="211">
        <v>0.11477491172305426</v>
      </c>
      <c r="N3973" s="211">
        <v>0.39017327993980871</v>
      </c>
      <c r="O3973" s="211">
        <v>0.74979767232627625</v>
      </c>
      <c r="P3973" s="211">
        <v>7.0132035447722244E-2</v>
      </c>
      <c r="Q3973" s="211">
        <v>5.1184717637691515E-2</v>
      </c>
      <c r="R3973" s="211">
        <v>0.42645220184769583</v>
      </c>
      <c r="S3973" s="211">
        <v>0.29140501698646593</v>
      </c>
      <c r="T3973" s="211">
        <v>0.52079936519172954</v>
      </c>
      <c r="U3973" s="211">
        <v>0.44039558474218499</v>
      </c>
      <c r="V3973" s="211">
        <v>8.5338459171217837E-2</v>
      </c>
      <c r="W3973" s="211">
        <v>0.56368070581685115</v>
      </c>
      <c r="X3973" s="211">
        <v>0.38055835852466963</v>
      </c>
      <c r="Y3973" s="211">
        <v>0.58642087217828731</v>
      </c>
      <c r="Z3973" s="211">
        <v>0.14253084234832136</v>
      </c>
      <c r="AA3973" s="212">
        <v>0.1163599099301716</v>
      </c>
    </row>
    <row r="3974" spans="1:27" x14ac:dyDescent="0.35">
      <c r="A3974" s="210" t="s">
        <v>4650</v>
      </c>
      <c r="B3974" s="217">
        <v>146.46875130705394</v>
      </c>
      <c r="C3974" s="211">
        <v>7.5377251097883832E-2</v>
      </c>
      <c r="D3974" s="211">
        <v>0.1257453704337361</v>
      </c>
      <c r="E3974" s="211">
        <v>6.6405817932331968E-2</v>
      </c>
      <c r="F3974" s="211">
        <v>9.4607704585510072E-2</v>
      </c>
      <c r="G3974" s="211">
        <v>0.12099863971809233</v>
      </c>
      <c r="H3974" s="211">
        <v>0.12625220868612932</v>
      </c>
      <c r="I3974" s="211">
        <v>0.46580893990740363</v>
      </c>
      <c r="J3974" s="211">
        <v>0.47723032099215829</v>
      </c>
      <c r="K3974" s="211">
        <v>0.58378004274344708</v>
      </c>
      <c r="L3974" s="211">
        <v>0.2718535045206627</v>
      </c>
      <c r="M3974" s="211">
        <v>9.9163954985344666E-2</v>
      </c>
      <c r="N3974" s="211">
        <v>0.51217562652413673</v>
      </c>
      <c r="O3974" s="211">
        <v>0.76036168137196813</v>
      </c>
      <c r="P3974" s="211">
        <v>6.9556528666011364E-2</v>
      </c>
      <c r="Q3974" s="211">
        <v>6.5246353741213237E-2</v>
      </c>
      <c r="R3974" s="211">
        <v>0.48881535131894938</v>
      </c>
      <c r="S3974" s="211">
        <v>0.30709201485033155</v>
      </c>
      <c r="T3974" s="211">
        <v>0.53649705106510293</v>
      </c>
      <c r="U3974" s="211">
        <v>0.42512051951237328</v>
      </c>
      <c r="V3974" s="211">
        <v>0.15683340641828786</v>
      </c>
      <c r="W3974" s="211">
        <v>0.59196055889819343</v>
      </c>
      <c r="X3974" s="211">
        <v>0.30385339061146632</v>
      </c>
      <c r="Y3974" s="211">
        <v>0.53502491265366814</v>
      </c>
      <c r="Z3974" s="211">
        <v>0.14536254911441024</v>
      </c>
      <c r="AA3974" s="212">
        <v>0.12275335822510802</v>
      </c>
    </row>
    <row r="3975" spans="1:27" x14ac:dyDescent="0.35">
      <c r="A3975" s="210" t="s">
        <v>4651</v>
      </c>
      <c r="B3975" s="217">
        <v>109.51577837968193</v>
      </c>
      <c r="C3975" s="211">
        <v>5.2215751707139178E-2</v>
      </c>
      <c r="D3975" s="211">
        <v>0.12182239741291809</v>
      </c>
      <c r="E3975" s="211">
        <v>7.3015030008322213E-2</v>
      </c>
      <c r="F3975" s="211">
        <v>0.10171393220039097</v>
      </c>
      <c r="G3975" s="211">
        <v>0.1220432683415605</v>
      </c>
      <c r="H3975" s="211">
        <v>0.11986649614814882</v>
      </c>
      <c r="I3975" s="211">
        <v>0.45344731604988098</v>
      </c>
      <c r="J3975" s="211">
        <v>0.43234233676650352</v>
      </c>
      <c r="K3975" s="211">
        <v>0.54473777671803825</v>
      </c>
      <c r="L3975" s="211">
        <v>0.27500210606215053</v>
      </c>
      <c r="M3975" s="211">
        <v>0.10557737184092045</v>
      </c>
      <c r="N3975" s="211">
        <v>0.38204007930960981</v>
      </c>
      <c r="O3975" s="211">
        <v>0.70403814638630224</v>
      </c>
      <c r="P3975" s="211">
        <v>6.3265271741310844E-2</v>
      </c>
      <c r="Q3975" s="211">
        <v>8.7111649718563777E-2</v>
      </c>
      <c r="R3975" s="211">
        <v>0.45969899521949514</v>
      </c>
      <c r="S3975" s="211">
        <v>0.38296847870777667</v>
      </c>
      <c r="T3975" s="211">
        <v>0.53333136519542512</v>
      </c>
      <c r="U3975" s="211">
        <v>0.37336020760737187</v>
      </c>
      <c r="V3975" s="211">
        <v>5.7185012614264591E-2</v>
      </c>
      <c r="W3975" s="211">
        <v>0.57646079754858448</v>
      </c>
      <c r="X3975" s="211">
        <v>0.30864485446438927</v>
      </c>
      <c r="Y3975" s="211">
        <v>0.72669991090820973</v>
      </c>
      <c r="Z3975" s="211">
        <v>0.13813591579569315</v>
      </c>
      <c r="AA3975" s="212">
        <v>0.11731853320597785</v>
      </c>
    </row>
    <row r="3976" spans="1:27" x14ac:dyDescent="0.35">
      <c r="A3976" s="210" t="s">
        <v>4652</v>
      </c>
      <c r="B3976" s="217">
        <v>149.04142645928746</v>
      </c>
      <c r="C3976" s="211">
        <v>7.3880114105163736E-2</v>
      </c>
      <c r="D3976" s="211">
        <v>0.12547460598557134</v>
      </c>
      <c r="E3976" s="211">
        <v>6.9204812910638458E-2</v>
      </c>
      <c r="F3976" s="211">
        <v>0.1036227582945092</v>
      </c>
      <c r="G3976" s="211">
        <v>0.12075208551901456</v>
      </c>
      <c r="H3976" s="211">
        <v>0.11669340410810594</v>
      </c>
      <c r="I3976" s="211">
        <v>0.47842994724158017</v>
      </c>
      <c r="J3976" s="211">
        <v>0.44391168435558181</v>
      </c>
      <c r="K3976" s="211">
        <v>0.60691277337239891</v>
      </c>
      <c r="L3976" s="211">
        <v>0.27503985062683328</v>
      </c>
      <c r="M3976" s="211">
        <v>0.11468525903348177</v>
      </c>
      <c r="N3976" s="211">
        <v>0.44621564919620205</v>
      </c>
      <c r="O3976" s="211">
        <v>0.7465296750613013</v>
      </c>
      <c r="P3976" s="211">
        <v>6.9500172792455225E-2</v>
      </c>
      <c r="Q3976" s="211">
        <v>4.9483894634065106E-2</v>
      </c>
      <c r="R3976" s="211">
        <v>0.44381059054220184</v>
      </c>
      <c r="S3976" s="211">
        <v>0.36025244603607975</v>
      </c>
      <c r="T3976" s="211">
        <v>0.58967557672699089</v>
      </c>
      <c r="U3976" s="211">
        <v>0.37959807567684695</v>
      </c>
      <c r="V3976" s="211">
        <v>0.10036609222692044</v>
      </c>
      <c r="W3976" s="211">
        <v>0.52829982480056259</v>
      </c>
      <c r="X3976" s="211">
        <v>0.32773755176032326</v>
      </c>
      <c r="Y3976" s="211">
        <v>0.69415128109044633</v>
      </c>
      <c r="Z3976" s="211">
        <v>0.14837527535037012</v>
      </c>
      <c r="AA3976" s="212">
        <v>0.11675613311885956</v>
      </c>
    </row>
    <row r="3977" spans="1:27" x14ac:dyDescent="0.35">
      <c r="A3977" s="210" t="s">
        <v>4653</v>
      </c>
      <c r="B3977" s="217">
        <v>141.45329834134307</v>
      </c>
      <c r="C3977" s="211">
        <v>4.7493230053801738E-2</v>
      </c>
      <c r="D3977" s="211">
        <v>0.13190467469027189</v>
      </c>
      <c r="E3977" s="211">
        <v>7.1859965337451925E-2</v>
      </c>
      <c r="F3977" s="211">
        <v>0.10382989686314384</v>
      </c>
      <c r="G3977" s="211">
        <v>0.12256305145715268</v>
      </c>
      <c r="H3977" s="211">
        <v>0.12417153774592826</v>
      </c>
      <c r="I3977" s="211">
        <v>0.47356390546285787</v>
      </c>
      <c r="J3977" s="211">
        <v>0.44614741578297912</v>
      </c>
      <c r="K3977" s="211">
        <v>0.56184842072935359</v>
      </c>
      <c r="L3977" s="211">
        <v>0.27566590144363584</v>
      </c>
      <c r="M3977" s="211">
        <v>0.11063706331169382</v>
      </c>
      <c r="N3977" s="211">
        <v>0.46717705389394037</v>
      </c>
      <c r="O3977" s="211">
        <v>0.7001112606189086</v>
      </c>
      <c r="P3977" s="211">
        <v>7.1251621512759697E-2</v>
      </c>
      <c r="Q3977" s="211">
        <v>0.11562090404695474</v>
      </c>
      <c r="R3977" s="211">
        <v>0.46119363971512789</v>
      </c>
      <c r="S3977" s="211">
        <v>0.34463471666507273</v>
      </c>
      <c r="T3977" s="211">
        <v>0.56726447042069339</v>
      </c>
      <c r="U3977" s="211">
        <v>0.33099898764673624</v>
      </c>
      <c r="V3977" s="211">
        <v>0.11111625701457986</v>
      </c>
      <c r="W3977" s="211">
        <v>0.5364507234188951</v>
      </c>
      <c r="X3977" s="211">
        <v>0.31885007002815324</v>
      </c>
      <c r="Y3977" s="211">
        <v>0.58400684681546866</v>
      </c>
      <c r="Z3977" s="211">
        <v>0.14799053138208515</v>
      </c>
      <c r="AA3977" s="212">
        <v>0.11641984573555723</v>
      </c>
    </row>
    <row r="3978" spans="1:27" x14ac:dyDescent="0.35">
      <c r="A3978" s="210" t="s">
        <v>4654</v>
      </c>
      <c r="B3978" s="217">
        <v>153.94144810646401</v>
      </c>
      <c r="C3978" s="211">
        <v>7.0230337149529726E-2</v>
      </c>
      <c r="D3978" s="211">
        <v>0.12266386609741826</v>
      </c>
      <c r="E3978" s="211">
        <v>8.4337813392334773E-2</v>
      </c>
      <c r="F3978" s="211">
        <v>0.10404585602022798</v>
      </c>
      <c r="G3978" s="211">
        <v>0.12256670943070816</v>
      </c>
      <c r="H3978" s="211">
        <v>0.1135345459889894</v>
      </c>
      <c r="I3978" s="211">
        <v>0.4510207611229195</v>
      </c>
      <c r="J3978" s="211">
        <v>0.46263098683852005</v>
      </c>
      <c r="K3978" s="211">
        <v>0.62726647589839468</v>
      </c>
      <c r="L3978" s="211">
        <v>0.27602692433639181</v>
      </c>
      <c r="M3978" s="211">
        <v>0.11742027089147694</v>
      </c>
      <c r="N3978" s="211">
        <v>0.38164311159124159</v>
      </c>
      <c r="O3978" s="211">
        <v>0.74736537743156983</v>
      </c>
      <c r="P3978" s="211">
        <v>6.9408388606155003E-2</v>
      </c>
      <c r="Q3978" s="211">
        <v>0.14450834063421261</v>
      </c>
      <c r="R3978" s="211">
        <v>0.42047072824300041</v>
      </c>
      <c r="S3978" s="211">
        <v>0.34967770053162806</v>
      </c>
      <c r="T3978" s="211">
        <v>0.53061955313806175</v>
      </c>
      <c r="U3978" s="211">
        <v>0.33174710870496626</v>
      </c>
      <c r="V3978" s="211">
        <v>0.12659257976590158</v>
      </c>
      <c r="W3978" s="211">
        <v>0.49971069210268648</v>
      </c>
      <c r="X3978" s="211">
        <v>0.29796442767315806</v>
      </c>
      <c r="Y3978" s="211">
        <v>0.64279096801926261</v>
      </c>
      <c r="Z3978" s="211">
        <v>0.14308767522338728</v>
      </c>
      <c r="AA3978" s="212">
        <v>0.11873264220380177</v>
      </c>
    </row>
    <row r="3979" spans="1:27" x14ac:dyDescent="0.35">
      <c r="A3979" s="210" t="s">
        <v>4655</v>
      </c>
      <c r="B3979" s="217">
        <v>136.91616093360113</v>
      </c>
      <c r="C3979" s="211">
        <v>6.8915726045646358E-2</v>
      </c>
      <c r="D3979" s="211">
        <v>0.12582674518900633</v>
      </c>
      <c r="E3979" s="211">
        <v>8.1689547526339973E-2</v>
      </c>
      <c r="F3979" s="211">
        <v>0.10025142560517748</v>
      </c>
      <c r="G3979" s="211">
        <v>0.11710265615522732</v>
      </c>
      <c r="H3979" s="211">
        <v>0.11572262083100443</v>
      </c>
      <c r="I3979" s="211">
        <v>0.52517061557655331</v>
      </c>
      <c r="J3979" s="211">
        <v>0.42574575650903645</v>
      </c>
      <c r="K3979" s="211">
        <v>0.60881503713501406</v>
      </c>
      <c r="L3979" s="211">
        <v>0.26827636509588887</v>
      </c>
      <c r="M3979" s="211">
        <v>9.4091993564088816E-2</v>
      </c>
      <c r="N3979" s="211">
        <v>0.44325731938383284</v>
      </c>
      <c r="O3979" s="211">
        <v>0.63517187903267491</v>
      </c>
      <c r="P3979" s="211">
        <v>7.2033726860099637E-2</v>
      </c>
      <c r="Q3979" s="211">
        <v>8.069156924414099E-2</v>
      </c>
      <c r="R3979" s="211">
        <v>0.41318016972195654</v>
      </c>
      <c r="S3979" s="211">
        <v>0.34804589021102617</v>
      </c>
      <c r="T3979" s="211">
        <v>0.57347298081085929</v>
      </c>
      <c r="U3979" s="211">
        <v>0.3989361263541748</v>
      </c>
      <c r="V3979" s="211">
        <v>7.4191216056570891E-2</v>
      </c>
      <c r="W3979" s="211">
        <v>0.56606530311135816</v>
      </c>
      <c r="X3979" s="211">
        <v>0.33280443602226623</v>
      </c>
      <c r="Y3979" s="211">
        <v>0.68053075639733829</v>
      </c>
      <c r="Z3979" s="211">
        <v>0.1491183668266606</v>
      </c>
      <c r="AA3979" s="212">
        <v>0.11625247526326471</v>
      </c>
    </row>
    <row r="3980" spans="1:27" x14ac:dyDescent="0.35">
      <c r="A3980" s="210" t="s">
        <v>4656</v>
      </c>
      <c r="B3980" s="217">
        <v>158.34873426246173</v>
      </c>
      <c r="C3980" s="211">
        <v>5.6493089430543916E-2</v>
      </c>
      <c r="D3980" s="211">
        <v>0.12175039962780179</v>
      </c>
      <c r="E3980" s="211">
        <v>7.4626635452040083E-2</v>
      </c>
      <c r="F3980" s="211">
        <v>0.10173415187707496</v>
      </c>
      <c r="G3980" s="211">
        <v>0.1195562537977134</v>
      </c>
      <c r="H3980" s="211">
        <v>0.1132028199666322</v>
      </c>
      <c r="I3980" s="211">
        <v>0.49439960901233493</v>
      </c>
      <c r="J3980" s="211">
        <v>0.46550716703135259</v>
      </c>
      <c r="K3980" s="211">
        <v>0.62862280878677346</v>
      </c>
      <c r="L3980" s="211">
        <v>0.27863034478431559</v>
      </c>
      <c r="M3980" s="211">
        <v>9.8729258981951618E-2</v>
      </c>
      <c r="N3980" s="211">
        <v>0.40787044419356233</v>
      </c>
      <c r="O3980" s="211">
        <v>0.67880132177133645</v>
      </c>
      <c r="P3980" s="211">
        <v>6.9880861986187537E-2</v>
      </c>
      <c r="Q3980" s="211">
        <v>8.4657068236429392E-2</v>
      </c>
      <c r="R3980" s="211">
        <v>0.49035977298411154</v>
      </c>
      <c r="S3980" s="211">
        <v>0.36218831725744954</v>
      </c>
      <c r="T3980" s="211">
        <v>0.48037143853993886</v>
      </c>
      <c r="U3980" s="211">
        <v>0.45162243867157292</v>
      </c>
      <c r="V3980" s="211">
        <v>9.6250920485778407E-2</v>
      </c>
      <c r="W3980" s="211">
        <v>0.56590781169996085</v>
      </c>
      <c r="X3980" s="211">
        <v>0.37885145627745442</v>
      </c>
      <c r="Y3980" s="211">
        <v>0.76984885589259344</v>
      </c>
      <c r="Z3980" s="211">
        <v>0.14407859518501648</v>
      </c>
      <c r="AA3980" s="212">
        <v>0.11378645449874814</v>
      </c>
    </row>
    <row r="3981" spans="1:27" x14ac:dyDescent="0.35">
      <c r="A3981" s="210" t="s">
        <v>4657</v>
      </c>
      <c r="B3981" s="217">
        <v>140.56924244568967</v>
      </c>
      <c r="C3981" s="211">
        <v>4.9626230746361896E-2</v>
      </c>
      <c r="D3981" s="211">
        <v>0.12425396474149057</v>
      </c>
      <c r="E3981" s="211">
        <v>8.1252846658246961E-2</v>
      </c>
      <c r="F3981" s="211">
        <v>7.7635816556697809E-2</v>
      </c>
      <c r="G3981" s="211">
        <v>0.11332728506219081</v>
      </c>
      <c r="H3981" s="211">
        <v>0.12477732802062803</v>
      </c>
      <c r="I3981" s="211">
        <v>0.42844942062664121</v>
      </c>
      <c r="J3981" s="211">
        <v>0.45680990642987085</v>
      </c>
      <c r="K3981" s="211">
        <v>0.54764959018860726</v>
      </c>
      <c r="L3981" s="211">
        <v>0.27630721353343668</v>
      </c>
      <c r="M3981" s="211">
        <v>0.10456239264608867</v>
      </c>
      <c r="N3981" s="211">
        <v>0.37646407087923611</v>
      </c>
      <c r="O3981" s="211">
        <v>0.69790884342078707</v>
      </c>
      <c r="P3981" s="211">
        <v>6.6639001700357178E-2</v>
      </c>
      <c r="Q3981" s="211">
        <v>0.13291245303369914</v>
      </c>
      <c r="R3981" s="211">
        <v>0.41848159960858927</v>
      </c>
      <c r="S3981" s="211">
        <v>0.30441868156904528</v>
      </c>
      <c r="T3981" s="211">
        <v>0.58447423028946455</v>
      </c>
      <c r="U3981" s="211">
        <v>0.49475992574570249</v>
      </c>
      <c r="V3981" s="211">
        <v>0.11657971117287065</v>
      </c>
      <c r="W3981" s="211">
        <v>0.58142201296237606</v>
      </c>
      <c r="X3981" s="211">
        <v>0.3048086784196784</v>
      </c>
      <c r="Y3981" s="211">
        <v>0.51342550686819177</v>
      </c>
      <c r="Z3981" s="211">
        <v>0.14348947046975918</v>
      </c>
      <c r="AA3981" s="212">
        <v>0.1179646905129814</v>
      </c>
    </row>
    <row r="3982" spans="1:27" x14ac:dyDescent="0.35">
      <c r="A3982" s="210" t="s">
        <v>4658</v>
      </c>
      <c r="B3982" s="217">
        <v>145.42432376569604</v>
      </c>
      <c r="C3982" s="211">
        <v>6.4572108881196022E-2</v>
      </c>
      <c r="D3982" s="211">
        <v>0.12155554090127989</v>
      </c>
      <c r="E3982" s="211">
        <v>7.9540115603045566E-2</v>
      </c>
      <c r="F3982" s="211">
        <v>0.10806706211300798</v>
      </c>
      <c r="G3982" s="211">
        <v>0.11762236773323553</v>
      </c>
      <c r="H3982" s="211">
        <v>0.11508575190458334</v>
      </c>
      <c r="I3982" s="211">
        <v>0.43056475807083155</v>
      </c>
      <c r="J3982" s="211">
        <v>0.42273496669535915</v>
      </c>
      <c r="K3982" s="211">
        <v>0.63544746314084521</v>
      </c>
      <c r="L3982" s="211">
        <v>0.2725140560202246</v>
      </c>
      <c r="M3982" s="211">
        <v>0.11814046439930792</v>
      </c>
      <c r="N3982" s="211">
        <v>0.40986649852286527</v>
      </c>
      <c r="O3982" s="211">
        <v>0.66129205816955916</v>
      </c>
      <c r="P3982" s="211">
        <v>6.6518611262954566E-2</v>
      </c>
      <c r="Q3982" s="211">
        <v>0.14423974785070248</v>
      </c>
      <c r="R3982" s="211">
        <v>0.46116943131966903</v>
      </c>
      <c r="S3982" s="211">
        <v>0.30237246052340788</v>
      </c>
      <c r="T3982" s="211">
        <v>0.58936054805952898</v>
      </c>
      <c r="U3982" s="211">
        <v>0.42471089775350113</v>
      </c>
      <c r="V3982" s="211">
        <v>8.7832284620072573E-2</v>
      </c>
      <c r="W3982" s="211">
        <v>0.59829105065563293</v>
      </c>
      <c r="X3982" s="211">
        <v>0.31266129997125036</v>
      </c>
      <c r="Y3982" s="211">
        <v>0.74648393288105708</v>
      </c>
      <c r="Z3982" s="211">
        <v>0.14734792449686029</v>
      </c>
      <c r="AA3982" s="212">
        <v>0.1227853138291041</v>
      </c>
    </row>
    <row r="3983" spans="1:27" x14ac:dyDescent="0.35">
      <c r="A3983" s="210" t="s">
        <v>4659</v>
      </c>
      <c r="B3983" s="217">
        <v>179.46018710263795</v>
      </c>
      <c r="C3983" s="211">
        <v>5.3961288339069477E-2</v>
      </c>
      <c r="D3983" s="211">
        <v>0.12644906257953833</v>
      </c>
      <c r="E3983" s="211">
        <v>7.1582176144067616E-2</v>
      </c>
      <c r="F3983" s="211">
        <v>0.11296090354583699</v>
      </c>
      <c r="G3983" s="211">
        <v>0.12021847041055539</v>
      </c>
      <c r="H3983" s="211">
        <v>0.11957465398704563</v>
      </c>
      <c r="I3983" s="211">
        <v>0.49934807030894357</v>
      </c>
      <c r="J3983" s="211">
        <v>0.41540830546330221</v>
      </c>
      <c r="K3983" s="211">
        <v>0.6483007377535942</v>
      </c>
      <c r="L3983" s="211">
        <v>0.27732689903207053</v>
      </c>
      <c r="M3983" s="211">
        <v>0.11066585639002405</v>
      </c>
      <c r="N3983" s="211">
        <v>0.54155302551937401</v>
      </c>
      <c r="O3983" s="211">
        <v>0.763780822669613</v>
      </c>
      <c r="P3983" s="211">
        <v>6.6391617633873856E-2</v>
      </c>
      <c r="Q3983" s="211">
        <v>4.855849199426153E-2</v>
      </c>
      <c r="R3983" s="211">
        <v>0.42507481363224636</v>
      </c>
      <c r="S3983" s="211">
        <v>0.37613670567131213</v>
      </c>
      <c r="T3983" s="211">
        <v>0.54459969780852013</v>
      </c>
      <c r="U3983" s="211">
        <v>0.39173941312511912</v>
      </c>
      <c r="V3983" s="211">
        <v>0.15084828840777917</v>
      </c>
      <c r="W3983" s="211">
        <v>0.53945747550997725</v>
      </c>
      <c r="X3983" s="211">
        <v>0.39520815494797795</v>
      </c>
      <c r="Y3983" s="211">
        <v>0.69672930101136954</v>
      </c>
      <c r="Z3983" s="211">
        <v>0.14985704795174679</v>
      </c>
      <c r="AA3983" s="212">
        <v>0.11489421288851492</v>
      </c>
    </row>
    <row r="3984" spans="1:27" x14ac:dyDescent="0.35">
      <c r="A3984" s="210" t="s">
        <v>4660</v>
      </c>
      <c r="B3984" s="217">
        <v>147.67230503485794</v>
      </c>
      <c r="C3984" s="211">
        <v>6.916910167572532E-2</v>
      </c>
      <c r="D3984" s="211">
        <v>0.12799833535443625</v>
      </c>
      <c r="E3984" s="211">
        <v>8.6690961243963402E-2</v>
      </c>
      <c r="F3984" s="211">
        <v>0.10955948183348529</v>
      </c>
      <c r="G3984" s="211">
        <v>0.12294620436211234</v>
      </c>
      <c r="H3984" s="211">
        <v>0.11702104183938461</v>
      </c>
      <c r="I3984" s="211">
        <v>0.47820592563080527</v>
      </c>
      <c r="J3984" s="211">
        <v>0.46134539457955914</v>
      </c>
      <c r="K3984" s="211">
        <v>0.59816679910391757</v>
      </c>
      <c r="L3984" s="211">
        <v>0.27725346906035531</v>
      </c>
      <c r="M3984" s="211">
        <v>9.0119747647963808E-2</v>
      </c>
      <c r="N3984" s="211">
        <v>0.43155480952536152</v>
      </c>
      <c r="O3984" s="211">
        <v>0.76922808655624642</v>
      </c>
      <c r="P3984" s="211">
        <v>6.7598219387422789E-2</v>
      </c>
      <c r="Q3984" s="211">
        <v>4.4775783561955024E-2</v>
      </c>
      <c r="R3984" s="211">
        <v>0.39621573593987425</v>
      </c>
      <c r="S3984" s="211">
        <v>0.43563409886454457</v>
      </c>
      <c r="T3984" s="211">
        <v>0.59857755762094256</v>
      </c>
      <c r="U3984" s="211">
        <v>0.34509759064601808</v>
      </c>
      <c r="V3984" s="211">
        <v>0.11951902286073159</v>
      </c>
      <c r="W3984" s="211">
        <v>0.47977073972463175</v>
      </c>
      <c r="X3984" s="211">
        <v>0.27580336960363561</v>
      </c>
      <c r="Y3984" s="211">
        <v>0.78932376562531714</v>
      </c>
      <c r="Z3984" s="211">
        <v>0.14497270836897905</v>
      </c>
      <c r="AA3984" s="212">
        <v>0.11903263359644331</v>
      </c>
    </row>
    <row r="3985" spans="1:27" x14ac:dyDescent="0.35">
      <c r="A3985" s="210" t="s">
        <v>4661</v>
      </c>
      <c r="B3985" s="217">
        <v>127.44337765607317</v>
      </c>
      <c r="C3985" s="211">
        <v>5.6223231540281492E-2</v>
      </c>
      <c r="D3985" s="211">
        <v>0.13382093081088151</v>
      </c>
      <c r="E3985" s="211">
        <v>7.7346239283674567E-2</v>
      </c>
      <c r="F3985" s="211">
        <v>0.10855878306412761</v>
      </c>
      <c r="G3985" s="211">
        <v>0.12291141379196392</v>
      </c>
      <c r="H3985" s="211">
        <v>0.12098573445742085</v>
      </c>
      <c r="I3985" s="211">
        <v>0.52634166368543867</v>
      </c>
      <c r="J3985" s="211">
        <v>0.41279070321642186</v>
      </c>
      <c r="K3985" s="211">
        <v>0.60133127421522237</v>
      </c>
      <c r="L3985" s="211">
        <v>0.27231490979240452</v>
      </c>
      <c r="M3985" s="211">
        <v>0.11672288737230777</v>
      </c>
      <c r="N3985" s="211">
        <v>0.42318203980149377</v>
      </c>
      <c r="O3985" s="211">
        <v>0.73938540928430885</v>
      </c>
      <c r="P3985" s="211">
        <v>7.0624636217894235E-2</v>
      </c>
      <c r="Q3985" s="211">
        <v>5.9496085063540857E-2</v>
      </c>
      <c r="R3985" s="211">
        <v>0.41933363136834434</v>
      </c>
      <c r="S3985" s="211">
        <v>0.30638059341981716</v>
      </c>
      <c r="T3985" s="211">
        <v>0.64075922426649734</v>
      </c>
      <c r="U3985" s="211">
        <v>0.35471394054450506</v>
      </c>
      <c r="V3985" s="211">
        <v>5.5701165411952719E-2</v>
      </c>
      <c r="W3985" s="211">
        <v>0.59963923164031929</v>
      </c>
      <c r="X3985" s="211">
        <v>0.30960315956032075</v>
      </c>
      <c r="Y3985" s="211">
        <v>0.63130524177063752</v>
      </c>
      <c r="Z3985" s="211">
        <v>0.14857349028254227</v>
      </c>
      <c r="AA3985" s="212">
        <v>0.11683646701690949</v>
      </c>
    </row>
    <row r="3986" spans="1:27" x14ac:dyDescent="0.35">
      <c r="A3986" s="210" t="s">
        <v>4662</v>
      </c>
      <c r="B3986" s="217">
        <v>122.01740019891659</v>
      </c>
      <c r="C3986" s="211">
        <v>6.1845028235022095E-2</v>
      </c>
      <c r="D3986" s="211">
        <v>0.12319624796529843</v>
      </c>
      <c r="E3986" s="211">
        <v>7.0666928787275166E-2</v>
      </c>
      <c r="F3986" s="211">
        <v>0.10269789495265022</v>
      </c>
      <c r="G3986" s="211">
        <v>0.12299978654720883</v>
      </c>
      <c r="H3986" s="211">
        <v>0.11259427850568851</v>
      </c>
      <c r="I3986" s="211">
        <v>0.46918831661917082</v>
      </c>
      <c r="J3986" s="211">
        <v>0.457597152865032</v>
      </c>
      <c r="K3986" s="211">
        <v>0.63045725835974742</v>
      </c>
      <c r="L3986" s="211">
        <v>0.27794888969637171</v>
      </c>
      <c r="M3986" s="211">
        <v>9.6115426577515359E-2</v>
      </c>
      <c r="N3986" s="211">
        <v>0.35466712157125313</v>
      </c>
      <c r="O3986" s="211">
        <v>0.63529412090173099</v>
      </c>
      <c r="P3986" s="211">
        <v>6.9303745823591181E-2</v>
      </c>
      <c r="Q3986" s="211">
        <v>0.10929192847855929</v>
      </c>
      <c r="R3986" s="211">
        <v>0.44200606731662895</v>
      </c>
      <c r="S3986" s="211">
        <v>0.33127606610068216</v>
      </c>
      <c r="T3986" s="211">
        <v>0.57982478223424305</v>
      </c>
      <c r="U3986" s="211">
        <v>0.41555720568662913</v>
      </c>
      <c r="V3986" s="211">
        <v>8.8973039518116762E-2</v>
      </c>
      <c r="W3986" s="211">
        <v>0.54125568911434441</v>
      </c>
      <c r="X3986" s="211">
        <v>0.2946261305929968</v>
      </c>
      <c r="Y3986" s="211">
        <v>0.65005282288887622</v>
      </c>
      <c r="Z3986" s="211">
        <v>0.14532055799187979</v>
      </c>
      <c r="AA3986" s="212">
        <v>0.1249141044199354</v>
      </c>
    </row>
    <row r="3987" spans="1:27" x14ac:dyDescent="0.35">
      <c r="A3987" s="210" t="s">
        <v>4663</v>
      </c>
      <c r="B3987" s="217">
        <v>129.04452606285736</v>
      </c>
      <c r="C3987" s="211">
        <v>6.3437701288210011E-2</v>
      </c>
      <c r="D3987" s="211">
        <v>0.13139256927545215</v>
      </c>
      <c r="E3987" s="211">
        <v>7.1620288130631718E-2</v>
      </c>
      <c r="F3987" s="211">
        <v>9.2590563602451076E-2</v>
      </c>
      <c r="G3987" s="211">
        <v>0.12095069236679083</v>
      </c>
      <c r="H3987" s="211">
        <v>0.11899679435298008</v>
      </c>
      <c r="I3987" s="211">
        <v>0.49862075373750769</v>
      </c>
      <c r="J3987" s="211">
        <v>0.46702901437870337</v>
      </c>
      <c r="K3987" s="211">
        <v>0.61979060206852921</v>
      </c>
      <c r="L3987" s="211">
        <v>0.27280890091805304</v>
      </c>
      <c r="M3987" s="211">
        <v>9.0298836243003028E-2</v>
      </c>
      <c r="N3987" s="211">
        <v>0.40016141365318919</v>
      </c>
      <c r="O3987" s="211">
        <v>0.71984319166982658</v>
      </c>
      <c r="P3987" s="211">
        <v>6.3837732969394836E-2</v>
      </c>
      <c r="Q3987" s="211">
        <v>9.2171814859872817E-2</v>
      </c>
      <c r="R3987" s="211">
        <v>0.43862184608433197</v>
      </c>
      <c r="S3987" s="211">
        <v>0.41340447999937091</v>
      </c>
      <c r="T3987" s="211">
        <v>0.50089893962841259</v>
      </c>
      <c r="U3987" s="211">
        <v>0.47522011455127366</v>
      </c>
      <c r="V3987" s="211">
        <v>8.5210546819918923E-2</v>
      </c>
      <c r="W3987" s="211">
        <v>0.56766262835552839</v>
      </c>
      <c r="X3987" s="211">
        <v>0.29526757881667487</v>
      </c>
      <c r="Y3987" s="211">
        <v>0.69012342373153412</v>
      </c>
      <c r="Z3987" s="211">
        <v>0.14885723554457278</v>
      </c>
      <c r="AA3987" s="212">
        <v>0.1188546482999002</v>
      </c>
    </row>
    <row r="3988" spans="1:27" x14ac:dyDescent="0.35">
      <c r="A3988" s="210" t="s">
        <v>4664</v>
      </c>
      <c r="B3988" s="217">
        <v>139.92935237918016</v>
      </c>
      <c r="C3988" s="211">
        <v>7.4504394615319228E-2</v>
      </c>
      <c r="D3988" s="211">
        <v>0.12219328077449454</v>
      </c>
      <c r="E3988" s="211">
        <v>7.6018274881934883E-2</v>
      </c>
      <c r="F3988" s="211">
        <v>8.3946624286509688E-2</v>
      </c>
      <c r="G3988" s="211">
        <v>0.12554064122945535</v>
      </c>
      <c r="H3988" s="211">
        <v>0.11751271517164852</v>
      </c>
      <c r="I3988" s="211">
        <v>0.51416574330934706</v>
      </c>
      <c r="J3988" s="211">
        <v>0.43798138507255568</v>
      </c>
      <c r="K3988" s="211">
        <v>0.57830858020483855</v>
      </c>
      <c r="L3988" s="211">
        <v>0.27459832584475163</v>
      </c>
      <c r="M3988" s="211">
        <v>9.2122538112378041E-2</v>
      </c>
      <c r="N3988" s="211">
        <v>0.47637009741206332</v>
      </c>
      <c r="O3988" s="211">
        <v>0.77034578182832059</v>
      </c>
      <c r="P3988" s="211">
        <v>7.2043788913203413E-2</v>
      </c>
      <c r="Q3988" s="211">
        <v>6.9384106539781568E-2</v>
      </c>
      <c r="R3988" s="211">
        <v>0.39685045218704912</v>
      </c>
      <c r="S3988" s="211">
        <v>0.38091601339560072</v>
      </c>
      <c r="T3988" s="211">
        <v>0.53430061087035763</v>
      </c>
      <c r="U3988" s="211">
        <v>0.47043456522233068</v>
      </c>
      <c r="V3988" s="211">
        <v>8.6617060993998504E-2</v>
      </c>
      <c r="W3988" s="211">
        <v>0.53400653682039767</v>
      </c>
      <c r="X3988" s="211">
        <v>0.33489599521983016</v>
      </c>
      <c r="Y3988" s="211">
        <v>0.65877352688501867</v>
      </c>
      <c r="Z3988" s="211">
        <v>0.14890524791152634</v>
      </c>
      <c r="AA3988" s="212">
        <v>0.1199197469905109</v>
      </c>
    </row>
    <row r="3989" spans="1:27" x14ac:dyDescent="0.35">
      <c r="A3989" s="210" t="s">
        <v>4665</v>
      </c>
      <c r="B3989" s="217">
        <v>139.58372819843254</v>
      </c>
      <c r="C3989" s="211">
        <v>6.1035501732730507E-2</v>
      </c>
      <c r="D3989" s="211">
        <v>0.12324031992818557</v>
      </c>
      <c r="E3989" s="211">
        <v>8.4509108821294421E-2</v>
      </c>
      <c r="F3989" s="211">
        <v>9.0823397003999926E-2</v>
      </c>
      <c r="G3989" s="211">
        <v>0.1192556044258352</v>
      </c>
      <c r="H3989" s="211">
        <v>0.11830896342841171</v>
      </c>
      <c r="I3989" s="211">
        <v>0.52339866687207925</v>
      </c>
      <c r="J3989" s="211">
        <v>0.41109101505535112</v>
      </c>
      <c r="K3989" s="211">
        <v>0.59439867963862003</v>
      </c>
      <c r="L3989" s="211">
        <v>0.2799526840468376</v>
      </c>
      <c r="M3989" s="211">
        <v>9.4331226549691199E-2</v>
      </c>
      <c r="N3989" s="211">
        <v>0.44555291959665577</v>
      </c>
      <c r="O3989" s="211">
        <v>0.62662020964220355</v>
      </c>
      <c r="P3989" s="211">
        <v>6.7367004888042495E-2</v>
      </c>
      <c r="Q3989" s="211">
        <v>5.661571111398804E-2</v>
      </c>
      <c r="R3989" s="211">
        <v>0.38202028497770291</v>
      </c>
      <c r="S3989" s="211">
        <v>0.30160199310690172</v>
      </c>
      <c r="T3989" s="211">
        <v>0.505865889070369</v>
      </c>
      <c r="U3989" s="211">
        <v>0.48460621829572892</v>
      </c>
      <c r="V3989" s="211">
        <v>0.1201231560598162</v>
      </c>
      <c r="W3989" s="211">
        <v>0.56842980447751201</v>
      </c>
      <c r="X3989" s="211">
        <v>0.36015080265899768</v>
      </c>
      <c r="Y3989" s="211">
        <v>0.64876765566032524</v>
      </c>
      <c r="Z3989" s="211">
        <v>0.14643256588649231</v>
      </c>
      <c r="AA3989" s="212">
        <v>0.12437078374778014</v>
      </c>
    </row>
    <row r="3990" spans="1:27" x14ac:dyDescent="0.35">
      <c r="A3990" s="210" t="s">
        <v>4666</v>
      </c>
      <c r="B3990" s="217">
        <v>130.89209585582543</v>
      </c>
      <c r="C3990" s="211">
        <v>5.2613754999654858E-2</v>
      </c>
      <c r="D3990" s="211">
        <v>0.11801436029209343</v>
      </c>
      <c r="E3990" s="211">
        <v>7.3952273859723527E-2</v>
      </c>
      <c r="F3990" s="211">
        <v>9.7251381551968968E-2</v>
      </c>
      <c r="G3990" s="211">
        <v>0.12091937178451689</v>
      </c>
      <c r="H3990" s="211">
        <v>0.11758936296046067</v>
      </c>
      <c r="I3990" s="211">
        <v>0.50908174149837571</v>
      </c>
      <c r="J3990" s="211">
        <v>0.4549779719141761</v>
      </c>
      <c r="K3990" s="211">
        <v>0.58973763515072308</v>
      </c>
      <c r="L3990" s="211">
        <v>0.2805746117875505</v>
      </c>
      <c r="M3990" s="211">
        <v>9.6530498953733682E-2</v>
      </c>
      <c r="N3990" s="211">
        <v>0.40440834335295589</v>
      </c>
      <c r="O3990" s="211">
        <v>0.68580656762769787</v>
      </c>
      <c r="P3990" s="211">
        <v>6.6374333376604783E-2</v>
      </c>
      <c r="Q3990" s="211">
        <v>5.0115963004457115E-2</v>
      </c>
      <c r="R3990" s="211">
        <v>0.39272848990297643</v>
      </c>
      <c r="S3990" s="211">
        <v>0.37260483731642702</v>
      </c>
      <c r="T3990" s="211">
        <v>0.55096404954221312</v>
      </c>
      <c r="U3990" s="211">
        <v>0.48519259803873133</v>
      </c>
      <c r="V3990" s="211">
        <v>8.4925467915691374E-2</v>
      </c>
      <c r="W3990" s="211">
        <v>0.53942545143367338</v>
      </c>
      <c r="X3990" s="211">
        <v>0.32288428995579077</v>
      </c>
      <c r="Y3990" s="211">
        <v>0.67767426921884644</v>
      </c>
      <c r="Z3990" s="211">
        <v>0.14921607343122345</v>
      </c>
      <c r="AA3990" s="212">
        <v>0.1171997534545642</v>
      </c>
    </row>
    <row r="3991" spans="1:27" x14ac:dyDescent="0.35">
      <c r="A3991" s="210" t="s">
        <v>4667</v>
      </c>
      <c r="B3991" s="217">
        <v>159.59560276867464</v>
      </c>
      <c r="C3991" s="211">
        <v>5.1262848160401206E-2</v>
      </c>
      <c r="D3991" s="211">
        <v>0.12313690075957959</v>
      </c>
      <c r="E3991" s="211">
        <v>7.0142963765435246E-2</v>
      </c>
      <c r="F3991" s="211">
        <v>0.1126255646687096</v>
      </c>
      <c r="G3991" s="211">
        <v>0.11274801538559748</v>
      </c>
      <c r="H3991" s="211">
        <v>0.12204129485110002</v>
      </c>
      <c r="I3991" s="211">
        <v>0.45245737595958929</v>
      </c>
      <c r="J3991" s="211">
        <v>0.48540361728552534</v>
      </c>
      <c r="K3991" s="211">
        <v>0.60651802046871817</v>
      </c>
      <c r="L3991" s="211">
        <v>0.27638883760036337</v>
      </c>
      <c r="M3991" s="211">
        <v>8.2800621334742683E-2</v>
      </c>
      <c r="N3991" s="211">
        <v>0.4223168807620023</v>
      </c>
      <c r="O3991" s="211">
        <v>0.63004109470767045</v>
      </c>
      <c r="P3991" s="211">
        <v>7.1416209687629864E-2</v>
      </c>
      <c r="Q3991" s="211">
        <v>0.12053219431785044</v>
      </c>
      <c r="R3991" s="211">
        <v>0.45500517948965435</v>
      </c>
      <c r="S3991" s="211">
        <v>0.33497632006533212</v>
      </c>
      <c r="T3991" s="211">
        <v>0.56247673063810044</v>
      </c>
      <c r="U3991" s="211">
        <v>0.3224493950000028</v>
      </c>
      <c r="V3991" s="211">
        <v>0.16779131523026047</v>
      </c>
      <c r="W3991" s="211">
        <v>0.61924344812903864</v>
      </c>
      <c r="X3991" s="211">
        <v>0.34219917226589586</v>
      </c>
      <c r="Y3991" s="211">
        <v>0.6959249919111189</v>
      </c>
      <c r="Z3991" s="211">
        <v>0.14618864381646529</v>
      </c>
      <c r="AA3991" s="212">
        <v>0.11361560582451166</v>
      </c>
    </row>
    <row r="3992" spans="1:27" x14ac:dyDescent="0.35">
      <c r="A3992" s="210" t="s">
        <v>4668</v>
      </c>
      <c r="B3992" s="217">
        <v>145.13992711637223</v>
      </c>
      <c r="C3992" s="211">
        <v>7.9877013524485618E-2</v>
      </c>
      <c r="D3992" s="211">
        <v>0.12573695518549763</v>
      </c>
      <c r="E3992" s="211">
        <v>7.5446527082187839E-2</v>
      </c>
      <c r="F3992" s="211">
        <v>0.11129457454348171</v>
      </c>
      <c r="G3992" s="211">
        <v>0.12310285702016605</v>
      </c>
      <c r="H3992" s="211">
        <v>0.11821253157494693</v>
      </c>
      <c r="I3992" s="211">
        <v>0.52048652958260777</v>
      </c>
      <c r="J3992" s="211">
        <v>0.47192727798015438</v>
      </c>
      <c r="K3992" s="211">
        <v>0.6345928308063109</v>
      </c>
      <c r="L3992" s="211">
        <v>0.27797337468550626</v>
      </c>
      <c r="M3992" s="211">
        <v>0.10370292763722533</v>
      </c>
      <c r="N3992" s="211">
        <v>0.46305040297869693</v>
      </c>
      <c r="O3992" s="211">
        <v>0.64646266359356308</v>
      </c>
      <c r="P3992" s="211">
        <v>6.7969605053292692E-2</v>
      </c>
      <c r="Q3992" s="211">
        <v>6.6816199605181079E-2</v>
      </c>
      <c r="R3992" s="211">
        <v>0.4861977798212212</v>
      </c>
      <c r="S3992" s="211">
        <v>0.42501178061785566</v>
      </c>
      <c r="T3992" s="211">
        <v>0.48309929201754653</v>
      </c>
      <c r="U3992" s="211">
        <v>0.36406572639383461</v>
      </c>
      <c r="V3992" s="211">
        <v>0.12900498255252318</v>
      </c>
      <c r="W3992" s="211">
        <v>0.50694701101938144</v>
      </c>
      <c r="X3992" s="211">
        <v>0.3772245863463457</v>
      </c>
      <c r="Y3992" s="211">
        <v>0.67178100908026361</v>
      </c>
      <c r="Z3992" s="211">
        <v>0.14549373125611911</v>
      </c>
      <c r="AA3992" s="212">
        <v>0.12104744441336732</v>
      </c>
    </row>
    <row r="3993" spans="1:27" x14ac:dyDescent="0.35">
      <c r="A3993" s="210" t="s">
        <v>4669</v>
      </c>
      <c r="B3993" s="217">
        <v>127.84188124271763</v>
      </c>
      <c r="C3993" s="211">
        <v>5.6629804084714436E-2</v>
      </c>
      <c r="D3993" s="211">
        <v>0.12395520005991489</v>
      </c>
      <c r="E3993" s="211">
        <v>7.2260605406102324E-2</v>
      </c>
      <c r="F3993" s="211">
        <v>0.10467874880147202</v>
      </c>
      <c r="G3993" s="211">
        <v>0.12067236256546038</v>
      </c>
      <c r="H3993" s="211">
        <v>0.11704850228747815</v>
      </c>
      <c r="I3993" s="211">
        <v>0.51149600729843392</v>
      </c>
      <c r="J3993" s="211">
        <v>0.47956710509837058</v>
      </c>
      <c r="K3993" s="211">
        <v>0.59476758081991132</v>
      </c>
      <c r="L3993" s="211">
        <v>0.27291213288516941</v>
      </c>
      <c r="M3993" s="211">
        <v>9.3018232032563375E-2</v>
      </c>
      <c r="N3993" s="211">
        <v>0.36928108119152309</v>
      </c>
      <c r="O3993" s="211">
        <v>0.5909830071113249</v>
      </c>
      <c r="P3993" s="211">
        <v>6.4596950846417187E-2</v>
      </c>
      <c r="Q3993" s="211">
        <v>6.2320360706990305E-2</v>
      </c>
      <c r="R3993" s="211">
        <v>0.47139906159790373</v>
      </c>
      <c r="S3993" s="211">
        <v>0.31741189643266349</v>
      </c>
      <c r="T3993" s="211">
        <v>0.58811420406222314</v>
      </c>
      <c r="U3993" s="211">
        <v>0.42728910965091549</v>
      </c>
      <c r="V3993" s="211">
        <v>0.11765577266305456</v>
      </c>
      <c r="W3993" s="211">
        <v>0.52570968335918988</v>
      </c>
      <c r="X3993" s="211">
        <v>0.33609664079677998</v>
      </c>
      <c r="Y3993" s="211">
        <v>0.64655145922503809</v>
      </c>
      <c r="Z3993" s="211">
        <v>0.14808519414491705</v>
      </c>
      <c r="AA3993" s="212">
        <v>0.12160030155768388</v>
      </c>
    </row>
    <row r="3994" spans="1:27" x14ac:dyDescent="0.35">
      <c r="A3994" s="210" t="s">
        <v>4670</v>
      </c>
      <c r="B3994" s="217">
        <v>139.75171994732389</v>
      </c>
      <c r="C3994" s="211">
        <v>7.5485833108758379E-2</v>
      </c>
      <c r="D3994" s="211">
        <v>0.12878742426934534</v>
      </c>
      <c r="E3994" s="211">
        <v>7.4610106036280016E-2</v>
      </c>
      <c r="F3994" s="211">
        <v>0.1212962385789923</v>
      </c>
      <c r="G3994" s="211">
        <v>0.11577570968020154</v>
      </c>
      <c r="H3994" s="211">
        <v>0.12171724582439038</v>
      </c>
      <c r="I3994" s="211">
        <v>0.45863304553368645</v>
      </c>
      <c r="J3994" s="211">
        <v>0.48021485754984217</v>
      </c>
      <c r="K3994" s="211">
        <v>0.59180641490426189</v>
      </c>
      <c r="L3994" s="211">
        <v>0.27641747926694288</v>
      </c>
      <c r="M3994" s="211">
        <v>9.060687684774113E-2</v>
      </c>
      <c r="N3994" s="211">
        <v>0.45436723596480966</v>
      </c>
      <c r="O3994" s="211">
        <v>0.7530375341378317</v>
      </c>
      <c r="P3994" s="211">
        <v>7.1174583820493784E-2</v>
      </c>
      <c r="Q3994" s="211">
        <v>8.3668044341721926E-2</v>
      </c>
      <c r="R3994" s="211">
        <v>0.45381143765867593</v>
      </c>
      <c r="S3994" s="211">
        <v>0.37806564998458764</v>
      </c>
      <c r="T3994" s="211">
        <v>0.57045001794350414</v>
      </c>
      <c r="U3994" s="211">
        <v>0.39531941671114246</v>
      </c>
      <c r="V3994" s="211">
        <v>0.13650696726631678</v>
      </c>
      <c r="W3994" s="211">
        <v>0.52524813030556627</v>
      </c>
      <c r="X3994" s="211">
        <v>0.27656285407424658</v>
      </c>
      <c r="Y3994" s="211">
        <v>0.55625833951920489</v>
      </c>
      <c r="Z3994" s="211">
        <v>0.14606457839036666</v>
      </c>
      <c r="AA3994" s="212">
        <v>0.12326352959924035</v>
      </c>
    </row>
    <row r="3995" spans="1:27" x14ac:dyDescent="0.35">
      <c r="A3995" s="210" t="s">
        <v>4671</v>
      </c>
      <c r="B3995" s="217">
        <v>119.59395373753803</v>
      </c>
      <c r="C3995" s="211">
        <v>5.2276390376453916E-2</v>
      </c>
      <c r="D3995" s="211">
        <v>0.1210912270116055</v>
      </c>
      <c r="E3995" s="211">
        <v>8.2092352820818754E-2</v>
      </c>
      <c r="F3995" s="211">
        <v>9.5733303450773327E-2</v>
      </c>
      <c r="G3995" s="211">
        <v>0.12521979101157313</v>
      </c>
      <c r="H3995" s="211">
        <v>0.12266399289159098</v>
      </c>
      <c r="I3995" s="211">
        <v>0.48788985990172806</v>
      </c>
      <c r="J3995" s="211">
        <v>0.41620890752669121</v>
      </c>
      <c r="K3995" s="211">
        <v>0.64345496735257857</v>
      </c>
      <c r="L3995" s="211">
        <v>0.27920011952086216</v>
      </c>
      <c r="M3995" s="211">
        <v>8.9234548193904126E-2</v>
      </c>
      <c r="N3995" s="211">
        <v>0.40667905371972668</v>
      </c>
      <c r="O3995" s="211">
        <v>0.72001559728153341</v>
      </c>
      <c r="P3995" s="211">
        <v>7.1539832180575844E-2</v>
      </c>
      <c r="Q3995" s="211">
        <v>7.8503617896885633E-2</v>
      </c>
      <c r="R3995" s="211">
        <v>0.39342803916741992</v>
      </c>
      <c r="S3995" s="211">
        <v>0.41919972978058589</v>
      </c>
      <c r="T3995" s="211">
        <v>0.51662181985650002</v>
      </c>
      <c r="U3995" s="211">
        <v>0.35454247270915801</v>
      </c>
      <c r="V3995" s="211">
        <v>5.3812197004968032E-2</v>
      </c>
      <c r="W3995" s="211">
        <v>0.54813608663553648</v>
      </c>
      <c r="X3995" s="211">
        <v>0.30652747198719038</v>
      </c>
      <c r="Y3995" s="211">
        <v>0.71996141667772029</v>
      </c>
      <c r="Z3995" s="211">
        <v>0.14932607952076477</v>
      </c>
      <c r="AA3995" s="212">
        <v>0.11705362737026898</v>
      </c>
    </row>
    <row r="3996" spans="1:27" x14ac:dyDescent="0.35">
      <c r="A3996" s="210" t="s">
        <v>4672</v>
      </c>
      <c r="B3996" s="217">
        <v>134.80024475221896</v>
      </c>
      <c r="C3996" s="211">
        <v>6.6139567727924051E-2</v>
      </c>
      <c r="D3996" s="211">
        <v>0.12568488095699437</v>
      </c>
      <c r="E3996" s="211">
        <v>7.1907407787298649E-2</v>
      </c>
      <c r="F3996" s="211">
        <v>0.10115020961971122</v>
      </c>
      <c r="G3996" s="211">
        <v>0.11686868117329927</v>
      </c>
      <c r="H3996" s="211">
        <v>0.12148488984198758</v>
      </c>
      <c r="I3996" s="211">
        <v>0.42039781019709049</v>
      </c>
      <c r="J3996" s="211">
        <v>0.44490245672135259</v>
      </c>
      <c r="K3996" s="211">
        <v>0.60774631672483326</v>
      </c>
      <c r="L3996" s="211">
        <v>0.26718643085639504</v>
      </c>
      <c r="M3996" s="211">
        <v>9.5364615165625374E-2</v>
      </c>
      <c r="N3996" s="211">
        <v>0.38521036034577466</v>
      </c>
      <c r="O3996" s="211">
        <v>0.75481356484975337</v>
      </c>
      <c r="P3996" s="211">
        <v>7.0661464644929034E-2</v>
      </c>
      <c r="Q3996" s="211">
        <v>6.9492086317459456E-2</v>
      </c>
      <c r="R3996" s="211">
        <v>0.44720244177424051</v>
      </c>
      <c r="S3996" s="211">
        <v>0.29266568431665502</v>
      </c>
      <c r="T3996" s="211">
        <v>0.56832617705086919</v>
      </c>
      <c r="U3996" s="211">
        <v>0.40177608747510679</v>
      </c>
      <c r="V3996" s="211">
        <v>7.8293659838122115E-2</v>
      </c>
      <c r="W3996" s="211">
        <v>0.5720868692321166</v>
      </c>
      <c r="X3996" s="211">
        <v>0.27845740432572713</v>
      </c>
      <c r="Y3996" s="211">
        <v>0.76356397265951759</v>
      </c>
      <c r="Z3996" s="211">
        <v>0.14130402278188839</v>
      </c>
      <c r="AA3996" s="212">
        <v>0.1171715905019413</v>
      </c>
    </row>
    <row r="3997" spans="1:27" x14ac:dyDescent="0.35">
      <c r="A3997" s="210" t="s">
        <v>4673</v>
      </c>
      <c r="B3997" s="217">
        <v>111.99590403849737</v>
      </c>
      <c r="C3997" s="211">
        <v>6.1660983078159495E-2</v>
      </c>
      <c r="D3997" s="211">
        <v>0.1228647698052799</v>
      </c>
      <c r="E3997" s="211">
        <v>7.7767332908742853E-2</v>
      </c>
      <c r="F3997" s="211">
        <v>9.9725599032819079E-2</v>
      </c>
      <c r="G3997" s="211">
        <v>0.12576786443189603</v>
      </c>
      <c r="H3997" s="211">
        <v>0.11594239269758125</v>
      </c>
      <c r="I3997" s="211">
        <v>0.53205235538158357</v>
      </c>
      <c r="J3997" s="211">
        <v>0.45731947407208562</v>
      </c>
      <c r="K3997" s="211">
        <v>0.64187238438487682</v>
      </c>
      <c r="L3997" s="211">
        <v>0.27646961589250779</v>
      </c>
      <c r="M3997" s="211">
        <v>8.824634317335428E-2</v>
      </c>
      <c r="N3997" s="211">
        <v>0.4004692125396665</v>
      </c>
      <c r="O3997" s="211">
        <v>0.59156128214810544</v>
      </c>
      <c r="P3997" s="211">
        <v>6.5215203150387702E-2</v>
      </c>
      <c r="Q3997" s="211">
        <v>5.8952456354685392E-2</v>
      </c>
      <c r="R3997" s="211">
        <v>0.38147942158983322</v>
      </c>
      <c r="S3997" s="211">
        <v>0.2639526436927897</v>
      </c>
      <c r="T3997" s="211">
        <v>0.51234663080360288</v>
      </c>
      <c r="U3997" s="211">
        <v>0.35877593745842984</v>
      </c>
      <c r="V3997" s="211">
        <v>0.11098995795828565</v>
      </c>
      <c r="W3997" s="211">
        <v>0.53877880820387813</v>
      </c>
      <c r="X3997" s="211">
        <v>0.27734207988863996</v>
      </c>
      <c r="Y3997" s="211">
        <v>0.52788920930535166</v>
      </c>
      <c r="Z3997" s="211">
        <v>0.14119329566555924</v>
      </c>
      <c r="AA3997" s="212">
        <v>0.12208036055428349</v>
      </c>
    </row>
    <row r="3998" spans="1:27" x14ac:dyDescent="0.35">
      <c r="A3998" s="210" t="s">
        <v>4674</v>
      </c>
      <c r="B3998" s="217">
        <v>165.31122078567944</v>
      </c>
      <c r="C3998" s="211">
        <v>4.8080045953959802E-2</v>
      </c>
      <c r="D3998" s="211">
        <v>0.12567906832038811</v>
      </c>
      <c r="E3998" s="211">
        <v>6.9058784831042996E-2</v>
      </c>
      <c r="F3998" s="211">
        <v>8.4675256957302394E-2</v>
      </c>
      <c r="G3998" s="211">
        <v>0.12296486275951268</v>
      </c>
      <c r="H3998" s="211">
        <v>0.11542099238990111</v>
      </c>
      <c r="I3998" s="211">
        <v>0.53057593589981167</v>
      </c>
      <c r="J3998" s="211">
        <v>0.418136531714214</v>
      </c>
      <c r="K3998" s="211">
        <v>0.60794235701110733</v>
      </c>
      <c r="L3998" s="211">
        <v>0.27473362007103741</v>
      </c>
      <c r="M3998" s="211">
        <v>8.1102103496903319E-2</v>
      </c>
      <c r="N3998" s="211">
        <v>0.53188166663086045</v>
      </c>
      <c r="O3998" s="211">
        <v>0.5462141921232303</v>
      </c>
      <c r="P3998" s="211">
        <v>6.3185707670234431E-2</v>
      </c>
      <c r="Q3998" s="211">
        <v>7.001200339819981E-2</v>
      </c>
      <c r="R3998" s="211">
        <v>0.44148027798577816</v>
      </c>
      <c r="S3998" s="211">
        <v>0.32733067703915641</v>
      </c>
      <c r="T3998" s="211">
        <v>0.52465987073060338</v>
      </c>
      <c r="U3998" s="211">
        <v>0.4511943744121748</v>
      </c>
      <c r="V3998" s="211">
        <v>0.18235382010005577</v>
      </c>
      <c r="W3998" s="211">
        <v>0.60783910840690036</v>
      </c>
      <c r="X3998" s="211">
        <v>0.27303867725626896</v>
      </c>
      <c r="Y3998" s="211">
        <v>0.67172618679199103</v>
      </c>
      <c r="Z3998" s="211">
        <v>0.14889857438170306</v>
      </c>
      <c r="AA3998" s="212">
        <v>0.11225137169273874</v>
      </c>
    </row>
    <row r="3999" spans="1:27" x14ac:dyDescent="0.35">
      <c r="A3999" s="210" t="s">
        <v>4675</v>
      </c>
      <c r="B3999" s="217">
        <v>169.88510168832161</v>
      </c>
      <c r="C3999" s="211">
        <v>5.0343808022544276E-2</v>
      </c>
      <c r="D3999" s="211">
        <v>0.1292255179674606</v>
      </c>
      <c r="E3999" s="211">
        <v>7.4559159124752611E-2</v>
      </c>
      <c r="F3999" s="211">
        <v>8.5570081089181099E-2</v>
      </c>
      <c r="G3999" s="211">
        <v>0.12407342525379163</v>
      </c>
      <c r="H3999" s="211">
        <v>0.1099239048923642</v>
      </c>
      <c r="I3999" s="211">
        <v>0.52239952456857763</v>
      </c>
      <c r="J3999" s="211">
        <v>0.43186578602297709</v>
      </c>
      <c r="K3999" s="211">
        <v>0.61769132748016731</v>
      </c>
      <c r="L3999" s="211">
        <v>0.27257067741257285</v>
      </c>
      <c r="M3999" s="211">
        <v>0.10221390442257795</v>
      </c>
      <c r="N3999" s="211">
        <v>0.35993429452548736</v>
      </c>
      <c r="O3999" s="211">
        <v>0.73704015547960011</v>
      </c>
      <c r="P3999" s="211">
        <v>6.8387979535568647E-2</v>
      </c>
      <c r="Q3999" s="211">
        <v>8.8700302812478427E-2</v>
      </c>
      <c r="R3999" s="211">
        <v>0.48281733454734815</v>
      </c>
      <c r="S3999" s="211">
        <v>0.27737253659563471</v>
      </c>
      <c r="T3999" s="211">
        <v>0.56312607144357418</v>
      </c>
      <c r="U3999" s="211">
        <v>0.4352079100358196</v>
      </c>
      <c r="V3999" s="211">
        <v>0.1711155065139999</v>
      </c>
      <c r="W3999" s="211">
        <v>0.51844687627793762</v>
      </c>
      <c r="X3999" s="211">
        <v>0.31721726981170945</v>
      </c>
      <c r="Y3999" s="211">
        <v>0.5867139714977303</v>
      </c>
      <c r="Z3999" s="211">
        <v>0.1486441404179282</v>
      </c>
      <c r="AA3999" s="212">
        <v>0.11667950674959979</v>
      </c>
    </row>
    <row r="4000" spans="1:27" x14ac:dyDescent="0.35">
      <c r="A4000" s="210" t="s">
        <v>4676</v>
      </c>
      <c r="B4000" s="217">
        <v>112.99112143342306</v>
      </c>
      <c r="C4000" s="211">
        <v>7.4619190558889728E-2</v>
      </c>
      <c r="D4000" s="211">
        <v>0.12395298382138664</v>
      </c>
      <c r="E4000" s="211">
        <v>7.1691088685098686E-2</v>
      </c>
      <c r="F4000" s="211">
        <v>7.1006919366109089E-2</v>
      </c>
      <c r="G4000" s="211">
        <v>0.11844952375705055</v>
      </c>
      <c r="H4000" s="211">
        <v>0.11207620942524552</v>
      </c>
      <c r="I4000" s="211">
        <v>0.47763698608676786</v>
      </c>
      <c r="J4000" s="211">
        <v>0.4095139383176824</v>
      </c>
      <c r="K4000" s="211">
        <v>0.53531258678771865</v>
      </c>
      <c r="L4000" s="211">
        <v>0.27318676310126261</v>
      </c>
      <c r="M4000" s="211">
        <v>8.3490459754082758E-2</v>
      </c>
      <c r="N4000" s="211">
        <v>0.37259078097574422</v>
      </c>
      <c r="O4000" s="211">
        <v>0.70543511813026538</v>
      </c>
      <c r="P4000" s="211">
        <v>6.9421197822826561E-2</v>
      </c>
      <c r="Q4000" s="211">
        <v>7.1244965410183644E-2</v>
      </c>
      <c r="R4000" s="211">
        <v>0.44235463937208369</v>
      </c>
      <c r="S4000" s="211">
        <v>0.29765450094059265</v>
      </c>
      <c r="T4000" s="211">
        <v>0.64145521230337332</v>
      </c>
      <c r="U4000" s="211">
        <v>0.33913968388597387</v>
      </c>
      <c r="V4000" s="211">
        <v>9.8219772769494146E-2</v>
      </c>
      <c r="W4000" s="211">
        <v>0.53944375417796919</v>
      </c>
      <c r="X4000" s="211">
        <v>0.28662733428253123</v>
      </c>
      <c r="Y4000" s="211">
        <v>0.68983698747442801</v>
      </c>
      <c r="Z4000" s="211">
        <v>0.13340109836497566</v>
      </c>
      <c r="AA4000" s="212">
        <v>0.12595749172157614</v>
      </c>
    </row>
    <row r="4001" spans="1:27" x14ac:dyDescent="0.35">
      <c r="A4001" s="210" t="s">
        <v>4677</v>
      </c>
      <c r="B4001" s="217">
        <v>123.4643345230306</v>
      </c>
      <c r="C4001" s="211">
        <v>6.3696245048243089E-2</v>
      </c>
      <c r="D4001" s="211">
        <v>0.12961907781823498</v>
      </c>
      <c r="E4001" s="211">
        <v>8.3967146667831241E-2</v>
      </c>
      <c r="F4001" s="211">
        <v>9.6503583234912038E-2</v>
      </c>
      <c r="G4001" s="211">
        <v>0.11512516863881489</v>
      </c>
      <c r="H4001" s="211">
        <v>0.11377777367858977</v>
      </c>
      <c r="I4001" s="211">
        <v>0.51752009899378693</v>
      </c>
      <c r="J4001" s="211">
        <v>0.43184688621541845</v>
      </c>
      <c r="K4001" s="211">
        <v>0.62842961755305415</v>
      </c>
      <c r="L4001" s="211">
        <v>0.27853712703106204</v>
      </c>
      <c r="M4001" s="211">
        <v>0.1008731349664375</v>
      </c>
      <c r="N4001" s="211">
        <v>0.45598255199776255</v>
      </c>
      <c r="O4001" s="211">
        <v>0.59933428623621043</v>
      </c>
      <c r="P4001" s="211">
        <v>7.0550990912326708E-2</v>
      </c>
      <c r="Q4001" s="211">
        <v>0.10325784179980274</v>
      </c>
      <c r="R4001" s="211">
        <v>0.45107616055930366</v>
      </c>
      <c r="S4001" s="211">
        <v>0.37810398574873577</v>
      </c>
      <c r="T4001" s="211">
        <v>0.52172671686757632</v>
      </c>
      <c r="U4001" s="211">
        <v>0.3754208545292132</v>
      </c>
      <c r="V4001" s="211">
        <v>6.5583069210356976E-2</v>
      </c>
      <c r="W4001" s="211">
        <v>0.50067281781283968</v>
      </c>
      <c r="X4001" s="211">
        <v>0.35600713560760744</v>
      </c>
      <c r="Y4001" s="211">
        <v>0.5907465911054568</v>
      </c>
      <c r="Z4001" s="211">
        <v>0.1490604041146972</v>
      </c>
      <c r="AA4001" s="212">
        <v>0.1188958758194105</v>
      </c>
    </row>
    <row r="4002" spans="1:27" x14ac:dyDescent="0.35">
      <c r="A4002" s="210" t="s">
        <v>4678</v>
      </c>
      <c r="B4002" s="217">
        <v>141.02932290249973</v>
      </c>
      <c r="C4002" s="211">
        <v>5.9530791686984899E-2</v>
      </c>
      <c r="D4002" s="211">
        <v>0.12852501668819749</v>
      </c>
      <c r="E4002" s="211">
        <v>6.9414740830122001E-2</v>
      </c>
      <c r="F4002" s="211">
        <v>9.6210384642620772E-2</v>
      </c>
      <c r="G4002" s="211">
        <v>0.1162577320991401</v>
      </c>
      <c r="H4002" s="211">
        <v>0.11588756361493904</v>
      </c>
      <c r="I4002" s="211">
        <v>0.52748474612143603</v>
      </c>
      <c r="J4002" s="211">
        <v>0.46555424061568468</v>
      </c>
      <c r="K4002" s="211">
        <v>0.55384299139690585</v>
      </c>
      <c r="L4002" s="211">
        <v>0.28294790055782648</v>
      </c>
      <c r="M4002" s="211">
        <v>0.1083084321201591</v>
      </c>
      <c r="N4002" s="211">
        <v>0.51981388363817915</v>
      </c>
      <c r="O4002" s="211">
        <v>0.56019221363060134</v>
      </c>
      <c r="P4002" s="211">
        <v>6.986098230728463E-2</v>
      </c>
      <c r="Q4002" s="211">
        <v>9.9991687932709308E-2</v>
      </c>
      <c r="R4002" s="211">
        <v>0.41796217707901101</v>
      </c>
      <c r="S4002" s="211">
        <v>0.39686940387775921</v>
      </c>
      <c r="T4002" s="211">
        <v>0.54428077601616598</v>
      </c>
      <c r="U4002" s="211">
        <v>0.40234532551286006</v>
      </c>
      <c r="V4002" s="211">
        <v>0.10646306409982029</v>
      </c>
      <c r="W4002" s="211">
        <v>0.54041167821018454</v>
      </c>
      <c r="X4002" s="211">
        <v>0.32003943387598716</v>
      </c>
      <c r="Y4002" s="211">
        <v>0.60326784314826098</v>
      </c>
      <c r="Z4002" s="211">
        <v>0.14826126884600183</v>
      </c>
      <c r="AA4002" s="212">
        <v>0.11623424187605864</v>
      </c>
    </row>
    <row r="4003" spans="1:27" x14ac:dyDescent="0.35">
      <c r="A4003" s="210" t="s">
        <v>4679</v>
      </c>
      <c r="B4003" s="217">
        <v>128.12301500960126</v>
      </c>
      <c r="C4003" s="211">
        <v>6.3580362939711782E-2</v>
      </c>
      <c r="D4003" s="211">
        <v>0.11927049764143317</v>
      </c>
      <c r="E4003" s="211">
        <v>7.5427659758872945E-2</v>
      </c>
      <c r="F4003" s="211">
        <v>0.11236670654877179</v>
      </c>
      <c r="G4003" s="211">
        <v>0.12005752855163429</v>
      </c>
      <c r="H4003" s="211">
        <v>0.10390846395339205</v>
      </c>
      <c r="I4003" s="211">
        <v>0.43983056215096394</v>
      </c>
      <c r="J4003" s="211">
        <v>0.42345917393092625</v>
      </c>
      <c r="K4003" s="211">
        <v>0.59042378888237568</v>
      </c>
      <c r="L4003" s="211">
        <v>0.27503295373415643</v>
      </c>
      <c r="M4003" s="211">
        <v>9.3165803883168308E-2</v>
      </c>
      <c r="N4003" s="211">
        <v>0.50248557957852591</v>
      </c>
      <c r="O4003" s="211">
        <v>0.55819102011935218</v>
      </c>
      <c r="P4003" s="211">
        <v>6.3246943531023989E-2</v>
      </c>
      <c r="Q4003" s="211">
        <v>4.9278851863910206E-2</v>
      </c>
      <c r="R4003" s="211">
        <v>0.459480710868377</v>
      </c>
      <c r="S4003" s="211">
        <v>0.30010961702948513</v>
      </c>
      <c r="T4003" s="211">
        <v>0.60824976442749323</v>
      </c>
      <c r="U4003" s="211">
        <v>0.48570134545669891</v>
      </c>
      <c r="V4003" s="211">
        <v>8.2020559976163587E-2</v>
      </c>
      <c r="W4003" s="211">
        <v>0.56401855786741484</v>
      </c>
      <c r="X4003" s="211">
        <v>0.43770641435132762</v>
      </c>
      <c r="Y4003" s="211">
        <v>0.75098891082081709</v>
      </c>
      <c r="Z4003" s="211">
        <v>0.14748454453156051</v>
      </c>
      <c r="AA4003" s="212">
        <v>0.12079166735115862</v>
      </c>
    </row>
    <row r="4004" spans="1:27" x14ac:dyDescent="0.35">
      <c r="A4004" s="210" t="s">
        <v>4680</v>
      </c>
      <c r="B4004" s="217">
        <v>137.44229718702823</v>
      </c>
      <c r="C4004" s="211">
        <v>6.977080866256348E-2</v>
      </c>
      <c r="D4004" s="211">
        <v>0.12684790301882498</v>
      </c>
      <c r="E4004" s="211">
        <v>6.968832169435947E-2</v>
      </c>
      <c r="F4004" s="211">
        <v>0.11286239332847593</v>
      </c>
      <c r="G4004" s="211">
        <v>0.12403564566550303</v>
      </c>
      <c r="H4004" s="211">
        <v>0.12051159725513196</v>
      </c>
      <c r="I4004" s="211">
        <v>0.42776841055301934</v>
      </c>
      <c r="J4004" s="211">
        <v>0.43732253733960563</v>
      </c>
      <c r="K4004" s="211">
        <v>0.61988625231606864</v>
      </c>
      <c r="L4004" s="211">
        <v>0.26727183654931319</v>
      </c>
      <c r="M4004" s="211">
        <v>8.2585921293275799E-2</v>
      </c>
      <c r="N4004" s="211">
        <v>0.35474477130132087</v>
      </c>
      <c r="O4004" s="211">
        <v>0.70018559934313984</v>
      </c>
      <c r="P4004" s="211">
        <v>6.9049815248711344E-2</v>
      </c>
      <c r="Q4004" s="211">
        <v>6.8592803314789924E-2</v>
      </c>
      <c r="R4004" s="211">
        <v>0.41578632151221284</v>
      </c>
      <c r="S4004" s="211">
        <v>0.32035989682752702</v>
      </c>
      <c r="T4004" s="211">
        <v>0.57441306554186011</v>
      </c>
      <c r="U4004" s="211">
        <v>0.55895330056167625</v>
      </c>
      <c r="V4004" s="211">
        <v>0.11760362780539636</v>
      </c>
      <c r="W4004" s="211">
        <v>0.59147298358098865</v>
      </c>
      <c r="X4004" s="211">
        <v>0.25839997150764021</v>
      </c>
      <c r="Y4004" s="211">
        <v>0.63042923555187635</v>
      </c>
      <c r="Z4004" s="211">
        <v>0.14872276156096992</v>
      </c>
      <c r="AA4004" s="212">
        <v>0.12555223605247096</v>
      </c>
    </row>
    <row r="4005" spans="1:27" x14ac:dyDescent="0.35">
      <c r="A4005" s="210" t="s">
        <v>4681</v>
      </c>
      <c r="B4005" s="217">
        <v>117.99114125848197</v>
      </c>
      <c r="C4005" s="211">
        <v>6.861887375492666E-2</v>
      </c>
      <c r="D4005" s="211">
        <v>0.12576356058803401</v>
      </c>
      <c r="E4005" s="211">
        <v>7.364266355875497E-2</v>
      </c>
      <c r="F4005" s="211">
        <v>7.90343659035906E-2</v>
      </c>
      <c r="G4005" s="211">
        <v>0.12079494202751913</v>
      </c>
      <c r="H4005" s="211">
        <v>0.10806326666876699</v>
      </c>
      <c r="I4005" s="211">
        <v>0.50897004582970917</v>
      </c>
      <c r="J4005" s="211">
        <v>0.44046424943738555</v>
      </c>
      <c r="K4005" s="211">
        <v>0.62270241786622971</v>
      </c>
      <c r="L4005" s="211">
        <v>0.28033896678885833</v>
      </c>
      <c r="M4005" s="211">
        <v>9.7071696021761161E-2</v>
      </c>
      <c r="N4005" s="211">
        <v>0.40656940224238236</v>
      </c>
      <c r="O4005" s="211">
        <v>0.64187639763560533</v>
      </c>
      <c r="P4005" s="211">
        <v>6.4868537131857931E-2</v>
      </c>
      <c r="Q4005" s="211">
        <v>4.8781196389405049E-2</v>
      </c>
      <c r="R4005" s="211">
        <v>0.36457430488734927</v>
      </c>
      <c r="S4005" s="211">
        <v>0.35062862436054254</v>
      </c>
      <c r="T4005" s="211">
        <v>0.58470992912899344</v>
      </c>
      <c r="U4005" s="211">
        <v>0.37650477165483121</v>
      </c>
      <c r="V4005" s="211">
        <v>9.8280416095273229E-2</v>
      </c>
      <c r="W4005" s="211">
        <v>0.52917078879848922</v>
      </c>
      <c r="X4005" s="211">
        <v>0.37142261697475643</v>
      </c>
      <c r="Y4005" s="211">
        <v>0.56236707396913654</v>
      </c>
      <c r="Z4005" s="211">
        <v>0.14274838297498635</v>
      </c>
      <c r="AA4005" s="212">
        <v>0.12009609902204824</v>
      </c>
    </row>
    <row r="4006" spans="1:27" x14ac:dyDescent="0.35">
      <c r="A4006" s="210" t="s">
        <v>4682</v>
      </c>
      <c r="B4006" s="217">
        <v>167.10264031680546</v>
      </c>
      <c r="C4006" s="211">
        <v>7.3083275481569177E-2</v>
      </c>
      <c r="D4006" s="211">
        <v>0.13006803997858107</v>
      </c>
      <c r="E4006" s="211">
        <v>7.6826268557389915E-2</v>
      </c>
      <c r="F4006" s="211">
        <v>0.10162673819145912</v>
      </c>
      <c r="G4006" s="211">
        <v>0.11647629132267844</v>
      </c>
      <c r="H4006" s="211">
        <v>0.11958159329016187</v>
      </c>
      <c r="I4006" s="211">
        <v>0.4261198923353457</v>
      </c>
      <c r="J4006" s="211">
        <v>0.4407181053378354</v>
      </c>
      <c r="K4006" s="211">
        <v>0.64362532411574225</v>
      </c>
      <c r="L4006" s="211">
        <v>0.27699442915943684</v>
      </c>
      <c r="M4006" s="211">
        <v>8.652416658351135E-2</v>
      </c>
      <c r="N4006" s="211">
        <v>0.5558496238200018</v>
      </c>
      <c r="O4006" s="211">
        <v>0.57232931459911485</v>
      </c>
      <c r="P4006" s="211">
        <v>6.5264190477819992E-2</v>
      </c>
      <c r="Q4006" s="211">
        <v>0.13303418695584632</v>
      </c>
      <c r="R4006" s="211">
        <v>0.41887152729896382</v>
      </c>
      <c r="S4006" s="211">
        <v>0.33017693006386623</v>
      </c>
      <c r="T4006" s="211">
        <v>0.51524886114575708</v>
      </c>
      <c r="U4006" s="211">
        <v>0.50168584718317566</v>
      </c>
      <c r="V4006" s="211">
        <v>0.13263864420057692</v>
      </c>
      <c r="W4006" s="211">
        <v>0.59396598449335336</v>
      </c>
      <c r="X4006" s="211">
        <v>0.30974463730686475</v>
      </c>
      <c r="Y4006" s="211">
        <v>0.63531595882103764</v>
      </c>
      <c r="Z4006" s="211">
        <v>0.14428805365384487</v>
      </c>
      <c r="AA4006" s="212">
        <v>0.1126622116834612</v>
      </c>
    </row>
    <row r="4007" spans="1:27" x14ac:dyDescent="0.35">
      <c r="A4007" s="210" t="s">
        <v>4683</v>
      </c>
      <c r="B4007" s="217">
        <v>109.65623528995211</v>
      </c>
      <c r="C4007" s="211">
        <v>7.2616947721817982E-2</v>
      </c>
      <c r="D4007" s="211">
        <v>0.12149228295169569</v>
      </c>
      <c r="E4007" s="211">
        <v>7.6170444073156984E-2</v>
      </c>
      <c r="F4007" s="211">
        <v>7.7040304129055867E-2</v>
      </c>
      <c r="G4007" s="211">
        <v>0.12387440778103269</v>
      </c>
      <c r="H4007" s="211">
        <v>0.10473328144227552</v>
      </c>
      <c r="I4007" s="211">
        <v>0.46010998411159065</v>
      </c>
      <c r="J4007" s="211">
        <v>0.43173817568392381</v>
      </c>
      <c r="K4007" s="211">
        <v>0.57742103675474088</v>
      </c>
      <c r="L4007" s="211">
        <v>0.2761084259905085</v>
      </c>
      <c r="M4007" s="211">
        <v>0.10300961622457835</v>
      </c>
      <c r="N4007" s="211">
        <v>0.45827976594123143</v>
      </c>
      <c r="O4007" s="211">
        <v>0.64164126815134059</v>
      </c>
      <c r="P4007" s="211">
        <v>6.8059166387693257E-2</v>
      </c>
      <c r="Q4007" s="211">
        <v>6.5606221056138614E-2</v>
      </c>
      <c r="R4007" s="211">
        <v>0.383189895714388</v>
      </c>
      <c r="S4007" s="211">
        <v>0.3491152517158681</v>
      </c>
      <c r="T4007" s="211">
        <v>0.60993379093005262</v>
      </c>
      <c r="U4007" s="211">
        <v>0.35658311341630161</v>
      </c>
      <c r="V4007" s="211">
        <v>5.4393573382271923E-2</v>
      </c>
      <c r="W4007" s="211">
        <v>0.58012516686957627</v>
      </c>
      <c r="X4007" s="211">
        <v>0.34338055280544105</v>
      </c>
      <c r="Y4007" s="211">
        <v>0.58829886725519165</v>
      </c>
      <c r="Z4007" s="211">
        <v>0.14811707116956624</v>
      </c>
      <c r="AA4007" s="212">
        <v>0.12019266578502426</v>
      </c>
    </row>
    <row r="4008" spans="1:27" x14ac:dyDescent="0.35">
      <c r="A4008" s="210" t="s">
        <v>4684</v>
      </c>
      <c r="B4008" s="217">
        <v>140.10959551541268</v>
      </c>
      <c r="C4008" s="211">
        <v>8.0618889929445686E-2</v>
      </c>
      <c r="D4008" s="211">
        <v>0.11835097934724491</v>
      </c>
      <c r="E4008" s="211">
        <v>7.5367091475103593E-2</v>
      </c>
      <c r="F4008" s="211">
        <v>0.10682336698625074</v>
      </c>
      <c r="G4008" s="211">
        <v>0.1206213889283653</v>
      </c>
      <c r="H4008" s="211">
        <v>0.11225072774857416</v>
      </c>
      <c r="I4008" s="211">
        <v>0.45162698699293624</v>
      </c>
      <c r="J4008" s="211">
        <v>0.4855464073571823</v>
      </c>
      <c r="K4008" s="211">
        <v>0.61990532737740811</v>
      </c>
      <c r="L4008" s="211">
        <v>0.27802733619962944</v>
      </c>
      <c r="M4008" s="211">
        <v>0.10319524491097889</v>
      </c>
      <c r="N4008" s="211">
        <v>0.42807827368887585</v>
      </c>
      <c r="O4008" s="211">
        <v>0.77585683762544033</v>
      </c>
      <c r="P4008" s="211">
        <v>7.2269277625598025E-2</v>
      </c>
      <c r="Q4008" s="211">
        <v>4.3240688367837211E-2</v>
      </c>
      <c r="R4008" s="211">
        <v>0.4093315744708852</v>
      </c>
      <c r="S4008" s="211">
        <v>0.30628633844240999</v>
      </c>
      <c r="T4008" s="211">
        <v>0.60517745127534683</v>
      </c>
      <c r="U4008" s="211">
        <v>0.44374239161778412</v>
      </c>
      <c r="V4008" s="211">
        <v>8.0919546428194752E-2</v>
      </c>
      <c r="W4008" s="211">
        <v>0.54283687391946223</v>
      </c>
      <c r="X4008" s="211">
        <v>0.27441201304927387</v>
      </c>
      <c r="Y4008" s="211">
        <v>0.55579535204349528</v>
      </c>
      <c r="Z4008" s="211">
        <v>0.1489742464697271</v>
      </c>
      <c r="AA4008" s="212">
        <v>0.11592852587041411</v>
      </c>
    </row>
    <row r="4009" spans="1:27" x14ac:dyDescent="0.35">
      <c r="A4009" s="210" t="s">
        <v>4685</v>
      </c>
      <c r="B4009" s="217">
        <v>122.61164314035689</v>
      </c>
      <c r="C4009" s="211">
        <v>5.7188107249510893E-2</v>
      </c>
      <c r="D4009" s="211">
        <v>0.1251540322216956</v>
      </c>
      <c r="E4009" s="211">
        <v>8.0575463693228322E-2</v>
      </c>
      <c r="F4009" s="211">
        <v>7.8527232157432514E-2</v>
      </c>
      <c r="G4009" s="211">
        <v>0.12034615384968687</v>
      </c>
      <c r="H4009" s="211">
        <v>0.10993806506307435</v>
      </c>
      <c r="I4009" s="211">
        <v>0.46997340914051378</v>
      </c>
      <c r="J4009" s="211">
        <v>0.39096240367639074</v>
      </c>
      <c r="K4009" s="211">
        <v>0.56351833069044821</v>
      </c>
      <c r="L4009" s="211">
        <v>0.2673229924631999</v>
      </c>
      <c r="M4009" s="211">
        <v>0.10651359296610892</v>
      </c>
      <c r="N4009" s="211">
        <v>0.47168756673993295</v>
      </c>
      <c r="O4009" s="211">
        <v>0.72350650934802485</v>
      </c>
      <c r="P4009" s="211">
        <v>6.9596459742660682E-2</v>
      </c>
      <c r="Q4009" s="211">
        <v>6.0353774366783575E-2</v>
      </c>
      <c r="R4009" s="211">
        <v>0.44711156713293043</v>
      </c>
      <c r="S4009" s="211">
        <v>0.38291424409214148</v>
      </c>
      <c r="T4009" s="211">
        <v>0.45915191809721073</v>
      </c>
      <c r="U4009" s="211">
        <v>0.37139173260476316</v>
      </c>
      <c r="V4009" s="211">
        <v>5.479912909211359E-2</v>
      </c>
      <c r="W4009" s="211">
        <v>0.5123161533384768</v>
      </c>
      <c r="X4009" s="211">
        <v>0.25238767564262043</v>
      </c>
      <c r="Y4009" s="211">
        <v>0.71072208040046481</v>
      </c>
      <c r="Z4009" s="211">
        <v>0.14845585256575466</v>
      </c>
      <c r="AA4009" s="212">
        <v>0.1146470374213989</v>
      </c>
    </row>
    <row r="4010" spans="1:27" x14ac:dyDescent="0.35">
      <c r="A4010" s="210" t="s">
        <v>4686</v>
      </c>
      <c r="B4010" s="217">
        <v>163.9172147229346</v>
      </c>
      <c r="C4010" s="211">
        <v>5.9919568252553262E-2</v>
      </c>
      <c r="D4010" s="211">
        <v>0.12926543201731627</v>
      </c>
      <c r="E4010" s="211">
        <v>7.5219320946877777E-2</v>
      </c>
      <c r="F4010" s="211">
        <v>0.11196635256419146</v>
      </c>
      <c r="G4010" s="211">
        <v>0.11663294237742283</v>
      </c>
      <c r="H4010" s="211">
        <v>0.11678494248294116</v>
      </c>
      <c r="I4010" s="211">
        <v>0.5151376015713186</v>
      </c>
      <c r="J4010" s="211">
        <v>0.43213298567153013</v>
      </c>
      <c r="K4010" s="211">
        <v>0.61189789042017462</v>
      </c>
      <c r="L4010" s="211">
        <v>0.27511162584014143</v>
      </c>
      <c r="M4010" s="211">
        <v>0.10132498839926955</v>
      </c>
      <c r="N4010" s="211">
        <v>0.36472787727766554</v>
      </c>
      <c r="O4010" s="211">
        <v>0.7456974885616191</v>
      </c>
      <c r="P4010" s="211">
        <v>6.9599739873632396E-2</v>
      </c>
      <c r="Q4010" s="211">
        <v>6.0901266640037602E-2</v>
      </c>
      <c r="R4010" s="211">
        <v>0.44786690116254868</v>
      </c>
      <c r="S4010" s="211">
        <v>0.35525322817149213</v>
      </c>
      <c r="T4010" s="211">
        <v>0.48060433054136026</v>
      </c>
      <c r="U4010" s="211">
        <v>0.55555392952842664</v>
      </c>
      <c r="V4010" s="211">
        <v>0.10441106452827817</v>
      </c>
      <c r="W4010" s="211">
        <v>0.53424366967812387</v>
      </c>
      <c r="X4010" s="211">
        <v>0.33291045917812834</v>
      </c>
      <c r="Y4010" s="211">
        <v>0.75716367911050275</v>
      </c>
      <c r="Z4010" s="211">
        <v>0.14640942667670878</v>
      </c>
      <c r="AA4010" s="212">
        <v>0.11881465699560029</v>
      </c>
    </row>
    <row r="4011" spans="1:27" x14ac:dyDescent="0.35">
      <c r="A4011" s="210" t="s">
        <v>4687</v>
      </c>
      <c r="B4011" s="217">
        <v>125.95236460472478</v>
      </c>
      <c r="C4011" s="211">
        <v>5.6299401284186347E-2</v>
      </c>
      <c r="D4011" s="211">
        <v>0.11810565177350738</v>
      </c>
      <c r="E4011" s="211">
        <v>7.6966616399822801E-2</v>
      </c>
      <c r="F4011" s="211">
        <v>7.9851254729965321E-2</v>
      </c>
      <c r="G4011" s="211">
        <v>0.12290866505960947</v>
      </c>
      <c r="H4011" s="211">
        <v>0.12316815960554371</v>
      </c>
      <c r="I4011" s="211">
        <v>0.51565360381007463</v>
      </c>
      <c r="J4011" s="211">
        <v>0.44870150885414961</v>
      </c>
      <c r="K4011" s="211">
        <v>0.51276050022097719</v>
      </c>
      <c r="L4011" s="211">
        <v>0.27716932529074895</v>
      </c>
      <c r="M4011" s="211">
        <v>0.11137477999916116</v>
      </c>
      <c r="N4011" s="211">
        <v>0.5086158438858529</v>
      </c>
      <c r="O4011" s="211">
        <v>0.69337743921525818</v>
      </c>
      <c r="P4011" s="211">
        <v>6.794125661089026E-2</v>
      </c>
      <c r="Q4011" s="211">
        <v>5.4444849856316022E-2</v>
      </c>
      <c r="R4011" s="211">
        <v>0.48111197817399953</v>
      </c>
      <c r="S4011" s="211">
        <v>0.31146973862014349</v>
      </c>
      <c r="T4011" s="211">
        <v>0.52200003490848734</v>
      </c>
      <c r="U4011" s="211">
        <v>0.51807025313374799</v>
      </c>
      <c r="V4011" s="211">
        <v>6.5025781041388703E-2</v>
      </c>
      <c r="W4011" s="211">
        <v>0.59386561840744301</v>
      </c>
      <c r="X4011" s="211">
        <v>0.33889256349814195</v>
      </c>
      <c r="Y4011" s="211">
        <v>0.6510744846131713</v>
      </c>
      <c r="Z4011" s="211">
        <v>0.14107061310457805</v>
      </c>
      <c r="AA4011" s="212">
        <v>0.12078068209814626</v>
      </c>
    </row>
    <row r="4012" spans="1:27" x14ac:dyDescent="0.35">
      <c r="A4012" s="210" t="s">
        <v>4688</v>
      </c>
      <c r="B4012" s="217">
        <v>152.82637838351533</v>
      </c>
      <c r="C4012" s="211">
        <v>6.1998830409165415E-2</v>
      </c>
      <c r="D4012" s="211">
        <v>0.12220512189368699</v>
      </c>
      <c r="E4012" s="211">
        <v>8.1448826424841109E-2</v>
      </c>
      <c r="F4012" s="211">
        <v>8.9527351880033468E-2</v>
      </c>
      <c r="G4012" s="211">
        <v>0.116862665049477</v>
      </c>
      <c r="H4012" s="211">
        <v>0.12770975788682989</v>
      </c>
      <c r="I4012" s="211">
        <v>0.50896059875604271</v>
      </c>
      <c r="J4012" s="211">
        <v>0.43858337013276327</v>
      </c>
      <c r="K4012" s="211">
        <v>0.59687852062273961</v>
      </c>
      <c r="L4012" s="211">
        <v>0.27461622049079826</v>
      </c>
      <c r="M4012" s="211">
        <v>0.10293519241261036</v>
      </c>
      <c r="N4012" s="211">
        <v>0.40869203510171576</v>
      </c>
      <c r="O4012" s="211">
        <v>0.60470333201467952</v>
      </c>
      <c r="P4012" s="211">
        <v>6.8201359765604333E-2</v>
      </c>
      <c r="Q4012" s="211">
        <v>7.3542886131641491E-2</v>
      </c>
      <c r="R4012" s="211">
        <v>0.37003293381582641</v>
      </c>
      <c r="S4012" s="211">
        <v>0.29231205902831758</v>
      </c>
      <c r="T4012" s="211">
        <v>0.52777081699460804</v>
      </c>
      <c r="U4012" s="211">
        <v>0.43179458850570984</v>
      </c>
      <c r="V4012" s="211">
        <v>0.13580309973522309</v>
      </c>
      <c r="W4012" s="211">
        <v>0.48843746144797412</v>
      </c>
      <c r="X4012" s="211">
        <v>0.33125820269261025</v>
      </c>
      <c r="Y4012" s="211">
        <v>0.6103445725074037</v>
      </c>
      <c r="Z4012" s="211">
        <v>0.14786410929352115</v>
      </c>
      <c r="AA4012" s="212">
        <v>0.11614160764343273</v>
      </c>
    </row>
    <row r="4013" spans="1:27" x14ac:dyDescent="0.35">
      <c r="A4013" s="210" t="s">
        <v>4689</v>
      </c>
      <c r="B4013" s="217">
        <v>122.29418208626834</v>
      </c>
      <c r="C4013" s="211">
        <v>7.8555880490694757E-2</v>
      </c>
      <c r="D4013" s="211">
        <v>0.12182626842291691</v>
      </c>
      <c r="E4013" s="211">
        <v>8.2747177200303654E-2</v>
      </c>
      <c r="F4013" s="211">
        <v>0.10149206850613846</v>
      </c>
      <c r="G4013" s="211">
        <v>0.11964078396932656</v>
      </c>
      <c r="H4013" s="211">
        <v>0.11855597939275762</v>
      </c>
      <c r="I4013" s="211">
        <v>0.49533927835391517</v>
      </c>
      <c r="J4013" s="211">
        <v>0.4449685752404996</v>
      </c>
      <c r="K4013" s="211">
        <v>0.56947353842401516</v>
      </c>
      <c r="L4013" s="211">
        <v>0.28197329449803371</v>
      </c>
      <c r="M4013" s="211">
        <v>0.10126833763293996</v>
      </c>
      <c r="N4013" s="211">
        <v>0.38362557735160319</v>
      </c>
      <c r="O4013" s="211">
        <v>0.66626609259749381</v>
      </c>
      <c r="P4013" s="211">
        <v>7.1038065245219467E-2</v>
      </c>
      <c r="Q4013" s="211">
        <v>9.8471332436706152E-2</v>
      </c>
      <c r="R4013" s="211">
        <v>0.4339501520495066</v>
      </c>
      <c r="S4013" s="211">
        <v>0.3468037493299656</v>
      </c>
      <c r="T4013" s="211">
        <v>0.55833949450072939</v>
      </c>
      <c r="U4013" s="211">
        <v>0.37830487966340653</v>
      </c>
      <c r="V4013" s="211">
        <v>5.7282341708007223E-2</v>
      </c>
      <c r="W4013" s="211">
        <v>0.51565912861044627</v>
      </c>
      <c r="X4013" s="211">
        <v>0.27529461553170181</v>
      </c>
      <c r="Y4013" s="211">
        <v>0.74870786506596276</v>
      </c>
      <c r="Z4013" s="211">
        <v>0.14997967020932995</v>
      </c>
      <c r="AA4013" s="212">
        <v>0.11896043467103756</v>
      </c>
    </row>
    <row r="4014" spans="1:27" x14ac:dyDescent="0.35">
      <c r="A4014" s="210" t="s">
        <v>4690</v>
      </c>
      <c r="B4014" s="217">
        <v>107.35978743349756</v>
      </c>
      <c r="C4014" s="211">
        <v>5.1654539213546603E-2</v>
      </c>
      <c r="D4014" s="211">
        <v>0.11504000677306489</v>
      </c>
      <c r="E4014" s="211">
        <v>6.8530487628426076E-2</v>
      </c>
      <c r="F4014" s="211">
        <v>9.3132683936282878E-2</v>
      </c>
      <c r="G4014" s="211">
        <v>0.12145307046743554</v>
      </c>
      <c r="H4014" s="211">
        <v>0.12692248513329188</v>
      </c>
      <c r="I4014" s="211">
        <v>0.4966761003822151</v>
      </c>
      <c r="J4014" s="211">
        <v>0.42400598441460902</v>
      </c>
      <c r="K4014" s="211">
        <v>0.58561501282928519</v>
      </c>
      <c r="L4014" s="211">
        <v>0.28024755518216832</v>
      </c>
      <c r="M4014" s="211">
        <v>8.4236575104029682E-2</v>
      </c>
      <c r="N4014" s="211">
        <v>0.40571453148957481</v>
      </c>
      <c r="O4014" s="211">
        <v>0.63630241884951333</v>
      </c>
      <c r="P4014" s="211">
        <v>6.8920084970492082E-2</v>
      </c>
      <c r="Q4014" s="211">
        <v>0.11184962703198792</v>
      </c>
      <c r="R4014" s="211">
        <v>0.42920765489969798</v>
      </c>
      <c r="S4014" s="211">
        <v>0.38956282266805869</v>
      </c>
      <c r="T4014" s="211">
        <v>0.61149479285065311</v>
      </c>
      <c r="U4014" s="211">
        <v>0.41872011836248646</v>
      </c>
      <c r="V4014" s="211">
        <v>5.7623084451704137E-2</v>
      </c>
      <c r="W4014" s="211">
        <v>0.61448586109558911</v>
      </c>
      <c r="X4014" s="211">
        <v>0.31633894094378784</v>
      </c>
      <c r="Y4014" s="211">
        <v>0.5814125557933576</v>
      </c>
      <c r="Z4014" s="211">
        <v>0.13919276313150991</v>
      </c>
      <c r="AA4014" s="212">
        <v>0.11976826104122369</v>
      </c>
    </row>
    <row r="4015" spans="1:27" x14ac:dyDescent="0.35">
      <c r="A4015" s="210" t="s">
        <v>4691</v>
      </c>
      <c r="B4015" s="217">
        <v>133.50656803312114</v>
      </c>
      <c r="C4015" s="211">
        <v>6.2710521344025813E-2</v>
      </c>
      <c r="D4015" s="211">
        <v>0.13375969407519744</v>
      </c>
      <c r="E4015" s="211">
        <v>7.4077838874314406E-2</v>
      </c>
      <c r="F4015" s="211">
        <v>0.11475998022626262</v>
      </c>
      <c r="G4015" s="211">
        <v>0.12022841294272071</v>
      </c>
      <c r="H4015" s="211">
        <v>0.12025859859203258</v>
      </c>
      <c r="I4015" s="211">
        <v>0.44892969820636314</v>
      </c>
      <c r="J4015" s="211">
        <v>0.41246079865002316</v>
      </c>
      <c r="K4015" s="211">
        <v>0.63350180151358582</v>
      </c>
      <c r="L4015" s="211">
        <v>0.27347656378076912</v>
      </c>
      <c r="M4015" s="211">
        <v>0.10016836267069683</v>
      </c>
      <c r="N4015" s="211">
        <v>0.39687979988128247</v>
      </c>
      <c r="O4015" s="211">
        <v>0.71334015057653066</v>
      </c>
      <c r="P4015" s="211">
        <v>6.9941513732192359E-2</v>
      </c>
      <c r="Q4015" s="211">
        <v>0.11609253908038622</v>
      </c>
      <c r="R4015" s="211">
        <v>0.4504884910863689</v>
      </c>
      <c r="S4015" s="211">
        <v>0.27665330159982487</v>
      </c>
      <c r="T4015" s="211">
        <v>0.49986955650305037</v>
      </c>
      <c r="U4015" s="211">
        <v>0.49755220310127241</v>
      </c>
      <c r="V4015" s="211">
        <v>6.872991820595481E-2</v>
      </c>
      <c r="W4015" s="211">
        <v>0.46504416195297704</v>
      </c>
      <c r="X4015" s="211">
        <v>0.36042829192430026</v>
      </c>
      <c r="Y4015" s="211">
        <v>0.71978595778509602</v>
      </c>
      <c r="Z4015" s="211">
        <v>0.14509848063871869</v>
      </c>
      <c r="AA4015" s="212">
        <v>0.1209699732650461</v>
      </c>
    </row>
    <row r="4016" spans="1:27" x14ac:dyDescent="0.35">
      <c r="A4016" s="210" t="s">
        <v>4692</v>
      </c>
      <c r="B4016" s="217">
        <v>119.75784852765977</v>
      </c>
      <c r="C4016" s="211">
        <v>6.3182334038611454E-2</v>
      </c>
      <c r="D4016" s="211">
        <v>0.11930407256626323</v>
      </c>
      <c r="E4016" s="211">
        <v>7.0985444860855354E-2</v>
      </c>
      <c r="F4016" s="211">
        <v>9.0485485823371334E-2</v>
      </c>
      <c r="G4016" s="211">
        <v>0.1166218930774274</v>
      </c>
      <c r="H4016" s="211">
        <v>0.11501971450441324</v>
      </c>
      <c r="I4016" s="211">
        <v>0.47469748138299095</v>
      </c>
      <c r="J4016" s="211">
        <v>0.42865008569688701</v>
      </c>
      <c r="K4016" s="211">
        <v>0.64235872728361465</v>
      </c>
      <c r="L4016" s="211">
        <v>0.2740400432284586</v>
      </c>
      <c r="M4016" s="211">
        <v>0.12182465943493707</v>
      </c>
      <c r="N4016" s="211">
        <v>0.42276047185905791</v>
      </c>
      <c r="O4016" s="211">
        <v>0.6759606374905911</v>
      </c>
      <c r="P4016" s="211">
        <v>6.9018620603065295E-2</v>
      </c>
      <c r="Q4016" s="211">
        <v>9.1633433193133246E-2</v>
      </c>
      <c r="R4016" s="211">
        <v>0.46777380739165458</v>
      </c>
      <c r="S4016" s="211">
        <v>0.3664349219085522</v>
      </c>
      <c r="T4016" s="211">
        <v>0.51506722342677602</v>
      </c>
      <c r="U4016" s="211">
        <v>0.42588826084965237</v>
      </c>
      <c r="V4016" s="211">
        <v>5.8437761788081133E-2</v>
      </c>
      <c r="W4016" s="211">
        <v>0.59008718525404624</v>
      </c>
      <c r="X4016" s="211">
        <v>0.41806015446595174</v>
      </c>
      <c r="Y4016" s="211">
        <v>0.53808966089418397</v>
      </c>
      <c r="Z4016" s="211">
        <v>0.14941555487952909</v>
      </c>
      <c r="AA4016" s="212">
        <v>0.1190939542373359</v>
      </c>
    </row>
    <row r="4017" spans="1:27" x14ac:dyDescent="0.35">
      <c r="A4017" s="210" t="s">
        <v>4693</v>
      </c>
      <c r="B4017" s="217">
        <v>142.55334578204415</v>
      </c>
      <c r="C4017" s="211">
        <v>6.3094949219042545E-2</v>
      </c>
      <c r="D4017" s="211">
        <v>0.12424003637368057</v>
      </c>
      <c r="E4017" s="211">
        <v>7.621296566634006E-2</v>
      </c>
      <c r="F4017" s="211">
        <v>8.1538550511056296E-2</v>
      </c>
      <c r="G4017" s="211">
        <v>0.12307295538929901</v>
      </c>
      <c r="H4017" s="211">
        <v>0.1175159892070443</v>
      </c>
      <c r="I4017" s="211">
        <v>0.51435128422353515</v>
      </c>
      <c r="J4017" s="211">
        <v>0.42206898982319579</v>
      </c>
      <c r="K4017" s="211">
        <v>0.62900691065034242</v>
      </c>
      <c r="L4017" s="211">
        <v>0.27229546569127111</v>
      </c>
      <c r="M4017" s="211">
        <v>8.1569041715996132E-2</v>
      </c>
      <c r="N4017" s="211">
        <v>0.44665968894860253</v>
      </c>
      <c r="O4017" s="211">
        <v>0.65547247383798379</v>
      </c>
      <c r="P4017" s="211">
        <v>6.9527996914813178E-2</v>
      </c>
      <c r="Q4017" s="211">
        <v>4.7862555133761114E-2</v>
      </c>
      <c r="R4017" s="211">
        <v>0.45398609918356447</v>
      </c>
      <c r="S4017" s="211">
        <v>0.43784797657795121</v>
      </c>
      <c r="T4017" s="211">
        <v>0.612554846224452</v>
      </c>
      <c r="U4017" s="211">
        <v>0.43953959504738516</v>
      </c>
      <c r="V4017" s="211">
        <v>0.10070096820850068</v>
      </c>
      <c r="W4017" s="211">
        <v>0.49851470107771312</v>
      </c>
      <c r="X4017" s="211">
        <v>0.2612974505126161</v>
      </c>
      <c r="Y4017" s="211">
        <v>0.69608517503725365</v>
      </c>
      <c r="Z4017" s="211">
        <v>0.1476154653929859</v>
      </c>
      <c r="AA4017" s="212">
        <v>0.11697139209656267</v>
      </c>
    </row>
    <row r="4018" spans="1:27" x14ac:dyDescent="0.35">
      <c r="A4018" s="210" t="s">
        <v>4694</v>
      </c>
      <c r="B4018" s="217">
        <v>152.80100832337948</v>
      </c>
      <c r="C4018" s="211">
        <v>5.6779044806876663E-2</v>
      </c>
      <c r="D4018" s="211">
        <v>0.12728653227262265</v>
      </c>
      <c r="E4018" s="211">
        <v>8.2260375202933181E-2</v>
      </c>
      <c r="F4018" s="211">
        <v>0.12121792524614229</v>
      </c>
      <c r="G4018" s="211">
        <v>0.12271693196012579</v>
      </c>
      <c r="H4018" s="211">
        <v>0.12119924245288503</v>
      </c>
      <c r="I4018" s="211">
        <v>0.50167109417555866</v>
      </c>
      <c r="J4018" s="211">
        <v>0.43830340670592643</v>
      </c>
      <c r="K4018" s="211">
        <v>0.56929997848726743</v>
      </c>
      <c r="L4018" s="211">
        <v>0.2752377825662834</v>
      </c>
      <c r="M4018" s="211">
        <v>9.0167901552047805E-2</v>
      </c>
      <c r="N4018" s="211">
        <v>0.42074103742678848</v>
      </c>
      <c r="O4018" s="211">
        <v>0.77191601308510982</v>
      </c>
      <c r="P4018" s="211">
        <v>6.931175955165228E-2</v>
      </c>
      <c r="Q4018" s="211">
        <v>5.4817190831481385E-2</v>
      </c>
      <c r="R4018" s="211">
        <v>0.47505661646738384</v>
      </c>
      <c r="S4018" s="211">
        <v>0.41293233035723281</v>
      </c>
      <c r="T4018" s="211">
        <v>0.55548097327312329</v>
      </c>
      <c r="U4018" s="211">
        <v>0.41026837113181736</v>
      </c>
      <c r="V4018" s="211">
        <v>0.11199188855525653</v>
      </c>
      <c r="W4018" s="211">
        <v>0.56631074410159987</v>
      </c>
      <c r="X4018" s="211">
        <v>0.31645621005240243</v>
      </c>
      <c r="Y4018" s="211">
        <v>0.65180309192049724</v>
      </c>
      <c r="Z4018" s="211">
        <v>0.14796729649710572</v>
      </c>
      <c r="AA4018" s="212">
        <v>0.11255044515202989</v>
      </c>
    </row>
    <row r="4019" spans="1:27" x14ac:dyDescent="0.35">
      <c r="A4019" s="210" t="s">
        <v>4695</v>
      </c>
      <c r="B4019" s="217">
        <v>132.56098974385407</v>
      </c>
      <c r="C4019" s="211">
        <v>5.2558483134872484E-2</v>
      </c>
      <c r="D4019" s="211">
        <v>0.12784446190384016</v>
      </c>
      <c r="E4019" s="211">
        <v>7.132339810968677E-2</v>
      </c>
      <c r="F4019" s="211">
        <v>8.1435215529964758E-2</v>
      </c>
      <c r="G4019" s="211">
        <v>0.12061783501665826</v>
      </c>
      <c r="H4019" s="211">
        <v>0.10302646342129612</v>
      </c>
      <c r="I4019" s="211">
        <v>0.47465779942149972</v>
      </c>
      <c r="J4019" s="211">
        <v>0.44507339157387438</v>
      </c>
      <c r="K4019" s="211">
        <v>0.57469878340693992</v>
      </c>
      <c r="L4019" s="211">
        <v>0.27199197958890398</v>
      </c>
      <c r="M4019" s="211">
        <v>8.3477909943256878E-2</v>
      </c>
      <c r="N4019" s="211">
        <v>0.37088359933071824</v>
      </c>
      <c r="O4019" s="211">
        <v>0.62182515837047991</v>
      </c>
      <c r="P4019" s="211">
        <v>6.5442798618700906E-2</v>
      </c>
      <c r="Q4019" s="211">
        <v>6.2290499392667995E-2</v>
      </c>
      <c r="R4019" s="211">
        <v>0.45201924755902828</v>
      </c>
      <c r="S4019" s="211">
        <v>0.32479227595182303</v>
      </c>
      <c r="T4019" s="211">
        <v>0.5774766329539478</v>
      </c>
      <c r="U4019" s="211">
        <v>0.39463255644710155</v>
      </c>
      <c r="V4019" s="211">
        <v>0.15052664944092031</v>
      </c>
      <c r="W4019" s="211">
        <v>0.58048211157706897</v>
      </c>
      <c r="X4019" s="211">
        <v>0.2590538858550987</v>
      </c>
      <c r="Y4019" s="211">
        <v>0.62974231180190632</v>
      </c>
      <c r="Z4019" s="211">
        <v>0.14428975593987567</v>
      </c>
      <c r="AA4019" s="212">
        <v>0.11882963683821407</v>
      </c>
    </row>
    <row r="4020" spans="1:27" x14ac:dyDescent="0.35">
      <c r="A4020" s="210" t="s">
        <v>4696</v>
      </c>
      <c r="B4020" s="217">
        <v>155.47597486598792</v>
      </c>
      <c r="C4020" s="211">
        <v>6.4591584587794737E-2</v>
      </c>
      <c r="D4020" s="211">
        <v>0.12072541320268268</v>
      </c>
      <c r="E4020" s="211">
        <v>8.4126146101999574E-2</v>
      </c>
      <c r="F4020" s="211">
        <v>0.10996298089607562</v>
      </c>
      <c r="G4020" s="211">
        <v>0.12132750667606092</v>
      </c>
      <c r="H4020" s="211">
        <v>0.11485911031524357</v>
      </c>
      <c r="I4020" s="211">
        <v>0.41239162753078595</v>
      </c>
      <c r="J4020" s="211">
        <v>0.47592350241495207</v>
      </c>
      <c r="K4020" s="211">
        <v>0.54084743882395614</v>
      </c>
      <c r="L4020" s="211">
        <v>0.27484569978635648</v>
      </c>
      <c r="M4020" s="211">
        <v>0.10024629384983728</v>
      </c>
      <c r="N4020" s="211">
        <v>0.43118295813311125</v>
      </c>
      <c r="O4020" s="211">
        <v>0.67410597840176611</v>
      </c>
      <c r="P4020" s="211">
        <v>7.2647153531321687E-2</v>
      </c>
      <c r="Q4020" s="211">
        <v>6.9681336422625931E-2</v>
      </c>
      <c r="R4020" s="211">
        <v>0.42541095785159533</v>
      </c>
      <c r="S4020" s="211">
        <v>0.26379952213324859</v>
      </c>
      <c r="T4020" s="211">
        <v>0.56655102149071379</v>
      </c>
      <c r="U4020" s="211">
        <v>0.51945891269718636</v>
      </c>
      <c r="V4020" s="211">
        <v>0.10722816858177665</v>
      </c>
      <c r="W4020" s="211">
        <v>0.57178112650963575</v>
      </c>
      <c r="X4020" s="211">
        <v>0.35773231921900628</v>
      </c>
      <c r="Y4020" s="211">
        <v>0.69551013506916981</v>
      </c>
      <c r="Z4020" s="211">
        <v>0.14949936419030596</v>
      </c>
      <c r="AA4020" s="212">
        <v>0.12130376792054691</v>
      </c>
    </row>
    <row r="4021" spans="1:27" x14ac:dyDescent="0.35">
      <c r="A4021" s="210" t="s">
        <v>4697</v>
      </c>
      <c r="B4021" s="217">
        <v>148.15757602172786</v>
      </c>
      <c r="C4021" s="211">
        <v>5.8343603513130504E-2</v>
      </c>
      <c r="D4021" s="211">
        <v>0.12695809719610143</v>
      </c>
      <c r="E4021" s="211">
        <v>7.6296898100123495E-2</v>
      </c>
      <c r="F4021" s="211">
        <v>7.7504806201465173E-2</v>
      </c>
      <c r="G4021" s="211">
        <v>0.11887001315474639</v>
      </c>
      <c r="H4021" s="211">
        <v>0.11693757750890067</v>
      </c>
      <c r="I4021" s="211">
        <v>0.51973327091869737</v>
      </c>
      <c r="J4021" s="211">
        <v>0.45815523311498579</v>
      </c>
      <c r="K4021" s="211">
        <v>0.55759118612338954</v>
      </c>
      <c r="L4021" s="211">
        <v>0.27584592600339874</v>
      </c>
      <c r="M4021" s="211">
        <v>0.1082358623175009</v>
      </c>
      <c r="N4021" s="211">
        <v>0.3882899365485592</v>
      </c>
      <c r="O4021" s="211">
        <v>0.71315089934536813</v>
      </c>
      <c r="P4021" s="211">
        <v>6.5709908364707054E-2</v>
      </c>
      <c r="Q4021" s="211">
        <v>4.3720851827482705E-2</v>
      </c>
      <c r="R4021" s="211">
        <v>0.43213511040524788</v>
      </c>
      <c r="S4021" s="211">
        <v>0.36633073232991709</v>
      </c>
      <c r="T4021" s="211">
        <v>0.59122655512110811</v>
      </c>
      <c r="U4021" s="211">
        <v>0.41104197684454535</v>
      </c>
      <c r="V4021" s="211">
        <v>0.11955472631908963</v>
      </c>
      <c r="W4021" s="211">
        <v>0.60134571303524575</v>
      </c>
      <c r="X4021" s="211">
        <v>0.36720303764880213</v>
      </c>
      <c r="Y4021" s="211">
        <v>0.76255089342018334</v>
      </c>
      <c r="Z4021" s="211">
        <v>0.14718204635884438</v>
      </c>
      <c r="AA4021" s="212">
        <v>0.11969581631586299</v>
      </c>
    </row>
    <row r="4022" spans="1:27" x14ac:dyDescent="0.35">
      <c r="A4022" s="210" t="s">
        <v>4698</v>
      </c>
      <c r="B4022" s="217">
        <v>143.37939875377185</v>
      </c>
      <c r="C4022" s="211">
        <v>6.7504044168145177E-2</v>
      </c>
      <c r="D4022" s="211">
        <v>0.12878201497535374</v>
      </c>
      <c r="E4022" s="211">
        <v>8.4185947292185564E-2</v>
      </c>
      <c r="F4022" s="211">
        <v>0.10113648016445459</v>
      </c>
      <c r="G4022" s="211">
        <v>0.12039102976185054</v>
      </c>
      <c r="H4022" s="211">
        <v>0.11470869433904511</v>
      </c>
      <c r="I4022" s="211">
        <v>0.47385475584722869</v>
      </c>
      <c r="J4022" s="211">
        <v>0.39723544953234813</v>
      </c>
      <c r="K4022" s="211">
        <v>0.64434591524002827</v>
      </c>
      <c r="L4022" s="211">
        <v>0.27881698614384354</v>
      </c>
      <c r="M4022" s="211">
        <v>8.7983512407100867E-2</v>
      </c>
      <c r="N4022" s="211">
        <v>0.43539462376699922</v>
      </c>
      <c r="O4022" s="211">
        <v>0.53138000296944177</v>
      </c>
      <c r="P4022" s="211">
        <v>7.1855089314970436E-2</v>
      </c>
      <c r="Q4022" s="211">
        <v>4.3807741831849191E-2</v>
      </c>
      <c r="R4022" s="211">
        <v>0.3927961760257887</v>
      </c>
      <c r="S4022" s="211">
        <v>0.32825955797374584</v>
      </c>
      <c r="T4022" s="211">
        <v>0.51120241299987923</v>
      </c>
      <c r="U4022" s="211">
        <v>0.53385325328049893</v>
      </c>
      <c r="V4022" s="211">
        <v>8.5430664974521328E-2</v>
      </c>
      <c r="W4022" s="211">
        <v>0.59982354190543441</v>
      </c>
      <c r="X4022" s="211">
        <v>0.36615227780171045</v>
      </c>
      <c r="Y4022" s="211">
        <v>0.74785031001356361</v>
      </c>
      <c r="Z4022" s="211">
        <v>0.13957068119994109</v>
      </c>
      <c r="AA4022" s="212">
        <v>0.12103649801321684</v>
      </c>
    </row>
    <row r="4023" spans="1:27" x14ac:dyDescent="0.35">
      <c r="A4023" s="210" t="s">
        <v>4699</v>
      </c>
      <c r="B4023" s="217">
        <v>163.58051423815118</v>
      </c>
      <c r="C4023" s="211">
        <v>5.2149926574717058E-2</v>
      </c>
      <c r="D4023" s="211">
        <v>0.11965045921674382</v>
      </c>
      <c r="E4023" s="211">
        <v>8.5015255444587684E-2</v>
      </c>
      <c r="F4023" s="211">
        <v>7.0411288741439482E-2</v>
      </c>
      <c r="G4023" s="211">
        <v>0.12484938345669448</v>
      </c>
      <c r="H4023" s="211">
        <v>0.12750405313586488</v>
      </c>
      <c r="I4023" s="211">
        <v>0.50684031039421229</v>
      </c>
      <c r="J4023" s="211">
        <v>0.44374757116823466</v>
      </c>
      <c r="K4023" s="211">
        <v>0.55844328514434205</v>
      </c>
      <c r="L4023" s="211">
        <v>0.27023896410009518</v>
      </c>
      <c r="M4023" s="211">
        <v>9.2709171330286611E-2</v>
      </c>
      <c r="N4023" s="211">
        <v>0.57801805303929998</v>
      </c>
      <c r="O4023" s="211">
        <v>0.70070992762930229</v>
      </c>
      <c r="P4023" s="211">
        <v>7.114007648687197E-2</v>
      </c>
      <c r="Q4023" s="211">
        <v>6.1801900509196303E-2</v>
      </c>
      <c r="R4023" s="211">
        <v>0.36918446649092074</v>
      </c>
      <c r="S4023" s="211">
        <v>0.36760412226342476</v>
      </c>
      <c r="T4023" s="211">
        <v>0.56577535825709613</v>
      </c>
      <c r="U4023" s="211">
        <v>0.45508981707306839</v>
      </c>
      <c r="V4023" s="211">
        <v>0.10952315932391893</v>
      </c>
      <c r="W4023" s="211">
        <v>0.60102488307077317</v>
      </c>
      <c r="X4023" s="211">
        <v>0.31714625204659097</v>
      </c>
      <c r="Y4023" s="211">
        <v>0.75793201626711959</v>
      </c>
      <c r="Z4023" s="211">
        <v>0.13476333889716155</v>
      </c>
      <c r="AA4023" s="212">
        <v>0.11807435586729992</v>
      </c>
    </row>
    <row r="4024" spans="1:27" x14ac:dyDescent="0.35">
      <c r="A4024" s="210" t="s">
        <v>4700</v>
      </c>
      <c r="B4024" s="217">
        <v>129.45569554937939</v>
      </c>
      <c r="C4024" s="211">
        <v>7.1564245664187967E-2</v>
      </c>
      <c r="D4024" s="211">
        <v>0.13052696241886008</v>
      </c>
      <c r="E4024" s="211">
        <v>7.258542674184694E-2</v>
      </c>
      <c r="F4024" s="211">
        <v>8.1184518785039073E-2</v>
      </c>
      <c r="G4024" s="211">
        <v>0.12568473727053647</v>
      </c>
      <c r="H4024" s="211">
        <v>0.11395457820987126</v>
      </c>
      <c r="I4024" s="211">
        <v>0.46222158596950119</v>
      </c>
      <c r="J4024" s="211">
        <v>0.41261557728246134</v>
      </c>
      <c r="K4024" s="211">
        <v>0.64160353615129573</v>
      </c>
      <c r="L4024" s="211">
        <v>0.27091280963891157</v>
      </c>
      <c r="M4024" s="211">
        <v>8.9387059841780428E-2</v>
      </c>
      <c r="N4024" s="211">
        <v>0.36168370369649405</v>
      </c>
      <c r="O4024" s="211">
        <v>0.62435774624557872</v>
      </c>
      <c r="P4024" s="211">
        <v>7.0461761480806268E-2</v>
      </c>
      <c r="Q4024" s="211">
        <v>5.6389993377982367E-2</v>
      </c>
      <c r="R4024" s="211">
        <v>0.3928415665121448</v>
      </c>
      <c r="S4024" s="211">
        <v>0.29213313076690905</v>
      </c>
      <c r="T4024" s="211">
        <v>0.51908684339642186</v>
      </c>
      <c r="U4024" s="211">
        <v>0.54393050241060326</v>
      </c>
      <c r="V4024" s="211">
        <v>7.82745660517878E-2</v>
      </c>
      <c r="W4024" s="211">
        <v>0.60597389299841575</v>
      </c>
      <c r="X4024" s="211">
        <v>0.36928364298184535</v>
      </c>
      <c r="Y4024" s="211">
        <v>0.59729803247961832</v>
      </c>
      <c r="Z4024" s="211">
        <v>0.14926892666914848</v>
      </c>
      <c r="AA4024" s="212">
        <v>0.11829485447641137</v>
      </c>
    </row>
    <row r="4025" spans="1:27" x14ac:dyDescent="0.35">
      <c r="A4025" s="210" t="s">
        <v>4701</v>
      </c>
      <c r="B4025" s="217">
        <v>107.04912087903601</v>
      </c>
      <c r="C4025" s="211">
        <v>6.6437716836746138E-2</v>
      </c>
      <c r="D4025" s="211">
        <v>0.1187357873124926</v>
      </c>
      <c r="E4025" s="211">
        <v>7.4787345024759463E-2</v>
      </c>
      <c r="F4025" s="211">
        <v>0.10580364765967666</v>
      </c>
      <c r="G4025" s="211">
        <v>0.12436942158589551</v>
      </c>
      <c r="H4025" s="211">
        <v>0.11544089831464081</v>
      </c>
      <c r="I4025" s="211">
        <v>0.43116283823182838</v>
      </c>
      <c r="J4025" s="211">
        <v>0.45940952365918813</v>
      </c>
      <c r="K4025" s="211">
        <v>0.61465822556185445</v>
      </c>
      <c r="L4025" s="211">
        <v>0.26640833999957358</v>
      </c>
      <c r="M4025" s="211">
        <v>8.6582853126337789E-2</v>
      </c>
      <c r="N4025" s="211">
        <v>0.47086690248661628</v>
      </c>
      <c r="O4025" s="211">
        <v>0.74431409116608771</v>
      </c>
      <c r="P4025" s="211">
        <v>6.521203935860001E-2</v>
      </c>
      <c r="Q4025" s="211">
        <v>8.1049928184033018E-2</v>
      </c>
      <c r="R4025" s="211">
        <v>0.41264424820302031</v>
      </c>
      <c r="S4025" s="211">
        <v>0.33332225828732276</v>
      </c>
      <c r="T4025" s="211">
        <v>0.50652222730551877</v>
      </c>
      <c r="U4025" s="211">
        <v>0.34314503931598633</v>
      </c>
      <c r="V4025" s="211">
        <v>6.2019198555873511E-2</v>
      </c>
      <c r="W4025" s="211">
        <v>0.59277940733347401</v>
      </c>
      <c r="X4025" s="211">
        <v>0.24264154210547065</v>
      </c>
      <c r="Y4025" s="211">
        <v>0.65863890607293329</v>
      </c>
      <c r="Z4025" s="211">
        <v>0.14789050747947349</v>
      </c>
      <c r="AA4025" s="212">
        <v>0.12140216451603471</v>
      </c>
    </row>
    <row r="4026" spans="1:27" x14ac:dyDescent="0.35">
      <c r="A4026" s="210" t="s">
        <v>4702</v>
      </c>
      <c r="B4026" s="217">
        <v>123.63620789478988</v>
      </c>
      <c r="C4026" s="211">
        <v>6.7099546271385022E-2</v>
      </c>
      <c r="D4026" s="211">
        <v>0.12827661357740563</v>
      </c>
      <c r="E4026" s="211">
        <v>8.5787501733607358E-2</v>
      </c>
      <c r="F4026" s="211">
        <v>7.7455974369257719E-2</v>
      </c>
      <c r="G4026" s="211">
        <v>0.11589165830098706</v>
      </c>
      <c r="H4026" s="211">
        <v>0.113793990625778</v>
      </c>
      <c r="I4026" s="211">
        <v>0.49063724699658617</v>
      </c>
      <c r="J4026" s="211">
        <v>0.45106741942665335</v>
      </c>
      <c r="K4026" s="211">
        <v>0.63217551555818075</v>
      </c>
      <c r="L4026" s="211">
        <v>0.27217743420309143</v>
      </c>
      <c r="M4026" s="211">
        <v>0.10802253611344746</v>
      </c>
      <c r="N4026" s="211">
        <v>0.46205550049261812</v>
      </c>
      <c r="O4026" s="211">
        <v>0.74494357727535276</v>
      </c>
      <c r="P4026" s="211">
        <v>6.56387271040349E-2</v>
      </c>
      <c r="Q4026" s="211">
        <v>8.1469561656093342E-2</v>
      </c>
      <c r="R4026" s="211">
        <v>0.41261783836150934</v>
      </c>
      <c r="S4026" s="211">
        <v>0.39485368831999096</v>
      </c>
      <c r="T4026" s="211">
        <v>0.46077562358396462</v>
      </c>
      <c r="U4026" s="211">
        <v>0.49620879901066783</v>
      </c>
      <c r="V4026" s="211">
        <v>6.1001622364696612E-2</v>
      </c>
      <c r="W4026" s="211">
        <v>0.50051442674922375</v>
      </c>
      <c r="X4026" s="211">
        <v>0.38502697839812627</v>
      </c>
      <c r="Y4026" s="211">
        <v>0.56195493612472369</v>
      </c>
      <c r="Z4026" s="211">
        <v>0.13868712703904565</v>
      </c>
      <c r="AA4026" s="212">
        <v>0.12083228122261833</v>
      </c>
    </row>
    <row r="4027" spans="1:27" x14ac:dyDescent="0.35">
      <c r="A4027" s="210" t="s">
        <v>4703</v>
      </c>
      <c r="B4027" s="217">
        <v>157.13452490519742</v>
      </c>
      <c r="C4027" s="211">
        <v>5.4599627720299804E-2</v>
      </c>
      <c r="D4027" s="211">
        <v>0.12558753624629057</v>
      </c>
      <c r="E4027" s="211">
        <v>8.4206790739348281E-2</v>
      </c>
      <c r="F4027" s="211">
        <v>0.10012985919326248</v>
      </c>
      <c r="G4027" s="211">
        <v>0.11611094468742295</v>
      </c>
      <c r="H4027" s="211">
        <v>0.10915590684905306</v>
      </c>
      <c r="I4027" s="211">
        <v>0.4292473270701393</v>
      </c>
      <c r="J4027" s="211">
        <v>0.43622619596105461</v>
      </c>
      <c r="K4027" s="211">
        <v>0.63735964688866498</v>
      </c>
      <c r="L4027" s="211">
        <v>0.27200430030205919</v>
      </c>
      <c r="M4027" s="211">
        <v>9.941107097538604E-2</v>
      </c>
      <c r="N4027" s="211">
        <v>0.44313922305818321</v>
      </c>
      <c r="O4027" s="211">
        <v>0.72515203358942981</v>
      </c>
      <c r="P4027" s="211">
        <v>7.1087498818864489E-2</v>
      </c>
      <c r="Q4027" s="211">
        <v>0.11187132305402782</v>
      </c>
      <c r="R4027" s="211">
        <v>0.44824093674718168</v>
      </c>
      <c r="S4027" s="211">
        <v>0.29529452563541042</v>
      </c>
      <c r="T4027" s="211">
        <v>0.52022919366432574</v>
      </c>
      <c r="U4027" s="211">
        <v>0.45805988360553984</v>
      </c>
      <c r="V4027" s="211">
        <v>0.11452394347398416</v>
      </c>
      <c r="W4027" s="211">
        <v>0.5162692975236689</v>
      </c>
      <c r="X4027" s="211">
        <v>0.36101602328001769</v>
      </c>
      <c r="Y4027" s="211">
        <v>0.66791977959171167</v>
      </c>
      <c r="Z4027" s="211">
        <v>0.14807389486422054</v>
      </c>
      <c r="AA4027" s="212">
        <v>0.12198808175375515</v>
      </c>
    </row>
    <row r="4028" spans="1:27" x14ac:dyDescent="0.35">
      <c r="A4028" s="210" t="s">
        <v>4704</v>
      </c>
      <c r="B4028" s="217">
        <v>133.51883352976122</v>
      </c>
      <c r="C4028" s="211">
        <v>5.2144399735773783E-2</v>
      </c>
      <c r="D4028" s="211">
        <v>0.13150203809299077</v>
      </c>
      <c r="E4028" s="211">
        <v>7.5290175867290254E-2</v>
      </c>
      <c r="F4028" s="211">
        <v>9.0753922038235957E-2</v>
      </c>
      <c r="G4028" s="211">
        <v>0.12333497180226359</v>
      </c>
      <c r="H4028" s="211">
        <v>0.10586002472989793</v>
      </c>
      <c r="I4028" s="211">
        <v>0.50566358128967681</v>
      </c>
      <c r="J4028" s="211">
        <v>0.48236300063780724</v>
      </c>
      <c r="K4028" s="211">
        <v>0.57567425412677975</v>
      </c>
      <c r="L4028" s="211">
        <v>0.2813560658071485</v>
      </c>
      <c r="M4028" s="211">
        <v>0.10329259904289771</v>
      </c>
      <c r="N4028" s="211">
        <v>0.48053819762357219</v>
      </c>
      <c r="O4028" s="211">
        <v>0.74081013409023344</v>
      </c>
      <c r="P4028" s="211">
        <v>6.9199035307283913E-2</v>
      </c>
      <c r="Q4028" s="211">
        <v>5.4681263862337542E-2</v>
      </c>
      <c r="R4028" s="211">
        <v>0.44775713025625069</v>
      </c>
      <c r="S4028" s="211">
        <v>0.3777110143306594</v>
      </c>
      <c r="T4028" s="211">
        <v>0.63550252882145997</v>
      </c>
      <c r="U4028" s="211">
        <v>0.36060642352895828</v>
      </c>
      <c r="V4028" s="211">
        <v>6.7793048843257153E-2</v>
      </c>
      <c r="W4028" s="211">
        <v>0.49566216636706834</v>
      </c>
      <c r="X4028" s="211">
        <v>0.35461998483872592</v>
      </c>
      <c r="Y4028" s="211">
        <v>0.68768638297385321</v>
      </c>
      <c r="Z4028" s="211">
        <v>0.14511140950466886</v>
      </c>
      <c r="AA4028" s="212">
        <v>0.11502844204380167</v>
      </c>
    </row>
    <row r="4029" spans="1:27" x14ac:dyDescent="0.35">
      <c r="A4029" s="210" t="s">
        <v>4705</v>
      </c>
      <c r="B4029" s="217">
        <v>110.74011594415639</v>
      </c>
      <c r="C4029" s="211">
        <v>7.8387135337399799E-2</v>
      </c>
      <c r="D4029" s="211">
        <v>0.11650539727988721</v>
      </c>
      <c r="E4029" s="211">
        <v>7.3640948393484423E-2</v>
      </c>
      <c r="F4029" s="211">
        <v>8.5577099599935189E-2</v>
      </c>
      <c r="G4029" s="211">
        <v>0.11742157913077705</v>
      </c>
      <c r="H4029" s="211">
        <v>0.11378648729606802</v>
      </c>
      <c r="I4029" s="211">
        <v>0.45443602306872588</v>
      </c>
      <c r="J4029" s="211">
        <v>0.46839760239637268</v>
      </c>
      <c r="K4029" s="211">
        <v>0.62225890801706629</v>
      </c>
      <c r="L4029" s="211">
        <v>0.27785310025785448</v>
      </c>
      <c r="M4029" s="211">
        <v>9.7988109218203015E-2</v>
      </c>
      <c r="N4029" s="211">
        <v>0.45442650688486153</v>
      </c>
      <c r="O4029" s="211">
        <v>0.62786293211705235</v>
      </c>
      <c r="P4029" s="211">
        <v>6.8966994020448744E-2</v>
      </c>
      <c r="Q4029" s="211">
        <v>9.3393996487741507E-2</v>
      </c>
      <c r="R4029" s="211">
        <v>0.41280021792611127</v>
      </c>
      <c r="S4029" s="211">
        <v>0.32736710545606129</v>
      </c>
      <c r="T4029" s="211">
        <v>0.53132730127213257</v>
      </c>
      <c r="U4029" s="211">
        <v>0.39441366488219681</v>
      </c>
      <c r="V4029" s="211">
        <v>5.8570728555045304E-2</v>
      </c>
      <c r="W4029" s="211">
        <v>0.54365637430064606</v>
      </c>
      <c r="X4029" s="211">
        <v>0.25335851791999348</v>
      </c>
      <c r="Y4029" s="211">
        <v>0.60716208426483698</v>
      </c>
      <c r="Z4029" s="211">
        <v>0.1454192982821349</v>
      </c>
      <c r="AA4029" s="212">
        <v>0.1214612660762939</v>
      </c>
    </row>
    <row r="4030" spans="1:27" x14ac:dyDescent="0.35">
      <c r="A4030" s="210" t="s">
        <v>4706</v>
      </c>
      <c r="B4030" s="217">
        <v>121.34516212145522</v>
      </c>
      <c r="C4030" s="211">
        <v>5.7980870195522234E-2</v>
      </c>
      <c r="D4030" s="211">
        <v>0.11717497959723294</v>
      </c>
      <c r="E4030" s="211">
        <v>6.680864188482348E-2</v>
      </c>
      <c r="F4030" s="211">
        <v>9.6675727725791583E-2</v>
      </c>
      <c r="G4030" s="211">
        <v>0.12101556708570466</v>
      </c>
      <c r="H4030" s="211">
        <v>0.11573928867787499</v>
      </c>
      <c r="I4030" s="211">
        <v>0.50237263147035849</v>
      </c>
      <c r="J4030" s="211">
        <v>0.45527891171331314</v>
      </c>
      <c r="K4030" s="211">
        <v>0.58085737639326951</v>
      </c>
      <c r="L4030" s="211">
        <v>0.27935547963341578</v>
      </c>
      <c r="M4030" s="211">
        <v>8.7474256316337387E-2</v>
      </c>
      <c r="N4030" s="211">
        <v>0.56160356982372184</v>
      </c>
      <c r="O4030" s="211">
        <v>0.69768194375268244</v>
      </c>
      <c r="P4030" s="211">
        <v>6.765195354422858E-2</v>
      </c>
      <c r="Q4030" s="211">
        <v>9.4831680849846264E-2</v>
      </c>
      <c r="R4030" s="211">
        <v>0.40410314352607773</v>
      </c>
      <c r="S4030" s="211">
        <v>0.30014873536582243</v>
      </c>
      <c r="T4030" s="211">
        <v>0.58247747577911657</v>
      </c>
      <c r="U4030" s="211">
        <v>0.41233784984884025</v>
      </c>
      <c r="V4030" s="211">
        <v>6.4326145867478146E-2</v>
      </c>
      <c r="W4030" s="211">
        <v>0.54832553526542982</v>
      </c>
      <c r="X4030" s="211">
        <v>0.42544432766716417</v>
      </c>
      <c r="Y4030" s="211">
        <v>0.72523390883053951</v>
      </c>
      <c r="Z4030" s="211">
        <v>0.14323890435490744</v>
      </c>
      <c r="AA4030" s="212">
        <v>0.11856757591403469</v>
      </c>
    </row>
    <row r="4031" spans="1:27" x14ac:dyDescent="0.35">
      <c r="A4031" s="210" t="s">
        <v>4707</v>
      </c>
      <c r="B4031" s="217">
        <v>131.14518115760572</v>
      </c>
      <c r="C4031" s="211">
        <v>5.8487927861013901E-2</v>
      </c>
      <c r="D4031" s="211">
        <v>0.12493804270738486</v>
      </c>
      <c r="E4031" s="211">
        <v>7.5510020518591181E-2</v>
      </c>
      <c r="F4031" s="211">
        <v>0.11323284045462832</v>
      </c>
      <c r="G4031" s="211">
        <v>0.11588735660509716</v>
      </c>
      <c r="H4031" s="211">
        <v>0.10320449272457738</v>
      </c>
      <c r="I4031" s="211">
        <v>0.48617547470050199</v>
      </c>
      <c r="J4031" s="211">
        <v>0.42693085920379287</v>
      </c>
      <c r="K4031" s="211">
        <v>0.61908880067451277</v>
      </c>
      <c r="L4031" s="211">
        <v>0.26728552302170849</v>
      </c>
      <c r="M4031" s="211">
        <v>7.7053360980379543E-2</v>
      </c>
      <c r="N4031" s="211">
        <v>0.35930307968784359</v>
      </c>
      <c r="O4031" s="211">
        <v>0.76194961276305628</v>
      </c>
      <c r="P4031" s="211">
        <v>6.7232256782062863E-2</v>
      </c>
      <c r="Q4031" s="211">
        <v>7.1188773774612468E-2</v>
      </c>
      <c r="R4031" s="211">
        <v>0.4437637560380247</v>
      </c>
      <c r="S4031" s="211">
        <v>0.41850342048423</v>
      </c>
      <c r="T4031" s="211">
        <v>0.55088063456449654</v>
      </c>
      <c r="U4031" s="211">
        <v>0.38834195702669921</v>
      </c>
      <c r="V4031" s="211">
        <v>0.11563002704291926</v>
      </c>
      <c r="W4031" s="211">
        <v>0.53767879514502637</v>
      </c>
      <c r="X4031" s="211">
        <v>0.22389515741105234</v>
      </c>
      <c r="Y4031" s="211">
        <v>0.71274693347152407</v>
      </c>
      <c r="Z4031" s="211">
        <v>0.14882484843398031</v>
      </c>
      <c r="AA4031" s="212">
        <v>0.11971800027008632</v>
      </c>
    </row>
    <row r="4032" spans="1:27" x14ac:dyDescent="0.35">
      <c r="A4032" s="210" t="s">
        <v>4708</v>
      </c>
      <c r="B4032" s="217">
        <v>119.45234387917921</v>
      </c>
      <c r="C4032" s="211">
        <v>6.3276241518534573E-2</v>
      </c>
      <c r="D4032" s="211">
        <v>0.12277478761322681</v>
      </c>
      <c r="E4032" s="211">
        <v>7.1598426401763365E-2</v>
      </c>
      <c r="F4032" s="211">
        <v>9.6874666414729166E-2</v>
      </c>
      <c r="G4032" s="211">
        <v>0.12087861520666818</v>
      </c>
      <c r="H4032" s="211">
        <v>0.11384168740027335</v>
      </c>
      <c r="I4032" s="211">
        <v>0.51571508376963671</v>
      </c>
      <c r="J4032" s="211">
        <v>0.4470044796326213</v>
      </c>
      <c r="K4032" s="211">
        <v>0.51548365861121714</v>
      </c>
      <c r="L4032" s="211">
        <v>0.27329313966373309</v>
      </c>
      <c r="M4032" s="211">
        <v>0.11070169525730013</v>
      </c>
      <c r="N4032" s="211">
        <v>0.38079563427108676</v>
      </c>
      <c r="O4032" s="211">
        <v>0.75947723822592272</v>
      </c>
      <c r="P4032" s="211">
        <v>6.719515895941329E-2</v>
      </c>
      <c r="Q4032" s="211">
        <v>8.4536368172807241E-2</v>
      </c>
      <c r="R4032" s="211">
        <v>0.39868932061149659</v>
      </c>
      <c r="S4032" s="211">
        <v>0.31662100691751616</v>
      </c>
      <c r="T4032" s="211">
        <v>0.51578570755533371</v>
      </c>
      <c r="U4032" s="211">
        <v>0.41935779953482277</v>
      </c>
      <c r="V4032" s="211">
        <v>7.4177733455644018E-2</v>
      </c>
      <c r="W4032" s="211">
        <v>0.52565591195212635</v>
      </c>
      <c r="X4032" s="211">
        <v>0.24340614957579176</v>
      </c>
      <c r="Y4032" s="211">
        <v>0.73348915999554853</v>
      </c>
      <c r="Z4032" s="211">
        <v>0.14734335691584971</v>
      </c>
      <c r="AA4032" s="212">
        <v>0.12210109001418165</v>
      </c>
    </row>
    <row r="4033" spans="1:27" x14ac:dyDescent="0.35">
      <c r="A4033" s="210" t="s">
        <v>4709</v>
      </c>
      <c r="B4033" s="217">
        <v>143.61992852715014</v>
      </c>
      <c r="C4033" s="211">
        <v>5.8305544524480571E-2</v>
      </c>
      <c r="D4033" s="211">
        <v>0.12265834802967722</v>
      </c>
      <c r="E4033" s="211">
        <v>8.4175757057069492E-2</v>
      </c>
      <c r="F4033" s="211">
        <v>0.10580057295935205</v>
      </c>
      <c r="G4033" s="211">
        <v>0.1160682187273035</v>
      </c>
      <c r="H4033" s="211">
        <v>0.12300660690350193</v>
      </c>
      <c r="I4033" s="211">
        <v>0.4635899351142313</v>
      </c>
      <c r="J4033" s="211">
        <v>0.45864053498673202</v>
      </c>
      <c r="K4033" s="211">
        <v>0.61329312900301769</v>
      </c>
      <c r="L4033" s="211">
        <v>0.27244309589103055</v>
      </c>
      <c r="M4033" s="211">
        <v>0.10283619122227239</v>
      </c>
      <c r="N4033" s="211">
        <v>0.48434444292420659</v>
      </c>
      <c r="O4033" s="211">
        <v>0.71363666554479888</v>
      </c>
      <c r="P4033" s="211">
        <v>7.2336483128103632E-2</v>
      </c>
      <c r="Q4033" s="211">
        <v>7.402195809173763E-2</v>
      </c>
      <c r="R4033" s="211">
        <v>0.44829373325940064</v>
      </c>
      <c r="S4033" s="211">
        <v>0.33795847316897776</v>
      </c>
      <c r="T4033" s="211">
        <v>0.57796910440645755</v>
      </c>
      <c r="U4033" s="211">
        <v>0.35031953947680744</v>
      </c>
      <c r="V4033" s="211">
        <v>9.9797072733287848E-2</v>
      </c>
      <c r="W4033" s="211">
        <v>0.53738734541179056</v>
      </c>
      <c r="X4033" s="211">
        <v>0.32234823662147849</v>
      </c>
      <c r="Y4033" s="211">
        <v>0.60301562971101108</v>
      </c>
      <c r="Z4033" s="211">
        <v>0.14928922308892448</v>
      </c>
      <c r="AA4033" s="212">
        <v>0.11877752403317568</v>
      </c>
    </row>
    <row r="4034" spans="1:27" x14ac:dyDescent="0.35">
      <c r="A4034" s="210" t="s">
        <v>4710</v>
      </c>
      <c r="B4034" s="217">
        <v>143.76671925685272</v>
      </c>
      <c r="C4034" s="211">
        <v>4.7892263296131221E-2</v>
      </c>
      <c r="D4034" s="211">
        <v>0.12506383863500667</v>
      </c>
      <c r="E4034" s="211">
        <v>6.8292505032361589E-2</v>
      </c>
      <c r="F4034" s="211">
        <v>8.2593400682648116E-2</v>
      </c>
      <c r="G4034" s="211">
        <v>0.11965826584522066</v>
      </c>
      <c r="H4034" s="211">
        <v>0.10505484053507808</v>
      </c>
      <c r="I4034" s="211">
        <v>0.52250343708309277</v>
      </c>
      <c r="J4034" s="211">
        <v>0.42378664224835405</v>
      </c>
      <c r="K4034" s="211">
        <v>0.64555168084064751</v>
      </c>
      <c r="L4034" s="211">
        <v>0.28347484984345245</v>
      </c>
      <c r="M4034" s="211">
        <v>0.10014533423554313</v>
      </c>
      <c r="N4034" s="211">
        <v>0.43337475604638448</v>
      </c>
      <c r="O4034" s="211">
        <v>0.61764192516160188</v>
      </c>
      <c r="P4034" s="211">
        <v>6.6898491882322511E-2</v>
      </c>
      <c r="Q4034" s="211">
        <v>7.4407304026335525E-2</v>
      </c>
      <c r="R4034" s="211">
        <v>0.45764737212726836</v>
      </c>
      <c r="S4034" s="211">
        <v>0.34455812007068048</v>
      </c>
      <c r="T4034" s="211">
        <v>0.63586968736049532</v>
      </c>
      <c r="U4034" s="211">
        <v>0.47075361271553717</v>
      </c>
      <c r="V4034" s="211">
        <v>0.11471535183181479</v>
      </c>
      <c r="W4034" s="211">
        <v>0.47005373562189212</v>
      </c>
      <c r="X4034" s="211">
        <v>0.30302482220924076</v>
      </c>
      <c r="Y4034" s="211">
        <v>0.59206126052727626</v>
      </c>
      <c r="Z4034" s="211">
        <v>0.14867735189826514</v>
      </c>
      <c r="AA4034" s="212">
        <v>0.11850626626610662</v>
      </c>
    </row>
    <row r="4035" spans="1:27" x14ac:dyDescent="0.35">
      <c r="A4035" s="210" t="s">
        <v>4711</v>
      </c>
      <c r="B4035" s="217">
        <v>132.35525608083259</v>
      </c>
      <c r="C4035" s="211">
        <v>5.4986992010732441E-2</v>
      </c>
      <c r="D4035" s="211">
        <v>0.11806282069648008</v>
      </c>
      <c r="E4035" s="211">
        <v>7.2866155454933537E-2</v>
      </c>
      <c r="F4035" s="211">
        <v>8.0506657551095429E-2</v>
      </c>
      <c r="G4035" s="211">
        <v>0.12573556017869786</v>
      </c>
      <c r="H4035" s="211">
        <v>0.11975164292064118</v>
      </c>
      <c r="I4035" s="211">
        <v>0.51976443684267126</v>
      </c>
      <c r="J4035" s="211">
        <v>0.44604536516846011</v>
      </c>
      <c r="K4035" s="211">
        <v>0.61916313474388773</v>
      </c>
      <c r="L4035" s="211">
        <v>0.28239915881281913</v>
      </c>
      <c r="M4035" s="211">
        <v>0.10436285192391417</v>
      </c>
      <c r="N4035" s="211">
        <v>0.465790715299504</v>
      </c>
      <c r="O4035" s="211">
        <v>0.65819312013377218</v>
      </c>
      <c r="P4035" s="211">
        <v>7.2555516296037917E-2</v>
      </c>
      <c r="Q4035" s="211">
        <v>5.5635284610436708E-2</v>
      </c>
      <c r="R4035" s="211">
        <v>0.37655096820902878</v>
      </c>
      <c r="S4035" s="211">
        <v>0.27075414771047807</v>
      </c>
      <c r="T4035" s="211">
        <v>0.52945089883311336</v>
      </c>
      <c r="U4035" s="211">
        <v>0.43526085582031482</v>
      </c>
      <c r="V4035" s="211">
        <v>8.248034530135176E-2</v>
      </c>
      <c r="W4035" s="211">
        <v>0.59672928856501628</v>
      </c>
      <c r="X4035" s="211">
        <v>0.32726009597089445</v>
      </c>
      <c r="Y4035" s="211">
        <v>0.6557817304415352</v>
      </c>
      <c r="Z4035" s="211">
        <v>0.14943256995461002</v>
      </c>
      <c r="AA4035" s="212">
        <v>0.1214991348700207</v>
      </c>
    </row>
    <row r="4036" spans="1:27" x14ac:dyDescent="0.35">
      <c r="A4036" s="210" t="s">
        <v>4712</v>
      </c>
      <c r="B4036" s="217">
        <v>203.37163062416406</v>
      </c>
      <c r="C4036" s="211">
        <v>7.4742493998915596E-2</v>
      </c>
      <c r="D4036" s="211">
        <v>0.13059207346003374</v>
      </c>
      <c r="E4036" s="211">
        <v>8.0799235748739803E-2</v>
      </c>
      <c r="F4036" s="211">
        <v>0.10051231565773522</v>
      </c>
      <c r="G4036" s="211">
        <v>0.11988629620652122</v>
      </c>
      <c r="H4036" s="211">
        <v>0.11731657650610522</v>
      </c>
      <c r="I4036" s="211">
        <v>0.4760170186592837</v>
      </c>
      <c r="J4036" s="211">
        <v>0.41815428695386758</v>
      </c>
      <c r="K4036" s="211">
        <v>0.61727921542599762</v>
      </c>
      <c r="L4036" s="211">
        <v>0.27570442696250258</v>
      </c>
      <c r="M4036" s="211">
        <v>9.5499837739056653E-2</v>
      </c>
      <c r="N4036" s="211">
        <v>0.5350255087082656</v>
      </c>
      <c r="O4036" s="211">
        <v>0.691813992242992</v>
      </c>
      <c r="P4036" s="211">
        <v>7.1833983322261291E-2</v>
      </c>
      <c r="Q4036" s="211">
        <v>5.7509896770298524E-2</v>
      </c>
      <c r="R4036" s="211">
        <v>0.46515886022783193</v>
      </c>
      <c r="S4036" s="211">
        <v>0.4055036449775748</v>
      </c>
      <c r="T4036" s="211">
        <v>0.53197467417763589</v>
      </c>
      <c r="U4036" s="211">
        <v>0.48527812265500259</v>
      </c>
      <c r="V4036" s="211">
        <v>0.15099867037536935</v>
      </c>
      <c r="W4036" s="211">
        <v>0.5390338688527242</v>
      </c>
      <c r="X4036" s="211">
        <v>0.27307796045107313</v>
      </c>
      <c r="Y4036" s="211">
        <v>0.67657209027438125</v>
      </c>
      <c r="Z4036" s="211">
        <v>0.1457549155743767</v>
      </c>
      <c r="AA4036" s="212">
        <v>0.11224716336645615</v>
      </c>
    </row>
    <row r="4037" spans="1:27" x14ac:dyDescent="0.35">
      <c r="A4037" s="210" t="s">
        <v>4713</v>
      </c>
      <c r="B4037" s="217">
        <v>153.89371904085669</v>
      </c>
      <c r="C4037" s="211">
        <v>5.328969226783159E-2</v>
      </c>
      <c r="D4037" s="211">
        <v>0.1239634393090107</v>
      </c>
      <c r="E4037" s="211">
        <v>7.1861616776938933E-2</v>
      </c>
      <c r="F4037" s="211">
        <v>0.11176070295877115</v>
      </c>
      <c r="G4037" s="211">
        <v>0.1140524343661629</v>
      </c>
      <c r="H4037" s="211">
        <v>0.1223685204708255</v>
      </c>
      <c r="I4037" s="211">
        <v>0.49512981103919768</v>
      </c>
      <c r="J4037" s="211">
        <v>0.41547444554720897</v>
      </c>
      <c r="K4037" s="211">
        <v>0.62428457078250721</v>
      </c>
      <c r="L4037" s="211">
        <v>0.28066437135082195</v>
      </c>
      <c r="M4037" s="211">
        <v>0.11464885496824311</v>
      </c>
      <c r="N4037" s="211">
        <v>0.55070444750301084</v>
      </c>
      <c r="O4037" s="211">
        <v>0.64690862561692397</v>
      </c>
      <c r="P4037" s="211">
        <v>6.1630184574265834E-2</v>
      </c>
      <c r="Q4037" s="211">
        <v>5.9640218822063454E-2</v>
      </c>
      <c r="R4037" s="211">
        <v>0.42454682945660654</v>
      </c>
      <c r="S4037" s="211">
        <v>0.36079480120847601</v>
      </c>
      <c r="T4037" s="211">
        <v>0.64396559115220886</v>
      </c>
      <c r="U4037" s="211">
        <v>0.50604419500108355</v>
      </c>
      <c r="V4037" s="211">
        <v>9.0776074343632177E-2</v>
      </c>
      <c r="W4037" s="211">
        <v>0.59539039164735064</v>
      </c>
      <c r="X4037" s="211">
        <v>0.30232278871841761</v>
      </c>
      <c r="Y4037" s="211">
        <v>0.62681355162504493</v>
      </c>
      <c r="Z4037" s="211">
        <v>0.13968563963850958</v>
      </c>
      <c r="AA4037" s="212">
        <v>0.11180845139038049</v>
      </c>
    </row>
    <row r="4038" spans="1:27" x14ac:dyDescent="0.35">
      <c r="A4038" s="210" t="s">
        <v>4714</v>
      </c>
      <c r="B4038" s="217">
        <v>143.86717349665736</v>
      </c>
      <c r="C4038" s="211">
        <v>6.9007801533909244E-2</v>
      </c>
      <c r="D4038" s="211">
        <v>0.12482818439422187</v>
      </c>
      <c r="E4038" s="211">
        <v>7.960113559402332E-2</v>
      </c>
      <c r="F4038" s="211">
        <v>8.4060527538482074E-2</v>
      </c>
      <c r="G4038" s="211">
        <v>0.12464365298342413</v>
      </c>
      <c r="H4038" s="211">
        <v>0.11601236882297783</v>
      </c>
      <c r="I4038" s="211">
        <v>0.51338574418510063</v>
      </c>
      <c r="J4038" s="211">
        <v>0.46006264145053238</v>
      </c>
      <c r="K4038" s="211">
        <v>0.5859656253779324</v>
      </c>
      <c r="L4038" s="211">
        <v>0.27255708069304935</v>
      </c>
      <c r="M4038" s="211">
        <v>0.10491313183181572</v>
      </c>
      <c r="N4038" s="211">
        <v>0.53295403271157837</v>
      </c>
      <c r="O4038" s="211">
        <v>0.63746229068056037</v>
      </c>
      <c r="P4038" s="211">
        <v>6.707833264047304E-2</v>
      </c>
      <c r="Q4038" s="211">
        <v>0.11196228392919261</v>
      </c>
      <c r="R4038" s="211">
        <v>0.38886527838095963</v>
      </c>
      <c r="S4038" s="211">
        <v>0.3223202867024697</v>
      </c>
      <c r="T4038" s="211">
        <v>0.50799184852977974</v>
      </c>
      <c r="U4038" s="211">
        <v>0.43110530457816121</v>
      </c>
      <c r="V4038" s="211">
        <v>0.13007125283023202</v>
      </c>
      <c r="W4038" s="211">
        <v>0.58542837453355523</v>
      </c>
      <c r="X4038" s="211">
        <v>0.24766208596764747</v>
      </c>
      <c r="Y4038" s="211">
        <v>0.52454446891420692</v>
      </c>
      <c r="Z4038" s="211">
        <v>0.14586993535303094</v>
      </c>
      <c r="AA4038" s="212">
        <v>0.11979125328541829</v>
      </c>
    </row>
    <row r="4039" spans="1:27" x14ac:dyDescent="0.35">
      <c r="A4039" s="210" t="s">
        <v>4715</v>
      </c>
      <c r="B4039" s="217">
        <v>118.61879287443442</v>
      </c>
      <c r="C4039" s="211">
        <v>7.9458925370364725E-2</v>
      </c>
      <c r="D4039" s="211">
        <v>0.12767473561377721</v>
      </c>
      <c r="E4039" s="211">
        <v>8.1535465480823993E-2</v>
      </c>
      <c r="F4039" s="211">
        <v>9.4519685942723655E-2</v>
      </c>
      <c r="G4039" s="211">
        <v>0.11593960546412153</v>
      </c>
      <c r="H4039" s="211">
        <v>0.12351123204652718</v>
      </c>
      <c r="I4039" s="211">
        <v>0.50327100171463113</v>
      </c>
      <c r="J4039" s="211">
        <v>0.45719816667312041</v>
      </c>
      <c r="K4039" s="211">
        <v>0.61843682725251736</v>
      </c>
      <c r="L4039" s="211">
        <v>0.27101584025685843</v>
      </c>
      <c r="M4039" s="211">
        <v>0.12223338486149475</v>
      </c>
      <c r="N4039" s="211">
        <v>0.44524239950105637</v>
      </c>
      <c r="O4039" s="211">
        <v>0.68093848198543516</v>
      </c>
      <c r="P4039" s="211">
        <v>6.5432342582065192E-2</v>
      </c>
      <c r="Q4039" s="211">
        <v>5.4862109160150593E-2</v>
      </c>
      <c r="R4039" s="211">
        <v>0.37171296920477565</v>
      </c>
      <c r="S4039" s="211">
        <v>0.27002173483512915</v>
      </c>
      <c r="T4039" s="211">
        <v>0.62981561134246189</v>
      </c>
      <c r="U4039" s="211">
        <v>0.3878839490641669</v>
      </c>
      <c r="V4039" s="211">
        <v>5.2113286602999888E-2</v>
      </c>
      <c r="W4039" s="211">
        <v>0.57012390967359006</v>
      </c>
      <c r="X4039" s="211">
        <v>0.37335101994908243</v>
      </c>
      <c r="Y4039" s="211">
        <v>0.62228176505041988</v>
      </c>
      <c r="Z4039" s="211">
        <v>0.14699620021673865</v>
      </c>
      <c r="AA4039" s="212">
        <v>0.12125928325072884</v>
      </c>
    </row>
    <row r="4040" spans="1:27" x14ac:dyDescent="0.35">
      <c r="A4040" s="210" t="s">
        <v>4716</v>
      </c>
      <c r="B4040" s="217">
        <v>116.3053337978323</v>
      </c>
      <c r="C4040" s="211">
        <v>5.1931591827896008E-2</v>
      </c>
      <c r="D4040" s="211">
        <v>0.13166667221837663</v>
      </c>
      <c r="E4040" s="211">
        <v>7.2070418415581566E-2</v>
      </c>
      <c r="F4040" s="211">
        <v>9.7013371089020112E-2</v>
      </c>
      <c r="G4040" s="211">
        <v>0.12052240418953514</v>
      </c>
      <c r="H4040" s="211">
        <v>0.11626225799861395</v>
      </c>
      <c r="I4040" s="211">
        <v>0.49758247137533185</v>
      </c>
      <c r="J4040" s="211">
        <v>0.43435033000241396</v>
      </c>
      <c r="K4040" s="211">
        <v>0.6417927660445526</v>
      </c>
      <c r="L4040" s="211">
        <v>0.27485927053100151</v>
      </c>
      <c r="M4040" s="211">
        <v>9.0633309618895097E-2</v>
      </c>
      <c r="N4040" s="211">
        <v>0.36921401233382262</v>
      </c>
      <c r="O4040" s="211">
        <v>0.76542175469576978</v>
      </c>
      <c r="P4040" s="211">
        <v>6.9048995482188166E-2</v>
      </c>
      <c r="Q4040" s="211">
        <v>0.13096414104367882</v>
      </c>
      <c r="R4040" s="211">
        <v>0.4328304078045494</v>
      </c>
      <c r="S4040" s="211">
        <v>0.33411599248400869</v>
      </c>
      <c r="T4040" s="211">
        <v>0.63540460727482106</v>
      </c>
      <c r="U4040" s="211">
        <v>0.36861404210163506</v>
      </c>
      <c r="V4040" s="211">
        <v>6.2392379808467374E-2</v>
      </c>
      <c r="W4040" s="211">
        <v>0.63751575521494241</v>
      </c>
      <c r="X4040" s="211">
        <v>0.2749844261419091</v>
      </c>
      <c r="Y4040" s="211">
        <v>0.64781658346372217</v>
      </c>
      <c r="Z4040" s="211">
        <v>0.14454526744333707</v>
      </c>
      <c r="AA4040" s="212">
        <v>0.12368675393110745</v>
      </c>
    </row>
    <row r="4041" spans="1:27" x14ac:dyDescent="0.35">
      <c r="A4041" s="210" t="s">
        <v>4717</v>
      </c>
      <c r="B4041" s="217">
        <v>136.89908112621495</v>
      </c>
      <c r="C4041" s="211">
        <v>5.5732330738772762E-2</v>
      </c>
      <c r="D4041" s="211">
        <v>0.12183930512476132</v>
      </c>
      <c r="E4041" s="211">
        <v>8.3228585905512339E-2</v>
      </c>
      <c r="F4041" s="211">
        <v>8.630829847011548E-2</v>
      </c>
      <c r="G4041" s="211">
        <v>0.11988470260026422</v>
      </c>
      <c r="H4041" s="211">
        <v>0.1171844400813985</v>
      </c>
      <c r="I4041" s="211">
        <v>0.48369762792631782</v>
      </c>
      <c r="J4041" s="211">
        <v>0.42544142610168273</v>
      </c>
      <c r="K4041" s="211">
        <v>0.52201669848784515</v>
      </c>
      <c r="L4041" s="211">
        <v>0.27251773810592667</v>
      </c>
      <c r="M4041" s="211">
        <v>9.6815390691600098E-2</v>
      </c>
      <c r="N4041" s="211">
        <v>0.43022642001167383</v>
      </c>
      <c r="O4041" s="211">
        <v>0.73422012468734388</v>
      </c>
      <c r="P4041" s="211">
        <v>7.2089489057883857E-2</v>
      </c>
      <c r="Q4041" s="211">
        <v>4.759958276908148E-2</v>
      </c>
      <c r="R4041" s="211">
        <v>0.4382183613472791</v>
      </c>
      <c r="S4041" s="211">
        <v>0.38407246947804863</v>
      </c>
      <c r="T4041" s="211">
        <v>0.53977365211248596</v>
      </c>
      <c r="U4041" s="211">
        <v>0.52810801768744264</v>
      </c>
      <c r="V4041" s="211">
        <v>9.391927883941642E-2</v>
      </c>
      <c r="W4041" s="211">
        <v>0.57796960091519534</v>
      </c>
      <c r="X4041" s="211">
        <v>0.39149009038386123</v>
      </c>
      <c r="Y4041" s="211">
        <v>0.58273549572556893</v>
      </c>
      <c r="Z4041" s="211">
        <v>0.14830877499282519</v>
      </c>
      <c r="AA4041" s="212">
        <v>0.12156435633323709</v>
      </c>
    </row>
    <row r="4042" spans="1:27" x14ac:dyDescent="0.35">
      <c r="A4042" s="210" t="s">
        <v>4718</v>
      </c>
      <c r="B4042" s="217">
        <v>141.12564052645234</v>
      </c>
      <c r="C4042" s="211">
        <v>5.5500712511886617E-2</v>
      </c>
      <c r="D4042" s="211">
        <v>0.13253138054141825</v>
      </c>
      <c r="E4042" s="211">
        <v>7.0794559188279968E-2</v>
      </c>
      <c r="F4042" s="211">
        <v>8.579698439073373E-2</v>
      </c>
      <c r="G4042" s="211">
        <v>0.11414674590797602</v>
      </c>
      <c r="H4042" s="211">
        <v>0.124421543440731</v>
      </c>
      <c r="I4042" s="211">
        <v>0.5087331121204467</v>
      </c>
      <c r="J4042" s="211">
        <v>0.41033608658916348</v>
      </c>
      <c r="K4042" s="211">
        <v>0.51331139688072291</v>
      </c>
      <c r="L4042" s="211">
        <v>0.27288250802554714</v>
      </c>
      <c r="M4042" s="211">
        <v>0.10083543308095211</v>
      </c>
      <c r="N4042" s="211">
        <v>0.4999412560657871</v>
      </c>
      <c r="O4042" s="211">
        <v>0.69760417782005624</v>
      </c>
      <c r="P4042" s="211">
        <v>6.8234202747634337E-2</v>
      </c>
      <c r="Q4042" s="211">
        <v>0.10732489710778889</v>
      </c>
      <c r="R4042" s="211">
        <v>0.38963071019398954</v>
      </c>
      <c r="S4042" s="211">
        <v>0.35603578546932302</v>
      </c>
      <c r="T4042" s="211">
        <v>0.55007119554554806</v>
      </c>
      <c r="U4042" s="211">
        <v>0.42734671248431311</v>
      </c>
      <c r="V4042" s="211">
        <v>0.13298604195053029</v>
      </c>
      <c r="W4042" s="211">
        <v>0.59213990312969544</v>
      </c>
      <c r="X4042" s="211">
        <v>0.33819328729522985</v>
      </c>
      <c r="Y4042" s="211">
        <v>0.58783638694560059</v>
      </c>
      <c r="Z4042" s="211">
        <v>0.14574740271529457</v>
      </c>
      <c r="AA4042" s="212">
        <v>0.12040294857060846</v>
      </c>
    </row>
    <row r="4043" spans="1:27" x14ac:dyDescent="0.35">
      <c r="A4043" s="210" t="s">
        <v>4719</v>
      </c>
      <c r="B4043" s="217">
        <v>170.72813565949713</v>
      </c>
      <c r="C4043" s="211">
        <v>6.7365507932538302E-2</v>
      </c>
      <c r="D4043" s="211">
        <v>0.12062476479743955</v>
      </c>
      <c r="E4043" s="211">
        <v>7.6099827792955793E-2</v>
      </c>
      <c r="F4043" s="211">
        <v>9.0316371657626127E-2</v>
      </c>
      <c r="G4043" s="211">
        <v>0.1128530101216464</v>
      </c>
      <c r="H4043" s="211">
        <v>0.114518724938137</v>
      </c>
      <c r="I4043" s="211">
        <v>0.4711239239028483</v>
      </c>
      <c r="J4043" s="211">
        <v>0.42948798970556168</v>
      </c>
      <c r="K4043" s="211">
        <v>0.64509474931638222</v>
      </c>
      <c r="L4043" s="211">
        <v>0.27343726469145357</v>
      </c>
      <c r="M4043" s="211">
        <v>9.6505763347686097E-2</v>
      </c>
      <c r="N4043" s="211">
        <v>0.39390520591981482</v>
      </c>
      <c r="O4043" s="211">
        <v>0.5684905025380308</v>
      </c>
      <c r="P4043" s="211">
        <v>6.69883566576263E-2</v>
      </c>
      <c r="Q4043" s="211">
        <v>7.4633362577555748E-2</v>
      </c>
      <c r="R4043" s="211">
        <v>0.46043165645414202</v>
      </c>
      <c r="S4043" s="211">
        <v>0.25992116128218667</v>
      </c>
      <c r="T4043" s="211">
        <v>0.62936683710074603</v>
      </c>
      <c r="U4043" s="211">
        <v>0.47859688442799003</v>
      </c>
      <c r="V4043" s="211">
        <v>0.15321944573113777</v>
      </c>
      <c r="W4043" s="211">
        <v>0.6047387295260962</v>
      </c>
      <c r="X4043" s="211">
        <v>0.42729255510463482</v>
      </c>
      <c r="Y4043" s="211">
        <v>0.71973189693932471</v>
      </c>
      <c r="Z4043" s="211">
        <v>0.14969849434995047</v>
      </c>
      <c r="AA4043" s="212">
        <v>0.12093409381589315</v>
      </c>
    </row>
    <row r="4044" spans="1:27" x14ac:dyDescent="0.35">
      <c r="A4044" s="210" t="s">
        <v>4720</v>
      </c>
      <c r="B4044" s="217">
        <v>148.63464872084552</v>
      </c>
      <c r="C4044" s="211">
        <v>6.461854595866004E-2</v>
      </c>
      <c r="D4044" s="211">
        <v>0.11977476587153503</v>
      </c>
      <c r="E4044" s="211">
        <v>8.5055858092985909E-2</v>
      </c>
      <c r="F4044" s="211">
        <v>9.7703380263640671E-2</v>
      </c>
      <c r="G4044" s="211">
        <v>0.12425506327692715</v>
      </c>
      <c r="H4044" s="211">
        <v>0.11921346011013048</v>
      </c>
      <c r="I4044" s="211">
        <v>0.52010177608829089</v>
      </c>
      <c r="J4044" s="211">
        <v>0.4266925343455108</v>
      </c>
      <c r="K4044" s="211">
        <v>0.64664853239258979</v>
      </c>
      <c r="L4044" s="211">
        <v>0.27896619512337856</v>
      </c>
      <c r="M4044" s="211">
        <v>0.11337929826487823</v>
      </c>
      <c r="N4044" s="211">
        <v>0.40460863671723685</v>
      </c>
      <c r="O4044" s="211">
        <v>0.59917971586622509</v>
      </c>
      <c r="P4044" s="211">
        <v>6.2078597034112656E-2</v>
      </c>
      <c r="Q4044" s="211">
        <v>0.13847725667822239</v>
      </c>
      <c r="R4044" s="211">
        <v>0.43013864103459942</v>
      </c>
      <c r="S4044" s="211">
        <v>0.31185675296234483</v>
      </c>
      <c r="T4044" s="211">
        <v>0.61817475225451801</v>
      </c>
      <c r="U4044" s="211">
        <v>0.39018768457527692</v>
      </c>
      <c r="V4044" s="211">
        <v>9.7828829527578084E-2</v>
      </c>
      <c r="W4044" s="211">
        <v>0.59927487470963958</v>
      </c>
      <c r="X4044" s="211">
        <v>0.32353227364942494</v>
      </c>
      <c r="Y4044" s="211">
        <v>0.77753333488896637</v>
      </c>
      <c r="Z4044" s="211">
        <v>0.14569817882258995</v>
      </c>
      <c r="AA4044" s="212">
        <v>0.11812954814319128</v>
      </c>
    </row>
    <row r="4045" spans="1:27" x14ac:dyDescent="0.35">
      <c r="A4045" s="210" t="s">
        <v>4721</v>
      </c>
      <c r="B4045" s="217">
        <v>128.99698341447407</v>
      </c>
      <c r="C4045" s="211">
        <v>4.9631354562043192E-2</v>
      </c>
      <c r="D4045" s="211">
        <v>0.11913090162822898</v>
      </c>
      <c r="E4045" s="211">
        <v>7.8621331968870029E-2</v>
      </c>
      <c r="F4045" s="211">
        <v>0.101823122406031</v>
      </c>
      <c r="G4045" s="211">
        <v>0.11555494590360145</v>
      </c>
      <c r="H4045" s="211">
        <v>0.11813579526505391</v>
      </c>
      <c r="I4045" s="211">
        <v>0.51950161717639021</v>
      </c>
      <c r="J4045" s="211">
        <v>0.46906224317625711</v>
      </c>
      <c r="K4045" s="211">
        <v>0.50599112788087297</v>
      </c>
      <c r="L4045" s="211">
        <v>0.27409931735481258</v>
      </c>
      <c r="M4045" s="211">
        <v>7.7965912056194298E-2</v>
      </c>
      <c r="N4045" s="211">
        <v>0.45158497038506618</v>
      </c>
      <c r="O4045" s="211">
        <v>0.76790727973614326</v>
      </c>
      <c r="P4045" s="211">
        <v>7.045611687002297E-2</v>
      </c>
      <c r="Q4045" s="211">
        <v>6.4874220790936146E-2</v>
      </c>
      <c r="R4045" s="211">
        <v>0.3642548149671731</v>
      </c>
      <c r="S4045" s="211">
        <v>0.4286172561844529</v>
      </c>
      <c r="T4045" s="211">
        <v>0.54927889117693796</v>
      </c>
      <c r="U4045" s="211">
        <v>0.45894733339996391</v>
      </c>
      <c r="V4045" s="211">
        <v>8.1893256140970205E-2</v>
      </c>
      <c r="W4045" s="211">
        <v>0.63260123531083678</v>
      </c>
      <c r="X4045" s="211">
        <v>0.30347447124283899</v>
      </c>
      <c r="Y4045" s="211">
        <v>0.74423642325798123</v>
      </c>
      <c r="Z4045" s="211">
        <v>0.14787080196782107</v>
      </c>
      <c r="AA4045" s="212">
        <v>0.11935052192266379</v>
      </c>
    </row>
    <row r="4046" spans="1:27" x14ac:dyDescent="0.35">
      <c r="A4046" s="210" t="s">
        <v>4722</v>
      </c>
      <c r="B4046" s="217">
        <v>162.23288123905823</v>
      </c>
      <c r="C4046" s="211">
        <v>6.2400340891333936E-2</v>
      </c>
      <c r="D4046" s="211">
        <v>0.12719022836499377</v>
      </c>
      <c r="E4046" s="211">
        <v>7.604893371623625E-2</v>
      </c>
      <c r="F4046" s="211">
        <v>0.11148841221087191</v>
      </c>
      <c r="G4046" s="211">
        <v>0.12351892959888539</v>
      </c>
      <c r="H4046" s="211">
        <v>0.12367050147004027</v>
      </c>
      <c r="I4046" s="211">
        <v>0.51692746439813742</v>
      </c>
      <c r="J4046" s="211">
        <v>0.43411328626228218</v>
      </c>
      <c r="K4046" s="211">
        <v>0.61949992365679896</v>
      </c>
      <c r="L4046" s="211">
        <v>0.27451141689806896</v>
      </c>
      <c r="M4046" s="211">
        <v>0.12216492940028299</v>
      </c>
      <c r="N4046" s="211">
        <v>0.38408452650320379</v>
      </c>
      <c r="O4046" s="211">
        <v>0.72972024085386133</v>
      </c>
      <c r="P4046" s="211">
        <v>6.8522326849385834E-2</v>
      </c>
      <c r="Q4046" s="211">
        <v>7.6788122818227264E-2</v>
      </c>
      <c r="R4046" s="211">
        <v>0.46266605608300393</v>
      </c>
      <c r="S4046" s="211">
        <v>0.25524105920732049</v>
      </c>
      <c r="T4046" s="211">
        <v>0.58573979686124045</v>
      </c>
      <c r="U4046" s="211">
        <v>0.40125656363408513</v>
      </c>
      <c r="V4046" s="211">
        <v>0.10712661592102972</v>
      </c>
      <c r="W4046" s="211">
        <v>0.59172555551204487</v>
      </c>
      <c r="X4046" s="211">
        <v>0.29251540240463431</v>
      </c>
      <c r="Y4046" s="211">
        <v>0.68064142654055537</v>
      </c>
      <c r="Z4046" s="211">
        <v>0.14675804322276145</v>
      </c>
      <c r="AA4046" s="212">
        <v>0.11504675399652302</v>
      </c>
    </row>
    <row r="4047" spans="1:27" x14ac:dyDescent="0.35">
      <c r="A4047" s="210" t="s">
        <v>4723</v>
      </c>
      <c r="B4047" s="217">
        <v>187.53274645158052</v>
      </c>
      <c r="C4047" s="211">
        <v>7.3431341181958293E-2</v>
      </c>
      <c r="D4047" s="211">
        <v>0.12606313607467184</v>
      </c>
      <c r="E4047" s="211">
        <v>8.359953970961749E-2</v>
      </c>
      <c r="F4047" s="211">
        <v>8.4609247995051998E-2</v>
      </c>
      <c r="G4047" s="211">
        <v>0.12118054722950763</v>
      </c>
      <c r="H4047" s="211">
        <v>0.11403372026600803</v>
      </c>
      <c r="I4047" s="211">
        <v>0.43448685362224954</v>
      </c>
      <c r="J4047" s="211">
        <v>0.47084280738412065</v>
      </c>
      <c r="K4047" s="211">
        <v>0.64030597821052437</v>
      </c>
      <c r="L4047" s="211">
        <v>0.26834226490076329</v>
      </c>
      <c r="M4047" s="211">
        <v>0.11184882446594897</v>
      </c>
      <c r="N4047" s="211">
        <v>0.42056171856346231</v>
      </c>
      <c r="O4047" s="211">
        <v>0.73799829087320656</v>
      </c>
      <c r="P4047" s="211">
        <v>6.8824515402927652E-2</v>
      </c>
      <c r="Q4047" s="211">
        <v>5.5581116811742604E-2</v>
      </c>
      <c r="R4047" s="211">
        <v>0.47028504807023797</v>
      </c>
      <c r="S4047" s="211">
        <v>0.42164016876206878</v>
      </c>
      <c r="T4047" s="211">
        <v>0.56542277131423946</v>
      </c>
      <c r="U4047" s="211">
        <v>0.40908199046230509</v>
      </c>
      <c r="V4047" s="211">
        <v>0.18064184754064744</v>
      </c>
      <c r="W4047" s="211">
        <v>0.595041906627652</v>
      </c>
      <c r="X4047" s="211">
        <v>0.39537929534196736</v>
      </c>
      <c r="Y4047" s="211">
        <v>0.57195425873871031</v>
      </c>
      <c r="Z4047" s="211">
        <v>0.14887117297479388</v>
      </c>
      <c r="AA4047" s="212">
        <v>0.11595064685500651</v>
      </c>
    </row>
    <row r="4048" spans="1:27" x14ac:dyDescent="0.35">
      <c r="A4048" s="210" t="s">
        <v>4724</v>
      </c>
      <c r="B4048" s="217">
        <v>150.5337685562435</v>
      </c>
      <c r="C4048" s="211">
        <v>5.9838947833129839E-2</v>
      </c>
      <c r="D4048" s="211">
        <v>0.12385755884335441</v>
      </c>
      <c r="E4048" s="211">
        <v>7.583195520342223E-2</v>
      </c>
      <c r="F4048" s="211">
        <v>0.10015433796900763</v>
      </c>
      <c r="G4048" s="211">
        <v>0.11964199298319415</v>
      </c>
      <c r="H4048" s="211">
        <v>0.12038273078184526</v>
      </c>
      <c r="I4048" s="211">
        <v>0.50266633377073289</v>
      </c>
      <c r="J4048" s="211">
        <v>0.44663874749962379</v>
      </c>
      <c r="K4048" s="211">
        <v>0.64789765947161226</v>
      </c>
      <c r="L4048" s="211">
        <v>0.27331839648075751</v>
      </c>
      <c r="M4048" s="211">
        <v>9.4612766623143413E-2</v>
      </c>
      <c r="N4048" s="211">
        <v>0.37184133988419277</v>
      </c>
      <c r="O4048" s="211">
        <v>0.60154194217073476</v>
      </c>
      <c r="P4048" s="211">
        <v>7.1691452924703719E-2</v>
      </c>
      <c r="Q4048" s="211">
        <v>0.12596824058678194</v>
      </c>
      <c r="R4048" s="211">
        <v>0.40532452292805804</v>
      </c>
      <c r="S4048" s="211">
        <v>0.30210257793823697</v>
      </c>
      <c r="T4048" s="211">
        <v>0.5801647149980379</v>
      </c>
      <c r="U4048" s="211">
        <v>0.44206147313180538</v>
      </c>
      <c r="V4048" s="211">
        <v>0.12128006706798755</v>
      </c>
      <c r="W4048" s="211">
        <v>0.57706916968685529</v>
      </c>
      <c r="X4048" s="211">
        <v>0.25999432821039375</v>
      </c>
      <c r="Y4048" s="211">
        <v>0.64262855927736307</v>
      </c>
      <c r="Z4048" s="211">
        <v>0.14990599223850432</v>
      </c>
      <c r="AA4048" s="212">
        <v>0.12082581141337183</v>
      </c>
    </row>
    <row r="4049" spans="1:27" x14ac:dyDescent="0.35">
      <c r="A4049" s="210" t="s">
        <v>4725</v>
      </c>
      <c r="B4049" s="217">
        <v>120.95601026839323</v>
      </c>
      <c r="C4049" s="211">
        <v>5.7877131651438957E-2</v>
      </c>
      <c r="D4049" s="211">
        <v>0.13046568458935717</v>
      </c>
      <c r="E4049" s="211">
        <v>8.0363080090756336E-2</v>
      </c>
      <c r="F4049" s="211">
        <v>9.3891738660585936E-2</v>
      </c>
      <c r="G4049" s="211">
        <v>0.12303130339541536</v>
      </c>
      <c r="H4049" s="211">
        <v>0.12243395694982934</v>
      </c>
      <c r="I4049" s="211">
        <v>0.50358170581773964</v>
      </c>
      <c r="J4049" s="211">
        <v>0.43722086371327251</v>
      </c>
      <c r="K4049" s="211">
        <v>0.51450338638577764</v>
      </c>
      <c r="L4049" s="211">
        <v>0.27718062778987967</v>
      </c>
      <c r="M4049" s="211">
        <v>0.11479885571173543</v>
      </c>
      <c r="N4049" s="211">
        <v>0.44805294956773095</v>
      </c>
      <c r="O4049" s="211">
        <v>0.76431611238653485</v>
      </c>
      <c r="P4049" s="211">
        <v>6.7934177934207626E-2</v>
      </c>
      <c r="Q4049" s="211">
        <v>5.5559282643337315E-2</v>
      </c>
      <c r="R4049" s="211">
        <v>0.4311816496939011</v>
      </c>
      <c r="S4049" s="211">
        <v>0.3727236183989443</v>
      </c>
      <c r="T4049" s="211">
        <v>0.56371944891487091</v>
      </c>
      <c r="U4049" s="211">
        <v>0.32783115064333612</v>
      </c>
      <c r="V4049" s="211">
        <v>7.6565767407716673E-2</v>
      </c>
      <c r="W4049" s="211">
        <v>0.47847827988102398</v>
      </c>
      <c r="X4049" s="211">
        <v>0.3309151466073682</v>
      </c>
      <c r="Y4049" s="211">
        <v>0.66817915415014373</v>
      </c>
      <c r="Z4049" s="211">
        <v>0.1483886643310513</v>
      </c>
      <c r="AA4049" s="212">
        <v>0.12180043981759098</v>
      </c>
    </row>
    <row r="4050" spans="1:27" x14ac:dyDescent="0.35">
      <c r="A4050" s="210" t="s">
        <v>4726</v>
      </c>
      <c r="B4050" s="217">
        <v>121.97729277075209</v>
      </c>
      <c r="C4050" s="211">
        <v>5.5245727389812538E-2</v>
      </c>
      <c r="D4050" s="211">
        <v>0.12104950713448805</v>
      </c>
      <c r="E4050" s="211">
        <v>7.7985392042261986E-2</v>
      </c>
      <c r="F4050" s="211">
        <v>0.10479380472243974</v>
      </c>
      <c r="G4050" s="211">
        <v>0.11928033245659567</v>
      </c>
      <c r="H4050" s="211">
        <v>0.10991896508707426</v>
      </c>
      <c r="I4050" s="211">
        <v>0.49999434789520009</v>
      </c>
      <c r="J4050" s="211">
        <v>0.43155491043509414</v>
      </c>
      <c r="K4050" s="211">
        <v>0.57538347695142078</v>
      </c>
      <c r="L4050" s="211">
        <v>0.27446970934292164</v>
      </c>
      <c r="M4050" s="211">
        <v>0.10172474360967262</v>
      </c>
      <c r="N4050" s="211">
        <v>0.49143110069059226</v>
      </c>
      <c r="O4050" s="211">
        <v>0.62251727591339567</v>
      </c>
      <c r="P4050" s="211">
        <v>6.9778723391282729E-2</v>
      </c>
      <c r="Q4050" s="211">
        <v>9.0088538484897077E-2</v>
      </c>
      <c r="R4050" s="211">
        <v>0.40212314126184712</v>
      </c>
      <c r="S4050" s="211">
        <v>0.29717971378714308</v>
      </c>
      <c r="T4050" s="211">
        <v>0.48283019000775307</v>
      </c>
      <c r="U4050" s="211">
        <v>0.40185788193821281</v>
      </c>
      <c r="V4050" s="211">
        <v>9.3639125721776031E-2</v>
      </c>
      <c r="W4050" s="211">
        <v>0.58176529414038813</v>
      </c>
      <c r="X4050" s="211">
        <v>0.29325176985369533</v>
      </c>
      <c r="Y4050" s="211">
        <v>0.58326256431787349</v>
      </c>
      <c r="Z4050" s="211">
        <v>0.14469100125093715</v>
      </c>
      <c r="AA4050" s="212">
        <v>0.12384803435160331</v>
      </c>
    </row>
    <row r="4051" spans="1:27" x14ac:dyDescent="0.35">
      <c r="A4051" s="210" t="s">
        <v>4727</v>
      </c>
      <c r="B4051" s="217">
        <v>166.08986246473185</v>
      </c>
      <c r="C4051" s="211">
        <v>7.8370076016995791E-2</v>
      </c>
      <c r="D4051" s="211">
        <v>0.1226411066741863</v>
      </c>
      <c r="E4051" s="211">
        <v>7.3045225513182502E-2</v>
      </c>
      <c r="F4051" s="211">
        <v>9.1586914469500041E-2</v>
      </c>
      <c r="G4051" s="211">
        <v>0.11349875757642577</v>
      </c>
      <c r="H4051" s="211">
        <v>0.12111163213395001</v>
      </c>
      <c r="I4051" s="211">
        <v>0.52510677047505683</v>
      </c>
      <c r="J4051" s="211">
        <v>0.45012259159033269</v>
      </c>
      <c r="K4051" s="211">
        <v>0.61854411888417205</v>
      </c>
      <c r="L4051" s="211">
        <v>0.28099649000189153</v>
      </c>
      <c r="M4051" s="211">
        <v>8.7561419863693257E-2</v>
      </c>
      <c r="N4051" s="211">
        <v>0.45961530172486853</v>
      </c>
      <c r="O4051" s="211">
        <v>0.77700816092108183</v>
      </c>
      <c r="P4051" s="211">
        <v>6.6978931670958433E-2</v>
      </c>
      <c r="Q4051" s="211">
        <v>8.6541252998345281E-2</v>
      </c>
      <c r="R4051" s="211">
        <v>0.45159178131520483</v>
      </c>
      <c r="S4051" s="211">
        <v>0.31353719894193077</v>
      </c>
      <c r="T4051" s="211">
        <v>0.55254174937412415</v>
      </c>
      <c r="U4051" s="211">
        <v>0.47312192444503315</v>
      </c>
      <c r="V4051" s="211">
        <v>0.15831417697820499</v>
      </c>
      <c r="W4051" s="211">
        <v>0.50727552575094781</v>
      </c>
      <c r="X4051" s="211">
        <v>0.297433357533684</v>
      </c>
      <c r="Y4051" s="211">
        <v>0.61433379823517942</v>
      </c>
      <c r="Z4051" s="211">
        <v>0.14634485461114435</v>
      </c>
      <c r="AA4051" s="212">
        <v>0.1163616777294653</v>
      </c>
    </row>
    <row r="4052" spans="1:27" x14ac:dyDescent="0.35">
      <c r="A4052" s="210" t="s">
        <v>4728</v>
      </c>
      <c r="B4052" s="217">
        <v>147.0372841937112</v>
      </c>
      <c r="C4052" s="211">
        <v>8.7389958863517969E-2</v>
      </c>
      <c r="D4052" s="211">
        <v>0.12999830868968723</v>
      </c>
      <c r="E4052" s="211">
        <v>7.7103112181744329E-2</v>
      </c>
      <c r="F4052" s="211">
        <v>0.11596325844963333</v>
      </c>
      <c r="G4052" s="211">
        <v>0.11544649334391739</v>
      </c>
      <c r="H4052" s="211">
        <v>0.10740608934372969</v>
      </c>
      <c r="I4052" s="211">
        <v>0.52838652825154819</v>
      </c>
      <c r="J4052" s="211">
        <v>0.43805955271792768</v>
      </c>
      <c r="K4052" s="211">
        <v>0.60666810119471093</v>
      </c>
      <c r="L4052" s="211">
        <v>0.27420464675581141</v>
      </c>
      <c r="M4052" s="211">
        <v>9.9959552148790737E-2</v>
      </c>
      <c r="N4052" s="211">
        <v>0.44213289375981035</v>
      </c>
      <c r="O4052" s="211">
        <v>0.61084086640013924</v>
      </c>
      <c r="P4052" s="211">
        <v>6.974999715424933E-2</v>
      </c>
      <c r="Q4052" s="211">
        <v>0.10473353463188324</v>
      </c>
      <c r="R4052" s="211">
        <v>0.4261118645869641</v>
      </c>
      <c r="S4052" s="211">
        <v>0.28405662212424643</v>
      </c>
      <c r="T4052" s="211">
        <v>0.46349091275897802</v>
      </c>
      <c r="U4052" s="211">
        <v>0.43688577739538947</v>
      </c>
      <c r="V4052" s="211">
        <v>9.3826543898642603E-2</v>
      </c>
      <c r="W4052" s="211">
        <v>0.58644675253869649</v>
      </c>
      <c r="X4052" s="211">
        <v>0.34572229352172967</v>
      </c>
      <c r="Y4052" s="211">
        <v>0.71886800531260542</v>
      </c>
      <c r="Z4052" s="211">
        <v>0.14795589441750603</v>
      </c>
      <c r="AA4052" s="212">
        <v>0.11691261827240775</v>
      </c>
    </row>
    <row r="4053" spans="1:27" x14ac:dyDescent="0.35">
      <c r="A4053" s="210" t="s">
        <v>4729</v>
      </c>
      <c r="B4053" s="217">
        <v>131.81310352252876</v>
      </c>
      <c r="C4053" s="211">
        <v>6.3853818284285768E-2</v>
      </c>
      <c r="D4053" s="211">
        <v>0.12116457387612364</v>
      </c>
      <c r="E4053" s="211">
        <v>7.6518735081061065E-2</v>
      </c>
      <c r="F4053" s="211">
        <v>0.10635191102089166</v>
      </c>
      <c r="G4053" s="211">
        <v>0.12421973959022622</v>
      </c>
      <c r="H4053" s="211">
        <v>0.12563594840389045</v>
      </c>
      <c r="I4053" s="211">
        <v>0.51420732922701351</v>
      </c>
      <c r="J4053" s="211">
        <v>0.48920414247777233</v>
      </c>
      <c r="K4053" s="211">
        <v>0.64547306901071189</v>
      </c>
      <c r="L4053" s="211">
        <v>0.27951179413853244</v>
      </c>
      <c r="M4053" s="211">
        <v>8.4331114955665171E-2</v>
      </c>
      <c r="N4053" s="211">
        <v>0.37171724538385914</v>
      </c>
      <c r="O4053" s="211">
        <v>0.59218471006032669</v>
      </c>
      <c r="P4053" s="211">
        <v>7.0824314797137244E-2</v>
      </c>
      <c r="Q4053" s="211">
        <v>6.076941522085913E-2</v>
      </c>
      <c r="R4053" s="211">
        <v>0.47602125333808837</v>
      </c>
      <c r="S4053" s="211">
        <v>0.32484503093483053</v>
      </c>
      <c r="T4053" s="211">
        <v>0.6052125970148744</v>
      </c>
      <c r="U4053" s="211">
        <v>0.39101413223945941</v>
      </c>
      <c r="V4053" s="211">
        <v>0.11267440951258884</v>
      </c>
      <c r="W4053" s="211">
        <v>0.51681298420752775</v>
      </c>
      <c r="X4053" s="211">
        <v>0.37826967236353326</v>
      </c>
      <c r="Y4053" s="211">
        <v>0.64328485725978191</v>
      </c>
      <c r="Z4053" s="211">
        <v>0.14662216818188839</v>
      </c>
      <c r="AA4053" s="212">
        <v>0.12141712883383685</v>
      </c>
    </row>
    <row r="4054" spans="1:27" x14ac:dyDescent="0.35">
      <c r="A4054" s="210" t="s">
        <v>4730</v>
      </c>
      <c r="B4054" s="217">
        <v>158.28724979004005</v>
      </c>
      <c r="C4054" s="211">
        <v>5.9877331453365226E-2</v>
      </c>
      <c r="D4054" s="211">
        <v>0.12157464027271807</v>
      </c>
      <c r="E4054" s="211">
        <v>7.4894356999475803E-2</v>
      </c>
      <c r="F4054" s="211">
        <v>0.10726728706200508</v>
      </c>
      <c r="G4054" s="211">
        <v>0.12139114617817522</v>
      </c>
      <c r="H4054" s="211">
        <v>0.1057512440349487</v>
      </c>
      <c r="I4054" s="211">
        <v>0.44151425828788365</v>
      </c>
      <c r="J4054" s="211">
        <v>0.46061689262489702</v>
      </c>
      <c r="K4054" s="211">
        <v>0.5330532953889362</v>
      </c>
      <c r="L4054" s="211">
        <v>0.28098417421151384</v>
      </c>
      <c r="M4054" s="211">
        <v>8.7432975021174461E-2</v>
      </c>
      <c r="N4054" s="211">
        <v>0.48629933014638982</v>
      </c>
      <c r="O4054" s="211">
        <v>0.70715112671707181</v>
      </c>
      <c r="P4054" s="211">
        <v>7.0706896072911335E-2</v>
      </c>
      <c r="Q4054" s="211">
        <v>0.1040862859762981</v>
      </c>
      <c r="R4054" s="211">
        <v>0.46396463401289278</v>
      </c>
      <c r="S4054" s="211">
        <v>0.29065532432073032</v>
      </c>
      <c r="T4054" s="211">
        <v>0.51762370207210251</v>
      </c>
      <c r="U4054" s="211">
        <v>0.5263645812882688</v>
      </c>
      <c r="V4054" s="211">
        <v>0.14844140679233997</v>
      </c>
      <c r="W4054" s="211">
        <v>0.54996816702444995</v>
      </c>
      <c r="X4054" s="211">
        <v>0.35375268412385286</v>
      </c>
      <c r="Y4054" s="211">
        <v>0.57330884969086138</v>
      </c>
      <c r="Z4054" s="211">
        <v>0.14883808279301858</v>
      </c>
      <c r="AA4054" s="212">
        <v>0.1177555026084464</v>
      </c>
    </row>
    <row r="4055" spans="1:27" x14ac:dyDescent="0.35">
      <c r="A4055" s="210" t="s">
        <v>4731</v>
      </c>
      <c r="B4055" s="217">
        <v>135.5165658606725</v>
      </c>
      <c r="C4055" s="211">
        <v>7.4030399925638049E-2</v>
      </c>
      <c r="D4055" s="211">
        <v>0.12953052524060746</v>
      </c>
      <c r="E4055" s="211">
        <v>7.2499702409986544E-2</v>
      </c>
      <c r="F4055" s="211">
        <v>8.9074913973802905E-2</v>
      </c>
      <c r="G4055" s="211">
        <v>0.12204728785740949</v>
      </c>
      <c r="H4055" s="211">
        <v>0.10860145349002596</v>
      </c>
      <c r="I4055" s="211">
        <v>0.48838208908758562</v>
      </c>
      <c r="J4055" s="211">
        <v>0.38980558039492802</v>
      </c>
      <c r="K4055" s="211">
        <v>0.54801910630744022</v>
      </c>
      <c r="L4055" s="211">
        <v>0.26566188843381511</v>
      </c>
      <c r="M4055" s="211">
        <v>8.6190206691911603E-2</v>
      </c>
      <c r="N4055" s="211">
        <v>0.42596508576085068</v>
      </c>
      <c r="O4055" s="211">
        <v>0.7126332614389308</v>
      </c>
      <c r="P4055" s="211">
        <v>6.5518703262060676E-2</v>
      </c>
      <c r="Q4055" s="211">
        <v>7.6661941182037785E-2</v>
      </c>
      <c r="R4055" s="211">
        <v>0.46375037667120889</v>
      </c>
      <c r="S4055" s="211">
        <v>0.29664479432086049</v>
      </c>
      <c r="T4055" s="211">
        <v>0.52867286579898465</v>
      </c>
      <c r="U4055" s="211">
        <v>0.49480319537448919</v>
      </c>
      <c r="V4055" s="211">
        <v>8.6560256648085296E-2</v>
      </c>
      <c r="W4055" s="211">
        <v>0.59004533795147518</v>
      </c>
      <c r="X4055" s="211">
        <v>0.37147168132631581</v>
      </c>
      <c r="Y4055" s="211">
        <v>0.68542760544719816</v>
      </c>
      <c r="Z4055" s="211">
        <v>0.14812790557384023</v>
      </c>
      <c r="AA4055" s="212">
        <v>0.1130930189444182</v>
      </c>
    </row>
    <row r="4056" spans="1:27" x14ac:dyDescent="0.35">
      <c r="A4056" s="210" t="s">
        <v>4732</v>
      </c>
      <c r="B4056" s="217">
        <v>136.82900954573185</v>
      </c>
      <c r="C4056" s="211">
        <v>6.5790195983416108E-2</v>
      </c>
      <c r="D4056" s="211">
        <v>0.12804517013516492</v>
      </c>
      <c r="E4056" s="211">
        <v>8.3674610191147997E-2</v>
      </c>
      <c r="F4056" s="211">
        <v>9.9941992548927633E-2</v>
      </c>
      <c r="G4056" s="211">
        <v>0.11885997669183666</v>
      </c>
      <c r="H4056" s="211">
        <v>0.12173824384816562</v>
      </c>
      <c r="I4056" s="211">
        <v>0.47927980599683451</v>
      </c>
      <c r="J4056" s="211">
        <v>0.45537300966187566</v>
      </c>
      <c r="K4056" s="211">
        <v>0.60563964927540348</v>
      </c>
      <c r="L4056" s="211">
        <v>0.27280554019509567</v>
      </c>
      <c r="M4056" s="211">
        <v>9.9204104929499812E-2</v>
      </c>
      <c r="N4056" s="211">
        <v>0.39723399194425724</v>
      </c>
      <c r="O4056" s="211">
        <v>0.66548014626230234</v>
      </c>
      <c r="P4056" s="211">
        <v>7.0385898364294208E-2</v>
      </c>
      <c r="Q4056" s="211">
        <v>7.5721268643790959E-2</v>
      </c>
      <c r="R4056" s="211">
        <v>0.44439862557851356</v>
      </c>
      <c r="S4056" s="211">
        <v>0.29562017533949098</v>
      </c>
      <c r="T4056" s="211">
        <v>0.63741825609781699</v>
      </c>
      <c r="U4056" s="211">
        <v>0.4986595857008862</v>
      </c>
      <c r="V4056" s="211">
        <v>7.0151157692870475E-2</v>
      </c>
      <c r="W4056" s="211">
        <v>0.56253817032955156</v>
      </c>
      <c r="X4056" s="211">
        <v>0.39001361917501542</v>
      </c>
      <c r="Y4056" s="211">
        <v>0.62900869179051733</v>
      </c>
      <c r="Z4056" s="211">
        <v>0.14979731191824405</v>
      </c>
      <c r="AA4056" s="212">
        <v>0.11906780402985642</v>
      </c>
    </row>
    <row r="4057" spans="1:27" x14ac:dyDescent="0.35">
      <c r="A4057" s="210" t="s">
        <v>4733</v>
      </c>
      <c r="B4057" s="217">
        <v>128.88279925665856</v>
      </c>
      <c r="C4057" s="211">
        <v>5.769391728240484E-2</v>
      </c>
      <c r="D4057" s="211">
        <v>0.11949160437166657</v>
      </c>
      <c r="E4057" s="211">
        <v>7.6699097692028359E-2</v>
      </c>
      <c r="F4057" s="211">
        <v>9.3047367947384635E-2</v>
      </c>
      <c r="G4057" s="211">
        <v>0.12215386954581375</v>
      </c>
      <c r="H4057" s="211">
        <v>0.10448352801866567</v>
      </c>
      <c r="I4057" s="211">
        <v>0.51924278274369839</v>
      </c>
      <c r="J4057" s="211">
        <v>0.47007749801666282</v>
      </c>
      <c r="K4057" s="211">
        <v>0.61734004176217638</v>
      </c>
      <c r="L4057" s="211">
        <v>0.27322847260555116</v>
      </c>
      <c r="M4057" s="211">
        <v>9.0530793004368462E-2</v>
      </c>
      <c r="N4057" s="211">
        <v>0.33906767294505391</v>
      </c>
      <c r="O4057" s="211">
        <v>0.51356041420855381</v>
      </c>
      <c r="P4057" s="211">
        <v>6.2183062040792957E-2</v>
      </c>
      <c r="Q4057" s="211">
        <v>5.6496712525126447E-2</v>
      </c>
      <c r="R4057" s="211">
        <v>0.48911064078691679</v>
      </c>
      <c r="S4057" s="211">
        <v>0.31758204961479836</v>
      </c>
      <c r="T4057" s="211">
        <v>0.60356309937024877</v>
      </c>
      <c r="U4057" s="211">
        <v>0.50442396522642075</v>
      </c>
      <c r="V4057" s="211">
        <v>7.8717964205639535E-2</v>
      </c>
      <c r="W4057" s="211">
        <v>0.54019648383897079</v>
      </c>
      <c r="X4057" s="211">
        <v>0.35556874447618869</v>
      </c>
      <c r="Y4057" s="211">
        <v>0.7028635627840194</v>
      </c>
      <c r="Z4057" s="211">
        <v>0.14847383174323042</v>
      </c>
      <c r="AA4057" s="212">
        <v>0.11182810972979047</v>
      </c>
    </row>
    <row r="4058" spans="1:27" x14ac:dyDescent="0.35">
      <c r="A4058" s="210" t="s">
        <v>4734</v>
      </c>
      <c r="B4058" s="217">
        <v>126.5590824367803</v>
      </c>
      <c r="C4058" s="211">
        <v>5.4773637041384785E-2</v>
      </c>
      <c r="D4058" s="211">
        <v>0.11842297534690585</v>
      </c>
      <c r="E4058" s="211">
        <v>7.8410158526349943E-2</v>
      </c>
      <c r="F4058" s="211">
        <v>0.10048647156292198</v>
      </c>
      <c r="G4058" s="211">
        <v>0.12512753078728461</v>
      </c>
      <c r="H4058" s="211">
        <v>0.10989155296667671</v>
      </c>
      <c r="I4058" s="211">
        <v>0.49021787692001606</v>
      </c>
      <c r="J4058" s="211">
        <v>0.4815779100867526</v>
      </c>
      <c r="K4058" s="211">
        <v>0.6167026145648381</v>
      </c>
      <c r="L4058" s="211">
        <v>0.27177341561641893</v>
      </c>
      <c r="M4058" s="211">
        <v>7.9278170252644928E-2</v>
      </c>
      <c r="N4058" s="211">
        <v>0.36660406692426184</v>
      </c>
      <c r="O4058" s="211">
        <v>0.70923361062484802</v>
      </c>
      <c r="P4058" s="211">
        <v>6.9432081511890384E-2</v>
      </c>
      <c r="Q4058" s="211">
        <v>8.3733309121342886E-2</v>
      </c>
      <c r="R4058" s="211">
        <v>0.38740028198234661</v>
      </c>
      <c r="S4058" s="211">
        <v>0.3529552095942799</v>
      </c>
      <c r="T4058" s="211">
        <v>0.57383335938874125</v>
      </c>
      <c r="U4058" s="211">
        <v>0.37187506707953111</v>
      </c>
      <c r="V4058" s="211">
        <v>8.5439902002696813E-2</v>
      </c>
      <c r="W4058" s="211">
        <v>0.58139431870703184</v>
      </c>
      <c r="X4058" s="211">
        <v>0.26965048664487473</v>
      </c>
      <c r="Y4058" s="211">
        <v>0.6232722563467864</v>
      </c>
      <c r="Z4058" s="211">
        <v>0.1483816162680362</v>
      </c>
      <c r="AA4058" s="212">
        <v>0.11355905476527127</v>
      </c>
    </row>
    <row r="4059" spans="1:27" x14ac:dyDescent="0.35">
      <c r="A4059" s="210" t="s">
        <v>4735</v>
      </c>
      <c r="B4059" s="217">
        <v>126.79922320502352</v>
      </c>
      <c r="C4059" s="211">
        <v>7.1842160720351697E-2</v>
      </c>
      <c r="D4059" s="211">
        <v>0.12133771450586336</v>
      </c>
      <c r="E4059" s="211">
        <v>8.3011361273893969E-2</v>
      </c>
      <c r="F4059" s="211">
        <v>8.6522605547838416E-2</v>
      </c>
      <c r="G4059" s="211">
        <v>0.12385769049413438</v>
      </c>
      <c r="H4059" s="211">
        <v>0.12257268452185346</v>
      </c>
      <c r="I4059" s="211">
        <v>0.51520166543254087</v>
      </c>
      <c r="J4059" s="211">
        <v>0.45133376879061493</v>
      </c>
      <c r="K4059" s="211">
        <v>0.56693426042217165</v>
      </c>
      <c r="L4059" s="211">
        <v>0.26901204018828734</v>
      </c>
      <c r="M4059" s="211">
        <v>0.11276527947023561</v>
      </c>
      <c r="N4059" s="211">
        <v>0.3565484670719124</v>
      </c>
      <c r="O4059" s="211">
        <v>0.62284075797543392</v>
      </c>
      <c r="P4059" s="211">
        <v>6.2623857560718532E-2</v>
      </c>
      <c r="Q4059" s="211">
        <v>7.0812896090370447E-2</v>
      </c>
      <c r="R4059" s="211">
        <v>0.42417430673905776</v>
      </c>
      <c r="S4059" s="211">
        <v>0.3652403269588374</v>
      </c>
      <c r="T4059" s="211">
        <v>0.60268452157860342</v>
      </c>
      <c r="U4059" s="211">
        <v>0.41252798360996568</v>
      </c>
      <c r="V4059" s="211">
        <v>9.3268388030673721E-2</v>
      </c>
      <c r="W4059" s="211">
        <v>0.61749352109473499</v>
      </c>
      <c r="X4059" s="211">
        <v>0.2695141434003987</v>
      </c>
      <c r="Y4059" s="211">
        <v>0.53178101219543517</v>
      </c>
      <c r="Z4059" s="211">
        <v>0.14115593344427499</v>
      </c>
      <c r="AA4059" s="212">
        <v>0.11406996682302856</v>
      </c>
    </row>
    <row r="4060" spans="1:27" x14ac:dyDescent="0.35">
      <c r="A4060" s="210" t="s">
        <v>4736</v>
      </c>
      <c r="B4060" s="217">
        <v>125.26630443455187</v>
      </c>
      <c r="C4060" s="211">
        <v>6.9645562257205848E-2</v>
      </c>
      <c r="D4060" s="211">
        <v>0.13147883175042002</v>
      </c>
      <c r="E4060" s="211">
        <v>8.9427885266550253E-2</v>
      </c>
      <c r="F4060" s="211">
        <v>9.0297253524787485E-2</v>
      </c>
      <c r="G4060" s="211">
        <v>0.1133885620271077</v>
      </c>
      <c r="H4060" s="211">
        <v>0.1235631767502695</v>
      </c>
      <c r="I4060" s="211">
        <v>0.48290267450265373</v>
      </c>
      <c r="J4060" s="211">
        <v>0.45820494511633353</v>
      </c>
      <c r="K4060" s="211">
        <v>0.60508236229153733</v>
      </c>
      <c r="L4060" s="211">
        <v>0.27616697128878359</v>
      </c>
      <c r="M4060" s="211">
        <v>8.5398819867787759E-2</v>
      </c>
      <c r="N4060" s="211">
        <v>0.48538458998315409</v>
      </c>
      <c r="O4060" s="211">
        <v>0.70567879988632787</v>
      </c>
      <c r="P4060" s="211">
        <v>7.2710612703160538E-2</v>
      </c>
      <c r="Q4060" s="211">
        <v>6.3145571928450869E-2</v>
      </c>
      <c r="R4060" s="211">
        <v>0.46507982695757616</v>
      </c>
      <c r="S4060" s="211">
        <v>0.33192331406138198</v>
      </c>
      <c r="T4060" s="211">
        <v>0.55409092324823661</v>
      </c>
      <c r="U4060" s="211">
        <v>0.35388505661229352</v>
      </c>
      <c r="V4060" s="211">
        <v>7.4091113899148631E-2</v>
      </c>
      <c r="W4060" s="211">
        <v>0.58872235300938425</v>
      </c>
      <c r="X4060" s="211">
        <v>0.34725986189467972</v>
      </c>
      <c r="Y4060" s="211">
        <v>0.60184294563195928</v>
      </c>
      <c r="Z4060" s="211">
        <v>0.14582057946067953</v>
      </c>
      <c r="AA4060" s="212">
        <v>0.12373721565199798</v>
      </c>
    </row>
    <row r="4061" spans="1:27" x14ac:dyDescent="0.35">
      <c r="A4061" s="210" t="s">
        <v>4737</v>
      </c>
      <c r="B4061" s="217">
        <v>114.53932641164552</v>
      </c>
      <c r="C4061" s="211">
        <v>6.013823176321427E-2</v>
      </c>
      <c r="D4061" s="211">
        <v>0.12758474734002989</v>
      </c>
      <c r="E4061" s="211">
        <v>7.6648903303702498E-2</v>
      </c>
      <c r="F4061" s="211">
        <v>0.11460610606509286</v>
      </c>
      <c r="G4061" s="211">
        <v>0.11927770956478725</v>
      </c>
      <c r="H4061" s="211">
        <v>0.125028545509589</v>
      </c>
      <c r="I4061" s="211">
        <v>0.48805575644886157</v>
      </c>
      <c r="J4061" s="211">
        <v>0.394348155488845</v>
      </c>
      <c r="K4061" s="211">
        <v>0.58268368263931691</v>
      </c>
      <c r="L4061" s="211">
        <v>0.27270078188722197</v>
      </c>
      <c r="M4061" s="211">
        <v>8.2341774070491702E-2</v>
      </c>
      <c r="N4061" s="211">
        <v>0.43956413559371638</v>
      </c>
      <c r="O4061" s="211">
        <v>0.7187208206693857</v>
      </c>
      <c r="P4061" s="211">
        <v>7.0263137002103279E-2</v>
      </c>
      <c r="Q4061" s="211">
        <v>5.10055848295181E-2</v>
      </c>
      <c r="R4061" s="211">
        <v>0.43989641247844086</v>
      </c>
      <c r="S4061" s="211">
        <v>0.39584804684954505</v>
      </c>
      <c r="T4061" s="211">
        <v>0.55615301767049241</v>
      </c>
      <c r="U4061" s="211">
        <v>0.40045924671831801</v>
      </c>
      <c r="V4061" s="211">
        <v>6.7020599859176827E-2</v>
      </c>
      <c r="W4061" s="211">
        <v>0.56267263982488369</v>
      </c>
      <c r="X4061" s="211">
        <v>0.29892497455076716</v>
      </c>
      <c r="Y4061" s="211">
        <v>0.66554241616469356</v>
      </c>
      <c r="Z4061" s="211">
        <v>0.14750902094754803</v>
      </c>
      <c r="AA4061" s="212">
        <v>0.12298224772742893</v>
      </c>
    </row>
    <row r="4062" spans="1:27" x14ac:dyDescent="0.35">
      <c r="A4062" s="210" t="s">
        <v>4738</v>
      </c>
      <c r="B4062" s="217">
        <v>123.25828812722921</v>
      </c>
      <c r="C4062" s="211">
        <v>7.6815266401861496E-2</v>
      </c>
      <c r="D4062" s="211">
        <v>0.12142758742171365</v>
      </c>
      <c r="E4062" s="211">
        <v>8.015295786104347E-2</v>
      </c>
      <c r="F4062" s="211">
        <v>7.6338432393222355E-2</v>
      </c>
      <c r="G4062" s="211">
        <v>0.12092368273038469</v>
      </c>
      <c r="H4062" s="211">
        <v>0.1041489690737558</v>
      </c>
      <c r="I4062" s="211">
        <v>0.51723568952827359</v>
      </c>
      <c r="J4062" s="211">
        <v>0.43116295768378615</v>
      </c>
      <c r="K4062" s="211">
        <v>0.61696307107917736</v>
      </c>
      <c r="L4062" s="211">
        <v>0.2763580614418753</v>
      </c>
      <c r="M4062" s="211">
        <v>0.10224966318892699</v>
      </c>
      <c r="N4062" s="211">
        <v>0.38349464364329533</v>
      </c>
      <c r="O4062" s="211">
        <v>0.69065013221625793</v>
      </c>
      <c r="P4062" s="211">
        <v>6.4480823148067579E-2</v>
      </c>
      <c r="Q4062" s="211">
        <v>7.0678969862010554E-2</v>
      </c>
      <c r="R4062" s="211">
        <v>0.44212556049404717</v>
      </c>
      <c r="S4062" s="211">
        <v>0.32648756021535674</v>
      </c>
      <c r="T4062" s="211">
        <v>0.58714026567871436</v>
      </c>
      <c r="U4062" s="211">
        <v>0.42057966754128945</v>
      </c>
      <c r="V4062" s="211">
        <v>8.4856836264187344E-2</v>
      </c>
      <c r="W4062" s="211">
        <v>0.54678466178067286</v>
      </c>
      <c r="X4062" s="211">
        <v>0.27812628882311219</v>
      </c>
      <c r="Y4062" s="211">
        <v>0.56683156713482585</v>
      </c>
      <c r="Z4062" s="211">
        <v>0.14883212454289421</v>
      </c>
      <c r="AA4062" s="212">
        <v>0.11918281529109342</v>
      </c>
    </row>
    <row r="4063" spans="1:27" x14ac:dyDescent="0.35">
      <c r="A4063" s="210" t="s">
        <v>4739</v>
      </c>
      <c r="B4063" s="217">
        <v>105.83084084127385</v>
      </c>
      <c r="C4063" s="211">
        <v>6.033245347817659E-2</v>
      </c>
      <c r="D4063" s="211">
        <v>0.12757548649203043</v>
      </c>
      <c r="E4063" s="211">
        <v>7.1906134552204071E-2</v>
      </c>
      <c r="F4063" s="211">
        <v>9.8586658185561282E-2</v>
      </c>
      <c r="G4063" s="211">
        <v>0.12383325808002391</v>
      </c>
      <c r="H4063" s="211">
        <v>0.11212007167773687</v>
      </c>
      <c r="I4063" s="211">
        <v>0.52552539847424085</v>
      </c>
      <c r="J4063" s="211">
        <v>0.48983780970745516</v>
      </c>
      <c r="K4063" s="211">
        <v>0.58482360079044537</v>
      </c>
      <c r="L4063" s="211">
        <v>0.26795360323509143</v>
      </c>
      <c r="M4063" s="211">
        <v>8.783538397057182E-2</v>
      </c>
      <c r="N4063" s="211">
        <v>0.48896226803833148</v>
      </c>
      <c r="O4063" s="211">
        <v>0.68430339968518594</v>
      </c>
      <c r="P4063" s="211">
        <v>6.6174440162444947E-2</v>
      </c>
      <c r="Q4063" s="211">
        <v>8.0080423314579471E-2</v>
      </c>
      <c r="R4063" s="211">
        <v>0.45761655093191245</v>
      </c>
      <c r="S4063" s="211">
        <v>0.36503408103508816</v>
      </c>
      <c r="T4063" s="211">
        <v>0.5519809913858208</v>
      </c>
      <c r="U4063" s="211">
        <v>0.4131615558320082</v>
      </c>
      <c r="V4063" s="211">
        <v>5.4352018953719196E-2</v>
      </c>
      <c r="W4063" s="211">
        <v>0.52991172463871938</v>
      </c>
      <c r="X4063" s="211">
        <v>0.2582673663594886</v>
      </c>
      <c r="Y4063" s="211">
        <v>0.57403342342627517</v>
      </c>
      <c r="Z4063" s="211">
        <v>0.14890166761741069</v>
      </c>
      <c r="AA4063" s="212">
        <v>0.12316533050720904</v>
      </c>
    </row>
    <row r="4064" spans="1:27" x14ac:dyDescent="0.35">
      <c r="A4064" s="210" t="s">
        <v>4740</v>
      </c>
      <c r="B4064" s="217">
        <v>157.37172275806248</v>
      </c>
      <c r="C4064" s="211">
        <v>5.3360118173549166E-2</v>
      </c>
      <c r="D4064" s="211">
        <v>0.13090122791958775</v>
      </c>
      <c r="E4064" s="211">
        <v>8.282178503275496E-2</v>
      </c>
      <c r="F4064" s="211">
        <v>0.11501577866787846</v>
      </c>
      <c r="G4064" s="211">
        <v>0.12162882583131147</v>
      </c>
      <c r="H4064" s="211">
        <v>0.12223262936197574</v>
      </c>
      <c r="I4064" s="211">
        <v>0.4508885258242824</v>
      </c>
      <c r="J4064" s="211">
        <v>0.41790207876047297</v>
      </c>
      <c r="K4064" s="211">
        <v>0.64691242923843151</v>
      </c>
      <c r="L4064" s="211">
        <v>0.27445484069400294</v>
      </c>
      <c r="M4064" s="211">
        <v>9.1813329309450395E-2</v>
      </c>
      <c r="N4064" s="211">
        <v>0.43350210174508408</v>
      </c>
      <c r="O4064" s="211">
        <v>0.62051267652906472</v>
      </c>
      <c r="P4064" s="211">
        <v>7.1730476611549299E-2</v>
      </c>
      <c r="Q4064" s="211">
        <v>4.8496271947385074E-2</v>
      </c>
      <c r="R4064" s="211">
        <v>0.39187633303147434</v>
      </c>
      <c r="S4064" s="211">
        <v>0.32745748519102552</v>
      </c>
      <c r="T4064" s="211">
        <v>0.58983958672261494</v>
      </c>
      <c r="U4064" s="211">
        <v>0.33290986252797461</v>
      </c>
      <c r="V4064" s="211">
        <v>0.14965099598903869</v>
      </c>
      <c r="W4064" s="211">
        <v>0.49546993506158354</v>
      </c>
      <c r="X4064" s="211">
        <v>0.32771689121390113</v>
      </c>
      <c r="Y4064" s="211">
        <v>0.67176096490658033</v>
      </c>
      <c r="Z4064" s="211">
        <v>0.14888263095081233</v>
      </c>
      <c r="AA4064" s="212">
        <v>0.11646556174902052</v>
      </c>
    </row>
    <row r="4065" spans="1:27" x14ac:dyDescent="0.35">
      <c r="A4065" s="210" t="s">
        <v>4741</v>
      </c>
      <c r="B4065" s="217">
        <v>124.8994986959375</v>
      </c>
      <c r="C4065" s="211">
        <v>5.4034168838939731E-2</v>
      </c>
      <c r="D4065" s="211">
        <v>0.12948539041497611</v>
      </c>
      <c r="E4065" s="211">
        <v>7.0534273490766852E-2</v>
      </c>
      <c r="F4065" s="211">
        <v>8.5098912714283159E-2</v>
      </c>
      <c r="G4065" s="211">
        <v>0.11899308809192258</v>
      </c>
      <c r="H4065" s="211">
        <v>0.12393531523985092</v>
      </c>
      <c r="I4065" s="211">
        <v>0.47874442878186219</v>
      </c>
      <c r="J4065" s="211">
        <v>0.42471577373374514</v>
      </c>
      <c r="K4065" s="211">
        <v>0.59641656388468922</v>
      </c>
      <c r="L4065" s="211">
        <v>0.27210032003456114</v>
      </c>
      <c r="M4065" s="211">
        <v>7.8803842470772961E-2</v>
      </c>
      <c r="N4065" s="211">
        <v>0.47167794358194504</v>
      </c>
      <c r="O4065" s="211">
        <v>0.57489313455212598</v>
      </c>
      <c r="P4065" s="211">
        <v>7.1521422708120175E-2</v>
      </c>
      <c r="Q4065" s="211">
        <v>5.5113821011822911E-2</v>
      </c>
      <c r="R4065" s="211">
        <v>0.44978206904796159</v>
      </c>
      <c r="S4065" s="211">
        <v>0.34400337356048288</v>
      </c>
      <c r="T4065" s="211">
        <v>0.54811129168848605</v>
      </c>
      <c r="U4065" s="211">
        <v>0.51562073752833393</v>
      </c>
      <c r="V4065" s="211">
        <v>7.7107111260746611E-2</v>
      </c>
      <c r="W4065" s="211">
        <v>0.59143304255504092</v>
      </c>
      <c r="X4065" s="211">
        <v>0.33034972123913942</v>
      </c>
      <c r="Y4065" s="211">
        <v>0.70629748612849474</v>
      </c>
      <c r="Z4065" s="211">
        <v>0.14557824945763964</v>
      </c>
      <c r="AA4065" s="212">
        <v>0.12251371049834449</v>
      </c>
    </row>
    <row r="4066" spans="1:27" x14ac:dyDescent="0.35">
      <c r="A4066" s="210" t="s">
        <v>4742</v>
      </c>
      <c r="B4066" s="217">
        <v>143.90205550279762</v>
      </c>
      <c r="C4066" s="211">
        <v>7.3996195528437766E-2</v>
      </c>
      <c r="D4066" s="211">
        <v>0.12765968899187119</v>
      </c>
      <c r="E4066" s="211">
        <v>8.4996758553168114E-2</v>
      </c>
      <c r="F4066" s="211">
        <v>9.5288188021724909E-2</v>
      </c>
      <c r="G4066" s="211">
        <v>0.12142447669969772</v>
      </c>
      <c r="H4066" s="211">
        <v>0.11779562608450306</v>
      </c>
      <c r="I4066" s="211">
        <v>0.48831748657019608</v>
      </c>
      <c r="J4066" s="211">
        <v>0.43047567152686095</v>
      </c>
      <c r="K4066" s="211">
        <v>0.58758510089115623</v>
      </c>
      <c r="L4066" s="211">
        <v>0.26649643465871004</v>
      </c>
      <c r="M4066" s="211">
        <v>8.4838725744279003E-2</v>
      </c>
      <c r="N4066" s="211">
        <v>0.48034139247412122</v>
      </c>
      <c r="O4066" s="211">
        <v>0.7046913646881956</v>
      </c>
      <c r="P4066" s="211">
        <v>6.4367849439010957E-2</v>
      </c>
      <c r="Q4066" s="211">
        <v>0.11149413631679661</v>
      </c>
      <c r="R4066" s="211">
        <v>0.4242002994816565</v>
      </c>
      <c r="S4066" s="211">
        <v>0.30281076338021384</v>
      </c>
      <c r="T4066" s="211">
        <v>0.62479581845133803</v>
      </c>
      <c r="U4066" s="211">
        <v>0.46713463997702143</v>
      </c>
      <c r="V4066" s="211">
        <v>0.14130358770520546</v>
      </c>
      <c r="W4066" s="211">
        <v>0.61726501321218863</v>
      </c>
      <c r="X4066" s="211">
        <v>0.35977051570293678</v>
      </c>
      <c r="Y4066" s="211">
        <v>0.589323585054504</v>
      </c>
      <c r="Z4066" s="211">
        <v>0.14824289928469167</v>
      </c>
      <c r="AA4066" s="212">
        <v>0.12640726287335782</v>
      </c>
    </row>
    <row r="4067" spans="1:27" x14ac:dyDescent="0.35">
      <c r="A4067" s="210" t="s">
        <v>4743</v>
      </c>
      <c r="B4067" s="217">
        <v>117.01139510179263</v>
      </c>
      <c r="C4067" s="211">
        <v>4.9576769848281209E-2</v>
      </c>
      <c r="D4067" s="211">
        <v>0.1236236027363119</v>
      </c>
      <c r="E4067" s="211">
        <v>7.9638695796901846E-2</v>
      </c>
      <c r="F4067" s="211">
        <v>8.8459787282151425E-2</v>
      </c>
      <c r="G4067" s="211">
        <v>0.12114360102853268</v>
      </c>
      <c r="H4067" s="211">
        <v>0.11054495639905687</v>
      </c>
      <c r="I4067" s="211">
        <v>0.46949810315999119</v>
      </c>
      <c r="J4067" s="211">
        <v>0.39236358741976562</v>
      </c>
      <c r="K4067" s="211">
        <v>0.54987264590283769</v>
      </c>
      <c r="L4067" s="211">
        <v>0.2696818363266773</v>
      </c>
      <c r="M4067" s="211">
        <v>8.412316796901019E-2</v>
      </c>
      <c r="N4067" s="211">
        <v>0.39883706773723171</v>
      </c>
      <c r="O4067" s="211">
        <v>0.6797522103388457</v>
      </c>
      <c r="P4067" s="211">
        <v>6.5418681667617357E-2</v>
      </c>
      <c r="Q4067" s="211">
        <v>9.6286884853155078E-2</v>
      </c>
      <c r="R4067" s="211">
        <v>0.38500999602386604</v>
      </c>
      <c r="S4067" s="211">
        <v>0.38345297632708625</v>
      </c>
      <c r="T4067" s="211">
        <v>0.60986093614456238</v>
      </c>
      <c r="U4067" s="211">
        <v>0.41944845453158419</v>
      </c>
      <c r="V4067" s="211">
        <v>6.6462219523855143E-2</v>
      </c>
      <c r="W4067" s="211">
        <v>0.63575819700347802</v>
      </c>
      <c r="X4067" s="211">
        <v>0.30671311667240125</v>
      </c>
      <c r="Y4067" s="211">
        <v>0.69717588431272082</v>
      </c>
      <c r="Z4067" s="211">
        <v>0.14844110839503891</v>
      </c>
      <c r="AA4067" s="212">
        <v>0.11763780847113398</v>
      </c>
    </row>
    <row r="4068" spans="1:27" x14ac:dyDescent="0.35">
      <c r="A4068" s="210" t="s">
        <v>4744</v>
      </c>
      <c r="B4068" s="217">
        <v>126.66294624920741</v>
      </c>
      <c r="C4068" s="211">
        <v>5.1835385247784374E-2</v>
      </c>
      <c r="D4068" s="211">
        <v>0.12046506632713491</v>
      </c>
      <c r="E4068" s="211">
        <v>7.1978898386566459E-2</v>
      </c>
      <c r="F4068" s="211">
        <v>0.10359801553812642</v>
      </c>
      <c r="G4068" s="211">
        <v>0.123229628598598</v>
      </c>
      <c r="H4068" s="211">
        <v>0.1129378082491493</v>
      </c>
      <c r="I4068" s="211">
        <v>0.51719044026104777</v>
      </c>
      <c r="J4068" s="211">
        <v>0.43401460809821413</v>
      </c>
      <c r="K4068" s="211">
        <v>0.59812447318353457</v>
      </c>
      <c r="L4068" s="211">
        <v>0.27551456898868837</v>
      </c>
      <c r="M4068" s="211">
        <v>0.11743759721676461</v>
      </c>
      <c r="N4068" s="211">
        <v>0.44393073156254059</v>
      </c>
      <c r="O4068" s="211">
        <v>0.77529657296799392</v>
      </c>
      <c r="P4068" s="211">
        <v>7.1613278680384862E-2</v>
      </c>
      <c r="Q4068" s="211">
        <v>6.6301879092520208E-2</v>
      </c>
      <c r="R4068" s="211">
        <v>0.40600578891219197</v>
      </c>
      <c r="S4068" s="211">
        <v>0.30003970514644973</v>
      </c>
      <c r="T4068" s="211">
        <v>0.52882123463737352</v>
      </c>
      <c r="U4068" s="211">
        <v>0.40224126460731802</v>
      </c>
      <c r="V4068" s="211">
        <v>5.8683658619323509E-2</v>
      </c>
      <c r="W4068" s="211">
        <v>0.53597259529387453</v>
      </c>
      <c r="X4068" s="211">
        <v>0.34239237931231409</v>
      </c>
      <c r="Y4068" s="211">
        <v>0.66679880833695127</v>
      </c>
      <c r="Z4068" s="211">
        <v>0.14930266797177372</v>
      </c>
      <c r="AA4068" s="212">
        <v>0.11844782071695872</v>
      </c>
    </row>
    <row r="4069" spans="1:27" x14ac:dyDescent="0.35">
      <c r="A4069" s="210" t="s">
        <v>4745</v>
      </c>
      <c r="B4069" s="217">
        <v>150.02753720471884</v>
      </c>
      <c r="C4069" s="211">
        <v>5.4564316904071999E-2</v>
      </c>
      <c r="D4069" s="211">
        <v>0.12194618505587472</v>
      </c>
      <c r="E4069" s="211">
        <v>6.7688547633576901E-2</v>
      </c>
      <c r="F4069" s="211">
        <v>0.10434848197998778</v>
      </c>
      <c r="G4069" s="211">
        <v>0.12144446839862738</v>
      </c>
      <c r="H4069" s="211">
        <v>0.12809768617136025</v>
      </c>
      <c r="I4069" s="211">
        <v>0.51979281146617751</v>
      </c>
      <c r="J4069" s="211">
        <v>0.44414800500847551</v>
      </c>
      <c r="K4069" s="211">
        <v>0.54485677998239423</v>
      </c>
      <c r="L4069" s="211">
        <v>0.27630868844911283</v>
      </c>
      <c r="M4069" s="211">
        <v>0.10089831297822807</v>
      </c>
      <c r="N4069" s="211">
        <v>0.39758505383893517</v>
      </c>
      <c r="O4069" s="211">
        <v>0.57349641529372175</v>
      </c>
      <c r="P4069" s="211">
        <v>7.266952166491604E-2</v>
      </c>
      <c r="Q4069" s="211">
        <v>6.9538719028067353E-2</v>
      </c>
      <c r="R4069" s="211">
        <v>0.44810144301390398</v>
      </c>
      <c r="S4069" s="211">
        <v>0.27973800840562585</v>
      </c>
      <c r="T4069" s="211">
        <v>0.54311487268980163</v>
      </c>
      <c r="U4069" s="211">
        <v>0.4436062166251587</v>
      </c>
      <c r="V4069" s="211">
        <v>0.14518065035260461</v>
      </c>
      <c r="W4069" s="211">
        <v>0.51651398877045618</v>
      </c>
      <c r="X4069" s="211">
        <v>0.3300340912162667</v>
      </c>
      <c r="Y4069" s="211">
        <v>0.74813153963599222</v>
      </c>
      <c r="Z4069" s="211">
        <v>0.14281539332236709</v>
      </c>
      <c r="AA4069" s="212">
        <v>0.12620727282830391</v>
      </c>
    </row>
    <row r="4070" spans="1:27" x14ac:dyDescent="0.35">
      <c r="A4070" s="210" t="s">
        <v>4746</v>
      </c>
      <c r="B4070" s="217">
        <v>124.99901656300011</v>
      </c>
      <c r="C4070" s="211">
        <v>6.1159150236286389E-2</v>
      </c>
      <c r="D4070" s="211">
        <v>0.12657046821965848</v>
      </c>
      <c r="E4070" s="211">
        <v>7.0376380162254795E-2</v>
      </c>
      <c r="F4070" s="211">
        <v>0.1062786862294396</v>
      </c>
      <c r="G4070" s="211">
        <v>0.12545222697571415</v>
      </c>
      <c r="H4070" s="211">
        <v>0.1109667555878556</v>
      </c>
      <c r="I4070" s="211">
        <v>0.50928258364316104</v>
      </c>
      <c r="J4070" s="211">
        <v>0.41662384091405635</v>
      </c>
      <c r="K4070" s="211">
        <v>0.59053489300643336</v>
      </c>
      <c r="L4070" s="211">
        <v>0.27707931836777172</v>
      </c>
      <c r="M4070" s="211">
        <v>0.10779548630770468</v>
      </c>
      <c r="N4070" s="211">
        <v>0.47941767532665192</v>
      </c>
      <c r="O4070" s="211">
        <v>0.66099143354704593</v>
      </c>
      <c r="P4070" s="211">
        <v>6.6541186955861795E-2</v>
      </c>
      <c r="Q4070" s="211">
        <v>7.2626997840998575E-2</v>
      </c>
      <c r="R4070" s="211">
        <v>0.43131911903165571</v>
      </c>
      <c r="S4070" s="211">
        <v>0.36937430473473248</v>
      </c>
      <c r="T4070" s="211">
        <v>0.47649071851972608</v>
      </c>
      <c r="U4070" s="211">
        <v>0.40821389923746015</v>
      </c>
      <c r="V4070" s="211">
        <v>8.497316887891837E-2</v>
      </c>
      <c r="W4070" s="211">
        <v>0.58201266349846426</v>
      </c>
      <c r="X4070" s="211">
        <v>0.34676139758926722</v>
      </c>
      <c r="Y4070" s="211">
        <v>0.62065350024559962</v>
      </c>
      <c r="Z4070" s="211">
        <v>0.14994982918024985</v>
      </c>
      <c r="AA4070" s="212">
        <v>0.11886126328000306</v>
      </c>
    </row>
    <row r="4071" spans="1:27" x14ac:dyDescent="0.35">
      <c r="A4071" s="210" t="s">
        <v>4747</v>
      </c>
      <c r="B4071" s="217">
        <v>166.7281436758762</v>
      </c>
      <c r="C4071" s="211">
        <v>7.8223808305741743E-2</v>
      </c>
      <c r="D4071" s="211">
        <v>0.12053670687766806</v>
      </c>
      <c r="E4071" s="211">
        <v>7.4419070722169231E-2</v>
      </c>
      <c r="F4071" s="211">
        <v>0.10526356724660721</v>
      </c>
      <c r="G4071" s="211">
        <v>0.12265174159022657</v>
      </c>
      <c r="H4071" s="211">
        <v>0.11524313586281489</v>
      </c>
      <c r="I4071" s="211">
        <v>0.49834136917125621</v>
      </c>
      <c r="J4071" s="211">
        <v>0.44406678655719306</v>
      </c>
      <c r="K4071" s="211">
        <v>0.62508398030387968</v>
      </c>
      <c r="L4071" s="211">
        <v>0.27332235775612512</v>
      </c>
      <c r="M4071" s="211">
        <v>0.10420245965448649</v>
      </c>
      <c r="N4071" s="211">
        <v>0.56164974051403527</v>
      </c>
      <c r="O4071" s="211">
        <v>0.71055328158738362</v>
      </c>
      <c r="P4071" s="211">
        <v>6.3333364026306599E-2</v>
      </c>
      <c r="Q4071" s="211">
        <v>9.1588848129576961E-2</v>
      </c>
      <c r="R4071" s="211">
        <v>0.37137179598592379</v>
      </c>
      <c r="S4071" s="211">
        <v>0.28899988644142527</v>
      </c>
      <c r="T4071" s="211">
        <v>0.57267962440104558</v>
      </c>
      <c r="U4071" s="211">
        <v>0.342845205601641</v>
      </c>
      <c r="V4071" s="211">
        <v>0.18514803631743346</v>
      </c>
      <c r="W4071" s="211">
        <v>0.59114908591799553</v>
      </c>
      <c r="X4071" s="211">
        <v>0.34545939447594848</v>
      </c>
      <c r="Y4071" s="211">
        <v>0.66980248703491818</v>
      </c>
      <c r="Z4071" s="211">
        <v>0.14147565505738294</v>
      </c>
      <c r="AA4071" s="212">
        <v>0.1180542254936458</v>
      </c>
    </row>
    <row r="4072" spans="1:27" x14ac:dyDescent="0.35">
      <c r="A4072" s="210" t="s">
        <v>4748</v>
      </c>
      <c r="B4072" s="217">
        <v>125.06531870709583</v>
      </c>
      <c r="C4072" s="211">
        <v>5.4897670186746031E-2</v>
      </c>
      <c r="D4072" s="211">
        <v>0.12036054024464835</v>
      </c>
      <c r="E4072" s="211">
        <v>6.715973853567811E-2</v>
      </c>
      <c r="F4072" s="211">
        <v>8.8830958713876099E-2</v>
      </c>
      <c r="G4072" s="211">
        <v>0.11890918542073869</v>
      </c>
      <c r="H4072" s="211">
        <v>0.11345777904294833</v>
      </c>
      <c r="I4072" s="211">
        <v>0.47498035896743251</v>
      </c>
      <c r="J4072" s="211">
        <v>0.40357238342098145</v>
      </c>
      <c r="K4072" s="211">
        <v>0.62556712606189802</v>
      </c>
      <c r="L4072" s="211">
        <v>0.27201663744361959</v>
      </c>
      <c r="M4072" s="211">
        <v>9.1636313273408626E-2</v>
      </c>
      <c r="N4072" s="211">
        <v>0.44098037626291875</v>
      </c>
      <c r="O4072" s="211">
        <v>0.58745212709180672</v>
      </c>
      <c r="P4072" s="211">
        <v>6.700035242470756E-2</v>
      </c>
      <c r="Q4072" s="211">
        <v>0.13629734256405526</v>
      </c>
      <c r="R4072" s="211">
        <v>0.39937044809627459</v>
      </c>
      <c r="S4072" s="211">
        <v>0.35242357293801185</v>
      </c>
      <c r="T4072" s="211">
        <v>0.53211538661542224</v>
      </c>
      <c r="U4072" s="211">
        <v>0.44807385238837966</v>
      </c>
      <c r="V4072" s="211">
        <v>7.5896587252747089E-2</v>
      </c>
      <c r="W4072" s="211">
        <v>0.61959457737656809</v>
      </c>
      <c r="X4072" s="211">
        <v>0.31303780680130255</v>
      </c>
      <c r="Y4072" s="211">
        <v>0.65989343875755024</v>
      </c>
      <c r="Z4072" s="211">
        <v>0.14081002953544891</v>
      </c>
      <c r="AA4072" s="212">
        <v>0.11634071047174965</v>
      </c>
    </row>
    <row r="4073" spans="1:27" x14ac:dyDescent="0.35">
      <c r="A4073" s="210" t="s">
        <v>4749</v>
      </c>
      <c r="B4073" s="217">
        <v>141.53446125109747</v>
      </c>
      <c r="C4073" s="211">
        <v>5.1260259591039962E-2</v>
      </c>
      <c r="D4073" s="211">
        <v>0.12634411143166793</v>
      </c>
      <c r="E4073" s="211">
        <v>7.6470814958432234E-2</v>
      </c>
      <c r="F4073" s="211">
        <v>8.3418146466472512E-2</v>
      </c>
      <c r="G4073" s="211">
        <v>0.11889650213503627</v>
      </c>
      <c r="H4073" s="211">
        <v>0.10883255952031262</v>
      </c>
      <c r="I4073" s="211">
        <v>0.41927923523436422</v>
      </c>
      <c r="J4073" s="211">
        <v>0.47333467934709206</v>
      </c>
      <c r="K4073" s="211">
        <v>0.63200123964768684</v>
      </c>
      <c r="L4073" s="211">
        <v>0.28335660998011786</v>
      </c>
      <c r="M4073" s="211">
        <v>0.10445088355716341</v>
      </c>
      <c r="N4073" s="211">
        <v>0.45991445479361359</v>
      </c>
      <c r="O4073" s="211">
        <v>0.60117679789686285</v>
      </c>
      <c r="P4073" s="211">
        <v>6.2215769848529542E-2</v>
      </c>
      <c r="Q4073" s="211">
        <v>7.0574364689247007E-2</v>
      </c>
      <c r="R4073" s="211">
        <v>0.48548324702412315</v>
      </c>
      <c r="S4073" s="211">
        <v>0.34936172940214655</v>
      </c>
      <c r="T4073" s="211">
        <v>0.525486279158628</v>
      </c>
      <c r="U4073" s="211">
        <v>0.39368963375284516</v>
      </c>
      <c r="V4073" s="211">
        <v>0.13526116355440343</v>
      </c>
      <c r="W4073" s="211">
        <v>0.52879926642642006</v>
      </c>
      <c r="X4073" s="211">
        <v>0.3139762245461078</v>
      </c>
      <c r="Y4073" s="211">
        <v>0.64120198161680075</v>
      </c>
      <c r="Z4073" s="211">
        <v>0.14924432945397087</v>
      </c>
      <c r="AA4073" s="212">
        <v>0.11946794928084739</v>
      </c>
    </row>
    <row r="4074" spans="1:27" x14ac:dyDescent="0.35">
      <c r="A4074" s="210" t="s">
        <v>4750</v>
      </c>
      <c r="B4074" s="217">
        <v>139.78713992152512</v>
      </c>
      <c r="C4074" s="211">
        <v>6.7039768620546281E-2</v>
      </c>
      <c r="D4074" s="211">
        <v>0.11643142809386313</v>
      </c>
      <c r="E4074" s="211">
        <v>7.9072582636939739E-2</v>
      </c>
      <c r="F4074" s="211">
        <v>0.10953173666340661</v>
      </c>
      <c r="G4074" s="211">
        <v>0.11949842604798641</v>
      </c>
      <c r="H4074" s="211">
        <v>0.12176543830702018</v>
      </c>
      <c r="I4074" s="211">
        <v>0.49270457292349645</v>
      </c>
      <c r="J4074" s="211">
        <v>0.45191546199110016</v>
      </c>
      <c r="K4074" s="211">
        <v>0.6468822596242022</v>
      </c>
      <c r="L4074" s="211">
        <v>0.2794465768469761</v>
      </c>
      <c r="M4074" s="211">
        <v>9.7126625144289852E-2</v>
      </c>
      <c r="N4074" s="211">
        <v>0.50976646924518743</v>
      </c>
      <c r="O4074" s="211">
        <v>0.63616646415317923</v>
      </c>
      <c r="P4074" s="211">
        <v>6.8111100205917E-2</v>
      </c>
      <c r="Q4074" s="211">
        <v>5.2673327372726522E-2</v>
      </c>
      <c r="R4074" s="211">
        <v>0.4650640881251934</v>
      </c>
      <c r="S4074" s="211">
        <v>0.34639172333086832</v>
      </c>
      <c r="T4074" s="211">
        <v>0.57320795859814477</v>
      </c>
      <c r="U4074" s="211">
        <v>0.45127374361781397</v>
      </c>
      <c r="V4074" s="211">
        <v>6.0509214452374421E-2</v>
      </c>
      <c r="W4074" s="211">
        <v>0.54717760930344794</v>
      </c>
      <c r="X4074" s="211">
        <v>0.32078004384369024</v>
      </c>
      <c r="Y4074" s="211">
        <v>0.75161060585240036</v>
      </c>
      <c r="Z4074" s="211">
        <v>0.1462802176871415</v>
      </c>
      <c r="AA4074" s="212">
        <v>0.11269395306429035</v>
      </c>
    </row>
    <row r="4075" spans="1:27" x14ac:dyDescent="0.35">
      <c r="A4075" s="210" t="s">
        <v>4751</v>
      </c>
      <c r="B4075" s="217">
        <v>160.72981157695799</v>
      </c>
      <c r="C4075" s="211">
        <v>6.3858395306632967E-2</v>
      </c>
      <c r="D4075" s="211">
        <v>0.12363420446632284</v>
      </c>
      <c r="E4075" s="211">
        <v>7.5380105151809956E-2</v>
      </c>
      <c r="F4075" s="211">
        <v>0.10920026607764653</v>
      </c>
      <c r="G4075" s="211">
        <v>0.11816165863026347</v>
      </c>
      <c r="H4075" s="211">
        <v>0.12230959843461624</v>
      </c>
      <c r="I4075" s="211">
        <v>0.4523676936533737</v>
      </c>
      <c r="J4075" s="211">
        <v>0.4650572565060167</v>
      </c>
      <c r="K4075" s="211">
        <v>0.52981405057830866</v>
      </c>
      <c r="L4075" s="211">
        <v>0.28121596989882425</v>
      </c>
      <c r="M4075" s="211">
        <v>9.755933822526984E-2</v>
      </c>
      <c r="N4075" s="211">
        <v>0.41213290144698084</v>
      </c>
      <c r="O4075" s="211">
        <v>0.64100483436717814</v>
      </c>
      <c r="P4075" s="211">
        <v>7.0108769412770763E-2</v>
      </c>
      <c r="Q4075" s="211">
        <v>7.777262210741033E-2</v>
      </c>
      <c r="R4075" s="211">
        <v>0.45219834563227684</v>
      </c>
      <c r="S4075" s="211">
        <v>0.30616552042477063</v>
      </c>
      <c r="T4075" s="211">
        <v>0.5700863829467363</v>
      </c>
      <c r="U4075" s="211">
        <v>0.56671969395552502</v>
      </c>
      <c r="V4075" s="211">
        <v>0.10309590592527137</v>
      </c>
      <c r="W4075" s="211">
        <v>0.5885854502840201</v>
      </c>
      <c r="X4075" s="211">
        <v>0.33809374953032939</v>
      </c>
      <c r="Y4075" s="211">
        <v>0.73940483199201401</v>
      </c>
      <c r="Z4075" s="211">
        <v>0.14967548346909409</v>
      </c>
      <c r="AA4075" s="212">
        <v>0.11577865039330076</v>
      </c>
    </row>
    <row r="4076" spans="1:27" x14ac:dyDescent="0.35">
      <c r="A4076" s="210" t="s">
        <v>4752</v>
      </c>
      <c r="B4076" s="217">
        <v>141.29079593927915</v>
      </c>
      <c r="C4076" s="211">
        <v>6.1095905602403161E-2</v>
      </c>
      <c r="D4076" s="211">
        <v>0.12516536556915098</v>
      </c>
      <c r="E4076" s="211">
        <v>8.5917225644542711E-2</v>
      </c>
      <c r="F4076" s="211">
        <v>8.0523607855589818E-2</v>
      </c>
      <c r="G4076" s="211">
        <v>0.11945025145071246</v>
      </c>
      <c r="H4076" s="211">
        <v>0.11587591155241739</v>
      </c>
      <c r="I4076" s="211">
        <v>0.51733104008231956</v>
      </c>
      <c r="J4076" s="211">
        <v>0.47461963507772598</v>
      </c>
      <c r="K4076" s="211">
        <v>0.6319048173264632</v>
      </c>
      <c r="L4076" s="211">
        <v>0.26998079458501872</v>
      </c>
      <c r="M4076" s="211">
        <v>9.4817974204693289E-2</v>
      </c>
      <c r="N4076" s="211">
        <v>0.47096801884928452</v>
      </c>
      <c r="O4076" s="211">
        <v>0.70864489785789475</v>
      </c>
      <c r="P4076" s="211">
        <v>6.7626426508877485E-2</v>
      </c>
      <c r="Q4076" s="211">
        <v>9.5859793483419567E-2</v>
      </c>
      <c r="R4076" s="211">
        <v>0.46030114539201383</v>
      </c>
      <c r="S4076" s="211">
        <v>0.36662362677471083</v>
      </c>
      <c r="T4076" s="211">
        <v>0.59531998364963434</v>
      </c>
      <c r="U4076" s="211">
        <v>0.33732751008233841</v>
      </c>
      <c r="V4076" s="211">
        <v>0.11273483267879836</v>
      </c>
      <c r="W4076" s="211">
        <v>0.55203983494769093</v>
      </c>
      <c r="X4076" s="211">
        <v>0.29663620842807359</v>
      </c>
      <c r="Y4076" s="211">
        <v>0.74511752981344448</v>
      </c>
      <c r="Z4076" s="211">
        <v>0.14948297845933656</v>
      </c>
      <c r="AA4076" s="212">
        <v>0.12477808950273782</v>
      </c>
    </row>
    <row r="4077" spans="1:27" x14ac:dyDescent="0.35">
      <c r="A4077" s="210" t="s">
        <v>4753</v>
      </c>
      <c r="B4077" s="217">
        <v>171.93030238130848</v>
      </c>
      <c r="C4077" s="211">
        <v>6.5355309729354841E-2</v>
      </c>
      <c r="D4077" s="211">
        <v>0.12001219653384525</v>
      </c>
      <c r="E4077" s="211">
        <v>7.0295942787659799E-2</v>
      </c>
      <c r="F4077" s="211">
        <v>0.10642999986436637</v>
      </c>
      <c r="G4077" s="211">
        <v>0.11827828984090934</v>
      </c>
      <c r="H4077" s="211">
        <v>0.12206717268884452</v>
      </c>
      <c r="I4077" s="211">
        <v>0.48953941618601027</v>
      </c>
      <c r="J4077" s="211">
        <v>0.41215021509232092</v>
      </c>
      <c r="K4077" s="211">
        <v>0.58430129598609448</v>
      </c>
      <c r="L4077" s="211">
        <v>0.27327841263671943</v>
      </c>
      <c r="M4077" s="211">
        <v>9.6723591654216332E-2</v>
      </c>
      <c r="N4077" s="211">
        <v>0.39656024839320186</v>
      </c>
      <c r="O4077" s="211">
        <v>0.75373607525763575</v>
      </c>
      <c r="P4077" s="211">
        <v>7.0218485366970881E-2</v>
      </c>
      <c r="Q4077" s="211">
        <v>8.8254801876704883E-2</v>
      </c>
      <c r="R4077" s="211">
        <v>0.38025847974917482</v>
      </c>
      <c r="S4077" s="211">
        <v>0.35686280610433813</v>
      </c>
      <c r="T4077" s="211">
        <v>0.56045896760824498</v>
      </c>
      <c r="U4077" s="211">
        <v>0.39918053401391662</v>
      </c>
      <c r="V4077" s="211">
        <v>0.16350298664813245</v>
      </c>
      <c r="W4077" s="211">
        <v>0.51367984865051175</v>
      </c>
      <c r="X4077" s="211">
        <v>0.300410572369467</v>
      </c>
      <c r="Y4077" s="211">
        <v>0.6807683701443471</v>
      </c>
      <c r="Z4077" s="211">
        <v>0.1476655921100283</v>
      </c>
      <c r="AA4077" s="212">
        <v>0.11363806698567967</v>
      </c>
    </row>
    <row r="4078" spans="1:27" x14ac:dyDescent="0.35">
      <c r="A4078" s="210" t="s">
        <v>4754</v>
      </c>
      <c r="B4078" s="217">
        <v>126.87282852958143</v>
      </c>
      <c r="C4078" s="211">
        <v>6.0245800697924345E-2</v>
      </c>
      <c r="D4078" s="211">
        <v>0.11682735817697371</v>
      </c>
      <c r="E4078" s="211">
        <v>7.0217257225729052E-2</v>
      </c>
      <c r="F4078" s="211">
        <v>0.10215328540296083</v>
      </c>
      <c r="G4078" s="211">
        <v>0.12311925347750867</v>
      </c>
      <c r="H4078" s="211">
        <v>0.11413005061288652</v>
      </c>
      <c r="I4078" s="211">
        <v>0.5262354083295786</v>
      </c>
      <c r="J4078" s="211">
        <v>0.4498010740844004</v>
      </c>
      <c r="K4078" s="211">
        <v>0.60558240341378489</v>
      </c>
      <c r="L4078" s="211">
        <v>0.27532061728908352</v>
      </c>
      <c r="M4078" s="211">
        <v>0.10048546830442706</v>
      </c>
      <c r="N4078" s="211">
        <v>0.35885373183458558</v>
      </c>
      <c r="O4078" s="211">
        <v>0.74386027955251288</v>
      </c>
      <c r="P4078" s="211">
        <v>6.7312341544693371E-2</v>
      </c>
      <c r="Q4078" s="211">
        <v>6.143778719141646E-2</v>
      </c>
      <c r="R4078" s="211">
        <v>0.43803793138305774</v>
      </c>
      <c r="S4078" s="211">
        <v>0.31939605319422204</v>
      </c>
      <c r="T4078" s="211">
        <v>0.56751142974584323</v>
      </c>
      <c r="U4078" s="211">
        <v>0.37016026325416446</v>
      </c>
      <c r="V4078" s="211">
        <v>0.10806277599979379</v>
      </c>
      <c r="W4078" s="211">
        <v>0.51717410488383364</v>
      </c>
      <c r="X4078" s="211">
        <v>0.29183288076712616</v>
      </c>
      <c r="Y4078" s="211">
        <v>0.63788279999637876</v>
      </c>
      <c r="Z4078" s="211">
        <v>0.14811193068069298</v>
      </c>
      <c r="AA4078" s="212">
        <v>0.1199698167416359</v>
      </c>
    </row>
    <row r="4079" spans="1:27" x14ac:dyDescent="0.35">
      <c r="A4079" s="210" t="s">
        <v>4755</v>
      </c>
      <c r="B4079" s="217">
        <v>109.57613314080264</v>
      </c>
      <c r="C4079" s="211">
        <v>6.2937176741266782E-2</v>
      </c>
      <c r="D4079" s="211">
        <v>0.11985547943433231</v>
      </c>
      <c r="E4079" s="211">
        <v>8.1386202871148838E-2</v>
      </c>
      <c r="F4079" s="211">
        <v>9.6404181382255594E-2</v>
      </c>
      <c r="G4079" s="211">
        <v>0.12426128558315744</v>
      </c>
      <c r="H4079" s="211">
        <v>0.11549818663358209</v>
      </c>
      <c r="I4079" s="211">
        <v>0.48642450804915838</v>
      </c>
      <c r="J4079" s="211">
        <v>0.45278116547636643</v>
      </c>
      <c r="K4079" s="211">
        <v>0.64757029043483194</v>
      </c>
      <c r="L4079" s="211">
        <v>0.27153650916028704</v>
      </c>
      <c r="M4079" s="211">
        <v>9.766533411866074E-2</v>
      </c>
      <c r="N4079" s="211">
        <v>0.46202315131687255</v>
      </c>
      <c r="O4079" s="211">
        <v>0.56910976833897242</v>
      </c>
      <c r="P4079" s="211">
        <v>6.6366767156397208E-2</v>
      </c>
      <c r="Q4079" s="211">
        <v>4.8112984994528367E-2</v>
      </c>
      <c r="R4079" s="211">
        <v>0.44713811187978081</v>
      </c>
      <c r="S4079" s="211">
        <v>0.29055134168695523</v>
      </c>
      <c r="T4079" s="211">
        <v>0.52830556472179324</v>
      </c>
      <c r="U4079" s="211">
        <v>0.38354506643529779</v>
      </c>
      <c r="V4079" s="211">
        <v>5.3722972794125398E-2</v>
      </c>
      <c r="W4079" s="211">
        <v>0.63970897571994723</v>
      </c>
      <c r="X4079" s="211">
        <v>0.32047900542979246</v>
      </c>
      <c r="Y4079" s="211">
        <v>0.56776838975591515</v>
      </c>
      <c r="Z4079" s="211">
        <v>0.14588835944649636</v>
      </c>
      <c r="AA4079" s="212">
        <v>0.11679155703496935</v>
      </c>
    </row>
    <row r="4080" spans="1:27" x14ac:dyDescent="0.35">
      <c r="A4080" s="210" t="s">
        <v>4756</v>
      </c>
      <c r="B4080" s="217">
        <v>130.55294546591321</v>
      </c>
      <c r="C4080" s="211">
        <v>6.3713373757664421E-2</v>
      </c>
      <c r="D4080" s="211">
        <v>0.1289791261732251</v>
      </c>
      <c r="E4080" s="211">
        <v>6.8503966215214415E-2</v>
      </c>
      <c r="F4080" s="211">
        <v>8.1411447680734772E-2</v>
      </c>
      <c r="G4080" s="211">
        <v>0.12379214717127324</v>
      </c>
      <c r="H4080" s="211">
        <v>0.10631109588162957</v>
      </c>
      <c r="I4080" s="211">
        <v>0.51266117653133492</v>
      </c>
      <c r="J4080" s="211">
        <v>0.41744287486894094</v>
      </c>
      <c r="K4080" s="211">
        <v>0.58538900780314373</v>
      </c>
      <c r="L4080" s="211">
        <v>0.27884719022426824</v>
      </c>
      <c r="M4080" s="211">
        <v>0.11076230469299088</v>
      </c>
      <c r="N4080" s="211">
        <v>0.51021221455456689</v>
      </c>
      <c r="O4080" s="211">
        <v>0.56476209316765313</v>
      </c>
      <c r="P4080" s="211">
        <v>7.0509024672535794E-2</v>
      </c>
      <c r="Q4080" s="211">
        <v>8.2736492069192119E-2</v>
      </c>
      <c r="R4080" s="211">
        <v>0.44506410661204188</v>
      </c>
      <c r="S4080" s="211">
        <v>0.26385169464935831</v>
      </c>
      <c r="T4080" s="211">
        <v>0.54641285979410037</v>
      </c>
      <c r="U4080" s="211">
        <v>0.34918638100357785</v>
      </c>
      <c r="V4080" s="211">
        <v>9.6354961239171963E-2</v>
      </c>
      <c r="W4080" s="211">
        <v>0.59445267796615808</v>
      </c>
      <c r="X4080" s="211">
        <v>0.3306672623512843</v>
      </c>
      <c r="Y4080" s="211">
        <v>0.56426563861571155</v>
      </c>
      <c r="Z4080" s="211">
        <v>0.14954955754934604</v>
      </c>
      <c r="AA4080" s="212">
        <v>0.11643690958356381</v>
      </c>
    </row>
    <row r="4081" spans="1:27" x14ac:dyDescent="0.35">
      <c r="A4081" s="210" t="s">
        <v>4757</v>
      </c>
      <c r="B4081" s="217">
        <v>150.1001045889185</v>
      </c>
      <c r="C4081" s="211">
        <v>7.1307459441961638E-2</v>
      </c>
      <c r="D4081" s="211">
        <v>0.11922123334969073</v>
      </c>
      <c r="E4081" s="211">
        <v>7.3713072762282825E-2</v>
      </c>
      <c r="F4081" s="211">
        <v>0.11071377584152392</v>
      </c>
      <c r="G4081" s="211">
        <v>0.12139718244824936</v>
      </c>
      <c r="H4081" s="211">
        <v>0.12272551638603657</v>
      </c>
      <c r="I4081" s="211">
        <v>0.42609642936391334</v>
      </c>
      <c r="J4081" s="211">
        <v>0.45912002974162541</v>
      </c>
      <c r="K4081" s="211">
        <v>0.64567849287804546</v>
      </c>
      <c r="L4081" s="211">
        <v>0.27769139450495733</v>
      </c>
      <c r="M4081" s="211">
        <v>8.7383845988099437E-2</v>
      </c>
      <c r="N4081" s="211">
        <v>0.40666145549350352</v>
      </c>
      <c r="O4081" s="211">
        <v>0.72702797180468626</v>
      </c>
      <c r="P4081" s="211">
        <v>6.9816039432652133E-2</v>
      </c>
      <c r="Q4081" s="211">
        <v>5.4145934498574674E-2</v>
      </c>
      <c r="R4081" s="211">
        <v>0.46158441513216497</v>
      </c>
      <c r="S4081" s="211">
        <v>0.40339376350629363</v>
      </c>
      <c r="T4081" s="211">
        <v>0.49738147508366187</v>
      </c>
      <c r="U4081" s="211">
        <v>0.43330553025418916</v>
      </c>
      <c r="V4081" s="211">
        <v>0.15914249868439895</v>
      </c>
      <c r="W4081" s="211">
        <v>0.51991637078860697</v>
      </c>
      <c r="X4081" s="211">
        <v>0.31850882134241765</v>
      </c>
      <c r="Y4081" s="211">
        <v>0.5897961821630523</v>
      </c>
      <c r="Z4081" s="211">
        <v>0.14618521519928382</v>
      </c>
      <c r="AA4081" s="212">
        <v>0.12106262378772588</v>
      </c>
    </row>
    <row r="4082" spans="1:27" x14ac:dyDescent="0.35">
      <c r="A4082" s="210" t="s">
        <v>4758</v>
      </c>
      <c r="B4082" s="217">
        <v>114.40798062279326</v>
      </c>
      <c r="C4082" s="211">
        <v>8.213534863904931E-2</v>
      </c>
      <c r="D4082" s="211">
        <v>0.12703121735560793</v>
      </c>
      <c r="E4082" s="211">
        <v>7.3996415519256911E-2</v>
      </c>
      <c r="F4082" s="211">
        <v>0.1046259173531241</v>
      </c>
      <c r="G4082" s="211">
        <v>0.12480147923109151</v>
      </c>
      <c r="H4082" s="211">
        <v>0.11495520796800204</v>
      </c>
      <c r="I4082" s="211">
        <v>0.46652659236545568</v>
      </c>
      <c r="J4082" s="211">
        <v>0.46081972241923091</v>
      </c>
      <c r="K4082" s="211">
        <v>0.63301309640587822</v>
      </c>
      <c r="L4082" s="211">
        <v>0.27311198379311041</v>
      </c>
      <c r="M4082" s="211">
        <v>9.0094034174557344E-2</v>
      </c>
      <c r="N4082" s="211">
        <v>0.37274404993900495</v>
      </c>
      <c r="O4082" s="211">
        <v>0.76321704290410131</v>
      </c>
      <c r="P4082" s="211">
        <v>6.3293013497174103E-2</v>
      </c>
      <c r="Q4082" s="211">
        <v>9.2443893079340533E-2</v>
      </c>
      <c r="R4082" s="211">
        <v>0.48212182976448376</v>
      </c>
      <c r="S4082" s="211">
        <v>0.26600523906097684</v>
      </c>
      <c r="T4082" s="211">
        <v>0.55328869531433722</v>
      </c>
      <c r="U4082" s="211">
        <v>0.38777717933029776</v>
      </c>
      <c r="V4082" s="211">
        <v>8.0240948782944924E-2</v>
      </c>
      <c r="W4082" s="211">
        <v>0.52420281499673915</v>
      </c>
      <c r="X4082" s="211">
        <v>0.43981923785699278</v>
      </c>
      <c r="Y4082" s="211">
        <v>0.64437210739807282</v>
      </c>
      <c r="Z4082" s="211">
        <v>0.14739075292745185</v>
      </c>
      <c r="AA4082" s="212">
        <v>0.12467984372001106</v>
      </c>
    </row>
    <row r="4083" spans="1:27" x14ac:dyDescent="0.35">
      <c r="A4083" s="210" t="s">
        <v>4759</v>
      </c>
      <c r="B4083" s="217">
        <v>160.08795434130838</v>
      </c>
      <c r="C4083" s="211">
        <v>6.5698553188646286E-2</v>
      </c>
      <c r="D4083" s="211">
        <v>0.12035393598709768</v>
      </c>
      <c r="E4083" s="211">
        <v>8.2558943282029645E-2</v>
      </c>
      <c r="F4083" s="211">
        <v>0.10396398964357823</v>
      </c>
      <c r="G4083" s="211">
        <v>0.12394643858773952</v>
      </c>
      <c r="H4083" s="211">
        <v>0.10737471152047862</v>
      </c>
      <c r="I4083" s="211">
        <v>0.49991186870713966</v>
      </c>
      <c r="J4083" s="211">
        <v>0.40589575598864558</v>
      </c>
      <c r="K4083" s="211">
        <v>0.60392633569666898</v>
      </c>
      <c r="L4083" s="211">
        <v>0.27683548632252292</v>
      </c>
      <c r="M4083" s="211">
        <v>0.10309463485353212</v>
      </c>
      <c r="N4083" s="211">
        <v>0.45183947612300368</v>
      </c>
      <c r="O4083" s="211">
        <v>0.69428197933101676</v>
      </c>
      <c r="P4083" s="211">
        <v>6.5270280039886178E-2</v>
      </c>
      <c r="Q4083" s="211">
        <v>0.12336685752421138</v>
      </c>
      <c r="R4083" s="211">
        <v>0.43254513741607009</v>
      </c>
      <c r="S4083" s="211">
        <v>0.35125904037011429</v>
      </c>
      <c r="T4083" s="211">
        <v>0.53135067627757515</v>
      </c>
      <c r="U4083" s="211">
        <v>0.47171702410830679</v>
      </c>
      <c r="V4083" s="211">
        <v>0.13776646048049304</v>
      </c>
      <c r="W4083" s="211">
        <v>0.57692573659308244</v>
      </c>
      <c r="X4083" s="211">
        <v>0.34526861703669665</v>
      </c>
      <c r="Y4083" s="211">
        <v>0.58256982879054053</v>
      </c>
      <c r="Z4083" s="211">
        <v>0.14914219539256132</v>
      </c>
      <c r="AA4083" s="212">
        <v>0.11675140624915398</v>
      </c>
    </row>
    <row r="4084" spans="1:27" x14ac:dyDescent="0.35">
      <c r="A4084" s="210" t="s">
        <v>4760</v>
      </c>
      <c r="B4084" s="217">
        <v>110.56833527092708</v>
      </c>
      <c r="C4084" s="211">
        <v>5.6460736825020875E-2</v>
      </c>
      <c r="D4084" s="211">
        <v>0.12238201003411582</v>
      </c>
      <c r="E4084" s="211">
        <v>8.6870334280245598E-2</v>
      </c>
      <c r="F4084" s="211">
        <v>0.10092662088021362</v>
      </c>
      <c r="G4084" s="211">
        <v>0.11585329538899161</v>
      </c>
      <c r="H4084" s="211">
        <v>0.12294047204078508</v>
      </c>
      <c r="I4084" s="211">
        <v>0.51115412524375159</v>
      </c>
      <c r="J4084" s="211">
        <v>0.42815023209050723</v>
      </c>
      <c r="K4084" s="211">
        <v>0.62662940869391326</v>
      </c>
      <c r="L4084" s="211">
        <v>0.27208525345107604</v>
      </c>
      <c r="M4084" s="211">
        <v>9.8110670415047285E-2</v>
      </c>
      <c r="N4084" s="211">
        <v>0.35163855478970185</v>
      </c>
      <c r="O4084" s="211">
        <v>0.71842337122489619</v>
      </c>
      <c r="P4084" s="211">
        <v>6.6268837768585498E-2</v>
      </c>
      <c r="Q4084" s="211">
        <v>4.8210950906894215E-2</v>
      </c>
      <c r="R4084" s="211">
        <v>0.43434886654595545</v>
      </c>
      <c r="S4084" s="211">
        <v>0.34177986059400345</v>
      </c>
      <c r="T4084" s="211">
        <v>0.54262045730995145</v>
      </c>
      <c r="U4084" s="211">
        <v>0.35447370740028372</v>
      </c>
      <c r="V4084" s="211">
        <v>5.5538862226030383E-2</v>
      </c>
      <c r="W4084" s="211">
        <v>0.59964720753312184</v>
      </c>
      <c r="X4084" s="211">
        <v>0.3120447517686068</v>
      </c>
      <c r="Y4084" s="211">
        <v>0.64234653688651644</v>
      </c>
      <c r="Z4084" s="211">
        <v>0.14194114375996866</v>
      </c>
      <c r="AA4084" s="212">
        <v>0.11834651021593461</v>
      </c>
    </row>
    <row r="4085" spans="1:27" x14ac:dyDescent="0.35">
      <c r="A4085" s="210" t="s">
        <v>4761</v>
      </c>
      <c r="B4085" s="217">
        <v>122.04726204541051</v>
      </c>
      <c r="C4085" s="211">
        <v>8.4107562481205517E-2</v>
      </c>
      <c r="D4085" s="211">
        <v>0.11936504815514834</v>
      </c>
      <c r="E4085" s="211">
        <v>6.7146057020769895E-2</v>
      </c>
      <c r="F4085" s="211">
        <v>0.11325772558698757</v>
      </c>
      <c r="G4085" s="211">
        <v>0.12094995226185454</v>
      </c>
      <c r="H4085" s="211">
        <v>0.1225714423149543</v>
      </c>
      <c r="I4085" s="211">
        <v>0.44403900477646091</v>
      </c>
      <c r="J4085" s="211">
        <v>0.45797918875927518</v>
      </c>
      <c r="K4085" s="211">
        <v>0.57234290963274725</v>
      </c>
      <c r="L4085" s="211">
        <v>0.27034512518539427</v>
      </c>
      <c r="M4085" s="211">
        <v>8.671322025800153E-2</v>
      </c>
      <c r="N4085" s="211">
        <v>0.48587434903043769</v>
      </c>
      <c r="O4085" s="211">
        <v>0.69266755145301384</v>
      </c>
      <c r="P4085" s="211">
        <v>7.2501858192374577E-2</v>
      </c>
      <c r="Q4085" s="211">
        <v>5.2323029071004334E-2</v>
      </c>
      <c r="R4085" s="211">
        <v>0.37270513650101311</v>
      </c>
      <c r="S4085" s="211">
        <v>0.36439234031814194</v>
      </c>
      <c r="T4085" s="211">
        <v>0.51407592280987058</v>
      </c>
      <c r="U4085" s="211">
        <v>0.35445303602202149</v>
      </c>
      <c r="V4085" s="211">
        <v>0.12337600047013728</v>
      </c>
      <c r="W4085" s="211">
        <v>0.55884675446719057</v>
      </c>
      <c r="X4085" s="211">
        <v>0.29536566654915242</v>
      </c>
      <c r="Y4085" s="211">
        <v>0.5829433652450362</v>
      </c>
      <c r="Z4085" s="211">
        <v>0.14619134784742177</v>
      </c>
      <c r="AA4085" s="212">
        <v>0.12404926403406141</v>
      </c>
    </row>
    <row r="4086" spans="1:27" x14ac:dyDescent="0.35">
      <c r="A4086" s="210" t="s">
        <v>4762</v>
      </c>
      <c r="B4086" s="217">
        <v>120.77512510924021</v>
      </c>
      <c r="C4086" s="211">
        <v>5.8648016721710071E-2</v>
      </c>
      <c r="D4086" s="211">
        <v>0.11906933361927044</v>
      </c>
      <c r="E4086" s="211">
        <v>7.7130059600000606E-2</v>
      </c>
      <c r="F4086" s="211">
        <v>9.9529401069300305E-2</v>
      </c>
      <c r="G4086" s="211">
        <v>0.12212334836505225</v>
      </c>
      <c r="H4086" s="211">
        <v>0.11192945536441708</v>
      </c>
      <c r="I4086" s="211">
        <v>0.52485955281793095</v>
      </c>
      <c r="J4086" s="211">
        <v>0.44149867213152183</v>
      </c>
      <c r="K4086" s="211">
        <v>0.63535331082316049</v>
      </c>
      <c r="L4086" s="211">
        <v>0.28119101082149611</v>
      </c>
      <c r="M4086" s="211">
        <v>9.4604625476634743E-2</v>
      </c>
      <c r="N4086" s="211">
        <v>0.37433051338605638</v>
      </c>
      <c r="O4086" s="211">
        <v>0.58061597136325149</v>
      </c>
      <c r="P4086" s="211">
        <v>7.0069173614555405E-2</v>
      </c>
      <c r="Q4086" s="211">
        <v>0.11935313975706713</v>
      </c>
      <c r="R4086" s="211">
        <v>0.45135904318131903</v>
      </c>
      <c r="S4086" s="211">
        <v>0.42080121424788808</v>
      </c>
      <c r="T4086" s="211">
        <v>0.51541316008249916</v>
      </c>
      <c r="U4086" s="211">
        <v>0.36548416232684811</v>
      </c>
      <c r="V4086" s="211">
        <v>6.7535908498827568E-2</v>
      </c>
      <c r="W4086" s="211">
        <v>0.6544451493060609</v>
      </c>
      <c r="X4086" s="211">
        <v>0.26442668818659076</v>
      </c>
      <c r="Y4086" s="211">
        <v>0.60050585123078082</v>
      </c>
      <c r="Z4086" s="211">
        <v>0.14995706320715574</v>
      </c>
      <c r="AA4086" s="212">
        <v>0.1150060797170544</v>
      </c>
    </row>
    <row r="4087" spans="1:27" x14ac:dyDescent="0.35">
      <c r="A4087" s="210" t="s">
        <v>4763</v>
      </c>
      <c r="B4087" s="217">
        <v>113.31318280387994</v>
      </c>
      <c r="C4087" s="211">
        <v>4.9586527724079482E-2</v>
      </c>
      <c r="D4087" s="211">
        <v>0.12564608347910078</v>
      </c>
      <c r="E4087" s="211">
        <v>8.0740048232778888E-2</v>
      </c>
      <c r="F4087" s="211">
        <v>0.11259458598818727</v>
      </c>
      <c r="G4087" s="211">
        <v>0.11563860502394305</v>
      </c>
      <c r="H4087" s="211">
        <v>0.11905594207736656</v>
      </c>
      <c r="I4087" s="211">
        <v>0.49149479932340334</v>
      </c>
      <c r="J4087" s="211">
        <v>0.42442909576739535</v>
      </c>
      <c r="K4087" s="211">
        <v>0.60539624733361885</v>
      </c>
      <c r="L4087" s="211">
        <v>0.27088881880786531</v>
      </c>
      <c r="M4087" s="211">
        <v>7.6896629088023985E-2</v>
      </c>
      <c r="N4087" s="211">
        <v>0.36562074470468292</v>
      </c>
      <c r="O4087" s="211">
        <v>0.6020436716870482</v>
      </c>
      <c r="P4087" s="211">
        <v>6.9483631944121368E-2</v>
      </c>
      <c r="Q4087" s="211">
        <v>6.543397128137414E-2</v>
      </c>
      <c r="R4087" s="211">
        <v>0.40898079493450817</v>
      </c>
      <c r="S4087" s="211">
        <v>0.32210724280262859</v>
      </c>
      <c r="T4087" s="211">
        <v>0.570518502484467</v>
      </c>
      <c r="U4087" s="211">
        <v>0.38697260210349521</v>
      </c>
      <c r="V4087" s="211">
        <v>8.5295010326129503E-2</v>
      </c>
      <c r="W4087" s="211">
        <v>0.55425529862556511</v>
      </c>
      <c r="X4087" s="211">
        <v>0.38722281779396855</v>
      </c>
      <c r="Y4087" s="211">
        <v>0.61458528740165885</v>
      </c>
      <c r="Z4087" s="211">
        <v>0.14933456604010062</v>
      </c>
      <c r="AA4087" s="212">
        <v>0.1212609484397974</v>
      </c>
    </row>
    <row r="4088" spans="1:27" x14ac:dyDescent="0.35">
      <c r="A4088" s="210" t="s">
        <v>4764</v>
      </c>
      <c r="B4088" s="217">
        <v>150.47493545691847</v>
      </c>
      <c r="C4088" s="211">
        <v>5.8342368887820302E-2</v>
      </c>
      <c r="D4088" s="211">
        <v>0.13431666402195416</v>
      </c>
      <c r="E4088" s="211">
        <v>7.6959491017995971E-2</v>
      </c>
      <c r="F4088" s="211">
        <v>9.7734717279041455E-2</v>
      </c>
      <c r="G4088" s="211">
        <v>0.11597549200379735</v>
      </c>
      <c r="H4088" s="211">
        <v>0.12066782805942806</v>
      </c>
      <c r="I4088" s="211">
        <v>0.48085184621322818</v>
      </c>
      <c r="J4088" s="211">
        <v>0.45623702159767376</v>
      </c>
      <c r="K4088" s="211">
        <v>0.59647685638247638</v>
      </c>
      <c r="L4088" s="211">
        <v>0.28043661332551661</v>
      </c>
      <c r="M4088" s="211">
        <v>9.2724409834889637E-2</v>
      </c>
      <c r="N4088" s="211">
        <v>0.50549134183525823</v>
      </c>
      <c r="O4088" s="211">
        <v>0.68383427297909183</v>
      </c>
      <c r="P4088" s="211">
        <v>6.777682189386619E-2</v>
      </c>
      <c r="Q4088" s="211">
        <v>5.501899473023826E-2</v>
      </c>
      <c r="R4088" s="211">
        <v>0.43461993542448502</v>
      </c>
      <c r="S4088" s="211">
        <v>0.28955624138574632</v>
      </c>
      <c r="T4088" s="211">
        <v>0.50984177179338175</v>
      </c>
      <c r="U4088" s="211">
        <v>0.52179562137133062</v>
      </c>
      <c r="V4088" s="211">
        <v>0.10116029729632854</v>
      </c>
      <c r="W4088" s="211">
        <v>0.53898442881180852</v>
      </c>
      <c r="X4088" s="211">
        <v>0.30900514722816191</v>
      </c>
      <c r="Y4088" s="211">
        <v>0.66893050158327283</v>
      </c>
      <c r="Z4088" s="211">
        <v>0.14295257433318806</v>
      </c>
      <c r="AA4088" s="212">
        <v>0.11662030495287939</v>
      </c>
    </row>
    <row r="4089" spans="1:27" x14ac:dyDescent="0.35">
      <c r="A4089" s="210" t="s">
        <v>4765</v>
      </c>
      <c r="B4089" s="217">
        <v>148.8224816397292</v>
      </c>
      <c r="C4089" s="211">
        <v>6.1554614948581735E-2</v>
      </c>
      <c r="D4089" s="211">
        <v>0.12160786894436312</v>
      </c>
      <c r="E4089" s="211">
        <v>8.2176191754811959E-2</v>
      </c>
      <c r="F4089" s="211">
        <v>0.10505237666262082</v>
      </c>
      <c r="G4089" s="211">
        <v>0.11891688499202396</v>
      </c>
      <c r="H4089" s="211">
        <v>0.1228974127831413</v>
      </c>
      <c r="I4089" s="211">
        <v>0.49431282670550725</v>
      </c>
      <c r="J4089" s="211">
        <v>0.44799755138095354</v>
      </c>
      <c r="K4089" s="211">
        <v>0.54920164409645411</v>
      </c>
      <c r="L4089" s="211">
        <v>0.27179367424566903</v>
      </c>
      <c r="M4089" s="211">
        <v>0.11555648971491457</v>
      </c>
      <c r="N4089" s="211">
        <v>0.38765746334938195</v>
      </c>
      <c r="O4089" s="211">
        <v>0.7569211840080099</v>
      </c>
      <c r="P4089" s="211">
        <v>6.8069730131260303E-2</v>
      </c>
      <c r="Q4089" s="211">
        <v>0.13153844365690054</v>
      </c>
      <c r="R4089" s="211">
        <v>0.36865388263755261</v>
      </c>
      <c r="S4089" s="211">
        <v>0.3193804546674599</v>
      </c>
      <c r="T4089" s="211">
        <v>0.52128112651618475</v>
      </c>
      <c r="U4089" s="211">
        <v>0.41600576174263626</v>
      </c>
      <c r="V4089" s="211">
        <v>0.13742880054487003</v>
      </c>
      <c r="W4089" s="211">
        <v>0.599950140889423</v>
      </c>
      <c r="X4089" s="211">
        <v>0.35751989991251115</v>
      </c>
      <c r="Y4089" s="211">
        <v>0.60466399135398352</v>
      </c>
      <c r="Z4089" s="211">
        <v>0.14887450459960172</v>
      </c>
      <c r="AA4089" s="212">
        <v>0.12354578404342831</v>
      </c>
    </row>
    <row r="4090" spans="1:27" x14ac:dyDescent="0.35">
      <c r="A4090" s="210" t="s">
        <v>4766</v>
      </c>
      <c r="B4090" s="217">
        <v>174.05221305434137</v>
      </c>
      <c r="C4090" s="211">
        <v>8.7994874807932638E-2</v>
      </c>
      <c r="D4090" s="211">
        <v>0.12073975753396146</v>
      </c>
      <c r="E4090" s="211">
        <v>8.2549836121480993E-2</v>
      </c>
      <c r="F4090" s="211">
        <v>0.10495671291056302</v>
      </c>
      <c r="G4090" s="211">
        <v>0.12669945975482921</v>
      </c>
      <c r="H4090" s="211">
        <v>0.11157885010596777</v>
      </c>
      <c r="I4090" s="211">
        <v>0.46677397716121755</v>
      </c>
      <c r="J4090" s="211">
        <v>0.44480230953393496</v>
      </c>
      <c r="K4090" s="211">
        <v>0.62689940318503068</v>
      </c>
      <c r="L4090" s="211">
        <v>0.27200857762457109</v>
      </c>
      <c r="M4090" s="211">
        <v>8.2349516115140312E-2</v>
      </c>
      <c r="N4090" s="211">
        <v>0.49436533453037979</v>
      </c>
      <c r="O4090" s="211">
        <v>0.64567251370393064</v>
      </c>
      <c r="P4090" s="211">
        <v>6.9081717251765845E-2</v>
      </c>
      <c r="Q4090" s="211">
        <v>9.2980553352581624E-2</v>
      </c>
      <c r="R4090" s="211">
        <v>0.39985258174211852</v>
      </c>
      <c r="S4090" s="211">
        <v>0.28465838779466035</v>
      </c>
      <c r="T4090" s="211">
        <v>0.55378362659409686</v>
      </c>
      <c r="U4090" s="211">
        <v>0.4154450196995445</v>
      </c>
      <c r="V4090" s="211">
        <v>0.16496379631929334</v>
      </c>
      <c r="W4090" s="211">
        <v>0.51949962202782929</v>
      </c>
      <c r="X4090" s="211">
        <v>0.40227038116727332</v>
      </c>
      <c r="Y4090" s="211">
        <v>0.7225545659684095</v>
      </c>
      <c r="Z4090" s="211">
        <v>0.14310922552784278</v>
      </c>
      <c r="AA4090" s="212">
        <v>0.11678276690463038</v>
      </c>
    </row>
    <row r="4091" spans="1:27" x14ac:dyDescent="0.35">
      <c r="A4091" s="210" t="s">
        <v>4767</v>
      </c>
      <c r="B4091" s="217">
        <v>143.37272605127754</v>
      </c>
      <c r="C4091" s="211">
        <v>6.4542742181573728E-2</v>
      </c>
      <c r="D4091" s="211">
        <v>0.12475373271462087</v>
      </c>
      <c r="E4091" s="211">
        <v>7.6493839520805684E-2</v>
      </c>
      <c r="F4091" s="211">
        <v>0.10232564336088125</v>
      </c>
      <c r="G4091" s="211">
        <v>0.11719647032441362</v>
      </c>
      <c r="H4091" s="211">
        <v>0.12429112469173183</v>
      </c>
      <c r="I4091" s="211">
        <v>0.47336670025656358</v>
      </c>
      <c r="J4091" s="211">
        <v>0.4520116700617226</v>
      </c>
      <c r="K4091" s="211">
        <v>0.62939811618709984</v>
      </c>
      <c r="L4091" s="211">
        <v>0.2762187472608863</v>
      </c>
      <c r="M4091" s="211">
        <v>9.3392860499427327E-2</v>
      </c>
      <c r="N4091" s="211">
        <v>0.36521763645307476</v>
      </c>
      <c r="O4091" s="211">
        <v>0.62276885363606604</v>
      </c>
      <c r="P4091" s="211">
        <v>6.3573706094822727E-2</v>
      </c>
      <c r="Q4091" s="211">
        <v>5.6600865486314558E-2</v>
      </c>
      <c r="R4091" s="211">
        <v>0.46577029438632345</v>
      </c>
      <c r="S4091" s="211">
        <v>0.3041012584419448</v>
      </c>
      <c r="T4091" s="211">
        <v>0.50634154356492256</v>
      </c>
      <c r="U4091" s="211">
        <v>0.46800605342831592</v>
      </c>
      <c r="V4091" s="211">
        <v>0.12311588757495648</v>
      </c>
      <c r="W4091" s="211">
        <v>0.58404849759348254</v>
      </c>
      <c r="X4091" s="211">
        <v>0.36629664764147635</v>
      </c>
      <c r="Y4091" s="211">
        <v>0.69101522304385521</v>
      </c>
      <c r="Z4091" s="211">
        <v>0.14574710799115273</v>
      </c>
      <c r="AA4091" s="212">
        <v>0.118472224718015</v>
      </c>
    </row>
    <row r="4092" spans="1:27" x14ac:dyDescent="0.35">
      <c r="A4092" s="210" t="s">
        <v>4768</v>
      </c>
      <c r="B4092" s="217">
        <v>115.542667197238</v>
      </c>
      <c r="C4092" s="211">
        <v>6.1315276968579219E-2</v>
      </c>
      <c r="D4092" s="211">
        <v>0.12062107144692644</v>
      </c>
      <c r="E4092" s="211">
        <v>7.0308573261308918E-2</v>
      </c>
      <c r="F4092" s="211">
        <v>8.3695708383902376E-2</v>
      </c>
      <c r="G4092" s="211">
        <v>0.12423833696722272</v>
      </c>
      <c r="H4092" s="211">
        <v>0.10651441949416238</v>
      </c>
      <c r="I4092" s="211">
        <v>0.40655520381068244</v>
      </c>
      <c r="J4092" s="211">
        <v>0.48388394515707422</v>
      </c>
      <c r="K4092" s="211">
        <v>0.54572013883694659</v>
      </c>
      <c r="L4092" s="211">
        <v>0.27543294358722747</v>
      </c>
      <c r="M4092" s="211">
        <v>8.544417383111616E-2</v>
      </c>
      <c r="N4092" s="211">
        <v>0.57456487461036565</v>
      </c>
      <c r="O4092" s="211">
        <v>0.66748975141659361</v>
      </c>
      <c r="P4092" s="211">
        <v>7.1460441076160522E-2</v>
      </c>
      <c r="Q4092" s="211">
        <v>4.7159081801700635E-2</v>
      </c>
      <c r="R4092" s="211">
        <v>0.42978047106677486</v>
      </c>
      <c r="S4092" s="211">
        <v>0.27456630117999592</v>
      </c>
      <c r="T4092" s="211">
        <v>0.56741236561968944</v>
      </c>
      <c r="U4092" s="211">
        <v>0.50000722586324864</v>
      </c>
      <c r="V4092" s="211">
        <v>6.3832120314453539E-2</v>
      </c>
      <c r="W4092" s="211">
        <v>0.5979746458764551</v>
      </c>
      <c r="X4092" s="211">
        <v>0.299797758382507</v>
      </c>
      <c r="Y4092" s="211">
        <v>0.5830122231249617</v>
      </c>
      <c r="Z4092" s="211">
        <v>0.14483149960307565</v>
      </c>
      <c r="AA4092" s="212">
        <v>0.12334371602283088</v>
      </c>
    </row>
    <row r="4093" spans="1:27" x14ac:dyDescent="0.35">
      <c r="A4093" s="210" t="s">
        <v>4769</v>
      </c>
      <c r="B4093" s="217">
        <v>125.67565084413496</v>
      </c>
      <c r="C4093" s="211">
        <v>6.9860064826797075E-2</v>
      </c>
      <c r="D4093" s="211">
        <v>0.12188433279799553</v>
      </c>
      <c r="E4093" s="211">
        <v>8.0602844138534926E-2</v>
      </c>
      <c r="F4093" s="211">
        <v>9.2450747079539791E-2</v>
      </c>
      <c r="G4093" s="211">
        <v>0.12251137788767656</v>
      </c>
      <c r="H4093" s="211">
        <v>0.11782966276682655</v>
      </c>
      <c r="I4093" s="211">
        <v>0.52657708134426229</v>
      </c>
      <c r="J4093" s="211">
        <v>0.45408645709452156</v>
      </c>
      <c r="K4093" s="211">
        <v>0.52489423994203532</v>
      </c>
      <c r="L4093" s="211">
        <v>0.2778304762239952</v>
      </c>
      <c r="M4093" s="211">
        <v>0.11353989314627036</v>
      </c>
      <c r="N4093" s="211">
        <v>0.37344674569629233</v>
      </c>
      <c r="O4093" s="211">
        <v>0.68882461205134182</v>
      </c>
      <c r="P4093" s="211">
        <v>6.2616752928695799E-2</v>
      </c>
      <c r="Q4093" s="211">
        <v>9.2854478684525066E-2</v>
      </c>
      <c r="R4093" s="211">
        <v>0.38177076282367467</v>
      </c>
      <c r="S4093" s="211">
        <v>0.28666231227044192</v>
      </c>
      <c r="T4093" s="211">
        <v>0.57086659912812243</v>
      </c>
      <c r="U4093" s="211">
        <v>0.42651007824145615</v>
      </c>
      <c r="V4093" s="211">
        <v>9.9348584617395347E-2</v>
      </c>
      <c r="W4093" s="211">
        <v>0.60049228019673651</v>
      </c>
      <c r="X4093" s="211">
        <v>0.38197636269998103</v>
      </c>
      <c r="Y4093" s="211">
        <v>0.66065782067049339</v>
      </c>
      <c r="Z4093" s="211">
        <v>0.14967816024697136</v>
      </c>
      <c r="AA4093" s="212">
        <v>0.12493858254489809</v>
      </c>
    </row>
    <row r="4094" spans="1:27" x14ac:dyDescent="0.35">
      <c r="A4094" s="210" t="s">
        <v>4770</v>
      </c>
      <c r="B4094" s="217">
        <v>152.17420352080745</v>
      </c>
      <c r="C4094" s="211">
        <v>7.050907588328123E-2</v>
      </c>
      <c r="D4094" s="211">
        <v>0.1181740914725271</v>
      </c>
      <c r="E4094" s="211">
        <v>7.6069540328740706E-2</v>
      </c>
      <c r="F4094" s="211">
        <v>0.10274705021072536</v>
      </c>
      <c r="G4094" s="211">
        <v>0.11933909831619025</v>
      </c>
      <c r="H4094" s="211">
        <v>0.10953366175200462</v>
      </c>
      <c r="I4094" s="211">
        <v>0.5141397033254177</v>
      </c>
      <c r="J4094" s="211">
        <v>0.45302912988385557</v>
      </c>
      <c r="K4094" s="211">
        <v>0.62861043784752813</v>
      </c>
      <c r="L4094" s="211">
        <v>0.27531301573536604</v>
      </c>
      <c r="M4094" s="211">
        <v>9.9121434363551031E-2</v>
      </c>
      <c r="N4094" s="211">
        <v>0.4247903266744022</v>
      </c>
      <c r="O4094" s="211">
        <v>0.78423244815706539</v>
      </c>
      <c r="P4094" s="211">
        <v>6.8724107472124402E-2</v>
      </c>
      <c r="Q4094" s="211">
        <v>0.10363425780973962</v>
      </c>
      <c r="R4094" s="211">
        <v>0.49416978400397793</v>
      </c>
      <c r="S4094" s="211">
        <v>0.38902418236210135</v>
      </c>
      <c r="T4094" s="211">
        <v>0.52032297173351338</v>
      </c>
      <c r="U4094" s="211">
        <v>0.39034876637520088</v>
      </c>
      <c r="V4094" s="211">
        <v>9.9942012716198833E-2</v>
      </c>
      <c r="W4094" s="211">
        <v>0.55991649758380535</v>
      </c>
      <c r="X4094" s="211">
        <v>0.38350769085437847</v>
      </c>
      <c r="Y4094" s="211">
        <v>0.64932326819044439</v>
      </c>
      <c r="Z4094" s="211">
        <v>0.14670209084575486</v>
      </c>
      <c r="AA4094" s="212">
        <v>0.11226445495785495</v>
      </c>
    </row>
    <row r="4095" spans="1:27" x14ac:dyDescent="0.35">
      <c r="A4095" s="210" t="s">
        <v>4771</v>
      </c>
      <c r="B4095" s="217">
        <v>165.91178909878963</v>
      </c>
      <c r="C4095" s="211">
        <v>6.8421151678526415E-2</v>
      </c>
      <c r="D4095" s="211">
        <v>0.12947965235321296</v>
      </c>
      <c r="E4095" s="211">
        <v>8.8970777385933064E-2</v>
      </c>
      <c r="F4095" s="211">
        <v>8.1054751672032854E-2</v>
      </c>
      <c r="G4095" s="211">
        <v>0.11493800957966549</v>
      </c>
      <c r="H4095" s="211">
        <v>0.1165586246101525</v>
      </c>
      <c r="I4095" s="211">
        <v>0.44413334546481814</v>
      </c>
      <c r="J4095" s="211">
        <v>0.46012417866081851</v>
      </c>
      <c r="K4095" s="211">
        <v>0.62095748297499143</v>
      </c>
      <c r="L4095" s="211">
        <v>0.27946563780094175</v>
      </c>
      <c r="M4095" s="211">
        <v>0.11095294745450725</v>
      </c>
      <c r="N4095" s="211">
        <v>0.46651722488613995</v>
      </c>
      <c r="O4095" s="211">
        <v>0.72634300903924798</v>
      </c>
      <c r="P4095" s="211">
        <v>7.039895212422892E-2</v>
      </c>
      <c r="Q4095" s="211">
        <v>6.3063623796528856E-2</v>
      </c>
      <c r="R4095" s="211">
        <v>0.45023601950523395</v>
      </c>
      <c r="S4095" s="211">
        <v>0.26885873585371295</v>
      </c>
      <c r="T4095" s="211">
        <v>0.54244502307106457</v>
      </c>
      <c r="U4095" s="211">
        <v>0.38621679407734427</v>
      </c>
      <c r="V4095" s="211">
        <v>0.10042669005500632</v>
      </c>
      <c r="W4095" s="211">
        <v>0.57390413400118134</v>
      </c>
      <c r="X4095" s="211">
        <v>0.29203108854225174</v>
      </c>
      <c r="Y4095" s="211">
        <v>0.6319582732046809</v>
      </c>
      <c r="Z4095" s="211">
        <v>0.1461022801829735</v>
      </c>
      <c r="AA4095" s="212">
        <v>0.11147716691522137</v>
      </c>
    </row>
    <row r="4096" spans="1:27" x14ac:dyDescent="0.35">
      <c r="A4096" s="210" t="s">
        <v>4772</v>
      </c>
      <c r="B4096" s="217">
        <v>153.41078322095251</v>
      </c>
      <c r="C4096" s="211">
        <v>5.3092222323489445E-2</v>
      </c>
      <c r="D4096" s="211">
        <v>0.11335371280690594</v>
      </c>
      <c r="E4096" s="211">
        <v>7.5323291871708706E-2</v>
      </c>
      <c r="F4096" s="211">
        <v>9.8230298722313591E-2</v>
      </c>
      <c r="G4096" s="211">
        <v>0.11575182570283922</v>
      </c>
      <c r="H4096" s="211">
        <v>0.11543782055448039</v>
      </c>
      <c r="I4096" s="211">
        <v>0.48793044244924488</v>
      </c>
      <c r="J4096" s="211">
        <v>0.42045615101676753</v>
      </c>
      <c r="K4096" s="211">
        <v>0.63126068009161174</v>
      </c>
      <c r="L4096" s="211">
        <v>0.27095461999207582</v>
      </c>
      <c r="M4096" s="211">
        <v>0.12286021052511169</v>
      </c>
      <c r="N4096" s="211">
        <v>0.36223563347601623</v>
      </c>
      <c r="O4096" s="211">
        <v>0.66191286006957251</v>
      </c>
      <c r="P4096" s="211">
        <v>6.7666098887150181E-2</v>
      </c>
      <c r="Q4096" s="211">
        <v>0.12202906873345826</v>
      </c>
      <c r="R4096" s="211">
        <v>0.46561309131723033</v>
      </c>
      <c r="S4096" s="211">
        <v>0.36996802288940728</v>
      </c>
      <c r="T4096" s="211">
        <v>0.47886167075804537</v>
      </c>
      <c r="U4096" s="211">
        <v>0.53403247758309547</v>
      </c>
      <c r="V4096" s="211">
        <v>0.11319038026799598</v>
      </c>
      <c r="W4096" s="211">
        <v>0.58640507436357381</v>
      </c>
      <c r="X4096" s="211">
        <v>0.30774709178280352</v>
      </c>
      <c r="Y4096" s="211">
        <v>0.6020620064201333</v>
      </c>
      <c r="Z4096" s="211">
        <v>0.14384816062987507</v>
      </c>
      <c r="AA4096" s="212">
        <v>0.12462943446304856</v>
      </c>
    </row>
    <row r="4097" spans="1:27" x14ac:dyDescent="0.35">
      <c r="A4097" s="210" t="s">
        <v>4773</v>
      </c>
      <c r="B4097" s="217">
        <v>142.45243342930337</v>
      </c>
      <c r="C4097" s="211">
        <v>6.4922877935341086E-2</v>
      </c>
      <c r="D4097" s="211">
        <v>0.11693212032023613</v>
      </c>
      <c r="E4097" s="211">
        <v>8.0003896259117177E-2</v>
      </c>
      <c r="F4097" s="211">
        <v>8.9325218049764926E-2</v>
      </c>
      <c r="G4097" s="211">
        <v>0.11653040873959795</v>
      </c>
      <c r="H4097" s="211">
        <v>0.119014953286564</v>
      </c>
      <c r="I4097" s="211">
        <v>0.4817184255603425</v>
      </c>
      <c r="J4097" s="211">
        <v>0.44532285016227119</v>
      </c>
      <c r="K4097" s="211">
        <v>0.60401402460696874</v>
      </c>
      <c r="L4097" s="211">
        <v>0.27311029801289732</v>
      </c>
      <c r="M4097" s="211">
        <v>8.7919504486974845E-2</v>
      </c>
      <c r="N4097" s="211">
        <v>0.52725038385332212</v>
      </c>
      <c r="O4097" s="211">
        <v>0.77435423177379492</v>
      </c>
      <c r="P4097" s="211">
        <v>6.5521594912424999E-2</v>
      </c>
      <c r="Q4097" s="211">
        <v>0.12830796158469493</v>
      </c>
      <c r="R4097" s="211">
        <v>0.4455630167334047</v>
      </c>
      <c r="S4097" s="211">
        <v>0.38027186876483515</v>
      </c>
      <c r="T4097" s="211">
        <v>0.4818218493970472</v>
      </c>
      <c r="U4097" s="211">
        <v>0.41140048721839378</v>
      </c>
      <c r="V4097" s="211">
        <v>0.12298257486247562</v>
      </c>
      <c r="W4097" s="211">
        <v>0.54195646320706969</v>
      </c>
      <c r="X4097" s="211">
        <v>0.3285122340700396</v>
      </c>
      <c r="Y4097" s="211">
        <v>0.7014460861556745</v>
      </c>
      <c r="Z4097" s="211">
        <v>0.14755744061115336</v>
      </c>
      <c r="AA4097" s="212">
        <v>0.12289439123460071</v>
      </c>
    </row>
    <row r="4098" spans="1:27" x14ac:dyDescent="0.35">
      <c r="A4098" s="210" t="s">
        <v>4774</v>
      </c>
      <c r="B4098" s="217">
        <v>157.54591460799898</v>
      </c>
      <c r="C4098" s="211">
        <v>5.1551935559057321E-2</v>
      </c>
      <c r="D4098" s="211">
        <v>0.13099071013945662</v>
      </c>
      <c r="E4098" s="211">
        <v>8.4298657154879233E-2</v>
      </c>
      <c r="F4098" s="211">
        <v>0.10447626446794195</v>
      </c>
      <c r="G4098" s="211">
        <v>0.12345964864304236</v>
      </c>
      <c r="H4098" s="211">
        <v>0.12686318469464414</v>
      </c>
      <c r="I4098" s="211">
        <v>0.48967422052225951</v>
      </c>
      <c r="J4098" s="211">
        <v>0.41174925842787924</v>
      </c>
      <c r="K4098" s="211">
        <v>0.64301919814870012</v>
      </c>
      <c r="L4098" s="211">
        <v>0.27939962717311073</v>
      </c>
      <c r="M4098" s="211">
        <v>0.11542358188969348</v>
      </c>
      <c r="N4098" s="211">
        <v>0.38327051134889367</v>
      </c>
      <c r="O4098" s="211">
        <v>0.75858927229438244</v>
      </c>
      <c r="P4098" s="211">
        <v>6.2238025379469521E-2</v>
      </c>
      <c r="Q4098" s="211">
        <v>0.14179633728694718</v>
      </c>
      <c r="R4098" s="211">
        <v>0.46437871671532027</v>
      </c>
      <c r="S4098" s="211">
        <v>0.35304771327965695</v>
      </c>
      <c r="T4098" s="211">
        <v>0.53880825273434096</v>
      </c>
      <c r="U4098" s="211">
        <v>0.39230033617783916</v>
      </c>
      <c r="V4098" s="211">
        <v>0.13159154749142482</v>
      </c>
      <c r="W4098" s="211">
        <v>0.57920164718164679</v>
      </c>
      <c r="X4098" s="211">
        <v>0.31774574028879676</v>
      </c>
      <c r="Y4098" s="211">
        <v>0.72246441957024976</v>
      </c>
      <c r="Z4098" s="211">
        <v>0.1488737081458002</v>
      </c>
      <c r="AA4098" s="212">
        <v>0.12302542388084016</v>
      </c>
    </row>
    <row r="4099" spans="1:27" x14ac:dyDescent="0.35">
      <c r="A4099" s="210" t="s">
        <v>4775</v>
      </c>
      <c r="B4099" s="217">
        <v>120.43157686143711</v>
      </c>
      <c r="C4099" s="211">
        <v>7.24839438748065E-2</v>
      </c>
      <c r="D4099" s="211">
        <v>0.12308374024625551</v>
      </c>
      <c r="E4099" s="211">
        <v>7.5678450257021093E-2</v>
      </c>
      <c r="F4099" s="211">
        <v>7.1609772208547889E-2</v>
      </c>
      <c r="G4099" s="211">
        <v>0.12509591400950751</v>
      </c>
      <c r="H4099" s="211">
        <v>0.11998825956491896</v>
      </c>
      <c r="I4099" s="211">
        <v>0.50823147043686823</v>
      </c>
      <c r="J4099" s="211">
        <v>0.46203373538415726</v>
      </c>
      <c r="K4099" s="211">
        <v>0.64576609016568409</v>
      </c>
      <c r="L4099" s="211">
        <v>0.27796978436873487</v>
      </c>
      <c r="M4099" s="211">
        <v>8.8333574911029028E-2</v>
      </c>
      <c r="N4099" s="211">
        <v>0.38498407157548692</v>
      </c>
      <c r="O4099" s="211">
        <v>0.67895782144673467</v>
      </c>
      <c r="P4099" s="211">
        <v>6.6621864650707324E-2</v>
      </c>
      <c r="Q4099" s="211">
        <v>7.4808279262657332E-2</v>
      </c>
      <c r="R4099" s="211">
        <v>0.4730739846158214</v>
      </c>
      <c r="S4099" s="211">
        <v>0.30967252629819952</v>
      </c>
      <c r="T4099" s="211">
        <v>0.52809583459860709</v>
      </c>
      <c r="U4099" s="211">
        <v>0.39676833396241162</v>
      </c>
      <c r="V4099" s="211">
        <v>7.6547348833602299E-2</v>
      </c>
      <c r="W4099" s="211">
        <v>0.48042615903097874</v>
      </c>
      <c r="X4099" s="211">
        <v>0.32074141423146352</v>
      </c>
      <c r="Y4099" s="211">
        <v>0.7230417003547881</v>
      </c>
      <c r="Z4099" s="211">
        <v>0.14907550488549715</v>
      </c>
      <c r="AA4099" s="212">
        <v>0.12056440417217265</v>
      </c>
    </row>
    <row r="4100" spans="1:27" x14ac:dyDescent="0.35">
      <c r="A4100" s="210" t="s">
        <v>4776</v>
      </c>
      <c r="B4100" s="217">
        <v>129.08120994950454</v>
      </c>
      <c r="C4100" s="211">
        <v>5.846910033238991E-2</v>
      </c>
      <c r="D4100" s="211">
        <v>0.1231149673038747</v>
      </c>
      <c r="E4100" s="211">
        <v>8.2058813646657E-2</v>
      </c>
      <c r="F4100" s="211">
        <v>9.9987792735189374E-2</v>
      </c>
      <c r="G4100" s="211">
        <v>0.11475286316859726</v>
      </c>
      <c r="H4100" s="211">
        <v>0.11290937976974422</v>
      </c>
      <c r="I4100" s="211">
        <v>0.50214487945345498</v>
      </c>
      <c r="J4100" s="211">
        <v>0.44630336860713232</v>
      </c>
      <c r="K4100" s="211">
        <v>0.5478229181107932</v>
      </c>
      <c r="L4100" s="211">
        <v>0.26921064781091714</v>
      </c>
      <c r="M4100" s="211">
        <v>9.2100231567387864E-2</v>
      </c>
      <c r="N4100" s="211">
        <v>0.36761251313064658</v>
      </c>
      <c r="O4100" s="211">
        <v>0.65869718888067896</v>
      </c>
      <c r="P4100" s="211">
        <v>7.104663990956904E-2</v>
      </c>
      <c r="Q4100" s="211">
        <v>4.4621885659301398E-2</v>
      </c>
      <c r="R4100" s="211">
        <v>0.43823846693203944</v>
      </c>
      <c r="S4100" s="211">
        <v>0.26789852278680687</v>
      </c>
      <c r="T4100" s="211">
        <v>0.55213264905432946</v>
      </c>
      <c r="U4100" s="211">
        <v>0.39391410437576735</v>
      </c>
      <c r="V4100" s="211">
        <v>7.3805840494617969E-2</v>
      </c>
      <c r="W4100" s="211">
        <v>0.58911586096776358</v>
      </c>
      <c r="X4100" s="211">
        <v>0.28863405883412518</v>
      </c>
      <c r="Y4100" s="211">
        <v>0.64904861114410806</v>
      </c>
      <c r="Z4100" s="211">
        <v>0.14882790258558684</v>
      </c>
      <c r="AA4100" s="212">
        <v>0.11146748607915265</v>
      </c>
    </row>
    <row r="4101" spans="1:27" x14ac:dyDescent="0.35">
      <c r="A4101" s="210" t="s">
        <v>4777</v>
      </c>
      <c r="B4101" s="217">
        <v>165.08755171422561</v>
      </c>
      <c r="C4101" s="211">
        <v>7.5018144123433758E-2</v>
      </c>
      <c r="D4101" s="211">
        <v>0.12789515772932986</v>
      </c>
      <c r="E4101" s="211">
        <v>8.212004635151178E-2</v>
      </c>
      <c r="F4101" s="211">
        <v>9.6049989093135765E-2</v>
      </c>
      <c r="G4101" s="211">
        <v>0.12460458765115728</v>
      </c>
      <c r="H4101" s="211">
        <v>0.12082775764225623</v>
      </c>
      <c r="I4101" s="211">
        <v>0.44789527670580337</v>
      </c>
      <c r="J4101" s="211">
        <v>0.49510718971739798</v>
      </c>
      <c r="K4101" s="211">
        <v>0.64519783794065666</v>
      </c>
      <c r="L4101" s="211">
        <v>0.27224280201058754</v>
      </c>
      <c r="M4101" s="211">
        <v>0.11657779834901873</v>
      </c>
      <c r="N4101" s="211">
        <v>0.38169929683656512</v>
      </c>
      <c r="O4101" s="211">
        <v>0.75534970880953067</v>
      </c>
      <c r="P4101" s="211">
        <v>6.8396475172826626E-2</v>
      </c>
      <c r="Q4101" s="211">
        <v>6.6511473668162194E-2</v>
      </c>
      <c r="R4101" s="211">
        <v>0.45898987615558928</v>
      </c>
      <c r="S4101" s="211">
        <v>0.35964945206003224</v>
      </c>
      <c r="T4101" s="211">
        <v>0.58809979571177529</v>
      </c>
      <c r="U4101" s="211">
        <v>0.34189914415771649</v>
      </c>
      <c r="V4101" s="211">
        <v>0.16445675263411075</v>
      </c>
      <c r="W4101" s="211">
        <v>0.58241371419963017</v>
      </c>
      <c r="X4101" s="211">
        <v>0.35677242989710339</v>
      </c>
      <c r="Y4101" s="211">
        <v>0.63676496250425951</v>
      </c>
      <c r="Z4101" s="211">
        <v>0.14819326701557162</v>
      </c>
      <c r="AA4101" s="212">
        <v>0.12212912147668871</v>
      </c>
    </row>
    <row r="4102" spans="1:27" x14ac:dyDescent="0.35">
      <c r="A4102" s="210" t="s">
        <v>4778</v>
      </c>
      <c r="B4102" s="217">
        <v>117.35772117500834</v>
      </c>
      <c r="C4102" s="211">
        <v>6.0707876994372835E-2</v>
      </c>
      <c r="D4102" s="211">
        <v>0.1248490713231426</v>
      </c>
      <c r="E4102" s="211">
        <v>7.5951126867571689E-2</v>
      </c>
      <c r="F4102" s="211">
        <v>0.11304556582220467</v>
      </c>
      <c r="G4102" s="211">
        <v>0.12519680720586931</v>
      </c>
      <c r="H4102" s="211">
        <v>0.12202442270367458</v>
      </c>
      <c r="I4102" s="211">
        <v>0.52187534146936576</v>
      </c>
      <c r="J4102" s="211">
        <v>0.47820259499573975</v>
      </c>
      <c r="K4102" s="211">
        <v>0.5572408768685333</v>
      </c>
      <c r="L4102" s="211">
        <v>0.27669765762852477</v>
      </c>
      <c r="M4102" s="211">
        <v>9.5730827837723964E-2</v>
      </c>
      <c r="N4102" s="211">
        <v>0.39083193644545694</v>
      </c>
      <c r="O4102" s="211">
        <v>0.74592422830004657</v>
      </c>
      <c r="P4102" s="211">
        <v>6.6943365009891787E-2</v>
      </c>
      <c r="Q4102" s="211">
        <v>5.8583983880160215E-2</v>
      </c>
      <c r="R4102" s="211">
        <v>0.46814692735635688</v>
      </c>
      <c r="S4102" s="211">
        <v>0.41241112809675901</v>
      </c>
      <c r="T4102" s="211">
        <v>0.47256091560641517</v>
      </c>
      <c r="U4102" s="211">
        <v>0.41718872192426326</v>
      </c>
      <c r="V4102" s="211">
        <v>7.2877120696106357E-2</v>
      </c>
      <c r="W4102" s="211">
        <v>0.55840172910076846</v>
      </c>
      <c r="X4102" s="211">
        <v>0.36861002124979209</v>
      </c>
      <c r="Y4102" s="211">
        <v>0.67777440508822284</v>
      </c>
      <c r="Z4102" s="211">
        <v>0.14361774220154208</v>
      </c>
      <c r="AA4102" s="212">
        <v>0.12001492244155718</v>
      </c>
    </row>
    <row r="4103" spans="1:27" x14ac:dyDescent="0.35">
      <c r="A4103" s="210" t="s">
        <v>4779</v>
      </c>
      <c r="B4103" s="217">
        <v>168.27469338673382</v>
      </c>
      <c r="C4103" s="211">
        <v>4.8841800504853108E-2</v>
      </c>
      <c r="D4103" s="211">
        <v>0.12463219139808032</v>
      </c>
      <c r="E4103" s="211">
        <v>8.0007602267968964E-2</v>
      </c>
      <c r="F4103" s="211">
        <v>9.5403834127395809E-2</v>
      </c>
      <c r="G4103" s="211">
        <v>0.12462442792751716</v>
      </c>
      <c r="H4103" s="211">
        <v>0.12049277792228381</v>
      </c>
      <c r="I4103" s="211">
        <v>0.50416679173648515</v>
      </c>
      <c r="J4103" s="211">
        <v>0.47445907578714414</v>
      </c>
      <c r="K4103" s="211">
        <v>0.64124512630285735</v>
      </c>
      <c r="L4103" s="211">
        <v>0.28128640357728363</v>
      </c>
      <c r="M4103" s="211">
        <v>9.4841286813994466E-2</v>
      </c>
      <c r="N4103" s="211">
        <v>0.37929804265851208</v>
      </c>
      <c r="O4103" s="211">
        <v>0.62230714059917513</v>
      </c>
      <c r="P4103" s="211">
        <v>7.2999007416594819E-2</v>
      </c>
      <c r="Q4103" s="211">
        <v>6.7739444241097277E-2</v>
      </c>
      <c r="R4103" s="211">
        <v>0.36886390993696394</v>
      </c>
      <c r="S4103" s="211">
        <v>0.32604982552707112</v>
      </c>
      <c r="T4103" s="211">
        <v>0.61214923822862011</v>
      </c>
      <c r="U4103" s="211">
        <v>0.49323887193677834</v>
      </c>
      <c r="V4103" s="211">
        <v>0.11904373214572528</v>
      </c>
      <c r="W4103" s="211">
        <v>0.4833071324002931</v>
      </c>
      <c r="X4103" s="211">
        <v>0.39800505585097301</v>
      </c>
      <c r="Y4103" s="211">
        <v>0.700239164902133</v>
      </c>
      <c r="Z4103" s="211">
        <v>0.13590381706912741</v>
      </c>
      <c r="AA4103" s="212">
        <v>0.11793751869639506</v>
      </c>
    </row>
    <row r="4104" spans="1:27" x14ac:dyDescent="0.35">
      <c r="A4104" s="210" t="s">
        <v>4780</v>
      </c>
      <c r="B4104" s="217">
        <v>146.40673875190808</v>
      </c>
      <c r="C4104" s="211">
        <v>7.8803231194652795E-2</v>
      </c>
      <c r="D4104" s="211">
        <v>0.11605522182968758</v>
      </c>
      <c r="E4104" s="211">
        <v>7.8033388193863254E-2</v>
      </c>
      <c r="F4104" s="211">
        <v>7.964839526873374E-2</v>
      </c>
      <c r="G4104" s="211">
        <v>0.12282820165594527</v>
      </c>
      <c r="H4104" s="211">
        <v>0.12803107702774694</v>
      </c>
      <c r="I4104" s="211">
        <v>0.51558315427290335</v>
      </c>
      <c r="J4104" s="211">
        <v>0.41226156908710199</v>
      </c>
      <c r="K4104" s="211">
        <v>0.64399090493439148</v>
      </c>
      <c r="L4104" s="211">
        <v>0.27934357189246684</v>
      </c>
      <c r="M4104" s="211">
        <v>0.10876294728499616</v>
      </c>
      <c r="N4104" s="211">
        <v>0.47663723567038935</v>
      </c>
      <c r="O4104" s="211">
        <v>0.75660858618939186</v>
      </c>
      <c r="P4104" s="211">
        <v>6.9170264142722121E-2</v>
      </c>
      <c r="Q4104" s="211">
        <v>6.1073586291411755E-2</v>
      </c>
      <c r="R4104" s="211">
        <v>0.45117295084254272</v>
      </c>
      <c r="S4104" s="211">
        <v>0.29369845915542608</v>
      </c>
      <c r="T4104" s="211">
        <v>0.57931522761192533</v>
      </c>
      <c r="U4104" s="211">
        <v>0.36661632517749182</v>
      </c>
      <c r="V4104" s="211">
        <v>0.10701610865660247</v>
      </c>
      <c r="W4104" s="211">
        <v>0.5651756042527919</v>
      </c>
      <c r="X4104" s="211">
        <v>0.33203433283472439</v>
      </c>
      <c r="Y4104" s="211">
        <v>0.63861624310031162</v>
      </c>
      <c r="Z4104" s="211">
        <v>0.14783406112671332</v>
      </c>
      <c r="AA4104" s="212">
        <v>0.11966666917997347</v>
      </c>
    </row>
    <row r="4105" spans="1:27" x14ac:dyDescent="0.35">
      <c r="A4105" s="210" t="s">
        <v>4781</v>
      </c>
      <c r="B4105" s="217">
        <v>175.1527587155154</v>
      </c>
      <c r="C4105" s="211">
        <v>8.4786176025136009E-2</v>
      </c>
      <c r="D4105" s="211">
        <v>0.11540133891337358</v>
      </c>
      <c r="E4105" s="211">
        <v>8.481861070839708E-2</v>
      </c>
      <c r="F4105" s="211">
        <v>0.10405059868108568</v>
      </c>
      <c r="G4105" s="211">
        <v>0.11802247267051617</v>
      </c>
      <c r="H4105" s="211">
        <v>0.10360080720751559</v>
      </c>
      <c r="I4105" s="211">
        <v>0.44743664195308142</v>
      </c>
      <c r="J4105" s="211">
        <v>0.43289144637411392</v>
      </c>
      <c r="K4105" s="211">
        <v>0.62781634252835405</v>
      </c>
      <c r="L4105" s="211">
        <v>0.27734914587663595</v>
      </c>
      <c r="M4105" s="211">
        <v>9.9976425784447875E-2</v>
      </c>
      <c r="N4105" s="211">
        <v>0.46547039535447754</v>
      </c>
      <c r="O4105" s="211">
        <v>0.76117435818130796</v>
      </c>
      <c r="P4105" s="211">
        <v>7.4116589098763716E-2</v>
      </c>
      <c r="Q4105" s="211">
        <v>0.12744445100938162</v>
      </c>
      <c r="R4105" s="211">
        <v>0.42028935889122382</v>
      </c>
      <c r="S4105" s="211">
        <v>0.31616086948473587</v>
      </c>
      <c r="T4105" s="211">
        <v>0.56172502892982012</v>
      </c>
      <c r="U4105" s="211">
        <v>0.52909107699653013</v>
      </c>
      <c r="V4105" s="211">
        <v>0.11154864313686425</v>
      </c>
      <c r="W4105" s="211">
        <v>0.47140413239181433</v>
      </c>
      <c r="X4105" s="211">
        <v>0.28750242386619934</v>
      </c>
      <c r="Y4105" s="211">
        <v>0.71616239606530552</v>
      </c>
      <c r="Z4105" s="211">
        <v>0.14942552635581491</v>
      </c>
      <c r="AA4105" s="212">
        <v>0.12349769755343723</v>
      </c>
    </row>
    <row r="4106" spans="1:27" x14ac:dyDescent="0.35">
      <c r="A4106" s="210" t="s">
        <v>4782</v>
      </c>
      <c r="B4106" s="217">
        <v>132.20217998967468</v>
      </c>
      <c r="C4106" s="211">
        <v>5.6393243936037278E-2</v>
      </c>
      <c r="D4106" s="211">
        <v>0.12259175177484394</v>
      </c>
      <c r="E4106" s="211">
        <v>7.5294883794806353E-2</v>
      </c>
      <c r="F4106" s="211">
        <v>0.10847648001798549</v>
      </c>
      <c r="G4106" s="211">
        <v>0.12033999608020374</v>
      </c>
      <c r="H4106" s="211">
        <v>0.12043498839100505</v>
      </c>
      <c r="I4106" s="211">
        <v>0.50621721128774766</v>
      </c>
      <c r="J4106" s="211">
        <v>0.45486475704490636</v>
      </c>
      <c r="K4106" s="211">
        <v>0.61673099272141063</v>
      </c>
      <c r="L4106" s="211">
        <v>0.27802357939858668</v>
      </c>
      <c r="M4106" s="211">
        <v>8.5084636705432537E-2</v>
      </c>
      <c r="N4106" s="211">
        <v>0.37887634701924044</v>
      </c>
      <c r="O4106" s="211">
        <v>0.63643569652878296</v>
      </c>
      <c r="P4106" s="211">
        <v>7.4157888485479787E-2</v>
      </c>
      <c r="Q4106" s="211">
        <v>4.7273529718788662E-2</v>
      </c>
      <c r="R4106" s="211">
        <v>0.39987123654713608</v>
      </c>
      <c r="S4106" s="211">
        <v>0.37675673433432866</v>
      </c>
      <c r="T4106" s="211">
        <v>0.48457166749366665</v>
      </c>
      <c r="U4106" s="211">
        <v>0.48613870180132335</v>
      </c>
      <c r="V4106" s="211">
        <v>9.0948581134779674E-2</v>
      </c>
      <c r="W4106" s="211">
        <v>0.51086490615442559</v>
      </c>
      <c r="X4106" s="211">
        <v>0.32985703100840691</v>
      </c>
      <c r="Y4106" s="211">
        <v>0.70239659241195918</v>
      </c>
      <c r="Z4106" s="211">
        <v>0.14260846830859067</v>
      </c>
      <c r="AA4106" s="212">
        <v>0.12274657193635517</v>
      </c>
    </row>
    <row r="4107" spans="1:27" x14ac:dyDescent="0.35">
      <c r="A4107" s="210" t="s">
        <v>4783</v>
      </c>
      <c r="B4107" s="217">
        <v>135.05409063334668</v>
      </c>
      <c r="C4107" s="211">
        <v>6.9746835240378641E-2</v>
      </c>
      <c r="D4107" s="211">
        <v>0.12780958679725821</v>
      </c>
      <c r="E4107" s="211">
        <v>8.829906092951563E-2</v>
      </c>
      <c r="F4107" s="211">
        <v>8.6030872612887652E-2</v>
      </c>
      <c r="G4107" s="211">
        <v>0.12120373779774302</v>
      </c>
      <c r="H4107" s="211">
        <v>0.10456008946724685</v>
      </c>
      <c r="I4107" s="211">
        <v>0.51283336465484142</v>
      </c>
      <c r="J4107" s="211">
        <v>0.48251384731519437</v>
      </c>
      <c r="K4107" s="211">
        <v>0.63228420541924635</v>
      </c>
      <c r="L4107" s="211">
        <v>0.27589328784198924</v>
      </c>
      <c r="M4107" s="211">
        <v>8.6615337606170906E-2</v>
      </c>
      <c r="N4107" s="211">
        <v>0.39591930334694475</v>
      </c>
      <c r="O4107" s="211">
        <v>0.75630789684669064</v>
      </c>
      <c r="P4107" s="211">
        <v>7.0524802634604297E-2</v>
      </c>
      <c r="Q4107" s="211">
        <v>5.4643022891109796E-2</v>
      </c>
      <c r="R4107" s="211">
        <v>0.48080576207527864</v>
      </c>
      <c r="S4107" s="211">
        <v>0.41084636808340469</v>
      </c>
      <c r="T4107" s="211">
        <v>0.52513579085043649</v>
      </c>
      <c r="U4107" s="211">
        <v>0.46290184319554883</v>
      </c>
      <c r="V4107" s="211">
        <v>8.0990023194388014E-2</v>
      </c>
      <c r="W4107" s="211">
        <v>0.56643470882335956</v>
      </c>
      <c r="X4107" s="211">
        <v>0.41688547759440092</v>
      </c>
      <c r="Y4107" s="211">
        <v>0.61241075031541836</v>
      </c>
      <c r="Z4107" s="211">
        <v>0.13779831791175254</v>
      </c>
      <c r="AA4107" s="212">
        <v>0.12005723525785446</v>
      </c>
    </row>
    <row r="4108" spans="1:27" x14ac:dyDescent="0.35">
      <c r="A4108" s="210" t="s">
        <v>4784</v>
      </c>
      <c r="B4108" s="217">
        <v>112.35907189175806</v>
      </c>
      <c r="C4108" s="211">
        <v>5.7132273505575204E-2</v>
      </c>
      <c r="D4108" s="211">
        <v>0.12981148632116421</v>
      </c>
      <c r="E4108" s="211">
        <v>7.3827856869185235E-2</v>
      </c>
      <c r="F4108" s="211">
        <v>0.10309707004744054</v>
      </c>
      <c r="G4108" s="211">
        <v>0.12654699762019439</v>
      </c>
      <c r="H4108" s="211">
        <v>0.12308148036616322</v>
      </c>
      <c r="I4108" s="211">
        <v>0.51706710853389892</v>
      </c>
      <c r="J4108" s="211">
        <v>0.47648726144928361</v>
      </c>
      <c r="K4108" s="211">
        <v>0.59234068381878668</v>
      </c>
      <c r="L4108" s="211">
        <v>0.27425711120461971</v>
      </c>
      <c r="M4108" s="211">
        <v>9.8155770152955846E-2</v>
      </c>
      <c r="N4108" s="211">
        <v>0.49693761369902117</v>
      </c>
      <c r="O4108" s="211">
        <v>0.57296931162924625</v>
      </c>
      <c r="P4108" s="211">
        <v>6.8526079295083073E-2</v>
      </c>
      <c r="Q4108" s="211">
        <v>5.5994836746626239E-2</v>
      </c>
      <c r="R4108" s="211">
        <v>0.37418436483844486</v>
      </c>
      <c r="S4108" s="211">
        <v>0.35569354370386858</v>
      </c>
      <c r="T4108" s="211">
        <v>0.52499744583715846</v>
      </c>
      <c r="U4108" s="211">
        <v>0.43324004139999672</v>
      </c>
      <c r="V4108" s="211">
        <v>5.9485576366424736E-2</v>
      </c>
      <c r="W4108" s="211">
        <v>0.49524923820366329</v>
      </c>
      <c r="X4108" s="211">
        <v>0.28384913322745647</v>
      </c>
      <c r="Y4108" s="211">
        <v>0.61837283605496574</v>
      </c>
      <c r="Z4108" s="211">
        <v>0.14800084402592026</v>
      </c>
      <c r="AA4108" s="212">
        <v>0.12036451995772904</v>
      </c>
    </row>
    <row r="4109" spans="1:27" x14ac:dyDescent="0.35">
      <c r="A4109" s="210" t="s">
        <v>4785</v>
      </c>
      <c r="B4109" s="217">
        <v>124.17477805495514</v>
      </c>
      <c r="C4109" s="211">
        <v>7.9220389811047176E-2</v>
      </c>
      <c r="D4109" s="211">
        <v>0.1264342220419532</v>
      </c>
      <c r="E4109" s="211">
        <v>7.1142082307615456E-2</v>
      </c>
      <c r="F4109" s="211">
        <v>0.10105152953621897</v>
      </c>
      <c r="G4109" s="211">
        <v>0.12689457535775875</v>
      </c>
      <c r="H4109" s="211">
        <v>0.1191123343020945</v>
      </c>
      <c r="I4109" s="211">
        <v>0.44371104211454854</v>
      </c>
      <c r="J4109" s="211">
        <v>0.45403330121707941</v>
      </c>
      <c r="K4109" s="211">
        <v>0.56535752822210328</v>
      </c>
      <c r="L4109" s="211">
        <v>0.27513875058172182</v>
      </c>
      <c r="M4109" s="211">
        <v>9.2815658316730665E-2</v>
      </c>
      <c r="N4109" s="211">
        <v>0.5031981009482841</v>
      </c>
      <c r="O4109" s="211">
        <v>0.76054718699667534</v>
      </c>
      <c r="P4109" s="211">
        <v>6.3437068931023466E-2</v>
      </c>
      <c r="Q4109" s="211">
        <v>5.3822860181252763E-2</v>
      </c>
      <c r="R4109" s="211">
        <v>0.45250797160527584</v>
      </c>
      <c r="S4109" s="211">
        <v>0.30908650089363132</v>
      </c>
      <c r="T4109" s="211">
        <v>0.45590244510592015</v>
      </c>
      <c r="U4109" s="211">
        <v>0.40337182758354884</v>
      </c>
      <c r="V4109" s="211">
        <v>7.5151641165437919E-2</v>
      </c>
      <c r="W4109" s="211">
        <v>0.58798092723038486</v>
      </c>
      <c r="X4109" s="211">
        <v>0.32361932446694269</v>
      </c>
      <c r="Y4109" s="211">
        <v>0.76017539972868642</v>
      </c>
      <c r="Z4109" s="211">
        <v>0.14811240812368967</v>
      </c>
      <c r="AA4109" s="212">
        <v>0.11480278967330088</v>
      </c>
    </row>
    <row r="4110" spans="1:27" x14ac:dyDescent="0.35">
      <c r="A4110" s="210" t="s">
        <v>4786</v>
      </c>
      <c r="B4110" s="217">
        <v>133.05126716177588</v>
      </c>
      <c r="C4110" s="211">
        <v>6.1769433805481222E-2</v>
      </c>
      <c r="D4110" s="211">
        <v>0.11734656877745064</v>
      </c>
      <c r="E4110" s="211">
        <v>8.5345043457985451E-2</v>
      </c>
      <c r="F4110" s="211">
        <v>0.10556545087143629</v>
      </c>
      <c r="G4110" s="211">
        <v>0.12412726745485177</v>
      </c>
      <c r="H4110" s="211">
        <v>0.11742954573956743</v>
      </c>
      <c r="I4110" s="211">
        <v>0.45241300924501443</v>
      </c>
      <c r="J4110" s="211">
        <v>0.44694987797421065</v>
      </c>
      <c r="K4110" s="211">
        <v>0.53987188384426321</v>
      </c>
      <c r="L4110" s="211">
        <v>0.27725816196241504</v>
      </c>
      <c r="M4110" s="211">
        <v>0.10803713749752786</v>
      </c>
      <c r="N4110" s="211">
        <v>0.40056440737778559</v>
      </c>
      <c r="O4110" s="211">
        <v>0.76544902589019204</v>
      </c>
      <c r="P4110" s="211">
        <v>7.0549177298606297E-2</v>
      </c>
      <c r="Q4110" s="211">
        <v>0.10338071715171572</v>
      </c>
      <c r="R4110" s="211">
        <v>0.46228292119413056</v>
      </c>
      <c r="S4110" s="211">
        <v>0.34274090251178613</v>
      </c>
      <c r="T4110" s="211">
        <v>0.58926334437872607</v>
      </c>
      <c r="U4110" s="211">
        <v>0.51752233095436984</v>
      </c>
      <c r="V4110" s="211">
        <v>9.0432251755446724E-2</v>
      </c>
      <c r="W4110" s="211">
        <v>0.52362461100070889</v>
      </c>
      <c r="X4110" s="211">
        <v>0.3173121537988951</v>
      </c>
      <c r="Y4110" s="211">
        <v>0.53314883010656666</v>
      </c>
      <c r="Z4110" s="211">
        <v>0.14969288481386145</v>
      </c>
      <c r="AA4110" s="212">
        <v>0.12570809748839903</v>
      </c>
    </row>
    <row r="4111" spans="1:27" x14ac:dyDescent="0.35">
      <c r="A4111" s="210" t="s">
        <v>4787</v>
      </c>
      <c r="B4111" s="217">
        <v>128.87969809576316</v>
      </c>
      <c r="C4111" s="211">
        <v>4.7237047894741542E-2</v>
      </c>
      <c r="D4111" s="211">
        <v>0.12884384471830873</v>
      </c>
      <c r="E4111" s="211">
        <v>7.9191339582320761E-2</v>
      </c>
      <c r="F4111" s="211">
        <v>9.2973406839575459E-2</v>
      </c>
      <c r="G4111" s="211">
        <v>0.12445730598123968</v>
      </c>
      <c r="H4111" s="211">
        <v>0.1147885465534003</v>
      </c>
      <c r="I4111" s="211">
        <v>0.49320281909019192</v>
      </c>
      <c r="J4111" s="211">
        <v>0.43127951129585063</v>
      </c>
      <c r="K4111" s="211">
        <v>0.62282229118672905</v>
      </c>
      <c r="L4111" s="211">
        <v>0.28374741133882675</v>
      </c>
      <c r="M4111" s="211">
        <v>9.8876185171124148E-2</v>
      </c>
      <c r="N4111" s="211">
        <v>0.37542026741998485</v>
      </c>
      <c r="O4111" s="211">
        <v>0.74090318550728629</v>
      </c>
      <c r="P4111" s="211">
        <v>6.4697985006748546E-2</v>
      </c>
      <c r="Q4111" s="211">
        <v>5.415151456555431E-2</v>
      </c>
      <c r="R4111" s="211">
        <v>0.43145093880268942</v>
      </c>
      <c r="S4111" s="211">
        <v>0.29484247190429758</v>
      </c>
      <c r="T4111" s="211">
        <v>0.59160902410560479</v>
      </c>
      <c r="U4111" s="211">
        <v>0.43832052033117713</v>
      </c>
      <c r="V4111" s="211">
        <v>9.0041147535019406E-2</v>
      </c>
      <c r="W4111" s="211">
        <v>0.56626550504028972</v>
      </c>
      <c r="X4111" s="211">
        <v>0.32639686226565001</v>
      </c>
      <c r="Y4111" s="211">
        <v>0.67682374764830855</v>
      </c>
      <c r="Z4111" s="211">
        <v>0.13942638752577402</v>
      </c>
      <c r="AA4111" s="212">
        <v>0.12207324548111702</v>
      </c>
    </row>
    <row r="4112" spans="1:27" x14ac:dyDescent="0.35">
      <c r="A4112" s="210" t="s">
        <v>4788</v>
      </c>
      <c r="B4112" s="217">
        <v>170.15408052279568</v>
      </c>
      <c r="C4112" s="211">
        <v>5.8738895160151752E-2</v>
      </c>
      <c r="D4112" s="211">
        <v>0.12521911712609488</v>
      </c>
      <c r="E4112" s="211">
        <v>7.1436541718059104E-2</v>
      </c>
      <c r="F4112" s="211">
        <v>9.4720784461687857E-2</v>
      </c>
      <c r="G4112" s="211">
        <v>0.12198443904632277</v>
      </c>
      <c r="H4112" s="211">
        <v>0.12616501183414389</v>
      </c>
      <c r="I4112" s="211">
        <v>0.49945056952026667</v>
      </c>
      <c r="J4112" s="211">
        <v>0.45946506963159778</v>
      </c>
      <c r="K4112" s="211">
        <v>0.57852605507485266</v>
      </c>
      <c r="L4112" s="211">
        <v>0.27360132426799538</v>
      </c>
      <c r="M4112" s="211">
        <v>0.10173531124256902</v>
      </c>
      <c r="N4112" s="211">
        <v>0.49821469981711042</v>
      </c>
      <c r="O4112" s="211">
        <v>0.65958004617903654</v>
      </c>
      <c r="P4112" s="211">
        <v>6.4750981790984846E-2</v>
      </c>
      <c r="Q4112" s="211">
        <v>9.705852708293479E-2</v>
      </c>
      <c r="R4112" s="211">
        <v>0.39605224754817581</v>
      </c>
      <c r="S4112" s="211">
        <v>0.37534889023667262</v>
      </c>
      <c r="T4112" s="211">
        <v>0.55568946746003212</v>
      </c>
      <c r="U4112" s="211">
        <v>0.45240441489558636</v>
      </c>
      <c r="V4112" s="211">
        <v>0.13620732446237713</v>
      </c>
      <c r="W4112" s="211">
        <v>0.52357986113442956</v>
      </c>
      <c r="X4112" s="211">
        <v>0.3251478234252011</v>
      </c>
      <c r="Y4112" s="211">
        <v>0.76479436427072689</v>
      </c>
      <c r="Z4112" s="211">
        <v>0.14734116222949425</v>
      </c>
      <c r="AA4112" s="212">
        <v>0.11424543338708895</v>
      </c>
    </row>
    <row r="4113" spans="1:27" x14ac:dyDescent="0.35">
      <c r="A4113" s="210" t="s">
        <v>4789</v>
      </c>
      <c r="B4113" s="217">
        <v>129.66667452730911</v>
      </c>
      <c r="C4113" s="211">
        <v>5.5097623727831294E-2</v>
      </c>
      <c r="D4113" s="211">
        <v>0.12239690462825685</v>
      </c>
      <c r="E4113" s="211">
        <v>7.867030695709662E-2</v>
      </c>
      <c r="F4113" s="211">
        <v>0.10770184905459508</v>
      </c>
      <c r="G4113" s="211">
        <v>0.11633083387481755</v>
      </c>
      <c r="H4113" s="211">
        <v>0.12024197464171972</v>
      </c>
      <c r="I4113" s="211">
        <v>0.45367507365981619</v>
      </c>
      <c r="J4113" s="211">
        <v>0.45061443826576741</v>
      </c>
      <c r="K4113" s="211">
        <v>0.64861962124348993</v>
      </c>
      <c r="L4113" s="211">
        <v>0.27663997444098137</v>
      </c>
      <c r="M4113" s="211">
        <v>9.6434658043046753E-2</v>
      </c>
      <c r="N4113" s="211">
        <v>0.45780085604457399</v>
      </c>
      <c r="O4113" s="211">
        <v>0.76894916781028555</v>
      </c>
      <c r="P4113" s="211">
        <v>6.3001850050113897E-2</v>
      </c>
      <c r="Q4113" s="211">
        <v>0.10007542988019422</v>
      </c>
      <c r="R4113" s="211">
        <v>0.40309089366206136</v>
      </c>
      <c r="S4113" s="211">
        <v>0.29726415718771559</v>
      </c>
      <c r="T4113" s="211">
        <v>0.57872906902522092</v>
      </c>
      <c r="U4113" s="211">
        <v>0.45668621802169362</v>
      </c>
      <c r="V4113" s="211">
        <v>9.4193701607261648E-2</v>
      </c>
      <c r="W4113" s="211">
        <v>0.5141303454637377</v>
      </c>
      <c r="X4113" s="211">
        <v>0.34568333118791794</v>
      </c>
      <c r="Y4113" s="211">
        <v>0.58094334802626679</v>
      </c>
      <c r="Z4113" s="211">
        <v>0.14994571820880148</v>
      </c>
      <c r="AA4113" s="212">
        <v>0.12271893376746651</v>
      </c>
    </row>
    <row r="4114" spans="1:27" x14ac:dyDescent="0.35">
      <c r="A4114" s="210" t="s">
        <v>4790</v>
      </c>
      <c r="B4114" s="217">
        <v>163.94334490252245</v>
      </c>
      <c r="C4114" s="211">
        <v>6.5255352652433568E-2</v>
      </c>
      <c r="D4114" s="211">
        <v>0.12284029534633482</v>
      </c>
      <c r="E4114" s="211">
        <v>7.9209482679394178E-2</v>
      </c>
      <c r="F4114" s="211">
        <v>9.2449070585351775E-2</v>
      </c>
      <c r="G4114" s="211">
        <v>0.11915038625667383</v>
      </c>
      <c r="H4114" s="211">
        <v>0.12080055492486845</v>
      </c>
      <c r="I4114" s="211">
        <v>0.46111292019340194</v>
      </c>
      <c r="J4114" s="211">
        <v>0.44053523938783723</v>
      </c>
      <c r="K4114" s="211">
        <v>0.64809310320467983</v>
      </c>
      <c r="L4114" s="211">
        <v>0.27202967924055382</v>
      </c>
      <c r="M4114" s="211">
        <v>0.1135003421260173</v>
      </c>
      <c r="N4114" s="211">
        <v>0.53574957463844175</v>
      </c>
      <c r="O4114" s="211">
        <v>0.717594545353057</v>
      </c>
      <c r="P4114" s="211">
        <v>7.0753023200350013E-2</v>
      </c>
      <c r="Q4114" s="211">
        <v>7.3920754224149995E-2</v>
      </c>
      <c r="R4114" s="211">
        <v>0.46590519212027959</v>
      </c>
      <c r="S4114" s="211">
        <v>0.31941064285573473</v>
      </c>
      <c r="T4114" s="211">
        <v>0.51385321683792651</v>
      </c>
      <c r="U4114" s="211">
        <v>0.56180919666402307</v>
      </c>
      <c r="V4114" s="211">
        <v>7.552304310845534E-2</v>
      </c>
      <c r="W4114" s="211">
        <v>0.59430894337489382</v>
      </c>
      <c r="X4114" s="211">
        <v>0.29604196673810651</v>
      </c>
      <c r="Y4114" s="211">
        <v>0.63413841326689069</v>
      </c>
      <c r="Z4114" s="211">
        <v>0.14837180819325471</v>
      </c>
      <c r="AA4114" s="212">
        <v>0.11544898112712183</v>
      </c>
    </row>
    <row r="4115" spans="1:27" x14ac:dyDescent="0.35">
      <c r="A4115" s="210" t="s">
        <v>4791</v>
      </c>
      <c r="B4115" s="217">
        <v>147.80194958331521</v>
      </c>
      <c r="C4115" s="211">
        <v>6.2293534407049732E-2</v>
      </c>
      <c r="D4115" s="211">
        <v>0.12622399721205299</v>
      </c>
      <c r="E4115" s="211">
        <v>6.9921989881676069E-2</v>
      </c>
      <c r="F4115" s="211">
        <v>9.0659544245186255E-2</v>
      </c>
      <c r="G4115" s="211">
        <v>0.11990157011844077</v>
      </c>
      <c r="H4115" s="211">
        <v>0.11381992415341477</v>
      </c>
      <c r="I4115" s="211">
        <v>0.52805087231979286</v>
      </c>
      <c r="J4115" s="211">
        <v>0.41468486879931571</v>
      </c>
      <c r="K4115" s="211">
        <v>0.61971077660067819</v>
      </c>
      <c r="L4115" s="211">
        <v>0.2785287924087721</v>
      </c>
      <c r="M4115" s="211">
        <v>0.10454432500593074</v>
      </c>
      <c r="N4115" s="211">
        <v>0.44489982661106553</v>
      </c>
      <c r="O4115" s="211">
        <v>0.7661202441242817</v>
      </c>
      <c r="P4115" s="211">
        <v>7.1622234305088683E-2</v>
      </c>
      <c r="Q4115" s="211">
        <v>7.8769283951624039E-2</v>
      </c>
      <c r="R4115" s="211">
        <v>0.39608792339357846</v>
      </c>
      <c r="S4115" s="211">
        <v>0.32999170917979481</v>
      </c>
      <c r="T4115" s="211">
        <v>0.57330835452471962</v>
      </c>
      <c r="U4115" s="211">
        <v>0.38154596868026491</v>
      </c>
      <c r="V4115" s="211">
        <v>0.13156489650974557</v>
      </c>
      <c r="W4115" s="211">
        <v>0.54083264233281403</v>
      </c>
      <c r="X4115" s="211">
        <v>0.35724754215729115</v>
      </c>
      <c r="Y4115" s="211">
        <v>0.5677081280303512</v>
      </c>
      <c r="Z4115" s="211">
        <v>0.14911996111039355</v>
      </c>
      <c r="AA4115" s="212">
        <v>0.1199104038409142</v>
      </c>
    </row>
    <row r="4116" spans="1:27" x14ac:dyDescent="0.35">
      <c r="A4116" s="210" t="s">
        <v>4792</v>
      </c>
      <c r="B4116" s="217">
        <v>139.82271010233873</v>
      </c>
      <c r="C4116" s="211">
        <v>4.9334460077972264E-2</v>
      </c>
      <c r="D4116" s="211">
        <v>0.12693448952058309</v>
      </c>
      <c r="E4116" s="211">
        <v>7.3720503684343464E-2</v>
      </c>
      <c r="F4116" s="211">
        <v>9.3966809475176494E-2</v>
      </c>
      <c r="G4116" s="211">
        <v>0.12339033561427648</v>
      </c>
      <c r="H4116" s="211">
        <v>0.1034959493999052</v>
      </c>
      <c r="I4116" s="211">
        <v>0.51127003178644304</v>
      </c>
      <c r="J4116" s="211">
        <v>0.44876738762783736</v>
      </c>
      <c r="K4116" s="211">
        <v>0.61876062242503427</v>
      </c>
      <c r="L4116" s="211">
        <v>0.27915388891752602</v>
      </c>
      <c r="M4116" s="211">
        <v>8.5404440725283748E-2</v>
      </c>
      <c r="N4116" s="211">
        <v>0.41979483290306985</v>
      </c>
      <c r="O4116" s="211">
        <v>0.6638356362940524</v>
      </c>
      <c r="P4116" s="211">
        <v>6.8814585860453109E-2</v>
      </c>
      <c r="Q4116" s="211">
        <v>6.7475974916108641E-2</v>
      </c>
      <c r="R4116" s="211">
        <v>0.37631320065366514</v>
      </c>
      <c r="S4116" s="211">
        <v>0.32724874655066538</v>
      </c>
      <c r="T4116" s="211">
        <v>0.58949753923686232</v>
      </c>
      <c r="U4116" s="211">
        <v>0.55243068539883677</v>
      </c>
      <c r="V4116" s="211">
        <v>8.2726665055498194E-2</v>
      </c>
      <c r="W4116" s="211">
        <v>0.54193457112365451</v>
      </c>
      <c r="X4116" s="211">
        <v>0.31045156956677727</v>
      </c>
      <c r="Y4116" s="211">
        <v>0.64999945778955626</v>
      </c>
      <c r="Z4116" s="211">
        <v>0.14410739587417809</v>
      </c>
      <c r="AA4116" s="212">
        <v>0.1154736737521365</v>
      </c>
    </row>
    <row r="4117" spans="1:27" x14ac:dyDescent="0.35">
      <c r="A4117" s="210" t="s">
        <v>4793</v>
      </c>
      <c r="B4117" s="217">
        <v>105.57222127898629</v>
      </c>
      <c r="C4117" s="211">
        <v>5.7927485886364191E-2</v>
      </c>
      <c r="D4117" s="211">
        <v>0.12513437944304079</v>
      </c>
      <c r="E4117" s="211">
        <v>7.1126392639889902E-2</v>
      </c>
      <c r="F4117" s="211">
        <v>9.4798621683215636E-2</v>
      </c>
      <c r="G4117" s="211">
        <v>0.11376623170998089</v>
      </c>
      <c r="H4117" s="211">
        <v>0.10411559117802265</v>
      </c>
      <c r="I4117" s="211">
        <v>0.51529408811000887</v>
      </c>
      <c r="J4117" s="211">
        <v>0.42679643850692195</v>
      </c>
      <c r="K4117" s="211">
        <v>0.60752901832211237</v>
      </c>
      <c r="L4117" s="211">
        <v>0.27491164413193486</v>
      </c>
      <c r="M4117" s="211">
        <v>9.7025073309275484E-2</v>
      </c>
      <c r="N4117" s="211">
        <v>0.4100932405527577</v>
      </c>
      <c r="O4117" s="211">
        <v>0.54384357381415882</v>
      </c>
      <c r="P4117" s="211">
        <v>6.6286086969327529E-2</v>
      </c>
      <c r="Q4117" s="211">
        <v>5.1935953776244201E-2</v>
      </c>
      <c r="R4117" s="211">
        <v>0.43773626116552539</v>
      </c>
      <c r="S4117" s="211">
        <v>0.30401620464989826</v>
      </c>
      <c r="T4117" s="211">
        <v>0.51683133071728848</v>
      </c>
      <c r="U4117" s="211">
        <v>0.43098950020208598</v>
      </c>
      <c r="V4117" s="211">
        <v>5.5225091333087312E-2</v>
      </c>
      <c r="W4117" s="211">
        <v>0.5025538134265064</v>
      </c>
      <c r="X4117" s="211">
        <v>0.28171098218565094</v>
      </c>
      <c r="Y4117" s="211">
        <v>0.66168947903396558</v>
      </c>
      <c r="Z4117" s="211">
        <v>0.14836444889548064</v>
      </c>
      <c r="AA4117" s="212">
        <v>0.11952879800618316</v>
      </c>
    </row>
    <row r="4118" spans="1:27" x14ac:dyDescent="0.35">
      <c r="A4118" s="210" t="s">
        <v>4794</v>
      </c>
      <c r="B4118" s="217">
        <v>211.22550789431659</v>
      </c>
      <c r="C4118" s="211">
        <v>6.7398675192737262E-2</v>
      </c>
      <c r="D4118" s="211">
        <v>0.1306618419584914</v>
      </c>
      <c r="E4118" s="211">
        <v>8.4499889108383006E-2</v>
      </c>
      <c r="F4118" s="211">
        <v>0.11072544257632552</v>
      </c>
      <c r="G4118" s="211">
        <v>0.12130078964870776</v>
      </c>
      <c r="H4118" s="211">
        <v>0.11874351342598939</v>
      </c>
      <c r="I4118" s="211">
        <v>0.49004813201946956</v>
      </c>
      <c r="J4118" s="211">
        <v>0.43949100891558185</v>
      </c>
      <c r="K4118" s="211">
        <v>0.52975347256703009</v>
      </c>
      <c r="L4118" s="211">
        <v>0.27347098845795764</v>
      </c>
      <c r="M4118" s="211">
        <v>9.8398962185916886E-2</v>
      </c>
      <c r="N4118" s="211">
        <v>0.47591531253954544</v>
      </c>
      <c r="O4118" s="211">
        <v>0.58029930623922255</v>
      </c>
      <c r="P4118" s="211">
        <v>7.0986455499317869E-2</v>
      </c>
      <c r="Q4118" s="211">
        <v>0.12614392996039658</v>
      </c>
      <c r="R4118" s="211">
        <v>0.44166706573716241</v>
      </c>
      <c r="S4118" s="211">
        <v>0.41421045743969759</v>
      </c>
      <c r="T4118" s="211">
        <v>0.58909780207156615</v>
      </c>
      <c r="U4118" s="211">
        <v>0.45549962903828833</v>
      </c>
      <c r="V4118" s="211">
        <v>0.19100209923497757</v>
      </c>
      <c r="W4118" s="211">
        <v>0.54182100372652786</v>
      </c>
      <c r="X4118" s="211">
        <v>0.30024425633263274</v>
      </c>
      <c r="Y4118" s="211">
        <v>0.77833753402224493</v>
      </c>
      <c r="Z4118" s="211">
        <v>0.14640485628298194</v>
      </c>
      <c r="AA4118" s="212">
        <v>0.11465673895924124</v>
      </c>
    </row>
    <row r="4119" spans="1:27" x14ac:dyDescent="0.35">
      <c r="A4119" s="210" t="s">
        <v>4795</v>
      </c>
      <c r="B4119" s="217">
        <v>151.66711460735348</v>
      </c>
      <c r="C4119" s="211">
        <v>6.0175847454583112E-2</v>
      </c>
      <c r="D4119" s="211">
        <v>0.13020510975449037</v>
      </c>
      <c r="E4119" s="211">
        <v>7.6392702594630046E-2</v>
      </c>
      <c r="F4119" s="211">
        <v>9.4067636172420616E-2</v>
      </c>
      <c r="G4119" s="211">
        <v>0.11773970002321914</v>
      </c>
      <c r="H4119" s="211">
        <v>0.11371196683501368</v>
      </c>
      <c r="I4119" s="211">
        <v>0.48260939836635619</v>
      </c>
      <c r="J4119" s="211">
        <v>0.43681962605822205</v>
      </c>
      <c r="K4119" s="211">
        <v>0.63838097233601965</v>
      </c>
      <c r="L4119" s="211">
        <v>0.28299722195097488</v>
      </c>
      <c r="M4119" s="211">
        <v>0.10633069174071473</v>
      </c>
      <c r="N4119" s="211">
        <v>0.40281640046355272</v>
      </c>
      <c r="O4119" s="211">
        <v>0.71085441157747109</v>
      </c>
      <c r="P4119" s="211">
        <v>7.1167368664626557E-2</v>
      </c>
      <c r="Q4119" s="211">
        <v>0.13784458099899188</v>
      </c>
      <c r="R4119" s="211">
        <v>0.45399745069414649</v>
      </c>
      <c r="S4119" s="211">
        <v>0.30712827139959398</v>
      </c>
      <c r="T4119" s="211">
        <v>0.57146268159673852</v>
      </c>
      <c r="U4119" s="211">
        <v>0.41957971088966528</v>
      </c>
      <c r="V4119" s="211">
        <v>9.4908620983248287E-2</v>
      </c>
      <c r="W4119" s="211">
        <v>0.54504250951879052</v>
      </c>
      <c r="X4119" s="211">
        <v>0.42565823259823476</v>
      </c>
      <c r="Y4119" s="211">
        <v>0.6801779881065888</v>
      </c>
      <c r="Z4119" s="211">
        <v>0.1452401067036001</v>
      </c>
      <c r="AA4119" s="212">
        <v>0.11935750085937898</v>
      </c>
    </row>
    <row r="4120" spans="1:27" x14ac:dyDescent="0.35">
      <c r="A4120" s="210" t="s">
        <v>4796</v>
      </c>
      <c r="B4120" s="217">
        <v>170.76666215082253</v>
      </c>
      <c r="C4120" s="211">
        <v>4.8682580223540987E-2</v>
      </c>
      <c r="D4120" s="211">
        <v>0.12193490908925615</v>
      </c>
      <c r="E4120" s="211">
        <v>8.4322729624623144E-2</v>
      </c>
      <c r="F4120" s="211">
        <v>7.6333272704107114E-2</v>
      </c>
      <c r="G4120" s="211">
        <v>0.12059274811774787</v>
      </c>
      <c r="H4120" s="211">
        <v>0.11309651257905229</v>
      </c>
      <c r="I4120" s="211">
        <v>0.51288351430201984</v>
      </c>
      <c r="J4120" s="211">
        <v>0.4342879440531332</v>
      </c>
      <c r="K4120" s="211">
        <v>0.62618610296929622</v>
      </c>
      <c r="L4120" s="211">
        <v>0.28174126288381907</v>
      </c>
      <c r="M4120" s="211">
        <v>8.5619232569683623E-2</v>
      </c>
      <c r="N4120" s="211">
        <v>0.52027317463320943</v>
      </c>
      <c r="O4120" s="211">
        <v>0.75145490736910747</v>
      </c>
      <c r="P4120" s="211">
        <v>7.0281629548626226E-2</v>
      </c>
      <c r="Q4120" s="211">
        <v>6.6976235190753908E-2</v>
      </c>
      <c r="R4120" s="211">
        <v>0.42948176456065262</v>
      </c>
      <c r="S4120" s="211">
        <v>0.37383024594859654</v>
      </c>
      <c r="T4120" s="211">
        <v>0.45864962646174823</v>
      </c>
      <c r="U4120" s="211">
        <v>0.41598426122955856</v>
      </c>
      <c r="V4120" s="211">
        <v>0.14242948515472004</v>
      </c>
      <c r="W4120" s="211">
        <v>0.53139214725403994</v>
      </c>
      <c r="X4120" s="211">
        <v>0.26135506558506388</v>
      </c>
      <c r="Y4120" s="211">
        <v>0.7752450311843091</v>
      </c>
      <c r="Z4120" s="211">
        <v>0.14985581391270836</v>
      </c>
      <c r="AA4120" s="212">
        <v>0.11723785950789128</v>
      </c>
    </row>
    <row r="4121" spans="1:27" x14ac:dyDescent="0.35">
      <c r="A4121" s="210" t="s">
        <v>4797</v>
      </c>
      <c r="B4121" s="217">
        <v>178.25520702992122</v>
      </c>
      <c r="C4121" s="211">
        <v>5.7257933124595047E-2</v>
      </c>
      <c r="D4121" s="211">
        <v>0.12385864202492601</v>
      </c>
      <c r="E4121" s="211">
        <v>7.5292459617397528E-2</v>
      </c>
      <c r="F4121" s="211">
        <v>0.10266791976895694</v>
      </c>
      <c r="G4121" s="211">
        <v>0.1198326386194445</v>
      </c>
      <c r="H4121" s="211">
        <v>0.12454198502839854</v>
      </c>
      <c r="I4121" s="211">
        <v>0.48254715338146997</v>
      </c>
      <c r="J4121" s="211">
        <v>0.47755639318895465</v>
      </c>
      <c r="K4121" s="211">
        <v>0.58270610394610145</v>
      </c>
      <c r="L4121" s="211">
        <v>0.26781556853028449</v>
      </c>
      <c r="M4121" s="211">
        <v>0.10917315635910871</v>
      </c>
      <c r="N4121" s="211">
        <v>0.52217463006030329</v>
      </c>
      <c r="O4121" s="211">
        <v>0.69709621406876177</v>
      </c>
      <c r="P4121" s="211">
        <v>6.6073033678732698E-2</v>
      </c>
      <c r="Q4121" s="211">
        <v>0.13134147434584578</v>
      </c>
      <c r="R4121" s="211">
        <v>0.36676646033543919</v>
      </c>
      <c r="S4121" s="211">
        <v>0.35775141275745442</v>
      </c>
      <c r="T4121" s="211">
        <v>0.55281715123205644</v>
      </c>
      <c r="U4121" s="211">
        <v>0.5615491147338445</v>
      </c>
      <c r="V4121" s="211">
        <v>0.11204534941714185</v>
      </c>
      <c r="W4121" s="211">
        <v>0.57806917983668626</v>
      </c>
      <c r="X4121" s="211">
        <v>0.32718040947568183</v>
      </c>
      <c r="Y4121" s="211">
        <v>0.648428947527667</v>
      </c>
      <c r="Z4121" s="211">
        <v>0.14996758593750498</v>
      </c>
      <c r="AA4121" s="212">
        <v>0.11257555424090991</v>
      </c>
    </row>
    <row r="4122" spans="1:27" x14ac:dyDescent="0.35">
      <c r="A4122" s="210" t="s">
        <v>4798</v>
      </c>
      <c r="B4122" s="217">
        <v>162.54821404413909</v>
      </c>
      <c r="C4122" s="211">
        <v>5.449630109026924E-2</v>
      </c>
      <c r="D4122" s="211">
        <v>0.13039160930384452</v>
      </c>
      <c r="E4122" s="211">
        <v>7.9955062875161728E-2</v>
      </c>
      <c r="F4122" s="211">
        <v>0.10739117639400368</v>
      </c>
      <c r="G4122" s="211">
        <v>0.12335520485674756</v>
      </c>
      <c r="H4122" s="211">
        <v>0.11331407638074434</v>
      </c>
      <c r="I4122" s="211">
        <v>0.44028582774916425</v>
      </c>
      <c r="J4122" s="211">
        <v>0.45147839509264759</v>
      </c>
      <c r="K4122" s="211">
        <v>0.63142088180520972</v>
      </c>
      <c r="L4122" s="211">
        <v>0.27729823840754714</v>
      </c>
      <c r="M4122" s="211">
        <v>8.9678308969682874E-2</v>
      </c>
      <c r="N4122" s="211">
        <v>0.464235502633006</v>
      </c>
      <c r="O4122" s="211">
        <v>0.75318768630904831</v>
      </c>
      <c r="P4122" s="211">
        <v>6.4582407985985274E-2</v>
      </c>
      <c r="Q4122" s="211">
        <v>6.5208631766730085E-2</v>
      </c>
      <c r="R4122" s="211">
        <v>0.37678510732223719</v>
      </c>
      <c r="S4122" s="211">
        <v>0.32122149852698667</v>
      </c>
      <c r="T4122" s="211">
        <v>0.5163735104785051</v>
      </c>
      <c r="U4122" s="211">
        <v>0.5558113678550104</v>
      </c>
      <c r="V4122" s="211">
        <v>0.13863107692300233</v>
      </c>
      <c r="W4122" s="211">
        <v>0.62486997408079814</v>
      </c>
      <c r="X4122" s="211">
        <v>0.27274689237221078</v>
      </c>
      <c r="Y4122" s="211">
        <v>0.67727063979265156</v>
      </c>
      <c r="Z4122" s="211">
        <v>0.14671318651353449</v>
      </c>
      <c r="AA4122" s="212">
        <v>0.12198854361211198</v>
      </c>
    </row>
    <row r="4123" spans="1:27" x14ac:dyDescent="0.35">
      <c r="A4123" s="210" t="s">
        <v>4799</v>
      </c>
      <c r="B4123" s="217">
        <v>140.73766194121245</v>
      </c>
      <c r="C4123" s="211">
        <v>6.0816400973697698E-2</v>
      </c>
      <c r="D4123" s="211">
        <v>0.13138729650841452</v>
      </c>
      <c r="E4123" s="211">
        <v>6.8935285822901204E-2</v>
      </c>
      <c r="F4123" s="211">
        <v>0.11230844734624154</v>
      </c>
      <c r="G4123" s="211">
        <v>0.11910750199746949</v>
      </c>
      <c r="H4123" s="211">
        <v>0.10999364918722525</v>
      </c>
      <c r="I4123" s="211">
        <v>0.49186586536736915</v>
      </c>
      <c r="J4123" s="211">
        <v>0.4376076775893516</v>
      </c>
      <c r="K4123" s="211">
        <v>0.61555834750598826</v>
      </c>
      <c r="L4123" s="211">
        <v>0.27125925296396725</v>
      </c>
      <c r="M4123" s="211">
        <v>9.3380916779468678E-2</v>
      </c>
      <c r="N4123" s="211">
        <v>0.39954457632795165</v>
      </c>
      <c r="O4123" s="211">
        <v>0.7659305921769034</v>
      </c>
      <c r="P4123" s="211">
        <v>7.2399930161685777E-2</v>
      </c>
      <c r="Q4123" s="211">
        <v>0.11697271796765005</v>
      </c>
      <c r="R4123" s="211">
        <v>0.41008649649346707</v>
      </c>
      <c r="S4123" s="211">
        <v>0.27367355618708405</v>
      </c>
      <c r="T4123" s="211">
        <v>0.53047240587554789</v>
      </c>
      <c r="U4123" s="211">
        <v>0.37578196911767942</v>
      </c>
      <c r="V4123" s="211">
        <v>0.12202871595120911</v>
      </c>
      <c r="W4123" s="211">
        <v>0.61151080171294714</v>
      </c>
      <c r="X4123" s="211">
        <v>0.31931110106273974</v>
      </c>
      <c r="Y4123" s="211">
        <v>0.59945846778021983</v>
      </c>
      <c r="Z4123" s="211">
        <v>0.14952115436119448</v>
      </c>
      <c r="AA4123" s="212">
        <v>0.12017664088369898</v>
      </c>
    </row>
    <row r="4124" spans="1:27" x14ac:dyDescent="0.35">
      <c r="A4124" s="210" t="s">
        <v>4800</v>
      </c>
      <c r="B4124" s="217">
        <v>136.71973529408598</v>
      </c>
      <c r="C4124" s="211">
        <v>6.1391557539206019E-2</v>
      </c>
      <c r="D4124" s="211">
        <v>0.12047452432006399</v>
      </c>
      <c r="E4124" s="211">
        <v>8.0188963372232733E-2</v>
      </c>
      <c r="F4124" s="211">
        <v>0.10647270932084821</v>
      </c>
      <c r="G4124" s="211">
        <v>0.12376926395947974</v>
      </c>
      <c r="H4124" s="211">
        <v>0.1097112077642292</v>
      </c>
      <c r="I4124" s="211">
        <v>0.43219754803552268</v>
      </c>
      <c r="J4124" s="211">
        <v>0.42854442978890117</v>
      </c>
      <c r="K4124" s="211">
        <v>0.52809672420853415</v>
      </c>
      <c r="L4124" s="211">
        <v>0.27278057101982806</v>
      </c>
      <c r="M4124" s="211">
        <v>9.1473529974305107E-2</v>
      </c>
      <c r="N4124" s="211">
        <v>0.38974042502507067</v>
      </c>
      <c r="O4124" s="211">
        <v>0.74312778771535881</v>
      </c>
      <c r="P4124" s="211">
        <v>6.7373169150540313E-2</v>
      </c>
      <c r="Q4124" s="211">
        <v>0.11012043202545277</v>
      </c>
      <c r="R4124" s="211">
        <v>0.47787956639557677</v>
      </c>
      <c r="S4124" s="211">
        <v>0.3158306181890978</v>
      </c>
      <c r="T4124" s="211">
        <v>0.55301063900777181</v>
      </c>
      <c r="U4124" s="211">
        <v>0.42199050836724056</v>
      </c>
      <c r="V4124" s="211">
        <v>0.10632938964430619</v>
      </c>
      <c r="W4124" s="211">
        <v>0.56951534849738916</v>
      </c>
      <c r="X4124" s="211">
        <v>0.36908426324697707</v>
      </c>
      <c r="Y4124" s="211">
        <v>0.74563969289876264</v>
      </c>
      <c r="Z4124" s="211">
        <v>0.14571725353569898</v>
      </c>
      <c r="AA4124" s="212">
        <v>0.12008283822430761</v>
      </c>
    </row>
    <row r="4125" spans="1:27" x14ac:dyDescent="0.35">
      <c r="A4125" s="210" t="s">
        <v>4801</v>
      </c>
      <c r="B4125" s="217">
        <v>103.10664549591939</v>
      </c>
      <c r="C4125" s="211">
        <v>5.546550904747153E-2</v>
      </c>
      <c r="D4125" s="211">
        <v>0.13114544605320499</v>
      </c>
      <c r="E4125" s="211">
        <v>7.5743083430276664E-2</v>
      </c>
      <c r="F4125" s="211">
        <v>7.622004461468708E-2</v>
      </c>
      <c r="G4125" s="211">
        <v>0.1206112538843556</v>
      </c>
      <c r="H4125" s="211">
        <v>0.11591834538992972</v>
      </c>
      <c r="I4125" s="211">
        <v>0.52121521326416309</v>
      </c>
      <c r="J4125" s="211">
        <v>0.42052784408637328</v>
      </c>
      <c r="K4125" s="211">
        <v>0.62331494398212817</v>
      </c>
      <c r="L4125" s="211">
        <v>0.27812300656584682</v>
      </c>
      <c r="M4125" s="211">
        <v>9.6837491757624156E-2</v>
      </c>
      <c r="N4125" s="211">
        <v>0.41584436838496253</v>
      </c>
      <c r="O4125" s="211">
        <v>0.74257371908353909</v>
      </c>
      <c r="P4125" s="211">
        <v>6.2565693543611939E-2</v>
      </c>
      <c r="Q4125" s="211">
        <v>7.9476116902774827E-2</v>
      </c>
      <c r="R4125" s="211">
        <v>0.48292579287577281</v>
      </c>
      <c r="S4125" s="211">
        <v>0.30998729506655587</v>
      </c>
      <c r="T4125" s="211">
        <v>0.54627147395675135</v>
      </c>
      <c r="U4125" s="211">
        <v>0.36523504657467076</v>
      </c>
      <c r="V4125" s="211">
        <v>5.471284820513779E-2</v>
      </c>
      <c r="W4125" s="211">
        <v>0.51190907763627225</v>
      </c>
      <c r="X4125" s="211">
        <v>0.33095989626332356</v>
      </c>
      <c r="Y4125" s="211">
        <v>0.61874715044791628</v>
      </c>
      <c r="Z4125" s="211">
        <v>0.14503845930417456</v>
      </c>
      <c r="AA4125" s="212">
        <v>0.12530907273298414</v>
      </c>
    </row>
    <row r="4126" spans="1:27" x14ac:dyDescent="0.35">
      <c r="A4126" s="210" t="s">
        <v>4802</v>
      </c>
      <c r="B4126" s="217">
        <v>151.85355547576907</v>
      </c>
      <c r="C4126" s="211">
        <v>5.1467075686496333E-2</v>
      </c>
      <c r="D4126" s="211">
        <v>0.12979772993730027</v>
      </c>
      <c r="E4126" s="211">
        <v>7.836152254927535E-2</v>
      </c>
      <c r="F4126" s="211">
        <v>9.525490499848592E-2</v>
      </c>
      <c r="G4126" s="211">
        <v>0.11836607430707062</v>
      </c>
      <c r="H4126" s="211">
        <v>0.12754735475209877</v>
      </c>
      <c r="I4126" s="211">
        <v>0.45174491545823103</v>
      </c>
      <c r="J4126" s="211">
        <v>0.43868916765246596</v>
      </c>
      <c r="K4126" s="211">
        <v>0.62360893791701311</v>
      </c>
      <c r="L4126" s="211">
        <v>0.27042252462570437</v>
      </c>
      <c r="M4126" s="211">
        <v>0.10403090881275848</v>
      </c>
      <c r="N4126" s="211">
        <v>0.46923866057259384</v>
      </c>
      <c r="O4126" s="211">
        <v>0.63446770350720394</v>
      </c>
      <c r="P4126" s="211">
        <v>6.4105017802416883E-2</v>
      </c>
      <c r="Q4126" s="211">
        <v>7.3729050362334111E-2</v>
      </c>
      <c r="R4126" s="211">
        <v>0.40358092942867529</v>
      </c>
      <c r="S4126" s="211">
        <v>0.30172462766733199</v>
      </c>
      <c r="T4126" s="211">
        <v>0.56950834687254859</v>
      </c>
      <c r="U4126" s="211">
        <v>0.465761348142403</v>
      </c>
      <c r="V4126" s="211">
        <v>0.12191406916332574</v>
      </c>
      <c r="W4126" s="211">
        <v>0.47528213827855886</v>
      </c>
      <c r="X4126" s="211">
        <v>0.26025783221494558</v>
      </c>
      <c r="Y4126" s="211">
        <v>0.6117998856081942</v>
      </c>
      <c r="Z4126" s="211">
        <v>0.14970610397284512</v>
      </c>
      <c r="AA4126" s="212">
        <v>0.11603307892653959</v>
      </c>
    </row>
    <row r="4127" spans="1:27" x14ac:dyDescent="0.35">
      <c r="A4127" s="210" t="s">
        <v>4803</v>
      </c>
      <c r="B4127" s="217">
        <v>179.84910253178813</v>
      </c>
      <c r="C4127" s="211">
        <v>5.7229637388267134E-2</v>
      </c>
      <c r="D4127" s="211">
        <v>0.13051316731595061</v>
      </c>
      <c r="E4127" s="211">
        <v>8.4429768753794751E-2</v>
      </c>
      <c r="F4127" s="211">
        <v>0.11243124155152817</v>
      </c>
      <c r="G4127" s="211">
        <v>0.12274512552323158</v>
      </c>
      <c r="H4127" s="211">
        <v>0.12059374880805901</v>
      </c>
      <c r="I4127" s="211">
        <v>0.43771702300555237</v>
      </c>
      <c r="J4127" s="211">
        <v>0.48458509173828912</v>
      </c>
      <c r="K4127" s="211">
        <v>0.58442227961692184</v>
      </c>
      <c r="L4127" s="211">
        <v>0.27718349230647804</v>
      </c>
      <c r="M4127" s="211">
        <v>0.11851160188539504</v>
      </c>
      <c r="N4127" s="211">
        <v>0.46538926261303359</v>
      </c>
      <c r="O4127" s="211">
        <v>0.6938615319200141</v>
      </c>
      <c r="P4127" s="211">
        <v>6.9452338091272714E-2</v>
      </c>
      <c r="Q4127" s="211">
        <v>7.3440733659041468E-2</v>
      </c>
      <c r="R4127" s="211">
        <v>0.44749914569452326</v>
      </c>
      <c r="S4127" s="211">
        <v>0.36412081540374813</v>
      </c>
      <c r="T4127" s="211">
        <v>0.51287487646680929</v>
      </c>
      <c r="U4127" s="211">
        <v>0.5238918610544514</v>
      </c>
      <c r="V4127" s="211">
        <v>0.13611957624847371</v>
      </c>
      <c r="W4127" s="211">
        <v>0.63757632017738874</v>
      </c>
      <c r="X4127" s="211">
        <v>0.30687882740972205</v>
      </c>
      <c r="Y4127" s="211">
        <v>0.60800142538463653</v>
      </c>
      <c r="Z4127" s="211">
        <v>0.14732703514837162</v>
      </c>
      <c r="AA4127" s="212">
        <v>0.11948035281443821</v>
      </c>
    </row>
    <row r="4128" spans="1:27" x14ac:dyDescent="0.35">
      <c r="A4128" s="210" t="s">
        <v>4804</v>
      </c>
      <c r="B4128" s="217">
        <v>113.87773310862484</v>
      </c>
      <c r="C4128" s="211">
        <v>6.7357893704605723E-2</v>
      </c>
      <c r="D4128" s="211">
        <v>0.12661641923303632</v>
      </c>
      <c r="E4128" s="211">
        <v>8.2894669914435712E-2</v>
      </c>
      <c r="F4128" s="211">
        <v>8.7771779336974276E-2</v>
      </c>
      <c r="G4128" s="211">
        <v>0.12331819030516041</v>
      </c>
      <c r="H4128" s="211">
        <v>0.12677999884255731</v>
      </c>
      <c r="I4128" s="211">
        <v>0.41925335622086846</v>
      </c>
      <c r="J4128" s="211">
        <v>0.48691493629738242</v>
      </c>
      <c r="K4128" s="211">
        <v>0.57082397393538764</v>
      </c>
      <c r="L4128" s="211">
        <v>0.2774708044494667</v>
      </c>
      <c r="M4128" s="211">
        <v>9.2153639813263827E-2</v>
      </c>
      <c r="N4128" s="211">
        <v>0.47419748808918849</v>
      </c>
      <c r="O4128" s="211">
        <v>0.59520360546222661</v>
      </c>
      <c r="P4128" s="211">
        <v>6.5495140174581426E-2</v>
      </c>
      <c r="Q4128" s="211">
        <v>7.9100453839173288E-2</v>
      </c>
      <c r="R4128" s="211">
        <v>0.43786331843199888</v>
      </c>
      <c r="S4128" s="211">
        <v>0.40123279055132344</v>
      </c>
      <c r="T4128" s="211">
        <v>0.54618007917490186</v>
      </c>
      <c r="U4128" s="211">
        <v>0.41837557743884857</v>
      </c>
      <c r="V4128" s="211">
        <v>7.5631092452931425E-2</v>
      </c>
      <c r="W4128" s="211">
        <v>0.58912805913387778</v>
      </c>
      <c r="X4128" s="211">
        <v>0.29597468643411906</v>
      </c>
      <c r="Y4128" s="211">
        <v>0.59685665163024892</v>
      </c>
      <c r="Z4128" s="211">
        <v>0.13746737832244829</v>
      </c>
      <c r="AA4128" s="212">
        <v>0.12410935774401305</v>
      </c>
    </row>
    <row r="4129" spans="1:27" x14ac:dyDescent="0.35">
      <c r="A4129" s="210" t="s">
        <v>4805</v>
      </c>
      <c r="B4129" s="217">
        <v>150.03424901435221</v>
      </c>
      <c r="C4129" s="211">
        <v>5.5024725261887751E-2</v>
      </c>
      <c r="D4129" s="211">
        <v>0.11909118585347334</v>
      </c>
      <c r="E4129" s="211">
        <v>8.4408109685975785E-2</v>
      </c>
      <c r="F4129" s="211">
        <v>0.10559108431807696</v>
      </c>
      <c r="G4129" s="211">
        <v>0.11741648151259029</v>
      </c>
      <c r="H4129" s="211">
        <v>0.11962192641675977</v>
      </c>
      <c r="I4129" s="211">
        <v>0.50180689318890215</v>
      </c>
      <c r="J4129" s="211">
        <v>0.41472271777293157</v>
      </c>
      <c r="K4129" s="211">
        <v>0.56015336337960098</v>
      </c>
      <c r="L4129" s="211">
        <v>0.27535821673464622</v>
      </c>
      <c r="M4129" s="211">
        <v>0.10176505500668469</v>
      </c>
      <c r="N4129" s="211">
        <v>0.47543450335763382</v>
      </c>
      <c r="O4129" s="211">
        <v>0.70523080456902654</v>
      </c>
      <c r="P4129" s="211">
        <v>6.7727363726707498E-2</v>
      </c>
      <c r="Q4129" s="211">
        <v>6.6822677775892389E-2</v>
      </c>
      <c r="R4129" s="211">
        <v>0.40324442745539535</v>
      </c>
      <c r="S4129" s="211">
        <v>0.35255210040656232</v>
      </c>
      <c r="T4129" s="211">
        <v>0.519810099944082</v>
      </c>
      <c r="U4129" s="211">
        <v>0.44202678364809855</v>
      </c>
      <c r="V4129" s="211">
        <v>0.15985283036918119</v>
      </c>
      <c r="W4129" s="211">
        <v>0.5534145343864082</v>
      </c>
      <c r="X4129" s="211">
        <v>0.32581339795956576</v>
      </c>
      <c r="Y4129" s="211">
        <v>0.57080227032655018</v>
      </c>
      <c r="Z4129" s="211">
        <v>0.14980041218953075</v>
      </c>
      <c r="AA4129" s="212">
        <v>0.12332564222563132</v>
      </c>
    </row>
    <row r="4130" spans="1:27" x14ac:dyDescent="0.35">
      <c r="A4130" s="210" t="s">
        <v>4806</v>
      </c>
      <c r="B4130" s="217">
        <v>131.14517707067859</v>
      </c>
      <c r="C4130" s="211">
        <v>6.2785473564786948E-2</v>
      </c>
      <c r="D4130" s="211">
        <v>0.12350595484741844</v>
      </c>
      <c r="E4130" s="211">
        <v>7.4562809220615422E-2</v>
      </c>
      <c r="F4130" s="211">
        <v>0.10545737985665057</v>
      </c>
      <c r="G4130" s="211">
        <v>0.11348728417248276</v>
      </c>
      <c r="H4130" s="211">
        <v>0.11729369432218664</v>
      </c>
      <c r="I4130" s="211">
        <v>0.49969699414507118</v>
      </c>
      <c r="J4130" s="211">
        <v>0.4923888855445413</v>
      </c>
      <c r="K4130" s="211">
        <v>0.6005338186705157</v>
      </c>
      <c r="L4130" s="211">
        <v>0.26923985249653087</v>
      </c>
      <c r="M4130" s="211">
        <v>8.0987280124494312E-2</v>
      </c>
      <c r="N4130" s="211">
        <v>0.47583397671547389</v>
      </c>
      <c r="O4130" s="211">
        <v>0.56666563541260007</v>
      </c>
      <c r="P4130" s="211">
        <v>6.6320783950218287E-2</v>
      </c>
      <c r="Q4130" s="211">
        <v>7.1351371691551493E-2</v>
      </c>
      <c r="R4130" s="211">
        <v>0.40476936390895646</v>
      </c>
      <c r="S4130" s="211">
        <v>0.36157329646840297</v>
      </c>
      <c r="T4130" s="211">
        <v>0.62515595682300851</v>
      </c>
      <c r="U4130" s="211">
        <v>0.37524130490329621</v>
      </c>
      <c r="V4130" s="211">
        <v>9.7052205495866101E-2</v>
      </c>
      <c r="W4130" s="211">
        <v>0.47804324441629942</v>
      </c>
      <c r="X4130" s="211">
        <v>0.27551428382540977</v>
      </c>
      <c r="Y4130" s="211">
        <v>0.65447420271438783</v>
      </c>
      <c r="Z4130" s="211">
        <v>0.14996319908571246</v>
      </c>
      <c r="AA4130" s="212">
        <v>0.11198165888559558</v>
      </c>
    </row>
    <row r="4131" spans="1:27" x14ac:dyDescent="0.35">
      <c r="A4131" s="210" t="s">
        <v>4807</v>
      </c>
      <c r="B4131" s="217">
        <v>140.07000724631993</v>
      </c>
      <c r="C4131" s="211">
        <v>6.0035880707841383E-2</v>
      </c>
      <c r="D4131" s="211">
        <v>0.1253094354419178</v>
      </c>
      <c r="E4131" s="211">
        <v>7.2756468914192199E-2</v>
      </c>
      <c r="F4131" s="211">
        <v>9.8617640502287274E-2</v>
      </c>
      <c r="G4131" s="211">
        <v>0.12373285242035136</v>
      </c>
      <c r="H4131" s="211">
        <v>0.12633472871360502</v>
      </c>
      <c r="I4131" s="211">
        <v>0.47103578673061985</v>
      </c>
      <c r="J4131" s="211">
        <v>0.42155647230019933</v>
      </c>
      <c r="K4131" s="211">
        <v>0.64396784686601727</v>
      </c>
      <c r="L4131" s="211">
        <v>0.27210598896364435</v>
      </c>
      <c r="M4131" s="211">
        <v>0.11176428243366876</v>
      </c>
      <c r="N4131" s="211">
        <v>0.37818588441743239</v>
      </c>
      <c r="O4131" s="211">
        <v>0.69019681614159922</v>
      </c>
      <c r="P4131" s="211">
        <v>7.0485725628575233E-2</v>
      </c>
      <c r="Q4131" s="211">
        <v>0.14593542715945032</v>
      </c>
      <c r="R4131" s="211">
        <v>0.45418093706310941</v>
      </c>
      <c r="S4131" s="211">
        <v>0.27085661981019066</v>
      </c>
      <c r="T4131" s="211">
        <v>0.54856124524273053</v>
      </c>
      <c r="U4131" s="211">
        <v>0.35201549877047605</v>
      </c>
      <c r="V4131" s="211">
        <v>0.11329337017823342</v>
      </c>
      <c r="W4131" s="211">
        <v>0.53998192561664093</v>
      </c>
      <c r="X4131" s="211">
        <v>0.37657873230045835</v>
      </c>
      <c r="Y4131" s="211">
        <v>0.66411748007940075</v>
      </c>
      <c r="Z4131" s="211">
        <v>0.14452051387887296</v>
      </c>
      <c r="AA4131" s="212">
        <v>0.12411979928377131</v>
      </c>
    </row>
    <row r="4132" spans="1:27" x14ac:dyDescent="0.35">
      <c r="A4132" s="210" t="s">
        <v>4808</v>
      </c>
      <c r="B4132" s="217">
        <v>138.3792581251073</v>
      </c>
      <c r="C4132" s="211">
        <v>7.6786343401858984E-2</v>
      </c>
      <c r="D4132" s="211">
        <v>0.12587446096272462</v>
      </c>
      <c r="E4132" s="211">
        <v>8.2763707727400646E-2</v>
      </c>
      <c r="F4132" s="211">
        <v>9.3869953703358849E-2</v>
      </c>
      <c r="G4132" s="211">
        <v>0.11720141750211835</v>
      </c>
      <c r="H4132" s="211">
        <v>0.11524125654198217</v>
      </c>
      <c r="I4132" s="211">
        <v>0.44559569410054561</v>
      </c>
      <c r="J4132" s="211">
        <v>0.45553334175572008</v>
      </c>
      <c r="K4132" s="211">
        <v>0.6197679461804233</v>
      </c>
      <c r="L4132" s="211">
        <v>0.26662403705833199</v>
      </c>
      <c r="M4132" s="211">
        <v>0.1116811823840804</v>
      </c>
      <c r="N4132" s="211">
        <v>0.50128612389117455</v>
      </c>
      <c r="O4132" s="211">
        <v>0.66662128880879012</v>
      </c>
      <c r="P4132" s="211">
        <v>6.8220058572173239E-2</v>
      </c>
      <c r="Q4132" s="211">
        <v>5.0831060498037012E-2</v>
      </c>
      <c r="R4132" s="211">
        <v>0.44094514604896584</v>
      </c>
      <c r="S4132" s="211">
        <v>0.31219197934969112</v>
      </c>
      <c r="T4132" s="211">
        <v>0.53114379020652747</v>
      </c>
      <c r="U4132" s="211">
        <v>0.46045360229456883</v>
      </c>
      <c r="V4132" s="211">
        <v>8.6243701267542994E-2</v>
      </c>
      <c r="W4132" s="211">
        <v>0.56316120625428323</v>
      </c>
      <c r="X4132" s="211">
        <v>0.33338428407538062</v>
      </c>
      <c r="Y4132" s="211">
        <v>0.67060605783970018</v>
      </c>
      <c r="Z4132" s="211">
        <v>0.14261130311873638</v>
      </c>
      <c r="AA4132" s="212">
        <v>0.12550933093545397</v>
      </c>
    </row>
    <row r="4133" spans="1:27" x14ac:dyDescent="0.35">
      <c r="A4133" s="210" t="s">
        <v>4809</v>
      </c>
      <c r="B4133" s="217">
        <v>162.47750016053459</v>
      </c>
      <c r="C4133" s="211">
        <v>7.3025207589093227E-2</v>
      </c>
      <c r="D4133" s="211">
        <v>0.11790278038529117</v>
      </c>
      <c r="E4133" s="211">
        <v>6.9230078510008008E-2</v>
      </c>
      <c r="F4133" s="211">
        <v>7.5341235559777883E-2</v>
      </c>
      <c r="G4133" s="211">
        <v>0.122524400960631</v>
      </c>
      <c r="H4133" s="211">
        <v>0.1154537852580919</v>
      </c>
      <c r="I4133" s="211">
        <v>0.40590193969999322</v>
      </c>
      <c r="J4133" s="211">
        <v>0.45560737607969154</v>
      </c>
      <c r="K4133" s="211">
        <v>0.58169627987094685</v>
      </c>
      <c r="L4133" s="211">
        <v>0.27302117421829275</v>
      </c>
      <c r="M4133" s="211">
        <v>9.3118724941980355E-2</v>
      </c>
      <c r="N4133" s="211">
        <v>0.56024909833526892</v>
      </c>
      <c r="O4133" s="211">
        <v>0.76307656307014782</v>
      </c>
      <c r="P4133" s="211">
        <v>6.7847550158346301E-2</v>
      </c>
      <c r="Q4133" s="211">
        <v>8.0163289808303381E-2</v>
      </c>
      <c r="R4133" s="211">
        <v>0.43703106313020235</v>
      </c>
      <c r="S4133" s="211">
        <v>0.33325385394346907</v>
      </c>
      <c r="T4133" s="211">
        <v>0.54575777146233717</v>
      </c>
      <c r="U4133" s="211">
        <v>0.38083461546074593</v>
      </c>
      <c r="V4133" s="211">
        <v>0.14532991011329413</v>
      </c>
      <c r="W4133" s="211">
        <v>0.5103306288137458</v>
      </c>
      <c r="X4133" s="211">
        <v>0.24524906753497538</v>
      </c>
      <c r="Y4133" s="211">
        <v>0.76225968233662866</v>
      </c>
      <c r="Z4133" s="211">
        <v>0.14647173106545325</v>
      </c>
      <c r="AA4133" s="212">
        <v>0.11578982328132816</v>
      </c>
    </row>
    <row r="4134" spans="1:27" x14ac:dyDescent="0.35">
      <c r="A4134" s="210" t="s">
        <v>4810</v>
      </c>
      <c r="B4134" s="217">
        <v>115.98673698490427</v>
      </c>
      <c r="C4134" s="211">
        <v>6.6104406434437393E-2</v>
      </c>
      <c r="D4134" s="211">
        <v>0.11671494916309376</v>
      </c>
      <c r="E4134" s="211">
        <v>7.7058194774816791E-2</v>
      </c>
      <c r="F4134" s="211">
        <v>9.1087565370588292E-2</v>
      </c>
      <c r="G4134" s="211">
        <v>0.12190809997899976</v>
      </c>
      <c r="H4134" s="211">
        <v>0.10889223109647608</v>
      </c>
      <c r="I4134" s="211">
        <v>0.52475608989411948</v>
      </c>
      <c r="J4134" s="211">
        <v>0.38654629409757307</v>
      </c>
      <c r="K4134" s="211">
        <v>0.60488164459831317</v>
      </c>
      <c r="L4134" s="211">
        <v>0.27919124436273829</v>
      </c>
      <c r="M4134" s="211">
        <v>7.9899193467290089E-2</v>
      </c>
      <c r="N4134" s="211">
        <v>0.49923666388010302</v>
      </c>
      <c r="O4134" s="211">
        <v>0.58600967926149028</v>
      </c>
      <c r="P4134" s="211">
        <v>6.6792622812452532E-2</v>
      </c>
      <c r="Q4134" s="211">
        <v>7.1858986933611993E-2</v>
      </c>
      <c r="R4134" s="211">
        <v>0.46063858219507492</v>
      </c>
      <c r="S4134" s="211">
        <v>0.266671450291881</v>
      </c>
      <c r="T4134" s="211">
        <v>0.58164209453313132</v>
      </c>
      <c r="U4134" s="211">
        <v>0.49742083351684274</v>
      </c>
      <c r="V4134" s="211">
        <v>8.0090084274189871E-2</v>
      </c>
      <c r="W4134" s="211">
        <v>0.56067292466445795</v>
      </c>
      <c r="X4134" s="211">
        <v>0.34524990017134505</v>
      </c>
      <c r="Y4134" s="211">
        <v>0.57164749985658692</v>
      </c>
      <c r="Z4134" s="211">
        <v>0.14113686625809446</v>
      </c>
      <c r="AA4134" s="212">
        <v>0.12417981594188725</v>
      </c>
    </row>
    <row r="4135" spans="1:27" x14ac:dyDescent="0.35">
      <c r="A4135" s="210" t="s">
        <v>4811</v>
      </c>
      <c r="B4135" s="217">
        <v>143.51491552548183</v>
      </c>
      <c r="C4135" s="211">
        <v>6.7361003262228464E-2</v>
      </c>
      <c r="D4135" s="211">
        <v>0.11650787384698114</v>
      </c>
      <c r="E4135" s="211">
        <v>7.4434534878447173E-2</v>
      </c>
      <c r="F4135" s="211">
        <v>9.844147810315082E-2</v>
      </c>
      <c r="G4135" s="211">
        <v>0.11950117039754479</v>
      </c>
      <c r="H4135" s="211">
        <v>0.11044203558656714</v>
      </c>
      <c r="I4135" s="211">
        <v>0.49883855701451679</v>
      </c>
      <c r="J4135" s="211">
        <v>0.4469097521151697</v>
      </c>
      <c r="K4135" s="211">
        <v>0.56142957413441863</v>
      </c>
      <c r="L4135" s="211">
        <v>0.28020933731919645</v>
      </c>
      <c r="M4135" s="211">
        <v>9.4056736804389279E-2</v>
      </c>
      <c r="N4135" s="211">
        <v>0.58594618812972132</v>
      </c>
      <c r="O4135" s="211">
        <v>0.75450063166285419</v>
      </c>
      <c r="P4135" s="211">
        <v>7.2918711350743598E-2</v>
      </c>
      <c r="Q4135" s="211">
        <v>5.0093385006458199E-2</v>
      </c>
      <c r="R4135" s="211">
        <v>0.40749948973819977</v>
      </c>
      <c r="S4135" s="211">
        <v>0.30978882075326342</v>
      </c>
      <c r="T4135" s="211">
        <v>0.57923855445695371</v>
      </c>
      <c r="U4135" s="211">
        <v>0.50895093602319674</v>
      </c>
      <c r="V4135" s="211">
        <v>9.6489058725910737E-2</v>
      </c>
      <c r="W4135" s="211">
        <v>0.61475526274578773</v>
      </c>
      <c r="X4135" s="211">
        <v>0.31029351374501252</v>
      </c>
      <c r="Y4135" s="211">
        <v>0.67844631970875457</v>
      </c>
      <c r="Z4135" s="211">
        <v>0.14772706270039082</v>
      </c>
      <c r="AA4135" s="212">
        <v>0.12669125418964172</v>
      </c>
    </row>
    <row r="4136" spans="1:27" x14ac:dyDescent="0.35">
      <c r="A4136" s="210" t="s">
        <v>4812</v>
      </c>
      <c r="B4136" s="217">
        <v>126.71614634468681</v>
      </c>
      <c r="C4136" s="211">
        <v>5.1912169972188102E-2</v>
      </c>
      <c r="D4136" s="211">
        <v>0.11920891349878504</v>
      </c>
      <c r="E4136" s="211">
        <v>7.4716739304423518E-2</v>
      </c>
      <c r="F4136" s="211">
        <v>0.10036482931104389</v>
      </c>
      <c r="G4136" s="211">
        <v>0.1218323704684095</v>
      </c>
      <c r="H4136" s="211">
        <v>0.12034331102469008</v>
      </c>
      <c r="I4136" s="211">
        <v>0.42529637419524435</v>
      </c>
      <c r="J4136" s="211">
        <v>0.42329642100994586</v>
      </c>
      <c r="K4136" s="211">
        <v>0.64418010778349044</v>
      </c>
      <c r="L4136" s="211">
        <v>0.26696223555340048</v>
      </c>
      <c r="M4136" s="211">
        <v>8.995304304309952E-2</v>
      </c>
      <c r="N4136" s="211">
        <v>0.43594527812813977</v>
      </c>
      <c r="O4136" s="211">
        <v>0.77900889346753033</v>
      </c>
      <c r="P4136" s="211">
        <v>6.3025489283513217E-2</v>
      </c>
      <c r="Q4136" s="211">
        <v>8.2609663136763961E-2</v>
      </c>
      <c r="R4136" s="211">
        <v>0.38483264885901569</v>
      </c>
      <c r="S4136" s="211">
        <v>0.3369724179678264</v>
      </c>
      <c r="T4136" s="211">
        <v>0.52633576722020259</v>
      </c>
      <c r="U4136" s="211">
        <v>0.40822373265206091</v>
      </c>
      <c r="V4136" s="211">
        <v>0.10458474283876223</v>
      </c>
      <c r="W4136" s="211">
        <v>0.53049027663444326</v>
      </c>
      <c r="X4136" s="211">
        <v>0.29511265140193077</v>
      </c>
      <c r="Y4136" s="211">
        <v>0.58234137333509961</v>
      </c>
      <c r="Z4136" s="211">
        <v>0.14644784886540479</v>
      </c>
      <c r="AA4136" s="212">
        <v>0.11725718550174712</v>
      </c>
    </row>
    <row r="4137" spans="1:27" x14ac:dyDescent="0.35">
      <c r="A4137" s="210" t="s">
        <v>4813</v>
      </c>
      <c r="B4137" s="217">
        <v>168.24118115522452</v>
      </c>
      <c r="C4137" s="211">
        <v>8.2193114599043077E-2</v>
      </c>
      <c r="D4137" s="211">
        <v>0.12235299592969263</v>
      </c>
      <c r="E4137" s="211">
        <v>8.5442621695090551E-2</v>
      </c>
      <c r="F4137" s="211">
        <v>7.9089199252714681E-2</v>
      </c>
      <c r="G4137" s="211">
        <v>0.12205928627038376</v>
      </c>
      <c r="H4137" s="211">
        <v>0.11753298238634889</v>
      </c>
      <c r="I4137" s="211">
        <v>0.4845695756007633</v>
      </c>
      <c r="J4137" s="211">
        <v>0.4294349309164881</v>
      </c>
      <c r="K4137" s="211">
        <v>0.57715309933840553</v>
      </c>
      <c r="L4137" s="211">
        <v>0.2769557977006078</v>
      </c>
      <c r="M4137" s="211">
        <v>0.10632572975051241</v>
      </c>
      <c r="N4137" s="211">
        <v>0.45048177304564818</v>
      </c>
      <c r="O4137" s="211">
        <v>0.78039446958930969</v>
      </c>
      <c r="P4137" s="211">
        <v>6.7404083368443501E-2</v>
      </c>
      <c r="Q4137" s="211">
        <v>4.8949144455030257E-2</v>
      </c>
      <c r="R4137" s="211">
        <v>0.45633679336376309</v>
      </c>
      <c r="S4137" s="211">
        <v>0.31751951262418243</v>
      </c>
      <c r="T4137" s="211">
        <v>0.49895386892422822</v>
      </c>
      <c r="U4137" s="211">
        <v>0.544224865579929</v>
      </c>
      <c r="V4137" s="211">
        <v>0.14033964143192282</v>
      </c>
      <c r="W4137" s="211">
        <v>0.51518433755055226</v>
      </c>
      <c r="X4137" s="211">
        <v>0.42449272646649605</v>
      </c>
      <c r="Y4137" s="211">
        <v>0.59732646251786559</v>
      </c>
      <c r="Z4137" s="211">
        <v>0.14988456615632184</v>
      </c>
      <c r="AA4137" s="212">
        <v>0.12068672433588185</v>
      </c>
    </row>
    <row r="4138" spans="1:27" x14ac:dyDescent="0.35">
      <c r="A4138" s="210" t="s">
        <v>4814</v>
      </c>
      <c r="B4138" s="217">
        <v>195.82914490887279</v>
      </c>
      <c r="C4138" s="211">
        <v>5.726392327619232E-2</v>
      </c>
      <c r="D4138" s="211">
        <v>0.11385859384622579</v>
      </c>
      <c r="E4138" s="211">
        <v>7.3514014129894681E-2</v>
      </c>
      <c r="F4138" s="211">
        <v>0.10687731097765815</v>
      </c>
      <c r="G4138" s="211">
        <v>0.11989129040958647</v>
      </c>
      <c r="H4138" s="211">
        <v>0.11333137384498942</v>
      </c>
      <c r="I4138" s="211">
        <v>0.51715835986511038</v>
      </c>
      <c r="J4138" s="211">
        <v>0.4389546468009573</v>
      </c>
      <c r="K4138" s="211">
        <v>0.61556569989080967</v>
      </c>
      <c r="L4138" s="211">
        <v>0.27679516493713457</v>
      </c>
      <c r="M4138" s="211">
        <v>0.10094055520350514</v>
      </c>
      <c r="N4138" s="211">
        <v>0.36605626561013954</v>
      </c>
      <c r="O4138" s="211">
        <v>0.70711888269219814</v>
      </c>
      <c r="P4138" s="211">
        <v>6.9885137530038638E-2</v>
      </c>
      <c r="Q4138" s="211">
        <v>0.10960188099807061</v>
      </c>
      <c r="R4138" s="211">
        <v>0.47073799373991321</v>
      </c>
      <c r="S4138" s="211">
        <v>0.39883423855262312</v>
      </c>
      <c r="T4138" s="211">
        <v>0.56538950722623005</v>
      </c>
      <c r="U4138" s="211">
        <v>0.45865877109188041</v>
      </c>
      <c r="V4138" s="211">
        <v>0.17932012288867599</v>
      </c>
      <c r="W4138" s="211">
        <v>0.59040253181384583</v>
      </c>
      <c r="X4138" s="211">
        <v>0.37520714211992701</v>
      </c>
      <c r="Y4138" s="211">
        <v>0.67522090803386947</v>
      </c>
      <c r="Z4138" s="211">
        <v>0.14741433954086255</v>
      </c>
      <c r="AA4138" s="212">
        <v>0.11457894351283147</v>
      </c>
    </row>
    <row r="4139" spans="1:27" x14ac:dyDescent="0.35">
      <c r="A4139" s="210" t="s">
        <v>4815</v>
      </c>
      <c r="B4139" s="217">
        <v>154.39408026700781</v>
      </c>
      <c r="C4139" s="211">
        <v>5.6339488656578271E-2</v>
      </c>
      <c r="D4139" s="211">
        <v>0.12599055051276409</v>
      </c>
      <c r="E4139" s="211">
        <v>8.7329583799048136E-2</v>
      </c>
      <c r="F4139" s="211">
        <v>0.11220859919496617</v>
      </c>
      <c r="G4139" s="211">
        <v>0.11948586437091036</v>
      </c>
      <c r="H4139" s="211">
        <v>0.11101421509716965</v>
      </c>
      <c r="I4139" s="211">
        <v>0.47227736315231417</v>
      </c>
      <c r="J4139" s="211">
        <v>0.46414744157473747</v>
      </c>
      <c r="K4139" s="211">
        <v>0.52824760459474285</v>
      </c>
      <c r="L4139" s="211">
        <v>0.26935408609600175</v>
      </c>
      <c r="M4139" s="211">
        <v>0.10257014906902004</v>
      </c>
      <c r="N4139" s="211">
        <v>0.47083173337198525</v>
      </c>
      <c r="O4139" s="211">
        <v>0.6390095321501944</v>
      </c>
      <c r="P4139" s="211">
        <v>7.1556523245616524E-2</v>
      </c>
      <c r="Q4139" s="211">
        <v>0.10030586554423884</v>
      </c>
      <c r="R4139" s="211">
        <v>0.44698614074298604</v>
      </c>
      <c r="S4139" s="211">
        <v>0.43252489220131052</v>
      </c>
      <c r="T4139" s="211">
        <v>0.62518426215229539</v>
      </c>
      <c r="U4139" s="211">
        <v>0.35203535657797458</v>
      </c>
      <c r="V4139" s="211">
        <v>0.13445284978249697</v>
      </c>
      <c r="W4139" s="211">
        <v>0.58345288207974055</v>
      </c>
      <c r="X4139" s="211">
        <v>0.30742714014172257</v>
      </c>
      <c r="Y4139" s="211">
        <v>0.57867953105108316</v>
      </c>
      <c r="Z4139" s="211">
        <v>0.14178169078462871</v>
      </c>
      <c r="AA4139" s="212">
        <v>0.1162148635259794</v>
      </c>
    </row>
    <row r="4140" spans="1:27" x14ac:dyDescent="0.35">
      <c r="A4140" s="210" t="s">
        <v>4816</v>
      </c>
      <c r="B4140" s="217">
        <v>122.51167451474572</v>
      </c>
      <c r="C4140" s="211">
        <v>6.3166123867869989E-2</v>
      </c>
      <c r="D4140" s="211">
        <v>0.12406413992272911</v>
      </c>
      <c r="E4140" s="211">
        <v>7.7068093925295705E-2</v>
      </c>
      <c r="F4140" s="211">
        <v>9.5812036371615672E-2</v>
      </c>
      <c r="G4140" s="211">
        <v>0.12299370399635512</v>
      </c>
      <c r="H4140" s="211">
        <v>0.11670895466271053</v>
      </c>
      <c r="I4140" s="211">
        <v>0.4955843634848906</v>
      </c>
      <c r="J4140" s="211">
        <v>0.42745896214999946</v>
      </c>
      <c r="K4140" s="211">
        <v>0.63383208248269662</v>
      </c>
      <c r="L4140" s="211">
        <v>0.28112396901170228</v>
      </c>
      <c r="M4140" s="211">
        <v>7.9299202731788657E-2</v>
      </c>
      <c r="N4140" s="211">
        <v>0.5077212011137785</v>
      </c>
      <c r="O4140" s="211">
        <v>0.67566396229963721</v>
      </c>
      <c r="P4140" s="211">
        <v>6.9367138426353586E-2</v>
      </c>
      <c r="Q4140" s="211">
        <v>7.1304084602976908E-2</v>
      </c>
      <c r="R4140" s="211">
        <v>0.46197594590245744</v>
      </c>
      <c r="S4140" s="211">
        <v>0.31007182971502623</v>
      </c>
      <c r="T4140" s="211">
        <v>0.63652001645365797</v>
      </c>
      <c r="U4140" s="211">
        <v>0.3772344107141673</v>
      </c>
      <c r="V4140" s="211">
        <v>5.3507384910460823E-2</v>
      </c>
      <c r="W4140" s="211">
        <v>0.55397305831549515</v>
      </c>
      <c r="X4140" s="211">
        <v>0.35334111572527571</v>
      </c>
      <c r="Y4140" s="211">
        <v>0.75443950256598713</v>
      </c>
      <c r="Z4140" s="211">
        <v>0.14623115600844011</v>
      </c>
      <c r="AA4140" s="212">
        <v>0.11840390972620204</v>
      </c>
    </row>
    <row r="4141" spans="1:27" x14ac:dyDescent="0.35">
      <c r="A4141" s="210" t="s">
        <v>4817</v>
      </c>
      <c r="B4141" s="217">
        <v>130.5745889140517</v>
      </c>
      <c r="C4141" s="211">
        <v>5.1417007140826761E-2</v>
      </c>
      <c r="D4141" s="211">
        <v>0.12027125480111214</v>
      </c>
      <c r="E4141" s="211">
        <v>7.5589927338443219E-2</v>
      </c>
      <c r="F4141" s="211">
        <v>9.6722483615185553E-2</v>
      </c>
      <c r="G4141" s="211">
        <v>0.124571219412556</v>
      </c>
      <c r="H4141" s="211">
        <v>0.11035449590842869</v>
      </c>
      <c r="I4141" s="211">
        <v>0.50049488303959233</v>
      </c>
      <c r="J4141" s="211">
        <v>0.46088325069512942</v>
      </c>
      <c r="K4141" s="211">
        <v>0.62543928426939033</v>
      </c>
      <c r="L4141" s="211">
        <v>0.27782156793755453</v>
      </c>
      <c r="M4141" s="211">
        <v>8.8796992462030239E-2</v>
      </c>
      <c r="N4141" s="211">
        <v>0.39394472288482019</v>
      </c>
      <c r="O4141" s="211">
        <v>0.69183515687295538</v>
      </c>
      <c r="P4141" s="211">
        <v>6.6724772442504299E-2</v>
      </c>
      <c r="Q4141" s="211">
        <v>0.10482669379513145</v>
      </c>
      <c r="R4141" s="211">
        <v>0.40252764346950975</v>
      </c>
      <c r="S4141" s="211">
        <v>0.34038161531787958</v>
      </c>
      <c r="T4141" s="211">
        <v>0.51225027599760853</v>
      </c>
      <c r="U4141" s="211">
        <v>0.3990550084797046</v>
      </c>
      <c r="V4141" s="211">
        <v>0.15129935324144508</v>
      </c>
      <c r="W4141" s="211">
        <v>0.53354016875625443</v>
      </c>
      <c r="X4141" s="211">
        <v>0.28790885821130896</v>
      </c>
      <c r="Y4141" s="211">
        <v>0.51527759712982457</v>
      </c>
      <c r="Z4141" s="211">
        <v>0.1472229612214033</v>
      </c>
      <c r="AA4141" s="212">
        <v>0.12227740987858834</v>
      </c>
    </row>
    <row r="4142" spans="1:27" x14ac:dyDescent="0.35">
      <c r="A4142" s="210" t="s">
        <v>4818</v>
      </c>
      <c r="B4142" s="217">
        <v>169.77203411236007</v>
      </c>
      <c r="C4142" s="211">
        <v>6.237655810090946E-2</v>
      </c>
      <c r="D4142" s="211">
        <v>0.12658077784834551</v>
      </c>
      <c r="E4142" s="211">
        <v>7.6679719923711337E-2</v>
      </c>
      <c r="F4142" s="211">
        <v>8.2646199071812476E-2</v>
      </c>
      <c r="G4142" s="211">
        <v>0.11944594257470981</v>
      </c>
      <c r="H4142" s="211">
        <v>0.11151719696466511</v>
      </c>
      <c r="I4142" s="211">
        <v>0.5053966012755956</v>
      </c>
      <c r="J4142" s="211">
        <v>0.43230096829058795</v>
      </c>
      <c r="K4142" s="211">
        <v>0.60573567989902166</v>
      </c>
      <c r="L4142" s="211">
        <v>0.2696660499729947</v>
      </c>
      <c r="M4142" s="211">
        <v>0.10749268866983053</v>
      </c>
      <c r="N4142" s="211">
        <v>0.43966545704266857</v>
      </c>
      <c r="O4142" s="211">
        <v>0.6229067862893255</v>
      </c>
      <c r="P4142" s="211">
        <v>7.3905778271003877E-2</v>
      </c>
      <c r="Q4142" s="211">
        <v>5.1078749440441801E-2</v>
      </c>
      <c r="R4142" s="211">
        <v>0.41605884517934122</v>
      </c>
      <c r="S4142" s="211">
        <v>0.25781369707847129</v>
      </c>
      <c r="T4142" s="211">
        <v>0.5177995303476095</v>
      </c>
      <c r="U4142" s="211">
        <v>0.38058556133072025</v>
      </c>
      <c r="V4142" s="211">
        <v>0.1469741347676887</v>
      </c>
      <c r="W4142" s="211">
        <v>0.4712463996590161</v>
      </c>
      <c r="X4142" s="211">
        <v>0.39929942509544497</v>
      </c>
      <c r="Y4142" s="211">
        <v>0.60849490547216134</v>
      </c>
      <c r="Z4142" s="211">
        <v>0.14912070454902374</v>
      </c>
      <c r="AA4142" s="212">
        <v>0.11422722116371802</v>
      </c>
    </row>
    <row r="4143" spans="1:27" x14ac:dyDescent="0.35">
      <c r="A4143" s="210" t="s">
        <v>4819</v>
      </c>
      <c r="B4143" s="217">
        <v>183.75122094142685</v>
      </c>
      <c r="C4143" s="211">
        <v>4.711096194330585E-2</v>
      </c>
      <c r="D4143" s="211">
        <v>0.12386642087171473</v>
      </c>
      <c r="E4143" s="211">
        <v>7.9092156368301164E-2</v>
      </c>
      <c r="F4143" s="211">
        <v>9.0097999626313402E-2</v>
      </c>
      <c r="G4143" s="211">
        <v>0.12188342292544499</v>
      </c>
      <c r="H4143" s="211">
        <v>0.10715755495125075</v>
      </c>
      <c r="I4143" s="211">
        <v>0.46787601144740065</v>
      </c>
      <c r="J4143" s="211">
        <v>0.44124430592330144</v>
      </c>
      <c r="K4143" s="211">
        <v>0.57658686127984238</v>
      </c>
      <c r="L4143" s="211">
        <v>0.27628332594044847</v>
      </c>
      <c r="M4143" s="211">
        <v>0.1060397733720131</v>
      </c>
      <c r="N4143" s="211">
        <v>0.46964273494637421</v>
      </c>
      <c r="O4143" s="211">
        <v>0.75629715452872204</v>
      </c>
      <c r="P4143" s="211">
        <v>7.2247393674168298E-2</v>
      </c>
      <c r="Q4143" s="211">
        <v>0.10905452787306641</v>
      </c>
      <c r="R4143" s="211">
        <v>0.4256556227775633</v>
      </c>
      <c r="S4143" s="211">
        <v>0.34556775342111978</v>
      </c>
      <c r="T4143" s="211">
        <v>0.57845575200858368</v>
      </c>
      <c r="U4143" s="211">
        <v>0.43707113870459346</v>
      </c>
      <c r="V4143" s="211">
        <v>0.11490690932266587</v>
      </c>
      <c r="W4143" s="211">
        <v>0.5754780167804785</v>
      </c>
      <c r="X4143" s="211">
        <v>0.30003177817709514</v>
      </c>
      <c r="Y4143" s="211">
        <v>0.72691764751370969</v>
      </c>
      <c r="Z4143" s="211">
        <v>0.14506586897229956</v>
      </c>
      <c r="AA4143" s="212">
        <v>0.11249499735881277</v>
      </c>
    </row>
    <row r="4144" spans="1:27" x14ac:dyDescent="0.35">
      <c r="A4144" s="210" t="s">
        <v>4820</v>
      </c>
      <c r="B4144" s="217">
        <v>134.59144417296653</v>
      </c>
      <c r="C4144" s="211">
        <v>7.4109074525052387E-2</v>
      </c>
      <c r="D4144" s="211">
        <v>0.11923039003206107</v>
      </c>
      <c r="E4144" s="211">
        <v>7.7160796359563522E-2</v>
      </c>
      <c r="F4144" s="211">
        <v>8.2666739223650018E-2</v>
      </c>
      <c r="G4144" s="211">
        <v>0.12549195597078749</v>
      </c>
      <c r="H4144" s="211">
        <v>0.12348019690724525</v>
      </c>
      <c r="I4144" s="211">
        <v>0.50742358211512273</v>
      </c>
      <c r="J4144" s="211">
        <v>0.44478033405137363</v>
      </c>
      <c r="K4144" s="211">
        <v>0.57045190094229192</v>
      </c>
      <c r="L4144" s="211">
        <v>0.27184035912928872</v>
      </c>
      <c r="M4144" s="211">
        <v>8.5705500279199154E-2</v>
      </c>
      <c r="N4144" s="211">
        <v>0.43340782964568891</v>
      </c>
      <c r="O4144" s="211">
        <v>0.70277598399004138</v>
      </c>
      <c r="P4144" s="211">
        <v>6.1933666264887159E-2</v>
      </c>
      <c r="Q4144" s="211">
        <v>7.5226026475774366E-2</v>
      </c>
      <c r="R4144" s="211">
        <v>0.47510245515494609</v>
      </c>
      <c r="S4144" s="211">
        <v>0.25648133623752245</v>
      </c>
      <c r="T4144" s="211">
        <v>0.56754628108760863</v>
      </c>
      <c r="U4144" s="211">
        <v>0.38853580467871224</v>
      </c>
      <c r="V4144" s="211">
        <v>0.14990627128595854</v>
      </c>
      <c r="W4144" s="211">
        <v>0.59164110775970502</v>
      </c>
      <c r="X4144" s="211">
        <v>0.31693215605519981</v>
      </c>
      <c r="Y4144" s="211">
        <v>0.62529612325640116</v>
      </c>
      <c r="Z4144" s="211">
        <v>0.13561758261385251</v>
      </c>
      <c r="AA4144" s="212">
        <v>0.11941729140654346</v>
      </c>
    </row>
    <row r="4145" spans="1:27" x14ac:dyDescent="0.35">
      <c r="A4145" s="210" t="s">
        <v>4821</v>
      </c>
      <c r="B4145" s="217">
        <v>140.93914537968487</v>
      </c>
      <c r="C4145" s="211">
        <v>7.5612073887870571E-2</v>
      </c>
      <c r="D4145" s="211">
        <v>0.125097637038842</v>
      </c>
      <c r="E4145" s="211">
        <v>7.3838985650293565E-2</v>
      </c>
      <c r="F4145" s="211">
        <v>9.9581876211382064E-2</v>
      </c>
      <c r="G4145" s="211">
        <v>0.12502954877028022</v>
      </c>
      <c r="H4145" s="211">
        <v>0.1160348335114174</v>
      </c>
      <c r="I4145" s="211">
        <v>0.50778208893602084</v>
      </c>
      <c r="J4145" s="211">
        <v>0.4032473899355894</v>
      </c>
      <c r="K4145" s="211">
        <v>0.64502059163980163</v>
      </c>
      <c r="L4145" s="211">
        <v>0.27235922841016613</v>
      </c>
      <c r="M4145" s="211">
        <v>9.6417550817747624E-2</v>
      </c>
      <c r="N4145" s="211">
        <v>0.47235048347000796</v>
      </c>
      <c r="O4145" s="211">
        <v>0.72272029954579409</v>
      </c>
      <c r="P4145" s="211">
        <v>6.9968219858147246E-2</v>
      </c>
      <c r="Q4145" s="211">
        <v>7.7574159890294481E-2</v>
      </c>
      <c r="R4145" s="211">
        <v>0.46143301883302157</v>
      </c>
      <c r="S4145" s="211">
        <v>0.28067181617625536</v>
      </c>
      <c r="T4145" s="211">
        <v>0.60473758519821585</v>
      </c>
      <c r="U4145" s="211">
        <v>0.43748903822955681</v>
      </c>
      <c r="V4145" s="211">
        <v>0.10307474760856881</v>
      </c>
      <c r="W4145" s="211">
        <v>0.58193747901362936</v>
      </c>
      <c r="X4145" s="211">
        <v>0.31608230074866434</v>
      </c>
      <c r="Y4145" s="211">
        <v>0.6501577195216951</v>
      </c>
      <c r="Z4145" s="211">
        <v>0.14929364293811048</v>
      </c>
      <c r="AA4145" s="212">
        <v>0.12509659656500505</v>
      </c>
    </row>
    <row r="4146" spans="1:27" x14ac:dyDescent="0.35">
      <c r="A4146" s="210" t="s">
        <v>4822</v>
      </c>
      <c r="B4146" s="217">
        <v>131.75154463632427</v>
      </c>
      <c r="C4146" s="211">
        <v>5.5526427698567429E-2</v>
      </c>
      <c r="D4146" s="211">
        <v>0.11973779417324017</v>
      </c>
      <c r="E4146" s="211">
        <v>8.7455078702482467E-2</v>
      </c>
      <c r="F4146" s="211">
        <v>9.8499642006873375E-2</v>
      </c>
      <c r="G4146" s="211">
        <v>0.1189473315492118</v>
      </c>
      <c r="H4146" s="211">
        <v>0.1135342411407996</v>
      </c>
      <c r="I4146" s="211">
        <v>0.5049351326709226</v>
      </c>
      <c r="J4146" s="211">
        <v>0.41711775379544924</v>
      </c>
      <c r="K4146" s="211">
        <v>0.5997484721026376</v>
      </c>
      <c r="L4146" s="211">
        <v>0.27174612284787925</v>
      </c>
      <c r="M4146" s="211">
        <v>9.4712766832864698E-2</v>
      </c>
      <c r="N4146" s="211">
        <v>0.43386488034454401</v>
      </c>
      <c r="O4146" s="211">
        <v>0.70638453221482123</v>
      </c>
      <c r="P4146" s="211">
        <v>6.6288731660663514E-2</v>
      </c>
      <c r="Q4146" s="211">
        <v>5.2830407638500887E-2</v>
      </c>
      <c r="R4146" s="211">
        <v>0.40023167712933078</v>
      </c>
      <c r="S4146" s="211">
        <v>0.30211428574378024</v>
      </c>
      <c r="T4146" s="211">
        <v>0.58494879607508243</v>
      </c>
      <c r="U4146" s="211">
        <v>0.33829329377548245</v>
      </c>
      <c r="V4146" s="211">
        <v>0.13575391405321346</v>
      </c>
      <c r="W4146" s="211">
        <v>0.58678683543600507</v>
      </c>
      <c r="X4146" s="211">
        <v>0.36088743291011194</v>
      </c>
      <c r="Y4146" s="211">
        <v>0.61545878657582287</v>
      </c>
      <c r="Z4146" s="211">
        <v>0.14940400608481108</v>
      </c>
      <c r="AA4146" s="212">
        <v>0.12429450460055835</v>
      </c>
    </row>
    <row r="4147" spans="1:27" x14ac:dyDescent="0.35">
      <c r="A4147" s="210" t="s">
        <v>4823</v>
      </c>
      <c r="B4147" s="217">
        <v>137.39329350450313</v>
      </c>
      <c r="C4147" s="211">
        <v>6.6177596734500854E-2</v>
      </c>
      <c r="D4147" s="211">
        <v>0.12202250479421271</v>
      </c>
      <c r="E4147" s="211">
        <v>7.0480374234106261E-2</v>
      </c>
      <c r="F4147" s="211">
        <v>9.3181166064165932E-2</v>
      </c>
      <c r="G4147" s="211">
        <v>0.12522807825571133</v>
      </c>
      <c r="H4147" s="211">
        <v>0.11677726894302579</v>
      </c>
      <c r="I4147" s="211">
        <v>0.4761095910306542</v>
      </c>
      <c r="J4147" s="211">
        <v>0.47164092931156243</v>
      </c>
      <c r="K4147" s="211">
        <v>0.55361223441072449</v>
      </c>
      <c r="L4147" s="211">
        <v>0.27800903476653127</v>
      </c>
      <c r="M4147" s="211">
        <v>8.9567628003939581E-2</v>
      </c>
      <c r="N4147" s="211">
        <v>0.44561936742472652</v>
      </c>
      <c r="O4147" s="211">
        <v>0.70499871086220622</v>
      </c>
      <c r="P4147" s="211">
        <v>6.9810601397089195E-2</v>
      </c>
      <c r="Q4147" s="211">
        <v>9.6393147944880631E-2</v>
      </c>
      <c r="R4147" s="211">
        <v>0.42154768788478464</v>
      </c>
      <c r="S4147" s="211">
        <v>0.3943707756383093</v>
      </c>
      <c r="T4147" s="211">
        <v>0.57225662332716465</v>
      </c>
      <c r="U4147" s="211">
        <v>0.3801721269195501</v>
      </c>
      <c r="V4147" s="211">
        <v>0.15980995655608607</v>
      </c>
      <c r="W4147" s="211">
        <v>0.54469092136090469</v>
      </c>
      <c r="X4147" s="211">
        <v>0.43125987579566982</v>
      </c>
      <c r="Y4147" s="211">
        <v>0.55044409332169175</v>
      </c>
      <c r="Z4147" s="211">
        <v>0.14942782350951389</v>
      </c>
      <c r="AA4147" s="212">
        <v>0.12196834103986723</v>
      </c>
    </row>
    <row r="4148" spans="1:27" x14ac:dyDescent="0.35">
      <c r="A4148" s="210" t="s">
        <v>4824</v>
      </c>
      <c r="B4148" s="217">
        <v>117.37619532068646</v>
      </c>
      <c r="C4148" s="211">
        <v>7.9769322582207147E-2</v>
      </c>
      <c r="D4148" s="211">
        <v>0.11678348962751049</v>
      </c>
      <c r="E4148" s="211">
        <v>7.5343275753213798E-2</v>
      </c>
      <c r="F4148" s="211">
        <v>0.10509920543443378</v>
      </c>
      <c r="G4148" s="211">
        <v>0.12225259467452136</v>
      </c>
      <c r="H4148" s="211">
        <v>0.12072461573653381</v>
      </c>
      <c r="I4148" s="211">
        <v>0.51869889962862503</v>
      </c>
      <c r="J4148" s="211">
        <v>0.45874194076499486</v>
      </c>
      <c r="K4148" s="211">
        <v>0.52266684810404929</v>
      </c>
      <c r="L4148" s="211">
        <v>0.27349433050299393</v>
      </c>
      <c r="M4148" s="211">
        <v>0.10229596165698679</v>
      </c>
      <c r="N4148" s="211">
        <v>0.43089711837405187</v>
      </c>
      <c r="O4148" s="211">
        <v>0.61240801452100535</v>
      </c>
      <c r="P4148" s="211">
        <v>6.9708090618259E-2</v>
      </c>
      <c r="Q4148" s="211">
        <v>6.7048917917825857E-2</v>
      </c>
      <c r="R4148" s="211">
        <v>0.45995599039634882</v>
      </c>
      <c r="S4148" s="211">
        <v>0.31397305291608768</v>
      </c>
      <c r="T4148" s="211">
        <v>0.58041038969894565</v>
      </c>
      <c r="U4148" s="211">
        <v>0.52868080226485792</v>
      </c>
      <c r="V4148" s="211">
        <v>6.2238586059488926E-2</v>
      </c>
      <c r="W4148" s="211">
        <v>0.60112233308114582</v>
      </c>
      <c r="X4148" s="211">
        <v>0.26344814879747658</v>
      </c>
      <c r="Y4148" s="211">
        <v>0.5421507158736536</v>
      </c>
      <c r="Z4148" s="211">
        <v>0.14663069263705422</v>
      </c>
      <c r="AA4148" s="212">
        <v>0.11977362315065347</v>
      </c>
    </row>
    <row r="4149" spans="1:27" x14ac:dyDescent="0.35">
      <c r="A4149" s="210" t="s">
        <v>4825</v>
      </c>
      <c r="B4149" s="217">
        <v>130.1695619990067</v>
      </c>
      <c r="C4149" s="211">
        <v>5.868099536377179E-2</v>
      </c>
      <c r="D4149" s="211">
        <v>0.11752405408586632</v>
      </c>
      <c r="E4149" s="211">
        <v>7.3295390933166032E-2</v>
      </c>
      <c r="F4149" s="211">
        <v>0.11491323598267465</v>
      </c>
      <c r="G4149" s="211">
        <v>0.1161883952741366</v>
      </c>
      <c r="H4149" s="211">
        <v>0.11379682436623016</v>
      </c>
      <c r="I4149" s="211">
        <v>0.4850191805540337</v>
      </c>
      <c r="J4149" s="211">
        <v>0.4455619726268441</v>
      </c>
      <c r="K4149" s="211">
        <v>0.60702223729409477</v>
      </c>
      <c r="L4149" s="211">
        <v>0.27954677446889031</v>
      </c>
      <c r="M4149" s="211">
        <v>8.6381001890904308E-2</v>
      </c>
      <c r="N4149" s="211">
        <v>0.50290604988943111</v>
      </c>
      <c r="O4149" s="211">
        <v>0.69172288261670445</v>
      </c>
      <c r="P4149" s="211">
        <v>6.5746829609813123E-2</v>
      </c>
      <c r="Q4149" s="211">
        <v>6.0048640028928083E-2</v>
      </c>
      <c r="R4149" s="211">
        <v>0.40147161832670353</v>
      </c>
      <c r="S4149" s="211">
        <v>0.33830265680122251</v>
      </c>
      <c r="T4149" s="211">
        <v>0.5660632040057747</v>
      </c>
      <c r="U4149" s="211">
        <v>0.39723054132265034</v>
      </c>
      <c r="V4149" s="211">
        <v>0.10925951134133301</v>
      </c>
      <c r="W4149" s="211">
        <v>0.59632667147642593</v>
      </c>
      <c r="X4149" s="211">
        <v>0.42160259801815231</v>
      </c>
      <c r="Y4149" s="211">
        <v>0.6499486948357206</v>
      </c>
      <c r="Z4149" s="211">
        <v>0.14429401880966064</v>
      </c>
      <c r="AA4149" s="212">
        <v>0.11971542409864622</v>
      </c>
    </row>
    <row r="4150" spans="1:27" x14ac:dyDescent="0.35">
      <c r="A4150" s="210" t="s">
        <v>4826</v>
      </c>
      <c r="B4150" s="217">
        <v>123.45517399610696</v>
      </c>
      <c r="C4150" s="211">
        <v>5.6807780395817228E-2</v>
      </c>
      <c r="D4150" s="211">
        <v>0.12391175546492506</v>
      </c>
      <c r="E4150" s="211">
        <v>7.0350002321579799E-2</v>
      </c>
      <c r="F4150" s="211">
        <v>9.7330676303619038E-2</v>
      </c>
      <c r="G4150" s="211">
        <v>0.1249134187463134</v>
      </c>
      <c r="H4150" s="211">
        <v>0.11876381876149676</v>
      </c>
      <c r="I4150" s="211">
        <v>0.50055502428127485</v>
      </c>
      <c r="J4150" s="211">
        <v>0.40581265833694385</v>
      </c>
      <c r="K4150" s="211">
        <v>0.63848462358141367</v>
      </c>
      <c r="L4150" s="211">
        <v>0.26612706283576759</v>
      </c>
      <c r="M4150" s="211">
        <v>8.0635489881306394E-2</v>
      </c>
      <c r="N4150" s="211">
        <v>0.40810375882393846</v>
      </c>
      <c r="O4150" s="211">
        <v>0.52847370273916972</v>
      </c>
      <c r="P4150" s="211">
        <v>6.7804632946157267E-2</v>
      </c>
      <c r="Q4150" s="211">
        <v>0.12767473242343597</v>
      </c>
      <c r="R4150" s="211">
        <v>0.43174482899348904</v>
      </c>
      <c r="S4150" s="211">
        <v>0.37777867673968868</v>
      </c>
      <c r="T4150" s="211">
        <v>0.49499736405147526</v>
      </c>
      <c r="U4150" s="211">
        <v>0.46586985698704303</v>
      </c>
      <c r="V4150" s="211">
        <v>7.3599161149245862E-2</v>
      </c>
      <c r="W4150" s="211">
        <v>0.57552973360369708</v>
      </c>
      <c r="X4150" s="211">
        <v>0.3156815913632951</v>
      </c>
      <c r="Y4150" s="211">
        <v>0.72527602341581909</v>
      </c>
      <c r="Z4150" s="211">
        <v>0.14816679225653828</v>
      </c>
      <c r="AA4150" s="212">
        <v>0.11740909166507504</v>
      </c>
    </row>
    <row r="4151" spans="1:27" x14ac:dyDescent="0.35">
      <c r="A4151" s="210" t="s">
        <v>4827</v>
      </c>
      <c r="B4151" s="217">
        <v>120.05448971235569</v>
      </c>
      <c r="C4151" s="211">
        <v>7.0952327324876246E-2</v>
      </c>
      <c r="D4151" s="211">
        <v>0.13039808842495321</v>
      </c>
      <c r="E4151" s="211">
        <v>7.4447029140758805E-2</v>
      </c>
      <c r="F4151" s="211">
        <v>8.699814283009967E-2</v>
      </c>
      <c r="G4151" s="211">
        <v>0.11853735994186024</v>
      </c>
      <c r="H4151" s="211">
        <v>0.11032559742081133</v>
      </c>
      <c r="I4151" s="211">
        <v>0.52789053944252962</v>
      </c>
      <c r="J4151" s="211">
        <v>0.4782263004164517</v>
      </c>
      <c r="K4151" s="211">
        <v>0.60064454294002245</v>
      </c>
      <c r="L4151" s="211">
        <v>0.28382224083673813</v>
      </c>
      <c r="M4151" s="211">
        <v>0.10174839383393298</v>
      </c>
      <c r="N4151" s="211">
        <v>0.35155343428549418</v>
      </c>
      <c r="O4151" s="211">
        <v>0.59858938038150078</v>
      </c>
      <c r="P4151" s="211">
        <v>6.9981334921987867E-2</v>
      </c>
      <c r="Q4151" s="211">
        <v>7.7166949885549591E-2</v>
      </c>
      <c r="R4151" s="211">
        <v>0.44898562837937378</v>
      </c>
      <c r="S4151" s="211">
        <v>0.28773550782202384</v>
      </c>
      <c r="T4151" s="211">
        <v>0.55399480807397028</v>
      </c>
      <c r="U4151" s="211">
        <v>0.43276029634891866</v>
      </c>
      <c r="V4151" s="211">
        <v>7.5806575236452886E-2</v>
      </c>
      <c r="W4151" s="211">
        <v>0.55634487367766317</v>
      </c>
      <c r="X4151" s="211">
        <v>0.29179176248482674</v>
      </c>
      <c r="Y4151" s="211">
        <v>0.56641921763613923</v>
      </c>
      <c r="Z4151" s="211">
        <v>0.1458281335636738</v>
      </c>
      <c r="AA4151" s="212">
        <v>0.11982349246364087</v>
      </c>
    </row>
    <row r="4152" spans="1:27" x14ac:dyDescent="0.35">
      <c r="A4152" s="210" t="s">
        <v>4828</v>
      </c>
      <c r="B4152" s="217">
        <v>156.47428837223998</v>
      </c>
      <c r="C4152" s="211">
        <v>7.4691020135266961E-2</v>
      </c>
      <c r="D4152" s="211">
        <v>0.12927696316529877</v>
      </c>
      <c r="E4152" s="211">
        <v>8.4778848457816788E-2</v>
      </c>
      <c r="F4152" s="211">
        <v>0.11057103316241915</v>
      </c>
      <c r="G4152" s="211">
        <v>0.12228189224922111</v>
      </c>
      <c r="H4152" s="211">
        <v>0.11637481140855067</v>
      </c>
      <c r="I4152" s="211">
        <v>0.48974132135405202</v>
      </c>
      <c r="J4152" s="211">
        <v>0.42404622498696476</v>
      </c>
      <c r="K4152" s="211">
        <v>0.63711426671177807</v>
      </c>
      <c r="L4152" s="211">
        <v>0.2732514454606676</v>
      </c>
      <c r="M4152" s="211">
        <v>9.5270105977264902E-2</v>
      </c>
      <c r="N4152" s="211">
        <v>0.45664319766220851</v>
      </c>
      <c r="O4152" s="211">
        <v>0.65986256532931953</v>
      </c>
      <c r="P4152" s="211">
        <v>6.9174662135596574E-2</v>
      </c>
      <c r="Q4152" s="211">
        <v>7.7239355255914924E-2</v>
      </c>
      <c r="R4152" s="211">
        <v>0.42788470882194174</v>
      </c>
      <c r="S4152" s="211">
        <v>0.31338344928275585</v>
      </c>
      <c r="T4152" s="211">
        <v>0.52217752429694797</v>
      </c>
      <c r="U4152" s="211">
        <v>0.42539011388276643</v>
      </c>
      <c r="V4152" s="211">
        <v>9.8710847035854532E-2</v>
      </c>
      <c r="W4152" s="211">
        <v>0.58527991209757546</v>
      </c>
      <c r="X4152" s="211">
        <v>0.31341269859670379</v>
      </c>
      <c r="Y4152" s="211">
        <v>0.69522467989821524</v>
      </c>
      <c r="Z4152" s="211">
        <v>0.14548979839247234</v>
      </c>
      <c r="AA4152" s="212">
        <v>0.1134558264227729</v>
      </c>
    </row>
    <row r="4153" spans="1:27" x14ac:dyDescent="0.35">
      <c r="A4153" s="210" t="s">
        <v>4829</v>
      </c>
      <c r="B4153" s="217">
        <v>121.45650816013939</v>
      </c>
      <c r="C4153" s="211">
        <v>6.2950887724043336E-2</v>
      </c>
      <c r="D4153" s="211">
        <v>0.1237270430794154</v>
      </c>
      <c r="E4153" s="211">
        <v>6.951947058019467E-2</v>
      </c>
      <c r="F4153" s="211">
        <v>9.1405516746440263E-2</v>
      </c>
      <c r="G4153" s="211">
        <v>0.12324118918715563</v>
      </c>
      <c r="H4153" s="211">
        <v>0.11331980708970243</v>
      </c>
      <c r="I4153" s="211">
        <v>0.50935164144376643</v>
      </c>
      <c r="J4153" s="211">
        <v>0.46776172182769937</v>
      </c>
      <c r="K4153" s="211">
        <v>0.63499720903846468</v>
      </c>
      <c r="L4153" s="211">
        <v>0.27624798225240332</v>
      </c>
      <c r="M4153" s="211">
        <v>0.1072032725282684</v>
      </c>
      <c r="N4153" s="211">
        <v>0.37684565507569917</v>
      </c>
      <c r="O4153" s="211">
        <v>0.68057655101046322</v>
      </c>
      <c r="P4153" s="211">
        <v>7.1127388639826303E-2</v>
      </c>
      <c r="Q4153" s="211">
        <v>6.1780771942582635E-2</v>
      </c>
      <c r="R4153" s="211">
        <v>0.4144920125802225</v>
      </c>
      <c r="S4153" s="211">
        <v>0.28875387588881207</v>
      </c>
      <c r="T4153" s="211">
        <v>0.48163119013616462</v>
      </c>
      <c r="U4153" s="211">
        <v>0.41178482667931349</v>
      </c>
      <c r="V4153" s="211">
        <v>7.5863708436944385E-2</v>
      </c>
      <c r="W4153" s="211">
        <v>0.47751153509418914</v>
      </c>
      <c r="X4153" s="211">
        <v>0.37625818091797281</v>
      </c>
      <c r="Y4153" s="211">
        <v>0.67078500593526003</v>
      </c>
      <c r="Z4153" s="211">
        <v>0.14873268516591887</v>
      </c>
      <c r="AA4153" s="212">
        <v>0.12345282803190673</v>
      </c>
    </row>
    <row r="4154" spans="1:27" x14ac:dyDescent="0.35">
      <c r="A4154" s="210" t="s">
        <v>4830</v>
      </c>
      <c r="B4154" s="217">
        <v>128.38555432902103</v>
      </c>
      <c r="C4154" s="211">
        <v>7.1237719171540814E-2</v>
      </c>
      <c r="D4154" s="211">
        <v>0.1263826672323935</v>
      </c>
      <c r="E4154" s="211">
        <v>8.5847832488224501E-2</v>
      </c>
      <c r="F4154" s="211">
        <v>8.2049655500974317E-2</v>
      </c>
      <c r="G4154" s="211">
        <v>0.12337656569271677</v>
      </c>
      <c r="H4154" s="211">
        <v>0.10901418211424688</v>
      </c>
      <c r="I4154" s="211">
        <v>0.43837670806502876</v>
      </c>
      <c r="J4154" s="211">
        <v>0.48476649841940977</v>
      </c>
      <c r="K4154" s="211">
        <v>0.55817698447010777</v>
      </c>
      <c r="L4154" s="211">
        <v>0.27157666918587847</v>
      </c>
      <c r="M4154" s="211">
        <v>7.6658662766272062E-2</v>
      </c>
      <c r="N4154" s="211">
        <v>0.39548631458307121</v>
      </c>
      <c r="O4154" s="211">
        <v>0.57327828214583254</v>
      </c>
      <c r="P4154" s="211">
        <v>7.1640665159548908E-2</v>
      </c>
      <c r="Q4154" s="211">
        <v>5.3597074880381748E-2</v>
      </c>
      <c r="R4154" s="211">
        <v>0.47895664026540052</v>
      </c>
      <c r="S4154" s="211">
        <v>0.31457837805158811</v>
      </c>
      <c r="T4154" s="211">
        <v>0.49214203371602216</v>
      </c>
      <c r="U4154" s="211">
        <v>0.47896384140834258</v>
      </c>
      <c r="V4154" s="211">
        <v>0.12059856834436297</v>
      </c>
      <c r="W4154" s="211">
        <v>0.56844265780496728</v>
      </c>
      <c r="X4154" s="211">
        <v>0.379081727737344</v>
      </c>
      <c r="Y4154" s="211">
        <v>0.55807323246446794</v>
      </c>
      <c r="Z4154" s="211">
        <v>0.14010149062217025</v>
      </c>
      <c r="AA4154" s="212">
        <v>0.12238140176541515</v>
      </c>
    </row>
    <row r="4155" spans="1:27" x14ac:dyDescent="0.35">
      <c r="A4155" s="210" t="s">
        <v>4831</v>
      </c>
      <c r="B4155" s="217">
        <v>124.0701649311052</v>
      </c>
      <c r="C4155" s="211">
        <v>5.8204040724954387E-2</v>
      </c>
      <c r="D4155" s="211">
        <v>0.12259014517886545</v>
      </c>
      <c r="E4155" s="211">
        <v>7.1397287156065276E-2</v>
      </c>
      <c r="F4155" s="211">
        <v>9.1971037570533654E-2</v>
      </c>
      <c r="G4155" s="211">
        <v>0.12172561307324989</v>
      </c>
      <c r="H4155" s="211">
        <v>0.11787923832126222</v>
      </c>
      <c r="I4155" s="211">
        <v>0.51494231126076906</v>
      </c>
      <c r="J4155" s="211">
        <v>0.42468390096913566</v>
      </c>
      <c r="K4155" s="211">
        <v>0.54471465636745942</v>
      </c>
      <c r="L4155" s="211">
        <v>0.26674680937949941</v>
      </c>
      <c r="M4155" s="211">
        <v>8.7744252666514602E-2</v>
      </c>
      <c r="N4155" s="211">
        <v>0.36540378555418296</v>
      </c>
      <c r="O4155" s="211">
        <v>0.72183310424498548</v>
      </c>
      <c r="P4155" s="211">
        <v>6.7959128917895489E-2</v>
      </c>
      <c r="Q4155" s="211">
        <v>7.9289815702967281E-2</v>
      </c>
      <c r="R4155" s="211">
        <v>0.45810255011421813</v>
      </c>
      <c r="S4155" s="211">
        <v>0.3319498190818459</v>
      </c>
      <c r="T4155" s="211">
        <v>0.62843689948109538</v>
      </c>
      <c r="U4155" s="211">
        <v>0.50369881655021231</v>
      </c>
      <c r="V4155" s="211">
        <v>5.754489122307585E-2</v>
      </c>
      <c r="W4155" s="211">
        <v>0.49182327595147768</v>
      </c>
      <c r="X4155" s="211">
        <v>0.3767792276088795</v>
      </c>
      <c r="Y4155" s="211">
        <v>0.75903326562494822</v>
      </c>
      <c r="Z4155" s="211">
        <v>0.14332652749307925</v>
      </c>
      <c r="AA4155" s="212">
        <v>0.11527706906700753</v>
      </c>
    </row>
    <row r="4156" spans="1:27" x14ac:dyDescent="0.35">
      <c r="A4156" s="210" t="s">
        <v>4832</v>
      </c>
      <c r="B4156" s="217">
        <v>140.33562018148723</v>
      </c>
      <c r="C4156" s="211">
        <v>5.64149122890256E-2</v>
      </c>
      <c r="D4156" s="211">
        <v>0.11339088475518951</v>
      </c>
      <c r="E4156" s="211">
        <v>8.0107531115112679E-2</v>
      </c>
      <c r="F4156" s="211">
        <v>9.2578765769014137E-2</v>
      </c>
      <c r="G4156" s="211">
        <v>0.124033641024257</v>
      </c>
      <c r="H4156" s="211">
        <v>0.10599521537552981</v>
      </c>
      <c r="I4156" s="211">
        <v>0.53557950363507389</v>
      </c>
      <c r="J4156" s="211">
        <v>0.40939568182084535</v>
      </c>
      <c r="K4156" s="211">
        <v>0.59195174313657306</v>
      </c>
      <c r="L4156" s="211">
        <v>0.27186564784358735</v>
      </c>
      <c r="M4156" s="211">
        <v>0.11093954098015828</v>
      </c>
      <c r="N4156" s="211">
        <v>0.56699961278627153</v>
      </c>
      <c r="O4156" s="211">
        <v>0.75150242807202983</v>
      </c>
      <c r="P4156" s="211">
        <v>6.9638421556977817E-2</v>
      </c>
      <c r="Q4156" s="211">
        <v>0.10745056784313857</v>
      </c>
      <c r="R4156" s="211">
        <v>0.4397359915040796</v>
      </c>
      <c r="S4156" s="211">
        <v>0.29932241828410311</v>
      </c>
      <c r="T4156" s="211">
        <v>0.61649392217693966</v>
      </c>
      <c r="U4156" s="211">
        <v>0.42865194686361863</v>
      </c>
      <c r="V4156" s="211">
        <v>6.1060445530315727E-2</v>
      </c>
      <c r="W4156" s="211">
        <v>0.48342246231137326</v>
      </c>
      <c r="X4156" s="211">
        <v>0.35507059629393978</v>
      </c>
      <c r="Y4156" s="211">
        <v>0.74055938089325113</v>
      </c>
      <c r="Z4156" s="211">
        <v>0.14283683825404939</v>
      </c>
      <c r="AA4156" s="212">
        <v>0.12065967847749963</v>
      </c>
    </row>
    <row r="4157" spans="1:27" x14ac:dyDescent="0.35">
      <c r="A4157" s="210" t="s">
        <v>4833</v>
      </c>
      <c r="B4157" s="217">
        <v>113.88494228386146</v>
      </c>
      <c r="C4157" s="211">
        <v>5.9686637509335463E-2</v>
      </c>
      <c r="D4157" s="211">
        <v>0.12504993786762283</v>
      </c>
      <c r="E4157" s="211">
        <v>7.3133178701738757E-2</v>
      </c>
      <c r="F4157" s="211">
        <v>6.9160821806314846E-2</v>
      </c>
      <c r="G4157" s="211">
        <v>0.11977335640039231</v>
      </c>
      <c r="H4157" s="211">
        <v>0.11466609446753298</v>
      </c>
      <c r="I4157" s="211">
        <v>0.47541746060006851</v>
      </c>
      <c r="J4157" s="211">
        <v>0.42583389529580695</v>
      </c>
      <c r="K4157" s="211">
        <v>0.56903755041039084</v>
      </c>
      <c r="L4157" s="211">
        <v>0.27548552858569814</v>
      </c>
      <c r="M4157" s="211">
        <v>9.829915205726357E-2</v>
      </c>
      <c r="N4157" s="211">
        <v>0.58138833107424559</v>
      </c>
      <c r="O4157" s="211">
        <v>0.60519108955285983</v>
      </c>
      <c r="P4157" s="211">
        <v>6.6696005207708298E-2</v>
      </c>
      <c r="Q4157" s="211">
        <v>5.4565453273279482E-2</v>
      </c>
      <c r="R4157" s="211">
        <v>0.36279204466205373</v>
      </c>
      <c r="S4157" s="211">
        <v>0.26706740387787975</v>
      </c>
      <c r="T4157" s="211">
        <v>0.57677472726525059</v>
      </c>
      <c r="U4157" s="211">
        <v>0.37750407155181354</v>
      </c>
      <c r="V4157" s="211">
        <v>5.4122024283422387E-2</v>
      </c>
      <c r="W4157" s="211">
        <v>0.5786575912977846</v>
      </c>
      <c r="X4157" s="211">
        <v>0.31462020575592065</v>
      </c>
      <c r="Y4157" s="211">
        <v>0.66627275143246756</v>
      </c>
      <c r="Z4157" s="211">
        <v>0.14902215098071464</v>
      </c>
      <c r="AA4157" s="212">
        <v>0.11687600638248188</v>
      </c>
    </row>
    <row r="4158" spans="1:27" x14ac:dyDescent="0.35">
      <c r="A4158" s="210" t="s">
        <v>4834</v>
      </c>
      <c r="B4158" s="217">
        <v>200.27125394668144</v>
      </c>
      <c r="C4158" s="211">
        <v>6.8225539183292869E-2</v>
      </c>
      <c r="D4158" s="211">
        <v>0.12975349028626576</v>
      </c>
      <c r="E4158" s="211">
        <v>8.3406616682800722E-2</v>
      </c>
      <c r="F4158" s="211">
        <v>9.8578498757602356E-2</v>
      </c>
      <c r="G4158" s="211">
        <v>0.12465930063818341</v>
      </c>
      <c r="H4158" s="211">
        <v>0.1171764532448832</v>
      </c>
      <c r="I4158" s="211">
        <v>0.47632826181331522</v>
      </c>
      <c r="J4158" s="211">
        <v>0.46429989284893769</v>
      </c>
      <c r="K4158" s="211">
        <v>0.64365471201236868</v>
      </c>
      <c r="L4158" s="211">
        <v>0.28281296530892081</v>
      </c>
      <c r="M4158" s="211">
        <v>8.220885943280036E-2</v>
      </c>
      <c r="N4158" s="211">
        <v>0.38557940802429175</v>
      </c>
      <c r="O4158" s="211">
        <v>0.74944157918226517</v>
      </c>
      <c r="P4158" s="211">
        <v>7.1293699387195458E-2</v>
      </c>
      <c r="Q4158" s="211">
        <v>8.1100862360827711E-2</v>
      </c>
      <c r="R4158" s="211">
        <v>0.40371646351455659</v>
      </c>
      <c r="S4158" s="211">
        <v>0.33131893222378317</v>
      </c>
      <c r="T4158" s="211">
        <v>0.56568031836143728</v>
      </c>
      <c r="U4158" s="211">
        <v>0.45334402171911869</v>
      </c>
      <c r="V4158" s="211">
        <v>0.19642900608949146</v>
      </c>
      <c r="W4158" s="211">
        <v>0.52505303199064624</v>
      </c>
      <c r="X4158" s="211">
        <v>0.40293900466183791</v>
      </c>
      <c r="Y4158" s="211">
        <v>0.61979311889665467</v>
      </c>
      <c r="Z4158" s="211">
        <v>0.14012816522861676</v>
      </c>
      <c r="AA4158" s="212">
        <v>0.11202405705931881</v>
      </c>
    </row>
    <row r="4159" spans="1:27" x14ac:dyDescent="0.35">
      <c r="A4159" s="210" t="s">
        <v>4835</v>
      </c>
      <c r="B4159" s="217">
        <v>170.91820450344287</v>
      </c>
      <c r="C4159" s="211">
        <v>7.562620412069454E-2</v>
      </c>
      <c r="D4159" s="211">
        <v>0.12667722420475164</v>
      </c>
      <c r="E4159" s="211">
        <v>7.8872712662070354E-2</v>
      </c>
      <c r="F4159" s="211">
        <v>9.2855226964619536E-2</v>
      </c>
      <c r="G4159" s="211">
        <v>0.1219947091738794</v>
      </c>
      <c r="H4159" s="211">
        <v>0.1115697241214313</v>
      </c>
      <c r="I4159" s="211">
        <v>0.50009603617857057</v>
      </c>
      <c r="J4159" s="211">
        <v>0.448857093604216</v>
      </c>
      <c r="K4159" s="211">
        <v>0.63879620970812045</v>
      </c>
      <c r="L4159" s="211">
        <v>0.27367213237807614</v>
      </c>
      <c r="M4159" s="211">
        <v>9.7380847438689883E-2</v>
      </c>
      <c r="N4159" s="211">
        <v>0.47350262666369836</v>
      </c>
      <c r="O4159" s="211">
        <v>0.69663942068971552</v>
      </c>
      <c r="P4159" s="211">
        <v>7.1615174232521048E-2</v>
      </c>
      <c r="Q4159" s="211">
        <v>0.14118678871140333</v>
      </c>
      <c r="R4159" s="211">
        <v>0.40307837224140858</v>
      </c>
      <c r="S4159" s="211">
        <v>0.29760461060490789</v>
      </c>
      <c r="T4159" s="211">
        <v>0.53015592870173078</v>
      </c>
      <c r="U4159" s="211">
        <v>0.48600267049352869</v>
      </c>
      <c r="V4159" s="211">
        <v>0.11543880526956407</v>
      </c>
      <c r="W4159" s="211">
        <v>0.63602792788743923</v>
      </c>
      <c r="X4159" s="211">
        <v>0.43581329425765342</v>
      </c>
      <c r="Y4159" s="211">
        <v>0.60468008166645582</v>
      </c>
      <c r="Z4159" s="211">
        <v>0.14631188983774357</v>
      </c>
      <c r="AA4159" s="212">
        <v>0.11619255146911392</v>
      </c>
    </row>
    <row r="4160" spans="1:27" x14ac:dyDescent="0.35">
      <c r="A4160" s="210" t="s">
        <v>4836</v>
      </c>
      <c r="B4160" s="217">
        <v>122.1913512065772</v>
      </c>
      <c r="C4160" s="211">
        <v>7.0376282165558635E-2</v>
      </c>
      <c r="D4160" s="211">
        <v>0.1288375847402265</v>
      </c>
      <c r="E4160" s="211">
        <v>7.5856613769367642E-2</v>
      </c>
      <c r="F4160" s="211">
        <v>0.11822906030196803</v>
      </c>
      <c r="G4160" s="211">
        <v>0.11775063022212016</v>
      </c>
      <c r="H4160" s="211">
        <v>0.11196971355981927</v>
      </c>
      <c r="I4160" s="211">
        <v>0.45358612138511734</v>
      </c>
      <c r="J4160" s="211">
        <v>0.45964608853095545</v>
      </c>
      <c r="K4160" s="211">
        <v>0.63294694830338216</v>
      </c>
      <c r="L4160" s="211">
        <v>0.28232038751974459</v>
      </c>
      <c r="M4160" s="211">
        <v>0.10708345721519409</v>
      </c>
      <c r="N4160" s="211">
        <v>0.46156854140959191</v>
      </c>
      <c r="O4160" s="211">
        <v>0.70860888863332439</v>
      </c>
      <c r="P4160" s="211">
        <v>6.9876603039939311E-2</v>
      </c>
      <c r="Q4160" s="211">
        <v>6.9167574753959016E-2</v>
      </c>
      <c r="R4160" s="211">
        <v>0.4410625242552923</v>
      </c>
      <c r="S4160" s="211">
        <v>0.36772228249384542</v>
      </c>
      <c r="T4160" s="211">
        <v>0.56219280650392334</v>
      </c>
      <c r="U4160" s="211">
        <v>0.41452687364355623</v>
      </c>
      <c r="V4160" s="211">
        <v>5.8104534941035763E-2</v>
      </c>
      <c r="W4160" s="211">
        <v>0.56716340109916918</v>
      </c>
      <c r="X4160" s="211">
        <v>0.36318957185308282</v>
      </c>
      <c r="Y4160" s="211">
        <v>0.65108692846291827</v>
      </c>
      <c r="Z4160" s="211">
        <v>0.14305222467216883</v>
      </c>
      <c r="AA4160" s="212">
        <v>0.12299393568302971</v>
      </c>
    </row>
    <row r="4161" spans="1:27" x14ac:dyDescent="0.35">
      <c r="A4161" s="210" t="s">
        <v>4837</v>
      </c>
      <c r="B4161" s="217">
        <v>168.55900900225919</v>
      </c>
      <c r="C4161" s="211">
        <v>5.8291339890537072E-2</v>
      </c>
      <c r="D4161" s="211">
        <v>0.1288133278531407</v>
      </c>
      <c r="E4161" s="211">
        <v>8.8006260041849124E-2</v>
      </c>
      <c r="F4161" s="211">
        <v>9.3582003317738277E-2</v>
      </c>
      <c r="G4161" s="211">
        <v>0.12038577640297293</v>
      </c>
      <c r="H4161" s="211">
        <v>0.11916448928137788</v>
      </c>
      <c r="I4161" s="211">
        <v>0.52800737929062946</v>
      </c>
      <c r="J4161" s="211">
        <v>0.47172023051467099</v>
      </c>
      <c r="K4161" s="211">
        <v>0.62845181832543751</v>
      </c>
      <c r="L4161" s="211">
        <v>0.27357854960914385</v>
      </c>
      <c r="M4161" s="211">
        <v>9.36735319732689E-2</v>
      </c>
      <c r="N4161" s="211">
        <v>0.39352922057283252</v>
      </c>
      <c r="O4161" s="211">
        <v>0.63546232376925926</v>
      </c>
      <c r="P4161" s="211">
        <v>6.8604461542134232E-2</v>
      </c>
      <c r="Q4161" s="211">
        <v>9.2433225206703343E-2</v>
      </c>
      <c r="R4161" s="211">
        <v>0.43314940617925718</v>
      </c>
      <c r="S4161" s="211">
        <v>0.42798189286368171</v>
      </c>
      <c r="T4161" s="211">
        <v>0.62092486314764372</v>
      </c>
      <c r="U4161" s="211">
        <v>0.4510813958426802</v>
      </c>
      <c r="V4161" s="211">
        <v>0.11809044780572847</v>
      </c>
      <c r="W4161" s="211">
        <v>0.60245804983044104</v>
      </c>
      <c r="X4161" s="211">
        <v>0.26177082600246249</v>
      </c>
      <c r="Y4161" s="211">
        <v>0.71671793990573018</v>
      </c>
      <c r="Z4161" s="211">
        <v>0.1493668778742662</v>
      </c>
      <c r="AA4161" s="212">
        <v>0.11500490753441882</v>
      </c>
    </row>
    <row r="4162" spans="1:27" x14ac:dyDescent="0.35">
      <c r="A4162" s="210" t="s">
        <v>4838</v>
      </c>
      <c r="B4162" s="217">
        <v>117.35915186385579</v>
      </c>
      <c r="C4162" s="211">
        <v>7.0663071571037947E-2</v>
      </c>
      <c r="D4162" s="211">
        <v>0.12892192444687464</v>
      </c>
      <c r="E4162" s="211">
        <v>7.025049261770816E-2</v>
      </c>
      <c r="F4162" s="211">
        <v>8.6022210506453145E-2</v>
      </c>
      <c r="G4162" s="211">
        <v>0.12197311733986171</v>
      </c>
      <c r="H4162" s="211">
        <v>0.12438860101395847</v>
      </c>
      <c r="I4162" s="211">
        <v>0.51239435578400083</v>
      </c>
      <c r="J4162" s="211">
        <v>0.47768346000960021</v>
      </c>
      <c r="K4162" s="211">
        <v>0.60377425541894647</v>
      </c>
      <c r="L4162" s="211">
        <v>0.27447239004301999</v>
      </c>
      <c r="M4162" s="211">
        <v>8.7320199224459411E-2</v>
      </c>
      <c r="N4162" s="211">
        <v>0.39169763805377028</v>
      </c>
      <c r="O4162" s="211">
        <v>0.70796401733550596</v>
      </c>
      <c r="P4162" s="211">
        <v>6.6466081599939192E-2</v>
      </c>
      <c r="Q4162" s="211">
        <v>9.4108459316506909E-2</v>
      </c>
      <c r="R4162" s="211">
        <v>0.45706110500280667</v>
      </c>
      <c r="S4162" s="211">
        <v>0.25647989709539937</v>
      </c>
      <c r="T4162" s="211">
        <v>0.57823920985280575</v>
      </c>
      <c r="U4162" s="211">
        <v>0.36261377842387776</v>
      </c>
      <c r="V4162" s="211">
        <v>7.2772747360279777E-2</v>
      </c>
      <c r="W4162" s="211">
        <v>0.61965263155448502</v>
      </c>
      <c r="X4162" s="211">
        <v>0.29501367445926641</v>
      </c>
      <c r="Y4162" s="211">
        <v>0.698617078668472</v>
      </c>
      <c r="Z4162" s="211">
        <v>0.14473481733630333</v>
      </c>
      <c r="AA4162" s="212">
        <v>0.11914084461256516</v>
      </c>
    </row>
    <row r="4163" spans="1:27" x14ac:dyDescent="0.35">
      <c r="A4163" s="210" t="s">
        <v>4839</v>
      </c>
      <c r="B4163" s="217">
        <v>158.32577818001712</v>
      </c>
      <c r="C4163" s="211">
        <v>6.242364509259829E-2</v>
      </c>
      <c r="D4163" s="211">
        <v>0.12108365883837352</v>
      </c>
      <c r="E4163" s="211">
        <v>7.1566587863714115E-2</v>
      </c>
      <c r="F4163" s="211">
        <v>0.12229739640768511</v>
      </c>
      <c r="G4163" s="211">
        <v>0.12342230305181036</v>
      </c>
      <c r="H4163" s="211">
        <v>0.10653907504495666</v>
      </c>
      <c r="I4163" s="211">
        <v>0.52312420546934002</v>
      </c>
      <c r="J4163" s="211">
        <v>0.4629587306454806</v>
      </c>
      <c r="K4163" s="211">
        <v>0.53045920013691161</v>
      </c>
      <c r="L4163" s="211">
        <v>0.2819932144409108</v>
      </c>
      <c r="M4163" s="211">
        <v>9.2039672000295517E-2</v>
      </c>
      <c r="N4163" s="211">
        <v>0.41310782917255723</v>
      </c>
      <c r="O4163" s="211">
        <v>0.60536129329180632</v>
      </c>
      <c r="P4163" s="211">
        <v>6.5379975948638203E-2</v>
      </c>
      <c r="Q4163" s="211">
        <v>6.0573126522126527E-2</v>
      </c>
      <c r="R4163" s="211">
        <v>0.38031700212188257</v>
      </c>
      <c r="S4163" s="211">
        <v>0.37343264572338325</v>
      </c>
      <c r="T4163" s="211">
        <v>0.51660391599650968</v>
      </c>
      <c r="U4163" s="211">
        <v>0.47400699620230935</v>
      </c>
      <c r="V4163" s="211">
        <v>0.18582203987456397</v>
      </c>
      <c r="W4163" s="211">
        <v>0.49674371236814951</v>
      </c>
      <c r="X4163" s="211">
        <v>0.31135709176907234</v>
      </c>
      <c r="Y4163" s="211">
        <v>0.73974613340766004</v>
      </c>
      <c r="Z4163" s="211">
        <v>0.14984273585410623</v>
      </c>
      <c r="AA4163" s="212">
        <v>0.12236404537705686</v>
      </c>
    </row>
    <row r="4164" spans="1:27" x14ac:dyDescent="0.35">
      <c r="A4164" s="210" t="s">
        <v>4840</v>
      </c>
      <c r="B4164" s="217">
        <v>177.76454825719131</v>
      </c>
      <c r="C4164" s="211">
        <v>6.3679951514691815E-2</v>
      </c>
      <c r="D4164" s="211">
        <v>0.12900084288549202</v>
      </c>
      <c r="E4164" s="211">
        <v>7.5074050842184548E-2</v>
      </c>
      <c r="F4164" s="211">
        <v>8.7816477606183926E-2</v>
      </c>
      <c r="G4164" s="211">
        <v>0.11652427820025024</v>
      </c>
      <c r="H4164" s="211">
        <v>0.12660514451020327</v>
      </c>
      <c r="I4164" s="211">
        <v>0.44558587020102258</v>
      </c>
      <c r="J4164" s="211">
        <v>0.42727124167419211</v>
      </c>
      <c r="K4164" s="211">
        <v>0.60999700041952165</v>
      </c>
      <c r="L4164" s="211">
        <v>0.27327318344633195</v>
      </c>
      <c r="M4164" s="211">
        <v>0.11510444708273633</v>
      </c>
      <c r="N4164" s="211">
        <v>0.4578944143053707</v>
      </c>
      <c r="O4164" s="211">
        <v>0.74309277984927169</v>
      </c>
      <c r="P4164" s="211">
        <v>6.9144712031975544E-2</v>
      </c>
      <c r="Q4164" s="211">
        <v>4.8338414780776176E-2</v>
      </c>
      <c r="R4164" s="211">
        <v>0.41857717995909099</v>
      </c>
      <c r="S4164" s="211">
        <v>0.36953898716743117</v>
      </c>
      <c r="T4164" s="211">
        <v>0.51280394234542681</v>
      </c>
      <c r="U4164" s="211">
        <v>0.48153056314523285</v>
      </c>
      <c r="V4164" s="211">
        <v>0.12884411927150791</v>
      </c>
      <c r="W4164" s="211">
        <v>0.53798002798250377</v>
      </c>
      <c r="X4164" s="211">
        <v>0.36536316134647912</v>
      </c>
      <c r="Y4164" s="211">
        <v>0.66271086599976814</v>
      </c>
      <c r="Z4164" s="211">
        <v>0.14350607278301791</v>
      </c>
      <c r="AA4164" s="212">
        <v>0.11616196233698571</v>
      </c>
    </row>
    <row r="4165" spans="1:27" x14ac:dyDescent="0.35">
      <c r="A4165" s="210" t="s">
        <v>4841</v>
      </c>
      <c r="B4165" s="217">
        <v>135.09498059992302</v>
      </c>
      <c r="C4165" s="211">
        <v>5.2464288340927687E-2</v>
      </c>
      <c r="D4165" s="211">
        <v>0.12932754807882596</v>
      </c>
      <c r="E4165" s="211">
        <v>7.3773768382293728E-2</v>
      </c>
      <c r="F4165" s="211">
        <v>0.10037309006026532</v>
      </c>
      <c r="G4165" s="211">
        <v>0.11807407094198745</v>
      </c>
      <c r="H4165" s="211">
        <v>0.10897710100708187</v>
      </c>
      <c r="I4165" s="211">
        <v>0.49310029505619329</v>
      </c>
      <c r="J4165" s="211">
        <v>0.4875067488474098</v>
      </c>
      <c r="K4165" s="211">
        <v>0.63940323735718929</v>
      </c>
      <c r="L4165" s="211">
        <v>0.27349327380168803</v>
      </c>
      <c r="M4165" s="211">
        <v>0.10945219441865264</v>
      </c>
      <c r="N4165" s="211">
        <v>0.4948270320424073</v>
      </c>
      <c r="O4165" s="211">
        <v>0.66848237479407213</v>
      </c>
      <c r="P4165" s="211">
        <v>6.6891402543053965E-2</v>
      </c>
      <c r="Q4165" s="211">
        <v>6.2586445107819563E-2</v>
      </c>
      <c r="R4165" s="211">
        <v>0.45779806386141564</v>
      </c>
      <c r="S4165" s="211">
        <v>0.35064078915766028</v>
      </c>
      <c r="T4165" s="211">
        <v>0.53177162225799612</v>
      </c>
      <c r="U4165" s="211">
        <v>0.43012379226625164</v>
      </c>
      <c r="V4165" s="211">
        <v>7.3307880657729335E-2</v>
      </c>
      <c r="W4165" s="211">
        <v>0.61005229809084183</v>
      </c>
      <c r="X4165" s="211">
        <v>0.36662859355275024</v>
      </c>
      <c r="Y4165" s="211">
        <v>0.66035936588989019</v>
      </c>
      <c r="Z4165" s="211">
        <v>0.14989366321816636</v>
      </c>
      <c r="AA4165" s="212">
        <v>0.11693787385302017</v>
      </c>
    </row>
    <row r="4166" spans="1:27" x14ac:dyDescent="0.35">
      <c r="A4166" s="210" t="s">
        <v>4842</v>
      </c>
      <c r="B4166" s="217">
        <v>115.72571527732946</v>
      </c>
      <c r="C4166" s="211">
        <v>6.0971122438242459E-2</v>
      </c>
      <c r="D4166" s="211">
        <v>0.12304084631269586</v>
      </c>
      <c r="E4166" s="211">
        <v>6.7775986581453923E-2</v>
      </c>
      <c r="F4166" s="211">
        <v>8.1237465095559402E-2</v>
      </c>
      <c r="G4166" s="211">
        <v>0.12060790555792358</v>
      </c>
      <c r="H4166" s="211">
        <v>0.11120083061833999</v>
      </c>
      <c r="I4166" s="211">
        <v>0.52831213175532532</v>
      </c>
      <c r="J4166" s="211">
        <v>0.45968219124408682</v>
      </c>
      <c r="K4166" s="211">
        <v>0.58204831410598912</v>
      </c>
      <c r="L4166" s="211">
        <v>0.27871076974683928</v>
      </c>
      <c r="M4166" s="211">
        <v>0.10127644971910157</v>
      </c>
      <c r="N4166" s="211">
        <v>0.42058929194204264</v>
      </c>
      <c r="O4166" s="211">
        <v>0.62142994322459033</v>
      </c>
      <c r="P4166" s="211">
        <v>6.8998947153939047E-2</v>
      </c>
      <c r="Q4166" s="211">
        <v>7.618204972270716E-2</v>
      </c>
      <c r="R4166" s="211">
        <v>0.45946261346611028</v>
      </c>
      <c r="S4166" s="211">
        <v>0.34999550641651023</v>
      </c>
      <c r="T4166" s="211">
        <v>0.57589410705288901</v>
      </c>
      <c r="U4166" s="211">
        <v>0.32798665886448408</v>
      </c>
      <c r="V4166" s="211">
        <v>6.6788612825524202E-2</v>
      </c>
      <c r="W4166" s="211">
        <v>0.50347343160320102</v>
      </c>
      <c r="X4166" s="211">
        <v>0.37786164071408634</v>
      </c>
      <c r="Y4166" s="211">
        <v>0.65376014745402478</v>
      </c>
      <c r="Z4166" s="211">
        <v>0.14394534660200975</v>
      </c>
      <c r="AA4166" s="212">
        <v>0.11558203467430359</v>
      </c>
    </row>
    <row r="4167" spans="1:27" x14ac:dyDescent="0.35">
      <c r="A4167" s="210" t="s">
        <v>4843</v>
      </c>
      <c r="B4167" s="217">
        <v>133.13917869726083</v>
      </c>
      <c r="C4167" s="211">
        <v>5.8452695470747676E-2</v>
      </c>
      <c r="D4167" s="211">
        <v>0.12242006768927206</v>
      </c>
      <c r="E4167" s="211">
        <v>7.5964605678032968E-2</v>
      </c>
      <c r="F4167" s="211">
        <v>0.11614604140732925</v>
      </c>
      <c r="G4167" s="211">
        <v>0.1222331343145909</v>
      </c>
      <c r="H4167" s="211">
        <v>0.11953084244755524</v>
      </c>
      <c r="I4167" s="211">
        <v>0.45999041936361734</v>
      </c>
      <c r="J4167" s="211">
        <v>0.43425238744704731</v>
      </c>
      <c r="K4167" s="211">
        <v>0.53236838742517911</v>
      </c>
      <c r="L4167" s="211">
        <v>0.27023282435000923</v>
      </c>
      <c r="M4167" s="211">
        <v>0.10866449232227669</v>
      </c>
      <c r="N4167" s="211">
        <v>0.3786859520926717</v>
      </c>
      <c r="O4167" s="211">
        <v>0.66437525800032526</v>
      </c>
      <c r="P4167" s="211">
        <v>7.1812280763422109E-2</v>
      </c>
      <c r="Q4167" s="211">
        <v>0.10127255211268442</v>
      </c>
      <c r="R4167" s="211">
        <v>0.47066002225342951</v>
      </c>
      <c r="S4167" s="211">
        <v>0.29950175016757663</v>
      </c>
      <c r="T4167" s="211">
        <v>0.49088091587747251</v>
      </c>
      <c r="U4167" s="211">
        <v>0.43734784427100526</v>
      </c>
      <c r="V4167" s="211">
        <v>8.033102976809775E-2</v>
      </c>
      <c r="W4167" s="211">
        <v>0.58222830480127352</v>
      </c>
      <c r="X4167" s="211">
        <v>0.32162843779408706</v>
      </c>
      <c r="Y4167" s="211">
        <v>0.64257942080581332</v>
      </c>
      <c r="Z4167" s="211">
        <v>0.14822991763028545</v>
      </c>
      <c r="AA4167" s="212">
        <v>0.11654845074317344</v>
      </c>
    </row>
    <row r="4168" spans="1:27" x14ac:dyDescent="0.35">
      <c r="A4168" s="210" t="s">
        <v>4844</v>
      </c>
      <c r="B4168" s="217">
        <v>185.19178749210985</v>
      </c>
      <c r="C4168" s="211">
        <v>6.2272278202961259E-2</v>
      </c>
      <c r="D4168" s="211">
        <v>0.11794774383422693</v>
      </c>
      <c r="E4168" s="211">
        <v>7.2054692373958645E-2</v>
      </c>
      <c r="F4168" s="211">
        <v>7.191968837440528E-2</v>
      </c>
      <c r="G4168" s="211">
        <v>0.12096274673666067</v>
      </c>
      <c r="H4168" s="211">
        <v>0.11645860662663098</v>
      </c>
      <c r="I4168" s="211">
        <v>0.5096913430077491</v>
      </c>
      <c r="J4168" s="211">
        <v>0.41574054200455091</v>
      </c>
      <c r="K4168" s="211">
        <v>0.63196699608000562</v>
      </c>
      <c r="L4168" s="211">
        <v>0.28137332956092531</v>
      </c>
      <c r="M4168" s="211">
        <v>0.1178478715738006</v>
      </c>
      <c r="N4168" s="211">
        <v>0.47887495129522478</v>
      </c>
      <c r="O4168" s="211">
        <v>0.74015254150355059</v>
      </c>
      <c r="P4168" s="211">
        <v>6.9716309432399343E-2</v>
      </c>
      <c r="Q4168" s="211">
        <v>0.14910815083426338</v>
      </c>
      <c r="R4168" s="211">
        <v>0.47256597292002195</v>
      </c>
      <c r="S4168" s="211">
        <v>0.29915002632572418</v>
      </c>
      <c r="T4168" s="211">
        <v>0.61650863724613558</v>
      </c>
      <c r="U4168" s="211">
        <v>0.38756099400010391</v>
      </c>
      <c r="V4168" s="211">
        <v>0.14247387894195968</v>
      </c>
      <c r="W4168" s="211">
        <v>0.61540635725251391</v>
      </c>
      <c r="X4168" s="211">
        <v>0.25142378164817991</v>
      </c>
      <c r="Y4168" s="211">
        <v>0.71636000709154046</v>
      </c>
      <c r="Z4168" s="211">
        <v>0.14083525769660599</v>
      </c>
      <c r="AA4168" s="212">
        <v>0.11768088827924865</v>
      </c>
    </row>
    <row r="4169" spans="1:27" x14ac:dyDescent="0.35">
      <c r="A4169" s="210" t="s">
        <v>4845</v>
      </c>
      <c r="B4169" s="217">
        <v>115.03214702811488</v>
      </c>
      <c r="C4169" s="211">
        <v>7.8007131444046474E-2</v>
      </c>
      <c r="D4169" s="211">
        <v>0.12859111640704121</v>
      </c>
      <c r="E4169" s="211">
        <v>6.7671509446057473E-2</v>
      </c>
      <c r="F4169" s="211">
        <v>0.12280142453593823</v>
      </c>
      <c r="G4169" s="211">
        <v>0.11965730808849555</v>
      </c>
      <c r="H4169" s="211">
        <v>0.12384317336051621</v>
      </c>
      <c r="I4169" s="211">
        <v>0.4580303978158512</v>
      </c>
      <c r="J4169" s="211">
        <v>0.44875778549850759</v>
      </c>
      <c r="K4169" s="211">
        <v>0.60972779488466589</v>
      </c>
      <c r="L4169" s="211">
        <v>0.27149562988451847</v>
      </c>
      <c r="M4169" s="211">
        <v>7.8911778839773641E-2</v>
      </c>
      <c r="N4169" s="211">
        <v>0.46430662611472218</v>
      </c>
      <c r="O4169" s="211">
        <v>0.73557944447238999</v>
      </c>
      <c r="P4169" s="211">
        <v>6.7309117641242783E-2</v>
      </c>
      <c r="Q4169" s="211">
        <v>5.5644860853812358E-2</v>
      </c>
      <c r="R4169" s="211">
        <v>0.42340528573726605</v>
      </c>
      <c r="S4169" s="211">
        <v>0.35877153000641904</v>
      </c>
      <c r="T4169" s="211">
        <v>0.58297554841320309</v>
      </c>
      <c r="U4169" s="211">
        <v>0.51666158081504499</v>
      </c>
      <c r="V4169" s="211">
        <v>6.4121997437442096E-2</v>
      </c>
      <c r="W4169" s="211">
        <v>0.54093672421967132</v>
      </c>
      <c r="X4169" s="211">
        <v>0.43181243953825466</v>
      </c>
      <c r="Y4169" s="211">
        <v>0.62229354244776358</v>
      </c>
      <c r="Z4169" s="211">
        <v>0.14947255633436499</v>
      </c>
      <c r="AA4169" s="212">
        <v>0.12364330953361165</v>
      </c>
    </row>
    <row r="4170" spans="1:27" x14ac:dyDescent="0.35">
      <c r="A4170" s="210" t="s">
        <v>4846</v>
      </c>
      <c r="B4170" s="217">
        <v>117.47861373829278</v>
      </c>
      <c r="C4170" s="211">
        <v>5.7113577158120162E-2</v>
      </c>
      <c r="D4170" s="211">
        <v>0.12737066012849421</v>
      </c>
      <c r="E4170" s="211">
        <v>7.7263049336400838E-2</v>
      </c>
      <c r="F4170" s="211">
        <v>9.2317523912020097E-2</v>
      </c>
      <c r="G4170" s="211">
        <v>0.12100906193792819</v>
      </c>
      <c r="H4170" s="211">
        <v>0.12133155313337651</v>
      </c>
      <c r="I4170" s="211">
        <v>0.46654572244337028</v>
      </c>
      <c r="J4170" s="211">
        <v>0.40465039003860154</v>
      </c>
      <c r="K4170" s="211">
        <v>0.59162971807327336</v>
      </c>
      <c r="L4170" s="211">
        <v>0.26995394219645374</v>
      </c>
      <c r="M4170" s="211">
        <v>9.3844053060461494E-2</v>
      </c>
      <c r="N4170" s="211">
        <v>0.47363921567226425</v>
      </c>
      <c r="O4170" s="211">
        <v>0.75442063983144036</v>
      </c>
      <c r="P4170" s="211">
        <v>6.7848713889198331E-2</v>
      </c>
      <c r="Q4170" s="211">
        <v>6.185083403092867E-2</v>
      </c>
      <c r="R4170" s="211">
        <v>0.40775868413036009</v>
      </c>
      <c r="S4170" s="211">
        <v>0.27341582859070807</v>
      </c>
      <c r="T4170" s="211">
        <v>0.50669674650195196</v>
      </c>
      <c r="U4170" s="211">
        <v>0.46940391334422849</v>
      </c>
      <c r="V4170" s="211">
        <v>6.4742346753445118E-2</v>
      </c>
      <c r="W4170" s="211">
        <v>0.53917357616809092</v>
      </c>
      <c r="X4170" s="211">
        <v>0.31343576066193873</v>
      </c>
      <c r="Y4170" s="211">
        <v>0.59289129676493779</v>
      </c>
      <c r="Z4170" s="211">
        <v>0.14765929757748555</v>
      </c>
      <c r="AA4170" s="212">
        <v>0.1213496025954757</v>
      </c>
    </row>
    <row r="4171" spans="1:27" x14ac:dyDescent="0.35">
      <c r="A4171" s="210" t="s">
        <v>4847</v>
      </c>
      <c r="B4171" s="217">
        <v>162.68579821882244</v>
      </c>
      <c r="C4171" s="211">
        <v>5.3241284376746995E-2</v>
      </c>
      <c r="D4171" s="211">
        <v>0.12533352765905542</v>
      </c>
      <c r="E4171" s="211">
        <v>8.6514800909938655E-2</v>
      </c>
      <c r="F4171" s="211">
        <v>8.4663281805026108E-2</v>
      </c>
      <c r="G4171" s="211">
        <v>0.12135403921434026</v>
      </c>
      <c r="H4171" s="211">
        <v>0.11072639928797529</v>
      </c>
      <c r="I4171" s="211">
        <v>0.45465776058361046</v>
      </c>
      <c r="J4171" s="211">
        <v>0.4286847606295906</v>
      </c>
      <c r="K4171" s="211">
        <v>0.63908967825981766</v>
      </c>
      <c r="L4171" s="211">
        <v>0.27693477832206387</v>
      </c>
      <c r="M4171" s="211">
        <v>0.11336504736147779</v>
      </c>
      <c r="N4171" s="211">
        <v>0.50827573427918027</v>
      </c>
      <c r="O4171" s="211">
        <v>0.60382785910054682</v>
      </c>
      <c r="P4171" s="211">
        <v>7.1787964813687169E-2</v>
      </c>
      <c r="Q4171" s="211">
        <v>0.10869099782585614</v>
      </c>
      <c r="R4171" s="211">
        <v>0.41043812030376875</v>
      </c>
      <c r="S4171" s="211">
        <v>0.34978356394122512</v>
      </c>
      <c r="T4171" s="211">
        <v>0.5886743415416289</v>
      </c>
      <c r="U4171" s="211">
        <v>0.47002950669376475</v>
      </c>
      <c r="V4171" s="211">
        <v>8.9132319421720993E-2</v>
      </c>
      <c r="W4171" s="211">
        <v>0.61633543568424609</v>
      </c>
      <c r="X4171" s="211">
        <v>0.2826867919736043</v>
      </c>
      <c r="Y4171" s="211">
        <v>0.61175005482460676</v>
      </c>
      <c r="Z4171" s="211">
        <v>0.14559864231155564</v>
      </c>
      <c r="AA4171" s="212">
        <v>0.11648157524267298</v>
      </c>
    </row>
    <row r="4172" spans="1:27" x14ac:dyDescent="0.35">
      <c r="A4172" s="210" t="s">
        <v>4848</v>
      </c>
      <c r="B4172" s="217">
        <v>153.30223849922373</v>
      </c>
      <c r="C4172" s="211">
        <v>6.8591756133311282E-2</v>
      </c>
      <c r="D4172" s="211">
        <v>0.1247355441722845</v>
      </c>
      <c r="E4172" s="211">
        <v>7.9441136238370777E-2</v>
      </c>
      <c r="F4172" s="211">
        <v>0.10161493039432648</v>
      </c>
      <c r="G4172" s="211">
        <v>0.11491008269350556</v>
      </c>
      <c r="H4172" s="211">
        <v>0.10617843427949258</v>
      </c>
      <c r="I4172" s="211">
        <v>0.49979237935764914</v>
      </c>
      <c r="J4172" s="211">
        <v>0.41732242446844858</v>
      </c>
      <c r="K4172" s="211">
        <v>0.62975224608231106</v>
      </c>
      <c r="L4172" s="211">
        <v>0.28045461851497977</v>
      </c>
      <c r="M4172" s="211">
        <v>0.10205646003954735</v>
      </c>
      <c r="N4172" s="211">
        <v>0.43131086064438801</v>
      </c>
      <c r="O4172" s="211">
        <v>0.71353231893868041</v>
      </c>
      <c r="P4172" s="211">
        <v>6.9102547134796424E-2</v>
      </c>
      <c r="Q4172" s="211">
        <v>7.9573238063804216E-2</v>
      </c>
      <c r="R4172" s="211">
        <v>0.38488561868680271</v>
      </c>
      <c r="S4172" s="211">
        <v>0.33008753028492144</v>
      </c>
      <c r="T4172" s="211">
        <v>0.54544500397315776</v>
      </c>
      <c r="U4172" s="211">
        <v>0.42012355607203533</v>
      </c>
      <c r="V4172" s="211">
        <v>0.11290802565510506</v>
      </c>
      <c r="W4172" s="211">
        <v>0.5338094661001902</v>
      </c>
      <c r="X4172" s="211">
        <v>0.3642252367336421</v>
      </c>
      <c r="Y4172" s="211">
        <v>0.69211798543632996</v>
      </c>
      <c r="Z4172" s="211">
        <v>0.14620938605158354</v>
      </c>
      <c r="AA4172" s="212">
        <v>0.1187981302629188</v>
      </c>
    </row>
    <row r="4173" spans="1:27" x14ac:dyDescent="0.35">
      <c r="A4173" s="210" t="s">
        <v>4849</v>
      </c>
      <c r="B4173" s="217">
        <v>153.27815636664116</v>
      </c>
      <c r="C4173" s="211">
        <v>5.7431098500745605E-2</v>
      </c>
      <c r="D4173" s="211">
        <v>0.12703436524311723</v>
      </c>
      <c r="E4173" s="211">
        <v>7.74084711483254E-2</v>
      </c>
      <c r="F4173" s="211">
        <v>9.9780579991197799E-2</v>
      </c>
      <c r="G4173" s="211">
        <v>0.11888239703585086</v>
      </c>
      <c r="H4173" s="211">
        <v>0.10829438199414169</v>
      </c>
      <c r="I4173" s="211">
        <v>0.48604364176442505</v>
      </c>
      <c r="J4173" s="211">
        <v>0.46361600289301402</v>
      </c>
      <c r="K4173" s="211">
        <v>0.64359317695455676</v>
      </c>
      <c r="L4173" s="211">
        <v>0.27284100571270103</v>
      </c>
      <c r="M4173" s="211">
        <v>9.4286355048544573E-2</v>
      </c>
      <c r="N4173" s="211">
        <v>0.43847781417388093</v>
      </c>
      <c r="O4173" s="211">
        <v>0.6785051307941784</v>
      </c>
      <c r="P4173" s="211">
        <v>7.0984512773897807E-2</v>
      </c>
      <c r="Q4173" s="211">
        <v>7.6361726385076878E-2</v>
      </c>
      <c r="R4173" s="211">
        <v>0.48181360974823068</v>
      </c>
      <c r="S4173" s="211">
        <v>0.2768967042605871</v>
      </c>
      <c r="T4173" s="211">
        <v>0.55872453784212694</v>
      </c>
      <c r="U4173" s="211">
        <v>0.53121105862743179</v>
      </c>
      <c r="V4173" s="211">
        <v>0.11722236189221642</v>
      </c>
      <c r="W4173" s="211">
        <v>0.60201693378919008</v>
      </c>
      <c r="X4173" s="211">
        <v>0.37197545644957525</v>
      </c>
      <c r="Y4173" s="211">
        <v>0.5540697295961361</v>
      </c>
      <c r="Z4173" s="211">
        <v>0.14383643565562593</v>
      </c>
      <c r="AA4173" s="212">
        <v>0.12082395293344114</v>
      </c>
    </row>
    <row r="4174" spans="1:27" x14ac:dyDescent="0.35">
      <c r="A4174" s="210" t="s">
        <v>4850</v>
      </c>
      <c r="B4174" s="217">
        <v>110.21664552950605</v>
      </c>
      <c r="C4174" s="211">
        <v>5.0769602836474692E-2</v>
      </c>
      <c r="D4174" s="211">
        <v>0.11407398879013356</v>
      </c>
      <c r="E4174" s="211">
        <v>7.7191913016450703E-2</v>
      </c>
      <c r="F4174" s="211">
        <v>9.2862641688226541E-2</v>
      </c>
      <c r="G4174" s="211">
        <v>0.1131391193195638</v>
      </c>
      <c r="H4174" s="211">
        <v>0.11716059368144935</v>
      </c>
      <c r="I4174" s="211">
        <v>0.45684179657710466</v>
      </c>
      <c r="J4174" s="211">
        <v>0.4407053673472448</v>
      </c>
      <c r="K4174" s="211">
        <v>0.50657125946557979</v>
      </c>
      <c r="L4174" s="211">
        <v>0.2829732121794844</v>
      </c>
      <c r="M4174" s="211">
        <v>7.7835743483401151E-2</v>
      </c>
      <c r="N4174" s="211">
        <v>0.39367095298687776</v>
      </c>
      <c r="O4174" s="211">
        <v>0.62654168001139798</v>
      </c>
      <c r="P4174" s="211">
        <v>6.9387948977828615E-2</v>
      </c>
      <c r="Q4174" s="211">
        <v>7.5399220837342046E-2</v>
      </c>
      <c r="R4174" s="211">
        <v>0.47176791014768088</v>
      </c>
      <c r="S4174" s="211">
        <v>0.3040014979374247</v>
      </c>
      <c r="T4174" s="211">
        <v>0.54235587313616695</v>
      </c>
      <c r="U4174" s="211">
        <v>0.35439932508795396</v>
      </c>
      <c r="V4174" s="211">
        <v>0.12931846911551639</v>
      </c>
      <c r="W4174" s="211">
        <v>0.62833298427360007</v>
      </c>
      <c r="X4174" s="211">
        <v>0.32768787067547911</v>
      </c>
      <c r="Y4174" s="211">
        <v>0.57479791513667056</v>
      </c>
      <c r="Z4174" s="211">
        <v>0.14742634160179693</v>
      </c>
      <c r="AA4174" s="212">
        <v>0.12639951673853872</v>
      </c>
    </row>
    <row r="4175" spans="1:27" x14ac:dyDescent="0.35">
      <c r="A4175" s="210" t="s">
        <v>4851</v>
      </c>
      <c r="B4175" s="217">
        <v>103.6253832583208</v>
      </c>
      <c r="C4175" s="211">
        <v>5.8129664363483081E-2</v>
      </c>
      <c r="D4175" s="211">
        <v>0.12835006734724155</v>
      </c>
      <c r="E4175" s="211">
        <v>6.8166546580668744E-2</v>
      </c>
      <c r="F4175" s="211">
        <v>9.1917526898368351E-2</v>
      </c>
      <c r="G4175" s="211">
        <v>0.12422012957523638</v>
      </c>
      <c r="H4175" s="211">
        <v>0.12346849359556349</v>
      </c>
      <c r="I4175" s="211">
        <v>0.48865118689012593</v>
      </c>
      <c r="J4175" s="211">
        <v>0.4362589648650016</v>
      </c>
      <c r="K4175" s="211">
        <v>0.61655784085719889</v>
      </c>
      <c r="L4175" s="211">
        <v>0.27529057774287835</v>
      </c>
      <c r="M4175" s="211">
        <v>9.1745088060255581E-2</v>
      </c>
      <c r="N4175" s="211">
        <v>0.42053402668958295</v>
      </c>
      <c r="O4175" s="211">
        <v>0.65145574436147879</v>
      </c>
      <c r="P4175" s="211">
        <v>6.9983577293656007E-2</v>
      </c>
      <c r="Q4175" s="211">
        <v>5.2679380394063974E-2</v>
      </c>
      <c r="R4175" s="211">
        <v>0.46328407158913765</v>
      </c>
      <c r="S4175" s="211">
        <v>0.31044944997151791</v>
      </c>
      <c r="T4175" s="211">
        <v>0.49548036760111619</v>
      </c>
      <c r="U4175" s="211">
        <v>0.38325349002406406</v>
      </c>
      <c r="V4175" s="211">
        <v>5.19641455272647E-2</v>
      </c>
      <c r="W4175" s="211">
        <v>0.50066512531950402</v>
      </c>
      <c r="X4175" s="211">
        <v>0.29886633780928956</v>
      </c>
      <c r="Y4175" s="211">
        <v>0.69501145302988598</v>
      </c>
      <c r="Z4175" s="211">
        <v>0.1467733751878286</v>
      </c>
      <c r="AA4175" s="212">
        <v>0.12320798417133701</v>
      </c>
    </row>
    <row r="4176" spans="1:27" x14ac:dyDescent="0.35">
      <c r="A4176" s="210" t="s">
        <v>4852</v>
      </c>
      <c r="B4176" s="217">
        <v>159.44328262533526</v>
      </c>
      <c r="C4176" s="211">
        <v>4.9948178640255435E-2</v>
      </c>
      <c r="D4176" s="211">
        <v>0.12712291561594732</v>
      </c>
      <c r="E4176" s="211">
        <v>7.8952345257426323E-2</v>
      </c>
      <c r="F4176" s="211">
        <v>9.9334688614724276E-2</v>
      </c>
      <c r="G4176" s="211">
        <v>0.12324593959820272</v>
      </c>
      <c r="H4176" s="211">
        <v>0.11635912349645193</v>
      </c>
      <c r="I4176" s="211">
        <v>0.46600883136443633</v>
      </c>
      <c r="J4176" s="211">
        <v>0.42465433293268318</v>
      </c>
      <c r="K4176" s="211">
        <v>0.63637617409349989</v>
      </c>
      <c r="L4176" s="211">
        <v>0.28134039829427621</v>
      </c>
      <c r="M4176" s="211">
        <v>0.11161921846885058</v>
      </c>
      <c r="N4176" s="211">
        <v>0.415904585502271</v>
      </c>
      <c r="O4176" s="211">
        <v>0.74278677944459426</v>
      </c>
      <c r="P4176" s="211">
        <v>7.0459204996816641E-2</v>
      </c>
      <c r="Q4176" s="211">
        <v>5.7191922865815426E-2</v>
      </c>
      <c r="R4176" s="211">
        <v>0.43195088349829391</v>
      </c>
      <c r="S4176" s="211">
        <v>0.28219328150395373</v>
      </c>
      <c r="T4176" s="211">
        <v>0.59043869492865908</v>
      </c>
      <c r="U4176" s="211">
        <v>0.46170959716178539</v>
      </c>
      <c r="V4176" s="211">
        <v>0.10051698535688032</v>
      </c>
      <c r="W4176" s="211">
        <v>0.54830665808971069</v>
      </c>
      <c r="X4176" s="211">
        <v>0.40810080031831475</v>
      </c>
      <c r="Y4176" s="211">
        <v>0.59974398185256161</v>
      </c>
      <c r="Z4176" s="211">
        <v>0.1494687050453487</v>
      </c>
      <c r="AA4176" s="212">
        <v>0.11522356887402867</v>
      </c>
    </row>
    <row r="4177" spans="1:27" x14ac:dyDescent="0.35">
      <c r="A4177" s="210" t="s">
        <v>4853</v>
      </c>
      <c r="B4177" s="217">
        <v>169.31208905593957</v>
      </c>
      <c r="C4177" s="211">
        <v>6.8119436106921671E-2</v>
      </c>
      <c r="D4177" s="211">
        <v>0.13002897714594999</v>
      </c>
      <c r="E4177" s="211">
        <v>7.9816869745542668E-2</v>
      </c>
      <c r="F4177" s="211">
        <v>9.2843797208265716E-2</v>
      </c>
      <c r="G4177" s="211">
        <v>0.11969257923955243</v>
      </c>
      <c r="H4177" s="211">
        <v>0.12310008053445091</v>
      </c>
      <c r="I4177" s="211">
        <v>0.48708884247094242</v>
      </c>
      <c r="J4177" s="211">
        <v>0.42138576546157031</v>
      </c>
      <c r="K4177" s="211">
        <v>0.61832618706391951</v>
      </c>
      <c r="L4177" s="211">
        <v>0.27831367537082113</v>
      </c>
      <c r="M4177" s="211">
        <v>0.1144397657004072</v>
      </c>
      <c r="N4177" s="211">
        <v>0.51262049632952611</v>
      </c>
      <c r="O4177" s="211">
        <v>0.54897666867089168</v>
      </c>
      <c r="P4177" s="211">
        <v>7.1091248862658579E-2</v>
      </c>
      <c r="Q4177" s="211">
        <v>0.13979647401907813</v>
      </c>
      <c r="R4177" s="211">
        <v>0.42944532679669667</v>
      </c>
      <c r="S4177" s="211">
        <v>0.35663933471646758</v>
      </c>
      <c r="T4177" s="211">
        <v>0.50902591885018622</v>
      </c>
      <c r="U4177" s="211">
        <v>0.35455614120237194</v>
      </c>
      <c r="V4177" s="211">
        <v>0.10985981542471523</v>
      </c>
      <c r="W4177" s="211">
        <v>0.49178325098460607</v>
      </c>
      <c r="X4177" s="211">
        <v>0.38417206383695668</v>
      </c>
      <c r="Y4177" s="211">
        <v>0.67748139258312745</v>
      </c>
      <c r="Z4177" s="211">
        <v>0.14725035252531954</v>
      </c>
      <c r="AA4177" s="212">
        <v>0.1106296551340145</v>
      </c>
    </row>
    <row r="4178" spans="1:27" x14ac:dyDescent="0.35">
      <c r="A4178" s="210" t="s">
        <v>4854</v>
      </c>
      <c r="B4178" s="217">
        <v>140.15592625188108</v>
      </c>
      <c r="C4178" s="211">
        <v>5.7649388003217311E-2</v>
      </c>
      <c r="D4178" s="211">
        <v>0.11633221993774306</v>
      </c>
      <c r="E4178" s="211">
        <v>7.8996012002550964E-2</v>
      </c>
      <c r="F4178" s="211">
        <v>0.11799938108335015</v>
      </c>
      <c r="G4178" s="211">
        <v>0.12032636694593234</v>
      </c>
      <c r="H4178" s="211">
        <v>0.11819704554415376</v>
      </c>
      <c r="I4178" s="211">
        <v>0.49578355306045363</v>
      </c>
      <c r="J4178" s="211">
        <v>0.440990656702828</v>
      </c>
      <c r="K4178" s="211">
        <v>0.59411087738513368</v>
      </c>
      <c r="L4178" s="211">
        <v>0.27781668300665657</v>
      </c>
      <c r="M4178" s="211">
        <v>0.11521393576465007</v>
      </c>
      <c r="N4178" s="211">
        <v>0.49129202646474252</v>
      </c>
      <c r="O4178" s="211">
        <v>0.61562830172919947</v>
      </c>
      <c r="P4178" s="211">
        <v>6.8361192928136125E-2</v>
      </c>
      <c r="Q4178" s="211">
        <v>0.14767360577835828</v>
      </c>
      <c r="R4178" s="211">
        <v>0.42750126449779413</v>
      </c>
      <c r="S4178" s="211">
        <v>0.30856459519868273</v>
      </c>
      <c r="T4178" s="211">
        <v>0.55436787434607027</v>
      </c>
      <c r="U4178" s="211">
        <v>0.34256604337997726</v>
      </c>
      <c r="V4178" s="211">
        <v>8.0792919803842761E-2</v>
      </c>
      <c r="W4178" s="211">
        <v>0.61238804269131353</v>
      </c>
      <c r="X4178" s="211">
        <v>0.27731586831525001</v>
      </c>
      <c r="Y4178" s="211">
        <v>0.69339312013671306</v>
      </c>
      <c r="Z4178" s="211">
        <v>0.1476253326317063</v>
      </c>
      <c r="AA4178" s="212">
        <v>0.11449829502588886</v>
      </c>
    </row>
    <row r="4179" spans="1:27" x14ac:dyDescent="0.35">
      <c r="A4179" s="210" t="s">
        <v>4855</v>
      </c>
      <c r="B4179" s="217">
        <v>117.07133915942362</v>
      </c>
      <c r="C4179" s="211">
        <v>5.9909390234827067E-2</v>
      </c>
      <c r="D4179" s="211">
        <v>0.12425575604899866</v>
      </c>
      <c r="E4179" s="211">
        <v>8.2869517121132247E-2</v>
      </c>
      <c r="F4179" s="211">
        <v>0.12193697597603249</v>
      </c>
      <c r="G4179" s="211">
        <v>0.11539440882428394</v>
      </c>
      <c r="H4179" s="211">
        <v>0.12293482637213179</v>
      </c>
      <c r="I4179" s="211">
        <v>0.43361684418802265</v>
      </c>
      <c r="J4179" s="211">
        <v>0.44929312947239386</v>
      </c>
      <c r="K4179" s="211">
        <v>0.51886381872130782</v>
      </c>
      <c r="L4179" s="211">
        <v>0.27679667899333132</v>
      </c>
      <c r="M4179" s="211">
        <v>7.8577536913486262E-2</v>
      </c>
      <c r="N4179" s="211">
        <v>0.40804708902414188</v>
      </c>
      <c r="O4179" s="211">
        <v>0.6297527012991081</v>
      </c>
      <c r="P4179" s="211">
        <v>6.5952930239337654E-2</v>
      </c>
      <c r="Q4179" s="211">
        <v>7.3735528413754664E-2</v>
      </c>
      <c r="R4179" s="211">
        <v>0.40312109511773547</v>
      </c>
      <c r="S4179" s="211">
        <v>0.34871979048326346</v>
      </c>
      <c r="T4179" s="211">
        <v>0.5154909209955203</v>
      </c>
      <c r="U4179" s="211">
        <v>0.42622315583525328</v>
      </c>
      <c r="V4179" s="211">
        <v>0.11277736018206246</v>
      </c>
      <c r="W4179" s="211">
        <v>0.52656417704029679</v>
      </c>
      <c r="X4179" s="211">
        <v>0.2871414978676024</v>
      </c>
      <c r="Y4179" s="211">
        <v>0.63272825494100071</v>
      </c>
      <c r="Z4179" s="211">
        <v>0.14056719248172483</v>
      </c>
      <c r="AA4179" s="212">
        <v>0.12343160607150767</v>
      </c>
    </row>
    <row r="4180" spans="1:27" x14ac:dyDescent="0.35">
      <c r="A4180" s="210" t="s">
        <v>4856</v>
      </c>
      <c r="B4180" s="217">
        <v>130.30916591601087</v>
      </c>
      <c r="C4180" s="211">
        <v>6.4877392363668046E-2</v>
      </c>
      <c r="D4180" s="211">
        <v>0.12819709588981737</v>
      </c>
      <c r="E4180" s="211">
        <v>7.327839285995208E-2</v>
      </c>
      <c r="F4180" s="211">
        <v>0.11000076847278323</v>
      </c>
      <c r="G4180" s="211">
        <v>0.1236033491288662</v>
      </c>
      <c r="H4180" s="211">
        <v>0.11441315121856835</v>
      </c>
      <c r="I4180" s="211">
        <v>0.50105621850957915</v>
      </c>
      <c r="J4180" s="211">
        <v>0.39798336475927648</v>
      </c>
      <c r="K4180" s="211">
        <v>0.52733717797966451</v>
      </c>
      <c r="L4180" s="211">
        <v>0.27082614437210994</v>
      </c>
      <c r="M4180" s="211">
        <v>0.10381287524236585</v>
      </c>
      <c r="N4180" s="211">
        <v>0.54304356729822867</v>
      </c>
      <c r="O4180" s="211">
        <v>0.73429534896497828</v>
      </c>
      <c r="P4180" s="211">
        <v>6.8350547403172771E-2</v>
      </c>
      <c r="Q4180" s="211">
        <v>5.5442629419655276E-2</v>
      </c>
      <c r="R4180" s="211">
        <v>0.4171483328066764</v>
      </c>
      <c r="S4180" s="211">
        <v>0.31134637917418895</v>
      </c>
      <c r="T4180" s="211">
        <v>0.55412089622355332</v>
      </c>
      <c r="U4180" s="211">
        <v>0.36567612330710753</v>
      </c>
      <c r="V4180" s="211">
        <v>5.9091754886924863E-2</v>
      </c>
      <c r="W4180" s="211">
        <v>0.52045781436609684</v>
      </c>
      <c r="X4180" s="211">
        <v>0.32901470556202117</v>
      </c>
      <c r="Y4180" s="211">
        <v>0.69925110641109067</v>
      </c>
      <c r="Z4180" s="211">
        <v>0.14987289523836195</v>
      </c>
      <c r="AA4180" s="212">
        <v>0.11086944720936692</v>
      </c>
    </row>
    <row r="4181" spans="1:27" x14ac:dyDescent="0.35">
      <c r="A4181" s="210" t="s">
        <v>4857</v>
      </c>
      <c r="B4181" s="217">
        <v>161.14112286103688</v>
      </c>
      <c r="C4181" s="211">
        <v>7.129174225778187E-2</v>
      </c>
      <c r="D4181" s="211">
        <v>0.13096867253704209</v>
      </c>
      <c r="E4181" s="211">
        <v>7.4408886873808255E-2</v>
      </c>
      <c r="F4181" s="211">
        <v>0.10228884506864222</v>
      </c>
      <c r="G4181" s="211">
        <v>0.11691939309896615</v>
      </c>
      <c r="H4181" s="211">
        <v>0.11908603991455251</v>
      </c>
      <c r="I4181" s="211">
        <v>0.49480600239053213</v>
      </c>
      <c r="J4181" s="211">
        <v>0.48670115240103717</v>
      </c>
      <c r="K4181" s="211">
        <v>0.50652891042716774</v>
      </c>
      <c r="L4181" s="211">
        <v>0.27533437668738125</v>
      </c>
      <c r="M4181" s="211">
        <v>0.10702167868098802</v>
      </c>
      <c r="N4181" s="211">
        <v>0.44634160933690548</v>
      </c>
      <c r="O4181" s="211">
        <v>0.74633894144401913</v>
      </c>
      <c r="P4181" s="211">
        <v>6.8271600681330563E-2</v>
      </c>
      <c r="Q4181" s="211">
        <v>0.11720324665898176</v>
      </c>
      <c r="R4181" s="211">
        <v>0.45481555376438432</v>
      </c>
      <c r="S4181" s="211">
        <v>0.35003833944245077</v>
      </c>
      <c r="T4181" s="211">
        <v>0.57325704121659726</v>
      </c>
      <c r="U4181" s="211">
        <v>0.45395300258638516</v>
      </c>
      <c r="V4181" s="211">
        <v>0.1358346426724934</v>
      </c>
      <c r="W4181" s="211">
        <v>0.52051122566065733</v>
      </c>
      <c r="X4181" s="211">
        <v>0.33512807671534195</v>
      </c>
      <c r="Y4181" s="211">
        <v>0.64396562820311964</v>
      </c>
      <c r="Z4181" s="211">
        <v>0.14065536947774882</v>
      </c>
      <c r="AA4181" s="212">
        <v>0.11732163810777858</v>
      </c>
    </row>
    <row r="4182" spans="1:27" x14ac:dyDescent="0.35">
      <c r="A4182" s="210" t="s">
        <v>4858</v>
      </c>
      <c r="B4182" s="217">
        <v>159.02626605212853</v>
      </c>
      <c r="C4182" s="211">
        <v>5.9394216147508706E-2</v>
      </c>
      <c r="D4182" s="211">
        <v>0.1307698343339645</v>
      </c>
      <c r="E4182" s="211">
        <v>7.5522158227437408E-2</v>
      </c>
      <c r="F4182" s="211">
        <v>9.7228212532983749E-2</v>
      </c>
      <c r="G4182" s="211">
        <v>0.1217733473475406</v>
      </c>
      <c r="H4182" s="211">
        <v>0.12235090863075243</v>
      </c>
      <c r="I4182" s="211">
        <v>0.50796160786552802</v>
      </c>
      <c r="J4182" s="211">
        <v>0.44975229887509716</v>
      </c>
      <c r="K4182" s="211">
        <v>0.64007934906488306</v>
      </c>
      <c r="L4182" s="211">
        <v>0.27229902587669064</v>
      </c>
      <c r="M4182" s="211">
        <v>0.10668096603901771</v>
      </c>
      <c r="N4182" s="211">
        <v>0.34498728593489786</v>
      </c>
      <c r="O4182" s="211">
        <v>0.74814911233983494</v>
      </c>
      <c r="P4182" s="211">
        <v>7.1851775084782757E-2</v>
      </c>
      <c r="Q4182" s="211">
        <v>0.15454779910669136</v>
      </c>
      <c r="R4182" s="211">
        <v>0.39434686879794545</v>
      </c>
      <c r="S4182" s="211">
        <v>0.28437599904315231</v>
      </c>
      <c r="T4182" s="211">
        <v>0.48592414931330391</v>
      </c>
      <c r="U4182" s="211">
        <v>0.40016683926056168</v>
      </c>
      <c r="V4182" s="211">
        <v>0.12639303601703772</v>
      </c>
      <c r="W4182" s="211">
        <v>0.46804480784499153</v>
      </c>
      <c r="X4182" s="211">
        <v>0.23964422776490418</v>
      </c>
      <c r="Y4182" s="211">
        <v>0.71991545331317697</v>
      </c>
      <c r="Z4182" s="211">
        <v>0.14540354709812736</v>
      </c>
      <c r="AA4182" s="212">
        <v>0.12187533831951053</v>
      </c>
    </row>
    <row r="4183" spans="1:27" x14ac:dyDescent="0.35">
      <c r="A4183" s="210" t="s">
        <v>4859</v>
      </c>
      <c r="B4183" s="217">
        <v>162.57425895642049</v>
      </c>
      <c r="C4183" s="211">
        <v>6.1057118299305206E-2</v>
      </c>
      <c r="D4183" s="211">
        <v>0.1210064315792556</v>
      </c>
      <c r="E4183" s="211">
        <v>7.6921909358516449E-2</v>
      </c>
      <c r="F4183" s="211">
        <v>8.507053514988136E-2</v>
      </c>
      <c r="G4183" s="211">
        <v>0.12465611743030837</v>
      </c>
      <c r="H4183" s="211">
        <v>0.12366616431403164</v>
      </c>
      <c r="I4183" s="211">
        <v>0.52013705782500486</v>
      </c>
      <c r="J4183" s="211">
        <v>0.47440861034626131</v>
      </c>
      <c r="K4183" s="211">
        <v>0.57582788013142128</v>
      </c>
      <c r="L4183" s="211">
        <v>0.27396655371566558</v>
      </c>
      <c r="M4183" s="211">
        <v>9.5992637016151183E-2</v>
      </c>
      <c r="N4183" s="211">
        <v>0.45829121218404134</v>
      </c>
      <c r="O4183" s="211">
        <v>0.68590515855324874</v>
      </c>
      <c r="P4183" s="211">
        <v>6.6442495977071095E-2</v>
      </c>
      <c r="Q4183" s="211">
        <v>5.020527375511305E-2</v>
      </c>
      <c r="R4183" s="211">
        <v>0.42176808977512592</v>
      </c>
      <c r="S4183" s="211">
        <v>0.3764536700359904</v>
      </c>
      <c r="T4183" s="211">
        <v>0.53060450551026228</v>
      </c>
      <c r="U4183" s="211">
        <v>0.4543711513098686</v>
      </c>
      <c r="V4183" s="211">
        <v>0.14377526912942998</v>
      </c>
      <c r="W4183" s="211">
        <v>0.63272432033959214</v>
      </c>
      <c r="X4183" s="211">
        <v>0.26793179410067391</v>
      </c>
      <c r="Y4183" s="211">
        <v>0.67410070119640075</v>
      </c>
      <c r="Z4183" s="211">
        <v>0.14880117670277007</v>
      </c>
      <c r="AA4183" s="212">
        <v>0.11451644559918613</v>
      </c>
    </row>
    <row r="4184" spans="1:27" x14ac:dyDescent="0.35">
      <c r="A4184" s="210" t="s">
        <v>4860</v>
      </c>
      <c r="B4184" s="217">
        <v>117.81531339627337</v>
      </c>
      <c r="C4184" s="211">
        <v>5.4970907157031609E-2</v>
      </c>
      <c r="D4184" s="211">
        <v>0.12820435466779365</v>
      </c>
      <c r="E4184" s="211">
        <v>8.6161727453819018E-2</v>
      </c>
      <c r="F4184" s="211">
        <v>0.10656428243579505</v>
      </c>
      <c r="G4184" s="211">
        <v>0.12273048637178374</v>
      </c>
      <c r="H4184" s="211">
        <v>0.11070759683262096</v>
      </c>
      <c r="I4184" s="211">
        <v>0.44701313858324998</v>
      </c>
      <c r="J4184" s="211">
        <v>0.44580701377517629</v>
      </c>
      <c r="K4184" s="211">
        <v>0.61440488310214825</v>
      </c>
      <c r="L4184" s="211">
        <v>0.27506580813628784</v>
      </c>
      <c r="M4184" s="211">
        <v>9.1486592970724256E-2</v>
      </c>
      <c r="N4184" s="211">
        <v>0.40462686226593225</v>
      </c>
      <c r="O4184" s="211">
        <v>0.67169891646911906</v>
      </c>
      <c r="P4184" s="211">
        <v>6.9879119249470031E-2</v>
      </c>
      <c r="Q4184" s="211">
        <v>0.11996375448426634</v>
      </c>
      <c r="R4184" s="211">
        <v>0.41415035065372435</v>
      </c>
      <c r="S4184" s="211">
        <v>0.36029848900397521</v>
      </c>
      <c r="T4184" s="211">
        <v>0.52713727895937013</v>
      </c>
      <c r="U4184" s="211">
        <v>0.4077144736510927</v>
      </c>
      <c r="V4184" s="211">
        <v>5.8588484828691667E-2</v>
      </c>
      <c r="W4184" s="211">
        <v>0.61773570685869283</v>
      </c>
      <c r="X4184" s="211">
        <v>0.31875292176355574</v>
      </c>
      <c r="Y4184" s="211">
        <v>0.6078755447153863</v>
      </c>
      <c r="Z4184" s="211">
        <v>0.14968906424442729</v>
      </c>
      <c r="AA4184" s="212">
        <v>0.12110650279178821</v>
      </c>
    </row>
    <row r="4185" spans="1:27" x14ac:dyDescent="0.35">
      <c r="A4185" s="210" t="s">
        <v>4861</v>
      </c>
      <c r="B4185" s="217">
        <v>125.47947036384622</v>
      </c>
      <c r="C4185" s="211">
        <v>5.7439682094986531E-2</v>
      </c>
      <c r="D4185" s="211">
        <v>0.12339867602042683</v>
      </c>
      <c r="E4185" s="211">
        <v>7.97824873979084E-2</v>
      </c>
      <c r="F4185" s="211">
        <v>0.11711696237959186</v>
      </c>
      <c r="G4185" s="211">
        <v>0.11812488911102044</v>
      </c>
      <c r="H4185" s="211">
        <v>0.11435823002064152</v>
      </c>
      <c r="I4185" s="211">
        <v>0.5067335187133386</v>
      </c>
      <c r="J4185" s="211">
        <v>0.43710987107438187</v>
      </c>
      <c r="K4185" s="211">
        <v>0.63724144331931998</v>
      </c>
      <c r="L4185" s="211">
        <v>0.27991200836396979</v>
      </c>
      <c r="M4185" s="211">
        <v>0.10194705017030917</v>
      </c>
      <c r="N4185" s="211">
        <v>0.5120267971469129</v>
      </c>
      <c r="O4185" s="211">
        <v>0.69867386564602607</v>
      </c>
      <c r="P4185" s="211">
        <v>6.7104910373770241E-2</v>
      </c>
      <c r="Q4185" s="211">
        <v>0.1020791973854081</v>
      </c>
      <c r="R4185" s="211">
        <v>0.41630569206697188</v>
      </c>
      <c r="S4185" s="211">
        <v>0.35988511998783962</v>
      </c>
      <c r="T4185" s="211">
        <v>0.57112539707805676</v>
      </c>
      <c r="U4185" s="211">
        <v>0.3395814236445121</v>
      </c>
      <c r="V4185" s="211">
        <v>5.0788677002177582E-2</v>
      </c>
      <c r="W4185" s="211">
        <v>0.61019039289547439</v>
      </c>
      <c r="X4185" s="211">
        <v>0.37097199443964374</v>
      </c>
      <c r="Y4185" s="211">
        <v>0.72438816964082653</v>
      </c>
      <c r="Z4185" s="211">
        <v>0.13864229989501312</v>
      </c>
      <c r="AA4185" s="212">
        <v>0.11566756946967659</v>
      </c>
    </row>
    <row r="4186" spans="1:27" x14ac:dyDescent="0.35">
      <c r="A4186" s="210" t="s">
        <v>4862</v>
      </c>
      <c r="B4186" s="217">
        <v>114.60062254021851</v>
      </c>
      <c r="C4186" s="211">
        <v>6.375885060864897E-2</v>
      </c>
      <c r="D4186" s="211">
        <v>0.12043436350090284</v>
      </c>
      <c r="E4186" s="211">
        <v>7.9226179745313721E-2</v>
      </c>
      <c r="F4186" s="211">
        <v>9.9908426064876654E-2</v>
      </c>
      <c r="G4186" s="211">
        <v>0.116694671123084</v>
      </c>
      <c r="H4186" s="211">
        <v>0.12070686784788548</v>
      </c>
      <c r="I4186" s="211">
        <v>0.51952836970428151</v>
      </c>
      <c r="J4186" s="211">
        <v>0.4282449073232597</v>
      </c>
      <c r="K4186" s="211">
        <v>0.60193233342630093</v>
      </c>
      <c r="L4186" s="211">
        <v>0.27136711175953887</v>
      </c>
      <c r="M4186" s="211">
        <v>0.10474657242061591</v>
      </c>
      <c r="N4186" s="211">
        <v>0.4474766439755048</v>
      </c>
      <c r="O4186" s="211">
        <v>0.59212552102120963</v>
      </c>
      <c r="P4186" s="211">
        <v>7.1382099108255576E-2</v>
      </c>
      <c r="Q4186" s="211">
        <v>0.10517327066336993</v>
      </c>
      <c r="R4186" s="211">
        <v>0.43547964231898112</v>
      </c>
      <c r="S4186" s="211">
        <v>0.3987603350792055</v>
      </c>
      <c r="T4186" s="211">
        <v>0.52656672137953386</v>
      </c>
      <c r="U4186" s="211">
        <v>0.33407922894069536</v>
      </c>
      <c r="V4186" s="211">
        <v>5.7595674388923296E-2</v>
      </c>
      <c r="W4186" s="211">
        <v>0.52179687066112734</v>
      </c>
      <c r="X4186" s="211">
        <v>0.34040422086406941</v>
      </c>
      <c r="Y4186" s="211">
        <v>0.6697283109864911</v>
      </c>
      <c r="Z4186" s="211">
        <v>0.14510211764402287</v>
      </c>
      <c r="AA4186" s="212">
        <v>0.12134336506077731</v>
      </c>
    </row>
    <row r="4187" spans="1:27" x14ac:dyDescent="0.35">
      <c r="A4187" s="210" t="s">
        <v>4863</v>
      </c>
      <c r="B4187" s="217">
        <v>127.91560429607937</v>
      </c>
      <c r="C4187" s="211">
        <v>5.2987774656957178E-2</v>
      </c>
      <c r="D4187" s="211">
        <v>0.12493570991453068</v>
      </c>
      <c r="E4187" s="211">
        <v>7.7688799201776904E-2</v>
      </c>
      <c r="F4187" s="211">
        <v>0.10490385655700912</v>
      </c>
      <c r="G4187" s="211">
        <v>0.12570255148335313</v>
      </c>
      <c r="H4187" s="211">
        <v>0.12426381909669514</v>
      </c>
      <c r="I4187" s="211">
        <v>0.51982452296166826</v>
      </c>
      <c r="J4187" s="211">
        <v>0.43548910921538797</v>
      </c>
      <c r="K4187" s="211">
        <v>0.57993073837131592</v>
      </c>
      <c r="L4187" s="211">
        <v>0.2751774710488491</v>
      </c>
      <c r="M4187" s="211">
        <v>9.9395197556994025E-2</v>
      </c>
      <c r="N4187" s="211">
        <v>0.40959034998821059</v>
      </c>
      <c r="O4187" s="211">
        <v>0.71090153289416125</v>
      </c>
      <c r="P4187" s="211">
        <v>7.2696197597089646E-2</v>
      </c>
      <c r="Q4187" s="211">
        <v>0.12762099939201213</v>
      </c>
      <c r="R4187" s="211">
        <v>0.46751584081461955</v>
      </c>
      <c r="S4187" s="211">
        <v>0.36254553334306222</v>
      </c>
      <c r="T4187" s="211">
        <v>0.60442595783484909</v>
      </c>
      <c r="U4187" s="211">
        <v>0.39800511368315322</v>
      </c>
      <c r="V4187" s="211">
        <v>5.9370331979084284E-2</v>
      </c>
      <c r="W4187" s="211">
        <v>0.53043249621692445</v>
      </c>
      <c r="X4187" s="211">
        <v>0.32281676381950791</v>
      </c>
      <c r="Y4187" s="211">
        <v>0.76740256960380182</v>
      </c>
      <c r="Z4187" s="211">
        <v>0.14886863475250717</v>
      </c>
      <c r="AA4187" s="212">
        <v>0.12218990323909973</v>
      </c>
    </row>
    <row r="4188" spans="1:27" x14ac:dyDescent="0.35">
      <c r="A4188" s="210" t="s">
        <v>4864</v>
      </c>
      <c r="B4188" s="217">
        <v>140.39824324220936</v>
      </c>
      <c r="C4188" s="211">
        <v>5.6540173952360127E-2</v>
      </c>
      <c r="D4188" s="211">
        <v>0.11721133811074597</v>
      </c>
      <c r="E4188" s="211">
        <v>7.7614811342160167E-2</v>
      </c>
      <c r="F4188" s="211">
        <v>7.5209841494355806E-2</v>
      </c>
      <c r="G4188" s="211">
        <v>0.12344348728417785</v>
      </c>
      <c r="H4188" s="211">
        <v>0.10816858522298815</v>
      </c>
      <c r="I4188" s="211">
        <v>0.40671413972709897</v>
      </c>
      <c r="J4188" s="211">
        <v>0.45297287838321904</v>
      </c>
      <c r="K4188" s="211">
        <v>0.61855045874673897</v>
      </c>
      <c r="L4188" s="211">
        <v>0.28369817962680471</v>
      </c>
      <c r="M4188" s="211">
        <v>0.11237182052324064</v>
      </c>
      <c r="N4188" s="211">
        <v>0.38901129563385006</v>
      </c>
      <c r="O4188" s="211">
        <v>0.76728605417361817</v>
      </c>
      <c r="P4188" s="211">
        <v>6.4804013060379903E-2</v>
      </c>
      <c r="Q4188" s="211">
        <v>0.12950896208078269</v>
      </c>
      <c r="R4188" s="211">
        <v>0.40063798098215675</v>
      </c>
      <c r="S4188" s="211">
        <v>0.28423238376461885</v>
      </c>
      <c r="T4188" s="211">
        <v>0.55060304330743337</v>
      </c>
      <c r="U4188" s="211">
        <v>0.40074934600978007</v>
      </c>
      <c r="V4188" s="211">
        <v>0.11088189666328925</v>
      </c>
      <c r="W4188" s="211">
        <v>0.51661318344345408</v>
      </c>
      <c r="X4188" s="211">
        <v>0.30153654546567882</v>
      </c>
      <c r="Y4188" s="211">
        <v>0.6483391847387997</v>
      </c>
      <c r="Z4188" s="211">
        <v>0.14945364103296252</v>
      </c>
      <c r="AA4188" s="212">
        <v>0.12024228128834236</v>
      </c>
    </row>
    <row r="4189" spans="1:27" x14ac:dyDescent="0.35">
      <c r="A4189" s="210" t="s">
        <v>4865</v>
      </c>
      <c r="B4189" s="217">
        <v>130.81041766341869</v>
      </c>
      <c r="C4189" s="211">
        <v>6.4042216047201561E-2</v>
      </c>
      <c r="D4189" s="211">
        <v>0.12222940990454309</v>
      </c>
      <c r="E4189" s="211">
        <v>7.9435525610852931E-2</v>
      </c>
      <c r="F4189" s="211">
        <v>0.11259005031111809</v>
      </c>
      <c r="G4189" s="211">
        <v>0.12071850571055129</v>
      </c>
      <c r="H4189" s="211">
        <v>0.117325938218101</v>
      </c>
      <c r="I4189" s="211">
        <v>0.51787391658118254</v>
      </c>
      <c r="J4189" s="211">
        <v>0.42685398524971674</v>
      </c>
      <c r="K4189" s="211">
        <v>0.57716898898116253</v>
      </c>
      <c r="L4189" s="211">
        <v>0.27314054832558365</v>
      </c>
      <c r="M4189" s="211">
        <v>9.0091481418878988E-2</v>
      </c>
      <c r="N4189" s="211">
        <v>0.380265734766843</v>
      </c>
      <c r="O4189" s="211">
        <v>0.73407087524568526</v>
      </c>
      <c r="P4189" s="211">
        <v>7.3501243859516799E-2</v>
      </c>
      <c r="Q4189" s="211">
        <v>6.0369416775488571E-2</v>
      </c>
      <c r="R4189" s="211">
        <v>0.42064843878524366</v>
      </c>
      <c r="S4189" s="211">
        <v>0.33802864178952291</v>
      </c>
      <c r="T4189" s="211">
        <v>0.59069503945714152</v>
      </c>
      <c r="U4189" s="211">
        <v>0.34740610905527486</v>
      </c>
      <c r="V4189" s="211">
        <v>7.0748834597767374E-2</v>
      </c>
      <c r="W4189" s="211">
        <v>0.56162237576794261</v>
      </c>
      <c r="X4189" s="211">
        <v>0.39338476578417375</v>
      </c>
      <c r="Y4189" s="211">
        <v>0.62023234501145896</v>
      </c>
      <c r="Z4189" s="211">
        <v>0.14474870702446441</v>
      </c>
      <c r="AA4189" s="212">
        <v>0.11297471719981431</v>
      </c>
    </row>
    <row r="4190" spans="1:27" x14ac:dyDescent="0.35">
      <c r="A4190" s="210" t="s">
        <v>4866</v>
      </c>
      <c r="B4190" s="217">
        <v>136.34600587892677</v>
      </c>
      <c r="C4190" s="211">
        <v>6.680735592745167E-2</v>
      </c>
      <c r="D4190" s="211">
        <v>0.12809502616259164</v>
      </c>
      <c r="E4190" s="211">
        <v>7.0058023829823873E-2</v>
      </c>
      <c r="F4190" s="211">
        <v>0.11645051347554364</v>
      </c>
      <c r="G4190" s="211">
        <v>0.11702810231227785</v>
      </c>
      <c r="H4190" s="211">
        <v>0.12169513735382134</v>
      </c>
      <c r="I4190" s="211">
        <v>0.48850486876633603</v>
      </c>
      <c r="J4190" s="211">
        <v>0.41945171776699097</v>
      </c>
      <c r="K4190" s="211">
        <v>0.57508799180220693</v>
      </c>
      <c r="L4190" s="211">
        <v>0.27759064676942652</v>
      </c>
      <c r="M4190" s="211">
        <v>8.9558896353682874E-2</v>
      </c>
      <c r="N4190" s="211">
        <v>0.37731233329050656</v>
      </c>
      <c r="O4190" s="211">
        <v>0.71986519570299556</v>
      </c>
      <c r="P4190" s="211">
        <v>6.5367207837538646E-2</v>
      </c>
      <c r="Q4190" s="211">
        <v>9.6467594493954312E-2</v>
      </c>
      <c r="R4190" s="211">
        <v>0.48166159182071633</v>
      </c>
      <c r="S4190" s="211">
        <v>0.3210351116868031</v>
      </c>
      <c r="T4190" s="211">
        <v>0.48384981439276248</v>
      </c>
      <c r="U4190" s="211">
        <v>0.40598393851976367</v>
      </c>
      <c r="V4190" s="211">
        <v>0.15317672876293201</v>
      </c>
      <c r="W4190" s="211">
        <v>0.56489857061927895</v>
      </c>
      <c r="X4190" s="211">
        <v>0.28285488146218796</v>
      </c>
      <c r="Y4190" s="211">
        <v>0.65611574644009896</v>
      </c>
      <c r="Z4190" s="211">
        <v>0.14071859932259867</v>
      </c>
      <c r="AA4190" s="212">
        <v>0.1229427519084199</v>
      </c>
    </row>
    <row r="4191" spans="1:27" x14ac:dyDescent="0.35">
      <c r="A4191" s="210" t="s">
        <v>4867</v>
      </c>
      <c r="B4191" s="217">
        <v>136.72644544681441</v>
      </c>
      <c r="C4191" s="211">
        <v>6.7755017634172271E-2</v>
      </c>
      <c r="D4191" s="211">
        <v>0.12861444071849679</v>
      </c>
      <c r="E4191" s="211">
        <v>7.8686136818627558E-2</v>
      </c>
      <c r="F4191" s="211">
        <v>8.8956627847671887E-2</v>
      </c>
      <c r="G4191" s="211">
        <v>0.12140075566090447</v>
      </c>
      <c r="H4191" s="211">
        <v>0.12776926080666887</v>
      </c>
      <c r="I4191" s="211">
        <v>0.52692021115455201</v>
      </c>
      <c r="J4191" s="211">
        <v>0.42213544422075444</v>
      </c>
      <c r="K4191" s="211">
        <v>0.52348082678624319</v>
      </c>
      <c r="L4191" s="211">
        <v>0.27058563633609384</v>
      </c>
      <c r="M4191" s="211">
        <v>0.10418341864816656</v>
      </c>
      <c r="N4191" s="211">
        <v>0.33072228879230547</v>
      </c>
      <c r="O4191" s="211">
        <v>0.66103943281380151</v>
      </c>
      <c r="P4191" s="211">
        <v>6.9191601472196843E-2</v>
      </c>
      <c r="Q4191" s="211">
        <v>0.11327363377808333</v>
      </c>
      <c r="R4191" s="211">
        <v>0.47891240472938168</v>
      </c>
      <c r="S4191" s="211">
        <v>0.29234957603842571</v>
      </c>
      <c r="T4191" s="211">
        <v>0.60720474433056404</v>
      </c>
      <c r="U4191" s="211">
        <v>0.40111100012170248</v>
      </c>
      <c r="V4191" s="211">
        <v>0.10760704690797396</v>
      </c>
      <c r="W4191" s="211">
        <v>0.56621918374556257</v>
      </c>
      <c r="X4191" s="211">
        <v>0.26654817900923788</v>
      </c>
      <c r="Y4191" s="211">
        <v>0.63606722683780537</v>
      </c>
      <c r="Z4191" s="211">
        <v>0.14723513325111001</v>
      </c>
      <c r="AA4191" s="212">
        <v>0.11817083902759151</v>
      </c>
    </row>
    <row r="4192" spans="1:27" x14ac:dyDescent="0.35">
      <c r="A4192" s="210" t="s">
        <v>4868</v>
      </c>
      <c r="B4192" s="217">
        <v>136.52546849733616</v>
      </c>
      <c r="C4192" s="211">
        <v>6.9493128748852773E-2</v>
      </c>
      <c r="D4192" s="211">
        <v>0.12939094807525034</v>
      </c>
      <c r="E4192" s="211">
        <v>8.5412499520153604E-2</v>
      </c>
      <c r="F4192" s="211">
        <v>0.10622970817262981</v>
      </c>
      <c r="G4192" s="211">
        <v>0.12037534656022443</v>
      </c>
      <c r="H4192" s="211">
        <v>0.11692655553467823</v>
      </c>
      <c r="I4192" s="211">
        <v>0.47097319986044411</v>
      </c>
      <c r="J4192" s="211">
        <v>0.43605438975913835</v>
      </c>
      <c r="K4192" s="211">
        <v>0.64052806155196551</v>
      </c>
      <c r="L4192" s="211">
        <v>0.27374986381342697</v>
      </c>
      <c r="M4192" s="211">
        <v>0.12270706872772404</v>
      </c>
      <c r="N4192" s="211">
        <v>0.39797065181680868</v>
      </c>
      <c r="O4192" s="211">
        <v>0.65314056715442526</v>
      </c>
      <c r="P4192" s="211">
        <v>7.3829360933731866E-2</v>
      </c>
      <c r="Q4192" s="211">
        <v>4.4839318647059589E-2</v>
      </c>
      <c r="R4192" s="211">
        <v>0.37099358131734755</v>
      </c>
      <c r="S4192" s="211">
        <v>0.28293445470817996</v>
      </c>
      <c r="T4192" s="211">
        <v>0.53843091329291748</v>
      </c>
      <c r="U4192" s="211">
        <v>0.36575362851444437</v>
      </c>
      <c r="V4192" s="211">
        <v>6.469622582958176E-2</v>
      </c>
      <c r="W4192" s="211">
        <v>0.54661484737966404</v>
      </c>
      <c r="X4192" s="211">
        <v>0.34668670605300461</v>
      </c>
      <c r="Y4192" s="211">
        <v>0.68844180126824839</v>
      </c>
      <c r="Z4192" s="211">
        <v>0.14570903966661905</v>
      </c>
      <c r="AA4192" s="212">
        <v>0.11810086467954106</v>
      </c>
    </row>
    <row r="4193" spans="1:27" x14ac:dyDescent="0.35">
      <c r="A4193" s="210" t="s">
        <v>4869</v>
      </c>
      <c r="B4193" s="217">
        <v>117.10985290265937</v>
      </c>
      <c r="C4193" s="211">
        <v>5.8934160478063241E-2</v>
      </c>
      <c r="D4193" s="211">
        <v>0.12260363812764108</v>
      </c>
      <c r="E4193" s="211">
        <v>7.9230044240237135E-2</v>
      </c>
      <c r="F4193" s="211">
        <v>9.5800506721523293E-2</v>
      </c>
      <c r="G4193" s="211">
        <v>0.11496721653741444</v>
      </c>
      <c r="H4193" s="211">
        <v>0.12446017898442237</v>
      </c>
      <c r="I4193" s="211">
        <v>0.47659661676914178</v>
      </c>
      <c r="J4193" s="211">
        <v>0.47337671807717002</v>
      </c>
      <c r="K4193" s="211">
        <v>0.59955520315096589</v>
      </c>
      <c r="L4193" s="211">
        <v>0.27561758538878517</v>
      </c>
      <c r="M4193" s="211">
        <v>8.705936807269854E-2</v>
      </c>
      <c r="N4193" s="211">
        <v>0.3667572481823213</v>
      </c>
      <c r="O4193" s="211">
        <v>0.62138290012060404</v>
      </c>
      <c r="P4193" s="211">
        <v>6.7491113101200928E-2</v>
      </c>
      <c r="Q4193" s="211">
        <v>4.6872941230448502E-2</v>
      </c>
      <c r="R4193" s="211">
        <v>0.40558714860942008</v>
      </c>
      <c r="S4193" s="211">
        <v>0.42711037557295883</v>
      </c>
      <c r="T4193" s="211">
        <v>0.52739323613053135</v>
      </c>
      <c r="U4193" s="211">
        <v>0.36957607654132979</v>
      </c>
      <c r="V4193" s="211">
        <v>8.1296537989589787E-2</v>
      </c>
      <c r="W4193" s="211">
        <v>0.46355986262749393</v>
      </c>
      <c r="X4193" s="211">
        <v>0.35051432978989572</v>
      </c>
      <c r="Y4193" s="211">
        <v>0.5687365336982233</v>
      </c>
      <c r="Z4193" s="211">
        <v>0.14912868910400121</v>
      </c>
      <c r="AA4193" s="212">
        <v>0.1125600307877498</v>
      </c>
    </row>
    <row r="4194" spans="1:27" x14ac:dyDescent="0.35">
      <c r="A4194" s="210" t="s">
        <v>4870</v>
      </c>
      <c r="B4194" s="217">
        <v>163.21216332574522</v>
      </c>
      <c r="C4194" s="211">
        <v>7.3902205448420771E-2</v>
      </c>
      <c r="D4194" s="211">
        <v>0.1216495580516848</v>
      </c>
      <c r="E4194" s="211">
        <v>7.3160363649758378E-2</v>
      </c>
      <c r="F4194" s="211">
        <v>9.8218958946096085E-2</v>
      </c>
      <c r="G4194" s="211">
        <v>0.12339354995436569</v>
      </c>
      <c r="H4194" s="211">
        <v>0.11439817199551744</v>
      </c>
      <c r="I4194" s="211">
        <v>0.48452692498231281</v>
      </c>
      <c r="J4194" s="211">
        <v>0.42088756142914097</v>
      </c>
      <c r="K4194" s="211">
        <v>0.62318954335350396</v>
      </c>
      <c r="L4194" s="211">
        <v>0.27064724621989056</v>
      </c>
      <c r="M4194" s="211">
        <v>0.10110883417223337</v>
      </c>
      <c r="N4194" s="211">
        <v>0.45930262882513362</v>
      </c>
      <c r="O4194" s="211">
        <v>0.71039379210453002</v>
      </c>
      <c r="P4194" s="211">
        <v>7.0613529933392857E-2</v>
      </c>
      <c r="Q4194" s="211">
        <v>5.3669316633790459E-2</v>
      </c>
      <c r="R4194" s="211">
        <v>0.43709844348072313</v>
      </c>
      <c r="S4194" s="211">
        <v>0.27642177436245186</v>
      </c>
      <c r="T4194" s="211">
        <v>0.58608623778992419</v>
      </c>
      <c r="U4194" s="211">
        <v>0.51229368000011366</v>
      </c>
      <c r="V4194" s="211">
        <v>9.664534464510656E-2</v>
      </c>
      <c r="W4194" s="211">
        <v>0.53217204104448823</v>
      </c>
      <c r="X4194" s="211">
        <v>0.3437382202386311</v>
      </c>
      <c r="Y4194" s="211">
        <v>0.65704629152014538</v>
      </c>
      <c r="Z4194" s="211">
        <v>0.14634538048379606</v>
      </c>
      <c r="AA4194" s="212">
        <v>0.11382621361858465</v>
      </c>
    </row>
    <row r="4195" spans="1:27" x14ac:dyDescent="0.35">
      <c r="A4195" s="210" t="s">
        <v>4871</v>
      </c>
      <c r="B4195" s="217">
        <v>155.9072683442231</v>
      </c>
      <c r="C4195" s="211">
        <v>6.0023214785061757E-2</v>
      </c>
      <c r="D4195" s="211">
        <v>0.12988360618008679</v>
      </c>
      <c r="E4195" s="211">
        <v>7.0048132025228818E-2</v>
      </c>
      <c r="F4195" s="211">
        <v>0.11957849878399165</v>
      </c>
      <c r="G4195" s="211">
        <v>0.12358870854296516</v>
      </c>
      <c r="H4195" s="211">
        <v>0.10893563337393064</v>
      </c>
      <c r="I4195" s="211">
        <v>0.48246333951548237</v>
      </c>
      <c r="J4195" s="211">
        <v>0.39603798304764309</v>
      </c>
      <c r="K4195" s="211">
        <v>0.61700725375023735</v>
      </c>
      <c r="L4195" s="211">
        <v>0.27156844583646533</v>
      </c>
      <c r="M4195" s="211">
        <v>9.3580414305850818E-2</v>
      </c>
      <c r="N4195" s="211">
        <v>0.47897821334877555</v>
      </c>
      <c r="O4195" s="211">
        <v>0.58967874436844947</v>
      </c>
      <c r="P4195" s="211">
        <v>6.5139866482406855E-2</v>
      </c>
      <c r="Q4195" s="211">
        <v>7.9003408988436344E-2</v>
      </c>
      <c r="R4195" s="211">
        <v>0.47118027643137878</v>
      </c>
      <c r="S4195" s="211">
        <v>0.40380166592188393</v>
      </c>
      <c r="T4195" s="211">
        <v>0.5171298777562261</v>
      </c>
      <c r="U4195" s="211">
        <v>0.47278200316509267</v>
      </c>
      <c r="V4195" s="211">
        <v>0.15939392355088178</v>
      </c>
      <c r="W4195" s="211">
        <v>0.57567551589371813</v>
      </c>
      <c r="X4195" s="211">
        <v>0.39185079854852134</v>
      </c>
      <c r="Y4195" s="211">
        <v>0.60631275896779646</v>
      </c>
      <c r="Z4195" s="211">
        <v>0.14488449125712607</v>
      </c>
      <c r="AA4195" s="212">
        <v>0.11879060748320572</v>
      </c>
    </row>
    <row r="4196" spans="1:27" x14ac:dyDescent="0.35">
      <c r="A4196" s="210" t="s">
        <v>4872</v>
      </c>
      <c r="B4196" s="217">
        <v>147.88715717129475</v>
      </c>
      <c r="C4196" s="211">
        <v>5.3212842516915035E-2</v>
      </c>
      <c r="D4196" s="211">
        <v>0.12097877318301745</v>
      </c>
      <c r="E4196" s="211">
        <v>6.9075724020420545E-2</v>
      </c>
      <c r="F4196" s="211">
        <v>9.3588196131419318E-2</v>
      </c>
      <c r="G4196" s="211">
        <v>0.12174552899881116</v>
      </c>
      <c r="H4196" s="211">
        <v>0.11967095583238355</v>
      </c>
      <c r="I4196" s="211">
        <v>0.46339842828785888</v>
      </c>
      <c r="J4196" s="211">
        <v>0.43369215807771638</v>
      </c>
      <c r="K4196" s="211">
        <v>0.63540984527461264</v>
      </c>
      <c r="L4196" s="211">
        <v>0.26923550013834879</v>
      </c>
      <c r="M4196" s="211">
        <v>8.614188242388468E-2</v>
      </c>
      <c r="N4196" s="211">
        <v>0.34126714059418994</v>
      </c>
      <c r="O4196" s="211">
        <v>0.69815890005113546</v>
      </c>
      <c r="P4196" s="211">
        <v>6.8423725829582949E-2</v>
      </c>
      <c r="Q4196" s="211">
        <v>0.12462608839033175</v>
      </c>
      <c r="R4196" s="211">
        <v>0.42918163261471637</v>
      </c>
      <c r="S4196" s="211">
        <v>0.32858447830789023</v>
      </c>
      <c r="T4196" s="211">
        <v>0.60704063122270313</v>
      </c>
      <c r="U4196" s="211">
        <v>0.31302300942418221</v>
      </c>
      <c r="V4196" s="211">
        <v>0.15602303467938325</v>
      </c>
      <c r="W4196" s="211">
        <v>0.5681514825490801</v>
      </c>
      <c r="X4196" s="211">
        <v>0.23923263882380613</v>
      </c>
      <c r="Y4196" s="211">
        <v>0.68220288375416915</v>
      </c>
      <c r="Z4196" s="211">
        <v>0.14918965449855764</v>
      </c>
      <c r="AA4196" s="212">
        <v>0.11370366574895678</v>
      </c>
    </row>
    <row r="4197" spans="1:27" x14ac:dyDescent="0.35">
      <c r="A4197" s="210" t="s">
        <v>4873</v>
      </c>
      <c r="B4197" s="217">
        <v>110.48887047951547</v>
      </c>
      <c r="C4197" s="211">
        <v>6.5212164306967441E-2</v>
      </c>
      <c r="D4197" s="211">
        <v>0.1249439137814279</v>
      </c>
      <c r="E4197" s="211">
        <v>7.6904174375236958E-2</v>
      </c>
      <c r="F4197" s="211">
        <v>8.5793087824364844E-2</v>
      </c>
      <c r="G4197" s="211">
        <v>0.12079214334496217</v>
      </c>
      <c r="H4197" s="211">
        <v>0.11365860049134327</v>
      </c>
      <c r="I4197" s="211">
        <v>0.46569999481029822</v>
      </c>
      <c r="J4197" s="211">
        <v>0.46503795037583712</v>
      </c>
      <c r="K4197" s="211">
        <v>0.60562640969220594</v>
      </c>
      <c r="L4197" s="211">
        <v>0.28182339516882254</v>
      </c>
      <c r="M4197" s="211">
        <v>9.4886576736696288E-2</v>
      </c>
      <c r="N4197" s="211">
        <v>0.45992980711293951</v>
      </c>
      <c r="O4197" s="211">
        <v>0.6465687618892989</v>
      </c>
      <c r="P4197" s="211">
        <v>6.5287342882049321E-2</v>
      </c>
      <c r="Q4197" s="211">
        <v>6.6236196134093053E-2</v>
      </c>
      <c r="R4197" s="211">
        <v>0.44902322247472026</v>
      </c>
      <c r="S4197" s="211">
        <v>0.31975984010621783</v>
      </c>
      <c r="T4197" s="211">
        <v>0.55812454162742853</v>
      </c>
      <c r="U4197" s="211">
        <v>0.40331761448941128</v>
      </c>
      <c r="V4197" s="211">
        <v>5.6028735286226511E-2</v>
      </c>
      <c r="W4197" s="211">
        <v>0.61880943475570616</v>
      </c>
      <c r="X4197" s="211">
        <v>0.25996069177362519</v>
      </c>
      <c r="Y4197" s="211">
        <v>0.74975522453281285</v>
      </c>
      <c r="Z4197" s="211">
        <v>0.14475935854168642</v>
      </c>
      <c r="AA4197" s="212">
        <v>0.12493474411327277</v>
      </c>
    </row>
    <row r="4198" spans="1:27" x14ac:dyDescent="0.35">
      <c r="A4198" s="210" t="s">
        <v>4874</v>
      </c>
      <c r="B4198" s="217">
        <v>115.97329089908919</v>
      </c>
      <c r="C4198" s="211">
        <v>6.1532145559439602E-2</v>
      </c>
      <c r="D4198" s="211">
        <v>0.11900097007326786</v>
      </c>
      <c r="E4198" s="211">
        <v>7.4672418668752419E-2</v>
      </c>
      <c r="F4198" s="211">
        <v>9.966801278606674E-2</v>
      </c>
      <c r="G4198" s="211">
        <v>0.1204968150459117</v>
      </c>
      <c r="H4198" s="211">
        <v>0.10872772391270639</v>
      </c>
      <c r="I4198" s="211">
        <v>0.52279757946864214</v>
      </c>
      <c r="J4198" s="211">
        <v>0.40819097147200661</v>
      </c>
      <c r="K4198" s="211">
        <v>0.61886873775313678</v>
      </c>
      <c r="L4198" s="211">
        <v>0.27622089118384729</v>
      </c>
      <c r="M4198" s="211">
        <v>0.10762383056024949</v>
      </c>
      <c r="N4198" s="211">
        <v>0.39318847355391007</v>
      </c>
      <c r="O4198" s="211">
        <v>0.63990985975625769</v>
      </c>
      <c r="P4198" s="211">
        <v>6.3816814668949604E-2</v>
      </c>
      <c r="Q4198" s="211">
        <v>9.133600280776058E-2</v>
      </c>
      <c r="R4198" s="211">
        <v>0.48200517212520394</v>
      </c>
      <c r="S4198" s="211">
        <v>0.28195159458841901</v>
      </c>
      <c r="T4198" s="211">
        <v>0.55777420579305059</v>
      </c>
      <c r="U4198" s="211">
        <v>0.40461458838397624</v>
      </c>
      <c r="V4198" s="211">
        <v>6.4554582321292964E-2</v>
      </c>
      <c r="W4198" s="211">
        <v>0.60051117278906063</v>
      </c>
      <c r="X4198" s="211">
        <v>0.31185657310120962</v>
      </c>
      <c r="Y4198" s="211">
        <v>0.7458555645266729</v>
      </c>
      <c r="Z4198" s="211">
        <v>0.14284042390292015</v>
      </c>
      <c r="AA4198" s="212">
        <v>0.12316967003796715</v>
      </c>
    </row>
    <row r="4199" spans="1:27" x14ac:dyDescent="0.35">
      <c r="A4199" s="210" t="s">
        <v>4875</v>
      </c>
      <c r="B4199" s="217">
        <v>119.75249851687688</v>
      </c>
      <c r="C4199" s="211">
        <v>6.9760224423702888E-2</v>
      </c>
      <c r="D4199" s="211">
        <v>0.12491603369997585</v>
      </c>
      <c r="E4199" s="211">
        <v>8.7409232921189989E-2</v>
      </c>
      <c r="F4199" s="211">
        <v>0.11130909614067309</v>
      </c>
      <c r="G4199" s="211">
        <v>0.11932610622962903</v>
      </c>
      <c r="H4199" s="211">
        <v>0.12084999928976752</v>
      </c>
      <c r="I4199" s="211">
        <v>0.4282910546500141</v>
      </c>
      <c r="J4199" s="211">
        <v>0.42794927335337662</v>
      </c>
      <c r="K4199" s="211">
        <v>0.61274128170484143</v>
      </c>
      <c r="L4199" s="211">
        <v>0.27310654221617908</v>
      </c>
      <c r="M4199" s="211">
        <v>9.7285329073596341E-2</v>
      </c>
      <c r="N4199" s="211">
        <v>0.4412562945336117</v>
      </c>
      <c r="O4199" s="211">
        <v>0.61007971727879906</v>
      </c>
      <c r="P4199" s="211">
        <v>6.4671479494319034E-2</v>
      </c>
      <c r="Q4199" s="211">
        <v>5.3280870559935328E-2</v>
      </c>
      <c r="R4199" s="211">
        <v>0.42125503964850625</v>
      </c>
      <c r="S4199" s="211">
        <v>0.35426903140993399</v>
      </c>
      <c r="T4199" s="211">
        <v>0.48683383798409957</v>
      </c>
      <c r="U4199" s="211">
        <v>0.43554801333761128</v>
      </c>
      <c r="V4199" s="211">
        <v>7.4445987231973182E-2</v>
      </c>
      <c r="W4199" s="211">
        <v>0.62078939746676187</v>
      </c>
      <c r="X4199" s="211">
        <v>0.36313759955074915</v>
      </c>
      <c r="Y4199" s="211">
        <v>0.60547330914328057</v>
      </c>
      <c r="Z4199" s="211">
        <v>0.14694694420224441</v>
      </c>
      <c r="AA4199" s="212">
        <v>0.11888083607822814</v>
      </c>
    </row>
    <row r="4200" spans="1:27" x14ac:dyDescent="0.35">
      <c r="A4200" s="210" t="s">
        <v>4876</v>
      </c>
      <c r="B4200" s="217">
        <v>183.78059779178247</v>
      </c>
      <c r="C4200" s="211">
        <v>4.994081660810424E-2</v>
      </c>
      <c r="D4200" s="211">
        <v>0.12359193517771361</v>
      </c>
      <c r="E4200" s="211">
        <v>7.5394220297435116E-2</v>
      </c>
      <c r="F4200" s="211">
        <v>9.044578370705629E-2</v>
      </c>
      <c r="G4200" s="211">
        <v>0.12564165990875092</v>
      </c>
      <c r="H4200" s="211">
        <v>0.12427070668286502</v>
      </c>
      <c r="I4200" s="211">
        <v>0.49264414398915024</v>
      </c>
      <c r="J4200" s="211">
        <v>0.43854212087777528</v>
      </c>
      <c r="K4200" s="211">
        <v>0.59617718187093005</v>
      </c>
      <c r="L4200" s="211">
        <v>0.26797980695238971</v>
      </c>
      <c r="M4200" s="211">
        <v>9.394184082340068E-2</v>
      </c>
      <c r="N4200" s="211">
        <v>0.46638066948727508</v>
      </c>
      <c r="O4200" s="211">
        <v>0.78528478475666119</v>
      </c>
      <c r="P4200" s="211">
        <v>7.0897157356725832E-2</v>
      </c>
      <c r="Q4200" s="211">
        <v>5.0635218670997198E-2</v>
      </c>
      <c r="R4200" s="211">
        <v>0.37977358298404607</v>
      </c>
      <c r="S4200" s="211">
        <v>0.33043232922383126</v>
      </c>
      <c r="T4200" s="211">
        <v>0.54669304855408019</v>
      </c>
      <c r="U4200" s="211">
        <v>0.54336626074301186</v>
      </c>
      <c r="V4200" s="211">
        <v>0.14886968154412389</v>
      </c>
      <c r="W4200" s="211">
        <v>0.58700026092009006</v>
      </c>
      <c r="X4200" s="211">
        <v>0.23629168668785977</v>
      </c>
      <c r="Y4200" s="211">
        <v>0.73482808319278714</v>
      </c>
      <c r="Z4200" s="211">
        <v>0.1470583290030798</v>
      </c>
      <c r="AA4200" s="212">
        <v>0.1206720731980742</v>
      </c>
    </row>
    <row r="4201" spans="1:27" x14ac:dyDescent="0.35">
      <c r="A4201" s="210" t="s">
        <v>4877</v>
      </c>
      <c r="B4201" s="217">
        <v>127.9548858608193</v>
      </c>
      <c r="C4201" s="211">
        <v>5.0721911331499558E-2</v>
      </c>
      <c r="D4201" s="211">
        <v>0.12018738557105277</v>
      </c>
      <c r="E4201" s="211">
        <v>8.0715771589742774E-2</v>
      </c>
      <c r="F4201" s="211">
        <v>0.10491889937216602</v>
      </c>
      <c r="G4201" s="211">
        <v>0.12176922322660402</v>
      </c>
      <c r="H4201" s="211">
        <v>0.11977299828266853</v>
      </c>
      <c r="I4201" s="211">
        <v>0.46410877365388281</v>
      </c>
      <c r="J4201" s="211">
        <v>0.4247489087972206</v>
      </c>
      <c r="K4201" s="211">
        <v>0.57639106717926181</v>
      </c>
      <c r="L4201" s="211">
        <v>0.27135836286880533</v>
      </c>
      <c r="M4201" s="211">
        <v>9.9147152649537648E-2</v>
      </c>
      <c r="N4201" s="211">
        <v>0.41015268361646373</v>
      </c>
      <c r="O4201" s="211">
        <v>0.62947304266473025</v>
      </c>
      <c r="P4201" s="211">
        <v>6.8403953102493129E-2</v>
      </c>
      <c r="Q4201" s="211">
        <v>0.12465465731250866</v>
      </c>
      <c r="R4201" s="211">
        <v>0.38735484402357606</v>
      </c>
      <c r="S4201" s="211">
        <v>0.3372471648657499</v>
      </c>
      <c r="T4201" s="211">
        <v>0.52822722546249501</v>
      </c>
      <c r="U4201" s="211">
        <v>0.43077460610933904</v>
      </c>
      <c r="V4201" s="211">
        <v>8.6300321313349845E-2</v>
      </c>
      <c r="W4201" s="211">
        <v>0.54403962273836204</v>
      </c>
      <c r="X4201" s="211">
        <v>0.30904977355813296</v>
      </c>
      <c r="Y4201" s="211">
        <v>0.77010289144892352</v>
      </c>
      <c r="Z4201" s="211">
        <v>0.14769248143968317</v>
      </c>
      <c r="AA4201" s="212">
        <v>0.12530475581220721</v>
      </c>
    </row>
    <row r="4202" spans="1:27" x14ac:dyDescent="0.35">
      <c r="A4202" s="210" t="s">
        <v>4878</v>
      </c>
      <c r="B4202" s="217">
        <v>128.47435165618714</v>
      </c>
      <c r="C4202" s="211">
        <v>5.1146554491196004E-2</v>
      </c>
      <c r="D4202" s="211">
        <v>0.12971813212645142</v>
      </c>
      <c r="E4202" s="211">
        <v>7.5447455954598522E-2</v>
      </c>
      <c r="F4202" s="211">
        <v>9.8056185377992239E-2</v>
      </c>
      <c r="G4202" s="211">
        <v>0.12527395691271095</v>
      </c>
      <c r="H4202" s="211">
        <v>0.11094689644410655</v>
      </c>
      <c r="I4202" s="211">
        <v>0.4302464992473285</v>
      </c>
      <c r="J4202" s="211">
        <v>0.4522622114628369</v>
      </c>
      <c r="K4202" s="211">
        <v>0.63525132206739943</v>
      </c>
      <c r="L4202" s="211">
        <v>0.28095836334925289</v>
      </c>
      <c r="M4202" s="211">
        <v>9.7998241873138492E-2</v>
      </c>
      <c r="N4202" s="211">
        <v>0.53259689675474264</v>
      </c>
      <c r="O4202" s="211">
        <v>0.6566909548053893</v>
      </c>
      <c r="P4202" s="211">
        <v>6.7681055404021959E-2</v>
      </c>
      <c r="Q4202" s="211">
        <v>5.1808138975195317E-2</v>
      </c>
      <c r="R4202" s="211">
        <v>0.40481436371355534</v>
      </c>
      <c r="S4202" s="211">
        <v>0.30884308396220111</v>
      </c>
      <c r="T4202" s="211">
        <v>0.59729523730242362</v>
      </c>
      <c r="U4202" s="211">
        <v>0.33947291838146559</v>
      </c>
      <c r="V4202" s="211">
        <v>9.4136925087029685E-2</v>
      </c>
      <c r="W4202" s="211">
        <v>0.52157497263888031</v>
      </c>
      <c r="X4202" s="211">
        <v>0.31758103950723687</v>
      </c>
      <c r="Y4202" s="211">
        <v>0.65594417077293099</v>
      </c>
      <c r="Z4202" s="211">
        <v>0.14594621302572072</v>
      </c>
      <c r="AA4202" s="212">
        <v>0.12049053156955275</v>
      </c>
    </row>
    <row r="4203" spans="1:27" x14ac:dyDescent="0.35">
      <c r="A4203" s="210" t="s">
        <v>4879</v>
      </c>
      <c r="B4203" s="217">
        <v>180.60961652001188</v>
      </c>
      <c r="C4203" s="211">
        <v>5.643516084052691E-2</v>
      </c>
      <c r="D4203" s="211">
        <v>0.12156482161765084</v>
      </c>
      <c r="E4203" s="211">
        <v>8.3432184242632781E-2</v>
      </c>
      <c r="F4203" s="211">
        <v>0.10236342508674653</v>
      </c>
      <c r="G4203" s="211">
        <v>0.11860708296884066</v>
      </c>
      <c r="H4203" s="211">
        <v>0.11603311262396862</v>
      </c>
      <c r="I4203" s="211">
        <v>0.50466650158884407</v>
      </c>
      <c r="J4203" s="211">
        <v>0.40877292895837491</v>
      </c>
      <c r="K4203" s="211">
        <v>0.63797397353420859</v>
      </c>
      <c r="L4203" s="211">
        <v>0.27470375501131367</v>
      </c>
      <c r="M4203" s="211">
        <v>9.1722648298527776E-2</v>
      </c>
      <c r="N4203" s="211">
        <v>0.48714636204549211</v>
      </c>
      <c r="O4203" s="211">
        <v>0.73444483554359563</v>
      </c>
      <c r="P4203" s="211">
        <v>6.649159058759653E-2</v>
      </c>
      <c r="Q4203" s="211">
        <v>8.8204784451978935E-2</v>
      </c>
      <c r="R4203" s="211">
        <v>0.44078655557987129</v>
      </c>
      <c r="S4203" s="211">
        <v>0.28836095731880007</v>
      </c>
      <c r="T4203" s="211">
        <v>0.53230770997921251</v>
      </c>
      <c r="U4203" s="211">
        <v>0.46425306009684908</v>
      </c>
      <c r="V4203" s="211">
        <v>0.1543145628835958</v>
      </c>
      <c r="W4203" s="211">
        <v>0.52906105286026028</v>
      </c>
      <c r="X4203" s="211">
        <v>0.31972927854957189</v>
      </c>
      <c r="Y4203" s="211">
        <v>0.66200663455369368</v>
      </c>
      <c r="Z4203" s="211">
        <v>0.14678286762411105</v>
      </c>
      <c r="AA4203" s="212">
        <v>0.11362452072937501</v>
      </c>
    </row>
    <row r="4204" spans="1:27" x14ac:dyDescent="0.35">
      <c r="A4204" s="210" t="s">
        <v>4880</v>
      </c>
      <c r="B4204" s="217">
        <v>148.46693570061305</v>
      </c>
      <c r="C4204" s="211">
        <v>6.2571997737399562E-2</v>
      </c>
      <c r="D4204" s="211">
        <v>0.12172836405207044</v>
      </c>
      <c r="E4204" s="211">
        <v>8.2384800794153418E-2</v>
      </c>
      <c r="F4204" s="211">
        <v>9.4377528036997477E-2</v>
      </c>
      <c r="G4204" s="211">
        <v>0.12677551341731599</v>
      </c>
      <c r="H4204" s="211">
        <v>0.11831306129389658</v>
      </c>
      <c r="I4204" s="211">
        <v>0.48305906611421234</v>
      </c>
      <c r="J4204" s="211">
        <v>0.46649541952978163</v>
      </c>
      <c r="K4204" s="211">
        <v>0.62171851824261803</v>
      </c>
      <c r="L4204" s="211">
        <v>0.2820847344824291</v>
      </c>
      <c r="M4204" s="211">
        <v>9.9685620148298196E-2</v>
      </c>
      <c r="N4204" s="211">
        <v>0.42876514739766813</v>
      </c>
      <c r="O4204" s="211">
        <v>0.73387919220553166</v>
      </c>
      <c r="P4204" s="211">
        <v>7.2287797656093181E-2</v>
      </c>
      <c r="Q4204" s="211">
        <v>0.1105750045524361</v>
      </c>
      <c r="R4204" s="211">
        <v>0.41556926669098671</v>
      </c>
      <c r="S4204" s="211">
        <v>0.38637289188227575</v>
      </c>
      <c r="T4204" s="211">
        <v>0.53545384316937761</v>
      </c>
      <c r="U4204" s="211">
        <v>0.37500391713237374</v>
      </c>
      <c r="V4204" s="211">
        <v>0.1209982152616999</v>
      </c>
      <c r="W4204" s="211">
        <v>0.56088949286651801</v>
      </c>
      <c r="X4204" s="211">
        <v>0.43473076734063881</v>
      </c>
      <c r="Y4204" s="211">
        <v>0.63747371673018161</v>
      </c>
      <c r="Z4204" s="211">
        <v>0.14973841507195634</v>
      </c>
      <c r="AA4204" s="212">
        <v>0.12218561827786896</v>
      </c>
    </row>
    <row r="4205" spans="1:27" x14ac:dyDescent="0.35">
      <c r="A4205" s="210" t="s">
        <v>4881</v>
      </c>
      <c r="B4205" s="217">
        <v>144.82496829802693</v>
      </c>
      <c r="C4205" s="211">
        <v>7.0135203851296457E-2</v>
      </c>
      <c r="D4205" s="211">
        <v>0.12742254942516582</v>
      </c>
      <c r="E4205" s="211">
        <v>7.5125519054671713E-2</v>
      </c>
      <c r="F4205" s="211">
        <v>0.10049422458755855</v>
      </c>
      <c r="G4205" s="211">
        <v>0.11982022610621952</v>
      </c>
      <c r="H4205" s="211">
        <v>0.12172780147018034</v>
      </c>
      <c r="I4205" s="211">
        <v>0.45737465676729139</v>
      </c>
      <c r="J4205" s="211">
        <v>0.45740467717622668</v>
      </c>
      <c r="K4205" s="211">
        <v>0.58554463837339354</v>
      </c>
      <c r="L4205" s="211">
        <v>0.26949269088207561</v>
      </c>
      <c r="M4205" s="211">
        <v>0.1116106267525986</v>
      </c>
      <c r="N4205" s="211">
        <v>0.42779597793601731</v>
      </c>
      <c r="O4205" s="211">
        <v>0.6801472107797697</v>
      </c>
      <c r="P4205" s="211">
        <v>7.2595217873713064E-2</v>
      </c>
      <c r="Q4205" s="211">
        <v>4.9456573978168626E-2</v>
      </c>
      <c r="R4205" s="211">
        <v>0.45553575273418045</v>
      </c>
      <c r="S4205" s="211">
        <v>0.38281886365273787</v>
      </c>
      <c r="T4205" s="211">
        <v>0.54559212189871242</v>
      </c>
      <c r="U4205" s="211">
        <v>0.47783969607833499</v>
      </c>
      <c r="V4205" s="211">
        <v>8.5910721643030569E-2</v>
      </c>
      <c r="W4205" s="211">
        <v>0.56507012820422464</v>
      </c>
      <c r="X4205" s="211">
        <v>0.34688300175426839</v>
      </c>
      <c r="Y4205" s="211">
        <v>0.69377932592707436</v>
      </c>
      <c r="Z4205" s="211">
        <v>0.14543511301476603</v>
      </c>
      <c r="AA4205" s="212">
        <v>0.12207477837371807</v>
      </c>
    </row>
    <row r="4206" spans="1:27" x14ac:dyDescent="0.35">
      <c r="A4206" s="210" t="s">
        <v>4882</v>
      </c>
      <c r="B4206" s="217">
        <v>131.02135885513931</v>
      </c>
      <c r="C4206" s="211">
        <v>6.0040989166695084E-2</v>
      </c>
      <c r="D4206" s="211">
        <v>0.12496047183546884</v>
      </c>
      <c r="E4206" s="211">
        <v>7.5184490809328708E-2</v>
      </c>
      <c r="F4206" s="211">
        <v>8.5760930538740399E-2</v>
      </c>
      <c r="G4206" s="211">
        <v>0.11428536703509817</v>
      </c>
      <c r="H4206" s="211">
        <v>0.12971118676686019</v>
      </c>
      <c r="I4206" s="211">
        <v>0.52988609652662411</v>
      </c>
      <c r="J4206" s="211">
        <v>0.43721292725965594</v>
      </c>
      <c r="K4206" s="211">
        <v>0.59331845531194882</v>
      </c>
      <c r="L4206" s="211">
        <v>0.27219493206999668</v>
      </c>
      <c r="M4206" s="211">
        <v>9.3403178884892718E-2</v>
      </c>
      <c r="N4206" s="211">
        <v>0.50867347848027666</v>
      </c>
      <c r="O4206" s="211">
        <v>0.66085493321808031</v>
      </c>
      <c r="P4206" s="211">
        <v>7.0345430511530874E-2</v>
      </c>
      <c r="Q4206" s="211">
        <v>5.3368787360667913E-2</v>
      </c>
      <c r="R4206" s="211">
        <v>0.43521579253239151</v>
      </c>
      <c r="S4206" s="211">
        <v>0.31169532956762885</v>
      </c>
      <c r="T4206" s="211">
        <v>0.56770581740726456</v>
      </c>
      <c r="U4206" s="211">
        <v>0.44216862626561637</v>
      </c>
      <c r="V4206" s="211">
        <v>8.3239651248900814E-2</v>
      </c>
      <c r="W4206" s="211">
        <v>0.48418396895552579</v>
      </c>
      <c r="X4206" s="211">
        <v>0.23507217333619942</v>
      </c>
      <c r="Y4206" s="211">
        <v>0.60531108552098623</v>
      </c>
      <c r="Z4206" s="211">
        <v>0.14666911749994965</v>
      </c>
      <c r="AA4206" s="212">
        <v>0.11842751346617816</v>
      </c>
    </row>
    <row r="4207" spans="1:27" x14ac:dyDescent="0.35">
      <c r="A4207" s="210" t="s">
        <v>4883</v>
      </c>
      <c r="B4207" s="217">
        <v>136.42172819000393</v>
      </c>
      <c r="C4207" s="211">
        <v>5.2441660226204313E-2</v>
      </c>
      <c r="D4207" s="211">
        <v>0.12267340477471607</v>
      </c>
      <c r="E4207" s="211">
        <v>7.5981007637180464E-2</v>
      </c>
      <c r="F4207" s="211">
        <v>9.9397398522669433E-2</v>
      </c>
      <c r="G4207" s="211">
        <v>0.1215460747864853</v>
      </c>
      <c r="H4207" s="211">
        <v>0.11251864208764112</v>
      </c>
      <c r="I4207" s="211">
        <v>0.52430671469681944</v>
      </c>
      <c r="J4207" s="211">
        <v>0.47289913941850437</v>
      </c>
      <c r="K4207" s="211">
        <v>0.62392454012743659</v>
      </c>
      <c r="L4207" s="211">
        <v>0.28116977135210286</v>
      </c>
      <c r="M4207" s="211">
        <v>0.1070072007669292</v>
      </c>
      <c r="N4207" s="211">
        <v>0.45586569514111763</v>
      </c>
      <c r="O4207" s="211">
        <v>0.72557414249327068</v>
      </c>
      <c r="P4207" s="211">
        <v>6.7153489735555252E-2</v>
      </c>
      <c r="Q4207" s="211">
        <v>8.512811912568119E-2</v>
      </c>
      <c r="R4207" s="211">
        <v>0.4283570340213293</v>
      </c>
      <c r="S4207" s="211">
        <v>0.34141827354959986</v>
      </c>
      <c r="T4207" s="211">
        <v>0.60537905886794774</v>
      </c>
      <c r="U4207" s="211">
        <v>0.49770453206644616</v>
      </c>
      <c r="V4207" s="211">
        <v>5.5333567804196543E-2</v>
      </c>
      <c r="W4207" s="211">
        <v>0.57420959472487598</v>
      </c>
      <c r="X4207" s="211">
        <v>0.41730736996277795</v>
      </c>
      <c r="Y4207" s="211">
        <v>0.61393196268949191</v>
      </c>
      <c r="Z4207" s="211">
        <v>0.14990140030034302</v>
      </c>
      <c r="AA4207" s="212">
        <v>0.11264681525064418</v>
      </c>
    </row>
    <row r="4208" spans="1:27" x14ac:dyDescent="0.35">
      <c r="A4208" s="210" t="s">
        <v>4884</v>
      </c>
      <c r="B4208" s="217">
        <v>175.701398672767</v>
      </c>
      <c r="C4208" s="211">
        <v>5.6378734036566798E-2</v>
      </c>
      <c r="D4208" s="211">
        <v>0.13103616869731341</v>
      </c>
      <c r="E4208" s="211">
        <v>7.1432921935160917E-2</v>
      </c>
      <c r="F4208" s="211">
        <v>8.7127979585654464E-2</v>
      </c>
      <c r="G4208" s="211">
        <v>0.1231931990397447</v>
      </c>
      <c r="H4208" s="211">
        <v>0.1262176721506291</v>
      </c>
      <c r="I4208" s="211">
        <v>0.45833415263405819</v>
      </c>
      <c r="J4208" s="211">
        <v>0.44447541626176534</v>
      </c>
      <c r="K4208" s="211">
        <v>0.63701962124652112</v>
      </c>
      <c r="L4208" s="211">
        <v>0.28363088277956489</v>
      </c>
      <c r="M4208" s="211">
        <v>0.11423598369718727</v>
      </c>
      <c r="N4208" s="211">
        <v>0.34903888251546594</v>
      </c>
      <c r="O4208" s="211">
        <v>0.68231233236462729</v>
      </c>
      <c r="P4208" s="211">
        <v>6.9053014339625837E-2</v>
      </c>
      <c r="Q4208" s="211">
        <v>4.8630419882639955E-2</v>
      </c>
      <c r="R4208" s="211">
        <v>0.42379988355720422</v>
      </c>
      <c r="S4208" s="211">
        <v>0.32128327455666905</v>
      </c>
      <c r="T4208" s="211">
        <v>0.5727583729208845</v>
      </c>
      <c r="U4208" s="211">
        <v>0.38825479273090047</v>
      </c>
      <c r="V4208" s="211">
        <v>0.18556696063305539</v>
      </c>
      <c r="W4208" s="211">
        <v>0.53440634431355372</v>
      </c>
      <c r="X4208" s="211">
        <v>0.33350318549490521</v>
      </c>
      <c r="Y4208" s="211">
        <v>0.62987521392608126</v>
      </c>
      <c r="Z4208" s="211">
        <v>0.14660841709651801</v>
      </c>
      <c r="AA4208" s="212">
        <v>0.11873018300426799</v>
      </c>
    </row>
    <row r="4209" spans="1:27" x14ac:dyDescent="0.35">
      <c r="A4209" s="210" t="s">
        <v>4885</v>
      </c>
      <c r="B4209" s="217">
        <v>143.33230281094953</v>
      </c>
      <c r="C4209" s="211">
        <v>5.1197925512159292E-2</v>
      </c>
      <c r="D4209" s="211">
        <v>0.11801523731073893</v>
      </c>
      <c r="E4209" s="211">
        <v>7.4836088075449683E-2</v>
      </c>
      <c r="F4209" s="211">
        <v>7.2944510449739278E-2</v>
      </c>
      <c r="G4209" s="211">
        <v>0.12552193519195479</v>
      </c>
      <c r="H4209" s="211">
        <v>0.1233069704676247</v>
      </c>
      <c r="I4209" s="211">
        <v>0.46607572305366518</v>
      </c>
      <c r="J4209" s="211">
        <v>0.46683576086133433</v>
      </c>
      <c r="K4209" s="211">
        <v>0.61723253736195915</v>
      </c>
      <c r="L4209" s="211">
        <v>0.27311066880763624</v>
      </c>
      <c r="M4209" s="211">
        <v>8.6145664645653583E-2</v>
      </c>
      <c r="N4209" s="211">
        <v>0.36770134304071483</v>
      </c>
      <c r="O4209" s="211">
        <v>0.59162787681889684</v>
      </c>
      <c r="P4209" s="211">
        <v>6.9845943756848411E-2</v>
      </c>
      <c r="Q4209" s="211">
        <v>5.7310554472340958E-2</v>
      </c>
      <c r="R4209" s="211">
        <v>0.39459328071707445</v>
      </c>
      <c r="S4209" s="211">
        <v>0.39743531732751436</v>
      </c>
      <c r="T4209" s="211">
        <v>0.6044736656284756</v>
      </c>
      <c r="U4209" s="211">
        <v>0.44845786509298741</v>
      </c>
      <c r="V4209" s="211">
        <v>0.12949429915794486</v>
      </c>
      <c r="W4209" s="211">
        <v>0.55185972160414432</v>
      </c>
      <c r="X4209" s="211">
        <v>0.23460859898943365</v>
      </c>
      <c r="Y4209" s="211">
        <v>0.66548648775767671</v>
      </c>
      <c r="Z4209" s="211">
        <v>0.14779379246328928</v>
      </c>
      <c r="AA4209" s="212">
        <v>0.11949580364375995</v>
      </c>
    </row>
    <row r="4210" spans="1:27" x14ac:dyDescent="0.35">
      <c r="A4210" s="210" t="s">
        <v>4886</v>
      </c>
      <c r="B4210" s="217">
        <v>136.66617512012888</v>
      </c>
      <c r="C4210" s="211">
        <v>6.9538957873209239E-2</v>
      </c>
      <c r="D4210" s="211">
        <v>0.12930766055430803</v>
      </c>
      <c r="E4210" s="211">
        <v>8.2587013131878759E-2</v>
      </c>
      <c r="F4210" s="211">
        <v>0.11673305008559663</v>
      </c>
      <c r="G4210" s="211">
        <v>0.11478265258358525</v>
      </c>
      <c r="H4210" s="211">
        <v>0.10591522381757162</v>
      </c>
      <c r="I4210" s="211">
        <v>0.4822984900571653</v>
      </c>
      <c r="J4210" s="211">
        <v>0.45087506860780058</v>
      </c>
      <c r="K4210" s="211">
        <v>0.647998734843371</v>
      </c>
      <c r="L4210" s="211">
        <v>0.27058083329684346</v>
      </c>
      <c r="M4210" s="211">
        <v>9.3094906725267407E-2</v>
      </c>
      <c r="N4210" s="211">
        <v>0.45341261395221782</v>
      </c>
      <c r="O4210" s="211">
        <v>0.77590680156824932</v>
      </c>
      <c r="P4210" s="211">
        <v>7.2266810372025717E-2</v>
      </c>
      <c r="Q4210" s="211">
        <v>9.1134045590069865E-2</v>
      </c>
      <c r="R4210" s="211">
        <v>0.43207803691471003</v>
      </c>
      <c r="S4210" s="211">
        <v>0.42629234605700617</v>
      </c>
      <c r="T4210" s="211">
        <v>0.56735979179428808</v>
      </c>
      <c r="U4210" s="211">
        <v>0.43340811427792242</v>
      </c>
      <c r="V4210" s="211">
        <v>5.7910688882528316E-2</v>
      </c>
      <c r="W4210" s="211">
        <v>0.46679863787865811</v>
      </c>
      <c r="X4210" s="211">
        <v>0.31576348143912902</v>
      </c>
      <c r="Y4210" s="211">
        <v>0.59707823499376</v>
      </c>
      <c r="Z4210" s="211">
        <v>0.14021469152058741</v>
      </c>
      <c r="AA4210" s="212">
        <v>0.11588715273856463</v>
      </c>
    </row>
    <row r="4211" spans="1:27" x14ac:dyDescent="0.35">
      <c r="A4211" s="210" t="s">
        <v>4887</v>
      </c>
      <c r="B4211" s="217">
        <v>167.98317179609234</v>
      </c>
      <c r="C4211" s="211">
        <v>5.0973057200278019E-2</v>
      </c>
      <c r="D4211" s="211">
        <v>0.12041920863809179</v>
      </c>
      <c r="E4211" s="211">
        <v>6.8620048092909114E-2</v>
      </c>
      <c r="F4211" s="211">
        <v>0.10019700958659314</v>
      </c>
      <c r="G4211" s="211">
        <v>0.12517667048777217</v>
      </c>
      <c r="H4211" s="211">
        <v>0.12659303276565576</v>
      </c>
      <c r="I4211" s="211">
        <v>0.48165108584423105</v>
      </c>
      <c r="J4211" s="211">
        <v>0.46205707445720456</v>
      </c>
      <c r="K4211" s="211">
        <v>0.59578877014893206</v>
      </c>
      <c r="L4211" s="211">
        <v>0.27585780727521925</v>
      </c>
      <c r="M4211" s="211">
        <v>9.6075703264660445E-2</v>
      </c>
      <c r="N4211" s="211">
        <v>0.43093778893800361</v>
      </c>
      <c r="O4211" s="211">
        <v>0.70681798580903887</v>
      </c>
      <c r="P4211" s="211">
        <v>7.1133911829568575E-2</v>
      </c>
      <c r="Q4211" s="211">
        <v>0.11744924462417305</v>
      </c>
      <c r="R4211" s="211">
        <v>0.44000127490820362</v>
      </c>
      <c r="S4211" s="211">
        <v>0.27243617135624754</v>
      </c>
      <c r="T4211" s="211">
        <v>0.55444112855603978</v>
      </c>
      <c r="U4211" s="211">
        <v>0.54595038254989603</v>
      </c>
      <c r="V4211" s="211">
        <v>0.15456310629969489</v>
      </c>
      <c r="W4211" s="211">
        <v>0.50969808833801589</v>
      </c>
      <c r="X4211" s="211">
        <v>0.2677849966742914</v>
      </c>
      <c r="Y4211" s="211">
        <v>0.54721980220360678</v>
      </c>
      <c r="Z4211" s="211">
        <v>0.14992661991285697</v>
      </c>
      <c r="AA4211" s="212">
        <v>0.11832842804008439</v>
      </c>
    </row>
    <row r="4212" spans="1:27" x14ac:dyDescent="0.35">
      <c r="A4212" s="210" t="s">
        <v>4888</v>
      </c>
      <c r="B4212" s="217">
        <v>117.76517555070552</v>
      </c>
      <c r="C4212" s="211">
        <v>6.7578999514747579E-2</v>
      </c>
      <c r="D4212" s="211">
        <v>0.11760196518194244</v>
      </c>
      <c r="E4212" s="211">
        <v>7.1713604146406942E-2</v>
      </c>
      <c r="F4212" s="211">
        <v>0.10414558233723442</v>
      </c>
      <c r="G4212" s="211">
        <v>0.12170600127060746</v>
      </c>
      <c r="H4212" s="211">
        <v>0.10768090971154969</v>
      </c>
      <c r="I4212" s="211">
        <v>0.52792021693185476</v>
      </c>
      <c r="J4212" s="211">
        <v>0.39160942901823792</v>
      </c>
      <c r="K4212" s="211">
        <v>0.57526656118020481</v>
      </c>
      <c r="L4212" s="211">
        <v>0.28284587940285294</v>
      </c>
      <c r="M4212" s="211">
        <v>9.2031981375510108E-2</v>
      </c>
      <c r="N4212" s="211">
        <v>0.33437260373989247</v>
      </c>
      <c r="O4212" s="211">
        <v>0.50252650621713035</v>
      </c>
      <c r="P4212" s="211">
        <v>7.1110088377863048E-2</v>
      </c>
      <c r="Q4212" s="211">
        <v>0.12156799614023867</v>
      </c>
      <c r="R4212" s="211">
        <v>0.36634429363463061</v>
      </c>
      <c r="S4212" s="211">
        <v>0.33648726277547297</v>
      </c>
      <c r="T4212" s="211">
        <v>0.53044207196218973</v>
      </c>
      <c r="U4212" s="211">
        <v>0.39807881979817028</v>
      </c>
      <c r="V4212" s="211">
        <v>7.5093432282482955E-2</v>
      </c>
      <c r="W4212" s="211">
        <v>0.60572392218110638</v>
      </c>
      <c r="X4212" s="211">
        <v>0.38268853246514001</v>
      </c>
      <c r="Y4212" s="211">
        <v>0.7299223391594456</v>
      </c>
      <c r="Z4212" s="211">
        <v>0.1496667746578163</v>
      </c>
      <c r="AA4212" s="212">
        <v>0.11935822609332568</v>
      </c>
    </row>
    <row r="4213" spans="1:27" x14ac:dyDescent="0.35">
      <c r="A4213" s="210" t="s">
        <v>4889</v>
      </c>
      <c r="B4213" s="217">
        <v>134.63345405604204</v>
      </c>
      <c r="C4213" s="211">
        <v>5.5528476016594809E-2</v>
      </c>
      <c r="D4213" s="211">
        <v>0.12364722623164136</v>
      </c>
      <c r="E4213" s="211">
        <v>7.2506559655735076E-2</v>
      </c>
      <c r="F4213" s="211">
        <v>0.11340317984424025</v>
      </c>
      <c r="G4213" s="211">
        <v>0.12209463127268505</v>
      </c>
      <c r="H4213" s="211">
        <v>0.11813379017820796</v>
      </c>
      <c r="I4213" s="211">
        <v>0.42571365538463746</v>
      </c>
      <c r="J4213" s="211">
        <v>0.44587545652753147</v>
      </c>
      <c r="K4213" s="211">
        <v>0.57385155841699576</v>
      </c>
      <c r="L4213" s="211">
        <v>0.27158141014093817</v>
      </c>
      <c r="M4213" s="211">
        <v>8.9291264372266851E-2</v>
      </c>
      <c r="N4213" s="211">
        <v>0.46280090494060566</v>
      </c>
      <c r="O4213" s="211">
        <v>0.74524231808361607</v>
      </c>
      <c r="P4213" s="211">
        <v>7.3169885567737333E-2</v>
      </c>
      <c r="Q4213" s="211">
        <v>7.4600893985069805E-2</v>
      </c>
      <c r="R4213" s="211">
        <v>0.44115663194912602</v>
      </c>
      <c r="S4213" s="211">
        <v>0.29912925570257576</v>
      </c>
      <c r="T4213" s="211">
        <v>0.48350573692192461</v>
      </c>
      <c r="U4213" s="211">
        <v>0.4224380612146329</v>
      </c>
      <c r="V4213" s="211">
        <v>7.7971492348916885E-2</v>
      </c>
      <c r="W4213" s="211">
        <v>0.54900742067000841</v>
      </c>
      <c r="X4213" s="211">
        <v>0.34974885642610432</v>
      </c>
      <c r="Y4213" s="211">
        <v>0.69597011102112061</v>
      </c>
      <c r="Z4213" s="211">
        <v>0.14612482370358557</v>
      </c>
      <c r="AA4213" s="212">
        <v>0.11590283199486857</v>
      </c>
    </row>
    <row r="4214" spans="1:27" x14ac:dyDescent="0.35">
      <c r="A4214" s="210" t="s">
        <v>4890</v>
      </c>
      <c r="B4214" s="217">
        <v>144.42051312437755</v>
      </c>
      <c r="C4214" s="211">
        <v>6.3178432562682879E-2</v>
      </c>
      <c r="D4214" s="211">
        <v>0.12101676574486243</v>
      </c>
      <c r="E4214" s="211">
        <v>7.8149936044552087E-2</v>
      </c>
      <c r="F4214" s="211">
        <v>9.7234878238717168E-2</v>
      </c>
      <c r="G4214" s="211">
        <v>0.12217101827992032</v>
      </c>
      <c r="H4214" s="211">
        <v>0.12453035958171521</v>
      </c>
      <c r="I4214" s="211">
        <v>0.49175180905214561</v>
      </c>
      <c r="J4214" s="211">
        <v>0.44139818048021606</v>
      </c>
      <c r="K4214" s="211">
        <v>0.63418776837923851</v>
      </c>
      <c r="L4214" s="211">
        <v>0.28379282963943836</v>
      </c>
      <c r="M4214" s="211">
        <v>0.10674110508187194</v>
      </c>
      <c r="N4214" s="211">
        <v>0.45007591255296719</v>
      </c>
      <c r="O4214" s="211">
        <v>0.77677272994893032</v>
      </c>
      <c r="P4214" s="211">
        <v>7.1130153473132396E-2</v>
      </c>
      <c r="Q4214" s="211">
        <v>0.14281220929488481</v>
      </c>
      <c r="R4214" s="211">
        <v>0.41640822823658707</v>
      </c>
      <c r="S4214" s="211">
        <v>0.36579445130427579</v>
      </c>
      <c r="T4214" s="211">
        <v>0.54988333821181457</v>
      </c>
      <c r="U4214" s="211">
        <v>0.4286373131747393</v>
      </c>
      <c r="V4214" s="211">
        <v>8.1479482415572776E-2</v>
      </c>
      <c r="W4214" s="211">
        <v>0.62904622857157577</v>
      </c>
      <c r="X4214" s="211">
        <v>0.42853772656920774</v>
      </c>
      <c r="Y4214" s="211">
        <v>0.70437790664875999</v>
      </c>
      <c r="Z4214" s="211">
        <v>0.14562394526320241</v>
      </c>
      <c r="AA4214" s="212">
        <v>0.12357731236223982</v>
      </c>
    </row>
    <row r="4215" spans="1:27" x14ac:dyDescent="0.35">
      <c r="A4215" s="210" t="s">
        <v>4891</v>
      </c>
      <c r="B4215" s="217">
        <v>141.25371992865414</v>
      </c>
      <c r="C4215" s="211">
        <v>7.7662858279707703E-2</v>
      </c>
      <c r="D4215" s="211">
        <v>0.12560299285443374</v>
      </c>
      <c r="E4215" s="211">
        <v>7.9905414391698709E-2</v>
      </c>
      <c r="F4215" s="211">
        <v>0.10380666094610455</v>
      </c>
      <c r="G4215" s="211">
        <v>0.11797174854904011</v>
      </c>
      <c r="H4215" s="211">
        <v>0.10369948869186917</v>
      </c>
      <c r="I4215" s="211">
        <v>0.47954008805799958</v>
      </c>
      <c r="J4215" s="211">
        <v>0.45163969903347684</v>
      </c>
      <c r="K4215" s="211">
        <v>0.62997472483760286</v>
      </c>
      <c r="L4215" s="211">
        <v>0.26791764211336017</v>
      </c>
      <c r="M4215" s="211">
        <v>8.3958878924069918E-2</v>
      </c>
      <c r="N4215" s="211">
        <v>0.48360093774729462</v>
      </c>
      <c r="O4215" s="211">
        <v>0.61885370691591945</v>
      </c>
      <c r="P4215" s="211">
        <v>6.7252287790506446E-2</v>
      </c>
      <c r="Q4215" s="211">
        <v>5.3311355364940721E-2</v>
      </c>
      <c r="R4215" s="211">
        <v>0.37368909290786922</v>
      </c>
      <c r="S4215" s="211">
        <v>0.3857422466529063</v>
      </c>
      <c r="T4215" s="211">
        <v>0.55329948957757491</v>
      </c>
      <c r="U4215" s="211">
        <v>0.49962295265705919</v>
      </c>
      <c r="V4215" s="211">
        <v>8.3150057920515136E-2</v>
      </c>
      <c r="W4215" s="211">
        <v>0.57741608886215801</v>
      </c>
      <c r="X4215" s="211">
        <v>0.30946058485777117</v>
      </c>
      <c r="Y4215" s="211">
        <v>0.71606661155142948</v>
      </c>
      <c r="Z4215" s="211">
        <v>0.14873669270814532</v>
      </c>
      <c r="AA4215" s="212">
        <v>0.11549512706889294</v>
      </c>
    </row>
    <row r="4216" spans="1:27" x14ac:dyDescent="0.35">
      <c r="A4216" s="210" t="s">
        <v>4892</v>
      </c>
      <c r="B4216" s="217">
        <v>113.75288206962459</v>
      </c>
      <c r="C4216" s="211">
        <v>7.3628748906293395E-2</v>
      </c>
      <c r="D4216" s="211">
        <v>0.12884602893737424</v>
      </c>
      <c r="E4216" s="211">
        <v>8.7435115334669092E-2</v>
      </c>
      <c r="F4216" s="211">
        <v>8.8626940722753816E-2</v>
      </c>
      <c r="G4216" s="211">
        <v>0.11638373468492749</v>
      </c>
      <c r="H4216" s="211">
        <v>0.10313862943198582</v>
      </c>
      <c r="I4216" s="211">
        <v>0.41492696332403473</v>
      </c>
      <c r="J4216" s="211">
        <v>0.4648266028385159</v>
      </c>
      <c r="K4216" s="211">
        <v>0.6172762282281371</v>
      </c>
      <c r="L4216" s="211">
        <v>0.26989652538035352</v>
      </c>
      <c r="M4216" s="211">
        <v>9.4574548038960413E-2</v>
      </c>
      <c r="N4216" s="211">
        <v>0.38930468011560698</v>
      </c>
      <c r="O4216" s="211">
        <v>0.58267180204830238</v>
      </c>
      <c r="P4216" s="211">
        <v>6.2415181453879656E-2</v>
      </c>
      <c r="Q4216" s="211">
        <v>5.2552609099566064E-2</v>
      </c>
      <c r="R4216" s="211">
        <v>0.41369927469936424</v>
      </c>
      <c r="S4216" s="211">
        <v>0.37399229486734453</v>
      </c>
      <c r="T4216" s="211">
        <v>0.49602062809998626</v>
      </c>
      <c r="U4216" s="211">
        <v>0.47029445213958532</v>
      </c>
      <c r="V4216" s="211">
        <v>8.363226775537258E-2</v>
      </c>
      <c r="W4216" s="211">
        <v>0.50793147028266472</v>
      </c>
      <c r="X4216" s="211">
        <v>0.33516246191343291</v>
      </c>
      <c r="Y4216" s="211">
        <v>0.6162907120362634</v>
      </c>
      <c r="Z4216" s="211">
        <v>0.14426995065957593</v>
      </c>
      <c r="AA4216" s="212">
        <v>0.12702800264974487</v>
      </c>
    </row>
    <row r="4217" spans="1:27" x14ac:dyDescent="0.35">
      <c r="A4217" s="210" t="s">
        <v>4893</v>
      </c>
      <c r="B4217" s="217">
        <v>139.91646871261491</v>
      </c>
      <c r="C4217" s="211">
        <v>5.7547655956980699E-2</v>
      </c>
      <c r="D4217" s="211">
        <v>0.12747531965631664</v>
      </c>
      <c r="E4217" s="211">
        <v>7.3038120769624737E-2</v>
      </c>
      <c r="F4217" s="211">
        <v>0.11079295298889787</v>
      </c>
      <c r="G4217" s="211">
        <v>0.11829104341057076</v>
      </c>
      <c r="H4217" s="211">
        <v>0.1246574295088989</v>
      </c>
      <c r="I4217" s="211">
        <v>0.48140234102950247</v>
      </c>
      <c r="J4217" s="211">
        <v>0.41519874838799398</v>
      </c>
      <c r="K4217" s="211">
        <v>0.64521677571428482</v>
      </c>
      <c r="L4217" s="211">
        <v>0.27335185769381859</v>
      </c>
      <c r="M4217" s="211">
        <v>8.5767998834600762E-2</v>
      </c>
      <c r="N4217" s="211">
        <v>0.40167143700005348</v>
      </c>
      <c r="O4217" s="211">
        <v>0.74096832545738489</v>
      </c>
      <c r="P4217" s="211">
        <v>7.0945611619892143E-2</v>
      </c>
      <c r="Q4217" s="211">
        <v>7.3619299771872856E-2</v>
      </c>
      <c r="R4217" s="211">
        <v>0.45679640485920714</v>
      </c>
      <c r="S4217" s="211">
        <v>0.29733802222948075</v>
      </c>
      <c r="T4217" s="211">
        <v>0.55508251540431441</v>
      </c>
      <c r="U4217" s="211">
        <v>0.46092137846532288</v>
      </c>
      <c r="V4217" s="211">
        <v>8.0878073936120079E-2</v>
      </c>
      <c r="W4217" s="211">
        <v>0.64982875746709523</v>
      </c>
      <c r="X4217" s="211">
        <v>0.25434217812936327</v>
      </c>
      <c r="Y4217" s="211">
        <v>0.77277541025838603</v>
      </c>
      <c r="Z4217" s="211">
        <v>0.14229952352226563</v>
      </c>
      <c r="AA4217" s="212">
        <v>0.11900711847890443</v>
      </c>
    </row>
    <row r="4218" spans="1:27" x14ac:dyDescent="0.35">
      <c r="A4218" s="210" t="s">
        <v>4894</v>
      </c>
      <c r="B4218" s="217">
        <v>142.77524680253489</v>
      </c>
      <c r="C4218" s="211">
        <v>7.2162492039581388E-2</v>
      </c>
      <c r="D4218" s="211">
        <v>0.12544707041663034</v>
      </c>
      <c r="E4218" s="211">
        <v>7.5534481852195454E-2</v>
      </c>
      <c r="F4218" s="211">
        <v>8.4189976659628935E-2</v>
      </c>
      <c r="G4218" s="211">
        <v>0.12143328508690315</v>
      </c>
      <c r="H4218" s="211">
        <v>0.11757205404274883</v>
      </c>
      <c r="I4218" s="211">
        <v>0.52333238552501893</v>
      </c>
      <c r="J4218" s="211">
        <v>0.4816884489246292</v>
      </c>
      <c r="K4218" s="211">
        <v>0.61234908731984905</v>
      </c>
      <c r="L4218" s="211">
        <v>0.2697596379554682</v>
      </c>
      <c r="M4218" s="211">
        <v>0.11156223933079898</v>
      </c>
      <c r="N4218" s="211">
        <v>0.53918224314980689</v>
      </c>
      <c r="O4218" s="211">
        <v>0.6284666032380869</v>
      </c>
      <c r="P4218" s="211">
        <v>6.60091378874164E-2</v>
      </c>
      <c r="Q4218" s="211">
        <v>0.10242766976655071</v>
      </c>
      <c r="R4218" s="211">
        <v>0.46333874437838829</v>
      </c>
      <c r="S4218" s="211">
        <v>0.30143798458012772</v>
      </c>
      <c r="T4218" s="211">
        <v>0.53292184948870014</v>
      </c>
      <c r="U4218" s="211">
        <v>0.50308392280071779</v>
      </c>
      <c r="V4218" s="211">
        <v>0.10141920016877418</v>
      </c>
      <c r="W4218" s="211">
        <v>0.54645749183939285</v>
      </c>
      <c r="X4218" s="211">
        <v>0.32255914220349624</v>
      </c>
      <c r="Y4218" s="211">
        <v>0.53296300334955249</v>
      </c>
      <c r="Z4218" s="211">
        <v>0.1485259010789961</v>
      </c>
      <c r="AA4218" s="212">
        <v>0.12068992458053907</v>
      </c>
    </row>
    <row r="4219" spans="1:27" x14ac:dyDescent="0.35">
      <c r="A4219" s="210" t="s">
        <v>4895</v>
      </c>
      <c r="B4219" s="217">
        <v>193.96169162060906</v>
      </c>
      <c r="C4219" s="211">
        <v>7.6595089117609538E-2</v>
      </c>
      <c r="D4219" s="211">
        <v>0.11324511355138399</v>
      </c>
      <c r="E4219" s="211">
        <v>7.8041717812561445E-2</v>
      </c>
      <c r="F4219" s="211">
        <v>8.0814466388950276E-2</v>
      </c>
      <c r="G4219" s="211">
        <v>0.11796586825358069</v>
      </c>
      <c r="H4219" s="211">
        <v>0.1116777804464012</v>
      </c>
      <c r="I4219" s="211">
        <v>0.44799670451631513</v>
      </c>
      <c r="J4219" s="211">
        <v>0.46615314036817157</v>
      </c>
      <c r="K4219" s="211">
        <v>0.64958231335350303</v>
      </c>
      <c r="L4219" s="211">
        <v>0.28018620311978548</v>
      </c>
      <c r="M4219" s="211">
        <v>0.11103758451492192</v>
      </c>
      <c r="N4219" s="211">
        <v>0.43667045894350964</v>
      </c>
      <c r="O4219" s="211">
        <v>0.75982669810434855</v>
      </c>
      <c r="P4219" s="211">
        <v>7.2621343529859703E-2</v>
      </c>
      <c r="Q4219" s="211">
        <v>0.10616358102847714</v>
      </c>
      <c r="R4219" s="211">
        <v>0.47289725668863164</v>
      </c>
      <c r="S4219" s="211">
        <v>0.29895577080116514</v>
      </c>
      <c r="T4219" s="211">
        <v>0.59546666894177425</v>
      </c>
      <c r="U4219" s="211">
        <v>0.43174808255106734</v>
      </c>
      <c r="V4219" s="211">
        <v>0.16187161361109051</v>
      </c>
      <c r="W4219" s="211">
        <v>0.54828696592376946</v>
      </c>
      <c r="X4219" s="211">
        <v>0.26978253924882378</v>
      </c>
      <c r="Y4219" s="211">
        <v>0.63807906484105192</v>
      </c>
      <c r="Z4219" s="211">
        <v>0.1479570565107336</v>
      </c>
      <c r="AA4219" s="212">
        <v>0.11862651347224891</v>
      </c>
    </row>
    <row r="4220" spans="1:27" x14ac:dyDescent="0.35">
      <c r="A4220" s="210" t="s">
        <v>4896</v>
      </c>
      <c r="B4220" s="217">
        <v>127.77766844490915</v>
      </c>
      <c r="C4220" s="211">
        <v>5.5032180851939359E-2</v>
      </c>
      <c r="D4220" s="211">
        <v>0.12583160666283472</v>
      </c>
      <c r="E4220" s="211">
        <v>7.4478039502051729E-2</v>
      </c>
      <c r="F4220" s="211">
        <v>9.6137164568854294E-2</v>
      </c>
      <c r="G4220" s="211">
        <v>0.11981027692697492</v>
      </c>
      <c r="H4220" s="211">
        <v>0.12172559433643618</v>
      </c>
      <c r="I4220" s="211">
        <v>0.4764280428002709</v>
      </c>
      <c r="J4220" s="211">
        <v>0.43528697158059881</v>
      </c>
      <c r="K4220" s="211">
        <v>0.6134627346317657</v>
      </c>
      <c r="L4220" s="211">
        <v>0.27223752819030073</v>
      </c>
      <c r="M4220" s="211">
        <v>0.10638620003285951</v>
      </c>
      <c r="N4220" s="211">
        <v>0.46302651070015199</v>
      </c>
      <c r="O4220" s="211">
        <v>0.71611056476094559</v>
      </c>
      <c r="P4220" s="211">
        <v>7.0233362694938267E-2</v>
      </c>
      <c r="Q4220" s="211">
        <v>0.10394948870640493</v>
      </c>
      <c r="R4220" s="211">
        <v>0.3912436996479694</v>
      </c>
      <c r="S4220" s="211">
        <v>0.34072879054910804</v>
      </c>
      <c r="T4220" s="211">
        <v>0.54565659007890221</v>
      </c>
      <c r="U4220" s="211">
        <v>0.40963333631884086</v>
      </c>
      <c r="V4220" s="211">
        <v>7.4479367663757762E-2</v>
      </c>
      <c r="W4220" s="211">
        <v>0.52213510337530444</v>
      </c>
      <c r="X4220" s="211">
        <v>0.27980814272209664</v>
      </c>
      <c r="Y4220" s="211">
        <v>0.6793177181417378</v>
      </c>
      <c r="Z4220" s="211">
        <v>0.14947910165395048</v>
      </c>
      <c r="AA4220" s="212">
        <v>0.12370502207614717</v>
      </c>
    </row>
    <row r="4221" spans="1:27" x14ac:dyDescent="0.35">
      <c r="A4221" s="210" t="s">
        <v>4897</v>
      </c>
      <c r="B4221" s="217">
        <v>163.3002658817544</v>
      </c>
      <c r="C4221" s="211">
        <v>6.4553680863522034E-2</v>
      </c>
      <c r="D4221" s="211">
        <v>0.12184131959558268</v>
      </c>
      <c r="E4221" s="211">
        <v>7.8372294346373217E-2</v>
      </c>
      <c r="F4221" s="211">
        <v>0.10063308245027368</v>
      </c>
      <c r="G4221" s="211">
        <v>0.1198605906883467</v>
      </c>
      <c r="H4221" s="211">
        <v>0.12006680109498688</v>
      </c>
      <c r="I4221" s="211">
        <v>0.49201783580975661</v>
      </c>
      <c r="J4221" s="211">
        <v>0.46310520123865945</v>
      </c>
      <c r="K4221" s="211">
        <v>0.60156359780421198</v>
      </c>
      <c r="L4221" s="211">
        <v>0.27388249526688641</v>
      </c>
      <c r="M4221" s="211">
        <v>9.203482776803068E-2</v>
      </c>
      <c r="N4221" s="211">
        <v>0.3862490445148129</v>
      </c>
      <c r="O4221" s="211">
        <v>0.74780900016656882</v>
      </c>
      <c r="P4221" s="211">
        <v>7.1048518504209263E-2</v>
      </c>
      <c r="Q4221" s="211">
        <v>0.10640613593117287</v>
      </c>
      <c r="R4221" s="211">
        <v>0.48193745921805942</v>
      </c>
      <c r="S4221" s="211">
        <v>0.32418760579451356</v>
      </c>
      <c r="T4221" s="211">
        <v>0.53909105638777444</v>
      </c>
      <c r="U4221" s="211">
        <v>0.49932351708030093</v>
      </c>
      <c r="V4221" s="211">
        <v>0.10681539979007004</v>
      </c>
      <c r="W4221" s="211">
        <v>0.61399609903456343</v>
      </c>
      <c r="X4221" s="211">
        <v>0.286779803305937</v>
      </c>
      <c r="Y4221" s="211">
        <v>0.74250801131636757</v>
      </c>
      <c r="Z4221" s="211">
        <v>0.14612098577877036</v>
      </c>
      <c r="AA4221" s="212">
        <v>0.11720423607078431</v>
      </c>
    </row>
    <row r="4222" spans="1:27" x14ac:dyDescent="0.35">
      <c r="A4222" s="210" t="s">
        <v>4898</v>
      </c>
      <c r="B4222" s="217">
        <v>137.22979148455596</v>
      </c>
      <c r="C4222" s="211">
        <v>6.8459906826709896E-2</v>
      </c>
      <c r="D4222" s="211">
        <v>0.11499187754683013</v>
      </c>
      <c r="E4222" s="211">
        <v>8.8132840056208861E-2</v>
      </c>
      <c r="F4222" s="211">
        <v>9.5494933145622726E-2</v>
      </c>
      <c r="G4222" s="211">
        <v>0.12476053439288222</v>
      </c>
      <c r="H4222" s="211">
        <v>0.11516436728968137</v>
      </c>
      <c r="I4222" s="211">
        <v>0.51145722023629092</v>
      </c>
      <c r="J4222" s="211">
        <v>0.48171345708687757</v>
      </c>
      <c r="K4222" s="211">
        <v>0.6299358686849118</v>
      </c>
      <c r="L4222" s="211">
        <v>0.27858036061142055</v>
      </c>
      <c r="M4222" s="211">
        <v>0.10047481566897606</v>
      </c>
      <c r="N4222" s="211">
        <v>0.40193266734032895</v>
      </c>
      <c r="O4222" s="211">
        <v>0.72698675936425305</v>
      </c>
      <c r="P4222" s="211">
        <v>6.7342636832719849E-2</v>
      </c>
      <c r="Q4222" s="211">
        <v>0.11143015018905342</v>
      </c>
      <c r="R4222" s="211">
        <v>0.3803494064248244</v>
      </c>
      <c r="S4222" s="211">
        <v>0.27784010367546108</v>
      </c>
      <c r="T4222" s="211">
        <v>0.57125795920083755</v>
      </c>
      <c r="U4222" s="211">
        <v>0.44336036841000936</v>
      </c>
      <c r="V4222" s="211">
        <v>8.5635970155729518E-2</v>
      </c>
      <c r="W4222" s="211">
        <v>0.52155301571250534</v>
      </c>
      <c r="X4222" s="211">
        <v>0.36152744662156666</v>
      </c>
      <c r="Y4222" s="211">
        <v>0.69246084278375108</v>
      </c>
      <c r="Z4222" s="211">
        <v>0.14905161613044071</v>
      </c>
      <c r="AA4222" s="212">
        <v>0.1229449992898685</v>
      </c>
    </row>
    <row r="4223" spans="1:27" x14ac:dyDescent="0.35">
      <c r="A4223" s="210" t="s">
        <v>4899</v>
      </c>
      <c r="B4223" s="217">
        <v>134.43008296354856</v>
      </c>
      <c r="C4223" s="211">
        <v>6.7777333771415399E-2</v>
      </c>
      <c r="D4223" s="211">
        <v>0.11342187932868124</v>
      </c>
      <c r="E4223" s="211">
        <v>7.16312847768069E-2</v>
      </c>
      <c r="F4223" s="211">
        <v>9.3302827265171681E-2</v>
      </c>
      <c r="G4223" s="211">
        <v>0.12396638066773762</v>
      </c>
      <c r="H4223" s="211">
        <v>0.10575655079751567</v>
      </c>
      <c r="I4223" s="211">
        <v>0.51934533086579482</v>
      </c>
      <c r="J4223" s="211">
        <v>0.4409797827055979</v>
      </c>
      <c r="K4223" s="211">
        <v>0.6115301337736232</v>
      </c>
      <c r="L4223" s="211">
        <v>0.2696043769265789</v>
      </c>
      <c r="M4223" s="211">
        <v>9.5964412015024286E-2</v>
      </c>
      <c r="N4223" s="211">
        <v>0.42891229627560418</v>
      </c>
      <c r="O4223" s="211">
        <v>0.67440259661944568</v>
      </c>
      <c r="P4223" s="211">
        <v>6.9641952887160588E-2</v>
      </c>
      <c r="Q4223" s="211">
        <v>5.6842046605797794E-2</v>
      </c>
      <c r="R4223" s="211">
        <v>0.45532953356009331</v>
      </c>
      <c r="S4223" s="211">
        <v>0.39891644094883633</v>
      </c>
      <c r="T4223" s="211">
        <v>0.59239776796636856</v>
      </c>
      <c r="U4223" s="211">
        <v>0.42387775754353724</v>
      </c>
      <c r="V4223" s="211">
        <v>7.9389435051087101E-2</v>
      </c>
      <c r="W4223" s="211">
        <v>0.57509511030867821</v>
      </c>
      <c r="X4223" s="211">
        <v>0.30310832991371267</v>
      </c>
      <c r="Y4223" s="211">
        <v>0.60636678824079382</v>
      </c>
      <c r="Z4223" s="211">
        <v>0.14741508793815553</v>
      </c>
      <c r="AA4223" s="212">
        <v>0.11260169177411868</v>
      </c>
    </row>
    <row r="4224" spans="1:27" x14ac:dyDescent="0.35">
      <c r="A4224" s="210" t="s">
        <v>4900</v>
      </c>
      <c r="B4224" s="217">
        <v>165.47974745795304</v>
      </c>
      <c r="C4224" s="211">
        <v>5.3585934481485069E-2</v>
      </c>
      <c r="D4224" s="211">
        <v>0.11808020893291443</v>
      </c>
      <c r="E4224" s="211">
        <v>7.2845093051923618E-2</v>
      </c>
      <c r="F4224" s="211">
        <v>0.11088162659852925</v>
      </c>
      <c r="G4224" s="211">
        <v>0.12353781716886521</v>
      </c>
      <c r="H4224" s="211">
        <v>0.11962916626153998</v>
      </c>
      <c r="I4224" s="211">
        <v>0.47964484977388949</v>
      </c>
      <c r="J4224" s="211">
        <v>0.42840872052461049</v>
      </c>
      <c r="K4224" s="211">
        <v>0.61297541680732637</v>
      </c>
      <c r="L4224" s="211">
        <v>0.27838247186089082</v>
      </c>
      <c r="M4224" s="211">
        <v>9.9429719936610261E-2</v>
      </c>
      <c r="N4224" s="211">
        <v>0.46154631859109108</v>
      </c>
      <c r="O4224" s="211">
        <v>0.7715020450683423</v>
      </c>
      <c r="P4224" s="211">
        <v>6.685494215855961E-2</v>
      </c>
      <c r="Q4224" s="211">
        <v>8.3877567363091848E-2</v>
      </c>
      <c r="R4224" s="211">
        <v>0.46112780634592793</v>
      </c>
      <c r="S4224" s="211">
        <v>0.30068117234438541</v>
      </c>
      <c r="T4224" s="211">
        <v>0.48938793648790946</v>
      </c>
      <c r="U4224" s="211">
        <v>0.50822355944452879</v>
      </c>
      <c r="V4224" s="211">
        <v>0.12519499908428494</v>
      </c>
      <c r="W4224" s="211">
        <v>0.46934973249488005</v>
      </c>
      <c r="X4224" s="211">
        <v>0.32107865713454586</v>
      </c>
      <c r="Y4224" s="211">
        <v>0.68318738658666711</v>
      </c>
      <c r="Z4224" s="211">
        <v>0.14628781246899122</v>
      </c>
      <c r="AA4224" s="212">
        <v>0.11560160911697176</v>
      </c>
    </row>
    <row r="4225" spans="1:27" x14ac:dyDescent="0.35">
      <c r="A4225" s="210" t="s">
        <v>4901</v>
      </c>
      <c r="B4225" s="217">
        <v>112.81450305073636</v>
      </c>
      <c r="C4225" s="211">
        <v>6.9640441853247026E-2</v>
      </c>
      <c r="D4225" s="211">
        <v>0.11925642112777346</v>
      </c>
      <c r="E4225" s="211">
        <v>7.7816303204706366E-2</v>
      </c>
      <c r="F4225" s="211">
        <v>9.3712496246985716E-2</v>
      </c>
      <c r="G4225" s="211">
        <v>0.11678499248871442</v>
      </c>
      <c r="H4225" s="211">
        <v>0.11350554894267965</v>
      </c>
      <c r="I4225" s="211">
        <v>0.48470553619397294</v>
      </c>
      <c r="J4225" s="211">
        <v>0.43362720301854946</v>
      </c>
      <c r="K4225" s="211">
        <v>0.62737399017006024</v>
      </c>
      <c r="L4225" s="211">
        <v>0.27084188955373834</v>
      </c>
      <c r="M4225" s="211">
        <v>9.920970419228653E-2</v>
      </c>
      <c r="N4225" s="211">
        <v>0.39165875494885699</v>
      </c>
      <c r="O4225" s="211">
        <v>0.66811453703287904</v>
      </c>
      <c r="P4225" s="211">
        <v>6.8255390596896837E-2</v>
      </c>
      <c r="Q4225" s="211">
        <v>0.13916372589193318</v>
      </c>
      <c r="R4225" s="211">
        <v>0.47078743697144054</v>
      </c>
      <c r="S4225" s="211">
        <v>0.30006526658690991</v>
      </c>
      <c r="T4225" s="211">
        <v>0.55948289001957041</v>
      </c>
      <c r="U4225" s="211">
        <v>0.44108733568766961</v>
      </c>
      <c r="V4225" s="211">
        <v>5.6043391173120294E-2</v>
      </c>
      <c r="W4225" s="211">
        <v>0.50595646599381294</v>
      </c>
      <c r="X4225" s="211">
        <v>0.41294814783967015</v>
      </c>
      <c r="Y4225" s="211">
        <v>0.6354532702854514</v>
      </c>
      <c r="Z4225" s="211">
        <v>0.14672538509741956</v>
      </c>
      <c r="AA4225" s="212">
        <v>0.12633329030738263</v>
      </c>
    </row>
    <row r="4226" spans="1:27" x14ac:dyDescent="0.35">
      <c r="A4226" s="210" t="s">
        <v>4902</v>
      </c>
      <c r="B4226" s="217">
        <v>140.86308977641949</v>
      </c>
      <c r="C4226" s="211">
        <v>5.8759112922815583E-2</v>
      </c>
      <c r="D4226" s="211">
        <v>0.1227623601566812</v>
      </c>
      <c r="E4226" s="211">
        <v>7.1974515789835311E-2</v>
      </c>
      <c r="F4226" s="211">
        <v>0.10653933172783776</v>
      </c>
      <c r="G4226" s="211">
        <v>0.12067628040696939</v>
      </c>
      <c r="H4226" s="211">
        <v>0.11505665178381097</v>
      </c>
      <c r="I4226" s="211">
        <v>0.5126264024323206</v>
      </c>
      <c r="J4226" s="211">
        <v>0.45084014427064789</v>
      </c>
      <c r="K4226" s="211">
        <v>0.60645732571230737</v>
      </c>
      <c r="L4226" s="211">
        <v>0.27497091146196873</v>
      </c>
      <c r="M4226" s="211">
        <v>9.7913561432105861E-2</v>
      </c>
      <c r="N4226" s="211">
        <v>0.4172136241114322</v>
      </c>
      <c r="O4226" s="211">
        <v>0.6587046514499304</v>
      </c>
      <c r="P4226" s="211">
        <v>6.865967626110403E-2</v>
      </c>
      <c r="Q4226" s="211">
        <v>5.394189275694608E-2</v>
      </c>
      <c r="R4226" s="211">
        <v>0.47350949616824334</v>
      </c>
      <c r="S4226" s="211">
        <v>0.3818625372044106</v>
      </c>
      <c r="T4226" s="211">
        <v>0.49185397151886578</v>
      </c>
      <c r="U4226" s="211">
        <v>0.3898579193992503</v>
      </c>
      <c r="V4226" s="211">
        <v>0.10633288112290799</v>
      </c>
      <c r="W4226" s="211">
        <v>0.52176288503844637</v>
      </c>
      <c r="X4226" s="211">
        <v>0.30708053345638986</v>
      </c>
      <c r="Y4226" s="211">
        <v>0.77676307941745693</v>
      </c>
      <c r="Z4226" s="211">
        <v>0.14752410307820066</v>
      </c>
      <c r="AA4226" s="212">
        <v>0.11809863899174604</v>
      </c>
    </row>
    <row r="4227" spans="1:27" x14ac:dyDescent="0.35">
      <c r="A4227" s="210" t="s">
        <v>4903</v>
      </c>
      <c r="B4227" s="217">
        <v>149.30049612440416</v>
      </c>
      <c r="C4227" s="211">
        <v>6.8284253589262364E-2</v>
      </c>
      <c r="D4227" s="211">
        <v>0.1176701585380954</v>
      </c>
      <c r="E4227" s="211">
        <v>7.6250653015563163E-2</v>
      </c>
      <c r="F4227" s="211">
        <v>0.10722093332995167</v>
      </c>
      <c r="G4227" s="211">
        <v>0.11771602499123118</v>
      </c>
      <c r="H4227" s="211">
        <v>0.12334152600582501</v>
      </c>
      <c r="I4227" s="211">
        <v>0.43423164211974041</v>
      </c>
      <c r="J4227" s="211">
        <v>0.41352115947135881</v>
      </c>
      <c r="K4227" s="211">
        <v>0.61658238315241298</v>
      </c>
      <c r="L4227" s="211">
        <v>0.27035368341245708</v>
      </c>
      <c r="M4227" s="211">
        <v>8.0326163372211809E-2</v>
      </c>
      <c r="N4227" s="211">
        <v>0.39602774811175567</v>
      </c>
      <c r="O4227" s="211">
        <v>0.67982972201623437</v>
      </c>
      <c r="P4227" s="211">
        <v>7.2040186690392083E-2</v>
      </c>
      <c r="Q4227" s="211">
        <v>7.0029685279454412E-2</v>
      </c>
      <c r="R4227" s="211">
        <v>0.36299366892170759</v>
      </c>
      <c r="S4227" s="211">
        <v>0.26558069918443644</v>
      </c>
      <c r="T4227" s="211">
        <v>0.58105140450010762</v>
      </c>
      <c r="U4227" s="211">
        <v>0.46901005354455355</v>
      </c>
      <c r="V4227" s="211">
        <v>0.10626829134691049</v>
      </c>
      <c r="W4227" s="211">
        <v>0.55971923783749133</v>
      </c>
      <c r="X4227" s="211">
        <v>0.35639751954624144</v>
      </c>
      <c r="Y4227" s="211">
        <v>0.68980631810958559</v>
      </c>
      <c r="Z4227" s="211">
        <v>0.14509171639475185</v>
      </c>
      <c r="AA4227" s="212">
        <v>0.1153772417358787</v>
      </c>
    </row>
    <row r="4228" spans="1:27" x14ac:dyDescent="0.35">
      <c r="A4228" s="210" t="s">
        <v>4904</v>
      </c>
      <c r="B4228" s="217">
        <v>142.07533104044975</v>
      </c>
      <c r="C4228" s="211">
        <v>7.442871260438591E-2</v>
      </c>
      <c r="D4228" s="211">
        <v>0.12107830255447016</v>
      </c>
      <c r="E4228" s="211">
        <v>8.6909387834843491E-2</v>
      </c>
      <c r="F4228" s="211">
        <v>8.7440771781230289E-2</v>
      </c>
      <c r="G4228" s="211">
        <v>0.1184383898853254</v>
      </c>
      <c r="H4228" s="211">
        <v>0.11735130048036661</v>
      </c>
      <c r="I4228" s="211">
        <v>0.4542324861476863</v>
      </c>
      <c r="J4228" s="211">
        <v>0.44768293038260676</v>
      </c>
      <c r="K4228" s="211">
        <v>0.57353893535150013</v>
      </c>
      <c r="L4228" s="211">
        <v>0.27313870252765071</v>
      </c>
      <c r="M4228" s="211">
        <v>9.2438481154974217E-2</v>
      </c>
      <c r="N4228" s="211">
        <v>0.36986683501785611</v>
      </c>
      <c r="O4228" s="211">
        <v>0.68060840996092775</v>
      </c>
      <c r="P4228" s="211">
        <v>6.8687810858646212E-2</v>
      </c>
      <c r="Q4228" s="211">
        <v>9.4081150185883394E-2</v>
      </c>
      <c r="R4228" s="211">
        <v>0.46876679636818114</v>
      </c>
      <c r="S4228" s="211">
        <v>0.34704945745054971</v>
      </c>
      <c r="T4228" s="211">
        <v>0.59264417181068219</v>
      </c>
      <c r="U4228" s="211">
        <v>0.34014276737679983</v>
      </c>
      <c r="V4228" s="211">
        <v>9.4572961134611638E-2</v>
      </c>
      <c r="W4228" s="211">
        <v>0.55758362569311337</v>
      </c>
      <c r="X4228" s="211">
        <v>0.34662471605106837</v>
      </c>
      <c r="Y4228" s="211">
        <v>0.73897482933051473</v>
      </c>
      <c r="Z4228" s="211">
        <v>0.14967902381536657</v>
      </c>
      <c r="AA4228" s="212">
        <v>0.1124241481863333</v>
      </c>
    </row>
    <row r="4229" spans="1:27" x14ac:dyDescent="0.35">
      <c r="A4229" s="210" t="s">
        <v>4905</v>
      </c>
      <c r="B4229" s="217">
        <v>113.4249363715614</v>
      </c>
      <c r="C4229" s="211">
        <v>7.4876198447744305E-2</v>
      </c>
      <c r="D4229" s="211">
        <v>0.12818596288088907</v>
      </c>
      <c r="E4229" s="211">
        <v>7.9826878718893324E-2</v>
      </c>
      <c r="F4229" s="211">
        <v>0.10590814687446024</v>
      </c>
      <c r="G4229" s="211">
        <v>0.12298919604824259</v>
      </c>
      <c r="H4229" s="211">
        <v>0.12097840830091783</v>
      </c>
      <c r="I4229" s="211">
        <v>0.48249550160400123</v>
      </c>
      <c r="J4229" s="211">
        <v>0.41527280116636384</v>
      </c>
      <c r="K4229" s="211">
        <v>0.57631075705821977</v>
      </c>
      <c r="L4229" s="211">
        <v>0.27604101292215472</v>
      </c>
      <c r="M4229" s="211">
        <v>0.11188953232600395</v>
      </c>
      <c r="N4229" s="211">
        <v>0.46225497666172621</v>
      </c>
      <c r="O4229" s="211">
        <v>0.70069794163712906</v>
      </c>
      <c r="P4229" s="211">
        <v>6.2510908435437093E-2</v>
      </c>
      <c r="Q4229" s="211">
        <v>4.7493362860427352E-2</v>
      </c>
      <c r="R4229" s="211">
        <v>0.41402700756703603</v>
      </c>
      <c r="S4229" s="211">
        <v>0.27340683525115994</v>
      </c>
      <c r="T4229" s="211">
        <v>0.52269138973035911</v>
      </c>
      <c r="U4229" s="211">
        <v>0.47955051880405497</v>
      </c>
      <c r="V4229" s="211">
        <v>5.9827154465948634E-2</v>
      </c>
      <c r="W4229" s="211">
        <v>0.50127630718916294</v>
      </c>
      <c r="X4229" s="211">
        <v>0.3279177604551603</v>
      </c>
      <c r="Y4229" s="211">
        <v>0.58971187687767146</v>
      </c>
      <c r="Z4229" s="211">
        <v>0.14748250460634621</v>
      </c>
      <c r="AA4229" s="212">
        <v>0.122833686066814</v>
      </c>
    </row>
    <row r="4230" spans="1:27" x14ac:dyDescent="0.35">
      <c r="A4230" s="210" t="s">
        <v>4906</v>
      </c>
      <c r="B4230" s="217">
        <v>135.57991256277953</v>
      </c>
      <c r="C4230" s="211">
        <v>6.2642670308089593E-2</v>
      </c>
      <c r="D4230" s="211">
        <v>0.12387333432872251</v>
      </c>
      <c r="E4230" s="211">
        <v>7.7724332557775139E-2</v>
      </c>
      <c r="F4230" s="211">
        <v>0.11210994644991576</v>
      </c>
      <c r="G4230" s="211">
        <v>0.12126642477704914</v>
      </c>
      <c r="H4230" s="211">
        <v>0.10929066851320117</v>
      </c>
      <c r="I4230" s="211">
        <v>0.50707224234697246</v>
      </c>
      <c r="J4230" s="211">
        <v>0.44083076787366099</v>
      </c>
      <c r="K4230" s="211">
        <v>0.57861448288334061</v>
      </c>
      <c r="L4230" s="211">
        <v>0.28013780433437452</v>
      </c>
      <c r="M4230" s="211">
        <v>0.1239523525538543</v>
      </c>
      <c r="N4230" s="211">
        <v>0.4208318454390671</v>
      </c>
      <c r="O4230" s="211">
        <v>0.67396263269820589</v>
      </c>
      <c r="P4230" s="211">
        <v>7.0837658129650927E-2</v>
      </c>
      <c r="Q4230" s="211">
        <v>7.9510555855445947E-2</v>
      </c>
      <c r="R4230" s="211">
        <v>0.47860392448463329</v>
      </c>
      <c r="S4230" s="211">
        <v>0.28018507197848674</v>
      </c>
      <c r="T4230" s="211">
        <v>0.58804701981344709</v>
      </c>
      <c r="U4230" s="211">
        <v>0.45355945194399783</v>
      </c>
      <c r="V4230" s="211">
        <v>7.8341181710849889E-2</v>
      </c>
      <c r="W4230" s="211">
        <v>0.56968225380342907</v>
      </c>
      <c r="X4230" s="211">
        <v>0.29596384369931011</v>
      </c>
      <c r="Y4230" s="211">
        <v>0.62756236544570221</v>
      </c>
      <c r="Z4230" s="211">
        <v>0.14513763647211367</v>
      </c>
      <c r="AA4230" s="212">
        <v>0.12399175941091305</v>
      </c>
    </row>
    <row r="4231" spans="1:27" x14ac:dyDescent="0.35">
      <c r="A4231" s="210" t="s">
        <v>4907</v>
      </c>
      <c r="B4231" s="217">
        <v>114.3143133592135</v>
      </c>
      <c r="C4231" s="211">
        <v>5.5676913620629598E-2</v>
      </c>
      <c r="D4231" s="211">
        <v>0.11820734313984339</v>
      </c>
      <c r="E4231" s="211">
        <v>6.6750056203247754E-2</v>
      </c>
      <c r="F4231" s="211">
        <v>7.9414982710323628E-2</v>
      </c>
      <c r="G4231" s="211">
        <v>0.12229049825286022</v>
      </c>
      <c r="H4231" s="211">
        <v>0.11606421360456323</v>
      </c>
      <c r="I4231" s="211">
        <v>0.49215452173155161</v>
      </c>
      <c r="J4231" s="211">
        <v>0.46317649706715219</v>
      </c>
      <c r="K4231" s="211">
        <v>0.62686418760750418</v>
      </c>
      <c r="L4231" s="211">
        <v>0.27446111716506194</v>
      </c>
      <c r="M4231" s="211">
        <v>8.0473150112245692E-2</v>
      </c>
      <c r="N4231" s="211">
        <v>0.56072280430399701</v>
      </c>
      <c r="O4231" s="211">
        <v>0.75041783287106123</v>
      </c>
      <c r="P4231" s="211">
        <v>7.0752010201418525E-2</v>
      </c>
      <c r="Q4231" s="211">
        <v>6.1958738268805019E-2</v>
      </c>
      <c r="R4231" s="211">
        <v>0.41250934155635699</v>
      </c>
      <c r="S4231" s="211">
        <v>0.33983520944611834</v>
      </c>
      <c r="T4231" s="211">
        <v>0.52350974219378543</v>
      </c>
      <c r="U4231" s="211">
        <v>0.45594369658520173</v>
      </c>
      <c r="V4231" s="211">
        <v>5.2877447664049768E-2</v>
      </c>
      <c r="W4231" s="211">
        <v>0.47506007394535477</v>
      </c>
      <c r="X4231" s="211">
        <v>0.29920700546228896</v>
      </c>
      <c r="Y4231" s="211">
        <v>0.63715762667938014</v>
      </c>
      <c r="Z4231" s="211">
        <v>0.14703909420463032</v>
      </c>
      <c r="AA4231" s="212">
        <v>0.12005798985665826</v>
      </c>
    </row>
    <row r="4232" spans="1:27" x14ac:dyDescent="0.35">
      <c r="A4232" s="210" t="s">
        <v>4908</v>
      </c>
      <c r="B4232" s="217">
        <v>130.86310762098751</v>
      </c>
      <c r="C4232" s="211">
        <v>6.0510056096709508E-2</v>
      </c>
      <c r="D4232" s="211">
        <v>0.11873087084751947</v>
      </c>
      <c r="E4232" s="211">
        <v>7.8244788637128387E-2</v>
      </c>
      <c r="F4232" s="211">
        <v>8.3286172513428097E-2</v>
      </c>
      <c r="G4232" s="211">
        <v>0.11432430858666463</v>
      </c>
      <c r="H4232" s="211">
        <v>0.11751969253759206</v>
      </c>
      <c r="I4232" s="211">
        <v>0.47610490163024266</v>
      </c>
      <c r="J4232" s="211">
        <v>0.43606903859044904</v>
      </c>
      <c r="K4232" s="211">
        <v>0.59317885573991924</v>
      </c>
      <c r="L4232" s="211">
        <v>0.27018200938853471</v>
      </c>
      <c r="M4232" s="211">
        <v>0.10562957640422892</v>
      </c>
      <c r="N4232" s="211">
        <v>0.44694342150875327</v>
      </c>
      <c r="O4232" s="211">
        <v>0.62984773432958507</v>
      </c>
      <c r="P4232" s="211">
        <v>6.8510275071953286E-2</v>
      </c>
      <c r="Q4232" s="211">
        <v>7.9850635833357927E-2</v>
      </c>
      <c r="R4232" s="211">
        <v>0.4287229783510576</v>
      </c>
      <c r="S4232" s="211">
        <v>0.29604227359455554</v>
      </c>
      <c r="T4232" s="211">
        <v>0.58822094416736026</v>
      </c>
      <c r="U4232" s="211">
        <v>0.433532995807905</v>
      </c>
      <c r="V4232" s="211">
        <v>5.587245670235419E-2</v>
      </c>
      <c r="W4232" s="211">
        <v>0.59777944584675169</v>
      </c>
      <c r="X4232" s="211">
        <v>0.31322302185631734</v>
      </c>
      <c r="Y4232" s="211">
        <v>0.70110733278341364</v>
      </c>
      <c r="Z4232" s="211">
        <v>0.14708380068503671</v>
      </c>
      <c r="AA4232" s="212">
        <v>0.11289611721299606</v>
      </c>
    </row>
    <row r="4233" spans="1:27" x14ac:dyDescent="0.35">
      <c r="A4233" s="210" t="s">
        <v>4909</v>
      </c>
      <c r="B4233" s="217">
        <v>121.66962990249002</v>
      </c>
      <c r="C4233" s="211">
        <v>4.9223832076955763E-2</v>
      </c>
      <c r="D4233" s="211">
        <v>0.12250322936293652</v>
      </c>
      <c r="E4233" s="211">
        <v>6.8535800490868007E-2</v>
      </c>
      <c r="F4233" s="211">
        <v>6.7904212506772185E-2</v>
      </c>
      <c r="G4233" s="211">
        <v>0.1228871745611316</v>
      </c>
      <c r="H4233" s="211">
        <v>0.12225816214848979</v>
      </c>
      <c r="I4233" s="211">
        <v>0.50405725192209205</v>
      </c>
      <c r="J4233" s="211">
        <v>0.39003131021593163</v>
      </c>
      <c r="K4233" s="211">
        <v>0.6156190667817405</v>
      </c>
      <c r="L4233" s="211">
        <v>0.28080394326763664</v>
      </c>
      <c r="M4233" s="211">
        <v>8.4872527831136343E-2</v>
      </c>
      <c r="N4233" s="211">
        <v>0.38809149091686457</v>
      </c>
      <c r="O4233" s="211">
        <v>0.71088944482745919</v>
      </c>
      <c r="P4233" s="211">
        <v>6.5528642810413318E-2</v>
      </c>
      <c r="Q4233" s="211">
        <v>9.4871306875426151E-2</v>
      </c>
      <c r="R4233" s="211">
        <v>0.42016213631072874</v>
      </c>
      <c r="S4233" s="211">
        <v>0.34041232434871493</v>
      </c>
      <c r="T4233" s="211">
        <v>0.53380079209147679</v>
      </c>
      <c r="U4233" s="211">
        <v>0.4021091222265521</v>
      </c>
      <c r="V4233" s="211">
        <v>0.10634352635532486</v>
      </c>
      <c r="W4233" s="211">
        <v>0.55667504782199939</v>
      </c>
      <c r="X4233" s="211">
        <v>0.31571561460340869</v>
      </c>
      <c r="Y4233" s="211">
        <v>0.67367826841698408</v>
      </c>
      <c r="Z4233" s="211">
        <v>0.14512203514570496</v>
      </c>
      <c r="AA4233" s="212">
        <v>0.12226381967179743</v>
      </c>
    </row>
    <row r="4234" spans="1:27" x14ac:dyDescent="0.35">
      <c r="A4234" s="210" t="s">
        <v>4910</v>
      </c>
      <c r="B4234" s="217">
        <v>167.27567645695436</v>
      </c>
      <c r="C4234" s="211">
        <v>5.7675511938350243E-2</v>
      </c>
      <c r="D4234" s="211">
        <v>0.1170605098730565</v>
      </c>
      <c r="E4234" s="211">
        <v>8.377646684441753E-2</v>
      </c>
      <c r="F4234" s="211">
        <v>8.4546084336019123E-2</v>
      </c>
      <c r="G4234" s="211">
        <v>0.12196541392766684</v>
      </c>
      <c r="H4234" s="211">
        <v>0.11812285714469417</v>
      </c>
      <c r="I4234" s="211">
        <v>0.50882341832175437</v>
      </c>
      <c r="J4234" s="211">
        <v>0.44806537239738914</v>
      </c>
      <c r="K4234" s="211">
        <v>0.59571776957625033</v>
      </c>
      <c r="L4234" s="211">
        <v>0.27495804592061907</v>
      </c>
      <c r="M4234" s="211">
        <v>0.10060361828516447</v>
      </c>
      <c r="N4234" s="211">
        <v>0.48912232565105673</v>
      </c>
      <c r="O4234" s="211">
        <v>0.69915999084225222</v>
      </c>
      <c r="P4234" s="211">
        <v>7.1804829930238956E-2</v>
      </c>
      <c r="Q4234" s="211">
        <v>5.2563459424306125E-2</v>
      </c>
      <c r="R4234" s="211">
        <v>0.36955163965527837</v>
      </c>
      <c r="S4234" s="211">
        <v>0.34814088722099823</v>
      </c>
      <c r="T4234" s="211">
        <v>0.50455071187564693</v>
      </c>
      <c r="U4234" s="211">
        <v>0.34397177722501615</v>
      </c>
      <c r="V4234" s="211">
        <v>0.15725304966977222</v>
      </c>
      <c r="W4234" s="211">
        <v>0.54305578725710046</v>
      </c>
      <c r="X4234" s="211">
        <v>0.31533308401067073</v>
      </c>
      <c r="Y4234" s="211">
        <v>0.74865393757508159</v>
      </c>
      <c r="Z4234" s="211">
        <v>0.14495560570305671</v>
      </c>
      <c r="AA4234" s="212">
        <v>0.11836331491061461</v>
      </c>
    </row>
    <row r="4235" spans="1:27" x14ac:dyDescent="0.35">
      <c r="A4235" s="210" t="s">
        <v>4911</v>
      </c>
      <c r="B4235" s="217">
        <v>153.97910026501046</v>
      </c>
      <c r="C4235" s="211">
        <v>5.7141585384580036E-2</v>
      </c>
      <c r="D4235" s="211">
        <v>0.12280734768082045</v>
      </c>
      <c r="E4235" s="211">
        <v>8.2857501715264195E-2</v>
      </c>
      <c r="F4235" s="211">
        <v>7.8564282876396829E-2</v>
      </c>
      <c r="G4235" s="211">
        <v>0.12394250770935702</v>
      </c>
      <c r="H4235" s="211">
        <v>0.12003501199183984</v>
      </c>
      <c r="I4235" s="211">
        <v>0.48776898242113431</v>
      </c>
      <c r="J4235" s="211">
        <v>0.40583240455121716</v>
      </c>
      <c r="K4235" s="211">
        <v>0.64382445158965362</v>
      </c>
      <c r="L4235" s="211">
        <v>0.27514185193664065</v>
      </c>
      <c r="M4235" s="211">
        <v>0.10001431945852701</v>
      </c>
      <c r="N4235" s="211">
        <v>0.53723478008916359</v>
      </c>
      <c r="O4235" s="211">
        <v>0.58071585307391438</v>
      </c>
      <c r="P4235" s="211">
        <v>6.5711030760952902E-2</v>
      </c>
      <c r="Q4235" s="211">
        <v>0.13595356009854073</v>
      </c>
      <c r="R4235" s="211">
        <v>0.4082503376033606</v>
      </c>
      <c r="S4235" s="211">
        <v>0.28916904945532729</v>
      </c>
      <c r="T4235" s="211">
        <v>0.60956261084799745</v>
      </c>
      <c r="U4235" s="211">
        <v>0.48636338028070369</v>
      </c>
      <c r="V4235" s="211">
        <v>0.10708986297485748</v>
      </c>
      <c r="W4235" s="211">
        <v>0.55125818951847094</v>
      </c>
      <c r="X4235" s="211">
        <v>0.30843864949891986</v>
      </c>
      <c r="Y4235" s="211">
        <v>0.73126144859519504</v>
      </c>
      <c r="Z4235" s="211">
        <v>0.14152578360617493</v>
      </c>
      <c r="AA4235" s="212">
        <v>0.12418418725422085</v>
      </c>
    </row>
    <row r="4236" spans="1:27" x14ac:dyDescent="0.35">
      <c r="A4236" s="210" t="s">
        <v>4912</v>
      </c>
      <c r="B4236" s="217">
        <v>121.81626958233041</v>
      </c>
      <c r="C4236" s="211">
        <v>6.2464024909604149E-2</v>
      </c>
      <c r="D4236" s="211">
        <v>0.11876771301308978</v>
      </c>
      <c r="E4236" s="211">
        <v>6.622482658653242E-2</v>
      </c>
      <c r="F4236" s="211">
        <v>0.10665253436464003</v>
      </c>
      <c r="G4236" s="211">
        <v>0.1189248147928248</v>
      </c>
      <c r="H4236" s="211">
        <v>0.11570284487555368</v>
      </c>
      <c r="I4236" s="211">
        <v>0.52352671318242727</v>
      </c>
      <c r="J4236" s="211">
        <v>0.44125133313884857</v>
      </c>
      <c r="K4236" s="211">
        <v>0.61393548450856861</v>
      </c>
      <c r="L4236" s="211">
        <v>0.27711473671815207</v>
      </c>
      <c r="M4236" s="211">
        <v>9.7693664696943017E-2</v>
      </c>
      <c r="N4236" s="211">
        <v>0.35944332425459269</v>
      </c>
      <c r="O4236" s="211">
        <v>0.74268056193473952</v>
      </c>
      <c r="P4236" s="211">
        <v>6.9723561566156916E-2</v>
      </c>
      <c r="Q4236" s="211">
        <v>9.8934528991629911E-2</v>
      </c>
      <c r="R4236" s="211">
        <v>0.45452976739112277</v>
      </c>
      <c r="S4236" s="211">
        <v>0.37010634104525442</v>
      </c>
      <c r="T4236" s="211">
        <v>0.54727383684115716</v>
      </c>
      <c r="U4236" s="211">
        <v>0.41477493650601993</v>
      </c>
      <c r="V4236" s="211">
        <v>8.6081210466624369E-2</v>
      </c>
      <c r="W4236" s="211">
        <v>0.5808306669313924</v>
      </c>
      <c r="X4236" s="211">
        <v>0.25401142167681445</v>
      </c>
      <c r="Y4236" s="211">
        <v>0.66058040950743224</v>
      </c>
      <c r="Z4236" s="211">
        <v>0.14901022460685528</v>
      </c>
      <c r="AA4236" s="212">
        <v>0.12432518558115488</v>
      </c>
    </row>
    <row r="4237" spans="1:27" x14ac:dyDescent="0.35">
      <c r="A4237" s="210" t="s">
        <v>4913</v>
      </c>
      <c r="B4237" s="217">
        <v>126.64309216659444</v>
      </c>
      <c r="C4237" s="211">
        <v>6.2379098427331449E-2</v>
      </c>
      <c r="D4237" s="211">
        <v>0.12268599765042226</v>
      </c>
      <c r="E4237" s="211">
        <v>7.7490240631108029E-2</v>
      </c>
      <c r="F4237" s="211">
        <v>9.4418921029918307E-2</v>
      </c>
      <c r="G4237" s="211">
        <v>0.11596367084663595</v>
      </c>
      <c r="H4237" s="211">
        <v>0.11987615517138123</v>
      </c>
      <c r="I4237" s="211">
        <v>0.45287221875785044</v>
      </c>
      <c r="J4237" s="211">
        <v>0.40315100695827649</v>
      </c>
      <c r="K4237" s="211">
        <v>0.63083930088282081</v>
      </c>
      <c r="L4237" s="211">
        <v>0.28051119410893699</v>
      </c>
      <c r="M4237" s="211">
        <v>9.7323637696086235E-2</v>
      </c>
      <c r="N4237" s="211">
        <v>0.43703037374727921</v>
      </c>
      <c r="O4237" s="211">
        <v>0.65560661594589931</v>
      </c>
      <c r="P4237" s="211">
        <v>7.1814188298185644E-2</v>
      </c>
      <c r="Q4237" s="211">
        <v>0.11222600744918715</v>
      </c>
      <c r="R4237" s="211">
        <v>0.38861212483582591</v>
      </c>
      <c r="S4237" s="211">
        <v>0.29156694433884506</v>
      </c>
      <c r="T4237" s="211">
        <v>0.56273020674730934</v>
      </c>
      <c r="U4237" s="211">
        <v>0.47369761127997889</v>
      </c>
      <c r="V4237" s="211">
        <v>7.5858478207809013E-2</v>
      </c>
      <c r="W4237" s="211">
        <v>0.59464819601921171</v>
      </c>
      <c r="X4237" s="211">
        <v>0.24147061421184798</v>
      </c>
      <c r="Y4237" s="211">
        <v>0.59055296096124532</v>
      </c>
      <c r="Z4237" s="211">
        <v>0.1483901873797539</v>
      </c>
      <c r="AA4237" s="212">
        <v>0.12394725466403102</v>
      </c>
    </row>
    <row r="4238" spans="1:27" x14ac:dyDescent="0.35">
      <c r="A4238" s="210" t="s">
        <v>4914</v>
      </c>
      <c r="B4238" s="217">
        <v>126.84607091445969</v>
      </c>
      <c r="C4238" s="211">
        <v>6.7024229066616481E-2</v>
      </c>
      <c r="D4238" s="211">
        <v>0.12395709125961782</v>
      </c>
      <c r="E4238" s="211">
        <v>8.4519823823353005E-2</v>
      </c>
      <c r="F4238" s="211">
        <v>8.7367914378371131E-2</v>
      </c>
      <c r="G4238" s="211">
        <v>0.12464923844447715</v>
      </c>
      <c r="H4238" s="211">
        <v>0.11820723702487693</v>
      </c>
      <c r="I4238" s="211">
        <v>0.50885169162659505</v>
      </c>
      <c r="J4238" s="211">
        <v>0.46414022249821774</v>
      </c>
      <c r="K4238" s="211">
        <v>0.58501167554886446</v>
      </c>
      <c r="L4238" s="211">
        <v>0.27368375284999019</v>
      </c>
      <c r="M4238" s="211">
        <v>0.10421896205909438</v>
      </c>
      <c r="N4238" s="211">
        <v>0.42135679200375031</v>
      </c>
      <c r="O4238" s="211">
        <v>0.72987651428924616</v>
      </c>
      <c r="P4238" s="211">
        <v>6.8416215978997233E-2</v>
      </c>
      <c r="Q4238" s="211">
        <v>5.7359949233976804E-2</v>
      </c>
      <c r="R4238" s="211">
        <v>0.43623277351180745</v>
      </c>
      <c r="S4238" s="211">
        <v>0.30273872620948161</v>
      </c>
      <c r="T4238" s="211">
        <v>0.5439261210424946</v>
      </c>
      <c r="U4238" s="211">
        <v>0.4238304225898788</v>
      </c>
      <c r="V4238" s="211">
        <v>7.7231932371337395E-2</v>
      </c>
      <c r="W4238" s="211">
        <v>0.61466070717143584</v>
      </c>
      <c r="X4238" s="211">
        <v>0.4096110974934194</v>
      </c>
      <c r="Y4238" s="211">
        <v>0.65362321966008485</v>
      </c>
      <c r="Z4238" s="211">
        <v>0.14980814406852511</v>
      </c>
      <c r="AA4238" s="212">
        <v>0.12381530067670107</v>
      </c>
    </row>
    <row r="4239" spans="1:27" x14ac:dyDescent="0.35">
      <c r="A4239" s="210" t="s">
        <v>4915</v>
      </c>
      <c r="B4239" s="217">
        <v>166.04311941330431</v>
      </c>
      <c r="C4239" s="211">
        <v>4.8669508846921387E-2</v>
      </c>
      <c r="D4239" s="211">
        <v>0.12673857837630068</v>
      </c>
      <c r="E4239" s="211">
        <v>6.9819814972620312E-2</v>
      </c>
      <c r="F4239" s="211">
        <v>9.2635436954499301E-2</v>
      </c>
      <c r="G4239" s="211">
        <v>0.1204596063309125</v>
      </c>
      <c r="H4239" s="211">
        <v>0.12036649790086877</v>
      </c>
      <c r="I4239" s="211">
        <v>0.49222963428848465</v>
      </c>
      <c r="J4239" s="211">
        <v>0.44734397959075256</v>
      </c>
      <c r="K4239" s="211">
        <v>0.60834795951445864</v>
      </c>
      <c r="L4239" s="211">
        <v>0.27338602617055585</v>
      </c>
      <c r="M4239" s="211">
        <v>8.0263119982877301E-2</v>
      </c>
      <c r="N4239" s="211">
        <v>0.50757915567162259</v>
      </c>
      <c r="O4239" s="211">
        <v>0.76939741957301799</v>
      </c>
      <c r="P4239" s="211">
        <v>7.1100795059997488E-2</v>
      </c>
      <c r="Q4239" s="211">
        <v>0.11242734215253225</v>
      </c>
      <c r="R4239" s="211">
        <v>0.39860904437845379</v>
      </c>
      <c r="S4239" s="211">
        <v>0.30342441827585154</v>
      </c>
      <c r="T4239" s="211">
        <v>0.58026941304381885</v>
      </c>
      <c r="U4239" s="211">
        <v>0.3758064809157477</v>
      </c>
      <c r="V4239" s="211">
        <v>0.1793789724045603</v>
      </c>
      <c r="W4239" s="211">
        <v>0.57984542343258738</v>
      </c>
      <c r="X4239" s="211">
        <v>0.39600249271684057</v>
      </c>
      <c r="Y4239" s="211">
        <v>0.75771236584380564</v>
      </c>
      <c r="Z4239" s="211">
        <v>0.14878729369714858</v>
      </c>
      <c r="AA4239" s="212">
        <v>0.12219302711829609</v>
      </c>
    </row>
    <row r="4240" spans="1:27" x14ac:dyDescent="0.35">
      <c r="A4240" s="210" t="s">
        <v>4916</v>
      </c>
      <c r="B4240" s="217">
        <v>126.95454810547385</v>
      </c>
      <c r="C4240" s="211">
        <v>5.6781469391011453E-2</v>
      </c>
      <c r="D4240" s="211">
        <v>0.12092160221934871</v>
      </c>
      <c r="E4240" s="211">
        <v>7.1688276527557174E-2</v>
      </c>
      <c r="F4240" s="211">
        <v>9.9198862419805856E-2</v>
      </c>
      <c r="G4240" s="211">
        <v>0.11637418394375783</v>
      </c>
      <c r="H4240" s="211">
        <v>0.11887870707715244</v>
      </c>
      <c r="I4240" s="211">
        <v>0.43468011699973769</v>
      </c>
      <c r="J4240" s="211">
        <v>0.43901869289251183</v>
      </c>
      <c r="K4240" s="211">
        <v>0.59010685028719478</v>
      </c>
      <c r="L4240" s="211">
        <v>0.27942743830724492</v>
      </c>
      <c r="M4240" s="211">
        <v>0.10101253961721908</v>
      </c>
      <c r="N4240" s="211">
        <v>0.47603841118567203</v>
      </c>
      <c r="O4240" s="211">
        <v>0.63406237306839763</v>
      </c>
      <c r="P4240" s="211">
        <v>6.819866723493348E-2</v>
      </c>
      <c r="Q4240" s="211">
        <v>9.9395209122433201E-2</v>
      </c>
      <c r="R4240" s="211">
        <v>0.4213961980226692</v>
      </c>
      <c r="S4240" s="211">
        <v>0.35244372965333659</v>
      </c>
      <c r="T4240" s="211">
        <v>0.62815856649119761</v>
      </c>
      <c r="U4240" s="211">
        <v>0.37769609504274149</v>
      </c>
      <c r="V4240" s="211">
        <v>8.9178368580211956E-2</v>
      </c>
      <c r="W4240" s="211">
        <v>0.60387814263570794</v>
      </c>
      <c r="X4240" s="211">
        <v>0.30917078564111067</v>
      </c>
      <c r="Y4240" s="211">
        <v>0.61191789109031569</v>
      </c>
      <c r="Z4240" s="211">
        <v>0.14186751987826801</v>
      </c>
      <c r="AA4240" s="212">
        <v>0.11924279982974839</v>
      </c>
    </row>
    <row r="4241" spans="1:27" x14ac:dyDescent="0.35">
      <c r="A4241" s="210" t="s">
        <v>4917</v>
      </c>
      <c r="B4241" s="217">
        <v>154.81404636909286</v>
      </c>
      <c r="C4241" s="211">
        <v>5.5139944497894652E-2</v>
      </c>
      <c r="D4241" s="211">
        <v>0.1265114299049068</v>
      </c>
      <c r="E4241" s="211">
        <v>8.0813808993255326E-2</v>
      </c>
      <c r="F4241" s="211">
        <v>0.10393465938149359</v>
      </c>
      <c r="G4241" s="211">
        <v>0.11507939828602588</v>
      </c>
      <c r="H4241" s="211">
        <v>0.12428166159688718</v>
      </c>
      <c r="I4241" s="211">
        <v>0.44259934106968285</v>
      </c>
      <c r="J4241" s="211">
        <v>0.44407236538589889</v>
      </c>
      <c r="K4241" s="211">
        <v>0.57436837554946696</v>
      </c>
      <c r="L4241" s="211">
        <v>0.27872184747512357</v>
      </c>
      <c r="M4241" s="211">
        <v>8.6946000877227356E-2</v>
      </c>
      <c r="N4241" s="211">
        <v>0.42481544935027915</v>
      </c>
      <c r="O4241" s="211">
        <v>0.75418716664894236</v>
      </c>
      <c r="P4241" s="211">
        <v>6.6051669081070338E-2</v>
      </c>
      <c r="Q4241" s="211">
        <v>0.11319387788989549</v>
      </c>
      <c r="R4241" s="211">
        <v>0.4538340534631371</v>
      </c>
      <c r="S4241" s="211">
        <v>0.37116278386590773</v>
      </c>
      <c r="T4241" s="211">
        <v>0.57001173968922136</v>
      </c>
      <c r="U4241" s="211">
        <v>0.48973853059779293</v>
      </c>
      <c r="V4241" s="211">
        <v>0.14326630543175425</v>
      </c>
      <c r="W4241" s="211">
        <v>0.55433846862398306</v>
      </c>
      <c r="X4241" s="211">
        <v>0.36436988664172892</v>
      </c>
      <c r="Y4241" s="211">
        <v>0.70035789517917379</v>
      </c>
      <c r="Z4241" s="211">
        <v>0.14918524821405724</v>
      </c>
      <c r="AA4241" s="212">
        <v>0.12344474499845946</v>
      </c>
    </row>
    <row r="4242" spans="1:27" x14ac:dyDescent="0.35">
      <c r="A4242" s="210" t="s">
        <v>4918</v>
      </c>
      <c r="B4242" s="217">
        <v>118.73902785154397</v>
      </c>
      <c r="C4242" s="211">
        <v>5.3415383801498739E-2</v>
      </c>
      <c r="D4242" s="211">
        <v>0.12762130234228275</v>
      </c>
      <c r="E4242" s="211">
        <v>7.2894717460419534E-2</v>
      </c>
      <c r="F4242" s="211">
        <v>9.4164158764875106E-2</v>
      </c>
      <c r="G4242" s="211">
        <v>0.11800788787733588</v>
      </c>
      <c r="H4242" s="211">
        <v>0.12773674772213325</v>
      </c>
      <c r="I4242" s="211">
        <v>0.45147416525686423</v>
      </c>
      <c r="J4242" s="211">
        <v>0.39957253812839483</v>
      </c>
      <c r="K4242" s="211">
        <v>0.58362573789802374</v>
      </c>
      <c r="L4242" s="211">
        <v>0.27553785380737911</v>
      </c>
      <c r="M4242" s="211">
        <v>0.1086273328733427</v>
      </c>
      <c r="N4242" s="211">
        <v>0.43737262277458122</v>
      </c>
      <c r="O4242" s="211">
        <v>0.76303836707701533</v>
      </c>
      <c r="P4242" s="211">
        <v>6.4576836673092788E-2</v>
      </c>
      <c r="Q4242" s="211">
        <v>6.7569098881518908E-2</v>
      </c>
      <c r="R4242" s="211">
        <v>0.41408672324577733</v>
      </c>
      <c r="S4242" s="211">
        <v>0.2716312512889032</v>
      </c>
      <c r="T4242" s="211">
        <v>0.56792752319110662</v>
      </c>
      <c r="U4242" s="211">
        <v>0.4139116629754519</v>
      </c>
      <c r="V4242" s="211">
        <v>6.1807019743644553E-2</v>
      </c>
      <c r="W4242" s="211">
        <v>0.58661972950517161</v>
      </c>
      <c r="X4242" s="211">
        <v>0.31168654834902965</v>
      </c>
      <c r="Y4242" s="211">
        <v>0.61610772570186201</v>
      </c>
      <c r="Z4242" s="211">
        <v>0.14572483584936122</v>
      </c>
      <c r="AA4242" s="212">
        <v>0.11627699779634795</v>
      </c>
    </row>
    <row r="4243" spans="1:27" x14ac:dyDescent="0.35">
      <c r="A4243" s="210" t="s">
        <v>4919</v>
      </c>
      <c r="B4243" s="217">
        <v>101.27867471545943</v>
      </c>
      <c r="C4243" s="211">
        <v>6.5092908232030719E-2</v>
      </c>
      <c r="D4243" s="211">
        <v>0.12383052014364948</v>
      </c>
      <c r="E4243" s="211">
        <v>7.2658905722969624E-2</v>
      </c>
      <c r="F4243" s="211">
        <v>0.10936804355613086</v>
      </c>
      <c r="G4243" s="211">
        <v>0.12643580960621459</v>
      </c>
      <c r="H4243" s="211">
        <v>0.11920314839546407</v>
      </c>
      <c r="I4243" s="211">
        <v>0.50529101137069843</v>
      </c>
      <c r="J4243" s="211">
        <v>0.41737231927862389</v>
      </c>
      <c r="K4243" s="211">
        <v>0.64960197600705383</v>
      </c>
      <c r="L4243" s="211">
        <v>0.28295575444900634</v>
      </c>
      <c r="M4243" s="211">
        <v>8.5526810691094315E-2</v>
      </c>
      <c r="N4243" s="211">
        <v>0.402662666300176</v>
      </c>
      <c r="O4243" s="211">
        <v>0.60821788734777504</v>
      </c>
      <c r="P4243" s="211">
        <v>6.6939212352456562E-2</v>
      </c>
      <c r="Q4243" s="211">
        <v>5.2840121755515251E-2</v>
      </c>
      <c r="R4243" s="211">
        <v>0.43471200030183088</v>
      </c>
      <c r="S4243" s="211">
        <v>0.28855768715884578</v>
      </c>
      <c r="T4243" s="211">
        <v>0.58513992812034976</v>
      </c>
      <c r="U4243" s="211">
        <v>0.32618097789860367</v>
      </c>
      <c r="V4243" s="211">
        <v>6.4656791739188896E-2</v>
      </c>
      <c r="W4243" s="211">
        <v>0.54820372438188136</v>
      </c>
      <c r="X4243" s="211">
        <v>0.34047339188326275</v>
      </c>
      <c r="Y4243" s="211">
        <v>0.61964108832081655</v>
      </c>
      <c r="Z4243" s="211">
        <v>0.14518334496832783</v>
      </c>
      <c r="AA4243" s="212">
        <v>0.12351718394666539</v>
      </c>
    </row>
    <row r="4244" spans="1:27" x14ac:dyDescent="0.35">
      <c r="A4244" s="210" t="s">
        <v>4920</v>
      </c>
      <c r="B4244" s="217">
        <v>113.77654405559092</v>
      </c>
      <c r="C4244" s="211">
        <v>5.6342061594573056E-2</v>
      </c>
      <c r="D4244" s="211">
        <v>0.1237363218177364</v>
      </c>
      <c r="E4244" s="211">
        <v>8.1427469301122893E-2</v>
      </c>
      <c r="F4244" s="211">
        <v>7.7593465221341501E-2</v>
      </c>
      <c r="G4244" s="211">
        <v>0.1248739428038418</v>
      </c>
      <c r="H4244" s="211">
        <v>0.1192803979724501</v>
      </c>
      <c r="I4244" s="211">
        <v>0.45717616100089242</v>
      </c>
      <c r="J4244" s="211">
        <v>0.4340502062529184</v>
      </c>
      <c r="K4244" s="211">
        <v>0.64135565598453348</v>
      </c>
      <c r="L4244" s="211">
        <v>0.28132674138467517</v>
      </c>
      <c r="M4244" s="211">
        <v>9.4782159452139039E-2</v>
      </c>
      <c r="N4244" s="211">
        <v>0.41378770835925827</v>
      </c>
      <c r="O4244" s="211">
        <v>0.66703447883322042</v>
      </c>
      <c r="P4244" s="211">
        <v>6.5226489204217183E-2</v>
      </c>
      <c r="Q4244" s="211">
        <v>7.2276668238571526E-2</v>
      </c>
      <c r="R4244" s="211">
        <v>0.39046332855149424</v>
      </c>
      <c r="S4244" s="211">
        <v>0.29432263572001904</v>
      </c>
      <c r="T4244" s="211">
        <v>0.47354759101394606</v>
      </c>
      <c r="U4244" s="211">
        <v>0.40100812727937418</v>
      </c>
      <c r="V4244" s="211">
        <v>7.2298277478126505E-2</v>
      </c>
      <c r="W4244" s="211">
        <v>0.48849835367735944</v>
      </c>
      <c r="X4244" s="211">
        <v>0.27943138891848929</v>
      </c>
      <c r="Y4244" s="211">
        <v>0.63264228600412475</v>
      </c>
      <c r="Z4244" s="211">
        <v>0.14995779122951383</v>
      </c>
      <c r="AA4244" s="212">
        <v>0.12027189369494996</v>
      </c>
    </row>
    <row r="4245" spans="1:27" x14ac:dyDescent="0.35">
      <c r="A4245" s="210" t="s">
        <v>4921</v>
      </c>
      <c r="B4245" s="217">
        <v>145.95974699116832</v>
      </c>
      <c r="C4245" s="211">
        <v>5.1123044584105902E-2</v>
      </c>
      <c r="D4245" s="211">
        <v>0.123144474306787</v>
      </c>
      <c r="E4245" s="211">
        <v>7.2594724264342367E-2</v>
      </c>
      <c r="F4245" s="211">
        <v>8.9979558097707107E-2</v>
      </c>
      <c r="G4245" s="211">
        <v>0.12151188181222555</v>
      </c>
      <c r="H4245" s="211">
        <v>0.12810389002496084</v>
      </c>
      <c r="I4245" s="211">
        <v>0.44742788174709835</v>
      </c>
      <c r="J4245" s="211">
        <v>0.45772372055369304</v>
      </c>
      <c r="K4245" s="211">
        <v>0.58338851152491245</v>
      </c>
      <c r="L4245" s="211">
        <v>0.27468572692364535</v>
      </c>
      <c r="M4245" s="211">
        <v>0.10872899118825741</v>
      </c>
      <c r="N4245" s="211">
        <v>0.55422117757479628</v>
      </c>
      <c r="O4245" s="211">
        <v>0.76551925010677024</v>
      </c>
      <c r="P4245" s="211">
        <v>6.3722615729788754E-2</v>
      </c>
      <c r="Q4245" s="211">
        <v>6.5996188713768417E-2</v>
      </c>
      <c r="R4245" s="211">
        <v>0.45369976244356641</v>
      </c>
      <c r="S4245" s="211">
        <v>0.36068649562066113</v>
      </c>
      <c r="T4245" s="211">
        <v>0.6090059659498116</v>
      </c>
      <c r="U4245" s="211">
        <v>0.49412866995395305</v>
      </c>
      <c r="V4245" s="211">
        <v>6.3758208093874419E-2</v>
      </c>
      <c r="W4245" s="211">
        <v>0.56104552874458702</v>
      </c>
      <c r="X4245" s="211">
        <v>0.32914191515837554</v>
      </c>
      <c r="Y4245" s="211">
        <v>0.77497302776539168</v>
      </c>
      <c r="Z4245" s="211">
        <v>0.14120704395005618</v>
      </c>
      <c r="AA4245" s="212">
        <v>0.11262219176268295</v>
      </c>
    </row>
    <row r="4246" spans="1:27" x14ac:dyDescent="0.35">
      <c r="A4246" s="210" t="s">
        <v>4922</v>
      </c>
      <c r="B4246" s="217">
        <v>176.30364455980015</v>
      </c>
      <c r="C4246" s="211">
        <v>5.6560422974861115E-2</v>
      </c>
      <c r="D4246" s="211">
        <v>0.12724130508421777</v>
      </c>
      <c r="E4246" s="211">
        <v>8.2694165677208803E-2</v>
      </c>
      <c r="F4246" s="211">
        <v>9.9797189158329636E-2</v>
      </c>
      <c r="G4246" s="211">
        <v>0.11727103225038865</v>
      </c>
      <c r="H4246" s="211">
        <v>0.11081681907801964</v>
      </c>
      <c r="I4246" s="211">
        <v>0.49365030390300257</v>
      </c>
      <c r="J4246" s="211">
        <v>0.45943103705938243</v>
      </c>
      <c r="K4246" s="211">
        <v>0.55018665371924236</v>
      </c>
      <c r="L4246" s="211">
        <v>0.27382043734841349</v>
      </c>
      <c r="M4246" s="211">
        <v>0.10567430199898675</v>
      </c>
      <c r="N4246" s="211">
        <v>0.48023091749613178</v>
      </c>
      <c r="O4246" s="211">
        <v>0.72068510264964458</v>
      </c>
      <c r="P4246" s="211">
        <v>7.0190458261012389E-2</v>
      </c>
      <c r="Q4246" s="211">
        <v>4.7042884672662225E-2</v>
      </c>
      <c r="R4246" s="211">
        <v>0.42988760712570279</v>
      </c>
      <c r="S4246" s="211">
        <v>0.31309856471771402</v>
      </c>
      <c r="T4246" s="211">
        <v>0.60028778093699697</v>
      </c>
      <c r="U4246" s="211">
        <v>0.43977522871275521</v>
      </c>
      <c r="V4246" s="211">
        <v>0.17132586636898631</v>
      </c>
      <c r="W4246" s="211">
        <v>0.493176066430428</v>
      </c>
      <c r="X4246" s="211">
        <v>0.33321206575148815</v>
      </c>
      <c r="Y4246" s="211">
        <v>0.6510596102161732</v>
      </c>
      <c r="Z4246" s="211">
        <v>0.14849793494815167</v>
      </c>
      <c r="AA4246" s="212">
        <v>0.12058017678847953</v>
      </c>
    </row>
    <row r="4247" spans="1:27" x14ac:dyDescent="0.35">
      <c r="A4247" s="210" t="s">
        <v>4923</v>
      </c>
      <c r="B4247" s="217">
        <v>119.69588333989518</v>
      </c>
      <c r="C4247" s="211">
        <v>7.3033495477137916E-2</v>
      </c>
      <c r="D4247" s="211">
        <v>0.12928813414737161</v>
      </c>
      <c r="E4247" s="211">
        <v>7.6105170621981758E-2</v>
      </c>
      <c r="F4247" s="211">
        <v>9.1522217317437954E-2</v>
      </c>
      <c r="G4247" s="211">
        <v>0.11847731195426946</v>
      </c>
      <c r="H4247" s="211">
        <v>0.11884293516771881</v>
      </c>
      <c r="I4247" s="211">
        <v>0.4947203003445188</v>
      </c>
      <c r="J4247" s="211">
        <v>0.43165885592082204</v>
      </c>
      <c r="K4247" s="211">
        <v>0.5844626263506193</v>
      </c>
      <c r="L4247" s="211">
        <v>0.27607770834421735</v>
      </c>
      <c r="M4247" s="211">
        <v>8.5086403206656114E-2</v>
      </c>
      <c r="N4247" s="211">
        <v>0.46266109696026314</v>
      </c>
      <c r="O4247" s="211">
        <v>0.56413065381013661</v>
      </c>
      <c r="P4247" s="211">
        <v>6.369300534598224E-2</v>
      </c>
      <c r="Q4247" s="211">
        <v>6.0969147531496765E-2</v>
      </c>
      <c r="R4247" s="211">
        <v>0.43339087072420002</v>
      </c>
      <c r="S4247" s="211">
        <v>0.34958413139749006</v>
      </c>
      <c r="T4247" s="211">
        <v>0.58688336321357271</v>
      </c>
      <c r="U4247" s="211">
        <v>0.47951709314608387</v>
      </c>
      <c r="V4247" s="211">
        <v>8.3966924220170824E-2</v>
      </c>
      <c r="W4247" s="211">
        <v>0.52653045310213775</v>
      </c>
      <c r="X4247" s="211">
        <v>0.37090303710096617</v>
      </c>
      <c r="Y4247" s="211">
        <v>0.60462983094126299</v>
      </c>
      <c r="Z4247" s="211">
        <v>0.14763432094042159</v>
      </c>
      <c r="AA4247" s="212">
        <v>0.11940807620997346</v>
      </c>
    </row>
    <row r="4248" spans="1:27" x14ac:dyDescent="0.35">
      <c r="A4248" s="210" t="s">
        <v>4924</v>
      </c>
      <c r="B4248" s="217">
        <v>139.15607904154047</v>
      </c>
      <c r="C4248" s="211">
        <v>7.7391753431533039E-2</v>
      </c>
      <c r="D4248" s="211">
        <v>0.12111815222589417</v>
      </c>
      <c r="E4248" s="211">
        <v>7.3822980858127177E-2</v>
      </c>
      <c r="F4248" s="211">
        <v>9.8553577389360741E-2</v>
      </c>
      <c r="G4248" s="211">
        <v>0.12039161184300215</v>
      </c>
      <c r="H4248" s="211">
        <v>0.12076424726759677</v>
      </c>
      <c r="I4248" s="211">
        <v>0.47502765459266139</v>
      </c>
      <c r="J4248" s="211">
        <v>0.46113039575226683</v>
      </c>
      <c r="K4248" s="211">
        <v>0.63556506254331047</v>
      </c>
      <c r="L4248" s="211">
        <v>0.27148367482110092</v>
      </c>
      <c r="M4248" s="211">
        <v>8.351739473446268E-2</v>
      </c>
      <c r="N4248" s="211">
        <v>0.34847462624230946</v>
      </c>
      <c r="O4248" s="211">
        <v>0.73753708234092763</v>
      </c>
      <c r="P4248" s="211">
        <v>6.9490915453080504E-2</v>
      </c>
      <c r="Q4248" s="211">
        <v>5.5350916571069553E-2</v>
      </c>
      <c r="R4248" s="211">
        <v>0.46966124510155804</v>
      </c>
      <c r="S4248" s="211">
        <v>0.34258661220594533</v>
      </c>
      <c r="T4248" s="211">
        <v>0.55267975398143554</v>
      </c>
      <c r="U4248" s="211">
        <v>0.52500521873442063</v>
      </c>
      <c r="V4248" s="211">
        <v>7.9454583988040992E-2</v>
      </c>
      <c r="W4248" s="211">
        <v>0.60456918048908848</v>
      </c>
      <c r="X4248" s="211">
        <v>0.33450364755317935</v>
      </c>
      <c r="Y4248" s="211">
        <v>0.70789549152458564</v>
      </c>
      <c r="Z4248" s="211">
        <v>0.13671835465085946</v>
      </c>
      <c r="AA4248" s="212">
        <v>0.11601283977473334</v>
      </c>
    </row>
    <row r="4249" spans="1:27" x14ac:dyDescent="0.35">
      <c r="A4249" s="210" t="s">
        <v>4925</v>
      </c>
      <c r="B4249" s="217">
        <v>148.84283062044031</v>
      </c>
      <c r="C4249" s="211">
        <v>7.2379199062949914E-2</v>
      </c>
      <c r="D4249" s="211">
        <v>0.12776802213976676</v>
      </c>
      <c r="E4249" s="211">
        <v>7.1901969348734385E-2</v>
      </c>
      <c r="F4249" s="211">
        <v>0.10550033042229623</v>
      </c>
      <c r="G4249" s="211">
        <v>0.12734051656830028</v>
      </c>
      <c r="H4249" s="211">
        <v>0.11386403648782313</v>
      </c>
      <c r="I4249" s="211">
        <v>0.51335445240871924</v>
      </c>
      <c r="J4249" s="211">
        <v>0.43525471825733109</v>
      </c>
      <c r="K4249" s="211">
        <v>0.6316625634820332</v>
      </c>
      <c r="L4249" s="211">
        <v>0.28051389269284371</v>
      </c>
      <c r="M4249" s="211">
        <v>0.10462153145842937</v>
      </c>
      <c r="N4249" s="211">
        <v>0.45737711673930803</v>
      </c>
      <c r="O4249" s="211">
        <v>0.61457993828570923</v>
      </c>
      <c r="P4249" s="211">
        <v>6.7528066174682808E-2</v>
      </c>
      <c r="Q4249" s="211">
        <v>0.10894278418731185</v>
      </c>
      <c r="R4249" s="211">
        <v>0.35147801932065498</v>
      </c>
      <c r="S4249" s="211">
        <v>0.35515056579254162</v>
      </c>
      <c r="T4249" s="211">
        <v>0.59132140451427728</v>
      </c>
      <c r="U4249" s="211">
        <v>0.37576148540810073</v>
      </c>
      <c r="V4249" s="211">
        <v>0.12636871253480658</v>
      </c>
      <c r="W4249" s="211">
        <v>0.5789155222270278</v>
      </c>
      <c r="X4249" s="211">
        <v>0.39399286906460423</v>
      </c>
      <c r="Y4249" s="211">
        <v>0.72841466860954196</v>
      </c>
      <c r="Z4249" s="211">
        <v>0.14714302560608553</v>
      </c>
      <c r="AA4249" s="212">
        <v>0.12257561403601659</v>
      </c>
    </row>
    <row r="4250" spans="1:27" x14ac:dyDescent="0.35">
      <c r="A4250" s="210" t="s">
        <v>4926</v>
      </c>
      <c r="B4250" s="217">
        <v>114.35839627688313</v>
      </c>
      <c r="C4250" s="211">
        <v>7.0752521869722168E-2</v>
      </c>
      <c r="D4250" s="211">
        <v>0.13008427219127988</v>
      </c>
      <c r="E4250" s="211">
        <v>6.9942197943822684E-2</v>
      </c>
      <c r="F4250" s="211">
        <v>0.10182982731398828</v>
      </c>
      <c r="G4250" s="211">
        <v>0.12156547036314083</v>
      </c>
      <c r="H4250" s="211">
        <v>0.12453735691801701</v>
      </c>
      <c r="I4250" s="211">
        <v>0.46824354250792471</v>
      </c>
      <c r="J4250" s="211">
        <v>0.43297823730103513</v>
      </c>
      <c r="K4250" s="211">
        <v>0.5538997348966952</v>
      </c>
      <c r="L4250" s="211">
        <v>0.2770147323870808</v>
      </c>
      <c r="M4250" s="211">
        <v>8.8633365068286479E-2</v>
      </c>
      <c r="N4250" s="211">
        <v>0.46798168103107962</v>
      </c>
      <c r="O4250" s="211">
        <v>0.66967304052267529</v>
      </c>
      <c r="P4250" s="211">
        <v>7.0693964762683567E-2</v>
      </c>
      <c r="Q4250" s="211">
        <v>0.12122773580771912</v>
      </c>
      <c r="R4250" s="211">
        <v>0.45042632112795689</v>
      </c>
      <c r="S4250" s="211">
        <v>0.28272115046321311</v>
      </c>
      <c r="T4250" s="211">
        <v>0.52861927008828613</v>
      </c>
      <c r="U4250" s="211">
        <v>0.36934669631650058</v>
      </c>
      <c r="V4250" s="211">
        <v>5.7145588008429393E-2</v>
      </c>
      <c r="W4250" s="211">
        <v>0.5588671489149849</v>
      </c>
      <c r="X4250" s="211">
        <v>0.29441340129079419</v>
      </c>
      <c r="Y4250" s="211">
        <v>0.69176334361571956</v>
      </c>
      <c r="Z4250" s="211">
        <v>0.14521241964936105</v>
      </c>
      <c r="AA4250" s="212">
        <v>0.11965452881182523</v>
      </c>
    </row>
    <row r="4251" spans="1:27" x14ac:dyDescent="0.35">
      <c r="A4251" s="210" t="s">
        <v>4927</v>
      </c>
      <c r="B4251" s="217">
        <v>135.07279829043696</v>
      </c>
      <c r="C4251" s="211">
        <v>5.5349401473222863E-2</v>
      </c>
      <c r="D4251" s="211">
        <v>0.11468360780981283</v>
      </c>
      <c r="E4251" s="211">
        <v>7.247907206039686E-2</v>
      </c>
      <c r="F4251" s="211">
        <v>0.10684248739784966</v>
      </c>
      <c r="G4251" s="211">
        <v>0.12196274705966338</v>
      </c>
      <c r="H4251" s="211">
        <v>0.11857905822416596</v>
      </c>
      <c r="I4251" s="211">
        <v>0.52409313733316165</v>
      </c>
      <c r="J4251" s="211">
        <v>0.4507349871296209</v>
      </c>
      <c r="K4251" s="211">
        <v>0.557200301710292</v>
      </c>
      <c r="L4251" s="211">
        <v>0.275444836501479</v>
      </c>
      <c r="M4251" s="211">
        <v>0.10775262140717418</v>
      </c>
      <c r="N4251" s="211">
        <v>0.39425308370910611</v>
      </c>
      <c r="O4251" s="211">
        <v>0.74785198648972462</v>
      </c>
      <c r="P4251" s="211">
        <v>6.242176368445633E-2</v>
      </c>
      <c r="Q4251" s="211">
        <v>7.9394299986118452E-2</v>
      </c>
      <c r="R4251" s="211">
        <v>0.44282277270699011</v>
      </c>
      <c r="S4251" s="211">
        <v>0.32038974311392687</v>
      </c>
      <c r="T4251" s="211">
        <v>0.59915022671530749</v>
      </c>
      <c r="U4251" s="211">
        <v>0.36823446613014088</v>
      </c>
      <c r="V4251" s="211">
        <v>0.14240709433867735</v>
      </c>
      <c r="W4251" s="211">
        <v>0.53718240577281628</v>
      </c>
      <c r="X4251" s="211">
        <v>0.26484641905783335</v>
      </c>
      <c r="Y4251" s="211">
        <v>0.56463584061979954</v>
      </c>
      <c r="Z4251" s="211">
        <v>0.1470879326538046</v>
      </c>
      <c r="AA4251" s="212">
        <v>0.11648022470297847</v>
      </c>
    </row>
    <row r="4252" spans="1:27" x14ac:dyDescent="0.35">
      <c r="A4252" s="210" t="s">
        <v>4928</v>
      </c>
      <c r="B4252" s="217">
        <v>120.75577281986142</v>
      </c>
      <c r="C4252" s="211">
        <v>4.7632152277113149E-2</v>
      </c>
      <c r="D4252" s="211">
        <v>0.12148023814309486</v>
      </c>
      <c r="E4252" s="211">
        <v>7.4922355397436816E-2</v>
      </c>
      <c r="F4252" s="211">
        <v>0.10095887422222662</v>
      </c>
      <c r="G4252" s="211">
        <v>0.12136849642148455</v>
      </c>
      <c r="H4252" s="211">
        <v>0.12476231559869985</v>
      </c>
      <c r="I4252" s="211">
        <v>0.48675105084561954</v>
      </c>
      <c r="J4252" s="211">
        <v>0.4690535836450459</v>
      </c>
      <c r="K4252" s="211">
        <v>0.60390519526542408</v>
      </c>
      <c r="L4252" s="211">
        <v>0.26885701020466685</v>
      </c>
      <c r="M4252" s="211">
        <v>9.6207567596058446E-2</v>
      </c>
      <c r="N4252" s="211">
        <v>0.49062808511876904</v>
      </c>
      <c r="O4252" s="211">
        <v>0.73205308874342512</v>
      </c>
      <c r="P4252" s="211">
        <v>6.8982349154935133E-2</v>
      </c>
      <c r="Q4252" s="211">
        <v>9.5288663775438098E-2</v>
      </c>
      <c r="R4252" s="211">
        <v>0.39967021201778397</v>
      </c>
      <c r="S4252" s="211">
        <v>0.33654246006595873</v>
      </c>
      <c r="T4252" s="211">
        <v>0.52241989045442483</v>
      </c>
      <c r="U4252" s="211">
        <v>0.4396503795491119</v>
      </c>
      <c r="V4252" s="211">
        <v>6.6591962275936972E-2</v>
      </c>
      <c r="W4252" s="211">
        <v>0.48406536183061272</v>
      </c>
      <c r="X4252" s="211">
        <v>0.29540807737887048</v>
      </c>
      <c r="Y4252" s="211">
        <v>0.71840004180207817</v>
      </c>
      <c r="Z4252" s="211">
        <v>0.13955573875254715</v>
      </c>
      <c r="AA4252" s="212">
        <v>0.12542649107775866</v>
      </c>
    </row>
    <row r="4253" spans="1:27" x14ac:dyDescent="0.35">
      <c r="A4253" s="210" t="s">
        <v>4929</v>
      </c>
      <c r="B4253" s="217">
        <v>100.27036689206305</v>
      </c>
      <c r="C4253" s="211">
        <v>6.0148369850530722E-2</v>
      </c>
      <c r="D4253" s="211">
        <v>0.12164863633016294</v>
      </c>
      <c r="E4253" s="211">
        <v>7.5673415713270534E-2</v>
      </c>
      <c r="F4253" s="211">
        <v>0.10226327031440208</v>
      </c>
      <c r="G4253" s="211">
        <v>0.11623242515339158</v>
      </c>
      <c r="H4253" s="211">
        <v>0.12042430572389214</v>
      </c>
      <c r="I4253" s="211">
        <v>0.49838605224405463</v>
      </c>
      <c r="J4253" s="211">
        <v>0.42368250643841832</v>
      </c>
      <c r="K4253" s="211">
        <v>0.62653996088481545</v>
      </c>
      <c r="L4253" s="211">
        <v>0.27211113156601147</v>
      </c>
      <c r="M4253" s="211">
        <v>0.11339689857206238</v>
      </c>
      <c r="N4253" s="211">
        <v>0.42873529580805553</v>
      </c>
      <c r="O4253" s="211">
        <v>0.59961947732315268</v>
      </c>
      <c r="P4253" s="211">
        <v>6.0479513842123592E-2</v>
      </c>
      <c r="Q4253" s="211">
        <v>6.57675279550098E-2</v>
      </c>
      <c r="R4253" s="211">
        <v>0.39147972293666244</v>
      </c>
      <c r="S4253" s="211">
        <v>0.39400421211499043</v>
      </c>
      <c r="T4253" s="211">
        <v>0.45742300433658056</v>
      </c>
      <c r="U4253" s="211">
        <v>0.42990598207767339</v>
      </c>
      <c r="V4253" s="211">
        <v>5.7236422347109656E-2</v>
      </c>
      <c r="W4253" s="211">
        <v>0.48036545539458181</v>
      </c>
      <c r="X4253" s="211">
        <v>0.4224105161653206</v>
      </c>
      <c r="Y4253" s="211">
        <v>0.52173319415203334</v>
      </c>
      <c r="Z4253" s="211">
        <v>0.14672023280675073</v>
      </c>
      <c r="AA4253" s="212">
        <v>0.1225614959169206</v>
      </c>
    </row>
    <row r="4254" spans="1:27" x14ac:dyDescent="0.35">
      <c r="A4254" s="210" t="s">
        <v>4930</v>
      </c>
      <c r="B4254" s="217">
        <v>157.19938915559541</v>
      </c>
      <c r="C4254" s="211">
        <v>6.348253576879391E-2</v>
      </c>
      <c r="D4254" s="211">
        <v>0.12443616157018562</v>
      </c>
      <c r="E4254" s="211">
        <v>8.2999817522022484E-2</v>
      </c>
      <c r="F4254" s="211">
        <v>9.0127270896505435E-2</v>
      </c>
      <c r="G4254" s="211">
        <v>0.11586462617003562</v>
      </c>
      <c r="H4254" s="211">
        <v>0.11788275412957565</v>
      </c>
      <c r="I4254" s="211">
        <v>0.49804556098191732</v>
      </c>
      <c r="J4254" s="211">
        <v>0.45895143912953162</v>
      </c>
      <c r="K4254" s="211">
        <v>0.63653224688047072</v>
      </c>
      <c r="L4254" s="211">
        <v>0.27085329733809532</v>
      </c>
      <c r="M4254" s="211">
        <v>9.7064258304821099E-2</v>
      </c>
      <c r="N4254" s="211">
        <v>0.48548401963472998</v>
      </c>
      <c r="O4254" s="211">
        <v>0.70659848345947951</v>
      </c>
      <c r="P4254" s="211">
        <v>6.170978821822156E-2</v>
      </c>
      <c r="Q4254" s="211">
        <v>4.9381503135969465E-2</v>
      </c>
      <c r="R4254" s="211">
        <v>0.46388621370913519</v>
      </c>
      <c r="S4254" s="211">
        <v>0.32428877264402189</v>
      </c>
      <c r="T4254" s="211">
        <v>0.57470263229902252</v>
      </c>
      <c r="U4254" s="211">
        <v>0.41852978154272602</v>
      </c>
      <c r="V4254" s="211">
        <v>0.12398687628241646</v>
      </c>
      <c r="W4254" s="211">
        <v>0.54628507519247771</v>
      </c>
      <c r="X4254" s="211">
        <v>0.36952527591567141</v>
      </c>
      <c r="Y4254" s="211">
        <v>0.69783113209054415</v>
      </c>
      <c r="Z4254" s="211">
        <v>0.14457240244711422</v>
      </c>
      <c r="AA4254" s="212">
        <v>0.11411288480430604</v>
      </c>
    </row>
    <row r="4255" spans="1:27" x14ac:dyDescent="0.35">
      <c r="A4255" s="210" t="s">
        <v>4931</v>
      </c>
      <c r="B4255" s="217">
        <v>127.18566526263795</v>
      </c>
      <c r="C4255" s="211">
        <v>5.8576340316731756E-2</v>
      </c>
      <c r="D4255" s="211">
        <v>0.12307429537133895</v>
      </c>
      <c r="E4255" s="211">
        <v>7.6370883116412186E-2</v>
      </c>
      <c r="F4255" s="211">
        <v>9.3653779100006856E-2</v>
      </c>
      <c r="G4255" s="211">
        <v>0.12100134017761038</v>
      </c>
      <c r="H4255" s="211">
        <v>0.1052005114869593</v>
      </c>
      <c r="I4255" s="211">
        <v>0.4954456116925704</v>
      </c>
      <c r="J4255" s="211">
        <v>0.40485437367623661</v>
      </c>
      <c r="K4255" s="211">
        <v>0.60222647953176767</v>
      </c>
      <c r="L4255" s="211">
        <v>0.27470203335897214</v>
      </c>
      <c r="M4255" s="211">
        <v>9.4634405782584891E-2</v>
      </c>
      <c r="N4255" s="211">
        <v>0.45545517308297223</v>
      </c>
      <c r="O4255" s="211">
        <v>0.66481840544351101</v>
      </c>
      <c r="P4255" s="211">
        <v>6.6062231775249475E-2</v>
      </c>
      <c r="Q4255" s="211">
        <v>4.6002368434725736E-2</v>
      </c>
      <c r="R4255" s="211">
        <v>0.47223089619473713</v>
      </c>
      <c r="S4255" s="211">
        <v>0.26937767924464567</v>
      </c>
      <c r="T4255" s="211">
        <v>0.53605082819819017</v>
      </c>
      <c r="U4255" s="211">
        <v>0.49888472575287079</v>
      </c>
      <c r="V4255" s="211">
        <v>7.5779226179940137E-2</v>
      </c>
      <c r="W4255" s="211">
        <v>0.48563754848337781</v>
      </c>
      <c r="X4255" s="211">
        <v>0.29245218463738487</v>
      </c>
      <c r="Y4255" s="211">
        <v>0.5350842696362561</v>
      </c>
      <c r="Z4255" s="211">
        <v>0.14975112232456653</v>
      </c>
      <c r="AA4255" s="212">
        <v>0.11268640462416211</v>
      </c>
    </row>
    <row r="4256" spans="1:27" x14ac:dyDescent="0.35">
      <c r="A4256" s="210" t="s">
        <v>4932</v>
      </c>
      <c r="B4256" s="217">
        <v>121.24301786487699</v>
      </c>
      <c r="C4256" s="211">
        <v>5.3668213981852245E-2</v>
      </c>
      <c r="D4256" s="211">
        <v>0.12366104229598421</v>
      </c>
      <c r="E4256" s="211">
        <v>8.0570386442599978E-2</v>
      </c>
      <c r="F4256" s="211">
        <v>9.5142774384094866E-2</v>
      </c>
      <c r="G4256" s="211">
        <v>0.11642846720393445</v>
      </c>
      <c r="H4256" s="211">
        <v>0.11768790039828096</v>
      </c>
      <c r="I4256" s="211">
        <v>0.43953573104683463</v>
      </c>
      <c r="J4256" s="211">
        <v>0.39730902170533267</v>
      </c>
      <c r="K4256" s="211">
        <v>0.62587358433285012</v>
      </c>
      <c r="L4256" s="211">
        <v>0.27645912655004967</v>
      </c>
      <c r="M4256" s="211">
        <v>0.1141276945667771</v>
      </c>
      <c r="N4256" s="211">
        <v>0.38848499340590997</v>
      </c>
      <c r="O4256" s="211">
        <v>0.76346065295529453</v>
      </c>
      <c r="P4256" s="211">
        <v>6.6962299653399893E-2</v>
      </c>
      <c r="Q4256" s="211">
        <v>0.12590009940387004</v>
      </c>
      <c r="R4256" s="211">
        <v>0.41504135973291362</v>
      </c>
      <c r="S4256" s="211">
        <v>0.37682138519499214</v>
      </c>
      <c r="T4256" s="211">
        <v>0.50770454935880527</v>
      </c>
      <c r="U4256" s="211">
        <v>0.37495323197463115</v>
      </c>
      <c r="V4256" s="211">
        <v>6.3885293838412238E-2</v>
      </c>
      <c r="W4256" s="211">
        <v>0.48712861608807051</v>
      </c>
      <c r="X4256" s="211">
        <v>0.32781112066992907</v>
      </c>
      <c r="Y4256" s="211">
        <v>0.52732233736371659</v>
      </c>
      <c r="Z4256" s="211">
        <v>0.14668482939746552</v>
      </c>
      <c r="AA4256" s="212">
        <v>0.11461838303341193</v>
      </c>
    </row>
    <row r="4257" spans="1:27" x14ac:dyDescent="0.35">
      <c r="A4257" s="210" t="s">
        <v>4933</v>
      </c>
      <c r="B4257" s="217">
        <v>117.44432291826026</v>
      </c>
      <c r="C4257" s="211">
        <v>6.8210017747208335E-2</v>
      </c>
      <c r="D4257" s="211">
        <v>0.12847103050392547</v>
      </c>
      <c r="E4257" s="211">
        <v>6.9523682727538047E-2</v>
      </c>
      <c r="F4257" s="211">
        <v>7.3634976660540918E-2</v>
      </c>
      <c r="G4257" s="211">
        <v>0.11786648080469583</v>
      </c>
      <c r="H4257" s="211">
        <v>0.11749746958054685</v>
      </c>
      <c r="I4257" s="211">
        <v>0.48830885487618964</v>
      </c>
      <c r="J4257" s="211">
        <v>0.41759590477558967</v>
      </c>
      <c r="K4257" s="211">
        <v>0.51868518679160724</v>
      </c>
      <c r="L4257" s="211">
        <v>0.27150287660455447</v>
      </c>
      <c r="M4257" s="211">
        <v>0.12331715874377963</v>
      </c>
      <c r="N4257" s="211">
        <v>0.43064933781932591</v>
      </c>
      <c r="O4257" s="211">
        <v>0.74788418974776383</v>
      </c>
      <c r="P4257" s="211">
        <v>7.0953328113930819E-2</v>
      </c>
      <c r="Q4257" s="211">
        <v>9.0610772809651088E-2</v>
      </c>
      <c r="R4257" s="211">
        <v>0.44174118652353311</v>
      </c>
      <c r="S4257" s="211">
        <v>0.29855444212228643</v>
      </c>
      <c r="T4257" s="211">
        <v>0.60717110590448586</v>
      </c>
      <c r="U4257" s="211">
        <v>0.37561883245732985</v>
      </c>
      <c r="V4257" s="211">
        <v>5.660828899336795E-2</v>
      </c>
      <c r="W4257" s="211">
        <v>0.6020571828714012</v>
      </c>
      <c r="X4257" s="211">
        <v>0.2931765397460715</v>
      </c>
      <c r="Y4257" s="211">
        <v>0.61808759183780193</v>
      </c>
      <c r="Z4257" s="211">
        <v>0.14735909178624673</v>
      </c>
      <c r="AA4257" s="212">
        <v>0.12205327252162691</v>
      </c>
    </row>
    <row r="4258" spans="1:27" x14ac:dyDescent="0.35">
      <c r="A4258" s="210" t="s">
        <v>4934</v>
      </c>
      <c r="B4258" s="217">
        <v>130.87497139437835</v>
      </c>
      <c r="C4258" s="211">
        <v>5.9170474401230806E-2</v>
      </c>
      <c r="D4258" s="211">
        <v>0.12479658124438843</v>
      </c>
      <c r="E4258" s="211">
        <v>8.0343120758810851E-2</v>
      </c>
      <c r="F4258" s="211">
        <v>7.5948467320003973E-2</v>
      </c>
      <c r="G4258" s="211">
        <v>0.12380233944148414</v>
      </c>
      <c r="H4258" s="211">
        <v>0.12014780903981626</v>
      </c>
      <c r="I4258" s="211">
        <v>0.49484588928955014</v>
      </c>
      <c r="J4258" s="211">
        <v>0.45174013821758235</v>
      </c>
      <c r="K4258" s="211">
        <v>0.64122283090364851</v>
      </c>
      <c r="L4258" s="211">
        <v>0.27495989966123191</v>
      </c>
      <c r="M4258" s="211">
        <v>0.10110002864960414</v>
      </c>
      <c r="N4258" s="211">
        <v>0.40851236446223316</v>
      </c>
      <c r="O4258" s="211">
        <v>0.75080006987249281</v>
      </c>
      <c r="P4258" s="211">
        <v>7.1849177059733496E-2</v>
      </c>
      <c r="Q4258" s="211">
        <v>7.7950505581358992E-2</v>
      </c>
      <c r="R4258" s="211">
        <v>0.39769477692144306</v>
      </c>
      <c r="S4258" s="211">
        <v>0.28182767618179122</v>
      </c>
      <c r="T4258" s="211">
        <v>0.53132116161837883</v>
      </c>
      <c r="U4258" s="211">
        <v>0.38658027221259733</v>
      </c>
      <c r="V4258" s="211">
        <v>6.9932343988458434E-2</v>
      </c>
      <c r="W4258" s="211">
        <v>0.62103780448790846</v>
      </c>
      <c r="X4258" s="211">
        <v>0.34671992880648073</v>
      </c>
      <c r="Y4258" s="211">
        <v>0.71099622272605356</v>
      </c>
      <c r="Z4258" s="211">
        <v>0.14798184150055355</v>
      </c>
      <c r="AA4258" s="212">
        <v>0.12082971871742597</v>
      </c>
    </row>
    <row r="4259" spans="1:27" x14ac:dyDescent="0.35">
      <c r="A4259" s="210" t="s">
        <v>4935</v>
      </c>
      <c r="B4259" s="217">
        <v>113.23494848678146</v>
      </c>
      <c r="C4259" s="211">
        <v>6.0151406416949021E-2</v>
      </c>
      <c r="D4259" s="211">
        <v>0.11913890853127189</v>
      </c>
      <c r="E4259" s="211">
        <v>7.8542538292784236E-2</v>
      </c>
      <c r="F4259" s="211">
        <v>8.5148343972195256E-2</v>
      </c>
      <c r="G4259" s="211">
        <v>0.1211793957927438</v>
      </c>
      <c r="H4259" s="211">
        <v>0.11287430055969787</v>
      </c>
      <c r="I4259" s="211">
        <v>0.47019256083848382</v>
      </c>
      <c r="J4259" s="211">
        <v>0.42844017562938569</v>
      </c>
      <c r="K4259" s="211">
        <v>0.59486476774636643</v>
      </c>
      <c r="L4259" s="211">
        <v>0.27820384300321555</v>
      </c>
      <c r="M4259" s="211">
        <v>9.2602434143542814E-2</v>
      </c>
      <c r="N4259" s="211">
        <v>0.38610065764075135</v>
      </c>
      <c r="O4259" s="211">
        <v>0.64114414817286425</v>
      </c>
      <c r="P4259" s="211">
        <v>6.4358834657445116E-2</v>
      </c>
      <c r="Q4259" s="211">
        <v>7.7320756495202855E-2</v>
      </c>
      <c r="R4259" s="211">
        <v>0.46295613325967039</v>
      </c>
      <c r="S4259" s="211">
        <v>0.34160650956874555</v>
      </c>
      <c r="T4259" s="211">
        <v>0.49411039278612384</v>
      </c>
      <c r="U4259" s="211">
        <v>0.39968328800193148</v>
      </c>
      <c r="V4259" s="211">
        <v>7.3774102248890111E-2</v>
      </c>
      <c r="W4259" s="211">
        <v>0.6105415999748337</v>
      </c>
      <c r="X4259" s="211">
        <v>0.37950954747478471</v>
      </c>
      <c r="Y4259" s="211">
        <v>0.67059008226128913</v>
      </c>
      <c r="Z4259" s="211">
        <v>0.14866008277814535</v>
      </c>
      <c r="AA4259" s="212">
        <v>0.11948654435282551</v>
      </c>
    </row>
    <row r="4260" spans="1:27" x14ac:dyDescent="0.35">
      <c r="A4260" s="210" t="s">
        <v>4936</v>
      </c>
      <c r="B4260" s="217">
        <v>140.69338991366394</v>
      </c>
      <c r="C4260" s="211">
        <v>7.0476891083768672E-2</v>
      </c>
      <c r="D4260" s="211">
        <v>0.11875290059765251</v>
      </c>
      <c r="E4260" s="211">
        <v>7.8681188612565914E-2</v>
      </c>
      <c r="F4260" s="211">
        <v>9.9940062681826897E-2</v>
      </c>
      <c r="G4260" s="211">
        <v>0.12238650981680815</v>
      </c>
      <c r="H4260" s="211">
        <v>0.11565553787023043</v>
      </c>
      <c r="I4260" s="211">
        <v>0.50628648403376575</v>
      </c>
      <c r="J4260" s="211">
        <v>0.45720632144115553</v>
      </c>
      <c r="K4260" s="211">
        <v>0.52962060648555986</v>
      </c>
      <c r="L4260" s="211">
        <v>0.27504395133121967</v>
      </c>
      <c r="M4260" s="211">
        <v>8.4882486099668891E-2</v>
      </c>
      <c r="N4260" s="211">
        <v>0.4006822864439612</v>
      </c>
      <c r="O4260" s="211">
        <v>0.77005516211369229</v>
      </c>
      <c r="P4260" s="211">
        <v>6.7642805925347632E-2</v>
      </c>
      <c r="Q4260" s="211">
        <v>7.5681622456711103E-2</v>
      </c>
      <c r="R4260" s="211">
        <v>0.4642174172747589</v>
      </c>
      <c r="S4260" s="211">
        <v>0.34042633933162758</v>
      </c>
      <c r="T4260" s="211">
        <v>0.49067534103840071</v>
      </c>
      <c r="U4260" s="211">
        <v>0.39332056734931575</v>
      </c>
      <c r="V4260" s="211">
        <v>0.14449944249153507</v>
      </c>
      <c r="W4260" s="211">
        <v>0.57159906259532545</v>
      </c>
      <c r="X4260" s="211">
        <v>0.26039253906837856</v>
      </c>
      <c r="Y4260" s="211">
        <v>0.54738335040622477</v>
      </c>
      <c r="Z4260" s="211">
        <v>0.14507204270777582</v>
      </c>
      <c r="AA4260" s="212">
        <v>0.1120511905210112</v>
      </c>
    </row>
    <row r="4261" spans="1:27" x14ac:dyDescent="0.35">
      <c r="A4261" s="210" t="s">
        <v>4937</v>
      </c>
      <c r="B4261" s="217">
        <v>123.37763594448306</v>
      </c>
      <c r="C4261" s="211">
        <v>8.2075991397916798E-2</v>
      </c>
      <c r="D4261" s="211">
        <v>0.12164264793709835</v>
      </c>
      <c r="E4261" s="211">
        <v>6.7972419187731489E-2</v>
      </c>
      <c r="F4261" s="211">
        <v>8.5517915652646437E-2</v>
      </c>
      <c r="G4261" s="211">
        <v>0.12608596769385952</v>
      </c>
      <c r="H4261" s="211">
        <v>0.1186056822280873</v>
      </c>
      <c r="I4261" s="211">
        <v>0.52093321251086577</v>
      </c>
      <c r="J4261" s="211">
        <v>0.46173841546668731</v>
      </c>
      <c r="K4261" s="211">
        <v>0.56055805307559226</v>
      </c>
      <c r="L4261" s="211">
        <v>0.27223391801485014</v>
      </c>
      <c r="M4261" s="211">
        <v>9.8208505204596508E-2</v>
      </c>
      <c r="N4261" s="211">
        <v>0.35254854437824645</v>
      </c>
      <c r="O4261" s="211">
        <v>0.71187699790320558</v>
      </c>
      <c r="P4261" s="211">
        <v>6.832731150143237E-2</v>
      </c>
      <c r="Q4261" s="211">
        <v>5.172723132532904E-2</v>
      </c>
      <c r="R4261" s="211">
        <v>0.41891203899013513</v>
      </c>
      <c r="S4261" s="211">
        <v>0.2849117974591302</v>
      </c>
      <c r="T4261" s="211">
        <v>0.55377574463479395</v>
      </c>
      <c r="U4261" s="211">
        <v>0.3968277731521509</v>
      </c>
      <c r="V4261" s="211">
        <v>0.10210715648554212</v>
      </c>
      <c r="W4261" s="211">
        <v>0.59882230485813304</v>
      </c>
      <c r="X4261" s="211">
        <v>0.44166029987565031</v>
      </c>
      <c r="Y4261" s="211">
        <v>0.59831674323301665</v>
      </c>
      <c r="Z4261" s="211">
        <v>0.14425012736385051</v>
      </c>
      <c r="AA4261" s="212">
        <v>0.11920880919187067</v>
      </c>
    </row>
    <row r="4262" spans="1:27" x14ac:dyDescent="0.35">
      <c r="A4262" s="210" t="s">
        <v>4938</v>
      </c>
      <c r="B4262" s="217">
        <v>143.31158338633585</v>
      </c>
      <c r="C4262" s="211">
        <v>4.9113957094243058E-2</v>
      </c>
      <c r="D4262" s="211">
        <v>0.12881079664798423</v>
      </c>
      <c r="E4262" s="211">
        <v>7.1957308006618606E-2</v>
      </c>
      <c r="F4262" s="211">
        <v>0.11293513973434638</v>
      </c>
      <c r="G4262" s="211">
        <v>0.1168603826844314</v>
      </c>
      <c r="H4262" s="211">
        <v>0.10648396481650918</v>
      </c>
      <c r="I4262" s="211">
        <v>0.52721179280828667</v>
      </c>
      <c r="J4262" s="211">
        <v>0.44946311646127834</v>
      </c>
      <c r="K4262" s="211">
        <v>0.59333401095043259</v>
      </c>
      <c r="L4262" s="211">
        <v>0.27295999709800733</v>
      </c>
      <c r="M4262" s="211">
        <v>0.10854868819602528</v>
      </c>
      <c r="N4262" s="211">
        <v>0.58526185081268678</v>
      </c>
      <c r="O4262" s="211">
        <v>0.5392089169704728</v>
      </c>
      <c r="P4262" s="211">
        <v>7.1374735354139379E-2</v>
      </c>
      <c r="Q4262" s="211">
        <v>0.12160176216650498</v>
      </c>
      <c r="R4262" s="211">
        <v>0.42697472276822268</v>
      </c>
      <c r="S4262" s="211">
        <v>0.40544745793345949</v>
      </c>
      <c r="T4262" s="211">
        <v>0.54122458452773359</v>
      </c>
      <c r="U4262" s="211">
        <v>0.41418713887705361</v>
      </c>
      <c r="V4262" s="211">
        <v>6.8675057973748371E-2</v>
      </c>
      <c r="W4262" s="211">
        <v>0.5832050196266354</v>
      </c>
      <c r="X4262" s="211">
        <v>0.24701960020813679</v>
      </c>
      <c r="Y4262" s="211">
        <v>0.69784774286532658</v>
      </c>
      <c r="Z4262" s="211">
        <v>0.14169269587901237</v>
      </c>
      <c r="AA4262" s="212">
        <v>0.11408483944982918</v>
      </c>
    </row>
    <row r="4263" spans="1:27" x14ac:dyDescent="0.35">
      <c r="A4263" s="210" t="s">
        <v>4939</v>
      </c>
      <c r="B4263" s="217">
        <v>116.14977384047951</v>
      </c>
      <c r="C4263" s="211">
        <v>5.1400890055941582E-2</v>
      </c>
      <c r="D4263" s="211">
        <v>0.12847944570191908</v>
      </c>
      <c r="E4263" s="211">
        <v>7.9451428282452177E-2</v>
      </c>
      <c r="F4263" s="211">
        <v>9.7853240200369368E-2</v>
      </c>
      <c r="G4263" s="211">
        <v>0.1242769572259491</v>
      </c>
      <c r="H4263" s="211">
        <v>0.11903797488950188</v>
      </c>
      <c r="I4263" s="211">
        <v>0.43419657255459626</v>
      </c>
      <c r="J4263" s="211">
        <v>0.46252323122807348</v>
      </c>
      <c r="K4263" s="211">
        <v>0.54552380771446607</v>
      </c>
      <c r="L4263" s="211">
        <v>0.27068174962720892</v>
      </c>
      <c r="M4263" s="211">
        <v>9.5056015423229209E-2</v>
      </c>
      <c r="N4263" s="211">
        <v>0.4680533318960981</v>
      </c>
      <c r="O4263" s="211">
        <v>0.73649210039657986</v>
      </c>
      <c r="P4263" s="211">
        <v>6.2990790323961016E-2</v>
      </c>
      <c r="Q4263" s="211">
        <v>6.4664897073487396E-2</v>
      </c>
      <c r="R4263" s="211">
        <v>0.4150886311406094</v>
      </c>
      <c r="S4263" s="211">
        <v>0.28807144373839316</v>
      </c>
      <c r="T4263" s="211">
        <v>0.55035020867498841</v>
      </c>
      <c r="U4263" s="211">
        <v>0.41328012862124169</v>
      </c>
      <c r="V4263" s="211">
        <v>6.8688769159663376E-2</v>
      </c>
      <c r="W4263" s="211">
        <v>0.61823623247400283</v>
      </c>
      <c r="X4263" s="211">
        <v>0.3737827458580677</v>
      </c>
      <c r="Y4263" s="211">
        <v>0.62183714376017651</v>
      </c>
      <c r="Z4263" s="211">
        <v>0.14781704444202703</v>
      </c>
      <c r="AA4263" s="212">
        <v>0.11839518531247105</v>
      </c>
    </row>
    <row r="4264" spans="1:27" x14ac:dyDescent="0.35">
      <c r="A4264" s="210" t="s">
        <v>4940</v>
      </c>
      <c r="B4264" s="217">
        <v>141.6538943493573</v>
      </c>
      <c r="C4264" s="211">
        <v>6.3407665104032118E-2</v>
      </c>
      <c r="D4264" s="211">
        <v>0.13017359269853956</v>
      </c>
      <c r="E4264" s="211">
        <v>8.460105011680949E-2</v>
      </c>
      <c r="F4264" s="211">
        <v>7.3505970069849325E-2</v>
      </c>
      <c r="G4264" s="211">
        <v>0.12367132929373043</v>
      </c>
      <c r="H4264" s="211">
        <v>0.11396170389251407</v>
      </c>
      <c r="I4264" s="211">
        <v>0.42429293946352159</v>
      </c>
      <c r="J4264" s="211">
        <v>0.47651940864225301</v>
      </c>
      <c r="K4264" s="211">
        <v>0.60702838002357717</v>
      </c>
      <c r="L4264" s="211">
        <v>0.27684063063301151</v>
      </c>
      <c r="M4264" s="211">
        <v>9.1881953221855217E-2</v>
      </c>
      <c r="N4264" s="211">
        <v>0.43828227632311739</v>
      </c>
      <c r="O4264" s="211">
        <v>0.67749546720232978</v>
      </c>
      <c r="P4264" s="211">
        <v>6.5280751264670006E-2</v>
      </c>
      <c r="Q4264" s="211">
        <v>7.0412352314753304E-2</v>
      </c>
      <c r="R4264" s="211">
        <v>0.45968623709085515</v>
      </c>
      <c r="S4264" s="211">
        <v>0.3774741160358559</v>
      </c>
      <c r="T4264" s="211">
        <v>0.49692437365415243</v>
      </c>
      <c r="U4264" s="211">
        <v>0.40148559267692607</v>
      </c>
      <c r="V4264" s="211">
        <v>0.11340205975685946</v>
      </c>
      <c r="W4264" s="211">
        <v>0.6293657140267821</v>
      </c>
      <c r="X4264" s="211">
        <v>0.26397630351416651</v>
      </c>
      <c r="Y4264" s="211">
        <v>0.63245488175472886</v>
      </c>
      <c r="Z4264" s="211">
        <v>0.14727930446675744</v>
      </c>
      <c r="AA4264" s="212">
        <v>0.11434971006230621</v>
      </c>
    </row>
    <row r="4265" spans="1:27" x14ac:dyDescent="0.35">
      <c r="A4265" s="210" t="s">
        <v>4941</v>
      </c>
      <c r="B4265" s="217">
        <v>163.80523968764794</v>
      </c>
      <c r="C4265" s="211">
        <v>8.4319960782366823E-2</v>
      </c>
      <c r="D4265" s="211">
        <v>0.12739638112741752</v>
      </c>
      <c r="E4265" s="211">
        <v>7.0525857156244945E-2</v>
      </c>
      <c r="F4265" s="211">
        <v>0.10040757871915408</v>
      </c>
      <c r="G4265" s="211">
        <v>0.11925389075161706</v>
      </c>
      <c r="H4265" s="211">
        <v>0.12452523576263</v>
      </c>
      <c r="I4265" s="211">
        <v>0.44672255970522778</v>
      </c>
      <c r="J4265" s="211">
        <v>0.48601843356929547</v>
      </c>
      <c r="K4265" s="211">
        <v>0.6171731483191395</v>
      </c>
      <c r="L4265" s="211">
        <v>0.27897361491238404</v>
      </c>
      <c r="M4265" s="211">
        <v>8.3543866818801354E-2</v>
      </c>
      <c r="N4265" s="211">
        <v>0.49974444197706114</v>
      </c>
      <c r="O4265" s="211">
        <v>0.73715642598254016</v>
      </c>
      <c r="P4265" s="211">
        <v>7.2707593838995138E-2</v>
      </c>
      <c r="Q4265" s="211">
        <v>6.52212644073316E-2</v>
      </c>
      <c r="R4265" s="211">
        <v>0.44402023054826079</v>
      </c>
      <c r="S4265" s="211">
        <v>0.33019894101633884</v>
      </c>
      <c r="T4265" s="211">
        <v>0.54483821292411838</v>
      </c>
      <c r="U4265" s="211">
        <v>0.44426244937809467</v>
      </c>
      <c r="V4265" s="211">
        <v>0.11135554807964053</v>
      </c>
      <c r="W4265" s="211">
        <v>0.60032719117954969</v>
      </c>
      <c r="X4265" s="211">
        <v>0.25049751822517757</v>
      </c>
      <c r="Y4265" s="211">
        <v>0.78077950790018213</v>
      </c>
      <c r="Z4265" s="211">
        <v>0.14709633694362312</v>
      </c>
      <c r="AA4265" s="212">
        <v>0.11612628699018472</v>
      </c>
    </row>
    <row r="4266" spans="1:27" x14ac:dyDescent="0.35">
      <c r="A4266" s="210" t="s">
        <v>4942</v>
      </c>
      <c r="B4266" s="217">
        <v>159.32340204796014</v>
      </c>
      <c r="C4266" s="211">
        <v>7.3855533133709142E-2</v>
      </c>
      <c r="D4266" s="211">
        <v>0.12839923751046278</v>
      </c>
      <c r="E4266" s="211">
        <v>8.0467268996438662E-2</v>
      </c>
      <c r="F4266" s="211">
        <v>8.9053315309191444E-2</v>
      </c>
      <c r="G4266" s="211">
        <v>0.12048146660493378</v>
      </c>
      <c r="H4266" s="211">
        <v>0.11052830128258258</v>
      </c>
      <c r="I4266" s="211">
        <v>0.51970159330674204</v>
      </c>
      <c r="J4266" s="211">
        <v>0.46478072303881102</v>
      </c>
      <c r="K4266" s="211">
        <v>0.56748502585629124</v>
      </c>
      <c r="L4266" s="211">
        <v>0.27118748653333102</v>
      </c>
      <c r="M4266" s="211">
        <v>9.3400292091023601E-2</v>
      </c>
      <c r="N4266" s="211">
        <v>0.52084381485599396</v>
      </c>
      <c r="O4266" s="211">
        <v>0.7702650418755298</v>
      </c>
      <c r="P4266" s="211">
        <v>7.0888728337040186E-2</v>
      </c>
      <c r="Q4266" s="211">
        <v>5.7444011958285301E-2</v>
      </c>
      <c r="R4266" s="211">
        <v>0.40226670960816652</v>
      </c>
      <c r="S4266" s="211">
        <v>0.36795287142515476</v>
      </c>
      <c r="T4266" s="211">
        <v>0.51995327373842304</v>
      </c>
      <c r="U4266" s="211">
        <v>0.440387344244347</v>
      </c>
      <c r="V4266" s="211">
        <v>0.14212532619489887</v>
      </c>
      <c r="W4266" s="211">
        <v>0.5887722597860352</v>
      </c>
      <c r="X4266" s="211">
        <v>0.31174009474809444</v>
      </c>
      <c r="Y4266" s="211">
        <v>0.63460557985139876</v>
      </c>
      <c r="Z4266" s="211">
        <v>0.14579622333524342</v>
      </c>
      <c r="AA4266" s="212">
        <v>0.1208587155144476</v>
      </c>
    </row>
    <row r="4267" spans="1:27" x14ac:dyDescent="0.35">
      <c r="A4267" s="210" t="s">
        <v>4943</v>
      </c>
      <c r="B4267" s="217">
        <v>187.68053907423413</v>
      </c>
      <c r="C4267" s="211">
        <v>8.4680275213861358E-2</v>
      </c>
      <c r="D4267" s="211">
        <v>0.12380994890983411</v>
      </c>
      <c r="E4267" s="211">
        <v>7.9645772362470696E-2</v>
      </c>
      <c r="F4267" s="211">
        <v>0.1034756314855439</v>
      </c>
      <c r="G4267" s="211">
        <v>0.12056229702005423</v>
      </c>
      <c r="H4267" s="211">
        <v>0.11595768693040626</v>
      </c>
      <c r="I4267" s="211">
        <v>0.4591171005682318</v>
      </c>
      <c r="J4267" s="211">
        <v>0.44893487070599192</v>
      </c>
      <c r="K4267" s="211">
        <v>0.64807918545383691</v>
      </c>
      <c r="L4267" s="211">
        <v>0.28201500797056761</v>
      </c>
      <c r="M4267" s="211">
        <v>8.5349198409883198E-2</v>
      </c>
      <c r="N4267" s="211">
        <v>0.48754128101728494</v>
      </c>
      <c r="O4267" s="211">
        <v>0.73855637692842835</v>
      </c>
      <c r="P4267" s="211">
        <v>6.5961336464969073E-2</v>
      </c>
      <c r="Q4267" s="211">
        <v>4.5259667031496226E-2</v>
      </c>
      <c r="R4267" s="211">
        <v>0.44708430375191222</v>
      </c>
      <c r="S4267" s="211">
        <v>0.38750739069307971</v>
      </c>
      <c r="T4267" s="211">
        <v>0.49726964623273168</v>
      </c>
      <c r="U4267" s="211">
        <v>0.4410319669528826</v>
      </c>
      <c r="V4267" s="211">
        <v>0.18868580458242459</v>
      </c>
      <c r="W4267" s="211">
        <v>0.50824811125296132</v>
      </c>
      <c r="X4267" s="211">
        <v>0.32241364369512698</v>
      </c>
      <c r="Y4267" s="211">
        <v>0.68601458749736055</v>
      </c>
      <c r="Z4267" s="211">
        <v>0.14824761180679311</v>
      </c>
      <c r="AA4267" s="212">
        <v>0.11309093532849587</v>
      </c>
    </row>
    <row r="4268" spans="1:27" x14ac:dyDescent="0.35">
      <c r="A4268" s="210" t="s">
        <v>4944</v>
      </c>
      <c r="B4268" s="217">
        <v>140.65651517382497</v>
      </c>
      <c r="C4268" s="211">
        <v>5.2313224091770874E-2</v>
      </c>
      <c r="D4268" s="211">
        <v>0.12209223908778359</v>
      </c>
      <c r="E4268" s="211">
        <v>7.0531366475273374E-2</v>
      </c>
      <c r="F4268" s="211">
        <v>0.10689151553807986</v>
      </c>
      <c r="G4268" s="211">
        <v>0.12428193463022312</v>
      </c>
      <c r="H4268" s="211">
        <v>0.11616275514246632</v>
      </c>
      <c r="I4268" s="211">
        <v>0.49901440793052382</v>
      </c>
      <c r="J4268" s="211">
        <v>0.41381893823816412</v>
      </c>
      <c r="K4268" s="211">
        <v>0.63560313337318164</v>
      </c>
      <c r="L4268" s="211">
        <v>0.27586243417955553</v>
      </c>
      <c r="M4268" s="211">
        <v>0.11096140108911545</v>
      </c>
      <c r="N4268" s="211">
        <v>0.40222116184934376</v>
      </c>
      <c r="O4268" s="211">
        <v>0.73830937278469733</v>
      </c>
      <c r="P4268" s="211">
        <v>7.0814618357274955E-2</v>
      </c>
      <c r="Q4268" s="211">
        <v>4.942657246761864E-2</v>
      </c>
      <c r="R4268" s="211">
        <v>0.44254296586623737</v>
      </c>
      <c r="S4268" s="211">
        <v>0.39714294701207414</v>
      </c>
      <c r="T4268" s="211">
        <v>0.58313870924102862</v>
      </c>
      <c r="U4268" s="211">
        <v>0.50678904005183256</v>
      </c>
      <c r="V4268" s="211">
        <v>6.7392408328613485E-2</v>
      </c>
      <c r="W4268" s="211">
        <v>0.56737530830552729</v>
      </c>
      <c r="X4268" s="211">
        <v>0.33669682700714088</v>
      </c>
      <c r="Y4268" s="211">
        <v>0.63658695744731131</v>
      </c>
      <c r="Z4268" s="211">
        <v>0.14777435179893453</v>
      </c>
      <c r="AA4268" s="212">
        <v>0.11583214668052601</v>
      </c>
    </row>
    <row r="4269" spans="1:27" x14ac:dyDescent="0.35">
      <c r="A4269" s="210" t="s">
        <v>4945</v>
      </c>
      <c r="B4269" s="217">
        <v>160.84832530732768</v>
      </c>
      <c r="C4269" s="211">
        <v>5.5400746401112075E-2</v>
      </c>
      <c r="D4269" s="211">
        <v>0.12934062155325612</v>
      </c>
      <c r="E4269" s="211">
        <v>7.9850092135765605E-2</v>
      </c>
      <c r="F4269" s="211">
        <v>9.9532480988641189E-2</v>
      </c>
      <c r="G4269" s="211">
        <v>0.12108054498170964</v>
      </c>
      <c r="H4269" s="211">
        <v>0.11255040495075444</v>
      </c>
      <c r="I4269" s="211">
        <v>0.48816266418488041</v>
      </c>
      <c r="J4269" s="211">
        <v>0.45870140988019953</v>
      </c>
      <c r="K4269" s="211">
        <v>0.61646331433413615</v>
      </c>
      <c r="L4269" s="211">
        <v>0.27116987121730551</v>
      </c>
      <c r="M4269" s="211">
        <v>9.8242004202029221E-2</v>
      </c>
      <c r="N4269" s="211">
        <v>0.42978280549977843</v>
      </c>
      <c r="O4269" s="211">
        <v>0.69781668167128552</v>
      </c>
      <c r="P4269" s="211">
        <v>6.2704182316922152E-2</v>
      </c>
      <c r="Q4269" s="211">
        <v>0.10050415923002301</v>
      </c>
      <c r="R4269" s="211">
        <v>0.48583126559525758</v>
      </c>
      <c r="S4269" s="211">
        <v>0.34281828482000898</v>
      </c>
      <c r="T4269" s="211">
        <v>0.53822807834459974</v>
      </c>
      <c r="U4269" s="211">
        <v>0.55563902032035206</v>
      </c>
      <c r="V4269" s="211">
        <v>0.12952898717141051</v>
      </c>
      <c r="W4269" s="211">
        <v>0.49756120651189895</v>
      </c>
      <c r="X4269" s="211">
        <v>0.36238647302489174</v>
      </c>
      <c r="Y4269" s="211">
        <v>0.63761353765935447</v>
      </c>
      <c r="Z4269" s="211">
        <v>0.14799695242677133</v>
      </c>
      <c r="AA4269" s="212">
        <v>0.1190696612977787</v>
      </c>
    </row>
    <row r="4270" spans="1:27" x14ac:dyDescent="0.35">
      <c r="A4270" s="210" t="s">
        <v>4946</v>
      </c>
      <c r="B4270" s="217">
        <v>116.19698760893408</v>
      </c>
      <c r="C4270" s="211">
        <v>5.5932437704793711E-2</v>
      </c>
      <c r="D4270" s="211">
        <v>0.1324186554688182</v>
      </c>
      <c r="E4270" s="211">
        <v>7.7821792913202847E-2</v>
      </c>
      <c r="F4270" s="211">
        <v>0.1052749975752181</v>
      </c>
      <c r="G4270" s="211">
        <v>0.11545029479693027</v>
      </c>
      <c r="H4270" s="211">
        <v>0.12266595742343968</v>
      </c>
      <c r="I4270" s="211">
        <v>0.47914868775200259</v>
      </c>
      <c r="J4270" s="211">
        <v>0.4598657263450785</v>
      </c>
      <c r="K4270" s="211">
        <v>0.6158551379835735</v>
      </c>
      <c r="L4270" s="211">
        <v>0.28274480367315358</v>
      </c>
      <c r="M4270" s="211">
        <v>9.6958024012185173E-2</v>
      </c>
      <c r="N4270" s="211">
        <v>0.45082513960751414</v>
      </c>
      <c r="O4270" s="211">
        <v>0.75304391811833749</v>
      </c>
      <c r="P4270" s="211">
        <v>6.5755869060821689E-2</v>
      </c>
      <c r="Q4270" s="211">
        <v>4.735658000627025E-2</v>
      </c>
      <c r="R4270" s="211">
        <v>0.44756210093691962</v>
      </c>
      <c r="S4270" s="211">
        <v>0.41275730755751955</v>
      </c>
      <c r="T4270" s="211">
        <v>0.51873432173827561</v>
      </c>
      <c r="U4270" s="211">
        <v>0.39191430249026171</v>
      </c>
      <c r="V4270" s="211">
        <v>8.2394295258415129E-2</v>
      </c>
      <c r="W4270" s="211">
        <v>0.51611295835559845</v>
      </c>
      <c r="X4270" s="211">
        <v>0.29274573287720085</v>
      </c>
      <c r="Y4270" s="211">
        <v>0.57173574269941307</v>
      </c>
      <c r="Z4270" s="211">
        <v>0.13995625210688525</v>
      </c>
      <c r="AA4270" s="212">
        <v>0.12406621177841795</v>
      </c>
    </row>
    <row r="4271" spans="1:27" x14ac:dyDescent="0.35">
      <c r="A4271" s="210" t="s">
        <v>4947</v>
      </c>
      <c r="B4271" s="217">
        <v>127.78816328056834</v>
      </c>
      <c r="C4271" s="211">
        <v>5.6183058130276263E-2</v>
      </c>
      <c r="D4271" s="211">
        <v>0.12473975190379705</v>
      </c>
      <c r="E4271" s="211">
        <v>8.4983594571912374E-2</v>
      </c>
      <c r="F4271" s="211">
        <v>8.5315258813687608E-2</v>
      </c>
      <c r="G4271" s="211">
        <v>0.11852962922199781</v>
      </c>
      <c r="H4271" s="211">
        <v>0.11927938002975629</v>
      </c>
      <c r="I4271" s="211">
        <v>0.50818563753629598</v>
      </c>
      <c r="J4271" s="211">
        <v>0.47596119992912567</v>
      </c>
      <c r="K4271" s="211">
        <v>0.61088307459992508</v>
      </c>
      <c r="L4271" s="211">
        <v>0.28061931311735511</v>
      </c>
      <c r="M4271" s="211">
        <v>0.10019143341635814</v>
      </c>
      <c r="N4271" s="211">
        <v>0.55560791805940613</v>
      </c>
      <c r="O4271" s="211">
        <v>0.70310823440608883</v>
      </c>
      <c r="P4271" s="211">
        <v>6.77454979016998E-2</v>
      </c>
      <c r="Q4271" s="211">
        <v>7.5482164393476811E-2</v>
      </c>
      <c r="R4271" s="211">
        <v>0.3904810249206645</v>
      </c>
      <c r="S4271" s="211">
        <v>0.29543559104634631</v>
      </c>
      <c r="T4271" s="211">
        <v>0.50829599234785039</v>
      </c>
      <c r="U4271" s="211">
        <v>0.35125713196459257</v>
      </c>
      <c r="V4271" s="211">
        <v>8.2798291123237708E-2</v>
      </c>
      <c r="W4271" s="211">
        <v>0.60208769939166784</v>
      </c>
      <c r="X4271" s="211">
        <v>0.33410495732259848</v>
      </c>
      <c r="Y4271" s="211">
        <v>0.62872213988142112</v>
      </c>
      <c r="Z4271" s="211">
        <v>0.14525613374760288</v>
      </c>
      <c r="AA4271" s="212">
        <v>0.12142677261575011</v>
      </c>
    </row>
    <row r="4272" spans="1:27" x14ac:dyDescent="0.35">
      <c r="A4272" s="210" t="s">
        <v>4948</v>
      </c>
      <c r="B4272" s="217">
        <v>121.16105534622483</v>
      </c>
      <c r="C4272" s="211">
        <v>7.9082557204789336E-2</v>
      </c>
      <c r="D4272" s="211">
        <v>0.12579722594998777</v>
      </c>
      <c r="E4272" s="211">
        <v>7.0011297001652054E-2</v>
      </c>
      <c r="F4272" s="211">
        <v>9.7396739940253996E-2</v>
      </c>
      <c r="G4272" s="211">
        <v>0.11962788401740244</v>
      </c>
      <c r="H4272" s="211">
        <v>0.1167813797675125</v>
      </c>
      <c r="I4272" s="211">
        <v>0.51988156909119188</v>
      </c>
      <c r="J4272" s="211">
        <v>0.43868038677627036</v>
      </c>
      <c r="K4272" s="211">
        <v>0.63251439282231514</v>
      </c>
      <c r="L4272" s="211">
        <v>0.27137174904559702</v>
      </c>
      <c r="M4272" s="211">
        <v>0.10209892212509501</v>
      </c>
      <c r="N4272" s="211">
        <v>0.37890059515063662</v>
      </c>
      <c r="O4272" s="211">
        <v>0.64279275007490067</v>
      </c>
      <c r="P4272" s="211">
        <v>7.0244998456129734E-2</v>
      </c>
      <c r="Q4272" s="211">
        <v>8.4305310335275149E-2</v>
      </c>
      <c r="R4272" s="211">
        <v>0.4248858745841857</v>
      </c>
      <c r="S4272" s="211">
        <v>0.37324752224323365</v>
      </c>
      <c r="T4272" s="211">
        <v>0.6346014574456128</v>
      </c>
      <c r="U4272" s="211">
        <v>0.34923752842669653</v>
      </c>
      <c r="V4272" s="211">
        <v>5.4950777052037429E-2</v>
      </c>
      <c r="W4272" s="211">
        <v>0.59813420871789924</v>
      </c>
      <c r="X4272" s="211">
        <v>0.33708354306458471</v>
      </c>
      <c r="Y4272" s="211">
        <v>0.69900275138829104</v>
      </c>
      <c r="Z4272" s="211">
        <v>0.1473046158594675</v>
      </c>
      <c r="AA4272" s="212">
        <v>0.11582416917183264</v>
      </c>
    </row>
    <row r="4273" spans="1:27" x14ac:dyDescent="0.35">
      <c r="A4273" s="210" t="s">
        <v>4949</v>
      </c>
      <c r="B4273" s="217">
        <v>126.54600996235915</v>
      </c>
      <c r="C4273" s="211">
        <v>8.5178017677611281E-2</v>
      </c>
      <c r="D4273" s="211">
        <v>0.12287391830729122</v>
      </c>
      <c r="E4273" s="211">
        <v>8.9352549259346728E-2</v>
      </c>
      <c r="F4273" s="211">
        <v>9.3787176924721341E-2</v>
      </c>
      <c r="G4273" s="211">
        <v>0.12065122005143823</v>
      </c>
      <c r="H4273" s="211">
        <v>0.12324781220666686</v>
      </c>
      <c r="I4273" s="211">
        <v>0.48194724817151646</v>
      </c>
      <c r="J4273" s="211">
        <v>0.47140756446075283</v>
      </c>
      <c r="K4273" s="211">
        <v>0.62427930367406237</v>
      </c>
      <c r="L4273" s="211">
        <v>0.27472638077886485</v>
      </c>
      <c r="M4273" s="211">
        <v>9.7197661161256971E-2</v>
      </c>
      <c r="N4273" s="211">
        <v>0.40672490212474183</v>
      </c>
      <c r="O4273" s="211">
        <v>0.7605714680439547</v>
      </c>
      <c r="P4273" s="211">
        <v>7.0568490560458219E-2</v>
      </c>
      <c r="Q4273" s="211">
        <v>6.1413425918069836E-2</v>
      </c>
      <c r="R4273" s="211">
        <v>0.46832694854713297</v>
      </c>
      <c r="S4273" s="211">
        <v>0.30660876891045474</v>
      </c>
      <c r="T4273" s="211">
        <v>0.50727108500304918</v>
      </c>
      <c r="U4273" s="211">
        <v>0.43336574827413998</v>
      </c>
      <c r="V4273" s="211">
        <v>7.4354679274757834E-2</v>
      </c>
      <c r="W4273" s="211">
        <v>0.6117002814317658</v>
      </c>
      <c r="X4273" s="211">
        <v>0.38404424252030533</v>
      </c>
      <c r="Y4273" s="211">
        <v>0.59479972933215297</v>
      </c>
      <c r="Z4273" s="211">
        <v>0.14487365365829405</v>
      </c>
      <c r="AA4273" s="212">
        <v>0.12442727928106345</v>
      </c>
    </row>
    <row r="4274" spans="1:27" x14ac:dyDescent="0.35">
      <c r="A4274" s="210" t="s">
        <v>4950</v>
      </c>
      <c r="B4274" s="217">
        <v>120.98835547528444</v>
      </c>
      <c r="C4274" s="211">
        <v>5.1428167290257829E-2</v>
      </c>
      <c r="D4274" s="211">
        <v>0.11766658899739663</v>
      </c>
      <c r="E4274" s="211">
        <v>7.3895084295925575E-2</v>
      </c>
      <c r="F4274" s="211">
        <v>9.2753938420429935E-2</v>
      </c>
      <c r="G4274" s="211">
        <v>0.11857741736512317</v>
      </c>
      <c r="H4274" s="211">
        <v>0.11806987442105987</v>
      </c>
      <c r="I4274" s="211">
        <v>0.47837808786169939</v>
      </c>
      <c r="J4274" s="211">
        <v>0.41222409763034745</v>
      </c>
      <c r="K4274" s="211">
        <v>0.53625121647258611</v>
      </c>
      <c r="L4274" s="211">
        <v>0.28200793378007544</v>
      </c>
      <c r="M4274" s="211">
        <v>9.5562395951084511E-2</v>
      </c>
      <c r="N4274" s="211">
        <v>0.46044877299681364</v>
      </c>
      <c r="O4274" s="211">
        <v>0.57967174614471295</v>
      </c>
      <c r="P4274" s="211">
        <v>6.998408820569374E-2</v>
      </c>
      <c r="Q4274" s="211">
        <v>7.5941162327668357E-2</v>
      </c>
      <c r="R4274" s="211">
        <v>0.45036864236217833</v>
      </c>
      <c r="S4274" s="211">
        <v>0.30491973245347515</v>
      </c>
      <c r="T4274" s="211">
        <v>0.61862869359510997</v>
      </c>
      <c r="U4274" s="211">
        <v>0.41475115288059922</v>
      </c>
      <c r="V4274" s="211">
        <v>6.7023858111829177E-2</v>
      </c>
      <c r="W4274" s="211">
        <v>0.60269996584545993</v>
      </c>
      <c r="X4274" s="211">
        <v>0.30963983072231371</v>
      </c>
      <c r="Y4274" s="211">
        <v>0.63627295585649057</v>
      </c>
      <c r="Z4274" s="211">
        <v>0.14913110759404313</v>
      </c>
      <c r="AA4274" s="212">
        <v>0.11571804293656146</v>
      </c>
    </row>
    <row r="4275" spans="1:27" x14ac:dyDescent="0.35">
      <c r="A4275" s="210" t="s">
        <v>4951</v>
      </c>
      <c r="B4275" s="217">
        <v>157.26553937727192</v>
      </c>
      <c r="C4275" s="211">
        <v>5.8151195819128913E-2</v>
      </c>
      <c r="D4275" s="211">
        <v>0.12764361393800536</v>
      </c>
      <c r="E4275" s="211">
        <v>8.315993010102625E-2</v>
      </c>
      <c r="F4275" s="211">
        <v>0.10455491024001948</v>
      </c>
      <c r="G4275" s="211">
        <v>0.11535016874902571</v>
      </c>
      <c r="H4275" s="211">
        <v>0.12023896612234979</v>
      </c>
      <c r="I4275" s="211">
        <v>0.53383471137373606</v>
      </c>
      <c r="J4275" s="211">
        <v>0.3841721785965444</v>
      </c>
      <c r="K4275" s="211">
        <v>0.58183659206492633</v>
      </c>
      <c r="L4275" s="211">
        <v>0.2710005820775464</v>
      </c>
      <c r="M4275" s="211">
        <v>9.8602882802613936E-2</v>
      </c>
      <c r="N4275" s="211">
        <v>0.49699181562706307</v>
      </c>
      <c r="O4275" s="211">
        <v>0.73397134014930021</v>
      </c>
      <c r="P4275" s="211">
        <v>6.2528641966658929E-2</v>
      </c>
      <c r="Q4275" s="211">
        <v>6.8150598647116881E-2</v>
      </c>
      <c r="R4275" s="211">
        <v>0.43210059036484677</v>
      </c>
      <c r="S4275" s="211">
        <v>0.30647580368838645</v>
      </c>
      <c r="T4275" s="211">
        <v>0.57952203882455955</v>
      </c>
      <c r="U4275" s="211">
        <v>0.41760241451033797</v>
      </c>
      <c r="V4275" s="211">
        <v>0.14238317554378249</v>
      </c>
      <c r="W4275" s="211">
        <v>0.51173626629164992</v>
      </c>
      <c r="X4275" s="211">
        <v>0.37248230612942201</v>
      </c>
      <c r="Y4275" s="211">
        <v>0.68636171725417583</v>
      </c>
      <c r="Z4275" s="211">
        <v>0.14712429186552409</v>
      </c>
      <c r="AA4275" s="212">
        <v>0.11770104573944239</v>
      </c>
    </row>
    <row r="4276" spans="1:27" x14ac:dyDescent="0.35">
      <c r="A4276" s="210" t="s">
        <v>4952</v>
      </c>
      <c r="B4276" s="217">
        <v>206.28963081782618</v>
      </c>
      <c r="C4276" s="211">
        <v>5.4080325794298868E-2</v>
      </c>
      <c r="D4276" s="211">
        <v>0.12943625265327291</v>
      </c>
      <c r="E4276" s="211">
        <v>7.1454964815491642E-2</v>
      </c>
      <c r="F4276" s="211">
        <v>0.10624457815322888</v>
      </c>
      <c r="G4276" s="211">
        <v>0.1208933969668284</v>
      </c>
      <c r="H4276" s="211">
        <v>0.11467571141293817</v>
      </c>
      <c r="I4276" s="211">
        <v>0.5153802027532618</v>
      </c>
      <c r="J4276" s="211">
        <v>0.43129491502049222</v>
      </c>
      <c r="K4276" s="211">
        <v>0.63164580247748436</v>
      </c>
      <c r="L4276" s="211">
        <v>0.27186027020265596</v>
      </c>
      <c r="M4276" s="211">
        <v>0.12194310120869907</v>
      </c>
      <c r="N4276" s="211">
        <v>0.43016819664606548</v>
      </c>
      <c r="O4276" s="211">
        <v>0.60778233010833915</v>
      </c>
      <c r="P4276" s="211">
        <v>7.0842715005136669E-2</v>
      </c>
      <c r="Q4276" s="211">
        <v>6.7820781914338379E-2</v>
      </c>
      <c r="R4276" s="211">
        <v>0.45658077658584717</v>
      </c>
      <c r="S4276" s="211">
        <v>0.26833589013951442</v>
      </c>
      <c r="T4276" s="211">
        <v>0.55205807692691389</v>
      </c>
      <c r="U4276" s="211">
        <v>0.5156009174574987</v>
      </c>
      <c r="V4276" s="211">
        <v>0.14849429368936728</v>
      </c>
      <c r="W4276" s="211">
        <v>0.52393214943426325</v>
      </c>
      <c r="X4276" s="211">
        <v>0.31078894557840342</v>
      </c>
      <c r="Y4276" s="211">
        <v>0.67758847110400711</v>
      </c>
      <c r="Z4276" s="211">
        <v>0.14958847091598645</v>
      </c>
      <c r="AA4276" s="212">
        <v>0.1165953942651493</v>
      </c>
    </row>
    <row r="4277" spans="1:27" x14ac:dyDescent="0.35">
      <c r="A4277" s="210" t="s">
        <v>4953</v>
      </c>
      <c r="B4277" s="217">
        <v>159.90265399046567</v>
      </c>
      <c r="C4277" s="211">
        <v>5.0494733570554569E-2</v>
      </c>
      <c r="D4277" s="211">
        <v>0.1226719395853432</v>
      </c>
      <c r="E4277" s="211">
        <v>7.4536168124057042E-2</v>
      </c>
      <c r="F4277" s="211">
        <v>0.10117905325590831</v>
      </c>
      <c r="G4277" s="211">
        <v>0.12444658464801134</v>
      </c>
      <c r="H4277" s="211">
        <v>0.12563149147288188</v>
      </c>
      <c r="I4277" s="211">
        <v>0.47901000103389457</v>
      </c>
      <c r="J4277" s="211">
        <v>0.46635803386343294</v>
      </c>
      <c r="K4277" s="211">
        <v>0.53963123705515648</v>
      </c>
      <c r="L4277" s="211">
        <v>0.2783611487955957</v>
      </c>
      <c r="M4277" s="211">
        <v>9.4842186248679156E-2</v>
      </c>
      <c r="N4277" s="211">
        <v>0.43848406989323169</v>
      </c>
      <c r="O4277" s="211">
        <v>0.66834215925918661</v>
      </c>
      <c r="P4277" s="211">
        <v>6.9169803672514157E-2</v>
      </c>
      <c r="Q4277" s="211">
        <v>7.0423293594032835E-2</v>
      </c>
      <c r="R4277" s="211">
        <v>0.44403069350879054</v>
      </c>
      <c r="S4277" s="211">
        <v>0.39387346826481351</v>
      </c>
      <c r="T4277" s="211">
        <v>0.55939289515125201</v>
      </c>
      <c r="U4277" s="211">
        <v>0.46444098636219505</v>
      </c>
      <c r="V4277" s="211">
        <v>0.17661211956107645</v>
      </c>
      <c r="W4277" s="211">
        <v>0.53849650875288257</v>
      </c>
      <c r="X4277" s="211">
        <v>0.31251025239489261</v>
      </c>
      <c r="Y4277" s="211">
        <v>0.58675114910437354</v>
      </c>
      <c r="Z4277" s="211">
        <v>0.14848845028269186</v>
      </c>
      <c r="AA4277" s="212">
        <v>0.11861667417247557</v>
      </c>
    </row>
    <row r="4278" spans="1:27" x14ac:dyDescent="0.35">
      <c r="A4278" s="210" t="s">
        <v>4954</v>
      </c>
      <c r="B4278" s="217">
        <v>126.06280759494605</v>
      </c>
      <c r="C4278" s="211">
        <v>6.2744953859978664E-2</v>
      </c>
      <c r="D4278" s="211">
        <v>0.12392620546254876</v>
      </c>
      <c r="E4278" s="211">
        <v>7.2358634899246821E-2</v>
      </c>
      <c r="F4278" s="211">
        <v>0.10331170536916563</v>
      </c>
      <c r="G4278" s="211">
        <v>0.11770070305651732</v>
      </c>
      <c r="H4278" s="211">
        <v>0.1047298290560284</v>
      </c>
      <c r="I4278" s="211">
        <v>0.51411180079414098</v>
      </c>
      <c r="J4278" s="211">
        <v>0.444962311940239</v>
      </c>
      <c r="K4278" s="211">
        <v>0.55100972963442274</v>
      </c>
      <c r="L4278" s="211">
        <v>0.27077208882844839</v>
      </c>
      <c r="M4278" s="211">
        <v>9.2393919257072771E-2</v>
      </c>
      <c r="N4278" s="211">
        <v>0.51896985425745457</v>
      </c>
      <c r="O4278" s="211">
        <v>0.70231275446482977</v>
      </c>
      <c r="P4278" s="211">
        <v>6.9494653519313748E-2</v>
      </c>
      <c r="Q4278" s="211">
        <v>0.11841715084257491</v>
      </c>
      <c r="R4278" s="211">
        <v>0.40265350326561189</v>
      </c>
      <c r="S4278" s="211">
        <v>0.33740063742481868</v>
      </c>
      <c r="T4278" s="211">
        <v>0.51855173372926433</v>
      </c>
      <c r="U4278" s="211">
        <v>0.48563594555922623</v>
      </c>
      <c r="V4278" s="211">
        <v>7.3057091588201395E-2</v>
      </c>
      <c r="W4278" s="211">
        <v>0.56180628142859046</v>
      </c>
      <c r="X4278" s="211">
        <v>0.30799795081785464</v>
      </c>
      <c r="Y4278" s="211">
        <v>0.70365104840488046</v>
      </c>
      <c r="Z4278" s="211">
        <v>0.14342262424680727</v>
      </c>
      <c r="AA4278" s="212">
        <v>0.12422946142165753</v>
      </c>
    </row>
    <row r="4279" spans="1:27" x14ac:dyDescent="0.35">
      <c r="A4279" s="210" t="s">
        <v>4955</v>
      </c>
      <c r="B4279" s="217">
        <v>148.84996772989638</v>
      </c>
      <c r="C4279" s="211">
        <v>5.0112823015789593E-2</v>
      </c>
      <c r="D4279" s="211">
        <v>0.124081927232727</v>
      </c>
      <c r="E4279" s="211">
        <v>7.1956313193769508E-2</v>
      </c>
      <c r="F4279" s="211">
        <v>0.10642042729610093</v>
      </c>
      <c r="G4279" s="211">
        <v>0.11950815996214119</v>
      </c>
      <c r="H4279" s="211">
        <v>0.10834594243570442</v>
      </c>
      <c r="I4279" s="211">
        <v>0.50478571080963786</v>
      </c>
      <c r="J4279" s="211">
        <v>0.46796207997150091</v>
      </c>
      <c r="K4279" s="211">
        <v>0.64131200716026326</v>
      </c>
      <c r="L4279" s="211">
        <v>0.27980274012772605</v>
      </c>
      <c r="M4279" s="211">
        <v>9.9938872748187288E-2</v>
      </c>
      <c r="N4279" s="211">
        <v>0.37004040652658365</v>
      </c>
      <c r="O4279" s="211">
        <v>0.71831950944278133</v>
      </c>
      <c r="P4279" s="211">
        <v>6.5558522010689443E-2</v>
      </c>
      <c r="Q4279" s="211">
        <v>7.6151021660703797E-2</v>
      </c>
      <c r="R4279" s="211">
        <v>0.39198874465855715</v>
      </c>
      <c r="S4279" s="211">
        <v>0.32373407424922973</v>
      </c>
      <c r="T4279" s="211">
        <v>0.51750210600317337</v>
      </c>
      <c r="U4279" s="211">
        <v>0.46807769140361444</v>
      </c>
      <c r="V4279" s="211">
        <v>0.13476142666876387</v>
      </c>
      <c r="W4279" s="211">
        <v>0.54569159179745408</v>
      </c>
      <c r="X4279" s="211">
        <v>0.34328663656224656</v>
      </c>
      <c r="Y4279" s="211">
        <v>0.6528565294861306</v>
      </c>
      <c r="Z4279" s="211">
        <v>0.1401988422884376</v>
      </c>
      <c r="AA4279" s="212">
        <v>0.12182024044937978</v>
      </c>
    </row>
    <row r="4280" spans="1:27" x14ac:dyDescent="0.35">
      <c r="A4280" s="210" t="s">
        <v>4956</v>
      </c>
      <c r="B4280" s="217">
        <v>126.67866957810958</v>
      </c>
      <c r="C4280" s="211">
        <v>6.3355767487977374E-2</v>
      </c>
      <c r="D4280" s="211">
        <v>0.11471057003215065</v>
      </c>
      <c r="E4280" s="211">
        <v>8.1023518661552441E-2</v>
      </c>
      <c r="F4280" s="211">
        <v>0.10441375421806741</v>
      </c>
      <c r="G4280" s="211">
        <v>0.12362246094353328</v>
      </c>
      <c r="H4280" s="211">
        <v>0.12968183442854772</v>
      </c>
      <c r="I4280" s="211">
        <v>0.51141544209459167</v>
      </c>
      <c r="J4280" s="211">
        <v>0.47780507829004787</v>
      </c>
      <c r="K4280" s="211">
        <v>0.63288209453000155</v>
      </c>
      <c r="L4280" s="211">
        <v>0.2766138865362221</v>
      </c>
      <c r="M4280" s="211">
        <v>0.10890891879966766</v>
      </c>
      <c r="N4280" s="211">
        <v>0.36558301690192746</v>
      </c>
      <c r="O4280" s="211">
        <v>0.70794949071647439</v>
      </c>
      <c r="P4280" s="211">
        <v>7.1141020021176768E-2</v>
      </c>
      <c r="Q4280" s="211">
        <v>7.6145338995049522E-2</v>
      </c>
      <c r="R4280" s="211">
        <v>0.45355551357731028</v>
      </c>
      <c r="S4280" s="211">
        <v>0.31828489328482135</v>
      </c>
      <c r="T4280" s="211">
        <v>0.53350817079685375</v>
      </c>
      <c r="U4280" s="211">
        <v>0.42214165167445572</v>
      </c>
      <c r="V4280" s="211">
        <v>8.6047878642736414E-2</v>
      </c>
      <c r="W4280" s="211">
        <v>0.58425293116877808</v>
      </c>
      <c r="X4280" s="211">
        <v>0.34281332130753084</v>
      </c>
      <c r="Y4280" s="211">
        <v>0.56651249769874223</v>
      </c>
      <c r="Z4280" s="211">
        <v>0.14718879671621549</v>
      </c>
      <c r="AA4280" s="212">
        <v>0.12438365281859952</v>
      </c>
    </row>
    <row r="4281" spans="1:27" x14ac:dyDescent="0.35">
      <c r="A4281" s="210" t="s">
        <v>4957</v>
      </c>
      <c r="B4281" s="217">
        <v>150.79109282418088</v>
      </c>
      <c r="C4281" s="211">
        <v>7.5675762039655245E-2</v>
      </c>
      <c r="D4281" s="211">
        <v>0.12894629417957715</v>
      </c>
      <c r="E4281" s="211">
        <v>7.4951081577686818E-2</v>
      </c>
      <c r="F4281" s="211">
        <v>0.10647993531165308</v>
      </c>
      <c r="G4281" s="211">
        <v>0.11997665997457824</v>
      </c>
      <c r="H4281" s="211">
        <v>0.12136202792190295</v>
      </c>
      <c r="I4281" s="211">
        <v>0.50043090875367358</v>
      </c>
      <c r="J4281" s="211">
        <v>0.47388753785283166</v>
      </c>
      <c r="K4281" s="211">
        <v>0.62736388691093248</v>
      </c>
      <c r="L4281" s="211">
        <v>0.28296223501007461</v>
      </c>
      <c r="M4281" s="211">
        <v>8.849617022613547E-2</v>
      </c>
      <c r="N4281" s="211">
        <v>0.49627808673791779</v>
      </c>
      <c r="O4281" s="211">
        <v>0.66861998778758969</v>
      </c>
      <c r="P4281" s="211">
        <v>6.2335075984024019E-2</v>
      </c>
      <c r="Q4281" s="211">
        <v>0.13339868210691541</v>
      </c>
      <c r="R4281" s="211">
        <v>0.46054945944347414</v>
      </c>
      <c r="S4281" s="211">
        <v>0.38943362388197789</v>
      </c>
      <c r="T4281" s="211">
        <v>0.57581917155687712</v>
      </c>
      <c r="U4281" s="211">
        <v>0.40239275310355299</v>
      </c>
      <c r="V4281" s="211">
        <v>0.17603628779351954</v>
      </c>
      <c r="W4281" s="211">
        <v>0.52009363995379998</v>
      </c>
      <c r="X4281" s="211">
        <v>0.28946286864139403</v>
      </c>
      <c r="Y4281" s="211">
        <v>0.57166354786413809</v>
      </c>
      <c r="Z4281" s="211">
        <v>0.14869721693403576</v>
      </c>
      <c r="AA4281" s="212">
        <v>0.11992833015996851</v>
      </c>
    </row>
    <row r="4282" spans="1:27" x14ac:dyDescent="0.35">
      <c r="A4282" s="210" t="s">
        <v>4958</v>
      </c>
      <c r="B4282" s="217">
        <v>196.59317794108969</v>
      </c>
      <c r="C4282" s="211">
        <v>5.6172923551122911E-2</v>
      </c>
      <c r="D4282" s="211">
        <v>0.13091692961803575</v>
      </c>
      <c r="E4282" s="211">
        <v>7.5553988118448628E-2</v>
      </c>
      <c r="F4282" s="211">
        <v>9.9750672822346398E-2</v>
      </c>
      <c r="G4282" s="211">
        <v>0.11875056875128558</v>
      </c>
      <c r="H4282" s="211">
        <v>0.12767063790167862</v>
      </c>
      <c r="I4282" s="211">
        <v>0.50498379543337546</v>
      </c>
      <c r="J4282" s="211">
        <v>0.47582783123426736</v>
      </c>
      <c r="K4282" s="211">
        <v>0.58324115650513808</v>
      </c>
      <c r="L4282" s="211">
        <v>0.27666077234655212</v>
      </c>
      <c r="M4282" s="211">
        <v>0.11221131657621453</v>
      </c>
      <c r="N4282" s="211">
        <v>0.44091859954514578</v>
      </c>
      <c r="O4282" s="211">
        <v>0.69390203617456758</v>
      </c>
      <c r="P4282" s="211">
        <v>6.9202595378184045E-2</v>
      </c>
      <c r="Q4282" s="211">
        <v>5.9888607046884007E-2</v>
      </c>
      <c r="R4282" s="211">
        <v>0.42078578314622167</v>
      </c>
      <c r="S4282" s="211">
        <v>0.4290223490087921</v>
      </c>
      <c r="T4282" s="211">
        <v>0.59243613646142668</v>
      </c>
      <c r="U4282" s="211">
        <v>0.43180320846646991</v>
      </c>
      <c r="V4282" s="211">
        <v>0.17098283154914934</v>
      </c>
      <c r="W4282" s="211">
        <v>0.57010281640688409</v>
      </c>
      <c r="X4282" s="211">
        <v>0.23975320040167436</v>
      </c>
      <c r="Y4282" s="211">
        <v>0.70040020756516919</v>
      </c>
      <c r="Z4282" s="211">
        <v>0.14591368455902634</v>
      </c>
      <c r="AA4282" s="212">
        <v>0.11468751687256978</v>
      </c>
    </row>
    <row r="4283" spans="1:27" x14ac:dyDescent="0.35">
      <c r="A4283" s="210" t="s">
        <v>4959</v>
      </c>
      <c r="B4283" s="217">
        <v>141.61327631145448</v>
      </c>
      <c r="C4283" s="211">
        <v>5.2891086646509392E-2</v>
      </c>
      <c r="D4283" s="211">
        <v>0.11260404279662523</v>
      </c>
      <c r="E4283" s="211">
        <v>7.5196218940064258E-2</v>
      </c>
      <c r="F4283" s="211">
        <v>9.0171998773211956E-2</v>
      </c>
      <c r="G4283" s="211">
        <v>0.12604297526194683</v>
      </c>
      <c r="H4283" s="211">
        <v>0.11621850597087538</v>
      </c>
      <c r="I4283" s="211">
        <v>0.42092289014022161</v>
      </c>
      <c r="J4283" s="211">
        <v>0.4221953124190716</v>
      </c>
      <c r="K4283" s="211">
        <v>0.57708256104955247</v>
      </c>
      <c r="L4283" s="211">
        <v>0.26626060841113081</v>
      </c>
      <c r="M4283" s="211">
        <v>9.371283723483971E-2</v>
      </c>
      <c r="N4283" s="211">
        <v>0.48603361163570824</v>
      </c>
      <c r="O4283" s="211">
        <v>0.75053784130072454</v>
      </c>
      <c r="P4283" s="211">
        <v>6.9782524855774186E-2</v>
      </c>
      <c r="Q4283" s="211">
        <v>0.14242525500164824</v>
      </c>
      <c r="R4283" s="211">
        <v>0.41959582859237887</v>
      </c>
      <c r="S4283" s="211">
        <v>0.34742775033375656</v>
      </c>
      <c r="T4283" s="211">
        <v>0.6168613676776864</v>
      </c>
      <c r="U4283" s="211">
        <v>0.42606411206770545</v>
      </c>
      <c r="V4283" s="211">
        <v>0.12991272315683766</v>
      </c>
      <c r="W4283" s="211">
        <v>0.51275642188734238</v>
      </c>
      <c r="X4283" s="211">
        <v>0.33655211307494581</v>
      </c>
      <c r="Y4283" s="211">
        <v>0.59841327079443407</v>
      </c>
      <c r="Z4283" s="211">
        <v>0.14193086113211031</v>
      </c>
      <c r="AA4283" s="212">
        <v>0.12474512569243223</v>
      </c>
    </row>
    <row r="4284" spans="1:27" x14ac:dyDescent="0.35">
      <c r="A4284" s="210" t="s">
        <v>4960</v>
      </c>
      <c r="B4284" s="217">
        <v>159.64727680797074</v>
      </c>
      <c r="C4284" s="211">
        <v>5.2190531223024576E-2</v>
      </c>
      <c r="D4284" s="211">
        <v>0.12744729209111549</v>
      </c>
      <c r="E4284" s="211">
        <v>7.3419421414674182E-2</v>
      </c>
      <c r="F4284" s="211">
        <v>8.3247939381065214E-2</v>
      </c>
      <c r="G4284" s="211">
        <v>0.12144007422871708</v>
      </c>
      <c r="H4284" s="211">
        <v>0.10777427816191</v>
      </c>
      <c r="I4284" s="211">
        <v>0.49803077796534911</v>
      </c>
      <c r="J4284" s="211">
        <v>0.43529315000451579</v>
      </c>
      <c r="K4284" s="211">
        <v>0.64561590428934312</v>
      </c>
      <c r="L4284" s="211">
        <v>0.27764640644888816</v>
      </c>
      <c r="M4284" s="211">
        <v>9.4705790100012649E-2</v>
      </c>
      <c r="N4284" s="211">
        <v>0.41711695541951677</v>
      </c>
      <c r="O4284" s="211">
        <v>0.73070598313952428</v>
      </c>
      <c r="P4284" s="211">
        <v>7.0728877208125915E-2</v>
      </c>
      <c r="Q4284" s="211">
        <v>6.8251314143588593E-2</v>
      </c>
      <c r="R4284" s="211">
        <v>0.40594945524919224</v>
      </c>
      <c r="S4284" s="211">
        <v>0.34283187454368846</v>
      </c>
      <c r="T4284" s="211">
        <v>0.6153294743394998</v>
      </c>
      <c r="U4284" s="211">
        <v>0.34268210631963109</v>
      </c>
      <c r="V4284" s="211">
        <v>0.17925374036768602</v>
      </c>
      <c r="W4284" s="211">
        <v>0.55036074579593752</v>
      </c>
      <c r="X4284" s="211">
        <v>0.34705005021889779</v>
      </c>
      <c r="Y4284" s="211">
        <v>0.56914092729628085</v>
      </c>
      <c r="Z4284" s="211">
        <v>0.14714621186711652</v>
      </c>
      <c r="AA4284" s="212">
        <v>0.11696886697164649</v>
      </c>
    </row>
    <row r="4285" spans="1:27" x14ac:dyDescent="0.35">
      <c r="A4285" s="210" t="s">
        <v>4961</v>
      </c>
      <c r="B4285" s="217">
        <v>192.2574761602387</v>
      </c>
      <c r="C4285" s="211">
        <v>6.3535381832883597E-2</v>
      </c>
      <c r="D4285" s="211">
        <v>0.12636863446925772</v>
      </c>
      <c r="E4285" s="211">
        <v>8.6613189832425025E-2</v>
      </c>
      <c r="F4285" s="211">
        <v>7.5036705369210449E-2</v>
      </c>
      <c r="G4285" s="211">
        <v>0.1227617282724444</v>
      </c>
      <c r="H4285" s="211">
        <v>0.11584720329650813</v>
      </c>
      <c r="I4285" s="211">
        <v>0.50590047114074566</v>
      </c>
      <c r="J4285" s="211">
        <v>0.48577844863665204</v>
      </c>
      <c r="K4285" s="211">
        <v>0.58522560152704151</v>
      </c>
      <c r="L4285" s="211">
        <v>0.27374686287836908</v>
      </c>
      <c r="M4285" s="211">
        <v>9.4479336529327995E-2</v>
      </c>
      <c r="N4285" s="211">
        <v>0.5604395290304417</v>
      </c>
      <c r="O4285" s="211">
        <v>0.61936714441116425</v>
      </c>
      <c r="P4285" s="211">
        <v>7.1023207225411403E-2</v>
      </c>
      <c r="Q4285" s="211">
        <v>7.1931038242237746E-2</v>
      </c>
      <c r="R4285" s="211">
        <v>0.37547927729534952</v>
      </c>
      <c r="S4285" s="211">
        <v>0.31215639302052955</v>
      </c>
      <c r="T4285" s="211">
        <v>0.63164615437532412</v>
      </c>
      <c r="U4285" s="211">
        <v>0.44722706341168406</v>
      </c>
      <c r="V4285" s="211">
        <v>0.17357168588572158</v>
      </c>
      <c r="W4285" s="211">
        <v>0.57750893220874644</v>
      </c>
      <c r="X4285" s="211">
        <v>0.4134373829551507</v>
      </c>
      <c r="Y4285" s="211">
        <v>0.56451645968004105</v>
      </c>
      <c r="Z4285" s="211">
        <v>0.14686549255320244</v>
      </c>
      <c r="AA4285" s="212">
        <v>0.11248243856546501</v>
      </c>
    </row>
    <row r="4286" spans="1:27" x14ac:dyDescent="0.35">
      <c r="A4286" s="210" t="s">
        <v>4962</v>
      </c>
      <c r="B4286" s="217">
        <v>141.95591047589409</v>
      </c>
      <c r="C4286" s="211">
        <v>6.0948155731237887E-2</v>
      </c>
      <c r="D4286" s="211">
        <v>0.12086142258165596</v>
      </c>
      <c r="E4286" s="211">
        <v>7.071330206158033E-2</v>
      </c>
      <c r="F4286" s="211">
        <v>8.0382961305838482E-2</v>
      </c>
      <c r="G4286" s="211">
        <v>0.11823367955156243</v>
      </c>
      <c r="H4286" s="211">
        <v>0.12138967540764178</v>
      </c>
      <c r="I4286" s="211">
        <v>0.52518858030577742</v>
      </c>
      <c r="J4286" s="211">
        <v>0.46028703697162643</v>
      </c>
      <c r="K4286" s="211">
        <v>0.59182156394199126</v>
      </c>
      <c r="L4286" s="211">
        <v>0.27991799456411548</v>
      </c>
      <c r="M4286" s="211">
        <v>0.10269666916053546</v>
      </c>
      <c r="N4286" s="211">
        <v>0.40328227379909898</v>
      </c>
      <c r="O4286" s="211">
        <v>0.74435144478025872</v>
      </c>
      <c r="P4286" s="211">
        <v>6.7894616519878839E-2</v>
      </c>
      <c r="Q4286" s="211">
        <v>6.3696547391485198E-2</v>
      </c>
      <c r="R4286" s="211">
        <v>0.42403654696606619</v>
      </c>
      <c r="S4286" s="211">
        <v>0.29735541183258235</v>
      </c>
      <c r="T4286" s="211">
        <v>0.57915145555827297</v>
      </c>
      <c r="U4286" s="211">
        <v>0.42111337867298493</v>
      </c>
      <c r="V4286" s="211">
        <v>0.12190301038756393</v>
      </c>
      <c r="W4286" s="211">
        <v>0.51685654651829749</v>
      </c>
      <c r="X4286" s="211">
        <v>0.29636281624901317</v>
      </c>
      <c r="Y4286" s="211">
        <v>0.61299005150703301</v>
      </c>
      <c r="Z4286" s="211">
        <v>0.14784119072623569</v>
      </c>
      <c r="AA4286" s="212">
        <v>0.1186779537961412</v>
      </c>
    </row>
    <row r="4287" spans="1:27" x14ac:dyDescent="0.35">
      <c r="A4287" s="210" t="s">
        <v>4963</v>
      </c>
      <c r="B4287" s="217">
        <v>102.18691966834564</v>
      </c>
      <c r="C4287" s="211">
        <v>5.9497945010137041E-2</v>
      </c>
      <c r="D4287" s="211">
        <v>0.12665212668258613</v>
      </c>
      <c r="E4287" s="211">
        <v>8.0072015277027148E-2</v>
      </c>
      <c r="F4287" s="211">
        <v>9.6920575270150078E-2</v>
      </c>
      <c r="G4287" s="211">
        <v>0.12296609055003854</v>
      </c>
      <c r="H4287" s="211">
        <v>0.1192385074411718</v>
      </c>
      <c r="I4287" s="211">
        <v>0.4973005087314305</v>
      </c>
      <c r="J4287" s="211">
        <v>0.4350821764885065</v>
      </c>
      <c r="K4287" s="211">
        <v>0.5825275312805982</v>
      </c>
      <c r="L4287" s="211">
        <v>0.2736744567269554</v>
      </c>
      <c r="M4287" s="211">
        <v>8.9526136401874359E-2</v>
      </c>
      <c r="N4287" s="211">
        <v>0.42140628787705581</v>
      </c>
      <c r="O4287" s="211">
        <v>0.75233690919254925</v>
      </c>
      <c r="P4287" s="211">
        <v>6.7086632727981974E-2</v>
      </c>
      <c r="Q4287" s="211">
        <v>5.7630841220077111E-2</v>
      </c>
      <c r="R4287" s="211">
        <v>0.4336699451714231</v>
      </c>
      <c r="S4287" s="211">
        <v>0.33909698292827944</v>
      </c>
      <c r="T4287" s="211">
        <v>0.50819548429183226</v>
      </c>
      <c r="U4287" s="211">
        <v>0.40628017091106805</v>
      </c>
      <c r="V4287" s="211">
        <v>5.3109582626822402E-2</v>
      </c>
      <c r="W4287" s="211">
        <v>0.62217207625081461</v>
      </c>
      <c r="X4287" s="211">
        <v>0.34915296097595566</v>
      </c>
      <c r="Y4287" s="211">
        <v>0.51239226635301693</v>
      </c>
      <c r="Z4287" s="211">
        <v>0.14863180665577261</v>
      </c>
      <c r="AA4287" s="212">
        <v>0.12441938030588844</v>
      </c>
    </row>
    <row r="4288" spans="1:27" x14ac:dyDescent="0.35">
      <c r="A4288" s="210" t="s">
        <v>4964</v>
      </c>
      <c r="B4288" s="217">
        <v>123.3284003237561</v>
      </c>
      <c r="C4288" s="211">
        <v>5.6973283278301694E-2</v>
      </c>
      <c r="D4288" s="211">
        <v>0.1271024837717443</v>
      </c>
      <c r="E4288" s="211">
        <v>7.3573692539249169E-2</v>
      </c>
      <c r="F4288" s="211">
        <v>0.10532796270343801</v>
      </c>
      <c r="G4288" s="211">
        <v>0.11265573163470322</v>
      </c>
      <c r="H4288" s="211">
        <v>0.11948440135550498</v>
      </c>
      <c r="I4288" s="211">
        <v>0.46374639221742509</v>
      </c>
      <c r="J4288" s="211">
        <v>0.44955591537472667</v>
      </c>
      <c r="K4288" s="211">
        <v>0.64337998099731819</v>
      </c>
      <c r="L4288" s="211">
        <v>0.27258146064808336</v>
      </c>
      <c r="M4288" s="211">
        <v>8.8176278474881797E-2</v>
      </c>
      <c r="N4288" s="211">
        <v>0.3430686385355724</v>
      </c>
      <c r="O4288" s="211">
        <v>0.70982488243739028</v>
      </c>
      <c r="P4288" s="211">
        <v>6.7727868579183115E-2</v>
      </c>
      <c r="Q4288" s="211">
        <v>4.9972300512786984E-2</v>
      </c>
      <c r="R4288" s="211">
        <v>0.46104628911151108</v>
      </c>
      <c r="S4288" s="211">
        <v>0.27414383150159422</v>
      </c>
      <c r="T4288" s="211">
        <v>0.51480274415332183</v>
      </c>
      <c r="U4288" s="211">
        <v>0.52578877219345177</v>
      </c>
      <c r="V4288" s="211">
        <v>6.4903220379684268E-2</v>
      </c>
      <c r="W4288" s="211">
        <v>0.52144233565999376</v>
      </c>
      <c r="X4288" s="211">
        <v>0.4005259605926082</v>
      </c>
      <c r="Y4288" s="211">
        <v>0.59665972918733479</v>
      </c>
      <c r="Z4288" s="211">
        <v>0.14876374144869239</v>
      </c>
      <c r="AA4288" s="212">
        <v>0.11401492413436397</v>
      </c>
    </row>
    <row r="4289" spans="1:27" x14ac:dyDescent="0.35">
      <c r="A4289" s="210" t="s">
        <v>4965</v>
      </c>
      <c r="B4289" s="217">
        <v>116.04836983912834</v>
      </c>
      <c r="C4289" s="211">
        <v>4.9503249575137104E-2</v>
      </c>
      <c r="D4289" s="211">
        <v>0.12857466305523099</v>
      </c>
      <c r="E4289" s="211">
        <v>6.6732272273719181E-2</v>
      </c>
      <c r="F4289" s="211">
        <v>0.10610476788244239</v>
      </c>
      <c r="G4289" s="211">
        <v>0.11481965501822626</v>
      </c>
      <c r="H4289" s="211">
        <v>0.11170264506696566</v>
      </c>
      <c r="I4289" s="211">
        <v>0.47716533074433126</v>
      </c>
      <c r="J4289" s="211">
        <v>0.46149730032941289</v>
      </c>
      <c r="K4289" s="211">
        <v>0.61883253394776305</v>
      </c>
      <c r="L4289" s="211">
        <v>0.28344458668557215</v>
      </c>
      <c r="M4289" s="211">
        <v>8.0529053605548157E-2</v>
      </c>
      <c r="N4289" s="211">
        <v>0.35283589064393522</v>
      </c>
      <c r="O4289" s="211">
        <v>0.56461818773366801</v>
      </c>
      <c r="P4289" s="211">
        <v>6.3151445074617257E-2</v>
      </c>
      <c r="Q4289" s="211">
        <v>6.4808469294522886E-2</v>
      </c>
      <c r="R4289" s="211">
        <v>0.44241179307974277</v>
      </c>
      <c r="S4289" s="211">
        <v>0.31948124297549657</v>
      </c>
      <c r="T4289" s="211">
        <v>0.48845008502687326</v>
      </c>
      <c r="U4289" s="211">
        <v>0.40235740180961144</v>
      </c>
      <c r="V4289" s="211">
        <v>0.10185808184019973</v>
      </c>
      <c r="W4289" s="211">
        <v>0.53392249577526962</v>
      </c>
      <c r="X4289" s="211">
        <v>0.37761073259444455</v>
      </c>
      <c r="Y4289" s="211">
        <v>0.68705940207202021</v>
      </c>
      <c r="Z4289" s="211">
        <v>0.14686774745663905</v>
      </c>
      <c r="AA4289" s="212">
        <v>0.11752005559397097</v>
      </c>
    </row>
    <row r="4290" spans="1:27" x14ac:dyDescent="0.35">
      <c r="A4290" s="210" t="s">
        <v>4966</v>
      </c>
      <c r="B4290" s="217">
        <v>153.27356296773547</v>
      </c>
      <c r="C4290" s="211">
        <v>6.438835865419601E-2</v>
      </c>
      <c r="D4290" s="211">
        <v>0.12559736971260818</v>
      </c>
      <c r="E4290" s="211">
        <v>7.7138057659354164E-2</v>
      </c>
      <c r="F4290" s="211">
        <v>9.8793201256673652E-2</v>
      </c>
      <c r="G4290" s="211">
        <v>0.12323141264861753</v>
      </c>
      <c r="H4290" s="211">
        <v>0.12143402911546566</v>
      </c>
      <c r="I4290" s="211">
        <v>0.40882816205084038</v>
      </c>
      <c r="J4290" s="211">
        <v>0.45443170481342277</v>
      </c>
      <c r="K4290" s="211">
        <v>0.551593683367819</v>
      </c>
      <c r="L4290" s="211">
        <v>0.27492965672022868</v>
      </c>
      <c r="M4290" s="211">
        <v>0.10234955393769071</v>
      </c>
      <c r="N4290" s="211">
        <v>0.54420841543049447</v>
      </c>
      <c r="O4290" s="211">
        <v>0.67946098997456317</v>
      </c>
      <c r="P4290" s="211">
        <v>7.0207745396116558E-2</v>
      </c>
      <c r="Q4290" s="211">
        <v>0.13752959410110488</v>
      </c>
      <c r="R4290" s="211">
        <v>0.43564189478148885</v>
      </c>
      <c r="S4290" s="211">
        <v>0.3087356271730165</v>
      </c>
      <c r="T4290" s="211">
        <v>0.57106288550681805</v>
      </c>
      <c r="U4290" s="211">
        <v>0.34702793356831452</v>
      </c>
      <c r="V4290" s="211">
        <v>0.14845550099010463</v>
      </c>
      <c r="W4290" s="211">
        <v>0.59406878215038772</v>
      </c>
      <c r="X4290" s="211">
        <v>0.34807713676161262</v>
      </c>
      <c r="Y4290" s="211">
        <v>0.62894904817442665</v>
      </c>
      <c r="Z4290" s="211">
        <v>0.14922619366362794</v>
      </c>
      <c r="AA4290" s="212">
        <v>0.12008524725852077</v>
      </c>
    </row>
    <row r="4291" spans="1:27" x14ac:dyDescent="0.35">
      <c r="A4291" s="210" t="s">
        <v>4967</v>
      </c>
      <c r="B4291" s="217">
        <v>122.59975196287296</v>
      </c>
      <c r="C4291" s="211">
        <v>5.5234708114109674E-2</v>
      </c>
      <c r="D4291" s="211">
        <v>0.12234768076663857</v>
      </c>
      <c r="E4291" s="211">
        <v>7.7166361090121705E-2</v>
      </c>
      <c r="F4291" s="211">
        <v>0.10607264708775627</v>
      </c>
      <c r="G4291" s="211">
        <v>0.12360953226534119</v>
      </c>
      <c r="H4291" s="211">
        <v>0.11722785675560285</v>
      </c>
      <c r="I4291" s="211">
        <v>0.5327980163876721</v>
      </c>
      <c r="J4291" s="211">
        <v>0.47110596121931553</v>
      </c>
      <c r="K4291" s="211">
        <v>0.64220187295276243</v>
      </c>
      <c r="L4291" s="211">
        <v>0.28037248734717435</v>
      </c>
      <c r="M4291" s="211">
        <v>0.1062668409540774</v>
      </c>
      <c r="N4291" s="211">
        <v>0.39466143920662677</v>
      </c>
      <c r="O4291" s="211">
        <v>0.73244114876141386</v>
      </c>
      <c r="P4291" s="211">
        <v>6.5718985968594629E-2</v>
      </c>
      <c r="Q4291" s="211">
        <v>8.6904210110125876E-2</v>
      </c>
      <c r="R4291" s="211">
        <v>0.38894722417988553</v>
      </c>
      <c r="S4291" s="211">
        <v>0.28866347029731693</v>
      </c>
      <c r="T4291" s="211">
        <v>0.54288028383295239</v>
      </c>
      <c r="U4291" s="211">
        <v>0.53395179231210221</v>
      </c>
      <c r="V4291" s="211">
        <v>6.7165116179203538E-2</v>
      </c>
      <c r="W4291" s="211">
        <v>0.53528204900395471</v>
      </c>
      <c r="X4291" s="211">
        <v>0.29910912021523639</v>
      </c>
      <c r="Y4291" s="211">
        <v>0.53125495855301674</v>
      </c>
      <c r="Z4291" s="211">
        <v>0.14340489475022825</v>
      </c>
      <c r="AA4291" s="212">
        <v>0.1204405520817701</v>
      </c>
    </row>
    <row r="4292" spans="1:27" x14ac:dyDescent="0.35">
      <c r="A4292" s="210" t="s">
        <v>4968</v>
      </c>
      <c r="B4292" s="217">
        <v>105.4150591184503</v>
      </c>
      <c r="C4292" s="211">
        <v>7.7764918978847547E-2</v>
      </c>
      <c r="D4292" s="211">
        <v>0.12154350719161221</v>
      </c>
      <c r="E4292" s="211">
        <v>7.5644307225159427E-2</v>
      </c>
      <c r="F4292" s="211">
        <v>0.10000900832562706</v>
      </c>
      <c r="G4292" s="211">
        <v>0.11555897668862579</v>
      </c>
      <c r="H4292" s="211">
        <v>0.12718617136995328</v>
      </c>
      <c r="I4292" s="211">
        <v>0.50631274227319101</v>
      </c>
      <c r="J4292" s="211">
        <v>0.48763585885078381</v>
      </c>
      <c r="K4292" s="211">
        <v>0.61299559759414124</v>
      </c>
      <c r="L4292" s="211">
        <v>0.27302364837111526</v>
      </c>
      <c r="M4292" s="211">
        <v>0.11074796085902146</v>
      </c>
      <c r="N4292" s="211">
        <v>0.36519555483200355</v>
      </c>
      <c r="O4292" s="211">
        <v>0.65222159191550677</v>
      </c>
      <c r="P4292" s="211">
        <v>6.1883039104967855E-2</v>
      </c>
      <c r="Q4292" s="211">
        <v>0.104003143515635</v>
      </c>
      <c r="R4292" s="211">
        <v>0.38792285227655154</v>
      </c>
      <c r="S4292" s="211">
        <v>0.31090705203285302</v>
      </c>
      <c r="T4292" s="211">
        <v>0.54319292876341452</v>
      </c>
      <c r="U4292" s="211">
        <v>0.30789833723712523</v>
      </c>
      <c r="V4292" s="211">
        <v>6.4245663486039856E-2</v>
      </c>
      <c r="W4292" s="211">
        <v>0.57052606011348361</v>
      </c>
      <c r="X4292" s="211">
        <v>0.38457797684049516</v>
      </c>
      <c r="Y4292" s="211">
        <v>0.7504370882090079</v>
      </c>
      <c r="Z4292" s="211">
        <v>0.14736150910663623</v>
      </c>
      <c r="AA4292" s="212">
        <v>0.12650362337391868</v>
      </c>
    </row>
    <row r="4293" spans="1:27" x14ac:dyDescent="0.35">
      <c r="A4293" s="210" t="s">
        <v>4969</v>
      </c>
      <c r="B4293" s="217">
        <v>187.36610239990057</v>
      </c>
      <c r="C4293" s="211">
        <v>6.6302393927419878E-2</v>
      </c>
      <c r="D4293" s="211">
        <v>0.13225574485174968</v>
      </c>
      <c r="E4293" s="211">
        <v>8.0381694842023357E-2</v>
      </c>
      <c r="F4293" s="211">
        <v>9.970360619937077E-2</v>
      </c>
      <c r="G4293" s="211">
        <v>0.12565188723691684</v>
      </c>
      <c r="H4293" s="211">
        <v>0.12094229892445219</v>
      </c>
      <c r="I4293" s="211">
        <v>0.5247182348749837</v>
      </c>
      <c r="J4293" s="211">
        <v>0.48272368898137979</v>
      </c>
      <c r="K4293" s="211">
        <v>0.63979454452914486</v>
      </c>
      <c r="L4293" s="211">
        <v>0.27449685864314277</v>
      </c>
      <c r="M4293" s="211">
        <v>0.11649005680832614</v>
      </c>
      <c r="N4293" s="211">
        <v>0.53829080549078345</v>
      </c>
      <c r="O4293" s="211">
        <v>0.57951054285395343</v>
      </c>
      <c r="P4293" s="211">
        <v>6.8183787400838025E-2</v>
      </c>
      <c r="Q4293" s="211">
        <v>5.1430899663052532E-2</v>
      </c>
      <c r="R4293" s="211">
        <v>0.47022185793114346</v>
      </c>
      <c r="S4293" s="211">
        <v>0.35854840287734435</v>
      </c>
      <c r="T4293" s="211">
        <v>0.57146559331434865</v>
      </c>
      <c r="U4293" s="211">
        <v>0.49683320187779639</v>
      </c>
      <c r="V4293" s="211">
        <v>0.14331087970668102</v>
      </c>
      <c r="W4293" s="211">
        <v>0.60042045784186637</v>
      </c>
      <c r="X4293" s="211">
        <v>0.36461743839523486</v>
      </c>
      <c r="Y4293" s="211">
        <v>0.56086888712989902</v>
      </c>
      <c r="Z4293" s="211">
        <v>0.1488867643183146</v>
      </c>
      <c r="AA4293" s="212">
        <v>0.11462158053353155</v>
      </c>
    </row>
    <row r="4294" spans="1:27" x14ac:dyDescent="0.35">
      <c r="A4294" s="210" t="s">
        <v>4970</v>
      </c>
      <c r="B4294" s="217">
        <v>112.88032331599568</v>
      </c>
      <c r="C4294" s="211">
        <v>7.1886357362133363E-2</v>
      </c>
      <c r="D4294" s="211">
        <v>0.11288818706167432</v>
      </c>
      <c r="E4294" s="211">
        <v>7.5743476136846136E-2</v>
      </c>
      <c r="F4294" s="211">
        <v>0.10039320590781503</v>
      </c>
      <c r="G4294" s="211">
        <v>0.11521889806372058</v>
      </c>
      <c r="H4294" s="211">
        <v>0.122407142542327</v>
      </c>
      <c r="I4294" s="211">
        <v>0.50557381829188375</v>
      </c>
      <c r="J4294" s="211">
        <v>0.46642654075382378</v>
      </c>
      <c r="K4294" s="211">
        <v>0.64128180177381688</v>
      </c>
      <c r="L4294" s="211">
        <v>0.27125282919757809</v>
      </c>
      <c r="M4294" s="211">
        <v>8.6564433765545762E-2</v>
      </c>
      <c r="N4294" s="211">
        <v>0.44057936136830689</v>
      </c>
      <c r="O4294" s="211">
        <v>0.60256547136458394</v>
      </c>
      <c r="P4294" s="211">
        <v>6.6774990305819723E-2</v>
      </c>
      <c r="Q4294" s="211">
        <v>6.254914251044795E-2</v>
      </c>
      <c r="R4294" s="211">
        <v>0.39495000400372554</v>
      </c>
      <c r="S4294" s="211">
        <v>0.29135025536944642</v>
      </c>
      <c r="T4294" s="211">
        <v>0.62148313791049803</v>
      </c>
      <c r="U4294" s="211">
        <v>0.52828140692307279</v>
      </c>
      <c r="V4294" s="211">
        <v>5.5261359456651671E-2</v>
      </c>
      <c r="W4294" s="211">
        <v>0.58097232652314501</v>
      </c>
      <c r="X4294" s="211">
        <v>0.33931935649745981</v>
      </c>
      <c r="Y4294" s="211">
        <v>0.71446685264752108</v>
      </c>
      <c r="Z4294" s="211">
        <v>0.14395082002688322</v>
      </c>
      <c r="AA4294" s="212">
        <v>0.1268894594522465</v>
      </c>
    </row>
    <row r="4295" spans="1:27" x14ac:dyDescent="0.35">
      <c r="A4295" s="210" t="s">
        <v>4971</v>
      </c>
      <c r="B4295" s="217">
        <v>133.30489522856075</v>
      </c>
      <c r="C4295" s="211">
        <v>5.6725713391407258E-2</v>
      </c>
      <c r="D4295" s="211">
        <v>0.13034695641392666</v>
      </c>
      <c r="E4295" s="211">
        <v>6.956545153216806E-2</v>
      </c>
      <c r="F4295" s="211">
        <v>9.3699713289262881E-2</v>
      </c>
      <c r="G4295" s="211">
        <v>0.1194612305858721</v>
      </c>
      <c r="H4295" s="211">
        <v>0.11190806011023362</v>
      </c>
      <c r="I4295" s="211">
        <v>0.53353952020570228</v>
      </c>
      <c r="J4295" s="211">
        <v>0.46058988143911406</v>
      </c>
      <c r="K4295" s="211">
        <v>0.59721179800355639</v>
      </c>
      <c r="L4295" s="211">
        <v>0.26803798074025498</v>
      </c>
      <c r="M4295" s="211">
        <v>8.9010814901473362E-2</v>
      </c>
      <c r="N4295" s="211">
        <v>0.37342148557291061</v>
      </c>
      <c r="O4295" s="211">
        <v>0.75919012877415604</v>
      </c>
      <c r="P4295" s="211">
        <v>6.9404299982166393E-2</v>
      </c>
      <c r="Q4295" s="211">
        <v>0.12056417907395889</v>
      </c>
      <c r="R4295" s="211">
        <v>0.41645893057786226</v>
      </c>
      <c r="S4295" s="211">
        <v>0.27748517126603495</v>
      </c>
      <c r="T4295" s="211">
        <v>0.60687109848850285</v>
      </c>
      <c r="U4295" s="211">
        <v>0.36668567114783607</v>
      </c>
      <c r="V4295" s="211">
        <v>7.3294481177514081E-2</v>
      </c>
      <c r="W4295" s="211">
        <v>0.60279153131878926</v>
      </c>
      <c r="X4295" s="211">
        <v>0.43130287738638284</v>
      </c>
      <c r="Y4295" s="211">
        <v>0.76520751525753172</v>
      </c>
      <c r="Z4295" s="211">
        <v>0.1446608073855799</v>
      </c>
      <c r="AA4295" s="212">
        <v>0.11470656320635839</v>
      </c>
    </row>
    <row r="4296" spans="1:27" x14ac:dyDescent="0.35">
      <c r="A4296" s="210" t="s">
        <v>4972</v>
      </c>
      <c r="B4296" s="217">
        <v>118.26897245231319</v>
      </c>
      <c r="C4296" s="211">
        <v>6.4426074412989823E-2</v>
      </c>
      <c r="D4296" s="211">
        <v>0.12749404809489981</v>
      </c>
      <c r="E4296" s="211">
        <v>7.7589663179016582E-2</v>
      </c>
      <c r="F4296" s="211">
        <v>0.10206761799062454</v>
      </c>
      <c r="G4296" s="211">
        <v>0.12371278458121429</v>
      </c>
      <c r="H4296" s="211">
        <v>0.10998614822572671</v>
      </c>
      <c r="I4296" s="211">
        <v>0.50453423531995145</v>
      </c>
      <c r="J4296" s="211">
        <v>0.40243079390676206</v>
      </c>
      <c r="K4296" s="211">
        <v>0.59989713827073687</v>
      </c>
      <c r="L4296" s="211">
        <v>0.26957689720848343</v>
      </c>
      <c r="M4296" s="211">
        <v>9.988486338568088E-2</v>
      </c>
      <c r="N4296" s="211">
        <v>0.47177920813464091</v>
      </c>
      <c r="O4296" s="211">
        <v>0.61684225252199343</v>
      </c>
      <c r="P4296" s="211">
        <v>7.1045866070588978E-2</v>
      </c>
      <c r="Q4296" s="211">
        <v>9.3035524833677372E-2</v>
      </c>
      <c r="R4296" s="211">
        <v>0.43074458393749049</v>
      </c>
      <c r="S4296" s="211">
        <v>0.27475006746478786</v>
      </c>
      <c r="T4296" s="211">
        <v>0.51947112066180567</v>
      </c>
      <c r="U4296" s="211">
        <v>0.50006125280776192</v>
      </c>
      <c r="V4296" s="211">
        <v>6.0393814576413352E-2</v>
      </c>
      <c r="W4296" s="211">
        <v>0.64194931079258044</v>
      </c>
      <c r="X4296" s="211">
        <v>0.31121214405741393</v>
      </c>
      <c r="Y4296" s="211">
        <v>0.59433603393677403</v>
      </c>
      <c r="Z4296" s="211">
        <v>0.14637179568223291</v>
      </c>
      <c r="AA4296" s="212">
        <v>0.12554226506141195</v>
      </c>
    </row>
    <row r="4297" spans="1:27" x14ac:dyDescent="0.35">
      <c r="A4297" s="210" t="s">
        <v>4973</v>
      </c>
      <c r="B4297" s="217">
        <v>148.26283258053365</v>
      </c>
      <c r="C4297" s="211">
        <v>8.049799523905489E-2</v>
      </c>
      <c r="D4297" s="211">
        <v>0.12284148125794242</v>
      </c>
      <c r="E4297" s="211">
        <v>7.7429694742753255E-2</v>
      </c>
      <c r="F4297" s="211">
        <v>9.5009795992921336E-2</v>
      </c>
      <c r="G4297" s="211">
        <v>0.1193920850365618</v>
      </c>
      <c r="H4297" s="211">
        <v>0.12586761029156746</v>
      </c>
      <c r="I4297" s="211">
        <v>0.53506220750762634</v>
      </c>
      <c r="J4297" s="211">
        <v>0.46971866504487525</v>
      </c>
      <c r="K4297" s="211">
        <v>0.59768174151202791</v>
      </c>
      <c r="L4297" s="211">
        <v>0.26998881088229765</v>
      </c>
      <c r="M4297" s="211">
        <v>9.8201339368359439E-2</v>
      </c>
      <c r="N4297" s="211">
        <v>0.52829651758843765</v>
      </c>
      <c r="O4297" s="211">
        <v>0.64343281554097487</v>
      </c>
      <c r="P4297" s="211">
        <v>6.9751960359600587E-2</v>
      </c>
      <c r="Q4297" s="211">
        <v>4.7065881438476204E-2</v>
      </c>
      <c r="R4297" s="211">
        <v>0.38704379169600983</v>
      </c>
      <c r="S4297" s="211">
        <v>0.31578161393077664</v>
      </c>
      <c r="T4297" s="211">
        <v>0.51512568502383016</v>
      </c>
      <c r="U4297" s="211">
        <v>0.44191185442560676</v>
      </c>
      <c r="V4297" s="211">
        <v>0.1027239941105465</v>
      </c>
      <c r="W4297" s="211">
        <v>0.56744044774801283</v>
      </c>
      <c r="X4297" s="211">
        <v>0.4093180249428105</v>
      </c>
      <c r="Y4297" s="211">
        <v>0.70422014077216077</v>
      </c>
      <c r="Z4297" s="211">
        <v>0.14546409172466304</v>
      </c>
      <c r="AA4297" s="212">
        <v>0.11874089048156251</v>
      </c>
    </row>
    <row r="4298" spans="1:27" x14ac:dyDescent="0.35">
      <c r="A4298" s="210" t="s">
        <v>4974</v>
      </c>
      <c r="B4298" s="217">
        <v>180.54513951671956</v>
      </c>
      <c r="C4298" s="211">
        <v>6.8065336296328757E-2</v>
      </c>
      <c r="D4298" s="211">
        <v>0.12243398331379797</v>
      </c>
      <c r="E4298" s="211">
        <v>6.7337865883675352E-2</v>
      </c>
      <c r="F4298" s="211">
        <v>7.1772369711692138E-2</v>
      </c>
      <c r="G4298" s="211">
        <v>0.11978779941409987</v>
      </c>
      <c r="H4298" s="211">
        <v>0.11124583087404558</v>
      </c>
      <c r="I4298" s="211">
        <v>0.4711899351150286</v>
      </c>
      <c r="J4298" s="211">
        <v>0.45509867255831749</v>
      </c>
      <c r="K4298" s="211">
        <v>0.62627980273896178</v>
      </c>
      <c r="L4298" s="211">
        <v>0.27853936931952977</v>
      </c>
      <c r="M4298" s="211">
        <v>9.740875219408239E-2</v>
      </c>
      <c r="N4298" s="211">
        <v>0.38491015225171293</v>
      </c>
      <c r="O4298" s="211">
        <v>0.76219356062222943</v>
      </c>
      <c r="P4298" s="211">
        <v>7.267576352378656E-2</v>
      </c>
      <c r="Q4298" s="211">
        <v>9.224276931215121E-2</v>
      </c>
      <c r="R4298" s="211">
        <v>0.47924068060074415</v>
      </c>
      <c r="S4298" s="211">
        <v>0.32011817577454338</v>
      </c>
      <c r="T4298" s="211">
        <v>0.53473614986003204</v>
      </c>
      <c r="U4298" s="211">
        <v>0.53074695446088183</v>
      </c>
      <c r="V4298" s="211">
        <v>0.13078920224006024</v>
      </c>
      <c r="W4298" s="211">
        <v>0.5701336759144674</v>
      </c>
      <c r="X4298" s="211">
        <v>0.32437916563845376</v>
      </c>
      <c r="Y4298" s="211">
        <v>0.73676185227207613</v>
      </c>
      <c r="Z4298" s="211">
        <v>0.14680874976413841</v>
      </c>
      <c r="AA4298" s="212">
        <v>0.11951031948639787</v>
      </c>
    </row>
    <row r="4299" spans="1:27" x14ac:dyDescent="0.35">
      <c r="A4299" s="210" t="s">
        <v>4975</v>
      </c>
      <c r="B4299" s="217">
        <v>148.67676851868282</v>
      </c>
      <c r="C4299" s="211">
        <v>5.6932997740017532E-2</v>
      </c>
      <c r="D4299" s="211">
        <v>0.12473244080784604</v>
      </c>
      <c r="E4299" s="211">
        <v>7.3211238346491431E-2</v>
      </c>
      <c r="F4299" s="211">
        <v>9.3215337566118384E-2</v>
      </c>
      <c r="G4299" s="211">
        <v>0.12275640491701477</v>
      </c>
      <c r="H4299" s="211">
        <v>0.12278789326119909</v>
      </c>
      <c r="I4299" s="211">
        <v>0.4668016318648921</v>
      </c>
      <c r="J4299" s="211">
        <v>0.38815760030168611</v>
      </c>
      <c r="K4299" s="211">
        <v>0.5396004744073406</v>
      </c>
      <c r="L4299" s="211">
        <v>0.28444861745942873</v>
      </c>
      <c r="M4299" s="211">
        <v>9.339659019697058E-2</v>
      </c>
      <c r="N4299" s="211">
        <v>0.40339056990754774</v>
      </c>
      <c r="O4299" s="211">
        <v>0.60955518454171509</v>
      </c>
      <c r="P4299" s="211">
        <v>6.2288944887833826E-2</v>
      </c>
      <c r="Q4299" s="211">
        <v>9.3534401809383064E-2</v>
      </c>
      <c r="R4299" s="211">
        <v>0.41692440792503099</v>
      </c>
      <c r="S4299" s="211">
        <v>0.31842042706354245</v>
      </c>
      <c r="T4299" s="211">
        <v>0.60778889419404736</v>
      </c>
      <c r="U4299" s="211">
        <v>0.39280695150602207</v>
      </c>
      <c r="V4299" s="211">
        <v>0.18427761460731079</v>
      </c>
      <c r="W4299" s="211">
        <v>0.53425842142766999</v>
      </c>
      <c r="X4299" s="211">
        <v>0.24695678283314074</v>
      </c>
      <c r="Y4299" s="211">
        <v>0.71077051518906953</v>
      </c>
      <c r="Z4299" s="211">
        <v>0.14009097261308401</v>
      </c>
      <c r="AA4299" s="212">
        <v>0.11912981939912755</v>
      </c>
    </row>
    <row r="4300" spans="1:27" x14ac:dyDescent="0.35">
      <c r="A4300" s="210" t="s">
        <v>4976</v>
      </c>
      <c r="B4300" s="217">
        <v>122.65764132727232</v>
      </c>
      <c r="C4300" s="211">
        <v>5.7285014102560892E-2</v>
      </c>
      <c r="D4300" s="211">
        <v>0.11480023490550031</v>
      </c>
      <c r="E4300" s="211">
        <v>7.9947343624573772E-2</v>
      </c>
      <c r="F4300" s="211">
        <v>9.3084914497925983E-2</v>
      </c>
      <c r="G4300" s="211">
        <v>0.11799384073844615</v>
      </c>
      <c r="H4300" s="211">
        <v>0.11684319010269777</v>
      </c>
      <c r="I4300" s="211">
        <v>0.47324731706115375</v>
      </c>
      <c r="J4300" s="211">
        <v>0.40191464063856908</v>
      </c>
      <c r="K4300" s="211">
        <v>0.54465745562526702</v>
      </c>
      <c r="L4300" s="211">
        <v>0.27474010480428113</v>
      </c>
      <c r="M4300" s="211">
        <v>9.6071973079168982E-2</v>
      </c>
      <c r="N4300" s="211">
        <v>0.41181334399372505</v>
      </c>
      <c r="O4300" s="211">
        <v>0.64572109472570582</v>
      </c>
      <c r="P4300" s="211">
        <v>6.8107517055424338E-2</v>
      </c>
      <c r="Q4300" s="211">
        <v>5.1107264702177163E-2</v>
      </c>
      <c r="R4300" s="211">
        <v>0.45483699321265231</v>
      </c>
      <c r="S4300" s="211">
        <v>0.30332217834660524</v>
      </c>
      <c r="T4300" s="211">
        <v>0.49883202877834648</v>
      </c>
      <c r="U4300" s="211">
        <v>0.39979968974853236</v>
      </c>
      <c r="V4300" s="211">
        <v>0.10511291842511535</v>
      </c>
      <c r="W4300" s="211">
        <v>0.57272198674988573</v>
      </c>
      <c r="X4300" s="211">
        <v>0.32597749368307699</v>
      </c>
      <c r="Y4300" s="211">
        <v>0.56812998343800436</v>
      </c>
      <c r="Z4300" s="211">
        <v>0.14201967813675373</v>
      </c>
      <c r="AA4300" s="212">
        <v>0.11781827625775043</v>
      </c>
    </row>
    <row r="4301" spans="1:27" x14ac:dyDescent="0.35">
      <c r="A4301" s="210" t="s">
        <v>4977</v>
      </c>
      <c r="B4301" s="217">
        <v>147.81107818465495</v>
      </c>
      <c r="C4301" s="211">
        <v>5.9800165397403876E-2</v>
      </c>
      <c r="D4301" s="211">
        <v>0.1219309119596218</v>
      </c>
      <c r="E4301" s="211">
        <v>7.3986770662337525E-2</v>
      </c>
      <c r="F4301" s="211">
        <v>0.10357070307783479</v>
      </c>
      <c r="G4301" s="211">
        <v>0.12010791325119896</v>
      </c>
      <c r="H4301" s="211">
        <v>0.11373016742717197</v>
      </c>
      <c r="I4301" s="211">
        <v>0.51276785022101778</v>
      </c>
      <c r="J4301" s="211">
        <v>0.46608185674982305</v>
      </c>
      <c r="K4301" s="211">
        <v>0.59108937071996293</v>
      </c>
      <c r="L4301" s="211">
        <v>0.27117458588633298</v>
      </c>
      <c r="M4301" s="211">
        <v>0.11228324516777026</v>
      </c>
      <c r="N4301" s="211">
        <v>0.51691388691987428</v>
      </c>
      <c r="O4301" s="211">
        <v>0.75757241541970344</v>
      </c>
      <c r="P4301" s="211">
        <v>6.5627343277007741E-2</v>
      </c>
      <c r="Q4301" s="211">
        <v>0.10373559169320164</v>
      </c>
      <c r="R4301" s="211">
        <v>0.45394164393514941</v>
      </c>
      <c r="S4301" s="211">
        <v>0.30198419752255851</v>
      </c>
      <c r="T4301" s="211">
        <v>0.50538786700140759</v>
      </c>
      <c r="U4301" s="211">
        <v>0.5277573717259223</v>
      </c>
      <c r="V4301" s="211">
        <v>8.6275032528683071E-2</v>
      </c>
      <c r="W4301" s="211">
        <v>0.54113578246448113</v>
      </c>
      <c r="X4301" s="211">
        <v>0.38554232500410734</v>
      </c>
      <c r="Y4301" s="211">
        <v>0.69632745543407359</v>
      </c>
      <c r="Z4301" s="211">
        <v>0.14955942187005833</v>
      </c>
      <c r="AA4301" s="212">
        <v>0.12102399802446849</v>
      </c>
    </row>
    <row r="4302" spans="1:27" x14ac:dyDescent="0.35">
      <c r="A4302" s="210" t="s">
        <v>4978</v>
      </c>
      <c r="B4302" s="217">
        <v>111.65816777665134</v>
      </c>
      <c r="C4302" s="211">
        <v>4.8328430462378204E-2</v>
      </c>
      <c r="D4302" s="211">
        <v>0.12525340411144936</v>
      </c>
      <c r="E4302" s="211">
        <v>8.1539782358331592E-2</v>
      </c>
      <c r="F4302" s="211">
        <v>9.2814677314265764E-2</v>
      </c>
      <c r="G4302" s="211">
        <v>0.11966195822393043</v>
      </c>
      <c r="H4302" s="211">
        <v>0.11076937786105699</v>
      </c>
      <c r="I4302" s="211">
        <v>0.47476106028630177</v>
      </c>
      <c r="J4302" s="211">
        <v>0.43036506032719318</v>
      </c>
      <c r="K4302" s="211">
        <v>0.61457158693260305</v>
      </c>
      <c r="L4302" s="211">
        <v>0.27987479992537134</v>
      </c>
      <c r="M4302" s="211">
        <v>8.9670447313238172E-2</v>
      </c>
      <c r="N4302" s="211">
        <v>0.41977245477154745</v>
      </c>
      <c r="O4302" s="211">
        <v>0.68215071776811753</v>
      </c>
      <c r="P4302" s="211">
        <v>6.540632889199241E-2</v>
      </c>
      <c r="Q4302" s="211">
        <v>6.9124079206610761E-2</v>
      </c>
      <c r="R4302" s="211">
        <v>0.43990581085118508</v>
      </c>
      <c r="S4302" s="211">
        <v>0.33436187659700689</v>
      </c>
      <c r="T4302" s="211">
        <v>0.50750228397584196</v>
      </c>
      <c r="U4302" s="211">
        <v>0.4208054974895068</v>
      </c>
      <c r="V4302" s="211">
        <v>7.5217895654032682E-2</v>
      </c>
      <c r="W4302" s="211">
        <v>0.57348128331045234</v>
      </c>
      <c r="X4302" s="211">
        <v>0.35913657917510733</v>
      </c>
      <c r="Y4302" s="211">
        <v>0.56995266745567297</v>
      </c>
      <c r="Z4302" s="211">
        <v>0.1452739123629522</v>
      </c>
      <c r="AA4302" s="212">
        <v>0.12290790216301292</v>
      </c>
    </row>
    <row r="4303" spans="1:27" x14ac:dyDescent="0.35">
      <c r="A4303" s="210" t="s">
        <v>4979</v>
      </c>
      <c r="B4303" s="217">
        <v>105.7488110975856</v>
      </c>
      <c r="C4303" s="211">
        <v>6.3934358198512647E-2</v>
      </c>
      <c r="D4303" s="211">
        <v>0.12005244565387307</v>
      </c>
      <c r="E4303" s="211">
        <v>7.7860573382421083E-2</v>
      </c>
      <c r="F4303" s="211">
        <v>8.8404185781875977E-2</v>
      </c>
      <c r="G4303" s="211">
        <v>0.11962229564360524</v>
      </c>
      <c r="H4303" s="211">
        <v>0.12040429470805915</v>
      </c>
      <c r="I4303" s="211">
        <v>0.43552589073537523</v>
      </c>
      <c r="J4303" s="211">
        <v>0.41154856784741167</v>
      </c>
      <c r="K4303" s="211">
        <v>0.63214834945463183</v>
      </c>
      <c r="L4303" s="211">
        <v>0.27002231245320996</v>
      </c>
      <c r="M4303" s="211">
        <v>9.104778836614405E-2</v>
      </c>
      <c r="N4303" s="211">
        <v>0.37125789969840023</v>
      </c>
      <c r="O4303" s="211">
        <v>0.77976828582014668</v>
      </c>
      <c r="P4303" s="211">
        <v>7.3050624315711465E-2</v>
      </c>
      <c r="Q4303" s="211">
        <v>4.5384284025734391E-2</v>
      </c>
      <c r="R4303" s="211">
        <v>0.47531763243348951</v>
      </c>
      <c r="S4303" s="211">
        <v>0.32807196835909064</v>
      </c>
      <c r="T4303" s="211">
        <v>0.5044509048759237</v>
      </c>
      <c r="U4303" s="211">
        <v>0.3542227768638822</v>
      </c>
      <c r="V4303" s="211">
        <v>5.212985049596093E-2</v>
      </c>
      <c r="W4303" s="211">
        <v>0.58485074643215951</v>
      </c>
      <c r="X4303" s="211">
        <v>0.33731487235039681</v>
      </c>
      <c r="Y4303" s="211">
        <v>0.57630060124038684</v>
      </c>
      <c r="Z4303" s="211">
        <v>0.14865380005621082</v>
      </c>
      <c r="AA4303" s="212">
        <v>0.12293121466994988</v>
      </c>
    </row>
    <row r="4304" spans="1:27" x14ac:dyDescent="0.35">
      <c r="A4304" s="210" t="s">
        <v>4980</v>
      </c>
      <c r="B4304" s="217">
        <v>142.53708553277693</v>
      </c>
      <c r="C4304" s="211">
        <v>5.5802870202017671E-2</v>
      </c>
      <c r="D4304" s="211">
        <v>0.12646643271824837</v>
      </c>
      <c r="E4304" s="211">
        <v>7.0392864581971817E-2</v>
      </c>
      <c r="F4304" s="211">
        <v>7.3386476488694771E-2</v>
      </c>
      <c r="G4304" s="211">
        <v>0.12519211524134913</v>
      </c>
      <c r="H4304" s="211">
        <v>0.1209338605072189</v>
      </c>
      <c r="I4304" s="211">
        <v>0.49605094248792081</v>
      </c>
      <c r="J4304" s="211">
        <v>0.45155783988397102</v>
      </c>
      <c r="K4304" s="211">
        <v>0.63107597717764574</v>
      </c>
      <c r="L4304" s="211">
        <v>0.26924816935020207</v>
      </c>
      <c r="M4304" s="211">
        <v>8.0727338982077665E-2</v>
      </c>
      <c r="N4304" s="211">
        <v>0.54231649466593068</v>
      </c>
      <c r="O4304" s="211">
        <v>0.6314048492081652</v>
      </c>
      <c r="P4304" s="211">
        <v>6.4280228871059594E-2</v>
      </c>
      <c r="Q4304" s="211">
        <v>8.412302640609727E-2</v>
      </c>
      <c r="R4304" s="211">
        <v>0.45799586890756872</v>
      </c>
      <c r="S4304" s="211">
        <v>0.37280304342078241</v>
      </c>
      <c r="T4304" s="211">
        <v>0.61136314393616997</v>
      </c>
      <c r="U4304" s="211">
        <v>0.4470887172479085</v>
      </c>
      <c r="V4304" s="211">
        <v>0.10127580510206462</v>
      </c>
      <c r="W4304" s="211">
        <v>0.50909014338702074</v>
      </c>
      <c r="X4304" s="211">
        <v>0.28742275061571343</v>
      </c>
      <c r="Y4304" s="211">
        <v>0.72423980350314499</v>
      </c>
      <c r="Z4304" s="211">
        <v>0.14706860653441217</v>
      </c>
      <c r="AA4304" s="212">
        <v>0.11496038157222843</v>
      </c>
    </row>
    <row r="4305" spans="1:27" x14ac:dyDescent="0.35">
      <c r="A4305" s="210" t="s">
        <v>4981</v>
      </c>
      <c r="B4305" s="217">
        <v>113.31356824641675</v>
      </c>
      <c r="C4305" s="211">
        <v>6.9062292670260511E-2</v>
      </c>
      <c r="D4305" s="211">
        <v>0.12425313974291222</v>
      </c>
      <c r="E4305" s="211">
        <v>6.9851679453926216E-2</v>
      </c>
      <c r="F4305" s="211">
        <v>9.4023905853477738E-2</v>
      </c>
      <c r="G4305" s="211">
        <v>0.11957192830664792</v>
      </c>
      <c r="H4305" s="211">
        <v>0.11941827174387062</v>
      </c>
      <c r="I4305" s="211">
        <v>0.43098918027094463</v>
      </c>
      <c r="J4305" s="211">
        <v>0.42853582110630822</v>
      </c>
      <c r="K4305" s="211">
        <v>0.58011842195043073</v>
      </c>
      <c r="L4305" s="211">
        <v>0.272957405707905</v>
      </c>
      <c r="M4305" s="211">
        <v>0.10123648198135722</v>
      </c>
      <c r="N4305" s="211">
        <v>0.52999742693959639</v>
      </c>
      <c r="O4305" s="211">
        <v>0.73983546629990804</v>
      </c>
      <c r="P4305" s="211">
        <v>6.4045120198521724E-2</v>
      </c>
      <c r="Q4305" s="211">
        <v>6.7837370605751415E-2</v>
      </c>
      <c r="R4305" s="211">
        <v>0.49168808156199417</v>
      </c>
      <c r="S4305" s="211">
        <v>0.30592662916818647</v>
      </c>
      <c r="T4305" s="211">
        <v>0.54108234658808674</v>
      </c>
      <c r="U4305" s="211">
        <v>0.35532110738067707</v>
      </c>
      <c r="V4305" s="211">
        <v>5.7404976594093993E-2</v>
      </c>
      <c r="W4305" s="211">
        <v>0.57132702802130397</v>
      </c>
      <c r="X4305" s="211">
        <v>0.3473971653865745</v>
      </c>
      <c r="Y4305" s="211">
        <v>0.67594353107028937</v>
      </c>
      <c r="Z4305" s="211">
        <v>0.14823215691861871</v>
      </c>
      <c r="AA4305" s="212">
        <v>0.11811421205737534</v>
      </c>
    </row>
    <row r="4306" spans="1:27" x14ac:dyDescent="0.35">
      <c r="A4306" s="210" t="s">
        <v>4982</v>
      </c>
      <c r="B4306" s="217">
        <v>134.14364971340001</v>
      </c>
      <c r="C4306" s="211">
        <v>5.9860252094074029E-2</v>
      </c>
      <c r="D4306" s="211">
        <v>0.11948791677318892</v>
      </c>
      <c r="E4306" s="211">
        <v>8.0410674103429114E-2</v>
      </c>
      <c r="F4306" s="211">
        <v>7.0162607392546594E-2</v>
      </c>
      <c r="G4306" s="211">
        <v>0.12004911147192393</v>
      </c>
      <c r="H4306" s="211">
        <v>0.1152245667010614</v>
      </c>
      <c r="I4306" s="211">
        <v>0.50754099795147689</v>
      </c>
      <c r="J4306" s="211">
        <v>0.44719005777209542</v>
      </c>
      <c r="K4306" s="211">
        <v>0.64187661712814825</v>
      </c>
      <c r="L4306" s="211">
        <v>0.27721402978517035</v>
      </c>
      <c r="M4306" s="211">
        <v>8.7354337267097251E-2</v>
      </c>
      <c r="N4306" s="211">
        <v>0.39785171494400329</v>
      </c>
      <c r="O4306" s="211">
        <v>0.74900254754006346</v>
      </c>
      <c r="P4306" s="211">
        <v>6.8473291279602111E-2</v>
      </c>
      <c r="Q4306" s="211">
        <v>0.12365592198864583</v>
      </c>
      <c r="R4306" s="211">
        <v>0.41274908994690368</v>
      </c>
      <c r="S4306" s="211">
        <v>0.32729370664203877</v>
      </c>
      <c r="T4306" s="211">
        <v>0.52682037060445319</v>
      </c>
      <c r="U4306" s="211">
        <v>0.48007205288942445</v>
      </c>
      <c r="V4306" s="211">
        <v>8.7743960289932504E-2</v>
      </c>
      <c r="W4306" s="211">
        <v>0.56819650356812801</v>
      </c>
      <c r="X4306" s="211">
        <v>0.25148536025556073</v>
      </c>
      <c r="Y4306" s="211">
        <v>0.623918824653659</v>
      </c>
      <c r="Z4306" s="211">
        <v>0.14930921629849617</v>
      </c>
      <c r="AA4306" s="212">
        <v>0.12029872082253065</v>
      </c>
    </row>
    <row r="4307" spans="1:27" x14ac:dyDescent="0.35">
      <c r="A4307" s="210" t="s">
        <v>4983</v>
      </c>
      <c r="B4307" s="217">
        <v>140.81695787839831</v>
      </c>
      <c r="C4307" s="211">
        <v>5.4659910792344994E-2</v>
      </c>
      <c r="D4307" s="211">
        <v>0.12321670445239268</v>
      </c>
      <c r="E4307" s="211">
        <v>7.684327546377058E-2</v>
      </c>
      <c r="F4307" s="211">
        <v>0.11612382728224054</v>
      </c>
      <c r="G4307" s="211">
        <v>0.12117784132883966</v>
      </c>
      <c r="H4307" s="211">
        <v>0.11847655738344293</v>
      </c>
      <c r="I4307" s="211">
        <v>0.47603201678502394</v>
      </c>
      <c r="J4307" s="211">
        <v>0.41967855209570543</v>
      </c>
      <c r="K4307" s="211">
        <v>0.57141953603647366</v>
      </c>
      <c r="L4307" s="211">
        <v>0.26745750530352375</v>
      </c>
      <c r="M4307" s="211">
        <v>0.10726940721762526</v>
      </c>
      <c r="N4307" s="211">
        <v>0.40331513873431479</v>
      </c>
      <c r="O4307" s="211">
        <v>0.5774222933688431</v>
      </c>
      <c r="P4307" s="211">
        <v>6.475979798729764E-2</v>
      </c>
      <c r="Q4307" s="211">
        <v>0.10512242847540518</v>
      </c>
      <c r="R4307" s="211">
        <v>0.44468061446206431</v>
      </c>
      <c r="S4307" s="211">
        <v>0.31197004378749249</v>
      </c>
      <c r="T4307" s="211">
        <v>0.47979834792050152</v>
      </c>
      <c r="U4307" s="211">
        <v>0.42017903085812741</v>
      </c>
      <c r="V4307" s="211">
        <v>0.12424637838084389</v>
      </c>
      <c r="W4307" s="211">
        <v>0.55677134396465766</v>
      </c>
      <c r="X4307" s="211">
        <v>0.28982867158363884</v>
      </c>
      <c r="Y4307" s="211">
        <v>0.64110282802201835</v>
      </c>
      <c r="Z4307" s="211">
        <v>0.14530315844318192</v>
      </c>
      <c r="AA4307" s="212">
        <v>0.11681903576682304</v>
      </c>
    </row>
    <row r="4308" spans="1:27" x14ac:dyDescent="0.35">
      <c r="A4308" s="210" t="s">
        <v>4984</v>
      </c>
      <c r="B4308" s="217">
        <v>123.35490056368259</v>
      </c>
      <c r="C4308" s="211">
        <v>7.5994069753814439E-2</v>
      </c>
      <c r="D4308" s="211">
        <v>0.13181450632847128</v>
      </c>
      <c r="E4308" s="211">
        <v>8.5231512521548647E-2</v>
      </c>
      <c r="F4308" s="211">
        <v>0.10227059096951502</v>
      </c>
      <c r="G4308" s="211">
        <v>0.1170500604031864</v>
      </c>
      <c r="H4308" s="211">
        <v>0.11888916917655291</v>
      </c>
      <c r="I4308" s="211">
        <v>0.51742659252080958</v>
      </c>
      <c r="J4308" s="211">
        <v>0.49785752171163683</v>
      </c>
      <c r="K4308" s="211">
        <v>0.63652457690899178</v>
      </c>
      <c r="L4308" s="211">
        <v>0.28258972273480415</v>
      </c>
      <c r="M4308" s="211">
        <v>0.11152321609628717</v>
      </c>
      <c r="N4308" s="211">
        <v>0.41682343614835893</v>
      </c>
      <c r="O4308" s="211">
        <v>0.74113868174754249</v>
      </c>
      <c r="P4308" s="211">
        <v>6.9316617601559855E-2</v>
      </c>
      <c r="Q4308" s="211">
        <v>8.2160097265286905E-2</v>
      </c>
      <c r="R4308" s="211">
        <v>0.40493069580896368</v>
      </c>
      <c r="S4308" s="211">
        <v>0.2910445069932201</v>
      </c>
      <c r="T4308" s="211">
        <v>0.54384108908640327</v>
      </c>
      <c r="U4308" s="211">
        <v>0.41414140351340878</v>
      </c>
      <c r="V4308" s="211">
        <v>6.2528664362128755E-2</v>
      </c>
      <c r="W4308" s="211">
        <v>0.54245043034006535</v>
      </c>
      <c r="X4308" s="211">
        <v>0.4097036230544952</v>
      </c>
      <c r="Y4308" s="211">
        <v>0.59498661915950968</v>
      </c>
      <c r="Z4308" s="211">
        <v>0.14892002359759529</v>
      </c>
      <c r="AA4308" s="212">
        <v>0.12552052139126696</v>
      </c>
    </row>
    <row r="4309" spans="1:27" x14ac:dyDescent="0.35">
      <c r="A4309" s="210" t="s">
        <v>4985</v>
      </c>
      <c r="B4309" s="217">
        <v>159.57473279051223</v>
      </c>
      <c r="C4309" s="211">
        <v>7.1678514987289471E-2</v>
      </c>
      <c r="D4309" s="211">
        <v>0.12957042579147751</v>
      </c>
      <c r="E4309" s="211">
        <v>7.5956972606729331E-2</v>
      </c>
      <c r="F4309" s="211">
        <v>0.11927400127998372</v>
      </c>
      <c r="G4309" s="211">
        <v>0.12486686084198324</v>
      </c>
      <c r="H4309" s="211">
        <v>0.11549652492501115</v>
      </c>
      <c r="I4309" s="211">
        <v>0.48808694665956864</v>
      </c>
      <c r="J4309" s="211">
        <v>0.4297882894307451</v>
      </c>
      <c r="K4309" s="211">
        <v>0.60580071201214547</v>
      </c>
      <c r="L4309" s="211">
        <v>0.27860424703561809</v>
      </c>
      <c r="M4309" s="211">
        <v>0.10677927226513097</v>
      </c>
      <c r="N4309" s="211">
        <v>0.45248299110022222</v>
      </c>
      <c r="O4309" s="211">
        <v>0.53840285828806689</v>
      </c>
      <c r="P4309" s="211">
        <v>6.6826737182959089E-2</v>
      </c>
      <c r="Q4309" s="211">
        <v>0.14917818078519884</v>
      </c>
      <c r="R4309" s="211">
        <v>0.43208633461245438</v>
      </c>
      <c r="S4309" s="211">
        <v>0.42644205552445835</v>
      </c>
      <c r="T4309" s="211">
        <v>0.54063875885677182</v>
      </c>
      <c r="U4309" s="211">
        <v>0.37909394393345541</v>
      </c>
      <c r="V4309" s="211">
        <v>0.13682146438236165</v>
      </c>
      <c r="W4309" s="211">
        <v>0.58301833029846239</v>
      </c>
      <c r="X4309" s="211">
        <v>0.37969493810644989</v>
      </c>
      <c r="Y4309" s="211">
        <v>0.64414940712573099</v>
      </c>
      <c r="Z4309" s="211">
        <v>0.14416570600167058</v>
      </c>
      <c r="AA4309" s="212">
        <v>0.11420557711533567</v>
      </c>
    </row>
    <row r="4310" spans="1:27" x14ac:dyDescent="0.35">
      <c r="A4310" s="210" t="s">
        <v>4986</v>
      </c>
      <c r="B4310" s="217">
        <v>143.94718167040625</v>
      </c>
      <c r="C4310" s="211">
        <v>7.864593565563599E-2</v>
      </c>
      <c r="D4310" s="211">
        <v>0.1307199950273161</v>
      </c>
      <c r="E4310" s="211">
        <v>7.3727371150581603E-2</v>
      </c>
      <c r="F4310" s="211">
        <v>0.10145739699831141</v>
      </c>
      <c r="G4310" s="211">
        <v>0.12371890247297831</v>
      </c>
      <c r="H4310" s="211">
        <v>0.11672467427340508</v>
      </c>
      <c r="I4310" s="211">
        <v>0.45806972977465721</v>
      </c>
      <c r="J4310" s="211">
        <v>0.41568794654375363</v>
      </c>
      <c r="K4310" s="211">
        <v>0.58446817288189867</v>
      </c>
      <c r="L4310" s="211">
        <v>0.2792188067972266</v>
      </c>
      <c r="M4310" s="211">
        <v>0.10637579286253881</v>
      </c>
      <c r="N4310" s="211">
        <v>0.40375424558148143</v>
      </c>
      <c r="O4310" s="211">
        <v>0.52621017816515714</v>
      </c>
      <c r="P4310" s="211">
        <v>6.889807445036375E-2</v>
      </c>
      <c r="Q4310" s="211">
        <v>6.1179151937746784E-2</v>
      </c>
      <c r="R4310" s="211">
        <v>0.48316171219536858</v>
      </c>
      <c r="S4310" s="211">
        <v>0.38037788821554491</v>
      </c>
      <c r="T4310" s="211">
        <v>0.47031579944590302</v>
      </c>
      <c r="U4310" s="211">
        <v>0.48385807720661761</v>
      </c>
      <c r="V4310" s="211">
        <v>0.11203290655355508</v>
      </c>
      <c r="W4310" s="211">
        <v>0.56146074821538294</v>
      </c>
      <c r="X4310" s="211">
        <v>0.35143445973742349</v>
      </c>
      <c r="Y4310" s="211">
        <v>0.70120002535639869</v>
      </c>
      <c r="Z4310" s="211">
        <v>0.148735627840788</v>
      </c>
      <c r="AA4310" s="212">
        <v>0.12312103357345452</v>
      </c>
    </row>
    <row r="4311" spans="1:27" x14ac:dyDescent="0.35">
      <c r="A4311" s="210" t="s">
        <v>4987</v>
      </c>
      <c r="B4311" s="217">
        <v>153.58077705748184</v>
      </c>
      <c r="C4311" s="211">
        <v>5.544378027486703E-2</v>
      </c>
      <c r="D4311" s="211">
        <v>0.12262162137401796</v>
      </c>
      <c r="E4311" s="211">
        <v>8.0027168320873476E-2</v>
      </c>
      <c r="F4311" s="211">
        <v>9.4035010161505728E-2</v>
      </c>
      <c r="G4311" s="211">
        <v>0.11293723541579889</v>
      </c>
      <c r="H4311" s="211">
        <v>0.12856339654046398</v>
      </c>
      <c r="I4311" s="211">
        <v>0.50172122438217703</v>
      </c>
      <c r="J4311" s="211">
        <v>0.44281633813337751</v>
      </c>
      <c r="K4311" s="211">
        <v>0.51779188424750411</v>
      </c>
      <c r="L4311" s="211">
        <v>0.27654432480886881</v>
      </c>
      <c r="M4311" s="211">
        <v>0.11249192727344774</v>
      </c>
      <c r="N4311" s="211">
        <v>0.48597215543770872</v>
      </c>
      <c r="O4311" s="211">
        <v>0.75776071952172652</v>
      </c>
      <c r="P4311" s="211">
        <v>6.3403419911119557E-2</v>
      </c>
      <c r="Q4311" s="211">
        <v>8.6993567246491113E-2</v>
      </c>
      <c r="R4311" s="211">
        <v>0.40980648717158652</v>
      </c>
      <c r="S4311" s="211">
        <v>0.41716496480985416</v>
      </c>
      <c r="T4311" s="211">
        <v>0.58271621545898622</v>
      </c>
      <c r="U4311" s="211">
        <v>0.5382595947191442</v>
      </c>
      <c r="V4311" s="211">
        <v>0.11599135285314162</v>
      </c>
      <c r="W4311" s="211">
        <v>0.51819820257610283</v>
      </c>
      <c r="X4311" s="211">
        <v>0.36526788573610813</v>
      </c>
      <c r="Y4311" s="211">
        <v>0.64785511309615273</v>
      </c>
      <c r="Z4311" s="211">
        <v>0.14830023708484344</v>
      </c>
      <c r="AA4311" s="212">
        <v>0.12110252149596128</v>
      </c>
    </row>
    <row r="4312" spans="1:27" x14ac:dyDescent="0.35">
      <c r="A4312" s="210" t="s">
        <v>4988</v>
      </c>
      <c r="B4312" s="217">
        <v>117.10447922055329</v>
      </c>
      <c r="C4312" s="211">
        <v>5.4778262966266193E-2</v>
      </c>
      <c r="D4312" s="211">
        <v>0.12968803239535107</v>
      </c>
      <c r="E4312" s="211">
        <v>8.244836737616297E-2</v>
      </c>
      <c r="F4312" s="211">
        <v>9.3621349362200165E-2</v>
      </c>
      <c r="G4312" s="211">
        <v>0.12247903644967799</v>
      </c>
      <c r="H4312" s="211">
        <v>0.11673770842081416</v>
      </c>
      <c r="I4312" s="211">
        <v>0.49815758569510149</v>
      </c>
      <c r="J4312" s="211">
        <v>0.42799886173785323</v>
      </c>
      <c r="K4312" s="211">
        <v>0.62680441078837346</v>
      </c>
      <c r="L4312" s="211">
        <v>0.27806095814164739</v>
      </c>
      <c r="M4312" s="211">
        <v>8.2231614366550687E-2</v>
      </c>
      <c r="N4312" s="211">
        <v>0.53032498291082153</v>
      </c>
      <c r="O4312" s="211">
        <v>0.63665657581265633</v>
      </c>
      <c r="P4312" s="211">
        <v>7.2217604902919855E-2</v>
      </c>
      <c r="Q4312" s="211">
        <v>4.5235822889626215E-2</v>
      </c>
      <c r="R4312" s="211">
        <v>0.44770513185551836</v>
      </c>
      <c r="S4312" s="211">
        <v>0.30813995553664703</v>
      </c>
      <c r="T4312" s="211">
        <v>0.58677758064003194</v>
      </c>
      <c r="U4312" s="211">
        <v>0.31436467384098726</v>
      </c>
      <c r="V4312" s="211">
        <v>5.686077232366521E-2</v>
      </c>
      <c r="W4312" s="211">
        <v>0.48685679316520553</v>
      </c>
      <c r="X4312" s="211">
        <v>0.28465218847806162</v>
      </c>
      <c r="Y4312" s="211">
        <v>0.68372450704038079</v>
      </c>
      <c r="Z4312" s="211">
        <v>0.14454209257153985</v>
      </c>
      <c r="AA4312" s="212">
        <v>0.12061874364915741</v>
      </c>
    </row>
    <row r="4313" spans="1:27" x14ac:dyDescent="0.35">
      <c r="A4313" s="210" t="s">
        <v>4989</v>
      </c>
      <c r="B4313" s="217">
        <v>135.86136152101795</v>
      </c>
      <c r="C4313" s="211">
        <v>6.3391981385551202E-2</v>
      </c>
      <c r="D4313" s="211">
        <v>0.11646275350667823</v>
      </c>
      <c r="E4313" s="211">
        <v>6.8481006238127362E-2</v>
      </c>
      <c r="F4313" s="211">
        <v>0.10214117795972404</v>
      </c>
      <c r="G4313" s="211">
        <v>0.12515600880387476</v>
      </c>
      <c r="H4313" s="211">
        <v>0.12349748343915512</v>
      </c>
      <c r="I4313" s="211">
        <v>0.53467988030090574</v>
      </c>
      <c r="J4313" s="211">
        <v>0.46296821533452331</v>
      </c>
      <c r="K4313" s="211">
        <v>0.64350451540462084</v>
      </c>
      <c r="L4313" s="211">
        <v>0.27471622435862325</v>
      </c>
      <c r="M4313" s="211">
        <v>7.8890515408430534E-2</v>
      </c>
      <c r="N4313" s="211">
        <v>0.41315895236619643</v>
      </c>
      <c r="O4313" s="211">
        <v>0.76245251608009945</v>
      </c>
      <c r="P4313" s="211">
        <v>7.0506958726757177E-2</v>
      </c>
      <c r="Q4313" s="211">
        <v>0.1516789023583778</v>
      </c>
      <c r="R4313" s="211">
        <v>0.46383634594601231</v>
      </c>
      <c r="S4313" s="211">
        <v>0.41352663227438968</v>
      </c>
      <c r="T4313" s="211">
        <v>0.53155025546404489</v>
      </c>
      <c r="U4313" s="211">
        <v>0.35463264141773215</v>
      </c>
      <c r="V4313" s="211">
        <v>8.6461294188891855E-2</v>
      </c>
      <c r="W4313" s="211">
        <v>0.57805740465551381</v>
      </c>
      <c r="X4313" s="211">
        <v>0.36758508804441237</v>
      </c>
      <c r="Y4313" s="211">
        <v>0.72443883636083262</v>
      </c>
      <c r="Z4313" s="211">
        <v>0.14817230280283905</v>
      </c>
      <c r="AA4313" s="212">
        <v>0.1148474919180086</v>
      </c>
    </row>
    <row r="4314" spans="1:27" x14ac:dyDescent="0.35">
      <c r="A4314" s="210" t="s">
        <v>4990</v>
      </c>
      <c r="B4314" s="217">
        <v>147.25778992826534</v>
      </c>
      <c r="C4314" s="211">
        <v>4.8430028154639745E-2</v>
      </c>
      <c r="D4314" s="211">
        <v>0.12029751008268447</v>
      </c>
      <c r="E4314" s="211">
        <v>7.0345179804506372E-2</v>
      </c>
      <c r="F4314" s="211">
        <v>9.9893341995234503E-2</v>
      </c>
      <c r="G4314" s="211">
        <v>0.12253229954444023</v>
      </c>
      <c r="H4314" s="211">
        <v>0.12401110342111385</v>
      </c>
      <c r="I4314" s="211">
        <v>0.46161478881458134</v>
      </c>
      <c r="J4314" s="211">
        <v>0.40760432059631951</v>
      </c>
      <c r="K4314" s="211">
        <v>0.59823382642227951</v>
      </c>
      <c r="L4314" s="211">
        <v>0.27775502080978887</v>
      </c>
      <c r="M4314" s="211">
        <v>9.7541645805889199E-2</v>
      </c>
      <c r="N4314" s="211">
        <v>0.39906469596747268</v>
      </c>
      <c r="O4314" s="211">
        <v>0.59827311835742258</v>
      </c>
      <c r="P4314" s="211">
        <v>6.6216432426677616E-2</v>
      </c>
      <c r="Q4314" s="211">
        <v>4.3488387406584762E-2</v>
      </c>
      <c r="R4314" s="211">
        <v>0.47966722878373086</v>
      </c>
      <c r="S4314" s="211">
        <v>0.27813563672948205</v>
      </c>
      <c r="T4314" s="211">
        <v>0.51514273127192911</v>
      </c>
      <c r="U4314" s="211">
        <v>0.42022351743437941</v>
      </c>
      <c r="V4314" s="211">
        <v>0.16093065650370819</v>
      </c>
      <c r="W4314" s="211">
        <v>0.51364820109086384</v>
      </c>
      <c r="X4314" s="211">
        <v>0.32948698274986066</v>
      </c>
      <c r="Y4314" s="211">
        <v>0.6348824924435359</v>
      </c>
      <c r="Z4314" s="211">
        <v>0.14937373707786231</v>
      </c>
      <c r="AA4314" s="212">
        <v>0.11856156967249687</v>
      </c>
    </row>
    <row r="4315" spans="1:27" x14ac:dyDescent="0.35">
      <c r="A4315" s="210" t="s">
        <v>4991</v>
      </c>
      <c r="B4315" s="217">
        <v>142.95489910294381</v>
      </c>
      <c r="C4315" s="211">
        <v>5.2652206374612792E-2</v>
      </c>
      <c r="D4315" s="211">
        <v>0.12082643408903992</v>
      </c>
      <c r="E4315" s="211">
        <v>7.595209100342834E-2</v>
      </c>
      <c r="F4315" s="211">
        <v>9.2786350333382631E-2</v>
      </c>
      <c r="G4315" s="211">
        <v>0.12495890099890432</v>
      </c>
      <c r="H4315" s="211">
        <v>0.12693842765708241</v>
      </c>
      <c r="I4315" s="211">
        <v>0.50539106212920171</v>
      </c>
      <c r="J4315" s="211">
        <v>0.38738062827591219</v>
      </c>
      <c r="K4315" s="211">
        <v>0.63521625682097926</v>
      </c>
      <c r="L4315" s="211">
        <v>0.27643754906088569</v>
      </c>
      <c r="M4315" s="211">
        <v>9.2966311316036263E-2</v>
      </c>
      <c r="N4315" s="211">
        <v>0.4402323853714401</v>
      </c>
      <c r="O4315" s="211">
        <v>0.53058027669864294</v>
      </c>
      <c r="P4315" s="211">
        <v>6.6734974693636706E-2</v>
      </c>
      <c r="Q4315" s="211">
        <v>5.0982725383014613E-2</v>
      </c>
      <c r="R4315" s="211">
        <v>0.39578256308129445</v>
      </c>
      <c r="S4315" s="211">
        <v>0.29192910774266995</v>
      </c>
      <c r="T4315" s="211">
        <v>0.54661406754013853</v>
      </c>
      <c r="U4315" s="211">
        <v>0.42871730619102655</v>
      </c>
      <c r="V4315" s="211">
        <v>0.10670474031603785</v>
      </c>
      <c r="W4315" s="211">
        <v>0.59183382994771327</v>
      </c>
      <c r="X4315" s="211">
        <v>0.41960980396854081</v>
      </c>
      <c r="Y4315" s="211">
        <v>0.65681080897487454</v>
      </c>
      <c r="Z4315" s="211">
        <v>0.1487549364142382</v>
      </c>
      <c r="AA4315" s="212">
        <v>0.11175689249737557</v>
      </c>
    </row>
    <row r="4316" spans="1:27" x14ac:dyDescent="0.35">
      <c r="A4316" s="210" t="s">
        <v>4992</v>
      </c>
      <c r="B4316" s="217">
        <v>122.95878897561887</v>
      </c>
      <c r="C4316" s="211">
        <v>5.2119892427314275E-2</v>
      </c>
      <c r="D4316" s="211">
        <v>0.13145220482672354</v>
      </c>
      <c r="E4316" s="211">
        <v>6.9083994837065593E-2</v>
      </c>
      <c r="F4316" s="211">
        <v>9.402972339877852E-2</v>
      </c>
      <c r="G4316" s="211">
        <v>0.12192580961306371</v>
      </c>
      <c r="H4316" s="211">
        <v>0.10746582585300678</v>
      </c>
      <c r="I4316" s="211">
        <v>0.46081558593682226</v>
      </c>
      <c r="J4316" s="211">
        <v>0.39960508455671684</v>
      </c>
      <c r="K4316" s="211">
        <v>0.57322804087199453</v>
      </c>
      <c r="L4316" s="211">
        <v>0.27133423786033556</v>
      </c>
      <c r="M4316" s="211">
        <v>0.10096055968634438</v>
      </c>
      <c r="N4316" s="211">
        <v>0.40161319792795003</v>
      </c>
      <c r="O4316" s="211">
        <v>0.63959304645052517</v>
      </c>
      <c r="P4316" s="211">
        <v>6.90125519030928E-2</v>
      </c>
      <c r="Q4316" s="211">
        <v>0.1344804632855004</v>
      </c>
      <c r="R4316" s="211">
        <v>0.40477717622953863</v>
      </c>
      <c r="S4316" s="211">
        <v>0.29219618903579447</v>
      </c>
      <c r="T4316" s="211">
        <v>0.57936669449053979</v>
      </c>
      <c r="U4316" s="211">
        <v>0.43771595157096876</v>
      </c>
      <c r="V4316" s="211">
        <v>7.8219170092234488E-2</v>
      </c>
      <c r="W4316" s="211">
        <v>0.58315756667409591</v>
      </c>
      <c r="X4316" s="211">
        <v>0.26559155641852367</v>
      </c>
      <c r="Y4316" s="211">
        <v>0.73526753266635692</v>
      </c>
      <c r="Z4316" s="211">
        <v>0.14776946908029304</v>
      </c>
      <c r="AA4316" s="212">
        <v>0.12585029174572865</v>
      </c>
    </row>
    <row r="4317" spans="1:27" x14ac:dyDescent="0.35">
      <c r="A4317" s="210" t="s">
        <v>4993</v>
      </c>
      <c r="B4317" s="217">
        <v>140.91830600450058</v>
      </c>
      <c r="C4317" s="211">
        <v>5.4603308271109763E-2</v>
      </c>
      <c r="D4317" s="211">
        <v>0.12839077844998154</v>
      </c>
      <c r="E4317" s="211">
        <v>8.3196290392149763E-2</v>
      </c>
      <c r="F4317" s="211">
        <v>0.10733520413307338</v>
      </c>
      <c r="G4317" s="211">
        <v>0.11315496281524401</v>
      </c>
      <c r="H4317" s="211">
        <v>0.12777754982752135</v>
      </c>
      <c r="I4317" s="211">
        <v>0.49089990077841694</v>
      </c>
      <c r="J4317" s="211">
        <v>0.4393064921266237</v>
      </c>
      <c r="K4317" s="211">
        <v>0.54194675087204225</v>
      </c>
      <c r="L4317" s="211">
        <v>0.27313394400305291</v>
      </c>
      <c r="M4317" s="211">
        <v>8.2626512234432334E-2</v>
      </c>
      <c r="N4317" s="211">
        <v>0.42359698327781103</v>
      </c>
      <c r="O4317" s="211">
        <v>0.72471675894293952</v>
      </c>
      <c r="P4317" s="211">
        <v>6.8736468518013516E-2</v>
      </c>
      <c r="Q4317" s="211">
        <v>8.3751256643241859E-2</v>
      </c>
      <c r="R4317" s="211">
        <v>0.38854776156908577</v>
      </c>
      <c r="S4317" s="211">
        <v>0.31604333143028668</v>
      </c>
      <c r="T4317" s="211">
        <v>0.56497676871540414</v>
      </c>
      <c r="U4317" s="211">
        <v>0.47661153241849474</v>
      </c>
      <c r="V4317" s="211">
        <v>9.0131085290458185E-2</v>
      </c>
      <c r="W4317" s="211">
        <v>0.56994186424937698</v>
      </c>
      <c r="X4317" s="211">
        <v>0.35274836300064494</v>
      </c>
      <c r="Y4317" s="211">
        <v>0.75663974793067745</v>
      </c>
      <c r="Z4317" s="211">
        <v>0.1447524313824271</v>
      </c>
      <c r="AA4317" s="212">
        <v>0.11730450599374836</v>
      </c>
    </row>
    <row r="4318" spans="1:27" x14ac:dyDescent="0.35">
      <c r="A4318" s="210" t="s">
        <v>4994</v>
      </c>
      <c r="B4318" s="217">
        <v>178.34416041396449</v>
      </c>
      <c r="C4318" s="211">
        <v>4.6603408165932128E-2</v>
      </c>
      <c r="D4318" s="211">
        <v>0.12180568334540885</v>
      </c>
      <c r="E4318" s="211">
        <v>8.4405124221012665E-2</v>
      </c>
      <c r="F4318" s="211">
        <v>0.10618669104204889</v>
      </c>
      <c r="G4318" s="211">
        <v>0.11903805383131529</v>
      </c>
      <c r="H4318" s="211">
        <v>0.1189999532957805</v>
      </c>
      <c r="I4318" s="211">
        <v>0.44267631072420144</v>
      </c>
      <c r="J4318" s="211">
        <v>0.44489168812072666</v>
      </c>
      <c r="K4318" s="211">
        <v>0.6469455241117712</v>
      </c>
      <c r="L4318" s="211">
        <v>0.28005096511048666</v>
      </c>
      <c r="M4318" s="211">
        <v>0.10702052570674202</v>
      </c>
      <c r="N4318" s="211">
        <v>0.40536545939571533</v>
      </c>
      <c r="O4318" s="211">
        <v>0.75646768551957966</v>
      </c>
      <c r="P4318" s="211">
        <v>7.3159330128698824E-2</v>
      </c>
      <c r="Q4318" s="211">
        <v>8.3405972557951805E-2</v>
      </c>
      <c r="R4318" s="211">
        <v>0.3956978384653137</v>
      </c>
      <c r="S4318" s="211">
        <v>0.28477993777964494</v>
      </c>
      <c r="T4318" s="211">
        <v>0.56585127758841802</v>
      </c>
      <c r="U4318" s="211">
        <v>0.54570676671826568</v>
      </c>
      <c r="V4318" s="211">
        <v>0.1122767836723149</v>
      </c>
      <c r="W4318" s="211">
        <v>0.57092708284415583</v>
      </c>
      <c r="X4318" s="211">
        <v>0.31613122257718429</v>
      </c>
      <c r="Y4318" s="211">
        <v>0.6717891506368463</v>
      </c>
      <c r="Z4318" s="211">
        <v>0.1441120450215127</v>
      </c>
      <c r="AA4318" s="212">
        <v>0.12062160257922686</v>
      </c>
    </row>
    <row r="4319" spans="1:27" x14ac:dyDescent="0.35">
      <c r="A4319" s="210" t="s">
        <v>4995</v>
      </c>
      <c r="B4319" s="217">
        <v>174.22216847974425</v>
      </c>
      <c r="C4319" s="211">
        <v>5.2089368448285857E-2</v>
      </c>
      <c r="D4319" s="211">
        <v>0.12086997387049264</v>
      </c>
      <c r="E4319" s="211">
        <v>6.6782033955729472E-2</v>
      </c>
      <c r="F4319" s="211">
        <v>9.8660595401987974E-2</v>
      </c>
      <c r="G4319" s="211">
        <v>0.12294721131774186</v>
      </c>
      <c r="H4319" s="211">
        <v>0.12189182426104815</v>
      </c>
      <c r="I4319" s="211">
        <v>0.44256867699702013</v>
      </c>
      <c r="J4319" s="211">
        <v>0.46760164602363041</v>
      </c>
      <c r="K4319" s="211">
        <v>0.54713656039486103</v>
      </c>
      <c r="L4319" s="211">
        <v>0.27060932051474584</v>
      </c>
      <c r="M4319" s="211">
        <v>0.10699835942148271</v>
      </c>
      <c r="N4319" s="211">
        <v>0.33371274373424731</v>
      </c>
      <c r="O4319" s="211">
        <v>0.77914889892589501</v>
      </c>
      <c r="P4319" s="211">
        <v>6.3425648291953476E-2</v>
      </c>
      <c r="Q4319" s="211">
        <v>7.531972652566489E-2</v>
      </c>
      <c r="R4319" s="211">
        <v>0.40761372145682495</v>
      </c>
      <c r="S4319" s="211">
        <v>0.37829544160872602</v>
      </c>
      <c r="T4319" s="211">
        <v>0.5474513565147292</v>
      </c>
      <c r="U4319" s="211">
        <v>0.51171781365407953</v>
      </c>
      <c r="V4319" s="211">
        <v>0.18539818245712775</v>
      </c>
      <c r="W4319" s="211">
        <v>0.63893059884569414</v>
      </c>
      <c r="X4319" s="211">
        <v>0.25956841158064159</v>
      </c>
      <c r="Y4319" s="211">
        <v>0.65279157222985595</v>
      </c>
      <c r="Z4319" s="211">
        <v>0.14919346481845597</v>
      </c>
      <c r="AA4319" s="212">
        <v>0.11745474805319514</v>
      </c>
    </row>
    <row r="4320" spans="1:27" x14ac:dyDescent="0.35">
      <c r="A4320" s="210" t="s">
        <v>4996</v>
      </c>
      <c r="B4320" s="217">
        <v>144.24860184052841</v>
      </c>
      <c r="C4320" s="211">
        <v>5.9716396819296164E-2</v>
      </c>
      <c r="D4320" s="211">
        <v>0.13151264295332352</v>
      </c>
      <c r="E4320" s="211">
        <v>7.0264137437048915E-2</v>
      </c>
      <c r="F4320" s="211">
        <v>0.10675261873806804</v>
      </c>
      <c r="G4320" s="211">
        <v>0.11911909428199532</v>
      </c>
      <c r="H4320" s="211">
        <v>0.11817031702955394</v>
      </c>
      <c r="I4320" s="211">
        <v>0.50879961029148435</v>
      </c>
      <c r="J4320" s="211">
        <v>0.45349927380317778</v>
      </c>
      <c r="K4320" s="211">
        <v>0.56851529856914806</v>
      </c>
      <c r="L4320" s="211">
        <v>0.27162566962322376</v>
      </c>
      <c r="M4320" s="211">
        <v>8.7074503164632805E-2</v>
      </c>
      <c r="N4320" s="211">
        <v>0.45581391562754026</v>
      </c>
      <c r="O4320" s="211">
        <v>0.72918527428559876</v>
      </c>
      <c r="P4320" s="211">
        <v>7.0226172026890715E-2</v>
      </c>
      <c r="Q4320" s="211">
        <v>0.11318327095604021</v>
      </c>
      <c r="R4320" s="211">
        <v>0.41718097269763876</v>
      </c>
      <c r="S4320" s="211">
        <v>0.3268126592584546</v>
      </c>
      <c r="T4320" s="211">
        <v>0.4862465841719571</v>
      </c>
      <c r="U4320" s="211">
        <v>0.44404943052330981</v>
      </c>
      <c r="V4320" s="211">
        <v>0.1040884622645535</v>
      </c>
      <c r="W4320" s="211">
        <v>0.51306621787336182</v>
      </c>
      <c r="X4320" s="211">
        <v>0.29172615170530974</v>
      </c>
      <c r="Y4320" s="211">
        <v>0.67069322251275143</v>
      </c>
      <c r="Z4320" s="211">
        <v>0.14580974525034371</v>
      </c>
      <c r="AA4320" s="212">
        <v>0.11516759321257176</v>
      </c>
    </row>
    <row r="4321" spans="1:27" x14ac:dyDescent="0.35">
      <c r="A4321" s="210" t="s">
        <v>4997</v>
      </c>
      <c r="B4321" s="217">
        <v>139.11228471078724</v>
      </c>
      <c r="C4321" s="211">
        <v>8.0691914746394922E-2</v>
      </c>
      <c r="D4321" s="211">
        <v>0.11630241713891262</v>
      </c>
      <c r="E4321" s="211">
        <v>7.1444812205758559E-2</v>
      </c>
      <c r="F4321" s="211">
        <v>9.2224736325624571E-2</v>
      </c>
      <c r="G4321" s="211">
        <v>0.11987455581922403</v>
      </c>
      <c r="H4321" s="211">
        <v>0.10629178078609086</v>
      </c>
      <c r="I4321" s="211">
        <v>0.50829395457876037</v>
      </c>
      <c r="J4321" s="211">
        <v>0.47602954292462879</v>
      </c>
      <c r="K4321" s="211">
        <v>0.62549124713248005</v>
      </c>
      <c r="L4321" s="211">
        <v>0.27478920572336174</v>
      </c>
      <c r="M4321" s="211">
        <v>0.11195932293009594</v>
      </c>
      <c r="N4321" s="211">
        <v>0.43411699872885534</v>
      </c>
      <c r="O4321" s="211">
        <v>0.59172797817947398</v>
      </c>
      <c r="P4321" s="211">
        <v>7.0902197246446405E-2</v>
      </c>
      <c r="Q4321" s="211">
        <v>5.0079257152056522E-2</v>
      </c>
      <c r="R4321" s="211">
        <v>0.48546586217982074</v>
      </c>
      <c r="S4321" s="211">
        <v>0.34820072955214643</v>
      </c>
      <c r="T4321" s="211">
        <v>0.58406405857784049</v>
      </c>
      <c r="U4321" s="211">
        <v>0.45539560466657841</v>
      </c>
      <c r="V4321" s="211">
        <v>6.3162474704830857E-2</v>
      </c>
      <c r="W4321" s="211">
        <v>0.56415118141863407</v>
      </c>
      <c r="X4321" s="211">
        <v>0.26020183741409769</v>
      </c>
      <c r="Y4321" s="211">
        <v>0.74808770922398837</v>
      </c>
      <c r="Z4321" s="211">
        <v>0.14793517167733786</v>
      </c>
      <c r="AA4321" s="212">
        <v>0.11550662229354099</v>
      </c>
    </row>
    <row r="4322" spans="1:27" x14ac:dyDescent="0.35">
      <c r="A4322" s="210" t="s">
        <v>4998</v>
      </c>
      <c r="B4322" s="217">
        <v>127.12922100312383</v>
      </c>
      <c r="C4322" s="211">
        <v>5.4337372175336934E-2</v>
      </c>
      <c r="D4322" s="211">
        <v>0.11445892472832803</v>
      </c>
      <c r="E4322" s="211">
        <v>7.9502610709897378E-2</v>
      </c>
      <c r="F4322" s="211">
        <v>0.11298599776835025</v>
      </c>
      <c r="G4322" s="211">
        <v>0.11818187369963058</v>
      </c>
      <c r="H4322" s="211">
        <v>0.12499200478801686</v>
      </c>
      <c r="I4322" s="211">
        <v>0.46582462304101346</v>
      </c>
      <c r="J4322" s="211">
        <v>0.45187222655111337</v>
      </c>
      <c r="K4322" s="211">
        <v>0.58486506503669733</v>
      </c>
      <c r="L4322" s="211">
        <v>0.26735236656873834</v>
      </c>
      <c r="M4322" s="211">
        <v>0.10175506323549519</v>
      </c>
      <c r="N4322" s="211">
        <v>0.39685505961650008</v>
      </c>
      <c r="O4322" s="211">
        <v>0.6969178252892938</v>
      </c>
      <c r="P4322" s="211">
        <v>6.4629315523250505E-2</v>
      </c>
      <c r="Q4322" s="211">
        <v>0.14693396497211195</v>
      </c>
      <c r="R4322" s="211">
        <v>0.4279539145260095</v>
      </c>
      <c r="S4322" s="211">
        <v>0.33277519384546633</v>
      </c>
      <c r="T4322" s="211">
        <v>0.54360936689950079</v>
      </c>
      <c r="U4322" s="211">
        <v>0.4026594901490107</v>
      </c>
      <c r="V4322" s="211">
        <v>7.969122654070139E-2</v>
      </c>
      <c r="W4322" s="211">
        <v>0.51632659406002013</v>
      </c>
      <c r="X4322" s="211">
        <v>0.28675851554257503</v>
      </c>
      <c r="Y4322" s="211">
        <v>0.54535815058139947</v>
      </c>
      <c r="Z4322" s="211">
        <v>0.14710656788217397</v>
      </c>
      <c r="AA4322" s="212">
        <v>0.11105114269797352</v>
      </c>
    </row>
    <row r="4323" spans="1:27" x14ac:dyDescent="0.35">
      <c r="A4323" s="210" t="s">
        <v>4999</v>
      </c>
      <c r="B4323" s="217">
        <v>133.28643753466244</v>
      </c>
      <c r="C4323" s="211">
        <v>5.942687615638588E-2</v>
      </c>
      <c r="D4323" s="211">
        <v>0.12545110582970828</v>
      </c>
      <c r="E4323" s="211">
        <v>7.2232586355464271E-2</v>
      </c>
      <c r="F4323" s="211">
        <v>9.2657280828678204E-2</v>
      </c>
      <c r="G4323" s="211">
        <v>0.12429548931076569</v>
      </c>
      <c r="H4323" s="211">
        <v>0.11915866321733812</v>
      </c>
      <c r="I4323" s="211">
        <v>0.5121570260804722</v>
      </c>
      <c r="J4323" s="211">
        <v>0.41671576726121579</v>
      </c>
      <c r="K4323" s="211">
        <v>0.61840383948261035</v>
      </c>
      <c r="L4323" s="211">
        <v>0.27486635132296289</v>
      </c>
      <c r="M4323" s="211">
        <v>9.2547720336308481E-2</v>
      </c>
      <c r="N4323" s="211">
        <v>0.37703598794847881</v>
      </c>
      <c r="O4323" s="211">
        <v>0.73057206107681694</v>
      </c>
      <c r="P4323" s="211">
        <v>6.9647326382382524E-2</v>
      </c>
      <c r="Q4323" s="211">
        <v>0.13208587190351631</v>
      </c>
      <c r="R4323" s="211">
        <v>0.48339761102375833</v>
      </c>
      <c r="S4323" s="211">
        <v>0.33564995580464396</v>
      </c>
      <c r="T4323" s="211">
        <v>0.55074433708456949</v>
      </c>
      <c r="U4323" s="211">
        <v>0.4826257542501064</v>
      </c>
      <c r="V4323" s="211">
        <v>5.8177231715121652E-2</v>
      </c>
      <c r="W4323" s="211">
        <v>0.58196484050523101</v>
      </c>
      <c r="X4323" s="211">
        <v>0.26505561691620683</v>
      </c>
      <c r="Y4323" s="211">
        <v>0.6329996724563185</v>
      </c>
      <c r="Z4323" s="211">
        <v>0.14453176019061581</v>
      </c>
      <c r="AA4323" s="212">
        <v>0.11196933115670749</v>
      </c>
    </row>
    <row r="4324" spans="1:27" x14ac:dyDescent="0.35">
      <c r="A4324" s="210" t="s">
        <v>5000</v>
      </c>
      <c r="B4324" s="217">
        <v>141.17921688686968</v>
      </c>
      <c r="C4324" s="211">
        <v>6.4297680490276385E-2</v>
      </c>
      <c r="D4324" s="211">
        <v>0.12375555227682425</v>
      </c>
      <c r="E4324" s="211">
        <v>7.5080223758370229E-2</v>
      </c>
      <c r="F4324" s="211">
        <v>0.11192393760419088</v>
      </c>
      <c r="G4324" s="211">
        <v>0.12400307008712735</v>
      </c>
      <c r="H4324" s="211">
        <v>0.12111797238562688</v>
      </c>
      <c r="I4324" s="211">
        <v>0.46130301108660415</v>
      </c>
      <c r="J4324" s="211">
        <v>0.46675812898241309</v>
      </c>
      <c r="K4324" s="211">
        <v>0.58247602699480883</v>
      </c>
      <c r="L4324" s="211">
        <v>0.27326253356084301</v>
      </c>
      <c r="M4324" s="211">
        <v>0.11832410207165862</v>
      </c>
      <c r="N4324" s="211">
        <v>0.39067726505924599</v>
      </c>
      <c r="O4324" s="211">
        <v>0.5953080080689902</v>
      </c>
      <c r="P4324" s="211">
        <v>7.2446455431622286E-2</v>
      </c>
      <c r="Q4324" s="211">
        <v>6.6493387876042809E-2</v>
      </c>
      <c r="R4324" s="211">
        <v>0.4289168011322963</v>
      </c>
      <c r="S4324" s="211">
        <v>0.29871323549432316</v>
      </c>
      <c r="T4324" s="211">
        <v>0.52325796242689304</v>
      </c>
      <c r="U4324" s="211">
        <v>0.38094156270010143</v>
      </c>
      <c r="V4324" s="211">
        <v>0.11907248033475532</v>
      </c>
      <c r="W4324" s="211">
        <v>0.56879183759254404</v>
      </c>
      <c r="X4324" s="211">
        <v>0.28313650134791135</v>
      </c>
      <c r="Y4324" s="211">
        <v>0.65810852443549084</v>
      </c>
      <c r="Z4324" s="211">
        <v>0.14626385552696444</v>
      </c>
      <c r="AA4324" s="212">
        <v>0.12425843459279329</v>
      </c>
    </row>
    <row r="4325" spans="1:27" x14ac:dyDescent="0.35">
      <c r="A4325" s="210" t="s">
        <v>5001</v>
      </c>
      <c r="B4325" s="217">
        <v>131.9387231499062</v>
      </c>
      <c r="C4325" s="211">
        <v>6.9342475651705801E-2</v>
      </c>
      <c r="D4325" s="211">
        <v>0.11993771847034859</v>
      </c>
      <c r="E4325" s="211">
        <v>7.1131963567616488E-2</v>
      </c>
      <c r="F4325" s="211">
        <v>9.7731612473005991E-2</v>
      </c>
      <c r="G4325" s="211">
        <v>0.11991400309665479</v>
      </c>
      <c r="H4325" s="211">
        <v>0.12554769255689976</v>
      </c>
      <c r="I4325" s="211">
        <v>0.50913200697847749</v>
      </c>
      <c r="J4325" s="211">
        <v>0.48072794908440547</v>
      </c>
      <c r="K4325" s="211">
        <v>0.64805872542834653</v>
      </c>
      <c r="L4325" s="211">
        <v>0.27019384291068177</v>
      </c>
      <c r="M4325" s="211">
        <v>8.1636397483256282E-2</v>
      </c>
      <c r="N4325" s="211">
        <v>0.42072835378054896</v>
      </c>
      <c r="O4325" s="211">
        <v>0.59675925068269164</v>
      </c>
      <c r="P4325" s="211">
        <v>7.1898497803745937E-2</v>
      </c>
      <c r="Q4325" s="211">
        <v>8.6495296592765114E-2</v>
      </c>
      <c r="R4325" s="211">
        <v>0.42899750901697825</v>
      </c>
      <c r="S4325" s="211">
        <v>0.3824535626899257</v>
      </c>
      <c r="T4325" s="211">
        <v>0.53384356048272608</v>
      </c>
      <c r="U4325" s="211">
        <v>0.5279091773384974</v>
      </c>
      <c r="V4325" s="211">
        <v>0.10420707690580723</v>
      </c>
      <c r="W4325" s="211">
        <v>0.58489877770256671</v>
      </c>
      <c r="X4325" s="211">
        <v>0.28079076656818358</v>
      </c>
      <c r="Y4325" s="211">
        <v>0.5910324043275913</v>
      </c>
      <c r="Z4325" s="211">
        <v>0.14754784588477649</v>
      </c>
      <c r="AA4325" s="212">
        <v>0.12576321609797525</v>
      </c>
    </row>
    <row r="4326" spans="1:27" x14ac:dyDescent="0.35">
      <c r="A4326" s="210" t="s">
        <v>5002</v>
      </c>
      <c r="B4326" s="217">
        <v>153.60337353053936</v>
      </c>
      <c r="C4326" s="211">
        <v>7.7806776924201307E-2</v>
      </c>
      <c r="D4326" s="211">
        <v>0.12281785401452788</v>
      </c>
      <c r="E4326" s="211">
        <v>8.1760245409704974E-2</v>
      </c>
      <c r="F4326" s="211">
        <v>8.5708903405879139E-2</v>
      </c>
      <c r="G4326" s="211">
        <v>0.1168381183042323</v>
      </c>
      <c r="H4326" s="211">
        <v>0.11895396267176116</v>
      </c>
      <c r="I4326" s="211">
        <v>0.49540463743301549</v>
      </c>
      <c r="J4326" s="211">
        <v>0.45850242723149415</v>
      </c>
      <c r="K4326" s="211">
        <v>0.63523692349081984</v>
      </c>
      <c r="L4326" s="211">
        <v>0.2697050079243401</v>
      </c>
      <c r="M4326" s="211">
        <v>0.10161144551381268</v>
      </c>
      <c r="N4326" s="211">
        <v>0.45699399910390809</v>
      </c>
      <c r="O4326" s="211">
        <v>0.73675601728504947</v>
      </c>
      <c r="P4326" s="211">
        <v>7.3108904193933746E-2</v>
      </c>
      <c r="Q4326" s="211">
        <v>0.13774907395218169</v>
      </c>
      <c r="R4326" s="211">
        <v>0.47281062536099389</v>
      </c>
      <c r="S4326" s="211">
        <v>0.34465729552289126</v>
      </c>
      <c r="T4326" s="211">
        <v>0.50733106997009036</v>
      </c>
      <c r="U4326" s="211">
        <v>0.32994307958458247</v>
      </c>
      <c r="V4326" s="211">
        <v>0.10358080329134735</v>
      </c>
      <c r="W4326" s="211">
        <v>0.59435592731316156</v>
      </c>
      <c r="X4326" s="211">
        <v>0.31299462548921086</v>
      </c>
      <c r="Y4326" s="211">
        <v>0.66011912064736422</v>
      </c>
      <c r="Z4326" s="211">
        <v>0.14302251967817578</v>
      </c>
      <c r="AA4326" s="212">
        <v>0.11663112710287686</v>
      </c>
    </row>
    <row r="4327" spans="1:27" x14ac:dyDescent="0.35">
      <c r="A4327" s="210" t="s">
        <v>5003</v>
      </c>
      <c r="B4327" s="217">
        <v>132.03400842454295</v>
      </c>
      <c r="C4327" s="211">
        <v>7.4344261137687662E-2</v>
      </c>
      <c r="D4327" s="211">
        <v>0.12456293345516438</v>
      </c>
      <c r="E4327" s="211">
        <v>8.3624701731096221E-2</v>
      </c>
      <c r="F4327" s="211">
        <v>7.8801066603376463E-2</v>
      </c>
      <c r="G4327" s="211">
        <v>0.1223630091625446</v>
      </c>
      <c r="H4327" s="211">
        <v>0.12010435704839713</v>
      </c>
      <c r="I4327" s="211">
        <v>0.46311178512942019</v>
      </c>
      <c r="J4327" s="211">
        <v>0.45403773295077338</v>
      </c>
      <c r="K4327" s="211">
        <v>0.53041796720051315</v>
      </c>
      <c r="L4327" s="211">
        <v>0.27830621005097272</v>
      </c>
      <c r="M4327" s="211">
        <v>9.0445162864934869E-2</v>
      </c>
      <c r="N4327" s="211">
        <v>0.40529064031517081</v>
      </c>
      <c r="O4327" s="211">
        <v>0.73891009960548026</v>
      </c>
      <c r="P4327" s="211">
        <v>6.6487352039073772E-2</v>
      </c>
      <c r="Q4327" s="211">
        <v>4.6957011157070676E-2</v>
      </c>
      <c r="R4327" s="211">
        <v>0.43002001820268998</v>
      </c>
      <c r="S4327" s="211">
        <v>0.31912871896452966</v>
      </c>
      <c r="T4327" s="211">
        <v>0.51685767461489285</v>
      </c>
      <c r="U4327" s="211">
        <v>0.51687142155813526</v>
      </c>
      <c r="V4327" s="211">
        <v>7.6494652156682399E-2</v>
      </c>
      <c r="W4327" s="211">
        <v>0.54306438477755459</v>
      </c>
      <c r="X4327" s="211">
        <v>0.31748451658399052</v>
      </c>
      <c r="Y4327" s="211">
        <v>0.77113964648107713</v>
      </c>
      <c r="Z4327" s="211">
        <v>0.14906519554455513</v>
      </c>
      <c r="AA4327" s="212">
        <v>0.11834822682755392</v>
      </c>
    </row>
    <row r="4328" spans="1:27" x14ac:dyDescent="0.35">
      <c r="A4328" s="210" t="s">
        <v>5004</v>
      </c>
      <c r="B4328" s="217">
        <v>149.08434327101773</v>
      </c>
      <c r="C4328" s="211">
        <v>5.4851785365214643E-2</v>
      </c>
      <c r="D4328" s="211">
        <v>0.11604893701488715</v>
      </c>
      <c r="E4328" s="211">
        <v>7.5364126836777234E-2</v>
      </c>
      <c r="F4328" s="211">
        <v>0.114480154856239</v>
      </c>
      <c r="G4328" s="211">
        <v>0.11734522534365041</v>
      </c>
      <c r="H4328" s="211">
        <v>0.11357015607161029</v>
      </c>
      <c r="I4328" s="211">
        <v>0.46921764872842503</v>
      </c>
      <c r="J4328" s="211">
        <v>0.41580233432299363</v>
      </c>
      <c r="K4328" s="211">
        <v>0.59319528922670384</v>
      </c>
      <c r="L4328" s="211">
        <v>0.27522306045557599</v>
      </c>
      <c r="M4328" s="211">
        <v>0.10598730144311291</v>
      </c>
      <c r="N4328" s="211">
        <v>0.46991990195175898</v>
      </c>
      <c r="O4328" s="211">
        <v>0.75523150606687328</v>
      </c>
      <c r="P4328" s="211">
        <v>7.2199151706615464E-2</v>
      </c>
      <c r="Q4328" s="211">
        <v>8.40792937002251E-2</v>
      </c>
      <c r="R4328" s="211">
        <v>0.44299994047322577</v>
      </c>
      <c r="S4328" s="211">
        <v>0.28558354312544387</v>
      </c>
      <c r="T4328" s="211">
        <v>0.55442803436944821</v>
      </c>
      <c r="U4328" s="211">
        <v>0.42128661604265072</v>
      </c>
      <c r="V4328" s="211">
        <v>8.7008073453590296E-2</v>
      </c>
      <c r="W4328" s="211">
        <v>0.51881858383234403</v>
      </c>
      <c r="X4328" s="211">
        <v>0.22755757435345403</v>
      </c>
      <c r="Y4328" s="211">
        <v>0.73540872563901472</v>
      </c>
      <c r="Z4328" s="211">
        <v>0.14683447687406032</v>
      </c>
      <c r="AA4328" s="212">
        <v>0.11764909266495152</v>
      </c>
    </row>
    <row r="4329" spans="1:27" x14ac:dyDescent="0.35">
      <c r="A4329" s="210" t="s">
        <v>5005</v>
      </c>
      <c r="B4329" s="217">
        <v>136.01288683749524</v>
      </c>
      <c r="C4329" s="211">
        <v>5.1537631431545015E-2</v>
      </c>
      <c r="D4329" s="211">
        <v>0.12791701304532135</v>
      </c>
      <c r="E4329" s="211">
        <v>7.6529654322681634E-2</v>
      </c>
      <c r="F4329" s="211">
        <v>9.1774179958557495E-2</v>
      </c>
      <c r="G4329" s="211">
        <v>0.12358000559028035</v>
      </c>
      <c r="H4329" s="211">
        <v>0.11639338879353522</v>
      </c>
      <c r="I4329" s="211">
        <v>0.49420558309897783</v>
      </c>
      <c r="J4329" s="211">
        <v>0.42433663975267666</v>
      </c>
      <c r="K4329" s="211">
        <v>0.61759649643137693</v>
      </c>
      <c r="L4329" s="211">
        <v>0.27751733203173312</v>
      </c>
      <c r="M4329" s="211">
        <v>0.11868416750248524</v>
      </c>
      <c r="N4329" s="211">
        <v>0.3951444676689424</v>
      </c>
      <c r="O4329" s="211">
        <v>0.70857202651741469</v>
      </c>
      <c r="P4329" s="211">
        <v>6.1071618984020984E-2</v>
      </c>
      <c r="Q4329" s="211">
        <v>5.2788176713907606E-2</v>
      </c>
      <c r="R4329" s="211">
        <v>0.39666834723435163</v>
      </c>
      <c r="S4329" s="211">
        <v>0.32276590032108587</v>
      </c>
      <c r="T4329" s="211">
        <v>0.57122801874672513</v>
      </c>
      <c r="U4329" s="211">
        <v>0.50048519876449804</v>
      </c>
      <c r="V4329" s="211">
        <v>9.4710783025496542E-2</v>
      </c>
      <c r="W4329" s="211">
        <v>0.57765924528166812</v>
      </c>
      <c r="X4329" s="211">
        <v>0.41026201825001107</v>
      </c>
      <c r="Y4329" s="211">
        <v>0.64618372016040904</v>
      </c>
      <c r="Z4329" s="211">
        <v>0.14844440265274939</v>
      </c>
      <c r="AA4329" s="212">
        <v>0.1239565477926677</v>
      </c>
    </row>
    <row r="4330" spans="1:27" x14ac:dyDescent="0.35">
      <c r="A4330" s="210" t="s">
        <v>5006</v>
      </c>
      <c r="B4330" s="217">
        <v>104.18589606987079</v>
      </c>
      <c r="C4330" s="211">
        <v>5.0611559433769174E-2</v>
      </c>
      <c r="D4330" s="211">
        <v>0.12843646638739206</v>
      </c>
      <c r="E4330" s="211">
        <v>7.9113002351859585E-2</v>
      </c>
      <c r="F4330" s="211">
        <v>0.10658091017439275</v>
      </c>
      <c r="G4330" s="211">
        <v>0.12024586191181202</v>
      </c>
      <c r="H4330" s="211">
        <v>0.12404147971697065</v>
      </c>
      <c r="I4330" s="211">
        <v>0.44964635326265934</v>
      </c>
      <c r="J4330" s="211">
        <v>0.4072971600406351</v>
      </c>
      <c r="K4330" s="211">
        <v>0.60841022046203952</v>
      </c>
      <c r="L4330" s="211">
        <v>0.27529125402106769</v>
      </c>
      <c r="M4330" s="211">
        <v>9.5822963975847802E-2</v>
      </c>
      <c r="N4330" s="211">
        <v>0.38383130140946325</v>
      </c>
      <c r="O4330" s="211">
        <v>0.72242195564352629</v>
      </c>
      <c r="P4330" s="211">
        <v>6.8755729542195179E-2</v>
      </c>
      <c r="Q4330" s="211">
        <v>0.114854995126995</v>
      </c>
      <c r="R4330" s="211">
        <v>0.47838152379548488</v>
      </c>
      <c r="S4330" s="211">
        <v>0.30329886103000125</v>
      </c>
      <c r="T4330" s="211">
        <v>0.54457893453080342</v>
      </c>
      <c r="U4330" s="211">
        <v>0.30412886561093883</v>
      </c>
      <c r="V4330" s="211">
        <v>5.5641139438543624E-2</v>
      </c>
      <c r="W4330" s="211">
        <v>0.56382998044825694</v>
      </c>
      <c r="X4330" s="211">
        <v>0.41055326357781136</v>
      </c>
      <c r="Y4330" s="211">
        <v>0.61157206058846247</v>
      </c>
      <c r="Z4330" s="211">
        <v>0.14814826868406289</v>
      </c>
      <c r="AA4330" s="212">
        <v>0.12518371737102393</v>
      </c>
    </row>
    <row r="4331" spans="1:27" x14ac:dyDescent="0.35">
      <c r="A4331" s="210" t="s">
        <v>5007</v>
      </c>
      <c r="B4331" s="217">
        <v>136.51100477597009</v>
      </c>
      <c r="C4331" s="211">
        <v>5.4830437556635053E-2</v>
      </c>
      <c r="D4331" s="211">
        <v>0.12497926381956752</v>
      </c>
      <c r="E4331" s="211">
        <v>7.4508074343905106E-2</v>
      </c>
      <c r="F4331" s="211">
        <v>8.7899375158548732E-2</v>
      </c>
      <c r="G4331" s="211">
        <v>0.12395171032853577</v>
      </c>
      <c r="H4331" s="211">
        <v>0.11150733147675139</v>
      </c>
      <c r="I4331" s="211">
        <v>0.4744771071456893</v>
      </c>
      <c r="J4331" s="211">
        <v>0.47581329513384008</v>
      </c>
      <c r="K4331" s="211">
        <v>0.62340017720572793</v>
      </c>
      <c r="L4331" s="211">
        <v>0.27054006022374494</v>
      </c>
      <c r="M4331" s="211">
        <v>9.647224786604941E-2</v>
      </c>
      <c r="N4331" s="211">
        <v>0.5448487485200143</v>
      </c>
      <c r="O4331" s="211">
        <v>0.70790522157231472</v>
      </c>
      <c r="P4331" s="211">
        <v>7.1387267931560555E-2</v>
      </c>
      <c r="Q4331" s="211">
        <v>5.8634246401843296E-2</v>
      </c>
      <c r="R4331" s="211">
        <v>0.47568480092619803</v>
      </c>
      <c r="S4331" s="211">
        <v>0.33900385251958698</v>
      </c>
      <c r="T4331" s="211">
        <v>0.61427740213816107</v>
      </c>
      <c r="U4331" s="211">
        <v>0.55777175233769738</v>
      </c>
      <c r="V4331" s="211">
        <v>6.5630509317208624E-2</v>
      </c>
      <c r="W4331" s="211">
        <v>0.48952992000159662</v>
      </c>
      <c r="X4331" s="211">
        <v>0.38481807386454425</v>
      </c>
      <c r="Y4331" s="211">
        <v>0.65368043042328594</v>
      </c>
      <c r="Z4331" s="211">
        <v>0.14537997822716939</v>
      </c>
      <c r="AA4331" s="212">
        <v>0.12406400594803474</v>
      </c>
    </row>
    <row r="4332" spans="1:27" x14ac:dyDescent="0.35">
      <c r="A4332" s="210" t="s">
        <v>5008</v>
      </c>
      <c r="B4332" s="217">
        <v>146.11934626972686</v>
      </c>
      <c r="C4332" s="211">
        <v>7.3062329195824754E-2</v>
      </c>
      <c r="D4332" s="211">
        <v>0.12499580222662968</v>
      </c>
      <c r="E4332" s="211">
        <v>7.3724287893107365E-2</v>
      </c>
      <c r="F4332" s="211">
        <v>8.8773113680538793E-2</v>
      </c>
      <c r="G4332" s="211">
        <v>0.11979013056441404</v>
      </c>
      <c r="H4332" s="211">
        <v>0.11944015446662036</v>
      </c>
      <c r="I4332" s="211">
        <v>0.52880376457978573</v>
      </c>
      <c r="J4332" s="211">
        <v>0.44949088757106792</v>
      </c>
      <c r="K4332" s="211">
        <v>0.51221521710187567</v>
      </c>
      <c r="L4332" s="211">
        <v>0.26686799963862778</v>
      </c>
      <c r="M4332" s="211">
        <v>0.1082073620168249</v>
      </c>
      <c r="N4332" s="211">
        <v>0.45552089763149362</v>
      </c>
      <c r="O4332" s="211">
        <v>0.68457498996515143</v>
      </c>
      <c r="P4332" s="211">
        <v>7.2978003712912187E-2</v>
      </c>
      <c r="Q4332" s="211">
        <v>6.5393510844299105E-2</v>
      </c>
      <c r="R4332" s="211">
        <v>0.41446420367453807</v>
      </c>
      <c r="S4332" s="211">
        <v>0.29360881162051317</v>
      </c>
      <c r="T4332" s="211">
        <v>0.56539875405707485</v>
      </c>
      <c r="U4332" s="211">
        <v>0.46192725690028957</v>
      </c>
      <c r="V4332" s="211">
        <v>6.7298515480956611E-2</v>
      </c>
      <c r="W4332" s="211">
        <v>0.59235333660973155</v>
      </c>
      <c r="X4332" s="211">
        <v>0.29286121083702554</v>
      </c>
      <c r="Y4332" s="211">
        <v>0.70982826548526579</v>
      </c>
      <c r="Z4332" s="211">
        <v>0.14745926073484053</v>
      </c>
      <c r="AA4332" s="212">
        <v>0.11216371051057161</v>
      </c>
    </row>
    <row r="4333" spans="1:27" x14ac:dyDescent="0.35">
      <c r="A4333" s="210" t="s">
        <v>5009</v>
      </c>
      <c r="B4333" s="217">
        <v>107.18703860595124</v>
      </c>
      <c r="C4333" s="211">
        <v>5.7072187292431333E-2</v>
      </c>
      <c r="D4333" s="211">
        <v>0.11355252156496116</v>
      </c>
      <c r="E4333" s="211">
        <v>8.3182668496619233E-2</v>
      </c>
      <c r="F4333" s="211">
        <v>0.11758662177588014</v>
      </c>
      <c r="G4333" s="211">
        <v>0.11809941249871227</v>
      </c>
      <c r="H4333" s="211">
        <v>0.10498668684153492</v>
      </c>
      <c r="I4333" s="211">
        <v>0.42548307270293995</v>
      </c>
      <c r="J4333" s="211">
        <v>0.40128811084754679</v>
      </c>
      <c r="K4333" s="211">
        <v>0.5526365892330326</v>
      </c>
      <c r="L4333" s="211">
        <v>0.27271578852022277</v>
      </c>
      <c r="M4333" s="211">
        <v>7.9580018004843781E-2</v>
      </c>
      <c r="N4333" s="211">
        <v>0.37592030537536664</v>
      </c>
      <c r="O4333" s="211">
        <v>0.71489441584324975</v>
      </c>
      <c r="P4333" s="211">
        <v>6.4574900845859137E-2</v>
      </c>
      <c r="Q4333" s="211">
        <v>5.1294958549600672E-2</v>
      </c>
      <c r="R4333" s="211">
        <v>0.4537835395841382</v>
      </c>
      <c r="S4333" s="211">
        <v>0.29451476855100983</v>
      </c>
      <c r="T4333" s="211">
        <v>0.62113611484913767</v>
      </c>
      <c r="U4333" s="211">
        <v>0.37911435470707383</v>
      </c>
      <c r="V4333" s="211">
        <v>9.1734466759372704E-2</v>
      </c>
      <c r="W4333" s="211">
        <v>0.53993606444800735</v>
      </c>
      <c r="X4333" s="211">
        <v>0.29249739151255244</v>
      </c>
      <c r="Y4333" s="211">
        <v>0.57597384975682853</v>
      </c>
      <c r="Z4333" s="211">
        <v>0.14798092018315326</v>
      </c>
      <c r="AA4333" s="212">
        <v>0.12513840002131441</v>
      </c>
    </row>
    <row r="4334" spans="1:27" x14ac:dyDescent="0.35">
      <c r="A4334" s="210" t="s">
        <v>5010</v>
      </c>
      <c r="B4334" s="217">
        <v>136.99183058249076</v>
      </c>
      <c r="C4334" s="211">
        <v>6.2793941944108644E-2</v>
      </c>
      <c r="D4334" s="211">
        <v>0.11986369066174596</v>
      </c>
      <c r="E4334" s="211">
        <v>8.2082893768536128E-2</v>
      </c>
      <c r="F4334" s="211">
        <v>7.778771837381003E-2</v>
      </c>
      <c r="G4334" s="211">
        <v>0.12537439098440836</v>
      </c>
      <c r="H4334" s="211">
        <v>0.11710050693611712</v>
      </c>
      <c r="I4334" s="211">
        <v>0.52261930719935468</v>
      </c>
      <c r="J4334" s="211">
        <v>0.4248924626088324</v>
      </c>
      <c r="K4334" s="211">
        <v>0.60136133433963435</v>
      </c>
      <c r="L4334" s="211">
        <v>0.28170462412860381</v>
      </c>
      <c r="M4334" s="211">
        <v>8.7311508646092661E-2</v>
      </c>
      <c r="N4334" s="211">
        <v>0.4757642394125649</v>
      </c>
      <c r="O4334" s="211">
        <v>0.67814329854864885</v>
      </c>
      <c r="P4334" s="211">
        <v>6.9916752399515378E-2</v>
      </c>
      <c r="Q4334" s="211">
        <v>0.15868659447985661</v>
      </c>
      <c r="R4334" s="211">
        <v>0.40452862223081959</v>
      </c>
      <c r="S4334" s="211">
        <v>0.3570680084526528</v>
      </c>
      <c r="T4334" s="211">
        <v>0.57351555386029041</v>
      </c>
      <c r="U4334" s="211">
        <v>0.4492346791692543</v>
      </c>
      <c r="V4334" s="211">
        <v>9.0627629331738263E-2</v>
      </c>
      <c r="W4334" s="211">
        <v>0.54448970105871353</v>
      </c>
      <c r="X4334" s="211">
        <v>0.41006787636365333</v>
      </c>
      <c r="Y4334" s="211">
        <v>0.7090585187666103</v>
      </c>
      <c r="Z4334" s="211">
        <v>0.14983433649550965</v>
      </c>
      <c r="AA4334" s="212">
        <v>0.12538896079294828</v>
      </c>
    </row>
    <row r="4335" spans="1:27" x14ac:dyDescent="0.35">
      <c r="A4335" s="210" t="s">
        <v>5011</v>
      </c>
      <c r="B4335" s="217">
        <v>128.80117924709492</v>
      </c>
      <c r="C4335" s="211">
        <v>5.440051557616081E-2</v>
      </c>
      <c r="D4335" s="211">
        <v>0.12698197477663847</v>
      </c>
      <c r="E4335" s="211">
        <v>7.2172544679615799E-2</v>
      </c>
      <c r="F4335" s="211">
        <v>8.3345390727487978E-2</v>
      </c>
      <c r="G4335" s="211">
        <v>0.12397035295387933</v>
      </c>
      <c r="H4335" s="211">
        <v>0.11369671822551851</v>
      </c>
      <c r="I4335" s="211">
        <v>0.51402387730197541</v>
      </c>
      <c r="J4335" s="211">
        <v>0.45068010369783734</v>
      </c>
      <c r="K4335" s="211">
        <v>0.64465931574462065</v>
      </c>
      <c r="L4335" s="211">
        <v>0.26910453827996678</v>
      </c>
      <c r="M4335" s="211">
        <v>8.9745662616321983E-2</v>
      </c>
      <c r="N4335" s="211">
        <v>0.48875115689980941</v>
      </c>
      <c r="O4335" s="211">
        <v>0.57964337632465424</v>
      </c>
      <c r="P4335" s="211">
        <v>6.8619479715443049E-2</v>
      </c>
      <c r="Q4335" s="211">
        <v>5.6480980980103027E-2</v>
      </c>
      <c r="R4335" s="211">
        <v>0.45835144156734026</v>
      </c>
      <c r="S4335" s="211">
        <v>0.3389554658968546</v>
      </c>
      <c r="T4335" s="211">
        <v>0.55280611577564931</v>
      </c>
      <c r="U4335" s="211">
        <v>0.42639597578924326</v>
      </c>
      <c r="V4335" s="211">
        <v>7.4551761130883076E-2</v>
      </c>
      <c r="W4335" s="211">
        <v>0.53648099115230885</v>
      </c>
      <c r="X4335" s="211">
        <v>0.26445050790802149</v>
      </c>
      <c r="Y4335" s="211">
        <v>0.69587758866519367</v>
      </c>
      <c r="Z4335" s="211">
        <v>0.14947645593888206</v>
      </c>
      <c r="AA4335" s="212">
        <v>0.116295529908068</v>
      </c>
    </row>
    <row r="4336" spans="1:27" x14ac:dyDescent="0.35">
      <c r="A4336" s="210" t="s">
        <v>5012</v>
      </c>
      <c r="B4336" s="217">
        <v>131.55268721681489</v>
      </c>
      <c r="C4336" s="211">
        <v>6.0843150510183949E-2</v>
      </c>
      <c r="D4336" s="211">
        <v>0.1265659338280255</v>
      </c>
      <c r="E4336" s="211">
        <v>7.6551855282353129E-2</v>
      </c>
      <c r="F4336" s="211">
        <v>9.3872839091587598E-2</v>
      </c>
      <c r="G4336" s="211">
        <v>0.12150472240913969</v>
      </c>
      <c r="H4336" s="211">
        <v>0.1107322014902322</v>
      </c>
      <c r="I4336" s="211">
        <v>0.4328910457331015</v>
      </c>
      <c r="J4336" s="211">
        <v>0.48707608897545795</v>
      </c>
      <c r="K4336" s="211">
        <v>0.54285721287753474</v>
      </c>
      <c r="L4336" s="211">
        <v>0.27471174147110233</v>
      </c>
      <c r="M4336" s="211">
        <v>0.10408545435226665</v>
      </c>
      <c r="N4336" s="211">
        <v>0.49173945118653095</v>
      </c>
      <c r="O4336" s="211">
        <v>0.61633939069980059</v>
      </c>
      <c r="P4336" s="211">
        <v>6.2759218306268905E-2</v>
      </c>
      <c r="Q4336" s="211">
        <v>0.11007526677644225</v>
      </c>
      <c r="R4336" s="211">
        <v>0.4560786566433831</v>
      </c>
      <c r="S4336" s="211">
        <v>0.32481391070415661</v>
      </c>
      <c r="T4336" s="211">
        <v>0.53702699750197458</v>
      </c>
      <c r="U4336" s="211">
        <v>0.46663192160515432</v>
      </c>
      <c r="V4336" s="211">
        <v>9.9565184149130737E-2</v>
      </c>
      <c r="W4336" s="211">
        <v>0.64437167549045926</v>
      </c>
      <c r="X4336" s="211">
        <v>0.33054685280137985</v>
      </c>
      <c r="Y4336" s="211">
        <v>0.64083821514966466</v>
      </c>
      <c r="Z4336" s="211">
        <v>0.14867281784981834</v>
      </c>
      <c r="AA4336" s="212">
        <v>0.12152273664236306</v>
      </c>
    </row>
    <row r="4337" spans="1:27" x14ac:dyDescent="0.35">
      <c r="A4337" s="210" t="s">
        <v>5013</v>
      </c>
      <c r="B4337" s="217">
        <v>123.86053528583294</v>
      </c>
      <c r="C4337" s="211">
        <v>7.2266336440537898E-2</v>
      </c>
      <c r="D4337" s="211">
        <v>0.11785931081789189</v>
      </c>
      <c r="E4337" s="211">
        <v>7.8755613808026273E-2</v>
      </c>
      <c r="F4337" s="211">
        <v>0.10798438639333152</v>
      </c>
      <c r="G4337" s="211">
        <v>0.12508213326641832</v>
      </c>
      <c r="H4337" s="211">
        <v>0.1200528490817472</v>
      </c>
      <c r="I4337" s="211">
        <v>0.50433433735582922</v>
      </c>
      <c r="J4337" s="211">
        <v>0.44959079982722022</v>
      </c>
      <c r="K4337" s="211">
        <v>0.53869917693269387</v>
      </c>
      <c r="L4337" s="211">
        <v>0.27492802441368186</v>
      </c>
      <c r="M4337" s="211">
        <v>0.10431328478416295</v>
      </c>
      <c r="N4337" s="211">
        <v>0.43272219148965396</v>
      </c>
      <c r="O4337" s="211">
        <v>0.72916764151124402</v>
      </c>
      <c r="P4337" s="211">
        <v>6.7074008256012299E-2</v>
      </c>
      <c r="Q4337" s="211">
        <v>8.2454280185603981E-2</v>
      </c>
      <c r="R4337" s="211">
        <v>0.41978611513309283</v>
      </c>
      <c r="S4337" s="211">
        <v>0.32006913340748355</v>
      </c>
      <c r="T4337" s="211">
        <v>0.53590613457264347</v>
      </c>
      <c r="U4337" s="211">
        <v>0.46841625721021996</v>
      </c>
      <c r="V4337" s="211">
        <v>5.7226983343977661E-2</v>
      </c>
      <c r="W4337" s="211">
        <v>0.53028405546941038</v>
      </c>
      <c r="X4337" s="211">
        <v>0.30375414536285678</v>
      </c>
      <c r="Y4337" s="211">
        <v>0.62701842236865224</v>
      </c>
      <c r="Z4337" s="211">
        <v>0.14502774498835852</v>
      </c>
      <c r="AA4337" s="212">
        <v>0.11438286013748339</v>
      </c>
    </row>
    <row r="4338" spans="1:27" x14ac:dyDescent="0.35">
      <c r="A4338" s="210" t="s">
        <v>5014</v>
      </c>
      <c r="B4338" s="217">
        <v>127.31338359374898</v>
      </c>
      <c r="C4338" s="211">
        <v>6.5630204277790274E-2</v>
      </c>
      <c r="D4338" s="211">
        <v>0.12692706011332952</v>
      </c>
      <c r="E4338" s="211">
        <v>7.1262587323469628E-2</v>
      </c>
      <c r="F4338" s="211">
        <v>8.6848314224597156E-2</v>
      </c>
      <c r="G4338" s="211">
        <v>0.12243183520148897</v>
      </c>
      <c r="H4338" s="211">
        <v>0.1152370244782203</v>
      </c>
      <c r="I4338" s="211">
        <v>0.44534683348458198</v>
      </c>
      <c r="J4338" s="211">
        <v>0.41503607017279626</v>
      </c>
      <c r="K4338" s="211">
        <v>0.58090407652427811</v>
      </c>
      <c r="L4338" s="211">
        <v>0.2784956696406401</v>
      </c>
      <c r="M4338" s="211">
        <v>0.11881171452287176</v>
      </c>
      <c r="N4338" s="211">
        <v>0.37914220862365111</v>
      </c>
      <c r="O4338" s="211">
        <v>0.68142736098159928</v>
      </c>
      <c r="P4338" s="211">
        <v>6.5074691718345776E-2</v>
      </c>
      <c r="Q4338" s="211">
        <v>6.2382015852029959E-2</v>
      </c>
      <c r="R4338" s="211">
        <v>0.4788069744298486</v>
      </c>
      <c r="S4338" s="211">
        <v>0.4172859481980794</v>
      </c>
      <c r="T4338" s="211">
        <v>0.57485858650785004</v>
      </c>
      <c r="U4338" s="211">
        <v>0.43518784637618291</v>
      </c>
      <c r="V4338" s="211">
        <v>8.750894511836603E-2</v>
      </c>
      <c r="W4338" s="211">
        <v>0.60403036332620008</v>
      </c>
      <c r="X4338" s="211">
        <v>0.32601213540016305</v>
      </c>
      <c r="Y4338" s="211">
        <v>0.64714933274863162</v>
      </c>
      <c r="Z4338" s="211">
        <v>0.14382005784476368</v>
      </c>
      <c r="AA4338" s="212">
        <v>0.12326555921486236</v>
      </c>
    </row>
    <row r="4339" spans="1:27" x14ac:dyDescent="0.35">
      <c r="A4339" s="210" t="s">
        <v>5015</v>
      </c>
      <c r="B4339" s="217">
        <v>143.17341848488917</v>
      </c>
      <c r="C4339" s="211">
        <v>6.2778995753636185E-2</v>
      </c>
      <c r="D4339" s="211">
        <v>0.13398820572573167</v>
      </c>
      <c r="E4339" s="211">
        <v>8.0402162685411754E-2</v>
      </c>
      <c r="F4339" s="211">
        <v>9.0592141941839774E-2</v>
      </c>
      <c r="G4339" s="211">
        <v>0.12386054738487849</v>
      </c>
      <c r="H4339" s="211">
        <v>0.1176112359070694</v>
      </c>
      <c r="I4339" s="211">
        <v>0.52353504332101608</v>
      </c>
      <c r="J4339" s="211">
        <v>0.43634634358057484</v>
      </c>
      <c r="K4339" s="211">
        <v>0.59693045025732694</v>
      </c>
      <c r="L4339" s="211">
        <v>0.27653526844615461</v>
      </c>
      <c r="M4339" s="211">
        <v>9.1229381499480525E-2</v>
      </c>
      <c r="N4339" s="211">
        <v>0.4875635857261425</v>
      </c>
      <c r="O4339" s="211">
        <v>0.76871638937237408</v>
      </c>
      <c r="P4339" s="211">
        <v>7.3729727267955653E-2</v>
      </c>
      <c r="Q4339" s="211">
        <v>0.10235222118778441</v>
      </c>
      <c r="R4339" s="211">
        <v>0.4980142014200114</v>
      </c>
      <c r="S4339" s="211">
        <v>0.31048588623113338</v>
      </c>
      <c r="T4339" s="211">
        <v>0.53802613672937283</v>
      </c>
      <c r="U4339" s="211">
        <v>0.40273830664358201</v>
      </c>
      <c r="V4339" s="211">
        <v>7.9243782443356517E-2</v>
      </c>
      <c r="W4339" s="211">
        <v>0.52922380350198539</v>
      </c>
      <c r="X4339" s="211">
        <v>0.31680655668445762</v>
      </c>
      <c r="Y4339" s="211">
        <v>0.68252576693243094</v>
      </c>
      <c r="Z4339" s="211">
        <v>0.14749402202643427</v>
      </c>
      <c r="AA4339" s="212">
        <v>0.11964370312957794</v>
      </c>
    </row>
    <row r="4340" spans="1:27" x14ac:dyDescent="0.35">
      <c r="A4340" s="210" t="s">
        <v>5016</v>
      </c>
      <c r="B4340" s="217">
        <v>136.25272687419698</v>
      </c>
      <c r="C4340" s="211">
        <v>5.74811054133492E-2</v>
      </c>
      <c r="D4340" s="211">
        <v>0.11740044320610285</v>
      </c>
      <c r="E4340" s="211">
        <v>7.4959837573668323E-2</v>
      </c>
      <c r="F4340" s="211">
        <v>9.2705558052410347E-2</v>
      </c>
      <c r="G4340" s="211">
        <v>0.11703541142722933</v>
      </c>
      <c r="H4340" s="211">
        <v>0.11414795830785381</v>
      </c>
      <c r="I4340" s="211">
        <v>0.4831813059682743</v>
      </c>
      <c r="J4340" s="211">
        <v>0.46312788040497976</v>
      </c>
      <c r="K4340" s="211">
        <v>0.63388491483653353</v>
      </c>
      <c r="L4340" s="211">
        <v>0.27683962164437909</v>
      </c>
      <c r="M4340" s="211">
        <v>9.3801998945513887E-2</v>
      </c>
      <c r="N4340" s="211">
        <v>0.55496503175788747</v>
      </c>
      <c r="O4340" s="211">
        <v>0.76655785602702764</v>
      </c>
      <c r="P4340" s="211">
        <v>6.4997451840524301E-2</v>
      </c>
      <c r="Q4340" s="211">
        <v>6.5277186818947702E-2</v>
      </c>
      <c r="R4340" s="211">
        <v>0.43577218056444528</v>
      </c>
      <c r="S4340" s="211">
        <v>0.353281974850428</v>
      </c>
      <c r="T4340" s="211">
        <v>0.60073522929901324</v>
      </c>
      <c r="U4340" s="211">
        <v>0.43073064777743308</v>
      </c>
      <c r="V4340" s="211">
        <v>8.6323932589549943E-2</v>
      </c>
      <c r="W4340" s="211">
        <v>0.56629500546840961</v>
      </c>
      <c r="X4340" s="211">
        <v>0.26406643407394254</v>
      </c>
      <c r="Y4340" s="211">
        <v>0.70327129607928174</v>
      </c>
      <c r="Z4340" s="211">
        <v>0.14978700926173294</v>
      </c>
      <c r="AA4340" s="212">
        <v>0.12098531317403138</v>
      </c>
    </row>
    <row r="4341" spans="1:27" x14ac:dyDescent="0.35">
      <c r="A4341" s="210" t="s">
        <v>5017</v>
      </c>
      <c r="B4341" s="217">
        <v>126.86152118387538</v>
      </c>
      <c r="C4341" s="211">
        <v>6.2646986766104334E-2</v>
      </c>
      <c r="D4341" s="211">
        <v>0.12641473824098326</v>
      </c>
      <c r="E4341" s="211">
        <v>7.6399739645958475E-2</v>
      </c>
      <c r="F4341" s="211">
        <v>9.9043499483127795E-2</v>
      </c>
      <c r="G4341" s="211">
        <v>0.11807283624954176</v>
      </c>
      <c r="H4341" s="211">
        <v>0.12193852873598365</v>
      </c>
      <c r="I4341" s="211">
        <v>0.53694256171520571</v>
      </c>
      <c r="J4341" s="211">
        <v>0.4574146573161128</v>
      </c>
      <c r="K4341" s="211">
        <v>0.5871989261584134</v>
      </c>
      <c r="L4341" s="211">
        <v>0.27730492960460423</v>
      </c>
      <c r="M4341" s="211">
        <v>0.10864148660629203</v>
      </c>
      <c r="N4341" s="211">
        <v>0.41149760280825276</v>
      </c>
      <c r="O4341" s="211">
        <v>0.65826341788493992</v>
      </c>
      <c r="P4341" s="211">
        <v>7.3265796635525418E-2</v>
      </c>
      <c r="Q4341" s="211">
        <v>5.1424997533902325E-2</v>
      </c>
      <c r="R4341" s="211">
        <v>0.40245191872182406</v>
      </c>
      <c r="S4341" s="211">
        <v>0.33588430746816711</v>
      </c>
      <c r="T4341" s="211">
        <v>0.5617555770041005</v>
      </c>
      <c r="U4341" s="211">
        <v>0.35198863209935055</v>
      </c>
      <c r="V4341" s="211">
        <v>7.5916506938499412E-2</v>
      </c>
      <c r="W4341" s="211">
        <v>0.51877571615118356</v>
      </c>
      <c r="X4341" s="211">
        <v>0.38027155915029354</v>
      </c>
      <c r="Y4341" s="211">
        <v>0.69793564520169571</v>
      </c>
      <c r="Z4341" s="211">
        <v>0.14782043033460868</v>
      </c>
      <c r="AA4341" s="212">
        <v>0.12105698295806543</v>
      </c>
    </row>
    <row r="4342" spans="1:27" x14ac:dyDescent="0.35">
      <c r="A4342" s="210" t="s">
        <v>5018</v>
      </c>
      <c r="B4342" s="217">
        <v>112.93985546240478</v>
      </c>
      <c r="C4342" s="211">
        <v>6.5841876177401365E-2</v>
      </c>
      <c r="D4342" s="211">
        <v>0.11773314659030963</v>
      </c>
      <c r="E4342" s="211">
        <v>8.0532775640830195E-2</v>
      </c>
      <c r="F4342" s="211">
        <v>8.772804712321694E-2</v>
      </c>
      <c r="G4342" s="211">
        <v>0.11460436599096559</v>
      </c>
      <c r="H4342" s="211">
        <v>0.11313706260334748</v>
      </c>
      <c r="I4342" s="211">
        <v>0.48632017920126391</v>
      </c>
      <c r="J4342" s="211">
        <v>0.44682935520568617</v>
      </c>
      <c r="K4342" s="211">
        <v>0.6038152819192758</v>
      </c>
      <c r="L4342" s="211">
        <v>0.27099124708975653</v>
      </c>
      <c r="M4342" s="211">
        <v>0.12237604814210366</v>
      </c>
      <c r="N4342" s="211">
        <v>0.49404557810526434</v>
      </c>
      <c r="O4342" s="211">
        <v>0.59941618263490393</v>
      </c>
      <c r="P4342" s="211">
        <v>6.246024858528524E-2</v>
      </c>
      <c r="Q4342" s="211">
        <v>7.4468578826366677E-2</v>
      </c>
      <c r="R4342" s="211">
        <v>0.40960082743745768</v>
      </c>
      <c r="S4342" s="211">
        <v>0.32911952067686706</v>
      </c>
      <c r="T4342" s="211">
        <v>0.55913618806184529</v>
      </c>
      <c r="U4342" s="211">
        <v>0.3692828178778132</v>
      </c>
      <c r="V4342" s="211">
        <v>5.6677843277689183E-2</v>
      </c>
      <c r="W4342" s="211">
        <v>0.52302103916612563</v>
      </c>
      <c r="X4342" s="211">
        <v>0.3511661427724192</v>
      </c>
      <c r="Y4342" s="211">
        <v>0.63814440196998001</v>
      </c>
      <c r="Z4342" s="211">
        <v>0.14797619485003874</v>
      </c>
      <c r="AA4342" s="212">
        <v>0.12077621129566851</v>
      </c>
    </row>
    <row r="4343" spans="1:27" x14ac:dyDescent="0.35">
      <c r="A4343" s="210" t="s">
        <v>5019</v>
      </c>
      <c r="B4343" s="217">
        <v>133.46223025569842</v>
      </c>
      <c r="C4343" s="211">
        <v>4.9762944290806257E-2</v>
      </c>
      <c r="D4343" s="211">
        <v>0.1298084850214902</v>
      </c>
      <c r="E4343" s="211">
        <v>7.957406033317474E-2</v>
      </c>
      <c r="F4343" s="211">
        <v>0.10090761233445578</v>
      </c>
      <c r="G4343" s="211">
        <v>0.12297565772012686</v>
      </c>
      <c r="H4343" s="211">
        <v>0.11428158007736286</v>
      </c>
      <c r="I4343" s="211">
        <v>0.50004827841141319</v>
      </c>
      <c r="J4343" s="211">
        <v>0.39983965500796403</v>
      </c>
      <c r="K4343" s="211">
        <v>0.59749897089438742</v>
      </c>
      <c r="L4343" s="211">
        <v>0.26902562292765603</v>
      </c>
      <c r="M4343" s="211">
        <v>0.11993839135533274</v>
      </c>
      <c r="N4343" s="211">
        <v>0.42138180129592973</v>
      </c>
      <c r="O4343" s="211">
        <v>0.63177006403403091</v>
      </c>
      <c r="P4343" s="211">
        <v>7.1874623516955019E-2</v>
      </c>
      <c r="Q4343" s="211">
        <v>6.4685742636872642E-2</v>
      </c>
      <c r="R4343" s="211">
        <v>0.47609754051820075</v>
      </c>
      <c r="S4343" s="211">
        <v>0.35066443888333304</v>
      </c>
      <c r="T4343" s="211">
        <v>0.56424329801298423</v>
      </c>
      <c r="U4343" s="211">
        <v>0.36371145064210342</v>
      </c>
      <c r="V4343" s="211">
        <v>8.2836752394018734E-2</v>
      </c>
      <c r="W4343" s="211">
        <v>0.55139350072141358</v>
      </c>
      <c r="X4343" s="211">
        <v>0.26966677821064167</v>
      </c>
      <c r="Y4343" s="211">
        <v>0.58318233427910615</v>
      </c>
      <c r="Z4343" s="211">
        <v>0.14891293456249294</v>
      </c>
      <c r="AA4343" s="212">
        <v>0.11819564756628603</v>
      </c>
    </row>
    <row r="4344" spans="1:27" x14ac:dyDescent="0.35">
      <c r="A4344" s="210" t="s">
        <v>5020</v>
      </c>
      <c r="B4344" s="217">
        <v>121.00697941528151</v>
      </c>
      <c r="C4344" s="211">
        <v>6.0202139016702544E-2</v>
      </c>
      <c r="D4344" s="211">
        <v>0.12623336090035953</v>
      </c>
      <c r="E4344" s="211">
        <v>7.3452289377536159E-2</v>
      </c>
      <c r="F4344" s="211">
        <v>9.401142927604661E-2</v>
      </c>
      <c r="G4344" s="211">
        <v>0.12313942921348227</v>
      </c>
      <c r="H4344" s="211">
        <v>0.12638131439909212</v>
      </c>
      <c r="I4344" s="211">
        <v>0.49392065059535539</v>
      </c>
      <c r="J4344" s="211">
        <v>0.4551264026740689</v>
      </c>
      <c r="K4344" s="211">
        <v>0.64227639110670809</v>
      </c>
      <c r="L4344" s="211">
        <v>0.27643351253821502</v>
      </c>
      <c r="M4344" s="211">
        <v>9.7528399620055606E-2</v>
      </c>
      <c r="N4344" s="211">
        <v>0.46117338556441545</v>
      </c>
      <c r="O4344" s="211">
        <v>0.58939865864658225</v>
      </c>
      <c r="P4344" s="211">
        <v>6.5726235263679406E-2</v>
      </c>
      <c r="Q4344" s="211">
        <v>0.11694004765097744</v>
      </c>
      <c r="R4344" s="211">
        <v>0.44847227704428871</v>
      </c>
      <c r="S4344" s="211">
        <v>0.39055015227483114</v>
      </c>
      <c r="T4344" s="211">
        <v>0.47757479596132429</v>
      </c>
      <c r="U4344" s="211">
        <v>0.50380502701612773</v>
      </c>
      <c r="V4344" s="211">
        <v>6.0898135736074943E-2</v>
      </c>
      <c r="W4344" s="211">
        <v>0.57020703779050697</v>
      </c>
      <c r="X4344" s="211">
        <v>0.42222580443220753</v>
      </c>
      <c r="Y4344" s="211">
        <v>0.60688699917299771</v>
      </c>
      <c r="Z4344" s="211">
        <v>0.14502157662219975</v>
      </c>
      <c r="AA4344" s="212">
        <v>0.11827355978490092</v>
      </c>
    </row>
    <row r="4345" spans="1:27" x14ac:dyDescent="0.35">
      <c r="A4345" s="210" t="s">
        <v>5021</v>
      </c>
      <c r="B4345" s="217">
        <v>173.62097160568555</v>
      </c>
      <c r="C4345" s="211">
        <v>5.7021432010407658E-2</v>
      </c>
      <c r="D4345" s="211">
        <v>0.12682209814926285</v>
      </c>
      <c r="E4345" s="211">
        <v>8.4189200695474933E-2</v>
      </c>
      <c r="F4345" s="211">
        <v>0.10953352306768194</v>
      </c>
      <c r="G4345" s="211">
        <v>0.11976198049177325</v>
      </c>
      <c r="H4345" s="211">
        <v>0.11427873132625449</v>
      </c>
      <c r="I4345" s="211">
        <v>0.46284474287088895</v>
      </c>
      <c r="J4345" s="211">
        <v>0.41862107533106319</v>
      </c>
      <c r="K4345" s="211">
        <v>0.62642072251764336</v>
      </c>
      <c r="L4345" s="211">
        <v>0.27888267596379884</v>
      </c>
      <c r="M4345" s="211">
        <v>0.11724621126682457</v>
      </c>
      <c r="N4345" s="211">
        <v>0.38312200547454212</v>
      </c>
      <c r="O4345" s="211">
        <v>0.65909193469223126</v>
      </c>
      <c r="P4345" s="211">
        <v>6.7767366019849201E-2</v>
      </c>
      <c r="Q4345" s="211">
        <v>7.9514377161607044E-2</v>
      </c>
      <c r="R4345" s="211">
        <v>0.44897086827285621</v>
      </c>
      <c r="S4345" s="211">
        <v>0.38688271444893785</v>
      </c>
      <c r="T4345" s="211">
        <v>0.54793753627523378</v>
      </c>
      <c r="U4345" s="211">
        <v>0.4672945647604273</v>
      </c>
      <c r="V4345" s="211">
        <v>0.15102529588333377</v>
      </c>
      <c r="W4345" s="211">
        <v>0.55842853474442355</v>
      </c>
      <c r="X4345" s="211">
        <v>0.32474330990212708</v>
      </c>
      <c r="Y4345" s="211">
        <v>0.66109090188163722</v>
      </c>
      <c r="Z4345" s="211">
        <v>0.14624287320156376</v>
      </c>
      <c r="AA4345" s="212">
        <v>0.12374331522916342</v>
      </c>
    </row>
    <row r="4346" spans="1:27" x14ac:dyDescent="0.35">
      <c r="A4346" s="210" t="s">
        <v>5022</v>
      </c>
      <c r="B4346" s="217">
        <v>122.44218339224727</v>
      </c>
      <c r="C4346" s="211">
        <v>6.4812010759780728E-2</v>
      </c>
      <c r="D4346" s="211">
        <v>0.1251609872075557</v>
      </c>
      <c r="E4346" s="211">
        <v>7.4729623935938586E-2</v>
      </c>
      <c r="F4346" s="211">
        <v>0.11684709217694335</v>
      </c>
      <c r="G4346" s="211">
        <v>0.12093071650311796</v>
      </c>
      <c r="H4346" s="211">
        <v>0.11222244963211903</v>
      </c>
      <c r="I4346" s="211">
        <v>0.46940467877625941</v>
      </c>
      <c r="J4346" s="211">
        <v>0.42761864699695967</v>
      </c>
      <c r="K4346" s="211">
        <v>0.64322838089684875</v>
      </c>
      <c r="L4346" s="211">
        <v>0.28115123049226748</v>
      </c>
      <c r="M4346" s="211">
        <v>9.0700848441530618E-2</v>
      </c>
      <c r="N4346" s="211">
        <v>0.37686680377471687</v>
      </c>
      <c r="O4346" s="211">
        <v>0.60509244941530327</v>
      </c>
      <c r="P4346" s="211">
        <v>6.6905807009370183E-2</v>
      </c>
      <c r="Q4346" s="211">
        <v>4.6688063926131458E-2</v>
      </c>
      <c r="R4346" s="211">
        <v>0.43275468705297476</v>
      </c>
      <c r="S4346" s="211">
        <v>0.34338419235140355</v>
      </c>
      <c r="T4346" s="211">
        <v>0.52304515510659066</v>
      </c>
      <c r="U4346" s="211">
        <v>0.53177087667184042</v>
      </c>
      <c r="V4346" s="211">
        <v>8.3447615171979378E-2</v>
      </c>
      <c r="W4346" s="211">
        <v>0.5489265656583795</v>
      </c>
      <c r="X4346" s="211">
        <v>0.351923670297355</v>
      </c>
      <c r="Y4346" s="211">
        <v>0.57002363445282478</v>
      </c>
      <c r="Z4346" s="211">
        <v>0.14410554510625176</v>
      </c>
      <c r="AA4346" s="212">
        <v>0.12035842382534109</v>
      </c>
    </row>
    <row r="4347" spans="1:27" x14ac:dyDescent="0.35">
      <c r="A4347" s="210" t="s">
        <v>5023</v>
      </c>
      <c r="B4347" s="217">
        <v>119.75094955802493</v>
      </c>
      <c r="C4347" s="211">
        <v>6.388380476444247E-2</v>
      </c>
      <c r="D4347" s="211">
        <v>0.12887394169653946</v>
      </c>
      <c r="E4347" s="211">
        <v>7.0815244748709108E-2</v>
      </c>
      <c r="F4347" s="211">
        <v>0.10515507007661376</v>
      </c>
      <c r="G4347" s="211">
        <v>0.11625951473919711</v>
      </c>
      <c r="H4347" s="211">
        <v>0.1222143780066078</v>
      </c>
      <c r="I4347" s="211">
        <v>0.50382848646046108</v>
      </c>
      <c r="J4347" s="211">
        <v>0.44179204147619799</v>
      </c>
      <c r="K4347" s="211">
        <v>0.63953519042574314</v>
      </c>
      <c r="L4347" s="211">
        <v>0.27687445347381801</v>
      </c>
      <c r="M4347" s="211">
        <v>0.1091699259727309</v>
      </c>
      <c r="N4347" s="211">
        <v>0.34949314831280515</v>
      </c>
      <c r="O4347" s="211">
        <v>0.54787241309078027</v>
      </c>
      <c r="P4347" s="211">
        <v>6.948226880394294E-2</v>
      </c>
      <c r="Q4347" s="211">
        <v>0.10592992447845478</v>
      </c>
      <c r="R4347" s="211">
        <v>0.47973537344793926</v>
      </c>
      <c r="S4347" s="211">
        <v>0.28912473020114859</v>
      </c>
      <c r="T4347" s="211">
        <v>0.56967355324475955</v>
      </c>
      <c r="U4347" s="211">
        <v>0.33465154162029109</v>
      </c>
      <c r="V4347" s="211">
        <v>7.5377236139391249E-2</v>
      </c>
      <c r="W4347" s="211">
        <v>0.5030698176436651</v>
      </c>
      <c r="X4347" s="211">
        <v>0.3280863175252775</v>
      </c>
      <c r="Y4347" s="211">
        <v>0.77253475728666643</v>
      </c>
      <c r="Z4347" s="211">
        <v>0.14464043038967783</v>
      </c>
      <c r="AA4347" s="212">
        <v>0.12378872409005555</v>
      </c>
    </row>
    <row r="4348" spans="1:27" x14ac:dyDescent="0.35">
      <c r="A4348" s="210" t="s">
        <v>5024</v>
      </c>
      <c r="B4348" s="217">
        <v>159.01627881914348</v>
      </c>
      <c r="C4348" s="211">
        <v>6.0783049875024878E-2</v>
      </c>
      <c r="D4348" s="211">
        <v>0.12518214080254564</v>
      </c>
      <c r="E4348" s="211">
        <v>7.1557658720111994E-2</v>
      </c>
      <c r="F4348" s="211">
        <v>0.10244045583009014</v>
      </c>
      <c r="G4348" s="211">
        <v>0.12223242467784357</v>
      </c>
      <c r="H4348" s="211">
        <v>0.10313257852518913</v>
      </c>
      <c r="I4348" s="211">
        <v>0.48768350192679366</v>
      </c>
      <c r="J4348" s="211">
        <v>0.41338441000920773</v>
      </c>
      <c r="K4348" s="211">
        <v>0.58682666143500506</v>
      </c>
      <c r="L4348" s="211">
        <v>0.27738965882655331</v>
      </c>
      <c r="M4348" s="211">
        <v>0.11037082666173276</v>
      </c>
      <c r="N4348" s="211">
        <v>0.40482564898882856</v>
      </c>
      <c r="O4348" s="211">
        <v>0.78346432186823745</v>
      </c>
      <c r="P4348" s="211">
        <v>7.0756799405019125E-2</v>
      </c>
      <c r="Q4348" s="211">
        <v>0.141509718416162</v>
      </c>
      <c r="R4348" s="211">
        <v>0.45327270910830125</v>
      </c>
      <c r="S4348" s="211">
        <v>0.31823874670119479</v>
      </c>
      <c r="T4348" s="211">
        <v>0.53682714737215342</v>
      </c>
      <c r="U4348" s="211">
        <v>0.33918629636219688</v>
      </c>
      <c r="V4348" s="211">
        <v>0.14044548401428403</v>
      </c>
      <c r="W4348" s="211">
        <v>0.63232306014958262</v>
      </c>
      <c r="X4348" s="211">
        <v>0.2757469333003108</v>
      </c>
      <c r="Y4348" s="211">
        <v>0.58041521456018164</v>
      </c>
      <c r="Z4348" s="211">
        <v>0.14036366282903587</v>
      </c>
      <c r="AA4348" s="212">
        <v>0.11359231781535882</v>
      </c>
    </row>
    <row r="4349" spans="1:27" x14ac:dyDescent="0.35">
      <c r="A4349" s="210" t="s">
        <v>5025</v>
      </c>
      <c r="B4349" s="217">
        <v>123.13350884695465</v>
      </c>
      <c r="C4349" s="211">
        <v>7.2837050938362388E-2</v>
      </c>
      <c r="D4349" s="211">
        <v>0.12871986304982427</v>
      </c>
      <c r="E4349" s="211">
        <v>7.5820054036280171E-2</v>
      </c>
      <c r="F4349" s="211">
        <v>0.10806117180638002</v>
      </c>
      <c r="G4349" s="211">
        <v>0.12196960805570949</v>
      </c>
      <c r="H4349" s="211">
        <v>0.11511519605319984</v>
      </c>
      <c r="I4349" s="211">
        <v>0.49647424169086951</v>
      </c>
      <c r="J4349" s="211">
        <v>0.4683254080267622</v>
      </c>
      <c r="K4349" s="211">
        <v>0.59898328312340099</v>
      </c>
      <c r="L4349" s="211">
        <v>0.274439362202544</v>
      </c>
      <c r="M4349" s="211">
        <v>0.10054072168960893</v>
      </c>
      <c r="N4349" s="211">
        <v>0.41688571026996624</v>
      </c>
      <c r="O4349" s="211">
        <v>0.65196765582869542</v>
      </c>
      <c r="P4349" s="211">
        <v>7.0403360636517864E-2</v>
      </c>
      <c r="Q4349" s="211">
        <v>8.4095046002430326E-2</v>
      </c>
      <c r="R4349" s="211">
        <v>0.45360086750369349</v>
      </c>
      <c r="S4349" s="211">
        <v>0.34116638590314896</v>
      </c>
      <c r="T4349" s="211">
        <v>0.4766588725425393</v>
      </c>
      <c r="U4349" s="211">
        <v>0.42465386834766616</v>
      </c>
      <c r="V4349" s="211">
        <v>7.3193271376935765E-2</v>
      </c>
      <c r="W4349" s="211">
        <v>0.57251801252094503</v>
      </c>
      <c r="X4349" s="211">
        <v>0.36265132612354567</v>
      </c>
      <c r="Y4349" s="211">
        <v>0.6274024550882874</v>
      </c>
      <c r="Z4349" s="211">
        <v>0.14948460816691977</v>
      </c>
      <c r="AA4349" s="212">
        <v>0.12113904198711398</v>
      </c>
    </row>
    <row r="4350" spans="1:27" x14ac:dyDescent="0.35">
      <c r="A4350" s="210" t="s">
        <v>5026</v>
      </c>
      <c r="B4350" s="217">
        <v>127.77521796558503</v>
      </c>
      <c r="C4350" s="211">
        <v>5.1056929987762373E-2</v>
      </c>
      <c r="D4350" s="211">
        <v>0.1250597064190743</v>
      </c>
      <c r="E4350" s="211">
        <v>8.5860114824276537E-2</v>
      </c>
      <c r="F4350" s="211">
        <v>8.536650595062506E-2</v>
      </c>
      <c r="G4350" s="211">
        <v>0.12135622528009521</v>
      </c>
      <c r="H4350" s="211">
        <v>0.11536585251969017</v>
      </c>
      <c r="I4350" s="211">
        <v>0.53167294176782021</v>
      </c>
      <c r="J4350" s="211">
        <v>0.45977797995381647</v>
      </c>
      <c r="K4350" s="211">
        <v>0.56135122061463916</v>
      </c>
      <c r="L4350" s="211">
        <v>0.27487536521558975</v>
      </c>
      <c r="M4350" s="211">
        <v>9.6062629489592474E-2</v>
      </c>
      <c r="N4350" s="211">
        <v>0.45713236539688862</v>
      </c>
      <c r="O4350" s="211">
        <v>0.71583059473605326</v>
      </c>
      <c r="P4350" s="211">
        <v>6.2567855999236366E-2</v>
      </c>
      <c r="Q4350" s="211">
        <v>5.1905594003142763E-2</v>
      </c>
      <c r="R4350" s="211">
        <v>0.3981377849092973</v>
      </c>
      <c r="S4350" s="211">
        <v>0.34988212347098518</v>
      </c>
      <c r="T4350" s="211">
        <v>0.50685451401033632</v>
      </c>
      <c r="U4350" s="211">
        <v>0.35349113908396468</v>
      </c>
      <c r="V4350" s="211">
        <v>0.13493802702758217</v>
      </c>
      <c r="W4350" s="211">
        <v>0.50137647562450538</v>
      </c>
      <c r="X4350" s="211">
        <v>0.39922167875112385</v>
      </c>
      <c r="Y4350" s="211">
        <v>0.63125229480861966</v>
      </c>
      <c r="Z4350" s="211">
        <v>0.14651166058853793</v>
      </c>
      <c r="AA4350" s="212">
        <v>0.12299130780970996</v>
      </c>
    </row>
    <row r="4351" spans="1:27" x14ac:dyDescent="0.35">
      <c r="A4351" s="210" t="s">
        <v>5027</v>
      </c>
      <c r="B4351" s="217">
        <v>151.19969502218802</v>
      </c>
      <c r="C4351" s="211">
        <v>7.328435005435649E-2</v>
      </c>
      <c r="D4351" s="211">
        <v>0.12546062270458586</v>
      </c>
      <c r="E4351" s="211">
        <v>7.5260524030291431E-2</v>
      </c>
      <c r="F4351" s="211">
        <v>9.655570643207223E-2</v>
      </c>
      <c r="G4351" s="211">
        <v>0.11883935796383686</v>
      </c>
      <c r="H4351" s="211">
        <v>0.11724443759631667</v>
      </c>
      <c r="I4351" s="211">
        <v>0.48838565584976468</v>
      </c>
      <c r="J4351" s="211">
        <v>0.43295680112457829</v>
      </c>
      <c r="K4351" s="211">
        <v>0.60018556421488678</v>
      </c>
      <c r="L4351" s="211">
        <v>0.27497370204657262</v>
      </c>
      <c r="M4351" s="211">
        <v>0.10634774671332017</v>
      </c>
      <c r="N4351" s="211">
        <v>0.44597772545350001</v>
      </c>
      <c r="O4351" s="211">
        <v>0.7487048081199883</v>
      </c>
      <c r="P4351" s="211">
        <v>6.9625589474370322E-2</v>
      </c>
      <c r="Q4351" s="211">
        <v>0.12525671973723196</v>
      </c>
      <c r="R4351" s="211">
        <v>0.43841695211987425</v>
      </c>
      <c r="S4351" s="211">
        <v>0.39366363975651142</v>
      </c>
      <c r="T4351" s="211">
        <v>0.54115903551005584</v>
      </c>
      <c r="U4351" s="211">
        <v>0.52920067408242666</v>
      </c>
      <c r="V4351" s="211">
        <v>6.9709409925831162E-2</v>
      </c>
      <c r="W4351" s="211">
        <v>0.53033778882173355</v>
      </c>
      <c r="X4351" s="211">
        <v>0.31845416719147418</v>
      </c>
      <c r="Y4351" s="211">
        <v>0.66884470719679545</v>
      </c>
      <c r="Z4351" s="211">
        <v>0.14828247545589701</v>
      </c>
      <c r="AA4351" s="212">
        <v>0.11425013742708429</v>
      </c>
    </row>
    <row r="4352" spans="1:27" x14ac:dyDescent="0.35">
      <c r="A4352" s="210" t="s">
        <v>5028</v>
      </c>
      <c r="B4352" s="217">
        <v>121.87543220225849</v>
      </c>
      <c r="C4352" s="211">
        <v>5.2101198133095369E-2</v>
      </c>
      <c r="D4352" s="211">
        <v>0.11430040255489822</v>
      </c>
      <c r="E4352" s="211">
        <v>7.2198991113278072E-2</v>
      </c>
      <c r="F4352" s="211">
        <v>6.8035569236206156E-2</v>
      </c>
      <c r="G4352" s="211">
        <v>0.12307982696545046</v>
      </c>
      <c r="H4352" s="211">
        <v>0.11516287538300744</v>
      </c>
      <c r="I4352" s="211">
        <v>0.51587514125246858</v>
      </c>
      <c r="J4352" s="211">
        <v>0.40999802018514814</v>
      </c>
      <c r="K4352" s="211">
        <v>0.55281083943338916</v>
      </c>
      <c r="L4352" s="211">
        <v>0.27618133540967321</v>
      </c>
      <c r="M4352" s="211">
        <v>0.10789376408568065</v>
      </c>
      <c r="N4352" s="211">
        <v>0.55824535131064268</v>
      </c>
      <c r="O4352" s="211">
        <v>0.70209953064237762</v>
      </c>
      <c r="P4352" s="211">
        <v>7.0189486396048717E-2</v>
      </c>
      <c r="Q4352" s="211">
        <v>5.6794483896425038E-2</v>
      </c>
      <c r="R4352" s="211">
        <v>0.46507267174422923</v>
      </c>
      <c r="S4352" s="211">
        <v>0.29546849246459039</v>
      </c>
      <c r="T4352" s="211">
        <v>0.59388927803146507</v>
      </c>
      <c r="U4352" s="211">
        <v>0.46263355272718543</v>
      </c>
      <c r="V4352" s="211">
        <v>5.7044763098953621E-2</v>
      </c>
      <c r="W4352" s="211">
        <v>0.59695963226162141</v>
      </c>
      <c r="X4352" s="211">
        <v>0.25438714121210998</v>
      </c>
      <c r="Y4352" s="211">
        <v>0.75841020595798969</v>
      </c>
      <c r="Z4352" s="211">
        <v>0.14958156344129017</v>
      </c>
      <c r="AA4352" s="212">
        <v>0.12644703213088709</v>
      </c>
    </row>
    <row r="4353" spans="1:27" x14ac:dyDescent="0.35">
      <c r="A4353" s="210" t="s">
        <v>5029</v>
      </c>
      <c r="B4353" s="217">
        <v>160.41284149025839</v>
      </c>
      <c r="C4353" s="211">
        <v>5.6513547656705278E-2</v>
      </c>
      <c r="D4353" s="211">
        <v>0.12431784936131052</v>
      </c>
      <c r="E4353" s="211">
        <v>7.3175928926762251E-2</v>
      </c>
      <c r="F4353" s="211">
        <v>0.10136269862934819</v>
      </c>
      <c r="G4353" s="211">
        <v>0.12505035438586537</v>
      </c>
      <c r="H4353" s="211">
        <v>0.10873672210203916</v>
      </c>
      <c r="I4353" s="211">
        <v>0.4769764736353006</v>
      </c>
      <c r="J4353" s="211">
        <v>0.41561985174523364</v>
      </c>
      <c r="K4353" s="211">
        <v>0.64293300040013268</v>
      </c>
      <c r="L4353" s="211">
        <v>0.27494458712008479</v>
      </c>
      <c r="M4353" s="211">
        <v>0.11563042782931413</v>
      </c>
      <c r="N4353" s="211">
        <v>0.37159006392954508</v>
      </c>
      <c r="O4353" s="211">
        <v>0.70205065960035928</v>
      </c>
      <c r="P4353" s="211">
        <v>6.9514714125259142E-2</v>
      </c>
      <c r="Q4353" s="211">
        <v>7.9075113757783505E-2</v>
      </c>
      <c r="R4353" s="211">
        <v>0.44629512905553104</v>
      </c>
      <c r="S4353" s="211">
        <v>0.2861982368158793</v>
      </c>
      <c r="T4353" s="211">
        <v>0.62070294567374296</v>
      </c>
      <c r="U4353" s="211">
        <v>0.52093555900680699</v>
      </c>
      <c r="V4353" s="211">
        <v>9.3890737812617905E-2</v>
      </c>
      <c r="W4353" s="211">
        <v>0.63459976383945449</v>
      </c>
      <c r="X4353" s="211">
        <v>0.30951659266179327</v>
      </c>
      <c r="Y4353" s="211">
        <v>0.66945102906490028</v>
      </c>
      <c r="Z4353" s="211">
        <v>0.14887954378216156</v>
      </c>
      <c r="AA4353" s="212">
        <v>0.11853977564822794</v>
      </c>
    </row>
    <row r="4354" spans="1:27" x14ac:dyDescent="0.35">
      <c r="A4354" s="210" t="s">
        <v>5030</v>
      </c>
      <c r="B4354" s="217">
        <v>168.83000939381574</v>
      </c>
      <c r="C4354" s="211">
        <v>6.5448449147487459E-2</v>
      </c>
      <c r="D4354" s="211">
        <v>0.12201609075033221</v>
      </c>
      <c r="E4354" s="211">
        <v>8.0784083422625441E-2</v>
      </c>
      <c r="F4354" s="211">
        <v>0.10705560379546333</v>
      </c>
      <c r="G4354" s="211">
        <v>0.12227790238473815</v>
      </c>
      <c r="H4354" s="211">
        <v>0.11614810953501006</v>
      </c>
      <c r="I4354" s="211">
        <v>0.48405750858830554</v>
      </c>
      <c r="J4354" s="211">
        <v>0.48104961680087177</v>
      </c>
      <c r="K4354" s="211">
        <v>0.64912486227834243</v>
      </c>
      <c r="L4354" s="211">
        <v>0.27912434298617106</v>
      </c>
      <c r="M4354" s="211">
        <v>9.5973177146714772E-2</v>
      </c>
      <c r="N4354" s="211">
        <v>0.43262237748528476</v>
      </c>
      <c r="O4354" s="211">
        <v>0.74193570301798006</v>
      </c>
      <c r="P4354" s="211">
        <v>6.8379972708757494E-2</v>
      </c>
      <c r="Q4354" s="211">
        <v>5.3049803940333679E-2</v>
      </c>
      <c r="R4354" s="211">
        <v>0.4528216350077971</v>
      </c>
      <c r="S4354" s="211">
        <v>0.30304487508161915</v>
      </c>
      <c r="T4354" s="211">
        <v>0.631819885735037</v>
      </c>
      <c r="U4354" s="211">
        <v>0.481811642539417</v>
      </c>
      <c r="V4354" s="211">
        <v>0.13119046909202337</v>
      </c>
      <c r="W4354" s="211">
        <v>0.59716964323896471</v>
      </c>
      <c r="X4354" s="211">
        <v>0.32310224177930841</v>
      </c>
      <c r="Y4354" s="211">
        <v>0.73987431191071873</v>
      </c>
      <c r="Z4354" s="211">
        <v>0.1463572227009968</v>
      </c>
      <c r="AA4354" s="212">
        <v>0.12311205676318089</v>
      </c>
    </row>
    <row r="4355" spans="1:27" x14ac:dyDescent="0.35">
      <c r="A4355" s="210" t="s">
        <v>5031</v>
      </c>
      <c r="B4355" s="217">
        <v>147.31614683006441</v>
      </c>
      <c r="C4355" s="211">
        <v>5.9169261303519155E-2</v>
      </c>
      <c r="D4355" s="211">
        <v>0.12074511423180979</v>
      </c>
      <c r="E4355" s="211">
        <v>7.1087748648574506E-2</v>
      </c>
      <c r="F4355" s="211">
        <v>9.4365834358056774E-2</v>
      </c>
      <c r="G4355" s="211">
        <v>0.12259288878663524</v>
      </c>
      <c r="H4355" s="211">
        <v>0.11613789260404962</v>
      </c>
      <c r="I4355" s="211">
        <v>0.5182195266245132</v>
      </c>
      <c r="J4355" s="211">
        <v>0.45887910357335515</v>
      </c>
      <c r="K4355" s="211">
        <v>0.60954480890905127</v>
      </c>
      <c r="L4355" s="211">
        <v>0.27664943479869936</v>
      </c>
      <c r="M4355" s="211">
        <v>0.10736564995191521</v>
      </c>
      <c r="N4355" s="211">
        <v>0.39705252892466353</v>
      </c>
      <c r="O4355" s="211">
        <v>0.70131603707141277</v>
      </c>
      <c r="P4355" s="211">
        <v>7.0198280480998979E-2</v>
      </c>
      <c r="Q4355" s="211">
        <v>6.0883155969512021E-2</v>
      </c>
      <c r="R4355" s="211">
        <v>0.41840445157240502</v>
      </c>
      <c r="S4355" s="211">
        <v>0.3625797729019104</v>
      </c>
      <c r="T4355" s="211">
        <v>0.48518704639532106</v>
      </c>
      <c r="U4355" s="211">
        <v>0.38535873126560527</v>
      </c>
      <c r="V4355" s="211">
        <v>0.14638609412295783</v>
      </c>
      <c r="W4355" s="211">
        <v>0.53872572213851999</v>
      </c>
      <c r="X4355" s="211">
        <v>0.38246028894390882</v>
      </c>
      <c r="Y4355" s="211">
        <v>0.62874814655658773</v>
      </c>
      <c r="Z4355" s="211">
        <v>0.14926864510985235</v>
      </c>
      <c r="AA4355" s="212">
        <v>0.12203833513617621</v>
      </c>
    </row>
    <row r="4356" spans="1:27" x14ac:dyDescent="0.35">
      <c r="A4356" s="210" t="s">
        <v>5032</v>
      </c>
      <c r="B4356" s="217">
        <v>115.06876521752127</v>
      </c>
      <c r="C4356" s="211">
        <v>5.4439649292520396E-2</v>
      </c>
      <c r="D4356" s="211">
        <v>0.12930213839926172</v>
      </c>
      <c r="E4356" s="211">
        <v>6.9920360853426594E-2</v>
      </c>
      <c r="F4356" s="211">
        <v>0.10342633426284914</v>
      </c>
      <c r="G4356" s="211">
        <v>0.11586767562912204</v>
      </c>
      <c r="H4356" s="211">
        <v>0.12126972410298134</v>
      </c>
      <c r="I4356" s="211">
        <v>0.48066586030703923</v>
      </c>
      <c r="J4356" s="211">
        <v>0.4589404609017127</v>
      </c>
      <c r="K4356" s="211">
        <v>0.57780272738947813</v>
      </c>
      <c r="L4356" s="211">
        <v>0.28128821678885552</v>
      </c>
      <c r="M4356" s="211">
        <v>9.5909624114108E-2</v>
      </c>
      <c r="N4356" s="211">
        <v>0.49938522354568399</v>
      </c>
      <c r="O4356" s="211">
        <v>0.75734395116430775</v>
      </c>
      <c r="P4356" s="211">
        <v>6.9976866679028069E-2</v>
      </c>
      <c r="Q4356" s="211">
        <v>9.5076441324657882E-2</v>
      </c>
      <c r="R4356" s="211">
        <v>0.47429669791708928</v>
      </c>
      <c r="S4356" s="211">
        <v>0.32781000563277085</v>
      </c>
      <c r="T4356" s="211">
        <v>0.53062868681901576</v>
      </c>
      <c r="U4356" s="211">
        <v>0.34845695237211471</v>
      </c>
      <c r="V4356" s="211">
        <v>6.0027618577942754E-2</v>
      </c>
      <c r="W4356" s="211">
        <v>0.57708573494685411</v>
      </c>
      <c r="X4356" s="211">
        <v>0.28653697296056813</v>
      </c>
      <c r="Y4356" s="211">
        <v>0.66369469880295417</v>
      </c>
      <c r="Z4356" s="211">
        <v>0.14775939852892775</v>
      </c>
      <c r="AA4356" s="212">
        <v>0.12190914960778812</v>
      </c>
    </row>
    <row r="4357" spans="1:27" x14ac:dyDescent="0.35">
      <c r="A4357" s="210" t="s">
        <v>5033</v>
      </c>
      <c r="B4357" s="217">
        <v>124.18730665289873</v>
      </c>
      <c r="C4357" s="211">
        <v>5.7532174025971092E-2</v>
      </c>
      <c r="D4357" s="211">
        <v>0.1320077060761754</v>
      </c>
      <c r="E4357" s="211">
        <v>7.6435089626157943E-2</v>
      </c>
      <c r="F4357" s="211">
        <v>0.10242375933542419</v>
      </c>
      <c r="G4357" s="211">
        <v>0.11549249391567303</v>
      </c>
      <c r="H4357" s="211">
        <v>0.1219528163474429</v>
      </c>
      <c r="I4357" s="211">
        <v>0.51638389721560718</v>
      </c>
      <c r="J4357" s="211">
        <v>0.44250430186460565</v>
      </c>
      <c r="K4357" s="211">
        <v>0.59268737761113122</v>
      </c>
      <c r="L4357" s="211">
        <v>0.27535969934970106</v>
      </c>
      <c r="M4357" s="211">
        <v>0.110092877103073</v>
      </c>
      <c r="N4357" s="211">
        <v>0.49220041711960272</v>
      </c>
      <c r="O4357" s="211">
        <v>0.63619598076315076</v>
      </c>
      <c r="P4357" s="211">
        <v>6.1022895650455676E-2</v>
      </c>
      <c r="Q4357" s="211">
        <v>0.12814662569570184</v>
      </c>
      <c r="R4357" s="211">
        <v>0.44544405700405254</v>
      </c>
      <c r="S4357" s="211">
        <v>0.34953107370831693</v>
      </c>
      <c r="T4357" s="211">
        <v>0.62633840373404148</v>
      </c>
      <c r="U4357" s="211">
        <v>0.48956129528581754</v>
      </c>
      <c r="V4357" s="211">
        <v>6.3064312590893373E-2</v>
      </c>
      <c r="W4357" s="211">
        <v>0.59304180984235966</v>
      </c>
      <c r="X4357" s="211">
        <v>0.24018743163768008</v>
      </c>
      <c r="Y4357" s="211">
        <v>0.59044492466507559</v>
      </c>
      <c r="Z4357" s="211">
        <v>0.14572637270130234</v>
      </c>
      <c r="AA4357" s="212">
        <v>0.12002363407890522</v>
      </c>
    </row>
    <row r="4358" spans="1:27" x14ac:dyDescent="0.35">
      <c r="A4358" s="210" t="s">
        <v>5034</v>
      </c>
      <c r="B4358" s="217">
        <v>147.60725506619241</v>
      </c>
      <c r="C4358" s="211">
        <v>6.4824740273975653E-2</v>
      </c>
      <c r="D4358" s="211">
        <v>0.12476949079038407</v>
      </c>
      <c r="E4358" s="211">
        <v>7.9181279266877833E-2</v>
      </c>
      <c r="F4358" s="211">
        <v>9.999334360143497E-2</v>
      </c>
      <c r="G4358" s="211">
        <v>0.12542626682484093</v>
      </c>
      <c r="H4358" s="211">
        <v>0.12258757494481647</v>
      </c>
      <c r="I4358" s="211">
        <v>0.51472115239487082</v>
      </c>
      <c r="J4358" s="211">
        <v>0.40921637294902052</v>
      </c>
      <c r="K4358" s="211">
        <v>0.53881015873699778</v>
      </c>
      <c r="L4358" s="211">
        <v>0.27267640664270182</v>
      </c>
      <c r="M4358" s="211">
        <v>0.10317729649032967</v>
      </c>
      <c r="N4358" s="211">
        <v>0.4126229807360523</v>
      </c>
      <c r="O4358" s="211">
        <v>0.64034476837976528</v>
      </c>
      <c r="P4358" s="211">
        <v>7.0572150441197995E-2</v>
      </c>
      <c r="Q4358" s="211">
        <v>6.5747226316080584E-2</v>
      </c>
      <c r="R4358" s="211">
        <v>0.41808880486019118</v>
      </c>
      <c r="S4358" s="211">
        <v>0.35754343155581747</v>
      </c>
      <c r="T4358" s="211">
        <v>0.62909330267783947</v>
      </c>
      <c r="U4358" s="211">
        <v>0.52088098154605356</v>
      </c>
      <c r="V4358" s="211">
        <v>0.11622455440804645</v>
      </c>
      <c r="W4358" s="211">
        <v>0.60891142672391463</v>
      </c>
      <c r="X4358" s="211">
        <v>0.3516821029875693</v>
      </c>
      <c r="Y4358" s="211">
        <v>0.63097933081464108</v>
      </c>
      <c r="Z4358" s="211">
        <v>0.14952885395500262</v>
      </c>
      <c r="AA4358" s="212">
        <v>0.12407248620719319</v>
      </c>
    </row>
    <row r="4359" spans="1:27" x14ac:dyDescent="0.35">
      <c r="A4359" s="210" t="s">
        <v>5035</v>
      </c>
      <c r="B4359" s="217">
        <v>208.76555543498824</v>
      </c>
      <c r="C4359" s="211">
        <v>5.7377262289509137E-2</v>
      </c>
      <c r="D4359" s="211">
        <v>0.11789050643976066</v>
      </c>
      <c r="E4359" s="211">
        <v>8.7461170459747412E-2</v>
      </c>
      <c r="F4359" s="211">
        <v>0.10029391482254903</v>
      </c>
      <c r="G4359" s="211">
        <v>0.12163906980083017</v>
      </c>
      <c r="H4359" s="211">
        <v>0.12185941227450962</v>
      </c>
      <c r="I4359" s="211">
        <v>0.46772637453648713</v>
      </c>
      <c r="J4359" s="211">
        <v>0.38428568849473183</v>
      </c>
      <c r="K4359" s="211">
        <v>0.64827289036450308</v>
      </c>
      <c r="L4359" s="211">
        <v>0.2788660351907975</v>
      </c>
      <c r="M4359" s="211">
        <v>0.12158729225558311</v>
      </c>
      <c r="N4359" s="211">
        <v>0.35745055755481392</v>
      </c>
      <c r="O4359" s="211">
        <v>0.74908872755210476</v>
      </c>
      <c r="P4359" s="211">
        <v>6.7428311640612387E-2</v>
      </c>
      <c r="Q4359" s="211">
        <v>0.12737042350242966</v>
      </c>
      <c r="R4359" s="211">
        <v>0.4220657929848351</v>
      </c>
      <c r="S4359" s="211">
        <v>0.29402167532275869</v>
      </c>
      <c r="T4359" s="211">
        <v>0.55938400959843237</v>
      </c>
      <c r="U4359" s="211">
        <v>0.48425877832833275</v>
      </c>
      <c r="V4359" s="211">
        <v>0.1905687456431284</v>
      </c>
      <c r="W4359" s="211">
        <v>0.53899537577175716</v>
      </c>
      <c r="X4359" s="211">
        <v>0.31820179269396687</v>
      </c>
      <c r="Y4359" s="211">
        <v>0.6276594247533589</v>
      </c>
      <c r="Z4359" s="211">
        <v>0.1443495315038566</v>
      </c>
      <c r="AA4359" s="212">
        <v>0.12017870401839489</v>
      </c>
    </row>
    <row r="4360" spans="1:27" x14ac:dyDescent="0.35">
      <c r="A4360" s="210" t="s">
        <v>5036</v>
      </c>
      <c r="B4360" s="217">
        <v>127.24117015984532</v>
      </c>
      <c r="C4360" s="211">
        <v>5.3411095959151195E-2</v>
      </c>
      <c r="D4360" s="211">
        <v>0.12712616524663817</v>
      </c>
      <c r="E4360" s="211">
        <v>7.6934502024423215E-2</v>
      </c>
      <c r="F4360" s="211">
        <v>0.10502195828272429</v>
      </c>
      <c r="G4360" s="211">
        <v>0.12044901628424841</v>
      </c>
      <c r="H4360" s="211">
        <v>0.12424515592396769</v>
      </c>
      <c r="I4360" s="211">
        <v>0.49169785692708989</v>
      </c>
      <c r="J4360" s="211">
        <v>0.46075766280006653</v>
      </c>
      <c r="K4360" s="211">
        <v>0.59758054230933044</v>
      </c>
      <c r="L4360" s="211">
        <v>0.2714198101306789</v>
      </c>
      <c r="M4360" s="211">
        <v>9.722604232255512E-2</v>
      </c>
      <c r="N4360" s="211">
        <v>0.53167388263507642</v>
      </c>
      <c r="O4360" s="211">
        <v>0.74021511543112339</v>
      </c>
      <c r="P4360" s="211">
        <v>7.017291506062516E-2</v>
      </c>
      <c r="Q4360" s="211">
        <v>0.1177019800913313</v>
      </c>
      <c r="R4360" s="211">
        <v>0.41694010220294742</v>
      </c>
      <c r="S4360" s="211">
        <v>0.31223221533468376</v>
      </c>
      <c r="T4360" s="211">
        <v>0.56069866517650191</v>
      </c>
      <c r="U4360" s="211">
        <v>0.39649796610874832</v>
      </c>
      <c r="V4360" s="211">
        <v>5.330777571698727E-2</v>
      </c>
      <c r="W4360" s="211">
        <v>0.56225579596485353</v>
      </c>
      <c r="X4360" s="211">
        <v>0.36343260473796857</v>
      </c>
      <c r="Y4360" s="211">
        <v>0.61707454510211057</v>
      </c>
      <c r="Z4360" s="211">
        <v>0.14778045589334785</v>
      </c>
      <c r="AA4360" s="212">
        <v>0.1171788173557487</v>
      </c>
    </row>
    <row r="4361" spans="1:27" x14ac:dyDescent="0.35">
      <c r="A4361" s="210" t="s">
        <v>5037</v>
      </c>
      <c r="B4361" s="217">
        <v>133.35636815312225</v>
      </c>
      <c r="C4361" s="211">
        <v>6.1695288726857575E-2</v>
      </c>
      <c r="D4361" s="211">
        <v>0.12088789614022402</v>
      </c>
      <c r="E4361" s="211">
        <v>7.768199289802627E-2</v>
      </c>
      <c r="F4361" s="211">
        <v>9.1681110023240628E-2</v>
      </c>
      <c r="G4361" s="211">
        <v>0.12170323860108952</v>
      </c>
      <c r="H4361" s="211">
        <v>0.11688960054910659</v>
      </c>
      <c r="I4361" s="211">
        <v>0.49180166243891926</v>
      </c>
      <c r="J4361" s="211">
        <v>0.46306952509584998</v>
      </c>
      <c r="K4361" s="211">
        <v>0.60870873103606504</v>
      </c>
      <c r="L4361" s="211">
        <v>0.27806853540852633</v>
      </c>
      <c r="M4361" s="211">
        <v>0.11347892599370599</v>
      </c>
      <c r="N4361" s="211">
        <v>0.49859435532019081</v>
      </c>
      <c r="O4361" s="211">
        <v>0.7452575881956407</v>
      </c>
      <c r="P4361" s="211">
        <v>7.3095482499100126E-2</v>
      </c>
      <c r="Q4361" s="211">
        <v>0.13684342892325047</v>
      </c>
      <c r="R4361" s="211">
        <v>0.36700907596400989</v>
      </c>
      <c r="S4361" s="211">
        <v>0.42061087784674078</v>
      </c>
      <c r="T4361" s="211">
        <v>0.59344604914259769</v>
      </c>
      <c r="U4361" s="211">
        <v>0.44250190031100411</v>
      </c>
      <c r="V4361" s="211">
        <v>5.5140128553759271E-2</v>
      </c>
      <c r="W4361" s="211">
        <v>0.51340334375503316</v>
      </c>
      <c r="X4361" s="211">
        <v>0.34268752272452496</v>
      </c>
      <c r="Y4361" s="211">
        <v>0.57245066948754475</v>
      </c>
      <c r="Z4361" s="211">
        <v>0.14369620949020456</v>
      </c>
      <c r="AA4361" s="212">
        <v>0.12045601769548064</v>
      </c>
    </row>
    <row r="4362" spans="1:27" x14ac:dyDescent="0.35">
      <c r="A4362" s="210" t="s">
        <v>5038</v>
      </c>
      <c r="B4362" s="217">
        <v>134.73121673121352</v>
      </c>
      <c r="C4362" s="211">
        <v>5.7307475189818068E-2</v>
      </c>
      <c r="D4362" s="211">
        <v>0.12426312569359749</v>
      </c>
      <c r="E4362" s="211">
        <v>7.7056193212618349E-2</v>
      </c>
      <c r="F4362" s="211">
        <v>0.10844934345724222</v>
      </c>
      <c r="G4362" s="211">
        <v>0.12265403650033986</v>
      </c>
      <c r="H4362" s="211">
        <v>0.10787650652094635</v>
      </c>
      <c r="I4362" s="211">
        <v>0.48848277086609176</v>
      </c>
      <c r="J4362" s="211">
        <v>0.44248307056679514</v>
      </c>
      <c r="K4362" s="211">
        <v>0.61220055211311686</v>
      </c>
      <c r="L4362" s="211">
        <v>0.27564282648554916</v>
      </c>
      <c r="M4362" s="211">
        <v>9.7990970180367565E-2</v>
      </c>
      <c r="N4362" s="211">
        <v>0.43385093390331397</v>
      </c>
      <c r="O4362" s="211">
        <v>0.67121532480323176</v>
      </c>
      <c r="P4362" s="211">
        <v>6.8174620543191053E-2</v>
      </c>
      <c r="Q4362" s="211">
        <v>8.5344768381817815E-2</v>
      </c>
      <c r="R4362" s="211">
        <v>0.43829637505363928</v>
      </c>
      <c r="S4362" s="211">
        <v>0.30002436748292466</v>
      </c>
      <c r="T4362" s="211">
        <v>0.57136989685148687</v>
      </c>
      <c r="U4362" s="211">
        <v>0.39546246660746487</v>
      </c>
      <c r="V4362" s="211">
        <v>0.11916955091487615</v>
      </c>
      <c r="W4362" s="211">
        <v>0.51386142014211589</v>
      </c>
      <c r="X4362" s="211">
        <v>0.3174972375356972</v>
      </c>
      <c r="Y4362" s="211">
        <v>0.6070173692351678</v>
      </c>
      <c r="Z4362" s="211">
        <v>0.14421059575026957</v>
      </c>
      <c r="AA4362" s="212">
        <v>0.12278606535774551</v>
      </c>
    </row>
    <row r="4363" spans="1:27" x14ac:dyDescent="0.35">
      <c r="A4363" s="210" t="s">
        <v>5039</v>
      </c>
      <c r="B4363" s="217">
        <v>154.1737926972223</v>
      </c>
      <c r="C4363" s="211">
        <v>5.9105398813026858E-2</v>
      </c>
      <c r="D4363" s="211">
        <v>0.12281879755465751</v>
      </c>
      <c r="E4363" s="211">
        <v>7.1915318242753171E-2</v>
      </c>
      <c r="F4363" s="211">
        <v>0.10086599536970521</v>
      </c>
      <c r="G4363" s="211">
        <v>0.1184895549033475</v>
      </c>
      <c r="H4363" s="211">
        <v>0.12491349630201594</v>
      </c>
      <c r="I4363" s="211">
        <v>0.46554937765099119</v>
      </c>
      <c r="J4363" s="211">
        <v>0.44208310067325546</v>
      </c>
      <c r="K4363" s="211">
        <v>0.64878988369378554</v>
      </c>
      <c r="L4363" s="211">
        <v>0.27475378788589772</v>
      </c>
      <c r="M4363" s="211">
        <v>9.5079956101901911E-2</v>
      </c>
      <c r="N4363" s="211">
        <v>0.37579197168499834</v>
      </c>
      <c r="O4363" s="211">
        <v>0.64796404050257417</v>
      </c>
      <c r="P4363" s="211">
        <v>7.3353777877045265E-2</v>
      </c>
      <c r="Q4363" s="211">
        <v>5.6524143393830634E-2</v>
      </c>
      <c r="R4363" s="211">
        <v>0.47237583879481404</v>
      </c>
      <c r="S4363" s="211">
        <v>0.36905506548175027</v>
      </c>
      <c r="T4363" s="211">
        <v>0.5481469926949526</v>
      </c>
      <c r="U4363" s="211">
        <v>0.47840352466209735</v>
      </c>
      <c r="V4363" s="211">
        <v>9.5948357708422249E-2</v>
      </c>
      <c r="W4363" s="211">
        <v>0.53075972671726701</v>
      </c>
      <c r="X4363" s="211">
        <v>0.27759480504417616</v>
      </c>
      <c r="Y4363" s="211">
        <v>0.71395666226667953</v>
      </c>
      <c r="Z4363" s="211">
        <v>0.14966648555985962</v>
      </c>
      <c r="AA4363" s="212">
        <v>0.1167694269383405</v>
      </c>
    </row>
    <row r="4364" spans="1:27" x14ac:dyDescent="0.35">
      <c r="A4364" s="210" t="s">
        <v>5040</v>
      </c>
      <c r="B4364" s="217">
        <v>146.57248888423968</v>
      </c>
      <c r="C4364" s="211">
        <v>5.5344071551174809E-2</v>
      </c>
      <c r="D4364" s="211">
        <v>0.12224745670030306</v>
      </c>
      <c r="E4364" s="211">
        <v>7.333189532717041E-2</v>
      </c>
      <c r="F4364" s="211">
        <v>0.10867383676400659</v>
      </c>
      <c r="G4364" s="211">
        <v>0.12056281434556129</v>
      </c>
      <c r="H4364" s="211">
        <v>0.12388176388278725</v>
      </c>
      <c r="I4364" s="211">
        <v>0.44375287968128124</v>
      </c>
      <c r="J4364" s="211">
        <v>0.46766538980022071</v>
      </c>
      <c r="K4364" s="211">
        <v>0.54634211057107784</v>
      </c>
      <c r="L4364" s="211">
        <v>0.27967104976588031</v>
      </c>
      <c r="M4364" s="211">
        <v>0.11449862520384961</v>
      </c>
      <c r="N4364" s="211">
        <v>0.50113763162735814</v>
      </c>
      <c r="O4364" s="211">
        <v>0.59064880907371597</v>
      </c>
      <c r="P4364" s="211">
        <v>6.5163815598417121E-2</v>
      </c>
      <c r="Q4364" s="211">
        <v>0.13261005167162487</v>
      </c>
      <c r="R4364" s="211">
        <v>0.38417140854005016</v>
      </c>
      <c r="S4364" s="211">
        <v>0.2829821759160408</v>
      </c>
      <c r="T4364" s="211">
        <v>0.56438659545182324</v>
      </c>
      <c r="U4364" s="211">
        <v>0.45620773356025129</v>
      </c>
      <c r="V4364" s="211">
        <v>0.11687363367823754</v>
      </c>
      <c r="W4364" s="211">
        <v>0.51217144705277606</v>
      </c>
      <c r="X4364" s="211">
        <v>0.31843024580864149</v>
      </c>
      <c r="Y4364" s="211">
        <v>0.68070987526682913</v>
      </c>
      <c r="Z4364" s="211">
        <v>0.14802439430760678</v>
      </c>
      <c r="AA4364" s="212">
        <v>0.12087635288673085</v>
      </c>
    </row>
    <row r="4365" spans="1:27" x14ac:dyDescent="0.35">
      <c r="A4365" s="210" t="s">
        <v>5041</v>
      </c>
      <c r="B4365" s="217">
        <v>126.11057980539447</v>
      </c>
      <c r="C4365" s="211">
        <v>7.056985830606953E-2</v>
      </c>
      <c r="D4365" s="211">
        <v>0.13302220555975461</v>
      </c>
      <c r="E4365" s="211">
        <v>8.1275391516160186E-2</v>
      </c>
      <c r="F4365" s="211">
        <v>7.7535771531073688E-2</v>
      </c>
      <c r="G4365" s="211">
        <v>0.12003902327338535</v>
      </c>
      <c r="H4365" s="211">
        <v>0.12206905939845707</v>
      </c>
      <c r="I4365" s="211">
        <v>0.51008159259083252</v>
      </c>
      <c r="J4365" s="211">
        <v>0.4786531227920281</v>
      </c>
      <c r="K4365" s="211">
        <v>0.53822136784534225</v>
      </c>
      <c r="L4365" s="211">
        <v>0.26758765143713237</v>
      </c>
      <c r="M4365" s="211">
        <v>9.4364794903882429E-2</v>
      </c>
      <c r="N4365" s="211">
        <v>0.46133923879513306</v>
      </c>
      <c r="O4365" s="211">
        <v>0.67670878414209157</v>
      </c>
      <c r="P4365" s="211">
        <v>6.8844960682924325E-2</v>
      </c>
      <c r="Q4365" s="211">
        <v>5.0507275700711618E-2</v>
      </c>
      <c r="R4365" s="211">
        <v>0.44290341254881499</v>
      </c>
      <c r="S4365" s="211">
        <v>0.39681868773286266</v>
      </c>
      <c r="T4365" s="211">
        <v>0.54065978425097461</v>
      </c>
      <c r="U4365" s="211">
        <v>0.4345704511526941</v>
      </c>
      <c r="V4365" s="211">
        <v>8.6925753232658415E-2</v>
      </c>
      <c r="W4365" s="211">
        <v>0.51801605386098482</v>
      </c>
      <c r="X4365" s="211">
        <v>0.40481820712733346</v>
      </c>
      <c r="Y4365" s="211">
        <v>0.70997994382720997</v>
      </c>
      <c r="Z4365" s="211">
        <v>0.14944138051053013</v>
      </c>
      <c r="AA4365" s="212">
        <v>0.1263234919434191</v>
      </c>
    </row>
    <row r="4366" spans="1:27" x14ac:dyDescent="0.35">
      <c r="A4366" s="210" t="s">
        <v>5042</v>
      </c>
      <c r="B4366" s="217">
        <v>181.16899423731923</v>
      </c>
      <c r="C4366" s="211">
        <v>5.0598874039161107E-2</v>
      </c>
      <c r="D4366" s="211">
        <v>0.12588040314739452</v>
      </c>
      <c r="E4366" s="211">
        <v>8.3344985668146521E-2</v>
      </c>
      <c r="F4366" s="211">
        <v>9.6502599424374252E-2</v>
      </c>
      <c r="G4366" s="211">
        <v>0.12317750917405851</v>
      </c>
      <c r="H4366" s="211">
        <v>0.10549830628846771</v>
      </c>
      <c r="I4366" s="211">
        <v>0.50536749642269552</v>
      </c>
      <c r="J4366" s="211">
        <v>0.44623607965949552</v>
      </c>
      <c r="K4366" s="211">
        <v>0.61780426572711655</v>
      </c>
      <c r="L4366" s="211">
        <v>0.2758142934456107</v>
      </c>
      <c r="M4366" s="211">
        <v>0.11258252328468209</v>
      </c>
      <c r="N4366" s="211">
        <v>0.37106603584086634</v>
      </c>
      <c r="O4366" s="211">
        <v>0.60861306999325682</v>
      </c>
      <c r="P4366" s="211">
        <v>7.0643339347086193E-2</v>
      </c>
      <c r="Q4366" s="211">
        <v>0.11540342613448074</v>
      </c>
      <c r="R4366" s="211">
        <v>0.42747459787217373</v>
      </c>
      <c r="S4366" s="211">
        <v>0.30752155069542864</v>
      </c>
      <c r="T4366" s="211">
        <v>0.49050531739890879</v>
      </c>
      <c r="U4366" s="211">
        <v>0.49178670814742714</v>
      </c>
      <c r="V4366" s="211">
        <v>0.15852344977346994</v>
      </c>
      <c r="W4366" s="211">
        <v>0.47722568398068343</v>
      </c>
      <c r="X4366" s="211">
        <v>0.35072544722465587</v>
      </c>
      <c r="Y4366" s="211">
        <v>0.65071098972519203</v>
      </c>
      <c r="Z4366" s="211">
        <v>0.14892634081660755</v>
      </c>
      <c r="AA4366" s="212">
        <v>0.1218366300110776</v>
      </c>
    </row>
    <row r="4367" spans="1:27" x14ac:dyDescent="0.35">
      <c r="A4367" s="210" t="s">
        <v>5043</v>
      </c>
      <c r="B4367" s="217">
        <v>121.58711091198616</v>
      </c>
      <c r="C4367" s="211">
        <v>6.6772500799028869E-2</v>
      </c>
      <c r="D4367" s="211">
        <v>0.11998508196665503</v>
      </c>
      <c r="E4367" s="211">
        <v>7.1737930961097596E-2</v>
      </c>
      <c r="F4367" s="211">
        <v>0.10121795753516752</v>
      </c>
      <c r="G4367" s="211">
        <v>0.11738649928638893</v>
      </c>
      <c r="H4367" s="211">
        <v>0.11805406926177522</v>
      </c>
      <c r="I4367" s="211">
        <v>0.53098759173511578</v>
      </c>
      <c r="J4367" s="211">
        <v>0.41345372628138743</v>
      </c>
      <c r="K4367" s="211">
        <v>0.5768458812955608</v>
      </c>
      <c r="L4367" s="211">
        <v>0.28276971017287672</v>
      </c>
      <c r="M4367" s="211">
        <v>8.7207428835303524E-2</v>
      </c>
      <c r="N4367" s="211">
        <v>0.43177821442821335</v>
      </c>
      <c r="O4367" s="211">
        <v>0.71798820591271462</v>
      </c>
      <c r="P4367" s="211">
        <v>6.5256654293361679E-2</v>
      </c>
      <c r="Q4367" s="211">
        <v>5.3576365762468742E-2</v>
      </c>
      <c r="R4367" s="211">
        <v>0.41830339968855668</v>
      </c>
      <c r="S4367" s="211">
        <v>0.36460688926602514</v>
      </c>
      <c r="T4367" s="211">
        <v>0.56839119391808834</v>
      </c>
      <c r="U4367" s="211">
        <v>0.42031204717322196</v>
      </c>
      <c r="V4367" s="211">
        <v>9.1103302980661868E-2</v>
      </c>
      <c r="W4367" s="211">
        <v>0.51919831296493757</v>
      </c>
      <c r="X4367" s="211">
        <v>0.28240619675680828</v>
      </c>
      <c r="Y4367" s="211">
        <v>0.62795444172953374</v>
      </c>
      <c r="Z4367" s="211">
        <v>0.14901161122163378</v>
      </c>
      <c r="AA4367" s="212">
        <v>0.11759553460143482</v>
      </c>
    </row>
    <row r="4368" spans="1:27" x14ac:dyDescent="0.35">
      <c r="A4368" s="210" t="s">
        <v>5044</v>
      </c>
      <c r="B4368" s="217">
        <v>144.24108539006008</v>
      </c>
      <c r="C4368" s="211">
        <v>7.4455909113933821E-2</v>
      </c>
      <c r="D4368" s="211">
        <v>0.12296730390486443</v>
      </c>
      <c r="E4368" s="211">
        <v>8.5408507587116114E-2</v>
      </c>
      <c r="F4368" s="211">
        <v>7.7989428013773426E-2</v>
      </c>
      <c r="G4368" s="211">
        <v>0.11890039273749864</v>
      </c>
      <c r="H4368" s="211">
        <v>0.11777764145388925</v>
      </c>
      <c r="I4368" s="211">
        <v>0.483712556087743</v>
      </c>
      <c r="J4368" s="211">
        <v>0.42066067662887396</v>
      </c>
      <c r="K4368" s="211">
        <v>0.5396925899941527</v>
      </c>
      <c r="L4368" s="211">
        <v>0.27218247535277301</v>
      </c>
      <c r="M4368" s="211">
        <v>0.10012277386744758</v>
      </c>
      <c r="N4368" s="211">
        <v>0.50728763144274003</v>
      </c>
      <c r="O4368" s="211">
        <v>0.73176529504878807</v>
      </c>
      <c r="P4368" s="211">
        <v>6.9619676208112519E-2</v>
      </c>
      <c r="Q4368" s="211">
        <v>8.2414581041088772E-2</v>
      </c>
      <c r="R4368" s="211">
        <v>0.41181117895551672</v>
      </c>
      <c r="S4368" s="211">
        <v>0.37234981662986188</v>
      </c>
      <c r="T4368" s="211">
        <v>0.55909666644801748</v>
      </c>
      <c r="U4368" s="211">
        <v>0.31528648127744019</v>
      </c>
      <c r="V4368" s="211">
        <v>0.11374334977877849</v>
      </c>
      <c r="W4368" s="211">
        <v>0.58410076717370729</v>
      </c>
      <c r="X4368" s="211">
        <v>0.35345680428627074</v>
      </c>
      <c r="Y4368" s="211">
        <v>0.63242569405092941</v>
      </c>
      <c r="Z4368" s="211">
        <v>0.14991309119620505</v>
      </c>
      <c r="AA4368" s="212">
        <v>0.11575393199624889</v>
      </c>
    </row>
    <row r="4369" spans="1:27" x14ac:dyDescent="0.35">
      <c r="A4369" s="210" t="s">
        <v>5045</v>
      </c>
      <c r="B4369" s="217">
        <v>156.33085968507436</v>
      </c>
      <c r="C4369" s="211">
        <v>6.2102543998296525E-2</v>
      </c>
      <c r="D4369" s="211">
        <v>0.12472153708636674</v>
      </c>
      <c r="E4369" s="211">
        <v>7.1034840619743869E-2</v>
      </c>
      <c r="F4369" s="211">
        <v>8.7706755526838112E-2</v>
      </c>
      <c r="G4369" s="211">
        <v>0.11487733696154394</v>
      </c>
      <c r="H4369" s="211">
        <v>0.1237967718052677</v>
      </c>
      <c r="I4369" s="211">
        <v>0.48718531865169434</v>
      </c>
      <c r="J4369" s="211">
        <v>0.41369088573638008</v>
      </c>
      <c r="K4369" s="211">
        <v>0.64500199915599055</v>
      </c>
      <c r="L4369" s="211">
        <v>0.27910461631354694</v>
      </c>
      <c r="M4369" s="211">
        <v>9.4089770994878419E-2</v>
      </c>
      <c r="N4369" s="211">
        <v>0.42674849678105536</v>
      </c>
      <c r="O4369" s="211">
        <v>0.52912331397228429</v>
      </c>
      <c r="P4369" s="211">
        <v>6.7497606820154099E-2</v>
      </c>
      <c r="Q4369" s="211">
        <v>0.13546825220326944</v>
      </c>
      <c r="R4369" s="211">
        <v>0.43709159878275372</v>
      </c>
      <c r="S4369" s="211">
        <v>0.32681786198861718</v>
      </c>
      <c r="T4369" s="211">
        <v>0.55319004588645937</v>
      </c>
      <c r="U4369" s="211">
        <v>0.41683000414110682</v>
      </c>
      <c r="V4369" s="211">
        <v>0.16415319521577126</v>
      </c>
      <c r="W4369" s="211">
        <v>0.58725268880911763</v>
      </c>
      <c r="X4369" s="211">
        <v>0.30604065322405771</v>
      </c>
      <c r="Y4369" s="211">
        <v>0.70284939273406866</v>
      </c>
      <c r="Z4369" s="211">
        <v>0.145923955061764</v>
      </c>
      <c r="AA4369" s="212">
        <v>0.12443805765844715</v>
      </c>
    </row>
    <row r="4370" spans="1:27" x14ac:dyDescent="0.35">
      <c r="A4370" s="210" t="s">
        <v>5046</v>
      </c>
      <c r="B4370" s="217">
        <v>122.43166748232271</v>
      </c>
      <c r="C4370" s="211">
        <v>6.0743792807109773E-2</v>
      </c>
      <c r="D4370" s="211">
        <v>0.1259796380184933</v>
      </c>
      <c r="E4370" s="211">
        <v>7.4628184962193561E-2</v>
      </c>
      <c r="F4370" s="211">
        <v>8.7009176959679566E-2</v>
      </c>
      <c r="G4370" s="211">
        <v>0.12331691097685367</v>
      </c>
      <c r="H4370" s="211">
        <v>0.12173209110062896</v>
      </c>
      <c r="I4370" s="211">
        <v>0.49658700485111007</v>
      </c>
      <c r="J4370" s="211">
        <v>0.44174431872776532</v>
      </c>
      <c r="K4370" s="211">
        <v>0.5724983071927302</v>
      </c>
      <c r="L4370" s="211">
        <v>0.27427597133033244</v>
      </c>
      <c r="M4370" s="211">
        <v>0.1173235884549737</v>
      </c>
      <c r="N4370" s="211">
        <v>0.43382719627595689</v>
      </c>
      <c r="O4370" s="211">
        <v>0.6786737716599951</v>
      </c>
      <c r="P4370" s="211">
        <v>6.8791255087160372E-2</v>
      </c>
      <c r="Q4370" s="211">
        <v>9.7022604534013138E-2</v>
      </c>
      <c r="R4370" s="211">
        <v>0.47616193419635799</v>
      </c>
      <c r="S4370" s="211">
        <v>0.26025718124474334</v>
      </c>
      <c r="T4370" s="211">
        <v>0.55321404910459704</v>
      </c>
      <c r="U4370" s="211">
        <v>0.41484013298054101</v>
      </c>
      <c r="V4370" s="211">
        <v>7.4199850770410775E-2</v>
      </c>
      <c r="W4370" s="211">
        <v>0.56363366156809769</v>
      </c>
      <c r="X4370" s="211">
        <v>0.32152486748235709</v>
      </c>
      <c r="Y4370" s="211">
        <v>0.61085090892955762</v>
      </c>
      <c r="Z4370" s="211">
        <v>0.14512943952554003</v>
      </c>
      <c r="AA4370" s="212">
        <v>0.12468102190229582</v>
      </c>
    </row>
    <row r="4371" spans="1:27" x14ac:dyDescent="0.35">
      <c r="A4371" s="210" t="s">
        <v>5047</v>
      </c>
      <c r="B4371" s="217">
        <v>122.19355624032396</v>
      </c>
      <c r="C4371" s="211">
        <v>5.6722302826140693E-2</v>
      </c>
      <c r="D4371" s="211">
        <v>0.12943376752050492</v>
      </c>
      <c r="E4371" s="211">
        <v>7.7004030577636412E-2</v>
      </c>
      <c r="F4371" s="211">
        <v>7.595626248652998E-2</v>
      </c>
      <c r="G4371" s="211">
        <v>0.12050379081421952</v>
      </c>
      <c r="H4371" s="211">
        <v>0.11908774012550322</v>
      </c>
      <c r="I4371" s="211">
        <v>0.53032482745510412</v>
      </c>
      <c r="J4371" s="211">
        <v>0.41398325193262558</v>
      </c>
      <c r="K4371" s="211">
        <v>0.63988148409333157</v>
      </c>
      <c r="L4371" s="211">
        <v>0.27856095617745413</v>
      </c>
      <c r="M4371" s="211">
        <v>9.9726038968473082E-2</v>
      </c>
      <c r="N4371" s="211">
        <v>0.44443224296149364</v>
      </c>
      <c r="O4371" s="211">
        <v>0.63884141469599365</v>
      </c>
      <c r="P4371" s="211">
        <v>7.0974841889972703E-2</v>
      </c>
      <c r="Q4371" s="211">
        <v>4.2441631308205212E-2</v>
      </c>
      <c r="R4371" s="211">
        <v>0.4494349200189488</v>
      </c>
      <c r="S4371" s="211">
        <v>0.36455536903968433</v>
      </c>
      <c r="T4371" s="211">
        <v>0.54827061986010905</v>
      </c>
      <c r="U4371" s="211">
        <v>0.47386450924612555</v>
      </c>
      <c r="V4371" s="211">
        <v>5.5199766341031853E-2</v>
      </c>
      <c r="W4371" s="211">
        <v>0.63981427286645653</v>
      </c>
      <c r="X4371" s="211">
        <v>0.31651599821972126</v>
      </c>
      <c r="Y4371" s="211">
        <v>0.62443866143561733</v>
      </c>
      <c r="Z4371" s="211">
        <v>0.1496364233345589</v>
      </c>
      <c r="AA4371" s="212">
        <v>0.11968436875728938</v>
      </c>
    </row>
    <row r="4372" spans="1:27" x14ac:dyDescent="0.35">
      <c r="A4372" s="210" t="s">
        <v>5048</v>
      </c>
      <c r="B4372" s="217">
        <v>138.18693022198477</v>
      </c>
      <c r="C4372" s="211">
        <v>5.8729994029381581E-2</v>
      </c>
      <c r="D4372" s="211">
        <v>0.12590204584997594</v>
      </c>
      <c r="E4372" s="211">
        <v>7.1586313015997285E-2</v>
      </c>
      <c r="F4372" s="211">
        <v>0.10007260844356734</v>
      </c>
      <c r="G4372" s="211">
        <v>0.11913051775929261</v>
      </c>
      <c r="H4372" s="211">
        <v>0.12157497651656762</v>
      </c>
      <c r="I4372" s="211">
        <v>0.47120653551206121</v>
      </c>
      <c r="J4372" s="211">
        <v>0.46403440718104472</v>
      </c>
      <c r="K4372" s="211">
        <v>0.63777140260473175</v>
      </c>
      <c r="L4372" s="211">
        <v>0.27362537185040381</v>
      </c>
      <c r="M4372" s="211">
        <v>0.11017212892110723</v>
      </c>
      <c r="N4372" s="211">
        <v>0.53087927528291168</v>
      </c>
      <c r="O4372" s="211">
        <v>0.75812060615582455</v>
      </c>
      <c r="P4372" s="211">
        <v>6.5224643671668373E-2</v>
      </c>
      <c r="Q4372" s="211">
        <v>0.14399872050037529</v>
      </c>
      <c r="R4372" s="211">
        <v>0.3761322134335906</v>
      </c>
      <c r="S4372" s="211">
        <v>0.38126036458422963</v>
      </c>
      <c r="T4372" s="211">
        <v>0.56379930212580176</v>
      </c>
      <c r="U4372" s="211">
        <v>0.53200423094084914</v>
      </c>
      <c r="V4372" s="211">
        <v>6.0787595016161183E-2</v>
      </c>
      <c r="W4372" s="211">
        <v>0.54886496999411849</v>
      </c>
      <c r="X4372" s="211">
        <v>0.25483837817136379</v>
      </c>
      <c r="Y4372" s="211">
        <v>0.72450902856927057</v>
      </c>
      <c r="Z4372" s="211">
        <v>0.14351417453857587</v>
      </c>
      <c r="AA4372" s="212">
        <v>0.12132000595422704</v>
      </c>
    </row>
    <row r="4373" spans="1:27" x14ac:dyDescent="0.35">
      <c r="A4373" s="210" t="s">
        <v>5049</v>
      </c>
      <c r="B4373" s="217">
        <v>116.03581513763979</v>
      </c>
      <c r="C4373" s="211">
        <v>5.3243357553247911E-2</v>
      </c>
      <c r="D4373" s="211">
        <v>0.12477112036038741</v>
      </c>
      <c r="E4373" s="211">
        <v>7.2246987419072331E-2</v>
      </c>
      <c r="F4373" s="211">
        <v>0.11018001643350769</v>
      </c>
      <c r="G4373" s="211">
        <v>0.12301197189826416</v>
      </c>
      <c r="H4373" s="211">
        <v>0.10279144212566277</v>
      </c>
      <c r="I4373" s="211">
        <v>0.4888863791984055</v>
      </c>
      <c r="J4373" s="211">
        <v>0.46698104672522145</v>
      </c>
      <c r="K4373" s="211">
        <v>0.6034538992076901</v>
      </c>
      <c r="L4373" s="211">
        <v>0.28028866991157125</v>
      </c>
      <c r="M4373" s="211">
        <v>8.6561530344877069E-2</v>
      </c>
      <c r="N4373" s="211">
        <v>0.42908669908886599</v>
      </c>
      <c r="O4373" s="211">
        <v>0.69446623922457318</v>
      </c>
      <c r="P4373" s="211">
        <v>6.9283975153245872E-2</v>
      </c>
      <c r="Q4373" s="211">
        <v>8.2886085064088622E-2</v>
      </c>
      <c r="R4373" s="211">
        <v>0.45269169838751278</v>
      </c>
      <c r="S4373" s="211">
        <v>0.27407295816510635</v>
      </c>
      <c r="T4373" s="211">
        <v>0.537824937750917</v>
      </c>
      <c r="U4373" s="211">
        <v>0.39014029636295861</v>
      </c>
      <c r="V4373" s="211">
        <v>5.8530934090011866E-2</v>
      </c>
      <c r="W4373" s="211">
        <v>0.57911087611583312</v>
      </c>
      <c r="X4373" s="211">
        <v>0.28054936760507165</v>
      </c>
      <c r="Y4373" s="211">
        <v>0.67118214386304631</v>
      </c>
      <c r="Z4373" s="211">
        <v>0.14888109594303395</v>
      </c>
      <c r="AA4373" s="212">
        <v>0.11681225496206606</v>
      </c>
    </row>
    <row r="4374" spans="1:27" x14ac:dyDescent="0.35">
      <c r="A4374" s="210" t="s">
        <v>5050</v>
      </c>
      <c r="B4374" s="217">
        <v>136.14382905614124</v>
      </c>
      <c r="C4374" s="211">
        <v>7.85728593020424E-2</v>
      </c>
      <c r="D4374" s="211">
        <v>0.12399011778072831</v>
      </c>
      <c r="E4374" s="211">
        <v>6.7101397483806946E-2</v>
      </c>
      <c r="F4374" s="211">
        <v>0.11568853626592068</v>
      </c>
      <c r="G4374" s="211">
        <v>0.11592438190357551</v>
      </c>
      <c r="H4374" s="211">
        <v>0.11961329589496719</v>
      </c>
      <c r="I4374" s="211">
        <v>0.47021031609115049</v>
      </c>
      <c r="J4374" s="211">
        <v>0.45634947905565321</v>
      </c>
      <c r="K4374" s="211">
        <v>0.58734287667063667</v>
      </c>
      <c r="L4374" s="211">
        <v>0.27550100894808355</v>
      </c>
      <c r="M4374" s="211">
        <v>0.11164811521859763</v>
      </c>
      <c r="N4374" s="211">
        <v>0.44792045270653014</v>
      </c>
      <c r="O4374" s="211">
        <v>0.74383008293779096</v>
      </c>
      <c r="P4374" s="211">
        <v>7.2360402379608391E-2</v>
      </c>
      <c r="Q4374" s="211">
        <v>6.2542772049514042E-2</v>
      </c>
      <c r="R4374" s="211">
        <v>0.45268407977450126</v>
      </c>
      <c r="S4374" s="211">
        <v>0.32632773237821822</v>
      </c>
      <c r="T4374" s="211">
        <v>0.59481308275090872</v>
      </c>
      <c r="U4374" s="211">
        <v>0.4205512490961047</v>
      </c>
      <c r="V4374" s="211">
        <v>8.9391530599223779E-2</v>
      </c>
      <c r="W4374" s="211">
        <v>0.55672919558460832</v>
      </c>
      <c r="X4374" s="211">
        <v>0.31078373998051922</v>
      </c>
      <c r="Y4374" s="211">
        <v>0.67451987423253357</v>
      </c>
      <c r="Z4374" s="211">
        <v>0.14857949750475913</v>
      </c>
      <c r="AA4374" s="212">
        <v>0.12459409691747844</v>
      </c>
    </row>
    <row r="4375" spans="1:27" x14ac:dyDescent="0.35">
      <c r="A4375" s="210" t="s">
        <v>5051</v>
      </c>
      <c r="B4375" s="217">
        <v>145.86067941432111</v>
      </c>
      <c r="C4375" s="211">
        <v>5.6083731634094712E-2</v>
      </c>
      <c r="D4375" s="211">
        <v>0.12758818782616696</v>
      </c>
      <c r="E4375" s="211">
        <v>7.5353741101503016E-2</v>
      </c>
      <c r="F4375" s="211">
        <v>0.11933331434009856</v>
      </c>
      <c r="G4375" s="211">
        <v>0.12133025080378068</v>
      </c>
      <c r="H4375" s="211">
        <v>0.12175185140579858</v>
      </c>
      <c r="I4375" s="211">
        <v>0.48124790986653798</v>
      </c>
      <c r="J4375" s="211">
        <v>0.46871291370658297</v>
      </c>
      <c r="K4375" s="211">
        <v>0.62255530881941801</v>
      </c>
      <c r="L4375" s="211">
        <v>0.27431869065549008</v>
      </c>
      <c r="M4375" s="211">
        <v>9.5783647387185936E-2</v>
      </c>
      <c r="N4375" s="211">
        <v>0.50714631598318505</v>
      </c>
      <c r="O4375" s="211">
        <v>0.65249295732544654</v>
      </c>
      <c r="P4375" s="211">
        <v>6.1671790157150283E-2</v>
      </c>
      <c r="Q4375" s="211">
        <v>0.10245619129125728</v>
      </c>
      <c r="R4375" s="211">
        <v>0.44830382298290333</v>
      </c>
      <c r="S4375" s="211">
        <v>0.35315883476112009</v>
      </c>
      <c r="T4375" s="211">
        <v>0.50956713962972577</v>
      </c>
      <c r="U4375" s="211">
        <v>0.50231536387563169</v>
      </c>
      <c r="V4375" s="211">
        <v>0.11890787510670039</v>
      </c>
      <c r="W4375" s="211">
        <v>0.54112516997671611</v>
      </c>
      <c r="X4375" s="211">
        <v>0.39203957320838134</v>
      </c>
      <c r="Y4375" s="211">
        <v>0.62037816592889494</v>
      </c>
      <c r="Z4375" s="211">
        <v>0.13693792992472506</v>
      </c>
      <c r="AA4375" s="212">
        <v>0.11851484762279832</v>
      </c>
    </row>
    <row r="4376" spans="1:27" x14ac:dyDescent="0.35">
      <c r="A4376" s="210" t="s">
        <v>5052</v>
      </c>
      <c r="B4376" s="217">
        <v>142.97032332449751</v>
      </c>
      <c r="C4376" s="211">
        <v>6.2731432521325764E-2</v>
      </c>
      <c r="D4376" s="211">
        <v>0.12575451946232846</v>
      </c>
      <c r="E4376" s="211">
        <v>7.2716885297881603E-2</v>
      </c>
      <c r="F4376" s="211">
        <v>0.10425928007378379</v>
      </c>
      <c r="G4376" s="211">
        <v>0.11822899431885747</v>
      </c>
      <c r="H4376" s="211">
        <v>0.11956454436987611</v>
      </c>
      <c r="I4376" s="211">
        <v>0.47655501314924281</v>
      </c>
      <c r="J4376" s="211">
        <v>0.43663192610782325</v>
      </c>
      <c r="K4376" s="211">
        <v>0.59451633370758572</v>
      </c>
      <c r="L4376" s="211">
        <v>0.26856458073006911</v>
      </c>
      <c r="M4376" s="211">
        <v>7.938019839188809E-2</v>
      </c>
      <c r="N4376" s="211">
        <v>0.43316697126323556</v>
      </c>
      <c r="O4376" s="211">
        <v>0.63331613831933975</v>
      </c>
      <c r="P4376" s="211">
        <v>6.9214969490917627E-2</v>
      </c>
      <c r="Q4376" s="211">
        <v>8.3697574902130048E-2</v>
      </c>
      <c r="R4376" s="211">
        <v>0.4332074548897718</v>
      </c>
      <c r="S4376" s="211">
        <v>0.29672183115530432</v>
      </c>
      <c r="T4376" s="211">
        <v>0.57992840180636973</v>
      </c>
      <c r="U4376" s="211">
        <v>0.46837053155914277</v>
      </c>
      <c r="V4376" s="211">
        <v>0.16643334551819694</v>
      </c>
      <c r="W4376" s="211">
        <v>0.49681445571818567</v>
      </c>
      <c r="X4376" s="211">
        <v>0.3472552569485915</v>
      </c>
      <c r="Y4376" s="211">
        <v>0.55150340219297156</v>
      </c>
      <c r="Z4376" s="211">
        <v>0.14994409028376035</v>
      </c>
      <c r="AA4376" s="212">
        <v>0.12274376820358963</v>
      </c>
    </row>
    <row r="4377" spans="1:27" x14ac:dyDescent="0.35">
      <c r="A4377" s="210" t="s">
        <v>5053</v>
      </c>
      <c r="B4377" s="217">
        <v>124.79258432059146</v>
      </c>
      <c r="C4377" s="211">
        <v>7.9636673841635419E-2</v>
      </c>
      <c r="D4377" s="211">
        <v>0.12767035836008986</v>
      </c>
      <c r="E4377" s="211">
        <v>7.7075335539239551E-2</v>
      </c>
      <c r="F4377" s="211">
        <v>0.11479970120799805</v>
      </c>
      <c r="G4377" s="211">
        <v>0.1132641830640667</v>
      </c>
      <c r="H4377" s="211">
        <v>0.10242808600380401</v>
      </c>
      <c r="I4377" s="211">
        <v>0.52688825097771064</v>
      </c>
      <c r="J4377" s="211">
        <v>0.43946377338197906</v>
      </c>
      <c r="K4377" s="211">
        <v>0.57027667997769727</v>
      </c>
      <c r="L4377" s="211">
        <v>0.27501774051862682</v>
      </c>
      <c r="M4377" s="211">
        <v>0.10165281488635676</v>
      </c>
      <c r="N4377" s="211">
        <v>0.42694449225940978</v>
      </c>
      <c r="O4377" s="211">
        <v>0.6661448861996907</v>
      </c>
      <c r="P4377" s="211">
        <v>7.0060234738054755E-2</v>
      </c>
      <c r="Q4377" s="211">
        <v>7.6415415604477746E-2</v>
      </c>
      <c r="R4377" s="211">
        <v>0.44558305674159582</v>
      </c>
      <c r="S4377" s="211">
        <v>0.29792228377815549</v>
      </c>
      <c r="T4377" s="211">
        <v>0.57692183865128921</v>
      </c>
      <c r="U4377" s="211">
        <v>0.38226613020005556</v>
      </c>
      <c r="V4377" s="211">
        <v>7.0120663027849306E-2</v>
      </c>
      <c r="W4377" s="211">
        <v>0.62106915963726927</v>
      </c>
      <c r="X4377" s="211">
        <v>0.27466257267577643</v>
      </c>
      <c r="Y4377" s="211">
        <v>0.74934373869072968</v>
      </c>
      <c r="Z4377" s="211">
        <v>0.14146985669079368</v>
      </c>
      <c r="AA4377" s="212">
        <v>0.12235635692663602</v>
      </c>
    </row>
    <row r="4378" spans="1:27" x14ac:dyDescent="0.35">
      <c r="A4378" s="210" t="s">
        <v>5054</v>
      </c>
      <c r="B4378" s="217">
        <v>129.82507649545934</v>
      </c>
      <c r="C4378" s="211">
        <v>7.7862482125488894E-2</v>
      </c>
      <c r="D4378" s="211">
        <v>0.1299697806398547</v>
      </c>
      <c r="E4378" s="211">
        <v>7.6771982983569506E-2</v>
      </c>
      <c r="F4378" s="211">
        <v>0.11533144749205289</v>
      </c>
      <c r="G4378" s="211">
        <v>0.12040886868368061</v>
      </c>
      <c r="H4378" s="211">
        <v>0.11231700048471267</v>
      </c>
      <c r="I4378" s="211">
        <v>0.5264469792591171</v>
      </c>
      <c r="J4378" s="211">
        <v>0.40217778184261993</v>
      </c>
      <c r="K4378" s="211">
        <v>0.61118073918734128</v>
      </c>
      <c r="L4378" s="211">
        <v>0.27526649622878008</v>
      </c>
      <c r="M4378" s="211">
        <v>8.5038064302348698E-2</v>
      </c>
      <c r="N4378" s="211">
        <v>0.37849120927989321</v>
      </c>
      <c r="O4378" s="211">
        <v>0.65454621513590683</v>
      </c>
      <c r="P4378" s="211">
        <v>7.0781930791620068E-2</v>
      </c>
      <c r="Q4378" s="211">
        <v>6.9074688057094449E-2</v>
      </c>
      <c r="R4378" s="211">
        <v>0.42654271493969625</v>
      </c>
      <c r="S4378" s="211">
        <v>0.40244614186785049</v>
      </c>
      <c r="T4378" s="211">
        <v>0.5408147064651031</v>
      </c>
      <c r="U4378" s="211">
        <v>0.50613030839892903</v>
      </c>
      <c r="V4378" s="211">
        <v>7.4088343994924449E-2</v>
      </c>
      <c r="W4378" s="211">
        <v>0.61183285678444954</v>
      </c>
      <c r="X4378" s="211">
        <v>0.28357287339556847</v>
      </c>
      <c r="Y4378" s="211">
        <v>0.75997241225614587</v>
      </c>
      <c r="Z4378" s="211">
        <v>0.14259403694270453</v>
      </c>
      <c r="AA4378" s="212">
        <v>0.12298057714600134</v>
      </c>
    </row>
    <row r="4379" spans="1:27" x14ac:dyDescent="0.35">
      <c r="A4379" s="210" t="s">
        <v>5055</v>
      </c>
      <c r="B4379" s="217">
        <v>161.59256351407421</v>
      </c>
      <c r="C4379" s="211">
        <v>6.1481241898854996E-2</v>
      </c>
      <c r="D4379" s="211">
        <v>0.12540098072887293</v>
      </c>
      <c r="E4379" s="211">
        <v>7.97763857130903E-2</v>
      </c>
      <c r="F4379" s="211">
        <v>8.7149459805659163E-2</v>
      </c>
      <c r="G4379" s="211">
        <v>0.12193279616895912</v>
      </c>
      <c r="H4379" s="211">
        <v>0.11804893236481699</v>
      </c>
      <c r="I4379" s="211">
        <v>0.48785464187469996</v>
      </c>
      <c r="J4379" s="211">
        <v>0.48782022085057541</v>
      </c>
      <c r="K4379" s="211">
        <v>0.5753348298717712</v>
      </c>
      <c r="L4379" s="211">
        <v>0.28268631607352107</v>
      </c>
      <c r="M4379" s="211">
        <v>0.10261995979602392</v>
      </c>
      <c r="N4379" s="211">
        <v>0.38541111448227516</v>
      </c>
      <c r="O4379" s="211">
        <v>0.69961829599594316</v>
      </c>
      <c r="P4379" s="211">
        <v>6.9796927020373906E-2</v>
      </c>
      <c r="Q4379" s="211">
        <v>5.215547018743652E-2</v>
      </c>
      <c r="R4379" s="211">
        <v>0.43768926587019635</v>
      </c>
      <c r="S4379" s="211">
        <v>0.39452757933526827</v>
      </c>
      <c r="T4379" s="211">
        <v>0.59564406951179882</v>
      </c>
      <c r="U4379" s="211">
        <v>0.45878157188172108</v>
      </c>
      <c r="V4379" s="211">
        <v>0.15181973509507296</v>
      </c>
      <c r="W4379" s="211">
        <v>0.5034494621383393</v>
      </c>
      <c r="X4379" s="211">
        <v>0.40202363342361619</v>
      </c>
      <c r="Y4379" s="211">
        <v>0.60497874063847779</v>
      </c>
      <c r="Z4379" s="211">
        <v>0.14667356931212919</v>
      </c>
      <c r="AA4379" s="212">
        <v>0.11969309559048205</v>
      </c>
    </row>
    <row r="4380" spans="1:27" x14ac:dyDescent="0.35">
      <c r="A4380" s="210" t="s">
        <v>5056</v>
      </c>
      <c r="B4380" s="217">
        <v>146.43193171235671</v>
      </c>
      <c r="C4380" s="211">
        <v>5.0242892595268374E-2</v>
      </c>
      <c r="D4380" s="211">
        <v>0.12792629653297596</v>
      </c>
      <c r="E4380" s="211">
        <v>7.4232405676206759E-2</v>
      </c>
      <c r="F4380" s="211">
        <v>9.6945156662380655E-2</v>
      </c>
      <c r="G4380" s="211">
        <v>0.11471309074888861</v>
      </c>
      <c r="H4380" s="211">
        <v>0.12077624200136799</v>
      </c>
      <c r="I4380" s="211">
        <v>0.48996995166688129</v>
      </c>
      <c r="J4380" s="211">
        <v>0.41818228287465126</v>
      </c>
      <c r="K4380" s="211">
        <v>0.5790575560783775</v>
      </c>
      <c r="L4380" s="211">
        <v>0.27731223198923499</v>
      </c>
      <c r="M4380" s="211">
        <v>9.7516466578122629E-2</v>
      </c>
      <c r="N4380" s="211">
        <v>0.45688941528751237</v>
      </c>
      <c r="O4380" s="211">
        <v>0.78308063418484208</v>
      </c>
      <c r="P4380" s="211">
        <v>6.7728666176804952E-2</v>
      </c>
      <c r="Q4380" s="211">
        <v>5.9230708418587963E-2</v>
      </c>
      <c r="R4380" s="211">
        <v>0.40127727634414784</v>
      </c>
      <c r="S4380" s="211">
        <v>0.36657736173885908</v>
      </c>
      <c r="T4380" s="211">
        <v>0.55980313663139236</v>
      </c>
      <c r="U4380" s="211">
        <v>0.38099416515386164</v>
      </c>
      <c r="V4380" s="211">
        <v>0.1267743085412863</v>
      </c>
      <c r="W4380" s="211">
        <v>0.54212676136606286</v>
      </c>
      <c r="X4380" s="211">
        <v>0.32689402675879248</v>
      </c>
      <c r="Y4380" s="211">
        <v>0.71984782860954699</v>
      </c>
      <c r="Z4380" s="211">
        <v>0.14544485530870269</v>
      </c>
      <c r="AA4380" s="212">
        <v>0.11945650299325988</v>
      </c>
    </row>
    <row r="4381" spans="1:27" x14ac:dyDescent="0.35">
      <c r="A4381" s="210" t="s">
        <v>5057</v>
      </c>
      <c r="B4381" s="217">
        <v>165.78646871903464</v>
      </c>
      <c r="C4381" s="211">
        <v>6.3672995012980599E-2</v>
      </c>
      <c r="D4381" s="211">
        <v>0.13121249957371484</v>
      </c>
      <c r="E4381" s="211">
        <v>7.5453388684021322E-2</v>
      </c>
      <c r="F4381" s="211">
        <v>0.10461599019348271</v>
      </c>
      <c r="G4381" s="211">
        <v>0.12563096153911779</v>
      </c>
      <c r="H4381" s="211">
        <v>0.1134262301586479</v>
      </c>
      <c r="I4381" s="211">
        <v>0.47806365061013667</v>
      </c>
      <c r="J4381" s="211">
        <v>0.41595338623461775</v>
      </c>
      <c r="K4381" s="211">
        <v>0.64237401612331124</v>
      </c>
      <c r="L4381" s="211">
        <v>0.28088843126325397</v>
      </c>
      <c r="M4381" s="211">
        <v>8.8553980868903273E-2</v>
      </c>
      <c r="N4381" s="211">
        <v>0.43504551173540673</v>
      </c>
      <c r="O4381" s="211">
        <v>0.66565608040143265</v>
      </c>
      <c r="P4381" s="211">
        <v>7.0598219236316304E-2</v>
      </c>
      <c r="Q4381" s="211">
        <v>5.546073897145759E-2</v>
      </c>
      <c r="R4381" s="211">
        <v>0.43499019125676797</v>
      </c>
      <c r="S4381" s="211">
        <v>0.38090901157389989</v>
      </c>
      <c r="T4381" s="211">
        <v>0.59724954784205531</v>
      </c>
      <c r="U4381" s="211">
        <v>0.47705071646038882</v>
      </c>
      <c r="V4381" s="211">
        <v>0.14142468936479471</v>
      </c>
      <c r="W4381" s="211">
        <v>0.63072716071825341</v>
      </c>
      <c r="X4381" s="211">
        <v>0.31529837922946424</v>
      </c>
      <c r="Y4381" s="211">
        <v>0.71259152434175943</v>
      </c>
      <c r="Z4381" s="211">
        <v>0.14955883153650035</v>
      </c>
      <c r="AA4381" s="212">
        <v>0.12205846991175415</v>
      </c>
    </row>
    <row r="4382" spans="1:27" x14ac:dyDescent="0.35">
      <c r="A4382" s="210" t="s">
        <v>5058</v>
      </c>
      <c r="B4382" s="217">
        <v>140.21603425309615</v>
      </c>
      <c r="C4382" s="211">
        <v>5.6694345405790478E-2</v>
      </c>
      <c r="D4382" s="211">
        <v>0.12613203798028139</v>
      </c>
      <c r="E4382" s="211">
        <v>7.2396604091463701E-2</v>
      </c>
      <c r="F4382" s="211">
        <v>0.10408890796097631</v>
      </c>
      <c r="G4382" s="211">
        <v>0.11823077216066585</v>
      </c>
      <c r="H4382" s="211">
        <v>0.11038227814478754</v>
      </c>
      <c r="I4382" s="211">
        <v>0.44253883070397398</v>
      </c>
      <c r="J4382" s="211">
        <v>0.44862429266862042</v>
      </c>
      <c r="K4382" s="211">
        <v>0.6431968713930013</v>
      </c>
      <c r="L4382" s="211">
        <v>0.27531121659008606</v>
      </c>
      <c r="M4382" s="211">
        <v>9.6736365367265958E-2</v>
      </c>
      <c r="N4382" s="211">
        <v>0.52860461294188532</v>
      </c>
      <c r="O4382" s="211">
        <v>0.78045469464146344</v>
      </c>
      <c r="P4382" s="211">
        <v>6.5490853918108452E-2</v>
      </c>
      <c r="Q4382" s="211">
        <v>0.11200516623339694</v>
      </c>
      <c r="R4382" s="211">
        <v>0.46419832906704495</v>
      </c>
      <c r="S4382" s="211">
        <v>0.37373912936579962</v>
      </c>
      <c r="T4382" s="211">
        <v>0.54418778261122691</v>
      </c>
      <c r="U4382" s="211">
        <v>0.37486292380418168</v>
      </c>
      <c r="V4382" s="211">
        <v>0.12654195246593922</v>
      </c>
      <c r="W4382" s="211">
        <v>0.54475365347937821</v>
      </c>
      <c r="X4382" s="211">
        <v>0.33560143529804209</v>
      </c>
      <c r="Y4382" s="211">
        <v>0.59564948504625725</v>
      </c>
      <c r="Z4382" s="211">
        <v>0.14636447107946815</v>
      </c>
      <c r="AA4382" s="212">
        <v>0.1215570422366155</v>
      </c>
    </row>
    <row r="4383" spans="1:27" x14ac:dyDescent="0.35">
      <c r="A4383" s="210" t="s">
        <v>5059</v>
      </c>
      <c r="B4383" s="217">
        <v>122.98478015173789</v>
      </c>
      <c r="C4383" s="211">
        <v>7.1183049791680372E-2</v>
      </c>
      <c r="D4383" s="211">
        <v>0.11283265682047455</v>
      </c>
      <c r="E4383" s="211">
        <v>8.408059848681787E-2</v>
      </c>
      <c r="F4383" s="211">
        <v>9.9609107187641099E-2</v>
      </c>
      <c r="G4383" s="211">
        <v>0.12281385982405003</v>
      </c>
      <c r="H4383" s="211">
        <v>0.12820588287314424</v>
      </c>
      <c r="I4383" s="211">
        <v>0.51298354874525087</v>
      </c>
      <c r="J4383" s="211">
        <v>0.47290375013179409</v>
      </c>
      <c r="K4383" s="211">
        <v>0.59433549337239377</v>
      </c>
      <c r="L4383" s="211">
        <v>0.27906645184118489</v>
      </c>
      <c r="M4383" s="211">
        <v>7.9732424574845501E-2</v>
      </c>
      <c r="N4383" s="211">
        <v>0.36238425632781346</v>
      </c>
      <c r="O4383" s="211">
        <v>0.72680667799590837</v>
      </c>
      <c r="P4383" s="211">
        <v>7.3545753490212473E-2</v>
      </c>
      <c r="Q4383" s="211">
        <v>7.8173565660195246E-2</v>
      </c>
      <c r="R4383" s="211">
        <v>0.47417106599072251</v>
      </c>
      <c r="S4383" s="211">
        <v>0.36408887019353631</v>
      </c>
      <c r="T4383" s="211">
        <v>0.52667958630335177</v>
      </c>
      <c r="U4383" s="211">
        <v>0.33449208485085058</v>
      </c>
      <c r="V4383" s="211">
        <v>9.8784651319300587E-2</v>
      </c>
      <c r="W4383" s="211">
        <v>0.51513163137956097</v>
      </c>
      <c r="X4383" s="211">
        <v>0.26421280002413022</v>
      </c>
      <c r="Y4383" s="211">
        <v>0.61081216323055831</v>
      </c>
      <c r="Z4383" s="211">
        <v>0.14697936854303895</v>
      </c>
      <c r="AA4383" s="212">
        <v>0.12044779093835825</v>
      </c>
    </row>
    <row r="4384" spans="1:27" x14ac:dyDescent="0.35">
      <c r="A4384" s="210" t="s">
        <v>5060</v>
      </c>
      <c r="B4384" s="217">
        <v>164.87922308738177</v>
      </c>
      <c r="C4384" s="211">
        <v>7.2214854157791941E-2</v>
      </c>
      <c r="D4384" s="211">
        <v>0.12873921212939321</v>
      </c>
      <c r="E4384" s="211">
        <v>7.0617927237699829E-2</v>
      </c>
      <c r="F4384" s="211">
        <v>8.842943199919634E-2</v>
      </c>
      <c r="G4384" s="211">
        <v>0.12591898919204572</v>
      </c>
      <c r="H4384" s="211">
        <v>0.1159303194808949</v>
      </c>
      <c r="I4384" s="211">
        <v>0.51953778876040502</v>
      </c>
      <c r="J4384" s="211">
        <v>0.4020681067658391</v>
      </c>
      <c r="K4384" s="211">
        <v>0.62908328578587724</v>
      </c>
      <c r="L4384" s="211">
        <v>0.27005750122305056</v>
      </c>
      <c r="M4384" s="211">
        <v>8.896524582418211E-2</v>
      </c>
      <c r="N4384" s="211">
        <v>0.43464288168598686</v>
      </c>
      <c r="O4384" s="211">
        <v>0.55281633970996302</v>
      </c>
      <c r="P4384" s="211">
        <v>6.92475360791594E-2</v>
      </c>
      <c r="Q4384" s="211">
        <v>5.372385479732239E-2</v>
      </c>
      <c r="R4384" s="211">
        <v>0.45768894426253315</v>
      </c>
      <c r="S4384" s="211">
        <v>0.3131743318046275</v>
      </c>
      <c r="T4384" s="211">
        <v>0.57905978636776956</v>
      </c>
      <c r="U4384" s="211">
        <v>0.37034349872815514</v>
      </c>
      <c r="V4384" s="211">
        <v>0.1972075960343451</v>
      </c>
      <c r="W4384" s="211">
        <v>0.52480706818001366</v>
      </c>
      <c r="X4384" s="211">
        <v>0.26331513046358551</v>
      </c>
      <c r="Y4384" s="211">
        <v>0.64357042796688957</v>
      </c>
      <c r="Z4384" s="211">
        <v>0.14924622767099455</v>
      </c>
      <c r="AA4384" s="212">
        <v>0.11637839111635982</v>
      </c>
    </row>
    <row r="4385" spans="1:27" x14ac:dyDescent="0.35">
      <c r="A4385" s="210" t="s">
        <v>5061</v>
      </c>
      <c r="B4385" s="217">
        <v>110.71694486749703</v>
      </c>
      <c r="C4385" s="211">
        <v>5.4248992712187791E-2</v>
      </c>
      <c r="D4385" s="211">
        <v>0.12403215810237771</v>
      </c>
      <c r="E4385" s="211">
        <v>6.8562299356612705E-2</v>
      </c>
      <c r="F4385" s="211">
        <v>9.3027003576673664E-2</v>
      </c>
      <c r="G4385" s="211">
        <v>0.11656648397665481</v>
      </c>
      <c r="H4385" s="211">
        <v>0.11775304493833884</v>
      </c>
      <c r="I4385" s="211">
        <v>0.49031554593097548</v>
      </c>
      <c r="J4385" s="211">
        <v>0.42455697813008275</v>
      </c>
      <c r="K4385" s="211">
        <v>0.62884132256737169</v>
      </c>
      <c r="L4385" s="211">
        <v>0.28165239805171155</v>
      </c>
      <c r="M4385" s="211">
        <v>0.10622310351185318</v>
      </c>
      <c r="N4385" s="211">
        <v>0.39737816232058681</v>
      </c>
      <c r="O4385" s="211">
        <v>0.53947399755646763</v>
      </c>
      <c r="P4385" s="211">
        <v>6.9318464579910005E-2</v>
      </c>
      <c r="Q4385" s="211">
        <v>5.4115462904223283E-2</v>
      </c>
      <c r="R4385" s="211">
        <v>0.44117003564617263</v>
      </c>
      <c r="S4385" s="211">
        <v>0.30244951858493707</v>
      </c>
      <c r="T4385" s="211">
        <v>0.47895184419772208</v>
      </c>
      <c r="U4385" s="211">
        <v>0.34549353216860668</v>
      </c>
      <c r="V4385" s="211">
        <v>8.3361186611035837E-2</v>
      </c>
      <c r="W4385" s="211">
        <v>0.53818058476140063</v>
      </c>
      <c r="X4385" s="211">
        <v>0.27728421645573642</v>
      </c>
      <c r="Y4385" s="211">
        <v>0.55879061287296594</v>
      </c>
      <c r="Z4385" s="211">
        <v>0.14829284180442431</v>
      </c>
      <c r="AA4385" s="212">
        <v>0.11926448242776444</v>
      </c>
    </row>
    <row r="4386" spans="1:27" x14ac:dyDescent="0.35">
      <c r="A4386" s="210" t="s">
        <v>5062</v>
      </c>
      <c r="B4386" s="217">
        <v>145.34820317432261</v>
      </c>
      <c r="C4386" s="211">
        <v>5.5746336256008569E-2</v>
      </c>
      <c r="D4386" s="211">
        <v>0.1297322116810907</v>
      </c>
      <c r="E4386" s="211">
        <v>8.2017969100370902E-2</v>
      </c>
      <c r="F4386" s="211">
        <v>9.5103066950785617E-2</v>
      </c>
      <c r="G4386" s="211">
        <v>0.12343263482567733</v>
      </c>
      <c r="H4386" s="211">
        <v>0.1168518148861807</v>
      </c>
      <c r="I4386" s="211">
        <v>0.50713343331594518</v>
      </c>
      <c r="J4386" s="211">
        <v>0.46492120074581927</v>
      </c>
      <c r="K4386" s="211">
        <v>0.63925634069660442</v>
      </c>
      <c r="L4386" s="211">
        <v>0.27990666585004009</v>
      </c>
      <c r="M4386" s="211">
        <v>9.1648069330371437E-2</v>
      </c>
      <c r="N4386" s="211">
        <v>0.55653895333147418</v>
      </c>
      <c r="O4386" s="211">
        <v>0.69772872878448977</v>
      </c>
      <c r="P4386" s="211">
        <v>7.1210034292261512E-2</v>
      </c>
      <c r="Q4386" s="211">
        <v>4.5040187503621924E-2</v>
      </c>
      <c r="R4386" s="211">
        <v>0.4397534004005953</v>
      </c>
      <c r="S4386" s="211">
        <v>0.35514514479575432</v>
      </c>
      <c r="T4386" s="211">
        <v>0.49684566829336901</v>
      </c>
      <c r="U4386" s="211">
        <v>0.43021633270647797</v>
      </c>
      <c r="V4386" s="211">
        <v>0.10325609554598242</v>
      </c>
      <c r="W4386" s="211">
        <v>0.53896089026085026</v>
      </c>
      <c r="X4386" s="211">
        <v>0.27439425881611801</v>
      </c>
      <c r="Y4386" s="211">
        <v>0.66968538422241775</v>
      </c>
      <c r="Z4386" s="211">
        <v>0.14650988112439089</v>
      </c>
      <c r="AA4386" s="212">
        <v>0.12206761831306311</v>
      </c>
    </row>
    <row r="4387" spans="1:27" x14ac:dyDescent="0.35">
      <c r="A4387" s="210" t="s">
        <v>5063</v>
      </c>
      <c r="B4387" s="217">
        <v>154.94332272444976</v>
      </c>
      <c r="C4387" s="211">
        <v>8.6671100672574414E-2</v>
      </c>
      <c r="D4387" s="211">
        <v>0.11978733680215334</v>
      </c>
      <c r="E4387" s="211">
        <v>7.5084596668071005E-2</v>
      </c>
      <c r="F4387" s="211">
        <v>8.8480906606946352E-2</v>
      </c>
      <c r="G4387" s="211">
        <v>0.12191739561814892</v>
      </c>
      <c r="H4387" s="211">
        <v>0.12136410884132844</v>
      </c>
      <c r="I4387" s="211">
        <v>0.51066038795850122</v>
      </c>
      <c r="J4387" s="211">
        <v>0.45692155912421789</v>
      </c>
      <c r="K4387" s="211">
        <v>0.64918808049453836</v>
      </c>
      <c r="L4387" s="211">
        <v>0.28190848695123044</v>
      </c>
      <c r="M4387" s="211">
        <v>0.10992598459349606</v>
      </c>
      <c r="N4387" s="211">
        <v>0.43655604384718905</v>
      </c>
      <c r="O4387" s="211">
        <v>0.63580729773412026</v>
      </c>
      <c r="P4387" s="211">
        <v>6.8283564908110925E-2</v>
      </c>
      <c r="Q4387" s="211">
        <v>9.903908364482196E-2</v>
      </c>
      <c r="R4387" s="211">
        <v>0.47133896896791155</v>
      </c>
      <c r="S4387" s="211">
        <v>0.31873085418808489</v>
      </c>
      <c r="T4387" s="211">
        <v>0.55758545271700899</v>
      </c>
      <c r="U4387" s="211">
        <v>0.40579344247432725</v>
      </c>
      <c r="V4387" s="211">
        <v>9.9722504300632203E-2</v>
      </c>
      <c r="W4387" s="211">
        <v>0.56615696498054779</v>
      </c>
      <c r="X4387" s="211">
        <v>0.37005695515167719</v>
      </c>
      <c r="Y4387" s="211">
        <v>0.71473348074063459</v>
      </c>
      <c r="Z4387" s="211">
        <v>0.14917046749484694</v>
      </c>
      <c r="AA4387" s="212">
        <v>0.11633517898178204</v>
      </c>
    </row>
    <row r="4388" spans="1:27" x14ac:dyDescent="0.35">
      <c r="A4388" s="210" t="s">
        <v>5064</v>
      </c>
      <c r="B4388" s="217">
        <v>176.32582177141771</v>
      </c>
      <c r="C4388" s="211">
        <v>6.6799625238309943E-2</v>
      </c>
      <c r="D4388" s="211">
        <v>0.12008649447581771</v>
      </c>
      <c r="E4388" s="211">
        <v>7.218906882325872E-2</v>
      </c>
      <c r="F4388" s="211">
        <v>9.5941719961310082E-2</v>
      </c>
      <c r="G4388" s="211">
        <v>0.11556764737745016</v>
      </c>
      <c r="H4388" s="211">
        <v>0.12385598929647973</v>
      </c>
      <c r="I4388" s="211">
        <v>0.4831063100369799</v>
      </c>
      <c r="J4388" s="211">
        <v>0.4770335121757201</v>
      </c>
      <c r="K4388" s="211">
        <v>0.64377060258840801</v>
      </c>
      <c r="L4388" s="211">
        <v>0.27744807675220223</v>
      </c>
      <c r="M4388" s="211">
        <v>0.11667982321371381</v>
      </c>
      <c r="N4388" s="211">
        <v>0.54493305077254373</v>
      </c>
      <c r="O4388" s="211">
        <v>0.67411460122912048</v>
      </c>
      <c r="P4388" s="211">
        <v>6.9058859668395089E-2</v>
      </c>
      <c r="Q4388" s="211">
        <v>4.9950488300075098E-2</v>
      </c>
      <c r="R4388" s="211">
        <v>0.48456150004656134</v>
      </c>
      <c r="S4388" s="211">
        <v>0.3658901036024807</v>
      </c>
      <c r="T4388" s="211">
        <v>0.54882100685008139</v>
      </c>
      <c r="U4388" s="211">
        <v>0.42558989402180625</v>
      </c>
      <c r="V4388" s="211">
        <v>0.17212068831216495</v>
      </c>
      <c r="W4388" s="211">
        <v>0.56951670636014828</v>
      </c>
      <c r="X4388" s="211">
        <v>0.28998253163928128</v>
      </c>
      <c r="Y4388" s="211">
        <v>0.51899555534074515</v>
      </c>
      <c r="Z4388" s="211">
        <v>0.14907184449349062</v>
      </c>
      <c r="AA4388" s="212">
        <v>0.11726562525018819</v>
      </c>
    </row>
    <row r="4389" spans="1:27" x14ac:dyDescent="0.35">
      <c r="A4389" s="210" t="s">
        <v>5065</v>
      </c>
      <c r="B4389" s="217">
        <v>151.96930717636408</v>
      </c>
      <c r="C4389" s="211">
        <v>6.0279308767743386E-2</v>
      </c>
      <c r="D4389" s="211">
        <v>0.12531524011346654</v>
      </c>
      <c r="E4389" s="211">
        <v>6.966010240641074E-2</v>
      </c>
      <c r="F4389" s="211">
        <v>9.8101671403255958E-2</v>
      </c>
      <c r="G4389" s="211">
        <v>0.12058477038463941</v>
      </c>
      <c r="H4389" s="211">
        <v>0.11891575071100582</v>
      </c>
      <c r="I4389" s="211">
        <v>0.50518073742979508</v>
      </c>
      <c r="J4389" s="211">
        <v>0.46026253263274147</v>
      </c>
      <c r="K4389" s="211">
        <v>0.62770010723306136</v>
      </c>
      <c r="L4389" s="211">
        <v>0.28105111683768585</v>
      </c>
      <c r="M4389" s="211">
        <v>7.8790488743715026E-2</v>
      </c>
      <c r="N4389" s="211">
        <v>0.48730852561100096</v>
      </c>
      <c r="O4389" s="211">
        <v>0.60055524867129639</v>
      </c>
      <c r="P4389" s="211">
        <v>7.0782928422414085E-2</v>
      </c>
      <c r="Q4389" s="211">
        <v>6.8236872155331321E-2</v>
      </c>
      <c r="R4389" s="211">
        <v>0.42642844507241051</v>
      </c>
      <c r="S4389" s="211">
        <v>0.3229720687743588</v>
      </c>
      <c r="T4389" s="211">
        <v>0.59232953494567364</v>
      </c>
      <c r="U4389" s="211">
        <v>0.43219175182373182</v>
      </c>
      <c r="V4389" s="211">
        <v>0.14273008285802985</v>
      </c>
      <c r="W4389" s="211">
        <v>0.60212678714012524</v>
      </c>
      <c r="X4389" s="211">
        <v>0.30419568045727458</v>
      </c>
      <c r="Y4389" s="211">
        <v>0.68134707233967806</v>
      </c>
      <c r="Z4389" s="211">
        <v>0.14539868589018068</v>
      </c>
      <c r="AA4389" s="212">
        <v>0.11952083613266193</v>
      </c>
    </row>
    <row r="4390" spans="1:27" x14ac:dyDescent="0.35">
      <c r="A4390" s="210" t="s">
        <v>5066</v>
      </c>
      <c r="B4390" s="217">
        <v>138.2715020302245</v>
      </c>
      <c r="C4390" s="211">
        <v>5.9087828218071653E-2</v>
      </c>
      <c r="D4390" s="211">
        <v>0.12490957782179984</v>
      </c>
      <c r="E4390" s="211">
        <v>8.7193492657825555E-2</v>
      </c>
      <c r="F4390" s="211">
        <v>8.983089731426562E-2</v>
      </c>
      <c r="G4390" s="211">
        <v>0.1211538399519638</v>
      </c>
      <c r="H4390" s="211">
        <v>0.11746882126919279</v>
      </c>
      <c r="I4390" s="211">
        <v>0.46843140136247574</v>
      </c>
      <c r="J4390" s="211">
        <v>0.48534907266008015</v>
      </c>
      <c r="K4390" s="211">
        <v>0.6272314145516189</v>
      </c>
      <c r="L4390" s="211">
        <v>0.28035029096029729</v>
      </c>
      <c r="M4390" s="211">
        <v>9.6923266055482418E-2</v>
      </c>
      <c r="N4390" s="211">
        <v>0.46141663261572347</v>
      </c>
      <c r="O4390" s="211">
        <v>0.75767002228531322</v>
      </c>
      <c r="P4390" s="211">
        <v>7.2006690576176827E-2</v>
      </c>
      <c r="Q4390" s="211">
        <v>6.4213261592836163E-2</v>
      </c>
      <c r="R4390" s="211">
        <v>0.48316488562339294</v>
      </c>
      <c r="S4390" s="211">
        <v>0.33540805119896766</v>
      </c>
      <c r="T4390" s="211">
        <v>0.58363212768129646</v>
      </c>
      <c r="U4390" s="211">
        <v>0.36255582844248463</v>
      </c>
      <c r="V4390" s="211">
        <v>7.8132006290771508E-2</v>
      </c>
      <c r="W4390" s="211">
        <v>0.62403247632616188</v>
      </c>
      <c r="X4390" s="211">
        <v>0.30983124153191083</v>
      </c>
      <c r="Y4390" s="211">
        <v>0.63370598827191937</v>
      </c>
      <c r="Z4390" s="211">
        <v>0.14326477181042566</v>
      </c>
      <c r="AA4390" s="212">
        <v>0.11933203508156955</v>
      </c>
    </row>
    <row r="4391" spans="1:27" x14ac:dyDescent="0.35">
      <c r="A4391" s="210" t="s">
        <v>5067</v>
      </c>
      <c r="B4391" s="217">
        <v>145.27688999976874</v>
      </c>
      <c r="C4391" s="211">
        <v>7.1475354925801926E-2</v>
      </c>
      <c r="D4391" s="211">
        <v>0.13001988219329655</v>
      </c>
      <c r="E4391" s="211">
        <v>7.312473012701147E-2</v>
      </c>
      <c r="F4391" s="211">
        <v>9.0469394002167303E-2</v>
      </c>
      <c r="G4391" s="211">
        <v>0.12320306494489376</v>
      </c>
      <c r="H4391" s="211">
        <v>0.10547728431405758</v>
      </c>
      <c r="I4391" s="211">
        <v>0.51274698965014631</v>
      </c>
      <c r="J4391" s="211">
        <v>0.46376499272235922</v>
      </c>
      <c r="K4391" s="211">
        <v>0.62246614520570476</v>
      </c>
      <c r="L4391" s="211">
        <v>0.2810389104136744</v>
      </c>
      <c r="M4391" s="211">
        <v>8.1472863630860662E-2</v>
      </c>
      <c r="N4391" s="211">
        <v>0.55098718596070384</v>
      </c>
      <c r="O4391" s="211">
        <v>0.72376698797511319</v>
      </c>
      <c r="P4391" s="211">
        <v>7.4399347041681718E-2</v>
      </c>
      <c r="Q4391" s="211">
        <v>5.8051257983036897E-2</v>
      </c>
      <c r="R4391" s="211">
        <v>0.45206544378170777</v>
      </c>
      <c r="S4391" s="211">
        <v>0.2856351790591572</v>
      </c>
      <c r="T4391" s="211">
        <v>0.54824550483975321</v>
      </c>
      <c r="U4391" s="211">
        <v>0.40991073466456562</v>
      </c>
      <c r="V4391" s="211">
        <v>0.10441289276134531</v>
      </c>
      <c r="W4391" s="211">
        <v>0.54892019646824308</v>
      </c>
      <c r="X4391" s="211">
        <v>0.34944532888863877</v>
      </c>
      <c r="Y4391" s="211">
        <v>0.75003067279101332</v>
      </c>
      <c r="Z4391" s="211">
        <v>0.14818761013672274</v>
      </c>
      <c r="AA4391" s="212">
        <v>0.12402269382576865</v>
      </c>
    </row>
    <row r="4392" spans="1:27" x14ac:dyDescent="0.35">
      <c r="A4392" s="210" t="s">
        <v>5068</v>
      </c>
      <c r="B4392" s="217">
        <v>164.78080047850943</v>
      </c>
      <c r="C4392" s="211">
        <v>6.2915730864431987E-2</v>
      </c>
      <c r="D4392" s="211">
        <v>0.1262703623465268</v>
      </c>
      <c r="E4392" s="211">
        <v>7.5914640027148622E-2</v>
      </c>
      <c r="F4392" s="211">
        <v>0.10524959785942703</v>
      </c>
      <c r="G4392" s="211">
        <v>0.11733300825456366</v>
      </c>
      <c r="H4392" s="211">
        <v>0.11892852248602219</v>
      </c>
      <c r="I4392" s="211">
        <v>0.49703685223643335</v>
      </c>
      <c r="J4392" s="211">
        <v>0.41353916401336699</v>
      </c>
      <c r="K4392" s="211">
        <v>0.58314383870012265</v>
      </c>
      <c r="L4392" s="211">
        <v>0.27491395130532464</v>
      </c>
      <c r="M4392" s="211">
        <v>9.6184252610232404E-2</v>
      </c>
      <c r="N4392" s="211">
        <v>0.4162286072313699</v>
      </c>
      <c r="O4392" s="211">
        <v>0.73593114736956589</v>
      </c>
      <c r="P4392" s="211">
        <v>7.0482223725664386E-2</v>
      </c>
      <c r="Q4392" s="211">
        <v>6.9606384133924087E-2</v>
      </c>
      <c r="R4392" s="211">
        <v>0.44351172222142837</v>
      </c>
      <c r="S4392" s="211">
        <v>0.31020928020170158</v>
      </c>
      <c r="T4392" s="211">
        <v>0.50271012197424181</v>
      </c>
      <c r="U4392" s="211">
        <v>0.45331063647450365</v>
      </c>
      <c r="V4392" s="211">
        <v>0.1812698651883628</v>
      </c>
      <c r="W4392" s="211">
        <v>0.54510636927462297</v>
      </c>
      <c r="X4392" s="211">
        <v>0.29634049285396152</v>
      </c>
      <c r="Y4392" s="211">
        <v>0.61164804058171685</v>
      </c>
      <c r="Z4392" s="211">
        <v>0.1413872057310081</v>
      </c>
      <c r="AA4392" s="212">
        <v>0.12197225765780395</v>
      </c>
    </row>
    <row r="4393" spans="1:27" x14ac:dyDescent="0.35">
      <c r="A4393" s="210" t="s">
        <v>5069</v>
      </c>
      <c r="B4393" s="217">
        <v>168.44130312106591</v>
      </c>
      <c r="C4393" s="211">
        <v>8.4080285041867486E-2</v>
      </c>
      <c r="D4393" s="211">
        <v>0.12566229089640302</v>
      </c>
      <c r="E4393" s="211">
        <v>7.0797462025999347E-2</v>
      </c>
      <c r="F4393" s="211">
        <v>9.9455133101491733E-2</v>
      </c>
      <c r="G4393" s="211">
        <v>0.11729534134618373</v>
      </c>
      <c r="H4393" s="211">
        <v>0.10635138237908918</v>
      </c>
      <c r="I4393" s="211">
        <v>0.48942060595999254</v>
      </c>
      <c r="J4393" s="211">
        <v>0.46451056059563078</v>
      </c>
      <c r="K4393" s="211">
        <v>0.64043795550033478</v>
      </c>
      <c r="L4393" s="211">
        <v>0.27787142232324008</v>
      </c>
      <c r="M4393" s="211">
        <v>9.69180321353251E-2</v>
      </c>
      <c r="N4393" s="211">
        <v>0.35055381051865164</v>
      </c>
      <c r="O4393" s="211">
        <v>0.54356512071476892</v>
      </c>
      <c r="P4393" s="211">
        <v>6.7169196385167718E-2</v>
      </c>
      <c r="Q4393" s="211">
        <v>9.7768926606968815E-2</v>
      </c>
      <c r="R4393" s="211">
        <v>0.45701545916814668</v>
      </c>
      <c r="S4393" s="211">
        <v>0.39439648442172059</v>
      </c>
      <c r="T4393" s="211">
        <v>0.52933021771957045</v>
      </c>
      <c r="U4393" s="211">
        <v>0.49092098950435126</v>
      </c>
      <c r="V4393" s="211">
        <v>0.14153272486690546</v>
      </c>
      <c r="W4393" s="211">
        <v>0.63554517503096875</v>
      </c>
      <c r="X4393" s="211">
        <v>0.29515520193500716</v>
      </c>
      <c r="Y4393" s="211">
        <v>0.69021957015096524</v>
      </c>
      <c r="Z4393" s="211">
        <v>0.14864172528789138</v>
      </c>
      <c r="AA4393" s="212">
        <v>0.11666634593365464</v>
      </c>
    </row>
    <row r="4394" spans="1:27" x14ac:dyDescent="0.35">
      <c r="A4394" s="210" t="s">
        <v>5070</v>
      </c>
      <c r="B4394" s="217">
        <v>106.27085821943616</v>
      </c>
      <c r="C4394" s="211">
        <v>5.3870794413458815E-2</v>
      </c>
      <c r="D4394" s="211">
        <v>0.12609623797480998</v>
      </c>
      <c r="E4394" s="211">
        <v>7.7314864416688597E-2</v>
      </c>
      <c r="F4394" s="211">
        <v>9.7303728359232317E-2</v>
      </c>
      <c r="G4394" s="211">
        <v>0.12328464348097029</v>
      </c>
      <c r="H4394" s="211">
        <v>0.12852460694464077</v>
      </c>
      <c r="I4394" s="211">
        <v>0.45364532740702107</v>
      </c>
      <c r="J4394" s="211">
        <v>0.43937788834818592</v>
      </c>
      <c r="K4394" s="211">
        <v>0.55340872810116559</v>
      </c>
      <c r="L4394" s="211">
        <v>0.27052575539303936</v>
      </c>
      <c r="M4394" s="211">
        <v>8.066980896560362E-2</v>
      </c>
      <c r="N4394" s="211">
        <v>0.49856086256551485</v>
      </c>
      <c r="O4394" s="211">
        <v>0.63516131144983079</v>
      </c>
      <c r="P4394" s="211">
        <v>6.604068602435334E-2</v>
      </c>
      <c r="Q4394" s="211">
        <v>5.422037096402621E-2</v>
      </c>
      <c r="R4394" s="211">
        <v>0.37358161806877493</v>
      </c>
      <c r="S4394" s="211">
        <v>0.32995029963602929</v>
      </c>
      <c r="T4394" s="211">
        <v>0.54089214060075519</v>
      </c>
      <c r="U4394" s="211">
        <v>0.33546606859660899</v>
      </c>
      <c r="V4394" s="211">
        <v>0.10680341790604071</v>
      </c>
      <c r="W4394" s="211">
        <v>0.55169494066977309</v>
      </c>
      <c r="X4394" s="211">
        <v>0.36123456430548662</v>
      </c>
      <c r="Y4394" s="211">
        <v>0.53215894265891772</v>
      </c>
      <c r="Z4394" s="211">
        <v>0.14269512270970017</v>
      </c>
      <c r="AA4394" s="212">
        <v>0.12602116622808487</v>
      </c>
    </row>
    <row r="4395" spans="1:27" x14ac:dyDescent="0.35">
      <c r="A4395" s="210" t="s">
        <v>5071</v>
      </c>
      <c r="B4395" s="217">
        <v>151.25251693375668</v>
      </c>
      <c r="C4395" s="211">
        <v>6.5626828934348735E-2</v>
      </c>
      <c r="D4395" s="211">
        <v>0.11751022817819679</v>
      </c>
      <c r="E4395" s="211">
        <v>7.3468775161673536E-2</v>
      </c>
      <c r="F4395" s="211">
        <v>8.3046152703280876E-2</v>
      </c>
      <c r="G4395" s="211">
        <v>0.11421456209379612</v>
      </c>
      <c r="H4395" s="211">
        <v>0.10557968719659788</v>
      </c>
      <c r="I4395" s="211">
        <v>0.50351062618065834</v>
      </c>
      <c r="J4395" s="211">
        <v>0.39940982266788427</v>
      </c>
      <c r="K4395" s="211">
        <v>0.59435081208485785</v>
      </c>
      <c r="L4395" s="211">
        <v>0.27644791895760201</v>
      </c>
      <c r="M4395" s="211">
        <v>8.408898921564531E-2</v>
      </c>
      <c r="N4395" s="211">
        <v>0.44931046795217433</v>
      </c>
      <c r="O4395" s="211">
        <v>0.65906241350056038</v>
      </c>
      <c r="P4395" s="211">
        <v>7.0006307277233837E-2</v>
      </c>
      <c r="Q4395" s="211">
        <v>9.6908074499250207E-2</v>
      </c>
      <c r="R4395" s="211">
        <v>0.38790752548359797</v>
      </c>
      <c r="S4395" s="211">
        <v>0.32386839016485414</v>
      </c>
      <c r="T4395" s="211">
        <v>0.53020650832573646</v>
      </c>
      <c r="U4395" s="211">
        <v>0.38575479703757887</v>
      </c>
      <c r="V4395" s="211">
        <v>0.15706522102140652</v>
      </c>
      <c r="W4395" s="211">
        <v>0.58134263775415018</v>
      </c>
      <c r="X4395" s="211">
        <v>0.2617574931641734</v>
      </c>
      <c r="Y4395" s="211">
        <v>0.7050501558518546</v>
      </c>
      <c r="Z4395" s="211">
        <v>0.14555041918921913</v>
      </c>
      <c r="AA4395" s="212">
        <v>0.11907742528790147</v>
      </c>
    </row>
    <row r="4396" spans="1:27" x14ac:dyDescent="0.35">
      <c r="A4396" s="210" t="s">
        <v>5072</v>
      </c>
      <c r="B4396" s="217">
        <v>169.24814465934699</v>
      </c>
      <c r="C4396" s="211">
        <v>8.0295391232340738E-2</v>
      </c>
      <c r="D4396" s="211">
        <v>0.12557669506693633</v>
      </c>
      <c r="E4396" s="211">
        <v>7.4924387242371424E-2</v>
      </c>
      <c r="F4396" s="211">
        <v>7.6125126200677129E-2</v>
      </c>
      <c r="G4396" s="211">
        <v>0.12179924079684426</v>
      </c>
      <c r="H4396" s="211">
        <v>0.10717440946593484</v>
      </c>
      <c r="I4396" s="211">
        <v>0.50371209405490625</v>
      </c>
      <c r="J4396" s="211">
        <v>0.43142679348562646</v>
      </c>
      <c r="K4396" s="211">
        <v>0.57920474368702091</v>
      </c>
      <c r="L4396" s="211">
        <v>0.27149444737236811</v>
      </c>
      <c r="M4396" s="211">
        <v>0.11002592740606643</v>
      </c>
      <c r="N4396" s="211">
        <v>0.5109461779009401</v>
      </c>
      <c r="O4396" s="211">
        <v>0.57490304029305073</v>
      </c>
      <c r="P4396" s="211">
        <v>7.2630252771926807E-2</v>
      </c>
      <c r="Q4396" s="211">
        <v>4.6512695324816618E-2</v>
      </c>
      <c r="R4396" s="211">
        <v>0.44889138746826585</v>
      </c>
      <c r="S4396" s="211">
        <v>0.28288078550508933</v>
      </c>
      <c r="T4396" s="211">
        <v>0.46972737715317603</v>
      </c>
      <c r="U4396" s="211">
        <v>0.37973709984953707</v>
      </c>
      <c r="V4396" s="211">
        <v>0.15269025597316466</v>
      </c>
      <c r="W4396" s="211">
        <v>0.54939783511020024</v>
      </c>
      <c r="X4396" s="211">
        <v>0.38763138177660339</v>
      </c>
      <c r="Y4396" s="211">
        <v>0.66434856121041652</v>
      </c>
      <c r="Z4396" s="211">
        <v>0.14863949051413977</v>
      </c>
      <c r="AA4396" s="212">
        <v>0.11633260853990844</v>
      </c>
    </row>
    <row r="4397" spans="1:27" x14ac:dyDescent="0.35">
      <c r="A4397" s="210" t="s">
        <v>5073</v>
      </c>
      <c r="B4397" s="217">
        <v>159.30171466656208</v>
      </c>
      <c r="C4397" s="211">
        <v>6.6735897921035361E-2</v>
      </c>
      <c r="D4397" s="211">
        <v>0.12869815029605791</v>
      </c>
      <c r="E4397" s="211">
        <v>7.8788408080564198E-2</v>
      </c>
      <c r="F4397" s="211">
        <v>8.8623877186499542E-2</v>
      </c>
      <c r="G4397" s="211">
        <v>0.11913839952390569</v>
      </c>
      <c r="H4397" s="211">
        <v>0.11725235866451078</v>
      </c>
      <c r="I4397" s="211">
        <v>0.47845824871670189</v>
      </c>
      <c r="J4397" s="211">
        <v>0.46502954340621622</v>
      </c>
      <c r="K4397" s="211">
        <v>0.60429115171624215</v>
      </c>
      <c r="L4397" s="211">
        <v>0.27083428718378671</v>
      </c>
      <c r="M4397" s="211">
        <v>8.9939130593002403E-2</v>
      </c>
      <c r="N4397" s="211">
        <v>0.36719543091671047</v>
      </c>
      <c r="O4397" s="211">
        <v>0.70364550739417253</v>
      </c>
      <c r="P4397" s="211">
        <v>7.1841785724445495E-2</v>
      </c>
      <c r="Q4397" s="211">
        <v>0.1265352001669397</v>
      </c>
      <c r="R4397" s="211">
        <v>0.38621097087386552</v>
      </c>
      <c r="S4397" s="211">
        <v>0.34969219224129777</v>
      </c>
      <c r="T4397" s="211">
        <v>0.53729790887662143</v>
      </c>
      <c r="U4397" s="211">
        <v>0.47102668475215081</v>
      </c>
      <c r="V4397" s="211">
        <v>0.13643731720695515</v>
      </c>
      <c r="W4397" s="211">
        <v>0.6440129376319732</v>
      </c>
      <c r="X4397" s="211">
        <v>0.31009665377962231</v>
      </c>
      <c r="Y4397" s="211">
        <v>0.69986302354762153</v>
      </c>
      <c r="Z4397" s="211">
        <v>0.14734407209727982</v>
      </c>
      <c r="AA4397" s="212">
        <v>0.12364904990961673</v>
      </c>
    </row>
    <row r="4398" spans="1:27" x14ac:dyDescent="0.35">
      <c r="A4398" s="210" t="s">
        <v>5074</v>
      </c>
      <c r="B4398" s="217">
        <v>135.85631807221418</v>
      </c>
      <c r="C4398" s="211">
        <v>5.7501169536368232E-2</v>
      </c>
      <c r="D4398" s="211">
        <v>0.1198142581533776</v>
      </c>
      <c r="E4398" s="211">
        <v>7.6779681036533626E-2</v>
      </c>
      <c r="F4398" s="211">
        <v>0.11265056096701337</v>
      </c>
      <c r="G4398" s="211">
        <v>0.12596942193651969</v>
      </c>
      <c r="H4398" s="211">
        <v>0.12449146187350012</v>
      </c>
      <c r="I4398" s="211">
        <v>0.52969266493115574</v>
      </c>
      <c r="J4398" s="211">
        <v>0.41057831756650726</v>
      </c>
      <c r="K4398" s="211">
        <v>0.63185451991566954</v>
      </c>
      <c r="L4398" s="211">
        <v>0.27706118788570211</v>
      </c>
      <c r="M4398" s="211">
        <v>9.7876067235728711E-2</v>
      </c>
      <c r="N4398" s="211">
        <v>0.42336411847671784</v>
      </c>
      <c r="O4398" s="211">
        <v>0.75657812021189397</v>
      </c>
      <c r="P4398" s="211">
        <v>6.8610695294247917E-2</v>
      </c>
      <c r="Q4398" s="211">
        <v>9.7256651431067737E-2</v>
      </c>
      <c r="R4398" s="211">
        <v>0.41601658869278768</v>
      </c>
      <c r="S4398" s="211">
        <v>0.35790741216375693</v>
      </c>
      <c r="T4398" s="211">
        <v>0.565229863236407</v>
      </c>
      <c r="U4398" s="211">
        <v>0.45715516371975973</v>
      </c>
      <c r="V4398" s="211">
        <v>8.7460125498393784E-2</v>
      </c>
      <c r="W4398" s="211">
        <v>0.47727999894022366</v>
      </c>
      <c r="X4398" s="211">
        <v>0.31140664475736124</v>
      </c>
      <c r="Y4398" s="211">
        <v>0.61521746654707221</v>
      </c>
      <c r="Z4398" s="211">
        <v>0.14692848868286407</v>
      </c>
      <c r="AA4398" s="212">
        <v>0.11951706427014266</v>
      </c>
    </row>
    <row r="4399" spans="1:27" x14ac:dyDescent="0.35">
      <c r="A4399" s="210" t="s">
        <v>5075</v>
      </c>
      <c r="B4399" s="217">
        <v>134.37444669706753</v>
      </c>
      <c r="C4399" s="211">
        <v>6.3157437929857674E-2</v>
      </c>
      <c r="D4399" s="211">
        <v>0.12351889611367976</v>
      </c>
      <c r="E4399" s="211">
        <v>8.5433687381652607E-2</v>
      </c>
      <c r="F4399" s="211">
        <v>0.10117490863086627</v>
      </c>
      <c r="G4399" s="211">
        <v>0.11740211637156393</v>
      </c>
      <c r="H4399" s="211">
        <v>0.10997668163115612</v>
      </c>
      <c r="I4399" s="211">
        <v>0.50918963957935548</v>
      </c>
      <c r="J4399" s="211">
        <v>0.39200804066290418</v>
      </c>
      <c r="K4399" s="211">
        <v>0.62776801095497581</v>
      </c>
      <c r="L4399" s="211">
        <v>0.27969193989195706</v>
      </c>
      <c r="M4399" s="211">
        <v>0.10085080610761682</v>
      </c>
      <c r="N4399" s="211">
        <v>0.37241398307760987</v>
      </c>
      <c r="O4399" s="211">
        <v>0.75247361571811722</v>
      </c>
      <c r="P4399" s="211">
        <v>7.0435859165487544E-2</v>
      </c>
      <c r="Q4399" s="211">
        <v>5.7709846134550283E-2</v>
      </c>
      <c r="R4399" s="211">
        <v>0.4671908358511484</v>
      </c>
      <c r="S4399" s="211">
        <v>0.32277240839163834</v>
      </c>
      <c r="T4399" s="211">
        <v>0.55098532173637327</v>
      </c>
      <c r="U4399" s="211">
        <v>0.43725415261980427</v>
      </c>
      <c r="V4399" s="211">
        <v>7.252200815482826E-2</v>
      </c>
      <c r="W4399" s="211">
        <v>0.61206783613816396</v>
      </c>
      <c r="X4399" s="211">
        <v>0.29296178832968872</v>
      </c>
      <c r="Y4399" s="211">
        <v>0.7411220588318469</v>
      </c>
      <c r="Z4399" s="211">
        <v>0.14649160888378668</v>
      </c>
      <c r="AA4399" s="212">
        <v>0.12174226883618811</v>
      </c>
    </row>
    <row r="4400" spans="1:27" x14ac:dyDescent="0.35">
      <c r="A4400" s="210" t="s">
        <v>5076</v>
      </c>
      <c r="B4400" s="217">
        <v>120.51854428521578</v>
      </c>
      <c r="C4400" s="211">
        <v>7.5539457263576845E-2</v>
      </c>
      <c r="D4400" s="211">
        <v>0.11987025921688094</v>
      </c>
      <c r="E4400" s="211">
        <v>7.1617144890537776E-2</v>
      </c>
      <c r="F4400" s="211">
        <v>0.10218373671425252</v>
      </c>
      <c r="G4400" s="211">
        <v>0.12236977341745553</v>
      </c>
      <c r="H4400" s="211">
        <v>0.11188515279700306</v>
      </c>
      <c r="I4400" s="211">
        <v>0.53780409426631093</v>
      </c>
      <c r="J4400" s="211">
        <v>0.4625936994784392</v>
      </c>
      <c r="K4400" s="211">
        <v>0.64620297216622735</v>
      </c>
      <c r="L4400" s="211">
        <v>0.27339747509993684</v>
      </c>
      <c r="M4400" s="211">
        <v>8.957645920349705E-2</v>
      </c>
      <c r="N4400" s="211">
        <v>0.48135833259828198</v>
      </c>
      <c r="O4400" s="211">
        <v>0.63143264026247614</v>
      </c>
      <c r="P4400" s="211">
        <v>6.803872413135359E-2</v>
      </c>
      <c r="Q4400" s="211">
        <v>8.1667395725776873E-2</v>
      </c>
      <c r="R4400" s="211">
        <v>0.37144079369700594</v>
      </c>
      <c r="S4400" s="211">
        <v>0.30851159596784905</v>
      </c>
      <c r="T4400" s="211">
        <v>0.58797549825686324</v>
      </c>
      <c r="U4400" s="211">
        <v>0.42420172184026494</v>
      </c>
      <c r="V4400" s="211">
        <v>5.8263521552229719E-2</v>
      </c>
      <c r="W4400" s="211">
        <v>0.53467136395635007</v>
      </c>
      <c r="X4400" s="211">
        <v>0.38283159333277683</v>
      </c>
      <c r="Y4400" s="211">
        <v>0.64357865627442112</v>
      </c>
      <c r="Z4400" s="211">
        <v>0.14650547929074362</v>
      </c>
      <c r="AA4400" s="212">
        <v>0.11645294779457105</v>
      </c>
    </row>
    <row r="4401" spans="1:27" x14ac:dyDescent="0.35">
      <c r="A4401" s="210" t="s">
        <v>5077</v>
      </c>
      <c r="B4401" s="217">
        <v>149.37469135532842</v>
      </c>
      <c r="C4401" s="211">
        <v>7.0427727002055324E-2</v>
      </c>
      <c r="D4401" s="211">
        <v>0.11823237926503531</v>
      </c>
      <c r="E4401" s="211">
        <v>8.3742892546505354E-2</v>
      </c>
      <c r="F4401" s="211">
        <v>7.4273015390715291E-2</v>
      </c>
      <c r="G4401" s="211">
        <v>0.12283254140477196</v>
      </c>
      <c r="H4401" s="211">
        <v>0.1166707559384192</v>
      </c>
      <c r="I4401" s="211">
        <v>0.50812665216566777</v>
      </c>
      <c r="J4401" s="211">
        <v>0.44932729350052358</v>
      </c>
      <c r="K4401" s="211">
        <v>0.64490686365085215</v>
      </c>
      <c r="L4401" s="211">
        <v>0.2770521784197375</v>
      </c>
      <c r="M4401" s="211">
        <v>7.9464789795733237E-2</v>
      </c>
      <c r="N4401" s="211">
        <v>0.37824058870865673</v>
      </c>
      <c r="O4401" s="211">
        <v>0.74897287687944747</v>
      </c>
      <c r="P4401" s="211">
        <v>6.4447777775346993E-2</v>
      </c>
      <c r="Q4401" s="211">
        <v>0.10023743750376132</v>
      </c>
      <c r="R4401" s="211">
        <v>0.38808555252545401</v>
      </c>
      <c r="S4401" s="211">
        <v>0.41512235878472842</v>
      </c>
      <c r="T4401" s="211">
        <v>0.48122527891007177</v>
      </c>
      <c r="U4401" s="211">
        <v>0.43917533220750737</v>
      </c>
      <c r="V4401" s="211">
        <v>0.14344314132118205</v>
      </c>
      <c r="W4401" s="211">
        <v>0.51124212000617508</v>
      </c>
      <c r="X4401" s="211">
        <v>0.37848385702352499</v>
      </c>
      <c r="Y4401" s="211">
        <v>0.69200494233878584</v>
      </c>
      <c r="Z4401" s="211">
        <v>0.14753502961793494</v>
      </c>
      <c r="AA4401" s="212">
        <v>0.11840215924958775</v>
      </c>
    </row>
    <row r="4402" spans="1:27" x14ac:dyDescent="0.35">
      <c r="A4402" s="210" t="s">
        <v>5078</v>
      </c>
      <c r="B4402" s="217">
        <v>141.7049374792463</v>
      </c>
      <c r="C4402" s="211">
        <v>4.7287049830501193E-2</v>
      </c>
      <c r="D4402" s="211">
        <v>0.12736131210689877</v>
      </c>
      <c r="E4402" s="211">
        <v>7.4585519043352463E-2</v>
      </c>
      <c r="F4402" s="211">
        <v>9.6860297549835286E-2</v>
      </c>
      <c r="G4402" s="211">
        <v>0.1188923733719288</v>
      </c>
      <c r="H4402" s="211">
        <v>0.11887659677024051</v>
      </c>
      <c r="I4402" s="211">
        <v>0.49664852704071033</v>
      </c>
      <c r="J4402" s="211">
        <v>0.48098422842454236</v>
      </c>
      <c r="K4402" s="211">
        <v>0.56041458013031431</v>
      </c>
      <c r="L4402" s="211">
        <v>0.27395554030300528</v>
      </c>
      <c r="M4402" s="211">
        <v>9.963701211540904E-2</v>
      </c>
      <c r="N4402" s="211">
        <v>0.46825328859543996</v>
      </c>
      <c r="O4402" s="211">
        <v>0.66987171929281997</v>
      </c>
      <c r="P4402" s="211">
        <v>6.6653696007499263E-2</v>
      </c>
      <c r="Q4402" s="211">
        <v>5.1420374570538677E-2</v>
      </c>
      <c r="R4402" s="211">
        <v>0.43574784065913108</v>
      </c>
      <c r="S4402" s="211">
        <v>0.37115488471067515</v>
      </c>
      <c r="T4402" s="211">
        <v>0.61209508991022077</v>
      </c>
      <c r="U4402" s="211">
        <v>0.421565255424181</v>
      </c>
      <c r="V4402" s="211">
        <v>0.15653156831689508</v>
      </c>
      <c r="W4402" s="211">
        <v>0.61132140517659694</v>
      </c>
      <c r="X4402" s="211">
        <v>0.30075077131383549</v>
      </c>
      <c r="Y4402" s="211">
        <v>0.55560467405952307</v>
      </c>
      <c r="Z4402" s="211">
        <v>0.14905418135442883</v>
      </c>
      <c r="AA4402" s="212">
        <v>0.12313086241591137</v>
      </c>
    </row>
    <row r="4403" spans="1:27" x14ac:dyDescent="0.35">
      <c r="A4403" s="210" t="s">
        <v>5079</v>
      </c>
      <c r="B4403" s="217">
        <v>133.04093926400597</v>
      </c>
      <c r="C4403" s="211">
        <v>5.3620603405639018E-2</v>
      </c>
      <c r="D4403" s="211">
        <v>0.12011560602050117</v>
      </c>
      <c r="E4403" s="211">
        <v>6.9351055683449944E-2</v>
      </c>
      <c r="F4403" s="211">
        <v>0.10548752007629333</v>
      </c>
      <c r="G4403" s="211">
        <v>0.12089601882747589</v>
      </c>
      <c r="H4403" s="211">
        <v>0.11665155815446097</v>
      </c>
      <c r="I4403" s="211">
        <v>0.52004115732660039</v>
      </c>
      <c r="J4403" s="211">
        <v>0.43068479164501183</v>
      </c>
      <c r="K4403" s="211">
        <v>0.59549819545894012</v>
      </c>
      <c r="L4403" s="211">
        <v>0.28101491765289188</v>
      </c>
      <c r="M4403" s="211">
        <v>8.1232991468337012E-2</v>
      </c>
      <c r="N4403" s="211">
        <v>0.44108809227122114</v>
      </c>
      <c r="O4403" s="211">
        <v>0.72314560456373878</v>
      </c>
      <c r="P4403" s="211">
        <v>6.9720027145688868E-2</v>
      </c>
      <c r="Q4403" s="211">
        <v>0.14588336470788837</v>
      </c>
      <c r="R4403" s="211">
        <v>0.4799923640955685</v>
      </c>
      <c r="S4403" s="211">
        <v>0.34981210677683228</v>
      </c>
      <c r="T4403" s="211">
        <v>0.57109058348168151</v>
      </c>
      <c r="U4403" s="211">
        <v>0.51218915235799867</v>
      </c>
      <c r="V4403" s="211">
        <v>0.1003357417766466</v>
      </c>
      <c r="W4403" s="211">
        <v>0.56004604444182926</v>
      </c>
      <c r="X4403" s="211">
        <v>0.32873126883114584</v>
      </c>
      <c r="Y4403" s="211">
        <v>0.59547740242179237</v>
      </c>
      <c r="Z4403" s="211">
        <v>0.14695620207936791</v>
      </c>
      <c r="AA4403" s="212">
        <v>0.12299709105019088</v>
      </c>
    </row>
    <row r="4404" spans="1:27" x14ac:dyDescent="0.35">
      <c r="A4404" s="210" t="s">
        <v>5080</v>
      </c>
      <c r="B4404" s="217">
        <v>141.06676026773167</v>
      </c>
      <c r="C4404" s="211">
        <v>5.1221250625731962E-2</v>
      </c>
      <c r="D4404" s="211">
        <v>0.12665610436888175</v>
      </c>
      <c r="E4404" s="211">
        <v>8.3531647869138761E-2</v>
      </c>
      <c r="F4404" s="211">
        <v>8.8317509071684175E-2</v>
      </c>
      <c r="G4404" s="211">
        <v>0.12212685748434252</v>
      </c>
      <c r="H4404" s="211">
        <v>0.106326214376099</v>
      </c>
      <c r="I4404" s="211">
        <v>0.46782012577135246</v>
      </c>
      <c r="J4404" s="211">
        <v>0.4469785628145706</v>
      </c>
      <c r="K4404" s="211">
        <v>0.64562848793707728</v>
      </c>
      <c r="L4404" s="211">
        <v>0.27384906590908242</v>
      </c>
      <c r="M4404" s="211">
        <v>9.4233079116386662E-2</v>
      </c>
      <c r="N4404" s="211">
        <v>0.3984461325879386</v>
      </c>
      <c r="O4404" s="211">
        <v>0.7442193259444595</v>
      </c>
      <c r="P4404" s="211">
        <v>7.1975236976386164E-2</v>
      </c>
      <c r="Q4404" s="211">
        <v>9.1677397076066286E-2</v>
      </c>
      <c r="R4404" s="211">
        <v>0.43744247540601039</v>
      </c>
      <c r="S4404" s="211">
        <v>0.29386009640047128</v>
      </c>
      <c r="T4404" s="211">
        <v>0.57880151531810053</v>
      </c>
      <c r="U4404" s="211">
        <v>0.39975637773028144</v>
      </c>
      <c r="V4404" s="211">
        <v>0.11305573669711813</v>
      </c>
      <c r="W4404" s="211">
        <v>0.51461815764619478</v>
      </c>
      <c r="X4404" s="211">
        <v>0.23556669240008588</v>
      </c>
      <c r="Y4404" s="211">
        <v>0.56917089136873078</v>
      </c>
      <c r="Z4404" s="211">
        <v>0.14924181577058773</v>
      </c>
      <c r="AA4404" s="212">
        <v>0.12162059877440354</v>
      </c>
    </row>
    <row r="4405" spans="1:27" x14ac:dyDescent="0.35">
      <c r="A4405" s="210" t="s">
        <v>5081</v>
      </c>
      <c r="B4405" s="217">
        <v>129.38615806221819</v>
      </c>
      <c r="C4405" s="211">
        <v>6.0317591507940749E-2</v>
      </c>
      <c r="D4405" s="211">
        <v>0.11873248442088839</v>
      </c>
      <c r="E4405" s="211">
        <v>7.3410094859537159E-2</v>
      </c>
      <c r="F4405" s="211">
        <v>7.7881871030063846E-2</v>
      </c>
      <c r="G4405" s="211">
        <v>0.12496034192024516</v>
      </c>
      <c r="H4405" s="211">
        <v>0.11041733043464426</v>
      </c>
      <c r="I4405" s="211">
        <v>0.5336080775163754</v>
      </c>
      <c r="J4405" s="211">
        <v>0.45186450931537658</v>
      </c>
      <c r="K4405" s="211">
        <v>0.62842214018510434</v>
      </c>
      <c r="L4405" s="211">
        <v>0.27011039535388787</v>
      </c>
      <c r="M4405" s="211">
        <v>8.7161871150888123E-2</v>
      </c>
      <c r="N4405" s="211">
        <v>0.38680331627129028</v>
      </c>
      <c r="O4405" s="211">
        <v>0.72894863627894757</v>
      </c>
      <c r="P4405" s="211">
        <v>7.0406371631681799E-2</v>
      </c>
      <c r="Q4405" s="211">
        <v>8.4235853576457909E-2</v>
      </c>
      <c r="R4405" s="211">
        <v>0.4313526399157937</v>
      </c>
      <c r="S4405" s="211">
        <v>0.26687549841116609</v>
      </c>
      <c r="T4405" s="211">
        <v>0.58144784343028066</v>
      </c>
      <c r="U4405" s="211">
        <v>0.32645646942018547</v>
      </c>
      <c r="V4405" s="211">
        <v>0.11228494925045264</v>
      </c>
      <c r="W4405" s="211">
        <v>0.58885949393771064</v>
      </c>
      <c r="X4405" s="211">
        <v>0.27352283897508511</v>
      </c>
      <c r="Y4405" s="211">
        <v>0.60249222176481876</v>
      </c>
      <c r="Z4405" s="211">
        <v>0.14971186031114639</v>
      </c>
      <c r="AA4405" s="212">
        <v>0.11768053690557918</v>
      </c>
    </row>
    <row r="4406" spans="1:27" x14ac:dyDescent="0.35">
      <c r="A4406" s="210" t="s">
        <v>5082</v>
      </c>
      <c r="B4406" s="217">
        <v>130.74161867986919</v>
      </c>
      <c r="C4406" s="211">
        <v>6.6567023014245275E-2</v>
      </c>
      <c r="D4406" s="211">
        <v>0.11495193125250305</v>
      </c>
      <c r="E4406" s="211">
        <v>6.9254393263405989E-2</v>
      </c>
      <c r="F4406" s="211">
        <v>0.10239018911312725</v>
      </c>
      <c r="G4406" s="211">
        <v>0.11879344942611929</v>
      </c>
      <c r="H4406" s="211">
        <v>0.12318736512172282</v>
      </c>
      <c r="I4406" s="211">
        <v>0.49132824722390755</v>
      </c>
      <c r="J4406" s="211">
        <v>0.40520539764981056</v>
      </c>
      <c r="K4406" s="211">
        <v>0.58126219069164686</v>
      </c>
      <c r="L4406" s="211">
        <v>0.27040041381517949</v>
      </c>
      <c r="M4406" s="211">
        <v>0.10334229814658352</v>
      </c>
      <c r="N4406" s="211">
        <v>0.39488735675921688</v>
      </c>
      <c r="O4406" s="211">
        <v>0.7462978143450556</v>
      </c>
      <c r="P4406" s="211">
        <v>6.4909796948271856E-2</v>
      </c>
      <c r="Q4406" s="211">
        <v>0.12312205151583994</v>
      </c>
      <c r="R4406" s="211">
        <v>0.37121378394829863</v>
      </c>
      <c r="S4406" s="211">
        <v>0.39282243174561854</v>
      </c>
      <c r="T4406" s="211">
        <v>0.613219901161559</v>
      </c>
      <c r="U4406" s="211">
        <v>0.43402721607454009</v>
      </c>
      <c r="V4406" s="211">
        <v>9.2382450171895253E-2</v>
      </c>
      <c r="W4406" s="211">
        <v>0.53471911012408668</v>
      </c>
      <c r="X4406" s="211">
        <v>0.30767282180695538</v>
      </c>
      <c r="Y4406" s="211">
        <v>0.71539997124112564</v>
      </c>
      <c r="Z4406" s="211">
        <v>0.14102837244873523</v>
      </c>
      <c r="AA4406" s="212">
        <v>0.12169673594892601</v>
      </c>
    </row>
    <row r="4407" spans="1:27" x14ac:dyDescent="0.35">
      <c r="A4407" s="210" t="s">
        <v>5083</v>
      </c>
      <c r="B4407" s="217">
        <v>143.05071749949602</v>
      </c>
      <c r="C4407" s="211">
        <v>7.1573365202047823E-2</v>
      </c>
      <c r="D4407" s="211">
        <v>0.11706969726677685</v>
      </c>
      <c r="E4407" s="211">
        <v>7.3877100623949657E-2</v>
      </c>
      <c r="F4407" s="211">
        <v>8.8893679216077034E-2</v>
      </c>
      <c r="G4407" s="211">
        <v>0.12342621255047907</v>
      </c>
      <c r="H4407" s="211">
        <v>0.11154094061696535</v>
      </c>
      <c r="I4407" s="211">
        <v>0.50678279750106558</v>
      </c>
      <c r="J4407" s="211">
        <v>0.44739361361189367</v>
      </c>
      <c r="K4407" s="211">
        <v>0.63911170692473984</v>
      </c>
      <c r="L4407" s="211">
        <v>0.27762770353168931</v>
      </c>
      <c r="M4407" s="211">
        <v>8.3846665128434361E-2</v>
      </c>
      <c r="N4407" s="211">
        <v>0.50165985548273817</v>
      </c>
      <c r="O4407" s="211">
        <v>0.60602031271813572</v>
      </c>
      <c r="P4407" s="211">
        <v>7.1131394567701747E-2</v>
      </c>
      <c r="Q4407" s="211">
        <v>9.8298991282490145E-2</v>
      </c>
      <c r="R4407" s="211">
        <v>0.39247962119032503</v>
      </c>
      <c r="S4407" s="211">
        <v>0.30830613009264241</v>
      </c>
      <c r="T4407" s="211">
        <v>0.52881446183970071</v>
      </c>
      <c r="U4407" s="211">
        <v>0.40229283370116403</v>
      </c>
      <c r="V4407" s="211">
        <v>0.10499141132669079</v>
      </c>
      <c r="W4407" s="211">
        <v>0.63482921269031323</v>
      </c>
      <c r="X4407" s="211">
        <v>0.31239487762956564</v>
      </c>
      <c r="Y4407" s="211">
        <v>0.59947673979709881</v>
      </c>
      <c r="Z4407" s="211">
        <v>0.14925686206296079</v>
      </c>
      <c r="AA4407" s="212">
        <v>0.11361359436991861</v>
      </c>
    </row>
    <row r="4408" spans="1:27" x14ac:dyDescent="0.35">
      <c r="A4408" s="210" t="s">
        <v>5084</v>
      </c>
      <c r="B4408" s="217">
        <v>141.6394232359342</v>
      </c>
      <c r="C4408" s="211">
        <v>7.8063131767733315E-2</v>
      </c>
      <c r="D4408" s="211">
        <v>0.11793134925543652</v>
      </c>
      <c r="E4408" s="211">
        <v>7.8941716427070457E-2</v>
      </c>
      <c r="F4408" s="211">
        <v>0.1034525132115717</v>
      </c>
      <c r="G4408" s="211">
        <v>0.12151786525141625</v>
      </c>
      <c r="H4408" s="211">
        <v>0.12381846866770969</v>
      </c>
      <c r="I4408" s="211">
        <v>0.43703434063119229</v>
      </c>
      <c r="J4408" s="211">
        <v>0.45322322294611794</v>
      </c>
      <c r="K4408" s="211">
        <v>0.61089951027516531</v>
      </c>
      <c r="L4408" s="211">
        <v>0.27349794573273806</v>
      </c>
      <c r="M4408" s="211">
        <v>9.3724043415697539E-2</v>
      </c>
      <c r="N4408" s="211">
        <v>0.3999933160207868</v>
      </c>
      <c r="O4408" s="211">
        <v>0.62426532587522965</v>
      </c>
      <c r="P4408" s="211">
        <v>6.4832180605141995E-2</v>
      </c>
      <c r="Q4408" s="211">
        <v>0.13065617863405718</v>
      </c>
      <c r="R4408" s="211">
        <v>0.41263371867165199</v>
      </c>
      <c r="S4408" s="211">
        <v>0.33522062968679567</v>
      </c>
      <c r="T4408" s="211">
        <v>0.52276793333027705</v>
      </c>
      <c r="U4408" s="211">
        <v>0.39637143891467075</v>
      </c>
      <c r="V4408" s="211">
        <v>0.1078163692325952</v>
      </c>
      <c r="W4408" s="211">
        <v>0.62561213360905932</v>
      </c>
      <c r="X4408" s="211">
        <v>0.34917730114186485</v>
      </c>
      <c r="Y4408" s="211">
        <v>0.75194261793196548</v>
      </c>
      <c r="Z4408" s="211">
        <v>0.14710793705742559</v>
      </c>
      <c r="AA4408" s="212">
        <v>0.11616805435519335</v>
      </c>
    </row>
    <row r="4409" spans="1:27" x14ac:dyDescent="0.35">
      <c r="A4409" s="210" t="s">
        <v>5085</v>
      </c>
      <c r="B4409" s="217">
        <v>163.37208341914945</v>
      </c>
      <c r="C4409" s="211">
        <v>5.8025434504478987E-2</v>
      </c>
      <c r="D4409" s="211">
        <v>0.12649522530797139</v>
      </c>
      <c r="E4409" s="211">
        <v>7.6927982483281143E-2</v>
      </c>
      <c r="F4409" s="211">
        <v>9.6121791396315562E-2</v>
      </c>
      <c r="G4409" s="211">
        <v>0.12155513868019432</v>
      </c>
      <c r="H4409" s="211">
        <v>0.11988989251012938</v>
      </c>
      <c r="I4409" s="211">
        <v>0.44590375054768883</v>
      </c>
      <c r="J4409" s="211">
        <v>0.44803563185004636</v>
      </c>
      <c r="K4409" s="211">
        <v>0.60264596493098155</v>
      </c>
      <c r="L4409" s="211">
        <v>0.26918634695325416</v>
      </c>
      <c r="M4409" s="211">
        <v>0.10350632440428843</v>
      </c>
      <c r="N4409" s="211">
        <v>0.38657084093548438</v>
      </c>
      <c r="O4409" s="211">
        <v>0.65120665355133256</v>
      </c>
      <c r="P4409" s="211">
        <v>7.0084811107108805E-2</v>
      </c>
      <c r="Q4409" s="211">
        <v>0.10440842371659587</v>
      </c>
      <c r="R4409" s="211">
        <v>0.40349813142739721</v>
      </c>
      <c r="S4409" s="211">
        <v>0.28045938759802619</v>
      </c>
      <c r="T4409" s="211">
        <v>0.54157033600395132</v>
      </c>
      <c r="U4409" s="211">
        <v>0.39939248151449869</v>
      </c>
      <c r="V4409" s="211">
        <v>0.17717421716878526</v>
      </c>
      <c r="W4409" s="211">
        <v>0.60815624803897528</v>
      </c>
      <c r="X4409" s="211">
        <v>0.24202101568731008</v>
      </c>
      <c r="Y4409" s="211">
        <v>0.61012657538946879</v>
      </c>
      <c r="Z4409" s="211">
        <v>0.14796444209592879</v>
      </c>
      <c r="AA4409" s="212">
        <v>0.12031873432317107</v>
      </c>
    </row>
    <row r="4410" spans="1:27" x14ac:dyDescent="0.35">
      <c r="A4410" s="210" t="s">
        <v>5086</v>
      </c>
      <c r="B4410" s="217">
        <v>151.59778821344005</v>
      </c>
      <c r="C4410" s="211">
        <v>5.9927832680354856E-2</v>
      </c>
      <c r="D4410" s="211">
        <v>0.12116597067654798</v>
      </c>
      <c r="E4410" s="211">
        <v>7.5668780016847126E-2</v>
      </c>
      <c r="F4410" s="211">
        <v>8.8595465125790571E-2</v>
      </c>
      <c r="G4410" s="211">
        <v>0.12028548520261401</v>
      </c>
      <c r="H4410" s="211">
        <v>0.12156775952747748</v>
      </c>
      <c r="I4410" s="211">
        <v>0.5132928216129542</v>
      </c>
      <c r="J4410" s="211">
        <v>0.44072931917003816</v>
      </c>
      <c r="K4410" s="211">
        <v>0.593353548985597</v>
      </c>
      <c r="L4410" s="211">
        <v>0.27776032792476207</v>
      </c>
      <c r="M4410" s="211">
        <v>8.9483630793708802E-2</v>
      </c>
      <c r="N4410" s="211">
        <v>0.38354629371767068</v>
      </c>
      <c r="O4410" s="211">
        <v>0.5390407573993512</v>
      </c>
      <c r="P4410" s="211">
        <v>7.2279578893525889E-2</v>
      </c>
      <c r="Q4410" s="211">
        <v>0.12602372666144904</v>
      </c>
      <c r="R4410" s="211">
        <v>0.43354134410601763</v>
      </c>
      <c r="S4410" s="211">
        <v>0.41484072875428912</v>
      </c>
      <c r="T4410" s="211">
        <v>0.63571067852031915</v>
      </c>
      <c r="U4410" s="211">
        <v>0.49985544134691484</v>
      </c>
      <c r="V4410" s="211">
        <v>0.10363721423444754</v>
      </c>
      <c r="W4410" s="211">
        <v>0.51222394170511953</v>
      </c>
      <c r="X4410" s="211">
        <v>0.23894062352823814</v>
      </c>
      <c r="Y4410" s="211">
        <v>0.69612784147695161</v>
      </c>
      <c r="Z4410" s="211">
        <v>0.14742798569092327</v>
      </c>
      <c r="AA4410" s="212">
        <v>0.11775035023013264</v>
      </c>
    </row>
    <row r="4411" spans="1:27" x14ac:dyDescent="0.35">
      <c r="A4411" s="210" t="s">
        <v>5087</v>
      </c>
      <c r="B4411" s="217">
        <v>140.10826144994081</v>
      </c>
      <c r="C4411" s="211">
        <v>5.538919440781799E-2</v>
      </c>
      <c r="D4411" s="211">
        <v>0.11920564825370995</v>
      </c>
      <c r="E4411" s="211">
        <v>7.0336440225897481E-2</v>
      </c>
      <c r="F4411" s="211">
        <v>8.5349531506615367E-2</v>
      </c>
      <c r="G4411" s="211">
        <v>0.12394773833598406</v>
      </c>
      <c r="H4411" s="211">
        <v>0.11945337430449723</v>
      </c>
      <c r="I4411" s="211">
        <v>0.45886735117123867</v>
      </c>
      <c r="J4411" s="211">
        <v>0.42754247426419978</v>
      </c>
      <c r="K4411" s="211">
        <v>0.62944718324048066</v>
      </c>
      <c r="L4411" s="211">
        <v>0.26963244576012224</v>
      </c>
      <c r="M4411" s="211">
        <v>8.7470910981211292E-2</v>
      </c>
      <c r="N4411" s="211">
        <v>0.36922973651893726</v>
      </c>
      <c r="O4411" s="211">
        <v>0.78511396630324248</v>
      </c>
      <c r="P4411" s="211">
        <v>7.0832988916126952E-2</v>
      </c>
      <c r="Q4411" s="211">
        <v>0.12132363167571264</v>
      </c>
      <c r="R4411" s="211">
        <v>0.3905179704913484</v>
      </c>
      <c r="S4411" s="211">
        <v>0.42429522791211288</v>
      </c>
      <c r="T4411" s="211">
        <v>0.59713135719660937</v>
      </c>
      <c r="U4411" s="211">
        <v>0.38021076167916901</v>
      </c>
      <c r="V4411" s="211">
        <v>0.11030070027465616</v>
      </c>
      <c r="W4411" s="211">
        <v>0.49893025581313244</v>
      </c>
      <c r="X4411" s="211">
        <v>0.33768617905226572</v>
      </c>
      <c r="Y4411" s="211">
        <v>0.63090685138869718</v>
      </c>
      <c r="Z4411" s="211">
        <v>0.14908508806526696</v>
      </c>
      <c r="AA4411" s="212">
        <v>0.11608716291346666</v>
      </c>
    </row>
    <row r="4412" spans="1:27" x14ac:dyDescent="0.35">
      <c r="A4412" s="210" t="s">
        <v>5088</v>
      </c>
      <c r="B4412" s="217">
        <v>121.11040648769195</v>
      </c>
      <c r="C4412" s="211">
        <v>6.7352556157027801E-2</v>
      </c>
      <c r="D4412" s="211">
        <v>0.11770252825872199</v>
      </c>
      <c r="E4412" s="211">
        <v>7.4798050469868357E-2</v>
      </c>
      <c r="F4412" s="211">
        <v>9.893057304953333E-2</v>
      </c>
      <c r="G4412" s="211">
        <v>0.12056086818240733</v>
      </c>
      <c r="H4412" s="211">
        <v>0.11904267354631223</v>
      </c>
      <c r="I4412" s="211">
        <v>0.49406924491687909</v>
      </c>
      <c r="J4412" s="211">
        <v>0.44721858727511687</v>
      </c>
      <c r="K4412" s="211">
        <v>0.58958965112979722</v>
      </c>
      <c r="L4412" s="211">
        <v>0.2726825132875012</v>
      </c>
      <c r="M4412" s="211">
        <v>9.3500972851999042E-2</v>
      </c>
      <c r="N4412" s="211">
        <v>0.39379697067085195</v>
      </c>
      <c r="O4412" s="211">
        <v>0.62821433992560061</v>
      </c>
      <c r="P4412" s="211">
        <v>6.5013278710174774E-2</v>
      </c>
      <c r="Q4412" s="211">
        <v>0.11942856756827795</v>
      </c>
      <c r="R4412" s="211">
        <v>0.4519018448484759</v>
      </c>
      <c r="S4412" s="211">
        <v>0.43228574171786638</v>
      </c>
      <c r="T4412" s="211">
        <v>0.6090652355521079</v>
      </c>
      <c r="U4412" s="211">
        <v>0.50323416475877858</v>
      </c>
      <c r="V4412" s="211">
        <v>5.841488231984826E-2</v>
      </c>
      <c r="W4412" s="211">
        <v>0.48088763681695718</v>
      </c>
      <c r="X4412" s="211">
        <v>0.26961686006585089</v>
      </c>
      <c r="Y4412" s="211">
        <v>0.71928789398110149</v>
      </c>
      <c r="Z4412" s="211">
        <v>0.14813337150960695</v>
      </c>
      <c r="AA4412" s="212">
        <v>0.11786464641925633</v>
      </c>
    </row>
    <row r="4413" spans="1:27" x14ac:dyDescent="0.35">
      <c r="A4413" s="210" t="s">
        <v>5089</v>
      </c>
      <c r="B4413" s="217">
        <v>114.94791795587369</v>
      </c>
      <c r="C4413" s="211">
        <v>5.3934294513336339E-2</v>
      </c>
      <c r="D4413" s="211">
        <v>0.11636066595552519</v>
      </c>
      <c r="E4413" s="211">
        <v>6.8387957575948885E-2</v>
      </c>
      <c r="F4413" s="211">
        <v>0.10151252156907249</v>
      </c>
      <c r="G4413" s="211">
        <v>0.1229629921624239</v>
      </c>
      <c r="H4413" s="211">
        <v>0.12382460880097071</v>
      </c>
      <c r="I4413" s="211">
        <v>0.48503478402275085</v>
      </c>
      <c r="J4413" s="211">
        <v>0.45477197613382481</v>
      </c>
      <c r="K4413" s="211">
        <v>0.64802139103990086</v>
      </c>
      <c r="L4413" s="211">
        <v>0.27595219532225324</v>
      </c>
      <c r="M4413" s="211">
        <v>0.10608046049427841</v>
      </c>
      <c r="N4413" s="211">
        <v>0.52436380513252789</v>
      </c>
      <c r="O4413" s="211">
        <v>0.56225781929463081</v>
      </c>
      <c r="P4413" s="211">
        <v>6.7532400685199015E-2</v>
      </c>
      <c r="Q4413" s="211">
        <v>8.2037398053777369E-2</v>
      </c>
      <c r="R4413" s="211">
        <v>0.41456504143005418</v>
      </c>
      <c r="S4413" s="211">
        <v>0.38234819581913654</v>
      </c>
      <c r="T4413" s="211">
        <v>0.59119937795554556</v>
      </c>
      <c r="U4413" s="211">
        <v>0.38075217858730515</v>
      </c>
      <c r="V4413" s="211">
        <v>5.36834171784034E-2</v>
      </c>
      <c r="W4413" s="211">
        <v>0.64998841515075501</v>
      </c>
      <c r="X4413" s="211">
        <v>0.35194468834033155</v>
      </c>
      <c r="Y4413" s="211">
        <v>0.60473503725869893</v>
      </c>
      <c r="Z4413" s="211">
        <v>0.14804085876011791</v>
      </c>
      <c r="AA4413" s="212">
        <v>0.11651209187190929</v>
      </c>
    </row>
    <row r="4414" spans="1:27" x14ac:dyDescent="0.35">
      <c r="A4414" s="210" t="s">
        <v>5090</v>
      </c>
      <c r="B4414" s="217">
        <v>121.56921011968977</v>
      </c>
      <c r="C4414" s="211">
        <v>7.1060549807218723E-2</v>
      </c>
      <c r="D4414" s="211">
        <v>0.13045556075837736</v>
      </c>
      <c r="E4414" s="211">
        <v>7.8305217683515671E-2</v>
      </c>
      <c r="F4414" s="211">
        <v>0.10906778741881125</v>
      </c>
      <c r="G4414" s="211">
        <v>0.12409350564937625</v>
      </c>
      <c r="H4414" s="211">
        <v>0.1154738959525014</v>
      </c>
      <c r="I4414" s="211">
        <v>0.51946483815414068</v>
      </c>
      <c r="J4414" s="211">
        <v>0.42630728110781452</v>
      </c>
      <c r="K4414" s="211">
        <v>0.59255165945836863</v>
      </c>
      <c r="L4414" s="211">
        <v>0.2733214422881195</v>
      </c>
      <c r="M4414" s="211">
        <v>0.11495407536595006</v>
      </c>
      <c r="N4414" s="211">
        <v>0.37074729906924364</v>
      </c>
      <c r="O4414" s="211">
        <v>0.69948133093704112</v>
      </c>
      <c r="P4414" s="211">
        <v>7.0164552721104639E-2</v>
      </c>
      <c r="Q4414" s="211">
        <v>5.7091773801696805E-2</v>
      </c>
      <c r="R4414" s="211">
        <v>0.43311769540077183</v>
      </c>
      <c r="S4414" s="211">
        <v>0.34947530637215052</v>
      </c>
      <c r="T4414" s="211">
        <v>0.53643844175018152</v>
      </c>
      <c r="U4414" s="211">
        <v>0.42779769961083802</v>
      </c>
      <c r="V4414" s="211">
        <v>5.6493830062606221E-2</v>
      </c>
      <c r="W4414" s="211">
        <v>0.48728219354271118</v>
      </c>
      <c r="X4414" s="211">
        <v>0.25347313848099345</v>
      </c>
      <c r="Y4414" s="211">
        <v>0.60979264569241487</v>
      </c>
      <c r="Z4414" s="211">
        <v>0.14512637180817456</v>
      </c>
      <c r="AA4414" s="212">
        <v>0.11757369694594609</v>
      </c>
    </row>
    <row r="4415" spans="1:27" x14ac:dyDescent="0.35">
      <c r="A4415" s="210" t="s">
        <v>5091</v>
      </c>
      <c r="B4415" s="217">
        <v>128.67010599124751</v>
      </c>
      <c r="C4415" s="211">
        <v>6.2587482229062241E-2</v>
      </c>
      <c r="D4415" s="211">
        <v>0.12365771469213062</v>
      </c>
      <c r="E4415" s="211">
        <v>7.3350371855851831E-2</v>
      </c>
      <c r="F4415" s="211">
        <v>0.10204602701711368</v>
      </c>
      <c r="G4415" s="211">
        <v>0.11814805038417998</v>
      </c>
      <c r="H4415" s="211">
        <v>0.11582856499586355</v>
      </c>
      <c r="I4415" s="211">
        <v>0.50195884581410832</v>
      </c>
      <c r="J4415" s="211">
        <v>0.48331735076283266</v>
      </c>
      <c r="K4415" s="211">
        <v>0.60923079067533192</v>
      </c>
      <c r="L4415" s="211">
        <v>0.27819074255552473</v>
      </c>
      <c r="M4415" s="211">
        <v>9.9815090629398071E-2</v>
      </c>
      <c r="N4415" s="211">
        <v>0.5514094664226088</v>
      </c>
      <c r="O4415" s="211">
        <v>0.60045177409307504</v>
      </c>
      <c r="P4415" s="211">
        <v>6.924165989301713E-2</v>
      </c>
      <c r="Q4415" s="211">
        <v>7.052304965916853E-2</v>
      </c>
      <c r="R4415" s="211">
        <v>0.41768877906476415</v>
      </c>
      <c r="S4415" s="211">
        <v>0.30499336549450984</v>
      </c>
      <c r="T4415" s="211">
        <v>0.59935513760569514</v>
      </c>
      <c r="U4415" s="211">
        <v>0.31604774583674317</v>
      </c>
      <c r="V4415" s="211">
        <v>0.10103388207259001</v>
      </c>
      <c r="W4415" s="211">
        <v>0.52520275831890229</v>
      </c>
      <c r="X4415" s="211">
        <v>0.2822722349873128</v>
      </c>
      <c r="Y4415" s="211">
        <v>0.6893812178704769</v>
      </c>
      <c r="Z4415" s="211">
        <v>0.14946992771938764</v>
      </c>
      <c r="AA4415" s="212">
        <v>0.12206144195451968</v>
      </c>
    </row>
    <row r="4416" spans="1:27" x14ac:dyDescent="0.35">
      <c r="A4416" s="210" t="s">
        <v>5092</v>
      </c>
      <c r="B4416" s="217">
        <v>145.27121041252065</v>
      </c>
      <c r="C4416" s="211">
        <v>8.4537532033170715E-2</v>
      </c>
      <c r="D4416" s="211">
        <v>0.11851532464348202</v>
      </c>
      <c r="E4416" s="211">
        <v>7.6403191876097773E-2</v>
      </c>
      <c r="F4416" s="211">
        <v>9.8514990330555524E-2</v>
      </c>
      <c r="G4416" s="211">
        <v>0.12022975127847733</v>
      </c>
      <c r="H4416" s="211">
        <v>0.11697669405482702</v>
      </c>
      <c r="I4416" s="211">
        <v>0.48882757612144473</v>
      </c>
      <c r="J4416" s="211">
        <v>0.45170370618765743</v>
      </c>
      <c r="K4416" s="211">
        <v>0.57636413644641504</v>
      </c>
      <c r="L4416" s="211">
        <v>0.28064208692224413</v>
      </c>
      <c r="M4416" s="211">
        <v>0.11943959737123926</v>
      </c>
      <c r="N4416" s="211">
        <v>0.38291133817049378</v>
      </c>
      <c r="O4416" s="211">
        <v>0.57130608961357676</v>
      </c>
      <c r="P4416" s="211">
        <v>6.9164326315228411E-2</v>
      </c>
      <c r="Q4416" s="211">
        <v>8.0227827323509984E-2</v>
      </c>
      <c r="R4416" s="211">
        <v>0.45071721546795152</v>
      </c>
      <c r="S4416" s="211">
        <v>0.31994626797217507</v>
      </c>
      <c r="T4416" s="211">
        <v>0.60000279810491586</v>
      </c>
      <c r="U4416" s="211">
        <v>0.46412319309375821</v>
      </c>
      <c r="V4416" s="211">
        <v>8.5372263260419703E-2</v>
      </c>
      <c r="W4416" s="211">
        <v>0.53045702355919899</v>
      </c>
      <c r="X4416" s="211">
        <v>0.35399610701464329</v>
      </c>
      <c r="Y4416" s="211">
        <v>0.73029927800720618</v>
      </c>
      <c r="Z4416" s="211">
        <v>0.14877231414169767</v>
      </c>
      <c r="AA4416" s="212">
        <v>0.11930946195045032</v>
      </c>
    </row>
    <row r="4417" spans="1:27" x14ac:dyDescent="0.35">
      <c r="A4417" s="210" t="s">
        <v>5093</v>
      </c>
      <c r="B4417" s="217">
        <v>131.19808827626076</v>
      </c>
      <c r="C4417" s="211">
        <v>6.8085911842801494E-2</v>
      </c>
      <c r="D4417" s="211">
        <v>0.13259824430683681</v>
      </c>
      <c r="E4417" s="211">
        <v>6.8674142274234962E-2</v>
      </c>
      <c r="F4417" s="211">
        <v>8.9785486940959461E-2</v>
      </c>
      <c r="G4417" s="211">
        <v>0.12364822984307249</v>
      </c>
      <c r="H4417" s="211">
        <v>0.12303655072495398</v>
      </c>
      <c r="I4417" s="211">
        <v>0.49076878619520403</v>
      </c>
      <c r="J4417" s="211">
        <v>0.42613434877941336</v>
      </c>
      <c r="K4417" s="211">
        <v>0.59952305204822531</v>
      </c>
      <c r="L4417" s="211">
        <v>0.27141527583977143</v>
      </c>
      <c r="M4417" s="211">
        <v>0.10353297099508295</v>
      </c>
      <c r="N4417" s="211">
        <v>0.43100355872497009</v>
      </c>
      <c r="O4417" s="211">
        <v>0.74520050675443361</v>
      </c>
      <c r="P4417" s="211">
        <v>7.1161434853250716E-2</v>
      </c>
      <c r="Q4417" s="211">
        <v>9.3938104248259241E-2</v>
      </c>
      <c r="R4417" s="211">
        <v>0.36534357946696344</v>
      </c>
      <c r="S4417" s="211">
        <v>0.32626966028080839</v>
      </c>
      <c r="T4417" s="211">
        <v>0.52193335938451924</v>
      </c>
      <c r="U4417" s="211">
        <v>0.3709855633125691</v>
      </c>
      <c r="V4417" s="211">
        <v>9.8264677128011971E-2</v>
      </c>
      <c r="W4417" s="211">
        <v>0.55920777744096639</v>
      </c>
      <c r="X4417" s="211">
        <v>0.3347709339692771</v>
      </c>
      <c r="Y4417" s="211">
        <v>0.64325759005516814</v>
      </c>
      <c r="Z4417" s="211">
        <v>0.1465127859501173</v>
      </c>
      <c r="AA4417" s="212">
        <v>0.12204636298401984</v>
      </c>
    </row>
    <row r="4418" spans="1:27" x14ac:dyDescent="0.35">
      <c r="A4418" s="210" t="s">
        <v>5094</v>
      </c>
      <c r="B4418" s="217">
        <v>147.59673374766055</v>
      </c>
      <c r="C4418" s="211">
        <v>5.7952577806616397E-2</v>
      </c>
      <c r="D4418" s="211">
        <v>0.11663051813383642</v>
      </c>
      <c r="E4418" s="211">
        <v>8.0934581154462559E-2</v>
      </c>
      <c r="F4418" s="211">
        <v>0.12041009065313957</v>
      </c>
      <c r="G4418" s="211">
        <v>0.12294331582917305</v>
      </c>
      <c r="H4418" s="211">
        <v>0.12423135347356279</v>
      </c>
      <c r="I4418" s="211">
        <v>0.50608804201289692</v>
      </c>
      <c r="J4418" s="211">
        <v>0.44661278246236391</v>
      </c>
      <c r="K4418" s="211">
        <v>0.64606816166693348</v>
      </c>
      <c r="L4418" s="211">
        <v>0.27103698728661596</v>
      </c>
      <c r="M4418" s="211">
        <v>9.6083477916890064E-2</v>
      </c>
      <c r="N4418" s="211">
        <v>0.39162471795981885</v>
      </c>
      <c r="O4418" s="211">
        <v>0.51541397594705685</v>
      </c>
      <c r="P4418" s="211">
        <v>6.3240131149361722E-2</v>
      </c>
      <c r="Q4418" s="211">
        <v>6.0280458166108747E-2</v>
      </c>
      <c r="R4418" s="211">
        <v>0.45936672249576194</v>
      </c>
      <c r="S4418" s="211">
        <v>0.34004001264767558</v>
      </c>
      <c r="T4418" s="211">
        <v>0.58697057128765873</v>
      </c>
      <c r="U4418" s="211">
        <v>0.4179678792967676</v>
      </c>
      <c r="V4418" s="211">
        <v>0.15264128185533454</v>
      </c>
      <c r="W4418" s="211">
        <v>0.533233109996056</v>
      </c>
      <c r="X4418" s="211">
        <v>0.28972108520365492</v>
      </c>
      <c r="Y4418" s="211">
        <v>0.65779339857062158</v>
      </c>
      <c r="Z4418" s="211">
        <v>0.14104860310837286</v>
      </c>
      <c r="AA4418" s="212">
        <v>0.11975172164579867</v>
      </c>
    </row>
    <row r="4419" spans="1:27" x14ac:dyDescent="0.35">
      <c r="A4419" s="210" t="s">
        <v>5095</v>
      </c>
      <c r="B4419" s="217">
        <v>114.05660327326495</v>
      </c>
      <c r="C4419" s="211">
        <v>8.1587784548889861E-2</v>
      </c>
      <c r="D4419" s="211">
        <v>0.12705105476335421</v>
      </c>
      <c r="E4419" s="211">
        <v>7.512682491110774E-2</v>
      </c>
      <c r="F4419" s="211">
        <v>0.11364714748856627</v>
      </c>
      <c r="G4419" s="211">
        <v>0.1183935723535734</v>
      </c>
      <c r="H4419" s="211">
        <v>0.11783219366199214</v>
      </c>
      <c r="I4419" s="211">
        <v>0.51321373198911191</v>
      </c>
      <c r="J4419" s="211">
        <v>0.46123505633278195</v>
      </c>
      <c r="K4419" s="211">
        <v>0.56763540281356861</v>
      </c>
      <c r="L4419" s="211">
        <v>0.27491824295548067</v>
      </c>
      <c r="M4419" s="211">
        <v>8.9284399404795892E-2</v>
      </c>
      <c r="N4419" s="211">
        <v>0.36527453565707024</v>
      </c>
      <c r="O4419" s="211">
        <v>0.59474088908844303</v>
      </c>
      <c r="P4419" s="211">
        <v>6.7938689804041705E-2</v>
      </c>
      <c r="Q4419" s="211">
        <v>5.9433046124514152E-2</v>
      </c>
      <c r="R4419" s="211">
        <v>0.46681572639224095</v>
      </c>
      <c r="S4419" s="211">
        <v>0.31123402102995468</v>
      </c>
      <c r="T4419" s="211">
        <v>0.55525887167420929</v>
      </c>
      <c r="U4419" s="211">
        <v>0.41049238951030387</v>
      </c>
      <c r="V4419" s="211">
        <v>6.829665188389053E-2</v>
      </c>
      <c r="W4419" s="211">
        <v>0.59299882851826602</v>
      </c>
      <c r="X4419" s="211">
        <v>0.33699050318586138</v>
      </c>
      <c r="Y4419" s="211">
        <v>0.60185653900024971</v>
      </c>
      <c r="Z4419" s="211">
        <v>0.14898168847130644</v>
      </c>
      <c r="AA4419" s="212">
        <v>0.11630621175144724</v>
      </c>
    </row>
    <row r="4420" spans="1:27" x14ac:dyDescent="0.35">
      <c r="A4420" s="210" t="s">
        <v>5096</v>
      </c>
      <c r="B4420" s="217">
        <v>145.35122774442195</v>
      </c>
      <c r="C4420" s="211">
        <v>5.3915413873457371E-2</v>
      </c>
      <c r="D4420" s="211">
        <v>0.11476856352445521</v>
      </c>
      <c r="E4420" s="211">
        <v>6.9111751091554652E-2</v>
      </c>
      <c r="F4420" s="211">
        <v>0.1120094714769917</v>
      </c>
      <c r="G4420" s="211">
        <v>0.12416189406581361</v>
      </c>
      <c r="H4420" s="211">
        <v>0.11124817420809947</v>
      </c>
      <c r="I4420" s="211">
        <v>0.50100060235787036</v>
      </c>
      <c r="J4420" s="211">
        <v>0.41173060279841767</v>
      </c>
      <c r="K4420" s="211">
        <v>0.56460053358383833</v>
      </c>
      <c r="L4420" s="211">
        <v>0.27678045072305996</v>
      </c>
      <c r="M4420" s="211">
        <v>9.6375579473484241E-2</v>
      </c>
      <c r="N4420" s="211">
        <v>0.51955436464102767</v>
      </c>
      <c r="O4420" s="211">
        <v>0.6625410982552965</v>
      </c>
      <c r="P4420" s="211">
        <v>7.0187422785592368E-2</v>
      </c>
      <c r="Q4420" s="211">
        <v>8.6157322873114214E-2</v>
      </c>
      <c r="R4420" s="211">
        <v>0.38778414879148493</v>
      </c>
      <c r="S4420" s="211">
        <v>0.26610612773500519</v>
      </c>
      <c r="T4420" s="211">
        <v>0.60343060587155029</v>
      </c>
      <c r="U4420" s="211">
        <v>0.44932948559007135</v>
      </c>
      <c r="V4420" s="211">
        <v>0.11684819539108733</v>
      </c>
      <c r="W4420" s="211">
        <v>0.51938389935540374</v>
      </c>
      <c r="X4420" s="211">
        <v>0.37905294014527213</v>
      </c>
      <c r="Y4420" s="211">
        <v>0.66519324063120211</v>
      </c>
      <c r="Z4420" s="211">
        <v>0.14843640492296206</v>
      </c>
      <c r="AA4420" s="212">
        <v>0.11987511377135314</v>
      </c>
    </row>
    <row r="4421" spans="1:27" x14ac:dyDescent="0.35">
      <c r="A4421" s="210" t="s">
        <v>5097</v>
      </c>
      <c r="B4421" s="217">
        <v>165.31280829227171</v>
      </c>
      <c r="C4421" s="211">
        <v>6.0110033917090883E-2</v>
      </c>
      <c r="D4421" s="211">
        <v>0.12685725975024134</v>
      </c>
      <c r="E4421" s="211">
        <v>8.4452581338313654E-2</v>
      </c>
      <c r="F4421" s="211">
        <v>9.1122968587576458E-2</v>
      </c>
      <c r="G4421" s="211">
        <v>0.11526596583285678</v>
      </c>
      <c r="H4421" s="211">
        <v>0.11867610914257609</v>
      </c>
      <c r="I4421" s="211">
        <v>0.49968855890261277</v>
      </c>
      <c r="J4421" s="211">
        <v>0.45185268512604915</v>
      </c>
      <c r="K4421" s="211">
        <v>0.60227633896117549</v>
      </c>
      <c r="L4421" s="211">
        <v>0.27761760845095834</v>
      </c>
      <c r="M4421" s="211">
        <v>0.10471348957611287</v>
      </c>
      <c r="N4421" s="211">
        <v>0.37209291938605399</v>
      </c>
      <c r="O4421" s="211">
        <v>0.72129704954278795</v>
      </c>
      <c r="P4421" s="211">
        <v>6.9249054313526626E-2</v>
      </c>
      <c r="Q4421" s="211">
        <v>0.12416142469585181</v>
      </c>
      <c r="R4421" s="211">
        <v>0.38719819430044988</v>
      </c>
      <c r="S4421" s="211">
        <v>0.33351366943759414</v>
      </c>
      <c r="T4421" s="211">
        <v>0.60429891533242719</v>
      </c>
      <c r="U4421" s="211">
        <v>0.46356922762171626</v>
      </c>
      <c r="V4421" s="211">
        <v>0.13096894329555112</v>
      </c>
      <c r="W4421" s="211">
        <v>0.6133333812621431</v>
      </c>
      <c r="X4421" s="211">
        <v>0.24727697040365376</v>
      </c>
      <c r="Y4421" s="211">
        <v>0.59398139601929967</v>
      </c>
      <c r="Z4421" s="211">
        <v>0.1490331192780705</v>
      </c>
      <c r="AA4421" s="212">
        <v>0.11731011244291015</v>
      </c>
    </row>
    <row r="4422" spans="1:27" x14ac:dyDescent="0.35">
      <c r="A4422" s="210" t="s">
        <v>5098</v>
      </c>
      <c r="B4422" s="217">
        <v>137.988878996549</v>
      </c>
      <c r="C4422" s="211">
        <v>6.4145768408729917E-2</v>
      </c>
      <c r="D4422" s="211">
        <v>0.12960360461288681</v>
      </c>
      <c r="E4422" s="211">
        <v>7.0452098969629187E-2</v>
      </c>
      <c r="F4422" s="211">
        <v>9.3205048772198956E-2</v>
      </c>
      <c r="G4422" s="211">
        <v>0.12054621207935821</v>
      </c>
      <c r="H4422" s="211">
        <v>0.1227853841380888</v>
      </c>
      <c r="I4422" s="211">
        <v>0.50103211251741908</v>
      </c>
      <c r="J4422" s="211">
        <v>0.41845886956024875</v>
      </c>
      <c r="K4422" s="211">
        <v>0.62055409711129306</v>
      </c>
      <c r="L4422" s="211">
        <v>0.27202152120797546</v>
      </c>
      <c r="M4422" s="211">
        <v>0.10650511241049394</v>
      </c>
      <c r="N4422" s="211">
        <v>0.50358363380395044</v>
      </c>
      <c r="O4422" s="211">
        <v>0.72809923434915436</v>
      </c>
      <c r="P4422" s="211">
        <v>7.154159247607654E-2</v>
      </c>
      <c r="Q4422" s="211">
        <v>7.3747646391438382E-2</v>
      </c>
      <c r="R4422" s="211">
        <v>0.42191633960993763</v>
      </c>
      <c r="S4422" s="211">
        <v>0.40622778975276064</v>
      </c>
      <c r="T4422" s="211">
        <v>0.58440165696982049</v>
      </c>
      <c r="U4422" s="211">
        <v>0.38011757290481984</v>
      </c>
      <c r="V4422" s="211">
        <v>8.2919148147709301E-2</v>
      </c>
      <c r="W4422" s="211">
        <v>0.5738808277679831</v>
      </c>
      <c r="X4422" s="211">
        <v>0.41861623020181032</v>
      </c>
      <c r="Y4422" s="211">
        <v>0.64403519471647941</v>
      </c>
      <c r="Z4422" s="211">
        <v>0.1469451903541904</v>
      </c>
      <c r="AA4422" s="212">
        <v>0.11962933316664261</v>
      </c>
    </row>
    <row r="4423" spans="1:27" x14ac:dyDescent="0.35">
      <c r="A4423" s="210" t="s">
        <v>5099</v>
      </c>
      <c r="B4423" s="217">
        <v>134.78237999673573</v>
      </c>
      <c r="C4423" s="211">
        <v>8.2585555257736573E-2</v>
      </c>
      <c r="D4423" s="211">
        <v>0.12585816198486077</v>
      </c>
      <c r="E4423" s="211">
        <v>7.5255612408333949E-2</v>
      </c>
      <c r="F4423" s="211">
        <v>9.2424470301758252E-2</v>
      </c>
      <c r="G4423" s="211">
        <v>0.11823289966563615</v>
      </c>
      <c r="H4423" s="211">
        <v>0.11062747885069293</v>
      </c>
      <c r="I4423" s="211">
        <v>0.48924865001859735</v>
      </c>
      <c r="J4423" s="211">
        <v>0.39679767094873669</v>
      </c>
      <c r="K4423" s="211">
        <v>0.64263755892981766</v>
      </c>
      <c r="L4423" s="211">
        <v>0.27283853652851098</v>
      </c>
      <c r="M4423" s="211">
        <v>0.10905553124277961</v>
      </c>
      <c r="N4423" s="211">
        <v>0.42974632182839673</v>
      </c>
      <c r="O4423" s="211">
        <v>0.68006591019687479</v>
      </c>
      <c r="P4423" s="211">
        <v>6.9403705742851679E-2</v>
      </c>
      <c r="Q4423" s="211">
        <v>4.3280898500164117E-2</v>
      </c>
      <c r="R4423" s="211">
        <v>0.4642472945960236</v>
      </c>
      <c r="S4423" s="211">
        <v>0.38564479771028876</v>
      </c>
      <c r="T4423" s="211">
        <v>0.58624779890691914</v>
      </c>
      <c r="U4423" s="211">
        <v>0.42010940469359503</v>
      </c>
      <c r="V4423" s="211">
        <v>6.3219115973716183E-2</v>
      </c>
      <c r="W4423" s="211">
        <v>0.56098637171297649</v>
      </c>
      <c r="X4423" s="211">
        <v>0.33201778816621536</v>
      </c>
      <c r="Y4423" s="211">
        <v>0.74323784878439336</v>
      </c>
      <c r="Z4423" s="211">
        <v>0.14632281148420187</v>
      </c>
      <c r="AA4423" s="212">
        <v>0.11768909893125597</v>
      </c>
    </row>
    <row r="4424" spans="1:27" x14ac:dyDescent="0.35">
      <c r="A4424" s="210" t="s">
        <v>5100</v>
      </c>
      <c r="B4424" s="217">
        <v>126.10588823135072</v>
      </c>
      <c r="C4424" s="211">
        <v>6.9222230955903991E-2</v>
      </c>
      <c r="D4424" s="211">
        <v>0.12984224601135316</v>
      </c>
      <c r="E4424" s="211">
        <v>7.425101361726405E-2</v>
      </c>
      <c r="F4424" s="211">
        <v>9.9186266726871808E-2</v>
      </c>
      <c r="G4424" s="211">
        <v>0.11736109053632317</v>
      </c>
      <c r="H4424" s="211">
        <v>0.12050962909744745</v>
      </c>
      <c r="I4424" s="211">
        <v>0.49864697313070833</v>
      </c>
      <c r="J4424" s="211">
        <v>0.40293258594689801</v>
      </c>
      <c r="K4424" s="211">
        <v>0.52853947665411416</v>
      </c>
      <c r="L4424" s="211">
        <v>0.27517596495607549</v>
      </c>
      <c r="M4424" s="211">
        <v>8.83299767427079E-2</v>
      </c>
      <c r="N4424" s="211">
        <v>0.42992299193753203</v>
      </c>
      <c r="O4424" s="211">
        <v>0.72167509145528874</v>
      </c>
      <c r="P4424" s="211">
        <v>6.9101223704549936E-2</v>
      </c>
      <c r="Q4424" s="211">
        <v>0.10193534147509963</v>
      </c>
      <c r="R4424" s="211">
        <v>0.47007025389533674</v>
      </c>
      <c r="S4424" s="211">
        <v>0.35398693425184047</v>
      </c>
      <c r="T4424" s="211">
        <v>0.56608056166832765</v>
      </c>
      <c r="U4424" s="211">
        <v>0.42293500170941145</v>
      </c>
      <c r="V4424" s="211">
        <v>0.11945978362543157</v>
      </c>
      <c r="W4424" s="211">
        <v>0.48250375753119712</v>
      </c>
      <c r="X4424" s="211">
        <v>0.2462190093860652</v>
      </c>
      <c r="Y4424" s="211">
        <v>0.60506550028710526</v>
      </c>
      <c r="Z4424" s="211">
        <v>0.14984175459329199</v>
      </c>
      <c r="AA4424" s="212">
        <v>0.12651051107359318</v>
      </c>
    </row>
    <row r="4425" spans="1:27" x14ac:dyDescent="0.35">
      <c r="A4425" s="210" t="s">
        <v>5101</v>
      </c>
      <c r="B4425" s="217">
        <v>166.45692979827405</v>
      </c>
      <c r="C4425" s="211">
        <v>5.0231796525545547E-2</v>
      </c>
      <c r="D4425" s="211">
        <v>0.11786979483005526</v>
      </c>
      <c r="E4425" s="211">
        <v>7.3424821734456691E-2</v>
      </c>
      <c r="F4425" s="211">
        <v>0.10593661607315724</v>
      </c>
      <c r="G4425" s="211">
        <v>0.11836444148575043</v>
      </c>
      <c r="H4425" s="211">
        <v>0.12575178746728441</v>
      </c>
      <c r="I4425" s="211">
        <v>0.4947086741058998</v>
      </c>
      <c r="J4425" s="211">
        <v>0.45195517528256379</v>
      </c>
      <c r="K4425" s="211">
        <v>0.61452498031409342</v>
      </c>
      <c r="L4425" s="211">
        <v>0.27413376834590147</v>
      </c>
      <c r="M4425" s="211">
        <v>0.10861793851526491</v>
      </c>
      <c r="N4425" s="211">
        <v>0.42204228246137454</v>
      </c>
      <c r="O4425" s="211">
        <v>0.74697159111097278</v>
      </c>
      <c r="P4425" s="211">
        <v>6.5352674732599328E-2</v>
      </c>
      <c r="Q4425" s="211">
        <v>6.5973390849140029E-2</v>
      </c>
      <c r="R4425" s="211">
        <v>0.45770579677548212</v>
      </c>
      <c r="S4425" s="211">
        <v>0.33469278588942769</v>
      </c>
      <c r="T4425" s="211">
        <v>0.56681653917998298</v>
      </c>
      <c r="U4425" s="211">
        <v>0.45249309932271053</v>
      </c>
      <c r="V4425" s="211">
        <v>0.13270169951864214</v>
      </c>
      <c r="W4425" s="211">
        <v>0.55847186663385329</v>
      </c>
      <c r="X4425" s="211">
        <v>0.26981157293295033</v>
      </c>
      <c r="Y4425" s="211">
        <v>0.76294539113241922</v>
      </c>
      <c r="Z4425" s="211">
        <v>0.14890820413188993</v>
      </c>
      <c r="AA4425" s="212">
        <v>0.11952503424422822</v>
      </c>
    </row>
    <row r="4426" spans="1:27" x14ac:dyDescent="0.35">
      <c r="A4426" s="210" t="s">
        <v>5102</v>
      </c>
      <c r="B4426" s="217">
        <v>108.94774535489516</v>
      </c>
      <c r="C4426" s="211">
        <v>5.2744590003991162E-2</v>
      </c>
      <c r="D4426" s="211">
        <v>0.11832585132026952</v>
      </c>
      <c r="E4426" s="211">
        <v>6.7400417555239664E-2</v>
      </c>
      <c r="F4426" s="211">
        <v>0.11101752186173684</v>
      </c>
      <c r="G4426" s="211">
        <v>0.11923017246744767</v>
      </c>
      <c r="H4426" s="211">
        <v>0.11256239537976413</v>
      </c>
      <c r="I4426" s="211">
        <v>0.4507947109073151</v>
      </c>
      <c r="J4426" s="211">
        <v>0.44026772782420348</v>
      </c>
      <c r="K4426" s="211">
        <v>0.61712030452369715</v>
      </c>
      <c r="L4426" s="211">
        <v>0.27351910462245388</v>
      </c>
      <c r="M4426" s="211">
        <v>9.0037465354077861E-2</v>
      </c>
      <c r="N4426" s="211">
        <v>0.45193845083071443</v>
      </c>
      <c r="O4426" s="211">
        <v>0.64409237792575091</v>
      </c>
      <c r="P4426" s="211">
        <v>6.7122041394662574E-2</v>
      </c>
      <c r="Q4426" s="211">
        <v>8.1460886704652971E-2</v>
      </c>
      <c r="R4426" s="211">
        <v>0.47566820352448425</v>
      </c>
      <c r="S4426" s="211">
        <v>0.33596140940958719</v>
      </c>
      <c r="T4426" s="211">
        <v>0.49074189712233529</v>
      </c>
      <c r="U4426" s="211">
        <v>0.39950507545438785</v>
      </c>
      <c r="V4426" s="211">
        <v>6.9417830610746162E-2</v>
      </c>
      <c r="W4426" s="211">
        <v>0.62141283038039541</v>
      </c>
      <c r="X4426" s="211">
        <v>0.34497586224556614</v>
      </c>
      <c r="Y4426" s="211">
        <v>0.53886509233624547</v>
      </c>
      <c r="Z4426" s="211">
        <v>0.14955713516352215</v>
      </c>
      <c r="AA4426" s="212">
        <v>0.11768663239228244</v>
      </c>
    </row>
    <row r="4427" spans="1:27" x14ac:dyDescent="0.35">
      <c r="A4427" s="210" t="s">
        <v>5103</v>
      </c>
      <c r="B4427" s="217">
        <v>122.50005044543242</v>
      </c>
      <c r="C4427" s="211">
        <v>5.7546213234246177E-2</v>
      </c>
      <c r="D4427" s="211">
        <v>0.11901047876208856</v>
      </c>
      <c r="E4427" s="211">
        <v>8.262073649172702E-2</v>
      </c>
      <c r="F4427" s="211">
        <v>0.1032826589801594</v>
      </c>
      <c r="G4427" s="211">
        <v>0.1174119525210645</v>
      </c>
      <c r="H4427" s="211">
        <v>0.11388211101953877</v>
      </c>
      <c r="I4427" s="211">
        <v>0.43225187093952738</v>
      </c>
      <c r="J4427" s="211">
        <v>0.43193002324948615</v>
      </c>
      <c r="K4427" s="211">
        <v>0.61543535250711479</v>
      </c>
      <c r="L4427" s="211">
        <v>0.27747260608223345</v>
      </c>
      <c r="M4427" s="211">
        <v>0.11523280412493853</v>
      </c>
      <c r="N4427" s="211">
        <v>0.40343113863241753</v>
      </c>
      <c r="O4427" s="211">
        <v>0.76191138077629783</v>
      </c>
      <c r="P4427" s="211">
        <v>7.0853359296247365E-2</v>
      </c>
      <c r="Q4427" s="211">
        <v>9.9256646919592351E-2</v>
      </c>
      <c r="R4427" s="211">
        <v>0.42847745052038061</v>
      </c>
      <c r="S4427" s="211">
        <v>0.31918246721404309</v>
      </c>
      <c r="T4427" s="211">
        <v>0.52819877498979395</v>
      </c>
      <c r="U4427" s="211">
        <v>0.38270048151582936</v>
      </c>
      <c r="V4427" s="211">
        <v>5.7126567297019482E-2</v>
      </c>
      <c r="W4427" s="211">
        <v>0.51864809007900203</v>
      </c>
      <c r="X4427" s="211">
        <v>0.29737859489531715</v>
      </c>
      <c r="Y4427" s="211">
        <v>0.56705884848241128</v>
      </c>
      <c r="Z4427" s="211">
        <v>0.14505534344361734</v>
      </c>
      <c r="AA4427" s="212">
        <v>0.11795371006539654</v>
      </c>
    </row>
    <row r="4428" spans="1:27" x14ac:dyDescent="0.35">
      <c r="A4428" s="210" t="s">
        <v>5104</v>
      </c>
      <c r="B4428" s="217">
        <v>116.54817747048656</v>
      </c>
      <c r="C4428" s="211">
        <v>4.9486121718762176E-2</v>
      </c>
      <c r="D4428" s="211">
        <v>0.12665796332386464</v>
      </c>
      <c r="E4428" s="211">
        <v>6.8952643108793829E-2</v>
      </c>
      <c r="F4428" s="211">
        <v>9.3275203308800528E-2</v>
      </c>
      <c r="G4428" s="211">
        <v>0.12074671733651929</v>
      </c>
      <c r="H4428" s="211">
        <v>0.12022696283400459</v>
      </c>
      <c r="I4428" s="211">
        <v>0.50483706499483272</v>
      </c>
      <c r="J4428" s="211">
        <v>0.42774996831359496</v>
      </c>
      <c r="K4428" s="211">
        <v>0.5380447509718117</v>
      </c>
      <c r="L4428" s="211">
        <v>0.27548148775681819</v>
      </c>
      <c r="M4428" s="211">
        <v>9.8289837186803342E-2</v>
      </c>
      <c r="N4428" s="211">
        <v>0.40926961171220544</v>
      </c>
      <c r="O4428" s="211">
        <v>0.70152305593659581</v>
      </c>
      <c r="P4428" s="211">
        <v>6.9205650970982829E-2</v>
      </c>
      <c r="Q4428" s="211">
        <v>0.11278379479867787</v>
      </c>
      <c r="R4428" s="211">
        <v>0.40463599860069133</v>
      </c>
      <c r="S4428" s="211">
        <v>0.28257540067805603</v>
      </c>
      <c r="T4428" s="211">
        <v>0.55818956872898096</v>
      </c>
      <c r="U4428" s="211">
        <v>0.34484969401861598</v>
      </c>
      <c r="V4428" s="211">
        <v>8.9722600675739089E-2</v>
      </c>
      <c r="W4428" s="211">
        <v>0.57644343988367741</v>
      </c>
      <c r="X4428" s="211">
        <v>0.32797641886942275</v>
      </c>
      <c r="Y4428" s="211">
        <v>0.6462441827036729</v>
      </c>
      <c r="Z4428" s="211">
        <v>0.14970180066705094</v>
      </c>
      <c r="AA4428" s="212">
        <v>0.12242429746578068</v>
      </c>
    </row>
    <row r="4429" spans="1:27" x14ac:dyDescent="0.35">
      <c r="A4429" s="210" t="s">
        <v>5105</v>
      </c>
      <c r="B4429" s="217">
        <v>177.3980743010203</v>
      </c>
      <c r="C4429" s="211">
        <v>5.4367912429203025E-2</v>
      </c>
      <c r="D4429" s="211">
        <v>0.12462359256943689</v>
      </c>
      <c r="E4429" s="211">
        <v>8.0074149842751047E-2</v>
      </c>
      <c r="F4429" s="211">
        <v>0.12056213563242021</v>
      </c>
      <c r="G4429" s="211">
        <v>0.12098851883671409</v>
      </c>
      <c r="H4429" s="211">
        <v>0.11610250127036326</v>
      </c>
      <c r="I4429" s="211">
        <v>0.51586687953362698</v>
      </c>
      <c r="J4429" s="211">
        <v>0.48433257112336942</v>
      </c>
      <c r="K4429" s="211">
        <v>0.63133783760038931</v>
      </c>
      <c r="L4429" s="211">
        <v>0.27332642586129668</v>
      </c>
      <c r="M4429" s="211">
        <v>9.8334886085595902E-2</v>
      </c>
      <c r="N4429" s="211">
        <v>0.34283061739152287</v>
      </c>
      <c r="O4429" s="211">
        <v>0.66886404765135321</v>
      </c>
      <c r="P4429" s="211">
        <v>6.9292667599313018E-2</v>
      </c>
      <c r="Q4429" s="211">
        <v>8.7947731139242244E-2</v>
      </c>
      <c r="R4429" s="211">
        <v>0.46967209610826477</v>
      </c>
      <c r="S4429" s="211">
        <v>0.44055950298680208</v>
      </c>
      <c r="T4429" s="211">
        <v>0.57743449061835905</v>
      </c>
      <c r="U4429" s="211">
        <v>0.44690345254735342</v>
      </c>
      <c r="V4429" s="211">
        <v>0.15943337881694128</v>
      </c>
      <c r="W4429" s="211">
        <v>0.5993157014779974</v>
      </c>
      <c r="X4429" s="211">
        <v>0.34475872376617378</v>
      </c>
      <c r="Y4429" s="211">
        <v>0.63553685631348866</v>
      </c>
      <c r="Z4429" s="211">
        <v>0.14625633965552909</v>
      </c>
      <c r="AA4429" s="212">
        <v>0.11539493166187063</v>
      </c>
    </row>
    <row r="4430" spans="1:27" x14ac:dyDescent="0.35">
      <c r="A4430" s="210" t="s">
        <v>5106</v>
      </c>
      <c r="B4430" s="217">
        <v>161.58456740870292</v>
      </c>
      <c r="C4430" s="211">
        <v>5.038738909092548E-2</v>
      </c>
      <c r="D4430" s="211">
        <v>0.12287941510915798</v>
      </c>
      <c r="E4430" s="211">
        <v>7.1847560447095574E-2</v>
      </c>
      <c r="F4430" s="211">
        <v>9.1465732836482974E-2</v>
      </c>
      <c r="G4430" s="211">
        <v>0.11874211782686474</v>
      </c>
      <c r="H4430" s="211">
        <v>0.10866806261073828</v>
      </c>
      <c r="I4430" s="211">
        <v>0.50720432896516243</v>
      </c>
      <c r="J4430" s="211">
        <v>0.40173104296813172</v>
      </c>
      <c r="K4430" s="211">
        <v>0.64506963272057971</v>
      </c>
      <c r="L4430" s="211">
        <v>0.26924668378415428</v>
      </c>
      <c r="M4430" s="211">
        <v>0.11062964856757074</v>
      </c>
      <c r="N4430" s="211">
        <v>0.47077996108888825</v>
      </c>
      <c r="O4430" s="211">
        <v>0.57330811124594305</v>
      </c>
      <c r="P4430" s="211">
        <v>6.9705565935192337E-2</v>
      </c>
      <c r="Q4430" s="211">
        <v>0.14752917107826016</v>
      </c>
      <c r="R4430" s="211">
        <v>0.46245542882314233</v>
      </c>
      <c r="S4430" s="211">
        <v>0.30676772308952482</v>
      </c>
      <c r="T4430" s="211">
        <v>0.5374595063772456</v>
      </c>
      <c r="U4430" s="211">
        <v>0.38932941379342556</v>
      </c>
      <c r="V4430" s="211">
        <v>0.13362524487780819</v>
      </c>
      <c r="W4430" s="211">
        <v>0.542299147589694</v>
      </c>
      <c r="X4430" s="211">
        <v>0.30902282421992872</v>
      </c>
      <c r="Y4430" s="211">
        <v>0.72831431144246328</v>
      </c>
      <c r="Z4430" s="211">
        <v>0.14943438141047902</v>
      </c>
      <c r="AA4430" s="212">
        <v>0.12183329576284387</v>
      </c>
    </row>
    <row r="4431" spans="1:27" x14ac:dyDescent="0.35">
      <c r="A4431" s="210" t="s">
        <v>5107</v>
      </c>
      <c r="B4431" s="217">
        <v>135.01148827811437</v>
      </c>
      <c r="C4431" s="211">
        <v>5.7801981365128624E-2</v>
      </c>
      <c r="D4431" s="211">
        <v>0.12576959286274972</v>
      </c>
      <c r="E4431" s="211">
        <v>7.4756967029970783E-2</v>
      </c>
      <c r="F4431" s="211">
        <v>0.10196820676832691</v>
      </c>
      <c r="G4431" s="211">
        <v>0.12123469439892214</v>
      </c>
      <c r="H4431" s="211">
        <v>0.12719658916262014</v>
      </c>
      <c r="I4431" s="211">
        <v>0.44189297220875368</v>
      </c>
      <c r="J4431" s="211">
        <v>0.47155723545192346</v>
      </c>
      <c r="K4431" s="211">
        <v>0.52971313912705098</v>
      </c>
      <c r="L4431" s="211">
        <v>0.27998500739094978</v>
      </c>
      <c r="M4431" s="211">
        <v>0.10712236842786402</v>
      </c>
      <c r="N4431" s="211">
        <v>0.39010316693508346</v>
      </c>
      <c r="O4431" s="211">
        <v>0.68630947194933078</v>
      </c>
      <c r="P4431" s="211">
        <v>7.2577686338622868E-2</v>
      </c>
      <c r="Q4431" s="211">
        <v>6.4783030504140512E-2</v>
      </c>
      <c r="R4431" s="211">
        <v>0.35531135859710444</v>
      </c>
      <c r="S4431" s="211">
        <v>0.29119844396327171</v>
      </c>
      <c r="T4431" s="211">
        <v>0.54652121641509921</v>
      </c>
      <c r="U4431" s="211">
        <v>0.42800244955554401</v>
      </c>
      <c r="V4431" s="211">
        <v>9.3910064179226121E-2</v>
      </c>
      <c r="W4431" s="211">
        <v>0.54756368432006353</v>
      </c>
      <c r="X4431" s="211">
        <v>0.30703432447503637</v>
      </c>
      <c r="Y4431" s="211">
        <v>0.58178336556182009</v>
      </c>
      <c r="Z4431" s="211">
        <v>0.14487484645741217</v>
      </c>
      <c r="AA4431" s="212">
        <v>0.11595602984521236</v>
      </c>
    </row>
    <row r="4432" spans="1:27" x14ac:dyDescent="0.35">
      <c r="A4432" s="210" t="s">
        <v>5108</v>
      </c>
      <c r="B4432" s="217">
        <v>143.12570515765842</v>
      </c>
      <c r="C4432" s="211">
        <v>6.2026259711110997E-2</v>
      </c>
      <c r="D4432" s="211">
        <v>0.12145808025906128</v>
      </c>
      <c r="E4432" s="211">
        <v>6.9090537873934016E-2</v>
      </c>
      <c r="F4432" s="211">
        <v>8.1708331670765633E-2</v>
      </c>
      <c r="G4432" s="211">
        <v>0.12164677134798564</v>
      </c>
      <c r="H4432" s="211">
        <v>0.10947985627622384</v>
      </c>
      <c r="I4432" s="211">
        <v>0.53712879897501298</v>
      </c>
      <c r="J4432" s="211">
        <v>0.44023076540156564</v>
      </c>
      <c r="K4432" s="211">
        <v>0.60872248067967227</v>
      </c>
      <c r="L4432" s="211">
        <v>0.27481320499015094</v>
      </c>
      <c r="M4432" s="211">
        <v>9.6307924180272758E-2</v>
      </c>
      <c r="N4432" s="211">
        <v>0.54298161771997988</v>
      </c>
      <c r="O4432" s="211">
        <v>0.71361177862134229</v>
      </c>
      <c r="P4432" s="211">
        <v>6.1541890707944122E-2</v>
      </c>
      <c r="Q4432" s="211">
        <v>7.7229433738259926E-2</v>
      </c>
      <c r="R4432" s="211">
        <v>0.39904643650774224</v>
      </c>
      <c r="S4432" s="211">
        <v>0.29431135391272706</v>
      </c>
      <c r="T4432" s="211">
        <v>0.57348051610777251</v>
      </c>
      <c r="U4432" s="211">
        <v>0.37079382993649213</v>
      </c>
      <c r="V4432" s="211">
        <v>0.15076696276077881</v>
      </c>
      <c r="W4432" s="211">
        <v>0.51748478008955345</v>
      </c>
      <c r="X4432" s="211">
        <v>0.28011293618450783</v>
      </c>
      <c r="Y4432" s="211">
        <v>0.66843119358260161</v>
      </c>
      <c r="Z4432" s="211">
        <v>0.1448276203536154</v>
      </c>
      <c r="AA4432" s="212">
        <v>0.11962575006097953</v>
      </c>
    </row>
    <row r="4433" spans="1:27" x14ac:dyDescent="0.35">
      <c r="A4433" s="210" t="s">
        <v>5109</v>
      </c>
      <c r="B4433" s="217">
        <v>125.63785261235846</v>
      </c>
      <c r="C4433" s="211">
        <v>5.9518939623636094E-2</v>
      </c>
      <c r="D4433" s="211">
        <v>0.12020768517838806</v>
      </c>
      <c r="E4433" s="211">
        <v>7.9664031714764577E-2</v>
      </c>
      <c r="F4433" s="211">
        <v>8.0703381116256953E-2</v>
      </c>
      <c r="G4433" s="211">
        <v>0.11263602388918939</v>
      </c>
      <c r="H4433" s="211">
        <v>0.11251605248714026</v>
      </c>
      <c r="I4433" s="211">
        <v>0.5030233953030786</v>
      </c>
      <c r="J4433" s="211">
        <v>0.45826463562754072</v>
      </c>
      <c r="K4433" s="211">
        <v>0.60589139113831714</v>
      </c>
      <c r="L4433" s="211">
        <v>0.2659876851400968</v>
      </c>
      <c r="M4433" s="211">
        <v>9.4543811439190301E-2</v>
      </c>
      <c r="N4433" s="211">
        <v>0.46567119299652426</v>
      </c>
      <c r="O4433" s="211">
        <v>0.71958925178800426</v>
      </c>
      <c r="P4433" s="211">
        <v>7.1052415551720788E-2</v>
      </c>
      <c r="Q4433" s="211">
        <v>5.3086296917250961E-2</v>
      </c>
      <c r="R4433" s="211">
        <v>0.46974251533637029</v>
      </c>
      <c r="S4433" s="211">
        <v>0.27803088212406324</v>
      </c>
      <c r="T4433" s="211">
        <v>0.60362928363608959</v>
      </c>
      <c r="U4433" s="211">
        <v>0.47933829631899516</v>
      </c>
      <c r="V4433" s="211">
        <v>6.8879429372317807E-2</v>
      </c>
      <c r="W4433" s="211">
        <v>0.53360272350745486</v>
      </c>
      <c r="X4433" s="211">
        <v>0.35154744384526782</v>
      </c>
      <c r="Y4433" s="211">
        <v>0.53998191728364575</v>
      </c>
      <c r="Z4433" s="211">
        <v>0.14959187983904382</v>
      </c>
      <c r="AA4433" s="212">
        <v>0.12157895868328925</v>
      </c>
    </row>
    <row r="4434" spans="1:27" x14ac:dyDescent="0.35">
      <c r="A4434" s="210" t="s">
        <v>5110</v>
      </c>
      <c r="B4434" s="217">
        <v>140.43973831338835</v>
      </c>
      <c r="C4434" s="211">
        <v>5.075955884209702E-2</v>
      </c>
      <c r="D4434" s="211">
        <v>0.11804860985335772</v>
      </c>
      <c r="E4434" s="211">
        <v>7.3956294513156551E-2</v>
      </c>
      <c r="F4434" s="211">
        <v>8.6003762988833721E-2</v>
      </c>
      <c r="G4434" s="211">
        <v>0.12125295624376775</v>
      </c>
      <c r="H4434" s="211">
        <v>0.12069355322133261</v>
      </c>
      <c r="I4434" s="211">
        <v>0.49350167934740546</v>
      </c>
      <c r="J4434" s="211">
        <v>0.43211996993324958</v>
      </c>
      <c r="K4434" s="211">
        <v>0.60907040719170569</v>
      </c>
      <c r="L4434" s="211">
        <v>0.27862942113354122</v>
      </c>
      <c r="M4434" s="211">
        <v>9.8125984610509587E-2</v>
      </c>
      <c r="N4434" s="211">
        <v>0.52892640727375806</v>
      </c>
      <c r="O4434" s="211">
        <v>0.63627379737884437</v>
      </c>
      <c r="P4434" s="211">
        <v>6.2659418204172146E-2</v>
      </c>
      <c r="Q4434" s="211">
        <v>0.12790402001059456</v>
      </c>
      <c r="R4434" s="211">
        <v>0.45059023833748385</v>
      </c>
      <c r="S4434" s="211">
        <v>0.35432631416324173</v>
      </c>
      <c r="T4434" s="211">
        <v>0.59342950747176149</v>
      </c>
      <c r="U4434" s="211">
        <v>0.40766492028839496</v>
      </c>
      <c r="V4434" s="211">
        <v>0.11933173381730024</v>
      </c>
      <c r="W4434" s="211">
        <v>0.49885314115010221</v>
      </c>
      <c r="X4434" s="211">
        <v>0.3950564982802014</v>
      </c>
      <c r="Y4434" s="211">
        <v>0.64267033590577094</v>
      </c>
      <c r="Z4434" s="211">
        <v>0.14475611389478588</v>
      </c>
      <c r="AA4434" s="212">
        <v>0.11841650639920305</v>
      </c>
    </row>
    <row r="4435" spans="1:27" x14ac:dyDescent="0.35">
      <c r="A4435" s="210" t="s">
        <v>5111</v>
      </c>
      <c r="B4435" s="217">
        <v>152.06231622702404</v>
      </c>
      <c r="C4435" s="211">
        <v>7.5619098314365113E-2</v>
      </c>
      <c r="D4435" s="211">
        <v>0.12623788381312015</v>
      </c>
      <c r="E4435" s="211">
        <v>7.5328410411174815E-2</v>
      </c>
      <c r="F4435" s="211">
        <v>8.4638998466379387E-2</v>
      </c>
      <c r="G4435" s="211">
        <v>0.12185776719761161</v>
      </c>
      <c r="H4435" s="211">
        <v>0.10558233570512852</v>
      </c>
      <c r="I4435" s="211">
        <v>0.46630461310729754</v>
      </c>
      <c r="J4435" s="211">
        <v>0.42013201304831088</v>
      </c>
      <c r="K4435" s="211">
        <v>0.61161055931879504</v>
      </c>
      <c r="L4435" s="211">
        <v>0.28147873592561179</v>
      </c>
      <c r="M4435" s="211">
        <v>0.11317927882497386</v>
      </c>
      <c r="N4435" s="211">
        <v>0.50565471643572879</v>
      </c>
      <c r="O4435" s="211">
        <v>0.60293163793133397</v>
      </c>
      <c r="P4435" s="211">
        <v>7.1410383722331577E-2</v>
      </c>
      <c r="Q4435" s="211">
        <v>7.818241502782193E-2</v>
      </c>
      <c r="R4435" s="211">
        <v>0.46011202775327914</v>
      </c>
      <c r="S4435" s="211">
        <v>0.32880294866835069</v>
      </c>
      <c r="T4435" s="211">
        <v>0.55421898576474238</v>
      </c>
      <c r="U4435" s="211">
        <v>0.3885282970885891</v>
      </c>
      <c r="V4435" s="211">
        <v>0.14275250399975853</v>
      </c>
      <c r="W4435" s="211">
        <v>0.60062398045596577</v>
      </c>
      <c r="X4435" s="211">
        <v>0.28126452990816869</v>
      </c>
      <c r="Y4435" s="211">
        <v>0.63978931412217133</v>
      </c>
      <c r="Z4435" s="211">
        <v>0.14642621275878231</v>
      </c>
      <c r="AA4435" s="212">
        <v>0.12729314434510211</v>
      </c>
    </row>
    <row r="4436" spans="1:27" x14ac:dyDescent="0.35">
      <c r="A4436" s="210" t="s">
        <v>5112</v>
      </c>
      <c r="B4436" s="217">
        <v>132.78309947458789</v>
      </c>
      <c r="C4436" s="211">
        <v>5.2671331892428092E-2</v>
      </c>
      <c r="D4436" s="211">
        <v>0.12966474079892265</v>
      </c>
      <c r="E4436" s="211">
        <v>8.1817651105335953E-2</v>
      </c>
      <c r="F4436" s="211">
        <v>9.4157263856469317E-2</v>
      </c>
      <c r="G4436" s="211">
        <v>0.12547949778302836</v>
      </c>
      <c r="H4436" s="211">
        <v>0.12002038876908584</v>
      </c>
      <c r="I4436" s="211">
        <v>0.47561287723244555</v>
      </c>
      <c r="J4436" s="211">
        <v>0.43942848111903593</v>
      </c>
      <c r="K4436" s="211">
        <v>0.53449222641764016</v>
      </c>
      <c r="L4436" s="211">
        <v>0.27610524475742826</v>
      </c>
      <c r="M4436" s="211">
        <v>9.0129993470736233E-2</v>
      </c>
      <c r="N4436" s="211">
        <v>0.41252078249118035</v>
      </c>
      <c r="O4436" s="211">
        <v>0.71905828301707664</v>
      </c>
      <c r="P4436" s="211">
        <v>6.6537542166327165E-2</v>
      </c>
      <c r="Q4436" s="211">
        <v>0.11847779697799658</v>
      </c>
      <c r="R4436" s="211">
        <v>0.47179958200427102</v>
      </c>
      <c r="S4436" s="211">
        <v>0.38181413622466936</v>
      </c>
      <c r="T4436" s="211">
        <v>0.57694531562467766</v>
      </c>
      <c r="U4436" s="211">
        <v>0.4294218847896708</v>
      </c>
      <c r="V4436" s="211">
        <v>0.1288240139419648</v>
      </c>
      <c r="W4436" s="211">
        <v>0.53376114625015503</v>
      </c>
      <c r="X4436" s="211">
        <v>0.36255389647024816</v>
      </c>
      <c r="Y4436" s="211">
        <v>0.63124379113404694</v>
      </c>
      <c r="Z4436" s="211">
        <v>0.14667968333318548</v>
      </c>
      <c r="AA4436" s="212">
        <v>0.12701625887589046</v>
      </c>
    </row>
    <row r="4437" spans="1:27" x14ac:dyDescent="0.35">
      <c r="A4437" s="210" t="s">
        <v>5113</v>
      </c>
      <c r="B4437" s="217">
        <v>158.24087316698336</v>
      </c>
      <c r="C4437" s="211">
        <v>6.6218665179904226E-2</v>
      </c>
      <c r="D4437" s="211">
        <v>0.1221827532252456</v>
      </c>
      <c r="E4437" s="211">
        <v>8.323135948084108E-2</v>
      </c>
      <c r="F4437" s="211">
        <v>9.7989795974881444E-2</v>
      </c>
      <c r="G4437" s="211">
        <v>0.11232196405368423</v>
      </c>
      <c r="H4437" s="211">
        <v>0.1092289337954078</v>
      </c>
      <c r="I4437" s="211">
        <v>0.49923683584963652</v>
      </c>
      <c r="J4437" s="211">
        <v>0.44837045447929164</v>
      </c>
      <c r="K4437" s="211">
        <v>0.64203643968557755</v>
      </c>
      <c r="L4437" s="211">
        <v>0.27434216812550283</v>
      </c>
      <c r="M4437" s="211">
        <v>9.7475268096556433E-2</v>
      </c>
      <c r="N4437" s="211">
        <v>0.38645319373052966</v>
      </c>
      <c r="O4437" s="211">
        <v>0.71560490209629091</v>
      </c>
      <c r="P4437" s="211">
        <v>6.9800763295156859E-2</v>
      </c>
      <c r="Q4437" s="211">
        <v>5.2961039491409928E-2</v>
      </c>
      <c r="R4437" s="211">
        <v>0.41020563989033854</v>
      </c>
      <c r="S4437" s="211">
        <v>0.29373204385899898</v>
      </c>
      <c r="T4437" s="211">
        <v>0.48069541899529789</v>
      </c>
      <c r="U4437" s="211">
        <v>0.47669039125030821</v>
      </c>
      <c r="V4437" s="211">
        <v>0.15843129798872735</v>
      </c>
      <c r="W4437" s="211">
        <v>0.50826138533999554</v>
      </c>
      <c r="X4437" s="211">
        <v>0.34263900249915874</v>
      </c>
      <c r="Y4437" s="211">
        <v>0.60634895238377073</v>
      </c>
      <c r="Z4437" s="211">
        <v>0.14508710631322388</v>
      </c>
      <c r="AA4437" s="212">
        <v>0.12496054863453337</v>
      </c>
    </row>
    <row r="4438" spans="1:27" x14ac:dyDescent="0.35">
      <c r="A4438" s="210" t="s">
        <v>5114</v>
      </c>
      <c r="B4438" s="217">
        <v>131.0856924577165</v>
      </c>
      <c r="C4438" s="211">
        <v>5.5146139060129155E-2</v>
      </c>
      <c r="D4438" s="211">
        <v>0.11764793077008201</v>
      </c>
      <c r="E4438" s="211">
        <v>7.7925778739107179E-2</v>
      </c>
      <c r="F4438" s="211">
        <v>0.11606124022616263</v>
      </c>
      <c r="G4438" s="211">
        <v>0.12107306652979735</v>
      </c>
      <c r="H4438" s="211">
        <v>0.11622522225788419</v>
      </c>
      <c r="I4438" s="211">
        <v>0.48896686620800678</v>
      </c>
      <c r="J4438" s="211">
        <v>0.41506490677996744</v>
      </c>
      <c r="K4438" s="211">
        <v>0.55137392029065024</v>
      </c>
      <c r="L4438" s="211">
        <v>0.27002025696752346</v>
      </c>
      <c r="M4438" s="211">
        <v>9.3262578428840476E-2</v>
      </c>
      <c r="N4438" s="211">
        <v>0.36560292077733142</v>
      </c>
      <c r="O4438" s="211">
        <v>0.58315081039589356</v>
      </c>
      <c r="P4438" s="211">
        <v>7.0204940278737443E-2</v>
      </c>
      <c r="Q4438" s="211">
        <v>4.9674008059849242E-2</v>
      </c>
      <c r="R4438" s="211">
        <v>0.42203235028302888</v>
      </c>
      <c r="S4438" s="211">
        <v>0.36710408897742908</v>
      </c>
      <c r="T4438" s="211">
        <v>0.54480122185718072</v>
      </c>
      <c r="U4438" s="211">
        <v>0.46177745562704964</v>
      </c>
      <c r="V4438" s="211">
        <v>9.1846042721248786E-2</v>
      </c>
      <c r="W4438" s="211">
        <v>0.57459988610566581</v>
      </c>
      <c r="X4438" s="211">
        <v>0.37655853864269984</v>
      </c>
      <c r="Y4438" s="211">
        <v>0.64944357368927952</v>
      </c>
      <c r="Z4438" s="211">
        <v>0.14726124817231387</v>
      </c>
      <c r="AA4438" s="212">
        <v>0.11569323626205777</v>
      </c>
    </row>
    <row r="4439" spans="1:27" x14ac:dyDescent="0.35">
      <c r="A4439" s="210" t="s">
        <v>5115</v>
      </c>
      <c r="B4439" s="217">
        <v>118.00093455035393</v>
      </c>
      <c r="C4439" s="211">
        <v>5.5757240528885331E-2</v>
      </c>
      <c r="D4439" s="211">
        <v>0.12696309161236397</v>
      </c>
      <c r="E4439" s="211">
        <v>7.4393144130348601E-2</v>
      </c>
      <c r="F4439" s="211">
        <v>0.11135631327525279</v>
      </c>
      <c r="G4439" s="211">
        <v>0.11842580341581491</v>
      </c>
      <c r="H4439" s="211">
        <v>0.12841000348652162</v>
      </c>
      <c r="I4439" s="211">
        <v>0.4501695195442576</v>
      </c>
      <c r="J4439" s="211">
        <v>0.44807509463673417</v>
      </c>
      <c r="K4439" s="211">
        <v>0.62302252713371231</v>
      </c>
      <c r="L4439" s="211">
        <v>0.28152280032828719</v>
      </c>
      <c r="M4439" s="211">
        <v>0.10469516627585398</v>
      </c>
      <c r="N4439" s="211">
        <v>0.43794324389384864</v>
      </c>
      <c r="O4439" s="211">
        <v>0.68226100618112639</v>
      </c>
      <c r="P4439" s="211">
        <v>6.9987873322118768E-2</v>
      </c>
      <c r="Q4439" s="211">
        <v>6.6668984862981368E-2</v>
      </c>
      <c r="R4439" s="211">
        <v>0.46214964513933887</v>
      </c>
      <c r="S4439" s="211">
        <v>0.3962826128027212</v>
      </c>
      <c r="T4439" s="211">
        <v>0.46190641510265223</v>
      </c>
      <c r="U4439" s="211">
        <v>0.45125182491937887</v>
      </c>
      <c r="V4439" s="211">
        <v>5.3022087514003509E-2</v>
      </c>
      <c r="W4439" s="211">
        <v>0.55010410709018287</v>
      </c>
      <c r="X4439" s="211">
        <v>0.29849413254990026</v>
      </c>
      <c r="Y4439" s="211">
        <v>0.72213047070024505</v>
      </c>
      <c r="Z4439" s="211">
        <v>0.14913887785495639</v>
      </c>
      <c r="AA4439" s="212">
        <v>0.12198240946515622</v>
      </c>
    </row>
    <row r="4440" spans="1:27" x14ac:dyDescent="0.35">
      <c r="A4440" s="210" t="s">
        <v>5116</v>
      </c>
      <c r="B4440" s="217">
        <v>166.45863589181749</v>
      </c>
      <c r="C4440" s="211">
        <v>7.3156749809153362E-2</v>
      </c>
      <c r="D4440" s="211">
        <v>0.12722854960266822</v>
      </c>
      <c r="E4440" s="211">
        <v>7.4859228031437491E-2</v>
      </c>
      <c r="F4440" s="211">
        <v>0.11481832317391807</v>
      </c>
      <c r="G4440" s="211">
        <v>0.11216829732882812</v>
      </c>
      <c r="H4440" s="211">
        <v>0.11565281411569578</v>
      </c>
      <c r="I4440" s="211">
        <v>0.46910242773872857</v>
      </c>
      <c r="J4440" s="211">
        <v>0.47518079644110928</v>
      </c>
      <c r="K4440" s="211">
        <v>0.53974734585148421</v>
      </c>
      <c r="L4440" s="211">
        <v>0.27489566397083948</v>
      </c>
      <c r="M4440" s="211">
        <v>0.10306770563596762</v>
      </c>
      <c r="N4440" s="211">
        <v>0.44707435441500309</v>
      </c>
      <c r="O4440" s="211">
        <v>0.68058328012170544</v>
      </c>
      <c r="P4440" s="211">
        <v>6.621008134018426E-2</v>
      </c>
      <c r="Q4440" s="211">
        <v>5.3889287301389685E-2</v>
      </c>
      <c r="R4440" s="211">
        <v>0.45738112375783835</v>
      </c>
      <c r="S4440" s="211">
        <v>0.41794347251689978</v>
      </c>
      <c r="T4440" s="211">
        <v>0.61045775185677253</v>
      </c>
      <c r="U4440" s="211">
        <v>0.46271655774363685</v>
      </c>
      <c r="V4440" s="211">
        <v>0.15717036313448593</v>
      </c>
      <c r="W4440" s="211">
        <v>0.54753797131565152</v>
      </c>
      <c r="X4440" s="211">
        <v>0.27539980882280868</v>
      </c>
      <c r="Y4440" s="211">
        <v>0.64202291594308614</v>
      </c>
      <c r="Z4440" s="211">
        <v>0.14982863266477148</v>
      </c>
      <c r="AA4440" s="212">
        <v>0.11600475089513715</v>
      </c>
    </row>
    <row r="4441" spans="1:27" x14ac:dyDescent="0.35">
      <c r="A4441" s="210" t="s">
        <v>5117</v>
      </c>
      <c r="B4441" s="217">
        <v>135.88983875318036</v>
      </c>
      <c r="C4441" s="211">
        <v>7.8530649113203538E-2</v>
      </c>
      <c r="D4441" s="211">
        <v>0.11892716995309938</v>
      </c>
      <c r="E4441" s="211">
        <v>7.3155611625262074E-2</v>
      </c>
      <c r="F4441" s="211">
        <v>8.1925587403797726E-2</v>
      </c>
      <c r="G4441" s="211">
        <v>0.1173274510999093</v>
      </c>
      <c r="H4441" s="211">
        <v>0.12603631878027283</v>
      </c>
      <c r="I4441" s="211">
        <v>0.48278149990400032</v>
      </c>
      <c r="J4441" s="211">
        <v>0.47888706801756648</v>
      </c>
      <c r="K4441" s="211">
        <v>0.61406881357163279</v>
      </c>
      <c r="L4441" s="211">
        <v>0.27399164584680563</v>
      </c>
      <c r="M4441" s="211">
        <v>9.5693800699292023E-2</v>
      </c>
      <c r="N4441" s="211">
        <v>0.38111592640216807</v>
      </c>
      <c r="O4441" s="211">
        <v>0.73782124973565</v>
      </c>
      <c r="P4441" s="211">
        <v>7.2346498103937715E-2</v>
      </c>
      <c r="Q4441" s="211">
        <v>5.2008480088763825E-2</v>
      </c>
      <c r="R4441" s="211">
        <v>0.39853225526098363</v>
      </c>
      <c r="S4441" s="211">
        <v>0.28302629291388448</v>
      </c>
      <c r="T4441" s="211">
        <v>0.59716117846389738</v>
      </c>
      <c r="U4441" s="211">
        <v>0.41231143226351363</v>
      </c>
      <c r="V4441" s="211">
        <v>9.8808466637670053E-2</v>
      </c>
      <c r="W4441" s="211">
        <v>0.53815455201052131</v>
      </c>
      <c r="X4441" s="211">
        <v>0.27999210677068581</v>
      </c>
      <c r="Y4441" s="211">
        <v>0.52511059773752122</v>
      </c>
      <c r="Z4441" s="211">
        <v>0.14707948709095381</v>
      </c>
      <c r="AA4441" s="212">
        <v>0.11525796582168628</v>
      </c>
    </row>
    <row r="4442" spans="1:27" x14ac:dyDescent="0.35">
      <c r="A4442" s="210" t="s">
        <v>5118</v>
      </c>
      <c r="B4442" s="217">
        <v>157.96919592332549</v>
      </c>
      <c r="C4442" s="211">
        <v>7.6273660250752273E-2</v>
      </c>
      <c r="D4442" s="211">
        <v>0.13134085094780931</v>
      </c>
      <c r="E4442" s="211">
        <v>6.8681800787270916E-2</v>
      </c>
      <c r="F4442" s="211">
        <v>8.2194639824675092E-2</v>
      </c>
      <c r="G4442" s="211">
        <v>0.1215843953171595</v>
      </c>
      <c r="H4442" s="211">
        <v>0.1223859572608066</v>
      </c>
      <c r="I4442" s="211">
        <v>0.479577863662287</v>
      </c>
      <c r="J4442" s="211">
        <v>0.4377120805375509</v>
      </c>
      <c r="K4442" s="211">
        <v>0.60073517251869635</v>
      </c>
      <c r="L4442" s="211">
        <v>0.27211249935866078</v>
      </c>
      <c r="M4442" s="211">
        <v>0.12024460274262054</v>
      </c>
      <c r="N4442" s="211">
        <v>0.45468882114149856</v>
      </c>
      <c r="O4442" s="211">
        <v>0.62808346438516116</v>
      </c>
      <c r="P4442" s="211">
        <v>7.2963817113388063E-2</v>
      </c>
      <c r="Q4442" s="211">
        <v>9.603804636156564E-2</v>
      </c>
      <c r="R4442" s="211">
        <v>0.44105217721435508</v>
      </c>
      <c r="S4442" s="211">
        <v>0.39712057983706001</v>
      </c>
      <c r="T4442" s="211">
        <v>0.55467140838425044</v>
      </c>
      <c r="U4442" s="211">
        <v>0.48940652450735572</v>
      </c>
      <c r="V4442" s="211">
        <v>0.13294040160070048</v>
      </c>
      <c r="W4442" s="211">
        <v>0.56468859670099214</v>
      </c>
      <c r="X4442" s="211">
        <v>0.30980840027264261</v>
      </c>
      <c r="Y4442" s="211">
        <v>0.52216809249628515</v>
      </c>
      <c r="Z4442" s="211">
        <v>0.13858869772568966</v>
      </c>
      <c r="AA4442" s="212">
        <v>0.12446605117698641</v>
      </c>
    </row>
    <row r="4443" spans="1:27" x14ac:dyDescent="0.35">
      <c r="A4443" s="210" t="s">
        <v>5119</v>
      </c>
      <c r="B4443" s="217">
        <v>151.6193459824722</v>
      </c>
      <c r="C4443" s="211">
        <v>6.1815730131097327E-2</v>
      </c>
      <c r="D4443" s="211">
        <v>0.12716653487285443</v>
      </c>
      <c r="E4443" s="211">
        <v>7.4524368948982581E-2</v>
      </c>
      <c r="F4443" s="211">
        <v>0.10849779164939899</v>
      </c>
      <c r="G4443" s="211">
        <v>0.11835087940095555</v>
      </c>
      <c r="H4443" s="211">
        <v>0.11455858191289749</v>
      </c>
      <c r="I4443" s="211">
        <v>0.47706600900516055</v>
      </c>
      <c r="J4443" s="211">
        <v>0.47793362964110125</v>
      </c>
      <c r="K4443" s="211">
        <v>0.64910203093946883</v>
      </c>
      <c r="L4443" s="211">
        <v>0.27062845113971357</v>
      </c>
      <c r="M4443" s="211">
        <v>0.1003204732043346</v>
      </c>
      <c r="N4443" s="211">
        <v>0.4223740617751966</v>
      </c>
      <c r="O4443" s="211">
        <v>0.59988913325547155</v>
      </c>
      <c r="P4443" s="211">
        <v>6.3422177298423962E-2</v>
      </c>
      <c r="Q4443" s="211">
        <v>0.1605439743570774</v>
      </c>
      <c r="R4443" s="211">
        <v>0.42350663478603151</v>
      </c>
      <c r="S4443" s="211">
        <v>0.3091698941290425</v>
      </c>
      <c r="T4443" s="211">
        <v>0.47428630999209964</v>
      </c>
      <c r="U4443" s="211">
        <v>0.43188611154070716</v>
      </c>
      <c r="V4443" s="211">
        <v>0.13870409462181374</v>
      </c>
      <c r="W4443" s="211">
        <v>0.63699505439975157</v>
      </c>
      <c r="X4443" s="211">
        <v>0.34612989205518635</v>
      </c>
      <c r="Y4443" s="211">
        <v>0.69629600778879974</v>
      </c>
      <c r="Z4443" s="211">
        <v>0.14680596018796008</v>
      </c>
      <c r="AA4443" s="212">
        <v>0.12328696493268805</v>
      </c>
    </row>
    <row r="4444" spans="1:27" x14ac:dyDescent="0.35">
      <c r="A4444" s="210" t="s">
        <v>5120</v>
      </c>
      <c r="B4444" s="217">
        <v>125.96291242698132</v>
      </c>
      <c r="C4444" s="211">
        <v>7.1326293790546336E-2</v>
      </c>
      <c r="D4444" s="211">
        <v>0.12559164581659177</v>
      </c>
      <c r="E4444" s="211">
        <v>7.1516674130961175E-2</v>
      </c>
      <c r="F4444" s="211">
        <v>9.6258904234973963E-2</v>
      </c>
      <c r="G4444" s="211">
        <v>0.11366241038287467</v>
      </c>
      <c r="H4444" s="211">
        <v>0.12167044601331464</v>
      </c>
      <c r="I4444" s="211">
        <v>0.50570584997671364</v>
      </c>
      <c r="J4444" s="211">
        <v>0.40984412004029441</v>
      </c>
      <c r="K4444" s="211">
        <v>0.6360076892948644</v>
      </c>
      <c r="L4444" s="211">
        <v>0.27900750606597535</v>
      </c>
      <c r="M4444" s="211">
        <v>0.11414860796876181</v>
      </c>
      <c r="N4444" s="211">
        <v>0.5718702452896488</v>
      </c>
      <c r="O4444" s="211">
        <v>0.72500802595792013</v>
      </c>
      <c r="P4444" s="211">
        <v>6.9410181695074721E-2</v>
      </c>
      <c r="Q4444" s="211">
        <v>0.11423395707214604</v>
      </c>
      <c r="R4444" s="211">
        <v>0.39220237899627575</v>
      </c>
      <c r="S4444" s="211">
        <v>0.37776904433811265</v>
      </c>
      <c r="T4444" s="211">
        <v>0.53008849378859269</v>
      </c>
      <c r="U4444" s="211">
        <v>0.35226955906170498</v>
      </c>
      <c r="V4444" s="211">
        <v>6.603886205868903E-2</v>
      </c>
      <c r="W4444" s="211">
        <v>0.55049148049187535</v>
      </c>
      <c r="X4444" s="211">
        <v>0.34566463022422167</v>
      </c>
      <c r="Y4444" s="211">
        <v>0.63385857264289736</v>
      </c>
      <c r="Z4444" s="211">
        <v>0.14957335814781739</v>
      </c>
      <c r="AA4444" s="212">
        <v>0.12210673835357005</v>
      </c>
    </row>
    <row r="4445" spans="1:27" x14ac:dyDescent="0.35">
      <c r="A4445" s="210" t="s">
        <v>5121</v>
      </c>
      <c r="B4445" s="217">
        <v>117.05410474468752</v>
      </c>
      <c r="C4445" s="211">
        <v>5.5963548411925391E-2</v>
      </c>
      <c r="D4445" s="211">
        <v>0.12910445102636242</v>
      </c>
      <c r="E4445" s="211">
        <v>7.1042258521696766E-2</v>
      </c>
      <c r="F4445" s="211">
        <v>0.11131373386775155</v>
      </c>
      <c r="G4445" s="211">
        <v>0.12302242809280996</v>
      </c>
      <c r="H4445" s="211">
        <v>0.11806449348147476</v>
      </c>
      <c r="I4445" s="211">
        <v>0.43638608532331741</v>
      </c>
      <c r="J4445" s="211">
        <v>0.45668485556318689</v>
      </c>
      <c r="K4445" s="211">
        <v>0.56563270829782364</v>
      </c>
      <c r="L4445" s="211">
        <v>0.27668999345491452</v>
      </c>
      <c r="M4445" s="211">
        <v>8.511137257765683E-2</v>
      </c>
      <c r="N4445" s="211">
        <v>0.41983078643719807</v>
      </c>
      <c r="O4445" s="211">
        <v>0.67316517137725218</v>
      </c>
      <c r="P4445" s="211">
        <v>7.0443912193111552E-2</v>
      </c>
      <c r="Q4445" s="211">
        <v>8.8863309467189344E-2</v>
      </c>
      <c r="R4445" s="211">
        <v>0.44856400069723645</v>
      </c>
      <c r="S4445" s="211">
        <v>0.26415444512840541</v>
      </c>
      <c r="T4445" s="211">
        <v>0.5988903336323238</v>
      </c>
      <c r="U4445" s="211">
        <v>0.4687866408317124</v>
      </c>
      <c r="V4445" s="211">
        <v>6.0048969182178891E-2</v>
      </c>
      <c r="W4445" s="211">
        <v>0.48667081044758465</v>
      </c>
      <c r="X4445" s="211">
        <v>0.27746415823448106</v>
      </c>
      <c r="Y4445" s="211">
        <v>0.66413826290284861</v>
      </c>
      <c r="Z4445" s="211">
        <v>0.14895320826681127</v>
      </c>
      <c r="AA4445" s="212">
        <v>0.11977211175944727</v>
      </c>
    </row>
    <row r="4446" spans="1:27" x14ac:dyDescent="0.35">
      <c r="A4446" s="210" t="s">
        <v>5122</v>
      </c>
      <c r="B4446" s="217">
        <v>111.11763241711925</v>
      </c>
      <c r="C4446" s="211">
        <v>6.8412311088827851E-2</v>
      </c>
      <c r="D4446" s="211">
        <v>0.12042960834643987</v>
      </c>
      <c r="E4446" s="211">
        <v>7.0652575614929811E-2</v>
      </c>
      <c r="F4446" s="211">
        <v>9.4601929218285308E-2</v>
      </c>
      <c r="G4446" s="211">
        <v>0.12059740325591872</v>
      </c>
      <c r="H4446" s="211">
        <v>0.10926268243962856</v>
      </c>
      <c r="I4446" s="211">
        <v>0.52028960251394829</v>
      </c>
      <c r="J4446" s="211">
        <v>0.45131478002799713</v>
      </c>
      <c r="K4446" s="211">
        <v>0.5806099088977793</v>
      </c>
      <c r="L4446" s="211">
        <v>0.27144993042150589</v>
      </c>
      <c r="M4446" s="211">
        <v>8.3645801726112634E-2</v>
      </c>
      <c r="N4446" s="211">
        <v>0.38154593640263407</v>
      </c>
      <c r="O4446" s="211">
        <v>0.74667216375068879</v>
      </c>
      <c r="P4446" s="211">
        <v>6.6046586451083147E-2</v>
      </c>
      <c r="Q4446" s="211">
        <v>8.6675065802172366E-2</v>
      </c>
      <c r="R4446" s="211">
        <v>0.41817243469338361</v>
      </c>
      <c r="S4446" s="211">
        <v>0.3622693424558201</v>
      </c>
      <c r="T4446" s="211">
        <v>0.56546408697872907</v>
      </c>
      <c r="U4446" s="211">
        <v>0.37889720453921888</v>
      </c>
      <c r="V4446" s="211">
        <v>8.6357439671886985E-2</v>
      </c>
      <c r="W4446" s="211">
        <v>0.62762575463164694</v>
      </c>
      <c r="X4446" s="211">
        <v>0.34878155972135227</v>
      </c>
      <c r="Y4446" s="211">
        <v>0.57122358510426829</v>
      </c>
      <c r="Z4446" s="211">
        <v>0.14821573164716986</v>
      </c>
      <c r="AA4446" s="212">
        <v>0.12176100486770941</v>
      </c>
    </row>
    <row r="4447" spans="1:27" x14ac:dyDescent="0.35">
      <c r="A4447" s="210" t="s">
        <v>5123</v>
      </c>
      <c r="B4447" s="217">
        <v>135.02391935791286</v>
      </c>
      <c r="C4447" s="211">
        <v>7.9645342855277523E-2</v>
      </c>
      <c r="D4447" s="211">
        <v>0.13146640651649255</v>
      </c>
      <c r="E4447" s="211">
        <v>8.0704259812578005E-2</v>
      </c>
      <c r="F4447" s="211">
        <v>0.10832732782138318</v>
      </c>
      <c r="G4447" s="211">
        <v>0.12166615997795976</v>
      </c>
      <c r="H4447" s="211">
        <v>0.11598101054286455</v>
      </c>
      <c r="I4447" s="211">
        <v>0.48851902576943496</v>
      </c>
      <c r="J4447" s="211">
        <v>0.44956493944553899</v>
      </c>
      <c r="K4447" s="211">
        <v>0.56216609717310195</v>
      </c>
      <c r="L4447" s="211">
        <v>0.27365273063280121</v>
      </c>
      <c r="M4447" s="211">
        <v>0.11239943919249629</v>
      </c>
      <c r="N4447" s="211">
        <v>0.37038673364610986</v>
      </c>
      <c r="O4447" s="211">
        <v>0.63056318236678</v>
      </c>
      <c r="P4447" s="211">
        <v>6.9355478723120589E-2</v>
      </c>
      <c r="Q4447" s="211">
        <v>0.13251035493165683</v>
      </c>
      <c r="R4447" s="211">
        <v>0.39255276613266898</v>
      </c>
      <c r="S4447" s="211">
        <v>0.28608303214807751</v>
      </c>
      <c r="T4447" s="211">
        <v>0.58006910480334828</v>
      </c>
      <c r="U4447" s="211">
        <v>0.4252835997806827</v>
      </c>
      <c r="V4447" s="211">
        <v>8.6934756107158534E-2</v>
      </c>
      <c r="W4447" s="211">
        <v>0.56190458721914394</v>
      </c>
      <c r="X4447" s="211">
        <v>0.30539717216403228</v>
      </c>
      <c r="Y4447" s="211">
        <v>0.61568406194354741</v>
      </c>
      <c r="Z4447" s="211">
        <v>0.1468555880613896</v>
      </c>
      <c r="AA4447" s="212">
        <v>0.11998337863786082</v>
      </c>
    </row>
    <row r="4448" spans="1:27" x14ac:dyDescent="0.35">
      <c r="A4448" s="210" t="s">
        <v>5124</v>
      </c>
      <c r="B4448" s="217">
        <v>127.28097491422348</v>
      </c>
      <c r="C4448" s="211">
        <v>5.3183550021396471E-2</v>
      </c>
      <c r="D4448" s="211">
        <v>0.11745115192867057</v>
      </c>
      <c r="E4448" s="211">
        <v>7.7145364199582123E-2</v>
      </c>
      <c r="F4448" s="211">
        <v>9.8214329028401381E-2</v>
      </c>
      <c r="G4448" s="211">
        <v>0.1241332203456802</v>
      </c>
      <c r="H4448" s="211">
        <v>0.12432299870771994</v>
      </c>
      <c r="I4448" s="211">
        <v>0.4800648331187829</v>
      </c>
      <c r="J4448" s="211">
        <v>0.42848390502018141</v>
      </c>
      <c r="K4448" s="211">
        <v>0.62947547283671967</v>
      </c>
      <c r="L4448" s="211">
        <v>0.27266222607289919</v>
      </c>
      <c r="M4448" s="211">
        <v>8.7277777256652006E-2</v>
      </c>
      <c r="N4448" s="211">
        <v>0.5288742649752316</v>
      </c>
      <c r="O4448" s="211">
        <v>0.61080337756018366</v>
      </c>
      <c r="P4448" s="211">
        <v>7.0181221205214639E-2</v>
      </c>
      <c r="Q4448" s="211">
        <v>6.6560508744582234E-2</v>
      </c>
      <c r="R4448" s="211">
        <v>0.44387686318229824</v>
      </c>
      <c r="S4448" s="211">
        <v>0.3553236615741916</v>
      </c>
      <c r="T4448" s="211">
        <v>0.48793254185935464</v>
      </c>
      <c r="U4448" s="211">
        <v>0.32526495965872748</v>
      </c>
      <c r="V4448" s="211">
        <v>9.739447077772137E-2</v>
      </c>
      <c r="W4448" s="211">
        <v>0.56156061878302754</v>
      </c>
      <c r="X4448" s="211">
        <v>0.34806173713365607</v>
      </c>
      <c r="Y4448" s="211">
        <v>0.69821965347705095</v>
      </c>
      <c r="Z4448" s="211">
        <v>0.14993775538485857</v>
      </c>
      <c r="AA4448" s="212">
        <v>0.11857281815625893</v>
      </c>
    </row>
    <row r="4449" spans="1:27" x14ac:dyDescent="0.35">
      <c r="A4449" s="210" t="s">
        <v>5125</v>
      </c>
      <c r="B4449" s="217">
        <v>197.52793001268375</v>
      </c>
      <c r="C4449" s="211">
        <v>4.9516125072535465E-2</v>
      </c>
      <c r="D4449" s="211">
        <v>0.11966000345874368</v>
      </c>
      <c r="E4449" s="211">
        <v>7.4659907777407761E-2</v>
      </c>
      <c r="F4449" s="211">
        <v>8.692679841302374E-2</v>
      </c>
      <c r="G4449" s="211">
        <v>0.12032086052242845</v>
      </c>
      <c r="H4449" s="211">
        <v>0.11388604194637336</v>
      </c>
      <c r="I4449" s="211">
        <v>0.46903746550982856</v>
      </c>
      <c r="J4449" s="211">
        <v>0.42410383102012778</v>
      </c>
      <c r="K4449" s="211">
        <v>0.59616548860714325</v>
      </c>
      <c r="L4449" s="211">
        <v>0.27021749505907738</v>
      </c>
      <c r="M4449" s="211">
        <v>0.11334955414301386</v>
      </c>
      <c r="N4449" s="211">
        <v>0.49637019869314458</v>
      </c>
      <c r="O4449" s="211">
        <v>0.5902260975507837</v>
      </c>
      <c r="P4449" s="211">
        <v>7.3251170650344949E-2</v>
      </c>
      <c r="Q4449" s="211">
        <v>7.8701681856021735E-2</v>
      </c>
      <c r="R4449" s="211">
        <v>0.44322021547698071</v>
      </c>
      <c r="S4449" s="211">
        <v>0.34010086236203874</v>
      </c>
      <c r="T4449" s="211">
        <v>0.46589593355377545</v>
      </c>
      <c r="U4449" s="211">
        <v>0.40681892871882019</v>
      </c>
      <c r="V4449" s="211">
        <v>0.16173534569953615</v>
      </c>
      <c r="W4449" s="211">
        <v>0.58013523048224069</v>
      </c>
      <c r="X4449" s="211">
        <v>0.34024473103633246</v>
      </c>
      <c r="Y4449" s="211">
        <v>0.71211290089991175</v>
      </c>
      <c r="Z4449" s="211">
        <v>0.14969236019848156</v>
      </c>
      <c r="AA4449" s="212">
        <v>0.11366097248767427</v>
      </c>
    </row>
    <row r="4450" spans="1:27" x14ac:dyDescent="0.35">
      <c r="A4450" s="210" t="s">
        <v>5126</v>
      </c>
      <c r="B4450" s="217">
        <v>121.42545688678261</v>
      </c>
      <c r="C4450" s="211">
        <v>5.4620911124870192E-2</v>
      </c>
      <c r="D4450" s="211">
        <v>0.11657346030806584</v>
      </c>
      <c r="E4450" s="211">
        <v>7.9315666708596896E-2</v>
      </c>
      <c r="F4450" s="211">
        <v>8.6545410341261855E-2</v>
      </c>
      <c r="G4450" s="211">
        <v>0.12210945701377741</v>
      </c>
      <c r="H4450" s="211">
        <v>0.1188922403439289</v>
      </c>
      <c r="I4450" s="211">
        <v>0.44042187289059648</v>
      </c>
      <c r="J4450" s="211">
        <v>0.40305396840096963</v>
      </c>
      <c r="K4450" s="211">
        <v>0.58361882147717525</v>
      </c>
      <c r="L4450" s="211">
        <v>0.27672668159801705</v>
      </c>
      <c r="M4450" s="211">
        <v>0.10075930320321727</v>
      </c>
      <c r="N4450" s="211">
        <v>0.4174410086500937</v>
      </c>
      <c r="O4450" s="211">
        <v>0.78244130041760507</v>
      </c>
      <c r="P4450" s="211">
        <v>6.8899678597162339E-2</v>
      </c>
      <c r="Q4450" s="211">
        <v>5.2189652072787279E-2</v>
      </c>
      <c r="R4450" s="211">
        <v>0.37806201743191514</v>
      </c>
      <c r="S4450" s="211">
        <v>0.36747754451953385</v>
      </c>
      <c r="T4450" s="211">
        <v>0.53941837355450828</v>
      </c>
      <c r="U4450" s="211">
        <v>0.37929815788476762</v>
      </c>
      <c r="V4450" s="211">
        <v>5.6571211313430347E-2</v>
      </c>
      <c r="W4450" s="211">
        <v>0.46810550448240279</v>
      </c>
      <c r="X4450" s="211">
        <v>0.30597218352040445</v>
      </c>
      <c r="Y4450" s="211">
        <v>0.71168989316823417</v>
      </c>
      <c r="Z4450" s="211">
        <v>0.1439469610365571</v>
      </c>
      <c r="AA4450" s="212">
        <v>0.11497235040584479</v>
      </c>
    </row>
    <row r="4451" spans="1:27" x14ac:dyDescent="0.35">
      <c r="A4451" s="210" t="s">
        <v>5127</v>
      </c>
      <c r="B4451" s="217">
        <v>124.08775307514263</v>
      </c>
      <c r="C4451" s="211">
        <v>7.4893014716914855E-2</v>
      </c>
      <c r="D4451" s="211">
        <v>0.1258699621902114</v>
      </c>
      <c r="E4451" s="211">
        <v>8.1096216345672351E-2</v>
      </c>
      <c r="F4451" s="211">
        <v>9.0309647841345195E-2</v>
      </c>
      <c r="G4451" s="211">
        <v>0.11562752338445542</v>
      </c>
      <c r="H4451" s="211">
        <v>0.12433325966129388</v>
      </c>
      <c r="I4451" s="211">
        <v>0.46185717248505936</v>
      </c>
      <c r="J4451" s="211">
        <v>0.44929165567171925</v>
      </c>
      <c r="K4451" s="211">
        <v>0.52767058860344274</v>
      </c>
      <c r="L4451" s="211">
        <v>0.27311705569226041</v>
      </c>
      <c r="M4451" s="211">
        <v>8.5250956851209758E-2</v>
      </c>
      <c r="N4451" s="211">
        <v>0.39969321450112766</v>
      </c>
      <c r="O4451" s="211">
        <v>0.59082041540531338</v>
      </c>
      <c r="P4451" s="211">
        <v>6.8957304246441434E-2</v>
      </c>
      <c r="Q4451" s="211">
        <v>0.12288527754196429</v>
      </c>
      <c r="R4451" s="211">
        <v>0.45044004853739933</v>
      </c>
      <c r="S4451" s="211">
        <v>0.32436427378813332</v>
      </c>
      <c r="T4451" s="211">
        <v>0.60549477795302797</v>
      </c>
      <c r="U4451" s="211">
        <v>0.41148184232584645</v>
      </c>
      <c r="V4451" s="211">
        <v>5.5553978647369107E-2</v>
      </c>
      <c r="W4451" s="211">
        <v>0.55495277898569684</v>
      </c>
      <c r="X4451" s="211">
        <v>0.2451088900400524</v>
      </c>
      <c r="Y4451" s="211">
        <v>0.71689534149715883</v>
      </c>
      <c r="Z4451" s="211">
        <v>0.14742240934735976</v>
      </c>
      <c r="AA4451" s="212">
        <v>0.11219162498911765</v>
      </c>
    </row>
    <row r="4452" spans="1:27" x14ac:dyDescent="0.35">
      <c r="A4452" s="210" t="s">
        <v>5128</v>
      </c>
      <c r="B4452" s="217">
        <v>120.09186807224181</v>
      </c>
      <c r="C4452" s="211">
        <v>7.3670070737437809E-2</v>
      </c>
      <c r="D4452" s="211">
        <v>0.12643957962780206</v>
      </c>
      <c r="E4452" s="211">
        <v>8.0579462939889338E-2</v>
      </c>
      <c r="F4452" s="211">
        <v>9.767615951777664E-2</v>
      </c>
      <c r="G4452" s="211">
        <v>0.1199920935503281</v>
      </c>
      <c r="H4452" s="211">
        <v>0.11655715338587044</v>
      </c>
      <c r="I4452" s="211">
        <v>0.45399824648309317</v>
      </c>
      <c r="J4452" s="211">
        <v>0.41797507315787508</v>
      </c>
      <c r="K4452" s="211">
        <v>0.56810691021438775</v>
      </c>
      <c r="L4452" s="211">
        <v>0.27735115822554046</v>
      </c>
      <c r="M4452" s="211">
        <v>0.10472615344438713</v>
      </c>
      <c r="N4452" s="211">
        <v>0.44121330689323357</v>
      </c>
      <c r="O4452" s="211">
        <v>0.68830277595887357</v>
      </c>
      <c r="P4452" s="211">
        <v>6.8771628904392187E-2</v>
      </c>
      <c r="Q4452" s="211">
        <v>6.4928264386438339E-2</v>
      </c>
      <c r="R4452" s="211">
        <v>0.40424705305351627</v>
      </c>
      <c r="S4452" s="211">
        <v>0.43406203689739342</v>
      </c>
      <c r="T4452" s="211">
        <v>0.54484854149384732</v>
      </c>
      <c r="U4452" s="211">
        <v>0.4009084797137713</v>
      </c>
      <c r="V4452" s="211">
        <v>6.3499372784924596E-2</v>
      </c>
      <c r="W4452" s="211">
        <v>0.57430339956133958</v>
      </c>
      <c r="X4452" s="211">
        <v>0.42259849609695133</v>
      </c>
      <c r="Y4452" s="211">
        <v>0.74316927022088797</v>
      </c>
      <c r="Z4452" s="211">
        <v>0.1477589447614977</v>
      </c>
      <c r="AA4452" s="212">
        <v>0.12483576664028348</v>
      </c>
    </row>
    <row r="4453" spans="1:27" x14ac:dyDescent="0.35">
      <c r="A4453" s="210" t="s">
        <v>5129</v>
      </c>
      <c r="B4453" s="217">
        <v>124.56537893435136</v>
      </c>
      <c r="C4453" s="211">
        <v>5.5690037692707993E-2</v>
      </c>
      <c r="D4453" s="211">
        <v>0.12540578253674203</v>
      </c>
      <c r="E4453" s="211">
        <v>6.7026649418753179E-2</v>
      </c>
      <c r="F4453" s="211">
        <v>7.404798991031715E-2</v>
      </c>
      <c r="G4453" s="211">
        <v>0.11995518566992239</v>
      </c>
      <c r="H4453" s="211">
        <v>0.10621779646872852</v>
      </c>
      <c r="I4453" s="211">
        <v>0.50780676803335334</v>
      </c>
      <c r="J4453" s="211">
        <v>0.46014481464906748</v>
      </c>
      <c r="K4453" s="211">
        <v>0.57806653210174275</v>
      </c>
      <c r="L4453" s="211">
        <v>0.27444311794831538</v>
      </c>
      <c r="M4453" s="211">
        <v>8.7977904499805748E-2</v>
      </c>
      <c r="N4453" s="211">
        <v>0.50982303098211923</v>
      </c>
      <c r="O4453" s="211">
        <v>0.70342271684230595</v>
      </c>
      <c r="P4453" s="211">
        <v>6.8200777933495826E-2</v>
      </c>
      <c r="Q4453" s="211">
        <v>5.6413957972169138E-2</v>
      </c>
      <c r="R4453" s="211">
        <v>0.42479160519601272</v>
      </c>
      <c r="S4453" s="211">
        <v>0.29105895241320545</v>
      </c>
      <c r="T4453" s="211">
        <v>0.54812408831484638</v>
      </c>
      <c r="U4453" s="211">
        <v>0.38426922894956206</v>
      </c>
      <c r="V4453" s="211">
        <v>8.3241457752818299E-2</v>
      </c>
      <c r="W4453" s="211">
        <v>0.59771404206785173</v>
      </c>
      <c r="X4453" s="211">
        <v>0.39359712464802382</v>
      </c>
      <c r="Y4453" s="211">
        <v>0.71388903935291048</v>
      </c>
      <c r="Z4453" s="211">
        <v>0.14332821457046704</v>
      </c>
      <c r="AA4453" s="212">
        <v>0.11798196467219668</v>
      </c>
    </row>
    <row r="4454" spans="1:27" x14ac:dyDescent="0.35">
      <c r="A4454" s="210" t="s">
        <v>5130</v>
      </c>
      <c r="B4454" s="217">
        <v>158.57092440039389</v>
      </c>
      <c r="C4454" s="211">
        <v>6.6924296240073233E-2</v>
      </c>
      <c r="D4454" s="211">
        <v>0.12420618126007196</v>
      </c>
      <c r="E4454" s="211">
        <v>7.5356353307111587E-2</v>
      </c>
      <c r="F4454" s="211">
        <v>8.7451303892594312E-2</v>
      </c>
      <c r="G4454" s="211">
        <v>0.12200979019219119</v>
      </c>
      <c r="H4454" s="211">
        <v>0.1213831294539521</v>
      </c>
      <c r="I4454" s="211">
        <v>0.48373764265504549</v>
      </c>
      <c r="J4454" s="211">
        <v>0.47542526077107716</v>
      </c>
      <c r="K4454" s="211">
        <v>0.57341002847442779</v>
      </c>
      <c r="L4454" s="211">
        <v>0.27140675910923318</v>
      </c>
      <c r="M4454" s="211">
        <v>0.11713676287497322</v>
      </c>
      <c r="N4454" s="211">
        <v>0.45584924343052197</v>
      </c>
      <c r="O4454" s="211">
        <v>0.56650131992329311</v>
      </c>
      <c r="P4454" s="211">
        <v>7.0925101344584934E-2</v>
      </c>
      <c r="Q4454" s="211">
        <v>6.9178965190303504E-2</v>
      </c>
      <c r="R4454" s="211">
        <v>0.4436468953709703</v>
      </c>
      <c r="S4454" s="211">
        <v>0.35852853295459558</v>
      </c>
      <c r="T4454" s="211">
        <v>0.54412138792267639</v>
      </c>
      <c r="U4454" s="211">
        <v>0.46948427895959799</v>
      </c>
      <c r="V4454" s="211">
        <v>0.12854200622120004</v>
      </c>
      <c r="W4454" s="211">
        <v>0.54518451011414126</v>
      </c>
      <c r="X4454" s="211">
        <v>0.29532189873030795</v>
      </c>
      <c r="Y4454" s="211">
        <v>0.62304523213504714</v>
      </c>
      <c r="Z4454" s="211">
        <v>0.14410894448090206</v>
      </c>
      <c r="AA4454" s="212">
        <v>0.12152330348802835</v>
      </c>
    </row>
    <row r="4455" spans="1:27" x14ac:dyDescent="0.35">
      <c r="A4455" s="210" t="s">
        <v>5131</v>
      </c>
      <c r="B4455" s="217">
        <v>116.25516992122179</v>
      </c>
      <c r="C4455" s="211">
        <v>5.4275739855817885E-2</v>
      </c>
      <c r="D4455" s="211">
        <v>0.12393794175034864</v>
      </c>
      <c r="E4455" s="211">
        <v>6.9939199949722933E-2</v>
      </c>
      <c r="F4455" s="211">
        <v>8.6396608607105643E-2</v>
      </c>
      <c r="G4455" s="211">
        <v>0.12298164489617153</v>
      </c>
      <c r="H4455" s="211">
        <v>0.11437553488542444</v>
      </c>
      <c r="I4455" s="211">
        <v>0.49351928213216012</v>
      </c>
      <c r="J4455" s="211">
        <v>0.3844840595834893</v>
      </c>
      <c r="K4455" s="211">
        <v>0.61462256435913265</v>
      </c>
      <c r="L4455" s="211">
        <v>0.27679996160479309</v>
      </c>
      <c r="M4455" s="211">
        <v>0.10007391050176509</v>
      </c>
      <c r="N4455" s="211">
        <v>0.40625276197315985</v>
      </c>
      <c r="O4455" s="211">
        <v>0.75204947406229972</v>
      </c>
      <c r="P4455" s="211">
        <v>6.6697276122170454E-2</v>
      </c>
      <c r="Q4455" s="211">
        <v>4.6175073198933984E-2</v>
      </c>
      <c r="R4455" s="211">
        <v>0.41330016520771945</v>
      </c>
      <c r="S4455" s="211">
        <v>0.32037059796514611</v>
      </c>
      <c r="T4455" s="211">
        <v>0.58979012592638025</v>
      </c>
      <c r="U4455" s="211">
        <v>0.54000896613138827</v>
      </c>
      <c r="V4455" s="211">
        <v>6.3249853835070313E-2</v>
      </c>
      <c r="W4455" s="211">
        <v>0.5584160980622197</v>
      </c>
      <c r="X4455" s="211">
        <v>0.34627233192934309</v>
      </c>
      <c r="Y4455" s="211">
        <v>0.55721678821516818</v>
      </c>
      <c r="Z4455" s="211">
        <v>0.14756399219431185</v>
      </c>
      <c r="AA4455" s="212">
        <v>0.12184355630798469</v>
      </c>
    </row>
    <row r="4456" spans="1:27" x14ac:dyDescent="0.35">
      <c r="A4456" s="210" t="s">
        <v>5132</v>
      </c>
      <c r="B4456" s="217">
        <v>134.30526074661569</v>
      </c>
      <c r="C4456" s="211">
        <v>6.0731703972589146E-2</v>
      </c>
      <c r="D4456" s="211">
        <v>0.12709546515658912</v>
      </c>
      <c r="E4456" s="211">
        <v>6.6757336670211123E-2</v>
      </c>
      <c r="F4456" s="211">
        <v>8.6280460769673634E-2</v>
      </c>
      <c r="G4456" s="211">
        <v>0.12368552878913076</v>
      </c>
      <c r="H4456" s="211">
        <v>0.10627871320035229</v>
      </c>
      <c r="I4456" s="211">
        <v>0.53442380119540212</v>
      </c>
      <c r="J4456" s="211">
        <v>0.44550241783697969</v>
      </c>
      <c r="K4456" s="211">
        <v>0.61531323836411378</v>
      </c>
      <c r="L4456" s="211">
        <v>0.2786168631694611</v>
      </c>
      <c r="M4456" s="211">
        <v>8.9892989629010794E-2</v>
      </c>
      <c r="N4456" s="211">
        <v>0.37315399849708658</v>
      </c>
      <c r="O4456" s="211">
        <v>0.69456049313286305</v>
      </c>
      <c r="P4456" s="211">
        <v>6.96018384605923E-2</v>
      </c>
      <c r="Q4456" s="211">
        <v>0.12446643370542693</v>
      </c>
      <c r="R4456" s="211">
        <v>0.40465759268690249</v>
      </c>
      <c r="S4456" s="211">
        <v>0.34216616772003583</v>
      </c>
      <c r="T4456" s="211">
        <v>0.57814354761401809</v>
      </c>
      <c r="U4456" s="211">
        <v>0.37972869742686699</v>
      </c>
      <c r="V4456" s="211">
        <v>9.7719158058982375E-2</v>
      </c>
      <c r="W4456" s="211">
        <v>0.5184101410185471</v>
      </c>
      <c r="X4456" s="211">
        <v>0.34376837678933614</v>
      </c>
      <c r="Y4456" s="211">
        <v>0.62931001712347368</v>
      </c>
      <c r="Z4456" s="211">
        <v>0.14828136156017513</v>
      </c>
      <c r="AA4456" s="212">
        <v>0.11450287570589428</v>
      </c>
    </row>
    <row r="4457" spans="1:27" x14ac:dyDescent="0.35">
      <c r="A4457" s="210" t="s">
        <v>5133</v>
      </c>
      <c r="B4457" s="217">
        <v>167.82543877843824</v>
      </c>
      <c r="C4457" s="211">
        <v>6.9360543564644939E-2</v>
      </c>
      <c r="D4457" s="211">
        <v>0.12286833258653254</v>
      </c>
      <c r="E4457" s="211">
        <v>7.832034746303744E-2</v>
      </c>
      <c r="F4457" s="211">
        <v>8.900559832279975E-2</v>
      </c>
      <c r="G4457" s="211">
        <v>0.11654770023227035</v>
      </c>
      <c r="H4457" s="211">
        <v>0.12152805264847662</v>
      </c>
      <c r="I4457" s="211">
        <v>0.52773122634302605</v>
      </c>
      <c r="J4457" s="211">
        <v>0.48510051401925375</v>
      </c>
      <c r="K4457" s="211">
        <v>0.63008010684936677</v>
      </c>
      <c r="L4457" s="211">
        <v>0.27498842551250502</v>
      </c>
      <c r="M4457" s="211">
        <v>9.3376460856935406E-2</v>
      </c>
      <c r="N4457" s="211">
        <v>0.44878335740486819</v>
      </c>
      <c r="O4457" s="211">
        <v>0.58893241326592272</v>
      </c>
      <c r="P4457" s="211">
        <v>7.3670254550984138E-2</v>
      </c>
      <c r="Q4457" s="211">
        <v>0.11037874447389057</v>
      </c>
      <c r="R4457" s="211">
        <v>0.40419036230768524</v>
      </c>
      <c r="S4457" s="211">
        <v>0.31399844071704819</v>
      </c>
      <c r="T4457" s="211">
        <v>0.55828312151492021</v>
      </c>
      <c r="U4457" s="211">
        <v>0.50768854841337085</v>
      </c>
      <c r="V4457" s="211">
        <v>0.13178487066116321</v>
      </c>
      <c r="W4457" s="211">
        <v>0.54609888595120071</v>
      </c>
      <c r="X4457" s="211">
        <v>0.33156685615409126</v>
      </c>
      <c r="Y4457" s="211">
        <v>0.68472186722219297</v>
      </c>
      <c r="Z4457" s="211">
        <v>0.14979690201057141</v>
      </c>
      <c r="AA4457" s="212">
        <v>0.12356806937229389</v>
      </c>
    </row>
    <row r="4458" spans="1:27" x14ac:dyDescent="0.35">
      <c r="A4458" s="210" t="s">
        <v>5134</v>
      </c>
      <c r="B4458" s="217">
        <v>182.82891885484736</v>
      </c>
      <c r="C4458" s="211">
        <v>5.3480433347261165E-2</v>
      </c>
      <c r="D4458" s="211">
        <v>0.12325219780662448</v>
      </c>
      <c r="E4458" s="211">
        <v>7.5368732951219347E-2</v>
      </c>
      <c r="F4458" s="211">
        <v>9.9117622470462338E-2</v>
      </c>
      <c r="G4458" s="211">
        <v>0.12048248163883336</v>
      </c>
      <c r="H4458" s="211">
        <v>0.12412766819465572</v>
      </c>
      <c r="I4458" s="211">
        <v>0.47138861492265666</v>
      </c>
      <c r="J4458" s="211">
        <v>0.45130642473818655</v>
      </c>
      <c r="K4458" s="211">
        <v>0.60098280260413417</v>
      </c>
      <c r="L4458" s="211">
        <v>0.27110990044120503</v>
      </c>
      <c r="M4458" s="211">
        <v>0.10148202564385136</v>
      </c>
      <c r="N4458" s="211">
        <v>0.57294227483966309</v>
      </c>
      <c r="O4458" s="211">
        <v>0.78465759054855266</v>
      </c>
      <c r="P4458" s="211">
        <v>6.8691499195689162E-2</v>
      </c>
      <c r="Q4458" s="211">
        <v>0.11404180365037292</v>
      </c>
      <c r="R4458" s="211">
        <v>0.45542701168868727</v>
      </c>
      <c r="S4458" s="211">
        <v>0.33229649040447018</v>
      </c>
      <c r="T4458" s="211">
        <v>0.57582730337198051</v>
      </c>
      <c r="U4458" s="211">
        <v>0.35519796942713988</v>
      </c>
      <c r="V4458" s="211">
        <v>0.19116478340790416</v>
      </c>
      <c r="W4458" s="211">
        <v>0.59869891282981336</v>
      </c>
      <c r="X4458" s="211">
        <v>0.24122732076323286</v>
      </c>
      <c r="Y4458" s="211">
        <v>0.65272238351676548</v>
      </c>
      <c r="Z4458" s="211">
        <v>0.14825791312769307</v>
      </c>
      <c r="AA4458" s="212">
        <v>0.11685874430681813</v>
      </c>
    </row>
    <row r="4459" spans="1:27" x14ac:dyDescent="0.35">
      <c r="A4459" s="210" t="s">
        <v>5135</v>
      </c>
      <c r="B4459" s="217">
        <v>174.71328746295933</v>
      </c>
      <c r="C4459" s="211">
        <v>5.9257096413103769E-2</v>
      </c>
      <c r="D4459" s="211">
        <v>0.12589658201370049</v>
      </c>
      <c r="E4459" s="211">
        <v>7.18696575384426E-2</v>
      </c>
      <c r="F4459" s="211">
        <v>0.10179587143146875</v>
      </c>
      <c r="G4459" s="211">
        <v>0.11369134712261549</v>
      </c>
      <c r="H4459" s="211">
        <v>0.11887763618918659</v>
      </c>
      <c r="I4459" s="211">
        <v>0.51746961701338146</v>
      </c>
      <c r="J4459" s="211">
        <v>0.46558655482179945</v>
      </c>
      <c r="K4459" s="211">
        <v>0.64045074859267626</v>
      </c>
      <c r="L4459" s="211">
        <v>0.27990758613434102</v>
      </c>
      <c r="M4459" s="211">
        <v>0.10777480820747717</v>
      </c>
      <c r="N4459" s="211">
        <v>0.50611759864355566</v>
      </c>
      <c r="O4459" s="211">
        <v>0.61721542752081193</v>
      </c>
      <c r="P4459" s="211">
        <v>7.3470255232755174E-2</v>
      </c>
      <c r="Q4459" s="211">
        <v>9.717988847407924E-2</v>
      </c>
      <c r="R4459" s="211">
        <v>0.42152186036357825</v>
      </c>
      <c r="S4459" s="211">
        <v>0.30937475864400332</v>
      </c>
      <c r="T4459" s="211">
        <v>0.59688366430702111</v>
      </c>
      <c r="U4459" s="211">
        <v>0.36120662862235076</v>
      </c>
      <c r="V4459" s="211">
        <v>0.14299218191514623</v>
      </c>
      <c r="W4459" s="211">
        <v>0.58452972111359291</v>
      </c>
      <c r="X4459" s="211">
        <v>0.31012211400432932</v>
      </c>
      <c r="Y4459" s="211">
        <v>0.75317302901192396</v>
      </c>
      <c r="Z4459" s="211">
        <v>0.14986762588259189</v>
      </c>
      <c r="AA4459" s="212">
        <v>0.1204493183226472</v>
      </c>
    </row>
    <row r="4460" spans="1:27" x14ac:dyDescent="0.35">
      <c r="A4460" s="210" t="s">
        <v>5136</v>
      </c>
      <c r="B4460" s="217">
        <v>135.85693868429948</v>
      </c>
      <c r="C4460" s="211">
        <v>7.401844820251334E-2</v>
      </c>
      <c r="D4460" s="211">
        <v>0.12951336542479655</v>
      </c>
      <c r="E4460" s="211">
        <v>7.3776617051585822E-2</v>
      </c>
      <c r="F4460" s="211">
        <v>9.7167442141769048E-2</v>
      </c>
      <c r="G4460" s="211">
        <v>0.11717776325454256</v>
      </c>
      <c r="H4460" s="211">
        <v>0.11992251803029884</v>
      </c>
      <c r="I4460" s="211">
        <v>0.52491411902089968</v>
      </c>
      <c r="J4460" s="211">
        <v>0.45127854318526717</v>
      </c>
      <c r="K4460" s="211">
        <v>0.51305003078437228</v>
      </c>
      <c r="L4460" s="211">
        <v>0.27268483666573734</v>
      </c>
      <c r="M4460" s="211">
        <v>0.11470629037417063</v>
      </c>
      <c r="N4460" s="211">
        <v>0.44587073315716208</v>
      </c>
      <c r="O4460" s="211">
        <v>0.69188241554969721</v>
      </c>
      <c r="P4460" s="211">
        <v>6.4487079523850049E-2</v>
      </c>
      <c r="Q4460" s="211">
        <v>6.9931672977575701E-2</v>
      </c>
      <c r="R4460" s="211">
        <v>0.43356649068093966</v>
      </c>
      <c r="S4460" s="211">
        <v>0.37966879652479973</v>
      </c>
      <c r="T4460" s="211">
        <v>0.58155073688344094</v>
      </c>
      <c r="U4460" s="211">
        <v>0.46769884990703486</v>
      </c>
      <c r="V4460" s="211">
        <v>0.10382487661096981</v>
      </c>
      <c r="W4460" s="211">
        <v>0.48115637349325757</v>
      </c>
      <c r="X4460" s="211">
        <v>0.29939417834502435</v>
      </c>
      <c r="Y4460" s="211">
        <v>0.56628078371377832</v>
      </c>
      <c r="Z4460" s="211">
        <v>0.14139324178192758</v>
      </c>
      <c r="AA4460" s="212">
        <v>0.11756089804531228</v>
      </c>
    </row>
    <row r="4461" spans="1:27" x14ac:dyDescent="0.35">
      <c r="A4461" s="210" t="s">
        <v>5137</v>
      </c>
      <c r="B4461" s="217">
        <v>105.91210975773269</v>
      </c>
      <c r="C4461" s="211">
        <v>5.5500030935420178E-2</v>
      </c>
      <c r="D4461" s="211">
        <v>0.11923223298486051</v>
      </c>
      <c r="E4461" s="211">
        <v>7.3875754419490819E-2</v>
      </c>
      <c r="F4461" s="211">
        <v>0.10593219566996978</v>
      </c>
      <c r="G4461" s="211">
        <v>0.12010313237711484</v>
      </c>
      <c r="H4461" s="211">
        <v>0.12685740572619747</v>
      </c>
      <c r="I4461" s="211">
        <v>0.52907955904443971</v>
      </c>
      <c r="J4461" s="211">
        <v>0.45751491482387363</v>
      </c>
      <c r="K4461" s="211">
        <v>0.63593284383211734</v>
      </c>
      <c r="L4461" s="211">
        <v>0.27514394194021358</v>
      </c>
      <c r="M4461" s="211">
        <v>0.11300483273675152</v>
      </c>
      <c r="N4461" s="211">
        <v>0.39869908054436243</v>
      </c>
      <c r="O4461" s="211">
        <v>0.68380194234227853</v>
      </c>
      <c r="P4461" s="211">
        <v>6.5541480096132407E-2</v>
      </c>
      <c r="Q4461" s="211">
        <v>5.1655709942666092E-2</v>
      </c>
      <c r="R4461" s="211">
        <v>0.39990234703969557</v>
      </c>
      <c r="S4461" s="211">
        <v>0.2953543589846982</v>
      </c>
      <c r="T4461" s="211">
        <v>0.55925199455508423</v>
      </c>
      <c r="U4461" s="211">
        <v>0.32557505521918328</v>
      </c>
      <c r="V4461" s="211">
        <v>6.195238495368674E-2</v>
      </c>
      <c r="W4461" s="211">
        <v>0.50326398434923614</v>
      </c>
      <c r="X4461" s="211">
        <v>0.29383182838357758</v>
      </c>
      <c r="Y4461" s="211">
        <v>0.63327131935658776</v>
      </c>
      <c r="Z4461" s="211">
        <v>0.14091825652540205</v>
      </c>
      <c r="AA4461" s="212">
        <v>0.1227999049052878</v>
      </c>
    </row>
    <row r="4462" spans="1:27" x14ac:dyDescent="0.35">
      <c r="A4462" s="210" t="s">
        <v>5138</v>
      </c>
      <c r="B4462" s="217">
        <v>128.75028823061496</v>
      </c>
      <c r="C4462" s="211">
        <v>8.366892030939907E-2</v>
      </c>
      <c r="D4462" s="211">
        <v>0.11501068753064748</v>
      </c>
      <c r="E4462" s="211">
        <v>8.2140904383889962E-2</v>
      </c>
      <c r="F4462" s="211">
        <v>7.9755231311928493E-2</v>
      </c>
      <c r="G4462" s="211">
        <v>0.12432254665401778</v>
      </c>
      <c r="H4462" s="211">
        <v>0.11611625886633861</v>
      </c>
      <c r="I4462" s="211">
        <v>0.45206809847344914</v>
      </c>
      <c r="J4462" s="211">
        <v>0.45288384526523667</v>
      </c>
      <c r="K4462" s="211">
        <v>0.64090214431770798</v>
      </c>
      <c r="L4462" s="211">
        <v>0.27187506236800185</v>
      </c>
      <c r="M4462" s="211">
        <v>0.11330541993832964</v>
      </c>
      <c r="N4462" s="211">
        <v>0.47734962903791944</v>
      </c>
      <c r="O4462" s="211">
        <v>0.65777449308962344</v>
      </c>
      <c r="P4462" s="211">
        <v>7.037905439953189E-2</v>
      </c>
      <c r="Q4462" s="211">
        <v>6.5600419355496736E-2</v>
      </c>
      <c r="R4462" s="211">
        <v>0.43568822870198187</v>
      </c>
      <c r="S4462" s="211">
        <v>0.34803045881507255</v>
      </c>
      <c r="T4462" s="211">
        <v>0.54727160555489851</v>
      </c>
      <c r="U4462" s="211">
        <v>0.34727270295109264</v>
      </c>
      <c r="V4462" s="211">
        <v>7.7625327977805358E-2</v>
      </c>
      <c r="W4462" s="211">
        <v>0.5787287197982065</v>
      </c>
      <c r="X4462" s="211">
        <v>0.28866724639222036</v>
      </c>
      <c r="Y4462" s="211">
        <v>0.67429733063753683</v>
      </c>
      <c r="Z4462" s="211">
        <v>0.14860149609769213</v>
      </c>
      <c r="AA4462" s="212">
        <v>0.1234268580625091</v>
      </c>
    </row>
    <row r="4463" spans="1:27" x14ac:dyDescent="0.35">
      <c r="A4463" s="210" t="s">
        <v>5139</v>
      </c>
      <c r="B4463" s="217">
        <v>162.86800079361996</v>
      </c>
      <c r="C4463" s="211">
        <v>5.9281241317904541E-2</v>
      </c>
      <c r="D4463" s="211">
        <v>0.1261077508739768</v>
      </c>
      <c r="E4463" s="211">
        <v>8.0105198877581371E-2</v>
      </c>
      <c r="F4463" s="211">
        <v>0.11432653313190252</v>
      </c>
      <c r="G4463" s="211">
        <v>0.12436841097824271</v>
      </c>
      <c r="H4463" s="211">
        <v>0.11941550199398046</v>
      </c>
      <c r="I4463" s="211">
        <v>0.48467924998371292</v>
      </c>
      <c r="J4463" s="211">
        <v>0.45436137032619617</v>
      </c>
      <c r="K4463" s="211">
        <v>0.64686233700993401</v>
      </c>
      <c r="L4463" s="211">
        <v>0.27277117500479064</v>
      </c>
      <c r="M4463" s="211">
        <v>8.6217133065299961E-2</v>
      </c>
      <c r="N4463" s="211">
        <v>0.49487269756143032</v>
      </c>
      <c r="O4463" s="211">
        <v>0.67246631203837759</v>
      </c>
      <c r="P4463" s="211">
        <v>7.1309466126572491E-2</v>
      </c>
      <c r="Q4463" s="211">
        <v>9.0197458835706346E-2</v>
      </c>
      <c r="R4463" s="211">
        <v>0.38065805813717357</v>
      </c>
      <c r="S4463" s="211">
        <v>0.37563038596518633</v>
      </c>
      <c r="T4463" s="211">
        <v>0.53371992598330997</v>
      </c>
      <c r="U4463" s="211">
        <v>0.39512481405770983</v>
      </c>
      <c r="V4463" s="211">
        <v>0.13240038166780321</v>
      </c>
      <c r="W4463" s="211">
        <v>0.54339465619828586</v>
      </c>
      <c r="X4463" s="211">
        <v>0.28733508126128399</v>
      </c>
      <c r="Y4463" s="211">
        <v>0.6886311115962902</v>
      </c>
      <c r="Z4463" s="211">
        <v>0.14710420528914714</v>
      </c>
      <c r="AA4463" s="212">
        <v>0.11597104074076217</v>
      </c>
    </row>
    <row r="4464" spans="1:27" x14ac:dyDescent="0.35">
      <c r="A4464" s="210" t="s">
        <v>5140</v>
      </c>
      <c r="B4464" s="217">
        <v>131.63923985162475</v>
      </c>
      <c r="C4464" s="211">
        <v>5.0252991539831454E-2</v>
      </c>
      <c r="D4464" s="211">
        <v>0.11868177755433747</v>
      </c>
      <c r="E4464" s="211">
        <v>7.7843738186804012E-2</v>
      </c>
      <c r="F4464" s="211">
        <v>0.10317033433025952</v>
      </c>
      <c r="G4464" s="211">
        <v>0.11901546072627253</v>
      </c>
      <c r="H4464" s="211">
        <v>0.10346174004899922</v>
      </c>
      <c r="I4464" s="211">
        <v>0.52161118364928338</v>
      </c>
      <c r="J4464" s="211">
        <v>0.40758713875926383</v>
      </c>
      <c r="K4464" s="211">
        <v>0.6363541669908328</v>
      </c>
      <c r="L4464" s="211">
        <v>0.27363379075322602</v>
      </c>
      <c r="M4464" s="211">
        <v>8.0858015562785934E-2</v>
      </c>
      <c r="N4464" s="211">
        <v>0.47488361900664566</v>
      </c>
      <c r="O4464" s="211">
        <v>0.60855065949084952</v>
      </c>
      <c r="P4464" s="211">
        <v>6.9658870876462817E-2</v>
      </c>
      <c r="Q4464" s="211">
        <v>7.0127503995608007E-2</v>
      </c>
      <c r="R4464" s="211">
        <v>0.39133457132614791</v>
      </c>
      <c r="S4464" s="211">
        <v>0.27298851672581281</v>
      </c>
      <c r="T4464" s="211">
        <v>0.54577287077578396</v>
      </c>
      <c r="U4464" s="211">
        <v>0.42710615104670507</v>
      </c>
      <c r="V4464" s="211">
        <v>7.9818290353073501E-2</v>
      </c>
      <c r="W4464" s="211">
        <v>0.56448125037431585</v>
      </c>
      <c r="X4464" s="211">
        <v>0.31518371476017237</v>
      </c>
      <c r="Y4464" s="211">
        <v>0.72923568405211547</v>
      </c>
      <c r="Z4464" s="211">
        <v>0.14886746402414713</v>
      </c>
      <c r="AA4464" s="212">
        <v>0.11620562304268872</v>
      </c>
    </row>
    <row r="4465" spans="1:27" x14ac:dyDescent="0.35">
      <c r="A4465" s="210" t="s">
        <v>5141</v>
      </c>
      <c r="B4465" s="217">
        <v>111.98042628398956</v>
      </c>
      <c r="C4465" s="211">
        <v>6.1485917989871471E-2</v>
      </c>
      <c r="D4465" s="211">
        <v>0.12773725749360587</v>
      </c>
      <c r="E4465" s="211">
        <v>7.2698316306273408E-2</v>
      </c>
      <c r="F4465" s="211">
        <v>0.11776131629018391</v>
      </c>
      <c r="G4465" s="211">
        <v>0.12259082923305141</v>
      </c>
      <c r="H4465" s="211">
        <v>0.12333019226086758</v>
      </c>
      <c r="I4465" s="211">
        <v>0.47438327639195049</v>
      </c>
      <c r="J4465" s="211">
        <v>0.49277596095646758</v>
      </c>
      <c r="K4465" s="211">
        <v>0.5940449251201263</v>
      </c>
      <c r="L4465" s="211">
        <v>0.26514989121274329</v>
      </c>
      <c r="M4465" s="211">
        <v>0.10065918358585985</v>
      </c>
      <c r="N4465" s="211">
        <v>0.45619291512465032</v>
      </c>
      <c r="O4465" s="211">
        <v>0.74547182923792654</v>
      </c>
      <c r="P4465" s="211">
        <v>6.3326051199894595E-2</v>
      </c>
      <c r="Q4465" s="211">
        <v>0.13137254900339307</v>
      </c>
      <c r="R4465" s="211">
        <v>0.40282326234800941</v>
      </c>
      <c r="S4465" s="211">
        <v>0.32822949599619211</v>
      </c>
      <c r="T4465" s="211">
        <v>0.51134118040098486</v>
      </c>
      <c r="U4465" s="211">
        <v>0.34336530722294439</v>
      </c>
      <c r="V4465" s="211">
        <v>5.6017201058739863E-2</v>
      </c>
      <c r="W4465" s="211">
        <v>0.54691181680140577</v>
      </c>
      <c r="X4465" s="211">
        <v>0.35678217013303082</v>
      </c>
      <c r="Y4465" s="211">
        <v>0.68943512266743345</v>
      </c>
      <c r="Z4465" s="211">
        <v>0.14649415029178681</v>
      </c>
      <c r="AA4465" s="212">
        <v>0.11901000495767702</v>
      </c>
    </row>
    <row r="4466" spans="1:27" x14ac:dyDescent="0.35">
      <c r="A4466" s="210" t="s">
        <v>5142</v>
      </c>
      <c r="B4466" s="217">
        <v>147.42330412474325</v>
      </c>
      <c r="C4466" s="211">
        <v>7.4188245152968166E-2</v>
      </c>
      <c r="D4466" s="211">
        <v>0.12185102028684631</v>
      </c>
      <c r="E4466" s="211">
        <v>7.2307871727928699E-2</v>
      </c>
      <c r="F4466" s="211">
        <v>0.11034207236595305</v>
      </c>
      <c r="G4466" s="211">
        <v>0.11939428815700671</v>
      </c>
      <c r="H4466" s="211">
        <v>0.11952081547137054</v>
      </c>
      <c r="I4466" s="211">
        <v>0.48210383254363803</v>
      </c>
      <c r="J4466" s="211">
        <v>0.38791892728105998</v>
      </c>
      <c r="K4466" s="211">
        <v>0.60851239174800198</v>
      </c>
      <c r="L4466" s="211">
        <v>0.27179535710725072</v>
      </c>
      <c r="M4466" s="211">
        <v>8.7155250697095038E-2</v>
      </c>
      <c r="N4466" s="211">
        <v>0.52779998313313481</v>
      </c>
      <c r="O4466" s="211">
        <v>0.68469146138132642</v>
      </c>
      <c r="P4466" s="211">
        <v>6.2357048633700465E-2</v>
      </c>
      <c r="Q4466" s="211">
        <v>5.5249395565926229E-2</v>
      </c>
      <c r="R4466" s="211">
        <v>0.45624809048479936</v>
      </c>
      <c r="S4466" s="211">
        <v>0.27959670567425732</v>
      </c>
      <c r="T4466" s="211">
        <v>0.61554880741037998</v>
      </c>
      <c r="U4466" s="211">
        <v>0.56127998496666276</v>
      </c>
      <c r="V4466" s="211">
        <v>0.11175482324115754</v>
      </c>
      <c r="W4466" s="211">
        <v>0.50424855942814151</v>
      </c>
      <c r="X4466" s="211">
        <v>0.3455613098969752</v>
      </c>
      <c r="Y4466" s="211">
        <v>0.60958132876158044</v>
      </c>
      <c r="Z4466" s="211">
        <v>0.14268031558851585</v>
      </c>
      <c r="AA4466" s="212">
        <v>0.11591305903466831</v>
      </c>
    </row>
    <row r="4467" spans="1:27" x14ac:dyDescent="0.35">
      <c r="A4467" s="210" t="s">
        <v>5143</v>
      </c>
      <c r="B4467" s="217">
        <v>108.08390433782286</v>
      </c>
      <c r="C4467" s="211">
        <v>5.3260565178625888E-2</v>
      </c>
      <c r="D4467" s="211">
        <v>0.11852481508403299</v>
      </c>
      <c r="E4467" s="211">
        <v>7.6972199303585204E-2</v>
      </c>
      <c r="F4467" s="211">
        <v>0.10704028130804516</v>
      </c>
      <c r="G4467" s="211">
        <v>0.12285131346100696</v>
      </c>
      <c r="H4467" s="211">
        <v>0.1202694059273581</v>
      </c>
      <c r="I4467" s="211">
        <v>0.51109083012234757</v>
      </c>
      <c r="J4467" s="211">
        <v>0.49567769498994863</v>
      </c>
      <c r="K4467" s="211">
        <v>0.58009272492025921</v>
      </c>
      <c r="L4467" s="211">
        <v>0.27897554806544944</v>
      </c>
      <c r="M4467" s="211">
        <v>9.13970584110778E-2</v>
      </c>
      <c r="N4467" s="211">
        <v>0.34521162088878732</v>
      </c>
      <c r="O4467" s="211">
        <v>0.72048008378460537</v>
      </c>
      <c r="P4467" s="211">
        <v>6.3571002598862142E-2</v>
      </c>
      <c r="Q4467" s="211">
        <v>9.5453551482892141E-2</v>
      </c>
      <c r="R4467" s="211">
        <v>0.45630690888616876</v>
      </c>
      <c r="S4467" s="211">
        <v>0.36647982452975547</v>
      </c>
      <c r="T4467" s="211">
        <v>0.53176656413964796</v>
      </c>
      <c r="U4467" s="211">
        <v>0.42832530684150272</v>
      </c>
      <c r="V4467" s="211">
        <v>5.864834035855912E-2</v>
      </c>
      <c r="W4467" s="211">
        <v>0.56308373528109523</v>
      </c>
      <c r="X4467" s="211">
        <v>0.28392228133094854</v>
      </c>
      <c r="Y4467" s="211">
        <v>0.54171096549973108</v>
      </c>
      <c r="Z4467" s="211">
        <v>0.14297712106362984</v>
      </c>
      <c r="AA4467" s="212">
        <v>0.11498406173186845</v>
      </c>
    </row>
    <row r="4468" spans="1:27" x14ac:dyDescent="0.35">
      <c r="A4468" s="210" t="s">
        <v>5144</v>
      </c>
      <c r="B4468" s="217">
        <v>162.07032874232911</v>
      </c>
      <c r="C4468" s="211">
        <v>6.2076998125797034E-2</v>
      </c>
      <c r="D4468" s="211">
        <v>0.12106662411752361</v>
      </c>
      <c r="E4468" s="211">
        <v>6.7384763748259247E-2</v>
      </c>
      <c r="F4468" s="211">
        <v>9.1871066066421536E-2</v>
      </c>
      <c r="G4468" s="211">
        <v>0.1193459702661171</v>
      </c>
      <c r="H4468" s="211">
        <v>0.12183006374766731</v>
      </c>
      <c r="I4468" s="211">
        <v>0.52531765276306674</v>
      </c>
      <c r="J4468" s="211">
        <v>0.45140897700764493</v>
      </c>
      <c r="K4468" s="211">
        <v>0.61374029306036482</v>
      </c>
      <c r="L4468" s="211">
        <v>0.26890611315490404</v>
      </c>
      <c r="M4468" s="211">
        <v>8.9170316774455499E-2</v>
      </c>
      <c r="N4468" s="211">
        <v>0.40917127482264831</v>
      </c>
      <c r="O4468" s="211">
        <v>0.637630673648929</v>
      </c>
      <c r="P4468" s="211">
        <v>7.1837728734938072E-2</v>
      </c>
      <c r="Q4468" s="211">
        <v>0.12642080905260714</v>
      </c>
      <c r="R4468" s="211">
        <v>0.460400837761752</v>
      </c>
      <c r="S4468" s="211">
        <v>0.28832624972110965</v>
      </c>
      <c r="T4468" s="211">
        <v>0.57449409669854257</v>
      </c>
      <c r="U4468" s="211">
        <v>0.49938126795050797</v>
      </c>
      <c r="V4468" s="211">
        <v>0.1629256565471611</v>
      </c>
      <c r="W4468" s="211">
        <v>0.61866854796467252</v>
      </c>
      <c r="X4468" s="211">
        <v>0.23689150586544674</v>
      </c>
      <c r="Y4468" s="211">
        <v>0.53401495187268</v>
      </c>
      <c r="Z4468" s="211">
        <v>0.14876896596806763</v>
      </c>
      <c r="AA4468" s="212">
        <v>0.11895726718896235</v>
      </c>
    </row>
    <row r="4469" spans="1:27" x14ac:dyDescent="0.35">
      <c r="A4469" s="210" t="s">
        <v>5145</v>
      </c>
      <c r="B4469" s="217">
        <v>191.06244700908164</v>
      </c>
      <c r="C4469" s="211">
        <v>4.6955436643154352E-2</v>
      </c>
      <c r="D4469" s="211">
        <v>0.13126081776010021</v>
      </c>
      <c r="E4469" s="211">
        <v>7.2984107094644896E-2</v>
      </c>
      <c r="F4469" s="211">
        <v>9.4977592995345014E-2</v>
      </c>
      <c r="G4469" s="211">
        <v>0.12216490739339259</v>
      </c>
      <c r="H4469" s="211">
        <v>0.11456952917290075</v>
      </c>
      <c r="I4469" s="211">
        <v>0.48192858724752086</v>
      </c>
      <c r="J4469" s="211">
        <v>0.47810077257324535</v>
      </c>
      <c r="K4469" s="211">
        <v>0.6415260174109142</v>
      </c>
      <c r="L4469" s="211">
        <v>0.28217068321376598</v>
      </c>
      <c r="M4469" s="211">
        <v>0.10898484817978489</v>
      </c>
      <c r="N4469" s="211">
        <v>0.46830702731775409</v>
      </c>
      <c r="O4469" s="211">
        <v>0.73160137904726552</v>
      </c>
      <c r="P4469" s="211">
        <v>6.7485590629976069E-2</v>
      </c>
      <c r="Q4469" s="211">
        <v>0.12017608839503149</v>
      </c>
      <c r="R4469" s="211">
        <v>0.44465804215249655</v>
      </c>
      <c r="S4469" s="211">
        <v>0.38384936490174576</v>
      </c>
      <c r="T4469" s="211">
        <v>0.55805789425414898</v>
      </c>
      <c r="U4469" s="211">
        <v>0.49613127443999677</v>
      </c>
      <c r="V4469" s="211">
        <v>0.13449210978683318</v>
      </c>
      <c r="W4469" s="211">
        <v>0.55758767749871618</v>
      </c>
      <c r="X4469" s="211">
        <v>0.35281788850619933</v>
      </c>
      <c r="Y4469" s="211">
        <v>0.73025912102923485</v>
      </c>
      <c r="Z4469" s="211">
        <v>0.14356004404076295</v>
      </c>
      <c r="AA4469" s="212">
        <v>0.11675410078119233</v>
      </c>
    </row>
    <row r="4470" spans="1:27" x14ac:dyDescent="0.35">
      <c r="A4470" s="210" t="s">
        <v>5146</v>
      </c>
      <c r="B4470" s="217">
        <v>121.33759475125957</v>
      </c>
      <c r="C4470" s="211">
        <v>7.1441947570465514E-2</v>
      </c>
      <c r="D4470" s="211">
        <v>0.11908062673211106</v>
      </c>
      <c r="E4470" s="211">
        <v>7.3375370116858629E-2</v>
      </c>
      <c r="F4470" s="211">
        <v>9.83152290385991E-2</v>
      </c>
      <c r="G4470" s="211">
        <v>0.11931670804899615</v>
      </c>
      <c r="H4470" s="211">
        <v>0.10845350086719349</v>
      </c>
      <c r="I4470" s="211">
        <v>0.50482369604055999</v>
      </c>
      <c r="J4470" s="211">
        <v>0.48440427485706922</v>
      </c>
      <c r="K4470" s="211">
        <v>0.6088072387437754</v>
      </c>
      <c r="L4470" s="211">
        <v>0.27221457306935259</v>
      </c>
      <c r="M4470" s="211">
        <v>8.8594201942762241E-2</v>
      </c>
      <c r="N4470" s="211">
        <v>0.33649024078013301</v>
      </c>
      <c r="O4470" s="211">
        <v>0.7621665544965609</v>
      </c>
      <c r="P4470" s="211">
        <v>7.3868207023417759E-2</v>
      </c>
      <c r="Q4470" s="211">
        <v>6.3673434174292651E-2</v>
      </c>
      <c r="R4470" s="211">
        <v>0.4661043939347248</v>
      </c>
      <c r="S4470" s="211">
        <v>0.31664882928610738</v>
      </c>
      <c r="T4470" s="211">
        <v>0.54693721284353647</v>
      </c>
      <c r="U4470" s="211">
        <v>0.3369060071102209</v>
      </c>
      <c r="V4470" s="211">
        <v>8.525266520036523E-2</v>
      </c>
      <c r="W4470" s="211">
        <v>0.50166339242321001</v>
      </c>
      <c r="X4470" s="211">
        <v>0.31816001309444281</v>
      </c>
      <c r="Y4470" s="211">
        <v>0.52823127153953664</v>
      </c>
      <c r="Z4470" s="211">
        <v>0.14768156448736777</v>
      </c>
      <c r="AA4470" s="212">
        <v>0.11588481115747276</v>
      </c>
    </row>
    <row r="4471" spans="1:27" x14ac:dyDescent="0.35">
      <c r="A4471" s="210" t="s">
        <v>5147</v>
      </c>
      <c r="B4471" s="217">
        <v>162.07038108630113</v>
      </c>
      <c r="C4471" s="211">
        <v>6.6815550252717099E-2</v>
      </c>
      <c r="D4471" s="211">
        <v>0.13198941810335077</v>
      </c>
      <c r="E4471" s="211">
        <v>7.9420996747590025E-2</v>
      </c>
      <c r="F4471" s="211">
        <v>9.7455608918962752E-2</v>
      </c>
      <c r="G4471" s="211">
        <v>0.12106578847708468</v>
      </c>
      <c r="H4471" s="211">
        <v>0.11111983276566788</v>
      </c>
      <c r="I4471" s="211">
        <v>0.50910947277503493</v>
      </c>
      <c r="J4471" s="211">
        <v>0.38776826882694854</v>
      </c>
      <c r="K4471" s="211">
        <v>0.57864172081873178</v>
      </c>
      <c r="L4471" s="211">
        <v>0.28121522315452097</v>
      </c>
      <c r="M4471" s="211">
        <v>0.10386880014575117</v>
      </c>
      <c r="N4471" s="211">
        <v>0.421550821094339</v>
      </c>
      <c r="O4471" s="211">
        <v>0.66419579260756978</v>
      </c>
      <c r="P4471" s="211">
        <v>7.1648058951682372E-2</v>
      </c>
      <c r="Q4471" s="211">
        <v>5.6012677470342484E-2</v>
      </c>
      <c r="R4471" s="211">
        <v>0.4739599293010901</v>
      </c>
      <c r="S4471" s="211">
        <v>0.27575771258592302</v>
      </c>
      <c r="T4471" s="211">
        <v>0.47116266215218117</v>
      </c>
      <c r="U4471" s="211">
        <v>0.47866881255779037</v>
      </c>
      <c r="V4471" s="211">
        <v>0.1372930578067989</v>
      </c>
      <c r="W4471" s="211">
        <v>0.60517451506831521</v>
      </c>
      <c r="X4471" s="211">
        <v>0.26292069615396169</v>
      </c>
      <c r="Y4471" s="211">
        <v>0.68914421695892925</v>
      </c>
      <c r="Z4471" s="211">
        <v>0.14578834607733498</v>
      </c>
      <c r="AA4471" s="212">
        <v>0.12261910331488497</v>
      </c>
    </row>
    <row r="4472" spans="1:27" x14ac:dyDescent="0.35">
      <c r="A4472" s="210" t="s">
        <v>5148</v>
      </c>
      <c r="B4472" s="217">
        <v>190.72790049974375</v>
      </c>
      <c r="C4472" s="211">
        <v>5.4329023507614704E-2</v>
      </c>
      <c r="D4472" s="211">
        <v>0.12468032685023038</v>
      </c>
      <c r="E4472" s="211">
        <v>7.6566770998392125E-2</v>
      </c>
      <c r="F4472" s="211">
        <v>0.10257445431680902</v>
      </c>
      <c r="G4472" s="211">
        <v>0.11868125620673059</v>
      </c>
      <c r="H4472" s="211">
        <v>0.11114892717295528</v>
      </c>
      <c r="I4472" s="211">
        <v>0.45789517972225308</v>
      </c>
      <c r="J4472" s="211">
        <v>0.45814161492305117</v>
      </c>
      <c r="K4472" s="211">
        <v>0.64333416203593052</v>
      </c>
      <c r="L4472" s="211">
        <v>0.27146987393082594</v>
      </c>
      <c r="M4472" s="211">
        <v>0.11406085632904855</v>
      </c>
      <c r="N4472" s="211">
        <v>0.42519185094239992</v>
      </c>
      <c r="O4472" s="211">
        <v>0.75599549212477934</v>
      </c>
      <c r="P4472" s="211">
        <v>6.3445562077865503E-2</v>
      </c>
      <c r="Q4472" s="211">
        <v>8.3949664037561864E-2</v>
      </c>
      <c r="R4472" s="211">
        <v>0.4427258036315474</v>
      </c>
      <c r="S4472" s="211">
        <v>0.31920239348027213</v>
      </c>
      <c r="T4472" s="211">
        <v>0.54137523033851864</v>
      </c>
      <c r="U4472" s="211">
        <v>0.47384170162292427</v>
      </c>
      <c r="V4472" s="211">
        <v>0.14672516063353913</v>
      </c>
      <c r="W4472" s="211">
        <v>0.5449753296935399</v>
      </c>
      <c r="X4472" s="211">
        <v>0.41826047670449384</v>
      </c>
      <c r="Y4472" s="211">
        <v>0.73621249552158929</v>
      </c>
      <c r="Z4472" s="211">
        <v>0.14950578211810209</v>
      </c>
      <c r="AA4472" s="212">
        <v>0.11530748447490667</v>
      </c>
    </row>
    <row r="4473" spans="1:27" x14ac:dyDescent="0.35">
      <c r="A4473" s="210" t="s">
        <v>5149</v>
      </c>
      <c r="B4473" s="217">
        <v>135.82675098880608</v>
      </c>
      <c r="C4473" s="211">
        <v>6.9403784236901897E-2</v>
      </c>
      <c r="D4473" s="211">
        <v>0.12321285971448807</v>
      </c>
      <c r="E4473" s="211">
        <v>7.4968799733084679E-2</v>
      </c>
      <c r="F4473" s="211">
        <v>0.1041308540640303</v>
      </c>
      <c r="G4473" s="211">
        <v>0.11867166607429616</v>
      </c>
      <c r="H4473" s="211">
        <v>0.1243507052526467</v>
      </c>
      <c r="I4473" s="211">
        <v>0.5285069138294789</v>
      </c>
      <c r="J4473" s="211">
        <v>0.46973007573354741</v>
      </c>
      <c r="K4473" s="211">
        <v>0.57163302580812803</v>
      </c>
      <c r="L4473" s="211">
        <v>0.27404536941577767</v>
      </c>
      <c r="M4473" s="211">
        <v>0.105187587216753</v>
      </c>
      <c r="N4473" s="211">
        <v>0.45701770730531899</v>
      </c>
      <c r="O4473" s="211">
        <v>0.76276828231828753</v>
      </c>
      <c r="P4473" s="211">
        <v>7.0253123895820085E-2</v>
      </c>
      <c r="Q4473" s="211">
        <v>6.8149282966224023E-2</v>
      </c>
      <c r="R4473" s="211">
        <v>0.41299060702746182</v>
      </c>
      <c r="S4473" s="211">
        <v>0.32905746489836629</v>
      </c>
      <c r="T4473" s="211">
        <v>0.5863939003014349</v>
      </c>
      <c r="U4473" s="211">
        <v>0.3548176079455243</v>
      </c>
      <c r="V4473" s="211">
        <v>9.8148037967272464E-2</v>
      </c>
      <c r="W4473" s="211">
        <v>0.48922330036422079</v>
      </c>
      <c r="X4473" s="211">
        <v>0.40964464460968714</v>
      </c>
      <c r="Y4473" s="211">
        <v>0.73600225114227513</v>
      </c>
      <c r="Z4473" s="211">
        <v>0.14421367085743064</v>
      </c>
      <c r="AA4473" s="212">
        <v>0.12345551627791336</v>
      </c>
    </row>
    <row r="4474" spans="1:27" x14ac:dyDescent="0.35">
      <c r="A4474" s="210" t="s">
        <v>5150</v>
      </c>
      <c r="B4474" s="217">
        <v>135.9187578597604</v>
      </c>
      <c r="C4474" s="211">
        <v>5.9485686872809661E-2</v>
      </c>
      <c r="D4474" s="211">
        <v>0.1169360538201606</v>
      </c>
      <c r="E4474" s="211">
        <v>7.3721145873988148E-2</v>
      </c>
      <c r="F4474" s="211">
        <v>9.460464097558427E-2</v>
      </c>
      <c r="G4474" s="211">
        <v>0.11980200434080242</v>
      </c>
      <c r="H4474" s="211">
        <v>0.11340777332249551</v>
      </c>
      <c r="I4474" s="211">
        <v>0.43022123362267423</v>
      </c>
      <c r="J4474" s="211">
        <v>0.46464965264013125</v>
      </c>
      <c r="K4474" s="211">
        <v>0.59226674378825062</v>
      </c>
      <c r="L4474" s="211">
        <v>0.27521140023571039</v>
      </c>
      <c r="M4474" s="211">
        <v>0.1009881362117898</v>
      </c>
      <c r="N4474" s="211">
        <v>0.43684460023815841</v>
      </c>
      <c r="O4474" s="211">
        <v>0.52998589806890573</v>
      </c>
      <c r="P4474" s="211">
        <v>7.1389673060694603E-2</v>
      </c>
      <c r="Q4474" s="211">
        <v>0.1026851876721349</v>
      </c>
      <c r="R4474" s="211">
        <v>0.44655992012621304</v>
      </c>
      <c r="S4474" s="211">
        <v>0.27983509197881395</v>
      </c>
      <c r="T4474" s="211">
        <v>0.56535021377055483</v>
      </c>
      <c r="U4474" s="211">
        <v>0.36344818198586271</v>
      </c>
      <c r="V4474" s="211">
        <v>0.11928358758072773</v>
      </c>
      <c r="W4474" s="211">
        <v>0.6198526884446155</v>
      </c>
      <c r="X4474" s="211">
        <v>0.29299120444495508</v>
      </c>
      <c r="Y4474" s="211">
        <v>0.57874267925977374</v>
      </c>
      <c r="Z4474" s="211">
        <v>0.14729429782153319</v>
      </c>
      <c r="AA4474" s="212">
        <v>0.11733800297557571</v>
      </c>
    </row>
    <row r="4475" spans="1:27" x14ac:dyDescent="0.35">
      <c r="A4475" s="210" t="s">
        <v>5151</v>
      </c>
      <c r="B4475" s="217">
        <v>126.88578906363259</v>
      </c>
      <c r="C4475" s="211">
        <v>7.0730338421202535E-2</v>
      </c>
      <c r="D4475" s="211">
        <v>0.12113834243381522</v>
      </c>
      <c r="E4475" s="211">
        <v>7.132761438201593E-2</v>
      </c>
      <c r="F4475" s="211">
        <v>8.718164112696003E-2</v>
      </c>
      <c r="G4475" s="211">
        <v>0.12223846192579184</v>
      </c>
      <c r="H4475" s="211">
        <v>0.10994560120615271</v>
      </c>
      <c r="I4475" s="211">
        <v>0.50810400609872941</v>
      </c>
      <c r="J4475" s="211">
        <v>0.46994357504541628</v>
      </c>
      <c r="K4475" s="211">
        <v>0.55348444787202</v>
      </c>
      <c r="L4475" s="211">
        <v>0.2718679350450241</v>
      </c>
      <c r="M4475" s="211">
        <v>0.10077873462048433</v>
      </c>
      <c r="N4475" s="211">
        <v>0.49947549820591891</v>
      </c>
      <c r="O4475" s="211">
        <v>0.77204733843192597</v>
      </c>
      <c r="P4475" s="211">
        <v>6.8035952479808412E-2</v>
      </c>
      <c r="Q4475" s="211">
        <v>6.6834240538378928E-2</v>
      </c>
      <c r="R4475" s="211">
        <v>0.4328007327667287</v>
      </c>
      <c r="S4475" s="211">
        <v>0.38063804168042703</v>
      </c>
      <c r="T4475" s="211">
        <v>0.5844332961048434</v>
      </c>
      <c r="U4475" s="211">
        <v>0.47867863402627042</v>
      </c>
      <c r="V4475" s="211">
        <v>5.946199721386361E-2</v>
      </c>
      <c r="W4475" s="211">
        <v>0.61558340452215143</v>
      </c>
      <c r="X4475" s="211">
        <v>0.29822422470230109</v>
      </c>
      <c r="Y4475" s="211">
        <v>0.62670016574238507</v>
      </c>
      <c r="Z4475" s="211">
        <v>0.14695029604625895</v>
      </c>
      <c r="AA4475" s="212">
        <v>0.11706733951678683</v>
      </c>
    </row>
    <row r="4476" spans="1:27" x14ac:dyDescent="0.35">
      <c r="A4476" s="210" t="s">
        <v>5152</v>
      </c>
      <c r="B4476" s="217">
        <v>127.29111870424231</v>
      </c>
      <c r="C4476" s="211">
        <v>6.0336084634133563E-2</v>
      </c>
      <c r="D4476" s="211">
        <v>0.12456527892223161</v>
      </c>
      <c r="E4476" s="211">
        <v>7.7059695653197979E-2</v>
      </c>
      <c r="F4476" s="211">
        <v>7.2020951598751409E-2</v>
      </c>
      <c r="G4476" s="211">
        <v>0.12441606030832911</v>
      </c>
      <c r="H4476" s="211">
        <v>0.10962688387828895</v>
      </c>
      <c r="I4476" s="211">
        <v>0.4247485413921338</v>
      </c>
      <c r="J4476" s="211">
        <v>0.49002869558120393</v>
      </c>
      <c r="K4476" s="211">
        <v>0.62774115254709983</v>
      </c>
      <c r="L4476" s="211">
        <v>0.27617050148941374</v>
      </c>
      <c r="M4476" s="211">
        <v>9.496075968001258E-2</v>
      </c>
      <c r="N4476" s="211">
        <v>0.54125076049655929</v>
      </c>
      <c r="O4476" s="211">
        <v>0.57179330310848631</v>
      </c>
      <c r="P4476" s="211">
        <v>6.9315893286181429E-2</v>
      </c>
      <c r="Q4476" s="211">
        <v>0.13075521909442236</v>
      </c>
      <c r="R4476" s="211">
        <v>0.48242997058155479</v>
      </c>
      <c r="S4476" s="211">
        <v>0.27353597087480058</v>
      </c>
      <c r="T4476" s="211">
        <v>0.55688550607911635</v>
      </c>
      <c r="U4476" s="211">
        <v>0.45955999497578298</v>
      </c>
      <c r="V4476" s="211">
        <v>6.7342770647030731E-2</v>
      </c>
      <c r="W4476" s="211">
        <v>0.55025946378812018</v>
      </c>
      <c r="X4476" s="211">
        <v>0.35891235420572692</v>
      </c>
      <c r="Y4476" s="211">
        <v>0.6203363448200272</v>
      </c>
      <c r="Z4476" s="211">
        <v>0.14387201686320103</v>
      </c>
      <c r="AA4476" s="212">
        <v>0.12094222977169608</v>
      </c>
    </row>
    <row r="4477" spans="1:27" x14ac:dyDescent="0.35">
      <c r="A4477" s="210" t="s">
        <v>5153</v>
      </c>
      <c r="B4477" s="217">
        <v>131.5772793644532</v>
      </c>
      <c r="C4477" s="211">
        <v>6.9805528582023296E-2</v>
      </c>
      <c r="D4477" s="211">
        <v>0.12933003690781167</v>
      </c>
      <c r="E4477" s="211">
        <v>7.7275028022946154E-2</v>
      </c>
      <c r="F4477" s="211">
        <v>9.9741800141407724E-2</v>
      </c>
      <c r="G4477" s="211">
        <v>0.12431684291790332</v>
      </c>
      <c r="H4477" s="211">
        <v>0.12059128964319607</v>
      </c>
      <c r="I4477" s="211">
        <v>0.48265668051395105</v>
      </c>
      <c r="J4477" s="211">
        <v>0.41669080309263751</v>
      </c>
      <c r="K4477" s="211">
        <v>0.54854889138677709</v>
      </c>
      <c r="L4477" s="211">
        <v>0.27430482098602499</v>
      </c>
      <c r="M4477" s="211">
        <v>0.10954076931221296</v>
      </c>
      <c r="N4477" s="211">
        <v>0.52562038033352143</v>
      </c>
      <c r="O4477" s="211">
        <v>0.62191763345955842</v>
      </c>
      <c r="P4477" s="211">
        <v>6.9565681844156901E-2</v>
      </c>
      <c r="Q4477" s="211">
        <v>5.3959823435050805E-2</v>
      </c>
      <c r="R4477" s="211">
        <v>0.48875429819813676</v>
      </c>
      <c r="S4477" s="211">
        <v>0.30528815838060452</v>
      </c>
      <c r="T4477" s="211">
        <v>0.59365471866070096</v>
      </c>
      <c r="U4477" s="211">
        <v>0.41342698601042327</v>
      </c>
      <c r="V4477" s="211">
        <v>7.1862221094046053E-2</v>
      </c>
      <c r="W4477" s="211">
        <v>0.52526971343178563</v>
      </c>
      <c r="X4477" s="211">
        <v>0.31793341005495424</v>
      </c>
      <c r="Y4477" s="211">
        <v>0.62566328812544569</v>
      </c>
      <c r="Z4477" s="211">
        <v>0.14966782151825087</v>
      </c>
      <c r="AA4477" s="212">
        <v>0.1173689635300853</v>
      </c>
    </row>
    <row r="4478" spans="1:27" x14ac:dyDescent="0.35">
      <c r="A4478" s="210" t="s">
        <v>5154</v>
      </c>
      <c r="B4478" s="217">
        <v>104.24740557825868</v>
      </c>
      <c r="C4478" s="211">
        <v>6.1409707880123676E-2</v>
      </c>
      <c r="D4478" s="211">
        <v>0.12720826029032173</v>
      </c>
      <c r="E4478" s="211">
        <v>7.0765106869696712E-2</v>
      </c>
      <c r="F4478" s="211">
        <v>8.8586422371249682E-2</v>
      </c>
      <c r="G4478" s="211">
        <v>0.11468608356822137</v>
      </c>
      <c r="H4478" s="211">
        <v>0.12429598252191178</v>
      </c>
      <c r="I4478" s="211">
        <v>0.52556601478819331</v>
      </c>
      <c r="J4478" s="211">
        <v>0.46434379091534345</v>
      </c>
      <c r="K4478" s="211">
        <v>0.55848634367298866</v>
      </c>
      <c r="L4478" s="211">
        <v>0.27477481007566312</v>
      </c>
      <c r="M4478" s="211">
        <v>9.2842450189825759E-2</v>
      </c>
      <c r="N4478" s="211">
        <v>0.34295752114778261</v>
      </c>
      <c r="O4478" s="211">
        <v>0.7010827808145178</v>
      </c>
      <c r="P4478" s="211">
        <v>7.2012590208844998E-2</v>
      </c>
      <c r="Q4478" s="211">
        <v>5.7953877836263559E-2</v>
      </c>
      <c r="R4478" s="211">
        <v>0.44869523274652728</v>
      </c>
      <c r="S4478" s="211">
        <v>0.28133207855915354</v>
      </c>
      <c r="T4478" s="211">
        <v>0.45958986008241076</v>
      </c>
      <c r="U4478" s="211">
        <v>0.38507273846228568</v>
      </c>
      <c r="V4478" s="211">
        <v>5.9259922845984525E-2</v>
      </c>
      <c r="W4478" s="211">
        <v>0.58362110973789549</v>
      </c>
      <c r="X4478" s="211">
        <v>0.34327548554414922</v>
      </c>
      <c r="Y4478" s="211">
        <v>0.62180179918673795</v>
      </c>
      <c r="Z4478" s="211">
        <v>0.14734248801568425</v>
      </c>
      <c r="AA4478" s="212">
        <v>0.12211168748698127</v>
      </c>
    </row>
    <row r="4479" spans="1:27" x14ac:dyDescent="0.35">
      <c r="A4479" s="210" t="s">
        <v>5155</v>
      </c>
      <c r="B4479" s="217">
        <v>163.91422597220023</v>
      </c>
      <c r="C4479" s="211">
        <v>6.0711141337296853E-2</v>
      </c>
      <c r="D4479" s="211">
        <v>0.12121822126991849</v>
      </c>
      <c r="E4479" s="211">
        <v>7.8399277129335962E-2</v>
      </c>
      <c r="F4479" s="211">
        <v>7.7214031239017683E-2</v>
      </c>
      <c r="G4479" s="211">
        <v>0.12486754399179945</v>
      </c>
      <c r="H4479" s="211">
        <v>0.12116421008949886</v>
      </c>
      <c r="I4479" s="211">
        <v>0.45531202019734335</v>
      </c>
      <c r="J4479" s="211">
        <v>0.44948445187755443</v>
      </c>
      <c r="K4479" s="211">
        <v>0.58552147312652492</v>
      </c>
      <c r="L4479" s="211">
        <v>0.27710092208773229</v>
      </c>
      <c r="M4479" s="211">
        <v>0.10410975591072287</v>
      </c>
      <c r="N4479" s="211">
        <v>0.56711607671218622</v>
      </c>
      <c r="O4479" s="211">
        <v>0.73010842405622478</v>
      </c>
      <c r="P4479" s="211">
        <v>6.7595452140418594E-2</v>
      </c>
      <c r="Q4479" s="211">
        <v>9.5999875084007424E-2</v>
      </c>
      <c r="R4479" s="211">
        <v>0.42083761239992257</v>
      </c>
      <c r="S4479" s="211">
        <v>0.31535421609486092</v>
      </c>
      <c r="T4479" s="211">
        <v>0.56620806820822933</v>
      </c>
      <c r="U4479" s="211">
        <v>0.50564172324591006</v>
      </c>
      <c r="V4479" s="211">
        <v>0.11182796798945474</v>
      </c>
      <c r="W4479" s="211">
        <v>0.52201239875280248</v>
      </c>
      <c r="X4479" s="211">
        <v>0.30224168217703173</v>
      </c>
      <c r="Y4479" s="211">
        <v>0.64498603399308463</v>
      </c>
      <c r="Z4479" s="211">
        <v>0.14896390738568754</v>
      </c>
      <c r="AA4479" s="212">
        <v>0.11729745476059865</v>
      </c>
    </row>
    <row r="4480" spans="1:27" x14ac:dyDescent="0.35">
      <c r="A4480" s="210" t="s">
        <v>5156</v>
      </c>
      <c r="B4480" s="217">
        <v>123.05954587267443</v>
      </c>
      <c r="C4480" s="211">
        <v>8.2833067336661292E-2</v>
      </c>
      <c r="D4480" s="211">
        <v>0.124071215856956</v>
      </c>
      <c r="E4480" s="211">
        <v>7.59267103437644E-2</v>
      </c>
      <c r="F4480" s="211">
        <v>9.6775736145911589E-2</v>
      </c>
      <c r="G4480" s="211">
        <v>0.12482433547148281</v>
      </c>
      <c r="H4480" s="211">
        <v>0.11554500020977113</v>
      </c>
      <c r="I4480" s="211">
        <v>0.43877536387233518</v>
      </c>
      <c r="J4480" s="211">
        <v>0.45862206491026047</v>
      </c>
      <c r="K4480" s="211">
        <v>0.58765919074910078</v>
      </c>
      <c r="L4480" s="211">
        <v>0.26978440901007616</v>
      </c>
      <c r="M4480" s="211">
        <v>0.10365153552316128</v>
      </c>
      <c r="N4480" s="211">
        <v>0.42642754296750163</v>
      </c>
      <c r="O4480" s="211">
        <v>0.64022888326952976</v>
      </c>
      <c r="P4480" s="211">
        <v>6.5997710253957786E-2</v>
      </c>
      <c r="Q4480" s="211">
        <v>7.6468228581503289E-2</v>
      </c>
      <c r="R4480" s="211">
        <v>0.46930796053926199</v>
      </c>
      <c r="S4480" s="211">
        <v>0.3516770878452336</v>
      </c>
      <c r="T4480" s="211">
        <v>0.50424212628561305</v>
      </c>
      <c r="U4480" s="211">
        <v>0.40465058490795003</v>
      </c>
      <c r="V4480" s="211">
        <v>8.9947539636088758E-2</v>
      </c>
      <c r="W4480" s="211">
        <v>0.54792542870616789</v>
      </c>
      <c r="X4480" s="211">
        <v>0.29913084384522098</v>
      </c>
      <c r="Y4480" s="211">
        <v>0.56435118219659464</v>
      </c>
      <c r="Z4480" s="211">
        <v>0.14785398508009018</v>
      </c>
      <c r="AA4480" s="212">
        <v>0.11812555395526557</v>
      </c>
    </row>
    <row r="4481" spans="1:27" x14ac:dyDescent="0.35">
      <c r="A4481" s="210" t="s">
        <v>5157</v>
      </c>
      <c r="B4481" s="217">
        <v>132.93850129649618</v>
      </c>
      <c r="C4481" s="211">
        <v>4.8555360783069983E-2</v>
      </c>
      <c r="D4481" s="211">
        <v>0.13081683191586915</v>
      </c>
      <c r="E4481" s="211">
        <v>6.949871313949349E-2</v>
      </c>
      <c r="F4481" s="211">
        <v>7.8723697345314383E-2</v>
      </c>
      <c r="G4481" s="211">
        <v>0.11551539505927502</v>
      </c>
      <c r="H4481" s="211">
        <v>0.11222366983547769</v>
      </c>
      <c r="I4481" s="211">
        <v>0.4309229176541905</v>
      </c>
      <c r="J4481" s="211">
        <v>0.43753880049492483</v>
      </c>
      <c r="K4481" s="211">
        <v>0.5483676311280079</v>
      </c>
      <c r="L4481" s="211">
        <v>0.26822354371150298</v>
      </c>
      <c r="M4481" s="211">
        <v>0.10535123602191972</v>
      </c>
      <c r="N4481" s="211">
        <v>0.41718230443436144</v>
      </c>
      <c r="O4481" s="211">
        <v>0.79894881370076531</v>
      </c>
      <c r="P4481" s="211">
        <v>6.7466921941189958E-2</v>
      </c>
      <c r="Q4481" s="211">
        <v>5.5471854340945953E-2</v>
      </c>
      <c r="R4481" s="211">
        <v>0.3662665471616891</v>
      </c>
      <c r="S4481" s="211">
        <v>0.40438909844112503</v>
      </c>
      <c r="T4481" s="211">
        <v>0.54910981507575718</v>
      </c>
      <c r="U4481" s="211">
        <v>0.48193564861251093</v>
      </c>
      <c r="V4481" s="211">
        <v>0.1007553633759008</v>
      </c>
      <c r="W4481" s="211">
        <v>0.55217373896138744</v>
      </c>
      <c r="X4481" s="211">
        <v>0.33077819382335993</v>
      </c>
      <c r="Y4481" s="211">
        <v>0.64015417569170874</v>
      </c>
      <c r="Z4481" s="211">
        <v>0.14694019909726788</v>
      </c>
      <c r="AA4481" s="212">
        <v>0.12289982559565331</v>
      </c>
    </row>
    <row r="4482" spans="1:27" x14ac:dyDescent="0.35">
      <c r="A4482" s="210" t="s">
        <v>5158</v>
      </c>
      <c r="B4482" s="217">
        <v>172.83889847751684</v>
      </c>
      <c r="C4482" s="211">
        <v>5.7866738602775747E-2</v>
      </c>
      <c r="D4482" s="211">
        <v>0.12349146320458065</v>
      </c>
      <c r="E4482" s="211">
        <v>7.0506263753143075E-2</v>
      </c>
      <c r="F4482" s="211">
        <v>0.10361429931488374</v>
      </c>
      <c r="G4482" s="211">
        <v>0.11933192668464024</v>
      </c>
      <c r="H4482" s="211">
        <v>0.11135027983076977</v>
      </c>
      <c r="I4482" s="211">
        <v>0.47290618866337103</v>
      </c>
      <c r="J4482" s="211">
        <v>0.42648418364881185</v>
      </c>
      <c r="K4482" s="211">
        <v>0.61496307920208237</v>
      </c>
      <c r="L4482" s="211">
        <v>0.27763380131085874</v>
      </c>
      <c r="M4482" s="211">
        <v>9.3745428473240883E-2</v>
      </c>
      <c r="N4482" s="211">
        <v>0.56774871331216481</v>
      </c>
      <c r="O4482" s="211">
        <v>0.55913524949670124</v>
      </c>
      <c r="P4482" s="211">
        <v>6.7671057109244079E-2</v>
      </c>
      <c r="Q4482" s="211">
        <v>7.7268587990520277E-2</v>
      </c>
      <c r="R4482" s="211">
        <v>0.35929071894322562</v>
      </c>
      <c r="S4482" s="211">
        <v>0.30084396987763279</v>
      </c>
      <c r="T4482" s="211">
        <v>0.52691655082945621</v>
      </c>
      <c r="U4482" s="211">
        <v>0.51090793694892045</v>
      </c>
      <c r="V4482" s="211">
        <v>0.18626273414372199</v>
      </c>
      <c r="W4482" s="211">
        <v>0.56091500482295997</v>
      </c>
      <c r="X4482" s="211">
        <v>0.27203239021914866</v>
      </c>
      <c r="Y4482" s="211">
        <v>0.60030613509588482</v>
      </c>
      <c r="Z4482" s="211">
        <v>0.14235701199402581</v>
      </c>
      <c r="AA4482" s="212">
        <v>0.11981855423057748</v>
      </c>
    </row>
    <row r="4483" spans="1:27" x14ac:dyDescent="0.35">
      <c r="A4483" s="210" t="s">
        <v>5159</v>
      </c>
      <c r="B4483" s="217">
        <v>155.84698341960996</v>
      </c>
      <c r="C4483" s="211">
        <v>5.8918964105618754E-2</v>
      </c>
      <c r="D4483" s="211">
        <v>0.12212044207794027</v>
      </c>
      <c r="E4483" s="211">
        <v>7.7276725169100668E-2</v>
      </c>
      <c r="F4483" s="211">
        <v>0.10241472154024148</v>
      </c>
      <c r="G4483" s="211">
        <v>0.12163360091265321</v>
      </c>
      <c r="H4483" s="211">
        <v>0.11282135742417197</v>
      </c>
      <c r="I4483" s="211">
        <v>0.50409158550902222</v>
      </c>
      <c r="J4483" s="211">
        <v>0.40390926034221397</v>
      </c>
      <c r="K4483" s="211">
        <v>0.60726906620546339</v>
      </c>
      <c r="L4483" s="211">
        <v>0.28019844895252161</v>
      </c>
      <c r="M4483" s="211">
        <v>0.10740177925599112</v>
      </c>
      <c r="N4483" s="211">
        <v>0.42097262202899183</v>
      </c>
      <c r="O4483" s="211">
        <v>0.67341147159067394</v>
      </c>
      <c r="P4483" s="211">
        <v>7.2297819273308597E-2</v>
      </c>
      <c r="Q4483" s="211">
        <v>4.6630465203535906E-2</v>
      </c>
      <c r="R4483" s="211">
        <v>0.43442060724748244</v>
      </c>
      <c r="S4483" s="211">
        <v>0.27944027242889991</v>
      </c>
      <c r="T4483" s="211">
        <v>0.52315770959435426</v>
      </c>
      <c r="U4483" s="211">
        <v>0.37832879140569564</v>
      </c>
      <c r="V4483" s="211">
        <v>0.12605640671395735</v>
      </c>
      <c r="W4483" s="211">
        <v>0.62830618655568227</v>
      </c>
      <c r="X4483" s="211">
        <v>0.29431813779759664</v>
      </c>
      <c r="Y4483" s="211">
        <v>0.62250076470901272</v>
      </c>
      <c r="Z4483" s="211">
        <v>0.13893587383920417</v>
      </c>
      <c r="AA4483" s="212">
        <v>0.11508510182105275</v>
      </c>
    </row>
    <row r="4484" spans="1:27" x14ac:dyDescent="0.35">
      <c r="A4484" s="210" t="s">
        <v>5160</v>
      </c>
      <c r="B4484" s="217">
        <v>142.12768485203443</v>
      </c>
      <c r="C4484" s="211">
        <v>6.3549750108448849E-2</v>
      </c>
      <c r="D4484" s="211">
        <v>0.12924758243465512</v>
      </c>
      <c r="E4484" s="211">
        <v>8.2840204407122281E-2</v>
      </c>
      <c r="F4484" s="211">
        <v>7.9047369457216562E-2</v>
      </c>
      <c r="G4484" s="211">
        <v>0.11854729276742183</v>
      </c>
      <c r="H4484" s="211">
        <v>0.11793446389132192</v>
      </c>
      <c r="I4484" s="211">
        <v>0.42500714115450522</v>
      </c>
      <c r="J4484" s="211">
        <v>0.44308910566897697</v>
      </c>
      <c r="K4484" s="211">
        <v>0.5036151358484191</v>
      </c>
      <c r="L4484" s="211">
        <v>0.27339050853445512</v>
      </c>
      <c r="M4484" s="211">
        <v>9.7982251557974145E-2</v>
      </c>
      <c r="N4484" s="211">
        <v>0.48073337365242907</v>
      </c>
      <c r="O4484" s="211">
        <v>0.70371796860530478</v>
      </c>
      <c r="P4484" s="211">
        <v>7.4422717461612067E-2</v>
      </c>
      <c r="Q4484" s="211">
        <v>8.4393146394645444E-2</v>
      </c>
      <c r="R4484" s="211">
        <v>0.47898426699190744</v>
      </c>
      <c r="S4484" s="211">
        <v>0.40990850250137362</v>
      </c>
      <c r="T4484" s="211">
        <v>0.54821114547652228</v>
      </c>
      <c r="U4484" s="211">
        <v>0.47407875078826706</v>
      </c>
      <c r="V4484" s="211">
        <v>7.6922435433711939E-2</v>
      </c>
      <c r="W4484" s="211">
        <v>0.60435193001030596</v>
      </c>
      <c r="X4484" s="211">
        <v>0.35436715188344714</v>
      </c>
      <c r="Y4484" s="211">
        <v>0.6043341385319464</v>
      </c>
      <c r="Z4484" s="211">
        <v>0.14611188223333882</v>
      </c>
      <c r="AA4484" s="212">
        <v>0.11759607595362125</v>
      </c>
    </row>
    <row r="4485" spans="1:27" x14ac:dyDescent="0.35">
      <c r="A4485" s="210" t="s">
        <v>5161</v>
      </c>
      <c r="B4485" s="217">
        <v>141.10317331990504</v>
      </c>
      <c r="C4485" s="211">
        <v>6.2212176347676937E-2</v>
      </c>
      <c r="D4485" s="211">
        <v>0.12117478180257146</v>
      </c>
      <c r="E4485" s="211">
        <v>6.6712825820927718E-2</v>
      </c>
      <c r="F4485" s="211">
        <v>0.10433517782318733</v>
      </c>
      <c r="G4485" s="211">
        <v>0.12363004798772473</v>
      </c>
      <c r="H4485" s="211">
        <v>0.12535544863319611</v>
      </c>
      <c r="I4485" s="211">
        <v>0.45256205179783843</v>
      </c>
      <c r="J4485" s="211">
        <v>0.46089672780358482</v>
      </c>
      <c r="K4485" s="211">
        <v>0.5817919382822091</v>
      </c>
      <c r="L4485" s="211">
        <v>0.27864190976975345</v>
      </c>
      <c r="M4485" s="211">
        <v>8.2840962852372121E-2</v>
      </c>
      <c r="N4485" s="211">
        <v>0.51590211546354214</v>
      </c>
      <c r="O4485" s="211">
        <v>0.71329806959372655</v>
      </c>
      <c r="P4485" s="211">
        <v>6.5770025351417016E-2</v>
      </c>
      <c r="Q4485" s="211">
        <v>6.1463627505327106E-2</v>
      </c>
      <c r="R4485" s="211">
        <v>0.40814077995955145</v>
      </c>
      <c r="S4485" s="211">
        <v>0.33557631346620109</v>
      </c>
      <c r="T4485" s="211">
        <v>0.51668909953492737</v>
      </c>
      <c r="U4485" s="211">
        <v>0.39113012210133014</v>
      </c>
      <c r="V4485" s="211">
        <v>0.11518827269123076</v>
      </c>
      <c r="W4485" s="211">
        <v>0.54126005521258769</v>
      </c>
      <c r="X4485" s="211">
        <v>0.36978828266802649</v>
      </c>
      <c r="Y4485" s="211">
        <v>0.73397375317270086</v>
      </c>
      <c r="Z4485" s="211">
        <v>0.14049859286029723</v>
      </c>
      <c r="AA4485" s="212">
        <v>0.11199036625640707</v>
      </c>
    </row>
    <row r="4486" spans="1:27" x14ac:dyDescent="0.35">
      <c r="A4486" s="210" t="s">
        <v>5162</v>
      </c>
      <c r="B4486" s="217">
        <v>132.08020607246948</v>
      </c>
      <c r="C4486" s="211">
        <v>5.6822893981556453E-2</v>
      </c>
      <c r="D4486" s="211">
        <v>0.12404045700268944</v>
      </c>
      <c r="E4486" s="211">
        <v>6.588605926012979E-2</v>
      </c>
      <c r="F4486" s="211">
        <v>9.334360603992202E-2</v>
      </c>
      <c r="G4486" s="211">
        <v>0.12395926030409736</v>
      </c>
      <c r="H4486" s="211">
        <v>0.10299650056651807</v>
      </c>
      <c r="I4486" s="211">
        <v>0.51888550030019465</v>
      </c>
      <c r="J4486" s="211">
        <v>0.47566222052398166</v>
      </c>
      <c r="K4486" s="211">
        <v>0.62843312309778243</v>
      </c>
      <c r="L4486" s="211">
        <v>0.27657069865072537</v>
      </c>
      <c r="M4486" s="211">
        <v>0.11232414416145931</v>
      </c>
      <c r="N4486" s="211">
        <v>0.44230525601452203</v>
      </c>
      <c r="O4486" s="211">
        <v>0.65427985017788493</v>
      </c>
      <c r="P4486" s="211">
        <v>6.6479429235446502E-2</v>
      </c>
      <c r="Q4486" s="211">
        <v>4.4717855742117486E-2</v>
      </c>
      <c r="R4486" s="211">
        <v>0.42965190823747812</v>
      </c>
      <c r="S4486" s="211">
        <v>0.33147280527596468</v>
      </c>
      <c r="T4486" s="211">
        <v>0.54442339812211482</v>
      </c>
      <c r="U4486" s="211">
        <v>0.48415965921268728</v>
      </c>
      <c r="V4486" s="211">
        <v>7.7064191009468416E-2</v>
      </c>
      <c r="W4486" s="211">
        <v>0.55260166868893923</v>
      </c>
      <c r="X4486" s="211">
        <v>0.39710138389919925</v>
      </c>
      <c r="Y4486" s="211">
        <v>0.67966310642660455</v>
      </c>
      <c r="Z4486" s="211">
        <v>0.14974247421634029</v>
      </c>
      <c r="AA4486" s="212">
        <v>0.11974096358153308</v>
      </c>
    </row>
    <row r="4487" spans="1:27" x14ac:dyDescent="0.35">
      <c r="A4487" s="210" t="s">
        <v>5163</v>
      </c>
      <c r="B4487" s="217">
        <v>152.79005348204231</v>
      </c>
      <c r="C4487" s="211">
        <v>7.5334741916027764E-2</v>
      </c>
      <c r="D4487" s="211">
        <v>0.11878791948371867</v>
      </c>
      <c r="E4487" s="211">
        <v>7.8090242101067908E-2</v>
      </c>
      <c r="F4487" s="211">
        <v>0.10334363589791556</v>
      </c>
      <c r="G4487" s="211">
        <v>0.11800236626335545</v>
      </c>
      <c r="H4487" s="211">
        <v>0.12137920848463185</v>
      </c>
      <c r="I4487" s="211">
        <v>0.51771472959791776</v>
      </c>
      <c r="J4487" s="211">
        <v>0.43171758050484871</v>
      </c>
      <c r="K4487" s="211">
        <v>0.57444605542337923</v>
      </c>
      <c r="L4487" s="211">
        <v>0.27409410053065392</v>
      </c>
      <c r="M4487" s="211">
        <v>8.3902872844629994E-2</v>
      </c>
      <c r="N4487" s="211">
        <v>0.52405100975976249</v>
      </c>
      <c r="O4487" s="211">
        <v>0.77348896617207719</v>
      </c>
      <c r="P4487" s="211">
        <v>7.0534378067011155E-2</v>
      </c>
      <c r="Q4487" s="211">
        <v>9.283140268301121E-2</v>
      </c>
      <c r="R4487" s="211">
        <v>0.38812583018032726</v>
      </c>
      <c r="S4487" s="211">
        <v>0.38283886716320248</v>
      </c>
      <c r="T4487" s="211">
        <v>0.55003142523201354</v>
      </c>
      <c r="U4487" s="211">
        <v>0.48653846441293136</v>
      </c>
      <c r="V4487" s="211">
        <v>8.1867188647799793E-2</v>
      </c>
      <c r="W4487" s="211">
        <v>0.53289036384799482</v>
      </c>
      <c r="X4487" s="211">
        <v>0.27360060483242044</v>
      </c>
      <c r="Y4487" s="211">
        <v>0.6475903165384953</v>
      </c>
      <c r="Z4487" s="211">
        <v>0.1422539784829569</v>
      </c>
      <c r="AA4487" s="212">
        <v>0.11123550850953771</v>
      </c>
    </row>
    <row r="4488" spans="1:27" x14ac:dyDescent="0.35">
      <c r="A4488" s="210" t="s">
        <v>5164</v>
      </c>
      <c r="B4488" s="217">
        <v>168.77730304587914</v>
      </c>
      <c r="C4488" s="211">
        <v>5.5210761187500922E-2</v>
      </c>
      <c r="D4488" s="211">
        <v>0.12594040932350292</v>
      </c>
      <c r="E4488" s="211">
        <v>7.5939794743073705E-2</v>
      </c>
      <c r="F4488" s="211">
        <v>7.690147263606377E-2</v>
      </c>
      <c r="G4488" s="211">
        <v>0.11942427928590452</v>
      </c>
      <c r="H4488" s="211">
        <v>0.11693559775708323</v>
      </c>
      <c r="I4488" s="211">
        <v>0.53257920760769928</v>
      </c>
      <c r="J4488" s="211">
        <v>0.47081365764264471</v>
      </c>
      <c r="K4488" s="211">
        <v>0.59968384866502566</v>
      </c>
      <c r="L4488" s="211">
        <v>0.28008058195669544</v>
      </c>
      <c r="M4488" s="211">
        <v>8.144271979000392E-2</v>
      </c>
      <c r="N4488" s="211">
        <v>0.59792277829149731</v>
      </c>
      <c r="O4488" s="211">
        <v>0.67477971274959969</v>
      </c>
      <c r="P4488" s="211">
        <v>7.4227243509254609E-2</v>
      </c>
      <c r="Q4488" s="211">
        <v>7.3567432250525797E-2</v>
      </c>
      <c r="R4488" s="211">
        <v>0.45842720770725021</v>
      </c>
      <c r="S4488" s="211">
        <v>0.35115846694913838</v>
      </c>
      <c r="T4488" s="211">
        <v>0.61492505467140046</v>
      </c>
      <c r="U4488" s="211">
        <v>0.37548114217902206</v>
      </c>
      <c r="V4488" s="211">
        <v>0.13348949999498982</v>
      </c>
      <c r="W4488" s="211">
        <v>0.61161014867696828</v>
      </c>
      <c r="X4488" s="211">
        <v>0.32341515134039056</v>
      </c>
      <c r="Y4488" s="211">
        <v>0.64312429924138059</v>
      </c>
      <c r="Z4488" s="211">
        <v>0.14631265226629098</v>
      </c>
      <c r="AA4488" s="212">
        <v>0.11433421433649892</v>
      </c>
    </row>
    <row r="4489" spans="1:27" x14ac:dyDescent="0.35">
      <c r="A4489" s="210" t="s">
        <v>5165</v>
      </c>
      <c r="B4489" s="217">
        <v>142.77509757229552</v>
      </c>
      <c r="C4489" s="211">
        <v>6.3709018190884245E-2</v>
      </c>
      <c r="D4489" s="211">
        <v>0.12569423486202819</v>
      </c>
      <c r="E4489" s="211">
        <v>7.4366340612836479E-2</v>
      </c>
      <c r="F4489" s="211">
        <v>9.6118123029938565E-2</v>
      </c>
      <c r="G4489" s="211">
        <v>0.12055378740744595</v>
      </c>
      <c r="H4489" s="211">
        <v>0.12246917111466282</v>
      </c>
      <c r="I4489" s="211">
        <v>0.48344561153455934</v>
      </c>
      <c r="J4489" s="211">
        <v>0.43520297477719161</v>
      </c>
      <c r="K4489" s="211">
        <v>0.57047492481147521</v>
      </c>
      <c r="L4489" s="211">
        <v>0.27858144885945835</v>
      </c>
      <c r="M4489" s="211">
        <v>0.10311575780396856</v>
      </c>
      <c r="N4489" s="211">
        <v>0.44445185360050965</v>
      </c>
      <c r="O4489" s="211">
        <v>0.68979118851588894</v>
      </c>
      <c r="P4489" s="211">
        <v>6.8101331000183146E-2</v>
      </c>
      <c r="Q4489" s="211">
        <v>0.12373492895925978</v>
      </c>
      <c r="R4489" s="211">
        <v>0.41862093702482661</v>
      </c>
      <c r="S4489" s="211">
        <v>0.30994991383802617</v>
      </c>
      <c r="T4489" s="211">
        <v>0.56177682045249577</v>
      </c>
      <c r="U4489" s="211">
        <v>0.45949981249949318</v>
      </c>
      <c r="V4489" s="211">
        <v>0.10689564781711682</v>
      </c>
      <c r="W4489" s="211">
        <v>0.51859384711921441</v>
      </c>
      <c r="X4489" s="211">
        <v>0.26410680533148534</v>
      </c>
      <c r="Y4489" s="211">
        <v>0.60127492408186745</v>
      </c>
      <c r="Z4489" s="211">
        <v>0.14715426897281625</v>
      </c>
      <c r="AA4489" s="212">
        <v>0.11831829359588564</v>
      </c>
    </row>
    <row r="4490" spans="1:27" x14ac:dyDescent="0.35">
      <c r="A4490" s="210" t="s">
        <v>5166</v>
      </c>
      <c r="B4490" s="217">
        <v>117.65181820144188</v>
      </c>
      <c r="C4490" s="211">
        <v>7.6965796286959792E-2</v>
      </c>
      <c r="D4490" s="211">
        <v>0.12387646215825791</v>
      </c>
      <c r="E4490" s="211">
        <v>8.0302197014865989E-2</v>
      </c>
      <c r="F4490" s="211">
        <v>0.1183943501138176</v>
      </c>
      <c r="G4490" s="211">
        <v>0.11855680606686821</v>
      </c>
      <c r="H4490" s="211">
        <v>0.12026337158284962</v>
      </c>
      <c r="I4490" s="211">
        <v>0.53264245401952326</v>
      </c>
      <c r="J4490" s="211">
        <v>0.48061619697381763</v>
      </c>
      <c r="K4490" s="211">
        <v>0.58001302905227481</v>
      </c>
      <c r="L4490" s="211">
        <v>0.27562867315179984</v>
      </c>
      <c r="M4490" s="211">
        <v>9.3378968089889894E-2</v>
      </c>
      <c r="N4490" s="211">
        <v>0.45711046640669972</v>
      </c>
      <c r="O4490" s="211">
        <v>0.646704595469346</v>
      </c>
      <c r="P4490" s="211">
        <v>6.5139293078145658E-2</v>
      </c>
      <c r="Q4490" s="211">
        <v>8.2192905871606367E-2</v>
      </c>
      <c r="R4490" s="211">
        <v>0.38743451749682983</v>
      </c>
      <c r="S4490" s="211">
        <v>0.30848193093108012</v>
      </c>
      <c r="T4490" s="211">
        <v>0.56615436895243132</v>
      </c>
      <c r="U4490" s="211">
        <v>0.45873204029496606</v>
      </c>
      <c r="V4490" s="211">
        <v>5.5524705941965208E-2</v>
      </c>
      <c r="W4490" s="211">
        <v>0.51654083487581093</v>
      </c>
      <c r="X4490" s="211">
        <v>0.27433100410100958</v>
      </c>
      <c r="Y4490" s="211">
        <v>0.60610582031723848</v>
      </c>
      <c r="Z4490" s="211">
        <v>0.14901854882791946</v>
      </c>
      <c r="AA4490" s="212">
        <v>0.11583679323128848</v>
      </c>
    </row>
    <row r="4491" spans="1:27" x14ac:dyDescent="0.35">
      <c r="A4491" s="210" t="s">
        <v>5167</v>
      </c>
      <c r="B4491" s="217">
        <v>131.30245131295851</v>
      </c>
      <c r="C4491" s="211">
        <v>6.0638168838210986E-2</v>
      </c>
      <c r="D4491" s="211">
        <v>0.12700683058967005</v>
      </c>
      <c r="E4491" s="211">
        <v>7.7220225206703297E-2</v>
      </c>
      <c r="F4491" s="211">
        <v>0.10529614688301749</v>
      </c>
      <c r="G4491" s="211">
        <v>0.11541822161555151</v>
      </c>
      <c r="H4491" s="211">
        <v>0.11403553704431132</v>
      </c>
      <c r="I4491" s="211">
        <v>0.49947270908819547</v>
      </c>
      <c r="J4491" s="211">
        <v>0.45118582265065538</v>
      </c>
      <c r="K4491" s="211">
        <v>0.63362043307284011</v>
      </c>
      <c r="L4491" s="211">
        <v>0.27615702532258268</v>
      </c>
      <c r="M4491" s="211">
        <v>9.0188638813861771E-2</v>
      </c>
      <c r="N4491" s="211">
        <v>0.544629266449142</v>
      </c>
      <c r="O4491" s="211">
        <v>0.76751342564072356</v>
      </c>
      <c r="P4491" s="211">
        <v>6.3854029656307223E-2</v>
      </c>
      <c r="Q4491" s="211">
        <v>6.7966882382112709E-2</v>
      </c>
      <c r="R4491" s="211">
        <v>0.44574849729209703</v>
      </c>
      <c r="S4491" s="211">
        <v>0.32145709650338794</v>
      </c>
      <c r="T4491" s="211">
        <v>0.49092843840218559</v>
      </c>
      <c r="U4491" s="211">
        <v>0.42624853503237276</v>
      </c>
      <c r="V4491" s="211">
        <v>0.11592578075600884</v>
      </c>
      <c r="W4491" s="211">
        <v>0.57283757161986537</v>
      </c>
      <c r="X4491" s="211">
        <v>0.34658019645044424</v>
      </c>
      <c r="Y4491" s="211">
        <v>0.5766566791467862</v>
      </c>
      <c r="Z4491" s="211">
        <v>0.14490130147568639</v>
      </c>
      <c r="AA4491" s="212">
        <v>0.12392776954816657</v>
      </c>
    </row>
    <row r="4492" spans="1:27" x14ac:dyDescent="0.35">
      <c r="A4492" s="210" t="s">
        <v>5168</v>
      </c>
      <c r="B4492" s="217">
        <v>121.43049479246247</v>
      </c>
      <c r="C4492" s="211">
        <v>6.1571582766295589E-2</v>
      </c>
      <c r="D4492" s="211">
        <v>0.12367391129154857</v>
      </c>
      <c r="E4492" s="211">
        <v>7.7418213130110436E-2</v>
      </c>
      <c r="F4492" s="211">
        <v>0.11312940478467785</v>
      </c>
      <c r="G4492" s="211">
        <v>0.11962317889038704</v>
      </c>
      <c r="H4492" s="211">
        <v>0.12184807012575619</v>
      </c>
      <c r="I4492" s="211">
        <v>0.47672679930958162</v>
      </c>
      <c r="J4492" s="211">
        <v>0.45366859110176116</v>
      </c>
      <c r="K4492" s="211">
        <v>0.59744421055645547</v>
      </c>
      <c r="L4492" s="211">
        <v>0.2737277641515779</v>
      </c>
      <c r="M4492" s="211">
        <v>9.4100109835559512E-2</v>
      </c>
      <c r="N4492" s="211">
        <v>0.45480471167228526</v>
      </c>
      <c r="O4492" s="211">
        <v>0.56940819550192989</v>
      </c>
      <c r="P4492" s="211">
        <v>6.6097299498252715E-2</v>
      </c>
      <c r="Q4492" s="211">
        <v>8.7390696732726925E-2</v>
      </c>
      <c r="R4492" s="211">
        <v>0.45244529308005876</v>
      </c>
      <c r="S4492" s="211">
        <v>0.35113562119925679</v>
      </c>
      <c r="T4492" s="211">
        <v>0.59421958942693831</v>
      </c>
      <c r="U4492" s="211">
        <v>0.37150710606467674</v>
      </c>
      <c r="V4492" s="211">
        <v>8.6946401278702345E-2</v>
      </c>
      <c r="W4492" s="211">
        <v>0.56625778623942635</v>
      </c>
      <c r="X4492" s="211">
        <v>0.28272964345961693</v>
      </c>
      <c r="Y4492" s="211">
        <v>0.66672739777715617</v>
      </c>
      <c r="Z4492" s="211">
        <v>0.14788695258514176</v>
      </c>
      <c r="AA4492" s="212">
        <v>0.12056854948585412</v>
      </c>
    </row>
    <row r="4493" spans="1:27" x14ac:dyDescent="0.35">
      <c r="A4493" s="210" t="s">
        <v>5169</v>
      </c>
      <c r="B4493" s="217">
        <v>154.62727724482093</v>
      </c>
      <c r="C4493" s="211">
        <v>5.2044471111049345E-2</v>
      </c>
      <c r="D4493" s="211">
        <v>0.12789897921747495</v>
      </c>
      <c r="E4493" s="211">
        <v>7.6642344123580078E-2</v>
      </c>
      <c r="F4493" s="211">
        <v>0.11698724671506484</v>
      </c>
      <c r="G4493" s="211">
        <v>0.12320176598806705</v>
      </c>
      <c r="H4493" s="211">
        <v>0.12004220804268315</v>
      </c>
      <c r="I4493" s="211">
        <v>0.51862202282198555</v>
      </c>
      <c r="J4493" s="211">
        <v>0.41597505372787635</v>
      </c>
      <c r="K4493" s="211">
        <v>0.56820754366704684</v>
      </c>
      <c r="L4493" s="211">
        <v>0.27222222649429484</v>
      </c>
      <c r="M4493" s="211">
        <v>8.8242289929298945E-2</v>
      </c>
      <c r="N4493" s="211">
        <v>0.51529420198854192</v>
      </c>
      <c r="O4493" s="211">
        <v>0.69529180744871899</v>
      </c>
      <c r="P4493" s="211">
        <v>6.8379265466987263E-2</v>
      </c>
      <c r="Q4493" s="211">
        <v>9.7361591483210302E-2</v>
      </c>
      <c r="R4493" s="211">
        <v>0.48859530432990139</v>
      </c>
      <c r="S4493" s="211">
        <v>0.27331390306720454</v>
      </c>
      <c r="T4493" s="211">
        <v>0.64483150741758333</v>
      </c>
      <c r="U4493" s="211">
        <v>0.47434921903300897</v>
      </c>
      <c r="V4493" s="211">
        <v>0.12994682766635574</v>
      </c>
      <c r="W4493" s="211">
        <v>0.63692343744828328</v>
      </c>
      <c r="X4493" s="211">
        <v>0.40199867583964644</v>
      </c>
      <c r="Y4493" s="211">
        <v>0.57889793704318726</v>
      </c>
      <c r="Z4493" s="211">
        <v>0.14766926841101125</v>
      </c>
      <c r="AA4493" s="212">
        <v>0.11805353940602971</v>
      </c>
    </row>
    <row r="4494" spans="1:27" x14ac:dyDescent="0.35">
      <c r="A4494" s="210" t="s">
        <v>5170</v>
      </c>
      <c r="B4494" s="217">
        <v>123.50622461856004</v>
      </c>
      <c r="C4494" s="211">
        <v>5.4998487469550883E-2</v>
      </c>
      <c r="D4494" s="211">
        <v>0.12414833755325633</v>
      </c>
      <c r="E4494" s="211">
        <v>7.321577885786526E-2</v>
      </c>
      <c r="F4494" s="211">
        <v>9.8129955388275708E-2</v>
      </c>
      <c r="G4494" s="211">
        <v>0.12299247115766444</v>
      </c>
      <c r="H4494" s="211">
        <v>0.11935468580695378</v>
      </c>
      <c r="I4494" s="211">
        <v>0.45595391892944043</v>
      </c>
      <c r="J4494" s="211">
        <v>0.45854665233414188</v>
      </c>
      <c r="K4494" s="211">
        <v>0.62805874691453434</v>
      </c>
      <c r="L4494" s="211">
        <v>0.2801429590105699</v>
      </c>
      <c r="M4494" s="211">
        <v>0.10520069509778515</v>
      </c>
      <c r="N4494" s="211">
        <v>0.41882759284012416</v>
      </c>
      <c r="O4494" s="211">
        <v>0.74671571124421099</v>
      </c>
      <c r="P4494" s="211">
        <v>6.476795107721027E-2</v>
      </c>
      <c r="Q4494" s="211">
        <v>7.6508672523037558E-2</v>
      </c>
      <c r="R4494" s="211">
        <v>0.44067531017616229</v>
      </c>
      <c r="S4494" s="211">
        <v>0.27512696626078736</v>
      </c>
      <c r="T4494" s="211">
        <v>0.54284682405081752</v>
      </c>
      <c r="U4494" s="211">
        <v>0.33710612800039297</v>
      </c>
      <c r="V4494" s="211">
        <v>8.9271038152987203E-2</v>
      </c>
      <c r="W4494" s="211">
        <v>0.57933964894848622</v>
      </c>
      <c r="X4494" s="211">
        <v>0.28293657876039169</v>
      </c>
      <c r="Y4494" s="211">
        <v>0.63375710281611719</v>
      </c>
      <c r="Z4494" s="211">
        <v>0.14862350154902526</v>
      </c>
      <c r="AA4494" s="212">
        <v>0.11745767521364321</v>
      </c>
    </row>
    <row r="4495" spans="1:27" x14ac:dyDescent="0.35">
      <c r="A4495" s="210" t="s">
        <v>5171</v>
      </c>
      <c r="B4495" s="217">
        <v>117.679711838408</v>
      </c>
      <c r="C4495" s="211">
        <v>5.2418145078785394E-2</v>
      </c>
      <c r="D4495" s="211">
        <v>0.12386015197952276</v>
      </c>
      <c r="E4495" s="211">
        <v>7.4203582292084833E-2</v>
      </c>
      <c r="F4495" s="211">
        <v>6.6693619830033066E-2</v>
      </c>
      <c r="G4495" s="211">
        <v>0.12161243951101125</v>
      </c>
      <c r="H4495" s="211">
        <v>0.10445881555350092</v>
      </c>
      <c r="I4495" s="211">
        <v>0.4323836766690457</v>
      </c>
      <c r="J4495" s="211">
        <v>0.44237260669428707</v>
      </c>
      <c r="K4495" s="211">
        <v>0.61430413649157856</v>
      </c>
      <c r="L4495" s="211">
        <v>0.28136154780989853</v>
      </c>
      <c r="M4495" s="211">
        <v>9.993603435964743E-2</v>
      </c>
      <c r="N4495" s="211">
        <v>0.3557149252942039</v>
      </c>
      <c r="O4495" s="211">
        <v>0.75000948076407803</v>
      </c>
      <c r="P4495" s="211">
        <v>6.8515779583833383E-2</v>
      </c>
      <c r="Q4495" s="211">
        <v>5.3468351801957734E-2</v>
      </c>
      <c r="R4495" s="211">
        <v>0.44828995107145703</v>
      </c>
      <c r="S4495" s="211">
        <v>0.28102457344745535</v>
      </c>
      <c r="T4495" s="211">
        <v>0.48708193207812689</v>
      </c>
      <c r="U4495" s="211">
        <v>0.38891719061620955</v>
      </c>
      <c r="V4495" s="211">
        <v>8.044249988728211E-2</v>
      </c>
      <c r="W4495" s="211">
        <v>0.52818526405777522</v>
      </c>
      <c r="X4495" s="211">
        <v>0.34452414009253257</v>
      </c>
      <c r="Y4495" s="211">
        <v>0.73955541523520896</v>
      </c>
      <c r="Z4495" s="211">
        <v>0.14369820045405821</v>
      </c>
      <c r="AA4495" s="212">
        <v>0.12514083581225832</v>
      </c>
    </row>
    <row r="4496" spans="1:27" x14ac:dyDescent="0.35">
      <c r="A4496" s="210" t="s">
        <v>5172</v>
      </c>
      <c r="B4496" s="217">
        <v>133.37401068618112</v>
      </c>
      <c r="C4496" s="211">
        <v>7.2228376871970312E-2</v>
      </c>
      <c r="D4496" s="211">
        <v>0.12604784389380658</v>
      </c>
      <c r="E4496" s="211">
        <v>6.9662197180863666E-2</v>
      </c>
      <c r="F4496" s="211">
        <v>0.11103654118550856</v>
      </c>
      <c r="G4496" s="211">
        <v>0.11940313887852649</v>
      </c>
      <c r="H4496" s="211">
        <v>0.11864842399257577</v>
      </c>
      <c r="I4496" s="211">
        <v>0.46928043844518108</v>
      </c>
      <c r="J4496" s="211">
        <v>0.46755105436998307</v>
      </c>
      <c r="K4496" s="211">
        <v>0.64775346391930821</v>
      </c>
      <c r="L4496" s="211">
        <v>0.2751936726121843</v>
      </c>
      <c r="M4496" s="211">
        <v>9.4049376561496145E-2</v>
      </c>
      <c r="N4496" s="211">
        <v>0.46683583080660074</v>
      </c>
      <c r="O4496" s="211">
        <v>0.77868527553243316</v>
      </c>
      <c r="P4496" s="211">
        <v>6.90082018839768E-2</v>
      </c>
      <c r="Q4496" s="211">
        <v>0.11793731453104796</v>
      </c>
      <c r="R4496" s="211">
        <v>0.38112116774028998</v>
      </c>
      <c r="S4496" s="211">
        <v>0.40059717604169343</v>
      </c>
      <c r="T4496" s="211">
        <v>0.53901082736281269</v>
      </c>
      <c r="U4496" s="211">
        <v>0.36852418520608171</v>
      </c>
      <c r="V4496" s="211">
        <v>0.10047392387774473</v>
      </c>
      <c r="W4496" s="211">
        <v>0.53753544886005244</v>
      </c>
      <c r="X4496" s="211">
        <v>0.39980040637118652</v>
      </c>
      <c r="Y4496" s="211">
        <v>0.63735864531867814</v>
      </c>
      <c r="Z4496" s="211">
        <v>0.1440959381609416</v>
      </c>
      <c r="AA4496" s="212">
        <v>0.12161072271475064</v>
      </c>
    </row>
    <row r="4497" spans="1:27" x14ac:dyDescent="0.35">
      <c r="A4497" s="210" t="s">
        <v>5173</v>
      </c>
      <c r="B4497" s="217">
        <v>131.56199598758676</v>
      </c>
      <c r="C4497" s="211">
        <v>5.1040777477359196E-2</v>
      </c>
      <c r="D4497" s="211">
        <v>0.1328296912291369</v>
      </c>
      <c r="E4497" s="211">
        <v>8.0474746727043189E-2</v>
      </c>
      <c r="F4497" s="211">
        <v>9.8267921230830779E-2</v>
      </c>
      <c r="G4497" s="211">
        <v>0.12106066600256567</v>
      </c>
      <c r="H4497" s="211">
        <v>0.11321872569031534</v>
      </c>
      <c r="I4497" s="211">
        <v>0.51366935445340989</v>
      </c>
      <c r="J4497" s="211">
        <v>0.43094053013935907</v>
      </c>
      <c r="K4497" s="211">
        <v>0.60333790873298421</v>
      </c>
      <c r="L4497" s="211">
        <v>0.27302179705145913</v>
      </c>
      <c r="M4497" s="211">
        <v>7.901558816822285E-2</v>
      </c>
      <c r="N4497" s="211">
        <v>0.39770963872886311</v>
      </c>
      <c r="O4497" s="211">
        <v>0.73272823175283142</v>
      </c>
      <c r="P4497" s="211">
        <v>6.891946370451299E-2</v>
      </c>
      <c r="Q4497" s="211">
        <v>0.13202820684756886</v>
      </c>
      <c r="R4497" s="211">
        <v>0.46890063332018322</v>
      </c>
      <c r="S4497" s="211">
        <v>0.30106217264687307</v>
      </c>
      <c r="T4497" s="211">
        <v>0.52120250716249394</v>
      </c>
      <c r="U4497" s="211">
        <v>0.31989927389285699</v>
      </c>
      <c r="V4497" s="211">
        <v>7.2682733239947034E-2</v>
      </c>
      <c r="W4497" s="211">
        <v>0.54870652713794388</v>
      </c>
      <c r="X4497" s="211">
        <v>0.37946592785988981</v>
      </c>
      <c r="Y4497" s="211">
        <v>0.7820277896834944</v>
      </c>
      <c r="Z4497" s="211">
        <v>0.14946751403370964</v>
      </c>
      <c r="AA4497" s="212">
        <v>0.11240852386281391</v>
      </c>
    </row>
    <row r="4498" spans="1:27" x14ac:dyDescent="0.35">
      <c r="A4498" s="210" t="s">
        <v>5174</v>
      </c>
      <c r="B4498" s="217">
        <v>140.40993610408788</v>
      </c>
      <c r="C4498" s="211">
        <v>7.4085198285632092E-2</v>
      </c>
      <c r="D4498" s="211">
        <v>0.1244203401959085</v>
      </c>
      <c r="E4498" s="211">
        <v>8.2874020862679657E-2</v>
      </c>
      <c r="F4498" s="211">
        <v>7.4853540692443973E-2</v>
      </c>
      <c r="G4498" s="211">
        <v>0.12475546346752729</v>
      </c>
      <c r="H4498" s="211">
        <v>0.10857138616744887</v>
      </c>
      <c r="I4498" s="211">
        <v>0.49742069526725069</v>
      </c>
      <c r="J4498" s="211">
        <v>0.44536960141235371</v>
      </c>
      <c r="K4498" s="211">
        <v>0.59935178336799888</v>
      </c>
      <c r="L4498" s="211">
        <v>0.27218587510635484</v>
      </c>
      <c r="M4498" s="211">
        <v>9.4964311964654616E-2</v>
      </c>
      <c r="N4498" s="211">
        <v>0.44186547253581304</v>
      </c>
      <c r="O4498" s="211">
        <v>0.75926876852517644</v>
      </c>
      <c r="P4498" s="211">
        <v>7.3466183719108444E-2</v>
      </c>
      <c r="Q4498" s="211">
        <v>5.7489148365911458E-2</v>
      </c>
      <c r="R4498" s="211">
        <v>0.40659891835758755</v>
      </c>
      <c r="S4498" s="211">
        <v>0.2922696768684413</v>
      </c>
      <c r="T4498" s="211">
        <v>0.4928860772402503</v>
      </c>
      <c r="U4498" s="211">
        <v>0.46439374806423639</v>
      </c>
      <c r="V4498" s="211">
        <v>5.5733308772807771E-2</v>
      </c>
      <c r="W4498" s="211">
        <v>0.47286567152359593</v>
      </c>
      <c r="X4498" s="211">
        <v>0.35175623615715296</v>
      </c>
      <c r="Y4498" s="211">
        <v>0.63386589559093476</v>
      </c>
      <c r="Z4498" s="211">
        <v>0.14988665697421222</v>
      </c>
      <c r="AA4498" s="212">
        <v>0.1112120885004808</v>
      </c>
    </row>
    <row r="4499" spans="1:27" x14ac:dyDescent="0.35">
      <c r="A4499" s="210" t="s">
        <v>5175</v>
      </c>
      <c r="B4499" s="217">
        <v>141.60256936262218</v>
      </c>
      <c r="C4499" s="211">
        <v>6.6716780608109788E-2</v>
      </c>
      <c r="D4499" s="211">
        <v>0.11941420833344847</v>
      </c>
      <c r="E4499" s="211">
        <v>7.8121933570813942E-2</v>
      </c>
      <c r="F4499" s="211">
        <v>0.11462441760248621</v>
      </c>
      <c r="G4499" s="211">
        <v>0.12392071068079076</v>
      </c>
      <c r="H4499" s="211">
        <v>0.12117033189375684</v>
      </c>
      <c r="I4499" s="211">
        <v>0.52553163076661458</v>
      </c>
      <c r="J4499" s="211">
        <v>0.43751752999510896</v>
      </c>
      <c r="K4499" s="211">
        <v>0.61144660709198073</v>
      </c>
      <c r="L4499" s="211">
        <v>0.27538564715138319</v>
      </c>
      <c r="M4499" s="211">
        <v>7.9611876490235378E-2</v>
      </c>
      <c r="N4499" s="211">
        <v>0.51394586700883216</v>
      </c>
      <c r="O4499" s="211">
        <v>0.71459422196700118</v>
      </c>
      <c r="P4499" s="211">
        <v>7.2233014143012045E-2</v>
      </c>
      <c r="Q4499" s="211">
        <v>9.454774212189368E-2</v>
      </c>
      <c r="R4499" s="211">
        <v>0.41388026323054233</v>
      </c>
      <c r="S4499" s="211">
        <v>0.30390578801951917</v>
      </c>
      <c r="T4499" s="211">
        <v>0.56297329881433478</v>
      </c>
      <c r="U4499" s="211">
        <v>0.39928502361976853</v>
      </c>
      <c r="V4499" s="211">
        <v>0.11215930911422314</v>
      </c>
      <c r="W4499" s="211">
        <v>0.58297792731015941</v>
      </c>
      <c r="X4499" s="211">
        <v>0.37288529810206933</v>
      </c>
      <c r="Y4499" s="211">
        <v>0.57150449331589404</v>
      </c>
      <c r="Z4499" s="211">
        <v>0.14238813960561914</v>
      </c>
      <c r="AA4499" s="212">
        <v>0.11839912239669834</v>
      </c>
    </row>
    <row r="4500" spans="1:27" x14ac:dyDescent="0.35">
      <c r="A4500" s="210" t="s">
        <v>5176</v>
      </c>
      <c r="B4500" s="217">
        <v>128.7734510953419</v>
      </c>
      <c r="C4500" s="211">
        <v>7.3321666705769895E-2</v>
      </c>
      <c r="D4500" s="211">
        <v>0.11819970103024788</v>
      </c>
      <c r="E4500" s="211">
        <v>7.1435894348532147E-2</v>
      </c>
      <c r="F4500" s="211">
        <v>0.11063542165836254</v>
      </c>
      <c r="G4500" s="211">
        <v>0.11701352426033108</v>
      </c>
      <c r="H4500" s="211">
        <v>0.11590153319683043</v>
      </c>
      <c r="I4500" s="211">
        <v>0.51082147525440413</v>
      </c>
      <c r="J4500" s="211">
        <v>0.45474199217532368</v>
      </c>
      <c r="K4500" s="211">
        <v>0.54317756103414505</v>
      </c>
      <c r="L4500" s="211">
        <v>0.27994439618558714</v>
      </c>
      <c r="M4500" s="211">
        <v>8.7153115037581816E-2</v>
      </c>
      <c r="N4500" s="211">
        <v>0.44858493033735392</v>
      </c>
      <c r="O4500" s="211">
        <v>0.5942051727327915</v>
      </c>
      <c r="P4500" s="211">
        <v>7.0856587316873818E-2</v>
      </c>
      <c r="Q4500" s="211">
        <v>7.0550455456741726E-2</v>
      </c>
      <c r="R4500" s="211">
        <v>0.47204346904918959</v>
      </c>
      <c r="S4500" s="211">
        <v>0.30159817653916809</v>
      </c>
      <c r="T4500" s="211">
        <v>0.54252623511398157</v>
      </c>
      <c r="U4500" s="211">
        <v>0.5090517437578177</v>
      </c>
      <c r="V4500" s="211">
        <v>9.6630025783817686E-2</v>
      </c>
      <c r="W4500" s="211">
        <v>0.54284394607327868</v>
      </c>
      <c r="X4500" s="211">
        <v>0.36579681672449832</v>
      </c>
      <c r="Y4500" s="211">
        <v>0.64303690703036442</v>
      </c>
      <c r="Z4500" s="211">
        <v>0.14318020211523436</v>
      </c>
      <c r="AA4500" s="212">
        <v>0.12251743737338631</v>
      </c>
    </row>
    <row r="4501" spans="1:27" x14ac:dyDescent="0.35">
      <c r="A4501" s="210" t="s">
        <v>5177</v>
      </c>
      <c r="B4501" s="217">
        <v>128.48713710067602</v>
      </c>
      <c r="C4501" s="211">
        <v>6.0667873572787502E-2</v>
      </c>
      <c r="D4501" s="211">
        <v>0.13182831444286489</v>
      </c>
      <c r="E4501" s="211">
        <v>7.7097471776036486E-2</v>
      </c>
      <c r="F4501" s="211">
        <v>9.2209419462457559E-2</v>
      </c>
      <c r="G4501" s="211">
        <v>0.11803117759553118</v>
      </c>
      <c r="H4501" s="211">
        <v>0.10825786791016143</v>
      </c>
      <c r="I4501" s="211">
        <v>0.46908944973383437</v>
      </c>
      <c r="J4501" s="211">
        <v>0.47913516586262883</v>
      </c>
      <c r="K4501" s="211">
        <v>0.58601514352670692</v>
      </c>
      <c r="L4501" s="211">
        <v>0.27686968463413392</v>
      </c>
      <c r="M4501" s="211">
        <v>0.11170482957244664</v>
      </c>
      <c r="N4501" s="211">
        <v>0.48678358059524734</v>
      </c>
      <c r="O4501" s="211">
        <v>0.67062060923882916</v>
      </c>
      <c r="P4501" s="211">
        <v>6.936008886193118E-2</v>
      </c>
      <c r="Q4501" s="211">
        <v>4.9097448120062094E-2</v>
      </c>
      <c r="R4501" s="211">
        <v>0.46556200062227376</v>
      </c>
      <c r="S4501" s="211">
        <v>0.36153189697166277</v>
      </c>
      <c r="T4501" s="211">
        <v>0.47208942657634884</v>
      </c>
      <c r="U4501" s="211">
        <v>0.32770285437649083</v>
      </c>
      <c r="V4501" s="211">
        <v>9.94084068426868E-2</v>
      </c>
      <c r="W4501" s="211">
        <v>0.54746477921026837</v>
      </c>
      <c r="X4501" s="211">
        <v>0.31623979062476748</v>
      </c>
      <c r="Y4501" s="211">
        <v>0.65257893779891196</v>
      </c>
      <c r="Z4501" s="211">
        <v>0.14981085013299833</v>
      </c>
      <c r="AA4501" s="212">
        <v>0.12151450729632127</v>
      </c>
    </row>
    <row r="4502" spans="1:27" x14ac:dyDescent="0.35">
      <c r="A4502" s="210" t="s">
        <v>5178</v>
      </c>
      <c r="B4502" s="217">
        <v>167.29507856424325</v>
      </c>
      <c r="C4502" s="211">
        <v>7.826990196601695E-2</v>
      </c>
      <c r="D4502" s="211">
        <v>0.12663008483375876</v>
      </c>
      <c r="E4502" s="211">
        <v>7.9725803971540346E-2</v>
      </c>
      <c r="F4502" s="211">
        <v>7.4437292380163583E-2</v>
      </c>
      <c r="G4502" s="211">
        <v>0.12153790630926842</v>
      </c>
      <c r="H4502" s="211">
        <v>0.1159205948131842</v>
      </c>
      <c r="I4502" s="211">
        <v>0.43289786488924814</v>
      </c>
      <c r="J4502" s="211">
        <v>0.43315688988917617</v>
      </c>
      <c r="K4502" s="211">
        <v>0.64990897430901529</v>
      </c>
      <c r="L4502" s="211">
        <v>0.27296941902945815</v>
      </c>
      <c r="M4502" s="211">
        <v>0.10816365583496787</v>
      </c>
      <c r="N4502" s="211">
        <v>0.44855010392734196</v>
      </c>
      <c r="O4502" s="211">
        <v>0.76866637706548635</v>
      </c>
      <c r="P4502" s="211">
        <v>6.590855822835387E-2</v>
      </c>
      <c r="Q4502" s="211">
        <v>6.1347807610469388E-2</v>
      </c>
      <c r="R4502" s="211">
        <v>0.40430260522064798</v>
      </c>
      <c r="S4502" s="211">
        <v>0.38876252107141307</v>
      </c>
      <c r="T4502" s="211">
        <v>0.52017330601922163</v>
      </c>
      <c r="U4502" s="211">
        <v>0.48369228139760689</v>
      </c>
      <c r="V4502" s="211">
        <v>0.16080535109535901</v>
      </c>
      <c r="W4502" s="211">
        <v>0.60081673505433908</v>
      </c>
      <c r="X4502" s="211">
        <v>0.29465846025492648</v>
      </c>
      <c r="Y4502" s="211">
        <v>0.55268686532855382</v>
      </c>
      <c r="Z4502" s="211">
        <v>0.14264207270414592</v>
      </c>
      <c r="AA4502" s="212">
        <v>0.12166547082990022</v>
      </c>
    </row>
    <row r="4503" spans="1:27" x14ac:dyDescent="0.35">
      <c r="A4503" s="210" t="s">
        <v>5179</v>
      </c>
      <c r="B4503" s="217">
        <v>126.12202353120657</v>
      </c>
      <c r="C4503" s="211">
        <v>7.4937768535115662E-2</v>
      </c>
      <c r="D4503" s="211">
        <v>0.13094317379284356</v>
      </c>
      <c r="E4503" s="211">
        <v>8.5880218834423747E-2</v>
      </c>
      <c r="F4503" s="211">
        <v>9.9696343036594887E-2</v>
      </c>
      <c r="G4503" s="211">
        <v>0.11603431254524131</v>
      </c>
      <c r="H4503" s="211">
        <v>0.11615134795906842</v>
      </c>
      <c r="I4503" s="211">
        <v>0.51433030545097635</v>
      </c>
      <c r="J4503" s="211">
        <v>0.42406171164859807</v>
      </c>
      <c r="K4503" s="211">
        <v>0.63977874975119198</v>
      </c>
      <c r="L4503" s="211">
        <v>0.2757901670017982</v>
      </c>
      <c r="M4503" s="211">
        <v>9.3923993571257108E-2</v>
      </c>
      <c r="N4503" s="211">
        <v>0.43949254876812049</v>
      </c>
      <c r="O4503" s="211">
        <v>0.64627555037195783</v>
      </c>
      <c r="P4503" s="211">
        <v>6.8801810854516338E-2</v>
      </c>
      <c r="Q4503" s="211">
        <v>9.1256428253423436E-2</v>
      </c>
      <c r="R4503" s="211">
        <v>0.46060352331564891</v>
      </c>
      <c r="S4503" s="211">
        <v>0.40134321070933865</v>
      </c>
      <c r="T4503" s="211">
        <v>0.47213904828033432</v>
      </c>
      <c r="U4503" s="211">
        <v>0.40228582729971107</v>
      </c>
      <c r="V4503" s="211">
        <v>6.0614295435819698E-2</v>
      </c>
      <c r="W4503" s="211">
        <v>0.54252786869401981</v>
      </c>
      <c r="X4503" s="211">
        <v>0.26947123569327963</v>
      </c>
      <c r="Y4503" s="211">
        <v>0.59895671872872036</v>
      </c>
      <c r="Z4503" s="211">
        <v>0.14825573480701765</v>
      </c>
      <c r="AA4503" s="212">
        <v>0.11396488072269799</v>
      </c>
    </row>
    <row r="4504" spans="1:27" x14ac:dyDescent="0.35">
      <c r="A4504" s="210" t="s">
        <v>5180</v>
      </c>
      <c r="B4504" s="217">
        <v>134.31201327407865</v>
      </c>
      <c r="C4504" s="211">
        <v>6.0513054525566976E-2</v>
      </c>
      <c r="D4504" s="211">
        <v>0.11937926736139914</v>
      </c>
      <c r="E4504" s="211">
        <v>8.1809568510511715E-2</v>
      </c>
      <c r="F4504" s="211">
        <v>8.3917772953470263E-2</v>
      </c>
      <c r="G4504" s="211">
        <v>0.12155191186004122</v>
      </c>
      <c r="H4504" s="211">
        <v>0.1146140633264041</v>
      </c>
      <c r="I4504" s="211">
        <v>0.48133728972811829</v>
      </c>
      <c r="J4504" s="211">
        <v>0.45038089460648151</v>
      </c>
      <c r="K4504" s="211">
        <v>0.56774513689414352</v>
      </c>
      <c r="L4504" s="211">
        <v>0.27329927111477681</v>
      </c>
      <c r="M4504" s="211">
        <v>0.10095341737444036</v>
      </c>
      <c r="N4504" s="211">
        <v>0.40340752639641098</v>
      </c>
      <c r="O4504" s="211">
        <v>0.71065428727951474</v>
      </c>
      <c r="P4504" s="211">
        <v>6.4343080754139775E-2</v>
      </c>
      <c r="Q4504" s="211">
        <v>7.449870053269339E-2</v>
      </c>
      <c r="R4504" s="211">
        <v>0.36461000123774284</v>
      </c>
      <c r="S4504" s="211">
        <v>0.29356511555168535</v>
      </c>
      <c r="T4504" s="211">
        <v>0.56850755497195393</v>
      </c>
      <c r="U4504" s="211">
        <v>0.39046557653984015</v>
      </c>
      <c r="V4504" s="211">
        <v>0.10582907898467221</v>
      </c>
      <c r="W4504" s="211">
        <v>0.61166806919135686</v>
      </c>
      <c r="X4504" s="211">
        <v>0.33378012599353302</v>
      </c>
      <c r="Y4504" s="211">
        <v>0.62160231591655357</v>
      </c>
      <c r="Z4504" s="211">
        <v>0.14663753451411016</v>
      </c>
      <c r="AA4504" s="212">
        <v>0.11472384920698267</v>
      </c>
    </row>
    <row r="4505" spans="1:27" x14ac:dyDescent="0.35">
      <c r="A4505" s="210" t="s">
        <v>5181</v>
      </c>
      <c r="B4505" s="217">
        <v>132.03601918317977</v>
      </c>
      <c r="C4505" s="211">
        <v>7.1409826335432289E-2</v>
      </c>
      <c r="D4505" s="211">
        <v>0.12104360744638749</v>
      </c>
      <c r="E4505" s="211">
        <v>8.1586412115497026E-2</v>
      </c>
      <c r="F4505" s="211">
        <v>0.10318703181278385</v>
      </c>
      <c r="G4505" s="211">
        <v>0.11953675556154182</v>
      </c>
      <c r="H4505" s="211">
        <v>0.10767078632795898</v>
      </c>
      <c r="I4505" s="211">
        <v>0.47467494176061431</v>
      </c>
      <c r="J4505" s="211">
        <v>0.44990109919125232</v>
      </c>
      <c r="K4505" s="211">
        <v>0.53817583730305685</v>
      </c>
      <c r="L4505" s="211">
        <v>0.27072946606842618</v>
      </c>
      <c r="M4505" s="211">
        <v>8.3250526366195676E-2</v>
      </c>
      <c r="N4505" s="211">
        <v>0.45013869924904892</v>
      </c>
      <c r="O4505" s="211">
        <v>0.61880832486562332</v>
      </c>
      <c r="P4505" s="211">
        <v>6.9492539438911122E-2</v>
      </c>
      <c r="Q4505" s="211">
        <v>7.4766607915983663E-2</v>
      </c>
      <c r="R4505" s="211">
        <v>0.46026815489486889</v>
      </c>
      <c r="S4505" s="211">
        <v>0.32984370777599503</v>
      </c>
      <c r="T4505" s="211">
        <v>0.51614737050671422</v>
      </c>
      <c r="U4505" s="211">
        <v>0.36455752007522557</v>
      </c>
      <c r="V4505" s="211">
        <v>0.15648160099738911</v>
      </c>
      <c r="W4505" s="211">
        <v>0.58326014872545773</v>
      </c>
      <c r="X4505" s="211">
        <v>0.29495062376046532</v>
      </c>
      <c r="Y4505" s="211">
        <v>0.53762103014217077</v>
      </c>
      <c r="Z4505" s="211">
        <v>0.14502644283839364</v>
      </c>
      <c r="AA4505" s="212">
        <v>0.11927337480200717</v>
      </c>
    </row>
    <row r="4506" spans="1:27" x14ac:dyDescent="0.35">
      <c r="A4506" s="210" t="s">
        <v>5182</v>
      </c>
      <c r="B4506" s="217">
        <v>158.5338445128541</v>
      </c>
      <c r="C4506" s="211">
        <v>6.7319590317671638E-2</v>
      </c>
      <c r="D4506" s="211">
        <v>0.12398108858708447</v>
      </c>
      <c r="E4506" s="211">
        <v>8.1261628334912545E-2</v>
      </c>
      <c r="F4506" s="211">
        <v>0.10006883122589336</v>
      </c>
      <c r="G4506" s="211">
        <v>0.12090597648021027</v>
      </c>
      <c r="H4506" s="211">
        <v>0.11351162678834152</v>
      </c>
      <c r="I4506" s="211">
        <v>0.51817018162399309</v>
      </c>
      <c r="J4506" s="211">
        <v>0.47350546159915841</v>
      </c>
      <c r="K4506" s="211">
        <v>0.57456715536839031</v>
      </c>
      <c r="L4506" s="211">
        <v>0.27888964881509848</v>
      </c>
      <c r="M4506" s="211">
        <v>0.100584943386392</v>
      </c>
      <c r="N4506" s="211">
        <v>0.38886302349618534</v>
      </c>
      <c r="O4506" s="211">
        <v>0.72163915106134768</v>
      </c>
      <c r="P4506" s="211">
        <v>6.6836110253969377E-2</v>
      </c>
      <c r="Q4506" s="211">
        <v>6.7556559400704236E-2</v>
      </c>
      <c r="R4506" s="211">
        <v>0.38052906474338616</v>
      </c>
      <c r="S4506" s="211">
        <v>0.26447792576809975</v>
      </c>
      <c r="T4506" s="211">
        <v>0.58418600323569436</v>
      </c>
      <c r="U4506" s="211">
        <v>0.47665648776370428</v>
      </c>
      <c r="V4506" s="211">
        <v>0.11817063164738624</v>
      </c>
      <c r="W4506" s="211">
        <v>0.59311201387180934</v>
      </c>
      <c r="X4506" s="211">
        <v>0.35109039737041869</v>
      </c>
      <c r="Y4506" s="211">
        <v>0.62333686529605403</v>
      </c>
      <c r="Z4506" s="211">
        <v>0.14515769661809053</v>
      </c>
      <c r="AA4506" s="212">
        <v>0.11253274963231213</v>
      </c>
    </row>
    <row r="4507" spans="1:27" x14ac:dyDescent="0.35">
      <c r="A4507" s="210" t="s">
        <v>5183</v>
      </c>
      <c r="B4507" s="217">
        <v>102.51718265536557</v>
      </c>
      <c r="C4507" s="211">
        <v>6.3220139556228711E-2</v>
      </c>
      <c r="D4507" s="211">
        <v>0.12922069943454537</v>
      </c>
      <c r="E4507" s="211">
        <v>7.8901869352405576E-2</v>
      </c>
      <c r="F4507" s="211">
        <v>0.11255006176747268</v>
      </c>
      <c r="G4507" s="211">
        <v>0.11940446887448718</v>
      </c>
      <c r="H4507" s="211">
        <v>0.11903597031130428</v>
      </c>
      <c r="I4507" s="211">
        <v>0.49498464547754839</v>
      </c>
      <c r="J4507" s="211">
        <v>0.43679876113441696</v>
      </c>
      <c r="K4507" s="211">
        <v>0.61962757236880284</v>
      </c>
      <c r="L4507" s="211">
        <v>0.27496585866263523</v>
      </c>
      <c r="M4507" s="211">
        <v>8.4315605897166079E-2</v>
      </c>
      <c r="N4507" s="211">
        <v>0.39948262786660316</v>
      </c>
      <c r="O4507" s="211">
        <v>0.56491960752277481</v>
      </c>
      <c r="P4507" s="211">
        <v>6.524555887704149E-2</v>
      </c>
      <c r="Q4507" s="211">
        <v>7.8237762317128978E-2</v>
      </c>
      <c r="R4507" s="211">
        <v>0.42143924042792386</v>
      </c>
      <c r="S4507" s="211">
        <v>0.32695286051681727</v>
      </c>
      <c r="T4507" s="211">
        <v>0.62795546418836812</v>
      </c>
      <c r="U4507" s="211">
        <v>0.34359544571098977</v>
      </c>
      <c r="V4507" s="211">
        <v>5.3114796190760871E-2</v>
      </c>
      <c r="W4507" s="211">
        <v>0.48616646775848554</v>
      </c>
      <c r="X4507" s="211">
        <v>0.41193479188776194</v>
      </c>
      <c r="Y4507" s="211">
        <v>0.613653411197286</v>
      </c>
      <c r="Z4507" s="211">
        <v>0.13976446726469716</v>
      </c>
      <c r="AA4507" s="212">
        <v>0.12017293579104568</v>
      </c>
    </row>
    <row r="4508" spans="1:27" x14ac:dyDescent="0.35">
      <c r="A4508" s="210" t="s">
        <v>5184</v>
      </c>
      <c r="B4508" s="217">
        <v>117.7379257202568</v>
      </c>
      <c r="C4508" s="211">
        <v>8.1081549321196808E-2</v>
      </c>
      <c r="D4508" s="211">
        <v>0.12219650254071658</v>
      </c>
      <c r="E4508" s="211">
        <v>7.7040833306049564E-2</v>
      </c>
      <c r="F4508" s="211">
        <v>0.10312989038235727</v>
      </c>
      <c r="G4508" s="211">
        <v>0.12413143586999534</v>
      </c>
      <c r="H4508" s="211">
        <v>0.12239378311374106</v>
      </c>
      <c r="I4508" s="211">
        <v>0.5007474494472115</v>
      </c>
      <c r="J4508" s="211">
        <v>0.44932194355733107</v>
      </c>
      <c r="K4508" s="211">
        <v>0.58947222943584876</v>
      </c>
      <c r="L4508" s="211">
        <v>0.27272872428499251</v>
      </c>
      <c r="M4508" s="211">
        <v>0.10793611031574202</v>
      </c>
      <c r="N4508" s="211">
        <v>0.53811900078984798</v>
      </c>
      <c r="O4508" s="211">
        <v>0.69319709157432419</v>
      </c>
      <c r="P4508" s="211">
        <v>6.6025008396831925E-2</v>
      </c>
      <c r="Q4508" s="211">
        <v>0.10902190659510566</v>
      </c>
      <c r="R4508" s="211">
        <v>0.42457484558487363</v>
      </c>
      <c r="S4508" s="211">
        <v>0.3357095455376935</v>
      </c>
      <c r="T4508" s="211">
        <v>0.56822056230270157</v>
      </c>
      <c r="U4508" s="211">
        <v>0.37460337620683837</v>
      </c>
      <c r="V4508" s="211">
        <v>5.4995483864486716E-2</v>
      </c>
      <c r="W4508" s="211">
        <v>0.51609101455062745</v>
      </c>
      <c r="X4508" s="211">
        <v>0.35580572268834632</v>
      </c>
      <c r="Y4508" s="211">
        <v>0.60831330181296628</v>
      </c>
      <c r="Z4508" s="211">
        <v>0.14569541026718169</v>
      </c>
      <c r="AA4508" s="212">
        <v>0.12091147403216729</v>
      </c>
    </row>
    <row r="4509" spans="1:27" x14ac:dyDescent="0.35">
      <c r="A4509" s="210" t="s">
        <v>5185</v>
      </c>
      <c r="B4509" s="217">
        <v>122.20170462360826</v>
      </c>
      <c r="C4509" s="211">
        <v>6.9179630419038587E-2</v>
      </c>
      <c r="D4509" s="211">
        <v>0.12751882914302992</v>
      </c>
      <c r="E4509" s="211">
        <v>7.5611078911349577E-2</v>
      </c>
      <c r="F4509" s="211">
        <v>0.10730279460525118</v>
      </c>
      <c r="G4509" s="211">
        <v>0.12636184401369049</v>
      </c>
      <c r="H4509" s="211">
        <v>0.11377422639820133</v>
      </c>
      <c r="I4509" s="211">
        <v>0.46107634527014268</v>
      </c>
      <c r="J4509" s="211">
        <v>0.46527471655276137</v>
      </c>
      <c r="K4509" s="211">
        <v>0.60167015669952084</v>
      </c>
      <c r="L4509" s="211">
        <v>0.27928411066817838</v>
      </c>
      <c r="M4509" s="211">
        <v>9.2575739938440232E-2</v>
      </c>
      <c r="N4509" s="211">
        <v>0.47379178297701596</v>
      </c>
      <c r="O4509" s="211">
        <v>0.68846360035933629</v>
      </c>
      <c r="P4509" s="211">
        <v>6.8818355344068008E-2</v>
      </c>
      <c r="Q4509" s="211">
        <v>5.6233465325021423E-2</v>
      </c>
      <c r="R4509" s="211">
        <v>0.40553439712790068</v>
      </c>
      <c r="S4509" s="211">
        <v>0.30844002211178839</v>
      </c>
      <c r="T4509" s="211">
        <v>0.54338907395565672</v>
      </c>
      <c r="U4509" s="211">
        <v>0.40397387865843876</v>
      </c>
      <c r="V4509" s="211">
        <v>8.0800878130079024E-2</v>
      </c>
      <c r="W4509" s="211">
        <v>0.50732415753916504</v>
      </c>
      <c r="X4509" s="211">
        <v>0.37281494511982499</v>
      </c>
      <c r="Y4509" s="211">
        <v>0.62503479915708215</v>
      </c>
      <c r="Z4509" s="211">
        <v>0.14959115129370681</v>
      </c>
      <c r="AA4509" s="212">
        <v>0.12130304500523624</v>
      </c>
    </row>
    <row r="4510" spans="1:27" x14ac:dyDescent="0.35">
      <c r="A4510" s="210" t="s">
        <v>5186</v>
      </c>
      <c r="B4510" s="217">
        <v>167.87944892204072</v>
      </c>
      <c r="C4510" s="211">
        <v>6.8746841922071367E-2</v>
      </c>
      <c r="D4510" s="211">
        <v>0.12053865123755853</v>
      </c>
      <c r="E4510" s="211">
        <v>7.7523360376162628E-2</v>
      </c>
      <c r="F4510" s="211">
        <v>8.1342459232854783E-2</v>
      </c>
      <c r="G4510" s="211">
        <v>0.12059864067077553</v>
      </c>
      <c r="H4510" s="211">
        <v>0.11853370437527569</v>
      </c>
      <c r="I4510" s="211">
        <v>0.50555769306872878</v>
      </c>
      <c r="J4510" s="211">
        <v>0.42817577577621752</v>
      </c>
      <c r="K4510" s="211">
        <v>0.62115239610531936</v>
      </c>
      <c r="L4510" s="211">
        <v>0.27926368309032529</v>
      </c>
      <c r="M4510" s="211">
        <v>8.5996628341711692E-2</v>
      </c>
      <c r="N4510" s="211">
        <v>0.46726980639393756</v>
      </c>
      <c r="O4510" s="211">
        <v>0.73487678988446781</v>
      </c>
      <c r="P4510" s="211">
        <v>6.7791839646591148E-2</v>
      </c>
      <c r="Q4510" s="211">
        <v>5.3223665489357003E-2</v>
      </c>
      <c r="R4510" s="211">
        <v>0.44231980439464602</v>
      </c>
      <c r="S4510" s="211">
        <v>0.3768834007369174</v>
      </c>
      <c r="T4510" s="211">
        <v>0.57943314054943296</v>
      </c>
      <c r="U4510" s="211">
        <v>0.3842468605617303</v>
      </c>
      <c r="V4510" s="211">
        <v>0.17039140264180155</v>
      </c>
      <c r="W4510" s="211">
        <v>0.52995205418852764</v>
      </c>
      <c r="X4510" s="211">
        <v>0.29778645646527513</v>
      </c>
      <c r="Y4510" s="211">
        <v>0.71214637394603364</v>
      </c>
      <c r="Z4510" s="211">
        <v>0.14542584414634682</v>
      </c>
      <c r="AA4510" s="212">
        <v>0.11632442682412707</v>
      </c>
    </row>
    <row r="4511" spans="1:27" x14ac:dyDescent="0.35">
      <c r="A4511" s="210" t="s">
        <v>5187</v>
      </c>
      <c r="B4511" s="217">
        <v>121.64461670879209</v>
      </c>
      <c r="C4511" s="211">
        <v>5.5110822257812206E-2</v>
      </c>
      <c r="D4511" s="211">
        <v>0.12846176698239323</v>
      </c>
      <c r="E4511" s="211">
        <v>8.4937089444310748E-2</v>
      </c>
      <c r="F4511" s="211">
        <v>0.10385906532498743</v>
      </c>
      <c r="G4511" s="211">
        <v>0.1229585013107278</v>
      </c>
      <c r="H4511" s="211">
        <v>0.11599483550367178</v>
      </c>
      <c r="I4511" s="211">
        <v>0.45371014353418826</v>
      </c>
      <c r="J4511" s="211">
        <v>0.47463708560321866</v>
      </c>
      <c r="K4511" s="211">
        <v>0.60578691012837282</v>
      </c>
      <c r="L4511" s="211">
        <v>0.28334764560356529</v>
      </c>
      <c r="M4511" s="211">
        <v>8.7332725420509197E-2</v>
      </c>
      <c r="N4511" s="211">
        <v>0.41157539690646905</v>
      </c>
      <c r="O4511" s="211">
        <v>0.54751575435929434</v>
      </c>
      <c r="P4511" s="211">
        <v>6.3584031878359523E-2</v>
      </c>
      <c r="Q4511" s="211">
        <v>4.885400488707306E-2</v>
      </c>
      <c r="R4511" s="211">
        <v>0.49028654988503212</v>
      </c>
      <c r="S4511" s="211">
        <v>0.3218670378556715</v>
      </c>
      <c r="T4511" s="211">
        <v>0.52275127074100025</v>
      </c>
      <c r="U4511" s="211">
        <v>0.47394576922437631</v>
      </c>
      <c r="V4511" s="211">
        <v>8.9748239282470541E-2</v>
      </c>
      <c r="W4511" s="211">
        <v>0.61699109443087941</v>
      </c>
      <c r="X4511" s="211">
        <v>0.30181449239403774</v>
      </c>
      <c r="Y4511" s="211">
        <v>0.637791910601478</v>
      </c>
      <c r="Z4511" s="211">
        <v>0.14477394470032356</v>
      </c>
      <c r="AA4511" s="212">
        <v>0.12043359514083436</v>
      </c>
    </row>
    <row r="4512" spans="1:27" x14ac:dyDescent="0.35">
      <c r="A4512" s="210" t="s">
        <v>5188</v>
      </c>
      <c r="B4512" s="217">
        <v>179.13422804072115</v>
      </c>
      <c r="C4512" s="211">
        <v>5.5609425752850265E-2</v>
      </c>
      <c r="D4512" s="211">
        <v>0.11488478726290188</v>
      </c>
      <c r="E4512" s="211">
        <v>7.9154968169683149E-2</v>
      </c>
      <c r="F4512" s="211">
        <v>0.11743899951350205</v>
      </c>
      <c r="G4512" s="211">
        <v>0.12407063361626892</v>
      </c>
      <c r="H4512" s="211">
        <v>0.10636310840754552</v>
      </c>
      <c r="I4512" s="211">
        <v>0.52470375855741147</v>
      </c>
      <c r="J4512" s="211">
        <v>0.40040056543003444</v>
      </c>
      <c r="K4512" s="211">
        <v>0.62241200943809272</v>
      </c>
      <c r="L4512" s="211">
        <v>0.28116085755848275</v>
      </c>
      <c r="M4512" s="211">
        <v>0.11329921681538348</v>
      </c>
      <c r="N4512" s="211">
        <v>0.52566796064816845</v>
      </c>
      <c r="O4512" s="211">
        <v>0.76265095609712708</v>
      </c>
      <c r="P4512" s="211">
        <v>7.3384945725135042E-2</v>
      </c>
      <c r="Q4512" s="211">
        <v>0.11085524972770056</v>
      </c>
      <c r="R4512" s="211">
        <v>0.45287129342929061</v>
      </c>
      <c r="S4512" s="211">
        <v>0.29121890878586743</v>
      </c>
      <c r="T4512" s="211">
        <v>0.57398453673694361</v>
      </c>
      <c r="U4512" s="211">
        <v>0.38489769531137574</v>
      </c>
      <c r="V4512" s="211">
        <v>0.13840129677323013</v>
      </c>
      <c r="W4512" s="211">
        <v>0.54903342635365715</v>
      </c>
      <c r="X4512" s="211">
        <v>0.36099026824305169</v>
      </c>
      <c r="Y4512" s="211">
        <v>0.62764730810076041</v>
      </c>
      <c r="Z4512" s="211">
        <v>0.14471635085726103</v>
      </c>
      <c r="AA4512" s="212">
        <v>0.11789179061161206</v>
      </c>
    </row>
    <row r="4513" spans="1:27" x14ac:dyDescent="0.35">
      <c r="A4513" s="210" t="s">
        <v>5189</v>
      </c>
      <c r="B4513" s="217">
        <v>140.92523441023519</v>
      </c>
      <c r="C4513" s="211">
        <v>5.6122509376876704E-2</v>
      </c>
      <c r="D4513" s="211">
        <v>0.12963174279019801</v>
      </c>
      <c r="E4513" s="211">
        <v>7.6588082714959024E-2</v>
      </c>
      <c r="F4513" s="211">
        <v>0.10970131739259442</v>
      </c>
      <c r="G4513" s="211">
        <v>0.1239927015531294</v>
      </c>
      <c r="H4513" s="211">
        <v>0.12679008528438065</v>
      </c>
      <c r="I4513" s="211">
        <v>0.43736376509676056</v>
      </c>
      <c r="J4513" s="211">
        <v>0.45317381043453081</v>
      </c>
      <c r="K4513" s="211">
        <v>0.64375679141449049</v>
      </c>
      <c r="L4513" s="211">
        <v>0.27297038846526606</v>
      </c>
      <c r="M4513" s="211">
        <v>0.10112945931995966</v>
      </c>
      <c r="N4513" s="211">
        <v>0.37694407250368667</v>
      </c>
      <c r="O4513" s="211">
        <v>0.73098880370420227</v>
      </c>
      <c r="P4513" s="211">
        <v>7.1436372200211248E-2</v>
      </c>
      <c r="Q4513" s="211">
        <v>0.11712853761832062</v>
      </c>
      <c r="R4513" s="211">
        <v>0.42921911403922075</v>
      </c>
      <c r="S4513" s="211">
        <v>0.3019281224861694</v>
      </c>
      <c r="T4513" s="211">
        <v>0.52368529571244093</v>
      </c>
      <c r="U4513" s="211">
        <v>0.39534449859133691</v>
      </c>
      <c r="V4513" s="211">
        <v>9.3699420711306838E-2</v>
      </c>
      <c r="W4513" s="211">
        <v>0.51341350011924813</v>
      </c>
      <c r="X4513" s="211">
        <v>0.41748824549561886</v>
      </c>
      <c r="Y4513" s="211">
        <v>0.55175432173943906</v>
      </c>
      <c r="Z4513" s="211">
        <v>0.14930192695540057</v>
      </c>
      <c r="AA4513" s="212">
        <v>0.11446834749093007</v>
      </c>
    </row>
    <row r="4514" spans="1:27" x14ac:dyDescent="0.35">
      <c r="A4514" s="210" t="s">
        <v>5190</v>
      </c>
      <c r="B4514" s="217">
        <v>111.0144377823075</v>
      </c>
      <c r="C4514" s="211">
        <v>7.3338304399908585E-2</v>
      </c>
      <c r="D4514" s="211">
        <v>0.11949316333256918</v>
      </c>
      <c r="E4514" s="211">
        <v>7.743370576923142E-2</v>
      </c>
      <c r="F4514" s="211">
        <v>9.1169091483943199E-2</v>
      </c>
      <c r="G4514" s="211">
        <v>0.12050819352076696</v>
      </c>
      <c r="H4514" s="211">
        <v>0.11799179929036646</v>
      </c>
      <c r="I4514" s="211">
        <v>0.51806840805039345</v>
      </c>
      <c r="J4514" s="211">
        <v>0.44406228591461649</v>
      </c>
      <c r="K4514" s="211">
        <v>0.61020484369842098</v>
      </c>
      <c r="L4514" s="211">
        <v>0.2729678091850109</v>
      </c>
      <c r="M4514" s="211">
        <v>8.3708348873124186E-2</v>
      </c>
      <c r="N4514" s="211">
        <v>0.37826119109512929</v>
      </c>
      <c r="O4514" s="211">
        <v>0.76103296242917107</v>
      </c>
      <c r="P4514" s="211">
        <v>7.2980559965899375E-2</v>
      </c>
      <c r="Q4514" s="211">
        <v>8.0938099956858578E-2</v>
      </c>
      <c r="R4514" s="211">
        <v>0.40277805223186564</v>
      </c>
      <c r="S4514" s="211">
        <v>0.33398290650062962</v>
      </c>
      <c r="T4514" s="211">
        <v>0.50527881904858374</v>
      </c>
      <c r="U4514" s="211">
        <v>0.33557171286151433</v>
      </c>
      <c r="V4514" s="211">
        <v>6.9779016610809041E-2</v>
      </c>
      <c r="W4514" s="211">
        <v>0.55350970447325487</v>
      </c>
      <c r="X4514" s="211">
        <v>0.33648010501759312</v>
      </c>
      <c r="Y4514" s="211">
        <v>0.57062844512183764</v>
      </c>
      <c r="Z4514" s="211">
        <v>0.14806226729867486</v>
      </c>
      <c r="AA4514" s="212">
        <v>0.12178981285098589</v>
      </c>
    </row>
    <row r="4515" spans="1:27" x14ac:dyDescent="0.35">
      <c r="A4515" s="210" t="s">
        <v>5191</v>
      </c>
      <c r="B4515" s="217">
        <v>117.98059727155838</v>
      </c>
      <c r="C4515" s="211">
        <v>5.3533808386993016E-2</v>
      </c>
      <c r="D4515" s="211">
        <v>0.1152622127046744</v>
      </c>
      <c r="E4515" s="211">
        <v>7.4008268182721618E-2</v>
      </c>
      <c r="F4515" s="211">
        <v>9.0918512985761563E-2</v>
      </c>
      <c r="G4515" s="211">
        <v>0.12269130645662585</v>
      </c>
      <c r="H4515" s="211">
        <v>0.12517971349812596</v>
      </c>
      <c r="I4515" s="211">
        <v>0.42507335074943425</v>
      </c>
      <c r="J4515" s="211">
        <v>0.39794594450520565</v>
      </c>
      <c r="K4515" s="211">
        <v>0.5891156589690334</v>
      </c>
      <c r="L4515" s="211">
        <v>0.26882117791726123</v>
      </c>
      <c r="M4515" s="211">
        <v>9.2264659776897837E-2</v>
      </c>
      <c r="N4515" s="211">
        <v>0.45677192366960601</v>
      </c>
      <c r="O4515" s="211">
        <v>0.67441935904759975</v>
      </c>
      <c r="P4515" s="211">
        <v>6.8401758060939122E-2</v>
      </c>
      <c r="Q4515" s="211">
        <v>6.9965474823465407E-2</v>
      </c>
      <c r="R4515" s="211">
        <v>0.41954998839527524</v>
      </c>
      <c r="S4515" s="211">
        <v>0.33276623278149275</v>
      </c>
      <c r="T4515" s="211">
        <v>0.53510543000175759</v>
      </c>
      <c r="U4515" s="211">
        <v>0.37977694783073784</v>
      </c>
      <c r="V4515" s="211">
        <v>0.11438358081551549</v>
      </c>
      <c r="W4515" s="211">
        <v>0.54623329682961641</v>
      </c>
      <c r="X4515" s="211">
        <v>0.38883006659145125</v>
      </c>
      <c r="Y4515" s="211">
        <v>0.55137844121044077</v>
      </c>
      <c r="Z4515" s="211">
        <v>0.14965625980341898</v>
      </c>
      <c r="AA4515" s="212">
        <v>0.12533869622550153</v>
      </c>
    </row>
    <row r="4516" spans="1:27" x14ac:dyDescent="0.35">
      <c r="A4516" s="210" t="s">
        <v>5192</v>
      </c>
      <c r="B4516" s="217">
        <v>181.12616843235364</v>
      </c>
      <c r="C4516" s="211">
        <v>5.1632827050146379E-2</v>
      </c>
      <c r="D4516" s="211">
        <v>0.12603448894831198</v>
      </c>
      <c r="E4516" s="211">
        <v>7.1795247950188698E-2</v>
      </c>
      <c r="F4516" s="211">
        <v>0.10947928333794575</v>
      </c>
      <c r="G4516" s="211">
        <v>0.11837076333497036</v>
      </c>
      <c r="H4516" s="211">
        <v>0.11678240101907164</v>
      </c>
      <c r="I4516" s="211">
        <v>0.50303408822786921</v>
      </c>
      <c r="J4516" s="211">
        <v>0.43427735652710031</v>
      </c>
      <c r="K4516" s="211">
        <v>0.54489872235437686</v>
      </c>
      <c r="L4516" s="211">
        <v>0.28333674762976474</v>
      </c>
      <c r="M4516" s="211">
        <v>0.11520708260563792</v>
      </c>
      <c r="N4516" s="211">
        <v>0.36627958121736681</v>
      </c>
      <c r="O4516" s="211">
        <v>0.55107041761272535</v>
      </c>
      <c r="P4516" s="211">
        <v>7.3295723537257024E-2</v>
      </c>
      <c r="Q4516" s="211">
        <v>8.852734417156756E-2</v>
      </c>
      <c r="R4516" s="211">
        <v>0.40039002402440349</v>
      </c>
      <c r="S4516" s="211">
        <v>0.33592056789259706</v>
      </c>
      <c r="T4516" s="211">
        <v>0.58358635568942807</v>
      </c>
      <c r="U4516" s="211">
        <v>0.51502546011911032</v>
      </c>
      <c r="V4516" s="211">
        <v>0.14864086442985208</v>
      </c>
      <c r="W4516" s="211">
        <v>0.63464205752432357</v>
      </c>
      <c r="X4516" s="211">
        <v>0.34974666154308465</v>
      </c>
      <c r="Y4516" s="211">
        <v>0.63716972420324502</v>
      </c>
      <c r="Z4516" s="211">
        <v>0.14363676337584677</v>
      </c>
      <c r="AA4516" s="212">
        <v>0.11790031538489198</v>
      </c>
    </row>
    <row r="4517" spans="1:27" x14ac:dyDescent="0.35">
      <c r="A4517" s="210" t="s">
        <v>5193</v>
      </c>
      <c r="B4517" s="217">
        <v>142.31727990220153</v>
      </c>
      <c r="C4517" s="211">
        <v>6.1558672396195432E-2</v>
      </c>
      <c r="D4517" s="211">
        <v>0.12035252683848024</v>
      </c>
      <c r="E4517" s="211">
        <v>8.4145319465254595E-2</v>
      </c>
      <c r="F4517" s="211">
        <v>8.2719278631495197E-2</v>
      </c>
      <c r="G4517" s="211">
        <v>0.12226456851121498</v>
      </c>
      <c r="H4517" s="211">
        <v>0.11244995286178121</v>
      </c>
      <c r="I4517" s="211">
        <v>0.43898123515297938</v>
      </c>
      <c r="J4517" s="211">
        <v>0.48239944922113071</v>
      </c>
      <c r="K4517" s="211">
        <v>0.57885097619874726</v>
      </c>
      <c r="L4517" s="211">
        <v>0.27156482249754643</v>
      </c>
      <c r="M4517" s="211">
        <v>0.10780122823811024</v>
      </c>
      <c r="N4517" s="211">
        <v>0.38817678255679999</v>
      </c>
      <c r="O4517" s="211">
        <v>0.70439458081994455</v>
      </c>
      <c r="P4517" s="211">
        <v>6.6755279739217757E-2</v>
      </c>
      <c r="Q4517" s="211">
        <v>0.11986403854108613</v>
      </c>
      <c r="R4517" s="211">
        <v>0.3843357320511106</v>
      </c>
      <c r="S4517" s="211">
        <v>0.41359604707573633</v>
      </c>
      <c r="T4517" s="211">
        <v>0.53036622002291056</v>
      </c>
      <c r="U4517" s="211">
        <v>0.39358355646350773</v>
      </c>
      <c r="V4517" s="211">
        <v>0.11503242857781605</v>
      </c>
      <c r="W4517" s="211">
        <v>0.59160687459375039</v>
      </c>
      <c r="X4517" s="211">
        <v>0.3883922155259999</v>
      </c>
      <c r="Y4517" s="211">
        <v>0.67786054927462014</v>
      </c>
      <c r="Z4517" s="211">
        <v>0.1483158173388951</v>
      </c>
      <c r="AA4517" s="212">
        <v>0.12119165305733277</v>
      </c>
    </row>
    <row r="4518" spans="1:27" x14ac:dyDescent="0.35">
      <c r="A4518" s="210" t="s">
        <v>5194</v>
      </c>
      <c r="B4518" s="217">
        <v>105.46677786707191</v>
      </c>
      <c r="C4518" s="211">
        <v>7.7166047500690588E-2</v>
      </c>
      <c r="D4518" s="211">
        <v>0.11915039877896327</v>
      </c>
      <c r="E4518" s="211">
        <v>7.1775289079928278E-2</v>
      </c>
      <c r="F4518" s="211">
        <v>8.4648981219556857E-2</v>
      </c>
      <c r="G4518" s="211">
        <v>0.11747956492065517</v>
      </c>
      <c r="H4518" s="211">
        <v>0.10914383479420388</v>
      </c>
      <c r="I4518" s="211">
        <v>0.45602234111942974</v>
      </c>
      <c r="J4518" s="211">
        <v>0.41373665750640792</v>
      </c>
      <c r="K4518" s="211">
        <v>0.54759187517317143</v>
      </c>
      <c r="L4518" s="211">
        <v>0.27435117757696109</v>
      </c>
      <c r="M4518" s="211">
        <v>0.10097857287895594</v>
      </c>
      <c r="N4518" s="211">
        <v>0.45088340524035386</v>
      </c>
      <c r="O4518" s="211">
        <v>0.59811737577943513</v>
      </c>
      <c r="P4518" s="211">
        <v>6.3832617167256273E-2</v>
      </c>
      <c r="Q4518" s="211">
        <v>6.7331430266160244E-2</v>
      </c>
      <c r="R4518" s="211">
        <v>0.45053862588135818</v>
      </c>
      <c r="S4518" s="211">
        <v>0.32509538662833559</v>
      </c>
      <c r="T4518" s="211">
        <v>0.50790824119532418</v>
      </c>
      <c r="U4518" s="211">
        <v>0.4031608347433886</v>
      </c>
      <c r="V4518" s="211">
        <v>6.462525282965656E-2</v>
      </c>
      <c r="W4518" s="211">
        <v>0.54254927702023359</v>
      </c>
      <c r="X4518" s="211">
        <v>0.31883066994991716</v>
      </c>
      <c r="Y4518" s="211">
        <v>0.60020269106050306</v>
      </c>
      <c r="Z4518" s="211">
        <v>0.13890391489506335</v>
      </c>
      <c r="AA4518" s="212">
        <v>0.11931911189608359</v>
      </c>
    </row>
    <row r="4519" spans="1:27" x14ac:dyDescent="0.35">
      <c r="A4519" s="210" t="s">
        <v>5195</v>
      </c>
      <c r="B4519" s="217">
        <v>139.28635089395627</v>
      </c>
      <c r="C4519" s="211">
        <v>6.3124963731009523E-2</v>
      </c>
      <c r="D4519" s="211">
        <v>0.12715528135259757</v>
      </c>
      <c r="E4519" s="211">
        <v>7.4898310331330445E-2</v>
      </c>
      <c r="F4519" s="211">
        <v>8.6358453568297869E-2</v>
      </c>
      <c r="G4519" s="211">
        <v>0.120825837204041</v>
      </c>
      <c r="H4519" s="211">
        <v>0.11942344936761695</v>
      </c>
      <c r="I4519" s="211">
        <v>0.48334456407803633</v>
      </c>
      <c r="J4519" s="211">
        <v>0.46390333954423568</v>
      </c>
      <c r="K4519" s="211">
        <v>0.64366692661801461</v>
      </c>
      <c r="L4519" s="211">
        <v>0.27502528702409013</v>
      </c>
      <c r="M4519" s="211">
        <v>9.5920447563264663E-2</v>
      </c>
      <c r="N4519" s="211">
        <v>0.39391769662807119</v>
      </c>
      <c r="O4519" s="211">
        <v>0.54241960076953644</v>
      </c>
      <c r="P4519" s="211">
        <v>7.0771086462191934E-2</v>
      </c>
      <c r="Q4519" s="211">
        <v>0.11953422978723263</v>
      </c>
      <c r="R4519" s="211">
        <v>0.42161453445193542</v>
      </c>
      <c r="S4519" s="211">
        <v>0.35133111151962665</v>
      </c>
      <c r="T4519" s="211">
        <v>0.47863411603663192</v>
      </c>
      <c r="U4519" s="211">
        <v>0.35755670683659524</v>
      </c>
      <c r="V4519" s="211">
        <v>0.1050086431625447</v>
      </c>
      <c r="W4519" s="211">
        <v>0.55240080164802763</v>
      </c>
      <c r="X4519" s="211">
        <v>0.36798720165545273</v>
      </c>
      <c r="Y4519" s="211">
        <v>0.6995014712476415</v>
      </c>
      <c r="Z4519" s="211">
        <v>0.1485882133337183</v>
      </c>
      <c r="AA4519" s="212">
        <v>0.11678947123735628</v>
      </c>
    </row>
    <row r="4520" spans="1:27" x14ac:dyDescent="0.35">
      <c r="A4520" s="210" t="s">
        <v>5196</v>
      </c>
      <c r="B4520" s="217">
        <v>176.88821926360191</v>
      </c>
      <c r="C4520" s="211">
        <v>6.7798827937335132E-2</v>
      </c>
      <c r="D4520" s="211">
        <v>0.12820785211287641</v>
      </c>
      <c r="E4520" s="211">
        <v>8.5307211822451337E-2</v>
      </c>
      <c r="F4520" s="211">
        <v>9.9276600413212401E-2</v>
      </c>
      <c r="G4520" s="211">
        <v>0.12030424307810879</v>
      </c>
      <c r="H4520" s="211">
        <v>0.11433806859734659</v>
      </c>
      <c r="I4520" s="211">
        <v>0.46343171702750097</v>
      </c>
      <c r="J4520" s="211">
        <v>0.43512229221562859</v>
      </c>
      <c r="K4520" s="211">
        <v>0.63696654769965277</v>
      </c>
      <c r="L4520" s="211">
        <v>0.27659711067429099</v>
      </c>
      <c r="M4520" s="211">
        <v>0.11574004475722051</v>
      </c>
      <c r="N4520" s="211">
        <v>0.4644751665508921</v>
      </c>
      <c r="O4520" s="211">
        <v>0.53531080495988104</v>
      </c>
      <c r="P4520" s="211">
        <v>7.2010421532635274E-2</v>
      </c>
      <c r="Q4520" s="211">
        <v>9.5815882205654151E-2</v>
      </c>
      <c r="R4520" s="211">
        <v>0.43899265595340853</v>
      </c>
      <c r="S4520" s="211">
        <v>0.29604523348764344</v>
      </c>
      <c r="T4520" s="211">
        <v>0.56204531326495477</v>
      </c>
      <c r="U4520" s="211">
        <v>0.35851920371477297</v>
      </c>
      <c r="V4520" s="211">
        <v>0.10981005881856486</v>
      </c>
      <c r="W4520" s="211">
        <v>0.61681045266147816</v>
      </c>
      <c r="X4520" s="211">
        <v>0.30939094568866921</v>
      </c>
      <c r="Y4520" s="211">
        <v>0.75421810234756381</v>
      </c>
      <c r="Z4520" s="211">
        <v>0.14767509358168882</v>
      </c>
      <c r="AA4520" s="212">
        <v>0.11233175210968677</v>
      </c>
    </row>
    <row r="4521" spans="1:27" x14ac:dyDescent="0.35">
      <c r="A4521" s="210" t="s">
        <v>5197</v>
      </c>
      <c r="B4521" s="217">
        <v>105.12908202839796</v>
      </c>
      <c r="C4521" s="211">
        <v>6.1945948686518738E-2</v>
      </c>
      <c r="D4521" s="211">
        <v>0.11741497062711032</v>
      </c>
      <c r="E4521" s="211">
        <v>7.047734300912914E-2</v>
      </c>
      <c r="F4521" s="211">
        <v>0.1026038943489202</v>
      </c>
      <c r="G4521" s="211">
        <v>0.12183417209747581</v>
      </c>
      <c r="H4521" s="211">
        <v>0.12211200062741212</v>
      </c>
      <c r="I4521" s="211">
        <v>0.51056224777119463</v>
      </c>
      <c r="J4521" s="211">
        <v>0.44178366343596642</v>
      </c>
      <c r="K4521" s="211">
        <v>0.57556214064979772</v>
      </c>
      <c r="L4521" s="211">
        <v>0.27694155539074239</v>
      </c>
      <c r="M4521" s="211">
        <v>9.6283806715875914E-2</v>
      </c>
      <c r="N4521" s="211">
        <v>0.50439760817724655</v>
      </c>
      <c r="O4521" s="211">
        <v>0.76164403563894534</v>
      </c>
      <c r="P4521" s="211">
        <v>6.9446758034355779E-2</v>
      </c>
      <c r="Q4521" s="211">
        <v>9.7046379902893901E-2</v>
      </c>
      <c r="R4521" s="211">
        <v>0.46401568609237426</v>
      </c>
      <c r="S4521" s="211">
        <v>0.31428439299182798</v>
      </c>
      <c r="T4521" s="211">
        <v>0.48919731310185904</v>
      </c>
      <c r="U4521" s="211">
        <v>0.31833889792670583</v>
      </c>
      <c r="V4521" s="211">
        <v>6.2184288680772637E-2</v>
      </c>
      <c r="W4521" s="211">
        <v>0.52423872430337681</v>
      </c>
      <c r="X4521" s="211">
        <v>0.31924422228087268</v>
      </c>
      <c r="Y4521" s="211">
        <v>0.53442557230724375</v>
      </c>
      <c r="Z4521" s="211">
        <v>0.14486340781144452</v>
      </c>
      <c r="AA4521" s="212">
        <v>0.12290484859816092</v>
      </c>
    </row>
    <row r="4522" spans="1:27" x14ac:dyDescent="0.35">
      <c r="A4522" s="210" t="s">
        <v>5198</v>
      </c>
      <c r="B4522" s="217">
        <v>141.94233826356026</v>
      </c>
      <c r="C4522" s="211">
        <v>5.7430169136184407E-2</v>
      </c>
      <c r="D4522" s="211">
        <v>0.12827391639841285</v>
      </c>
      <c r="E4522" s="211">
        <v>7.1828505892554531E-2</v>
      </c>
      <c r="F4522" s="211">
        <v>7.0472663656661799E-2</v>
      </c>
      <c r="G4522" s="211">
        <v>0.11861250062255066</v>
      </c>
      <c r="H4522" s="211">
        <v>0.10556484470007392</v>
      </c>
      <c r="I4522" s="211">
        <v>0.53140957311968129</v>
      </c>
      <c r="J4522" s="211">
        <v>0.44887585421493115</v>
      </c>
      <c r="K4522" s="211">
        <v>0.54839005949702879</v>
      </c>
      <c r="L4522" s="211">
        <v>0.27380181953515625</v>
      </c>
      <c r="M4522" s="211">
        <v>9.3643460491091762E-2</v>
      </c>
      <c r="N4522" s="211">
        <v>0.52184612871430103</v>
      </c>
      <c r="O4522" s="211">
        <v>0.76139048544673538</v>
      </c>
      <c r="P4522" s="211">
        <v>6.6864652923435602E-2</v>
      </c>
      <c r="Q4522" s="211">
        <v>8.7720132604377152E-2</v>
      </c>
      <c r="R4522" s="211">
        <v>0.43750355237049277</v>
      </c>
      <c r="S4522" s="211">
        <v>0.31009252929746078</v>
      </c>
      <c r="T4522" s="211">
        <v>0.55113091910219958</v>
      </c>
      <c r="U4522" s="211">
        <v>0.38102550628549886</v>
      </c>
      <c r="V4522" s="211">
        <v>0.12970443675262427</v>
      </c>
      <c r="W4522" s="211">
        <v>0.52326595098110751</v>
      </c>
      <c r="X4522" s="211">
        <v>0.36349962149162185</v>
      </c>
      <c r="Y4522" s="211">
        <v>0.57558833461309766</v>
      </c>
      <c r="Z4522" s="211">
        <v>0.14839895252164451</v>
      </c>
      <c r="AA4522" s="212">
        <v>0.11525320263445606</v>
      </c>
    </row>
    <row r="4523" spans="1:27" x14ac:dyDescent="0.35">
      <c r="A4523" s="210" t="s">
        <v>5199</v>
      </c>
      <c r="B4523" s="217">
        <v>132.29742260915486</v>
      </c>
      <c r="C4523" s="211">
        <v>7.155770009754106E-2</v>
      </c>
      <c r="D4523" s="211">
        <v>0.12488311717191537</v>
      </c>
      <c r="E4523" s="211">
        <v>7.3485270346010378E-2</v>
      </c>
      <c r="F4523" s="211">
        <v>7.8968384648140919E-2</v>
      </c>
      <c r="G4523" s="211">
        <v>0.11761646417890589</v>
      </c>
      <c r="H4523" s="211">
        <v>0.10775899038228702</v>
      </c>
      <c r="I4523" s="211">
        <v>0.50719609338413574</v>
      </c>
      <c r="J4523" s="211">
        <v>0.43307785700019708</v>
      </c>
      <c r="K4523" s="211">
        <v>0.61103932283589124</v>
      </c>
      <c r="L4523" s="211">
        <v>0.27381653094129543</v>
      </c>
      <c r="M4523" s="211">
        <v>9.8352316922563382E-2</v>
      </c>
      <c r="N4523" s="211">
        <v>0.3937516530129993</v>
      </c>
      <c r="O4523" s="211">
        <v>0.52367225037310694</v>
      </c>
      <c r="P4523" s="211">
        <v>6.9844722437862466E-2</v>
      </c>
      <c r="Q4523" s="211">
        <v>0.12436114906769274</v>
      </c>
      <c r="R4523" s="211">
        <v>0.47719663726276862</v>
      </c>
      <c r="S4523" s="211">
        <v>0.41001566899549408</v>
      </c>
      <c r="T4523" s="211">
        <v>0.5913002258789164</v>
      </c>
      <c r="U4523" s="211">
        <v>0.39914396011401787</v>
      </c>
      <c r="V4523" s="211">
        <v>0.1070423756190271</v>
      </c>
      <c r="W4523" s="211">
        <v>0.6327556758518853</v>
      </c>
      <c r="X4523" s="211">
        <v>0.35491697663038685</v>
      </c>
      <c r="Y4523" s="211">
        <v>0.64189869938305721</v>
      </c>
      <c r="Z4523" s="211">
        <v>0.14914889857289859</v>
      </c>
      <c r="AA4523" s="212">
        <v>0.12409002100180605</v>
      </c>
    </row>
    <row r="4524" spans="1:27" x14ac:dyDescent="0.35">
      <c r="A4524" s="210" t="s">
        <v>5200</v>
      </c>
      <c r="B4524" s="217">
        <v>159.80116741237251</v>
      </c>
      <c r="C4524" s="211">
        <v>5.8351334304321031E-2</v>
      </c>
      <c r="D4524" s="211">
        <v>0.13076636999106672</v>
      </c>
      <c r="E4524" s="211">
        <v>6.6979607658465862E-2</v>
      </c>
      <c r="F4524" s="211">
        <v>0.10664475686028929</v>
      </c>
      <c r="G4524" s="211">
        <v>0.1240970566185306</v>
      </c>
      <c r="H4524" s="211">
        <v>0.10640520188402507</v>
      </c>
      <c r="I4524" s="211">
        <v>0.4176769940978573</v>
      </c>
      <c r="J4524" s="211">
        <v>0.41071567756782923</v>
      </c>
      <c r="K4524" s="211">
        <v>0.59458342135582287</v>
      </c>
      <c r="L4524" s="211">
        <v>0.27376176872887997</v>
      </c>
      <c r="M4524" s="211">
        <v>9.2611841265545267E-2</v>
      </c>
      <c r="N4524" s="211">
        <v>0.50530167418357597</v>
      </c>
      <c r="O4524" s="211">
        <v>0.57386487751057369</v>
      </c>
      <c r="P4524" s="211">
        <v>7.1053396565251073E-2</v>
      </c>
      <c r="Q4524" s="211">
        <v>4.5339410384833766E-2</v>
      </c>
      <c r="R4524" s="211">
        <v>0.44383631540258361</v>
      </c>
      <c r="S4524" s="211">
        <v>0.2927396382554055</v>
      </c>
      <c r="T4524" s="211">
        <v>0.59400748272892046</v>
      </c>
      <c r="U4524" s="211">
        <v>0.45258545876192335</v>
      </c>
      <c r="V4524" s="211">
        <v>0.10783759811880043</v>
      </c>
      <c r="W4524" s="211">
        <v>0.47348905973122485</v>
      </c>
      <c r="X4524" s="211">
        <v>0.34514964936006537</v>
      </c>
      <c r="Y4524" s="211">
        <v>0.71494430926154773</v>
      </c>
      <c r="Z4524" s="211">
        <v>0.14796113662676197</v>
      </c>
      <c r="AA4524" s="212">
        <v>0.11143704631798473</v>
      </c>
    </row>
    <row r="4525" spans="1:27" x14ac:dyDescent="0.35">
      <c r="A4525" s="210" t="s">
        <v>5201</v>
      </c>
      <c r="B4525" s="217">
        <v>138.63948387354799</v>
      </c>
      <c r="C4525" s="211">
        <v>6.6975652178117615E-2</v>
      </c>
      <c r="D4525" s="211">
        <v>0.12181867178742518</v>
      </c>
      <c r="E4525" s="211">
        <v>7.3035096714717959E-2</v>
      </c>
      <c r="F4525" s="211">
        <v>0.10158673818764492</v>
      </c>
      <c r="G4525" s="211">
        <v>0.12288438011088119</v>
      </c>
      <c r="H4525" s="211">
        <v>0.12438723331362549</v>
      </c>
      <c r="I4525" s="211">
        <v>0.51580796054586731</v>
      </c>
      <c r="J4525" s="211">
        <v>0.45108840625078434</v>
      </c>
      <c r="K4525" s="211">
        <v>0.64536431412662765</v>
      </c>
      <c r="L4525" s="211">
        <v>0.27417933633422736</v>
      </c>
      <c r="M4525" s="211">
        <v>8.4608258294646799E-2</v>
      </c>
      <c r="N4525" s="211">
        <v>0.4089357085089389</v>
      </c>
      <c r="O4525" s="211">
        <v>0.69927652317044053</v>
      </c>
      <c r="P4525" s="211">
        <v>6.8214384391203531E-2</v>
      </c>
      <c r="Q4525" s="211">
        <v>6.4298360943172067E-2</v>
      </c>
      <c r="R4525" s="211">
        <v>0.42402269671364962</v>
      </c>
      <c r="S4525" s="211">
        <v>0.35634058421394144</v>
      </c>
      <c r="T4525" s="211">
        <v>0.59610339661970713</v>
      </c>
      <c r="U4525" s="211">
        <v>0.39184684728287922</v>
      </c>
      <c r="V4525" s="211">
        <v>0.11237839283042822</v>
      </c>
      <c r="W4525" s="211">
        <v>0.53680518463319238</v>
      </c>
      <c r="X4525" s="211">
        <v>0.28902770876282258</v>
      </c>
      <c r="Y4525" s="211">
        <v>0.63322375540294973</v>
      </c>
      <c r="Z4525" s="211">
        <v>0.14887199995228437</v>
      </c>
      <c r="AA4525" s="212">
        <v>0.11556912926959827</v>
      </c>
    </row>
    <row r="4526" spans="1:27" x14ac:dyDescent="0.35">
      <c r="A4526" s="210" t="s">
        <v>5202</v>
      </c>
      <c r="B4526" s="217">
        <v>120.8105080335021</v>
      </c>
      <c r="C4526" s="211">
        <v>6.0424623647648543E-2</v>
      </c>
      <c r="D4526" s="211">
        <v>0.13072398332038426</v>
      </c>
      <c r="E4526" s="211">
        <v>8.1173359121709254E-2</v>
      </c>
      <c r="F4526" s="211">
        <v>0.11762445567914949</v>
      </c>
      <c r="G4526" s="211">
        <v>0.12214932967652269</v>
      </c>
      <c r="H4526" s="211">
        <v>0.10682651190879608</v>
      </c>
      <c r="I4526" s="211">
        <v>0.49825814667904383</v>
      </c>
      <c r="J4526" s="211">
        <v>0.43791776075190125</v>
      </c>
      <c r="K4526" s="211">
        <v>0.60606909640850748</v>
      </c>
      <c r="L4526" s="211">
        <v>0.27012686787602835</v>
      </c>
      <c r="M4526" s="211">
        <v>0.10048006853707385</v>
      </c>
      <c r="N4526" s="211">
        <v>0.36681981887818693</v>
      </c>
      <c r="O4526" s="211">
        <v>0.75271172087576477</v>
      </c>
      <c r="P4526" s="211">
        <v>6.52676506647413E-2</v>
      </c>
      <c r="Q4526" s="211">
        <v>0.12251202829351833</v>
      </c>
      <c r="R4526" s="211">
        <v>0.48711763238580397</v>
      </c>
      <c r="S4526" s="211">
        <v>0.28395002738784647</v>
      </c>
      <c r="T4526" s="211">
        <v>0.51839531505985315</v>
      </c>
      <c r="U4526" s="211">
        <v>0.34597877139045052</v>
      </c>
      <c r="V4526" s="211">
        <v>8.1391163700797797E-2</v>
      </c>
      <c r="W4526" s="211">
        <v>0.562077766786793</v>
      </c>
      <c r="X4526" s="211">
        <v>0.25882662160232506</v>
      </c>
      <c r="Y4526" s="211">
        <v>0.60730854632995057</v>
      </c>
      <c r="Z4526" s="211">
        <v>0.146898000381499</v>
      </c>
      <c r="AA4526" s="212">
        <v>0.11882674377488585</v>
      </c>
    </row>
    <row r="4527" spans="1:27" x14ac:dyDescent="0.35">
      <c r="A4527" s="210" t="s">
        <v>5203</v>
      </c>
      <c r="B4527" s="217">
        <v>131.81636001953697</v>
      </c>
      <c r="C4527" s="211">
        <v>7.2684648996066928E-2</v>
      </c>
      <c r="D4527" s="211">
        <v>0.12622944055954105</v>
      </c>
      <c r="E4527" s="211">
        <v>7.292753456119648E-2</v>
      </c>
      <c r="F4527" s="211">
        <v>8.5382601133550534E-2</v>
      </c>
      <c r="G4527" s="211">
        <v>0.12138343755800403</v>
      </c>
      <c r="H4527" s="211">
        <v>0.11412818946657173</v>
      </c>
      <c r="I4527" s="211">
        <v>0.50696428176449293</v>
      </c>
      <c r="J4527" s="211">
        <v>0.4429448049700076</v>
      </c>
      <c r="K4527" s="211">
        <v>0.62169621789796747</v>
      </c>
      <c r="L4527" s="211">
        <v>0.28026319891653129</v>
      </c>
      <c r="M4527" s="211">
        <v>9.3071625719489237E-2</v>
      </c>
      <c r="N4527" s="211">
        <v>0.44063998021038298</v>
      </c>
      <c r="O4527" s="211">
        <v>0.69350511108134272</v>
      </c>
      <c r="P4527" s="211">
        <v>6.8426137135661105E-2</v>
      </c>
      <c r="Q4527" s="211">
        <v>0.10934357456196012</v>
      </c>
      <c r="R4527" s="211">
        <v>0.43353150172093696</v>
      </c>
      <c r="S4527" s="211">
        <v>0.28724647565261807</v>
      </c>
      <c r="T4527" s="211">
        <v>0.54262987004417484</v>
      </c>
      <c r="U4527" s="211">
        <v>0.48902126367031074</v>
      </c>
      <c r="V4527" s="211">
        <v>7.4285639327610703E-2</v>
      </c>
      <c r="W4527" s="211">
        <v>0.50451860025415518</v>
      </c>
      <c r="X4527" s="211">
        <v>0.33123779015292343</v>
      </c>
      <c r="Y4527" s="211">
        <v>0.53309023491798535</v>
      </c>
      <c r="Z4527" s="211">
        <v>0.14879193485890388</v>
      </c>
      <c r="AA4527" s="212">
        <v>0.11379494337116787</v>
      </c>
    </row>
    <row r="4528" spans="1:27" x14ac:dyDescent="0.35">
      <c r="A4528" s="210" t="s">
        <v>5204</v>
      </c>
      <c r="B4528" s="217">
        <v>142.24660534460298</v>
      </c>
      <c r="C4528" s="211">
        <v>6.3952450499707977E-2</v>
      </c>
      <c r="D4528" s="211">
        <v>0.12726052685812128</v>
      </c>
      <c r="E4528" s="211">
        <v>8.8748511668913468E-2</v>
      </c>
      <c r="F4528" s="211">
        <v>9.3414169070671238E-2</v>
      </c>
      <c r="G4528" s="211">
        <v>0.12392253825542915</v>
      </c>
      <c r="H4528" s="211">
        <v>0.11786825432569029</v>
      </c>
      <c r="I4528" s="211">
        <v>0.47330240545620494</v>
      </c>
      <c r="J4528" s="211">
        <v>0.43958438258824284</v>
      </c>
      <c r="K4528" s="211">
        <v>0.60844656969183264</v>
      </c>
      <c r="L4528" s="211">
        <v>0.28146118602375175</v>
      </c>
      <c r="M4528" s="211">
        <v>0.10344549409800433</v>
      </c>
      <c r="N4528" s="211">
        <v>0.50327561262272569</v>
      </c>
      <c r="O4528" s="211">
        <v>0.73469387878597514</v>
      </c>
      <c r="P4528" s="211">
        <v>6.9530667057277715E-2</v>
      </c>
      <c r="Q4528" s="211">
        <v>5.8411695302299768E-2</v>
      </c>
      <c r="R4528" s="211">
        <v>0.39400574044121517</v>
      </c>
      <c r="S4528" s="211">
        <v>0.33859615152677847</v>
      </c>
      <c r="T4528" s="211">
        <v>0.5647630778810987</v>
      </c>
      <c r="U4528" s="211">
        <v>0.48585449242364498</v>
      </c>
      <c r="V4528" s="211">
        <v>7.5385520780694909E-2</v>
      </c>
      <c r="W4528" s="211">
        <v>0.50871128512200581</v>
      </c>
      <c r="X4528" s="211">
        <v>0.35710649747098072</v>
      </c>
      <c r="Y4528" s="211">
        <v>0.74604837230495757</v>
      </c>
      <c r="Z4528" s="211">
        <v>0.14478078355535198</v>
      </c>
      <c r="AA4528" s="212">
        <v>0.12579269973328988</v>
      </c>
    </row>
    <row r="4529" spans="1:27" x14ac:dyDescent="0.35">
      <c r="A4529" s="210" t="s">
        <v>5205</v>
      </c>
      <c r="B4529" s="217">
        <v>122.40581295296047</v>
      </c>
      <c r="C4529" s="211">
        <v>4.7937218502234889E-2</v>
      </c>
      <c r="D4529" s="211">
        <v>0.11754682558814257</v>
      </c>
      <c r="E4529" s="211">
        <v>7.8747341854079472E-2</v>
      </c>
      <c r="F4529" s="211">
        <v>7.537179622286222E-2</v>
      </c>
      <c r="G4529" s="211">
        <v>0.11728910807883644</v>
      </c>
      <c r="H4529" s="211">
        <v>0.11225717907413291</v>
      </c>
      <c r="I4529" s="211">
        <v>0.46826896175987792</v>
      </c>
      <c r="J4529" s="211">
        <v>0.45447999821453344</v>
      </c>
      <c r="K4529" s="211">
        <v>0.64136396262245265</v>
      </c>
      <c r="L4529" s="211">
        <v>0.28039682922176523</v>
      </c>
      <c r="M4529" s="211">
        <v>0.11621516538361557</v>
      </c>
      <c r="N4529" s="211">
        <v>0.54923692890754205</v>
      </c>
      <c r="O4529" s="211">
        <v>0.74583875418815182</v>
      </c>
      <c r="P4529" s="211">
        <v>6.3556768423527754E-2</v>
      </c>
      <c r="Q4529" s="211">
        <v>8.8299236261967493E-2</v>
      </c>
      <c r="R4529" s="211">
        <v>0.41516726391634834</v>
      </c>
      <c r="S4529" s="211">
        <v>0.26030703999026811</v>
      </c>
      <c r="T4529" s="211">
        <v>0.58813735900093689</v>
      </c>
      <c r="U4529" s="211">
        <v>0.3417836119384145</v>
      </c>
      <c r="V4529" s="211">
        <v>5.7494662899358284E-2</v>
      </c>
      <c r="W4529" s="211">
        <v>0.54987580383957024</v>
      </c>
      <c r="X4529" s="211">
        <v>0.28093013439614745</v>
      </c>
      <c r="Y4529" s="211">
        <v>0.6749691692682811</v>
      </c>
      <c r="Z4529" s="211">
        <v>0.14495095202713665</v>
      </c>
      <c r="AA4529" s="212">
        <v>0.11925053731054293</v>
      </c>
    </row>
    <row r="4530" spans="1:27" x14ac:dyDescent="0.35">
      <c r="A4530" s="210" t="s">
        <v>5206</v>
      </c>
      <c r="B4530" s="217">
        <v>119.49367016315047</v>
      </c>
      <c r="C4530" s="211">
        <v>6.5929405040933142E-2</v>
      </c>
      <c r="D4530" s="211">
        <v>0.11711310235336209</v>
      </c>
      <c r="E4530" s="211">
        <v>7.9853964314164957E-2</v>
      </c>
      <c r="F4530" s="211">
        <v>7.9832833946592879E-2</v>
      </c>
      <c r="G4530" s="211">
        <v>0.12470952996084445</v>
      </c>
      <c r="H4530" s="211">
        <v>0.12798573304206956</v>
      </c>
      <c r="I4530" s="211">
        <v>0.51110014894786104</v>
      </c>
      <c r="J4530" s="211">
        <v>0.41336337127069728</v>
      </c>
      <c r="K4530" s="211">
        <v>0.55699376074159856</v>
      </c>
      <c r="L4530" s="211">
        <v>0.27084015182968624</v>
      </c>
      <c r="M4530" s="211">
        <v>8.6259594648340293E-2</v>
      </c>
      <c r="N4530" s="211">
        <v>0.4674782795657958</v>
      </c>
      <c r="O4530" s="211">
        <v>0.67915449090206803</v>
      </c>
      <c r="P4530" s="211">
        <v>6.8382999565328673E-2</v>
      </c>
      <c r="Q4530" s="211">
        <v>0.12604352055214502</v>
      </c>
      <c r="R4530" s="211">
        <v>0.37847344031888341</v>
      </c>
      <c r="S4530" s="211">
        <v>0.30895367254602213</v>
      </c>
      <c r="T4530" s="211">
        <v>0.51674980376728719</v>
      </c>
      <c r="U4530" s="211">
        <v>0.35238069362628799</v>
      </c>
      <c r="V4530" s="211">
        <v>8.8608261055492257E-2</v>
      </c>
      <c r="W4530" s="211">
        <v>0.58787908359254659</v>
      </c>
      <c r="X4530" s="211">
        <v>0.2973946085593448</v>
      </c>
      <c r="Y4530" s="211">
        <v>0.62940392757099295</v>
      </c>
      <c r="Z4530" s="211">
        <v>0.14404841550557643</v>
      </c>
      <c r="AA4530" s="212">
        <v>0.12033904177063165</v>
      </c>
    </row>
    <row r="4531" spans="1:27" x14ac:dyDescent="0.35">
      <c r="A4531" s="210" t="s">
        <v>5207</v>
      </c>
      <c r="B4531" s="217">
        <v>111.2059891611872</v>
      </c>
      <c r="C4531" s="211">
        <v>7.5833412454285931E-2</v>
      </c>
      <c r="D4531" s="211">
        <v>0.12315073888152989</v>
      </c>
      <c r="E4531" s="211">
        <v>7.1573237692337227E-2</v>
      </c>
      <c r="F4531" s="211">
        <v>9.1861001355451347E-2</v>
      </c>
      <c r="G4531" s="211">
        <v>0.11561443686857489</v>
      </c>
      <c r="H4531" s="211">
        <v>0.12711931911007499</v>
      </c>
      <c r="I4531" s="211">
        <v>0.40781130967615398</v>
      </c>
      <c r="J4531" s="211">
        <v>0.42366643148722588</v>
      </c>
      <c r="K4531" s="211">
        <v>0.63651397987450697</v>
      </c>
      <c r="L4531" s="211">
        <v>0.2766964457813918</v>
      </c>
      <c r="M4531" s="211">
        <v>9.4528552495858578E-2</v>
      </c>
      <c r="N4531" s="211">
        <v>0.36790804730692628</v>
      </c>
      <c r="O4531" s="211">
        <v>0.68194530951637922</v>
      </c>
      <c r="P4531" s="211">
        <v>6.6799593092437604E-2</v>
      </c>
      <c r="Q4531" s="211">
        <v>5.7433688586271889E-2</v>
      </c>
      <c r="R4531" s="211">
        <v>0.3541390726850297</v>
      </c>
      <c r="S4531" s="211">
        <v>0.43959687237601086</v>
      </c>
      <c r="T4531" s="211">
        <v>0.61238772228697846</v>
      </c>
      <c r="U4531" s="211">
        <v>0.47184534273634676</v>
      </c>
      <c r="V4531" s="211">
        <v>5.3073060865429872E-2</v>
      </c>
      <c r="W4531" s="211">
        <v>0.6160322827845699</v>
      </c>
      <c r="X4531" s="211">
        <v>0.32281082737674249</v>
      </c>
      <c r="Y4531" s="211">
        <v>0.58373070098510937</v>
      </c>
      <c r="Z4531" s="211">
        <v>0.14426737285456892</v>
      </c>
      <c r="AA4531" s="212">
        <v>0.11819009107637839</v>
      </c>
    </row>
    <row r="4532" spans="1:27" x14ac:dyDescent="0.35">
      <c r="A4532" s="210" t="s">
        <v>5208</v>
      </c>
      <c r="B4532" s="217">
        <v>125.84564081865219</v>
      </c>
      <c r="C4532" s="211">
        <v>5.6965240112944723E-2</v>
      </c>
      <c r="D4532" s="211">
        <v>0.13004211211993696</v>
      </c>
      <c r="E4532" s="211">
        <v>7.2011266847625266E-2</v>
      </c>
      <c r="F4532" s="211">
        <v>0.10634614658909811</v>
      </c>
      <c r="G4532" s="211">
        <v>0.12283432809613247</v>
      </c>
      <c r="H4532" s="211">
        <v>0.10878966852113339</v>
      </c>
      <c r="I4532" s="211">
        <v>0.50563414550013008</v>
      </c>
      <c r="J4532" s="211">
        <v>0.45371310657046676</v>
      </c>
      <c r="K4532" s="211">
        <v>0.51310017738156599</v>
      </c>
      <c r="L4532" s="211">
        <v>0.27485728361540751</v>
      </c>
      <c r="M4532" s="211">
        <v>0.11136278772860433</v>
      </c>
      <c r="N4532" s="211">
        <v>0.54872402328271108</v>
      </c>
      <c r="O4532" s="211">
        <v>0.7320946950069378</v>
      </c>
      <c r="P4532" s="211">
        <v>6.7177262689055703E-2</v>
      </c>
      <c r="Q4532" s="211">
        <v>0.10899215742590715</v>
      </c>
      <c r="R4532" s="211">
        <v>0.4348113464417388</v>
      </c>
      <c r="S4532" s="211">
        <v>0.33726057039744844</v>
      </c>
      <c r="T4532" s="211">
        <v>0.50630461953050243</v>
      </c>
      <c r="U4532" s="211">
        <v>0.37512932945281496</v>
      </c>
      <c r="V4532" s="211">
        <v>8.3986169509724401E-2</v>
      </c>
      <c r="W4532" s="211">
        <v>0.58844246782366283</v>
      </c>
      <c r="X4532" s="211">
        <v>0.36197907451120093</v>
      </c>
      <c r="Y4532" s="211">
        <v>0.6215464668569437</v>
      </c>
      <c r="Z4532" s="211">
        <v>0.14116380018334193</v>
      </c>
      <c r="AA4532" s="212">
        <v>0.12077406444389839</v>
      </c>
    </row>
    <row r="4533" spans="1:27" x14ac:dyDescent="0.35">
      <c r="A4533" s="210" t="s">
        <v>5209</v>
      </c>
      <c r="B4533" s="217">
        <v>138.78897209920345</v>
      </c>
      <c r="C4533" s="211">
        <v>5.8903545014134577E-2</v>
      </c>
      <c r="D4533" s="211">
        <v>0.12652710180216026</v>
      </c>
      <c r="E4533" s="211">
        <v>8.1094217691853723E-2</v>
      </c>
      <c r="F4533" s="211">
        <v>0.10947127461239081</v>
      </c>
      <c r="G4533" s="211">
        <v>0.11874877469576627</v>
      </c>
      <c r="H4533" s="211">
        <v>0.11008586216453718</v>
      </c>
      <c r="I4533" s="211">
        <v>0.44244815868942533</v>
      </c>
      <c r="J4533" s="211">
        <v>0.43796691226397966</v>
      </c>
      <c r="K4533" s="211">
        <v>0.52577569674761149</v>
      </c>
      <c r="L4533" s="211">
        <v>0.27522841223651789</v>
      </c>
      <c r="M4533" s="211">
        <v>8.9176641082977209E-2</v>
      </c>
      <c r="N4533" s="211">
        <v>0.42512209087008324</v>
      </c>
      <c r="O4533" s="211">
        <v>0.76015570563381574</v>
      </c>
      <c r="P4533" s="211">
        <v>6.6545608780808008E-2</v>
      </c>
      <c r="Q4533" s="211">
        <v>4.9894789227182233E-2</v>
      </c>
      <c r="R4533" s="211">
        <v>0.36554978926883885</v>
      </c>
      <c r="S4533" s="211">
        <v>0.41665168271407271</v>
      </c>
      <c r="T4533" s="211">
        <v>0.56211946920968914</v>
      </c>
      <c r="U4533" s="211">
        <v>0.38311487041517683</v>
      </c>
      <c r="V4533" s="211">
        <v>0.12469448407094356</v>
      </c>
      <c r="W4533" s="211">
        <v>0.59441996542568987</v>
      </c>
      <c r="X4533" s="211">
        <v>0.34753877182819404</v>
      </c>
      <c r="Y4533" s="211">
        <v>0.65212592400588854</v>
      </c>
      <c r="Z4533" s="211">
        <v>0.14833044142091201</v>
      </c>
      <c r="AA4533" s="212">
        <v>0.11511791466489592</v>
      </c>
    </row>
    <row r="4534" spans="1:27" x14ac:dyDescent="0.35">
      <c r="A4534" s="210" t="s">
        <v>5210</v>
      </c>
      <c r="B4534" s="217">
        <v>127.40666140208471</v>
      </c>
      <c r="C4534" s="211">
        <v>6.8974312993391115E-2</v>
      </c>
      <c r="D4534" s="211">
        <v>0.12392234844152143</v>
      </c>
      <c r="E4534" s="211">
        <v>7.206880449574378E-2</v>
      </c>
      <c r="F4534" s="211">
        <v>9.3316039720256261E-2</v>
      </c>
      <c r="G4534" s="211">
        <v>0.11877718867378959</v>
      </c>
      <c r="H4534" s="211">
        <v>0.12039095648262417</v>
      </c>
      <c r="I4534" s="211">
        <v>0.51326108682802929</v>
      </c>
      <c r="J4534" s="211">
        <v>0.43782837475879122</v>
      </c>
      <c r="K4534" s="211">
        <v>0.62042289544338769</v>
      </c>
      <c r="L4534" s="211">
        <v>0.27715003965033974</v>
      </c>
      <c r="M4534" s="211">
        <v>9.3115706439946155E-2</v>
      </c>
      <c r="N4534" s="211">
        <v>0.38704386099021804</v>
      </c>
      <c r="O4534" s="211">
        <v>0.71888280086816858</v>
      </c>
      <c r="P4534" s="211">
        <v>6.7439382570858089E-2</v>
      </c>
      <c r="Q4534" s="211">
        <v>4.7424280511239918E-2</v>
      </c>
      <c r="R4534" s="211">
        <v>0.4856555812634083</v>
      </c>
      <c r="S4534" s="211">
        <v>0.36474893695641314</v>
      </c>
      <c r="T4534" s="211">
        <v>0.47121539240247556</v>
      </c>
      <c r="U4534" s="211">
        <v>0.42206289006316372</v>
      </c>
      <c r="V4534" s="211">
        <v>9.1716192583102471E-2</v>
      </c>
      <c r="W4534" s="211">
        <v>0.53835814165132501</v>
      </c>
      <c r="X4534" s="211">
        <v>0.4069721285881952</v>
      </c>
      <c r="Y4534" s="211">
        <v>0.63477922859490143</v>
      </c>
      <c r="Z4534" s="211">
        <v>0.14259051415112292</v>
      </c>
      <c r="AA4534" s="212">
        <v>0.11731380119209048</v>
      </c>
    </row>
    <row r="4535" spans="1:27" x14ac:dyDescent="0.35">
      <c r="A4535" s="210" t="s">
        <v>5211</v>
      </c>
      <c r="B4535" s="217">
        <v>120.1620548842096</v>
      </c>
      <c r="C4535" s="211">
        <v>6.4683851188599942E-2</v>
      </c>
      <c r="D4535" s="211">
        <v>0.12300805592130344</v>
      </c>
      <c r="E4535" s="211">
        <v>7.6586485188443937E-2</v>
      </c>
      <c r="F4535" s="211">
        <v>8.861428561992965E-2</v>
      </c>
      <c r="G4535" s="211">
        <v>0.123188229203019</v>
      </c>
      <c r="H4535" s="211">
        <v>0.12752512287213127</v>
      </c>
      <c r="I4535" s="211">
        <v>0.47995418247794663</v>
      </c>
      <c r="J4535" s="211">
        <v>0.46294521239892639</v>
      </c>
      <c r="K4535" s="211">
        <v>0.56333647045018875</v>
      </c>
      <c r="L4535" s="211">
        <v>0.27217891775416747</v>
      </c>
      <c r="M4535" s="211">
        <v>9.438608525537065E-2</v>
      </c>
      <c r="N4535" s="211">
        <v>0.55841754878866512</v>
      </c>
      <c r="O4535" s="211">
        <v>0.69187864091128681</v>
      </c>
      <c r="P4535" s="211">
        <v>6.6160206194914362E-2</v>
      </c>
      <c r="Q4535" s="211">
        <v>0.10802203744163244</v>
      </c>
      <c r="R4535" s="211">
        <v>0.40665617257883568</v>
      </c>
      <c r="S4535" s="211">
        <v>0.37220882796332927</v>
      </c>
      <c r="T4535" s="211">
        <v>0.55644423901261064</v>
      </c>
      <c r="U4535" s="211">
        <v>0.48319509288716483</v>
      </c>
      <c r="V4535" s="211">
        <v>5.636525513034174E-2</v>
      </c>
      <c r="W4535" s="211">
        <v>0.50920288215365905</v>
      </c>
      <c r="X4535" s="211">
        <v>0.33533606756882106</v>
      </c>
      <c r="Y4535" s="211">
        <v>0.64680856651903151</v>
      </c>
      <c r="Z4535" s="211">
        <v>0.14689905009927939</v>
      </c>
      <c r="AA4535" s="212">
        <v>0.12153377770994044</v>
      </c>
    </row>
    <row r="4536" spans="1:27" x14ac:dyDescent="0.35">
      <c r="A4536" s="210" t="s">
        <v>5212</v>
      </c>
      <c r="B4536" s="217">
        <v>119.08908590227414</v>
      </c>
      <c r="C4536" s="211">
        <v>5.4302843485074997E-2</v>
      </c>
      <c r="D4536" s="211">
        <v>0.12701570511752444</v>
      </c>
      <c r="E4536" s="211">
        <v>8.7153043813345654E-2</v>
      </c>
      <c r="F4536" s="211">
        <v>9.9171104255849407E-2</v>
      </c>
      <c r="G4536" s="211">
        <v>0.12046469537012694</v>
      </c>
      <c r="H4536" s="211">
        <v>0.11113006286235666</v>
      </c>
      <c r="I4536" s="211">
        <v>0.46573376167856095</v>
      </c>
      <c r="J4536" s="211">
        <v>0.41770213116922583</v>
      </c>
      <c r="K4536" s="211">
        <v>0.5713722926087248</v>
      </c>
      <c r="L4536" s="211">
        <v>0.27091818368938897</v>
      </c>
      <c r="M4536" s="211">
        <v>9.5643156826897738E-2</v>
      </c>
      <c r="N4536" s="211">
        <v>0.49548377741702748</v>
      </c>
      <c r="O4536" s="211">
        <v>0.73509623161176074</v>
      </c>
      <c r="P4536" s="211">
        <v>6.2977433652937287E-2</v>
      </c>
      <c r="Q4536" s="211">
        <v>0.118266605065453</v>
      </c>
      <c r="R4536" s="211">
        <v>0.45673337897615057</v>
      </c>
      <c r="S4536" s="211">
        <v>0.30212535405816088</v>
      </c>
      <c r="T4536" s="211">
        <v>0.58350896364450944</v>
      </c>
      <c r="U4536" s="211">
        <v>0.50047099462957478</v>
      </c>
      <c r="V4536" s="211">
        <v>5.6714670542018564E-2</v>
      </c>
      <c r="W4536" s="211">
        <v>0.5556447516247659</v>
      </c>
      <c r="X4536" s="211">
        <v>0.28202124834332398</v>
      </c>
      <c r="Y4536" s="211">
        <v>0.63758272348180767</v>
      </c>
      <c r="Z4536" s="211">
        <v>0.14341533492246714</v>
      </c>
      <c r="AA4536" s="212">
        <v>0.12622455759689688</v>
      </c>
    </row>
    <row r="4537" spans="1:27" x14ac:dyDescent="0.35">
      <c r="A4537" s="210" t="s">
        <v>5213</v>
      </c>
      <c r="B4537" s="217">
        <v>147.97350666539973</v>
      </c>
      <c r="C4537" s="211">
        <v>5.2346820079209634E-2</v>
      </c>
      <c r="D4537" s="211">
        <v>0.13165644778763955</v>
      </c>
      <c r="E4537" s="211">
        <v>8.1099539503551504E-2</v>
      </c>
      <c r="F4537" s="211">
        <v>0.10369283468692259</v>
      </c>
      <c r="G4537" s="211">
        <v>0.12365788286591159</v>
      </c>
      <c r="H4537" s="211">
        <v>0.12526434719214896</v>
      </c>
      <c r="I4537" s="211">
        <v>0.48378035612961234</v>
      </c>
      <c r="J4537" s="211">
        <v>0.44466215709363444</v>
      </c>
      <c r="K4537" s="211">
        <v>0.60581958300507266</v>
      </c>
      <c r="L4537" s="211">
        <v>0.27107204034825094</v>
      </c>
      <c r="M4537" s="211">
        <v>0.12050175192878536</v>
      </c>
      <c r="N4537" s="211">
        <v>0.37132821650220743</v>
      </c>
      <c r="O4537" s="211">
        <v>0.68600663391327787</v>
      </c>
      <c r="P4537" s="211">
        <v>6.5683645139585578E-2</v>
      </c>
      <c r="Q4537" s="211">
        <v>8.4524711995219187E-2</v>
      </c>
      <c r="R4537" s="211">
        <v>0.41943468626449953</v>
      </c>
      <c r="S4537" s="211">
        <v>0.37429415299562852</v>
      </c>
      <c r="T4537" s="211">
        <v>0.55705816260939922</v>
      </c>
      <c r="U4537" s="211">
        <v>0.35953990373330263</v>
      </c>
      <c r="V4537" s="211">
        <v>0.12246440639274614</v>
      </c>
      <c r="W4537" s="211">
        <v>0.62414876116572404</v>
      </c>
      <c r="X4537" s="211">
        <v>0.33736449151610631</v>
      </c>
      <c r="Y4537" s="211">
        <v>0.68398768861027759</v>
      </c>
      <c r="Z4537" s="211">
        <v>0.14881911669486259</v>
      </c>
      <c r="AA4537" s="212">
        <v>0.12037322263161948</v>
      </c>
    </row>
    <row r="4538" spans="1:27" x14ac:dyDescent="0.35">
      <c r="A4538" s="210" t="s">
        <v>5214</v>
      </c>
      <c r="B4538" s="217">
        <v>141.41761274782348</v>
      </c>
      <c r="C4538" s="211">
        <v>6.4931243065879593E-2</v>
      </c>
      <c r="D4538" s="211">
        <v>0.12407746797061114</v>
      </c>
      <c r="E4538" s="211">
        <v>7.1934179474189938E-2</v>
      </c>
      <c r="F4538" s="211">
        <v>0.11257027144212337</v>
      </c>
      <c r="G4538" s="211">
        <v>0.11406642564989565</v>
      </c>
      <c r="H4538" s="211">
        <v>0.11833382758440011</v>
      </c>
      <c r="I4538" s="211">
        <v>0.44465227230221871</v>
      </c>
      <c r="J4538" s="211">
        <v>0.41879373061597641</v>
      </c>
      <c r="K4538" s="211">
        <v>0.63519007552756934</v>
      </c>
      <c r="L4538" s="211">
        <v>0.27462490917139665</v>
      </c>
      <c r="M4538" s="211">
        <v>0.11814851580983929</v>
      </c>
      <c r="N4538" s="211">
        <v>0.57503306417372579</v>
      </c>
      <c r="O4538" s="211">
        <v>0.68649529079049709</v>
      </c>
      <c r="P4538" s="211">
        <v>6.80782137002931E-2</v>
      </c>
      <c r="Q4538" s="211">
        <v>8.5697652217091913E-2</v>
      </c>
      <c r="R4538" s="211">
        <v>0.44588039635902155</v>
      </c>
      <c r="S4538" s="211">
        <v>0.32951324615650607</v>
      </c>
      <c r="T4538" s="211">
        <v>0.57238153252120028</v>
      </c>
      <c r="U4538" s="211">
        <v>0.40082104131673452</v>
      </c>
      <c r="V4538" s="211">
        <v>0.10978669067676938</v>
      </c>
      <c r="W4538" s="211">
        <v>0.50581494756485335</v>
      </c>
      <c r="X4538" s="211">
        <v>0.39707115227549444</v>
      </c>
      <c r="Y4538" s="211">
        <v>0.60765357624576777</v>
      </c>
      <c r="Z4538" s="211">
        <v>0.14632843752444144</v>
      </c>
      <c r="AA4538" s="212">
        <v>0.12697977077935085</v>
      </c>
    </row>
    <row r="4539" spans="1:27" x14ac:dyDescent="0.35">
      <c r="A4539" s="210" t="s">
        <v>5215</v>
      </c>
      <c r="B4539" s="217">
        <v>155.19599070089984</v>
      </c>
      <c r="C4539" s="211">
        <v>7.7150169432178797E-2</v>
      </c>
      <c r="D4539" s="211">
        <v>0.131747165154778</v>
      </c>
      <c r="E4539" s="211">
        <v>7.6407620880119875E-2</v>
      </c>
      <c r="F4539" s="211">
        <v>8.5917533573614757E-2</v>
      </c>
      <c r="G4539" s="211">
        <v>0.1166724335689875</v>
      </c>
      <c r="H4539" s="211">
        <v>0.12089467615464207</v>
      </c>
      <c r="I4539" s="211">
        <v>0.46498530417346273</v>
      </c>
      <c r="J4539" s="211">
        <v>0.38796007438084523</v>
      </c>
      <c r="K4539" s="211">
        <v>0.55274238156881184</v>
      </c>
      <c r="L4539" s="211">
        <v>0.27877677064376999</v>
      </c>
      <c r="M4539" s="211">
        <v>9.7552715716391986E-2</v>
      </c>
      <c r="N4539" s="211">
        <v>0.47270336209348351</v>
      </c>
      <c r="O4539" s="211">
        <v>0.73960483091970719</v>
      </c>
      <c r="P4539" s="211">
        <v>7.1371924466813313E-2</v>
      </c>
      <c r="Q4539" s="211">
        <v>7.1266950000107632E-2</v>
      </c>
      <c r="R4539" s="211">
        <v>0.42862807504567724</v>
      </c>
      <c r="S4539" s="211">
        <v>0.31014271859541809</v>
      </c>
      <c r="T4539" s="211">
        <v>0.45883674003525632</v>
      </c>
      <c r="U4539" s="211">
        <v>0.45094020267764695</v>
      </c>
      <c r="V4539" s="211">
        <v>0.13521962784616293</v>
      </c>
      <c r="W4539" s="211">
        <v>0.4886336881126086</v>
      </c>
      <c r="X4539" s="211">
        <v>0.30326999194896354</v>
      </c>
      <c r="Y4539" s="211">
        <v>0.66415737981707768</v>
      </c>
      <c r="Z4539" s="211">
        <v>0.14934951734605659</v>
      </c>
      <c r="AA4539" s="212">
        <v>0.119982220649233</v>
      </c>
    </row>
    <row r="4540" spans="1:27" x14ac:dyDescent="0.35">
      <c r="A4540" s="210" t="s">
        <v>5216</v>
      </c>
      <c r="B4540" s="217">
        <v>115.76018181080394</v>
      </c>
      <c r="C4540" s="211">
        <v>6.8487936341043998E-2</v>
      </c>
      <c r="D4540" s="211">
        <v>0.12942931272351607</v>
      </c>
      <c r="E4540" s="211">
        <v>7.8806787995369137E-2</v>
      </c>
      <c r="F4540" s="211">
        <v>0.10534743205270768</v>
      </c>
      <c r="G4540" s="211">
        <v>0.1199554821868464</v>
      </c>
      <c r="H4540" s="211">
        <v>0.11148119186024588</v>
      </c>
      <c r="I4540" s="211">
        <v>0.43475633973124655</v>
      </c>
      <c r="J4540" s="211">
        <v>0.39527681854450086</v>
      </c>
      <c r="K4540" s="211">
        <v>0.64915991920828231</v>
      </c>
      <c r="L4540" s="211">
        <v>0.27736122496830157</v>
      </c>
      <c r="M4540" s="211">
        <v>9.4115730865603014E-2</v>
      </c>
      <c r="N4540" s="211">
        <v>0.40569820358594044</v>
      </c>
      <c r="O4540" s="211">
        <v>0.58120378244329296</v>
      </c>
      <c r="P4540" s="211">
        <v>6.3545333224284628E-2</v>
      </c>
      <c r="Q4540" s="211">
        <v>9.0308130191003019E-2</v>
      </c>
      <c r="R4540" s="211">
        <v>0.38986764810712654</v>
      </c>
      <c r="S4540" s="211">
        <v>0.30958805305888809</v>
      </c>
      <c r="T4540" s="211">
        <v>0.5055129599424466</v>
      </c>
      <c r="U4540" s="211">
        <v>0.37444812529041671</v>
      </c>
      <c r="V4540" s="211">
        <v>5.3569870216569081E-2</v>
      </c>
      <c r="W4540" s="211">
        <v>0.6058513923529375</v>
      </c>
      <c r="X4540" s="211">
        <v>0.37292223670655267</v>
      </c>
      <c r="Y4540" s="211">
        <v>0.72972464907705692</v>
      </c>
      <c r="Z4540" s="211">
        <v>0.14628114849472387</v>
      </c>
      <c r="AA4540" s="212">
        <v>0.11162306685217595</v>
      </c>
    </row>
    <row r="4541" spans="1:27" x14ac:dyDescent="0.35">
      <c r="A4541" s="210" t="s">
        <v>5217</v>
      </c>
      <c r="B4541" s="217">
        <v>111.7036116803479</v>
      </c>
      <c r="C4541" s="211">
        <v>6.4376157011525242E-2</v>
      </c>
      <c r="D4541" s="211">
        <v>0.1250272505610415</v>
      </c>
      <c r="E4541" s="211">
        <v>7.4777467680317275E-2</v>
      </c>
      <c r="F4541" s="211">
        <v>0.1045032198308834</v>
      </c>
      <c r="G4541" s="211">
        <v>0.11850807389809571</v>
      </c>
      <c r="H4541" s="211">
        <v>0.10533364688332802</v>
      </c>
      <c r="I4541" s="211">
        <v>0.50373972794039867</v>
      </c>
      <c r="J4541" s="211">
        <v>0.41168146067291528</v>
      </c>
      <c r="K4541" s="211">
        <v>0.61903423398884483</v>
      </c>
      <c r="L4541" s="211">
        <v>0.27490145904877783</v>
      </c>
      <c r="M4541" s="211">
        <v>9.6646743888059092E-2</v>
      </c>
      <c r="N4541" s="211">
        <v>0.36359726264338899</v>
      </c>
      <c r="O4541" s="211">
        <v>0.78483167308472823</v>
      </c>
      <c r="P4541" s="211">
        <v>6.9933922979186616E-2</v>
      </c>
      <c r="Q4541" s="211">
        <v>5.7293891265997945E-2</v>
      </c>
      <c r="R4541" s="211">
        <v>0.45916131721196174</v>
      </c>
      <c r="S4541" s="211">
        <v>0.26735982342317471</v>
      </c>
      <c r="T4541" s="211">
        <v>0.57178511319543857</v>
      </c>
      <c r="U4541" s="211">
        <v>0.39685516571281709</v>
      </c>
      <c r="V4541" s="211">
        <v>5.4378602968820446E-2</v>
      </c>
      <c r="W4541" s="211">
        <v>0.51687121454387464</v>
      </c>
      <c r="X4541" s="211">
        <v>0.26941033068520553</v>
      </c>
      <c r="Y4541" s="211">
        <v>0.70747281343689905</v>
      </c>
      <c r="Z4541" s="211">
        <v>0.14346206400459982</v>
      </c>
      <c r="AA4541" s="212">
        <v>0.12393426436112087</v>
      </c>
    </row>
    <row r="4542" spans="1:27" x14ac:dyDescent="0.35">
      <c r="A4542" s="210" t="s">
        <v>5218</v>
      </c>
      <c r="B4542" s="217">
        <v>162.86191963580271</v>
      </c>
      <c r="C4542" s="211">
        <v>4.7308298088430643E-2</v>
      </c>
      <c r="D4542" s="211">
        <v>0.12589412313761861</v>
      </c>
      <c r="E4542" s="211">
        <v>8.3961061535098469E-2</v>
      </c>
      <c r="F4542" s="211">
        <v>0.1011092585771048</v>
      </c>
      <c r="G4542" s="211">
        <v>0.11879254876377045</v>
      </c>
      <c r="H4542" s="211">
        <v>0.11324079186502857</v>
      </c>
      <c r="I4542" s="211">
        <v>0.44998981669062199</v>
      </c>
      <c r="J4542" s="211">
        <v>0.47090806831991527</v>
      </c>
      <c r="K4542" s="211">
        <v>0.54958052169082139</v>
      </c>
      <c r="L4542" s="211">
        <v>0.27326191652963827</v>
      </c>
      <c r="M4542" s="211">
        <v>8.5622431280951664E-2</v>
      </c>
      <c r="N4542" s="211">
        <v>0.49952217959090478</v>
      </c>
      <c r="O4542" s="211">
        <v>0.69226545562851771</v>
      </c>
      <c r="P4542" s="211">
        <v>6.6924423134234343E-2</v>
      </c>
      <c r="Q4542" s="211">
        <v>5.6587480094374754E-2</v>
      </c>
      <c r="R4542" s="211">
        <v>0.47048122120877084</v>
      </c>
      <c r="S4542" s="211">
        <v>0.36282962736672048</v>
      </c>
      <c r="T4542" s="211">
        <v>0.47810387596255838</v>
      </c>
      <c r="U4542" s="211">
        <v>0.41336166261660412</v>
      </c>
      <c r="V4542" s="211">
        <v>0.19528698765214464</v>
      </c>
      <c r="W4542" s="211">
        <v>0.54218468693955357</v>
      </c>
      <c r="X4542" s="211">
        <v>0.31943109668756542</v>
      </c>
      <c r="Y4542" s="211">
        <v>0.72409089936526683</v>
      </c>
      <c r="Z4542" s="211">
        <v>0.14964679372368572</v>
      </c>
      <c r="AA4542" s="212">
        <v>0.12132667119004954</v>
      </c>
    </row>
    <row r="4543" spans="1:27" x14ac:dyDescent="0.35">
      <c r="A4543" s="210" t="s">
        <v>5219</v>
      </c>
      <c r="B4543" s="217">
        <v>100.90216412609804</v>
      </c>
      <c r="C4543" s="211">
        <v>7.752225490988493E-2</v>
      </c>
      <c r="D4543" s="211">
        <v>0.12580164557204276</v>
      </c>
      <c r="E4543" s="211">
        <v>7.6551359822405698E-2</v>
      </c>
      <c r="F4543" s="211">
        <v>9.3145139183513276E-2</v>
      </c>
      <c r="G4543" s="211">
        <v>0.12253899507662837</v>
      </c>
      <c r="H4543" s="211">
        <v>0.12112374155391897</v>
      </c>
      <c r="I4543" s="211">
        <v>0.50225930932954532</v>
      </c>
      <c r="J4543" s="211">
        <v>0.44103392574318734</v>
      </c>
      <c r="K4543" s="211">
        <v>0.60675897947732182</v>
      </c>
      <c r="L4543" s="211">
        <v>0.27440613138067915</v>
      </c>
      <c r="M4543" s="211">
        <v>9.2041993344304893E-2</v>
      </c>
      <c r="N4543" s="211">
        <v>0.33712988212032741</v>
      </c>
      <c r="O4543" s="211">
        <v>0.54769560996923328</v>
      </c>
      <c r="P4543" s="211">
        <v>6.4695245301142845E-2</v>
      </c>
      <c r="Q4543" s="211">
        <v>6.9251330109600384E-2</v>
      </c>
      <c r="R4543" s="211">
        <v>0.39728274204836078</v>
      </c>
      <c r="S4543" s="211">
        <v>0.34108600008727319</v>
      </c>
      <c r="T4543" s="211">
        <v>0.5829401934912648</v>
      </c>
      <c r="U4543" s="211">
        <v>0.34936823497596398</v>
      </c>
      <c r="V4543" s="211">
        <v>5.4418537138278475E-2</v>
      </c>
      <c r="W4543" s="211">
        <v>0.55863109499141794</v>
      </c>
      <c r="X4543" s="211">
        <v>0.33927948787543877</v>
      </c>
      <c r="Y4543" s="211">
        <v>0.68736573829856573</v>
      </c>
      <c r="Z4543" s="211">
        <v>0.14876801256354741</v>
      </c>
      <c r="AA4543" s="212">
        <v>0.12018376473938061</v>
      </c>
    </row>
    <row r="4544" spans="1:27" x14ac:dyDescent="0.35">
      <c r="A4544" s="210" t="s">
        <v>5220</v>
      </c>
      <c r="B4544" s="217">
        <v>131.94677590460623</v>
      </c>
      <c r="C4544" s="211">
        <v>8.1658360066502983E-2</v>
      </c>
      <c r="D4544" s="211">
        <v>0.12738686988587289</v>
      </c>
      <c r="E4544" s="211">
        <v>7.722098152770443E-2</v>
      </c>
      <c r="F4544" s="211">
        <v>0.10476894491758874</v>
      </c>
      <c r="G4544" s="211">
        <v>0.1223515185910687</v>
      </c>
      <c r="H4544" s="211">
        <v>0.11610395300654695</v>
      </c>
      <c r="I4544" s="211">
        <v>0.47821777115651676</v>
      </c>
      <c r="J4544" s="211">
        <v>0.46956579425615907</v>
      </c>
      <c r="K4544" s="211">
        <v>0.63575642284529454</v>
      </c>
      <c r="L4544" s="211">
        <v>0.27072461732798486</v>
      </c>
      <c r="M4544" s="211">
        <v>9.1132186738656126E-2</v>
      </c>
      <c r="N4544" s="211">
        <v>0.35846396150763377</v>
      </c>
      <c r="O4544" s="211">
        <v>0.72912629992025335</v>
      </c>
      <c r="P4544" s="211">
        <v>7.151311585879068E-2</v>
      </c>
      <c r="Q4544" s="211">
        <v>6.8406193821532776E-2</v>
      </c>
      <c r="R4544" s="211">
        <v>0.48514442953893577</v>
      </c>
      <c r="S4544" s="211">
        <v>0.37307668725766036</v>
      </c>
      <c r="T4544" s="211">
        <v>0.45794350457510385</v>
      </c>
      <c r="U4544" s="211">
        <v>0.3713185146398974</v>
      </c>
      <c r="V4544" s="211">
        <v>0.10014261550418357</v>
      </c>
      <c r="W4544" s="211">
        <v>0.59549317745225783</v>
      </c>
      <c r="X4544" s="211">
        <v>0.38396216373986469</v>
      </c>
      <c r="Y4544" s="211">
        <v>0.58250681582782526</v>
      </c>
      <c r="Z4544" s="211">
        <v>0.14860849055670688</v>
      </c>
      <c r="AA4544" s="212">
        <v>0.11719722618455593</v>
      </c>
    </row>
    <row r="4545" spans="1:27" x14ac:dyDescent="0.35">
      <c r="A4545" s="210" t="s">
        <v>5221</v>
      </c>
      <c r="B4545" s="217">
        <v>116.20265311032432</v>
      </c>
      <c r="C4545" s="211">
        <v>5.5463461717399479E-2</v>
      </c>
      <c r="D4545" s="211">
        <v>0.12032062786461943</v>
      </c>
      <c r="E4545" s="211">
        <v>7.7396288594904813E-2</v>
      </c>
      <c r="F4545" s="211">
        <v>7.2506283885975423E-2</v>
      </c>
      <c r="G4545" s="211">
        <v>0.11243971696681289</v>
      </c>
      <c r="H4545" s="211">
        <v>0.11897085617444694</v>
      </c>
      <c r="I4545" s="211">
        <v>0.43961596944058007</v>
      </c>
      <c r="J4545" s="211">
        <v>0.44841877058700141</v>
      </c>
      <c r="K4545" s="211">
        <v>0.60060568452980401</v>
      </c>
      <c r="L4545" s="211">
        <v>0.27026023610242605</v>
      </c>
      <c r="M4545" s="211">
        <v>8.4387576547681184E-2</v>
      </c>
      <c r="N4545" s="211">
        <v>0.50822662807565111</v>
      </c>
      <c r="O4545" s="211">
        <v>0.7002092245752739</v>
      </c>
      <c r="P4545" s="211">
        <v>6.5522480704627573E-2</v>
      </c>
      <c r="Q4545" s="211">
        <v>6.5412937306439004E-2</v>
      </c>
      <c r="R4545" s="211">
        <v>0.41844810707762525</v>
      </c>
      <c r="S4545" s="211">
        <v>0.29432911091832731</v>
      </c>
      <c r="T4545" s="211">
        <v>0.51268934011469391</v>
      </c>
      <c r="U4545" s="211">
        <v>0.32962555411059369</v>
      </c>
      <c r="V4545" s="211">
        <v>7.8071468855328535E-2</v>
      </c>
      <c r="W4545" s="211">
        <v>0.49358740864846351</v>
      </c>
      <c r="X4545" s="211">
        <v>0.31665685908023544</v>
      </c>
      <c r="Y4545" s="211">
        <v>0.59220280584425677</v>
      </c>
      <c r="Z4545" s="211">
        <v>0.14852502864862052</v>
      </c>
      <c r="AA4545" s="212">
        <v>0.11408835296016845</v>
      </c>
    </row>
    <row r="4546" spans="1:27" x14ac:dyDescent="0.35">
      <c r="A4546" s="210" t="s">
        <v>5222</v>
      </c>
      <c r="B4546" s="217">
        <v>140.14386711788686</v>
      </c>
      <c r="C4546" s="211">
        <v>7.3150886088778011E-2</v>
      </c>
      <c r="D4546" s="211">
        <v>0.12676275221550637</v>
      </c>
      <c r="E4546" s="211">
        <v>7.6182442049218785E-2</v>
      </c>
      <c r="F4546" s="211">
        <v>0.11656242382743712</v>
      </c>
      <c r="G4546" s="211">
        <v>0.12085932613883829</v>
      </c>
      <c r="H4546" s="211">
        <v>0.1201093720654912</v>
      </c>
      <c r="I4546" s="211">
        <v>0.53203485177774346</v>
      </c>
      <c r="J4546" s="211">
        <v>0.43351545561147531</v>
      </c>
      <c r="K4546" s="211">
        <v>0.63730758741315729</v>
      </c>
      <c r="L4546" s="211">
        <v>0.27834458590377742</v>
      </c>
      <c r="M4546" s="211">
        <v>0.10922845050205757</v>
      </c>
      <c r="N4546" s="211">
        <v>0.37346923403313992</v>
      </c>
      <c r="O4546" s="211">
        <v>0.53649981911509448</v>
      </c>
      <c r="P4546" s="211">
        <v>6.8880425486037053E-2</v>
      </c>
      <c r="Q4546" s="211">
        <v>7.1502930882952107E-2</v>
      </c>
      <c r="R4546" s="211">
        <v>0.38680080039689363</v>
      </c>
      <c r="S4546" s="211">
        <v>0.31797955111177267</v>
      </c>
      <c r="T4546" s="211">
        <v>0.57506606881397904</v>
      </c>
      <c r="U4546" s="211">
        <v>0.47967933495660797</v>
      </c>
      <c r="V4546" s="211">
        <v>0.11496606005868253</v>
      </c>
      <c r="W4546" s="211">
        <v>0.58977545995016545</v>
      </c>
      <c r="X4546" s="211">
        <v>0.39286060716801918</v>
      </c>
      <c r="Y4546" s="211">
        <v>0.56822868295419005</v>
      </c>
      <c r="Z4546" s="211">
        <v>0.14674701665247625</v>
      </c>
      <c r="AA4546" s="212">
        <v>0.12410001213533112</v>
      </c>
    </row>
    <row r="4547" spans="1:27" x14ac:dyDescent="0.35">
      <c r="A4547" s="210" t="s">
        <v>5223</v>
      </c>
      <c r="B4547" s="217">
        <v>135.14803127296778</v>
      </c>
      <c r="C4547" s="211">
        <v>6.6759550189623471E-2</v>
      </c>
      <c r="D4547" s="211">
        <v>0.12294247452349272</v>
      </c>
      <c r="E4547" s="211">
        <v>7.4415072809433283E-2</v>
      </c>
      <c r="F4547" s="211">
        <v>8.5634249550206015E-2</v>
      </c>
      <c r="G4547" s="211">
        <v>0.12656911802791621</v>
      </c>
      <c r="H4547" s="211">
        <v>0.10379778857553515</v>
      </c>
      <c r="I4547" s="211">
        <v>0.43030912152168649</v>
      </c>
      <c r="J4547" s="211">
        <v>0.46297361115189428</v>
      </c>
      <c r="K4547" s="211">
        <v>0.64481541055579428</v>
      </c>
      <c r="L4547" s="211">
        <v>0.27886059332989654</v>
      </c>
      <c r="M4547" s="211">
        <v>8.7658798682067218E-2</v>
      </c>
      <c r="N4547" s="211">
        <v>0.43467901320336033</v>
      </c>
      <c r="O4547" s="211">
        <v>0.73997659692452189</v>
      </c>
      <c r="P4547" s="211">
        <v>7.1432024606846209E-2</v>
      </c>
      <c r="Q4547" s="211">
        <v>0.12502404191424579</v>
      </c>
      <c r="R4547" s="211">
        <v>0.47639982329159353</v>
      </c>
      <c r="S4547" s="211">
        <v>0.36208767421733945</v>
      </c>
      <c r="T4547" s="211">
        <v>0.57789862701002859</v>
      </c>
      <c r="U4547" s="211">
        <v>0.32968722620795127</v>
      </c>
      <c r="V4547" s="211">
        <v>9.7784084299837745E-2</v>
      </c>
      <c r="W4547" s="211">
        <v>0.53765462589990842</v>
      </c>
      <c r="X4547" s="211">
        <v>0.37942170772522921</v>
      </c>
      <c r="Y4547" s="211">
        <v>0.57467738142246072</v>
      </c>
      <c r="Z4547" s="211">
        <v>0.13991853300569965</v>
      </c>
      <c r="AA4547" s="212">
        <v>0.11598397673699611</v>
      </c>
    </row>
    <row r="4548" spans="1:27" x14ac:dyDescent="0.35">
      <c r="A4548" s="210" t="s">
        <v>5224</v>
      </c>
      <c r="B4548" s="217">
        <v>153.8756756411608</v>
      </c>
      <c r="C4548" s="211">
        <v>7.3798399481125321E-2</v>
      </c>
      <c r="D4548" s="211">
        <v>0.13095276109329321</v>
      </c>
      <c r="E4548" s="211">
        <v>7.1146712923814054E-2</v>
      </c>
      <c r="F4548" s="211">
        <v>7.6530952916630979E-2</v>
      </c>
      <c r="G4548" s="211">
        <v>0.121793431409167</v>
      </c>
      <c r="H4548" s="211">
        <v>0.11816777987882442</v>
      </c>
      <c r="I4548" s="211">
        <v>0.50256673807299457</v>
      </c>
      <c r="J4548" s="211">
        <v>0.45550291224107592</v>
      </c>
      <c r="K4548" s="211">
        <v>0.62692573175789967</v>
      </c>
      <c r="L4548" s="211">
        <v>0.27572742066245948</v>
      </c>
      <c r="M4548" s="211">
        <v>0.12000117851006481</v>
      </c>
      <c r="N4548" s="211">
        <v>0.49239760018674555</v>
      </c>
      <c r="O4548" s="211">
        <v>0.76290729731662976</v>
      </c>
      <c r="P4548" s="211">
        <v>7.1385863677321304E-2</v>
      </c>
      <c r="Q4548" s="211">
        <v>0.11752591127911345</v>
      </c>
      <c r="R4548" s="211">
        <v>0.46693507806716866</v>
      </c>
      <c r="S4548" s="211">
        <v>0.41519484683655783</v>
      </c>
      <c r="T4548" s="211">
        <v>0.55233702148215924</v>
      </c>
      <c r="U4548" s="211">
        <v>0.40843533948152799</v>
      </c>
      <c r="V4548" s="211">
        <v>8.4939121470895954E-2</v>
      </c>
      <c r="W4548" s="211">
        <v>0.59037121487701594</v>
      </c>
      <c r="X4548" s="211">
        <v>0.31193720812553749</v>
      </c>
      <c r="Y4548" s="211">
        <v>0.68130338756679554</v>
      </c>
      <c r="Z4548" s="211">
        <v>0.14831810363397779</v>
      </c>
      <c r="AA4548" s="212">
        <v>0.11999637108625352</v>
      </c>
    </row>
    <row r="4549" spans="1:27" x14ac:dyDescent="0.35">
      <c r="A4549" s="210" t="s">
        <v>5225</v>
      </c>
      <c r="B4549" s="217">
        <v>128.30055378912834</v>
      </c>
      <c r="C4549" s="211">
        <v>6.0883327803410076E-2</v>
      </c>
      <c r="D4549" s="211">
        <v>0.13223578834961353</v>
      </c>
      <c r="E4549" s="211">
        <v>8.2719619716478926E-2</v>
      </c>
      <c r="F4549" s="211">
        <v>0.10751231636113048</v>
      </c>
      <c r="G4549" s="211">
        <v>0.11785071869826046</v>
      </c>
      <c r="H4549" s="211">
        <v>0.11227146244949029</v>
      </c>
      <c r="I4549" s="211">
        <v>0.49414256749054719</v>
      </c>
      <c r="J4549" s="211">
        <v>0.47297930783318443</v>
      </c>
      <c r="K4549" s="211">
        <v>0.63835686215174969</v>
      </c>
      <c r="L4549" s="211">
        <v>0.27461083880196108</v>
      </c>
      <c r="M4549" s="211">
        <v>9.7135951641582924E-2</v>
      </c>
      <c r="N4549" s="211">
        <v>0.51209982743475135</v>
      </c>
      <c r="O4549" s="211">
        <v>0.71654944733754755</v>
      </c>
      <c r="P4549" s="211">
        <v>6.8985503389989433E-2</v>
      </c>
      <c r="Q4549" s="211">
        <v>7.6004249693896367E-2</v>
      </c>
      <c r="R4549" s="211">
        <v>0.38343917032511904</v>
      </c>
      <c r="S4549" s="211">
        <v>0.39029917406787717</v>
      </c>
      <c r="T4549" s="211">
        <v>0.47460511757243312</v>
      </c>
      <c r="U4549" s="211">
        <v>0.44855177750393765</v>
      </c>
      <c r="V4549" s="211">
        <v>7.0177207900776167E-2</v>
      </c>
      <c r="W4549" s="211">
        <v>0.53649612372239741</v>
      </c>
      <c r="X4549" s="211">
        <v>0.35355885431952749</v>
      </c>
      <c r="Y4549" s="211">
        <v>0.7069520089301764</v>
      </c>
      <c r="Z4549" s="211">
        <v>0.1460923638230115</v>
      </c>
      <c r="AA4549" s="212">
        <v>0.12562017650395016</v>
      </c>
    </row>
    <row r="4550" spans="1:27" x14ac:dyDescent="0.35">
      <c r="A4550" s="210" t="s">
        <v>5226</v>
      </c>
      <c r="B4550" s="217">
        <v>110.34267585023642</v>
      </c>
      <c r="C4550" s="211">
        <v>5.8845346785234592E-2</v>
      </c>
      <c r="D4550" s="211">
        <v>0.12136904148335295</v>
      </c>
      <c r="E4550" s="211">
        <v>8.6039357139608974E-2</v>
      </c>
      <c r="F4550" s="211">
        <v>9.6133188285518617E-2</v>
      </c>
      <c r="G4550" s="211">
        <v>0.12104963598148037</v>
      </c>
      <c r="H4550" s="211">
        <v>0.1071002369323206</v>
      </c>
      <c r="I4550" s="211">
        <v>0.49916436123521557</v>
      </c>
      <c r="J4550" s="211">
        <v>0.47480579558413549</v>
      </c>
      <c r="K4550" s="211">
        <v>0.61927971502896462</v>
      </c>
      <c r="L4550" s="211">
        <v>0.27707027110251148</v>
      </c>
      <c r="M4550" s="211">
        <v>8.8013345546359367E-2</v>
      </c>
      <c r="N4550" s="211">
        <v>0.38901933595489235</v>
      </c>
      <c r="O4550" s="211">
        <v>0.59413569967124469</v>
      </c>
      <c r="P4550" s="211">
        <v>7.1003923387954263E-2</v>
      </c>
      <c r="Q4550" s="211">
        <v>6.8079908954986418E-2</v>
      </c>
      <c r="R4550" s="211">
        <v>0.43872092421701342</v>
      </c>
      <c r="S4550" s="211">
        <v>0.36216483138513389</v>
      </c>
      <c r="T4550" s="211">
        <v>0.54380200125028133</v>
      </c>
      <c r="U4550" s="211">
        <v>0.45643667002123878</v>
      </c>
      <c r="V4550" s="211">
        <v>5.5253439892378436E-2</v>
      </c>
      <c r="W4550" s="211">
        <v>0.54239658616623287</v>
      </c>
      <c r="X4550" s="211">
        <v>0.31459913399859385</v>
      </c>
      <c r="Y4550" s="211">
        <v>0.58927029821321353</v>
      </c>
      <c r="Z4550" s="211">
        <v>0.14734779453470859</v>
      </c>
      <c r="AA4550" s="212">
        <v>0.12363156912960516</v>
      </c>
    </row>
    <row r="4551" spans="1:27" x14ac:dyDescent="0.35">
      <c r="A4551" s="210" t="s">
        <v>5227</v>
      </c>
      <c r="B4551" s="217">
        <v>112.22068566738281</v>
      </c>
      <c r="C4551" s="211">
        <v>5.3851487278463561E-2</v>
      </c>
      <c r="D4551" s="211">
        <v>0.12788810942545209</v>
      </c>
      <c r="E4551" s="211">
        <v>7.2551172363633148E-2</v>
      </c>
      <c r="F4551" s="211">
        <v>8.6948118674279373E-2</v>
      </c>
      <c r="G4551" s="211">
        <v>0.12293097473851419</v>
      </c>
      <c r="H4551" s="211">
        <v>0.12818273488901111</v>
      </c>
      <c r="I4551" s="211">
        <v>0.43905122417747161</v>
      </c>
      <c r="J4551" s="211">
        <v>0.44465348852241282</v>
      </c>
      <c r="K4551" s="211">
        <v>0.61074558289342862</v>
      </c>
      <c r="L4551" s="211">
        <v>0.27061134473372472</v>
      </c>
      <c r="M4551" s="211">
        <v>9.5967608652679587E-2</v>
      </c>
      <c r="N4551" s="211">
        <v>0.47383022077058357</v>
      </c>
      <c r="O4551" s="211">
        <v>0.72135355362157949</v>
      </c>
      <c r="P4551" s="211">
        <v>6.7288105671680823E-2</v>
      </c>
      <c r="Q4551" s="211">
        <v>9.4456641277325851E-2</v>
      </c>
      <c r="R4551" s="211">
        <v>0.39777185791250136</v>
      </c>
      <c r="S4551" s="211">
        <v>0.35730734585167157</v>
      </c>
      <c r="T4551" s="211">
        <v>0.5527206394448827</v>
      </c>
      <c r="U4551" s="211">
        <v>0.31968597507306173</v>
      </c>
      <c r="V4551" s="211">
        <v>5.8041149029700395E-2</v>
      </c>
      <c r="W4551" s="211">
        <v>0.51630544964370018</v>
      </c>
      <c r="X4551" s="211">
        <v>0.4041327651146564</v>
      </c>
      <c r="Y4551" s="211">
        <v>0.59864020416771346</v>
      </c>
      <c r="Z4551" s="211">
        <v>0.14750003689634311</v>
      </c>
      <c r="AA4551" s="212">
        <v>0.11691445794486574</v>
      </c>
    </row>
    <row r="4552" spans="1:27" x14ac:dyDescent="0.35">
      <c r="A4552" s="210" t="s">
        <v>5228</v>
      </c>
      <c r="B4552" s="217">
        <v>128.47752159274364</v>
      </c>
      <c r="C4552" s="211">
        <v>5.5754904016689207E-2</v>
      </c>
      <c r="D4552" s="211">
        <v>0.12765577149961385</v>
      </c>
      <c r="E4552" s="211">
        <v>7.9893699530732137E-2</v>
      </c>
      <c r="F4552" s="211">
        <v>0.10438204287361491</v>
      </c>
      <c r="G4552" s="211">
        <v>0.12184130806837445</v>
      </c>
      <c r="H4552" s="211">
        <v>0.10830082229317005</v>
      </c>
      <c r="I4552" s="211">
        <v>0.42305513531659</v>
      </c>
      <c r="J4552" s="211">
        <v>0.45834787603036592</v>
      </c>
      <c r="K4552" s="211">
        <v>0.60335162278031329</v>
      </c>
      <c r="L4552" s="211">
        <v>0.27640851925604704</v>
      </c>
      <c r="M4552" s="211">
        <v>0.10614494873083764</v>
      </c>
      <c r="N4552" s="211">
        <v>0.3812328251705111</v>
      </c>
      <c r="O4552" s="211">
        <v>0.6426006309017066</v>
      </c>
      <c r="P4552" s="211">
        <v>7.0595436694161559E-2</v>
      </c>
      <c r="Q4552" s="211">
        <v>8.4850445780208089E-2</v>
      </c>
      <c r="R4552" s="211">
        <v>0.47458455057931065</v>
      </c>
      <c r="S4552" s="211">
        <v>0.37331933541332957</v>
      </c>
      <c r="T4552" s="211">
        <v>0.5504565991167637</v>
      </c>
      <c r="U4552" s="211">
        <v>0.37038079375162825</v>
      </c>
      <c r="V4552" s="211">
        <v>6.1279991110951643E-2</v>
      </c>
      <c r="W4552" s="211">
        <v>0.54908317038891619</v>
      </c>
      <c r="X4552" s="211">
        <v>0.26576592586288905</v>
      </c>
      <c r="Y4552" s="211">
        <v>0.69923141650870169</v>
      </c>
      <c r="Z4552" s="211">
        <v>0.14992605534894332</v>
      </c>
      <c r="AA4552" s="212">
        <v>0.11419110629471937</v>
      </c>
    </row>
    <row r="4553" spans="1:27" x14ac:dyDescent="0.35">
      <c r="A4553" s="210" t="s">
        <v>5229</v>
      </c>
      <c r="B4553" s="217">
        <v>119.66833267093767</v>
      </c>
      <c r="C4553" s="211">
        <v>6.2354978440823182E-2</v>
      </c>
      <c r="D4553" s="211">
        <v>0.12740491184035471</v>
      </c>
      <c r="E4553" s="211">
        <v>7.7657168554796319E-2</v>
      </c>
      <c r="F4553" s="211">
        <v>0.10486971802328447</v>
      </c>
      <c r="G4553" s="211">
        <v>0.11899955807180726</v>
      </c>
      <c r="H4553" s="211">
        <v>0.12791036988603119</v>
      </c>
      <c r="I4553" s="211">
        <v>0.48972394278598774</v>
      </c>
      <c r="J4553" s="211">
        <v>0.44683771826130309</v>
      </c>
      <c r="K4553" s="211">
        <v>0.59394106888945242</v>
      </c>
      <c r="L4553" s="211">
        <v>0.27491561812882315</v>
      </c>
      <c r="M4553" s="211">
        <v>8.3800190632798671E-2</v>
      </c>
      <c r="N4553" s="211">
        <v>0.37781541478177505</v>
      </c>
      <c r="O4553" s="211">
        <v>0.51268174764015462</v>
      </c>
      <c r="P4553" s="211">
        <v>7.0201197797182868E-2</v>
      </c>
      <c r="Q4553" s="211">
        <v>9.1178852659863432E-2</v>
      </c>
      <c r="R4553" s="211">
        <v>0.44779113947281485</v>
      </c>
      <c r="S4553" s="211">
        <v>0.35411543856114924</v>
      </c>
      <c r="T4553" s="211">
        <v>0.60102826177532154</v>
      </c>
      <c r="U4553" s="211">
        <v>0.41287469183209458</v>
      </c>
      <c r="V4553" s="211">
        <v>7.1510353342656624E-2</v>
      </c>
      <c r="W4553" s="211">
        <v>0.52702657115647611</v>
      </c>
      <c r="X4553" s="211">
        <v>0.30949859109799316</v>
      </c>
      <c r="Y4553" s="211">
        <v>0.67213552824435396</v>
      </c>
      <c r="Z4553" s="211">
        <v>0.14461296030162923</v>
      </c>
      <c r="AA4553" s="212">
        <v>0.11763419063193532</v>
      </c>
    </row>
    <row r="4554" spans="1:27" x14ac:dyDescent="0.35">
      <c r="A4554" s="210" t="s">
        <v>5230</v>
      </c>
      <c r="B4554" s="217">
        <v>132.18178970348373</v>
      </c>
      <c r="C4554" s="211">
        <v>7.6296578583534239E-2</v>
      </c>
      <c r="D4554" s="211">
        <v>0.120411684471792</v>
      </c>
      <c r="E4554" s="211">
        <v>8.7368495462604737E-2</v>
      </c>
      <c r="F4554" s="211">
        <v>0.10614180200959346</v>
      </c>
      <c r="G4554" s="211">
        <v>0.12330208519736595</v>
      </c>
      <c r="H4554" s="211">
        <v>0.12331208795760862</v>
      </c>
      <c r="I4554" s="211">
        <v>0.45843489478560578</v>
      </c>
      <c r="J4554" s="211">
        <v>0.43972443934784805</v>
      </c>
      <c r="K4554" s="211">
        <v>0.60365833947666114</v>
      </c>
      <c r="L4554" s="211">
        <v>0.27257936660939158</v>
      </c>
      <c r="M4554" s="211">
        <v>8.086851547344466E-2</v>
      </c>
      <c r="N4554" s="211">
        <v>0.41237600183413242</v>
      </c>
      <c r="O4554" s="211">
        <v>0.69214886027119027</v>
      </c>
      <c r="P4554" s="211">
        <v>6.4354433206254558E-2</v>
      </c>
      <c r="Q4554" s="211">
        <v>0.10865414113708778</v>
      </c>
      <c r="R4554" s="211">
        <v>0.476784341686116</v>
      </c>
      <c r="S4554" s="211">
        <v>0.37552171639973403</v>
      </c>
      <c r="T4554" s="211">
        <v>0.58257585576188697</v>
      </c>
      <c r="U4554" s="211">
        <v>0.43366557713511494</v>
      </c>
      <c r="V4554" s="211">
        <v>0.1038383319856863</v>
      </c>
      <c r="W4554" s="211">
        <v>0.49164344561884349</v>
      </c>
      <c r="X4554" s="211">
        <v>0.43020462877834054</v>
      </c>
      <c r="Y4554" s="211">
        <v>0.5941594748866913</v>
      </c>
      <c r="Z4554" s="211">
        <v>0.14914310097565142</v>
      </c>
      <c r="AA4554" s="212">
        <v>0.11843665007923314</v>
      </c>
    </row>
    <row r="4555" spans="1:27" x14ac:dyDescent="0.35">
      <c r="A4555" s="210" t="s">
        <v>5231</v>
      </c>
      <c r="B4555" s="217">
        <v>157.90827922323939</v>
      </c>
      <c r="C4555" s="211">
        <v>5.7314622093018436E-2</v>
      </c>
      <c r="D4555" s="211">
        <v>0.12639792024324481</v>
      </c>
      <c r="E4555" s="211">
        <v>6.7841139548438192E-2</v>
      </c>
      <c r="F4555" s="211">
        <v>7.2256678337094454E-2</v>
      </c>
      <c r="G4555" s="211">
        <v>0.12392510889678252</v>
      </c>
      <c r="H4555" s="211">
        <v>0.10809933094459752</v>
      </c>
      <c r="I4555" s="211">
        <v>0.41182823956585457</v>
      </c>
      <c r="J4555" s="211">
        <v>0.40928103057821358</v>
      </c>
      <c r="K4555" s="211">
        <v>0.64154436416829275</v>
      </c>
      <c r="L4555" s="211">
        <v>0.27061965953054545</v>
      </c>
      <c r="M4555" s="211">
        <v>9.1244105436501327E-2</v>
      </c>
      <c r="N4555" s="211">
        <v>0.43755343267525626</v>
      </c>
      <c r="O4555" s="211">
        <v>0.70190090764893731</v>
      </c>
      <c r="P4555" s="211">
        <v>6.6565091425751982E-2</v>
      </c>
      <c r="Q4555" s="211">
        <v>4.8736221744463966E-2</v>
      </c>
      <c r="R4555" s="211">
        <v>0.45938146158867954</v>
      </c>
      <c r="S4555" s="211">
        <v>0.29391700696345535</v>
      </c>
      <c r="T4555" s="211">
        <v>0.52989970037275158</v>
      </c>
      <c r="U4555" s="211">
        <v>0.40479332137748641</v>
      </c>
      <c r="V4555" s="211">
        <v>0.17657333067929223</v>
      </c>
      <c r="W4555" s="211">
        <v>0.52240952525553486</v>
      </c>
      <c r="X4555" s="211">
        <v>0.27670949576855358</v>
      </c>
      <c r="Y4555" s="211">
        <v>0.61124597118041435</v>
      </c>
      <c r="Z4555" s="211">
        <v>0.14200501694696602</v>
      </c>
      <c r="AA4555" s="212">
        <v>0.11612679021546134</v>
      </c>
    </row>
    <row r="4556" spans="1:27" x14ac:dyDescent="0.35">
      <c r="A4556" s="210" t="s">
        <v>5232</v>
      </c>
      <c r="B4556" s="217">
        <v>108.1767830301774</v>
      </c>
      <c r="C4556" s="211">
        <v>5.288100740894916E-2</v>
      </c>
      <c r="D4556" s="211">
        <v>0.1193810401059455</v>
      </c>
      <c r="E4556" s="211">
        <v>7.152669430229544E-2</v>
      </c>
      <c r="F4556" s="211">
        <v>0.11278538438424801</v>
      </c>
      <c r="G4556" s="211">
        <v>0.12134895581095367</v>
      </c>
      <c r="H4556" s="211">
        <v>0.10418297894858053</v>
      </c>
      <c r="I4556" s="211">
        <v>0.45563163021943659</v>
      </c>
      <c r="J4556" s="211">
        <v>0.46868291578111226</v>
      </c>
      <c r="K4556" s="211">
        <v>0.55040615708341811</v>
      </c>
      <c r="L4556" s="211">
        <v>0.27141796177271255</v>
      </c>
      <c r="M4556" s="211">
        <v>8.3855909162611666E-2</v>
      </c>
      <c r="N4556" s="211">
        <v>0.54453411678912822</v>
      </c>
      <c r="O4556" s="211">
        <v>0.72954855066639812</v>
      </c>
      <c r="P4556" s="211">
        <v>7.0043843256650598E-2</v>
      </c>
      <c r="Q4556" s="211">
        <v>8.5165338002845689E-2</v>
      </c>
      <c r="R4556" s="211">
        <v>0.4531544466802731</v>
      </c>
      <c r="S4556" s="211">
        <v>0.34644775929176547</v>
      </c>
      <c r="T4556" s="211">
        <v>0.51462763526634414</v>
      </c>
      <c r="U4556" s="211">
        <v>0.3463405395799436</v>
      </c>
      <c r="V4556" s="211">
        <v>5.5858743098718106E-2</v>
      </c>
      <c r="W4556" s="211">
        <v>0.58068174771496694</v>
      </c>
      <c r="X4556" s="211">
        <v>0.27679036876652796</v>
      </c>
      <c r="Y4556" s="211">
        <v>0.69766630799944573</v>
      </c>
      <c r="Z4556" s="211">
        <v>0.14946454093911132</v>
      </c>
      <c r="AA4556" s="212">
        <v>0.12340163117910373</v>
      </c>
    </row>
    <row r="4557" spans="1:27" x14ac:dyDescent="0.35">
      <c r="A4557" s="210" t="s">
        <v>5233</v>
      </c>
      <c r="B4557" s="217">
        <v>129.9966220056254</v>
      </c>
      <c r="C4557" s="211">
        <v>7.7114841995603603E-2</v>
      </c>
      <c r="D4557" s="211">
        <v>0.1274185830655794</v>
      </c>
      <c r="E4557" s="211">
        <v>8.0386256692279418E-2</v>
      </c>
      <c r="F4557" s="211">
        <v>9.8615220644850218E-2</v>
      </c>
      <c r="G4557" s="211">
        <v>0.12454154149455825</v>
      </c>
      <c r="H4557" s="211">
        <v>0.11334074755493989</v>
      </c>
      <c r="I4557" s="211">
        <v>0.4549962810512776</v>
      </c>
      <c r="J4557" s="211">
        <v>0.42020955302720858</v>
      </c>
      <c r="K4557" s="211">
        <v>0.58039405902279984</v>
      </c>
      <c r="L4557" s="211">
        <v>0.26927091357041649</v>
      </c>
      <c r="M4557" s="211">
        <v>9.6951148390717584E-2</v>
      </c>
      <c r="N4557" s="211">
        <v>0.45852112453487442</v>
      </c>
      <c r="O4557" s="211">
        <v>0.66172809438795632</v>
      </c>
      <c r="P4557" s="211">
        <v>6.5475805461733483E-2</v>
      </c>
      <c r="Q4557" s="211">
        <v>6.3719893939969713E-2</v>
      </c>
      <c r="R4557" s="211">
        <v>0.42736260909531348</v>
      </c>
      <c r="S4557" s="211">
        <v>0.30111026431251303</v>
      </c>
      <c r="T4557" s="211">
        <v>0.59166497806990725</v>
      </c>
      <c r="U4557" s="211">
        <v>0.46848486466589345</v>
      </c>
      <c r="V4557" s="211">
        <v>8.260996472880483E-2</v>
      </c>
      <c r="W4557" s="211">
        <v>0.62096594904024949</v>
      </c>
      <c r="X4557" s="211">
        <v>0.36980306351199926</v>
      </c>
      <c r="Y4557" s="211">
        <v>0.57908663569017937</v>
      </c>
      <c r="Z4557" s="211">
        <v>0.14998829680486431</v>
      </c>
      <c r="AA4557" s="212">
        <v>0.11748502818259093</v>
      </c>
    </row>
    <row r="4558" spans="1:27" x14ac:dyDescent="0.35">
      <c r="A4558" s="210" t="s">
        <v>5234</v>
      </c>
      <c r="B4558" s="217">
        <v>129.09429318468696</v>
      </c>
      <c r="C4558" s="211">
        <v>6.7262047650068671E-2</v>
      </c>
      <c r="D4558" s="211">
        <v>0.12346201851827383</v>
      </c>
      <c r="E4558" s="211">
        <v>7.7722172771737943E-2</v>
      </c>
      <c r="F4558" s="211">
        <v>0.1034422734775972</v>
      </c>
      <c r="G4558" s="211">
        <v>0.12029649100479452</v>
      </c>
      <c r="H4558" s="211">
        <v>0.12906452664504792</v>
      </c>
      <c r="I4558" s="211">
        <v>0.50436358107411128</v>
      </c>
      <c r="J4558" s="211">
        <v>0.46711619493492867</v>
      </c>
      <c r="K4558" s="211">
        <v>0.61634602529064819</v>
      </c>
      <c r="L4558" s="211">
        <v>0.27586144213551644</v>
      </c>
      <c r="M4558" s="211">
        <v>8.4628921419464709E-2</v>
      </c>
      <c r="N4558" s="211">
        <v>0.52383018683443539</v>
      </c>
      <c r="O4558" s="211">
        <v>0.6816745809539948</v>
      </c>
      <c r="P4558" s="211">
        <v>6.5104493210428632E-2</v>
      </c>
      <c r="Q4558" s="211">
        <v>7.6522444112668953E-2</v>
      </c>
      <c r="R4558" s="211">
        <v>0.40977436920726662</v>
      </c>
      <c r="S4558" s="211">
        <v>0.28452084461249022</v>
      </c>
      <c r="T4558" s="211">
        <v>0.58182884527358136</v>
      </c>
      <c r="U4558" s="211">
        <v>0.39513743361970943</v>
      </c>
      <c r="V4558" s="211">
        <v>8.6693948010361427E-2</v>
      </c>
      <c r="W4558" s="211">
        <v>0.54501585011474463</v>
      </c>
      <c r="X4558" s="211">
        <v>0.36582506345357435</v>
      </c>
      <c r="Y4558" s="211">
        <v>0.77613904326902838</v>
      </c>
      <c r="Z4558" s="211">
        <v>0.14807359215577387</v>
      </c>
      <c r="AA4558" s="212">
        <v>0.12229969974551698</v>
      </c>
    </row>
    <row r="4559" spans="1:27" x14ac:dyDescent="0.35">
      <c r="A4559" s="210" t="s">
        <v>5235</v>
      </c>
      <c r="B4559" s="217">
        <v>131.371160138497</v>
      </c>
      <c r="C4559" s="211">
        <v>5.5368932613669167E-2</v>
      </c>
      <c r="D4559" s="211">
        <v>0.1164563944677475</v>
      </c>
      <c r="E4559" s="211">
        <v>7.7611830433718498E-2</v>
      </c>
      <c r="F4559" s="211">
        <v>9.0117242885205187E-2</v>
      </c>
      <c r="G4559" s="211">
        <v>0.12481763137175753</v>
      </c>
      <c r="H4559" s="211">
        <v>0.12769056238801307</v>
      </c>
      <c r="I4559" s="211">
        <v>0.53223964374210808</v>
      </c>
      <c r="J4559" s="211">
        <v>0.47738663530006459</v>
      </c>
      <c r="K4559" s="211">
        <v>0.64322258553626355</v>
      </c>
      <c r="L4559" s="211">
        <v>0.27865607432836487</v>
      </c>
      <c r="M4559" s="211">
        <v>9.733467454702624E-2</v>
      </c>
      <c r="N4559" s="211">
        <v>0.53495907400156473</v>
      </c>
      <c r="O4559" s="211">
        <v>0.57140540435413234</v>
      </c>
      <c r="P4559" s="211">
        <v>6.9790708818713493E-2</v>
      </c>
      <c r="Q4559" s="211">
        <v>0.12677977496049969</v>
      </c>
      <c r="R4559" s="211">
        <v>0.43563214245324039</v>
      </c>
      <c r="S4559" s="211">
        <v>0.35981006578134772</v>
      </c>
      <c r="T4559" s="211">
        <v>0.56706700891598749</v>
      </c>
      <c r="U4559" s="211">
        <v>0.37246624395027828</v>
      </c>
      <c r="V4559" s="211">
        <v>5.5773651890671017E-2</v>
      </c>
      <c r="W4559" s="211">
        <v>0.57813806078003005</v>
      </c>
      <c r="X4559" s="211">
        <v>0.35933686669779108</v>
      </c>
      <c r="Y4559" s="211">
        <v>0.71065449986159768</v>
      </c>
      <c r="Z4559" s="211">
        <v>0.14643635897956256</v>
      </c>
      <c r="AA4559" s="212">
        <v>0.11390608827133286</v>
      </c>
    </row>
    <row r="4560" spans="1:27" x14ac:dyDescent="0.35">
      <c r="A4560" s="210" t="s">
        <v>5236</v>
      </c>
      <c r="B4560" s="217">
        <v>150.44461907070308</v>
      </c>
      <c r="C4560" s="211">
        <v>5.9623303547318603E-2</v>
      </c>
      <c r="D4560" s="211">
        <v>0.12577535443818982</v>
      </c>
      <c r="E4560" s="211">
        <v>7.7548118983467806E-2</v>
      </c>
      <c r="F4560" s="211">
        <v>0.12006262910590265</v>
      </c>
      <c r="G4560" s="211">
        <v>0.12369748834077993</v>
      </c>
      <c r="H4560" s="211">
        <v>0.11183638598141998</v>
      </c>
      <c r="I4560" s="211">
        <v>0.43342594072227064</v>
      </c>
      <c r="J4560" s="211">
        <v>0.39336063517408326</v>
      </c>
      <c r="K4560" s="211">
        <v>0.6396534480118371</v>
      </c>
      <c r="L4560" s="211">
        <v>0.26730247772423144</v>
      </c>
      <c r="M4560" s="211">
        <v>0.1184522867022543</v>
      </c>
      <c r="N4560" s="211">
        <v>0.57139350679540912</v>
      </c>
      <c r="O4560" s="211">
        <v>0.58760225182137693</v>
      </c>
      <c r="P4560" s="211">
        <v>6.3513692642490335E-2</v>
      </c>
      <c r="Q4560" s="211">
        <v>0.12213843512513511</v>
      </c>
      <c r="R4560" s="211">
        <v>0.42729497233466518</v>
      </c>
      <c r="S4560" s="211">
        <v>0.31200883790229106</v>
      </c>
      <c r="T4560" s="211">
        <v>0.51957852645762392</v>
      </c>
      <c r="U4560" s="211">
        <v>0.44176699132849739</v>
      </c>
      <c r="V4560" s="211">
        <v>8.1430464182947207E-2</v>
      </c>
      <c r="W4560" s="211">
        <v>0.54356255196124681</v>
      </c>
      <c r="X4560" s="211">
        <v>0.33423436451602112</v>
      </c>
      <c r="Y4560" s="211">
        <v>0.65833058081130269</v>
      </c>
      <c r="Z4560" s="211">
        <v>0.14977808887719452</v>
      </c>
      <c r="AA4560" s="212">
        <v>0.11117531774909241</v>
      </c>
    </row>
    <row r="4561" spans="1:27" x14ac:dyDescent="0.35">
      <c r="A4561" s="210" t="s">
        <v>5237</v>
      </c>
      <c r="B4561" s="217">
        <v>123.65737898506539</v>
      </c>
      <c r="C4561" s="211">
        <v>5.1908701360400579E-2</v>
      </c>
      <c r="D4561" s="211">
        <v>0.12655800294131711</v>
      </c>
      <c r="E4561" s="211">
        <v>7.1007927835166407E-2</v>
      </c>
      <c r="F4561" s="211">
        <v>0.10134857446183834</v>
      </c>
      <c r="G4561" s="211">
        <v>0.1160136404453229</v>
      </c>
      <c r="H4561" s="211">
        <v>0.1191973775502646</v>
      </c>
      <c r="I4561" s="211">
        <v>0.4473006129733752</v>
      </c>
      <c r="J4561" s="211">
        <v>0.44194078108732321</v>
      </c>
      <c r="K4561" s="211">
        <v>0.60502019783414152</v>
      </c>
      <c r="L4561" s="211">
        <v>0.27798391066087647</v>
      </c>
      <c r="M4561" s="211">
        <v>0.1041379411563909</v>
      </c>
      <c r="N4561" s="211">
        <v>0.43896379924484058</v>
      </c>
      <c r="O4561" s="211">
        <v>0.70498295359191254</v>
      </c>
      <c r="P4561" s="211">
        <v>6.7306692261648579E-2</v>
      </c>
      <c r="Q4561" s="211">
        <v>7.4664594802822878E-2</v>
      </c>
      <c r="R4561" s="211">
        <v>0.44601777184494118</v>
      </c>
      <c r="S4561" s="211">
        <v>0.36606183274011905</v>
      </c>
      <c r="T4561" s="211">
        <v>0.58514958878463907</v>
      </c>
      <c r="U4561" s="211">
        <v>0.37381462497083418</v>
      </c>
      <c r="V4561" s="211">
        <v>8.0059590184563628E-2</v>
      </c>
      <c r="W4561" s="211">
        <v>0.60837763772654241</v>
      </c>
      <c r="X4561" s="211">
        <v>0.32054098661603547</v>
      </c>
      <c r="Y4561" s="211">
        <v>0.59768467922328417</v>
      </c>
      <c r="Z4561" s="211">
        <v>0.14879329881431094</v>
      </c>
      <c r="AA4561" s="212">
        <v>0.11774617167596094</v>
      </c>
    </row>
    <row r="4562" spans="1:27" x14ac:dyDescent="0.35">
      <c r="A4562" s="210" t="s">
        <v>5238</v>
      </c>
      <c r="B4562" s="217">
        <v>115.96605388126316</v>
      </c>
      <c r="C4562" s="211">
        <v>6.9191937797002015E-2</v>
      </c>
      <c r="D4562" s="211">
        <v>0.11756531973043841</v>
      </c>
      <c r="E4562" s="211">
        <v>7.359322202711481E-2</v>
      </c>
      <c r="F4562" s="211">
        <v>0.10919094897058433</v>
      </c>
      <c r="G4562" s="211">
        <v>0.12132090745621699</v>
      </c>
      <c r="H4562" s="211">
        <v>0.10736306448023483</v>
      </c>
      <c r="I4562" s="211">
        <v>0.45281772604677595</v>
      </c>
      <c r="J4562" s="211">
        <v>0.40811621639349727</v>
      </c>
      <c r="K4562" s="211">
        <v>0.59547645004889493</v>
      </c>
      <c r="L4562" s="211">
        <v>0.27625574760869176</v>
      </c>
      <c r="M4562" s="211">
        <v>8.8053440914873243E-2</v>
      </c>
      <c r="N4562" s="211">
        <v>0.45881444531150739</v>
      </c>
      <c r="O4562" s="211">
        <v>0.73223516873164107</v>
      </c>
      <c r="P4562" s="211">
        <v>7.0170818654871681E-2</v>
      </c>
      <c r="Q4562" s="211">
        <v>5.8431824377487673E-2</v>
      </c>
      <c r="R4562" s="211">
        <v>0.40576542888155631</v>
      </c>
      <c r="S4562" s="211">
        <v>0.30960492853900412</v>
      </c>
      <c r="T4562" s="211">
        <v>0.51065639736353707</v>
      </c>
      <c r="U4562" s="211">
        <v>0.37437494990691073</v>
      </c>
      <c r="V4562" s="211">
        <v>7.9094786570245601E-2</v>
      </c>
      <c r="W4562" s="211">
        <v>0.57618924111835412</v>
      </c>
      <c r="X4562" s="211">
        <v>0.362877455040095</v>
      </c>
      <c r="Y4562" s="211">
        <v>0.64613778567807356</v>
      </c>
      <c r="Z4562" s="211">
        <v>0.14702977042080234</v>
      </c>
      <c r="AA4562" s="212">
        <v>0.12256215396478895</v>
      </c>
    </row>
    <row r="4563" spans="1:27" x14ac:dyDescent="0.35">
      <c r="A4563" s="210" t="s">
        <v>5239</v>
      </c>
      <c r="B4563" s="217">
        <v>145.98403488999838</v>
      </c>
      <c r="C4563" s="211">
        <v>6.4111758320050394E-2</v>
      </c>
      <c r="D4563" s="211">
        <v>0.1235690055132955</v>
      </c>
      <c r="E4563" s="211">
        <v>8.2780305557298026E-2</v>
      </c>
      <c r="F4563" s="211">
        <v>8.8162147472272398E-2</v>
      </c>
      <c r="G4563" s="211">
        <v>0.11307044726879011</v>
      </c>
      <c r="H4563" s="211">
        <v>0.11266646341947578</v>
      </c>
      <c r="I4563" s="211">
        <v>0.50751591823405362</v>
      </c>
      <c r="J4563" s="211">
        <v>0.42132587661792525</v>
      </c>
      <c r="K4563" s="211">
        <v>0.5531105367085285</v>
      </c>
      <c r="L4563" s="211">
        <v>0.27668499988378564</v>
      </c>
      <c r="M4563" s="211">
        <v>0.10725523985888201</v>
      </c>
      <c r="N4563" s="211">
        <v>0.51616291481540355</v>
      </c>
      <c r="O4563" s="211">
        <v>0.72354328808561608</v>
      </c>
      <c r="P4563" s="211">
        <v>6.3708481981323617E-2</v>
      </c>
      <c r="Q4563" s="211">
        <v>4.6397450830455156E-2</v>
      </c>
      <c r="R4563" s="211">
        <v>0.41057246666073133</v>
      </c>
      <c r="S4563" s="211">
        <v>0.32248467309107653</v>
      </c>
      <c r="T4563" s="211">
        <v>0.48139162167961497</v>
      </c>
      <c r="U4563" s="211">
        <v>0.35641483856110456</v>
      </c>
      <c r="V4563" s="211">
        <v>0.13136506969769932</v>
      </c>
      <c r="W4563" s="211">
        <v>0.4909906552462916</v>
      </c>
      <c r="X4563" s="211">
        <v>0.31425402953723353</v>
      </c>
      <c r="Y4563" s="211">
        <v>0.771316323581277</v>
      </c>
      <c r="Z4563" s="211">
        <v>0.1447993440749597</v>
      </c>
      <c r="AA4563" s="212">
        <v>0.11934897396536283</v>
      </c>
    </row>
    <row r="4564" spans="1:27" x14ac:dyDescent="0.35">
      <c r="A4564" s="210" t="s">
        <v>5240</v>
      </c>
      <c r="B4564" s="217">
        <v>144.72229806278949</v>
      </c>
      <c r="C4564" s="211">
        <v>7.4903389129744299E-2</v>
      </c>
      <c r="D4564" s="211">
        <v>0.12086007443092878</v>
      </c>
      <c r="E4564" s="211">
        <v>8.3520663753510291E-2</v>
      </c>
      <c r="F4564" s="211">
        <v>9.8343311723393154E-2</v>
      </c>
      <c r="G4564" s="211">
        <v>0.12295446061350038</v>
      </c>
      <c r="H4564" s="211">
        <v>0.12372767400312744</v>
      </c>
      <c r="I4564" s="211">
        <v>0.50510359655290593</v>
      </c>
      <c r="J4564" s="211">
        <v>0.46193789717300598</v>
      </c>
      <c r="K4564" s="211">
        <v>0.58273745916827802</v>
      </c>
      <c r="L4564" s="211">
        <v>0.27337019386898109</v>
      </c>
      <c r="M4564" s="211">
        <v>9.4530686401349123E-2</v>
      </c>
      <c r="N4564" s="211">
        <v>0.47373161666720015</v>
      </c>
      <c r="O4564" s="211">
        <v>0.62972622505570486</v>
      </c>
      <c r="P4564" s="211">
        <v>7.1728863434717793E-2</v>
      </c>
      <c r="Q4564" s="211">
        <v>0.12432718333249518</v>
      </c>
      <c r="R4564" s="211">
        <v>0.38581129376486406</v>
      </c>
      <c r="S4564" s="211">
        <v>0.29751718375447461</v>
      </c>
      <c r="T4564" s="211">
        <v>0.52389111913679687</v>
      </c>
      <c r="U4564" s="211">
        <v>0.39245856294632808</v>
      </c>
      <c r="V4564" s="211">
        <v>0.114605706790576</v>
      </c>
      <c r="W4564" s="211">
        <v>0.57628515439131367</v>
      </c>
      <c r="X4564" s="211">
        <v>0.32850828752519273</v>
      </c>
      <c r="Y4564" s="211">
        <v>0.63482625165767259</v>
      </c>
      <c r="Z4564" s="211">
        <v>0.14575352926684393</v>
      </c>
      <c r="AA4564" s="212">
        <v>0.11977507240828117</v>
      </c>
    </row>
    <row r="4565" spans="1:27" x14ac:dyDescent="0.35">
      <c r="A4565" s="210" t="s">
        <v>5241</v>
      </c>
      <c r="B4565" s="217">
        <v>140.42878815338804</v>
      </c>
      <c r="C4565" s="211">
        <v>5.4882990380292651E-2</v>
      </c>
      <c r="D4565" s="211">
        <v>0.13258952640132632</v>
      </c>
      <c r="E4565" s="211">
        <v>8.0705007978451607E-2</v>
      </c>
      <c r="F4565" s="211">
        <v>7.4308264923986261E-2</v>
      </c>
      <c r="G4565" s="211">
        <v>0.12299936419412076</v>
      </c>
      <c r="H4565" s="211">
        <v>0.10885360873307763</v>
      </c>
      <c r="I4565" s="211">
        <v>0.41299680933519789</v>
      </c>
      <c r="J4565" s="211">
        <v>0.42387092962803918</v>
      </c>
      <c r="K4565" s="211">
        <v>0.60805828780233884</v>
      </c>
      <c r="L4565" s="211">
        <v>0.27791329054432845</v>
      </c>
      <c r="M4565" s="211">
        <v>0.10458834791851694</v>
      </c>
      <c r="N4565" s="211">
        <v>0.43824642364036936</v>
      </c>
      <c r="O4565" s="211">
        <v>0.69534325642861039</v>
      </c>
      <c r="P4565" s="211">
        <v>7.048057824208373E-2</v>
      </c>
      <c r="Q4565" s="211">
        <v>4.8365021675595365E-2</v>
      </c>
      <c r="R4565" s="211">
        <v>0.44544055058473719</v>
      </c>
      <c r="S4565" s="211">
        <v>0.37149687579277346</v>
      </c>
      <c r="T4565" s="211">
        <v>0.48035001816647344</v>
      </c>
      <c r="U4565" s="211">
        <v>0.38207038904686008</v>
      </c>
      <c r="V4565" s="211">
        <v>0.10550212998087609</v>
      </c>
      <c r="W4565" s="211">
        <v>0.56136996865325506</v>
      </c>
      <c r="X4565" s="211">
        <v>0.25469212245751932</v>
      </c>
      <c r="Y4565" s="211">
        <v>0.70103672832929542</v>
      </c>
      <c r="Z4565" s="211">
        <v>0.1462179162541383</v>
      </c>
      <c r="AA4565" s="212">
        <v>0.1209985068099691</v>
      </c>
    </row>
    <row r="4566" spans="1:27" x14ac:dyDescent="0.35">
      <c r="A4566" s="210" t="s">
        <v>5242</v>
      </c>
      <c r="B4566" s="217">
        <v>153.08911875122459</v>
      </c>
      <c r="C4566" s="211">
        <v>6.5113537160270019E-2</v>
      </c>
      <c r="D4566" s="211">
        <v>0.12620529210157658</v>
      </c>
      <c r="E4566" s="211">
        <v>7.3252737748984956E-2</v>
      </c>
      <c r="F4566" s="211">
        <v>9.1499134065199841E-2</v>
      </c>
      <c r="G4566" s="211">
        <v>0.11734199305983053</v>
      </c>
      <c r="H4566" s="211">
        <v>0.10639754417638742</v>
      </c>
      <c r="I4566" s="211">
        <v>0.48635174804280529</v>
      </c>
      <c r="J4566" s="211">
        <v>0.38380266631291976</v>
      </c>
      <c r="K4566" s="211">
        <v>0.58992431239619481</v>
      </c>
      <c r="L4566" s="211">
        <v>0.2782744718082571</v>
      </c>
      <c r="M4566" s="211">
        <v>0.10013148883861611</v>
      </c>
      <c r="N4566" s="211">
        <v>0.42002558804923085</v>
      </c>
      <c r="O4566" s="211">
        <v>0.67582381184592033</v>
      </c>
      <c r="P4566" s="211">
        <v>6.8641749062687829E-2</v>
      </c>
      <c r="Q4566" s="211">
        <v>0.101104168326125</v>
      </c>
      <c r="R4566" s="211">
        <v>0.48206515313340825</v>
      </c>
      <c r="S4566" s="211">
        <v>0.35961634165859718</v>
      </c>
      <c r="T4566" s="211">
        <v>0.64897532600150065</v>
      </c>
      <c r="U4566" s="211">
        <v>0.39655105158474591</v>
      </c>
      <c r="V4566" s="211">
        <v>0.10625176498816583</v>
      </c>
      <c r="W4566" s="211">
        <v>0.59912990471204086</v>
      </c>
      <c r="X4566" s="211">
        <v>0.28843330881352497</v>
      </c>
      <c r="Y4566" s="211">
        <v>0.72076516574189331</v>
      </c>
      <c r="Z4566" s="211">
        <v>0.14998562647413766</v>
      </c>
      <c r="AA4566" s="212">
        <v>0.11452809083076572</v>
      </c>
    </row>
    <row r="4567" spans="1:27" x14ac:dyDescent="0.35">
      <c r="A4567" s="210" t="s">
        <v>5243</v>
      </c>
      <c r="B4567" s="217">
        <v>155.89346301801294</v>
      </c>
      <c r="C4567" s="211">
        <v>5.9969475410663935E-2</v>
      </c>
      <c r="D4567" s="211">
        <v>0.12463368878211004</v>
      </c>
      <c r="E4567" s="211">
        <v>7.6303261302848036E-2</v>
      </c>
      <c r="F4567" s="211">
        <v>9.3858437065945433E-2</v>
      </c>
      <c r="G4567" s="211">
        <v>0.12304240208319701</v>
      </c>
      <c r="H4567" s="211">
        <v>0.11480235816036993</v>
      </c>
      <c r="I4567" s="211">
        <v>0.43683723089664628</v>
      </c>
      <c r="J4567" s="211">
        <v>0.42369598406178599</v>
      </c>
      <c r="K4567" s="211">
        <v>0.62946669678063649</v>
      </c>
      <c r="L4567" s="211">
        <v>0.27411140788835531</v>
      </c>
      <c r="M4567" s="211">
        <v>0.11014147999457294</v>
      </c>
      <c r="N4567" s="211">
        <v>0.53229922638533367</v>
      </c>
      <c r="O4567" s="211">
        <v>0.79110597052148446</v>
      </c>
      <c r="P4567" s="211">
        <v>7.0857561084972473E-2</v>
      </c>
      <c r="Q4567" s="211">
        <v>9.1890720190815622E-2</v>
      </c>
      <c r="R4567" s="211">
        <v>0.4634772826092427</v>
      </c>
      <c r="S4567" s="211">
        <v>0.3313531095447399</v>
      </c>
      <c r="T4567" s="211">
        <v>0.56355610588304927</v>
      </c>
      <c r="U4567" s="211">
        <v>0.47185125031592223</v>
      </c>
      <c r="V4567" s="211">
        <v>9.8668134539964883E-2</v>
      </c>
      <c r="W4567" s="211">
        <v>0.49802212493088288</v>
      </c>
      <c r="X4567" s="211">
        <v>0.29195361296697914</v>
      </c>
      <c r="Y4567" s="211">
        <v>0.57573686408177149</v>
      </c>
      <c r="Z4567" s="211">
        <v>0.1479590200031671</v>
      </c>
      <c r="AA4567" s="212">
        <v>0.11944941468433312</v>
      </c>
    </row>
    <row r="4568" spans="1:27" x14ac:dyDescent="0.35">
      <c r="A4568" s="210" t="s">
        <v>5244</v>
      </c>
      <c r="B4568" s="217">
        <v>165.85331777088118</v>
      </c>
      <c r="C4568" s="211">
        <v>5.7909806881818952E-2</v>
      </c>
      <c r="D4568" s="211">
        <v>0.12337026878367145</v>
      </c>
      <c r="E4568" s="211">
        <v>7.5131031676527876E-2</v>
      </c>
      <c r="F4568" s="211">
        <v>0.10186972887051407</v>
      </c>
      <c r="G4568" s="211">
        <v>0.115769757372925</v>
      </c>
      <c r="H4568" s="211">
        <v>0.11927001409582043</v>
      </c>
      <c r="I4568" s="211">
        <v>0.52108082987115412</v>
      </c>
      <c r="J4568" s="211">
        <v>0.46690915004199723</v>
      </c>
      <c r="K4568" s="211">
        <v>0.59307439125476258</v>
      </c>
      <c r="L4568" s="211">
        <v>0.27215174391201802</v>
      </c>
      <c r="M4568" s="211">
        <v>0.11840711149612534</v>
      </c>
      <c r="N4568" s="211">
        <v>0.4300755803770413</v>
      </c>
      <c r="O4568" s="211">
        <v>0.74451199418547942</v>
      </c>
      <c r="P4568" s="211">
        <v>7.0490119999973594E-2</v>
      </c>
      <c r="Q4568" s="211">
        <v>7.5133570460837476E-2</v>
      </c>
      <c r="R4568" s="211">
        <v>0.45106922152303197</v>
      </c>
      <c r="S4568" s="211">
        <v>0.35926284661549068</v>
      </c>
      <c r="T4568" s="211">
        <v>0.50991130357531178</v>
      </c>
      <c r="U4568" s="211">
        <v>0.39296095820368926</v>
      </c>
      <c r="V4568" s="211">
        <v>0.11422670548116441</v>
      </c>
      <c r="W4568" s="211">
        <v>0.5633311170608758</v>
      </c>
      <c r="X4568" s="211">
        <v>0.40718469269933122</v>
      </c>
      <c r="Y4568" s="211">
        <v>0.7053154270349542</v>
      </c>
      <c r="Z4568" s="211">
        <v>0.14793099234556037</v>
      </c>
      <c r="AA4568" s="212">
        <v>0.11512847707031142</v>
      </c>
    </row>
    <row r="4569" spans="1:27" x14ac:dyDescent="0.35">
      <c r="A4569" s="210" t="s">
        <v>5245</v>
      </c>
      <c r="B4569" s="217">
        <v>130.38650522693112</v>
      </c>
      <c r="C4569" s="211">
        <v>5.2047054892344125E-2</v>
      </c>
      <c r="D4569" s="211">
        <v>0.12512815163651717</v>
      </c>
      <c r="E4569" s="211">
        <v>7.0629697346673334E-2</v>
      </c>
      <c r="F4569" s="211">
        <v>0.117831579236815</v>
      </c>
      <c r="G4569" s="211">
        <v>0.12045832937619794</v>
      </c>
      <c r="H4569" s="211">
        <v>0.11995499759660735</v>
      </c>
      <c r="I4569" s="211">
        <v>0.48845437586459572</v>
      </c>
      <c r="J4569" s="211">
        <v>0.46344106388341638</v>
      </c>
      <c r="K4569" s="211">
        <v>0.63583903560632937</v>
      </c>
      <c r="L4569" s="211">
        <v>0.2787250029324736</v>
      </c>
      <c r="M4569" s="211">
        <v>0.11000260406895637</v>
      </c>
      <c r="N4569" s="211">
        <v>0.55231875319834778</v>
      </c>
      <c r="O4569" s="211">
        <v>0.62355492310081373</v>
      </c>
      <c r="P4569" s="211">
        <v>7.0241350731342495E-2</v>
      </c>
      <c r="Q4569" s="211">
        <v>7.545417731412038E-2</v>
      </c>
      <c r="R4569" s="211">
        <v>0.47549335988709529</v>
      </c>
      <c r="S4569" s="211">
        <v>0.31480512190514842</v>
      </c>
      <c r="T4569" s="211">
        <v>0.58609409520272793</v>
      </c>
      <c r="U4569" s="211">
        <v>0.40836971401653677</v>
      </c>
      <c r="V4569" s="211">
        <v>6.8385015644334246E-2</v>
      </c>
      <c r="W4569" s="211">
        <v>0.61502365438231166</v>
      </c>
      <c r="X4569" s="211">
        <v>0.28434529010366061</v>
      </c>
      <c r="Y4569" s="211">
        <v>0.6843353830772001</v>
      </c>
      <c r="Z4569" s="211">
        <v>0.14688995730137061</v>
      </c>
      <c r="AA4569" s="212">
        <v>0.12200344940136099</v>
      </c>
    </row>
    <row r="4570" spans="1:27" x14ac:dyDescent="0.35">
      <c r="A4570" s="210" t="s">
        <v>5246</v>
      </c>
      <c r="B4570" s="217">
        <v>147.09342014831157</v>
      </c>
      <c r="C4570" s="211">
        <v>6.6184573292703372E-2</v>
      </c>
      <c r="D4570" s="211">
        <v>0.13044872792436429</v>
      </c>
      <c r="E4570" s="211">
        <v>8.4566585648572973E-2</v>
      </c>
      <c r="F4570" s="211">
        <v>0.1030802181943845</v>
      </c>
      <c r="G4570" s="211">
        <v>0.12031961996479736</v>
      </c>
      <c r="H4570" s="211">
        <v>0.11911857963143556</v>
      </c>
      <c r="I4570" s="211">
        <v>0.44190536713818401</v>
      </c>
      <c r="J4570" s="211">
        <v>0.41556972974761264</v>
      </c>
      <c r="K4570" s="211">
        <v>0.53723025258493839</v>
      </c>
      <c r="L4570" s="211">
        <v>0.27800611310945067</v>
      </c>
      <c r="M4570" s="211">
        <v>0.10286867926305265</v>
      </c>
      <c r="N4570" s="211">
        <v>0.42749722739179558</v>
      </c>
      <c r="O4570" s="211">
        <v>0.74142870801336169</v>
      </c>
      <c r="P4570" s="211">
        <v>7.114308045187788E-2</v>
      </c>
      <c r="Q4570" s="211">
        <v>9.5747223865475642E-2</v>
      </c>
      <c r="R4570" s="211">
        <v>0.36644204360514415</v>
      </c>
      <c r="S4570" s="211">
        <v>0.3365406268849217</v>
      </c>
      <c r="T4570" s="211">
        <v>0.5307474400366704</v>
      </c>
      <c r="U4570" s="211">
        <v>0.45369697573899831</v>
      </c>
      <c r="V4570" s="211">
        <v>9.2993855725905572E-2</v>
      </c>
      <c r="W4570" s="211">
        <v>0.62609741316384193</v>
      </c>
      <c r="X4570" s="211">
        <v>0.34961252496935397</v>
      </c>
      <c r="Y4570" s="211">
        <v>0.65308928746483563</v>
      </c>
      <c r="Z4570" s="211">
        <v>0.1488410118212091</v>
      </c>
      <c r="AA4570" s="212">
        <v>0.11730687931855022</v>
      </c>
    </row>
    <row r="4571" spans="1:27" x14ac:dyDescent="0.35">
      <c r="A4571" s="210" t="s">
        <v>5247</v>
      </c>
      <c r="B4571" s="217">
        <v>139.57689285016875</v>
      </c>
      <c r="C4571" s="211">
        <v>7.1030124037404774E-2</v>
      </c>
      <c r="D4571" s="211">
        <v>0.12172292225013241</v>
      </c>
      <c r="E4571" s="211">
        <v>7.2096198113013515E-2</v>
      </c>
      <c r="F4571" s="211">
        <v>9.7089921891028552E-2</v>
      </c>
      <c r="G4571" s="211">
        <v>0.12581302773284431</v>
      </c>
      <c r="H4571" s="211">
        <v>0.10705113885242255</v>
      </c>
      <c r="I4571" s="211">
        <v>0.49070468764926722</v>
      </c>
      <c r="J4571" s="211">
        <v>0.39814829119926931</v>
      </c>
      <c r="K4571" s="211">
        <v>0.54519509578786862</v>
      </c>
      <c r="L4571" s="211">
        <v>0.27808175493112047</v>
      </c>
      <c r="M4571" s="211">
        <v>0.10089340361494006</v>
      </c>
      <c r="N4571" s="211">
        <v>0.52135256264985697</v>
      </c>
      <c r="O4571" s="211">
        <v>0.60095562283222126</v>
      </c>
      <c r="P4571" s="211">
        <v>6.8088969977078473E-2</v>
      </c>
      <c r="Q4571" s="211">
        <v>6.4366708983551624E-2</v>
      </c>
      <c r="R4571" s="211">
        <v>0.46804107272307971</v>
      </c>
      <c r="S4571" s="211">
        <v>0.30446311152354588</v>
      </c>
      <c r="T4571" s="211">
        <v>0.55721923340018376</v>
      </c>
      <c r="U4571" s="211">
        <v>0.40951065577995738</v>
      </c>
      <c r="V4571" s="211">
        <v>0.1079374746221263</v>
      </c>
      <c r="W4571" s="211">
        <v>0.56129058820432709</v>
      </c>
      <c r="X4571" s="211">
        <v>0.39789719013384978</v>
      </c>
      <c r="Y4571" s="211">
        <v>0.63267083706791449</v>
      </c>
      <c r="Z4571" s="211">
        <v>0.14770585490465798</v>
      </c>
      <c r="AA4571" s="212">
        <v>0.11528543271554413</v>
      </c>
    </row>
    <row r="4572" spans="1:27" x14ac:dyDescent="0.35">
      <c r="A4572" s="210" t="s">
        <v>5248</v>
      </c>
      <c r="B4572" s="217">
        <v>153.76985936899445</v>
      </c>
      <c r="C4572" s="211">
        <v>6.5470583851539851E-2</v>
      </c>
      <c r="D4572" s="211">
        <v>0.12828142445840762</v>
      </c>
      <c r="E4572" s="211">
        <v>8.1848883595564303E-2</v>
      </c>
      <c r="F4572" s="211">
        <v>8.8558070567357636E-2</v>
      </c>
      <c r="G4572" s="211">
        <v>0.12340648882866673</v>
      </c>
      <c r="H4572" s="211">
        <v>0.12628042713482693</v>
      </c>
      <c r="I4572" s="211">
        <v>0.48143742902866699</v>
      </c>
      <c r="J4572" s="211">
        <v>0.46562221867134357</v>
      </c>
      <c r="K4572" s="211">
        <v>0.63947673172832098</v>
      </c>
      <c r="L4572" s="211">
        <v>0.27197779345681256</v>
      </c>
      <c r="M4572" s="211">
        <v>0.10141779627852821</v>
      </c>
      <c r="N4572" s="211">
        <v>0.38687855943077343</v>
      </c>
      <c r="O4572" s="211">
        <v>0.69107575691464806</v>
      </c>
      <c r="P4572" s="211">
        <v>7.0082803684660369E-2</v>
      </c>
      <c r="Q4572" s="211">
        <v>6.7336191845895593E-2</v>
      </c>
      <c r="R4572" s="211">
        <v>0.42441815817059597</v>
      </c>
      <c r="S4572" s="211">
        <v>0.30612661758696857</v>
      </c>
      <c r="T4572" s="211">
        <v>0.54950040539918121</v>
      </c>
      <c r="U4572" s="211">
        <v>0.47809592699976899</v>
      </c>
      <c r="V4572" s="211">
        <v>0.1005631781213481</v>
      </c>
      <c r="W4572" s="211">
        <v>0.56337089474668478</v>
      </c>
      <c r="X4572" s="211">
        <v>0.3417501698679643</v>
      </c>
      <c r="Y4572" s="211">
        <v>0.656239264733254</v>
      </c>
      <c r="Z4572" s="211">
        <v>0.14551889210026908</v>
      </c>
      <c r="AA4572" s="212">
        <v>0.11784978940815968</v>
      </c>
    </row>
    <row r="4573" spans="1:27" x14ac:dyDescent="0.35">
      <c r="A4573" s="210" t="s">
        <v>5249</v>
      </c>
      <c r="B4573" s="217">
        <v>125.2402373986677</v>
      </c>
      <c r="C4573" s="211">
        <v>5.8631438578137442E-2</v>
      </c>
      <c r="D4573" s="211">
        <v>0.12732697680853836</v>
      </c>
      <c r="E4573" s="211">
        <v>7.4100909754887895E-2</v>
      </c>
      <c r="F4573" s="211">
        <v>0.11268879416076943</v>
      </c>
      <c r="G4573" s="211">
        <v>0.11826964272546625</v>
      </c>
      <c r="H4573" s="211">
        <v>0.12102729439313357</v>
      </c>
      <c r="I4573" s="211">
        <v>0.49562584293240991</v>
      </c>
      <c r="J4573" s="211">
        <v>0.46955564386655746</v>
      </c>
      <c r="K4573" s="211">
        <v>0.60458884553002057</v>
      </c>
      <c r="L4573" s="211">
        <v>0.27858648835872546</v>
      </c>
      <c r="M4573" s="211">
        <v>0.10101087145629728</v>
      </c>
      <c r="N4573" s="211">
        <v>0.52752993063212639</v>
      </c>
      <c r="O4573" s="211">
        <v>0.73646364155946409</v>
      </c>
      <c r="P4573" s="211">
        <v>6.7762292363947443E-2</v>
      </c>
      <c r="Q4573" s="211">
        <v>4.697259403854992E-2</v>
      </c>
      <c r="R4573" s="211">
        <v>0.46288897209981589</v>
      </c>
      <c r="S4573" s="211">
        <v>0.30146179436912041</v>
      </c>
      <c r="T4573" s="211">
        <v>0.62665969274343658</v>
      </c>
      <c r="U4573" s="211">
        <v>0.34564717734066575</v>
      </c>
      <c r="V4573" s="211">
        <v>5.9009332222042771E-2</v>
      </c>
      <c r="W4573" s="211">
        <v>0.48053589136351321</v>
      </c>
      <c r="X4573" s="211">
        <v>0.30728100445451234</v>
      </c>
      <c r="Y4573" s="211">
        <v>0.609912230657775</v>
      </c>
      <c r="Z4573" s="211">
        <v>0.14928830711200547</v>
      </c>
      <c r="AA4573" s="212">
        <v>0.11400480135804621</v>
      </c>
    </row>
    <row r="4574" spans="1:27" x14ac:dyDescent="0.35">
      <c r="A4574" s="210" t="s">
        <v>5250</v>
      </c>
      <c r="B4574" s="217">
        <v>133.62979475710981</v>
      </c>
      <c r="C4574" s="211">
        <v>5.607304716085993E-2</v>
      </c>
      <c r="D4574" s="211">
        <v>0.12453280733178537</v>
      </c>
      <c r="E4574" s="211">
        <v>8.7104361055441129E-2</v>
      </c>
      <c r="F4574" s="211">
        <v>0.11899281112326439</v>
      </c>
      <c r="G4574" s="211">
        <v>0.11560998756292297</v>
      </c>
      <c r="H4574" s="211">
        <v>0.11752226779212868</v>
      </c>
      <c r="I4574" s="211">
        <v>0.4684220074646947</v>
      </c>
      <c r="J4574" s="211">
        <v>0.45695869705445302</v>
      </c>
      <c r="K4574" s="211">
        <v>0.62516131536035624</v>
      </c>
      <c r="L4574" s="211">
        <v>0.27020393341050758</v>
      </c>
      <c r="M4574" s="211">
        <v>9.7251683597079669E-2</v>
      </c>
      <c r="N4574" s="211">
        <v>0.39320241373071207</v>
      </c>
      <c r="O4574" s="211">
        <v>0.72979260210401875</v>
      </c>
      <c r="P4574" s="211">
        <v>6.3796258449563367E-2</v>
      </c>
      <c r="Q4574" s="211">
        <v>9.4972934170538634E-2</v>
      </c>
      <c r="R4574" s="211">
        <v>0.4612519765499824</v>
      </c>
      <c r="S4574" s="211">
        <v>0.31313009555016214</v>
      </c>
      <c r="T4574" s="211">
        <v>0.57121990505195464</v>
      </c>
      <c r="U4574" s="211">
        <v>0.3812183461451521</v>
      </c>
      <c r="V4574" s="211">
        <v>9.5246037667928315E-2</v>
      </c>
      <c r="W4574" s="211">
        <v>0.57738256842803337</v>
      </c>
      <c r="X4574" s="211">
        <v>0.3749696610496499</v>
      </c>
      <c r="Y4574" s="211">
        <v>0.6743274913036672</v>
      </c>
      <c r="Z4574" s="211">
        <v>0.14725676742533159</v>
      </c>
      <c r="AA4574" s="212">
        <v>0.11894470064932341</v>
      </c>
    </row>
    <row r="4575" spans="1:27" x14ac:dyDescent="0.35">
      <c r="A4575" s="210" t="s">
        <v>5251</v>
      </c>
      <c r="B4575" s="217">
        <v>166.90074139809235</v>
      </c>
      <c r="C4575" s="211">
        <v>7.0021660950481887E-2</v>
      </c>
      <c r="D4575" s="211">
        <v>0.12438965920360039</v>
      </c>
      <c r="E4575" s="211">
        <v>8.2794111293894884E-2</v>
      </c>
      <c r="F4575" s="211">
        <v>0.10098247469148493</v>
      </c>
      <c r="G4575" s="211">
        <v>0.11659074329788609</v>
      </c>
      <c r="H4575" s="211">
        <v>0.1086063177790082</v>
      </c>
      <c r="I4575" s="211">
        <v>0.50164891896426222</v>
      </c>
      <c r="J4575" s="211">
        <v>0.42720966945134292</v>
      </c>
      <c r="K4575" s="211">
        <v>0.5877414335355976</v>
      </c>
      <c r="L4575" s="211">
        <v>0.2684479639741158</v>
      </c>
      <c r="M4575" s="211">
        <v>0.10635955553437061</v>
      </c>
      <c r="N4575" s="211">
        <v>0.52046641888206924</v>
      </c>
      <c r="O4575" s="211">
        <v>0.714033858695168</v>
      </c>
      <c r="P4575" s="211">
        <v>6.8351818315485396E-2</v>
      </c>
      <c r="Q4575" s="211">
        <v>0.10857644365221733</v>
      </c>
      <c r="R4575" s="211">
        <v>0.44662373682563411</v>
      </c>
      <c r="S4575" s="211">
        <v>0.34736065341450251</v>
      </c>
      <c r="T4575" s="211">
        <v>0.58716796262136306</v>
      </c>
      <c r="U4575" s="211">
        <v>0.50004021142044119</v>
      </c>
      <c r="V4575" s="211">
        <v>0.10481838533792218</v>
      </c>
      <c r="W4575" s="211">
        <v>0.56964559474965948</v>
      </c>
      <c r="X4575" s="211">
        <v>0.25321394302832484</v>
      </c>
      <c r="Y4575" s="211">
        <v>0.67641148573621535</v>
      </c>
      <c r="Z4575" s="211">
        <v>0.14923759841605205</v>
      </c>
      <c r="AA4575" s="212">
        <v>0.11805767326338823</v>
      </c>
    </row>
    <row r="4576" spans="1:27" x14ac:dyDescent="0.35">
      <c r="A4576" s="210" t="s">
        <v>5252</v>
      </c>
      <c r="B4576" s="217">
        <v>171.79663542919127</v>
      </c>
      <c r="C4576" s="211">
        <v>6.7409665582828432E-2</v>
      </c>
      <c r="D4576" s="211">
        <v>0.12660391749051064</v>
      </c>
      <c r="E4576" s="211">
        <v>8.353642199178439E-2</v>
      </c>
      <c r="F4576" s="211">
        <v>8.495105516388686E-2</v>
      </c>
      <c r="G4576" s="211">
        <v>0.12539008252152725</v>
      </c>
      <c r="H4576" s="211">
        <v>0.12399876379101656</v>
      </c>
      <c r="I4576" s="211">
        <v>0.50449554212210801</v>
      </c>
      <c r="J4576" s="211">
        <v>0.43313625742777206</v>
      </c>
      <c r="K4576" s="211">
        <v>0.56879626389828442</v>
      </c>
      <c r="L4576" s="211">
        <v>0.27642368249772598</v>
      </c>
      <c r="M4576" s="211">
        <v>0.10723245409116994</v>
      </c>
      <c r="N4576" s="211">
        <v>0.43482337666551696</v>
      </c>
      <c r="O4576" s="211">
        <v>0.73846293004809538</v>
      </c>
      <c r="P4576" s="211">
        <v>7.0759994498805115E-2</v>
      </c>
      <c r="Q4576" s="211">
        <v>5.5622451828864758E-2</v>
      </c>
      <c r="R4576" s="211">
        <v>0.39063467138659891</v>
      </c>
      <c r="S4576" s="211">
        <v>0.34757879197826747</v>
      </c>
      <c r="T4576" s="211">
        <v>0.54763980711915916</v>
      </c>
      <c r="U4576" s="211">
        <v>0.48458331628949403</v>
      </c>
      <c r="V4576" s="211">
        <v>0.14752397232988779</v>
      </c>
      <c r="W4576" s="211">
        <v>0.51264713838693299</v>
      </c>
      <c r="X4576" s="211">
        <v>0.38285375001210675</v>
      </c>
      <c r="Y4576" s="211">
        <v>0.72047731306309215</v>
      </c>
      <c r="Z4576" s="211">
        <v>0.14786589566059033</v>
      </c>
      <c r="AA4576" s="212">
        <v>0.12568956287593028</v>
      </c>
    </row>
    <row r="4577" spans="1:27" x14ac:dyDescent="0.35">
      <c r="A4577" s="210" t="s">
        <v>5253</v>
      </c>
      <c r="B4577" s="217">
        <v>123.79314801145965</v>
      </c>
      <c r="C4577" s="211">
        <v>6.6413747766780981E-2</v>
      </c>
      <c r="D4577" s="211">
        <v>0.12914011929915323</v>
      </c>
      <c r="E4577" s="211">
        <v>8.459710211457433E-2</v>
      </c>
      <c r="F4577" s="211">
        <v>0.10642982454992765</v>
      </c>
      <c r="G4577" s="211">
        <v>0.12264209253931951</v>
      </c>
      <c r="H4577" s="211">
        <v>0.11607230570899549</v>
      </c>
      <c r="I4577" s="211">
        <v>0.44896310043996684</v>
      </c>
      <c r="J4577" s="211">
        <v>0.45103555561024394</v>
      </c>
      <c r="K4577" s="211">
        <v>0.64610723373160894</v>
      </c>
      <c r="L4577" s="211">
        <v>0.27099498849041481</v>
      </c>
      <c r="M4577" s="211">
        <v>0.10041639411539895</v>
      </c>
      <c r="N4577" s="211">
        <v>0.49091294119498902</v>
      </c>
      <c r="O4577" s="211">
        <v>0.60024040666745959</v>
      </c>
      <c r="P4577" s="211">
        <v>6.8284115457551725E-2</v>
      </c>
      <c r="Q4577" s="211">
        <v>9.2032335016510966E-2</v>
      </c>
      <c r="R4577" s="211">
        <v>0.38961314610527215</v>
      </c>
      <c r="S4577" s="211">
        <v>0.27376900776296009</v>
      </c>
      <c r="T4577" s="211">
        <v>0.62034208736490892</v>
      </c>
      <c r="U4577" s="211">
        <v>0.42619377255737229</v>
      </c>
      <c r="V4577" s="211">
        <v>5.5440414930084336E-2</v>
      </c>
      <c r="W4577" s="211">
        <v>0.56317784313194452</v>
      </c>
      <c r="X4577" s="211">
        <v>0.32576037722515244</v>
      </c>
      <c r="Y4577" s="211">
        <v>0.56252657145439056</v>
      </c>
      <c r="Z4577" s="211">
        <v>0.14266370888949584</v>
      </c>
      <c r="AA4577" s="212">
        <v>0.11804730714283129</v>
      </c>
    </row>
    <row r="4578" spans="1:27" x14ac:dyDescent="0.35">
      <c r="A4578" s="210" t="s">
        <v>5254</v>
      </c>
      <c r="B4578" s="217">
        <v>163.62582500769457</v>
      </c>
      <c r="C4578" s="211">
        <v>5.2546547153668591E-2</v>
      </c>
      <c r="D4578" s="211">
        <v>0.12851427666172732</v>
      </c>
      <c r="E4578" s="211">
        <v>7.6612188063688136E-2</v>
      </c>
      <c r="F4578" s="211">
        <v>9.9025570181060688E-2</v>
      </c>
      <c r="G4578" s="211">
        <v>0.12347310724474347</v>
      </c>
      <c r="H4578" s="211">
        <v>0.11651195962117317</v>
      </c>
      <c r="I4578" s="211">
        <v>0.50350271923619383</v>
      </c>
      <c r="J4578" s="211">
        <v>0.48259848342213763</v>
      </c>
      <c r="K4578" s="211">
        <v>0.5818465553955996</v>
      </c>
      <c r="L4578" s="211">
        <v>0.2757645658052944</v>
      </c>
      <c r="M4578" s="211">
        <v>9.8731996393375293E-2</v>
      </c>
      <c r="N4578" s="211">
        <v>0.46620543632841055</v>
      </c>
      <c r="O4578" s="211">
        <v>0.75633181169980224</v>
      </c>
      <c r="P4578" s="211">
        <v>7.1226866374585932E-2</v>
      </c>
      <c r="Q4578" s="211">
        <v>8.1978086070188513E-2</v>
      </c>
      <c r="R4578" s="211">
        <v>0.49198614299353233</v>
      </c>
      <c r="S4578" s="211">
        <v>0.38527585953877541</v>
      </c>
      <c r="T4578" s="211">
        <v>0.54569962215645818</v>
      </c>
      <c r="U4578" s="211">
        <v>0.41826076307216004</v>
      </c>
      <c r="V4578" s="211">
        <v>0.10978275198913912</v>
      </c>
      <c r="W4578" s="211">
        <v>0.52770962980806146</v>
      </c>
      <c r="X4578" s="211">
        <v>0.43643996744100022</v>
      </c>
      <c r="Y4578" s="211">
        <v>0.73696306514435783</v>
      </c>
      <c r="Z4578" s="211">
        <v>0.14846880350159697</v>
      </c>
      <c r="AA4578" s="212">
        <v>0.1155695928722113</v>
      </c>
    </row>
    <row r="4579" spans="1:27" x14ac:dyDescent="0.35">
      <c r="A4579" s="210" t="s">
        <v>5255</v>
      </c>
      <c r="B4579" s="217">
        <v>153.28594947795602</v>
      </c>
      <c r="C4579" s="211">
        <v>6.9790024984792948E-2</v>
      </c>
      <c r="D4579" s="211">
        <v>0.12715059374878523</v>
      </c>
      <c r="E4579" s="211">
        <v>6.5771624206190343E-2</v>
      </c>
      <c r="F4579" s="211">
        <v>0.10009648137276413</v>
      </c>
      <c r="G4579" s="211">
        <v>0.11402565629751421</v>
      </c>
      <c r="H4579" s="211">
        <v>0.11036124937414758</v>
      </c>
      <c r="I4579" s="211">
        <v>0.50483427292167271</v>
      </c>
      <c r="J4579" s="211">
        <v>0.44480938635405759</v>
      </c>
      <c r="K4579" s="211">
        <v>0.60802299475242949</v>
      </c>
      <c r="L4579" s="211">
        <v>0.27408310861703455</v>
      </c>
      <c r="M4579" s="211">
        <v>0.11075307005627832</v>
      </c>
      <c r="N4579" s="211">
        <v>0.49582992503091156</v>
      </c>
      <c r="O4579" s="211">
        <v>0.58348453074362339</v>
      </c>
      <c r="P4579" s="211">
        <v>6.895244800206804E-2</v>
      </c>
      <c r="Q4579" s="211">
        <v>9.309046814044647E-2</v>
      </c>
      <c r="R4579" s="211">
        <v>0.47105382339735824</v>
      </c>
      <c r="S4579" s="211">
        <v>0.34884637200167612</v>
      </c>
      <c r="T4579" s="211">
        <v>0.57965473746643359</v>
      </c>
      <c r="U4579" s="211">
        <v>0.44757502311366315</v>
      </c>
      <c r="V4579" s="211">
        <v>0.11073923188275177</v>
      </c>
      <c r="W4579" s="211">
        <v>0.54770002855471611</v>
      </c>
      <c r="X4579" s="211">
        <v>0.32952756237915504</v>
      </c>
      <c r="Y4579" s="211">
        <v>0.58490477115193384</v>
      </c>
      <c r="Z4579" s="211">
        <v>0.13993621045520765</v>
      </c>
      <c r="AA4579" s="212">
        <v>0.11469053567661899</v>
      </c>
    </row>
    <row r="4580" spans="1:27" x14ac:dyDescent="0.35">
      <c r="A4580" s="210" t="s">
        <v>5256</v>
      </c>
      <c r="B4580" s="217">
        <v>147.38411344856488</v>
      </c>
      <c r="C4580" s="211">
        <v>6.0237924501788054E-2</v>
      </c>
      <c r="D4580" s="211">
        <v>0.12410645965696948</v>
      </c>
      <c r="E4580" s="211">
        <v>7.4081093695847089E-2</v>
      </c>
      <c r="F4580" s="211">
        <v>0.11112705976896101</v>
      </c>
      <c r="G4580" s="211">
        <v>0.12448496760110817</v>
      </c>
      <c r="H4580" s="211">
        <v>0.12138569085447827</v>
      </c>
      <c r="I4580" s="211">
        <v>0.48962803510020514</v>
      </c>
      <c r="J4580" s="211">
        <v>0.3966465317611394</v>
      </c>
      <c r="K4580" s="211">
        <v>0.63973681001275462</v>
      </c>
      <c r="L4580" s="211">
        <v>0.27061535562539557</v>
      </c>
      <c r="M4580" s="211">
        <v>9.7237731191769705E-2</v>
      </c>
      <c r="N4580" s="211">
        <v>0.58867161184366068</v>
      </c>
      <c r="O4580" s="211">
        <v>0.68709417943692541</v>
      </c>
      <c r="P4580" s="211">
        <v>6.736819148240876E-2</v>
      </c>
      <c r="Q4580" s="211">
        <v>4.8369548457928374E-2</v>
      </c>
      <c r="R4580" s="211">
        <v>0.4285387271713087</v>
      </c>
      <c r="S4580" s="211">
        <v>0.33957117895622069</v>
      </c>
      <c r="T4580" s="211">
        <v>0.53270641803657504</v>
      </c>
      <c r="U4580" s="211">
        <v>0.3497287307380943</v>
      </c>
      <c r="V4580" s="211">
        <v>0.10423965904292361</v>
      </c>
      <c r="W4580" s="211">
        <v>0.57695526987137857</v>
      </c>
      <c r="X4580" s="211">
        <v>0.29828621420246815</v>
      </c>
      <c r="Y4580" s="211">
        <v>0.75309620324604742</v>
      </c>
      <c r="Z4580" s="211">
        <v>0.14791576971169396</v>
      </c>
      <c r="AA4580" s="212">
        <v>0.11511213436754879</v>
      </c>
    </row>
    <row r="4581" spans="1:27" x14ac:dyDescent="0.35">
      <c r="A4581" s="210" t="s">
        <v>5257</v>
      </c>
      <c r="B4581" s="217">
        <v>125.20032640966714</v>
      </c>
      <c r="C4581" s="211">
        <v>6.2807034161809411E-2</v>
      </c>
      <c r="D4581" s="211">
        <v>0.12987424132843201</v>
      </c>
      <c r="E4581" s="211">
        <v>7.6281361368231854E-2</v>
      </c>
      <c r="F4581" s="211">
        <v>9.2108082068739938E-2</v>
      </c>
      <c r="G4581" s="211">
        <v>0.12025865220387259</v>
      </c>
      <c r="H4581" s="211">
        <v>0.11720938980060082</v>
      </c>
      <c r="I4581" s="211">
        <v>0.49632353831814202</v>
      </c>
      <c r="J4581" s="211">
        <v>0.39571895863967338</v>
      </c>
      <c r="K4581" s="211">
        <v>0.64732983712626735</v>
      </c>
      <c r="L4581" s="211">
        <v>0.27765856474565648</v>
      </c>
      <c r="M4581" s="211">
        <v>0.10273737087710824</v>
      </c>
      <c r="N4581" s="211">
        <v>0.44742273310974623</v>
      </c>
      <c r="O4581" s="211">
        <v>0.71453402274429012</v>
      </c>
      <c r="P4581" s="211">
        <v>7.2377209356869893E-2</v>
      </c>
      <c r="Q4581" s="211">
        <v>4.9536415182284667E-2</v>
      </c>
      <c r="R4581" s="211">
        <v>0.45730038277293705</v>
      </c>
      <c r="S4581" s="211">
        <v>0.38582383975703427</v>
      </c>
      <c r="T4581" s="211">
        <v>0.5484278419745966</v>
      </c>
      <c r="U4581" s="211">
        <v>0.39156383002890299</v>
      </c>
      <c r="V4581" s="211">
        <v>6.2948440067893796E-2</v>
      </c>
      <c r="W4581" s="211">
        <v>0.52137026496989813</v>
      </c>
      <c r="X4581" s="211">
        <v>0.4209291638250981</v>
      </c>
      <c r="Y4581" s="211">
        <v>0.62898918171538509</v>
      </c>
      <c r="Z4581" s="211">
        <v>0.14641181119433988</v>
      </c>
      <c r="AA4581" s="212">
        <v>0.12076963899243873</v>
      </c>
    </row>
    <row r="4582" spans="1:27" x14ac:dyDescent="0.35">
      <c r="A4582" s="210" t="s">
        <v>5258</v>
      </c>
      <c r="B4582" s="217">
        <v>152.06774141982905</v>
      </c>
      <c r="C4582" s="211">
        <v>6.7524345075645573E-2</v>
      </c>
      <c r="D4582" s="211">
        <v>0.12355609846690369</v>
      </c>
      <c r="E4582" s="211">
        <v>8.3024229795836513E-2</v>
      </c>
      <c r="F4582" s="211">
        <v>0.10822452795946609</v>
      </c>
      <c r="G4582" s="211">
        <v>0.12096936648458825</v>
      </c>
      <c r="H4582" s="211">
        <v>0.12006029312043943</v>
      </c>
      <c r="I4582" s="211">
        <v>0.45959880545663229</v>
      </c>
      <c r="J4582" s="211">
        <v>0.4243578466001664</v>
      </c>
      <c r="K4582" s="211">
        <v>0.63250569939619661</v>
      </c>
      <c r="L4582" s="211">
        <v>0.2825495091276945</v>
      </c>
      <c r="M4582" s="211">
        <v>0.1139121887776342</v>
      </c>
      <c r="N4582" s="211">
        <v>0.39746710531486995</v>
      </c>
      <c r="O4582" s="211">
        <v>0.75985612399449365</v>
      </c>
      <c r="P4582" s="211">
        <v>6.9614952768832242E-2</v>
      </c>
      <c r="Q4582" s="211">
        <v>7.970344913491513E-2</v>
      </c>
      <c r="R4582" s="211">
        <v>0.43293123737269323</v>
      </c>
      <c r="S4582" s="211">
        <v>0.36507601246024346</v>
      </c>
      <c r="T4582" s="211">
        <v>0.52796030092796342</v>
      </c>
      <c r="U4582" s="211">
        <v>0.34958187969397997</v>
      </c>
      <c r="V4582" s="211">
        <v>0.10219298804517574</v>
      </c>
      <c r="W4582" s="211">
        <v>0.53627511465324362</v>
      </c>
      <c r="X4582" s="211">
        <v>0.3087920513427479</v>
      </c>
      <c r="Y4582" s="211">
        <v>0.71034161092482995</v>
      </c>
      <c r="Z4582" s="211">
        <v>0.14743398687880244</v>
      </c>
      <c r="AA4582" s="212">
        <v>0.11614713393510176</v>
      </c>
    </row>
    <row r="4583" spans="1:27" x14ac:dyDescent="0.35">
      <c r="A4583" s="210" t="s">
        <v>5259</v>
      </c>
      <c r="B4583" s="217">
        <v>167.85122234586046</v>
      </c>
      <c r="C4583" s="211">
        <v>6.3566459998630365E-2</v>
      </c>
      <c r="D4583" s="211">
        <v>0.12336081441032552</v>
      </c>
      <c r="E4583" s="211">
        <v>7.5469765360519081E-2</v>
      </c>
      <c r="F4583" s="211">
        <v>9.6012705444161711E-2</v>
      </c>
      <c r="G4583" s="211">
        <v>0.11748679252078251</v>
      </c>
      <c r="H4583" s="211">
        <v>0.11995828549922476</v>
      </c>
      <c r="I4583" s="211">
        <v>0.51247625676583264</v>
      </c>
      <c r="J4583" s="211">
        <v>0.47543500225984692</v>
      </c>
      <c r="K4583" s="211">
        <v>0.62348664563174472</v>
      </c>
      <c r="L4583" s="211">
        <v>0.27449375414558441</v>
      </c>
      <c r="M4583" s="211">
        <v>0.10354457201137658</v>
      </c>
      <c r="N4583" s="211">
        <v>0.43839571449145975</v>
      </c>
      <c r="O4583" s="211">
        <v>0.64775740024236428</v>
      </c>
      <c r="P4583" s="211">
        <v>7.0366144253088236E-2</v>
      </c>
      <c r="Q4583" s="211">
        <v>4.3991838531217936E-2</v>
      </c>
      <c r="R4583" s="211">
        <v>0.45356417354549761</v>
      </c>
      <c r="S4583" s="211">
        <v>0.2753042604277956</v>
      </c>
      <c r="T4583" s="211">
        <v>0.55650234413249211</v>
      </c>
      <c r="U4583" s="211">
        <v>0.45512132319416226</v>
      </c>
      <c r="V4583" s="211">
        <v>0.13139560443405277</v>
      </c>
      <c r="W4583" s="211">
        <v>0.54670337502154387</v>
      </c>
      <c r="X4583" s="211">
        <v>0.38117026200827159</v>
      </c>
      <c r="Y4583" s="211">
        <v>0.74109347559673044</v>
      </c>
      <c r="Z4583" s="211">
        <v>0.13702668914385466</v>
      </c>
      <c r="AA4583" s="212">
        <v>0.12047961968206851</v>
      </c>
    </row>
    <row r="4584" spans="1:27" x14ac:dyDescent="0.35">
      <c r="A4584" s="210" t="s">
        <v>5260</v>
      </c>
      <c r="B4584" s="217">
        <v>110.25802318000903</v>
      </c>
      <c r="C4584" s="211">
        <v>7.1107775820489272E-2</v>
      </c>
      <c r="D4584" s="211">
        <v>0.13097947140030705</v>
      </c>
      <c r="E4584" s="211">
        <v>7.7094456062524491E-2</v>
      </c>
      <c r="F4584" s="211">
        <v>7.6949684867517382E-2</v>
      </c>
      <c r="G4584" s="211">
        <v>0.12180518831123305</v>
      </c>
      <c r="H4584" s="211">
        <v>0.11539097585554231</v>
      </c>
      <c r="I4584" s="211">
        <v>0.50333628159501342</v>
      </c>
      <c r="J4584" s="211">
        <v>0.48175140374633352</v>
      </c>
      <c r="K4584" s="211">
        <v>0.60825007510360685</v>
      </c>
      <c r="L4584" s="211">
        <v>0.27750931089448039</v>
      </c>
      <c r="M4584" s="211">
        <v>9.0991968242018356E-2</v>
      </c>
      <c r="N4584" s="211">
        <v>0.38457419465217224</v>
      </c>
      <c r="O4584" s="211">
        <v>0.5552735260337649</v>
      </c>
      <c r="P4584" s="211">
        <v>6.3916854386965108E-2</v>
      </c>
      <c r="Q4584" s="211">
        <v>6.2034664665938752E-2</v>
      </c>
      <c r="R4584" s="211">
        <v>0.38129620032195938</v>
      </c>
      <c r="S4584" s="211">
        <v>0.31412698585155296</v>
      </c>
      <c r="T4584" s="211">
        <v>0.54656078609189118</v>
      </c>
      <c r="U4584" s="211">
        <v>0.42770299738774076</v>
      </c>
      <c r="V4584" s="211">
        <v>9.6045590189960173E-2</v>
      </c>
      <c r="W4584" s="211">
        <v>0.4878869289800532</v>
      </c>
      <c r="X4584" s="211">
        <v>0.37061428797479479</v>
      </c>
      <c r="Y4584" s="211">
        <v>0.57170455323340941</v>
      </c>
      <c r="Z4584" s="211">
        <v>0.14529895147721122</v>
      </c>
      <c r="AA4584" s="212">
        <v>0.12723902327651737</v>
      </c>
    </row>
    <row r="4585" spans="1:27" x14ac:dyDescent="0.35">
      <c r="A4585" s="210" t="s">
        <v>5261</v>
      </c>
      <c r="B4585" s="217">
        <v>120.68232250448165</v>
      </c>
      <c r="C4585" s="211">
        <v>6.1469394290962279E-2</v>
      </c>
      <c r="D4585" s="211">
        <v>0.13067924202701173</v>
      </c>
      <c r="E4585" s="211">
        <v>7.7016266952916843E-2</v>
      </c>
      <c r="F4585" s="211">
        <v>0.11210529977722128</v>
      </c>
      <c r="G4585" s="211">
        <v>0.11806266493197577</v>
      </c>
      <c r="H4585" s="211">
        <v>0.10407913021104932</v>
      </c>
      <c r="I4585" s="211">
        <v>0.47163777260800344</v>
      </c>
      <c r="J4585" s="211">
        <v>0.44445508376092135</v>
      </c>
      <c r="K4585" s="211">
        <v>0.63640143537042393</v>
      </c>
      <c r="L4585" s="211">
        <v>0.28070260725419061</v>
      </c>
      <c r="M4585" s="211">
        <v>0.10507885076091492</v>
      </c>
      <c r="N4585" s="211">
        <v>0.38577154959829396</v>
      </c>
      <c r="O4585" s="211">
        <v>0.60199196370699715</v>
      </c>
      <c r="P4585" s="211">
        <v>7.011605903294206E-2</v>
      </c>
      <c r="Q4585" s="211">
        <v>7.553077879649156E-2</v>
      </c>
      <c r="R4585" s="211">
        <v>0.46110117705273573</v>
      </c>
      <c r="S4585" s="211">
        <v>0.2889392744603933</v>
      </c>
      <c r="T4585" s="211">
        <v>0.58907924702310166</v>
      </c>
      <c r="U4585" s="211">
        <v>0.38680651672968247</v>
      </c>
      <c r="V4585" s="211">
        <v>6.6725415227199936E-2</v>
      </c>
      <c r="W4585" s="211">
        <v>0.51629068589438509</v>
      </c>
      <c r="X4585" s="211">
        <v>0.35412573741278253</v>
      </c>
      <c r="Y4585" s="211">
        <v>0.64398859385300966</v>
      </c>
      <c r="Z4585" s="211">
        <v>0.14922526130458272</v>
      </c>
      <c r="AA4585" s="212">
        <v>0.12083956254939965</v>
      </c>
    </row>
    <row r="4586" spans="1:27" x14ac:dyDescent="0.35">
      <c r="A4586" s="210" t="s">
        <v>5262</v>
      </c>
      <c r="B4586" s="217">
        <v>129.40106472024684</v>
      </c>
      <c r="C4586" s="211">
        <v>6.1917822573874633E-2</v>
      </c>
      <c r="D4586" s="211">
        <v>0.13211517458918923</v>
      </c>
      <c r="E4586" s="211">
        <v>7.4600721964471359E-2</v>
      </c>
      <c r="F4586" s="211">
        <v>0.1021090062347968</v>
      </c>
      <c r="G4586" s="211">
        <v>0.11380041472547234</v>
      </c>
      <c r="H4586" s="211">
        <v>0.12572095935585459</v>
      </c>
      <c r="I4586" s="211">
        <v>0.49918340246631815</v>
      </c>
      <c r="J4586" s="211">
        <v>0.38939313040848217</v>
      </c>
      <c r="K4586" s="211">
        <v>0.60858577452187568</v>
      </c>
      <c r="L4586" s="211">
        <v>0.26837941096474549</v>
      </c>
      <c r="M4586" s="211">
        <v>0.11257490447844339</v>
      </c>
      <c r="N4586" s="211">
        <v>0.44887231075380857</v>
      </c>
      <c r="O4586" s="211">
        <v>0.73714494515394169</v>
      </c>
      <c r="P4586" s="211">
        <v>7.2378906147772315E-2</v>
      </c>
      <c r="Q4586" s="211">
        <v>7.3283602297180298E-2</v>
      </c>
      <c r="R4586" s="211">
        <v>0.48485602263999766</v>
      </c>
      <c r="S4586" s="211">
        <v>0.29395668811256609</v>
      </c>
      <c r="T4586" s="211">
        <v>0.52180190336387555</v>
      </c>
      <c r="U4586" s="211">
        <v>0.53152121888090331</v>
      </c>
      <c r="V4586" s="211">
        <v>6.4076183029077804E-2</v>
      </c>
      <c r="W4586" s="211">
        <v>0.54118633010456785</v>
      </c>
      <c r="X4586" s="211">
        <v>0.35642566441608026</v>
      </c>
      <c r="Y4586" s="211">
        <v>0.55376117791230706</v>
      </c>
      <c r="Z4586" s="211">
        <v>0.14934084999497185</v>
      </c>
      <c r="AA4586" s="212">
        <v>0.1235239245563037</v>
      </c>
    </row>
    <row r="4587" spans="1:27" x14ac:dyDescent="0.35">
      <c r="A4587" s="210" t="s">
        <v>5263</v>
      </c>
      <c r="B4587" s="217">
        <v>146.21606238545769</v>
      </c>
      <c r="C4587" s="211">
        <v>5.8584901213764549E-2</v>
      </c>
      <c r="D4587" s="211">
        <v>0.11896177011772142</v>
      </c>
      <c r="E4587" s="211">
        <v>7.4016602825245414E-2</v>
      </c>
      <c r="F4587" s="211">
        <v>0.10228418718139035</v>
      </c>
      <c r="G4587" s="211">
        <v>0.12130475844039922</v>
      </c>
      <c r="H4587" s="211">
        <v>0.11982562277951771</v>
      </c>
      <c r="I4587" s="211">
        <v>0.49832790611603939</v>
      </c>
      <c r="J4587" s="211">
        <v>0.43260990769757635</v>
      </c>
      <c r="K4587" s="211">
        <v>0.58823433941957193</v>
      </c>
      <c r="L4587" s="211">
        <v>0.28007158231445695</v>
      </c>
      <c r="M4587" s="211">
        <v>9.4257178542072953E-2</v>
      </c>
      <c r="N4587" s="211">
        <v>0.40486616540844589</v>
      </c>
      <c r="O4587" s="211">
        <v>0.64954306759791436</v>
      </c>
      <c r="P4587" s="211">
        <v>7.4439845594010678E-2</v>
      </c>
      <c r="Q4587" s="211">
        <v>8.2836065345260432E-2</v>
      </c>
      <c r="R4587" s="211">
        <v>0.42149918636083333</v>
      </c>
      <c r="S4587" s="211">
        <v>0.32721289617913474</v>
      </c>
      <c r="T4587" s="211">
        <v>0.55800031338304246</v>
      </c>
      <c r="U4587" s="211">
        <v>0.51082427998584512</v>
      </c>
      <c r="V4587" s="211">
        <v>7.4569527327348423E-2</v>
      </c>
      <c r="W4587" s="211">
        <v>0.54851763389050145</v>
      </c>
      <c r="X4587" s="211">
        <v>0.36575749035744326</v>
      </c>
      <c r="Y4587" s="211">
        <v>0.74264554129040383</v>
      </c>
      <c r="Z4587" s="211">
        <v>0.14949200547539274</v>
      </c>
      <c r="AA4587" s="212">
        <v>0.11662531098677667</v>
      </c>
    </row>
    <row r="4588" spans="1:27" x14ac:dyDescent="0.35">
      <c r="A4588" s="210" t="s">
        <v>5264</v>
      </c>
      <c r="B4588" s="217">
        <v>135.00098979832728</v>
      </c>
      <c r="C4588" s="211">
        <v>5.7091044205215123E-2</v>
      </c>
      <c r="D4588" s="211">
        <v>0.13055768972939577</v>
      </c>
      <c r="E4588" s="211">
        <v>8.297534984059167E-2</v>
      </c>
      <c r="F4588" s="211">
        <v>8.5104443463397184E-2</v>
      </c>
      <c r="G4588" s="211">
        <v>0.12235737446654964</v>
      </c>
      <c r="H4588" s="211">
        <v>0.10760175914828078</v>
      </c>
      <c r="I4588" s="211">
        <v>0.49679915532562979</v>
      </c>
      <c r="J4588" s="211">
        <v>0.46407650501532455</v>
      </c>
      <c r="K4588" s="211">
        <v>0.52527777114024776</v>
      </c>
      <c r="L4588" s="211">
        <v>0.27635928411445448</v>
      </c>
      <c r="M4588" s="211">
        <v>9.788551262792386E-2</v>
      </c>
      <c r="N4588" s="211">
        <v>0.44485454689984627</v>
      </c>
      <c r="O4588" s="211">
        <v>0.70127166300003996</v>
      </c>
      <c r="P4588" s="211">
        <v>6.9155011848408665E-2</v>
      </c>
      <c r="Q4588" s="211">
        <v>8.6593570787687354E-2</v>
      </c>
      <c r="R4588" s="211">
        <v>0.41839920359079941</v>
      </c>
      <c r="S4588" s="211">
        <v>0.3990276796702123</v>
      </c>
      <c r="T4588" s="211">
        <v>0.57163597788490861</v>
      </c>
      <c r="U4588" s="211">
        <v>0.32862841719487124</v>
      </c>
      <c r="V4588" s="211">
        <v>0.11255362786457367</v>
      </c>
      <c r="W4588" s="211">
        <v>0.54109097125047489</v>
      </c>
      <c r="X4588" s="211">
        <v>0.28536281108429401</v>
      </c>
      <c r="Y4588" s="211">
        <v>0.54148985088003077</v>
      </c>
      <c r="Z4588" s="211">
        <v>0.14842769639261638</v>
      </c>
      <c r="AA4588" s="212">
        <v>0.11429723600671932</v>
      </c>
    </row>
    <row r="4589" spans="1:27" x14ac:dyDescent="0.35">
      <c r="A4589" s="210" t="s">
        <v>5265</v>
      </c>
      <c r="B4589" s="217">
        <v>113.37574850750256</v>
      </c>
      <c r="C4589" s="211">
        <v>5.1009220373194164E-2</v>
      </c>
      <c r="D4589" s="211">
        <v>0.12163089680754745</v>
      </c>
      <c r="E4589" s="211">
        <v>7.4684655496085925E-2</v>
      </c>
      <c r="F4589" s="211">
        <v>0.10448674721635193</v>
      </c>
      <c r="G4589" s="211">
        <v>0.12332427930954937</v>
      </c>
      <c r="H4589" s="211">
        <v>0.11432457624465601</v>
      </c>
      <c r="I4589" s="211">
        <v>0.48686135673356079</v>
      </c>
      <c r="J4589" s="211">
        <v>0.48284669674356395</v>
      </c>
      <c r="K4589" s="211">
        <v>0.60932421008847792</v>
      </c>
      <c r="L4589" s="211">
        <v>0.27572484436588074</v>
      </c>
      <c r="M4589" s="211">
        <v>8.9818882301291564E-2</v>
      </c>
      <c r="N4589" s="211">
        <v>0.3634738296597862</v>
      </c>
      <c r="O4589" s="211">
        <v>0.67589913335219975</v>
      </c>
      <c r="P4589" s="211">
        <v>6.3841311965199085E-2</v>
      </c>
      <c r="Q4589" s="211">
        <v>9.2565930378970887E-2</v>
      </c>
      <c r="R4589" s="211">
        <v>0.43091529508305676</v>
      </c>
      <c r="S4589" s="211">
        <v>0.37593164455593053</v>
      </c>
      <c r="T4589" s="211">
        <v>0.52901297177548212</v>
      </c>
      <c r="U4589" s="211">
        <v>0.43306667111796004</v>
      </c>
      <c r="V4589" s="211">
        <v>7.1946572818838012E-2</v>
      </c>
      <c r="W4589" s="211">
        <v>0.49633355746384389</v>
      </c>
      <c r="X4589" s="211">
        <v>0.31319391342094671</v>
      </c>
      <c r="Y4589" s="211">
        <v>0.64765529164935565</v>
      </c>
      <c r="Z4589" s="211">
        <v>0.14971028501157449</v>
      </c>
      <c r="AA4589" s="212">
        <v>0.11897673963008919</v>
      </c>
    </row>
    <row r="4590" spans="1:27" x14ac:dyDescent="0.35">
      <c r="A4590" s="210" t="s">
        <v>5266</v>
      </c>
      <c r="B4590" s="217">
        <v>132.4274570511663</v>
      </c>
      <c r="C4590" s="211">
        <v>7.0249567428516013E-2</v>
      </c>
      <c r="D4590" s="211">
        <v>0.13117203885954914</v>
      </c>
      <c r="E4590" s="211">
        <v>7.9712337498092825E-2</v>
      </c>
      <c r="F4590" s="211">
        <v>9.6645561183161074E-2</v>
      </c>
      <c r="G4590" s="211">
        <v>0.12138562625855991</v>
      </c>
      <c r="H4590" s="211">
        <v>0.11881773331094064</v>
      </c>
      <c r="I4590" s="211">
        <v>0.4545671012250917</v>
      </c>
      <c r="J4590" s="211">
        <v>0.45604530711715141</v>
      </c>
      <c r="K4590" s="211">
        <v>0.53478341392542172</v>
      </c>
      <c r="L4590" s="211">
        <v>0.27621511308640639</v>
      </c>
      <c r="M4590" s="211">
        <v>8.8712833521085027E-2</v>
      </c>
      <c r="N4590" s="211">
        <v>0.44366364316572188</v>
      </c>
      <c r="O4590" s="211">
        <v>0.60544572992096002</v>
      </c>
      <c r="P4590" s="211">
        <v>6.5228008411998939E-2</v>
      </c>
      <c r="Q4590" s="211">
        <v>5.4846342926342564E-2</v>
      </c>
      <c r="R4590" s="211">
        <v>0.4461666068676528</v>
      </c>
      <c r="S4590" s="211">
        <v>0.33010632046608229</v>
      </c>
      <c r="T4590" s="211">
        <v>0.60653599992942708</v>
      </c>
      <c r="U4590" s="211">
        <v>0.37179085292176528</v>
      </c>
      <c r="V4590" s="211">
        <v>0.11847233208076108</v>
      </c>
      <c r="W4590" s="211">
        <v>0.56165720683534004</v>
      </c>
      <c r="X4590" s="211">
        <v>0.39459696393130378</v>
      </c>
      <c r="Y4590" s="211">
        <v>0.67021107115006406</v>
      </c>
      <c r="Z4590" s="211">
        <v>0.14709338989450998</v>
      </c>
      <c r="AA4590" s="212">
        <v>0.11665472993590449</v>
      </c>
    </row>
    <row r="4591" spans="1:27" x14ac:dyDescent="0.35">
      <c r="A4591" s="210" t="s">
        <v>5267</v>
      </c>
      <c r="B4591" s="217">
        <v>121.29246091973502</v>
      </c>
      <c r="C4591" s="211">
        <v>8.3926770933033301E-2</v>
      </c>
      <c r="D4591" s="211">
        <v>0.12757405352693127</v>
      </c>
      <c r="E4591" s="211">
        <v>7.6211898223710259E-2</v>
      </c>
      <c r="F4591" s="211">
        <v>9.4938554851730958E-2</v>
      </c>
      <c r="G4591" s="211">
        <v>0.12202038302261255</v>
      </c>
      <c r="H4591" s="211">
        <v>0.11508305914561096</v>
      </c>
      <c r="I4591" s="211">
        <v>0.46200433104127903</v>
      </c>
      <c r="J4591" s="211">
        <v>0.4357271819633694</v>
      </c>
      <c r="K4591" s="211">
        <v>0.58847158514787123</v>
      </c>
      <c r="L4591" s="211">
        <v>0.281197207895035</v>
      </c>
      <c r="M4591" s="211">
        <v>0.11767064453773721</v>
      </c>
      <c r="N4591" s="211">
        <v>0.45016066845741437</v>
      </c>
      <c r="O4591" s="211">
        <v>0.74025069570302759</v>
      </c>
      <c r="P4591" s="211">
        <v>6.093908320414624E-2</v>
      </c>
      <c r="Q4591" s="211">
        <v>0.13976390951315912</v>
      </c>
      <c r="R4591" s="211">
        <v>0.37633907091932672</v>
      </c>
      <c r="S4591" s="211">
        <v>0.29072824288795551</v>
      </c>
      <c r="T4591" s="211">
        <v>0.47747122311355594</v>
      </c>
      <c r="U4591" s="211">
        <v>0.4305174165945671</v>
      </c>
      <c r="V4591" s="211">
        <v>7.3304100217693513E-2</v>
      </c>
      <c r="W4591" s="211">
        <v>0.59893558309444916</v>
      </c>
      <c r="X4591" s="211">
        <v>0.37065131806571922</v>
      </c>
      <c r="Y4591" s="211">
        <v>0.53598311400663057</v>
      </c>
      <c r="Z4591" s="211">
        <v>0.14851289398223491</v>
      </c>
      <c r="AA4591" s="212">
        <v>0.11826863709181568</v>
      </c>
    </row>
    <row r="4592" spans="1:27" x14ac:dyDescent="0.35">
      <c r="A4592" s="210" t="s">
        <v>5268</v>
      </c>
      <c r="B4592" s="217">
        <v>145.49131208182135</v>
      </c>
      <c r="C4592" s="211">
        <v>5.1209183926742105E-2</v>
      </c>
      <c r="D4592" s="211">
        <v>0.12568709974218542</v>
      </c>
      <c r="E4592" s="211">
        <v>7.2598825644585363E-2</v>
      </c>
      <c r="F4592" s="211">
        <v>9.7444922082459223E-2</v>
      </c>
      <c r="G4592" s="211">
        <v>0.12307588590095633</v>
      </c>
      <c r="H4592" s="211">
        <v>0.1186800604585459</v>
      </c>
      <c r="I4592" s="211">
        <v>0.50037934702577747</v>
      </c>
      <c r="J4592" s="211">
        <v>0.4156074683032418</v>
      </c>
      <c r="K4592" s="211">
        <v>0.62207239338611864</v>
      </c>
      <c r="L4592" s="211">
        <v>0.27255132324794606</v>
      </c>
      <c r="M4592" s="211">
        <v>0.10174508227946942</v>
      </c>
      <c r="N4592" s="211">
        <v>0.46740324688883855</v>
      </c>
      <c r="O4592" s="211">
        <v>0.7182725317012042</v>
      </c>
      <c r="P4592" s="211">
        <v>6.6949462555629793E-2</v>
      </c>
      <c r="Q4592" s="211">
        <v>9.8102003515451688E-2</v>
      </c>
      <c r="R4592" s="211">
        <v>0.47643141828589136</v>
      </c>
      <c r="S4592" s="211">
        <v>0.29688768791013792</v>
      </c>
      <c r="T4592" s="211">
        <v>0.49711383999233838</v>
      </c>
      <c r="U4592" s="211">
        <v>0.42798139511102229</v>
      </c>
      <c r="V4592" s="211">
        <v>0.13418510790895621</v>
      </c>
      <c r="W4592" s="211">
        <v>0.51302075563131655</v>
      </c>
      <c r="X4592" s="211">
        <v>0.28699651199430998</v>
      </c>
      <c r="Y4592" s="211">
        <v>0.55213586826284711</v>
      </c>
      <c r="Z4592" s="211">
        <v>0.14947353425071427</v>
      </c>
      <c r="AA4592" s="212">
        <v>0.11846674671178907</v>
      </c>
    </row>
    <row r="4593" spans="1:27" x14ac:dyDescent="0.35">
      <c r="A4593" s="210" t="s">
        <v>5269</v>
      </c>
      <c r="B4593" s="217">
        <v>136.8753181501767</v>
      </c>
      <c r="C4593" s="211">
        <v>7.8920119840510783E-2</v>
      </c>
      <c r="D4593" s="211">
        <v>0.12918063511264052</v>
      </c>
      <c r="E4593" s="211">
        <v>7.117580683477065E-2</v>
      </c>
      <c r="F4593" s="211">
        <v>0.10803288819937722</v>
      </c>
      <c r="G4593" s="211">
        <v>0.12610899471717466</v>
      </c>
      <c r="H4593" s="211">
        <v>0.11895709166303786</v>
      </c>
      <c r="I4593" s="211">
        <v>0.43497744303163743</v>
      </c>
      <c r="J4593" s="211">
        <v>0.45562287408681795</v>
      </c>
      <c r="K4593" s="211">
        <v>0.55088927688355616</v>
      </c>
      <c r="L4593" s="211">
        <v>0.27289791313437417</v>
      </c>
      <c r="M4593" s="211">
        <v>9.3100875062960053E-2</v>
      </c>
      <c r="N4593" s="211">
        <v>0.5194410212590953</v>
      </c>
      <c r="O4593" s="211">
        <v>0.78059237604111842</v>
      </c>
      <c r="P4593" s="211">
        <v>6.3176091203892754E-2</v>
      </c>
      <c r="Q4593" s="211">
        <v>6.669704903017698E-2</v>
      </c>
      <c r="R4593" s="211">
        <v>0.40421415809268352</v>
      </c>
      <c r="S4593" s="211">
        <v>0.30778195501233385</v>
      </c>
      <c r="T4593" s="211">
        <v>0.53089050395781834</v>
      </c>
      <c r="U4593" s="211">
        <v>0.47237014374794639</v>
      </c>
      <c r="V4593" s="211">
        <v>0.11291411102259287</v>
      </c>
      <c r="W4593" s="211">
        <v>0.57638606640697976</v>
      </c>
      <c r="X4593" s="211">
        <v>0.29102523444667977</v>
      </c>
      <c r="Y4593" s="211">
        <v>0.59179432202237936</v>
      </c>
      <c r="Z4593" s="211">
        <v>0.14808665859251385</v>
      </c>
      <c r="AA4593" s="212">
        <v>0.11659140770085932</v>
      </c>
    </row>
    <row r="4594" spans="1:27" x14ac:dyDescent="0.35">
      <c r="A4594" s="210" t="s">
        <v>5270</v>
      </c>
      <c r="B4594" s="217">
        <v>137.37623209144783</v>
      </c>
      <c r="C4594" s="211">
        <v>6.8860457019446347E-2</v>
      </c>
      <c r="D4594" s="211">
        <v>0.13097184520191793</v>
      </c>
      <c r="E4594" s="211">
        <v>6.7995088180525035E-2</v>
      </c>
      <c r="F4594" s="211">
        <v>0.10100346505894939</v>
      </c>
      <c r="G4594" s="211">
        <v>0.12346731653210719</v>
      </c>
      <c r="H4594" s="211">
        <v>0.1061260811087506</v>
      </c>
      <c r="I4594" s="211">
        <v>0.47688530247562855</v>
      </c>
      <c r="J4594" s="211">
        <v>0.44849629210493058</v>
      </c>
      <c r="K4594" s="211">
        <v>0.56739046900775214</v>
      </c>
      <c r="L4594" s="211">
        <v>0.27261170641893778</v>
      </c>
      <c r="M4594" s="211">
        <v>0.11964100361702963</v>
      </c>
      <c r="N4594" s="211">
        <v>0.41154381763480868</v>
      </c>
      <c r="O4594" s="211">
        <v>0.6891126736222386</v>
      </c>
      <c r="P4594" s="211">
        <v>7.15168450818391E-2</v>
      </c>
      <c r="Q4594" s="211">
        <v>7.2667299328036977E-2</v>
      </c>
      <c r="R4594" s="211">
        <v>0.37321288098307853</v>
      </c>
      <c r="S4594" s="211">
        <v>0.36021500963525516</v>
      </c>
      <c r="T4594" s="211">
        <v>0.48212390174825581</v>
      </c>
      <c r="U4594" s="211">
        <v>0.41859513597032144</v>
      </c>
      <c r="V4594" s="211">
        <v>9.2562607585976828E-2</v>
      </c>
      <c r="W4594" s="211">
        <v>0.5477284133035506</v>
      </c>
      <c r="X4594" s="211">
        <v>0.31458611971616735</v>
      </c>
      <c r="Y4594" s="211">
        <v>0.54532124145116556</v>
      </c>
      <c r="Z4594" s="211">
        <v>0.13881988217291744</v>
      </c>
      <c r="AA4594" s="212">
        <v>0.11510515780893403</v>
      </c>
    </row>
    <row r="4595" spans="1:27" x14ac:dyDescent="0.35">
      <c r="A4595" s="210" t="s">
        <v>5271</v>
      </c>
      <c r="B4595" s="217">
        <v>152.7844137531788</v>
      </c>
      <c r="C4595" s="211">
        <v>5.5359026296955161E-2</v>
      </c>
      <c r="D4595" s="211">
        <v>0.11722627195310957</v>
      </c>
      <c r="E4595" s="211">
        <v>7.0551485745526665E-2</v>
      </c>
      <c r="F4595" s="211">
        <v>0.10188752591105978</v>
      </c>
      <c r="G4595" s="211">
        <v>0.11752923193294568</v>
      </c>
      <c r="H4595" s="211">
        <v>0.11287995285611788</v>
      </c>
      <c r="I4595" s="211">
        <v>0.50006168292476816</v>
      </c>
      <c r="J4595" s="211">
        <v>0.45489420007748305</v>
      </c>
      <c r="K4595" s="211">
        <v>0.62797863180986724</v>
      </c>
      <c r="L4595" s="211">
        <v>0.28325486105955511</v>
      </c>
      <c r="M4595" s="211">
        <v>8.3570473614534777E-2</v>
      </c>
      <c r="N4595" s="211">
        <v>0.46295384397363337</v>
      </c>
      <c r="O4595" s="211">
        <v>0.65129816703728227</v>
      </c>
      <c r="P4595" s="211">
        <v>6.7766239062169289E-2</v>
      </c>
      <c r="Q4595" s="211">
        <v>4.6244795512428424E-2</v>
      </c>
      <c r="R4595" s="211">
        <v>0.44303422560589956</v>
      </c>
      <c r="S4595" s="211">
        <v>0.25954744448646955</v>
      </c>
      <c r="T4595" s="211">
        <v>0.59163063398915106</v>
      </c>
      <c r="U4595" s="211">
        <v>0.47734479942501207</v>
      </c>
      <c r="V4595" s="211">
        <v>0.1566968138665408</v>
      </c>
      <c r="W4595" s="211">
        <v>0.53853222551465785</v>
      </c>
      <c r="X4595" s="211">
        <v>0.31550209674433605</v>
      </c>
      <c r="Y4595" s="211">
        <v>0.71068977225392449</v>
      </c>
      <c r="Z4595" s="211">
        <v>0.14875443814796185</v>
      </c>
      <c r="AA4595" s="212">
        <v>0.12539278285506836</v>
      </c>
    </row>
    <row r="4596" spans="1:27" x14ac:dyDescent="0.35">
      <c r="A4596" s="210" t="s">
        <v>5272</v>
      </c>
      <c r="B4596" s="217">
        <v>129.9658548045069</v>
      </c>
      <c r="C4596" s="211">
        <v>6.1117361849025276E-2</v>
      </c>
      <c r="D4596" s="211">
        <v>0.12103176952226311</v>
      </c>
      <c r="E4596" s="211">
        <v>7.4633167812451301E-2</v>
      </c>
      <c r="F4596" s="211">
        <v>0.11423171141558837</v>
      </c>
      <c r="G4596" s="211">
        <v>0.12208647445113906</v>
      </c>
      <c r="H4596" s="211">
        <v>0.11904781119769112</v>
      </c>
      <c r="I4596" s="211">
        <v>0.50075371328016394</v>
      </c>
      <c r="J4596" s="211">
        <v>0.46911519498939108</v>
      </c>
      <c r="K4596" s="211">
        <v>0.54078544367107939</v>
      </c>
      <c r="L4596" s="211">
        <v>0.27715560351304186</v>
      </c>
      <c r="M4596" s="211">
        <v>9.5174470286999033E-2</v>
      </c>
      <c r="N4596" s="211">
        <v>0.37548946864576394</v>
      </c>
      <c r="O4596" s="211">
        <v>0.54139385197664192</v>
      </c>
      <c r="P4596" s="211">
        <v>7.2406414294936855E-2</v>
      </c>
      <c r="Q4596" s="211">
        <v>0.13260622954278337</v>
      </c>
      <c r="R4596" s="211">
        <v>0.43104737973870211</v>
      </c>
      <c r="S4596" s="211">
        <v>0.3291310589782484</v>
      </c>
      <c r="T4596" s="211">
        <v>0.54425865262077611</v>
      </c>
      <c r="U4596" s="211">
        <v>0.4338090396754663</v>
      </c>
      <c r="V4596" s="211">
        <v>9.3242549508818287E-2</v>
      </c>
      <c r="W4596" s="211">
        <v>0.59555479633942887</v>
      </c>
      <c r="X4596" s="211">
        <v>0.37186466603090473</v>
      </c>
      <c r="Y4596" s="211">
        <v>0.656081962113096</v>
      </c>
      <c r="Z4596" s="211">
        <v>0.14654086223017293</v>
      </c>
      <c r="AA4596" s="212">
        <v>0.12066816937550909</v>
      </c>
    </row>
    <row r="4597" spans="1:27" x14ac:dyDescent="0.35">
      <c r="A4597" s="210" t="s">
        <v>5273</v>
      </c>
      <c r="B4597" s="217">
        <v>127.8339157530278</v>
      </c>
      <c r="C4597" s="211">
        <v>6.157235094427347E-2</v>
      </c>
      <c r="D4597" s="211">
        <v>0.11582895499824498</v>
      </c>
      <c r="E4597" s="211">
        <v>7.8508193860377745E-2</v>
      </c>
      <c r="F4597" s="211">
        <v>7.7960509949130077E-2</v>
      </c>
      <c r="G4597" s="211">
        <v>0.11976848246436093</v>
      </c>
      <c r="H4597" s="211">
        <v>0.11608065360430921</v>
      </c>
      <c r="I4597" s="211">
        <v>0.48900247187958645</v>
      </c>
      <c r="J4597" s="211">
        <v>0.45406155174176521</v>
      </c>
      <c r="K4597" s="211">
        <v>0.55187037447830245</v>
      </c>
      <c r="L4597" s="211">
        <v>0.27010343871515902</v>
      </c>
      <c r="M4597" s="211">
        <v>8.443488371989552E-2</v>
      </c>
      <c r="N4597" s="211">
        <v>0.46243371714630843</v>
      </c>
      <c r="O4597" s="211">
        <v>0.61957631571316374</v>
      </c>
      <c r="P4597" s="211">
        <v>6.8358564806374159E-2</v>
      </c>
      <c r="Q4597" s="211">
        <v>7.78699080987523E-2</v>
      </c>
      <c r="R4597" s="211">
        <v>0.41003690138148607</v>
      </c>
      <c r="S4597" s="211">
        <v>0.31434969769381321</v>
      </c>
      <c r="T4597" s="211">
        <v>0.50435460493177409</v>
      </c>
      <c r="U4597" s="211">
        <v>0.41913202721227427</v>
      </c>
      <c r="V4597" s="211">
        <v>0.1240522892369499</v>
      </c>
      <c r="W4597" s="211">
        <v>0.59977337924628127</v>
      </c>
      <c r="X4597" s="211">
        <v>0.3367212364926489</v>
      </c>
      <c r="Y4597" s="211">
        <v>0.61433526943507488</v>
      </c>
      <c r="Z4597" s="211">
        <v>0.14596076821466583</v>
      </c>
      <c r="AA4597" s="212">
        <v>0.12192860575867029</v>
      </c>
    </row>
    <row r="4598" spans="1:27" x14ac:dyDescent="0.35">
      <c r="A4598" s="210" t="s">
        <v>5274</v>
      </c>
      <c r="B4598" s="217">
        <v>163.55597496911903</v>
      </c>
      <c r="C4598" s="211">
        <v>5.6196243803830349E-2</v>
      </c>
      <c r="D4598" s="211">
        <v>0.13108265161126628</v>
      </c>
      <c r="E4598" s="211">
        <v>7.5636101795583929E-2</v>
      </c>
      <c r="F4598" s="211">
        <v>9.8734053355850421E-2</v>
      </c>
      <c r="G4598" s="211">
        <v>0.12525592716864306</v>
      </c>
      <c r="H4598" s="211">
        <v>0.12089646507647021</v>
      </c>
      <c r="I4598" s="211">
        <v>0.45553486129766907</v>
      </c>
      <c r="J4598" s="211">
        <v>0.47515495720518547</v>
      </c>
      <c r="K4598" s="211">
        <v>0.6046943512597881</v>
      </c>
      <c r="L4598" s="211">
        <v>0.27613745224633801</v>
      </c>
      <c r="M4598" s="211">
        <v>8.4536346548725813E-2</v>
      </c>
      <c r="N4598" s="211">
        <v>0.53605716743771969</v>
      </c>
      <c r="O4598" s="211">
        <v>0.77641892560324832</v>
      </c>
      <c r="P4598" s="211">
        <v>7.2408065472765973E-2</v>
      </c>
      <c r="Q4598" s="211">
        <v>5.5217054521548722E-2</v>
      </c>
      <c r="R4598" s="211">
        <v>0.44177037217171067</v>
      </c>
      <c r="S4598" s="211">
        <v>0.370472681275754</v>
      </c>
      <c r="T4598" s="211">
        <v>0.563171360056268</v>
      </c>
      <c r="U4598" s="211">
        <v>0.4378543654189414</v>
      </c>
      <c r="V4598" s="211">
        <v>0.13824806988940785</v>
      </c>
      <c r="W4598" s="211">
        <v>0.50410703936342427</v>
      </c>
      <c r="X4598" s="211">
        <v>0.23284749390420567</v>
      </c>
      <c r="Y4598" s="211">
        <v>0.61722448633647609</v>
      </c>
      <c r="Z4598" s="211">
        <v>0.14945160561596021</v>
      </c>
      <c r="AA4598" s="212">
        <v>0.11720109576116167</v>
      </c>
    </row>
    <row r="4599" spans="1:27" x14ac:dyDescent="0.35">
      <c r="A4599" s="210" t="s">
        <v>5275</v>
      </c>
      <c r="B4599" s="217">
        <v>134.20970826411514</v>
      </c>
      <c r="C4599" s="211">
        <v>4.9633886990741935E-2</v>
      </c>
      <c r="D4599" s="211">
        <v>0.11787322062608023</v>
      </c>
      <c r="E4599" s="211">
        <v>8.0053720450149773E-2</v>
      </c>
      <c r="F4599" s="211">
        <v>8.435689473331906E-2</v>
      </c>
      <c r="G4599" s="211">
        <v>0.12032182322330588</v>
      </c>
      <c r="H4599" s="211">
        <v>0.11955032762419474</v>
      </c>
      <c r="I4599" s="211">
        <v>0.42863335662143121</v>
      </c>
      <c r="J4599" s="211">
        <v>0.49654923073317947</v>
      </c>
      <c r="K4599" s="211">
        <v>0.64487790072619133</v>
      </c>
      <c r="L4599" s="211">
        <v>0.27368574568781107</v>
      </c>
      <c r="M4599" s="211">
        <v>8.8144725223614287E-2</v>
      </c>
      <c r="N4599" s="211">
        <v>0.49916976901656329</v>
      </c>
      <c r="O4599" s="211">
        <v>0.76316352956652878</v>
      </c>
      <c r="P4599" s="211">
        <v>6.6527861339683719E-2</v>
      </c>
      <c r="Q4599" s="211">
        <v>5.6361670624906976E-2</v>
      </c>
      <c r="R4599" s="211">
        <v>0.47180731484113769</v>
      </c>
      <c r="S4599" s="211">
        <v>0.31942524205180778</v>
      </c>
      <c r="T4599" s="211">
        <v>0.4935311942580462</v>
      </c>
      <c r="U4599" s="211">
        <v>0.387873429652561</v>
      </c>
      <c r="V4599" s="211">
        <v>0.1137591347153456</v>
      </c>
      <c r="W4599" s="211">
        <v>0.53772327747810988</v>
      </c>
      <c r="X4599" s="211">
        <v>0.24265378975415033</v>
      </c>
      <c r="Y4599" s="211">
        <v>0.60844559540534704</v>
      </c>
      <c r="Z4599" s="211">
        <v>0.14865862793332416</v>
      </c>
      <c r="AA4599" s="212">
        <v>0.1192720399509912</v>
      </c>
    </row>
    <row r="4600" spans="1:27" x14ac:dyDescent="0.35">
      <c r="A4600" s="210" t="s">
        <v>5276</v>
      </c>
      <c r="B4600" s="217">
        <v>154.70149937636378</v>
      </c>
      <c r="C4600" s="211">
        <v>6.8672649190732279E-2</v>
      </c>
      <c r="D4600" s="211">
        <v>0.13027427038330613</v>
      </c>
      <c r="E4600" s="211">
        <v>7.4989102131198318E-2</v>
      </c>
      <c r="F4600" s="211">
        <v>9.9219082329330854E-2</v>
      </c>
      <c r="G4600" s="211">
        <v>0.12623361704937749</v>
      </c>
      <c r="H4600" s="211">
        <v>0.11693323132125721</v>
      </c>
      <c r="I4600" s="211">
        <v>0.4912513905519042</v>
      </c>
      <c r="J4600" s="211">
        <v>0.43183406556563769</v>
      </c>
      <c r="K4600" s="211">
        <v>0.57860073191282446</v>
      </c>
      <c r="L4600" s="211">
        <v>0.27915673130385332</v>
      </c>
      <c r="M4600" s="211">
        <v>9.4594532281234434E-2</v>
      </c>
      <c r="N4600" s="211">
        <v>0.35130119815937388</v>
      </c>
      <c r="O4600" s="211">
        <v>0.60831116024942211</v>
      </c>
      <c r="P4600" s="211">
        <v>6.8622853531122685E-2</v>
      </c>
      <c r="Q4600" s="211">
        <v>0.10988640882862061</v>
      </c>
      <c r="R4600" s="211">
        <v>0.45203377362669361</v>
      </c>
      <c r="S4600" s="211">
        <v>0.3591660124498921</v>
      </c>
      <c r="T4600" s="211">
        <v>0.47993579474937004</v>
      </c>
      <c r="U4600" s="211">
        <v>0.49201217194334196</v>
      </c>
      <c r="V4600" s="211">
        <v>0.14851064296917962</v>
      </c>
      <c r="W4600" s="211">
        <v>0.49629787885835597</v>
      </c>
      <c r="X4600" s="211">
        <v>0.29475235485909562</v>
      </c>
      <c r="Y4600" s="211">
        <v>0.66645762576949286</v>
      </c>
      <c r="Z4600" s="211">
        <v>0.14591732354766834</v>
      </c>
      <c r="AA4600" s="212">
        <v>0.1215557395560657</v>
      </c>
    </row>
    <row r="4601" spans="1:27" x14ac:dyDescent="0.35">
      <c r="A4601" s="210" t="s">
        <v>5277</v>
      </c>
      <c r="B4601" s="217">
        <v>134.46552600256268</v>
      </c>
      <c r="C4601" s="211">
        <v>4.8878985452453408E-2</v>
      </c>
      <c r="D4601" s="211">
        <v>0.12540350716186313</v>
      </c>
      <c r="E4601" s="211">
        <v>7.6222697511549073E-2</v>
      </c>
      <c r="F4601" s="211">
        <v>0.11161564146823182</v>
      </c>
      <c r="G4601" s="211">
        <v>0.1257252223107965</v>
      </c>
      <c r="H4601" s="211">
        <v>0.11480374669644261</v>
      </c>
      <c r="I4601" s="211">
        <v>0.47550730016238774</v>
      </c>
      <c r="J4601" s="211">
        <v>0.45555511507355656</v>
      </c>
      <c r="K4601" s="211">
        <v>0.62955350984734793</v>
      </c>
      <c r="L4601" s="211">
        <v>0.28102595721797685</v>
      </c>
      <c r="M4601" s="211">
        <v>0.10711913097488394</v>
      </c>
      <c r="N4601" s="211">
        <v>0.44158739360361876</v>
      </c>
      <c r="O4601" s="211">
        <v>0.57341427776661591</v>
      </c>
      <c r="P4601" s="211">
        <v>6.5330551963439204E-2</v>
      </c>
      <c r="Q4601" s="211">
        <v>0.10470679067427997</v>
      </c>
      <c r="R4601" s="211">
        <v>0.39697873649902982</v>
      </c>
      <c r="S4601" s="211">
        <v>0.32708929019970134</v>
      </c>
      <c r="T4601" s="211">
        <v>0.51894352191572013</v>
      </c>
      <c r="U4601" s="211">
        <v>0.41769544770726286</v>
      </c>
      <c r="V4601" s="211">
        <v>0.10248108403634884</v>
      </c>
      <c r="W4601" s="211">
        <v>0.56848832539600913</v>
      </c>
      <c r="X4601" s="211">
        <v>0.27876919818469459</v>
      </c>
      <c r="Y4601" s="211">
        <v>0.66282816679070444</v>
      </c>
      <c r="Z4601" s="211">
        <v>0.14571118596599358</v>
      </c>
      <c r="AA4601" s="212">
        <v>0.12103386333972443</v>
      </c>
    </row>
    <row r="4602" spans="1:27" x14ac:dyDescent="0.35">
      <c r="A4602" s="210" t="s">
        <v>5278</v>
      </c>
      <c r="B4602" s="217">
        <v>129.43445383709417</v>
      </c>
      <c r="C4602" s="211">
        <v>7.7948607181393112E-2</v>
      </c>
      <c r="D4602" s="211">
        <v>0.12421164626049551</v>
      </c>
      <c r="E4602" s="211">
        <v>7.5032328571960211E-2</v>
      </c>
      <c r="F4602" s="211">
        <v>6.9820456468980482E-2</v>
      </c>
      <c r="G4602" s="211">
        <v>0.12357403694468734</v>
      </c>
      <c r="H4602" s="211">
        <v>0.11597407271558134</v>
      </c>
      <c r="I4602" s="211">
        <v>0.52537565697081445</v>
      </c>
      <c r="J4602" s="211">
        <v>0.46078047886597728</v>
      </c>
      <c r="K4602" s="211">
        <v>0.60153281807055881</v>
      </c>
      <c r="L4602" s="211">
        <v>0.27644663942550318</v>
      </c>
      <c r="M4602" s="211">
        <v>9.6331806924693036E-2</v>
      </c>
      <c r="N4602" s="211">
        <v>0.58803415175445906</v>
      </c>
      <c r="O4602" s="211">
        <v>0.73963682686678733</v>
      </c>
      <c r="P4602" s="211">
        <v>6.7574828547346949E-2</v>
      </c>
      <c r="Q4602" s="211">
        <v>0.1527306554410866</v>
      </c>
      <c r="R4602" s="211">
        <v>0.41119257685867294</v>
      </c>
      <c r="S4602" s="211">
        <v>0.26904610529108847</v>
      </c>
      <c r="T4602" s="211">
        <v>0.54750740289355637</v>
      </c>
      <c r="U4602" s="211">
        <v>0.42669202887657243</v>
      </c>
      <c r="V4602" s="211">
        <v>6.4745106130260605E-2</v>
      </c>
      <c r="W4602" s="211">
        <v>0.56464599375892766</v>
      </c>
      <c r="X4602" s="211">
        <v>0.31545362390987841</v>
      </c>
      <c r="Y4602" s="211">
        <v>0.62926276558360805</v>
      </c>
      <c r="Z4602" s="211">
        <v>0.14719117852184638</v>
      </c>
      <c r="AA4602" s="212">
        <v>0.12131904881763537</v>
      </c>
    </row>
    <row r="4603" spans="1:27" x14ac:dyDescent="0.35">
      <c r="A4603" s="210" t="s">
        <v>5279</v>
      </c>
      <c r="B4603" s="217">
        <v>130.09107269665054</v>
      </c>
      <c r="C4603" s="211">
        <v>5.7680322485393801E-2</v>
      </c>
      <c r="D4603" s="211">
        <v>0.12628487568954674</v>
      </c>
      <c r="E4603" s="211">
        <v>6.8601618413793447E-2</v>
      </c>
      <c r="F4603" s="211">
        <v>8.29591172353705E-2</v>
      </c>
      <c r="G4603" s="211">
        <v>0.12549020259853491</v>
      </c>
      <c r="H4603" s="211">
        <v>0.12715020053298076</v>
      </c>
      <c r="I4603" s="211">
        <v>0.47301466656867808</v>
      </c>
      <c r="J4603" s="211">
        <v>0.47275124156639381</v>
      </c>
      <c r="K4603" s="211">
        <v>0.60342073983976119</v>
      </c>
      <c r="L4603" s="211">
        <v>0.27644582731575845</v>
      </c>
      <c r="M4603" s="211">
        <v>9.7048629771813028E-2</v>
      </c>
      <c r="N4603" s="211">
        <v>0.42046897869280964</v>
      </c>
      <c r="O4603" s="211">
        <v>0.75382237033011346</v>
      </c>
      <c r="P4603" s="211">
        <v>6.9091127267251917E-2</v>
      </c>
      <c r="Q4603" s="211">
        <v>6.3291670231841818E-2</v>
      </c>
      <c r="R4603" s="211">
        <v>0.39905847517179199</v>
      </c>
      <c r="S4603" s="211">
        <v>0.32527032903650788</v>
      </c>
      <c r="T4603" s="211">
        <v>0.61716910503855638</v>
      </c>
      <c r="U4603" s="211">
        <v>0.43423670220206151</v>
      </c>
      <c r="V4603" s="211">
        <v>8.3581811281616042E-2</v>
      </c>
      <c r="W4603" s="211">
        <v>0.53370100674637588</v>
      </c>
      <c r="X4603" s="211">
        <v>0.33677639201010351</v>
      </c>
      <c r="Y4603" s="211">
        <v>0.70085771308423928</v>
      </c>
      <c r="Z4603" s="211">
        <v>0.14919730749681889</v>
      </c>
      <c r="AA4603" s="212">
        <v>0.12166957015120161</v>
      </c>
    </row>
    <row r="4604" spans="1:27" x14ac:dyDescent="0.35">
      <c r="A4604" s="210" t="s">
        <v>5280</v>
      </c>
      <c r="B4604" s="217">
        <v>138.93638380940359</v>
      </c>
      <c r="C4604" s="211">
        <v>6.238358412603863E-2</v>
      </c>
      <c r="D4604" s="211">
        <v>0.11968909172379544</v>
      </c>
      <c r="E4604" s="211">
        <v>6.8791219256523137E-2</v>
      </c>
      <c r="F4604" s="211">
        <v>0.10266590839608261</v>
      </c>
      <c r="G4604" s="211">
        <v>0.12132616396434943</v>
      </c>
      <c r="H4604" s="211">
        <v>0.10528405551888304</v>
      </c>
      <c r="I4604" s="211">
        <v>0.42203897700087589</v>
      </c>
      <c r="J4604" s="211">
        <v>0.47535621245238135</v>
      </c>
      <c r="K4604" s="211">
        <v>0.58326561565732937</v>
      </c>
      <c r="L4604" s="211">
        <v>0.27227667874266753</v>
      </c>
      <c r="M4604" s="211">
        <v>0.10083046606319457</v>
      </c>
      <c r="N4604" s="211">
        <v>0.35106902936871665</v>
      </c>
      <c r="O4604" s="211">
        <v>0.67522200566225754</v>
      </c>
      <c r="P4604" s="211">
        <v>6.6465386358190229E-2</v>
      </c>
      <c r="Q4604" s="211">
        <v>6.4540172736962428E-2</v>
      </c>
      <c r="R4604" s="211">
        <v>0.45423862326843806</v>
      </c>
      <c r="S4604" s="211">
        <v>0.34354759965201898</v>
      </c>
      <c r="T4604" s="211">
        <v>0.54840776604461827</v>
      </c>
      <c r="U4604" s="211">
        <v>0.44344440115787948</v>
      </c>
      <c r="V4604" s="211">
        <v>9.8696256912849487E-2</v>
      </c>
      <c r="W4604" s="211">
        <v>0.50322043270444161</v>
      </c>
      <c r="X4604" s="211">
        <v>0.28938170131245983</v>
      </c>
      <c r="Y4604" s="211">
        <v>0.69390459742794175</v>
      </c>
      <c r="Z4604" s="211">
        <v>0.14734486531041754</v>
      </c>
      <c r="AA4604" s="212">
        <v>0.1133523442846627</v>
      </c>
    </row>
    <row r="4605" spans="1:27" x14ac:dyDescent="0.35">
      <c r="A4605" s="210" t="s">
        <v>5281</v>
      </c>
      <c r="B4605" s="217">
        <v>108.46879134515326</v>
      </c>
      <c r="C4605" s="211">
        <v>5.25135837322434E-2</v>
      </c>
      <c r="D4605" s="211">
        <v>0.12855105633533997</v>
      </c>
      <c r="E4605" s="211">
        <v>8.035438565400202E-2</v>
      </c>
      <c r="F4605" s="211">
        <v>7.7343328887658533E-2</v>
      </c>
      <c r="G4605" s="211">
        <v>0.11635332951727946</v>
      </c>
      <c r="H4605" s="211">
        <v>0.11555781466115374</v>
      </c>
      <c r="I4605" s="211">
        <v>0.42053984061908084</v>
      </c>
      <c r="J4605" s="211">
        <v>0.38900973855009136</v>
      </c>
      <c r="K4605" s="211">
        <v>0.61374875089083758</v>
      </c>
      <c r="L4605" s="211">
        <v>0.26939305959908366</v>
      </c>
      <c r="M4605" s="211">
        <v>0.10059380238962704</v>
      </c>
      <c r="N4605" s="211">
        <v>0.38757403004413338</v>
      </c>
      <c r="O4605" s="211">
        <v>0.57905406369857237</v>
      </c>
      <c r="P4605" s="211">
        <v>6.6728308062378949E-2</v>
      </c>
      <c r="Q4605" s="211">
        <v>0.11194498911596684</v>
      </c>
      <c r="R4605" s="211">
        <v>0.44941091298337826</v>
      </c>
      <c r="S4605" s="211">
        <v>0.30221400110131846</v>
      </c>
      <c r="T4605" s="211">
        <v>0.49822316515512299</v>
      </c>
      <c r="U4605" s="211">
        <v>0.35622774329857887</v>
      </c>
      <c r="V4605" s="211">
        <v>7.3545116002011635E-2</v>
      </c>
      <c r="W4605" s="211">
        <v>0.59974715756404051</v>
      </c>
      <c r="X4605" s="211">
        <v>0.32024291475649935</v>
      </c>
      <c r="Y4605" s="211">
        <v>0.59394314957245253</v>
      </c>
      <c r="Z4605" s="211">
        <v>0.14858761331228873</v>
      </c>
      <c r="AA4605" s="212">
        <v>0.12341088447678031</v>
      </c>
    </row>
    <row r="4606" spans="1:27" x14ac:dyDescent="0.35">
      <c r="A4606" s="210" t="s">
        <v>5282</v>
      </c>
      <c r="B4606" s="217">
        <v>196.20496774164278</v>
      </c>
      <c r="C4606" s="211">
        <v>5.4533226027574475E-2</v>
      </c>
      <c r="D4606" s="211">
        <v>0.12780612108063716</v>
      </c>
      <c r="E4606" s="211">
        <v>7.585893108110664E-2</v>
      </c>
      <c r="F4606" s="211">
        <v>8.7853744389035607E-2</v>
      </c>
      <c r="G4606" s="211">
        <v>0.11474116389416963</v>
      </c>
      <c r="H4606" s="211">
        <v>0.12249370019263194</v>
      </c>
      <c r="I4606" s="211">
        <v>0.48053638130795379</v>
      </c>
      <c r="J4606" s="211">
        <v>0.46125649235719968</v>
      </c>
      <c r="K4606" s="211">
        <v>0.58639371563090459</v>
      </c>
      <c r="L4606" s="211">
        <v>0.28132544557953809</v>
      </c>
      <c r="M4606" s="211">
        <v>0.11343543665295631</v>
      </c>
      <c r="N4606" s="211">
        <v>0.49001270184819345</v>
      </c>
      <c r="O4606" s="211">
        <v>0.76294985134279625</v>
      </c>
      <c r="P4606" s="211">
        <v>6.7171255580376926E-2</v>
      </c>
      <c r="Q4606" s="211">
        <v>0.12095698486115816</v>
      </c>
      <c r="R4606" s="211">
        <v>0.44086194991576633</v>
      </c>
      <c r="S4606" s="211">
        <v>0.32100925172517092</v>
      </c>
      <c r="T4606" s="211">
        <v>0.50797049075939305</v>
      </c>
      <c r="U4606" s="211">
        <v>0.48962282295156667</v>
      </c>
      <c r="V4606" s="211">
        <v>0.19407762355197294</v>
      </c>
      <c r="W4606" s="211">
        <v>0.56430423009564468</v>
      </c>
      <c r="X4606" s="211">
        <v>0.31166025136234371</v>
      </c>
      <c r="Y4606" s="211">
        <v>0.63982266465800786</v>
      </c>
      <c r="Z4606" s="211">
        <v>0.13898273887040985</v>
      </c>
      <c r="AA4606" s="212">
        <v>0.12118551082569633</v>
      </c>
    </row>
    <row r="4607" spans="1:27" x14ac:dyDescent="0.35">
      <c r="A4607" s="210" t="s">
        <v>5283</v>
      </c>
      <c r="B4607" s="217">
        <v>147.33246109579872</v>
      </c>
      <c r="C4607" s="211">
        <v>7.3004234878623162E-2</v>
      </c>
      <c r="D4607" s="211">
        <v>0.11522683678888858</v>
      </c>
      <c r="E4607" s="211">
        <v>7.5090792208730078E-2</v>
      </c>
      <c r="F4607" s="211">
        <v>0.10232975852687751</v>
      </c>
      <c r="G4607" s="211">
        <v>0.11696827648841439</v>
      </c>
      <c r="H4607" s="211">
        <v>0.12438173274535744</v>
      </c>
      <c r="I4607" s="211">
        <v>0.47769069477268528</v>
      </c>
      <c r="J4607" s="211">
        <v>0.38117607032121265</v>
      </c>
      <c r="K4607" s="211">
        <v>0.61959294442659996</v>
      </c>
      <c r="L4607" s="211">
        <v>0.27551976452935695</v>
      </c>
      <c r="M4607" s="211">
        <v>0.1226415001668969</v>
      </c>
      <c r="N4607" s="211">
        <v>0.50211253064549533</v>
      </c>
      <c r="O4607" s="211">
        <v>0.74457080448174073</v>
      </c>
      <c r="P4607" s="211">
        <v>6.9143035211862908E-2</v>
      </c>
      <c r="Q4607" s="211">
        <v>6.2309954344616392E-2</v>
      </c>
      <c r="R4607" s="211">
        <v>0.42935831488415732</v>
      </c>
      <c r="S4607" s="211">
        <v>0.37629884933590185</v>
      </c>
      <c r="T4607" s="211">
        <v>0.57613939102784451</v>
      </c>
      <c r="U4607" s="211">
        <v>0.48237558994214047</v>
      </c>
      <c r="V4607" s="211">
        <v>6.4605802697307924E-2</v>
      </c>
      <c r="W4607" s="211">
        <v>0.50176020043411096</v>
      </c>
      <c r="X4607" s="211">
        <v>0.31838935809146324</v>
      </c>
      <c r="Y4607" s="211">
        <v>0.59626785079322941</v>
      </c>
      <c r="Z4607" s="211">
        <v>0.14897734921594052</v>
      </c>
      <c r="AA4607" s="212">
        <v>0.11280327515877533</v>
      </c>
    </row>
    <row r="4608" spans="1:27" x14ac:dyDescent="0.35">
      <c r="A4608" s="210" t="s">
        <v>5284</v>
      </c>
      <c r="B4608" s="217">
        <v>125.70082414427593</v>
      </c>
      <c r="C4608" s="211">
        <v>7.7514433759476892E-2</v>
      </c>
      <c r="D4608" s="211">
        <v>0.11859226159845634</v>
      </c>
      <c r="E4608" s="211">
        <v>7.3403085327126569E-2</v>
      </c>
      <c r="F4608" s="211">
        <v>0.11755757473697998</v>
      </c>
      <c r="G4608" s="211">
        <v>0.1214280117380872</v>
      </c>
      <c r="H4608" s="211">
        <v>0.12632828377809907</v>
      </c>
      <c r="I4608" s="211">
        <v>0.51005519535743971</v>
      </c>
      <c r="J4608" s="211">
        <v>0.44521830777784316</v>
      </c>
      <c r="K4608" s="211">
        <v>0.64806637399751998</v>
      </c>
      <c r="L4608" s="211">
        <v>0.27613794882074799</v>
      </c>
      <c r="M4608" s="211">
        <v>0.10373649844891288</v>
      </c>
      <c r="N4608" s="211">
        <v>0.4163520588745433</v>
      </c>
      <c r="O4608" s="211">
        <v>0.70291361724052792</v>
      </c>
      <c r="P4608" s="211">
        <v>6.6083022145944886E-2</v>
      </c>
      <c r="Q4608" s="211">
        <v>0.10603058749607436</v>
      </c>
      <c r="R4608" s="211">
        <v>0.41424560700906604</v>
      </c>
      <c r="S4608" s="211">
        <v>0.30044975939277124</v>
      </c>
      <c r="T4608" s="211">
        <v>0.56724025387013088</v>
      </c>
      <c r="U4608" s="211">
        <v>0.34466146436415523</v>
      </c>
      <c r="V4608" s="211">
        <v>8.4627086757227188E-2</v>
      </c>
      <c r="W4608" s="211">
        <v>0.58712841372790969</v>
      </c>
      <c r="X4608" s="211">
        <v>0.40364211714032644</v>
      </c>
      <c r="Y4608" s="211">
        <v>0.64983187483627214</v>
      </c>
      <c r="Z4608" s="211">
        <v>0.14880532928111273</v>
      </c>
      <c r="AA4608" s="212">
        <v>0.11936212969565373</v>
      </c>
    </row>
    <row r="4609" spans="1:27" x14ac:dyDescent="0.35">
      <c r="A4609" s="210" t="s">
        <v>5285</v>
      </c>
      <c r="B4609" s="217">
        <v>119.39592891757084</v>
      </c>
      <c r="C4609" s="211">
        <v>5.3203334651194277E-2</v>
      </c>
      <c r="D4609" s="211">
        <v>0.12424393450223155</v>
      </c>
      <c r="E4609" s="211">
        <v>8.0752120071248018E-2</v>
      </c>
      <c r="F4609" s="211">
        <v>9.3289251306884244E-2</v>
      </c>
      <c r="G4609" s="211">
        <v>0.11395928314038804</v>
      </c>
      <c r="H4609" s="211">
        <v>0.12500845344132411</v>
      </c>
      <c r="I4609" s="211">
        <v>0.47596038704653709</v>
      </c>
      <c r="J4609" s="211">
        <v>0.48383038144994434</v>
      </c>
      <c r="K4609" s="211">
        <v>0.55111915078461049</v>
      </c>
      <c r="L4609" s="211">
        <v>0.27380456564839245</v>
      </c>
      <c r="M4609" s="211">
        <v>0.103199378043901</v>
      </c>
      <c r="N4609" s="211">
        <v>0.47090154445419447</v>
      </c>
      <c r="O4609" s="211">
        <v>0.60649372337368435</v>
      </c>
      <c r="P4609" s="211">
        <v>6.5117287669663987E-2</v>
      </c>
      <c r="Q4609" s="211">
        <v>5.0850105886291935E-2</v>
      </c>
      <c r="R4609" s="211">
        <v>0.40228103351597044</v>
      </c>
      <c r="S4609" s="211">
        <v>0.32055760925864751</v>
      </c>
      <c r="T4609" s="211">
        <v>0.54647225370350005</v>
      </c>
      <c r="U4609" s="211">
        <v>0.35705480205559692</v>
      </c>
      <c r="V4609" s="211">
        <v>8.4036071720975256E-2</v>
      </c>
      <c r="W4609" s="211">
        <v>0.53405673811241527</v>
      </c>
      <c r="X4609" s="211">
        <v>0.31737894919491294</v>
      </c>
      <c r="Y4609" s="211">
        <v>0.71401158957113875</v>
      </c>
      <c r="Z4609" s="211">
        <v>0.14855090240811863</v>
      </c>
      <c r="AA4609" s="212">
        <v>0.12042605763914849</v>
      </c>
    </row>
    <row r="4610" spans="1:27" x14ac:dyDescent="0.35">
      <c r="A4610" s="210" t="s">
        <v>5286</v>
      </c>
      <c r="B4610" s="217">
        <v>164.31121958980245</v>
      </c>
      <c r="C4610" s="211">
        <v>5.4234852446509191E-2</v>
      </c>
      <c r="D4610" s="211">
        <v>0.12001087955598939</v>
      </c>
      <c r="E4610" s="211">
        <v>8.4266560979530766E-2</v>
      </c>
      <c r="F4610" s="211">
        <v>8.7980161253929851E-2</v>
      </c>
      <c r="G4610" s="211">
        <v>0.12121473727631232</v>
      </c>
      <c r="H4610" s="211">
        <v>0.11513597998307891</v>
      </c>
      <c r="I4610" s="211">
        <v>0.49754406131981177</v>
      </c>
      <c r="J4610" s="211">
        <v>0.47183287319795497</v>
      </c>
      <c r="K4610" s="211">
        <v>0.61686832942912917</v>
      </c>
      <c r="L4610" s="211">
        <v>0.27494973383162752</v>
      </c>
      <c r="M4610" s="211">
        <v>9.5326225645812668E-2</v>
      </c>
      <c r="N4610" s="211">
        <v>0.53555004624375346</v>
      </c>
      <c r="O4610" s="211">
        <v>0.6592813159546711</v>
      </c>
      <c r="P4610" s="211">
        <v>6.6522716848195468E-2</v>
      </c>
      <c r="Q4610" s="211">
        <v>0.12382120122552009</v>
      </c>
      <c r="R4610" s="211">
        <v>0.37365579799072218</v>
      </c>
      <c r="S4610" s="211">
        <v>0.40241714358318031</v>
      </c>
      <c r="T4610" s="211">
        <v>0.52652202612898213</v>
      </c>
      <c r="U4610" s="211">
        <v>0.43968750332018941</v>
      </c>
      <c r="V4610" s="211">
        <v>0.14003818419845246</v>
      </c>
      <c r="W4610" s="211">
        <v>0.50574161665783746</v>
      </c>
      <c r="X4610" s="211">
        <v>0.39456504852913621</v>
      </c>
      <c r="Y4610" s="211">
        <v>0.67347996294265189</v>
      </c>
      <c r="Z4610" s="211">
        <v>0.14629778070001151</v>
      </c>
      <c r="AA4610" s="212">
        <v>0.11823092297887974</v>
      </c>
    </row>
    <row r="4611" spans="1:27" x14ac:dyDescent="0.35">
      <c r="A4611" s="210" t="s">
        <v>5287</v>
      </c>
      <c r="B4611" s="217">
        <v>159.34167683240506</v>
      </c>
      <c r="C4611" s="211">
        <v>5.3416518837545064E-2</v>
      </c>
      <c r="D4611" s="211">
        <v>0.11993991564034148</v>
      </c>
      <c r="E4611" s="211">
        <v>6.7548820226189452E-2</v>
      </c>
      <c r="F4611" s="211">
        <v>0.11379752429824042</v>
      </c>
      <c r="G4611" s="211">
        <v>0.12607500206086605</v>
      </c>
      <c r="H4611" s="211">
        <v>0.11521166728506022</v>
      </c>
      <c r="I4611" s="211">
        <v>0.49425754360561036</v>
      </c>
      <c r="J4611" s="211">
        <v>0.41495881980395438</v>
      </c>
      <c r="K4611" s="211">
        <v>0.62932563922806406</v>
      </c>
      <c r="L4611" s="211">
        <v>0.27710469958949996</v>
      </c>
      <c r="M4611" s="211">
        <v>9.1614756938116645E-2</v>
      </c>
      <c r="N4611" s="211">
        <v>0.47991562886286648</v>
      </c>
      <c r="O4611" s="211">
        <v>0.72603487918879472</v>
      </c>
      <c r="P4611" s="211">
        <v>7.0398454337923466E-2</v>
      </c>
      <c r="Q4611" s="211">
        <v>8.0617345281561725E-2</v>
      </c>
      <c r="R4611" s="211">
        <v>0.4316192887384247</v>
      </c>
      <c r="S4611" s="211">
        <v>0.34370896275090701</v>
      </c>
      <c r="T4611" s="211">
        <v>0.59495718407096487</v>
      </c>
      <c r="U4611" s="211">
        <v>0.42732760415801629</v>
      </c>
      <c r="V4611" s="211">
        <v>0.15467518520018617</v>
      </c>
      <c r="W4611" s="211">
        <v>0.50504485141469924</v>
      </c>
      <c r="X4611" s="211">
        <v>0.3086000869388616</v>
      </c>
      <c r="Y4611" s="211">
        <v>0.69307174421149265</v>
      </c>
      <c r="Z4611" s="211">
        <v>0.14824046664069204</v>
      </c>
      <c r="AA4611" s="212">
        <v>0.12318885261131823</v>
      </c>
    </row>
    <row r="4612" spans="1:27" x14ac:dyDescent="0.35">
      <c r="A4612" s="210" t="s">
        <v>5288</v>
      </c>
      <c r="B4612" s="217">
        <v>160.2713714388284</v>
      </c>
      <c r="C4612" s="211">
        <v>6.3217745046070473E-2</v>
      </c>
      <c r="D4612" s="211">
        <v>0.13407483333100595</v>
      </c>
      <c r="E4612" s="211">
        <v>7.2100360286306134E-2</v>
      </c>
      <c r="F4612" s="211">
        <v>0.10879921815966785</v>
      </c>
      <c r="G4612" s="211">
        <v>0.12068771291250291</v>
      </c>
      <c r="H4612" s="211">
        <v>0.12476592159138486</v>
      </c>
      <c r="I4612" s="211">
        <v>0.52863704449284776</v>
      </c>
      <c r="J4612" s="211">
        <v>0.45655470895521699</v>
      </c>
      <c r="K4612" s="211">
        <v>0.56575272512163077</v>
      </c>
      <c r="L4612" s="211">
        <v>0.28019071292128822</v>
      </c>
      <c r="M4612" s="211">
        <v>0.10179954800673675</v>
      </c>
      <c r="N4612" s="211">
        <v>0.44119257655065658</v>
      </c>
      <c r="O4612" s="211">
        <v>0.76389064225876335</v>
      </c>
      <c r="P4612" s="211">
        <v>7.1362670010933521E-2</v>
      </c>
      <c r="Q4612" s="211">
        <v>9.0315752780922839E-2</v>
      </c>
      <c r="R4612" s="211">
        <v>0.42325805233903124</v>
      </c>
      <c r="S4612" s="211">
        <v>0.34424621709698905</v>
      </c>
      <c r="T4612" s="211">
        <v>0.56786987400264144</v>
      </c>
      <c r="U4612" s="211">
        <v>0.45419821123256743</v>
      </c>
      <c r="V4612" s="211">
        <v>0.13043933575708086</v>
      </c>
      <c r="W4612" s="211">
        <v>0.61847876650542555</v>
      </c>
      <c r="X4612" s="211">
        <v>0.26557444625500098</v>
      </c>
      <c r="Y4612" s="211">
        <v>0.6948012710337671</v>
      </c>
      <c r="Z4612" s="211">
        <v>0.14917532697066702</v>
      </c>
      <c r="AA4612" s="212">
        <v>0.12256937832679483</v>
      </c>
    </row>
    <row r="4613" spans="1:27" x14ac:dyDescent="0.35">
      <c r="A4613" s="210" t="s">
        <v>5289</v>
      </c>
      <c r="B4613" s="217">
        <v>128.10970110397591</v>
      </c>
      <c r="C4613" s="211">
        <v>6.9735362657593891E-2</v>
      </c>
      <c r="D4613" s="211">
        <v>0.12107405857907022</v>
      </c>
      <c r="E4613" s="211">
        <v>7.7501474743135748E-2</v>
      </c>
      <c r="F4613" s="211">
        <v>9.3542161749965422E-2</v>
      </c>
      <c r="G4613" s="211">
        <v>0.12677112092968282</v>
      </c>
      <c r="H4613" s="211">
        <v>0.11774300345474266</v>
      </c>
      <c r="I4613" s="211">
        <v>0.4781384965537504</v>
      </c>
      <c r="J4613" s="211">
        <v>0.46077405793154896</v>
      </c>
      <c r="K4613" s="211">
        <v>0.61422997686607639</v>
      </c>
      <c r="L4613" s="211">
        <v>0.27092593002320969</v>
      </c>
      <c r="M4613" s="211">
        <v>8.9468933070857792E-2</v>
      </c>
      <c r="N4613" s="211">
        <v>0.35707363226182154</v>
      </c>
      <c r="O4613" s="211">
        <v>0.76516208433065358</v>
      </c>
      <c r="P4613" s="211">
        <v>7.2666959832880476E-2</v>
      </c>
      <c r="Q4613" s="211">
        <v>8.7569316471972553E-2</v>
      </c>
      <c r="R4613" s="211">
        <v>0.39634899910236449</v>
      </c>
      <c r="S4613" s="211">
        <v>0.37363853372206235</v>
      </c>
      <c r="T4613" s="211">
        <v>0.60206013102617051</v>
      </c>
      <c r="U4613" s="211">
        <v>0.34107083907165653</v>
      </c>
      <c r="V4613" s="211">
        <v>6.732737617932108E-2</v>
      </c>
      <c r="W4613" s="211">
        <v>0.59805569343872644</v>
      </c>
      <c r="X4613" s="211">
        <v>0.34009049371420952</v>
      </c>
      <c r="Y4613" s="211">
        <v>0.6159356825263913</v>
      </c>
      <c r="Z4613" s="211">
        <v>0.14794431671317065</v>
      </c>
      <c r="AA4613" s="212">
        <v>0.11380896239627711</v>
      </c>
    </row>
    <row r="4614" spans="1:27" x14ac:dyDescent="0.35">
      <c r="A4614" s="210" t="s">
        <v>5290</v>
      </c>
      <c r="B4614" s="217">
        <v>173.15910221734615</v>
      </c>
      <c r="C4614" s="211">
        <v>8.5111935127512348E-2</v>
      </c>
      <c r="D4614" s="211">
        <v>0.130064836117011</v>
      </c>
      <c r="E4614" s="211">
        <v>7.9194906527887271E-2</v>
      </c>
      <c r="F4614" s="211">
        <v>0.10837461510251119</v>
      </c>
      <c r="G4614" s="211">
        <v>0.1161143580912133</v>
      </c>
      <c r="H4614" s="211">
        <v>0.12163749252938225</v>
      </c>
      <c r="I4614" s="211">
        <v>0.4825312173284656</v>
      </c>
      <c r="J4614" s="211">
        <v>0.43716454458469717</v>
      </c>
      <c r="K4614" s="211">
        <v>0.63824957135898686</v>
      </c>
      <c r="L4614" s="211">
        <v>0.27291789806493322</v>
      </c>
      <c r="M4614" s="211">
        <v>0.11918235320929023</v>
      </c>
      <c r="N4614" s="211">
        <v>0.39160102735874536</v>
      </c>
      <c r="O4614" s="211">
        <v>0.72648931062556277</v>
      </c>
      <c r="P4614" s="211">
        <v>6.1308738487804083E-2</v>
      </c>
      <c r="Q4614" s="211">
        <v>0.10634683405416831</v>
      </c>
      <c r="R4614" s="211">
        <v>0.45151013960706876</v>
      </c>
      <c r="S4614" s="211">
        <v>0.35681243383787259</v>
      </c>
      <c r="T4614" s="211">
        <v>0.48525502840469592</v>
      </c>
      <c r="U4614" s="211">
        <v>0.55256925920781585</v>
      </c>
      <c r="V4614" s="211">
        <v>0.13737691246811096</v>
      </c>
      <c r="W4614" s="211">
        <v>0.60419581434227954</v>
      </c>
      <c r="X4614" s="211">
        <v>0.36191787721131186</v>
      </c>
      <c r="Y4614" s="211">
        <v>0.60946100558481497</v>
      </c>
      <c r="Z4614" s="211">
        <v>0.14404240535754129</v>
      </c>
      <c r="AA4614" s="212">
        <v>0.12044510411388162</v>
      </c>
    </row>
    <row r="4615" spans="1:27" x14ac:dyDescent="0.35">
      <c r="A4615" s="210" t="s">
        <v>5291</v>
      </c>
      <c r="B4615" s="217">
        <v>124.96624261685132</v>
      </c>
      <c r="C4615" s="211">
        <v>7.6724623159405175E-2</v>
      </c>
      <c r="D4615" s="211">
        <v>0.13139745887182924</v>
      </c>
      <c r="E4615" s="211">
        <v>7.2603767277158018E-2</v>
      </c>
      <c r="F4615" s="211">
        <v>8.3823847790254979E-2</v>
      </c>
      <c r="G4615" s="211">
        <v>0.12163243330021004</v>
      </c>
      <c r="H4615" s="211">
        <v>0.1157125975104516</v>
      </c>
      <c r="I4615" s="211">
        <v>0.42706065553544426</v>
      </c>
      <c r="J4615" s="211">
        <v>0.44575569967647605</v>
      </c>
      <c r="K4615" s="211">
        <v>0.63649479327764702</v>
      </c>
      <c r="L4615" s="211">
        <v>0.28198272189420726</v>
      </c>
      <c r="M4615" s="211">
        <v>8.8951120677661394E-2</v>
      </c>
      <c r="N4615" s="211">
        <v>0.53570443999017858</v>
      </c>
      <c r="O4615" s="211">
        <v>0.54543923602831568</v>
      </c>
      <c r="P4615" s="211">
        <v>6.7739894099424811E-2</v>
      </c>
      <c r="Q4615" s="211">
        <v>0.10642141565592012</v>
      </c>
      <c r="R4615" s="211">
        <v>0.44689385153708905</v>
      </c>
      <c r="S4615" s="211">
        <v>0.35920845418352232</v>
      </c>
      <c r="T4615" s="211">
        <v>0.52021859512627133</v>
      </c>
      <c r="U4615" s="211">
        <v>0.48212068227719906</v>
      </c>
      <c r="V4615" s="211">
        <v>6.9368636964867531E-2</v>
      </c>
      <c r="W4615" s="211">
        <v>0.55130467780520642</v>
      </c>
      <c r="X4615" s="211">
        <v>0.31221909427736627</v>
      </c>
      <c r="Y4615" s="211">
        <v>0.65188262930384522</v>
      </c>
      <c r="Z4615" s="211">
        <v>0.14318610813565802</v>
      </c>
      <c r="AA4615" s="212">
        <v>0.11989316137671993</v>
      </c>
    </row>
    <row r="4616" spans="1:27" x14ac:dyDescent="0.35">
      <c r="A4616" s="210" t="s">
        <v>5292</v>
      </c>
      <c r="B4616" s="217">
        <v>155.29423646199504</v>
      </c>
      <c r="C4616" s="211">
        <v>6.4656197401096266E-2</v>
      </c>
      <c r="D4616" s="211">
        <v>0.12923671688036631</v>
      </c>
      <c r="E4616" s="211">
        <v>7.8970643225080128E-2</v>
      </c>
      <c r="F4616" s="211">
        <v>9.5349485388421265E-2</v>
      </c>
      <c r="G4616" s="211">
        <v>0.12160264024037354</v>
      </c>
      <c r="H4616" s="211">
        <v>0.12684626502110782</v>
      </c>
      <c r="I4616" s="211">
        <v>0.48738715187765941</v>
      </c>
      <c r="J4616" s="211">
        <v>0.45367976683023165</v>
      </c>
      <c r="K4616" s="211">
        <v>0.60431012956348262</v>
      </c>
      <c r="L4616" s="211">
        <v>0.27309532262714326</v>
      </c>
      <c r="M4616" s="211">
        <v>9.0226339640019498E-2</v>
      </c>
      <c r="N4616" s="211">
        <v>0.41829762549327798</v>
      </c>
      <c r="O4616" s="211">
        <v>0.69251558287143777</v>
      </c>
      <c r="P4616" s="211">
        <v>7.3129024561444156E-2</v>
      </c>
      <c r="Q4616" s="211">
        <v>0.10197866501328591</v>
      </c>
      <c r="R4616" s="211">
        <v>0.43540364265706372</v>
      </c>
      <c r="S4616" s="211">
        <v>0.33085242226730116</v>
      </c>
      <c r="T4616" s="211">
        <v>0.59195204468272777</v>
      </c>
      <c r="U4616" s="211">
        <v>0.52130393722161772</v>
      </c>
      <c r="V4616" s="211">
        <v>0.10062010519089988</v>
      </c>
      <c r="W4616" s="211">
        <v>0.60673086953086464</v>
      </c>
      <c r="X4616" s="211">
        <v>0.37717204088062428</v>
      </c>
      <c r="Y4616" s="211">
        <v>0.65515735172289069</v>
      </c>
      <c r="Z4616" s="211">
        <v>0.13985179739232889</v>
      </c>
      <c r="AA4616" s="212">
        <v>0.12049282502010993</v>
      </c>
    </row>
    <row r="4617" spans="1:27" x14ac:dyDescent="0.35">
      <c r="A4617" s="210" t="s">
        <v>5293</v>
      </c>
      <c r="B4617" s="217">
        <v>160.04067091287277</v>
      </c>
      <c r="C4617" s="211">
        <v>7.5076876313714791E-2</v>
      </c>
      <c r="D4617" s="211">
        <v>0.11778490223837543</v>
      </c>
      <c r="E4617" s="211">
        <v>8.1353991681476917E-2</v>
      </c>
      <c r="F4617" s="211">
        <v>0.10909983703212264</v>
      </c>
      <c r="G4617" s="211">
        <v>0.1180272563411683</v>
      </c>
      <c r="H4617" s="211">
        <v>0.11471614776608599</v>
      </c>
      <c r="I4617" s="211">
        <v>0.53267929913135692</v>
      </c>
      <c r="J4617" s="211">
        <v>0.41100077907688565</v>
      </c>
      <c r="K4617" s="211">
        <v>0.61698284974624973</v>
      </c>
      <c r="L4617" s="211">
        <v>0.27065445087898199</v>
      </c>
      <c r="M4617" s="211">
        <v>9.2924662715462486E-2</v>
      </c>
      <c r="N4617" s="211">
        <v>0.39393052089013025</v>
      </c>
      <c r="O4617" s="211">
        <v>0.68643676679436882</v>
      </c>
      <c r="P4617" s="211">
        <v>7.4016311618308628E-2</v>
      </c>
      <c r="Q4617" s="211">
        <v>7.0737829627442281E-2</v>
      </c>
      <c r="R4617" s="211">
        <v>0.4057009500108652</v>
      </c>
      <c r="S4617" s="211">
        <v>0.3146488962644105</v>
      </c>
      <c r="T4617" s="211">
        <v>0.57791318424365623</v>
      </c>
      <c r="U4617" s="211">
        <v>0.52605983985154192</v>
      </c>
      <c r="V4617" s="211">
        <v>9.7060910752204729E-2</v>
      </c>
      <c r="W4617" s="211">
        <v>0.61318462395537332</v>
      </c>
      <c r="X4617" s="211">
        <v>0.37193094034617735</v>
      </c>
      <c r="Y4617" s="211">
        <v>0.62340426549539973</v>
      </c>
      <c r="Z4617" s="211">
        <v>0.14719795114779824</v>
      </c>
      <c r="AA4617" s="212">
        <v>0.11588078134507751</v>
      </c>
    </row>
    <row r="4618" spans="1:27" x14ac:dyDescent="0.35">
      <c r="A4618" s="210" t="s">
        <v>5294</v>
      </c>
      <c r="B4618" s="217">
        <v>126.34859658814619</v>
      </c>
      <c r="C4618" s="211">
        <v>5.3043543051692024E-2</v>
      </c>
      <c r="D4618" s="211">
        <v>0.12755780365183708</v>
      </c>
      <c r="E4618" s="211">
        <v>7.8237021302100099E-2</v>
      </c>
      <c r="F4618" s="211">
        <v>7.7918541011075579E-2</v>
      </c>
      <c r="G4618" s="211">
        <v>0.12242546652030953</v>
      </c>
      <c r="H4618" s="211">
        <v>0.12064235866295128</v>
      </c>
      <c r="I4618" s="211">
        <v>0.50843078192988855</v>
      </c>
      <c r="J4618" s="211">
        <v>0.4453464494348367</v>
      </c>
      <c r="K4618" s="211">
        <v>0.59091005381331507</v>
      </c>
      <c r="L4618" s="211">
        <v>0.26621250143400937</v>
      </c>
      <c r="M4618" s="211">
        <v>0.10704366891839887</v>
      </c>
      <c r="N4618" s="211">
        <v>0.41402351502252066</v>
      </c>
      <c r="O4618" s="211">
        <v>0.74108064861085088</v>
      </c>
      <c r="P4618" s="211">
        <v>6.4702367352977311E-2</v>
      </c>
      <c r="Q4618" s="211">
        <v>6.5026410082573566E-2</v>
      </c>
      <c r="R4618" s="211">
        <v>0.42781322360811636</v>
      </c>
      <c r="S4618" s="211">
        <v>0.39317895030365768</v>
      </c>
      <c r="T4618" s="211">
        <v>0.55388023280520282</v>
      </c>
      <c r="U4618" s="211">
        <v>0.53124426837832228</v>
      </c>
      <c r="V4618" s="211">
        <v>5.3008362510907847E-2</v>
      </c>
      <c r="W4618" s="211">
        <v>0.52845593889952258</v>
      </c>
      <c r="X4618" s="211">
        <v>0.23616378456295584</v>
      </c>
      <c r="Y4618" s="211">
        <v>0.59675092959727916</v>
      </c>
      <c r="Z4618" s="211">
        <v>0.14766194059467408</v>
      </c>
      <c r="AA4618" s="212">
        <v>0.11264225838356243</v>
      </c>
    </row>
    <row r="4619" spans="1:27" x14ac:dyDescent="0.35">
      <c r="A4619" s="210" t="s">
        <v>5295</v>
      </c>
      <c r="B4619" s="217">
        <v>120.58266244419258</v>
      </c>
      <c r="C4619" s="211">
        <v>5.9451553251230527E-2</v>
      </c>
      <c r="D4619" s="211">
        <v>0.12378251099478682</v>
      </c>
      <c r="E4619" s="211">
        <v>7.4062616456629204E-2</v>
      </c>
      <c r="F4619" s="211">
        <v>8.5219554641052783E-2</v>
      </c>
      <c r="G4619" s="211">
        <v>0.12352128342096722</v>
      </c>
      <c r="H4619" s="211">
        <v>0.11065556216689953</v>
      </c>
      <c r="I4619" s="211">
        <v>0.51734608739502419</v>
      </c>
      <c r="J4619" s="211">
        <v>0.45633245682762003</v>
      </c>
      <c r="K4619" s="211">
        <v>0.57571283842506193</v>
      </c>
      <c r="L4619" s="211">
        <v>0.27036808017197955</v>
      </c>
      <c r="M4619" s="211">
        <v>0.11031466402279101</v>
      </c>
      <c r="N4619" s="211">
        <v>0.40012863018980693</v>
      </c>
      <c r="O4619" s="211">
        <v>0.75397152203710116</v>
      </c>
      <c r="P4619" s="211">
        <v>7.0158162235500671E-2</v>
      </c>
      <c r="Q4619" s="211">
        <v>8.2186021469675394E-2</v>
      </c>
      <c r="R4619" s="211">
        <v>0.37142208807429611</v>
      </c>
      <c r="S4619" s="211">
        <v>0.38964764736478352</v>
      </c>
      <c r="T4619" s="211">
        <v>0.59017508763652771</v>
      </c>
      <c r="U4619" s="211">
        <v>0.40684100643810128</v>
      </c>
      <c r="V4619" s="211">
        <v>7.024313595263218E-2</v>
      </c>
      <c r="W4619" s="211">
        <v>0.57015066219606036</v>
      </c>
      <c r="X4619" s="211">
        <v>0.29652112677804809</v>
      </c>
      <c r="Y4619" s="211">
        <v>0.62164950291853582</v>
      </c>
      <c r="Z4619" s="211">
        <v>0.14323363619154683</v>
      </c>
      <c r="AA4619" s="212">
        <v>0.12416376955241634</v>
      </c>
    </row>
    <row r="4620" spans="1:27" x14ac:dyDescent="0.35">
      <c r="A4620" s="210" t="s">
        <v>5296</v>
      </c>
      <c r="B4620" s="217">
        <v>142.10785127216849</v>
      </c>
      <c r="C4620" s="211">
        <v>6.6664158203867591E-2</v>
      </c>
      <c r="D4620" s="211">
        <v>0.13116669697005193</v>
      </c>
      <c r="E4620" s="211">
        <v>7.2545956089989344E-2</v>
      </c>
      <c r="F4620" s="211">
        <v>9.1349626634377928E-2</v>
      </c>
      <c r="G4620" s="211">
        <v>0.12357388348588014</v>
      </c>
      <c r="H4620" s="211">
        <v>0.11996205653669709</v>
      </c>
      <c r="I4620" s="211">
        <v>0.4620527549235901</v>
      </c>
      <c r="J4620" s="211">
        <v>0.43794506015254436</v>
      </c>
      <c r="K4620" s="211">
        <v>0.54615700480087193</v>
      </c>
      <c r="L4620" s="211">
        <v>0.28315409753915577</v>
      </c>
      <c r="M4620" s="211">
        <v>0.10322007889640246</v>
      </c>
      <c r="N4620" s="211">
        <v>0.56221908393569109</v>
      </c>
      <c r="O4620" s="211">
        <v>0.7132594403460264</v>
      </c>
      <c r="P4620" s="211">
        <v>6.9917489483794046E-2</v>
      </c>
      <c r="Q4620" s="211">
        <v>0.10568726934550565</v>
      </c>
      <c r="R4620" s="211">
        <v>0.47122952661135464</v>
      </c>
      <c r="S4620" s="211">
        <v>0.30335694463511065</v>
      </c>
      <c r="T4620" s="211">
        <v>0.63944732257042014</v>
      </c>
      <c r="U4620" s="211">
        <v>0.35835323749841075</v>
      </c>
      <c r="V4620" s="211">
        <v>0.10674795104197264</v>
      </c>
      <c r="W4620" s="211">
        <v>0.52712869248724059</v>
      </c>
      <c r="X4620" s="211">
        <v>0.35398336386677876</v>
      </c>
      <c r="Y4620" s="211">
        <v>0.76994511853170677</v>
      </c>
      <c r="Z4620" s="211">
        <v>0.1436801397495415</v>
      </c>
      <c r="AA4620" s="212">
        <v>0.12559536914000871</v>
      </c>
    </row>
    <row r="4621" spans="1:27" x14ac:dyDescent="0.35">
      <c r="A4621" s="210" t="s">
        <v>5297</v>
      </c>
      <c r="B4621" s="217">
        <v>111.18322683320736</v>
      </c>
      <c r="C4621" s="211">
        <v>5.9429070512510042E-2</v>
      </c>
      <c r="D4621" s="211">
        <v>0.12847411903048142</v>
      </c>
      <c r="E4621" s="211">
        <v>7.7783711582182849E-2</v>
      </c>
      <c r="F4621" s="211">
        <v>8.9359081146791544E-2</v>
      </c>
      <c r="G4621" s="211">
        <v>0.1211659031141567</v>
      </c>
      <c r="H4621" s="211">
        <v>0.11898647737134752</v>
      </c>
      <c r="I4621" s="211">
        <v>0.47345562681954623</v>
      </c>
      <c r="J4621" s="211">
        <v>0.43488789080157664</v>
      </c>
      <c r="K4621" s="211">
        <v>0.59073598565031138</v>
      </c>
      <c r="L4621" s="211">
        <v>0.28071842237963784</v>
      </c>
      <c r="M4621" s="211">
        <v>9.3551264042136012E-2</v>
      </c>
      <c r="N4621" s="211">
        <v>0.41306878649364931</v>
      </c>
      <c r="O4621" s="211">
        <v>0.60405160197973229</v>
      </c>
      <c r="P4621" s="211">
        <v>6.9584352410601166E-2</v>
      </c>
      <c r="Q4621" s="211">
        <v>5.6930239733988114E-2</v>
      </c>
      <c r="R4621" s="211">
        <v>0.41876724113989106</v>
      </c>
      <c r="S4621" s="211">
        <v>0.30139338386844483</v>
      </c>
      <c r="T4621" s="211">
        <v>0.50156534603796943</v>
      </c>
      <c r="U4621" s="211">
        <v>0.3531372493963878</v>
      </c>
      <c r="V4621" s="211">
        <v>6.7258735839334921E-2</v>
      </c>
      <c r="W4621" s="211">
        <v>0.51671469400154668</v>
      </c>
      <c r="X4621" s="211">
        <v>0.32891494970509294</v>
      </c>
      <c r="Y4621" s="211">
        <v>0.66537235463638678</v>
      </c>
      <c r="Z4621" s="211">
        <v>0.14945571533992016</v>
      </c>
      <c r="AA4621" s="212">
        <v>0.11963458726476657</v>
      </c>
    </row>
    <row r="4622" spans="1:27" x14ac:dyDescent="0.35">
      <c r="A4622" s="210" t="s">
        <v>5298</v>
      </c>
      <c r="B4622" s="217">
        <v>125.51481115000573</v>
      </c>
      <c r="C4622" s="211">
        <v>5.2554327193651856E-2</v>
      </c>
      <c r="D4622" s="211">
        <v>0.12640940225803302</v>
      </c>
      <c r="E4622" s="211">
        <v>7.0542559285605155E-2</v>
      </c>
      <c r="F4622" s="211">
        <v>0.11699955904473808</v>
      </c>
      <c r="G4622" s="211">
        <v>0.11863817062050194</v>
      </c>
      <c r="H4622" s="211">
        <v>0.10799815432787095</v>
      </c>
      <c r="I4622" s="211">
        <v>0.50741338495765753</v>
      </c>
      <c r="J4622" s="211">
        <v>0.47013098910856027</v>
      </c>
      <c r="K4622" s="211">
        <v>0.61888879659088714</v>
      </c>
      <c r="L4622" s="211">
        <v>0.27377711446362479</v>
      </c>
      <c r="M4622" s="211">
        <v>8.3653164858059667E-2</v>
      </c>
      <c r="N4622" s="211">
        <v>0.39964641951273644</v>
      </c>
      <c r="O4622" s="211">
        <v>0.65215607750527482</v>
      </c>
      <c r="P4622" s="211">
        <v>6.8439147908650938E-2</v>
      </c>
      <c r="Q4622" s="211">
        <v>0.12555493467389733</v>
      </c>
      <c r="R4622" s="211">
        <v>0.3623855379036835</v>
      </c>
      <c r="S4622" s="211">
        <v>0.39723553052430444</v>
      </c>
      <c r="T4622" s="211">
        <v>0.56110792833823653</v>
      </c>
      <c r="U4622" s="211">
        <v>0.36705081612146145</v>
      </c>
      <c r="V4622" s="211">
        <v>9.9764367467804024E-2</v>
      </c>
      <c r="W4622" s="211">
        <v>0.5336335361874931</v>
      </c>
      <c r="X4622" s="211">
        <v>0.2984204015570015</v>
      </c>
      <c r="Y4622" s="211">
        <v>0.68594667746632243</v>
      </c>
      <c r="Z4622" s="211">
        <v>0.14941460174707066</v>
      </c>
      <c r="AA4622" s="212">
        <v>0.12015979835622297</v>
      </c>
    </row>
    <row r="4623" spans="1:27" x14ac:dyDescent="0.35">
      <c r="A4623" s="210" t="s">
        <v>5299</v>
      </c>
      <c r="B4623" s="217">
        <v>129.97492905245952</v>
      </c>
      <c r="C4623" s="211">
        <v>8.3286668058461563E-2</v>
      </c>
      <c r="D4623" s="211">
        <v>0.12563023340984836</v>
      </c>
      <c r="E4623" s="211">
        <v>7.9262642957761878E-2</v>
      </c>
      <c r="F4623" s="211">
        <v>7.9838444053462271E-2</v>
      </c>
      <c r="G4623" s="211">
        <v>0.11323636232112767</v>
      </c>
      <c r="H4623" s="211">
        <v>0.11412207775042149</v>
      </c>
      <c r="I4623" s="211">
        <v>0.51280037518986654</v>
      </c>
      <c r="J4623" s="211">
        <v>0.49215234056312696</v>
      </c>
      <c r="K4623" s="211">
        <v>0.64896602860865005</v>
      </c>
      <c r="L4623" s="211">
        <v>0.27635447217466219</v>
      </c>
      <c r="M4623" s="211">
        <v>0.1003404657352578</v>
      </c>
      <c r="N4623" s="211">
        <v>0.51904788627338527</v>
      </c>
      <c r="O4623" s="211">
        <v>0.75282170558289463</v>
      </c>
      <c r="P4623" s="211">
        <v>7.1701366980686257E-2</v>
      </c>
      <c r="Q4623" s="211">
        <v>0.10715492672126775</v>
      </c>
      <c r="R4623" s="211">
        <v>0.45133149368583103</v>
      </c>
      <c r="S4623" s="211">
        <v>0.32571948172268134</v>
      </c>
      <c r="T4623" s="211">
        <v>0.60760481497555241</v>
      </c>
      <c r="U4623" s="211">
        <v>0.44106710664988813</v>
      </c>
      <c r="V4623" s="211">
        <v>5.4612686621129253E-2</v>
      </c>
      <c r="W4623" s="211">
        <v>0.60429061968300402</v>
      </c>
      <c r="X4623" s="211">
        <v>0.32090969000612785</v>
      </c>
      <c r="Y4623" s="211">
        <v>0.57773406438748398</v>
      </c>
      <c r="Z4623" s="211">
        <v>0.14542270231902371</v>
      </c>
      <c r="AA4623" s="212">
        <v>0.12408768200153326</v>
      </c>
    </row>
    <row r="4624" spans="1:27" x14ac:dyDescent="0.35">
      <c r="A4624" s="210" t="s">
        <v>5300</v>
      </c>
      <c r="B4624" s="217">
        <v>139.013460025227</v>
      </c>
      <c r="C4624" s="211">
        <v>6.9848740287941982E-2</v>
      </c>
      <c r="D4624" s="211">
        <v>0.13303550097850469</v>
      </c>
      <c r="E4624" s="211">
        <v>6.9978826918002779E-2</v>
      </c>
      <c r="F4624" s="211">
        <v>9.5397637848554234E-2</v>
      </c>
      <c r="G4624" s="211">
        <v>0.11994622576069114</v>
      </c>
      <c r="H4624" s="211">
        <v>0.1166572516209526</v>
      </c>
      <c r="I4624" s="211">
        <v>0.47871005643558551</v>
      </c>
      <c r="J4624" s="211">
        <v>0.41117958204917926</v>
      </c>
      <c r="K4624" s="211">
        <v>0.57826307190885151</v>
      </c>
      <c r="L4624" s="211">
        <v>0.27685159628569062</v>
      </c>
      <c r="M4624" s="211">
        <v>0.10987926983339286</v>
      </c>
      <c r="N4624" s="211">
        <v>0.45572304783103079</v>
      </c>
      <c r="O4624" s="211">
        <v>0.60009679287772755</v>
      </c>
      <c r="P4624" s="211">
        <v>6.6936696422781605E-2</v>
      </c>
      <c r="Q4624" s="211">
        <v>0.11438614163534122</v>
      </c>
      <c r="R4624" s="211">
        <v>0.37220478737250667</v>
      </c>
      <c r="S4624" s="211">
        <v>0.38026257563671251</v>
      </c>
      <c r="T4624" s="211">
        <v>0.54417120068590918</v>
      </c>
      <c r="U4624" s="211">
        <v>0.49552552971448677</v>
      </c>
      <c r="V4624" s="211">
        <v>7.480597034854608E-2</v>
      </c>
      <c r="W4624" s="211">
        <v>0.50059197900767738</v>
      </c>
      <c r="X4624" s="211">
        <v>0.33844115914029882</v>
      </c>
      <c r="Y4624" s="211">
        <v>0.76651101452997839</v>
      </c>
      <c r="Z4624" s="211">
        <v>0.14918318594405119</v>
      </c>
      <c r="AA4624" s="212">
        <v>0.11842319626779585</v>
      </c>
    </row>
    <row r="4625" spans="1:27" x14ac:dyDescent="0.35">
      <c r="A4625" s="210" t="s">
        <v>5301</v>
      </c>
      <c r="B4625" s="217">
        <v>121.63261964256689</v>
      </c>
      <c r="C4625" s="211">
        <v>6.1266664898856751E-2</v>
      </c>
      <c r="D4625" s="211">
        <v>0.12420948629832221</v>
      </c>
      <c r="E4625" s="211">
        <v>7.6631783368330014E-2</v>
      </c>
      <c r="F4625" s="211">
        <v>9.5225387066872072E-2</v>
      </c>
      <c r="G4625" s="211">
        <v>0.12186267366238453</v>
      </c>
      <c r="H4625" s="211">
        <v>0.11885518337748982</v>
      </c>
      <c r="I4625" s="211">
        <v>0.50537327985499725</v>
      </c>
      <c r="J4625" s="211">
        <v>0.49123313731833218</v>
      </c>
      <c r="K4625" s="211">
        <v>0.56871412844824842</v>
      </c>
      <c r="L4625" s="211">
        <v>0.2660832870016494</v>
      </c>
      <c r="M4625" s="211">
        <v>9.1013875955387347E-2</v>
      </c>
      <c r="N4625" s="211">
        <v>0.5281021271450147</v>
      </c>
      <c r="O4625" s="211">
        <v>0.61133654472196963</v>
      </c>
      <c r="P4625" s="211">
        <v>6.8560754544675653E-2</v>
      </c>
      <c r="Q4625" s="211">
        <v>5.7922739045360286E-2</v>
      </c>
      <c r="R4625" s="211">
        <v>0.44959401802915477</v>
      </c>
      <c r="S4625" s="211">
        <v>0.30153512994528997</v>
      </c>
      <c r="T4625" s="211">
        <v>0.55062714256887046</v>
      </c>
      <c r="U4625" s="211">
        <v>0.37116457935064373</v>
      </c>
      <c r="V4625" s="211">
        <v>6.1070075239005789E-2</v>
      </c>
      <c r="W4625" s="211">
        <v>0.5225564790025411</v>
      </c>
      <c r="X4625" s="211">
        <v>0.39498488151217997</v>
      </c>
      <c r="Y4625" s="211">
        <v>0.66340959536907884</v>
      </c>
      <c r="Z4625" s="211">
        <v>0.14969436430084504</v>
      </c>
      <c r="AA4625" s="212">
        <v>0.11397793816464305</v>
      </c>
    </row>
    <row r="4626" spans="1:27" x14ac:dyDescent="0.35">
      <c r="A4626" s="210" t="s">
        <v>5302</v>
      </c>
      <c r="B4626" s="217">
        <v>153.83447798682042</v>
      </c>
      <c r="C4626" s="211">
        <v>6.3800676121014976E-2</v>
      </c>
      <c r="D4626" s="211">
        <v>0.13003755684879578</v>
      </c>
      <c r="E4626" s="211">
        <v>7.6693412123930368E-2</v>
      </c>
      <c r="F4626" s="211">
        <v>0.10911178978957968</v>
      </c>
      <c r="G4626" s="211">
        <v>0.11650244679445494</v>
      </c>
      <c r="H4626" s="211">
        <v>0.1245919840595196</v>
      </c>
      <c r="I4626" s="211">
        <v>0.45333618257282116</v>
      </c>
      <c r="J4626" s="211">
        <v>0.39173288368402542</v>
      </c>
      <c r="K4626" s="211">
        <v>0.63273258601980975</v>
      </c>
      <c r="L4626" s="211">
        <v>0.2795839271755724</v>
      </c>
      <c r="M4626" s="211">
        <v>0.10477087711251205</v>
      </c>
      <c r="N4626" s="211">
        <v>0.36317995751206039</v>
      </c>
      <c r="O4626" s="211">
        <v>0.57706745144250815</v>
      </c>
      <c r="P4626" s="211">
        <v>7.2877275357101756E-2</v>
      </c>
      <c r="Q4626" s="211">
        <v>5.403538234629815E-2</v>
      </c>
      <c r="R4626" s="211">
        <v>0.39863377754634521</v>
      </c>
      <c r="S4626" s="211">
        <v>0.31088962668291481</v>
      </c>
      <c r="T4626" s="211">
        <v>0.56551371266024619</v>
      </c>
      <c r="U4626" s="211">
        <v>0.36472030443226411</v>
      </c>
      <c r="V4626" s="211">
        <v>0.15210235427296184</v>
      </c>
      <c r="W4626" s="211">
        <v>0.56813141188231409</v>
      </c>
      <c r="X4626" s="211">
        <v>0.43069500913630726</v>
      </c>
      <c r="Y4626" s="211">
        <v>0.59066637507851316</v>
      </c>
      <c r="Z4626" s="211">
        <v>0.14993497470421735</v>
      </c>
      <c r="AA4626" s="212">
        <v>0.11852803340401025</v>
      </c>
    </row>
    <row r="4627" spans="1:27" x14ac:dyDescent="0.35">
      <c r="A4627" s="210" t="s">
        <v>5303</v>
      </c>
      <c r="B4627" s="217">
        <v>169.83571114024892</v>
      </c>
      <c r="C4627" s="211">
        <v>5.7523666295082106E-2</v>
      </c>
      <c r="D4627" s="211">
        <v>0.12470438132721044</v>
      </c>
      <c r="E4627" s="211">
        <v>7.4220520518115313E-2</v>
      </c>
      <c r="F4627" s="211">
        <v>9.6735945651339084E-2</v>
      </c>
      <c r="G4627" s="211">
        <v>0.12284608762357113</v>
      </c>
      <c r="H4627" s="211">
        <v>0.12212795478267921</v>
      </c>
      <c r="I4627" s="211">
        <v>0.45916701607633487</v>
      </c>
      <c r="J4627" s="211">
        <v>0.41776268926301441</v>
      </c>
      <c r="K4627" s="211">
        <v>0.61908632585050472</v>
      </c>
      <c r="L4627" s="211">
        <v>0.28345627801506001</v>
      </c>
      <c r="M4627" s="211">
        <v>9.3938859087200843E-2</v>
      </c>
      <c r="N4627" s="211">
        <v>0.37980194038837883</v>
      </c>
      <c r="O4627" s="211">
        <v>0.76961328969853549</v>
      </c>
      <c r="P4627" s="211">
        <v>6.5649693649317151E-2</v>
      </c>
      <c r="Q4627" s="211">
        <v>0.14517462640894618</v>
      </c>
      <c r="R4627" s="211">
        <v>0.43970306351166</v>
      </c>
      <c r="S4627" s="211">
        <v>0.43041488002667427</v>
      </c>
      <c r="T4627" s="211">
        <v>0.53535311745017045</v>
      </c>
      <c r="U4627" s="211">
        <v>0.55356315596825101</v>
      </c>
      <c r="V4627" s="211">
        <v>0.15371471417303167</v>
      </c>
      <c r="W4627" s="211">
        <v>0.61232354482688844</v>
      </c>
      <c r="X4627" s="211">
        <v>0.42028224350324633</v>
      </c>
      <c r="Y4627" s="211">
        <v>0.68378716060529499</v>
      </c>
      <c r="Z4627" s="211">
        <v>0.14868412766892744</v>
      </c>
      <c r="AA4627" s="212">
        <v>0.12413831511197165</v>
      </c>
    </row>
    <row r="4628" spans="1:27" x14ac:dyDescent="0.35">
      <c r="A4628" s="210" t="s">
        <v>5304</v>
      </c>
      <c r="B4628" s="217">
        <v>173.86860599292609</v>
      </c>
      <c r="C4628" s="211">
        <v>5.5506189508156237E-2</v>
      </c>
      <c r="D4628" s="211">
        <v>0.12204759490361773</v>
      </c>
      <c r="E4628" s="211">
        <v>6.7813965974912599E-2</v>
      </c>
      <c r="F4628" s="211">
        <v>9.6004462493570059E-2</v>
      </c>
      <c r="G4628" s="211">
        <v>0.11862361845827168</v>
      </c>
      <c r="H4628" s="211">
        <v>0.12035857434092609</v>
      </c>
      <c r="I4628" s="211">
        <v>0.49481949145653659</v>
      </c>
      <c r="J4628" s="211">
        <v>0.40102102987413418</v>
      </c>
      <c r="K4628" s="211">
        <v>0.63901119436303178</v>
      </c>
      <c r="L4628" s="211">
        <v>0.2697375712867246</v>
      </c>
      <c r="M4628" s="211">
        <v>7.7793557809735112E-2</v>
      </c>
      <c r="N4628" s="211">
        <v>0.50969568412051691</v>
      </c>
      <c r="O4628" s="211">
        <v>0.79037741002724293</v>
      </c>
      <c r="P4628" s="211">
        <v>7.0703861145288135E-2</v>
      </c>
      <c r="Q4628" s="211">
        <v>0.12173586389962122</v>
      </c>
      <c r="R4628" s="211">
        <v>0.41405260497620111</v>
      </c>
      <c r="S4628" s="211">
        <v>0.38059265054325919</v>
      </c>
      <c r="T4628" s="211">
        <v>0.53108909990613817</v>
      </c>
      <c r="U4628" s="211">
        <v>0.49812328323081057</v>
      </c>
      <c r="V4628" s="211">
        <v>0.13654428393820087</v>
      </c>
      <c r="W4628" s="211">
        <v>0.53276398987827345</v>
      </c>
      <c r="X4628" s="211">
        <v>0.372274135705701</v>
      </c>
      <c r="Y4628" s="211">
        <v>0.69981740624488875</v>
      </c>
      <c r="Z4628" s="211">
        <v>0.14923094166901504</v>
      </c>
      <c r="AA4628" s="212">
        <v>0.11517517448239191</v>
      </c>
    </row>
    <row r="4629" spans="1:27" x14ac:dyDescent="0.35">
      <c r="A4629" s="210" t="s">
        <v>5305</v>
      </c>
      <c r="B4629" s="217">
        <v>132.77813102282971</v>
      </c>
      <c r="C4629" s="211">
        <v>7.8432761610289253E-2</v>
      </c>
      <c r="D4629" s="211">
        <v>0.1284487607347192</v>
      </c>
      <c r="E4629" s="211">
        <v>8.2074745327259543E-2</v>
      </c>
      <c r="F4629" s="211">
        <v>6.7883513635014228E-2</v>
      </c>
      <c r="G4629" s="211">
        <v>0.12459877855703526</v>
      </c>
      <c r="H4629" s="211">
        <v>0.10783572672737736</v>
      </c>
      <c r="I4629" s="211">
        <v>0.49328166660921235</v>
      </c>
      <c r="J4629" s="211">
        <v>0.3960319513990494</v>
      </c>
      <c r="K4629" s="211">
        <v>0.53086490171942147</v>
      </c>
      <c r="L4629" s="211">
        <v>0.27308790786408632</v>
      </c>
      <c r="M4629" s="211">
        <v>0.1070915410644933</v>
      </c>
      <c r="N4629" s="211">
        <v>0.45465632757111529</v>
      </c>
      <c r="O4629" s="211">
        <v>0.73138682546538836</v>
      </c>
      <c r="P4629" s="211">
        <v>7.0410729897353655E-2</v>
      </c>
      <c r="Q4629" s="211">
        <v>6.9107241721253029E-2</v>
      </c>
      <c r="R4629" s="211">
        <v>0.42213595684036997</v>
      </c>
      <c r="S4629" s="211">
        <v>0.31186143314735709</v>
      </c>
      <c r="T4629" s="211">
        <v>0.51944311405352361</v>
      </c>
      <c r="U4629" s="211">
        <v>0.49412436350998423</v>
      </c>
      <c r="V4629" s="211">
        <v>6.5707093363373104E-2</v>
      </c>
      <c r="W4629" s="211">
        <v>0.52376707253901023</v>
      </c>
      <c r="X4629" s="211">
        <v>0.38499604338043503</v>
      </c>
      <c r="Y4629" s="211">
        <v>0.55810413055225572</v>
      </c>
      <c r="Z4629" s="211">
        <v>0.14880329218214841</v>
      </c>
      <c r="AA4629" s="212">
        <v>0.11565483260574208</v>
      </c>
    </row>
    <row r="4630" spans="1:27" x14ac:dyDescent="0.35">
      <c r="A4630" s="210" t="s">
        <v>5306</v>
      </c>
      <c r="B4630" s="217">
        <v>116.50834533977952</v>
      </c>
      <c r="C4630" s="211">
        <v>7.0591366123477314E-2</v>
      </c>
      <c r="D4630" s="211">
        <v>0.12821889943396719</v>
      </c>
      <c r="E4630" s="211">
        <v>7.6065124762494885E-2</v>
      </c>
      <c r="F4630" s="211">
        <v>0.10719780728816254</v>
      </c>
      <c r="G4630" s="211">
        <v>0.12072041503832195</v>
      </c>
      <c r="H4630" s="211">
        <v>0.11958812401245113</v>
      </c>
      <c r="I4630" s="211">
        <v>0.44067064542211543</v>
      </c>
      <c r="J4630" s="211">
        <v>0.39720513367680454</v>
      </c>
      <c r="K4630" s="211">
        <v>0.58399358698465365</v>
      </c>
      <c r="L4630" s="211">
        <v>0.27381523437151761</v>
      </c>
      <c r="M4630" s="211">
        <v>8.5450456089965932E-2</v>
      </c>
      <c r="N4630" s="211">
        <v>0.4261624025676311</v>
      </c>
      <c r="O4630" s="211">
        <v>0.79120245621659502</v>
      </c>
      <c r="P4630" s="211">
        <v>7.0584638668099872E-2</v>
      </c>
      <c r="Q4630" s="211">
        <v>7.6532772216983347E-2</v>
      </c>
      <c r="R4630" s="211">
        <v>0.43574053175280614</v>
      </c>
      <c r="S4630" s="211">
        <v>0.41613300603751491</v>
      </c>
      <c r="T4630" s="211">
        <v>0.54078192710533979</v>
      </c>
      <c r="U4630" s="211">
        <v>0.43487156159853579</v>
      </c>
      <c r="V4630" s="211">
        <v>6.878557823792536E-2</v>
      </c>
      <c r="W4630" s="211">
        <v>0.50890518002953167</v>
      </c>
      <c r="X4630" s="211">
        <v>0.35819037573827672</v>
      </c>
      <c r="Y4630" s="211">
        <v>0.57661788294398864</v>
      </c>
      <c r="Z4630" s="211">
        <v>0.14554909468749433</v>
      </c>
      <c r="AA4630" s="212">
        <v>0.12338817751938325</v>
      </c>
    </row>
    <row r="4631" spans="1:27" x14ac:dyDescent="0.35">
      <c r="A4631" s="210" t="s">
        <v>5307</v>
      </c>
      <c r="B4631" s="217">
        <v>128.0192808645015</v>
      </c>
      <c r="C4631" s="211">
        <v>5.339968794521651E-2</v>
      </c>
      <c r="D4631" s="211">
        <v>0.11967787264245371</v>
      </c>
      <c r="E4631" s="211">
        <v>8.1985140128088344E-2</v>
      </c>
      <c r="F4631" s="211">
        <v>8.818801630383033E-2</v>
      </c>
      <c r="G4631" s="211">
        <v>0.12054532470912578</v>
      </c>
      <c r="H4631" s="211">
        <v>0.11375736511105533</v>
      </c>
      <c r="I4631" s="211">
        <v>0.4385561108362841</v>
      </c>
      <c r="J4631" s="211">
        <v>0.4539691455163174</v>
      </c>
      <c r="K4631" s="211">
        <v>0.57602047139911594</v>
      </c>
      <c r="L4631" s="211">
        <v>0.27311886856457596</v>
      </c>
      <c r="M4631" s="211">
        <v>9.9286333538645757E-2</v>
      </c>
      <c r="N4631" s="211">
        <v>0.34813665578711228</v>
      </c>
      <c r="O4631" s="211">
        <v>0.78078980165767453</v>
      </c>
      <c r="P4631" s="211">
        <v>6.8067674417888996E-2</v>
      </c>
      <c r="Q4631" s="211">
        <v>0.1435914305474903</v>
      </c>
      <c r="R4631" s="211">
        <v>0.35895928854126063</v>
      </c>
      <c r="S4631" s="211">
        <v>0.33239695041041872</v>
      </c>
      <c r="T4631" s="211">
        <v>0.50264739641049117</v>
      </c>
      <c r="U4631" s="211">
        <v>0.42514863255182334</v>
      </c>
      <c r="V4631" s="211">
        <v>9.4621043426624724E-2</v>
      </c>
      <c r="W4631" s="211">
        <v>0.51082416639013073</v>
      </c>
      <c r="X4631" s="211">
        <v>0.31868777465720705</v>
      </c>
      <c r="Y4631" s="211">
        <v>0.65721144835965961</v>
      </c>
      <c r="Z4631" s="211">
        <v>0.14953612809644926</v>
      </c>
      <c r="AA4631" s="212">
        <v>0.12278129320116714</v>
      </c>
    </row>
    <row r="4632" spans="1:27" x14ac:dyDescent="0.35">
      <c r="A4632" s="210" t="s">
        <v>5308</v>
      </c>
      <c r="B4632" s="217">
        <v>121.73995228391152</v>
      </c>
      <c r="C4632" s="211">
        <v>6.3350844919810717E-2</v>
      </c>
      <c r="D4632" s="211">
        <v>0.11885244024186664</v>
      </c>
      <c r="E4632" s="211">
        <v>7.5003897036269876E-2</v>
      </c>
      <c r="F4632" s="211">
        <v>0.12081749842860506</v>
      </c>
      <c r="G4632" s="211">
        <v>0.12153463220608411</v>
      </c>
      <c r="H4632" s="211">
        <v>0.11738471239317498</v>
      </c>
      <c r="I4632" s="211">
        <v>0.52079381485154475</v>
      </c>
      <c r="J4632" s="211">
        <v>0.4214457027072156</v>
      </c>
      <c r="K4632" s="211">
        <v>0.64103149946691529</v>
      </c>
      <c r="L4632" s="211">
        <v>0.2699656189960104</v>
      </c>
      <c r="M4632" s="211">
        <v>0.10063935611262946</v>
      </c>
      <c r="N4632" s="211">
        <v>0.42378769102483771</v>
      </c>
      <c r="O4632" s="211">
        <v>0.66042515361874066</v>
      </c>
      <c r="P4632" s="211">
        <v>6.6886147653452396E-2</v>
      </c>
      <c r="Q4632" s="211">
        <v>0.1134224787038503</v>
      </c>
      <c r="R4632" s="211">
        <v>0.41200091557998109</v>
      </c>
      <c r="S4632" s="211">
        <v>0.37284557619558856</v>
      </c>
      <c r="T4632" s="211">
        <v>0.53986465101886272</v>
      </c>
      <c r="U4632" s="211">
        <v>0.44131819638951264</v>
      </c>
      <c r="V4632" s="211">
        <v>5.7878906592643331E-2</v>
      </c>
      <c r="W4632" s="211">
        <v>0.50957367421152888</v>
      </c>
      <c r="X4632" s="211">
        <v>0.24858920125086645</v>
      </c>
      <c r="Y4632" s="211">
        <v>0.6235562942413706</v>
      </c>
      <c r="Z4632" s="211">
        <v>0.1494046905965018</v>
      </c>
      <c r="AA4632" s="212">
        <v>0.11535177055998601</v>
      </c>
    </row>
    <row r="4633" spans="1:27" x14ac:dyDescent="0.35">
      <c r="A4633" s="210" t="s">
        <v>5309</v>
      </c>
      <c r="B4633" s="217">
        <v>177.10270796338813</v>
      </c>
      <c r="C4633" s="211">
        <v>6.5079249042700613E-2</v>
      </c>
      <c r="D4633" s="211">
        <v>0.12791329699874426</v>
      </c>
      <c r="E4633" s="211">
        <v>8.1670389552060185E-2</v>
      </c>
      <c r="F4633" s="211">
        <v>0.10565209252360394</v>
      </c>
      <c r="G4633" s="211">
        <v>0.11824758827168644</v>
      </c>
      <c r="H4633" s="211">
        <v>0.12066025783304847</v>
      </c>
      <c r="I4633" s="211">
        <v>0.50160136878631101</v>
      </c>
      <c r="J4633" s="211">
        <v>0.45264394593876467</v>
      </c>
      <c r="K4633" s="211">
        <v>0.61491525212125731</v>
      </c>
      <c r="L4633" s="211">
        <v>0.27571106330245793</v>
      </c>
      <c r="M4633" s="211">
        <v>0.10206101973904455</v>
      </c>
      <c r="N4633" s="211">
        <v>0.42356516592067373</v>
      </c>
      <c r="O4633" s="211">
        <v>0.74338729842009033</v>
      </c>
      <c r="P4633" s="211">
        <v>7.3374941657864845E-2</v>
      </c>
      <c r="Q4633" s="211">
        <v>9.2627939294572414E-2</v>
      </c>
      <c r="R4633" s="211">
        <v>0.42571062971346352</v>
      </c>
      <c r="S4633" s="211">
        <v>0.36096552698733531</v>
      </c>
      <c r="T4633" s="211">
        <v>0.55562532265697151</v>
      </c>
      <c r="U4633" s="211">
        <v>0.3741952474275792</v>
      </c>
      <c r="V4633" s="211">
        <v>0.1627216027507464</v>
      </c>
      <c r="W4633" s="211">
        <v>0.53493381966288356</v>
      </c>
      <c r="X4633" s="211">
        <v>0.35458518427011021</v>
      </c>
      <c r="Y4633" s="211">
        <v>0.73550192645868584</v>
      </c>
      <c r="Z4633" s="211">
        <v>0.14849952565262889</v>
      </c>
      <c r="AA4633" s="212">
        <v>0.1222475431593483</v>
      </c>
    </row>
    <row r="4634" spans="1:27" x14ac:dyDescent="0.35">
      <c r="A4634" s="210" t="s">
        <v>5310</v>
      </c>
      <c r="B4634" s="217">
        <v>153.96363536572261</v>
      </c>
      <c r="C4634" s="211">
        <v>7.7603953643690438E-2</v>
      </c>
      <c r="D4634" s="211">
        <v>0.12778471709154735</v>
      </c>
      <c r="E4634" s="211">
        <v>7.4641664040305922E-2</v>
      </c>
      <c r="F4634" s="211">
        <v>9.9442091400782626E-2</v>
      </c>
      <c r="G4634" s="211">
        <v>0.12149554801838162</v>
      </c>
      <c r="H4634" s="211">
        <v>0.10727698510435681</v>
      </c>
      <c r="I4634" s="211">
        <v>0.4725757121651476</v>
      </c>
      <c r="J4634" s="211">
        <v>0.46548267745231492</v>
      </c>
      <c r="K4634" s="211">
        <v>0.64918116413285798</v>
      </c>
      <c r="L4634" s="211">
        <v>0.27455963783870119</v>
      </c>
      <c r="M4634" s="211">
        <v>0.12225870446108887</v>
      </c>
      <c r="N4634" s="211">
        <v>0.4533050481709861</v>
      </c>
      <c r="O4634" s="211">
        <v>0.63754948493111885</v>
      </c>
      <c r="P4634" s="211">
        <v>6.8600504603544249E-2</v>
      </c>
      <c r="Q4634" s="211">
        <v>8.683783929958723E-2</v>
      </c>
      <c r="R4634" s="211">
        <v>0.4100571347450721</v>
      </c>
      <c r="S4634" s="211">
        <v>0.29005045840990762</v>
      </c>
      <c r="T4634" s="211">
        <v>0.5448949389450769</v>
      </c>
      <c r="U4634" s="211">
        <v>0.50712357946272502</v>
      </c>
      <c r="V4634" s="211">
        <v>7.3343438037324821E-2</v>
      </c>
      <c r="W4634" s="211">
        <v>0.59174395268734314</v>
      </c>
      <c r="X4634" s="211">
        <v>0.32083369061240019</v>
      </c>
      <c r="Y4634" s="211">
        <v>0.74569071092110817</v>
      </c>
      <c r="Z4634" s="211">
        <v>0.14685258650910812</v>
      </c>
      <c r="AA4634" s="212">
        <v>0.11919939322953088</v>
      </c>
    </row>
    <row r="4635" spans="1:27" x14ac:dyDescent="0.35">
      <c r="A4635" s="210" t="s">
        <v>5311</v>
      </c>
      <c r="B4635" s="217">
        <v>107.69980244775331</v>
      </c>
      <c r="C4635" s="211">
        <v>5.1332609479871699E-2</v>
      </c>
      <c r="D4635" s="211">
        <v>0.12749583246478446</v>
      </c>
      <c r="E4635" s="211">
        <v>8.2797016259530537E-2</v>
      </c>
      <c r="F4635" s="211">
        <v>9.8065714432373885E-2</v>
      </c>
      <c r="G4635" s="211">
        <v>0.12432794592197875</v>
      </c>
      <c r="H4635" s="211">
        <v>0.11643747310484369</v>
      </c>
      <c r="I4635" s="211">
        <v>0.50825412260938962</v>
      </c>
      <c r="J4635" s="211">
        <v>0.44360293697985487</v>
      </c>
      <c r="K4635" s="211">
        <v>0.61379600980710647</v>
      </c>
      <c r="L4635" s="211">
        <v>0.26892120469850594</v>
      </c>
      <c r="M4635" s="211">
        <v>9.2806057946492132E-2</v>
      </c>
      <c r="N4635" s="211">
        <v>0.37618568589759149</v>
      </c>
      <c r="O4635" s="211">
        <v>0.71277675921267991</v>
      </c>
      <c r="P4635" s="211">
        <v>6.2867424528902024E-2</v>
      </c>
      <c r="Q4635" s="211">
        <v>7.5949426692909494E-2</v>
      </c>
      <c r="R4635" s="211">
        <v>0.39276016579440498</v>
      </c>
      <c r="S4635" s="211">
        <v>0.31447002781366906</v>
      </c>
      <c r="T4635" s="211">
        <v>0.5311766885228556</v>
      </c>
      <c r="U4635" s="211">
        <v>0.41772791163997891</v>
      </c>
      <c r="V4635" s="211">
        <v>5.1952431333677107E-2</v>
      </c>
      <c r="W4635" s="211">
        <v>0.58795169872298403</v>
      </c>
      <c r="X4635" s="211">
        <v>0.24335708959748881</v>
      </c>
      <c r="Y4635" s="211">
        <v>0.60713061117278122</v>
      </c>
      <c r="Z4635" s="211">
        <v>0.14458869941502797</v>
      </c>
      <c r="AA4635" s="212">
        <v>0.11762332859762657</v>
      </c>
    </row>
    <row r="4636" spans="1:27" x14ac:dyDescent="0.35">
      <c r="A4636" s="210" t="s">
        <v>5312</v>
      </c>
      <c r="B4636" s="217">
        <v>146.10299488085573</v>
      </c>
      <c r="C4636" s="211">
        <v>5.3225298301598833E-2</v>
      </c>
      <c r="D4636" s="211">
        <v>0.11607697315198698</v>
      </c>
      <c r="E4636" s="211">
        <v>8.3076127001799921E-2</v>
      </c>
      <c r="F4636" s="211">
        <v>8.8782579268566003E-2</v>
      </c>
      <c r="G4636" s="211">
        <v>0.11905716094523522</v>
      </c>
      <c r="H4636" s="211">
        <v>0.11568446108623827</v>
      </c>
      <c r="I4636" s="211">
        <v>0.44758045967148696</v>
      </c>
      <c r="J4636" s="211">
        <v>0.39651238103067882</v>
      </c>
      <c r="K4636" s="211">
        <v>0.52019916124748711</v>
      </c>
      <c r="L4636" s="211">
        <v>0.27431398516006178</v>
      </c>
      <c r="M4636" s="211">
        <v>8.446043524050259E-2</v>
      </c>
      <c r="N4636" s="211">
        <v>0.47339484339608179</v>
      </c>
      <c r="O4636" s="211">
        <v>0.66410510467629846</v>
      </c>
      <c r="P4636" s="211">
        <v>6.0494012878206306E-2</v>
      </c>
      <c r="Q4636" s="211">
        <v>5.4048097219361102E-2</v>
      </c>
      <c r="R4636" s="211">
        <v>0.43053029198665299</v>
      </c>
      <c r="S4636" s="211">
        <v>0.35342292274268228</v>
      </c>
      <c r="T4636" s="211">
        <v>0.546845257264027</v>
      </c>
      <c r="U4636" s="211">
        <v>0.53853214979892772</v>
      </c>
      <c r="V4636" s="211">
        <v>0.14943639641134479</v>
      </c>
      <c r="W4636" s="211">
        <v>0.58956227105510817</v>
      </c>
      <c r="X4636" s="211">
        <v>0.37357647478547307</v>
      </c>
      <c r="Y4636" s="211">
        <v>0.57824096993110763</v>
      </c>
      <c r="Z4636" s="211">
        <v>0.14222333026647421</v>
      </c>
      <c r="AA4636" s="212">
        <v>0.11381204591460722</v>
      </c>
    </row>
    <row r="4637" spans="1:27" x14ac:dyDescent="0.35">
      <c r="A4637" s="210" t="s">
        <v>5313</v>
      </c>
      <c r="B4637" s="217">
        <v>162.82675220114405</v>
      </c>
      <c r="C4637" s="211">
        <v>7.9953078025771326E-2</v>
      </c>
      <c r="D4637" s="211">
        <v>0.129016012560289</v>
      </c>
      <c r="E4637" s="211">
        <v>8.3125605921834836E-2</v>
      </c>
      <c r="F4637" s="211">
        <v>7.4208086635309575E-2</v>
      </c>
      <c r="G4637" s="211">
        <v>0.1192105929568331</v>
      </c>
      <c r="H4637" s="211">
        <v>0.109105178686926</v>
      </c>
      <c r="I4637" s="211">
        <v>0.52265512097050193</v>
      </c>
      <c r="J4637" s="211">
        <v>0.41721536186091018</v>
      </c>
      <c r="K4637" s="211">
        <v>0.59839186902964181</v>
      </c>
      <c r="L4637" s="211">
        <v>0.27153844106341291</v>
      </c>
      <c r="M4637" s="211">
        <v>0.10960554576061475</v>
      </c>
      <c r="N4637" s="211">
        <v>0.3865519580762467</v>
      </c>
      <c r="O4637" s="211">
        <v>0.57001028027667966</v>
      </c>
      <c r="P4637" s="211">
        <v>7.3283388308381436E-2</v>
      </c>
      <c r="Q4637" s="211">
        <v>0.12882615392095892</v>
      </c>
      <c r="R4637" s="211">
        <v>0.40352087117903807</v>
      </c>
      <c r="S4637" s="211">
        <v>0.35682692128133886</v>
      </c>
      <c r="T4637" s="211">
        <v>0.51371577953520342</v>
      </c>
      <c r="U4637" s="211">
        <v>0.35662270116432943</v>
      </c>
      <c r="V4637" s="211">
        <v>0.16038906974179909</v>
      </c>
      <c r="W4637" s="211">
        <v>0.4957895878218348</v>
      </c>
      <c r="X4637" s="211">
        <v>0.29956395059427532</v>
      </c>
      <c r="Y4637" s="211">
        <v>0.55005006507706999</v>
      </c>
      <c r="Z4637" s="211">
        <v>0.1469423803222793</v>
      </c>
      <c r="AA4637" s="212">
        <v>0.11620321235404554</v>
      </c>
    </row>
    <row r="4638" spans="1:27" x14ac:dyDescent="0.35">
      <c r="A4638" s="210" t="s">
        <v>5314</v>
      </c>
      <c r="B4638" s="217">
        <v>135.81442212751745</v>
      </c>
      <c r="C4638" s="211">
        <v>6.1419672857836921E-2</v>
      </c>
      <c r="D4638" s="211">
        <v>0.11938833188204961</v>
      </c>
      <c r="E4638" s="211">
        <v>7.7636244740628496E-2</v>
      </c>
      <c r="F4638" s="211">
        <v>0.10720652992549007</v>
      </c>
      <c r="G4638" s="211">
        <v>0.12197214476286233</v>
      </c>
      <c r="H4638" s="211">
        <v>0.12248875219727974</v>
      </c>
      <c r="I4638" s="211">
        <v>0.50592610095110913</v>
      </c>
      <c r="J4638" s="211">
        <v>0.44826922595018937</v>
      </c>
      <c r="K4638" s="211">
        <v>0.63084481947621862</v>
      </c>
      <c r="L4638" s="211">
        <v>0.27399841353621623</v>
      </c>
      <c r="M4638" s="211">
        <v>9.4232532399463859E-2</v>
      </c>
      <c r="N4638" s="211">
        <v>0.41438599191213388</v>
      </c>
      <c r="O4638" s="211">
        <v>0.75324042056807128</v>
      </c>
      <c r="P4638" s="211">
        <v>7.1827006528906903E-2</v>
      </c>
      <c r="Q4638" s="211">
        <v>8.2381792257455289E-2</v>
      </c>
      <c r="R4638" s="211">
        <v>0.44398745405559431</v>
      </c>
      <c r="S4638" s="211">
        <v>0.30259401265121727</v>
      </c>
      <c r="T4638" s="211">
        <v>0.54813798431234007</v>
      </c>
      <c r="U4638" s="211">
        <v>0.4291811237074013</v>
      </c>
      <c r="V4638" s="211">
        <v>8.4478018126943444E-2</v>
      </c>
      <c r="W4638" s="211">
        <v>0.58957716618961298</v>
      </c>
      <c r="X4638" s="211">
        <v>0.29618517338672384</v>
      </c>
      <c r="Y4638" s="211">
        <v>0.65881011260456346</v>
      </c>
      <c r="Z4638" s="211">
        <v>0.14777218126325409</v>
      </c>
      <c r="AA4638" s="212">
        <v>0.12067589823299125</v>
      </c>
    </row>
    <row r="4639" spans="1:27" x14ac:dyDescent="0.35">
      <c r="A4639" s="210" t="s">
        <v>5315</v>
      </c>
      <c r="B4639" s="217">
        <v>146.65239532672732</v>
      </c>
      <c r="C4639" s="211">
        <v>5.5119649145712338E-2</v>
      </c>
      <c r="D4639" s="211">
        <v>0.1318248615013034</v>
      </c>
      <c r="E4639" s="211">
        <v>7.1920124379452749E-2</v>
      </c>
      <c r="F4639" s="211">
        <v>0.11932014985562368</v>
      </c>
      <c r="G4639" s="211">
        <v>0.12113262148269963</v>
      </c>
      <c r="H4639" s="211">
        <v>0.10769542830698642</v>
      </c>
      <c r="I4639" s="211">
        <v>0.52143387276757458</v>
      </c>
      <c r="J4639" s="211">
        <v>0.48392585179590752</v>
      </c>
      <c r="K4639" s="211">
        <v>0.59403367774899563</v>
      </c>
      <c r="L4639" s="211">
        <v>0.28038810118915686</v>
      </c>
      <c r="M4639" s="211">
        <v>0.10329604104291341</v>
      </c>
      <c r="N4639" s="211">
        <v>0.44285581775727256</v>
      </c>
      <c r="O4639" s="211">
        <v>0.71778240246963032</v>
      </c>
      <c r="P4639" s="211">
        <v>7.0454304221596473E-2</v>
      </c>
      <c r="Q4639" s="211">
        <v>0.11360645838063881</v>
      </c>
      <c r="R4639" s="211">
        <v>0.44113684882801191</v>
      </c>
      <c r="S4639" s="211">
        <v>0.34577248001177119</v>
      </c>
      <c r="T4639" s="211">
        <v>0.53898915207620735</v>
      </c>
      <c r="U4639" s="211">
        <v>0.49691986774586083</v>
      </c>
      <c r="V4639" s="211">
        <v>6.7062085940504307E-2</v>
      </c>
      <c r="W4639" s="211">
        <v>0.61981874818191929</v>
      </c>
      <c r="X4639" s="211">
        <v>0.31110808541008084</v>
      </c>
      <c r="Y4639" s="211">
        <v>0.66436694014057696</v>
      </c>
      <c r="Z4639" s="211">
        <v>0.14913011029113468</v>
      </c>
      <c r="AA4639" s="212">
        <v>0.11348034608301631</v>
      </c>
    </row>
    <row r="4640" spans="1:27" x14ac:dyDescent="0.35">
      <c r="A4640" s="210" t="s">
        <v>5316</v>
      </c>
      <c r="B4640" s="217">
        <v>117.77996179586403</v>
      </c>
      <c r="C4640" s="211">
        <v>8.7939327572069265E-2</v>
      </c>
      <c r="D4640" s="211">
        <v>0.12829690037677877</v>
      </c>
      <c r="E4640" s="211">
        <v>6.5868295801433219E-2</v>
      </c>
      <c r="F4640" s="211">
        <v>0.11850606355427196</v>
      </c>
      <c r="G4640" s="211">
        <v>0.12211208486199773</v>
      </c>
      <c r="H4640" s="211">
        <v>0.11070081589917462</v>
      </c>
      <c r="I4640" s="211">
        <v>0.48691741554448664</v>
      </c>
      <c r="J4640" s="211">
        <v>0.45040867410481233</v>
      </c>
      <c r="K4640" s="211">
        <v>0.60671032259923119</v>
      </c>
      <c r="L4640" s="211">
        <v>0.28254522442746821</v>
      </c>
      <c r="M4640" s="211">
        <v>9.7567722954615577E-2</v>
      </c>
      <c r="N4640" s="211">
        <v>0.33685733098919546</v>
      </c>
      <c r="O4640" s="211">
        <v>0.71530069726191559</v>
      </c>
      <c r="P4640" s="211">
        <v>6.4303050496491085E-2</v>
      </c>
      <c r="Q4640" s="211">
        <v>0.11356694486202824</v>
      </c>
      <c r="R4640" s="211">
        <v>0.42269349717200538</v>
      </c>
      <c r="S4640" s="211">
        <v>0.26832283344108565</v>
      </c>
      <c r="T4640" s="211">
        <v>0.581263456366783</v>
      </c>
      <c r="U4640" s="211">
        <v>0.35931526812090187</v>
      </c>
      <c r="V4640" s="211">
        <v>8.3659453873551795E-2</v>
      </c>
      <c r="W4640" s="211">
        <v>0.61487349962530713</v>
      </c>
      <c r="X4640" s="211">
        <v>0.32684825425494196</v>
      </c>
      <c r="Y4640" s="211">
        <v>0.68474129970212338</v>
      </c>
      <c r="Z4640" s="211">
        <v>0.14724399330949101</v>
      </c>
      <c r="AA4640" s="212">
        <v>0.12003643307533388</v>
      </c>
    </row>
    <row r="4641" spans="1:27" x14ac:dyDescent="0.35">
      <c r="A4641" s="210" t="s">
        <v>5317</v>
      </c>
      <c r="B4641" s="217">
        <v>178.4278795041279</v>
      </c>
      <c r="C4641" s="211">
        <v>6.3129669816485795E-2</v>
      </c>
      <c r="D4641" s="211">
        <v>0.12575771774981803</v>
      </c>
      <c r="E4641" s="211">
        <v>7.7946516950246375E-2</v>
      </c>
      <c r="F4641" s="211">
        <v>8.3397261646722093E-2</v>
      </c>
      <c r="G4641" s="211">
        <v>0.12722023711984734</v>
      </c>
      <c r="H4641" s="211">
        <v>0.11699169316976245</v>
      </c>
      <c r="I4641" s="211">
        <v>0.52449137798619627</v>
      </c>
      <c r="J4641" s="211">
        <v>0.47534164681732033</v>
      </c>
      <c r="K4641" s="211">
        <v>0.61533346636035291</v>
      </c>
      <c r="L4641" s="211">
        <v>0.27005490346278732</v>
      </c>
      <c r="M4641" s="211">
        <v>0.10978998471926694</v>
      </c>
      <c r="N4641" s="211">
        <v>0.40759400271382074</v>
      </c>
      <c r="O4641" s="211">
        <v>0.71770177236250843</v>
      </c>
      <c r="P4641" s="211">
        <v>7.1475310274210918E-2</v>
      </c>
      <c r="Q4641" s="211">
        <v>0.13951776241903333</v>
      </c>
      <c r="R4641" s="211">
        <v>0.42723724921446227</v>
      </c>
      <c r="S4641" s="211">
        <v>0.29203866245342081</v>
      </c>
      <c r="T4641" s="211">
        <v>0.47911660626492314</v>
      </c>
      <c r="U4641" s="211">
        <v>0.39727516779421373</v>
      </c>
      <c r="V4641" s="211">
        <v>0.15934410635171078</v>
      </c>
      <c r="W4641" s="211">
        <v>0.60718394142406185</v>
      </c>
      <c r="X4641" s="211">
        <v>0.32321939048044079</v>
      </c>
      <c r="Y4641" s="211">
        <v>0.64803590250541332</v>
      </c>
      <c r="Z4641" s="211">
        <v>0.14983157994619878</v>
      </c>
      <c r="AA4641" s="212">
        <v>0.11824069901824508</v>
      </c>
    </row>
    <row r="4642" spans="1:27" x14ac:dyDescent="0.35">
      <c r="A4642" s="210" t="s">
        <v>5318</v>
      </c>
      <c r="B4642" s="217">
        <v>156.55105368729264</v>
      </c>
      <c r="C4642" s="211">
        <v>6.0453644508245342E-2</v>
      </c>
      <c r="D4642" s="211">
        <v>0.12850701240938395</v>
      </c>
      <c r="E4642" s="211">
        <v>8.1016196991889847E-2</v>
      </c>
      <c r="F4642" s="211">
        <v>0.10896344420579758</v>
      </c>
      <c r="G4642" s="211">
        <v>0.12242190983992149</v>
      </c>
      <c r="H4642" s="211">
        <v>0.11057939854082005</v>
      </c>
      <c r="I4642" s="211">
        <v>0.4855682369448584</v>
      </c>
      <c r="J4642" s="211">
        <v>0.43581707460365021</v>
      </c>
      <c r="K4642" s="211">
        <v>0.62852042802603758</v>
      </c>
      <c r="L4642" s="211">
        <v>0.27601064606306303</v>
      </c>
      <c r="M4642" s="211">
        <v>9.4132669464536328E-2</v>
      </c>
      <c r="N4642" s="211">
        <v>0.40820153445553115</v>
      </c>
      <c r="O4642" s="211">
        <v>0.7815932784579871</v>
      </c>
      <c r="P4642" s="211">
        <v>6.9040964352176271E-2</v>
      </c>
      <c r="Q4642" s="211">
        <v>0.14653556023929343</v>
      </c>
      <c r="R4642" s="211">
        <v>0.4777162333494272</v>
      </c>
      <c r="S4642" s="211">
        <v>0.29808361027718688</v>
      </c>
      <c r="T4642" s="211">
        <v>0.59619225962358202</v>
      </c>
      <c r="U4642" s="211">
        <v>0.53346956220476049</v>
      </c>
      <c r="V4642" s="211">
        <v>0.10719016537682931</v>
      </c>
      <c r="W4642" s="211">
        <v>0.54641818359593686</v>
      </c>
      <c r="X4642" s="211">
        <v>0.30926047838727433</v>
      </c>
      <c r="Y4642" s="211">
        <v>0.64086931787871826</v>
      </c>
      <c r="Z4642" s="211">
        <v>0.14860966154719318</v>
      </c>
      <c r="AA4642" s="212">
        <v>0.12270624616509711</v>
      </c>
    </row>
    <row r="4643" spans="1:27" x14ac:dyDescent="0.35">
      <c r="A4643" s="210" t="s">
        <v>5319</v>
      </c>
      <c r="B4643" s="217">
        <v>136.82802324399501</v>
      </c>
      <c r="C4643" s="211">
        <v>4.6759893213413915E-2</v>
      </c>
      <c r="D4643" s="211">
        <v>0.13119196453345044</v>
      </c>
      <c r="E4643" s="211">
        <v>6.9576786703812163E-2</v>
      </c>
      <c r="F4643" s="211">
        <v>0.10059305209092569</v>
      </c>
      <c r="G4643" s="211">
        <v>0.12487136749827787</v>
      </c>
      <c r="H4643" s="211">
        <v>0.11918167532169635</v>
      </c>
      <c r="I4643" s="211">
        <v>0.49506763998811243</v>
      </c>
      <c r="J4643" s="211">
        <v>0.46959444593456728</v>
      </c>
      <c r="K4643" s="211">
        <v>0.6282199713648533</v>
      </c>
      <c r="L4643" s="211">
        <v>0.27854649617489957</v>
      </c>
      <c r="M4643" s="211">
        <v>0.10311326858837747</v>
      </c>
      <c r="N4643" s="211">
        <v>0.39041700443332972</v>
      </c>
      <c r="O4643" s="211">
        <v>0.65744100914297676</v>
      </c>
      <c r="P4643" s="211">
        <v>6.8653015704771239E-2</v>
      </c>
      <c r="Q4643" s="211">
        <v>6.5717323470498273E-2</v>
      </c>
      <c r="R4643" s="211">
        <v>0.40496655436432549</v>
      </c>
      <c r="S4643" s="211">
        <v>0.32030551205651892</v>
      </c>
      <c r="T4643" s="211">
        <v>0.5109225561775913</v>
      </c>
      <c r="U4643" s="211">
        <v>0.46124423292206218</v>
      </c>
      <c r="V4643" s="211">
        <v>0.10587035881291926</v>
      </c>
      <c r="W4643" s="211">
        <v>0.59146470593043321</v>
      </c>
      <c r="X4643" s="211">
        <v>0.32752600917731672</v>
      </c>
      <c r="Y4643" s="211">
        <v>0.55545544124075885</v>
      </c>
      <c r="Z4643" s="211">
        <v>0.14473189849377516</v>
      </c>
      <c r="AA4643" s="212">
        <v>0.11745266802987407</v>
      </c>
    </row>
    <row r="4644" spans="1:27" x14ac:dyDescent="0.35">
      <c r="A4644" s="210" t="s">
        <v>5320</v>
      </c>
      <c r="B4644" s="217">
        <v>121.148562210656</v>
      </c>
      <c r="C4644" s="211">
        <v>8.0073464242059897E-2</v>
      </c>
      <c r="D4644" s="211">
        <v>0.12026260125342601</v>
      </c>
      <c r="E4644" s="211">
        <v>7.2331758743583163E-2</v>
      </c>
      <c r="F4644" s="211">
        <v>8.1073915436497501E-2</v>
      </c>
      <c r="G4644" s="211">
        <v>0.12424201415673042</v>
      </c>
      <c r="H4644" s="211">
        <v>0.11997479172372398</v>
      </c>
      <c r="I4644" s="211">
        <v>0.44647805724442974</v>
      </c>
      <c r="J4644" s="211">
        <v>0.46948712437327422</v>
      </c>
      <c r="K4644" s="211">
        <v>0.62256316928552968</v>
      </c>
      <c r="L4644" s="211">
        <v>0.26668404349987418</v>
      </c>
      <c r="M4644" s="211">
        <v>9.347644581830386E-2</v>
      </c>
      <c r="N4644" s="211">
        <v>0.49378221065998251</v>
      </c>
      <c r="O4644" s="211">
        <v>0.59775276205890771</v>
      </c>
      <c r="P4644" s="211">
        <v>6.4341765223176042E-2</v>
      </c>
      <c r="Q4644" s="211">
        <v>8.919958710983393E-2</v>
      </c>
      <c r="R4644" s="211">
        <v>0.46824016225767701</v>
      </c>
      <c r="S4644" s="211">
        <v>0.35337244328817102</v>
      </c>
      <c r="T4644" s="211">
        <v>0.6138944087939453</v>
      </c>
      <c r="U4644" s="211">
        <v>0.52289019840829754</v>
      </c>
      <c r="V4644" s="211">
        <v>6.2883110373650908E-2</v>
      </c>
      <c r="W4644" s="211">
        <v>0.60675460515426038</v>
      </c>
      <c r="X4644" s="211">
        <v>0.31055900510149514</v>
      </c>
      <c r="Y4644" s="211">
        <v>0.57903656149940685</v>
      </c>
      <c r="Z4644" s="211">
        <v>0.14961170389975997</v>
      </c>
      <c r="AA4644" s="212">
        <v>0.11842693195987214</v>
      </c>
    </row>
    <row r="4645" spans="1:27" x14ac:dyDescent="0.35">
      <c r="A4645" s="210" t="s">
        <v>5321</v>
      </c>
      <c r="B4645" s="217">
        <v>145.61910621329682</v>
      </c>
      <c r="C4645" s="211">
        <v>5.8496526903857836E-2</v>
      </c>
      <c r="D4645" s="211">
        <v>0.12295547751304485</v>
      </c>
      <c r="E4645" s="211">
        <v>7.8299757713451393E-2</v>
      </c>
      <c r="F4645" s="211">
        <v>9.6732323202031983E-2</v>
      </c>
      <c r="G4645" s="211">
        <v>0.12210490444447306</v>
      </c>
      <c r="H4645" s="211">
        <v>0.11002585874256754</v>
      </c>
      <c r="I4645" s="211">
        <v>0.4207412098317494</v>
      </c>
      <c r="J4645" s="211">
        <v>0.46394854841337591</v>
      </c>
      <c r="K4645" s="211">
        <v>0.64468460661279536</v>
      </c>
      <c r="L4645" s="211">
        <v>0.28176162350980849</v>
      </c>
      <c r="M4645" s="211">
        <v>8.5290189239502934E-2</v>
      </c>
      <c r="N4645" s="211">
        <v>0.35967438198615481</v>
      </c>
      <c r="O4645" s="211">
        <v>0.78261434471127822</v>
      </c>
      <c r="P4645" s="211">
        <v>6.689466055281193E-2</v>
      </c>
      <c r="Q4645" s="211">
        <v>0.10711227852611993</v>
      </c>
      <c r="R4645" s="211">
        <v>0.46570466984102049</v>
      </c>
      <c r="S4645" s="211">
        <v>0.32491889597186147</v>
      </c>
      <c r="T4645" s="211">
        <v>0.59139366394584814</v>
      </c>
      <c r="U4645" s="211">
        <v>0.38450364552362892</v>
      </c>
      <c r="V4645" s="211">
        <v>0.13489276025261313</v>
      </c>
      <c r="W4645" s="211">
        <v>0.4823466605006364</v>
      </c>
      <c r="X4645" s="211">
        <v>0.25862560306236221</v>
      </c>
      <c r="Y4645" s="211">
        <v>0.62747018443364133</v>
      </c>
      <c r="Z4645" s="211">
        <v>0.14631838139969078</v>
      </c>
      <c r="AA4645" s="212">
        <v>0.11615114279202285</v>
      </c>
    </row>
    <row r="4646" spans="1:27" x14ac:dyDescent="0.35">
      <c r="A4646" s="210" t="s">
        <v>5322</v>
      </c>
      <c r="B4646" s="217">
        <v>150.03006165161943</v>
      </c>
      <c r="C4646" s="211">
        <v>7.5383130322203423E-2</v>
      </c>
      <c r="D4646" s="211">
        <v>0.12568018189508523</v>
      </c>
      <c r="E4646" s="211">
        <v>8.1110154509644428E-2</v>
      </c>
      <c r="F4646" s="211">
        <v>9.5333615592929841E-2</v>
      </c>
      <c r="G4646" s="211">
        <v>0.12193881638935324</v>
      </c>
      <c r="H4646" s="211">
        <v>0.1032416352149426</v>
      </c>
      <c r="I4646" s="211">
        <v>0.52797125165150083</v>
      </c>
      <c r="J4646" s="211">
        <v>0.47815766033230556</v>
      </c>
      <c r="K4646" s="211">
        <v>0.6182711386445302</v>
      </c>
      <c r="L4646" s="211">
        <v>0.27509278474469945</v>
      </c>
      <c r="M4646" s="211">
        <v>0.10668834949548349</v>
      </c>
      <c r="N4646" s="211">
        <v>0.48288088003713137</v>
      </c>
      <c r="O4646" s="211">
        <v>0.56704098510531065</v>
      </c>
      <c r="P4646" s="211">
        <v>6.9702648380723847E-2</v>
      </c>
      <c r="Q4646" s="211">
        <v>7.9272200462731521E-2</v>
      </c>
      <c r="R4646" s="211">
        <v>0.38728244882250346</v>
      </c>
      <c r="S4646" s="211">
        <v>0.32152624575401445</v>
      </c>
      <c r="T4646" s="211">
        <v>0.58202785412859026</v>
      </c>
      <c r="U4646" s="211">
        <v>0.392762184204902</v>
      </c>
      <c r="V4646" s="211">
        <v>0.12924227465005589</v>
      </c>
      <c r="W4646" s="211">
        <v>0.54157050814107099</v>
      </c>
      <c r="X4646" s="211">
        <v>0.37199190572391172</v>
      </c>
      <c r="Y4646" s="211">
        <v>0.67385230986009081</v>
      </c>
      <c r="Z4646" s="211">
        <v>0.14737516699302061</v>
      </c>
      <c r="AA4646" s="212">
        <v>0.12457864056357396</v>
      </c>
    </row>
    <row r="4647" spans="1:27" x14ac:dyDescent="0.35">
      <c r="A4647" s="210" t="s">
        <v>5323</v>
      </c>
      <c r="B4647" s="217">
        <v>123.51749794751601</v>
      </c>
      <c r="C4647" s="211">
        <v>5.2534545760759409E-2</v>
      </c>
      <c r="D4647" s="211">
        <v>0.13150557624813453</v>
      </c>
      <c r="E4647" s="211">
        <v>6.9731339597349645E-2</v>
      </c>
      <c r="F4647" s="211">
        <v>9.9224503377126405E-2</v>
      </c>
      <c r="G4647" s="211">
        <v>0.12063585748369104</v>
      </c>
      <c r="H4647" s="211">
        <v>0.12028860772217675</v>
      </c>
      <c r="I4647" s="211">
        <v>0.49832841129517053</v>
      </c>
      <c r="J4647" s="211">
        <v>0.4285968840606405</v>
      </c>
      <c r="K4647" s="211">
        <v>0.55671932261611168</v>
      </c>
      <c r="L4647" s="211">
        <v>0.27527086615677576</v>
      </c>
      <c r="M4647" s="211">
        <v>0.10237261972499592</v>
      </c>
      <c r="N4647" s="211">
        <v>0.46865437887519934</v>
      </c>
      <c r="O4647" s="211">
        <v>0.75602550515205358</v>
      </c>
      <c r="P4647" s="211">
        <v>6.4724171938520397E-2</v>
      </c>
      <c r="Q4647" s="211">
        <v>4.0735996659347039E-2</v>
      </c>
      <c r="R4647" s="211">
        <v>0.41429724312971189</v>
      </c>
      <c r="S4647" s="211">
        <v>0.28009210193142797</v>
      </c>
      <c r="T4647" s="211">
        <v>0.62556449180094786</v>
      </c>
      <c r="U4647" s="211">
        <v>0.36628006571344307</v>
      </c>
      <c r="V4647" s="211">
        <v>0.10008955546182662</v>
      </c>
      <c r="W4647" s="211">
        <v>0.55468585336027787</v>
      </c>
      <c r="X4647" s="211">
        <v>0.41201493655097976</v>
      </c>
      <c r="Y4647" s="211">
        <v>0.66904529577187843</v>
      </c>
      <c r="Z4647" s="211">
        <v>0.14703645432714202</v>
      </c>
      <c r="AA4647" s="212">
        <v>0.12302211658321831</v>
      </c>
    </row>
    <row r="4648" spans="1:27" x14ac:dyDescent="0.35">
      <c r="A4648" s="210" t="s">
        <v>5324</v>
      </c>
      <c r="B4648" s="217">
        <v>190.30535275876991</v>
      </c>
      <c r="C4648" s="211">
        <v>5.5199904777222149E-2</v>
      </c>
      <c r="D4648" s="211">
        <v>0.12501900997966087</v>
      </c>
      <c r="E4648" s="211">
        <v>7.7642524340502506E-2</v>
      </c>
      <c r="F4648" s="211">
        <v>8.9632716554444006E-2</v>
      </c>
      <c r="G4648" s="211">
        <v>0.12225341262322867</v>
      </c>
      <c r="H4648" s="211">
        <v>0.10832143050014767</v>
      </c>
      <c r="I4648" s="211">
        <v>0.50299495220906709</v>
      </c>
      <c r="J4648" s="211">
        <v>0.4804345705760838</v>
      </c>
      <c r="K4648" s="211">
        <v>0.56885863311988905</v>
      </c>
      <c r="L4648" s="211">
        <v>0.27166688427147107</v>
      </c>
      <c r="M4648" s="211">
        <v>0.10873698079292385</v>
      </c>
      <c r="N4648" s="211">
        <v>0.35978456740512393</v>
      </c>
      <c r="O4648" s="211">
        <v>0.74440430476253105</v>
      </c>
      <c r="P4648" s="211">
        <v>6.863598448551006E-2</v>
      </c>
      <c r="Q4648" s="211">
        <v>4.8308979245628256E-2</v>
      </c>
      <c r="R4648" s="211">
        <v>0.38952801444532126</v>
      </c>
      <c r="S4648" s="211">
        <v>0.28992395968291867</v>
      </c>
      <c r="T4648" s="211">
        <v>0.56057138567185327</v>
      </c>
      <c r="U4648" s="211">
        <v>0.52370173996005143</v>
      </c>
      <c r="V4648" s="211">
        <v>0.13676471097442794</v>
      </c>
      <c r="W4648" s="211">
        <v>0.50405347679908274</v>
      </c>
      <c r="X4648" s="211">
        <v>0.31437979054649928</v>
      </c>
      <c r="Y4648" s="211">
        <v>0.68986932120464661</v>
      </c>
      <c r="Z4648" s="211">
        <v>0.14254739366853947</v>
      </c>
      <c r="AA4648" s="212">
        <v>0.1107634189738706</v>
      </c>
    </row>
    <row r="4649" spans="1:27" x14ac:dyDescent="0.35">
      <c r="A4649" s="210" t="s">
        <v>5325</v>
      </c>
      <c r="B4649" s="217">
        <v>180.58206240372073</v>
      </c>
      <c r="C4649" s="211">
        <v>6.022275801458591E-2</v>
      </c>
      <c r="D4649" s="211">
        <v>0.12692610839941543</v>
      </c>
      <c r="E4649" s="211">
        <v>7.5637946920944568E-2</v>
      </c>
      <c r="F4649" s="211">
        <v>9.0345083618000879E-2</v>
      </c>
      <c r="G4649" s="211">
        <v>0.12339064401469718</v>
      </c>
      <c r="H4649" s="211">
        <v>0.12845635579053646</v>
      </c>
      <c r="I4649" s="211">
        <v>0.50921401498850183</v>
      </c>
      <c r="J4649" s="211">
        <v>0.47055743088273549</v>
      </c>
      <c r="K4649" s="211">
        <v>0.53117059976210923</v>
      </c>
      <c r="L4649" s="211">
        <v>0.27950251765044981</v>
      </c>
      <c r="M4649" s="211">
        <v>0.10764998388997536</v>
      </c>
      <c r="N4649" s="211">
        <v>0.43201107538493289</v>
      </c>
      <c r="O4649" s="211">
        <v>0.72929853175564952</v>
      </c>
      <c r="P4649" s="211">
        <v>7.2272743126545635E-2</v>
      </c>
      <c r="Q4649" s="211">
        <v>4.2046303175878243E-2</v>
      </c>
      <c r="R4649" s="211">
        <v>0.4628353555986971</v>
      </c>
      <c r="S4649" s="211">
        <v>0.3726867052604021</v>
      </c>
      <c r="T4649" s="211">
        <v>0.54680123946328441</v>
      </c>
      <c r="U4649" s="211">
        <v>0.53172263796933483</v>
      </c>
      <c r="V4649" s="211">
        <v>0.14417577012589861</v>
      </c>
      <c r="W4649" s="211">
        <v>0.49477915131863237</v>
      </c>
      <c r="X4649" s="211">
        <v>0.31486974837473036</v>
      </c>
      <c r="Y4649" s="211">
        <v>0.60131591404715956</v>
      </c>
      <c r="Z4649" s="211">
        <v>0.14819264333425408</v>
      </c>
      <c r="AA4649" s="212">
        <v>0.11491190409665382</v>
      </c>
    </row>
    <row r="4650" spans="1:27" x14ac:dyDescent="0.35">
      <c r="A4650" s="210" t="s">
        <v>5326</v>
      </c>
      <c r="B4650" s="217">
        <v>142.19993927679872</v>
      </c>
      <c r="C4650" s="211">
        <v>5.4908617222792201E-2</v>
      </c>
      <c r="D4650" s="211">
        <v>0.11997439721638377</v>
      </c>
      <c r="E4650" s="211">
        <v>6.9476016300861948E-2</v>
      </c>
      <c r="F4650" s="211">
        <v>0.10510402858207321</v>
      </c>
      <c r="G4650" s="211">
        <v>0.11985437525469059</v>
      </c>
      <c r="H4650" s="211">
        <v>0.12121368547846098</v>
      </c>
      <c r="I4650" s="211">
        <v>0.49107327944678636</v>
      </c>
      <c r="J4650" s="211">
        <v>0.49127616266032526</v>
      </c>
      <c r="K4650" s="211">
        <v>0.6272394351097601</v>
      </c>
      <c r="L4650" s="211">
        <v>0.27643508731027594</v>
      </c>
      <c r="M4650" s="211">
        <v>0.1033878319731653</v>
      </c>
      <c r="N4650" s="211">
        <v>0.41239580424895672</v>
      </c>
      <c r="O4650" s="211">
        <v>0.61979984974088265</v>
      </c>
      <c r="P4650" s="211">
        <v>6.9853115671075577E-2</v>
      </c>
      <c r="Q4650" s="211">
        <v>0.16136100061908615</v>
      </c>
      <c r="R4650" s="211">
        <v>0.37656578981662264</v>
      </c>
      <c r="S4650" s="211">
        <v>0.31585780981206046</v>
      </c>
      <c r="T4650" s="211">
        <v>0.51967671789815517</v>
      </c>
      <c r="U4650" s="211">
        <v>0.51185518099244609</v>
      </c>
      <c r="V4650" s="211">
        <v>7.5005483053723898E-2</v>
      </c>
      <c r="W4650" s="211">
        <v>0.54417382530794844</v>
      </c>
      <c r="X4650" s="211">
        <v>0.35447061496117088</v>
      </c>
      <c r="Y4650" s="211">
        <v>0.54829859675155657</v>
      </c>
      <c r="Z4650" s="211">
        <v>0.14536648513761918</v>
      </c>
      <c r="AA4650" s="212">
        <v>0.11131719970267592</v>
      </c>
    </row>
    <row r="4651" spans="1:27" x14ac:dyDescent="0.35">
      <c r="A4651" s="210" t="s">
        <v>5327</v>
      </c>
      <c r="B4651" s="217">
        <v>155.03736788897922</v>
      </c>
      <c r="C4651" s="211">
        <v>7.7450783368511231E-2</v>
      </c>
      <c r="D4651" s="211">
        <v>0.12124608595092443</v>
      </c>
      <c r="E4651" s="211">
        <v>7.2102241251459129E-2</v>
      </c>
      <c r="F4651" s="211">
        <v>9.4629361740195927E-2</v>
      </c>
      <c r="G4651" s="211">
        <v>0.11980662027263839</v>
      </c>
      <c r="H4651" s="211">
        <v>0.11998884514235568</v>
      </c>
      <c r="I4651" s="211">
        <v>0.44975691384557898</v>
      </c>
      <c r="J4651" s="211">
        <v>0.45334016453137277</v>
      </c>
      <c r="K4651" s="211">
        <v>0.62528475244953707</v>
      </c>
      <c r="L4651" s="211">
        <v>0.27329518049198903</v>
      </c>
      <c r="M4651" s="211">
        <v>9.8597138373155216E-2</v>
      </c>
      <c r="N4651" s="211">
        <v>0.47485918311245789</v>
      </c>
      <c r="O4651" s="211">
        <v>0.59387322320566727</v>
      </c>
      <c r="P4651" s="211">
        <v>6.7753248306383573E-2</v>
      </c>
      <c r="Q4651" s="211">
        <v>4.5512009985736353E-2</v>
      </c>
      <c r="R4651" s="211">
        <v>0.4587981856983685</v>
      </c>
      <c r="S4651" s="211">
        <v>0.30986175127272159</v>
      </c>
      <c r="T4651" s="211">
        <v>0.5504422421607813</v>
      </c>
      <c r="U4651" s="211">
        <v>0.37705180062605165</v>
      </c>
      <c r="V4651" s="211">
        <v>0.15245539455377929</v>
      </c>
      <c r="W4651" s="211">
        <v>0.59867454677719645</v>
      </c>
      <c r="X4651" s="211">
        <v>0.3670421612918805</v>
      </c>
      <c r="Y4651" s="211">
        <v>0.73230888784621007</v>
      </c>
      <c r="Z4651" s="211">
        <v>0.14914743888696499</v>
      </c>
      <c r="AA4651" s="212">
        <v>0.12080928750059217</v>
      </c>
    </row>
    <row r="4652" spans="1:27" x14ac:dyDescent="0.35">
      <c r="A4652" s="210" t="s">
        <v>5328</v>
      </c>
      <c r="B4652" s="217">
        <v>116.5631511268009</v>
      </c>
      <c r="C4652" s="211">
        <v>5.7470739116384978E-2</v>
      </c>
      <c r="D4652" s="211">
        <v>0.12226293634589619</v>
      </c>
      <c r="E4652" s="211">
        <v>7.4521906304989449E-2</v>
      </c>
      <c r="F4652" s="211">
        <v>8.4010548313708897E-2</v>
      </c>
      <c r="G4652" s="211">
        <v>0.11851375630606946</v>
      </c>
      <c r="H4652" s="211">
        <v>0.1261803060298666</v>
      </c>
      <c r="I4652" s="211">
        <v>0.43980635290255121</v>
      </c>
      <c r="J4652" s="211">
        <v>0.44333494197614626</v>
      </c>
      <c r="K4652" s="211">
        <v>0.62086522720262938</v>
      </c>
      <c r="L4652" s="211">
        <v>0.27970814736081379</v>
      </c>
      <c r="M4652" s="211">
        <v>0.10312250446570219</v>
      </c>
      <c r="N4652" s="211">
        <v>0.36728381917163888</v>
      </c>
      <c r="O4652" s="211">
        <v>0.69821685038023173</v>
      </c>
      <c r="P4652" s="211">
        <v>7.2679078437703395E-2</v>
      </c>
      <c r="Q4652" s="211">
        <v>9.4854338751156814E-2</v>
      </c>
      <c r="R4652" s="211">
        <v>0.41745511216918774</v>
      </c>
      <c r="S4652" s="211">
        <v>0.30047986301223617</v>
      </c>
      <c r="T4652" s="211">
        <v>0.46869466720914715</v>
      </c>
      <c r="U4652" s="211">
        <v>0.38029838088172163</v>
      </c>
      <c r="V4652" s="211">
        <v>5.8378110573881176E-2</v>
      </c>
      <c r="W4652" s="211">
        <v>0.54371667055685913</v>
      </c>
      <c r="X4652" s="211">
        <v>0.37686927422593997</v>
      </c>
      <c r="Y4652" s="211">
        <v>0.64453812187362669</v>
      </c>
      <c r="Z4652" s="211">
        <v>0.14388003044812417</v>
      </c>
      <c r="AA4652" s="212">
        <v>0.11875163541796507</v>
      </c>
    </row>
    <row r="4653" spans="1:27" x14ac:dyDescent="0.35">
      <c r="A4653" s="210" t="s">
        <v>5329</v>
      </c>
      <c r="B4653" s="217">
        <v>150.58368833145803</v>
      </c>
      <c r="C4653" s="211">
        <v>5.799999450395301E-2</v>
      </c>
      <c r="D4653" s="211">
        <v>0.11851157239154889</v>
      </c>
      <c r="E4653" s="211">
        <v>7.1540021222585043E-2</v>
      </c>
      <c r="F4653" s="211">
        <v>7.6242522524596901E-2</v>
      </c>
      <c r="G4653" s="211">
        <v>0.12443578522894937</v>
      </c>
      <c r="H4653" s="211">
        <v>0.10969097939059204</v>
      </c>
      <c r="I4653" s="211">
        <v>0.53119626739801962</v>
      </c>
      <c r="J4653" s="211">
        <v>0.43627822045575188</v>
      </c>
      <c r="K4653" s="211">
        <v>0.6249938979617301</v>
      </c>
      <c r="L4653" s="211">
        <v>0.27982847288367996</v>
      </c>
      <c r="M4653" s="211">
        <v>0.11935003907786361</v>
      </c>
      <c r="N4653" s="211">
        <v>0.49028443337994643</v>
      </c>
      <c r="O4653" s="211">
        <v>0.64686869821803805</v>
      </c>
      <c r="P4653" s="211">
        <v>7.198811149103547E-2</v>
      </c>
      <c r="Q4653" s="211">
        <v>0.11836947341403743</v>
      </c>
      <c r="R4653" s="211">
        <v>0.45111562110733161</v>
      </c>
      <c r="S4653" s="211">
        <v>0.31499074567554947</v>
      </c>
      <c r="T4653" s="211">
        <v>0.48378576102906923</v>
      </c>
      <c r="U4653" s="211">
        <v>0.4254750669454897</v>
      </c>
      <c r="V4653" s="211">
        <v>0.11731955392480259</v>
      </c>
      <c r="W4653" s="211">
        <v>0.50664073859406067</v>
      </c>
      <c r="X4653" s="211">
        <v>0.32369054740307379</v>
      </c>
      <c r="Y4653" s="211">
        <v>0.54361504088866242</v>
      </c>
      <c r="Z4653" s="211">
        <v>0.14814982086186573</v>
      </c>
      <c r="AA4653" s="212">
        <v>0.12019364246333317</v>
      </c>
    </row>
    <row r="4654" spans="1:27" x14ac:dyDescent="0.35">
      <c r="A4654" s="210" t="s">
        <v>5330</v>
      </c>
      <c r="B4654" s="217">
        <v>123.37982909451452</v>
      </c>
      <c r="C4654" s="211">
        <v>6.3692204688299184E-2</v>
      </c>
      <c r="D4654" s="211">
        <v>0.12310247951914519</v>
      </c>
      <c r="E4654" s="211">
        <v>7.002647571155049E-2</v>
      </c>
      <c r="F4654" s="211">
        <v>0.10990178113589452</v>
      </c>
      <c r="G4654" s="211">
        <v>0.1230742373131174</v>
      </c>
      <c r="H4654" s="211">
        <v>0.1179875671389955</v>
      </c>
      <c r="I4654" s="211">
        <v>0.51316591074705864</v>
      </c>
      <c r="J4654" s="211">
        <v>0.4193701138821686</v>
      </c>
      <c r="K4654" s="211">
        <v>0.5960714846098335</v>
      </c>
      <c r="L4654" s="211">
        <v>0.27862409391345699</v>
      </c>
      <c r="M4654" s="211">
        <v>9.626566355803523E-2</v>
      </c>
      <c r="N4654" s="211">
        <v>0.41481391770046216</v>
      </c>
      <c r="O4654" s="211">
        <v>0.77840329467218983</v>
      </c>
      <c r="P4654" s="211">
        <v>6.8857138941942286E-2</v>
      </c>
      <c r="Q4654" s="211">
        <v>0.12401489347243155</v>
      </c>
      <c r="R4654" s="211">
        <v>0.43196677126680949</v>
      </c>
      <c r="S4654" s="211">
        <v>0.38793214264395959</v>
      </c>
      <c r="T4654" s="211">
        <v>0.61355881613318197</v>
      </c>
      <c r="U4654" s="211">
        <v>0.38598921074060255</v>
      </c>
      <c r="V4654" s="211">
        <v>6.4862660837317371E-2</v>
      </c>
      <c r="W4654" s="211">
        <v>0.53922864513052859</v>
      </c>
      <c r="X4654" s="211">
        <v>0.34931149549448154</v>
      </c>
      <c r="Y4654" s="211">
        <v>0.65869537522987354</v>
      </c>
      <c r="Z4654" s="211">
        <v>0.13905063098764461</v>
      </c>
      <c r="AA4654" s="212">
        <v>0.11843112362255273</v>
      </c>
    </row>
    <row r="4655" spans="1:27" x14ac:dyDescent="0.35">
      <c r="A4655" s="210" t="s">
        <v>5331</v>
      </c>
      <c r="B4655" s="217">
        <v>161.74410200983399</v>
      </c>
      <c r="C4655" s="211">
        <v>7.0258988368335523E-2</v>
      </c>
      <c r="D4655" s="211">
        <v>0.12204044924207283</v>
      </c>
      <c r="E4655" s="211">
        <v>8.0091880013745995E-2</v>
      </c>
      <c r="F4655" s="211">
        <v>0.10179917356582968</v>
      </c>
      <c r="G4655" s="211">
        <v>0.12259851399724819</v>
      </c>
      <c r="H4655" s="211">
        <v>0.12263564109171993</v>
      </c>
      <c r="I4655" s="211">
        <v>0.45936028384300692</v>
      </c>
      <c r="J4655" s="211">
        <v>0.46665024979570296</v>
      </c>
      <c r="K4655" s="211">
        <v>0.60561925433477692</v>
      </c>
      <c r="L4655" s="211">
        <v>0.2734365433127664</v>
      </c>
      <c r="M4655" s="211">
        <v>9.4122030719424807E-2</v>
      </c>
      <c r="N4655" s="211">
        <v>0.48781975371839958</v>
      </c>
      <c r="O4655" s="211">
        <v>0.55679691050430946</v>
      </c>
      <c r="P4655" s="211">
        <v>7.3611782499669751E-2</v>
      </c>
      <c r="Q4655" s="211">
        <v>8.7043449791493852E-2</v>
      </c>
      <c r="R4655" s="211">
        <v>0.40751242723807846</v>
      </c>
      <c r="S4655" s="211">
        <v>0.29552510359313344</v>
      </c>
      <c r="T4655" s="211">
        <v>0.55776066892362919</v>
      </c>
      <c r="U4655" s="211">
        <v>0.34363635302387646</v>
      </c>
      <c r="V4655" s="211">
        <v>0.13535671398415114</v>
      </c>
      <c r="W4655" s="211">
        <v>0.51483447371660995</v>
      </c>
      <c r="X4655" s="211">
        <v>0.39864932910255568</v>
      </c>
      <c r="Y4655" s="211">
        <v>0.63911688219818497</v>
      </c>
      <c r="Z4655" s="211">
        <v>0.14683598518584079</v>
      </c>
      <c r="AA4655" s="212">
        <v>0.11263455599232274</v>
      </c>
    </row>
    <row r="4656" spans="1:27" x14ac:dyDescent="0.35">
      <c r="A4656" s="210" t="s">
        <v>5332</v>
      </c>
      <c r="B4656" s="217">
        <v>145.00728600301161</v>
      </c>
      <c r="C4656" s="211">
        <v>6.1229692284159275E-2</v>
      </c>
      <c r="D4656" s="211">
        <v>0.12205303012110172</v>
      </c>
      <c r="E4656" s="211">
        <v>7.6888449736212394E-2</v>
      </c>
      <c r="F4656" s="211">
        <v>9.1762711797733945E-2</v>
      </c>
      <c r="G4656" s="211">
        <v>0.12295966074145549</v>
      </c>
      <c r="H4656" s="211">
        <v>0.11573185727420071</v>
      </c>
      <c r="I4656" s="211">
        <v>0.46846451551519597</v>
      </c>
      <c r="J4656" s="211">
        <v>0.4453330497639349</v>
      </c>
      <c r="K4656" s="211">
        <v>0.57531936301337649</v>
      </c>
      <c r="L4656" s="211">
        <v>0.26742056062781661</v>
      </c>
      <c r="M4656" s="211">
        <v>7.8693300707963029E-2</v>
      </c>
      <c r="N4656" s="211">
        <v>0.51508567540410588</v>
      </c>
      <c r="O4656" s="211">
        <v>0.70219145589786958</v>
      </c>
      <c r="P4656" s="211">
        <v>6.5008750559422124E-2</v>
      </c>
      <c r="Q4656" s="211">
        <v>0.10996532133864989</v>
      </c>
      <c r="R4656" s="211">
        <v>0.44729670474680838</v>
      </c>
      <c r="S4656" s="211">
        <v>0.29262177768206504</v>
      </c>
      <c r="T4656" s="211">
        <v>0.56277913472784191</v>
      </c>
      <c r="U4656" s="211">
        <v>0.35934661064061901</v>
      </c>
      <c r="V4656" s="211">
        <v>0.14290318158646001</v>
      </c>
      <c r="W4656" s="211">
        <v>0.59424982807052573</v>
      </c>
      <c r="X4656" s="211">
        <v>0.31453478892442133</v>
      </c>
      <c r="Y4656" s="211">
        <v>0.67162598326338396</v>
      </c>
      <c r="Z4656" s="211">
        <v>0.14679609577317426</v>
      </c>
      <c r="AA4656" s="212">
        <v>0.1146205433494855</v>
      </c>
    </row>
    <row r="4657" spans="1:27" x14ac:dyDescent="0.35">
      <c r="A4657" s="210" t="s">
        <v>5333</v>
      </c>
      <c r="B4657" s="217">
        <v>133.85285756032829</v>
      </c>
      <c r="C4657" s="211">
        <v>4.7870469492059482E-2</v>
      </c>
      <c r="D4657" s="211">
        <v>0.11716034611932805</v>
      </c>
      <c r="E4657" s="211">
        <v>7.2089635114493178E-2</v>
      </c>
      <c r="F4657" s="211">
        <v>8.0232143575368023E-2</v>
      </c>
      <c r="G4657" s="211">
        <v>0.12281740210567772</v>
      </c>
      <c r="H4657" s="211">
        <v>0.11855355713303242</v>
      </c>
      <c r="I4657" s="211">
        <v>0.43463817640602292</v>
      </c>
      <c r="J4657" s="211">
        <v>0.45982286706778991</v>
      </c>
      <c r="K4657" s="211">
        <v>0.62656004534947951</v>
      </c>
      <c r="L4657" s="211">
        <v>0.27982607157503836</v>
      </c>
      <c r="M4657" s="211">
        <v>9.4487596830951801E-2</v>
      </c>
      <c r="N4657" s="211">
        <v>0.53073987734312589</v>
      </c>
      <c r="O4657" s="211">
        <v>0.78142686721181109</v>
      </c>
      <c r="P4657" s="211">
        <v>6.7592883744999818E-2</v>
      </c>
      <c r="Q4657" s="211">
        <v>0.10544482827229067</v>
      </c>
      <c r="R4657" s="211">
        <v>0.43212520021137285</v>
      </c>
      <c r="S4657" s="211">
        <v>0.28080305022882945</v>
      </c>
      <c r="T4657" s="211">
        <v>0.56902956922980041</v>
      </c>
      <c r="U4657" s="211">
        <v>0.3967143706539728</v>
      </c>
      <c r="V4657" s="211">
        <v>0.10443619483542167</v>
      </c>
      <c r="W4657" s="211">
        <v>0.55825662446964974</v>
      </c>
      <c r="X4657" s="211">
        <v>0.25653425222473747</v>
      </c>
      <c r="Y4657" s="211">
        <v>0.53711821776020696</v>
      </c>
      <c r="Z4657" s="211">
        <v>0.14731408386491307</v>
      </c>
      <c r="AA4657" s="212">
        <v>0.11825399838239409</v>
      </c>
    </row>
    <row r="4658" spans="1:27" x14ac:dyDescent="0.35">
      <c r="A4658" s="210" t="s">
        <v>5334</v>
      </c>
      <c r="B4658" s="217">
        <v>140.91503341467882</v>
      </c>
      <c r="C4658" s="211">
        <v>6.3843928643778136E-2</v>
      </c>
      <c r="D4658" s="211">
        <v>0.12991568193351272</v>
      </c>
      <c r="E4658" s="211">
        <v>7.8956082451149809E-2</v>
      </c>
      <c r="F4658" s="211">
        <v>9.9490844647426246E-2</v>
      </c>
      <c r="G4658" s="211">
        <v>0.1190728036504449</v>
      </c>
      <c r="H4658" s="211">
        <v>0.12149441827242158</v>
      </c>
      <c r="I4658" s="211">
        <v>0.46927726535217701</v>
      </c>
      <c r="J4658" s="211">
        <v>0.44054800618846174</v>
      </c>
      <c r="K4658" s="211">
        <v>0.60665039903423013</v>
      </c>
      <c r="L4658" s="211">
        <v>0.27070337159734492</v>
      </c>
      <c r="M4658" s="211">
        <v>8.9484579223275781E-2</v>
      </c>
      <c r="N4658" s="211">
        <v>0.51385085359131333</v>
      </c>
      <c r="O4658" s="211">
        <v>0.61482729821403814</v>
      </c>
      <c r="P4658" s="211">
        <v>6.4942880389630517E-2</v>
      </c>
      <c r="Q4658" s="211">
        <v>5.0571837734847858E-2</v>
      </c>
      <c r="R4658" s="211">
        <v>0.37526549855342106</v>
      </c>
      <c r="S4658" s="211">
        <v>0.33575174163615484</v>
      </c>
      <c r="T4658" s="211">
        <v>0.61535573518611975</v>
      </c>
      <c r="U4658" s="211">
        <v>0.33255817963359946</v>
      </c>
      <c r="V4658" s="211">
        <v>0.16488375703763683</v>
      </c>
      <c r="W4658" s="211">
        <v>0.52973336509146718</v>
      </c>
      <c r="X4658" s="211">
        <v>0.29033483331068388</v>
      </c>
      <c r="Y4658" s="211">
        <v>0.54346611673502454</v>
      </c>
      <c r="Z4658" s="211">
        <v>0.14946627866663922</v>
      </c>
      <c r="AA4658" s="212">
        <v>0.11539158978840759</v>
      </c>
    </row>
    <row r="4659" spans="1:27" x14ac:dyDescent="0.35">
      <c r="A4659" s="210" t="s">
        <v>5335</v>
      </c>
      <c r="B4659" s="217">
        <v>118.96438878988194</v>
      </c>
      <c r="C4659" s="211">
        <v>6.0575299065402113E-2</v>
      </c>
      <c r="D4659" s="211">
        <v>0.12830227181947501</v>
      </c>
      <c r="E4659" s="211">
        <v>7.1571734046781063E-2</v>
      </c>
      <c r="F4659" s="211">
        <v>8.5185889998753081E-2</v>
      </c>
      <c r="G4659" s="211">
        <v>0.12332534734371542</v>
      </c>
      <c r="H4659" s="211">
        <v>0.10479354076761618</v>
      </c>
      <c r="I4659" s="211">
        <v>0.50874239210878747</v>
      </c>
      <c r="J4659" s="211">
        <v>0.46494753197574895</v>
      </c>
      <c r="K4659" s="211">
        <v>0.56793877697657502</v>
      </c>
      <c r="L4659" s="211">
        <v>0.26904303219303555</v>
      </c>
      <c r="M4659" s="211">
        <v>9.0546983469435169E-2</v>
      </c>
      <c r="N4659" s="211">
        <v>0.51257821125510816</v>
      </c>
      <c r="O4659" s="211">
        <v>0.56859026870155416</v>
      </c>
      <c r="P4659" s="211">
        <v>6.9231183927290024E-2</v>
      </c>
      <c r="Q4659" s="211">
        <v>9.0179149403362122E-2</v>
      </c>
      <c r="R4659" s="211">
        <v>0.38092624638397693</v>
      </c>
      <c r="S4659" s="211">
        <v>0.35760090646036552</v>
      </c>
      <c r="T4659" s="211">
        <v>0.55599082472020989</v>
      </c>
      <c r="U4659" s="211">
        <v>0.44682997316099415</v>
      </c>
      <c r="V4659" s="211">
        <v>7.8037316543290422E-2</v>
      </c>
      <c r="W4659" s="211">
        <v>0.59402754908637878</v>
      </c>
      <c r="X4659" s="211">
        <v>0.36365431461169634</v>
      </c>
      <c r="Y4659" s="211">
        <v>0.66305583364201326</v>
      </c>
      <c r="Z4659" s="211">
        <v>0.14816261434000194</v>
      </c>
      <c r="AA4659" s="212">
        <v>0.12527794971752715</v>
      </c>
    </row>
    <row r="4660" spans="1:27" x14ac:dyDescent="0.35">
      <c r="A4660" s="210" t="s">
        <v>5336</v>
      </c>
      <c r="B4660" s="217">
        <v>112.60544917791675</v>
      </c>
      <c r="C4660" s="211">
        <v>7.2759388831046518E-2</v>
      </c>
      <c r="D4660" s="211">
        <v>0.12969496050954218</v>
      </c>
      <c r="E4660" s="211">
        <v>8.0202358270585652E-2</v>
      </c>
      <c r="F4660" s="211">
        <v>0.12113559725623675</v>
      </c>
      <c r="G4660" s="211">
        <v>0.12637785776370922</v>
      </c>
      <c r="H4660" s="211">
        <v>0.12452633448353433</v>
      </c>
      <c r="I4660" s="211">
        <v>0.52451156392758702</v>
      </c>
      <c r="J4660" s="211">
        <v>0.45576260228984933</v>
      </c>
      <c r="K4660" s="211">
        <v>0.55403420927297897</v>
      </c>
      <c r="L4660" s="211">
        <v>0.27344952643269255</v>
      </c>
      <c r="M4660" s="211">
        <v>9.0969761328773657E-2</v>
      </c>
      <c r="N4660" s="211">
        <v>0.43041619587632707</v>
      </c>
      <c r="O4660" s="211">
        <v>0.62825508004713815</v>
      </c>
      <c r="P4660" s="211">
        <v>6.6300861070412109E-2</v>
      </c>
      <c r="Q4660" s="211">
        <v>6.7896932859666442E-2</v>
      </c>
      <c r="R4660" s="211">
        <v>0.45438353922447577</v>
      </c>
      <c r="S4660" s="211">
        <v>0.35742775083134404</v>
      </c>
      <c r="T4660" s="211">
        <v>0.4580182930314855</v>
      </c>
      <c r="U4660" s="211">
        <v>0.34665145159205157</v>
      </c>
      <c r="V4660" s="211">
        <v>8.9686563827621094E-2</v>
      </c>
      <c r="W4660" s="211">
        <v>0.49712236614040828</v>
      </c>
      <c r="X4660" s="211">
        <v>0.37735166635458428</v>
      </c>
      <c r="Y4660" s="211">
        <v>0.727109462295773</v>
      </c>
      <c r="Z4660" s="211">
        <v>0.1448713630085034</v>
      </c>
      <c r="AA4660" s="212">
        <v>0.12596183639172401</v>
      </c>
    </row>
    <row r="4661" spans="1:27" x14ac:dyDescent="0.35">
      <c r="A4661" s="210" t="s">
        <v>5337</v>
      </c>
      <c r="B4661" s="217">
        <v>107.59518154585646</v>
      </c>
      <c r="C4661" s="211">
        <v>5.9642205431975862E-2</v>
      </c>
      <c r="D4661" s="211">
        <v>0.12674746593854705</v>
      </c>
      <c r="E4661" s="211">
        <v>8.1272551124268289E-2</v>
      </c>
      <c r="F4661" s="211">
        <v>9.9017183554826943E-2</v>
      </c>
      <c r="G4661" s="211">
        <v>0.12159607590180108</v>
      </c>
      <c r="H4661" s="211">
        <v>0.12258496776110971</v>
      </c>
      <c r="I4661" s="211">
        <v>0.46337604279483369</v>
      </c>
      <c r="J4661" s="211">
        <v>0.42225778646066753</v>
      </c>
      <c r="K4661" s="211">
        <v>0.5935212661556406</v>
      </c>
      <c r="L4661" s="211">
        <v>0.27651785100902615</v>
      </c>
      <c r="M4661" s="211">
        <v>9.3061554230103205E-2</v>
      </c>
      <c r="N4661" s="211">
        <v>0.39810857892284113</v>
      </c>
      <c r="O4661" s="211">
        <v>0.73729248630230892</v>
      </c>
      <c r="P4661" s="211">
        <v>6.2246650045841019E-2</v>
      </c>
      <c r="Q4661" s="211">
        <v>4.5428458224909166E-2</v>
      </c>
      <c r="R4661" s="211">
        <v>0.48476758781996987</v>
      </c>
      <c r="S4661" s="211">
        <v>0.32987349413924083</v>
      </c>
      <c r="T4661" s="211">
        <v>0.58331287423120404</v>
      </c>
      <c r="U4661" s="211">
        <v>0.39647664850519376</v>
      </c>
      <c r="V4661" s="211">
        <v>6.5558122612292075E-2</v>
      </c>
      <c r="W4661" s="211">
        <v>0.56760215412121839</v>
      </c>
      <c r="X4661" s="211">
        <v>0.35440083340187589</v>
      </c>
      <c r="Y4661" s="211">
        <v>0.62699813831962847</v>
      </c>
      <c r="Z4661" s="211">
        <v>0.14640839665495453</v>
      </c>
      <c r="AA4661" s="212">
        <v>0.12525850106627745</v>
      </c>
    </row>
    <row r="4662" spans="1:27" x14ac:dyDescent="0.35">
      <c r="A4662" s="210" t="s">
        <v>5338</v>
      </c>
      <c r="B4662" s="217">
        <v>124.02569902853654</v>
      </c>
      <c r="C4662" s="211">
        <v>5.6732962764269548E-2</v>
      </c>
      <c r="D4662" s="211">
        <v>0.12601263977569827</v>
      </c>
      <c r="E4662" s="211">
        <v>7.2136205700999961E-2</v>
      </c>
      <c r="F4662" s="211">
        <v>0.10770111913378172</v>
      </c>
      <c r="G4662" s="211">
        <v>0.11645081047599523</v>
      </c>
      <c r="H4662" s="211">
        <v>0.11460996003725142</v>
      </c>
      <c r="I4662" s="211">
        <v>0.46793903000599968</v>
      </c>
      <c r="J4662" s="211">
        <v>0.41096401524321219</v>
      </c>
      <c r="K4662" s="211">
        <v>0.63687488839077211</v>
      </c>
      <c r="L4662" s="211">
        <v>0.2763635392219036</v>
      </c>
      <c r="M4662" s="211">
        <v>9.3405940080518987E-2</v>
      </c>
      <c r="N4662" s="211">
        <v>0.44773701274389832</v>
      </c>
      <c r="O4662" s="211">
        <v>0.75550292164856814</v>
      </c>
      <c r="P4662" s="211">
        <v>6.0777479836345356E-2</v>
      </c>
      <c r="Q4662" s="211">
        <v>5.9339173338932599E-2</v>
      </c>
      <c r="R4662" s="211">
        <v>0.42580775773273555</v>
      </c>
      <c r="S4662" s="211">
        <v>0.32707046379342014</v>
      </c>
      <c r="T4662" s="211">
        <v>0.53145222038662965</v>
      </c>
      <c r="U4662" s="211">
        <v>0.41295737781607689</v>
      </c>
      <c r="V4662" s="211">
        <v>0.10084936341532993</v>
      </c>
      <c r="W4662" s="211">
        <v>0.59486481049518825</v>
      </c>
      <c r="X4662" s="211">
        <v>0.23600557954982224</v>
      </c>
      <c r="Y4662" s="211">
        <v>0.64390912840956183</v>
      </c>
      <c r="Z4662" s="211">
        <v>0.14777252659624787</v>
      </c>
      <c r="AA4662" s="212">
        <v>0.12059578057278282</v>
      </c>
    </row>
    <row r="4663" spans="1:27" x14ac:dyDescent="0.35">
      <c r="A4663" s="210" t="s">
        <v>5339</v>
      </c>
      <c r="B4663" s="217">
        <v>169.03510720481844</v>
      </c>
      <c r="C4663" s="211">
        <v>5.2792975004839038E-2</v>
      </c>
      <c r="D4663" s="211">
        <v>0.12970992506021314</v>
      </c>
      <c r="E4663" s="211">
        <v>8.6639432652982268E-2</v>
      </c>
      <c r="F4663" s="211">
        <v>9.6950861450594061E-2</v>
      </c>
      <c r="G4663" s="211">
        <v>0.12293319581276382</v>
      </c>
      <c r="H4663" s="211">
        <v>0.12401969285203715</v>
      </c>
      <c r="I4663" s="211">
        <v>0.5187175410667576</v>
      </c>
      <c r="J4663" s="211">
        <v>0.46312087326499657</v>
      </c>
      <c r="K4663" s="211">
        <v>0.61078664392823057</v>
      </c>
      <c r="L4663" s="211">
        <v>0.2673731684659737</v>
      </c>
      <c r="M4663" s="211">
        <v>9.7793038723893597E-2</v>
      </c>
      <c r="N4663" s="211">
        <v>0.38011899318841891</v>
      </c>
      <c r="O4663" s="211">
        <v>0.72971202414731118</v>
      </c>
      <c r="P4663" s="211">
        <v>6.603487447943969E-2</v>
      </c>
      <c r="Q4663" s="211">
        <v>4.9528689277354439E-2</v>
      </c>
      <c r="R4663" s="211">
        <v>0.46132193410427136</v>
      </c>
      <c r="S4663" s="211">
        <v>0.29681787789449404</v>
      </c>
      <c r="T4663" s="211">
        <v>0.55656498521420095</v>
      </c>
      <c r="U4663" s="211">
        <v>0.35366895259062492</v>
      </c>
      <c r="V4663" s="211">
        <v>0.17088910173512531</v>
      </c>
      <c r="W4663" s="211">
        <v>0.55663781880913632</v>
      </c>
      <c r="X4663" s="211">
        <v>0.35782681631359242</v>
      </c>
      <c r="Y4663" s="211">
        <v>0.74756315243202454</v>
      </c>
      <c r="Z4663" s="211">
        <v>0.14728681103780225</v>
      </c>
      <c r="AA4663" s="212">
        <v>0.11600583987339269</v>
      </c>
    </row>
    <row r="4664" spans="1:27" x14ac:dyDescent="0.35">
      <c r="A4664" s="210" t="s">
        <v>5340</v>
      </c>
      <c r="B4664" s="217">
        <v>137.89821300600786</v>
      </c>
      <c r="C4664" s="211">
        <v>5.2261902282090072E-2</v>
      </c>
      <c r="D4664" s="211">
        <v>0.12176138027732493</v>
      </c>
      <c r="E4664" s="211">
        <v>7.5935855273509753E-2</v>
      </c>
      <c r="F4664" s="211">
        <v>0.11277747438219046</v>
      </c>
      <c r="G4664" s="211">
        <v>0.12011436730872305</v>
      </c>
      <c r="H4664" s="211">
        <v>0.11437167221930768</v>
      </c>
      <c r="I4664" s="211">
        <v>0.4797143935180353</v>
      </c>
      <c r="J4664" s="211">
        <v>0.454081817452616</v>
      </c>
      <c r="K4664" s="211">
        <v>0.56516073276282819</v>
      </c>
      <c r="L4664" s="211">
        <v>0.2709513191720444</v>
      </c>
      <c r="M4664" s="211">
        <v>0.10726369448625046</v>
      </c>
      <c r="N4664" s="211">
        <v>0.40871712308583857</v>
      </c>
      <c r="O4664" s="211">
        <v>0.78203444525694565</v>
      </c>
      <c r="P4664" s="211">
        <v>6.6920065001132428E-2</v>
      </c>
      <c r="Q4664" s="211">
        <v>5.2745730282491882E-2</v>
      </c>
      <c r="R4664" s="211">
        <v>0.4366013689073176</v>
      </c>
      <c r="S4664" s="211">
        <v>0.34414356173349037</v>
      </c>
      <c r="T4664" s="211">
        <v>0.50899234439641439</v>
      </c>
      <c r="U4664" s="211">
        <v>0.3733972544607721</v>
      </c>
      <c r="V4664" s="211">
        <v>0.12907869376970471</v>
      </c>
      <c r="W4664" s="211">
        <v>0.56299439571599452</v>
      </c>
      <c r="X4664" s="211">
        <v>0.40489110004077677</v>
      </c>
      <c r="Y4664" s="211">
        <v>0.6718506641120594</v>
      </c>
      <c r="Z4664" s="211">
        <v>0.14545862347373711</v>
      </c>
      <c r="AA4664" s="212">
        <v>0.12228559391966894</v>
      </c>
    </row>
    <row r="4665" spans="1:27" x14ac:dyDescent="0.35">
      <c r="A4665" s="210" t="s">
        <v>5341</v>
      </c>
      <c r="B4665" s="217">
        <v>116.91047975708925</v>
      </c>
      <c r="C4665" s="211">
        <v>6.9129273902757082E-2</v>
      </c>
      <c r="D4665" s="211">
        <v>0.1279186902581419</v>
      </c>
      <c r="E4665" s="211">
        <v>7.8043003657785256E-2</v>
      </c>
      <c r="F4665" s="211">
        <v>0.10084514532031781</v>
      </c>
      <c r="G4665" s="211">
        <v>0.11966620901555849</v>
      </c>
      <c r="H4665" s="211">
        <v>0.11053032874392445</v>
      </c>
      <c r="I4665" s="211">
        <v>0.51296622399976799</v>
      </c>
      <c r="J4665" s="211">
        <v>0.40301288205149982</v>
      </c>
      <c r="K4665" s="211">
        <v>0.62623333931378067</v>
      </c>
      <c r="L4665" s="211">
        <v>0.27118521695784126</v>
      </c>
      <c r="M4665" s="211">
        <v>9.6339646634295062E-2</v>
      </c>
      <c r="N4665" s="211">
        <v>0.38621211391222554</v>
      </c>
      <c r="O4665" s="211">
        <v>0.64824514269127542</v>
      </c>
      <c r="P4665" s="211">
        <v>6.3268777548383059E-2</v>
      </c>
      <c r="Q4665" s="211">
        <v>7.4235592496296132E-2</v>
      </c>
      <c r="R4665" s="211">
        <v>0.44245037522964714</v>
      </c>
      <c r="S4665" s="211">
        <v>0.34609056349884859</v>
      </c>
      <c r="T4665" s="211">
        <v>0.55761414519928465</v>
      </c>
      <c r="U4665" s="211">
        <v>0.38369955018299007</v>
      </c>
      <c r="V4665" s="211">
        <v>7.1760582775850235E-2</v>
      </c>
      <c r="W4665" s="211">
        <v>0.61335814119630994</v>
      </c>
      <c r="X4665" s="211">
        <v>0.30261788439147497</v>
      </c>
      <c r="Y4665" s="211">
        <v>0.59613035783060853</v>
      </c>
      <c r="Z4665" s="211">
        <v>0.14239871616433442</v>
      </c>
      <c r="AA4665" s="212">
        <v>0.11524337630864821</v>
      </c>
    </row>
    <row r="4666" spans="1:27" x14ac:dyDescent="0.35">
      <c r="A4666" s="210" t="s">
        <v>5342</v>
      </c>
      <c r="B4666" s="217">
        <v>155.71323554301171</v>
      </c>
      <c r="C4666" s="211">
        <v>8.7691525258069586E-2</v>
      </c>
      <c r="D4666" s="211">
        <v>0.13161623533102995</v>
      </c>
      <c r="E4666" s="211">
        <v>8.1142065995972373E-2</v>
      </c>
      <c r="F4666" s="211">
        <v>9.7713265281985054E-2</v>
      </c>
      <c r="G4666" s="211">
        <v>0.12308886882325917</v>
      </c>
      <c r="H4666" s="211">
        <v>0.11624293026837194</v>
      </c>
      <c r="I4666" s="211">
        <v>0.46127395061325338</v>
      </c>
      <c r="J4666" s="211">
        <v>0.45165559771671382</v>
      </c>
      <c r="K4666" s="211">
        <v>0.59424957110775589</v>
      </c>
      <c r="L4666" s="211">
        <v>0.27429588746333833</v>
      </c>
      <c r="M4666" s="211">
        <v>9.4952804691636528E-2</v>
      </c>
      <c r="N4666" s="211">
        <v>0.57092236003618402</v>
      </c>
      <c r="O4666" s="211">
        <v>0.70313261639822755</v>
      </c>
      <c r="P4666" s="211">
        <v>6.5345949888245547E-2</v>
      </c>
      <c r="Q4666" s="211">
        <v>8.9248884197478923E-2</v>
      </c>
      <c r="R4666" s="211">
        <v>0.35023209305062269</v>
      </c>
      <c r="S4666" s="211">
        <v>0.27740498674535979</v>
      </c>
      <c r="T4666" s="211">
        <v>0.57261089896492123</v>
      </c>
      <c r="U4666" s="211">
        <v>0.5272048085962171</v>
      </c>
      <c r="V4666" s="211">
        <v>9.7010797271811042E-2</v>
      </c>
      <c r="W4666" s="211">
        <v>0.50465954989980011</v>
      </c>
      <c r="X4666" s="211">
        <v>0.25699296562529117</v>
      </c>
      <c r="Y4666" s="211">
        <v>0.68019987350593314</v>
      </c>
      <c r="Z4666" s="211">
        <v>0.14965139564508331</v>
      </c>
      <c r="AA4666" s="212">
        <v>0.11691723722768363</v>
      </c>
    </row>
    <row r="4667" spans="1:27" x14ac:dyDescent="0.35">
      <c r="A4667" s="210" t="s">
        <v>5343</v>
      </c>
      <c r="B4667" s="217">
        <v>124.84767291786005</v>
      </c>
      <c r="C4667" s="211">
        <v>5.3974148127791777E-2</v>
      </c>
      <c r="D4667" s="211">
        <v>0.11640572488692581</v>
      </c>
      <c r="E4667" s="211">
        <v>6.7758984148747897E-2</v>
      </c>
      <c r="F4667" s="211">
        <v>9.3720283631407858E-2</v>
      </c>
      <c r="G4667" s="211">
        <v>0.1251329385641515</v>
      </c>
      <c r="H4667" s="211">
        <v>0.12215977921614843</v>
      </c>
      <c r="I4667" s="211">
        <v>0.44398252953489381</v>
      </c>
      <c r="J4667" s="211">
        <v>0.42518592199540811</v>
      </c>
      <c r="K4667" s="211">
        <v>0.54325951832358099</v>
      </c>
      <c r="L4667" s="211">
        <v>0.27926782905646452</v>
      </c>
      <c r="M4667" s="211">
        <v>0.11196546858362511</v>
      </c>
      <c r="N4667" s="211">
        <v>0.54773024637629719</v>
      </c>
      <c r="O4667" s="211">
        <v>0.59984972269800962</v>
      </c>
      <c r="P4667" s="211">
        <v>6.813958475729727E-2</v>
      </c>
      <c r="Q4667" s="211">
        <v>4.8705982367727309E-2</v>
      </c>
      <c r="R4667" s="211">
        <v>0.42614694098625144</v>
      </c>
      <c r="S4667" s="211">
        <v>0.3116497318899083</v>
      </c>
      <c r="T4667" s="211">
        <v>0.61557544099695216</v>
      </c>
      <c r="U4667" s="211">
        <v>0.5203626987169877</v>
      </c>
      <c r="V4667" s="211">
        <v>7.983224348258372E-2</v>
      </c>
      <c r="W4667" s="211">
        <v>0.52335363347743058</v>
      </c>
      <c r="X4667" s="211">
        <v>0.25411934979177769</v>
      </c>
      <c r="Y4667" s="211">
        <v>0.55455926252905918</v>
      </c>
      <c r="Z4667" s="211">
        <v>0.14742587949177061</v>
      </c>
      <c r="AA4667" s="212">
        <v>0.12122009974609198</v>
      </c>
    </row>
    <row r="4668" spans="1:27" x14ac:dyDescent="0.35">
      <c r="A4668" s="210" t="s">
        <v>5344</v>
      </c>
      <c r="B4668" s="217">
        <v>114.77939464993567</v>
      </c>
      <c r="C4668" s="211">
        <v>6.8322412902422358E-2</v>
      </c>
      <c r="D4668" s="211">
        <v>0.12501075850643151</v>
      </c>
      <c r="E4668" s="211">
        <v>7.0465545328023002E-2</v>
      </c>
      <c r="F4668" s="211">
        <v>0.10202545573507814</v>
      </c>
      <c r="G4668" s="211">
        <v>0.12079173151339044</v>
      </c>
      <c r="H4668" s="211">
        <v>0.10977528722849347</v>
      </c>
      <c r="I4668" s="211">
        <v>0.51889116101587918</v>
      </c>
      <c r="J4668" s="211">
        <v>0.47833104899950862</v>
      </c>
      <c r="K4668" s="211">
        <v>0.56970231605994615</v>
      </c>
      <c r="L4668" s="211">
        <v>0.27686051504907228</v>
      </c>
      <c r="M4668" s="211">
        <v>8.5206223640878265E-2</v>
      </c>
      <c r="N4668" s="211">
        <v>0.42998930875204827</v>
      </c>
      <c r="O4668" s="211">
        <v>0.72830767414302056</v>
      </c>
      <c r="P4668" s="211">
        <v>7.0124066164162877E-2</v>
      </c>
      <c r="Q4668" s="211">
        <v>6.7564111461545825E-2</v>
      </c>
      <c r="R4668" s="211">
        <v>0.47377225656658117</v>
      </c>
      <c r="S4668" s="211">
        <v>0.34433172087360236</v>
      </c>
      <c r="T4668" s="211">
        <v>0.5265420065410501</v>
      </c>
      <c r="U4668" s="211">
        <v>0.37489168107570886</v>
      </c>
      <c r="V4668" s="211">
        <v>6.8662929852617904E-2</v>
      </c>
      <c r="W4668" s="211">
        <v>0.53313612224514462</v>
      </c>
      <c r="X4668" s="211">
        <v>0.3350363784499763</v>
      </c>
      <c r="Y4668" s="211">
        <v>0.6099680949568882</v>
      </c>
      <c r="Z4668" s="211">
        <v>0.14706818053676762</v>
      </c>
      <c r="AA4668" s="212">
        <v>0.1182318952727747</v>
      </c>
    </row>
    <row r="4669" spans="1:27" x14ac:dyDescent="0.35">
      <c r="A4669" s="210" t="s">
        <v>5345</v>
      </c>
      <c r="B4669" s="217">
        <v>155.21822349080756</v>
      </c>
      <c r="C4669" s="211">
        <v>6.6315890187184867E-2</v>
      </c>
      <c r="D4669" s="211">
        <v>0.12384654961663213</v>
      </c>
      <c r="E4669" s="211">
        <v>8.0115244001423419E-2</v>
      </c>
      <c r="F4669" s="211">
        <v>8.5165572947492496E-2</v>
      </c>
      <c r="G4669" s="211">
        <v>0.12061069900762476</v>
      </c>
      <c r="H4669" s="211">
        <v>0.12277952310452538</v>
      </c>
      <c r="I4669" s="211">
        <v>0.48791473197656632</v>
      </c>
      <c r="J4669" s="211">
        <v>0.4256230103337838</v>
      </c>
      <c r="K4669" s="211">
        <v>0.61213328526137678</v>
      </c>
      <c r="L4669" s="211">
        <v>0.27041356749534801</v>
      </c>
      <c r="M4669" s="211">
        <v>9.6039952683394658E-2</v>
      </c>
      <c r="N4669" s="211">
        <v>0.3863839124175521</v>
      </c>
      <c r="O4669" s="211">
        <v>0.7082462766739408</v>
      </c>
      <c r="P4669" s="211">
        <v>6.9272507610485007E-2</v>
      </c>
      <c r="Q4669" s="211">
        <v>8.0190078702795403E-2</v>
      </c>
      <c r="R4669" s="211">
        <v>0.3767518175731715</v>
      </c>
      <c r="S4669" s="211">
        <v>0.28835135166643516</v>
      </c>
      <c r="T4669" s="211">
        <v>0.5253968406485473</v>
      </c>
      <c r="U4669" s="211">
        <v>0.41493831474029552</v>
      </c>
      <c r="V4669" s="211">
        <v>0.12371319533944138</v>
      </c>
      <c r="W4669" s="211">
        <v>0.54429523664884805</v>
      </c>
      <c r="X4669" s="211">
        <v>0.36951251651369987</v>
      </c>
      <c r="Y4669" s="211">
        <v>0.7573323726705915</v>
      </c>
      <c r="Z4669" s="211">
        <v>0.14847720179879109</v>
      </c>
      <c r="AA4669" s="212">
        <v>0.11870798478799269</v>
      </c>
    </row>
    <row r="4670" spans="1:27" x14ac:dyDescent="0.35">
      <c r="A4670" s="210" t="s">
        <v>5346</v>
      </c>
      <c r="B4670" s="217">
        <v>121.69185361280438</v>
      </c>
      <c r="C4670" s="211">
        <v>7.2288473346294027E-2</v>
      </c>
      <c r="D4670" s="211">
        <v>0.11845829880742059</v>
      </c>
      <c r="E4670" s="211">
        <v>8.6226608028938334E-2</v>
      </c>
      <c r="F4670" s="211">
        <v>0.1024714890663054</v>
      </c>
      <c r="G4670" s="211">
        <v>0.11908761908451872</v>
      </c>
      <c r="H4670" s="211">
        <v>0.11484932149291915</v>
      </c>
      <c r="I4670" s="211">
        <v>0.50302696781296807</v>
      </c>
      <c r="J4670" s="211">
        <v>0.4611133799213043</v>
      </c>
      <c r="K4670" s="211">
        <v>0.55379637448115759</v>
      </c>
      <c r="L4670" s="211">
        <v>0.2756023227589095</v>
      </c>
      <c r="M4670" s="211">
        <v>9.3834266291834459E-2</v>
      </c>
      <c r="N4670" s="211">
        <v>0.50202941684772495</v>
      </c>
      <c r="O4670" s="211">
        <v>0.75792462637037694</v>
      </c>
      <c r="P4670" s="211">
        <v>7.1348470430424471E-2</v>
      </c>
      <c r="Q4670" s="211">
        <v>5.6299145755509122E-2</v>
      </c>
      <c r="R4670" s="211">
        <v>0.48241096161810992</v>
      </c>
      <c r="S4670" s="211">
        <v>0.30878506287244811</v>
      </c>
      <c r="T4670" s="211">
        <v>0.53479474446879172</v>
      </c>
      <c r="U4670" s="211">
        <v>0.36572494202560546</v>
      </c>
      <c r="V4670" s="211">
        <v>6.2759827660293116E-2</v>
      </c>
      <c r="W4670" s="211">
        <v>0.58181406655366219</v>
      </c>
      <c r="X4670" s="211">
        <v>0.30511142884671977</v>
      </c>
      <c r="Y4670" s="211">
        <v>0.6124573815278882</v>
      </c>
      <c r="Z4670" s="211">
        <v>0.14845406655079602</v>
      </c>
      <c r="AA4670" s="212">
        <v>0.12154255371276887</v>
      </c>
    </row>
    <row r="4671" spans="1:27" x14ac:dyDescent="0.35">
      <c r="A4671" s="210" t="s">
        <v>5347</v>
      </c>
      <c r="B4671" s="217">
        <v>155.16951568567356</v>
      </c>
      <c r="C4671" s="211">
        <v>6.4348144008467043E-2</v>
      </c>
      <c r="D4671" s="211">
        <v>0.12656115069293081</v>
      </c>
      <c r="E4671" s="211">
        <v>7.2351286141486809E-2</v>
      </c>
      <c r="F4671" s="211">
        <v>0.11027589833243219</v>
      </c>
      <c r="G4671" s="211">
        <v>0.11712686779377937</v>
      </c>
      <c r="H4671" s="211">
        <v>0.12484084553452927</v>
      </c>
      <c r="I4671" s="211">
        <v>0.46608541802073161</v>
      </c>
      <c r="J4671" s="211">
        <v>0.44573555395641978</v>
      </c>
      <c r="K4671" s="211">
        <v>0.59160034882464785</v>
      </c>
      <c r="L4671" s="211">
        <v>0.2785900368362576</v>
      </c>
      <c r="M4671" s="211">
        <v>9.9784419932599996E-2</v>
      </c>
      <c r="N4671" s="211">
        <v>0.43746283471060532</v>
      </c>
      <c r="O4671" s="211">
        <v>0.69954188475265378</v>
      </c>
      <c r="P4671" s="211">
        <v>6.9077199468166761E-2</v>
      </c>
      <c r="Q4671" s="211">
        <v>4.401849408708404E-2</v>
      </c>
      <c r="R4671" s="211">
        <v>0.40772513995587589</v>
      </c>
      <c r="S4671" s="211">
        <v>0.29822024831254024</v>
      </c>
      <c r="T4671" s="211">
        <v>0.5184761811109998</v>
      </c>
      <c r="U4671" s="211">
        <v>0.44149829068931223</v>
      </c>
      <c r="V4671" s="211">
        <v>0.11872631423826596</v>
      </c>
      <c r="W4671" s="211">
        <v>0.58981711218373745</v>
      </c>
      <c r="X4671" s="211">
        <v>0.32996461190914494</v>
      </c>
      <c r="Y4671" s="211">
        <v>0.68170756692329948</v>
      </c>
      <c r="Z4671" s="211">
        <v>0.14989752999788555</v>
      </c>
      <c r="AA4671" s="212">
        <v>0.11450459186540556</v>
      </c>
    </row>
    <row r="4672" spans="1:27" x14ac:dyDescent="0.35">
      <c r="A4672" s="210" t="s">
        <v>5348</v>
      </c>
      <c r="B4672" s="217">
        <v>127.04878347216277</v>
      </c>
      <c r="C4672" s="211">
        <v>5.9728194417400571E-2</v>
      </c>
      <c r="D4672" s="211">
        <v>0.12431105136675</v>
      </c>
      <c r="E4672" s="211">
        <v>7.5740263307316563E-2</v>
      </c>
      <c r="F4672" s="211">
        <v>8.0820843975114173E-2</v>
      </c>
      <c r="G4672" s="211">
        <v>0.11934536248331062</v>
      </c>
      <c r="H4672" s="211">
        <v>0.12445088929616609</v>
      </c>
      <c r="I4672" s="211">
        <v>0.52014747584780163</v>
      </c>
      <c r="J4672" s="211">
        <v>0.47910358262380132</v>
      </c>
      <c r="K4672" s="211">
        <v>0.5219650727199282</v>
      </c>
      <c r="L4672" s="211">
        <v>0.27141088172831418</v>
      </c>
      <c r="M4672" s="211">
        <v>9.2556638435573407E-2</v>
      </c>
      <c r="N4672" s="211">
        <v>0.37390010225565284</v>
      </c>
      <c r="O4672" s="211">
        <v>0.70283334684953402</v>
      </c>
      <c r="P4672" s="211">
        <v>6.5584080519135751E-2</v>
      </c>
      <c r="Q4672" s="211">
        <v>0.12982148384058839</v>
      </c>
      <c r="R4672" s="211">
        <v>0.42387492195740223</v>
      </c>
      <c r="S4672" s="211">
        <v>0.38631981308144869</v>
      </c>
      <c r="T4672" s="211">
        <v>0.57294291023594068</v>
      </c>
      <c r="U4672" s="211">
        <v>0.34224940011027416</v>
      </c>
      <c r="V4672" s="211">
        <v>9.3288516305043145E-2</v>
      </c>
      <c r="W4672" s="211">
        <v>0.56541418264092291</v>
      </c>
      <c r="X4672" s="211">
        <v>0.33012290656672072</v>
      </c>
      <c r="Y4672" s="211">
        <v>0.73606212109807667</v>
      </c>
      <c r="Z4672" s="211">
        <v>0.14591687174170062</v>
      </c>
      <c r="AA4672" s="212">
        <v>0.1156092701556497</v>
      </c>
    </row>
    <row r="4673" spans="1:27" x14ac:dyDescent="0.35">
      <c r="A4673" s="210" t="s">
        <v>5349</v>
      </c>
      <c r="B4673" s="217">
        <v>125.42736026652462</v>
      </c>
      <c r="C4673" s="211">
        <v>6.3701192601641907E-2</v>
      </c>
      <c r="D4673" s="211">
        <v>0.1279043934156413</v>
      </c>
      <c r="E4673" s="211">
        <v>6.9326127223770656E-2</v>
      </c>
      <c r="F4673" s="211">
        <v>8.189477299145119E-2</v>
      </c>
      <c r="G4673" s="211">
        <v>0.12396830938327628</v>
      </c>
      <c r="H4673" s="211">
        <v>0.11454713216965487</v>
      </c>
      <c r="I4673" s="211">
        <v>0.5167255789120625</v>
      </c>
      <c r="J4673" s="211">
        <v>0.45095236685853579</v>
      </c>
      <c r="K4673" s="211">
        <v>0.6063965335393745</v>
      </c>
      <c r="L4673" s="211">
        <v>0.27437819263028351</v>
      </c>
      <c r="M4673" s="211">
        <v>0.10074160800128396</v>
      </c>
      <c r="N4673" s="211">
        <v>0.41532742403996309</v>
      </c>
      <c r="O4673" s="211">
        <v>0.75345865438908854</v>
      </c>
      <c r="P4673" s="211">
        <v>6.9522539197651403E-2</v>
      </c>
      <c r="Q4673" s="211">
        <v>7.4314485569642416E-2</v>
      </c>
      <c r="R4673" s="211">
        <v>0.36847725611323423</v>
      </c>
      <c r="S4673" s="211">
        <v>0.30130380911385746</v>
      </c>
      <c r="T4673" s="211">
        <v>0.61634011071706207</v>
      </c>
      <c r="U4673" s="211">
        <v>0.44276231965913804</v>
      </c>
      <c r="V4673" s="211">
        <v>6.752846670026369E-2</v>
      </c>
      <c r="W4673" s="211">
        <v>0.50852667783204286</v>
      </c>
      <c r="X4673" s="211">
        <v>0.32844181629780983</v>
      </c>
      <c r="Y4673" s="211">
        <v>0.5905276752102947</v>
      </c>
      <c r="Z4673" s="211">
        <v>0.14645299248027818</v>
      </c>
      <c r="AA4673" s="212">
        <v>0.11736954128002383</v>
      </c>
    </row>
    <row r="4674" spans="1:27" x14ac:dyDescent="0.35">
      <c r="A4674" s="210" t="s">
        <v>5350</v>
      </c>
      <c r="B4674" s="217">
        <v>120.29735249530165</v>
      </c>
      <c r="C4674" s="211">
        <v>5.8538852971291765E-2</v>
      </c>
      <c r="D4674" s="211">
        <v>0.1253375990102831</v>
      </c>
      <c r="E4674" s="211">
        <v>8.1144494116630356E-2</v>
      </c>
      <c r="F4674" s="211">
        <v>9.4620173685639367E-2</v>
      </c>
      <c r="G4674" s="211">
        <v>0.12277665965613196</v>
      </c>
      <c r="H4674" s="211">
        <v>0.12005899223098204</v>
      </c>
      <c r="I4674" s="211">
        <v>0.48862288583866176</v>
      </c>
      <c r="J4674" s="211">
        <v>0.47308744689024296</v>
      </c>
      <c r="K4674" s="211">
        <v>0.6225335401484291</v>
      </c>
      <c r="L4674" s="211">
        <v>0.27283417256291181</v>
      </c>
      <c r="M4674" s="211">
        <v>8.8395506330751217E-2</v>
      </c>
      <c r="N4674" s="211">
        <v>0.38605097292157065</v>
      </c>
      <c r="O4674" s="211">
        <v>0.73779037474983222</v>
      </c>
      <c r="P4674" s="211">
        <v>6.9714813462996794E-2</v>
      </c>
      <c r="Q4674" s="211">
        <v>5.9577140799410941E-2</v>
      </c>
      <c r="R4674" s="211">
        <v>0.39011372379690801</v>
      </c>
      <c r="S4674" s="211">
        <v>0.31415844175945296</v>
      </c>
      <c r="T4674" s="211">
        <v>0.50661367401305013</v>
      </c>
      <c r="U4674" s="211">
        <v>0.37343176859904897</v>
      </c>
      <c r="V4674" s="211">
        <v>8.5605824682855991E-2</v>
      </c>
      <c r="W4674" s="211">
        <v>0.53121605035321873</v>
      </c>
      <c r="X4674" s="211">
        <v>0.33016532779177876</v>
      </c>
      <c r="Y4674" s="211">
        <v>0.60155626037858922</v>
      </c>
      <c r="Z4674" s="211">
        <v>0.14691583890067333</v>
      </c>
      <c r="AA4674" s="212">
        <v>0.11990444082215296</v>
      </c>
    </row>
    <row r="4675" spans="1:27" x14ac:dyDescent="0.35">
      <c r="A4675" s="210" t="s">
        <v>5351</v>
      </c>
      <c r="B4675" s="217">
        <v>122.32273783788774</v>
      </c>
      <c r="C4675" s="211">
        <v>6.6027611733136704E-2</v>
      </c>
      <c r="D4675" s="211">
        <v>0.12469531750590984</v>
      </c>
      <c r="E4675" s="211">
        <v>8.2986548147398448E-2</v>
      </c>
      <c r="F4675" s="211">
        <v>0.1022195245980734</v>
      </c>
      <c r="G4675" s="211">
        <v>0.11641707672285465</v>
      </c>
      <c r="H4675" s="211">
        <v>0.12784960150996588</v>
      </c>
      <c r="I4675" s="211">
        <v>0.42186147794024592</v>
      </c>
      <c r="J4675" s="211">
        <v>0.42725585939321187</v>
      </c>
      <c r="K4675" s="211">
        <v>0.54010606396795879</v>
      </c>
      <c r="L4675" s="211">
        <v>0.28197441868335654</v>
      </c>
      <c r="M4675" s="211">
        <v>9.0449096240932031E-2</v>
      </c>
      <c r="N4675" s="211">
        <v>0.33636287451263941</v>
      </c>
      <c r="O4675" s="211">
        <v>0.56389404353225969</v>
      </c>
      <c r="P4675" s="211">
        <v>7.0004499095977349E-2</v>
      </c>
      <c r="Q4675" s="211">
        <v>0.10525434180832184</v>
      </c>
      <c r="R4675" s="211">
        <v>0.44560663108142562</v>
      </c>
      <c r="S4675" s="211">
        <v>0.31481291176677684</v>
      </c>
      <c r="T4675" s="211">
        <v>0.55748250853035874</v>
      </c>
      <c r="U4675" s="211">
        <v>0.49351046471347365</v>
      </c>
      <c r="V4675" s="211">
        <v>6.5071091372525591E-2</v>
      </c>
      <c r="W4675" s="211">
        <v>0.48787635142245572</v>
      </c>
      <c r="X4675" s="211">
        <v>0.37312716244212252</v>
      </c>
      <c r="Y4675" s="211">
        <v>0.73260421460165537</v>
      </c>
      <c r="Z4675" s="211">
        <v>0.14807521963643935</v>
      </c>
      <c r="AA4675" s="212">
        <v>0.11836809012826859</v>
      </c>
    </row>
    <row r="4676" spans="1:27" x14ac:dyDescent="0.35">
      <c r="A4676" s="210" t="s">
        <v>5352</v>
      </c>
      <c r="B4676" s="217">
        <v>138.38316035339341</v>
      </c>
      <c r="C4676" s="211">
        <v>8.1148931401821098E-2</v>
      </c>
      <c r="D4676" s="211">
        <v>0.12727474096456229</v>
      </c>
      <c r="E4676" s="211">
        <v>7.2427404894289726E-2</v>
      </c>
      <c r="F4676" s="211">
        <v>9.366773642225415E-2</v>
      </c>
      <c r="G4676" s="211">
        <v>0.12417965304761461</v>
      </c>
      <c r="H4676" s="211">
        <v>0.11362969042055709</v>
      </c>
      <c r="I4676" s="211">
        <v>0.42518616764189976</v>
      </c>
      <c r="J4676" s="211">
        <v>0.46426885814285557</v>
      </c>
      <c r="K4676" s="211">
        <v>0.63506985119566661</v>
      </c>
      <c r="L4676" s="211">
        <v>0.26773173370694597</v>
      </c>
      <c r="M4676" s="211">
        <v>7.8340527913698652E-2</v>
      </c>
      <c r="N4676" s="211">
        <v>0.37220464822430382</v>
      </c>
      <c r="O4676" s="211">
        <v>0.66941060485733983</v>
      </c>
      <c r="P4676" s="211">
        <v>6.9921389057233482E-2</v>
      </c>
      <c r="Q4676" s="211">
        <v>6.2832393916675486E-2</v>
      </c>
      <c r="R4676" s="211">
        <v>0.4525940311579526</v>
      </c>
      <c r="S4676" s="211">
        <v>0.31038826021316773</v>
      </c>
      <c r="T4676" s="211">
        <v>0.54134296284121519</v>
      </c>
      <c r="U4676" s="211">
        <v>0.43781958768816642</v>
      </c>
      <c r="V4676" s="211">
        <v>9.8588221166434745E-2</v>
      </c>
      <c r="W4676" s="211">
        <v>0.55317812953809387</v>
      </c>
      <c r="X4676" s="211">
        <v>0.40141288028920241</v>
      </c>
      <c r="Y4676" s="211">
        <v>0.57993333821060711</v>
      </c>
      <c r="Z4676" s="211">
        <v>0.14883083118670182</v>
      </c>
      <c r="AA4676" s="212">
        <v>0.11124952857945022</v>
      </c>
    </row>
    <row r="4677" spans="1:27" x14ac:dyDescent="0.35">
      <c r="A4677" s="210" t="s">
        <v>5353</v>
      </c>
      <c r="B4677" s="217">
        <v>147.8749781635745</v>
      </c>
      <c r="C4677" s="211">
        <v>7.2203183689023995E-2</v>
      </c>
      <c r="D4677" s="211">
        <v>0.12854693772986636</v>
      </c>
      <c r="E4677" s="211">
        <v>7.86190698728471E-2</v>
      </c>
      <c r="F4677" s="211">
        <v>0.10370224068001861</v>
      </c>
      <c r="G4677" s="211">
        <v>0.12101781719274773</v>
      </c>
      <c r="H4677" s="211">
        <v>0.12036789879784382</v>
      </c>
      <c r="I4677" s="211">
        <v>0.47847351429226087</v>
      </c>
      <c r="J4677" s="211">
        <v>0.49088013625359561</v>
      </c>
      <c r="K4677" s="211">
        <v>0.57011627279963606</v>
      </c>
      <c r="L4677" s="211">
        <v>0.28103209528261625</v>
      </c>
      <c r="M4677" s="211">
        <v>9.4856310495937013E-2</v>
      </c>
      <c r="N4677" s="211">
        <v>0.55987863166471785</v>
      </c>
      <c r="O4677" s="211">
        <v>0.7756108289289908</v>
      </c>
      <c r="P4677" s="211">
        <v>6.1980831624405576E-2</v>
      </c>
      <c r="Q4677" s="211">
        <v>0.10833201629201628</v>
      </c>
      <c r="R4677" s="211">
        <v>0.39344795714178243</v>
      </c>
      <c r="S4677" s="211">
        <v>0.32472547702608168</v>
      </c>
      <c r="T4677" s="211">
        <v>0.59062695342473792</v>
      </c>
      <c r="U4677" s="211">
        <v>0.38365431190720706</v>
      </c>
      <c r="V4677" s="211">
        <v>0.12001887648335989</v>
      </c>
      <c r="W4677" s="211">
        <v>0.56034403428139745</v>
      </c>
      <c r="X4677" s="211">
        <v>0.28904650173470503</v>
      </c>
      <c r="Y4677" s="211">
        <v>0.63024835488479769</v>
      </c>
      <c r="Z4677" s="211">
        <v>0.14867115322696065</v>
      </c>
      <c r="AA4677" s="212">
        <v>0.11446552170188604</v>
      </c>
    </row>
    <row r="4678" spans="1:27" x14ac:dyDescent="0.35">
      <c r="A4678" s="210" t="s">
        <v>5354</v>
      </c>
      <c r="B4678" s="217">
        <v>135.35096248956705</v>
      </c>
      <c r="C4678" s="211">
        <v>7.8307412397914389E-2</v>
      </c>
      <c r="D4678" s="211">
        <v>0.12911609130356558</v>
      </c>
      <c r="E4678" s="211">
        <v>6.8243627597364159E-2</v>
      </c>
      <c r="F4678" s="211">
        <v>0.10601812570989641</v>
      </c>
      <c r="G4678" s="211">
        <v>0.11858554142669428</v>
      </c>
      <c r="H4678" s="211">
        <v>0.11802522255893115</v>
      </c>
      <c r="I4678" s="211">
        <v>0.48411703704152859</v>
      </c>
      <c r="J4678" s="211">
        <v>0.4408110846871714</v>
      </c>
      <c r="K4678" s="211">
        <v>0.62762189395240875</v>
      </c>
      <c r="L4678" s="211">
        <v>0.27829683012470324</v>
      </c>
      <c r="M4678" s="211">
        <v>9.0458328486501469E-2</v>
      </c>
      <c r="N4678" s="211">
        <v>0.42607107695132784</v>
      </c>
      <c r="O4678" s="211">
        <v>0.72355983259129375</v>
      </c>
      <c r="P4678" s="211">
        <v>6.4843100990205668E-2</v>
      </c>
      <c r="Q4678" s="211">
        <v>5.0740098223616248E-2</v>
      </c>
      <c r="R4678" s="211">
        <v>0.46457489210709502</v>
      </c>
      <c r="S4678" s="211">
        <v>0.28593005186402526</v>
      </c>
      <c r="T4678" s="211">
        <v>0.6066772063416298</v>
      </c>
      <c r="U4678" s="211">
        <v>0.37336274879101661</v>
      </c>
      <c r="V4678" s="211">
        <v>0.10777849993164533</v>
      </c>
      <c r="W4678" s="211">
        <v>0.48587108456926481</v>
      </c>
      <c r="X4678" s="211">
        <v>0.39190875397287089</v>
      </c>
      <c r="Y4678" s="211">
        <v>0.78190062435974061</v>
      </c>
      <c r="Z4678" s="211">
        <v>0.14611320542569581</v>
      </c>
      <c r="AA4678" s="212">
        <v>0.11969116673018435</v>
      </c>
    </row>
    <row r="4679" spans="1:27" x14ac:dyDescent="0.35">
      <c r="A4679" s="210" t="s">
        <v>5355</v>
      </c>
      <c r="B4679" s="217">
        <v>140.31482359011824</v>
      </c>
      <c r="C4679" s="211">
        <v>7.9428092712763049E-2</v>
      </c>
      <c r="D4679" s="211">
        <v>0.12205442249754297</v>
      </c>
      <c r="E4679" s="211">
        <v>8.0766015816089901E-2</v>
      </c>
      <c r="F4679" s="211">
        <v>8.9071118044333986E-2</v>
      </c>
      <c r="G4679" s="211">
        <v>0.11381969516879131</v>
      </c>
      <c r="H4679" s="211">
        <v>0.10793515596178965</v>
      </c>
      <c r="I4679" s="211">
        <v>0.50697056667734575</v>
      </c>
      <c r="J4679" s="211">
        <v>0.4629322819060594</v>
      </c>
      <c r="K4679" s="211">
        <v>0.64834839387240717</v>
      </c>
      <c r="L4679" s="211">
        <v>0.27180543413740399</v>
      </c>
      <c r="M4679" s="211">
        <v>9.8251103173964086E-2</v>
      </c>
      <c r="N4679" s="211">
        <v>0.49485052261972667</v>
      </c>
      <c r="O4679" s="211">
        <v>0.741673493575007</v>
      </c>
      <c r="P4679" s="211">
        <v>7.2416485468377395E-2</v>
      </c>
      <c r="Q4679" s="211">
        <v>0.13969892411979168</v>
      </c>
      <c r="R4679" s="211">
        <v>0.40373353999006145</v>
      </c>
      <c r="S4679" s="211">
        <v>0.37497963858902761</v>
      </c>
      <c r="T4679" s="211">
        <v>0.5668531489595523</v>
      </c>
      <c r="U4679" s="211">
        <v>0.35355702668978584</v>
      </c>
      <c r="V4679" s="211">
        <v>7.7808574309525286E-2</v>
      </c>
      <c r="W4679" s="211">
        <v>0.49426302655917431</v>
      </c>
      <c r="X4679" s="211">
        <v>0.30320433616234932</v>
      </c>
      <c r="Y4679" s="211">
        <v>0.58097749118973863</v>
      </c>
      <c r="Z4679" s="211">
        <v>0.14488177236534128</v>
      </c>
      <c r="AA4679" s="212">
        <v>0.11720647616840073</v>
      </c>
    </row>
    <row r="4680" spans="1:27" x14ac:dyDescent="0.35">
      <c r="A4680" s="210" t="s">
        <v>5356</v>
      </c>
      <c r="B4680" s="217">
        <v>148.18986732645834</v>
      </c>
      <c r="C4680" s="211">
        <v>7.0369044262359293E-2</v>
      </c>
      <c r="D4680" s="211">
        <v>0.12527860622211112</v>
      </c>
      <c r="E4680" s="211">
        <v>7.9653003522542024E-2</v>
      </c>
      <c r="F4680" s="211">
        <v>0.10203162542184274</v>
      </c>
      <c r="G4680" s="211">
        <v>0.11607002789371357</v>
      </c>
      <c r="H4680" s="211">
        <v>0.11755847356930095</v>
      </c>
      <c r="I4680" s="211">
        <v>0.48489524345022911</v>
      </c>
      <c r="J4680" s="211">
        <v>0.42567163394687041</v>
      </c>
      <c r="K4680" s="211">
        <v>0.63103093871613192</v>
      </c>
      <c r="L4680" s="211">
        <v>0.27533863586589569</v>
      </c>
      <c r="M4680" s="211">
        <v>9.8283216006241431E-2</v>
      </c>
      <c r="N4680" s="211">
        <v>0.44306646655724435</v>
      </c>
      <c r="O4680" s="211">
        <v>0.75266376388653133</v>
      </c>
      <c r="P4680" s="211">
        <v>7.3610325112302338E-2</v>
      </c>
      <c r="Q4680" s="211">
        <v>6.9021103073583973E-2</v>
      </c>
      <c r="R4680" s="211">
        <v>0.44611666655031379</v>
      </c>
      <c r="S4680" s="211">
        <v>0.29924621239248994</v>
      </c>
      <c r="T4680" s="211">
        <v>0.59301343705207921</v>
      </c>
      <c r="U4680" s="211">
        <v>0.3729817897728287</v>
      </c>
      <c r="V4680" s="211">
        <v>0.11597260778748678</v>
      </c>
      <c r="W4680" s="211">
        <v>0.51831519219279087</v>
      </c>
      <c r="X4680" s="211">
        <v>0.36202115505559651</v>
      </c>
      <c r="Y4680" s="211">
        <v>0.56486472912573604</v>
      </c>
      <c r="Z4680" s="211">
        <v>0.14795792723359924</v>
      </c>
      <c r="AA4680" s="212">
        <v>0.11932118751487428</v>
      </c>
    </row>
    <row r="4681" spans="1:27" x14ac:dyDescent="0.35">
      <c r="A4681" s="210" t="s">
        <v>5357</v>
      </c>
      <c r="B4681" s="217">
        <v>129.21163416397874</v>
      </c>
      <c r="C4681" s="211">
        <v>5.9638005280470398E-2</v>
      </c>
      <c r="D4681" s="211">
        <v>0.11848368034778187</v>
      </c>
      <c r="E4681" s="211">
        <v>8.5680932073143729E-2</v>
      </c>
      <c r="F4681" s="211">
        <v>7.822995431465396E-2</v>
      </c>
      <c r="G4681" s="211">
        <v>0.11755108199259677</v>
      </c>
      <c r="H4681" s="211">
        <v>0.12544896583327272</v>
      </c>
      <c r="I4681" s="211">
        <v>0.49542864686542559</v>
      </c>
      <c r="J4681" s="211">
        <v>0.44149121232064292</v>
      </c>
      <c r="K4681" s="211">
        <v>0.62416921428303962</v>
      </c>
      <c r="L4681" s="211">
        <v>0.26989201073561475</v>
      </c>
      <c r="M4681" s="211">
        <v>0.103504027266379</v>
      </c>
      <c r="N4681" s="211">
        <v>0.4330029170054922</v>
      </c>
      <c r="O4681" s="211">
        <v>0.59018540038349943</v>
      </c>
      <c r="P4681" s="211">
        <v>7.0594587900871669E-2</v>
      </c>
      <c r="Q4681" s="211">
        <v>4.457509518766526E-2</v>
      </c>
      <c r="R4681" s="211">
        <v>0.44987325453663202</v>
      </c>
      <c r="S4681" s="211">
        <v>0.30083435384212287</v>
      </c>
      <c r="T4681" s="211">
        <v>0.56456273066891693</v>
      </c>
      <c r="U4681" s="211">
        <v>0.35109341482131379</v>
      </c>
      <c r="V4681" s="211">
        <v>9.7984928692310222E-2</v>
      </c>
      <c r="W4681" s="211">
        <v>0.50182863147965495</v>
      </c>
      <c r="X4681" s="211">
        <v>0.32000864103738025</v>
      </c>
      <c r="Y4681" s="211">
        <v>0.61777715204748707</v>
      </c>
      <c r="Z4681" s="211">
        <v>0.14655858722600579</v>
      </c>
      <c r="AA4681" s="212">
        <v>0.12103351297692511</v>
      </c>
    </row>
    <row r="4682" spans="1:27" x14ac:dyDescent="0.35">
      <c r="A4682" s="210" t="s">
        <v>5358</v>
      </c>
      <c r="B4682" s="217">
        <v>132.19476763550193</v>
      </c>
      <c r="C4682" s="211">
        <v>5.9213637325155367E-2</v>
      </c>
      <c r="D4682" s="211">
        <v>0.13021865379268865</v>
      </c>
      <c r="E4682" s="211">
        <v>7.768751180411626E-2</v>
      </c>
      <c r="F4682" s="211">
        <v>0.11601010252222742</v>
      </c>
      <c r="G4682" s="211">
        <v>0.12266078682534459</v>
      </c>
      <c r="H4682" s="211">
        <v>0.1134654128444135</v>
      </c>
      <c r="I4682" s="211">
        <v>0.4621883970326518</v>
      </c>
      <c r="J4682" s="211">
        <v>0.44574503180004632</v>
      </c>
      <c r="K4682" s="211">
        <v>0.64401753977447185</v>
      </c>
      <c r="L4682" s="211">
        <v>0.27518801145000377</v>
      </c>
      <c r="M4682" s="211">
        <v>0.10693840928360698</v>
      </c>
      <c r="N4682" s="211">
        <v>0.47427111416778323</v>
      </c>
      <c r="O4682" s="211">
        <v>0.53770969102742794</v>
      </c>
      <c r="P4682" s="211">
        <v>7.0554285847204856E-2</v>
      </c>
      <c r="Q4682" s="211">
        <v>5.3615322232637055E-2</v>
      </c>
      <c r="R4682" s="211">
        <v>0.43399426451572037</v>
      </c>
      <c r="S4682" s="211">
        <v>0.38622663001267776</v>
      </c>
      <c r="T4682" s="211">
        <v>0.53754957009042847</v>
      </c>
      <c r="U4682" s="211">
        <v>0.49177217672565227</v>
      </c>
      <c r="V4682" s="211">
        <v>6.1759440661223769E-2</v>
      </c>
      <c r="W4682" s="211">
        <v>0.6461155814803714</v>
      </c>
      <c r="X4682" s="211">
        <v>0.29733624743543907</v>
      </c>
      <c r="Y4682" s="211">
        <v>0.6512250802896663</v>
      </c>
      <c r="Z4682" s="211">
        <v>0.14764089340321349</v>
      </c>
      <c r="AA4682" s="212">
        <v>0.11776747136899011</v>
      </c>
    </row>
    <row r="4683" spans="1:27" x14ac:dyDescent="0.35">
      <c r="A4683" s="210" t="s">
        <v>5359</v>
      </c>
      <c r="B4683" s="217">
        <v>156.71396041673179</v>
      </c>
      <c r="C4683" s="211">
        <v>5.5567760477036342E-2</v>
      </c>
      <c r="D4683" s="211">
        <v>0.1327708390612076</v>
      </c>
      <c r="E4683" s="211">
        <v>8.1075478772636031E-2</v>
      </c>
      <c r="F4683" s="211">
        <v>9.6600381286941164E-2</v>
      </c>
      <c r="G4683" s="211">
        <v>0.12130733752212516</v>
      </c>
      <c r="H4683" s="211">
        <v>0.11144039281641553</v>
      </c>
      <c r="I4683" s="211">
        <v>0.5170230976612854</v>
      </c>
      <c r="J4683" s="211">
        <v>0.45488586410751825</v>
      </c>
      <c r="K4683" s="211">
        <v>0.53356189396365261</v>
      </c>
      <c r="L4683" s="211">
        <v>0.2811644382465962</v>
      </c>
      <c r="M4683" s="211">
        <v>0.10351778135999676</v>
      </c>
      <c r="N4683" s="211">
        <v>0.38746281421237261</v>
      </c>
      <c r="O4683" s="211">
        <v>0.53444542262458028</v>
      </c>
      <c r="P4683" s="211">
        <v>7.2264837000810489E-2</v>
      </c>
      <c r="Q4683" s="211">
        <v>0.12012982201122677</v>
      </c>
      <c r="R4683" s="211">
        <v>0.45246770573467615</v>
      </c>
      <c r="S4683" s="211">
        <v>0.41925446030287977</v>
      </c>
      <c r="T4683" s="211">
        <v>0.55403284811154851</v>
      </c>
      <c r="U4683" s="211">
        <v>0.40495946426973278</v>
      </c>
      <c r="V4683" s="211">
        <v>0.16604154857852149</v>
      </c>
      <c r="W4683" s="211">
        <v>0.51401814415408431</v>
      </c>
      <c r="X4683" s="211">
        <v>0.39943796267992343</v>
      </c>
      <c r="Y4683" s="211">
        <v>0.55935898209186874</v>
      </c>
      <c r="Z4683" s="211">
        <v>0.14962405644199983</v>
      </c>
      <c r="AA4683" s="212">
        <v>0.11858066970339338</v>
      </c>
    </row>
    <row r="4684" spans="1:27" x14ac:dyDescent="0.35">
      <c r="A4684" s="210" t="s">
        <v>5360</v>
      </c>
      <c r="B4684" s="217">
        <v>135.27346515892501</v>
      </c>
      <c r="C4684" s="211">
        <v>5.8564077790197143E-2</v>
      </c>
      <c r="D4684" s="211">
        <v>0.11889108345585685</v>
      </c>
      <c r="E4684" s="211">
        <v>7.8871680274403513E-2</v>
      </c>
      <c r="F4684" s="211">
        <v>0.11049782623288436</v>
      </c>
      <c r="G4684" s="211">
        <v>0.12473773500895878</v>
      </c>
      <c r="H4684" s="211">
        <v>0.11447266168029076</v>
      </c>
      <c r="I4684" s="211">
        <v>0.43311482781593219</v>
      </c>
      <c r="J4684" s="211">
        <v>0.48206883254665189</v>
      </c>
      <c r="K4684" s="211">
        <v>0.53098342708255752</v>
      </c>
      <c r="L4684" s="211">
        <v>0.27288054675802476</v>
      </c>
      <c r="M4684" s="211">
        <v>0.11548105642909944</v>
      </c>
      <c r="N4684" s="211">
        <v>0.44921957165406323</v>
      </c>
      <c r="O4684" s="211">
        <v>0.77638994017471741</v>
      </c>
      <c r="P4684" s="211">
        <v>7.3449041600259751E-2</v>
      </c>
      <c r="Q4684" s="211">
        <v>5.4932997079226831E-2</v>
      </c>
      <c r="R4684" s="211">
        <v>0.42056761707019902</v>
      </c>
      <c r="S4684" s="211">
        <v>0.30717655969409396</v>
      </c>
      <c r="T4684" s="211">
        <v>0.53225032018030505</v>
      </c>
      <c r="U4684" s="211">
        <v>0.41921463206291437</v>
      </c>
      <c r="V4684" s="211">
        <v>8.1375763914968174E-2</v>
      </c>
      <c r="W4684" s="211">
        <v>0.5743329337305485</v>
      </c>
      <c r="X4684" s="211">
        <v>0.2894126635923564</v>
      </c>
      <c r="Y4684" s="211">
        <v>0.67856478961336064</v>
      </c>
      <c r="Z4684" s="211">
        <v>0.14928665488419687</v>
      </c>
      <c r="AA4684" s="212">
        <v>0.12286480922855547</v>
      </c>
    </row>
    <row r="4685" spans="1:27" x14ac:dyDescent="0.35">
      <c r="A4685" s="210" t="s">
        <v>5361</v>
      </c>
      <c r="B4685" s="217">
        <v>113.70857369858096</v>
      </c>
      <c r="C4685" s="211">
        <v>7.7445858707306928E-2</v>
      </c>
      <c r="D4685" s="211">
        <v>0.12561382505285443</v>
      </c>
      <c r="E4685" s="211">
        <v>6.8276186117380719E-2</v>
      </c>
      <c r="F4685" s="211">
        <v>7.7552267887985873E-2</v>
      </c>
      <c r="G4685" s="211">
        <v>0.11869327679272675</v>
      </c>
      <c r="H4685" s="211">
        <v>0.10980340852370284</v>
      </c>
      <c r="I4685" s="211">
        <v>0.49672028072955093</v>
      </c>
      <c r="J4685" s="211">
        <v>0.46938411645896849</v>
      </c>
      <c r="K4685" s="211">
        <v>0.56173677597779403</v>
      </c>
      <c r="L4685" s="211">
        <v>0.28117739027705596</v>
      </c>
      <c r="M4685" s="211">
        <v>8.0057118669511929E-2</v>
      </c>
      <c r="N4685" s="211">
        <v>0.41054970224174625</v>
      </c>
      <c r="O4685" s="211">
        <v>0.71114088689071331</v>
      </c>
      <c r="P4685" s="211">
        <v>6.6063747148466856E-2</v>
      </c>
      <c r="Q4685" s="211">
        <v>0.13011940167419858</v>
      </c>
      <c r="R4685" s="211">
        <v>0.41502575658019392</v>
      </c>
      <c r="S4685" s="211">
        <v>0.35184513645222237</v>
      </c>
      <c r="T4685" s="211">
        <v>0.58125321379630623</v>
      </c>
      <c r="U4685" s="211">
        <v>0.36012281574365901</v>
      </c>
      <c r="V4685" s="211">
        <v>5.7998587379076233E-2</v>
      </c>
      <c r="W4685" s="211">
        <v>0.50483495453946836</v>
      </c>
      <c r="X4685" s="211">
        <v>0.30957154592787728</v>
      </c>
      <c r="Y4685" s="211">
        <v>0.6252633125730368</v>
      </c>
      <c r="Z4685" s="211">
        <v>0.14505705674671915</v>
      </c>
      <c r="AA4685" s="212">
        <v>0.11230405620087011</v>
      </c>
    </row>
    <row r="4686" spans="1:27" x14ac:dyDescent="0.35">
      <c r="A4686" s="210" t="s">
        <v>5362</v>
      </c>
      <c r="B4686" s="217">
        <v>121.59260475866688</v>
      </c>
      <c r="C4686" s="211">
        <v>7.5134822788143804E-2</v>
      </c>
      <c r="D4686" s="211">
        <v>0.13022528333874467</v>
      </c>
      <c r="E4686" s="211">
        <v>7.7774705641874012E-2</v>
      </c>
      <c r="F4686" s="211">
        <v>9.3886530920177819E-2</v>
      </c>
      <c r="G4686" s="211">
        <v>0.11775970084876594</v>
      </c>
      <c r="H4686" s="211">
        <v>0.11665902113828341</v>
      </c>
      <c r="I4686" s="211">
        <v>0.47174669371682904</v>
      </c>
      <c r="J4686" s="211">
        <v>0.42531694602142539</v>
      </c>
      <c r="K4686" s="211">
        <v>0.56449177986450139</v>
      </c>
      <c r="L4686" s="211">
        <v>0.2744870715765993</v>
      </c>
      <c r="M4686" s="211">
        <v>9.3690343318112768E-2</v>
      </c>
      <c r="N4686" s="211">
        <v>0.49495220281988428</v>
      </c>
      <c r="O4686" s="211">
        <v>0.67173421651693632</v>
      </c>
      <c r="P4686" s="211">
        <v>6.8188177931485225E-2</v>
      </c>
      <c r="Q4686" s="211">
        <v>0.10729429727252882</v>
      </c>
      <c r="R4686" s="211">
        <v>0.47540238913633048</v>
      </c>
      <c r="S4686" s="211">
        <v>0.2869006802193389</v>
      </c>
      <c r="T4686" s="211">
        <v>0.58219657159264693</v>
      </c>
      <c r="U4686" s="211">
        <v>0.38925279826327958</v>
      </c>
      <c r="V4686" s="211">
        <v>7.8424101230042675E-2</v>
      </c>
      <c r="W4686" s="211">
        <v>0.5844831950761129</v>
      </c>
      <c r="X4686" s="211">
        <v>0.42631940430113441</v>
      </c>
      <c r="Y4686" s="211">
        <v>0.62797891702842334</v>
      </c>
      <c r="Z4686" s="211">
        <v>0.14574433141204257</v>
      </c>
      <c r="AA4686" s="212">
        <v>0.12509298994199664</v>
      </c>
    </row>
    <row r="4687" spans="1:27" x14ac:dyDescent="0.35">
      <c r="A4687" s="210" t="s">
        <v>5363</v>
      </c>
      <c r="B4687" s="217">
        <v>147.45748299666403</v>
      </c>
      <c r="C4687" s="211">
        <v>7.1512936414730291E-2</v>
      </c>
      <c r="D4687" s="211">
        <v>0.13083880582549892</v>
      </c>
      <c r="E4687" s="211">
        <v>7.6767505694424615E-2</v>
      </c>
      <c r="F4687" s="211">
        <v>8.7570060561294585E-2</v>
      </c>
      <c r="G4687" s="211">
        <v>0.1212723735283128</v>
      </c>
      <c r="H4687" s="211">
        <v>0.12395587957150715</v>
      </c>
      <c r="I4687" s="211">
        <v>0.51772300094274359</v>
      </c>
      <c r="J4687" s="211">
        <v>0.4525291478115539</v>
      </c>
      <c r="K4687" s="211">
        <v>0.58102530448384326</v>
      </c>
      <c r="L4687" s="211">
        <v>0.27968756792560384</v>
      </c>
      <c r="M4687" s="211">
        <v>0.11107698289992002</v>
      </c>
      <c r="N4687" s="211">
        <v>0.41073146097954022</v>
      </c>
      <c r="O4687" s="211">
        <v>0.73389724725206018</v>
      </c>
      <c r="P4687" s="211">
        <v>7.2294561444086566E-2</v>
      </c>
      <c r="Q4687" s="211">
        <v>4.9344840346883599E-2</v>
      </c>
      <c r="R4687" s="211">
        <v>0.45014197510072362</v>
      </c>
      <c r="S4687" s="211">
        <v>0.41985575953508475</v>
      </c>
      <c r="T4687" s="211">
        <v>0.57276583217703847</v>
      </c>
      <c r="U4687" s="211">
        <v>0.37991671502678848</v>
      </c>
      <c r="V4687" s="211">
        <v>0.10408112243100277</v>
      </c>
      <c r="W4687" s="211">
        <v>0.62282159491912248</v>
      </c>
      <c r="X4687" s="211">
        <v>0.35456260417612867</v>
      </c>
      <c r="Y4687" s="211">
        <v>0.75269358019930477</v>
      </c>
      <c r="Z4687" s="211">
        <v>0.14498040659097758</v>
      </c>
      <c r="AA4687" s="212">
        <v>0.12334928689541785</v>
      </c>
    </row>
    <row r="4688" spans="1:27" x14ac:dyDescent="0.35">
      <c r="A4688" s="210" t="s">
        <v>5364</v>
      </c>
      <c r="B4688" s="217">
        <v>143.1301319939636</v>
      </c>
      <c r="C4688" s="211">
        <v>6.7084822593347748E-2</v>
      </c>
      <c r="D4688" s="211">
        <v>0.12278435261449631</v>
      </c>
      <c r="E4688" s="211">
        <v>6.6598068325393792E-2</v>
      </c>
      <c r="F4688" s="211">
        <v>9.8203599711142925E-2</v>
      </c>
      <c r="G4688" s="211">
        <v>0.11538852515542711</v>
      </c>
      <c r="H4688" s="211">
        <v>0.11312984266500574</v>
      </c>
      <c r="I4688" s="211">
        <v>0.51072510457321763</v>
      </c>
      <c r="J4688" s="211">
        <v>0.48509768675568654</v>
      </c>
      <c r="K4688" s="211">
        <v>0.56445876211953583</v>
      </c>
      <c r="L4688" s="211">
        <v>0.27046612702497469</v>
      </c>
      <c r="M4688" s="211">
        <v>9.7505119722417627E-2</v>
      </c>
      <c r="N4688" s="211">
        <v>0.55818477134196176</v>
      </c>
      <c r="O4688" s="211">
        <v>0.71943598653241936</v>
      </c>
      <c r="P4688" s="211">
        <v>6.9847192684611342E-2</v>
      </c>
      <c r="Q4688" s="211">
        <v>7.4725920966211556E-2</v>
      </c>
      <c r="R4688" s="211">
        <v>0.39994919186044248</v>
      </c>
      <c r="S4688" s="211">
        <v>0.41122993463109603</v>
      </c>
      <c r="T4688" s="211">
        <v>0.59521088233805941</v>
      </c>
      <c r="U4688" s="211">
        <v>0.4794772062846242</v>
      </c>
      <c r="V4688" s="211">
        <v>0.13613992964079158</v>
      </c>
      <c r="W4688" s="211">
        <v>0.5231662267270768</v>
      </c>
      <c r="X4688" s="211">
        <v>0.31263865184038908</v>
      </c>
      <c r="Y4688" s="211">
        <v>0.56510316590652787</v>
      </c>
      <c r="Z4688" s="211">
        <v>0.14835581296249103</v>
      </c>
      <c r="AA4688" s="212">
        <v>0.12619853367388065</v>
      </c>
    </row>
    <row r="4689" spans="1:27" x14ac:dyDescent="0.35">
      <c r="A4689" s="210" t="s">
        <v>5365</v>
      </c>
      <c r="B4689" s="217">
        <v>129.07041957346058</v>
      </c>
      <c r="C4689" s="211">
        <v>5.3550967851902387E-2</v>
      </c>
      <c r="D4689" s="211">
        <v>0.1261292785658906</v>
      </c>
      <c r="E4689" s="211">
        <v>7.9292091972928469E-2</v>
      </c>
      <c r="F4689" s="211">
        <v>0.10493966313787355</v>
      </c>
      <c r="G4689" s="211">
        <v>0.12381823807206976</v>
      </c>
      <c r="H4689" s="211">
        <v>0.11372185867715884</v>
      </c>
      <c r="I4689" s="211">
        <v>0.5153305359015784</v>
      </c>
      <c r="J4689" s="211">
        <v>0.39472691143437344</v>
      </c>
      <c r="K4689" s="211">
        <v>0.54834549961587786</v>
      </c>
      <c r="L4689" s="211">
        <v>0.28100925427579565</v>
      </c>
      <c r="M4689" s="211">
        <v>0.10263992717486653</v>
      </c>
      <c r="N4689" s="211">
        <v>0.4871029060720336</v>
      </c>
      <c r="O4689" s="211">
        <v>0.52287584767356832</v>
      </c>
      <c r="P4689" s="211">
        <v>6.7378219473238965E-2</v>
      </c>
      <c r="Q4689" s="211">
        <v>6.3419993489830365E-2</v>
      </c>
      <c r="R4689" s="211">
        <v>0.49930402789406758</v>
      </c>
      <c r="S4689" s="211">
        <v>0.27464448468851516</v>
      </c>
      <c r="T4689" s="211">
        <v>0.54510797306071657</v>
      </c>
      <c r="U4689" s="211">
        <v>0.41968077959449224</v>
      </c>
      <c r="V4689" s="211">
        <v>9.5825608016309988E-2</v>
      </c>
      <c r="W4689" s="211">
        <v>0.48237083242415585</v>
      </c>
      <c r="X4689" s="211">
        <v>0.42297576306130819</v>
      </c>
      <c r="Y4689" s="211">
        <v>0.57127217393323126</v>
      </c>
      <c r="Z4689" s="211">
        <v>0.14808874473657063</v>
      </c>
      <c r="AA4689" s="212">
        <v>0.11550077820458531</v>
      </c>
    </row>
    <row r="4690" spans="1:27" x14ac:dyDescent="0.35">
      <c r="A4690" s="210" t="s">
        <v>5366</v>
      </c>
      <c r="B4690" s="217">
        <v>105.42494143277439</v>
      </c>
      <c r="C4690" s="211">
        <v>4.9456237267567406E-2</v>
      </c>
      <c r="D4690" s="211">
        <v>0.12608458582276927</v>
      </c>
      <c r="E4690" s="211">
        <v>7.616436679117794E-2</v>
      </c>
      <c r="F4690" s="211">
        <v>0.10546995899825189</v>
      </c>
      <c r="G4690" s="211">
        <v>0.11912177580652865</v>
      </c>
      <c r="H4690" s="211">
        <v>0.12162905660274972</v>
      </c>
      <c r="I4690" s="211">
        <v>0.44402071201830712</v>
      </c>
      <c r="J4690" s="211">
        <v>0.4320589841686574</v>
      </c>
      <c r="K4690" s="211">
        <v>0.57563710927872025</v>
      </c>
      <c r="L4690" s="211">
        <v>0.27743631124608376</v>
      </c>
      <c r="M4690" s="211">
        <v>0.10569177985926252</v>
      </c>
      <c r="N4690" s="211">
        <v>0.35229073343256845</v>
      </c>
      <c r="O4690" s="211">
        <v>0.56982311343271408</v>
      </c>
      <c r="P4690" s="211">
        <v>6.5670685288868796E-2</v>
      </c>
      <c r="Q4690" s="211">
        <v>5.6913141958329375E-2</v>
      </c>
      <c r="R4690" s="211">
        <v>0.40703270478340048</v>
      </c>
      <c r="S4690" s="211">
        <v>0.29949618102090725</v>
      </c>
      <c r="T4690" s="211">
        <v>0.53322661815654671</v>
      </c>
      <c r="U4690" s="211">
        <v>0.35767410500859637</v>
      </c>
      <c r="V4690" s="211">
        <v>5.6470177169563818E-2</v>
      </c>
      <c r="W4690" s="211">
        <v>0.55556618205099029</v>
      </c>
      <c r="X4690" s="211">
        <v>0.3565675765904246</v>
      </c>
      <c r="Y4690" s="211">
        <v>0.74016398044200693</v>
      </c>
      <c r="Z4690" s="211">
        <v>0.14941891890797285</v>
      </c>
      <c r="AA4690" s="212">
        <v>0.11871433722927403</v>
      </c>
    </row>
    <row r="4691" spans="1:27" x14ac:dyDescent="0.35">
      <c r="A4691" s="210" t="s">
        <v>5367</v>
      </c>
      <c r="B4691" s="217">
        <v>123.2274162093441</v>
      </c>
      <c r="C4691" s="211">
        <v>6.2121458003492988E-2</v>
      </c>
      <c r="D4691" s="211">
        <v>0.11790864819043079</v>
      </c>
      <c r="E4691" s="211">
        <v>7.4586735837325474E-2</v>
      </c>
      <c r="F4691" s="211">
        <v>0.10425856172431369</v>
      </c>
      <c r="G4691" s="211">
        <v>0.12182276455245165</v>
      </c>
      <c r="H4691" s="211">
        <v>0.10721380387512053</v>
      </c>
      <c r="I4691" s="211">
        <v>0.48267717270744775</v>
      </c>
      <c r="J4691" s="211">
        <v>0.41157847374660361</v>
      </c>
      <c r="K4691" s="211">
        <v>0.56684707446805804</v>
      </c>
      <c r="L4691" s="211">
        <v>0.279859490914727</v>
      </c>
      <c r="M4691" s="211">
        <v>0.10390419156433932</v>
      </c>
      <c r="N4691" s="211">
        <v>0.37851977215457999</v>
      </c>
      <c r="O4691" s="211">
        <v>0.71524647373093886</v>
      </c>
      <c r="P4691" s="211">
        <v>6.6431343023679645E-2</v>
      </c>
      <c r="Q4691" s="211">
        <v>9.4884554601191523E-2</v>
      </c>
      <c r="R4691" s="211">
        <v>0.45450052675081798</v>
      </c>
      <c r="S4691" s="211">
        <v>0.38803041906756391</v>
      </c>
      <c r="T4691" s="211">
        <v>0.55026573602411533</v>
      </c>
      <c r="U4691" s="211">
        <v>0.52023916828337247</v>
      </c>
      <c r="V4691" s="211">
        <v>6.1700729589441394E-2</v>
      </c>
      <c r="W4691" s="211">
        <v>0.63688237588537233</v>
      </c>
      <c r="X4691" s="211">
        <v>0.3802026580529394</v>
      </c>
      <c r="Y4691" s="211">
        <v>0.66253217611235249</v>
      </c>
      <c r="Z4691" s="211">
        <v>0.14851421409146609</v>
      </c>
      <c r="AA4691" s="212">
        <v>0.11909122271080805</v>
      </c>
    </row>
    <row r="4692" spans="1:27" x14ac:dyDescent="0.35">
      <c r="A4692" s="210" t="s">
        <v>5368</v>
      </c>
      <c r="B4692" s="217">
        <v>133.36048388801339</v>
      </c>
      <c r="C4692" s="211">
        <v>5.7671337004865542E-2</v>
      </c>
      <c r="D4692" s="211">
        <v>0.12152002152118128</v>
      </c>
      <c r="E4692" s="211">
        <v>6.9433024023413309E-2</v>
      </c>
      <c r="F4692" s="211">
        <v>0.1104288478457524</v>
      </c>
      <c r="G4692" s="211">
        <v>0.1180565336379608</v>
      </c>
      <c r="H4692" s="211">
        <v>0.1225103923787941</v>
      </c>
      <c r="I4692" s="211">
        <v>0.46908503960691617</v>
      </c>
      <c r="J4692" s="211">
        <v>0.44863285172267764</v>
      </c>
      <c r="K4692" s="211">
        <v>0.59456161202655744</v>
      </c>
      <c r="L4692" s="211">
        <v>0.2710480281135329</v>
      </c>
      <c r="M4692" s="211">
        <v>9.789070829687449E-2</v>
      </c>
      <c r="N4692" s="211">
        <v>0.36733386318397609</v>
      </c>
      <c r="O4692" s="211">
        <v>0.57307951580705685</v>
      </c>
      <c r="P4692" s="211">
        <v>6.8327402890023092E-2</v>
      </c>
      <c r="Q4692" s="211">
        <v>7.9021849684400514E-2</v>
      </c>
      <c r="R4692" s="211">
        <v>0.42138437523910455</v>
      </c>
      <c r="S4692" s="211">
        <v>0.31954398289661823</v>
      </c>
      <c r="T4692" s="211">
        <v>0.59659461957419657</v>
      </c>
      <c r="U4692" s="211">
        <v>0.44943588125384931</v>
      </c>
      <c r="V4692" s="211">
        <v>0.11538419447498374</v>
      </c>
      <c r="W4692" s="211">
        <v>0.58892436574161522</v>
      </c>
      <c r="X4692" s="211">
        <v>0.35598508547241958</v>
      </c>
      <c r="Y4692" s="211">
        <v>0.57540910232565212</v>
      </c>
      <c r="Z4692" s="211">
        <v>0.14890244686073142</v>
      </c>
      <c r="AA4692" s="212">
        <v>0.1186506507453837</v>
      </c>
    </row>
    <row r="4693" spans="1:27" x14ac:dyDescent="0.35">
      <c r="A4693" s="210" t="s">
        <v>5369</v>
      </c>
      <c r="B4693" s="217">
        <v>176.22716951662483</v>
      </c>
      <c r="C4693" s="211">
        <v>6.1920972268589815E-2</v>
      </c>
      <c r="D4693" s="211">
        <v>0.11983619491370198</v>
      </c>
      <c r="E4693" s="211">
        <v>7.9892897562670179E-2</v>
      </c>
      <c r="F4693" s="211">
        <v>0.11288744196238588</v>
      </c>
      <c r="G4693" s="211">
        <v>0.12220566940552446</v>
      </c>
      <c r="H4693" s="211">
        <v>0.10526682915189406</v>
      </c>
      <c r="I4693" s="211">
        <v>0.50559579967107737</v>
      </c>
      <c r="J4693" s="211">
        <v>0.43348868807687424</v>
      </c>
      <c r="K4693" s="211">
        <v>0.6263614023191667</v>
      </c>
      <c r="L4693" s="211">
        <v>0.27562753756738839</v>
      </c>
      <c r="M4693" s="211">
        <v>0.10530868996431621</v>
      </c>
      <c r="N4693" s="211">
        <v>0.39562067189071548</v>
      </c>
      <c r="O4693" s="211">
        <v>0.731891733246538</v>
      </c>
      <c r="P4693" s="211">
        <v>7.1375313116713995E-2</v>
      </c>
      <c r="Q4693" s="211">
        <v>0.14484715026555073</v>
      </c>
      <c r="R4693" s="211">
        <v>0.43211663614828016</v>
      </c>
      <c r="S4693" s="211">
        <v>0.32096996903123143</v>
      </c>
      <c r="T4693" s="211">
        <v>0.48162269656402962</v>
      </c>
      <c r="U4693" s="211">
        <v>0.52669399569125319</v>
      </c>
      <c r="V4693" s="211">
        <v>0.10706790870518451</v>
      </c>
      <c r="W4693" s="211">
        <v>0.51576174366984384</v>
      </c>
      <c r="X4693" s="211">
        <v>0.28229522019827413</v>
      </c>
      <c r="Y4693" s="211">
        <v>0.74093436739033569</v>
      </c>
      <c r="Z4693" s="211">
        <v>0.14489282530966294</v>
      </c>
      <c r="AA4693" s="212">
        <v>0.11752211397183103</v>
      </c>
    </row>
    <row r="4694" spans="1:27" x14ac:dyDescent="0.35">
      <c r="A4694" s="210" t="s">
        <v>5370</v>
      </c>
      <c r="B4694" s="217">
        <v>117.93452352955813</v>
      </c>
      <c r="C4694" s="211">
        <v>7.3599906220726027E-2</v>
      </c>
      <c r="D4694" s="211">
        <v>0.12390467983759458</v>
      </c>
      <c r="E4694" s="211">
        <v>8.1641757960425276E-2</v>
      </c>
      <c r="F4694" s="211">
        <v>0.11371318276163321</v>
      </c>
      <c r="G4694" s="211">
        <v>0.12017114273152762</v>
      </c>
      <c r="H4694" s="211">
        <v>0.12175708368368478</v>
      </c>
      <c r="I4694" s="211">
        <v>0.5204359791890889</v>
      </c>
      <c r="J4694" s="211">
        <v>0.41412235884446946</v>
      </c>
      <c r="K4694" s="211">
        <v>0.5591555369342126</v>
      </c>
      <c r="L4694" s="211">
        <v>0.27832262187898876</v>
      </c>
      <c r="M4694" s="211">
        <v>0.10257420445862384</v>
      </c>
      <c r="N4694" s="211">
        <v>0.4765505159396039</v>
      </c>
      <c r="O4694" s="211">
        <v>0.69352920591713751</v>
      </c>
      <c r="P4694" s="211">
        <v>6.6333312561131036E-2</v>
      </c>
      <c r="Q4694" s="211">
        <v>7.9741322207643558E-2</v>
      </c>
      <c r="R4694" s="211">
        <v>0.44963634712635359</v>
      </c>
      <c r="S4694" s="211">
        <v>0.30843455420818999</v>
      </c>
      <c r="T4694" s="211">
        <v>0.47657022173866465</v>
      </c>
      <c r="U4694" s="211">
        <v>0.37906833305340271</v>
      </c>
      <c r="V4694" s="211">
        <v>6.5028164546564571E-2</v>
      </c>
      <c r="W4694" s="211">
        <v>0.58950387835095253</v>
      </c>
      <c r="X4694" s="211">
        <v>0.29378576159837116</v>
      </c>
      <c r="Y4694" s="211">
        <v>0.64878032481996217</v>
      </c>
      <c r="Z4694" s="211">
        <v>0.14766210456277501</v>
      </c>
      <c r="AA4694" s="212">
        <v>0.11857678231571601</v>
      </c>
    </row>
    <row r="4695" spans="1:27" x14ac:dyDescent="0.35">
      <c r="A4695" s="210" t="s">
        <v>5371</v>
      </c>
      <c r="B4695" s="217">
        <v>126.30098274819612</v>
      </c>
      <c r="C4695" s="211">
        <v>7.3009595889602569E-2</v>
      </c>
      <c r="D4695" s="211">
        <v>0.11727162590044229</v>
      </c>
      <c r="E4695" s="211">
        <v>7.3597378199105279E-2</v>
      </c>
      <c r="F4695" s="211">
        <v>9.56569513407243E-2</v>
      </c>
      <c r="G4695" s="211">
        <v>0.11713807674936087</v>
      </c>
      <c r="H4695" s="211">
        <v>0.11873358602145496</v>
      </c>
      <c r="I4695" s="211">
        <v>0.4766367729523675</v>
      </c>
      <c r="J4695" s="211">
        <v>0.39915316833850789</v>
      </c>
      <c r="K4695" s="211">
        <v>0.57434518814401314</v>
      </c>
      <c r="L4695" s="211">
        <v>0.27799380826264952</v>
      </c>
      <c r="M4695" s="211">
        <v>8.9726590272883669E-2</v>
      </c>
      <c r="N4695" s="211">
        <v>0.35813122664363939</v>
      </c>
      <c r="O4695" s="211">
        <v>0.75941685987818663</v>
      </c>
      <c r="P4695" s="211">
        <v>6.4722352995340682E-2</v>
      </c>
      <c r="Q4695" s="211">
        <v>6.7324047933772543E-2</v>
      </c>
      <c r="R4695" s="211">
        <v>0.40110580356961012</v>
      </c>
      <c r="S4695" s="211">
        <v>0.33030893952188001</v>
      </c>
      <c r="T4695" s="211">
        <v>0.5380411137502662</v>
      </c>
      <c r="U4695" s="211">
        <v>0.50976180375419089</v>
      </c>
      <c r="V4695" s="211">
        <v>8.3910724451891155E-2</v>
      </c>
      <c r="W4695" s="211">
        <v>0.51460074208037998</v>
      </c>
      <c r="X4695" s="211">
        <v>0.27285786851706373</v>
      </c>
      <c r="Y4695" s="211">
        <v>0.72059648732264692</v>
      </c>
      <c r="Z4695" s="211">
        <v>0.14173159107771599</v>
      </c>
      <c r="AA4695" s="212">
        <v>0.11908929338433819</v>
      </c>
    </row>
    <row r="4696" spans="1:27" x14ac:dyDescent="0.35">
      <c r="A4696" s="210" t="s">
        <v>5372</v>
      </c>
      <c r="B4696" s="217">
        <v>151.5680928622991</v>
      </c>
      <c r="C4696" s="211">
        <v>7.3927895392450815E-2</v>
      </c>
      <c r="D4696" s="211">
        <v>0.12507434542799231</v>
      </c>
      <c r="E4696" s="211">
        <v>8.0337391914363038E-2</v>
      </c>
      <c r="F4696" s="211">
        <v>8.9200066616414692E-2</v>
      </c>
      <c r="G4696" s="211">
        <v>0.12203374033174508</v>
      </c>
      <c r="H4696" s="211">
        <v>0.12129048247685818</v>
      </c>
      <c r="I4696" s="211">
        <v>0.48326879487514052</v>
      </c>
      <c r="J4696" s="211">
        <v>0.45547716609449151</v>
      </c>
      <c r="K4696" s="211">
        <v>0.63693835426238365</v>
      </c>
      <c r="L4696" s="211">
        <v>0.27403277026266465</v>
      </c>
      <c r="M4696" s="211">
        <v>8.3000145877996381E-2</v>
      </c>
      <c r="N4696" s="211">
        <v>0.57644876509467946</v>
      </c>
      <c r="O4696" s="211">
        <v>0.72170085232338643</v>
      </c>
      <c r="P4696" s="211">
        <v>7.1305714230937733E-2</v>
      </c>
      <c r="Q4696" s="211">
        <v>8.749442974036678E-2</v>
      </c>
      <c r="R4696" s="211">
        <v>0.44003602862992597</v>
      </c>
      <c r="S4696" s="211">
        <v>0.36338811783708203</v>
      </c>
      <c r="T4696" s="211">
        <v>0.62406251331432883</v>
      </c>
      <c r="U4696" s="211">
        <v>0.39159771364714202</v>
      </c>
      <c r="V4696" s="211">
        <v>9.8531724422267666E-2</v>
      </c>
      <c r="W4696" s="211">
        <v>0.58813369940011706</v>
      </c>
      <c r="X4696" s="211">
        <v>0.35739494061657456</v>
      </c>
      <c r="Y4696" s="211">
        <v>0.64592429466230483</v>
      </c>
      <c r="Z4696" s="211">
        <v>0.14993710773268623</v>
      </c>
      <c r="AA4696" s="212">
        <v>0.11824583000373823</v>
      </c>
    </row>
    <row r="4697" spans="1:27" x14ac:dyDescent="0.35">
      <c r="A4697" s="210" t="s">
        <v>5373</v>
      </c>
      <c r="B4697" s="217">
        <v>152.39693724818252</v>
      </c>
      <c r="C4697" s="211">
        <v>7.2046106619768763E-2</v>
      </c>
      <c r="D4697" s="211">
        <v>0.12575691006154602</v>
      </c>
      <c r="E4697" s="211">
        <v>7.5548226696880813E-2</v>
      </c>
      <c r="F4697" s="211">
        <v>9.7070485549989607E-2</v>
      </c>
      <c r="G4697" s="211">
        <v>0.12549669692898902</v>
      </c>
      <c r="H4697" s="211">
        <v>0.11999330362227092</v>
      </c>
      <c r="I4697" s="211">
        <v>0.50639941775668917</v>
      </c>
      <c r="J4697" s="211">
        <v>0.45122913981364321</v>
      </c>
      <c r="K4697" s="211">
        <v>0.54329385429859101</v>
      </c>
      <c r="L4697" s="211">
        <v>0.26543383825842443</v>
      </c>
      <c r="M4697" s="211">
        <v>0.11441606323307134</v>
      </c>
      <c r="N4697" s="211">
        <v>0.37372030368688819</v>
      </c>
      <c r="O4697" s="211">
        <v>0.65893025934148264</v>
      </c>
      <c r="P4697" s="211">
        <v>6.7544244927968747E-2</v>
      </c>
      <c r="Q4697" s="211">
        <v>5.9233037963475857E-2</v>
      </c>
      <c r="R4697" s="211">
        <v>0.49050027393679191</v>
      </c>
      <c r="S4697" s="211">
        <v>0.30615616300830351</v>
      </c>
      <c r="T4697" s="211">
        <v>0.60069565776919387</v>
      </c>
      <c r="U4697" s="211">
        <v>0.44756573529160903</v>
      </c>
      <c r="V4697" s="211">
        <v>0.1160735916729463</v>
      </c>
      <c r="W4697" s="211">
        <v>0.50734008564128863</v>
      </c>
      <c r="X4697" s="211">
        <v>0.32721526787223226</v>
      </c>
      <c r="Y4697" s="211">
        <v>0.6431023761972916</v>
      </c>
      <c r="Z4697" s="211">
        <v>0.14928061976454318</v>
      </c>
      <c r="AA4697" s="212">
        <v>0.11561663659382634</v>
      </c>
    </row>
    <row r="4698" spans="1:27" x14ac:dyDescent="0.35">
      <c r="A4698" s="210" t="s">
        <v>5374</v>
      </c>
      <c r="B4698" s="217">
        <v>112.75937527254109</v>
      </c>
      <c r="C4698" s="211">
        <v>7.2942074673743779E-2</v>
      </c>
      <c r="D4698" s="211">
        <v>0.12232265344470238</v>
      </c>
      <c r="E4698" s="211">
        <v>6.6497248148990093E-2</v>
      </c>
      <c r="F4698" s="211">
        <v>8.2297322432518666E-2</v>
      </c>
      <c r="G4698" s="211">
        <v>0.12115530466600159</v>
      </c>
      <c r="H4698" s="211">
        <v>0.11726318106572597</v>
      </c>
      <c r="I4698" s="211">
        <v>0.52565356371772454</v>
      </c>
      <c r="J4698" s="211">
        <v>0.46157916791778142</v>
      </c>
      <c r="K4698" s="211">
        <v>0.63698388369333558</v>
      </c>
      <c r="L4698" s="211">
        <v>0.28042227597970265</v>
      </c>
      <c r="M4698" s="211">
        <v>0.10882150243882895</v>
      </c>
      <c r="N4698" s="211">
        <v>0.39244663197959917</v>
      </c>
      <c r="O4698" s="211">
        <v>0.57542913368740733</v>
      </c>
      <c r="P4698" s="211">
        <v>7.0736572119531216E-2</v>
      </c>
      <c r="Q4698" s="211">
        <v>8.8943289761494543E-2</v>
      </c>
      <c r="R4698" s="211">
        <v>0.46149617569792034</v>
      </c>
      <c r="S4698" s="211">
        <v>0.35010651551721184</v>
      </c>
      <c r="T4698" s="211">
        <v>0.5741411496398181</v>
      </c>
      <c r="U4698" s="211">
        <v>0.35072384784364019</v>
      </c>
      <c r="V4698" s="211">
        <v>5.2056448191618435E-2</v>
      </c>
      <c r="W4698" s="211">
        <v>0.52163130015254411</v>
      </c>
      <c r="X4698" s="211">
        <v>0.2802963575021532</v>
      </c>
      <c r="Y4698" s="211">
        <v>0.64708116422033113</v>
      </c>
      <c r="Z4698" s="211">
        <v>0.14868313525415339</v>
      </c>
      <c r="AA4698" s="212">
        <v>0.1175147417949286</v>
      </c>
    </row>
    <row r="4699" spans="1:27" x14ac:dyDescent="0.35">
      <c r="A4699" s="210" t="s">
        <v>5375</v>
      </c>
      <c r="B4699" s="217">
        <v>129.39372490441824</v>
      </c>
      <c r="C4699" s="211">
        <v>6.5861156926124376E-2</v>
      </c>
      <c r="D4699" s="211">
        <v>0.1237864369464618</v>
      </c>
      <c r="E4699" s="211">
        <v>7.7241939108746591E-2</v>
      </c>
      <c r="F4699" s="211">
        <v>0.11847396739840926</v>
      </c>
      <c r="G4699" s="211">
        <v>0.12728047573900025</v>
      </c>
      <c r="H4699" s="211">
        <v>0.11847445084407361</v>
      </c>
      <c r="I4699" s="211">
        <v>0.52778033309392292</v>
      </c>
      <c r="J4699" s="211">
        <v>0.41723774142394465</v>
      </c>
      <c r="K4699" s="211">
        <v>0.57022684240705435</v>
      </c>
      <c r="L4699" s="211">
        <v>0.27620474598007416</v>
      </c>
      <c r="M4699" s="211">
        <v>9.5130730237913436E-2</v>
      </c>
      <c r="N4699" s="211">
        <v>0.46843690713424313</v>
      </c>
      <c r="O4699" s="211">
        <v>0.77577068534267901</v>
      </c>
      <c r="P4699" s="211">
        <v>6.7154096151550408E-2</v>
      </c>
      <c r="Q4699" s="211">
        <v>0.10600120230994432</v>
      </c>
      <c r="R4699" s="211">
        <v>0.44820363445920841</v>
      </c>
      <c r="S4699" s="211">
        <v>0.41235552297307571</v>
      </c>
      <c r="T4699" s="211">
        <v>0.5508981617117541</v>
      </c>
      <c r="U4699" s="211">
        <v>0.38515313972462262</v>
      </c>
      <c r="V4699" s="211">
        <v>9.1562896442060157E-2</v>
      </c>
      <c r="W4699" s="211">
        <v>0.56085127079205743</v>
      </c>
      <c r="X4699" s="211">
        <v>0.32326850310245847</v>
      </c>
      <c r="Y4699" s="211">
        <v>0.59222800600378378</v>
      </c>
      <c r="Z4699" s="211">
        <v>0.14827232425590092</v>
      </c>
      <c r="AA4699" s="212">
        <v>0.11912450587705609</v>
      </c>
    </row>
    <row r="4700" spans="1:27" x14ac:dyDescent="0.35">
      <c r="A4700" s="210" t="s">
        <v>5376</v>
      </c>
      <c r="B4700" s="217">
        <v>134.23661203502741</v>
      </c>
      <c r="C4700" s="211">
        <v>5.7662132051509239E-2</v>
      </c>
      <c r="D4700" s="211">
        <v>0.12238334267983192</v>
      </c>
      <c r="E4700" s="211">
        <v>7.5346607881400837E-2</v>
      </c>
      <c r="F4700" s="211">
        <v>0.10263391819435437</v>
      </c>
      <c r="G4700" s="211">
        <v>0.11976663832510218</v>
      </c>
      <c r="H4700" s="211">
        <v>0.12626230241437494</v>
      </c>
      <c r="I4700" s="211">
        <v>0.52539327728341134</v>
      </c>
      <c r="J4700" s="211">
        <v>0.4529070989908453</v>
      </c>
      <c r="K4700" s="211">
        <v>0.54066865458711133</v>
      </c>
      <c r="L4700" s="211">
        <v>0.28055053130408458</v>
      </c>
      <c r="M4700" s="211">
        <v>0.11905966464609227</v>
      </c>
      <c r="N4700" s="211">
        <v>0.46458641706145776</v>
      </c>
      <c r="O4700" s="211">
        <v>0.72239035507655969</v>
      </c>
      <c r="P4700" s="211">
        <v>7.1187719481466225E-2</v>
      </c>
      <c r="Q4700" s="211">
        <v>5.9156631478867794E-2</v>
      </c>
      <c r="R4700" s="211">
        <v>0.41047086667566235</v>
      </c>
      <c r="S4700" s="211">
        <v>0.31113020346619469</v>
      </c>
      <c r="T4700" s="211">
        <v>0.52939130942296786</v>
      </c>
      <c r="U4700" s="211">
        <v>0.44559260645590937</v>
      </c>
      <c r="V4700" s="211">
        <v>8.4828356845705472E-2</v>
      </c>
      <c r="W4700" s="211">
        <v>0.48639717789507347</v>
      </c>
      <c r="X4700" s="211">
        <v>0.36105389763086637</v>
      </c>
      <c r="Y4700" s="211">
        <v>0.59858961013532852</v>
      </c>
      <c r="Z4700" s="211">
        <v>0.14549953094660975</v>
      </c>
      <c r="AA4700" s="212">
        <v>0.12080255485173004</v>
      </c>
    </row>
    <row r="4701" spans="1:27" x14ac:dyDescent="0.35">
      <c r="A4701" s="210" t="s">
        <v>5377</v>
      </c>
      <c r="B4701" s="217">
        <v>122.66722444385698</v>
      </c>
      <c r="C4701" s="211">
        <v>5.960887135814872E-2</v>
      </c>
      <c r="D4701" s="211">
        <v>0.12251204055263988</v>
      </c>
      <c r="E4701" s="211">
        <v>8.229136767036925E-2</v>
      </c>
      <c r="F4701" s="211">
        <v>9.3005125122636229E-2</v>
      </c>
      <c r="G4701" s="211">
        <v>0.12263339904592661</v>
      </c>
      <c r="H4701" s="211">
        <v>0.11556480298955857</v>
      </c>
      <c r="I4701" s="211">
        <v>0.51048222575030522</v>
      </c>
      <c r="J4701" s="211">
        <v>0.44840592496817033</v>
      </c>
      <c r="K4701" s="211">
        <v>0.59923748961837686</v>
      </c>
      <c r="L4701" s="211">
        <v>0.27840218118471938</v>
      </c>
      <c r="M4701" s="211">
        <v>8.1376441267521166E-2</v>
      </c>
      <c r="N4701" s="211">
        <v>0.48525667600599182</v>
      </c>
      <c r="O4701" s="211">
        <v>0.75931950536919246</v>
      </c>
      <c r="P4701" s="211">
        <v>6.7965934207369669E-2</v>
      </c>
      <c r="Q4701" s="211">
        <v>8.2797852017052156E-2</v>
      </c>
      <c r="R4701" s="211">
        <v>0.44059839704519854</v>
      </c>
      <c r="S4701" s="211">
        <v>0.37088261302114284</v>
      </c>
      <c r="T4701" s="211">
        <v>0.51566176595182012</v>
      </c>
      <c r="U4701" s="211">
        <v>0.3796954365203708</v>
      </c>
      <c r="V4701" s="211">
        <v>8.0899026586919276E-2</v>
      </c>
      <c r="W4701" s="211">
        <v>0.58245172272713619</v>
      </c>
      <c r="X4701" s="211">
        <v>0.35371143081259004</v>
      </c>
      <c r="Y4701" s="211">
        <v>0.57262382130906064</v>
      </c>
      <c r="Z4701" s="211">
        <v>0.1475185930011384</v>
      </c>
      <c r="AA4701" s="212">
        <v>0.11900217139194616</v>
      </c>
    </row>
    <row r="4702" spans="1:27" x14ac:dyDescent="0.35">
      <c r="A4702" s="210" t="s">
        <v>5378</v>
      </c>
      <c r="B4702" s="217">
        <v>148.38977597688523</v>
      </c>
      <c r="C4702" s="211">
        <v>4.8644680440786833E-2</v>
      </c>
      <c r="D4702" s="211">
        <v>0.12579195411782265</v>
      </c>
      <c r="E4702" s="211">
        <v>7.4636182734953108E-2</v>
      </c>
      <c r="F4702" s="211">
        <v>0.11394497786361679</v>
      </c>
      <c r="G4702" s="211">
        <v>0.11923901679461446</v>
      </c>
      <c r="H4702" s="211">
        <v>0.12703770775604753</v>
      </c>
      <c r="I4702" s="211">
        <v>0.45822959949306169</v>
      </c>
      <c r="J4702" s="211">
        <v>0.42507964904785173</v>
      </c>
      <c r="K4702" s="211">
        <v>0.6428406662026559</v>
      </c>
      <c r="L4702" s="211">
        <v>0.27553399082632651</v>
      </c>
      <c r="M4702" s="211">
        <v>7.9108357053555067E-2</v>
      </c>
      <c r="N4702" s="211">
        <v>0.45047213061460012</v>
      </c>
      <c r="O4702" s="211">
        <v>0.78222583507705157</v>
      </c>
      <c r="P4702" s="211">
        <v>6.6638304100822401E-2</v>
      </c>
      <c r="Q4702" s="211">
        <v>4.8692739430735717E-2</v>
      </c>
      <c r="R4702" s="211">
        <v>0.4470210430058737</v>
      </c>
      <c r="S4702" s="211">
        <v>0.3595053677498764</v>
      </c>
      <c r="T4702" s="211">
        <v>0.57889571264916329</v>
      </c>
      <c r="U4702" s="211">
        <v>0.4982884317401674</v>
      </c>
      <c r="V4702" s="211">
        <v>0.11276021971793537</v>
      </c>
      <c r="W4702" s="211">
        <v>0.61671478816634329</v>
      </c>
      <c r="X4702" s="211">
        <v>0.24986886974169559</v>
      </c>
      <c r="Y4702" s="211">
        <v>0.55824482578940637</v>
      </c>
      <c r="Z4702" s="211">
        <v>0.14514471273097634</v>
      </c>
      <c r="AA4702" s="212">
        <v>0.11198557219652039</v>
      </c>
    </row>
    <row r="4703" spans="1:27" x14ac:dyDescent="0.35">
      <c r="A4703" s="210" t="s">
        <v>5379</v>
      </c>
      <c r="B4703" s="217">
        <v>166.2713503761986</v>
      </c>
      <c r="C4703" s="211">
        <v>6.8078989736761353E-2</v>
      </c>
      <c r="D4703" s="211">
        <v>0.126688253082891</v>
      </c>
      <c r="E4703" s="211">
        <v>6.8814483082707892E-2</v>
      </c>
      <c r="F4703" s="211">
        <v>9.4948942627673061E-2</v>
      </c>
      <c r="G4703" s="211">
        <v>0.12418835940439034</v>
      </c>
      <c r="H4703" s="211">
        <v>0.11536859231550618</v>
      </c>
      <c r="I4703" s="211">
        <v>0.5113119192123593</v>
      </c>
      <c r="J4703" s="211">
        <v>0.46393703225036231</v>
      </c>
      <c r="K4703" s="211">
        <v>0.61026691796615828</v>
      </c>
      <c r="L4703" s="211">
        <v>0.27167265975791294</v>
      </c>
      <c r="M4703" s="211">
        <v>0.10512595778380888</v>
      </c>
      <c r="N4703" s="211">
        <v>0.35142211396856027</v>
      </c>
      <c r="O4703" s="211">
        <v>0.71615740482324475</v>
      </c>
      <c r="P4703" s="211">
        <v>6.5655850687910786E-2</v>
      </c>
      <c r="Q4703" s="211">
        <v>4.9545296802170465E-2</v>
      </c>
      <c r="R4703" s="211">
        <v>0.46872372578354016</v>
      </c>
      <c r="S4703" s="211">
        <v>0.36823417448666074</v>
      </c>
      <c r="T4703" s="211">
        <v>0.50917179834287318</v>
      </c>
      <c r="U4703" s="211">
        <v>0.37303612595102859</v>
      </c>
      <c r="V4703" s="211">
        <v>0.1901797904479835</v>
      </c>
      <c r="W4703" s="211">
        <v>0.51046040703111761</v>
      </c>
      <c r="X4703" s="211">
        <v>0.31884271485093951</v>
      </c>
      <c r="Y4703" s="211">
        <v>0.72431279604303533</v>
      </c>
      <c r="Z4703" s="211">
        <v>0.14981642568313414</v>
      </c>
      <c r="AA4703" s="212">
        <v>0.11985477155820584</v>
      </c>
    </row>
    <row r="4704" spans="1:27" x14ac:dyDescent="0.35">
      <c r="A4704" s="210" t="s">
        <v>5380</v>
      </c>
      <c r="B4704" s="217">
        <v>165.89117564427389</v>
      </c>
      <c r="C4704" s="211">
        <v>5.8251728496150776E-2</v>
      </c>
      <c r="D4704" s="211">
        <v>0.12086696086755144</v>
      </c>
      <c r="E4704" s="211">
        <v>7.1145406491121707E-2</v>
      </c>
      <c r="F4704" s="211">
        <v>7.1176979424942596E-2</v>
      </c>
      <c r="G4704" s="211">
        <v>0.11765828027499214</v>
      </c>
      <c r="H4704" s="211">
        <v>0.12334655860120339</v>
      </c>
      <c r="I4704" s="211">
        <v>0.51818566920862774</v>
      </c>
      <c r="J4704" s="211">
        <v>0.47835049819815562</v>
      </c>
      <c r="K4704" s="211">
        <v>0.63313352728238859</v>
      </c>
      <c r="L4704" s="211">
        <v>0.26765006539451308</v>
      </c>
      <c r="M4704" s="211">
        <v>0.11465307148037561</v>
      </c>
      <c r="N4704" s="211">
        <v>0.51629481393359311</v>
      </c>
      <c r="O4704" s="211">
        <v>0.65578592395944524</v>
      </c>
      <c r="P4704" s="211">
        <v>6.8817690349846056E-2</v>
      </c>
      <c r="Q4704" s="211">
        <v>0.12064263737191505</v>
      </c>
      <c r="R4704" s="211">
        <v>0.46069627337677149</v>
      </c>
      <c r="S4704" s="211">
        <v>0.27230353120332579</v>
      </c>
      <c r="T4704" s="211">
        <v>0.58727997589951209</v>
      </c>
      <c r="U4704" s="211">
        <v>0.40206529708862537</v>
      </c>
      <c r="V4704" s="211">
        <v>0.1327796341914203</v>
      </c>
      <c r="W4704" s="211">
        <v>0.49431820295696149</v>
      </c>
      <c r="X4704" s="211">
        <v>0.34440205827848996</v>
      </c>
      <c r="Y4704" s="211">
        <v>0.72296512053347484</v>
      </c>
      <c r="Z4704" s="211">
        <v>0.14946172749993089</v>
      </c>
      <c r="AA4704" s="212">
        <v>0.122826193227383</v>
      </c>
    </row>
    <row r="4705" spans="1:27" x14ac:dyDescent="0.35">
      <c r="A4705" s="210" t="s">
        <v>5381</v>
      </c>
      <c r="B4705" s="217">
        <v>185.02275858769119</v>
      </c>
      <c r="C4705" s="211">
        <v>5.1270250445730442E-2</v>
      </c>
      <c r="D4705" s="211">
        <v>0.12186145194063533</v>
      </c>
      <c r="E4705" s="211">
        <v>7.8976670581985681E-2</v>
      </c>
      <c r="F4705" s="211">
        <v>0.10163213677616996</v>
      </c>
      <c r="G4705" s="211">
        <v>0.12517035678523381</v>
      </c>
      <c r="H4705" s="211">
        <v>0.10963034405209683</v>
      </c>
      <c r="I4705" s="211">
        <v>0.51769372479543518</v>
      </c>
      <c r="J4705" s="211">
        <v>0.45482686531183925</v>
      </c>
      <c r="K4705" s="211">
        <v>0.64492970056318599</v>
      </c>
      <c r="L4705" s="211">
        <v>0.26887143689173898</v>
      </c>
      <c r="M4705" s="211">
        <v>8.2713723740850759E-2</v>
      </c>
      <c r="N4705" s="211">
        <v>0.46091534148955948</v>
      </c>
      <c r="O4705" s="211">
        <v>0.70630648360208736</v>
      </c>
      <c r="P4705" s="211">
        <v>6.9557175880667954E-2</v>
      </c>
      <c r="Q4705" s="211">
        <v>6.3460440677450311E-2</v>
      </c>
      <c r="R4705" s="211">
        <v>0.45526812545329876</v>
      </c>
      <c r="S4705" s="211">
        <v>0.3839827192361307</v>
      </c>
      <c r="T4705" s="211">
        <v>0.5140833736847521</v>
      </c>
      <c r="U4705" s="211">
        <v>0.44391075348268516</v>
      </c>
      <c r="V4705" s="211">
        <v>0.18033653443625211</v>
      </c>
      <c r="W4705" s="211">
        <v>0.57449255670639732</v>
      </c>
      <c r="X4705" s="211">
        <v>0.32593100567031075</v>
      </c>
      <c r="Y4705" s="211">
        <v>0.72546778283520985</v>
      </c>
      <c r="Z4705" s="211">
        <v>0.14708156777272474</v>
      </c>
      <c r="AA4705" s="212">
        <v>0.1166986295239259</v>
      </c>
    </row>
    <row r="4706" spans="1:27" x14ac:dyDescent="0.35">
      <c r="A4706" s="210" t="s">
        <v>5382</v>
      </c>
      <c r="B4706" s="217">
        <v>133.02205657461224</v>
      </c>
      <c r="C4706" s="211">
        <v>6.1715394317887279E-2</v>
      </c>
      <c r="D4706" s="211">
        <v>0.11887401771826753</v>
      </c>
      <c r="E4706" s="211">
        <v>7.3405527093930181E-2</v>
      </c>
      <c r="F4706" s="211">
        <v>8.6708743569078123E-2</v>
      </c>
      <c r="G4706" s="211">
        <v>0.11880156843678853</v>
      </c>
      <c r="H4706" s="211">
        <v>0.12395063506682409</v>
      </c>
      <c r="I4706" s="211">
        <v>0.48425946575269685</v>
      </c>
      <c r="J4706" s="211">
        <v>0.43788010900524782</v>
      </c>
      <c r="K4706" s="211">
        <v>0.62780365611917321</v>
      </c>
      <c r="L4706" s="211">
        <v>0.28174859131811225</v>
      </c>
      <c r="M4706" s="211">
        <v>0.10269069296957939</v>
      </c>
      <c r="N4706" s="211">
        <v>0.43026385877689255</v>
      </c>
      <c r="O4706" s="211">
        <v>0.70663327372125884</v>
      </c>
      <c r="P4706" s="211">
        <v>6.9899247984970173E-2</v>
      </c>
      <c r="Q4706" s="211">
        <v>8.1925705692333234E-2</v>
      </c>
      <c r="R4706" s="211">
        <v>0.47503494489289072</v>
      </c>
      <c r="S4706" s="211">
        <v>0.40147476706454416</v>
      </c>
      <c r="T4706" s="211">
        <v>0.46007202503554023</v>
      </c>
      <c r="U4706" s="211">
        <v>0.41862063946313072</v>
      </c>
      <c r="V4706" s="211">
        <v>8.89862345116232E-2</v>
      </c>
      <c r="W4706" s="211">
        <v>0.57478792367998399</v>
      </c>
      <c r="X4706" s="211">
        <v>0.31264495298103651</v>
      </c>
      <c r="Y4706" s="211">
        <v>0.63364575377414833</v>
      </c>
      <c r="Z4706" s="211">
        <v>0.14723117251317333</v>
      </c>
      <c r="AA4706" s="212">
        <v>0.11896296527158814</v>
      </c>
    </row>
    <row r="4707" spans="1:27" x14ac:dyDescent="0.35">
      <c r="A4707" s="210" t="s">
        <v>5383</v>
      </c>
      <c r="B4707" s="217">
        <v>182.6405261995053</v>
      </c>
      <c r="C4707" s="211">
        <v>4.9301706023780201E-2</v>
      </c>
      <c r="D4707" s="211">
        <v>0.12884115630303994</v>
      </c>
      <c r="E4707" s="211">
        <v>7.8652463061372455E-2</v>
      </c>
      <c r="F4707" s="211">
        <v>9.3739126947592677E-2</v>
      </c>
      <c r="G4707" s="211">
        <v>0.12198056315867309</v>
      </c>
      <c r="H4707" s="211">
        <v>0.11306659916189117</v>
      </c>
      <c r="I4707" s="211">
        <v>0.46452148674050142</v>
      </c>
      <c r="J4707" s="211">
        <v>0.42262858759216798</v>
      </c>
      <c r="K4707" s="211">
        <v>0.55212924936584573</v>
      </c>
      <c r="L4707" s="211">
        <v>0.27383446329363048</v>
      </c>
      <c r="M4707" s="211">
        <v>9.5787791574190512E-2</v>
      </c>
      <c r="N4707" s="211">
        <v>0.41691917928044064</v>
      </c>
      <c r="O4707" s="211">
        <v>0.56832228502264559</v>
      </c>
      <c r="P4707" s="211">
        <v>7.2104105243519082E-2</v>
      </c>
      <c r="Q4707" s="211">
        <v>6.6152148830560281E-2</v>
      </c>
      <c r="R4707" s="211">
        <v>0.46426486755017632</v>
      </c>
      <c r="S4707" s="211">
        <v>0.32601658380346649</v>
      </c>
      <c r="T4707" s="211">
        <v>0.6091506232231888</v>
      </c>
      <c r="U4707" s="211">
        <v>0.47692932888190342</v>
      </c>
      <c r="V4707" s="211">
        <v>0.14220594030286215</v>
      </c>
      <c r="W4707" s="211">
        <v>0.58057934794232957</v>
      </c>
      <c r="X4707" s="211">
        <v>0.36826657794553636</v>
      </c>
      <c r="Y4707" s="211">
        <v>0.68724675513990585</v>
      </c>
      <c r="Z4707" s="211">
        <v>0.149948337382069</v>
      </c>
      <c r="AA4707" s="212">
        <v>0.1115526649876085</v>
      </c>
    </row>
    <row r="4708" spans="1:27" x14ac:dyDescent="0.35">
      <c r="A4708" s="210" t="s">
        <v>5384</v>
      </c>
      <c r="B4708" s="217">
        <v>157.81102737401767</v>
      </c>
      <c r="C4708" s="211">
        <v>5.6600323923343666E-2</v>
      </c>
      <c r="D4708" s="211">
        <v>0.11891213043504362</v>
      </c>
      <c r="E4708" s="211">
        <v>7.3009141082403486E-2</v>
      </c>
      <c r="F4708" s="211">
        <v>8.7236506177385209E-2</v>
      </c>
      <c r="G4708" s="211">
        <v>0.12343068180550391</v>
      </c>
      <c r="H4708" s="211">
        <v>0.12194310050925319</v>
      </c>
      <c r="I4708" s="211">
        <v>0.51123076440707726</v>
      </c>
      <c r="J4708" s="211">
        <v>0.40959380170058707</v>
      </c>
      <c r="K4708" s="211">
        <v>0.59019048694697618</v>
      </c>
      <c r="L4708" s="211">
        <v>0.27497678747904203</v>
      </c>
      <c r="M4708" s="211">
        <v>9.4592278697927495E-2</v>
      </c>
      <c r="N4708" s="211">
        <v>0.48763786355394556</v>
      </c>
      <c r="O4708" s="211">
        <v>0.76181311414131425</v>
      </c>
      <c r="P4708" s="211">
        <v>6.945645112108223E-2</v>
      </c>
      <c r="Q4708" s="211">
        <v>0.10372422934367606</v>
      </c>
      <c r="R4708" s="211">
        <v>0.48719267503256236</v>
      </c>
      <c r="S4708" s="211">
        <v>0.34030388156090891</v>
      </c>
      <c r="T4708" s="211">
        <v>0.62335950386087335</v>
      </c>
      <c r="U4708" s="211">
        <v>0.36515752879296015</v>
      </c>
      <c r="V4708" s="211">
        <v>0.15310988866631717</v>
      </c>
      <c r="W4708" s="211">
        <v>0.59709583865743943</v>
      </c>
      <c r="X4708" s="211">
        <v>0.4070173160306817</v>
      </c>
      <c r="Y4708" s="211">
        <v>0.6934347649576178</v>
      </c>
      <c r="Z4708" s="211">
        <v>0.14964816674518938</v>
      </c>
      <c r="AA4708" s="212">
        <v>0.12102733343259783</v>
      </c>
    </row>
    <row r="4709" spans="1:27" x14ac:dyDescent="0.35">
      <c r="A4709" s="210" t="s">
        <v>5385</v>
      </c>
      <c r="B4709" s="217">
        <v>127.81033242029429</v>
      </c>
      <c r="C4709" s="211">
        <v>6.0628750718100019E-2</v>
      </c>
      <c r="D4709" s="211">
        <v>0.11679209004266626</v>
      </c>
      <c r="E4709" s="211">
        <v>7.315302557277506E-2</v>
      </c>
      <c r="F4709" s="211">
        <v>8.6620712865706787E-2</v>
      </c>
      <c r="G4709" s="211">
        <v>0.11567200910164269</v>
      </c>
      <c r="H4709" s="211">
        <v>0.11323152200658361</v>
      </c>
      <c r="I4709" s="211">
        <v>0.51075462149052964</v>
      </c>
      <c r="J4709" s="211">
        <v>0.454404279973534</v>
      </c>
      <c r="K4709" s="211">
        <v>0.54571702694522062</v>
      </c>
      <c r="L4709" s="211">
        <v>0.27883353291453128</v>
      </c>
      <c r="M4709" s="211">
        <v>0.10562603282101773</v>
      </c>
      <c r="N4709" s="211">
        <v>0.46393959273265684</v>
      </c>
      <c r="O4709" s="211">
        <v>0.73652353074458143</v>
      </c>
      <c r="P4709" s="211">
        <v>7.4708855205249447E-2</v>
      </c>
      <c r="Q4709" s="211">
        <v>8.6183828207958002E-2</v>
      </c>
      <c r="R4709" s="211">
        <v>0.47802094734637968</v>
      </c>
      <c r="S4709" s="211">
        <v>0.36382479347430885</v>
      </c>
      <c r="T4709" s="211">
        <v>0.58460662387487927</v>
      </c>
      <c r="U4709" s="211">
        <v>0.3887610871713274</v>
      </c>
      <c r="V4709" s="211">
        <v>5.7250206211484328E-2</v>
      </c>
      <c r="W4709" s="211">
        <v>0.58871295599889095</v>
      </c>
      <c r="X4709" s="211">
        <v>0.29389626639778144</v>
      </c>
      <c r="Y4709" s="211">
        <v>0.66536165282455983</v>
      </c>
      <c r="Z4709" s="211">
        <v>0.14293816062597173</v>
      </c>
      <c r="AA4709" s="212">
        <v>0.11881192273367348</v>
      </c>
    </row>
    <row r="4710" spans="1:27" x14ac:dyDescent="0.35">
      <c r="A4710" s="210" t="s">
        <v>5386</v>
      </c>
      <c r="B4710" s="217">
        <v>128.03315209830586</v>
      </c>
      <c r="C4710" s="211">
        <v>5.4935892808017125E-2</v>
      </c>
      <c r="D4710" s="211">
        <v>0.12209829478026497</v>
      </c>
      <c r="E4710" s="211">
        <v>7.8792432326803219E-2</v>
      </c>
      <c r="F4710" s="211">
        <v>9.3802417780925795E-2</v>
      </c>
      <c r="G4710" s="211">
        <v>0.12469321928370496</v>
      </c>
      <c r="H4710" s="211">
        <v>0.1164182748802014</v>
      </c>
      <c r="I4710" s="211">
        <v>0.46922382822582459</v>
      </c>
      <c r="J4710" s="211">
        <v>0.47657846595186976</v>
      </c>
      <c r="K4710" s="211">
        <v>0.64417747239878187</v>
      </c>
      <c r="L4710" s="211">
        <v>0.27496803635290518</v>
      </c>
      <c r="M4710" s="211">
        <v>0.10304795297777188</v>
      </c>
      <c r="N4710" s="211">
        <v>0.47135089827305476</v>
      </c>
      <c r="O4710" s="211">
        <v>0.76084849564486956</v>
      </c>
      <c r="P4710" s="211">
        <v>6.4401162573763354E-2</v>
      </c>
      <c r="Q4710" s="211">
        <v>5.1372220772376812E-2</v>
      </c>
      <c r="R4710" s="211">
        <v>0.44989001715339755</v>
      </c>
      <c r="S4710" s="211">
        <v>0.2682918823777829</v>
      </c>
      <c r="T4710" s="211">
        <v>0.62646211689737907</v>
      </c>
      <c r="U4710" s="211">
        <v>0.44069959313556173</v>
      </c>
      <c r="V4710" s="211">
        <v>6.2659666271841552E-2</v>
      </c>
      <c r="W4710" s="211">
        <v>0.61352805443911484</v>
      </c>
      <c r="X4710" s="211">
        <v>0.2997509389978037</v>
      </c>
      <c r="Y4710" s="211">
        <v>0.68904534895117042</v>
      </c>
      <c r="Z4710" s="211">
        <v>0.14988618487427088</v>
      </c>
      <c r="AA4710" s="212">
        <v>0.11990756807605735</v>
      </c>
    </row>
    <row r="4711" spans="1:27" x14ac:dyDescent="0.35">
      <c r="A4711" s="210" t="s">
        <v>5387</v>
      </c>
      <c r="B4711" s="217">
        <v>158.0673882154415</v>
      </c>
      <c r="C4711" s="211">
        <v>4.8155591059284547E-2</v>
      </c>
      <c r="D4711" s="211">
        <v>0.12988074798562027</v>
      </c>
      <c r="E4711" s="211">
        <v>7.2223224725571356E-2</v>
      </c>
      <c r="F4711" s="211">
        <v>9.7269685431682074E-2</v>
      </c>
      <c r="G4711" s="211">
        <v>0.11300679924995628</v>
      </c>
      <c r="H4711" s="211">
        <v>0.10725677608839278</v>
      </c>
      <c r="I4711" s="211">
        <v>0.46988310459780352</v>
      </c>
      <c r="J4711" s="211">
        <v>0.43240523225887806</v>
      </c>
      <c r="K4711" s="211">
        <v>0.62232140291960181</v>
      </c>
      <c r="L4711" s="211">
        <v>0.2739808641598061</v>
      </c>
      <c r="M4711" s="211">
        <v>0.10349111919202114</v>
      </c>
      <c r="N4711" s="211">
        <v>0.41314057627501355</v>
      </c>
      <c r="O4711" s="211">
        <v>0.64713352938468971</v>
      </c>
      <c r="P4711" s="211">
        <v>6.8167236339988557E-2</v>
      </c>
      <c r="Q4711" s="211">
        <v>5.4955071497725841E-2</v>
      </c>
      <c r="R4711" s="211">
        <v>0.48179520464039954</v>
      </c>
      <c r="S4711" s="211">
        <v>0.2943720305998232</v>
      </c>
      <c r="T4711" s="211">
        <v>0.57055120846603424</v>
      </c>
      <c r="U4711" s="211">
        <v>0.39268256848750399</v>
      </c>
      <c r="V4711" s="211">
        <v>0.17020215833984126</v>
      </c>
      <c r="W4711" s="211">
        <v>0.53257381097144241</v>
      </c>
      <c r="X4711" s="211">
        <v>0.38647671217881269</v>
      </c>
      <c r="Y4711" s="211">
        <v>0.58409550343797434</v>
      </c>
      <c r="Z4711" s="211">
        <v>0.14251676998067839</v>
      </c>
      <c r="AA4711" s="212">
        <v>0.1180839437926058</v>
      </c>
    </row>
    <row r="4712" spans="1:27" x14ac:dyDescent="0.35">
      <c r="A4712" s="210" t="s">
        <v>5388</v>
      </c>
      <c r="B4712" s="217">
        <v>114.76779581612969</v>
      </c>
      <c r="C4712" s="211">
        <v>6.4200067557556556E-2</v>
      </c>
      <c r="D4712" s="211">
        <v>0.12158254301622015</v>
      </c>
      <c r="E4712" s="211">
        <v>7.913270887318806E-2</v>
      </c>
      <c r="F4712" s="211">
        <v>0.1009894729409879</v>
      </c>
      <c r="G4712" s="211">
        <v>0.11735739621037526</v>
      </c>
      <c r="H4712" s="211">
        <v>0.10957281200247743</v>
      </c>
      <c r="I4712" s="211">
        <v>0.42987671545625233</v>
      </c>
      <c r="J4712" s="211">
        <v>0.42823199794708855</v>
      </c>
      <c r="K4712" s="211">
        <v>0.52968496432706513</v>
      </c>
      <c r="L4712" s="211">
        <v>0.27709427635761946</v>
      </c>
      <c r="M4712" s="211">
        <v>0.10062232640376577</v>
      </c>
      <c r="N4712" s="211">
        <v>0.40362678379604894</v>
      </c>
      <c r="O4712" s="211">
        <v>0.70849272937786112</v>
      </c>
      <c r="P4712" s="211">
        <v>7.0993153755580046E-2</v>
      </c>
      <c r="Q4712" s="211">
        <v>6.5152955658992373E-2</v>
      </c>
      <c r="R4712" s="211">
        <v>0.38818576708036356</v>
      </c>
      <c r="S4712" s="211">
        <v>0.40001278634230608</v>
      </c>
      <c r="T4712" s="211">
        <v>0.59776634416055585</v>
      </c>
      <c r="U4712" s="211">
        <v>0.37389385893508387</v>
      </c>
      <c r="V4712" s="211">
        <v>7.584364675359373E-2</v>
      </c>
      <c r="W4712" s="211">
        <v>0.58135575446376364</v>
      </c>
      <c r="X4712" s="211">
        <v>0.33471474599003914</v>
      </c>
      <c r="Y4712" s="211">
        <v>0.63120440672380707</v>
      </c>
      <c r="Z4712" s="211">
        <v>0.14902198799724189</v>
      </c>
      <c r="AA4712" s="212">
        <v>0.12578095563050909</v>
      </c>
    </row>
    <row r="4713" spans="1:27" x14ac:dyDescent="0.35">
      <c r="A4713" s="210" t="s">
        <v>5389</v>
      </c>
      <c r="B4713" s="217">
        <v>114.49817463621385</v>
      </c>
      <c r="C4713" s="211">
        <v>8.0520817316136625E-2</v>
      </c>
      <c r="D4713" s="211">
        <v>0.12815021906095442</v>
      </c>
      <c r="E4713" s="211">
        <v>7.0486998087116531E-2</v>
      </c>
      <c r="F4713" s="211">
        <v>0.1004414540433127</v>
      </c>
      <c r="G4713" s="211">
        <v>0.11810921011320341</v>
      </c>
      <c r="H4713" s="211">
        <v>0.10768653221156253</v>
      </c>
      <c r="I4713" s="211">
        <v>0.4671128045561771</v>
      </c>
      <c r="J4713" s="211">
        <v>0.43332928363597145</v>
      </c>
      <c r="K4713" s="211">
        <v>0.59330620915561694</v>
      </c>
      <c r="L4713" s="211">
        <v>0.27102126627411305</v>
      </c>
      <c r="M4713" s="211">
        <v>0.10745613218590826</v>
      </c>
      <c r="N4713" s="211">
        <v>0.49714130155028313</v>
      </c>
      <c r="O4713" s="211">
        <v>0.68323680256774599</v>
      </c>
      <c r="P4713" s="211">
        <v>6.8968142310181085E-2</v>
      </c>
      <c r="Q4713" s="211">
        <v>9.5919566415354235E-2</v>
      </c>
      <c r="R4713" s="211">
        <v>0.44031665132305964</v>
      </c>
      <c r="S4713" s="211">
        <v>0.29623824220742367</v>
      </c>
      <c r="T4713" s="211">
        <v>0.47015017613295651</v>
      </c>
      <c r="U4713" s="211">
        <v>0.3838664302458703</v>
      </c>
      <c r="V4713" s="211">
        <v>6.1763286995904526E-2</v>
      </c>
      <c r="W4713" s="211">
        <v>0.48937208311448432</v>
      </c>
      <c r="X4713" s="211">
        <v>0.28489164211146284</v>
      </c>
      <c r="Y4713" s="211">
        <v>0.66382692459821668</v>
      </c>
      <c r="Z4713" s="211">
        <v>0.14900073748102483</v>
      </c>
      <c r="AA4713" s="212">
        <v>0.12329477477588081</v>
      </c>
    </row>
    <row r="4714" spans="1:27" x14ac:dyDescent="0.35">
      <c r="A4714" s="210" t="s">
        <v>5390</v>
      </c>
      <c r="B4714" s="217">
        <v>157.6165440752394</v>
      </c>
      <c r="C4714" s="211">
        <v>4.8104346890023027E-2</v>
      </c>
      <c r="D4714" s="211">
        <v>0.1313060574501933</v>
      </c>
      <c r="E4714" s="211">
        <v>7.8235348092521875E-2</v>
      </c>
      <c r="F4714" s="211">
        <v>8.8727865835158598E-2</v>
      </c>
      <c r="G4714" s="211">
        <v>0.11767650255973754</v>
      </c>
      <c r="H4714" s="211">
        <v>0.11612023531768237</v>
      </c>
      <c r="I4714" s="211">
        <v>0.49128757661547512</v>
      </c>
      <c r="J4714" s="211">
        <v>0.44821942822375205</v>
      </c>
      <c r="K4714" s="211">
        <v>0.63009458569435939</v>
      </c>
      <c r="L4714" s="211">
        <v>0.27200287722362526</v>
      </c>
      <c r="M4714" s="211">
        <v>9.8610514952773648E-2</v>
      </c>
      <c r="N4714" s="211">
        <v>0.50228917524439309</v>
      </c>
      <c r="O4714" s="211">
        <v>0.72920169988818295</v>
      </c>
      <c r="P4714" s="211">
        <v>6.4460682753821344E-2</v>
      </c>
      <c r="Q4714" s="211">
        <v>9.0353102068791949E-2</v>
      </c>
      <c r="R4714" s="211">
        <v>0.46637860302313733</v>
      </c>
      <c r="S4714" s="211">
        <v>0.33555110141938277</v>
      </c>
      <c r="T4714" s="211">
        <v>0.58768945716724741</v>
      </c>
      <c r="U4714" s="211">
        <v>0.40665674994378292</v>
      </c>
      <c r="V4714" s="211">
        <v>0.14473344837834135</v>
      </c>
      <c r="W4714" s="211">
        <v>0.48908800311008843</v>
      </c>
      <c r="X4714" s="211">
        <v>0.31880571823663134</v>
      </c>
      <c r="Y4714" s="211">
        <v>0.71717011506826212</v>
      </c>
      <c r="Z4714" s="211">
        <v>0.14053599641789108</v>
      </c>
      <c r="AA4714" s="212">
        <v>0.12347738550925</v>
      </c>
    </row>
    <row r="4715" spans="1:27" x14ac:dyDescent="0.35">
      <c r="A4715" s="210" t="s">
        <v>5391</v>
      </c>
      <c r="B4715" s="217">
        <v>156.94058945518194</v>
      </c>
      <c r="C4715" s="211">
        <v>8.1826444446005994E-2</v>
      </c>
      <c r="D4715" s="211">
        <v>0.11649629653541239</v>
      </c>
      <c r="E4715" s="211">
        <v>7.5136426243256893E-2</v>
      </c>
      <c r="F4715" s="211">
        <v>0.10300325499604343</v>
      </c>
      <c r="G4715" s="211">
        <v>0.12271975349911199</v>
      </c>
      <c r="H4715" s="211">
        <v>0.11118415111138215</v>
      </c>
      <c r="I4715" s="211">
        <v>0.5000096509499985</v>
      </c>
      <c r="J4715" s="211">
        <v>0.44416605927240149</v>
      </c>
      <c r="K4715" s="211">
        <v>0.64012992847956507</v>
      </c>
      <c r="L4715" s="211">
        <v>0.27320159435226504</v>
      </c>
      <c r="M4715" s="211">
        <v>0.10342011460483852</v>
      </c>
      <c r="N4715" s="211">
        <v>0.45863576586870625</v>
      </c>
      <c r="O4715" s="211">
        <v>0.5893055016507639</v>
      </c>
      <c r="P4715" s="211">
        <v>7.1253337722895341E-2</v>
      </c>
      <c r="Q4715" s="211">
        <v>7.8706514069171493E-2</v>
      </c>
      <c r="R4715" s="211">
        <v>0.46673553121799111</v>
      </c>
      <c r="S4715" s="211">
        <v>0.37987269876568774</v>
      </c>
      <c r="T4715" s="211">
        <v>0.53464934735578695</v>
      </c>
      <c r="U4715" s="211">
        <v>0.4640258102243971</v>
      </c>
      <c r="V4715" s="211">
        <v>0.10242024497279638</v>
      </c>
      <c r="W4715" s="211">
        <v>0.56689802714404247</v>
      </c>
      <c r="X4715" s="211">
        <v>0.36795807726177415</v>
      </c>
      <c r="Y4715" s="211">
        <v>0.67952820231504263</v>
      </c>
      <c r="Z4715" s="211">
        <v>0.14637364874758541</v>
      </c>
      <c r="AA4715" s="212">
        <v>0.11756771543896022</v>
      </c>
    </row>
    <row r="4716" spans="1:27" x14ac:dyDescent="0.35">
      <c r="A4716" s="210" t="s">
        <v>5392</v>
      </c>
      <c r="B4716" s="217">
        <v>134.21566168245232</v>
      </c>
      <c r="C4716" s="211">
        <v>6.5439423596712315E-2</v>
      </c>
      <c r="D4716" s="211">
        <v>0.12364930112836568</v>
      </c>
      <c r="E4716" s="211">
        <v>7.599982268861398E-2</v>
      </c>
      <c r="F4716" s="211">
        <v>0.10384492787764912</v>
      </c>
      <c r="G4716" s="211">
        <v>0.12228122679254771</v>
      </c>
      <c r="H4716" s="211">
        <v>0.10898036652164218</v>
      </c>
      <c r="I4716" s="211">
        <v>0.51026041001006706</v>
      </c>
      <c r="J4716" s="211">
        <v>0.48879580696927732</v>
      </c>
      <c r="K4716" s="211">
        <v>0.6020683008838319</v>
      </c>
      <c r="L4716" s="211">
        <v>0.27689577978657143</v>
      </c>
      <c r="M4716" s="211">
        <v>0.11623113004784047</v>
      </c>
      <c r="N4716" s="211">
        <v>0.41781106432037168</v>
      </c>
      <c r="O4716" s="211">
        <v>0.74104369799743797</v>
      </c>
      <c r="P4716" s="211">
        <v>6.1590993265839188E-2</v>
      </c>
      <c r="Q4716" s="211">
        <v>7.6850132133882892E-2</v>
      </c>
      <c r="R4716" s="211">
        <v>0.36633092713763737</v>
      </c>
      <c r="S4716" s="211">
        <v>0.36683334277526097</v>
      </c>
      <c r="T4716" s="211">
        <v>0.54038558088966926</v>
      </c>
      <c r="U4716" s="211">
        <v>0.41712199802229355</v>
      </c>
      <c r="V4716" s="211">
        <v>9.5226658158962446E-2</v>
      </c>
      <c r="W4716" s="211">
        <v>0.56027400316030407</v>
      </c>
      <c r="X4716" s="211">
        <v>0.34250503022765438</v>
      </c>
      <c r="Y4716" s="211">
        <v>0.62863209156304811</v>
      </c>
      <c r="Z4716" s="211">
        <v>0.14873717937874792</v>
      </c>
      <c r="AA4716" s="212">
        <v>0.11766155744932479</v>
      </c>
    </row>
    <row r="4717" spans="1:27" x14ac:dyDescent="0.35">
      <c r="A4717" s="210" t="s">
        <v>5393</v>
      </c>
      <c r="B4717" s="217">
        <v>161.56615227161569</v>
      </c>
      <c r="C4717" s="211">
        <v>7.2665632899559143E-2</v>
      </c>
      <c r="D4717" s="211">
        <v>0.12857200558568468</v>
      </c>
      <c r="E4717" s="211">
        <v>8.69529869198441E-2</v>
      </c>
      <c r="F4717" s="211">
        <v>0.11036467754083945</v>
      </c>
      <c r="G4717" s="211">
        <v>0.11580980557896783</v>
      </c>
      <c r="H4717" s="211">
        <v>0.11523843021980644</v>
      </c>
      <c r="I4717" s="211">
        <v>0.50746352076636914</v>
      </c>
      <c r="J4717" s="211">
        <v>0.43669428936064109</v>
      </c>
      <c r="K4717" s="211">
        <v>0.63540641906634177</v>
      </c>
      <c r="L4717" s="211">
        <v>0.26887681995411689</v>
      </c>
      <c r="M4717" s="211">
        <v>8.616936346951283E-2</v>
      </c>
      <c r="N4717" s="211">
        <v>0.50814688325440927</v>
      </c>
      <c r="O4717" s="211">
        <v>0.76899194030278506</v>
      </c>
      <c r="P4717" s="211">
        <v>7.127846646196466E-2</v>
      </c>
      <c r="Q4717" s="211">
        <v>0.13740159432707119</v>
      </c>
      <c r="R4717" s="211">
        <v>0.39251981478925613</v>
      </c>
      <c r="S4717" s="211">
        <v>0.35459356377308227</v>
      </c>
      <c r="T4717" s="211">
        <v>0.60832729032939781</v>
      </c>
      <c r="U4717" s="211">
        <v>0.3959117788913129</v>
      </c>
      <c r="V4717" s="211">
        <v>9.9638450458446409E-2</v>
      </c>
      <c r="W4717" s="211">
        <v>0.5486073564289986</v>
      </c>
      <c r="X4717" s="211">
        <v>0.29967703735304169</v>
      </c>
      <c r="Y4717" s="211">
        <v>0.71537948790766881</v>
      </c>
      <c r="Z4717" s="211">
        <v>0.14935145995940208</v>
      </c>
      <c r="AA4717" s="212">
        <v>0.11807358957880001</v>
      </c>
    </row>
    <row r="4718" spans="1:27" x14ac:dyDescent="0.35">
      <c r="A4718" s="210" t="s">
        <v>5394</v>
      </c>
      <c r="B4718" s="217">
        <v>125.35294831392027</v>
      </c>
      <c r="C4718" s="211">
        <v>6.8883622909549524E-2</v>
      </c>
      <c r="D4718" s="211">
        <v>0.11833337732338475</v>
      </c>
      <c r="E4718" s="211">
        <v>7.1946589080754089E-2</v>
      </c>
      <c r="F4718" s="211">
        <v>8.4477527772806121E-2</v>
      </c>
      <c r="G4718" s="211">
        <v>0.11524637730508271</v>
      </c>
      <c r="H4718" s="211">
        <v>0.12332625503266195</v>
      </c>
      <c r="I4718" s="211">
        <v>0.51980337872013982</v>
      </c>
      <c r="J4718" s="211">
        <v>0.48352192625686335</v>
      </c>
      <c r="K4718" s="211">
        <v>0.6350832413762787</v>
      </c>
      <c r="L4718" s="211">
        <v>0.27300115977158251</v>
      </c>
      <c r="M4718" s="211">
        <v>7.8705779744011592E-2</v>
      </c>
      <c r="N4718" s="211">
        <v>0.39261068172155755</v>
      </c>
      <c r="O4718" s="211">
        <v>0.57037088352278009</v>
      </c>
      <c r="P4718" s="211">
        <v>6.4295941242053456E-2</v>
      </c>
      <c r="Q4718" s="211">
        <v>0.12058076429564005</v>
      </c>
      <c r="R4718" s="211">
        <v>0.46222894806703813</v>
      </c>
      <c r="S4718" s="211">
        <v>0.34841339915907243</v>
      </c>
      <c r="T4718" s="211">
        <v>0.57910327656771798</v>
      </c>
      <c r="U4718" s="211">
        <v>0.40637696725492467</v>
      </c>
      <c r="V4718" s="211">
        <v>0.14413732242748703</v>
      </c>
      <c r="W4718" s="211">
        <v>0.51194238699875361</v>
      </c>
      <c r="X4718" s="211">
        <v>0.37845256107778796</v>
      </c>
      <c r="Y4718" s="211">
        <v>0.53007711625491793</v>
      </c>
      <c r="Z4718" s="211">
        <v>0.14761970119423412</v>
      </c>
      <c r="AA4718" s="212">
        <v>0.12155283066597057</v>
      </c>
    </row>
    <row r="4719" spans="1:27" x14ac:dyDescent="0.35">
      <c r="A4719" s="210" t="s">
        <v>5395</v>
      </c>
      <c r="B4719" s="217">
        <v>134.42880148746403</v>
      </c>
      <c r="C4719" s="211">
        <v>6.5625716784949883E-2</v>
      </c>
      <c r="D4719" s="211">
        <v>0.12471230999644058</v>
      </c>
      <c r="E4719" s="211">
        <v>6.8551733623883671E-2</v>
      </c>
      <c r="F4719" s="211">
        <v>0.10235079424086348</v>
      </c>
      <c r="G4719" s="211">
        <v>0.11805754640192932</v>
      </c>
      <c r="H4719" s="211">
        <v>0.12585072594489363</v>
      </c>
      <c r="I4719" s="211">
        <v>0.45211439905920475</v>
      </c>
      <c r="J4719" s="211">
        <v>0.46688159873182683</v>
      </c>
      <c r="K4719" s="211">
        <v>0.56854035265883951</v>
      </c>
      <c r="L4719" s="211">
        <v>0.27387223065539967</v>
      </c>
      <c r="M4719" s="211">
        <v>9.8082732754957991E-2</v>
      </c>
      <c r="N4719" s="211">
        <v>0.35098083658160362</v>
      </c>
      <c r="O4719" s="211">
        <v>0.6171195067087023</v>
      </c>
      <c r="P4719" s="211">
        <v>6.5910019155770924E-2</v>
      </c>
      <c r="Q4719" s="211">
        <v>5.7778076205635326E-2</v>
      </c>
      <c r="R4719" s="211">
        <v>0.42169465883451485</v>
      </c>
      <c r="S4719" s="211">
        <v>0.43341756314337859</v>
      </c>
      <c r="T4719" s="211">
        <v>0.59171480596207404</v>
      </c>
      <c r="U4719" s="211">
        <v>0.4601393491593434</v>
      </c>
      <c r="V4719" s="211">
        <v>0.10932648152717729</v>
      </c>
      <c r="W4719" s="211">
        <v>0.57426784774175976</v>
      </c>
      <c r="X4719" s="211">
        <v>0.3169005085243799</v>
      </c>
      <c r="Y4719" s="211">
        <v>0.71169233160226231</v>
      </c>
      <c r="Z4719" s="211">
        <v>0.14606893205302082</v>
      </c>
      <c r="AA4719" s="212">
        <v>0.12036358863854914</v>
      </c>
    </row>
    <row r="4720" spans="1:27" x14ac:dyDescent="0.35">
      <c r="A4720" s="210" t="s">
        <v>5396</v>
      </c>
      <c r="B4720" s="217">
        <v>121.50670226036493</v>
      </c>
      <c r="C4720" s="211">
        <v>5.7725489137776115E-2</v>
      </c>
      <c r="D4720" s="211">
        <v>0.12611478486111277</v>
      </c>
      <c r="E4720" s="211">
        <v>8.3043751842046445E-2</v>
      </c>
      <c r="F4720" s="211">
        <v>9.4661299690581208E-2</v>
      </c>
      <c r="G4720" s="211">
        <v>0.1210807786326905</v>
      </c>
      <c r="H4720" s="211">
        <v>0.11767717736127678</v>
      </c>
      <c r="I4720" s="211">
        <v>0.50673521731504212</v>
      </c>
      <c r="J4720" s="211">
        <v>0.46195110827386854</v>
      </c>
      <c r="K4720" s="211">
        <v>0.63670690352192139</v>
      </c>
      <c r="L4720" s="211">
        <v>0.27387910392443143</v>
      </c>
      <c r="M4720" s="211">
        <v>0.1051504235413762</v>
      </c>
      <c r="N4720" s="211">
        <v>0.34170140311064962</v>
      </c>
      <c r="O4720" s="211">
        <v>0.76249717745456935</v>
      </c>
      <c r="P4720" s="211">
        <v>6.4893174941382289E-2</v>
      </c>
      <c r="Q4720" s="211">
        <v>0.13190819011633084</v>
      </c>
      <c r="R4720" s="211">
        <v>0.41619491151087351</v>
      </c>
      <c r="S4720" s="211">
        <v>0.32770359848714775</v>
      </c>
      <c r="T4720" s="211">
        <v>0.54221490759552315</v>
      </c>
      <c r="U4720" s="211">
        <v>0.50194459194583252</v>
      </c>
      <c r="V4720" s="211">
        <v>5.8081023666781362E-2</v>
      </c>
      <c r="W4720" s="211">
        <v>0.51501925658074332</v>
      </c>
      <c r="X4720" s="211">
        <v>0.26162302167402102</v>
      </c>
      <c r="Y4720" s="211">
        <v>0.59990262630055058</v>
      </c>
      <c r="Z4720" s="211">
        <v>0.14858231187342197</v>
      </c>
      <c r="AA4720" s="212">
        <v>0.12031670462285009</v>
      </c>
    </row>
    <row r="4721" spans="1:27" x14ac:dyDescent="0.35">
      <c r="A4721" s="210" t="s">
        <v>5397</v>
      </c>
      <c r="B4721" s="217">
        <v>129.43259191602954</v>
      </c>
      <c r="C4721" s="211">
        <v>5.9421819508460302E-2</v>
      </c>
      <c r="D4721" s="211">
        <v>0.11961368059031889</v>
      </c>
      <c r="E4721" s="211">
        <v>7.9508356386965864E-2</v>
      </c>
      <c r="F4721" s="211">
        <v>7.9912645693687084E-2</v>
      </c>
      <c r="G4721" s="211">
        <v>0.12415247430809004</v>
      </c>
      <c r="H4721" s="211">
        <v>0.12101213990527625</v>
      </c>
      <c r="I4721" s="211">
        <v>0.50260667979277374</v>
      </c>
      <c r="J4721" s="211">
        <v>0.42600611681188238</v>
      </c>
      <c r="K4721" s="211">
        <v>0.61674776605553527</v>
      </c>
      <c r="L4721" s="211">
        <v>0.27151148725769847</v>
      </c>
      <c r="M4721" s="211">
        <v>9.6516950069501076E-2</v>
      </c>
      <c r="N4721" s="211">
        <v>0.49171263896711492</v>
      </c>
      <c r="O4721" s="211">
        <v>0.65282090179640695</v>
      </c>
      <c r="P4721" s="211">
        <v>6.913255700563635E-2</v>
      </c>
      <c r="Q4721" s="211">
        <v>5.7587034524483507E-2</v>
      </c>
      <c r="R4721" s="211">
        <v>0.3789861249208481</v>
      </c>
      <c r="S4721" s="211">
        <v>0.35091871484014803</v>
      </c>
      <c r="T4721" s="211">
        <v>0.54284125094021551</v>
      </c>
      <c r="U4721" s="211">
        <v>0.46564494991248057</v>
      </c>
      <c r="V4721" s="211">
        <v>6.7621096883414333E-2</v>
      </c>
      <c r="W4721" s="211">
        <v>0.566815017203671</v>
      </c>
      <c r="X4721" s="211">
        <v>0.27665359540829515</v>
      </c>
      <c r="Y4721" s="211">
        <v>0.72697808102742179</v>
      </c>
      <c r="Z4721" s="211">
        <v>0.14904173268423221</v>
      </c>
      <c r="AA4721" s="212">
        <v>0.12050607740554224</v>
      </c>
    </row>
    <row r="4722" spans="1:27" x14ac:dyDescent="0.35">
      <c r="A4722" s="210" t="s">
        <v>5398</v>
      </c>
      <c r="B4722" s="217">
        <v>119.75213824857821</v>
      </c>
      <c r="C4722" s="211">
        <v>7.3944449238726923E-2</v>
      </c>
      <c r="D4722" s="211">
        <v>0.12960109014240237</v>
      </c>
      <c r="E4722" s="211">
        <v>7.5102931542231424E-2</v>
      </c>
      <c r="F4722" s="211">
        <v>7.0504886570283323E-2</v>
      </c>
      <c r="G4722" s="211">
        <v>0.11997216352024459</v>
      </c>
      <c r="H4722" s="211">
        <v>0.12118710703434529</v>
      </c>
      <c r="I4722" s="211">
        <v>0.44630105952711152</v>
      </c>
      <c r="J4722" s="211">
        <v>0.4500107504822663</v>
      </c>
      <c r="K4722" s="211">
        <v>0.63083367206540208</v>
      </c>
      <c r="L4722" s="211">
        <v>0.27542653286956859</v>
      </c>
      <c r="M4722" s="211">
        <v>0.10422330326637069</v>
      </c>
      <c r="N4722" s="211">
        <v>0.39951444493982335</v>
      </c>
      <c r="O4722" s="211">
        <v>0.54032553753549029</v>
      </c>
      <c r="P4722" s="211">
        <v>6.6194894304341681E-2</v>
      </c>
      <c r="Q4722" s="211">
        <v>6.5683987518472264E-2</v>
      </c>
      <c r="R4722" s="211">
        <v>0.44647312451496746</v>
      </c>
      <c r="S4722" s="211">
        <v>0.30028137309897063</v>
      </c>
      <c r="T4722" s="211">
        <v>0.50570362884313147</v>
      </c>
      <c r="U4722" s="211">
        <v>0.45210871762161053</v>
      </c>
      <c r="V4722" s="211">
        <v>6.6424219113382477E-2</v>
      </c>
      <c r="W4722" s="211">
        <v>0.62137924808145417</v>
      </c>
      <c r="X4722" s="211">
        <v>0.30057577498557569</v>
      </c>
      <c r="Y4722" s="211">
        <v>0.7327216296429695</v>
      </c>
      <c r="Z4722" s="211">
        <v>0.14923507452897744</v>
      </c>
      <c r="AA4722" s="212">
        <v>0.12217840952113795</v>
      </c>
    </row>
    <row r="4723" spans="1:27" x14ac:dyDescent="0.35">
      <c r="A4723" s="210" t="s">
        <v>5399</v>
      </c>
      <c r="B4723" s="217">
        <v>166.98464439263864</v>
      </c>
      <c r="C4723" s="211">
        <v>7.3749492085325996E-2</v>
      </c>
      <c r="D4723" s="211">
        <v>0.12621553889872916</v>
      </c>
      <c r="E4723" s="211">
        <v>7.3729363014391078E-2</v>
      </c>
      <c r="F4723" s="211">
        <v>9.8960076595701732E-2</v>
      </c>
      <c r="G4723" s="211">
        <v>0.1264506438141865</v>
      </c>
      <c r="H4723" s="211">
        <v>0.1038675289623039</v>
      </c>
      <c r="I4723" s="211">
        <v>0.516681589840436</v>
      </c>
      <c r="J4723" s="211">
        <v>0.42728787316913869</v>
      </c>
      <c r="K4723" s="211">
        <v>0.64144652585838957</v>
      </c>
      <c r="L4723" s="211">
        <v>0.27472948767325678</v>
      </c>
      <c r="M4723" s="211">
        <v>8.5563222502644129E-2</v>
      </c>
      <c r="N4723" s="211">
        <v>0.47114601749740181</v>
      </c>
      <c r="O4723" s="211">
        <v>0.69988034635142027</v>
      </c>
      <c r="P4723" s="211">
        <v>7.2051427049735384E-2</v>
      </c>
      <c r="Q4723" s="211">
        <v>9.2009621187413917E-2</v>
      </c>
      <c r="R4723" s="211">
        <v>0.46842372332285098</v>
      </c>
      <c r="S4723" s="211">
        <v>0.39128961564711584</v>
      </c>
      <c r="T4723" s="211">
        <v>0.5104958200052846</v>
      </c>
      <c r="U4723" s="211">
        <v>0.34661158309308909</v>
      </c>
      <c r="V4723" s="211">
        <v>0.15178842523510971</v>
      </c>
      <c r="W4723" s="211">
        <v>0.56159029555698203</v>
      </c>
      <c r="X4723" s="211">
        <v>0.26944650993401198</v>
      </c>
      <c r="Y4723" s="211">
        <v>0.72953453323908157</v>
      </c>
      <c r="Z4723" s="211">
        <v>0.14630435060006716</v>
      </c>
      <c r="AA4723" s="212">
        <v>0.11523696699394774</v>
      </c>
    </row>
    <row r="4724" spans="1:27" x14ac:dyDescent="0.35">
      <c r="A4724" s="210" t="s">
        <v>5400</v>
      </c>
      <c r="B4724" s="217">
        <v>176.31811301715092</v>
      </c>
      <c r="C4724" s="211">
        <v>5.2075514650354759E-2</v>
      </c>
      <c r="D4724" s="211">
        <v>0.12285935423562466</v>
      </c>
      <c r="E4724" s="211">
        <v>6.9818700681517937E-2</v>
      </c>
      <c r="F4724" s="211">
        <v>0.10194494921794214</v>
      </c>
      <c r="G4724" s="211">
        <v>0.12578990360910991</v>
      </c>
      <c r="H4724" s="211">
        <v>0.12035418803321718</v>
      </c>
      <c r="I4724" s="211">
        <v>0.41550131440930288</v>
      </c>
      <c r="J4724" s="211">
        <v>0.45379714216330136</v>
      </c>
      <c r="K4724" s="211">
        <v>0.64267765272258948</v>
      </c>
      <c r="L4724" s="211">
        <v>0.27498236879274307</v>
      </c>
      <c r="M4724" s="211">
        <v>0.10070984811753056</v>
      </c>
      <c r="N4724" s="211">
        <v>0.40295772908095451</v>
      </c>
      <c r="O4724" s="211">
        <v>0.74150364797953872</v>
      </c>
      <c r="P4724" s="211">
        <v>7.2677454452881832E-2</v>
      </c>
      <c r="Q4724" s="211">
        <v>7.9208320786503139E-2</v>
      </c>
      <c r="R4724" s="211">
        <v>0.46738310352999346</v>
      </c>
      <c r="S4724" s="211">
        <v>0.39855764203829203</v>
      </c>
      <c r="T4724" s="211">
        <v>0.57234493268249542</v>
      </c>
      <c r="U4724" s="211">
        <v>0.41495947791954368</v>
      </c>
      <c r="V4724" s="211">
        <v>0.17335267732666554</v>
      </c>
      <c r="W4724" s="211">
        <v>0.64833888017285424</v>
      </c>
      <c r="X4724" s="211">
        <v>0.25760081467601864</v>
      </c>
      <c r="Y4724" s="211">
        <v>0.65857707532555998</v>
      </c>
      <c r="Z4724" s="211">
        <v>0.14651052252646138</v>
      </c>
      <c r="AA4724" s="212">
        <v>0.12136411193338051</v>
      </c>
    </row>
    <row r="4725" spans="1:27" x14ac:dyDescent="0.35">
      <c r="A4725" s="210" t="s">
        <v>5401</v>
      </c>
      <c r="B4725" s="217">
        <v>141.3087682700868</v>
      </c>
      <c r="C4725" s="211">
        <v>6.2910323097186541E-2</v>
      </c>
      <c r="D4725" s="211">
        <v>0.11852766090014577</v>
      </c>
      <c r="E4725" s="211">
        <v>8.1312437954987132E-2</v>
      </c>
      <c r="F4725" s="211">
        <v>6.860205731340159E-2</v>
      </c>
      <c r="G4725" s="211">
        <v>0.12274971693957377</v>
      </c>
      <c r="H4725" s="211">
        <v>0.11227618411749352</v>
      </c>
      <c r="I4725" s="211">
        <v>0.45941853239940422</v>
      </c>
      <c r="J4725" s="211">
        <v>0.40596516145282335</v>
      </c>
      <c r="K4725" s="211">
        <v>0.64117697168736387</v>
      </c>
      <c r="L4725" s="211">
        <v>0.27650062259416525</v>
      </c>
      <c r="M4725" s="211">
        <v>8.1098521271778287E-2</v>
      </c>
      <c r="N4725" s="211">
        <v>0.4723809409215125</v>
      </c>
      <c r="O4725" s="211">
        <v>0.59071555884858828</v>
      </c>
      <c r="P4725" s="211">
        <v>7.0434150439687648E-2</v>
      </c>
      <c r="Q4725" s="211">
        <v>0.11330081080465779</v>
      </c>
      <c r="R4725" s="211">
        <v>0.45857619580184961</v>
      </c>
      <c r="S4725" s="211">
        <v>0.31332438194736278</v>
      </c>
      <c r="T4725" s="211">
        <v>0.62220371089384696</v>
      </c>
      <c r="U4725" s="211">
        <v>0.47376680879318417</v>
      </c>
      <c r="V4725" s="211">
        <v>0.10112772397077854</v>
      </c>
      <c r="W4725" s="211">
        <v>0.49484539577697068</v>
      </c>
      <c r="X4725" s="211">
        <v>0.27948437643411328</v>
      </c>
      <c r="Y4725" s="211">
        <v>0.63454379504993552</v>
      </c>
      <c r="Z4725" s="211">
        <v>0.14362919182774853</v>
      </c>
      <c r="AA4725" s="212">
        <v>0.12026314543528287</v>
      </c>
    </row>
    <row r="4726" spans="1:27" x14ac:dyDescent="0.35">
      <c r="A4726" s="210" t="s">
        <v>5402</v>
      </c>
      <c r="B4726" s="217">
        <v>141.98569707735115</v>
      </c>
      <c r="C4726" s="211">
        <v>6.2902338894587462E-2</v>
      </c>
      <c r="D4726" s="211">
        <v>0.12227015593891497</v>
      </c>
      <c r="E4726" s="211">
        <v>8.5801275759181797E-2</v>
      </c>
      <c r="F4726" s="211">
        <v>0.10534042167174934</v>
      </c>
      <c r="G4726" s="211">
        <v>0.11863139355800782</v>
      </c>
      <c r="H4726" s="211">
        <v>0.12306168996419835</v>
      </c>
      <c r="I4726" s="211">
        <v>0.50168515782739898</v>
      </c>
      <c r="J4726" s="211">
        <v>0.40238843629722798</v>
      </c>
      <c r="K4726" s="211">
        <v>0.5357897492464635</v>
      </c>
      <c r="L4726" s="211">
        <v>0.27521689952085066</v>
      </c>
      <c r="M4726" s="211">
        <v>8.0174998639231665E-2</v>
      </c>
      <c r="N4726" s="211">
        <v>0.43216207099631354</v>
      </c>
      <c r="O4726" s="211">
        <v>0.77158721944987563</v>
      </c>
      <c r="P4726" s="211">
        <v>7.1079855176407344E-2</v>
      </c>
      <c r="Q4726" s="211">
        <v>0.111913795013308</v>
      </c>
      <c r="R4726" s="211">
        <v>0.42298075094330939</v>
      </c>
      <c r="S4726" s="211">
        <v>0.3677725292008156</v>
      </c>
      <c r="T4726" s="211">
        <v>0.63160620923815614</v>
      </c>
      <c r="U4726" s="211">
        <v>0.51617772558200115</v>
      </c>
      <c r="V4726" s="211">
        <v>7.9715533969994687E-2</v>
      </c>
      <c r="W4726" s="211">
        <v>0.60702860239420209</v>
      </c>
      <c r="X4726" s="211">
        <v>0.29538321317146221</v>
      </c>
      <c r="Y4726" s="211">
        <v>0.67415218591508252</v>
      </c>
      <c r="Z4726" s="211">
        <v>0.14999982200539314</v>
      </c>
      <c r="AA4726" s="212">
        <v>0.11930060376202618</v>
      </c>
    </row>
    <row r="4727" spans="1:27" x14ac:dyDescent="0.35">
      <c r="A4727" s="210" t="s">
        <v>5403</v>
      </c>
      <c r="B4727" s="217">
        <v>152.95752543766068</v>
      </c>
      <c r="C4727" s="211">
        <v>6.7966159446125426E-2</v>
      </c>
      <c r="D4727" s="211">
        <v>0.12384871871661232</v>
      </c>
      <c r="E4727" s="211">
        <v>8.3488842537323429E-2</v>
      </c>
      <c r="F4727" s="211">
        <v>0.10738531662218119</v>
      </c>
      <c r="G4727" s="211">
        <v>0.1223297766393925</v>
      </c>
      <c r="H4727" s="211">
        <v>0.11080732491084481</v>
      </c>
      <c r="I4727" s="211">
        <v>0.50060247206401676</v>
      </c>
      <c r="J4727" s="211">
        <v>0.4693404667846458</v>
      </c>
      <c r="K4727" s="211">
        <v>0.64876816254549008</v>
      </c>
      <c r="L4727" s="211">
        <v>0.27492265776235736</v>
      </c>
      <c r="M4727" s="211">
        <v>0.10648538276705589</v>
      </c>
      <c r="N4727" s="211">
        <v>0.53191333364022164</v>
      </c>
      <c r="O4727" s="211">
        <v>0.7537160504981627</v>
      </c>
      <c r="P4727" s="211">
        <v>6.9850677074410256E-2</v>
      </c>
      <c r="Q4727" s="211">
        <v>9.6170786142716583E-2</v>
      </c>
      <c r="R4727" s="211">
        <v>0.48074858831086975</v>
      </c>
      <c r="S4727" s="211">
        <v>0.38844350905703595</v>
      </c>
      <c r="T4727" s="211">
        <v>0.5308069510179263</v>
      </c>
      <c r="U4727" s="211">
        <v>0.38433872431069055</v>
      </c>
      <c r="V4727" s="211">
        <v>9.5700202302446968E-2</v>
      </c>
      <c r="W4727" s="211">
        <v>0.52039728484053149</v>
      </c>
      <c r="X4727" s="211">
        <v>0.31729817655616044</v>
      </c>
      <c r="Y4727" s="211">
        <v>0.65633748033869987</v>
      </c>
      <c r="Z4727" s="211">
        <v>0.14044127504137346</v>
      </c>
      <c r="AA4727" s="212">
        <v>0.11899238417596447</v>
      </c>
    </row>
    <row r="4728" spans="1:27" x14ac:dyDescent="0.35">
      <c r="A4728" s="210" t="s">
        <v>5404</v>
      </c>
      <c r="B4728" s="217">
        <v>120.5326779935037</v>
      </c>
      <c r="C4728" s="211">
        <v>6.9798720389649002E-2</v>
      </c>
      <c r="D4728" s="211">
        <v>0.12004067978590811</v>
      </c>
      <c r="E4728" s="211">
        <v>7.4670040354216996E-2</v>
      </c>
      <c r="F4728" s="211">
        <v>7.9892056665131092E-2</v>
      </c>
      <c r="G4728" s="211">
        <v>0.12331505126986564</v>
      </c>
      <c r="H4728" s="211">
        <v>0.10813355194939238</v>
      </c>
      <c r="I4728" s="211">
        <v>0.48198464023108262</v>
      </c>
      <c r="J4728" s="211">
        <v>0.44967524750264942</v>
      </c>
      <c r="K4728" s="211">
        <v>0.57718974698740377</v>
      </c>
      <c r="L4728" s="211">
        <v>0.27499643070845353</v>
      </c>
      <c r="M4728" s="211">
        <v>7.6313390881485962E-2</v>
      </c>
      <c r="N4728" s="211">
        <v>0.50909356210487622</v>
      </c>
      <c r="O4728" s="211">
        <v>0.68909384482371316</v>
      </c>
      <c r="P4728" s="211">
        <v>6.7069417719151495E-2</v>
      </c>
      <c r="Q4728" s="211">
        <v>0.13171170671119176</v>
      </c>
      <c r="R4728" s="211">
        <v>0.46522761066476054</v>
      </c>
      <c r="S4728" s="211">
        <v>0.35246596404987646</v>
      </c>
      <c r="T4728" s="211">
        <v>0.61607736757170573</v>
      </c>
      <c r="U4728" s="211">
        <v>0.34837117233369841</v>
      </c>
      <c r="V4728" s="211">
        <v>6.3610373360896977E-2</v>
      </c>
      <c r="W4728" s="211">
        <v>0.50666465282590367</v>
      </c>
      <c r="X4728" s="211">
        <v>0.31872587524378271</v>
      </c>
      <c r="Y4728" s="211">
        <v>0.65261289821847446</v>
      </c>
      <c r="Z4728" s="211">
        <v>0.14259351785433505</v>
      </c>
      <c r="AA4728" s="212">
        <v>0.11528014287402691</v>
      </c>
    </row>
    <row r="4729" spans="1:27" x14ac:dyDescent="0.35">
      <c r="A4729" s="210" t="s">
        <v>5405</v>
      </c>
      <c r="B4729" s="217">
        <v>154.74942679090873</v>
      </c>
      <c r="C4729" s="211">
        <v>7.0629582945234498E-2</v>
      </c>
      <c r="D4729" s="211">
        <v>0.11802454967989094</v>
      </c>
      <c r="E4729" s="211">
        <v>7.7692088904616458E-2</v>
      </c>
      <c r="F4729" s="211">
        <v>0.1124721832592068</v>
      </c>
      <c r="G4729" s="211">
        <v>0.12167862056107795</v>
      </c>
      <c r="H4729" s="211">
        <v>0.11618674635066567</v>
      </c>
      <c r="I4729" s="211">
        <v>0.51714830076873297</v>
      </c>
      <c r="J4729" s="211">
        <v>0.42005504343450795</v>
      </c>
      <c r="K4729" s="211">
        <v>0.62571058449867534</v>
      </c>
      <c r="L4729" s="211">
        <v>0.26944810226881744</v>
      </c>
      <c r="M4729" s="211">
        <v>0.11877272156149711</v>
      </c>
      <c r="N4729" s="211">
        <v>0.42487905071648613</v>
      </c>
      <c r="O4729" s="211">
        <v>0.64173374728095256</v>
      </c>
      <c r="P4729" s="211">
        <v>7.01224027028131E-2</v>
      </c>
      <c r="Q4729" s="211">
        <v>7.1101177527524706E-2</v>
      </c>
      <c r="R4729" s="211">
        <v>0.40585713251085809</v>
      </c>
      <c r="S4729" s="211">
        <v>0.44157054598584011</v>
      </c>
      <c r="T4729" s="211">
        <v>0.58356451702199719</v>
      </c>
      <c r="U4729" s="211">
        <v>0.46060804842268666</v>
      </c>
      <c r="V4729" s="211">
        <v>0.11302838533849491</v>
      </c>
      <c r="W4729" s="211">
        <v>0.58276303137693897</v>
      </c>
      <c r="X4729" s="211">
        <v>0.28216590257210461</v>
      </c>
      <c r="Y4729" s="211">
        <v>0.59536687039438096</v>
      </c>
      <c r="Z4729" s="211">
        <v>0.1489608867779775</v>
      </c>
      <c r="AA4729" s="212">
        <v>0.1212102617747479</v>
      </c>
    </row>
    <row r="4730" spans="1:27" x14ac:dyDescent="0.35">
      <c r="A4730" s="210" t="s">
        <v>5406</v>
      </c>
      <c r="B4730" s="217">
        <v>102.61668512781404</v>
      </c>
      <c r="C4730" s="211">
        <v>6.3022994159330353E-2</v>
      </c>
      <c r="D4730" s="211">
        <v>0.11963175280002197</v>
      </c>
      <c r="E4730" s="211">
        <v>7.0476636430114717E-2</v>
      </c>
      <c r="F4730" s="211">
        <v>0.12039155145379535</v>
      </c>
      <c r="G4730" s="211">
        <v>0.12062079320144244</v>
      </c>
      <c r="H4730" s="211">
        <v>0.11633184010332367</v>
      </c>
      <c r="I4730" s="211">
        <v>0.4366190736047299</v>
      </c>
      <c r="J4730" s="211">
        <v>0.44461709531032234</v>
      </c>
      <c r="K4730" s="211">
        <v>0.55017005238725758</v>
      </c>
      <c r="L4730" s="211">
        <v>0.26677880398976545</v>
      </c>
      <c r="M4730" s="211">
        <v>8.29813171093636E-2</v>
      </c>
      <c r="N4730" s="211">
        <v>0.40843751360242819</v>
      </c>
      <c r="O4730" s="211">
        <v>0.72157591106149055</v>
      </c>
      <c r="P4730" s="211">
        <v>6.1968113352780317E-2</v>
      </c>
      <c r="Q4730" s="211">
        <v>4.9222568673981053E-2</v>
      </c>
      <c r="R4730" s="211">
        <v>0.44408138604611219</v>
      </c>
      <c r="S4730" s="211">
        <v>0.2798842783764332</v>
      </c>
      <c r="T4730" s="211">
        <v>0.56377105846621256</v>
      </c>
      <c r="U4730" s="211">
        <v>0.37811720779480434</v>
      </c>
      <c r="V4730" s="211">
        <v>5.747503076471755E-2</v>
      </c>
      <c r="W4730" s="211">
        <v>0.50941092602223348</v>
      </c>
      <c r="X4730" s="211">
        <v>0.41000558514254765</v>
      </c>
      <c r="Y4730" s="211">
        <v>0.68756685064504242</v>
      </c>
      <c r="Z4730" s="211">
        <v>0.14923849164199599</v>
      </c>
      <c r="AA4730" s="212">
        <v>0.11675987727917038</v>
      </c>
    </row>
    <row r="4731" spans="1:27" x14ac:dyDescent="0.35">
      <c r="A4731" s="210" t="s">
        <v>5407</v>
      </c>
      <c r="B4731" s="217">
        <v>131.94489444826638</v>
      </c>
      <c r="C4731" s="211">
        <v>5.4910564495167166E-2</v>
      </c>
      <c r="D4731" s="211">
        <v>0.12237751911637348</v>
      </c>
      <c r="E4731" s="211">
        <v>7.5748434759285166E-2</v>
      </c>
      <c r="F4731" s="211">
        <v>8.0670787958540741E-2</v>
      </c>
      <c r="G4731" s="211">
        <v>0.12104638246377773</v>
      </c>
      <c r="H4731" s="211">
        <v>0.11227193896134111</v>
      </c>
      <c r="I4731" s="211">
        <v>0.46099280707969004</v>
      </c>
      <c r="J4731" s="211">
        <v>0.46000521047242032</v>
      </c>
      <c r="K4731" s="211">
        <v>0.62271535310927506</v>
      </c>
      <c r="L4731" s="211">
        <v>0.27701127748333143</v>
      </c>
      <c r="M4731" s="211">
        <v>8.6346773807985833E-2</v>
      </c>
      <c r="N4731" s="211">
        <v>0.46975993201459076</v>
      </c>
      <c r="O4731" s="211">
        <v>0.74486219495064443</v>
      </c>
      <c r="P4731" s="211">
        <v>6.4858984668049818E-2</v>
      </c>
      <c r="Q4731" s="211">
        <v>4.5537457368947584E-2</v>
      </c>
      <c r="R4731" s="211">
        <v>0.4476924589550636</v>
      </c>
      <c r="S4731" s="211">
        <v>0.37006505583569421</v>
      </c>
      <c r="T4731" s="211">
        <v>0.54603985214808226</v>
      </c>
      <c r="U4731" s="211">
        <v>0.49746348026808096</v>
      </c>
      <c r="V4731" s="211">
        <v>0.10553422857236126</v>
      </c>
      <c r="W4731" s="211">
        <v>0.50972700584162101</v>
      </c>
      <c r="X4731" s="211">
        <v>0.32704016134989455</v>
      </c>
      <c r="Y4731" s="211">
        <v>0.60773462300655601</v>
      </c>
      <c r="Z4731" s="211">
        <v>0.14586402400907716</v>
      </c>
      <c r="AA4731" s="212">
        <v>0.12243839413148123</v>
      </c>
    </row>
    <row r="4732" spans="1:27" x14ac:dyDescent="0.35">
      <c r="A4732" s="210" t="s">
        <v>5408</v>
      </c>
      <c r="B4732" s="217">
        <v>134.60314741455633</v>
      </c>
      <c r="C4732" s="211">
        <v>5.5397115038921266E-2</v>
      </c>
      <c r="D4732" s="211">
        <v>0.12781186307067138</v>
      </c>
      <c r="E4732" s="211">
        <v>7.3052246098394905E-2</v>
      </c>
      <c r="F4732" s="211">
        <v>0.11553309659834958</v>
      </c>
      <c r="G4732" s="211">
        <v>0.12113651799972364</v>
      </c>
      <c r="H4732" s="211">
        <v>0.12186174589537739</v>
      </c>
      <c r="I4732" s="211">
        <v>0.46770628368680234</v>
      </c>
      <c r="J4732" s="211">
        <v>0.43277692177000177</v>
      </c>
      <c r="K4732" s="211">
        <v>0.56705238750294129</v>
      </c>
      <c r="L4732" s="211">
        <v>0.27434493918130687</v>
      </c>
      <c r="M4732" s="211">
        <v>9.1040068998340717E-2</v>
      </c>
      <c r="N4732" s="211">
        <v>0.37306340079664724</v>
      </c>
      <c r="O4732" s="211">
        <v>0.72821785867048949</v>
      </c>
      <c r="P4732" s="211">
        <v>7.0485929887010232E-2</v>
      </c>
      <c r="Q4732" s="211">
        <v>6.21991315676063E-2</v>
      </c>
      <c r="R4732" s="211">
        <v>0.4170200794697938</v>
      </c>
      <c r="S4732" s="211">
        <v>0.34654043159296877</v>
      </c>
      <c r="T4732" s="211">
        <v>0.57775425182894402</v>
      </c>
      <c r="U4732" s="211">
        <v>0.33282096476771528</v>
      </c>
      <c r="V4732" s="211">
        <v>0.13265654756190393</v>
      </c>
      <c r="W4732" s="211">
        <v>0.56674578344997473</v>
      </c>
      <c r="X4732" s="211">
        <v>0.37251420108313271</v>
      </c>
      <c r="Y4732" s="211">
        <v>0.60566513591185367</v>
      </c>
      <c r="Z4732" s="211">
        <v>0.14715585738736625</v>
      </c>
      <c r="AA4732" s="212">
        <v>0.11657960448429346</v>
      </c>
    </row>
    <row r="4733" spans="1:27" x14ac:dyDescent="0.35">
      <c r="A4733" s="210" t="s">
        <v>5409</v>
      </c>
      <c r="B4733" s="217">
        <v>141.15637039235946</v>
      </c>
      <c r="C4733" s="211">
        <v>5.6503228045673357E-2</v>
      </c>
      <c r="D4733" s="211">
        <v>0.12020056647872875</v>
      </c>
      <c r="E4733" s="211">
        <v>7.2393433152174502E-2</v>
      </c>
      <c r="F4733" s="211">
        <v>7.5191557112367718E-2</v>
      </c>
      <c r="G4733" s="211">
        <v>0.12283975453542632</v>
      </c>
      <c r="H4733" s="211">
        <v>0.11913825964197806</v>
      </c>
      <c r="I4733" s="211">
        <v>0.46924063541300276</v>
      </c>
      <c r="J4733" s="211">
        <v>0.38920959284195156</v>
      </c>
      <c r="K4733" s="211">
        <v>0.59411871659099325</v>
      </c>
      <c r="L4733" s="211">
        <v>0.27866202198039564</v>
      </c>
      <c r="M4733" s="211">
        <v>8.8819395883486446E-2</v>
      </c>
      <c r="N4733" s="211">
        <v>0.41151919417330246</v>
      </c>
      <c r="O4733" s="211">
        <v>0.75183654110136433</v>
      </c>
      <c r="P4733" s="211">
        <v>7.209915735724054E-2</v>
      </c>
      <c r="Q4733" s="211">
        <v>8.7288475631765755E-2</v>
      </c>
      <c r="R4733" s="211">
        <v>0.43179528814545232</v>
      </c>
      <c r="S4733" s="211">
        <v>0.29297146409766206</v>
      </c>
      <c r="T4733" s="211">
        <v>0.57277556791433903</v>
      </c>
      <c r="U4733" s="211">
        <v>0.42839795042822904</v>
      </c>
      <c r="V4733" s="211">
        <v>8.2994375492540559E-2</v>
      </c>
      <c r="W4733" s="211">
        <v>0.50725951310486406</v>
      </c>
      <c r="X4733" s="211">
        <v>0.29466166222664825</v>
      </c>
      <c r="Y4733" s="211">
        <v>0.62964061703502683</v>
      </c>
      <c r="Z4733" s="211">
        <v>0.14951273487516212</v>
      </c>
      <c r="AA4733" s="212">
        <v>0.11174583338746069</v>
      </c>
    </row>
    <row r="4734" spans="1:27" x14ac:dyDescent="0.35">
      <c r="A4734" s="210" t="s">
        <v>5410</v>
      </c>
      <c r="B4734" s="217">
        <v>142.73417558185704</v>
      </c>
      <c r="C4734" s="211">
        <v>6.909924120226088E-2</v>
      </c>
      <c r="D4734" s="211">
        <v>0.1285396859406103</v>
      </c>
      <c r="E4734" s="211">
        <v>8.5094009206436075E-2</v>
      </c>
      <c r="F4734" s="211">
        <v>0.1124891743363832</v>
      </c>
      <c r="G4734" s="211">
        <v>0.11936174094089053</v>
      </c>
      <c r="H4734" s="211">
        <v>0.11540892445759904</v>
      </c>
      <c r="I4734" s="211">
        <v>0.47081458959006139</v>
      </c>
      <c r="J4734" s="211">
        <v>0.40975803761000196</v>
      </c>
      <c r="K4734" s="211">
        <v>0.63816118463577753</v>
      </c>
      <c r="L4734" s="211">
        <v>0.27428018453497754</v>
      </c>
      <c r="M4734" s="211">
        <v>9.3509445936397484E-2</v>
      </c>
      <c r="N4734" s="211">
        <v>0.4635102344068307</v>
      </c>
      <c r="O4734" s="211">
        <v>0.68957869467690569</v>
      </c>
      <c r="P4734" s="211">
        <v>7.0149668201884674E-2</v>
      </c>
      <c r="Q4734" s="211">
        <v>0.12137275053999483</v>
      </c>
      <c r="R4734" s="211">
        <v>0.42509923280178574</v>
      </c>
      <c r="S4734" s="211">
        <v>0.37242143872375277</v>
      </c>
      <c r="T4734" s="211">
        <v>0.57159990035507768</v>
      </c>
      <c r="U4734" s="211">
        <v>0.45687058890644749</v>
      </c>
      <c r="V4734" s="211">
        <v>7.1184483398596288E-2</v>
      </c>
      <c r="W4734" s="211">
        <v>0.50192280672478906</v>
      </c>
      <c r="X4734" s="211">
        <v>0.31018791462481199</v>
      </c>
      <c r="Y4734" s="211">
        <v>0.58909512104331818</v>
      </c>
      <c r="Z4734" s="211">
        <v>0.14595537213054149</v>
      </c>
      <c r="AA4734" s="212">
        <v>0.11436626221180157</v>
      </c>
    </row>
    <row r="4735" spans="1:27" x14ac:dyDescent="0.35">
      <c r="A4735" s="210" t="s">
        <v>5411</v>
      </c>
      <c r="B4735" s="217">
        <v>144.89392094815824</v>
      </c>
      <c r="C4735" s="211">
        <v>6.1152162374086494E-2</v>
      </c>
      <c r="D4735" s="211">
        <v>0.12899753228457453</v>
      </c>
      <c r="E4735" s="211">
        <v>8.0125058423183668E-2</v>
      </c>
      <c r="F4735" s="211">
        <v>0.10116567126498378</v>
      </c>
      <c r="G4735" s="211">
        <v>0.12426207745923298</v>
      </c>
      <c r="H4735" s="211">
        <v>0.1084668580904655</v>
      </c>
      <c r="I4735" s="211">
        <v>0.49572423709044638</v>
      </c>
      <c r="J4735" s="211">
        <v>0.49248843673410264</v>
      </c>
      <c r="K4735" s="211">
        <v>0.62684985816613792</v>
      </c>
      <c r="L4735" s="211">
        <v>0.27801912813274676</v>
      </c>
      <c r="M4735" s="211">
        <v>0.10175676975128282</v>
      </c>
      <c r="N4735" s="211">
        <v>0.39996345242979114</v>
      </c>
      <c r="O4735" s="211">
        <v>0.71767744357843533</v>
      </c>
      <c r="P4735" s="211">
        <v>6.3497403132248276E-2</v>
      </c>
      <c r="Q4735" s="211">
        <v>4.4873204690786532E-2</v>
      </c>
      <c r="R4735" s="211">
        <v>0.46274625434401839</v>
      </c>
      <c r="S4735" s="211">
        <v>0.3721783797451213</v>
      </c>
      <c r="T4735" s="211">
        <v>0.57733008183430956</v>
      </c>
      <c r="U4735" s="211">
        <v>0.41647460590008256</v>
      </c>
      <c r="V4735" s="211">
        <v>8.4705858407467888E-2</v>
      </c>
      <c r="W4735" s="211">
        <v>0.53886091274815928</v>
      </c>
      <c r="X4735" s="211">
        <v>0.41948491122851395</v>
      </c>
      <c r="Y4735" s="211">
        <v>0.74879604255667898</v>
      </c>
      <c r="Z4735" s="211">
        <v>0.149204397176777</v>
      </c>
      <c r="AA4735" s="212">
        <v>0.11166721999433107</v>
      </c>
    </row>
    <row r="4736" spans="1:27" x14ac:dyDescent="0.35">
      <c r="A4736" s="210" t="s">
        <v>5412</v>
      </c>
      <c r="B4736" s="217">
        <v>148.92543659072714</v>
      </c>
      <c r="C4736" s="211">
        <v>8.0578895257028549E-2</v>
      </c>
      <c r="D4736" s="211">
        <v>0.12017760961179107</v>
      </c>
      <c r="E4736" s="211">
        <v>7.6050810490150125E-2</v>
      </c>
      <c r="F4736" s="211">
        <v>8.7626813116313554E-2</v>
      </c>
      <c r="G4736" s="211">
        <v>0.12442279891877989</v>
      </c>
      <c r="H4736" s="211">
        <v>0.11717032352603121</v>
      </c>
      <c r="I4736" s="211">
        <v>0.4684864705656106</v>
      </c>
      <c r="J4736" s="211">
        <v>0.45853131503613254</v>
      </c>
      <c r="K4736" s="211">
        <v>0.58262539469284758</v>
      </c>
      <c r="L4736" s="211">
        <v>0.27445255686982351</v>
      </c>
      <c r="M4736" s="211">
        <v>9.4800904437046071E-2</v>
      </c>
      <c r="N4736" s="211">
        <v>0.41215950886147257</v>
      </c>
      <c r="O4736" s="211">
        <v>0.75215458203219165</v>
      </c>
      <c r="P4736" s="211">
        <v>6.3123094417961739E-2</v>
      </c>
      <c r="Q4736" s="211">
        <v>0.10388760078429408</v>
      </c>
      <c r="R4736" s="211">
        <v>0.42178035361932598</v>
      </c>
      <c r="S4736" s="211">
        <v>0.2932585254527969</v>
      </c>
      <c r="T4736" s="211">
        <v>0.57408119975400906</v>
      </c>
      <c r="U4736" s="211">
        <v>0.37395988019232818</v>
      </c>
      <c r="V4736" s="211">
        <v>0.16794840721685042</v>
      </c>
      <c r="W4736" s="211">
        <v>0.50196141229577029</v>
      </c>
      <c r="X4736" s="211">
        <v>0.2472396629148309</v>
      </c>
      <c r="Y4736" s="211">
        <v>0.6840474461211431</v>
      </c>
      <c r="Z4736" s="211">
        <v>0.14797261161329223</v>
      </c>
      <c r="AA4736" s="212">
        <v>0.12013468767330282</v>
      </c>
    </row>
    <row r="4737" spans="1:27" x14ac:dyDescent="0.35">
      <c r="A4737" s="210" t="s">
        <v>5413</v>
      </c>
      <c r="B4737" s="217">
        <v>104.28457711150693</v>
      </c>
      <c r="C4737" s="211">
        <v>5.4544490613294298E-2</v>
      </c>
      <c r="D4737" s="211">
        <v>0.12603207909350572</v>
      </c>
      <c r="E4737" s="211">
        <v>7.0042723421823258E-2</v>
      </c>
      <c r="F4737" s="211">
        <v>8.9514942911165837E-2</v>
      </c>
      <c r="G4737" s="211">
        <v>0.11988248881387667</v>
      </c>
      <c r="H4737" s="211">
        <v>0.12763029962749017</v>
      </c>
      <c r="I4737" s="211">
        <v>0.42653723964500867</v>
      </c>
      <c r="J4737" s="211">
        <v>0.45423462406160892</v>
      </c>
      <c r="K4737" s="211">
        <v>0.61602357486466219</v>
      </c>
      <c r="L4737" s="211">
        <v>0.2820881280692718</v>
      </c>
      <c r="M4737" s="211">
        <v>8.9752605586297773E-2</v>
      </c>
      <c r="N4737" s="211">
        <v>0.36215705614895433</v>
      </c>
      <c r="O4737" s="211">
        <v>0.52458776038192456</v>
      </c>
      <c r="P4737" s="211">
        <v>6.4056337145598455E-2</v>
      </c>
      <c r="Q4737" s="211">
        <v>6.5900556844191951E-2</v>
      </c>
      <c r="R4737" s="211">
        <v>0.45302182219039244</v>
      </c>
      <c r="S4737" s="211">
        <v>0.29479157624212193</v>
      </c>
      <c r="T4737" s="211">
        <v>0.55733424602433101</v>
      </c>
      <c r="U4737" s="211">
        <v>0.43154158299442269</v>
      </c>
      <c r="V4737" s="211">
        <v>7.9685644177925938E-2</v>
      </c>
      <c r="W4737" s="211">
        <v>0.54764580793878115</v>
      </c>
      <c r="X4737" s="211">
        <v>0.30995622720095345</v>
      </c>
      <c r="Y4737" s="211">
        <v>0.5637819770894249</v>
      </c>
      <c r="Z4737" s="211">
        <v>0.14020395154363971</v>
      </c>
      <c r="AA4737" s="212">
        <v>0.12253070274162253</v>
      </c>
    </row>
    <row r="4738" spans="1:27" x14ac:dyDescent="0.35">
      <c r="A4738" s="210" t="s">
        <v>5414</v>
      </c>
      <c r="B4738" s="217">
        <v>115.15222047984638</v>
      </c>
      <c r="C4738" s="211">
        <v>5.9102288191863847E-2</v>
      </c>
      <c r="D4738" s="211">
        <v>0.12610428871606896</v>
      </c>
      <c r="E4738" s="211">
        <v>8.6349906166650142E-2</v>
      </c>
      <c r="F4738" s="211">
        <v>9.779164741604196E-2</v>
      </c>
      <c r="G4738" s="211">
        <v>0.12624576592344122</v>
      </c>
      <c r="H4738" s="211">
        <v>0.10981242011207511</v>
      </c>
      <c r="I4738" s="211">
        <v>0.44351818161474532</v>
      </c>
      <c r="J4738" s="211">
        <v>0.45669272138750738</v>
      </c>
      <c r="K4738" s="211">
        <v>0.57899420604048812</v>
      </c>
      <c r="L4738" s="211">
        <v>0.27486474906899605</v>
      </c>
      <c r="M4738" s="211">
        <v>9.5798029408742755E-2</v>
      </c>
      <c r="N4738" s="211">
        <v>0.39703643560558016</v>
      </c>
      <c r="O4738" s="211">
        <v>0.64667244796065726</v>
      </c>
      <c r="P4738" s="211">
        <v>6.3080819251573231E-2</v>
      </c>
      <c r="Q4738" s="211">
        <v>5.0872777985057044E-2</v>
      </c>
      <c r="R4738" s="211">
        <v>0.38256791654513417</v>
      </c>
      <c r="S4738" s="211">
        <v>0.31370147016774985</v>
      </c>
      <c r="T4738" s="211">
        <v>0.55033264562367745</v>
      </c>
      <c r="U4738" s="211">
        <v>0.37325416414338636</v>
      </c>
      <c r="V4738" s="211">
        <v>6.6919546582122458E-2</v>
      </c>
      <c r="W4738" s="211">
        <v>0.46365530136984617</v>
      </c>
      <c r="X4738" s="211">
        <v>0.25843560120727405</v>
      </c>
      <c r="Y4738" s="211">
        <v>0.7024273760219979</v>
      </c>
      <c r="Z4738" s="211">
        <v>0.14980616136231056</v>
      </c>
      <c r="AA4738" s="212">
        <v>0.11545572953784491</v>
      </c>
    </row>
    <row r="4739" spans="1:27" x14ac:dyDescent="0.35">
      <c r="A4739" s="210" t="s">
        <v>5415</v>
      </c>
      <c r="B4739" s="217">
        <v>132.77912674791841</v>
      </c>
      <c r="C4739" s="211">
        <v>6.5869341567190071E-2</v>
      </c>
      <c r="D4739" s="211">
        <v>0.12106850418417614</v>
      </c>
      <c r="E4739" s="211">
        <v>7.5776245612356213E-2</v>
      </c>
      <c r="F4739" s="211">
        <v>6.9675817516220762E-2</v>
      </c>
      <c r="G4739" s="211">
        <v>0.1270429194435517</v>
      </c>
      <c r="H4739" s="211">
        <v>0.11491289768241018</v>
      </c>
      <c r="I4739" s="211">
        <v>0.50352249742682387</v>
      </c>
      <c r="J4739" s="211">
        <v>0.41984877634066653</v>
      </c>
      <c r="K4739" s="211">
        <v>0.53768631720510041</v>
      </c>
      <c r="L4739" s="211">
        <v>0.2806554954365042</v>
      </c>
      <c r="M4739" s="211">
        <v>8.8251557533087971E-2</v>
      </c>
      <c r="N4739" s="211">
        <v>0.41873921207293407</v>
      </c>
      <c r="O4739" s="211">
        <v>0.64604073260653005</v>
      </c>
      <c r="P4739" s="211">
        <v>6.3359919492368647E-2</v>
      </c>
      <c r="Q4739" s="211">
        <v>5.997769066337344E-2</v>
      </c>
      <c r="R4739" s="211">
        <v>0.41102923914219863</v>
      </c>
      <c r="S4739" s="211">
        <v>0.33029236142446694</v>
      </c>
      <c r="T4739" s="211">
        <v>0.58995607522712534</v>
      </c>
      <c r="U4739" s="211">
        <v>0.34593954238115537</v>
      </c>
      <c r="V4739" s="211">
        <v>0.1433721692130327</v>
      </c>
      <c r="W4739" s="211">
        <v>0.54256058651226402</v>
      </c>
      <c r="X4739" s="211">
        <v>0.32729336670561915</v>
      </c>
      <c r="Y4739" s="211">
        <v>0.73136393846713055</v>
      </c>
      <c r="Z4739" s="211">
        <v>0.14859434229755927</v>
      </c>
      <c r="AA4739" s="212">
        <v>0.11776069549858052</v>
      </c>
    </row>
    <row r="4740" spans="1:27" x14ac:dyDescent="0.35">
      <c r="A4740" s="210" t="s">
        <v>5416</v>
      </c>
      <c r="B4740" s="217">
        <v>154.17020967336839</v>
      </c>
      <c r="C4740" s="211">
        <v>6.7159162741012968E-2</v>
      </c>
      <c r="D4740" s="211">
        <v>0.12690893329687264</v>
      </c>
      <c r="E4740" s="211">
        <v>8.4135596013906966E-2</v>
      </c>
      <c r="F4740" s="211">
        <v>9.183201293079854E-2</v>
      </c>
      <c r="G4740" s="211">
        <v>0.12180910196336743</v>
      </c>
      <c r="H4740" s="211">
        <v>0.11576495320025774</v>
      </c>
      <c r="I4740" s="211">
        <v>0.52729608846492404</v>
      </c>
      <c r="J4740" s="211">
        <v>0.44689068463849724</v>
      </c>
      <c r="K4740" s="211">
        <v>0.64587347942696127</v>
      </c>
      <c r="L4740" s="211">
        <v>0.27072699620911905</v>
      </c>
      <c r="M4740" s="211">
        <v>8.7551745618711291E-2</v>
      </c>
      <c r="N4740" s="211">
        <v>0.40249404878324552</v>
      </c>
      <c r="O4740" s="211">
        <v>0.6283755073421694</v>
      </c>
      <c r="P4740" s="211">
        <v>7.0448923920131315E-2</v>
      </c>
      <c r="Q4740" s="211">
        <v>5.0105809725638564E-2</v>
      </c>
      <c r="R4740" s="211">
        <v>0.45380209446303871</v>
      </c>
      <c r="S4740" s="211">
        <v>0.29130298991194054</v>
      </c>
      <c r="T4740" s="211">
        <v>0.53784654607916205</v>
      </c>
      <c r="U4740" s="211">
        <v>0.46868815098873995</v>
      </c>
      <c r="V4740" s="211">
        <v>0.11659888219941705</v>
      </c>
      <c r="W4740" s="211">
        <v>0.53477197697452739</v>
      </c>
      <c r="X4740" s="211">
        <v>0.41884474030897895</v>
      </c>
      <c r="Y4740" s="211">
        <v>0.73281974055968391</v>
      </c>
      <c r="Z4740" s="211">
        <v>0.14937934280919146</v>
      </c>
      <c r="AA4740" s="212">
        <v>0.12096136992774266</v>
      </c>
    </row>
    <row r="4741" spans="1:27" x14ac:dyDescent="0.35">
      <c r="A4741" s="210" t="s">
        <v>5417</v>
      </c>
      <c r="B4741" s="217">
        <v>168.96405930607565</v>
      </c>
      <c r="C4741" s="211">
        <v>6.383500791569495E-2</v>
      </c>
      <c r="D4741" s="211">
        <v>0.12962463597980603</v>
      </c>
      <c r="E4741" s="211">
        <v>8.7381913371956332E-2</v>
      </c>
      <c r="F4741" s="211">
        <v>9.4551993148874636E-2</v>
      </c>
      <c r="G4741" s="211">
        <v>0.12352681221379866</v>
      </c>
      <c r="H4741" s="211">
        <v>0.11266936233312444</v>
      </c>
      <c r="I4741" s="211">
        <v>0.52336223095892709</v>
      </c>
      <c r="J4741" s="211">
        <v>0.44286663920067643</v>
      </c>
      <c r="K4741" s="211">
        <v>0.64503055234191575</v>
      </c>
      <c r="L4741" s="211">
        <v>0.27894461773912049</v>
      </c>
      <c r="M4741" s="211">
        <v>0.10117055620196347</v>
      </c>
      <c r="N4741" s="211">
        <v>0.52064626183439633</v>
      </c>
      <c r="O4741" s="211">
        <v>0.68990110956839434</v>
      </c>
      <c r="P4741" s="211">
        <v>6.6504746601883824E-2</v>
      </c>
      <c r="Q4741" s="211">
        <v>7.9612961855357725E-2</v>
      </c>
      <c r="R4741" s="211">
        <v>0.44218556850865226</v>
      </c>
      <c r="S4741" s="211">
        <v>0.35207392057359932</v>
      </c>
      <c r="T4741" s="211">
        <v>0.55958326031426675</v>
      </c>
      <c r="U4741" s="211">
        <v>0.41004959986716816</v>
      </c>
      <c r="V4741" s="211">
        <v>0.13355386545822462</v>
      </c>
      <c r="W4741" s="211">
        <v>0.62959545028437502</v>
      </c>
      <c r="X4741" s="211">
        <v>0.35968741628981427</v>
      </c>
      <c r="Y4741" s="211">
        <v>0.65499645065890499</v>
      </c>
      <c r="Z4741" s="211">
        <v>0.14797238819727115</v>
      </c>
      <c r="AA4741" s="212">
        <v>0.11686418827950737</v>
      </c>
    </row>
    <row r="4742" spans="1:27" x14ac:dyDescent="0.35">
      <c r="A4742" s="210" t="s">
        <v>5418</v>
      </c>
      <c r="B4742" s="217">
        <v>131.95994754691387</v>
      </c>
      <c r="C4742" s="211">
        <v>6.6055858902032943E-2</v>
      </c>
      <c r="D4742" s="211">
        <v>0.12819120824037619</v>
      </c>
      <c r="E4742" s="211">
        <v>8.1947455564342714E-2</v>
      </c>
      <c r="F4742" s="211">
        <v>0.11503089416667231</v>
      </c>
      <c r="G4742" s="211">
        <v>0.12447263617988183</v>
      </c>
      <c r="H4742" s="211">
        <v>0.10791548412663828</v>
      </c>
      <c r="I4742" s="211">
        <v>0.42919197767418005</v>
      </c>
      <c r="J4742" s="211">
        <v>0.44329999928901243</v>
      </c>
      <c r="K4742" s="211">
        <v>0.6480070906054578</v>
      </c>
      <c r="L4742" s="211">
        <v>0.27947535222247027</v>
      </c>
      <c r="M4742" s="211">
        <v>8.1192509430979234E-2</v>
      </c>
      <c r="N4742" s="211">
        <v>0.49208033404536072</v>
      </c>
      <c r="O4742" s="211">
        <v>0.66735328505583325</v>
      </c>
      <c r="P4742" s="211">
        <v>6.6607571751048533E-2</v>
      </c>
      <c r="Q4742" s="211">
        <v>5.9581111618287302E-2</v>
      </c>
      <c r="R4742" s="211">
        <v>0.46298920773696728</v>
      </c>
      <c r="S4742" s="211">
        <v>0.37655132759261933</v>
      </c>
      <c r="T4742" s="211">
        <v>0.50667710847737146</v>
      </c>
      <c r="U4742" s="211">
        <v>0.38850162269007593</v>
      </c>
      <c r="V4742" s="211">
        <v>9.1315979826363552E-2</v>
      </c>
      <c r="W4742" s="211">
        <v>0.60027228803700694</v>
      </c>
      <c r="X4742" s="211">
        <v>0.31686542757272917</v>
      </c>
      <c r="Y4742" s="211">
        <v>0.69260977744044117</v>
      </c>
      <c r="Z4742" s="211">
        <v>0.14970826483133187</v>
      </c>
      <c r="AA4742" s="212">
        <v>0.11722042259943918</v>
      </c>
    </row>
    <row r="4743" spans="1:27" x14ac:dyDescent="0.35">
      <c r="A4743" s="210" t="s">
        <v>5419</v>
      </c>
      <c r="B4743" s="217">
        <v>174.98221219443823</v>
      </c>
      <c r="C4743" s="211">
        <v>7.1764410385169911E-2</v>
      </c>
      <c r="D4743" s="211">
        <v>0.11519326760574988</v>
      </c>
      <c r="E4743" s="211">
        <v>7.4936247152118843E-2</v>
      </c>
      <c r="F4743" s="211">
        <v>9.0101391622862154E-2</v>
      </c>
      <c r="G4743" s="211">
        <v>0.11405336032596251</v>
      </c>
      <c r="H4743" s="211">
        <v>0.10646891089208235</v>
      </c>
      <c r="I4743" s="211">
        <v>0.48860157358577055</v>
      </c>
      <c r="J4743" s="211">
        <v>0.41967407813088342</v>
      </c>
      <c r="K4743" s="211">
        <v>0.5913571896250942</v>
      </c>
      <c r="L4743" s="211">
        <v>0.27586329034609353</v>
      </c>
      <c r="M4743" s="211">
        <v>0.10709403179469605</v>
      </c>
      <c r="N4743" s="211">
        <v>0.53119229648286415</v>
      </c>
      <c r="O4743" s="211">
        <v>0.73599509877601244</v>
      </c>
      <c r="P4743" s="211">
        <v>7.0319780603993423E-2</v>
      </c>
      <c r="Q4743" s="211">
        <v>6.4652512727186848E-2</v>
      </c>
      <c r="R4743" s="211">
        <v>0.38934519592822531</v>
      </c>
      <c r="S4743" s="211">
        <v>0.38173994005597112</v>
      </c>
      <c r="T4743" s="211">
        <v>0.51570867116121599</v>
      </c>
      <c r="U4743" s="211">
        <v>0.48124871477484832</v>
      </c>
      <c r="V4743" s="211">
        <v>0.13690272221842509</v>
      </c>
      <c r="W4743" s="211">
        <v>0.59479693685409152</v>
      </c>
      <c r="X4743" s="211">
        <v>0.31063429905028256</v>
      </c>
      <c r="Y4743" s="211">
        <v>0.66991295314893573</v>
      </c>
      <c r="Z4743" s="211">
        <v>0.14975592674426264</v>
      </c>
      <c r="AA4743" s="212">
        <v>0.11837648796581031</v>
      </c>
    </row>
    <row r="4744" spans="1:27" x14ac:dyDescent="0.35">
      <c r="A4744" s="210" t="s">
        <v>5420</v>
      </c>
      <c r="B4744" s="217">
        <v>134.02806379412982</v>
      </c>
      <c r="C4744" s="211">
        <v>5.7956852565795906E-2</v>
      </c>
      <c r="D4744" s="211">
        <v>0.12013933004946922</v>
      </c>
      <c r="E4744" s="211">
        <v>6.8347862451093644E-2</v>
      </c>
      <c r="F4744" s="211">
        <v>7.988527472145833E-2</v>
      </c>
      <c r="G4744" s="211">
        <v>0.12270510067203327</v>
      </c>
      <c r="H4744" s="211">
        <v>0.12158753878208198</v>
      </c>
      <c r="I4744" s="211">
        <v>0.4859808881697027</v>
      </c>
      <c r="J4744" s="211">
        <v>0.44132618653546635</v>
      </c>
      <c r="K4744" s="211">
        <v>0.61212126922933785</v>
      </c>
      <c r="L4744" s="211">
        <v>0.279511955590099</v>
      </c>
      <c r="M4744" s="211">
        <v>8.8405499222689088E-2</v>
      </c>
      <c r="N4744" s="211">
        <v>0.53890385355507386</v>
      </c>
      <c r="O4744" s="211">
        <v>0.59536929530757954</v>
      </c>
      <c r="P4744" s="211">
        <v>6.1351652559719465E-2</v>
      </c>
      <c r="Q4744" s="211">
        <v>0.147013399694194</v>
      </c>
      <c r="R4744" s="211">
        <v>0.37164301860967502</v>
      </c>
      <c r="S4744" s="211">
        <v>0.39498908859596693</v>
      </c>
      <c r="T4744" s="211">
        <v>0.54308609039404798</v>
      </c>
      <c r="U4744" s="211">
        <v>0.53815543448204639</v>
      </c>
      <c r="V4744" s="211">
        <v>0.10186681334651003</v>
      </c>
      <c r="W4744" s="211">
        <v>0.56205762688638661</v>
      </c>
      <c r="X4744" s="211">
        <v>0.27229084917836044</v>
      </c>
      <c r="Y4744" s="211">
        <v>0.61251379395525585</v>
      </c>
      <c r="Z4744" s="211">
        <v>0.14874047842105109</v>
      </c>
      <c r="AA4744" s="212">
        <v>0.11828208998824387</v>
      </c>
    </row>
    <row r="4745" spans="1:27" x14ac:dyDescent="0.35">
      <c r="A4745" s="210" t="s">
        <v>5421</v>
      </c>
      <c r="B4745" s="217">
        <v>161.79580629986702</v>
      </c>
      <c r="C4745" s="211">
        <v>7.9038581580201647E-2</v>
      </c>
      <c r="D4745" s="211">
        <v>0.13092946086478116</v>
      </c>
      <c r="E4745" s="211">
        <v>7.9829274415538637E-2</v>
      </c>
      <c r="F4745" s="211">
        <v>8.615289536401971E-2</v>
      </c>
      <c r="G4745" s="211">
        <v>0.12183567486842851</v>
      </c>
      <c r="H4745" s="211">
        <v>0.11529805348227587</v>
      </c>
      <c r="I4745" s="211">
        <v>0.42330858291267931</v>
      </c>
      <c r="J4745" s="211">
        <v>0.40670103593622642</v>
      </c>
      <c r="K4745" s="211">
        <v>0.62049040349341356</v>
      </c>
      <c r="L4745" s="211">
        <v>0.27740249400042355</v>
      </c>
      <c r="M4745" s="211">
        <v>9.8379296929144211E-2</v>
      </c>
      <c r="N4745" s="211">
        <v>0.38548300163021759</v>
      </c>
      <c r="O4745" s="211">
        <v>0.64314497145319971</v>
      </c>
      <c r="P4745" s="211">
        <v>7.0839143812369262E-2</v>
      </c>
      <c r="Q4745" s="211">
        <v>0.12043406828919713</v>
      </c>
      <c r="R4745" s="211">
        <v>0.4287776762833822</v>
      </c>
      <c r="S4745" s="211">
        <v>0.35703299035079811</v>
      </c>
      <c r="T4745" s="211">
        <v>0.55300318360027012</v>
      </c>
      <c r="U4745" s="211">
        <v>0.40008160806940518</v>
      </c>
      <c r="V4745" s="211">
        <v>0.13041185737105043</v>
      </c>
      <c r="W4745" s="211">
        <v>0.56872017072941639</v>
      </c>
      <c r="X4745" s="211">
        <v>0.39568407056652549</v>
      </c>
      <c r="Y4745" s="211">
        <v>0.65456541279612768</v>
      </c>
      <c r="Z4745" s="211">
        <v>0.14732941861014279</v>
      </c>
      <c r="AA4745" s="212">
        <v>0.115689472682833</v>
      </c>
    </row>
    <row r="4746" spans="1:27" x14ac:dyDescent="0.35">
      <c r="A4746" s="210" t="s">
        <v>5422</v>
      </c>
      <c r="B4746" s="217">
        <v>137.48503761787236</v>
      </c>
      <c r="C4746" s="211">
        <v>6.2984992980709045E-2</v>
      </c>
      <c r="D4746" s="211">
        <v>0.13166067570115933</v>
      </c>
      <c r="E4746" s="211">
        <v>7.4328299239230247E-2</v>
      </c>
      <c r="F4746" s="211">
        <v>8.3631249644433511E-2</v>
      </c>
      <c r="G4746" s="211">
        <v>0.12314070629265364</v>
      </c>
      <c r="H4746" s="211">
        <v>0.12609292098079858</v>
      </c>
      <c r="I4746" s="211">
        <v>0.46758236275538373</v>
      </c>
      <c r="J4746" s="211">
        <v>0.43492838878398071</v>
      </c>
      <c r="K4746" s="211">
        <v>0.62859107687462035</v>
      </c>
      <c r="L4746" s="211">
        <v>0.27735180753774485</v>
      </c>
      <c r="M4746" s="211">
        <v>9.2261536058049681E-2</v>
      </c>
      <c r="N4746" s="211">
        <v>0.55262585186757751</v>
      </c>
      <c r="O4746" s="211">
        <v>0.7391535603011703</v>
      </c>
      <c r="P4746" s="211">
        <v>6.4001240631550799E-2</v>
      </c>
      <c r="Q4746" s="211">
        <v>0.10976336610987492</v>
      </c>
      <c r="R4746" s="211">
        <v>0.43075474882430043</v>
      </c>
      <c r="S4746" s="211">
        <v>0.30604980621559774</v>
      </c>
      <c r="T4746" s="211">
        <v>0.55426486865132862</v>
      </c>
      <c r="U4746" s="211">
        <v>0.40610873065858966</v>
      </c>
      <c r="V4746" s="211">
        <v>0.10223725472092883</v>
      </c>
      <c r="W4746" s="211">
        <v>0.57290241375896211</v>
      </c>
      <c r="X4746" s="211">
        <v>0.24385580713214008</v>
      </c>
      <c r="Y4746" s="211">
        <v>0.66320480930251891</v>
      </c>
      <c r="Z4746" s="211">
        <v>0.14893612805030043</v>
      </c>
      <c r="AA4746" s="212">
        <v>0.12021747168075564</v>
      </c>
    </row>
    <row r="4747" spans="1:27" x14ac:dyDescent="0.35">
      <c r="A4747" s="210" t="s">
        <v>5423</v>
      </c>
      <c r="B4747" s="217">
        <v>160.29451144414338</v>
      </c>
      <c r="C4747" s="211">
        <v>7.9406023199210307E-2</v>
      </c>
      <c r="D4747" s="211">
        <v>0.1323484250929971</v>
      </c>
      <c r="E4747" s="211">
        <v>7.3539590757894971E-2</v>
      </c>
      <c r="F4747" s="211">
        <v>9.0554687230106248E-2</v>
      </c>
      <c r="G4747" s="211">
        <v>0.1194878618894625</v>
      </c>
      <c r="H4747" s="211">
        <v>0.11161948808500329</v>
      </c>
      <c r="I4747" s="211">
        <v>0.50871443086793022</v>
      </c>
      <c r="J4747" s="211">
        <v>0.40446909944054349</v>
      </c>
      <c r="K4747" s="211">
        <v>0.64874307975387646</v>
      </c>
      <c r="L4747" s="211">
        <v>0.27409133474835312</v>
      </c>
      <c r="M4747" s="211">
        <v>9.8178195374052243E-2</v>
      </c>
      <c r="N4747" s="211">
        <v>0.52837820224039433</v>
      </c>
      <c r="O4747" s="211">
        <v>0.63028364644070933</v>
      </c>
      <c r="P4747" s="211">
        <v>7.2727228519212261E-2</v>
      </c>
      <c r="Q4747" s="211">
        <v>9.1754560110259994E-2</v>
      </c>
      <c r="R4747" s="211">
        <v>0.47002438389930251</v>
      </c>
      <c r="S4747" s="211">
        <v>0.41215718680474195</v>
      </c>
      <c r="T4747" s="211">
        <v>0.50311275989815862</v>
      </c>
      <c r="U4747" s="211">
        <v>0.4241458770925397</v>
      </c>
      <c r="V4747" s="211">
        <v>0.10589156167008357</v>
      </c>
      <c r="W4747" s="211">
        <v>0.50394485581232695</v>
      </c>
      <c r="X4747" s="211">
        <v>0.36777648874008062</v>
      </c>
      <c r="Y4747" s="211">
        <v>0.65192393216423428</v>
      </c>
      <c r="Z4747" s="211">
        <v>0.14975732846537251</v>
      </c>
      <c r="AA4747" s="212">
        <v>0.11596823054824046</v>
      </c>
    </row>
    <row r="4748" spans="1:27" x14ac:dyDescent="0.35">
      <c r="A4748" s="210" t="s">
        <v>5424</v>
      </c>
      <c r="B4748" s="217">
        <v>162.09869665061311</v>
      </c>
      <c r="C4748" s="211">
        <v>8.3617005746926723E-2</v>
      </c>
      <c r="D4748" s="211">
        <v>0.11935132730717898</v>
      </c>
      <c r="E4748" s="211">
        <v>7.3844410780111808E-2</v>
      </c>
      <c r="F4748" s="211">
        <v>0.10143946221042598</v>
      </c>
      <c r="G4748" s="211">
        <v>0.12202694543914602</v>
      </c>
      <c r="H4748" s="211">
        <v>0.11119637884288062</v>
      </c>
      <c r="I4748" s="211">
        <v>0.5082190180636722</v>
      </c>
      <c r="J4748" s="211">
        <v>0.39908072860170685</v>
      </c>
      <c r="K4748" s="211">
        <v>0.63572802539098705</v>
      </c>
      <c r="L4748" s="211">
        <v>0.2746501399919708</v>
      </c>
      <c r="M4748" s="211">
        <v>9.6303341154845373E-2</v>
      </c>
      <c r="N4748" s="211">
        <v>0.42681031862881724</v>
      </c>
      <c r="O4748" s="211">
        <v>0.74329666282689033</v>
      </c>
      <c r="P4748" s="211">
        <v>7.0154170251918932E-2</v>
      </c>
      <c r="Q4748" s="211">
        <v>0.10716663364431508</v>
      </c>
      <c r="R4748" s="211">
        <v>0.44447526987271863</v>
      </c>
      <c r="S4748" s="211">
        <v>0.28759695548201736</v>
      </c>
      <c r="T4748" s="211">
        <v>0.49515852995370624</v>
      </c>
      <c r="U4748" s="211">
        <v>0.47709037421012612</v>
      </c>
      <c r="V4748" s="211">
        <v>9.9079012681819081E-2</v>
      </c>
      <c r="W4748" s="211">
        <v>0.52543130359425372</v>
      </c>
      <c r="X4748" s="211">
        <v>0.39224744013170226</v>
      </c>
      <c r="Y4748" s="211">
        <v>0.71682418078713339</v>
      </c>
      <c r="Z4748" s="211">
        <v>0.14915640006516981</v>
      </c>
      <c r="AA4748" s="212">
        <v>0.11393816067847613</v>
      </c>
    </row>
    <row r="4749" spans="1:27" x14ac:dyDescent="0.35">
      <c r="A4749" s="210" t="s">
        <v>5425</v>
      </c>
      <c r="B4749" s="217">
        <v>150.95576545359984</v>
      </c>
      <c r="C4749" s="211">
        <v>7.1221273684088759E-2</v>
      </c>
      <c r="D4749" s="211">
        <v>0.12403779753604088</v>
      </c>
      <c r="E4749" s="211">
        <v>7.216639563210267E-2</v>
      </c>
      <c r="F4749" s="211">
        <v>0.1006725566362109</v>
      </c>
      <c r="G4749" s="211">
        <v>0.1237746336693933</v>
      </c>
      <c r="H4749" s="211">
        <v>0.10923827953605234</v>
      </c>
      <c r="I4749" s="211">
        <v>0.47140495932022203</v>
      </c>
      <c r="J4749" s="211">
        <v>0.43614808356210089</v>
      </c>
      <c r="K4749" s="211">
        <v>0.64288807634414513</v>
      </c>
      <c r="L4749" s="211">
        <v>0.27619071029420922</v>
      </c>
      <c r="M4749" s="211">
        <v>9.381793498484256E-2</v>
      </c>
      <c r="N4749" s="211">
        <v>0.38619687741722636</v>
      </c>
      <c r="O4749" s="211">
        <v>0.63062140430705182</v>
      </c>
      <c r="P4749" s="211">
        <v>6.7577419673141362E-2</v>
      </c>
      <c r="Q4749" s="211">
        <v>7.4200886938214125E-2</v>
      </c>
      <c r="R4749" s="211">
        <v>0.48730802234645165</v>
      </c>
      <c r="S4749" s="211">
        <v>0.38164602175178475</v>
      </c>
      <c r="T4749" s="211">
        <v>0.5202763454170658</v>
      </c>
      <c r="U4749" s="211">
        <v>0.42724101153057825</v>
      </c>
      <c r="V4749" s="211">
        <v>0.10231331454325676</v>
      </c>
      <c r="W4749" s="211">
        <v>0.50738384519921065</v>
      </c>
      <c r="X4749" s="211">
        <v>0.32775511491350007</v>
      </c>
      <c r="Y4749" s="211">
        <v>0.77102722409145563</v>
      </c>
      <c r="Z4749" s="211">
        <v>0.14430337433709617</v>
      </c>
      <c r="AA4749" s="212">
        <v>0.11349501536331889</v>
      </c>
    </row>
    <row r="4750" spans="1:27" x14ac:dyDescent="0.35">
      <c r="A4750" s="210" t="s">
        <v>5426</v>
      </c>
      <c r="B4750" s="217">
        <v>120.90155753712483</v>
      </c>
      <c r="C4750" s="211">
        <v>8.51049065642598E-2</v>
      </c>
      <c r="D4750" s="211">
        <v>0.12546380421223213</v>
      </c>
      <c r="E4750" s="211">
        <v>8.9252417926074606E-2</v>
      </c>
      <c r="F4750" s="211">
        <v>9.5310826532104403E-2</v>
      </c>
      <c r="G4750" s="211">
        <v>0.1210852753627113</v>
      </c>
      <c r="H4750" s="211">
        <v>0.11128050110297048</v>
      </c>
      <c r="I4750" s="211">
        <v>0.50200685488624952</v>
      </c>
      <c r="J4750" s="211">
        <v>0.43536166554629396</v>
      </c>
      <c r="K4750" s="211">
        <v>0.63480135545742045</v>
      </c>
      <c r="L4750" s="211">
        <v>0.27821641687388199</v>
      </c>
      <c r="M4750" s="211">
        <v>9.4334771548584509E-2</v>
      </c>
      <c r="N4750" s="211">
        <v>0.47850907278284083</v>
      </c>
      <c r="O4750" s="211">
        <v>0.69754509838211742</v>
      </c>
      <c r="P4750" s="211">
        <v>6.6011138374490644E-2</v>
      </c>
      <c r="Q4750" s="211">
        <v>7.2920384289741541E-2</v>
      </c>
      <c r="R4750" s="211">
        <v>0.37980909259284634</v>
      </c>
      <c r="S4750" s="211">
        <v>0.27237218984627665</v>
      </c>
      <c r="T4750" s="211">
        <v>0.51449715672396457</v>
      </c>
      <c r="U4750" s="211">
        <v>0.35596989289043224</v>
      </c>
      <c r="V4750" s="211">
        <v>9.1819012410361903E-2</v>
      </c>
      <c r="W4750" s="211">
        <v>0.58689679793981098</v>
      </c>
      <c r="X4750" s="211">
        <v>0.30789215022711375</v>
      </c>
      <c r="Y4750" s="211">
        <v>0.55241764146086614</v>
      </c>
      <c r="Z4750" s="211">
        <v>0.14961690603936195</v>
      </c>
      <c r="AA4750" s="212">
        <v>0.12388266590848918</v>
      </c>
    </row>
    <row r="4751" spans="1:27" x14ac:dyDescent="0.35">
      <c r="A4751" s="210" t="s">
        <v>5427</v>
      </c>
      <c r="B4751" s="217">
        <v>149.00402166013293</v>
      </c>
      <c r="C4751" s="211">
        <v>7.8881621750105171E-2</v>
      </c>
      <c r="D4751" s="211">
        <v>0.12282567691246056</v>
      </c>
      <c r="E4751" s="211">
        <v>7.5676632807539918E-2</v>
      </c>
      <c r="F4751" s="211">
        <v>7.2913819028154025E-2</v>
      </c>
      <c r="G4751" s="211">
        <v>0.11827775115702671</v>
      </c>
      <c r="H4751" s="211">
        <v>0.11188145818753671</v>
      </c>
      <c r="I4751" s="211">
        <v>0.47428785269192753</v>
      </c>
      <c r="J4751" s="211">
        <v>0.44219224353531605</v>
      </c>
      <c r="K4751" s="211">
        <v>0.64817783356947101</v>
      </c>
      <c r="L4751" s="211">
        <v>0.27435058076194163</v>
      </c>
      <c r="M4751" s="211">
        <v>9.5303584489517604E-2</v>
      </c>
      <c r="N4751" s="211">
        <v>0.4915963039096074</v>
      </c>
      <c r="O4751" s="211">
        <v>0.66235105985486842</v>
      </c>
      <c r="P4751" s="211">
        <v>6.6292327387915059E-2</v>
      </c>
      <c r="Q4751" s="211">
        <v>0.11257663323607511</v>
      </c>
      <c r="R4751" s="211">
        <v>0.47114177341048252</v>
      </c>
      <c r="S4751" s="211">
        <v>0.32353056639507571</v>
      </c>
      <c r="T4751" s="211">
        <v>0.58122270075219729</v>
      </c>
      <c r="U4751" s="211">
        <v>0.41348824535788198</v>
      </c>
      <c r="V4751" s="211">
        <v>0.11232487150043745</v>
      </c>
      <c r="W4751" s="211">
        <v>0.57935299885039671</v>
      </c>
      <c r="X4751" s="211">
        <v>0.28769919352898471</v>
      </c>
      <c r="Y4751" s="211">
        <v>0.58379836800854368</v>
      </c>
      <c r="Z4751" s="211">
        <v>0.14733356864533731</v>
      </c>
      <c r="AA4751" s="212">
        <v>0.11408206207323184</v>
      </c>
    </row>
    <row r="4752" spans="1:27" x14ac:dyDescent="0.35">
      <c r="A4752" s="210" t="s">
        <v>5428</v>
      </c>
      <c r="B4752" s="217">
        <v>138.70655664037534</v>
      </c>
      <c r="C4752" s="211">
        <v>8.5070683595352803E-2</v>
      </c>
      <c r="D4752" s="211">
        <v>0.12062908679551293</v>
      </c>
      <c r="E4752" s="211">
        <v>8.1447912803174594E-2</v>
      </c>
      <c r="F4752" s="211">
        <v>0.11269183195609987</v>
      </c>
      <c r="G4752" s="211">
        <v>0.12004811842449299</v>
      </c>
      <c r="H4752" s="211">
        <v>0.11934104300832904</v>
      </c>
      <c r="I4752" s="211">
        <v>0.53183375906606145</v>
      </c>
      <c r="J4752" s="211">
        <v>0.44872814824653923</v>
      </c>
      <c r="K4752" s="211">
        <v>0.63066232035337833</v>
      </c>
      <c r="L4752" s="211">
        <v>0.27624482036872899</v>
      </c>
      <c r="M4752" s="211">
        <v>9.1761231799853613E-2</v>
      </c>
      <c r="N4752" s="211">
        <v>0.39822839708848734</v>
      </c>
      <c r="O4752" s="211">
        <v>0.62664807031779213</v>
      </c>
      <c r="P4752" s="211">
        <v>7.0303881815738573E-2</v>
      </c>
      <c r="Q4752" s="211">
        <v>4.6888792326391662E-2</v>
      </c>
      <c r="R4752" s="211">
        <v>0.39314564095837007</v>
      </c>
      <c r="S4752" s="211">
        <v>0.26742812635606117</v>
      </c>
      <c r="T4752" s="211">
        <v>0.56982858469680508</v>
      </c>
      <c r="U4752" s="211">
        <v>0.40510232403824786</v>
      </c>
      <c r="V4752" s="211">
        <v>0.10609793000147534</v>
      </c>
      <c r="W4752" s="211">
        <v>0.51636682634866826</v>
      </c>
      <c r="X4752" s="211">
        <v>0.41738118322018369</v>
      </c>
      <c r="Y4752" s="211">
        <v>0.58588595447224923</v>
      </c>
      <c r="Z4752" s="211">
        <v>0.14956983821122868</v>
      </c>
      <c r="AA4752" s="212">
        <v>0.11593559783174542</v>
      </c>
    </row>
    <row r="4753" spans="1:27" x14ac:dyDescent="0.35">
      <c r="A4753" s="210" t="s">
        <v>5429</v>
      </c>
      <c r="B4753" s="217">
        <v>131.95708981904613</v>
      </c>
      <c r="C4753" s="211">
        <v>6.1593630742033154E-2</v>
      </c>
      <c r="D4753" s="211">
        <v>0.11758895834209912</v>
      </c>
      <c r="E4753" s="211">
        <v>7.5400873526661333E-2</v>
      </c>
      <c r="F4753" s="211">
        <v>0.10087144801418896</v>
      </c>
      <c r="G4753" s="211">
        <v>0.12075676157297793</v>
      </c>
      <c r="H4753" s="211">
        <v>0.10593626339436341</v>
      </c>
      <c r="I4753" s="211">
        <v>0.51236229683569512</v>
      </c>
      <c r="J4753" s="211">
        <v>0.44554639337594321</v>
      </c>
      <c r="K4753" s="211">
        <v>0.64904203380823255</v>
      </c>
      <c r="L4753" s="211">
        <v>0.28055670105632219</v>
      </c>
      <c r="M4753" s="211">
        <v>8.4896840044527452E-2</v>
      </c>
      <c r="N4753" s="211">
        <v>0.43388948464201593</v>
      </c>
      <c r="O4753" s="211">
        <v>0.79154284123944862</v>
      </c>
      <c r="P4753" s="211">
        <v>7.1989955451787851E-2</v>
      </c>
      <c r="Q4753" s="211">
        <v>8.2086612260420147E-2</v>
      </c>
      <c r="R4753" s="211">
        <v>0.3810025946847127</v>
      </c>
      <c r="S4753" s="211">
        <v>0.33969386385788136</v>
      </c>
      <c r="T4753" s="211">
        <v>0.47503824321707344</v>
      </c>
      <c r="U4753" s="211">
        <v>0.45522322005194749</v>
      </c>
      <c r="V4753" s="211">
        <v>6.4132251784308203E-2</v>
      </c>
      <c r="W4753" s="211">
        <v>0.61118857706630259</v>
      </c>
      <c r="X4753" s="211">
        <v>0.2642459811390957</v>
      </c>
      <c r="Y4753" s="211">
        <v>0.75169295655942836</v>
      </c>
      <c r="Z4753" s="211">
        <v>0.14458299392262672</v>
      </c>
      <c r="AA4753" s="212">
        <v>0.11759815525771414</v>
      </c>
    </row>
    <row r="4754" spans="1:27" x14ac:dyDescent="0.35">
      <c r="A4754" s="210" t="s">
        <v>5430</v>
      </c>
      <c r="B4754" s="217">
        <v>113.51991766239483</v>
      </c>
      <c r="C4754" s="211">
        <v>5.5083093214114476E-2</v>
      </c>
      <c r="D4754" s="211">
        <v>0.12625715757897216</v>
      </c>
      <c r="E4754" s="211">
        <v>7.7123897305978378E-2</v>
      </c>
      <c r="F4754" s="211">
        <v>0.11870168240036504</v>
      </c>
      <c r="G4754" s="211">
        <v>0.11879811853114972</v>
      </c>
      <c r="H4754" s="211">
        <v>0.12206568497892584</v>
      </c>
      <c r="I4754" s="211">
        <v>0.4880427295547255</v>
      </c>
      <c r="J4754" s="211">
        <v>0.43356600288431635</v>
      </c>
      <c r="K4754" s="211">
        <v>0.60188114035778162</v>
      </c>
      <c r="L4754" s="211">
        <v>0.2834190971534572</v>
      </c>
      <c r="M4754" s="211">
        <v>9.7456651401473499E-2</v>
      </c>
      <c r="N4754" s="211">
        <v>0.45096724067296423</v>
      </c>
      <c r="O4754" s="211">
        <v>0.71219386897184755</v>
      </c>
      <c r="P4754" s="211">
        <v>6.4562587201402108E-2</v>
      </c>
      <c r="Q4754" s="211">
        <v>6.9734697719967362E-2</v>
      </c>
      <c r="R4754" s="211">
        <v>0.3833929069418629</v>
      </c>
      <c r="S4754" s="211">
        <v>0.25746771644426858</v>
      </c>
      <c r="T4754" s="211">
        <v>0.54375362566318297</v>
      </c>
      <c r="U4754" s="211">
        <v>0.38065213070342552</v>
      </c>
      <c r="V4754" s="211">
        <v>5.2085333237802442E-2</v>
      </c>
      <c r="W4754" s="211">
        <v>0.57082205031305377</v>
      </c>
      <c r="X4754" s="211">
        <v>0.34349004134297656</v>
      </c>
      <c r="Y4754" s="211">
        <v>0.68626055989143342</v>
      </c>
      <c r="Z4754" s="211">
        <v>0.14642942819588939</v>
      </c>
      <c r="AA4754" s="212">
        <v>0.11584944620212409</v>
      </c>
    </row>
    <row r="4755" spans="1:27" x14ac:dyDescent="0.35">
      <c r="A4755" s="210" t="s">
        <v>5431</v>
      </c>
      <c r="B4755" s="217">
        <v>139.97663579695813</v>
      </c>
      <c r="C4755" s="211">
        <v>4.9427809944157235E-2</v>
      </c>
      <c r="D4755" s="211">
        <v>0.1264805617212201</v>
      </c>
      <c r="E4755" s="211">
        <v>8.3618335149272111E-2</v>
      </c>
      <c r="F4755" s="211">
        <v>7.4997190642822328E-2</v>
      </c>
      <c r="G4755" s="211">
        <v>0.11790265315918401</v>
      </c>
      <c r="H4755" s="211">
        <v>0.12335680262499385</v>
      </c>
      <c r="I4755" s="211">
        <v>0.44115769037625402</v>
      </c>
      <c r="J4755" s="211">
        <v>0.46744803705674387</v>
      </c>
      <c r="K4755" s="211">
        <v>0.61572412962725642</v>
      </c>
      <c r="L4755" s="211">
        <v>0.27442740745923611</v>
      </c>
      <c r="M4755" s="211">
        <v>9.7308179057613298E-2</v>
      </c>
      <c r="N4755" s="211">
        <v>0.47336096946816575</v>
      </c>
      <c r="O4755" s="211">
        <v>0.72837497297795817</v>
      </c>
      <c r="P4755" s="211">
        <v>6.6267373205915234E-2</v>
      </c>
      <c r="Q4755" s="211">
        <v>0.11938536104262931</v>
      </c>
      <c r="R4755" s="211">
        <v>0.39981765080936776</v>
      </c>
      <c r="S4755" s="211">
        <v>0.42129196256055684</v>
      </c>
      <c r="T4755" s="211">
        <v>0.52635652580170522</v>
      </c>
      <c r="U4755" s="211">
        <v>0.39114076500261236</v>
      </c>
      <c r="V4755" s="211">
        <v>0.11066140072987438</v>
      </c>
      <c r="W4755" s="211">
        <v>0.55113496106138626</v>
      </c>
      <c r="X4755" s="211">
        <v>0.36212394154384464</v>
      </c>
      <c r="Y4755" s="211">
        <v>0.61376443728298857</v>
      </c>
      <c r="Z4755" s="211">
        <v>0.14265721887372895</v>
      </c>
      <c r="AA4755" s="212">
        <v>0.11957138446939329</v>
      </c>
    </row>
    <row r="4756" spans="1:27" x14ac:dyDescent="0.35">
      <c r="A4756" s="210" t="s">
        <v>5432</v>
      </c>
      <c r="B4756" s="217">
        <v>138.90112215902141</v>
      </c>
      <c r="C4756" s="211">
        <v>7.6538681607090722E-2</v>
      </c>
      <c r="D4756" s="211">
        <v>0.12952603065314375</v>
      </c>
      <c r="E4756" s="211">
        <v>7.5551789208627776E-2</v>
      </c>
      <c r="F4756" s="211">
        <v>0.10273286788231699</v>
      </c>
      <c r="G4756" s="211">
        <v>0.11607745697054203</v>
      </c>
      <c r="H4756" s="211">
        <v>0.12846829002976076</v>
      </c>
      <c r="I4756" s="211">
        <v>0.48833836587360985</v>
      </c>
      <c r="J4756" s="211">
        <v>0.41644036799018497</v>
      </c>
      <c r="K4756" s="211">
        <v>0.64071844182720139</v>
      </c>
      <c r="L4756" s="211">
        <v>0.26877943108415997</v>
      </c>
      <c r="M4756" s="211">
        <v>9.2500221130776578E-2</v>
      </c>
      <c r="N4756" s="211">
        <v>0.3885469545299024</v>
      </c>
      <c r="O4756" s="211">
        <v>0.63391346956849981</v>
      </c>
      <c r="P4756" s="211">
        <v>6.8332818547279739E-2</v>
      </c>
      <c r="Q4756" s="211">
        <v>6.3196022372393593E-2</v>
      </c>
      <c r="R4756" s="211">
        <v>0.45328275104939447</v>
      </c>
      <c r="S4756" s="211">
        <v>0.31006612588246796</v>
      </c>
      <c r="T4756" s="211">
        <v>0.53872280261444849</v>
      </c>
      <c r="U4756" s="211">
        <v>0.4071939307159016</v>
      </c>
      <c r="V4756" s="211">
        <v>0.15125884166606735</v>
      </c>
      <c r="W4756" s="211">
        <v>0.49169774310094594</v>
      </c>
      <c r="X4756" s="211">
        <v>0.27058535366204478</v>
      </c>
      <c r="Y4756" s="211">
        <v>0.62480592976288529</v>
      </c>
      <c r="Z4756" s="211">
        <v>0.14767422256204557</v>
      </c>
      <c r="AA4756" s="212">
        <v>0.12728108533840707</v>
      </c>
    </row>
    <row r="4757" spans="1:27" x14ac:dyDescent="0.35">
      <c r="A4757" s="210" t="s">
        <v>5433</v>
      </c>
      <c r="B4757" s="217">
        <v>126.10123503574727</v>
      </c>
      <c r="C4757" s="211">
        <v>7.388769974893844E-2</v>
      </c>
      <c r="D4757" s="211">
        <v>0.12153918973553741</v>
      </c>
      <c r="E4757" s="211">
        <v>7.0601500206122547E-2</v>
      </c>
      <c r="F4757" s="211">
        <v>7.8105144655629469E-2</v>
      </c>
      <c r="G4757" s="211">
        <v>0.11389594052742516</v>
      </c>
      <c r="H4757" s="211">
        <v>0.11776483919364057</v>
      </c>
      <c r="I4757" s="211">
        <v>0.51642169554166095</v>
      </c>
      <c r="J4757" s="211">
        <v>0.43195606949937015</v>
      </c>
      <c r="K4757" s="211">
        <v>0.64943469556732181</v>
      </c>
      <c r="L4757" s="211">
        <v>0.27205934473351595</v>
      </c>
      <c r="M4757" s="211">
        <v>0.11680143832356467</v>
      </c>
      <c r="N4757" s="211">
        <v>0.36124406703861545</v>
      </c>
      <c r="O4757" s="211">
        <v>0.69680892192473853</v>
      </c>
      <c r="P4757" s="211">
        <v>6.9667567636572267E-2</v>
      </c>
      <c r="Q4757" s="211">
        <v>0.12209436581779681</v>
      </c>
      <c r="R4757" s="211">
        <v>0.39356377284734018</v>
      </c>
      <c r="S4757" s="211">
        <v>0.28945023564294475</v>
      </c>
      <c r="T4757" s="211">
        <v>0.53524173149642651</v>
      </c>
      <c r="U4757" s="211">
        <v>0.33207679469672202</v>
      </c>
      <c r="V4757" s="211">
        <v>7.2966910340740154E-2</v>
      </c>
      <c r="W4757" s="211">
        <v>0.62757598063569653</v>
      </c>
      <c r="X4757" s="211">
        <v>0.32306394345610845</v>
      </c>
      <c r="Y4757" s="211">
        <v>0.71286852878958662</v>
      </c>
      <c r="Z4757" s="211">
        <v>0.14490872492975351</v>
      </c>
      <c r="AA4757" s="212">
        <v>0.1205670362326202</v>
      </c>
    </row>
    <row r="4758" spans="1:27" x14ac:dyDescent="0.35">
      <c r="A4758" s="210" t="s">
        <v>5434</v>
      </c>
      <c r="B4758" s="217">
        <v>166.2572131333138</v>
      </c>
      <c r="C4758" s="211">
        <v>5.7603592931739937E-2</v>
      </c>
      <c r="D4758" s="211">
        <v>0.13061318089055265</v>
      </c>
      <c r="E4758" s="211">
        <v>7.5226212486250582E-2</v>
      </c>
      <c r="F4758" s="211">
        <v>0.11504020564046213</v>
      </c>
      <c r="G4758" s="211">
        <v>0.11814199985271066</v>
      </c>
      <c r="H4758" s="211">
        <v>0.12511581445267664</v>
      </c>
      <c r="I4758" s="211">
        <v>0.52640368534430493</v>
      </c>
      <c r="J4758" s="211">
        <v>0.45783766725715297</v>
      </c>
      <c r="K4758" s="211">
        <v>0.61163222199806411</v>
      </c>
      <c r="L4758" s="211">
        <v>0.27640394599119938</v>
      </c>
      <c r="M4758" s="211">
        <v>9.7742476167295367E-2</v>
      </c>
      <c r="N4758" s="211">
        <v>0.44419613915248657</v>
      </c>
      <c r="O4758" s="211">
        <v>0.77125190064595206</v>
      </c>
      <c r="P4758" s="211">
        <v>6.6768490151695378E-2</v>
      </c>
      <c r="Q4758" s="211">
        <v>0.11336285401030258</v>
      </c>
      <c r="R4758" s="211">
        <v>0.45091153982283355</v>
      </c>
      <c r="S4758" s="211">
        <v>0.39935117769652695</v>
      </c>
      <c r="T4758" s="211">
        <v>0.57972964790381998</v>
      </c>
      <c r="U4758" s="211">
        <v>0.3857314940309563</v>
      </c>
      <c r="V4758" s="211">
        <v>0.163579731849951</v>
      </c>
      <c r="W4758" s="211">
        <v>0.49925410645591545</v>
      </c>
      <c r="X4758" s="211">
        <v>0.24944944622971427</v>
      </c>
      <c r="Y4758" s="211">
        <v>0.62114938852134693</v>
      </c>
      <c r="Z4758" s="211">
        <v>0.14714997812452246</v>
      </c>
      <c r="AA4758" s="212">
        <v>0.11561134482637173</v>
      </c>
    </row>
    <row r="4759" spans="1:27" x14ac:dyDescent="0.35">
      <c r="A4759" s="210" t="s">
        <v>5435</v>
      </c>
      <c r="B4759" s="217">
        <v>119.95768151866216</v>
      </c>
      <c r="C4759" s="211">
        <v>6.7097935399624067E-2</v>
      </c>
      <c r="D4759" s="211">
        <v>0.11368569054093916</v>
      </c>
      <c r="E4759" s="211">
        <v>7.9027941265065321E-2</v>
      </c>
      <c r="F4759" s="211">
        <v>0.11017481732168743</v>
      </c>
      <c r="G4759" s="211">
        <v>0.1250139669126665</v>
      </c>
      <c r="H4759" s="211">
        <v>0.11436176814865386</v>
      </c>
      <c r="I4759" s="211">
        <v>0.51092551101972428</v>
      </c>
      <c r="J4759" s="211">
        <v>0.38914094839715646</v>
      </c>
      <c r="K4759" s="211">
        <v>0.58978795292691111</v>
      </c>
      <c r="L4759" s="211">
        <v>0.27771363203720173</v>
      </c>
      <c r="M4759" s="211">
        <v>9.2768300630575312E-2</v>
      </c>
      <c r="N4759" s="211">
        <v>0.45903542364144356</v>
      </c>
      <c r="O4759" s="211">
        <v>0.72848876588949696</v>
      </c>
      <c r="P4759" s="211">
        <v>7.0422475524481692E-2</v>
      </c>
      <c r="Q4759" s="211">
        <v>8.5502440810816469E-2</v>
      </c>
      <c r="R4759" s="211">
        <v>0.43040225565279666</v>
      </c>
      <c r="S4759" s="211">
        <v>0.37048345463272148</v>
      </c>
      <c r="T4759" s="211">
        <v>0.54243647714909071</v>
      </c>
      <c r="U4759" s="211">
        <v>0.40707423344739946</v>
      </c>
      <c r="V4759" s="211">
        <v>5.4200485938238896E-2</v>
      </c>
      <c r="W4759" s="211">
        <v>0.58617306504140743</v>
      </c>
      <c r="X4759" s="211">
        <v>0.37588709667567582</v>
      </c>
      <c r="Y4759" s="211">
        <v>0.6550396837433653</v>
      </c>
      <c r="Z4759" s="211">
        <v>0.14718780372601969</v>
      </c>
      <c r="AA4759" s="212">
        <v>0.11838860928003482</v>
      </c>
    </row>
    <row r="4760" spans="1:27" x14ac:dyDescent="0.35">
      <c r="A4760" s="210" t="s">
        <v>5436</v>
      </c>
      <c r="B4760" s="217">
        <v>165.70049090793748</v>
      </c>
      <c r="C4760" s="211">
        <v>6.1318176761138543E-2</v>
      </c>
      <c r="D4760" s="211">
        <v>0.13078734384723051</v>
      </c>
      <c r="E4760" s="211">
        <v>7.3366670251258898E-2</v>
      </c>
      <c r="F4760" s="211">
        <v>0.11598123858668763</v>
      </c>
      <c r="G4760" s="211">
        <v>0.12155481066164152</v>
      </c>
      <c r="H4760" s="211">
        <v>0.11659656742499823</v>
      </c>
      <c r="I4760" s="211">
        <v>0.50834763429562357</v>
      </c>
      <c r="J4760" s="211">
        <v>0.45427733365548484</v>
      </c>
      <c r="K4760" s="211">
        <v>0.53673446586321416</v>
      </c>
      <c r="L4760" s="211">
        <v>0.27787993043871395</v>
      </c>
      <c r="M4760" s="211">
        <v>0.10272316207940693</v>
      </c>
      <c r="N4760" s="211">
        <v>0.38369342802334777</v>
      </c>
      <c r="O4760" s="211">
        <v>0.64038248799377628</v>
      </c>
      <c r="P4760" s="211">
        <v>6.9676460773560364E-2</v>
      </c>
      <c r="Q4760" s="211">
        <v>0.11215912567455187</v>
      </c>
      <c r="R4760" s="211">
        <v>0.45184776459354997</v>
      </c>
      <c r="S4760" s="211">
        <v>0.29954323907303404</v>
      </c>
      <c r="T4760" s="211">
        <v>0.60577213834856813</v>
      </c>
      <c r="U4760" s="211">
        <v>0.50464223492189719</v>
      </c>
      <c r="V4760" s="211">
        <v>0.16443529440491628</v>
      </c>
      <c r="W4760" s="211">
        <v>0.5208834824643549</v>
      </c>
      <c r="X4760" s="211">
        <v>0.22418993009230065</v>
      </c>
      <c r="Y4760" s="211">
        <v>0.65552022409448751</v>
      </c>
      <c r="Z4760" s="211">
        <v>0.14855508321813415</v>
      </c>
      <c r="AA4760" s="212">
        <v>0.12376302312065957</v>
      </c>
    </row>
    <row r="4761" spans="1:27" x14ac:dyDescent="0.35">
      <c r="A4761" s="210" t="s">
        <v>5437</v>
      </c>
      <c r="B4761" s="217">
        <v>147.36822217611893</v>
      </c>
      <c r="C4761" s="211">
        <v>7.4961554308807729E-2</v>
      </c>
      <c r="D4761" s="211">
        <v>0.12937695800958088</v>
      </c>
      <c r="E4761" s="211">
        <v>6.9292085788598579E-2</v>
      </c>
      <c r="F4761" s="211">
        <v>9.4332494209005385E-2</v>
      </c>
      <c r="G4761" s="211">
        <v>0.12471865395751137</v>
      </c>
      <c r="H4761" s="211">
        <v>0.11615527451134472</v>
      </c>
      <c r="I4761" s="211">
        <v>0.47501183788536416</v>
      </c>
      <c r="J4761" s="211">
        <v>0.4741641032769397</v>
      </c>
      <c r="K4761" s="211">
        <v>0.63206871799783659</v>
      </c>
      <c r="L4761" s="211">
        <v>0.27892621186923877</v>
      </c>
      <c r="M4761" s="211">
        <v>9.5637598497856496E-2</v>
      </c>
      <c r="N4761" s="211">
        <v>0.46745146735000315</v>
      </c>
      <c r="O4761" s="211">
        <v>0.68014193436342385</v>
      </c>
      <c r="P4761" s="211">
        <v>7.023935236691603E-2</v>
      </c>
      <c r="Q4761" s="211">
        <v>7.9634875279038092E-2</v>
      </c>
      <c r="R4761" s="211">
        <v>0.478241889093239</v>
      </c>
      <c r="S4761" s="211">
        <v>0.30812382830318336</v>
      </c>
      <c r="T4761" s="211">
        <v>0.548462261154677</v>
      </c>
      <c r="U4761" s="211">
        <v>0.46780471894761039</v>
      </c>
      <c r="V4761" s="211">
        <v>0.11618578259211959</v>
      </c>
      <c r="W4761" s="211">
        <v>0.52951556983223591</v>
      </c>
      <c r="X4761" s="211">
        <v>0.44263917134727476</v>
      </c>
      <c r="Y4761" s="211">
        <v>0.55483162503408467</v>
      </c>
      <c r="Z4761" s="211">
        <v>0.14695688237918172</v>
      </c>
      <c r="AA4761" s="212">
        <v>0.11858771568040244</v>
      </c>
    </row>
    <row r="4762" spans="1:27" x14ac:dyDescent="0.35">
      <c r="A4762" s="210" t="s">
        <v>5438</v>
      </c>
      <c r="B4762" s="217">
        <v>181.85700433826159</v>
      </c>
      <c r="C4762" s="211">
        <v>7.3522996991967779E-2</v>
      </c>
      <c r="D4762" s="211">
        <v>0.12353039707571029</v>
      </c>
      <c r="E4762" s="211">
        <v>7.8088394500687955E-2</v>
      </c>
      <c r="F4762" s="211">
        <v>9.8662732728289376E-2</v>
      </c>
      <c r="G4762" s="211">
        <v>0.12265987793232543</v>
      </c>
      <c r="H4762" s="211">
        <v>0.12739569022801558</v>
      </c>
      <c r="I4762" s="211">
        <v>0.51244798464591823</v>
      </c>
      <c r="J4762" s="211">
        <v>0.42180102632524019</v>
      </c>
      <c r="K4762" s="211">
        <v>0.64885739901294437</v>
      </c>
      <c r="L4762" s="211">
        <v>0.28231345505424216</v>
      </c>
      <c r="M4762" s="211">
        <v>9.0901433233571249E-2</v>
      </c>
      <c r="N4762" s="211">
        <v>0.47001227199634521</v>
      </c>
      <c r="O4762" s="211">
        <v>0.61165204648349691</v>
      </c>
      <c r="P4762" s="211">
        <v>7.1275196558031315E-2</v>
      </c>
      <c r="Q4762" s="211">
        <v>0.10791172941346325</v>
      </c>
      <c r="R4762" s="211">
        <v>0.43796206481948186</v>
      </c>
      <c r="S4762" s="211">
        <v>0.33975736449412008</v>
      </c>
      <c r="T4762" s="211">
        <v>0.61255763640187777</v>
      </c>
      <c r="U4762" s="211">
        <v>0.42381031329103186</v>
      </c>
      <c r="V4762" s="211">
        <v>0.12819469446252019</v>
      </c>
      <c r="W4762" s="211">
        <v>0.54571516305450485</v>
      </c>
      <c r="X4762" s="211">
        <v>0.34411422318829649</v>
      </c>
      <c r="Y4762" s="211">
        <v>0.67746441764128063</v>
      </c>
      <c r="Z4762" s="211">
        <v>0.14688274294585432</v>
      </c>
      <c r="AA4762" s="212">
        <v>0.11042645750607816</v>
      </c>
    </row>
    <row r="4763" spans="1:27" x14ac:dyDescent="0.35">
      <c r="A4763" s="210" t="s">
        <v>5439</v>
      </c>
      <c r="B4763" s="217">
        <v>129.22139031645682</v>
      </c>
      <c r="C4763" s="211">
        <v>6.1684043175040906E-2</v>
      </c>
      <c r="D4763" s="211">
        <v>0.12088238183149326</v>
      </c>
      <c r="E4763" s="211">
        <v>7.5085311174154845E-2</v>
      </c>
      <c r="F4763" s="211">
        <v>7.4038176586914112E-2</v>
      </c>
      <c r="G4763" s="211">
        <v>0.12035190922078691</v>
      </c>
      <c r="H4763" s="211">
        <v>0.11762041460694843</v>
      </c>
      <c r="I4763" s="211">
        <v>0.48424635400562188</v>
      </c>
      <c r="J4763" s="211">
        <v>0.39965191183578563</v>
      </c>
      <c r="K4763" s="211">
        <v>0.60714454819496211</v>
      </c>
      <c r="L4763" s="211">
        <v>0.28474286507238694</v>
      </c>
      <c r="M4763" s="211">
        <v>8.1396306230392873E-2</v>
      </c>
      <c r="N4763" s="211">
        <v>0.35030966324079338</v>
      </c>
      <c r="O4763" s="211">
        <v>0.74903062141482357</v>
      </c>
      <c r="P4763" s="211">
        <v>6.7030930291266763E-2</v>
      </c>
      <c r="Q4763" s="211">
        <v>5.8156688695536751E-2</v>
      </c>
      <c r="R4763" s="211">
        <v>0.45315939467685734</v>
      </c>
      <c r="S4763" s="211">
        <v>0.42964476405101631</v>
      </c>
      <c r="T4763" s="211">
        <v>0.46716269925025</v>
      </c>
      <c r="U4763" s="211">
        <v>0.45100342242240821</v>
      </c>
      <c r="V4763" s="211">
        <v>9.6468001207903581E-2</v>
      </c>
      <c r="W4763" s="211">
        <v>0.5040194714827213</v>
      </c>
      <c r="X4763" s="211">
        <v>0.30498268984836135</v>
      </c>
      <c r="Y4763" s="211">
        <v>0.74182396182707522</v>
      </c>
      <c r="Z4763" s="211">
        <v>0.14856984237774384</v>
      </c>
      <c r="AA4763" s="212">
        <v>0.11841715100102337</v>
      </c>
    </row>
    <row r="4764" spans="1:27" x14ac:dyDescent="0.35">
      <c r="A4764" s="210" t="s">
        <v>5440</v>
      </c>
      <c r="B4764" s="217">
        <v>133.45814450460091</v>
      </c>
      <c r="C4764" s="211">
        <v>6.565868012126716E-2</v>
      </c>
      <c r="D4764" s="211">
        <v>0.11971808892746998</v>
      </c>
      <c r="E4764" s="211">
        <v>7.303337836360424E-2</v>
      </c>
      <c r="F4764" s="211">
        <v>9.4683612072131759E-2</v>
      </c>
      <c r="G4764" s="211">
        <v>0.12087258470067253</v>
      </c>
      <c r="H4764" s="211">
        <v>0.10823636509465413</v>
      </c>
      <c r="I4764" s="211">
        <v>0.43600541108226376</v>
      </c>
      <c r="J4764" s="211">
        <v>0.42276496524241947</v>
      </c>
      <c r="K4764" s="211">
        <v>0.60208593176688363</v>
      </c>
      <c r="L4764" s="211">
        <v>0.27303592151932443</v>
      </c>
      <c r="M4764" s="211">
        <v>9.8522736281191778E-2</v>
      </c>
      <c r="N4764" s="211">
        <v>0.45326970365195873</v>
      </c>
      <c r="O4764" s="211">
        <v>0.67399311525718064</v>
      </c>
      <c r="P4764" s="211">
        <v>6.8660887714356855E-2</v>
      </c>
      <c r="Q4764" s="211">
        <v>6.1138345176729544E-2</v>
      </c>
      <c r="R4764" s="211">
        <v>0.47211640139636635</v>
      </c>
      <c r="S4764" s="211">
        <v>0.41178264381979707</v>
      </c>
      <c r="T4764" s="211">
        <v>0.53158331350870358</v>
      </c>
      <c r="U4764" s="211">
        <v>0.32256171159080521</v>
      </c>
      <c r="V4764" s="211">
        <v>0.11126695352502292</v>
      </c>
      <c r="W4764" s="211">
        <v>0.5149570369774058</v>
      </c>
      <c r="X4764" s="211">
        <v>0.37078896687515767</v>
      </c>
      <c r="Y4764" s="211">
        <v>0.59160340636647812</v>
      </c>
      <c r="Z4764" s="211">
        <v>0.14767023088115883</v>
      </c>
      <c r="AA4764" s="212">
        <v>0.11351353036773225</v>
      </c>
    </row>
    <row r="4765" spans="1:27" x14ac:dyDescent="0.35">
      <c r="A4765" s="210" t="s">
        <v>5441</v>
      </c>
      <c r="B4765" s="217">
        <v>129.96311407332257</v>
      </c>
      <c r="C4765" s="211">
        <v>5.0433111193316317E-2</v>
      </c>
      <c r="D4765" s="211">
        <v>0.13282062439543046</v>
      </c>
      <c r="E4765" s="211">
        <v>8.1280951530035575E-2</v>
      </c>
      <c r="F4765" s="211">
        <v>8.9012470689446607E-2</v>
      </c>
      <c r="G4765" s="211">
        <v>0.11887757667398995</v>
      </c>
      <c r="H4765" s="211">
        <v>0.11763998137939377</v>
      </c>
      <c r="I4765" s="211">
        <v>0.44110406084890053</v>
      </c>
      <c r="J4765" s="211">
        <v>0.44395346548359488</v>
      </c>
      <c r="K4765" s="211">
        <v>0.64430261051649007</v>
      </c>
      <c r="L4765" s="211">
        <v>0.26649695683228475</v>
      </c>
      <c r="M4765" s="211">
        <v>0.10530806946756691</v>
      </c>
      <c r="N4765" s="211">
        <v>0.43076624661328522</v>
      </c>
      <c r="O4765" s="211">
        <v>0.67623879060548897</v>
      </c>
      <c r="P4765" s="211">
        <v>6.8679294530454876E-2</v>
      </c>
      <c r="Q4765" s="211">
        <v>5.3733711093414765E-2</v>
      </c>
      <c r="R4765" s="211">
        <v>0.43692441492522005</v>
      </c>
      <c r="S4765" s="211">
        <v>0.2707857572097967</v>
      </c>
      <c r="T4765" s="211">
        <v>0.58755431253306067</v>
      </c>
      <c r="U4765" s="211">
        <v>0.43537732813060009</v>
      </c>
      <c r="V4765" s="211">
        <v>7.3535057788358393E-2</v>
      </c>
      <c r="W4765" s="211">
        <v>0.57193259767610405</v>
      </c>
      <c r="X4765" s="211">
        <v>0.27489057125559158</v>
      </c>
      <c r="Y4765" s="211">
        <v>0.60122994504249938</v>
      </c>
      <c r="Z4765" s="211">
        <v>0.14942692285995252</v>
      </c>
      <c r="AA4765" s="212">
        <v>0.1197149441531395</v>
      </c>
    </row>
    <row r="4766" spans="1:27" x14ac:dyDescent="0.35">
      <c r="A4766" s="210" t="s">
        <v>5442</v>
      </c>
      <c r="B4766" s="217">
        <v>167.93686469587718</v>
      </c>
      <c r="C4766" s="211">
        <v>5.6765278223600703E-2</v>
      </c>
      <c r="D4766" s="211">
        <v>0.13030530435352283</v>
      </c>
      <c r="E4766" s="211">
        <v>7.6498883757876682E-2</v>
      </c>
      <c r="F4766" s="211">
        <v>9.8280936223806875E-2</v>
      </c>
      <c r="G4766" s="211">
        <v>0.12007125291453048</v>
      </c>
      <c r="H4766" s="211">
        <v>0.11901894462825936</v>
      </c>
      <c r="I4766" s="211">
        <v>0.48124217059817226</v>
      </c>
      <c r="J4766" s="211">
        <v>0.44952468703303705</v>
      </c>
      <c r="K4766" s="211">
        <v>0.62680033221643339</v>
      </c>
      <c r="L4766" s="211">
        <v>0.27866595462169641</v>
      </c>
      <c r="M4766" s="211">
        <v>9.7029222971333068E-2</v>
      </c>
      <c r="N4766" s="211">
        <v>0.52340302659848792</v>
      </c>
      <c r="O4766" s="211">
        <v>0.76989906629743676</v>
      </c>
      <c r="P4766" s="211">
        <v>7.3476230003550178E-2</v>
      </c>
      <c r="Q4766" s="211">
        <v>6.6427130061209969E-2</v>
      </c>
      <c r="R4766" s="211">
        <v>0.46101107303786237</v>
      </c>
      <c r="S4766" s="211">
        <v>0.27233726171918649</v>
      </c>
      <c r="T4766" s="211">
        <v>0.54254954616109108</v>
      </c>
      <c r="U4766" s="211">
        <v>0.40747727263869937</v>
      </c>
      <c r="V4766" s="211">
        <v>0.15305225126489544</v>
      </c>
      <c r="W4766" s="211">
        <v>0.60312335579300724</v>
      </c>
      <c r="X4766" s="211">
        <v>0.32879854242558143</v>
      </c>
      <c r="Y4766" s="211">
        <v>0.54678224433926859</v>
      </c>
      <c r="Z4766" s="211">
        <v>0.14995188709088128</v>
      </c>
      <c r="AA4766" s="212">
        <v>0.11809805033938399</v>
      </c>
    </row>
    <row r="4767" spans="1:27" x14ac:dyDescent="0.35">
      <c r="A4767" s="210" t="s">
        <v>5443</v>
      </c>
      <c r="B4767" s="217">
        <v>179.94762556862744</v>
      </c>
      <c r="C4767" s="211">
        <v>7.0385111222695779E-2</v>
      </c>
      <c r="D4767" s="211">
        <v>0.12428120276341921</v>
      </c>
      <c r="E4767" s="211">
        <v>7.4395856450946582E-2</v>
      </c>
      <c r="F4767" s="211">
        <v>9.5929772295499913E-2</v>
      </c>
      <c r="G4767" s="211">
        <v>0.12618457158191787</v>
      </c>
      <c r="H4767" s="211">
        <v>0.11599594227365467</v>
      </c>
      <c r="I4767" s="211">
        <v>0.51526737788675403</v>
      </c>
      <c r="J4767" s="211">
        <v>0.46814396403754854</v>
      </c>
      <c r="K4767" s="211">
        <v>0.59739141202403978</v>
      </c>
      <c r="L4767" s="211">
        <v>0.27853036407173232</v>
      </c>
      <c r="M4767" s="211">
        <v>0.10895805456248078</v>
      </c>
      <c r="N4767" s="211">
        <v>0.40159010772438541</v>
      </c>
      <c r="O4767" s="211">
        <v>0.64233396105952667</v>
      </c>
      <c r="P4767" s="211">
        <v>6.8904825805818248E-2</v>
      </c>
      <c r="Q4767" s="211">
        <v>5.5111739579949803E-2</v>
      </c>
      <c r="R4767" s="211">
        <v>0.42263781299859665</v>
      </c>
      <c r="S4767" s="211">
        <v>0.35809778575161022</v>
      </c>
      <c r="T4767" s="211">
        <v>0.49145130844316409</v>
      </c>
      <c r="U4767" s="211">
        <v>0.47558626906728296</v>
      </c>
      <c r="V4767" s="211">
        <v>0.18147006569043783</v>
      </c>
      <c r="W4767" s="211">
        <v>0.61329985586314384</v>
      </c>
      <c r="X4767" s="211">
        <v>0.29708473532202451</v>
      </c>
      <c r="Y4767" s="211">
        <v>0.54912940452133296</v>
      </c>
      <c r="Z4767" s="211">
        <v>0.14740427760482522</v>
      </c>
      <c r="AA4767" s="212">
        <v>0.11453090917438231</v>
      </c>
    </row>
    <row r="4768" spans="1:27" x14ac:dyDescent="0.35">
      <c r="A4768" s="210" t="s">
        <v>5444</v>
      </c>
      <c r="B4768" s="217">
        <v>127.55126264878045</v>
      </c>
      <c r="C4768" s="211">
        <v>5.0398714874379122E-2</v>
      </c>
      <c r="D4768" s="211">
        <v>0.12515219005701408</v>
      </c>
      <c r="E4768" s="211">
        <v>7.4819673281421972E-2</v>
      </c>
      <c r="F4768" s="211">
        <v>9.8881397787145081E-2</v>
      </c>
      <c r="G4768" s="211">
        <v>0.11713212127963236</v>
      </c>
      <c r="H4768" s="211">
        <v>0.10875401496069545</v>
      </c>
      <c r="I4768" s="211">
        <v>0.5116195373506891</v>
      </c>
      <c r="J4768" s="211">
        <v>0.48257002339442473</v>
      </c>
      <c r="K4768" s="211">
        <v>0.55455702668615414</v>
      </c>
      <c r="L4768" s="211">
        <v>0.27206720656429834</v>
      </c>
      <c r="M4768" s="211">
        <v>9.6703612367366423E-2</v>
      </c>
      <c r="N4768" s="211">
        <v>0.46572385815351952</v>
      </c>
      <c r="O4768" s="211">
        <v>0.55631080851054604</v>
      </c>
      <c r="P4768" s="211">
        <v>6.9105368859113572E-2</v>
      </c>
      <c r="Q4768" s="211">
        <v>5.3244141313626106E-2</v>
      </c>
      <c r="R4768" s="211">
        <v>0.37273272616869724</v>
      </c>
      <c r="S4768" s="211">
        <v>0.31632417768127624</v>
      </c>
      <c r="T4768" s="211">
        <v>0.62582235625712068</v>
      </c>
      <c r="U4768" s="211">
        <v>0.53477110535995576</v>
      </c>
      <c r="V4768" s="211">
        <v>6.5425518587345882E-2</v>
      </c>
      <c r="W4768" s="211">
        <v>0.51165646045731494</v>
      </c>
      <c r="X4768" s="211">
        <v>0.37045176260376411</v>
      </c>
      <c r="Y4768" s="211">
        <v>0.66334555860142275</v>
      </c>
      <c r="Z4768" s="211">
        <v>0.14874895222029721</v>
      </c>
      <c r="AA4768" s="212">
        <v>0.11697472139864429</v>
      </c>
    </row>
    <row r="4769" spans="1:27" x14ac:dyDescent="0.35">
      <c r="A4769" s="210" t="s">
        <v>5445</v>
      </c>
      <c r="B4769" s="217">
        <v>180.07707607023249</v>
      </c>
      <c r="C4769" s="211">
        <v>5.0366221726358525E-2</v>
      </c>
      <c r="D4769" s="211">
        <v>0.12930648180315399</v>
      </c>
      <c r="E4769" s="211">
        <v>7.4006237379715498E-2</v>
      </c>
      <c r="F4769" s="211">
        <v>0.10141219814018917</v>
      </c>
      <c r="G4769" s="211">
        <v>0.11890679609353792</v>
      </c>
      <c r="H4769" s="211">
        <v>0.11781598560084297</v>
      </c>
      <c r="I4769" s="211">
        <v>0.43152282784193152</v>
      </c>
      <c r="J4769" s="211">
        <v>0.42878057343398551</v>
      </c>
      <c r="K4769" s="211">
        <v>0.63877492868125829</v>
      </c>
      <c r="L4769" s="211">
        <v>0.2769357891702266</v>
      </c>
      <c r="M4769" s="211">
        <v>9.5245737388679808E-2</v>
      </c>
      <c r="N4769" s="211">
        <v>0.4164663105039853</v>
      </c>
      <c r="O4769" s="211">
        <v>0.63465735084828778</v>
      </c>
      <c r="P4769" s="211">
        <v>7.294418255070452E-2</v>
      </c>
      <c r="Q4769" s="211">
        <v>0.14638714687560164</v>
      </c>
      <c r="R4769" s="211">
        <v>0.42146979250376992</v>
      </c>
      <c r="S4769" s="211">
        <v>0.40814783520760062</v>
      </c>
      <c r="T4769" s="211">
        <v>0.51924422407401227</v>
      </c>
      <c r="U4769" s="211">
        <v>0.44345559235207688</v>
      </c>
      <c r="V4769" s="211">
        <v>0.14660456927057194</v>
      </c>
      <c r="W4769" s="211">
        <v>0.53171887359436143</v>
      </c>
      <c r="X4769" s="211">
        <v>0.3016994023243883</v>
      </c>
      <c r="Y4769" s="211">
        <v>0.63750226184702896</v>
      </c>
      <c r="Z4769" s="211">
        <v>0.14257163562892441</v>
      </c>
      <c r="AA4769" s="212">
        <v>0.11406406956383808</v>
      </c>
    </row>
    <row r="4770" spans="1:27" x14ac:dyDescent="0.35">
      <c r="A4770" s="210" t="s">
        <v>5446</v>
      </c>
      <c r="B4770" s="217">
        <v>183.92948385600755</v>
      </c>
      <c r="C4770" s="211">
        <v>6.6746136137227158E-2</v>
      </c>
      <c r="D4770" s="211">
        <v>0.12905062060652911</v>
      </c>
      <c r="E4770" s="211">
        <v>7.2017186970853783E-2</v>
      </c>
      <c r="F4770" s="211">
        <v>8.8131851232887665E-2</v>
      </c>
      <c r="G4770" s="211">
        <v>0.119775652922262</v>
      </c>
      <c r="H4770" s="211">
        <v>0.12316479092347972</v>
      </c>
      <c r="I4770" s="211">
        <v>0.47059041782253286</v>
      </c>
      <c r="J4770" s="211">
        <v>0.43973647539470834</v>
      </c>
      <c r="K4770" s="211">
        <v>0.607468273860584</v>
      </c>
      <c r="L4770" s="211">
        <v>0.26637348977138003</v>
      </c>
      <c r="M4770" s="211">
        <v>0.10794351233832745</v>
      </c>
      <c r="N4770" s="211">
        <v>0.37645527896477082</v>
      </c>
      <c r="O4770" s="211">
        <v>0.77514779430064384</v>
      </c>
      <c r="P4770" s="211">
        <v>7.1827661079611055E-2</v>
      </c>
      <c r="Q4770" s="211">
        <v>0.10054350000881287</v>
      </c>
      <c r="R4770" s="211">
        <v>0.44618340875304707</v>
      </c>
      <c r="S4770" s="211">
        <v>0.37832856557126293</v>
      </c>
      <c r="T4770" s="211">
        <v>0.52272055756956104</v>
      </c>
      <c r="U4770" s="211">
        <v>0.54283291006764134</v>
      </c>
      <c r="V4770" s="211">
        <v>0.14060127647418752</v>
      </c>
      <c r="W4770" s="211">
        <v>0.48915640967064705</v>
      </c>
      <c r="X4770" s="211">
        <v>0.30205325891014895</v>
      </c>
      <c r="Y4770" s="211">
        <v>0.72337059989535846</v>
      </c>
      <c r="Z4770" s="211">
        <v>0.14916538574312926</v>
      </c>
      <c r="AA4770" s="212">
        <v>0.12386601991207163</v>
      </c>
    </row>
    <row r="4771" spans="1:27" x14ac:dyDescent="0.35">
      <c r="A4771" s="210" t="s">
        <v>5447</v>
      </c>
      <c r="B4771" s="217">
        <v>153.29880447141417</v>
      </c>
      <c r="C4771" s="211">
        <v>5.1469911264844084E-2</v>
      </c>
      <c r="D4771" s="211">
        <v>0.12802627927211088</v>
      </c>
      <c r="E4771" s="211">
        <v>7.5956228753514696E-2</v>
      </c>
      <c r="F4771" s="211">
        <v>0.10311548418843931</v>
      </c>
      <c r="G4771" s="211">
        <v>0.11798292840784001</v>
      </c>
      <c r="H4771" s="211">
        <v>0.11521437235862005</v>
      </c>
      <c r="I4771" s="211">
        <v>0.43329010347222013</v>
      </c>
      <c r="J4771" s="211">
        <v>0.43209242278838478</v>
      </c>
      <c r="K4771" s="211">
        <v>0.61735236972365748</v>
      </c>
      <c r="L4771" s="211">
        <v>0.27411876925495038</v>
      </c>
      <c r="M4771" s="211">
        <v>0.1053016740142705</v>
      </c>
      <c r="N4771" s="211">
        <v>0.46733516767845917</v>
      </c>
      <c r="O4771" s="211">
        <v>0.77853075494357282</v>
      </c>
      <c r="P4771" s="211">
        <v>6.9133972165812782E-2</v>
      </c>
      <c r="Q4771" s="211">
        <v>4.552328705887497E-2</v>
      </c>
      <c r="R4771" s="211">
        <v>0.37443366930392752</v>
      </c>
      <c r="S4771" s="211">
        <v>0.30741726124151253</v>
      </c>
      <c r="T4771" s="211">
        <v>0.56203009553246064</v>
      </c>
      <c r="U4771" s="211">
        <v>0.40022139937778101</v>
      </c>
      <c r="V4771" s="211">
        <v>0.11199983831361449</v>
      </c>
      <c r="W4771" s="211">
        <v>0.48650024506341388</v>
      </c>
      <c r="X4771" s="211">
        <v>0.30636602322254525</v>
      </c>
      <c r="Y4771" s="211">
        <v>0.74821948537454253</v>
      </c>
      <c r="Z4771" s="211">
        <v>0.14945977235291158</v>
      </c>
      <c r="AA4771" s="212">
        <v>0.11979822613592898</v>
      </c>
    </row>
    <row r="4772" spans="1:27" x14ac:dyDescent="0.35">
      <c r="A4772" s="210" t="s">
        <v>5448</v>
      </c>
      <c r="B4772" s="217">
        <v>117.91667657526172</v>
      </c>
      <c r="C4772" s="211">
        <v>5.7481634588057412E-2</v>
      </c>
      <c r="D4772" s="211">
        <v>0.12361513406093234</v>
      </c>
      <c r="E4772" s="211">
        <v>7.785104781562685E-2</v>
      </c>
      <c r="F4772" s="211">
        <v>0.10105405945485549</v>
      </c>
      <c r="G4772" s="211">
        <v>0.12376520930758057</v>
      </c>
      <c r="H4772" s="211">
        <v>0.11206983426095556</v>
      </c>
      <c r="I4772" s="211">
        <v>0.49986441445511792</v>
      </c>
      <c r="J4772" s="211">
        <v>0.48638507517424112</v>
      </c>
      <c r="K4772" s="211">
        <v>0.6244986596451374</v>
      </c>
      <c r="L4772" s="211">
        <v>0.26779191862179746</v>
      </c>
      <c r="M4772" s="211">
        <v>8.5169761225075663E-2</v>
      </c>
      <c r="N4772" s="211">
        <v>0.40042180096570751</v>
      </c>
      <c r="O4772" s="211">
        <v>0.63902435745448694</v>
      </c>
      <c r="P4772" s="211">
        <v>6.2751533218974614E-2</v>
      </c>
      <c r="Q4772" s="211">
        <v>8.0659319305003807E-2</v>
      </c>
      <c r="R4772" s="211">
        <v>0.47404613601131035</v>
      </c>
      <c r="S4772" s="211">
        <v>0.26562716816488602</v>
      </c>
      <c r="T4772" s="211">
        <v>0.55575171040644755</v>
      </c>
      <c r="U4772" s="211">
        <v>0.40038756706244771</v>
      </c>
      <c r="V4772" s="211">
        <v>8.4524088336726019E-2</v>
      </c>
      <c r="W4772" s="211">
        <v>0.59872179246391388</v>
      </c>
      <c r="X4772" s="211">
        <v>0.34506448734185075</v>
      </c>
      <c r="Y4772" s="211">
        <v>0.50543337816810363</v>
      </c>
      <c r="Z4772" s="211">
        <v>0.14965982667097166</v>
      </c>
      <c r="AA4772" s="212">
        <v>0.11236610526832208</v>
      </c>
    </row>
    <row r="4773" spans="1:27" x14ac:dyDescent="0.35">
      <c r="A4773" s="210" t="s">
        <v>5449</v>
      </c>
      <c r="B4773" s="217">
        <v>123.00214329552942</v>
      </c>
      <c r="C4773" s="211">
        <v>6.4310678661188669E-2</v>
      </c>
      <c r="D4773" s="211">
        <v>0.12200054284576382</v>
      </c>
      <c r="E4773" s="211">
        <v>6.714436246970111E-2</v>
      </c>
      <c r="F4773" s="211">
        <v>0.1064539382875257</v>
      </c>
      <c r="G4773" s="211">
        <v>0.11590975562520128</v>
      </c>
      <c r="H4773" s="211">
        <v>0.11258436210494296</v>
      </c>
      <c r="I4773" s="211">
        <v>0.53118750555280569</v>
      </c>
      <c r="J4773" s="211">
        <v>0.46634556096215585</v>
      </c>
      <c r="K4773" s="211">
        <v>0.62291505231528166</v>
      </c>
      <c r="L4773" s="211">
        <v>0.27604694897428644</v>
      </c>
      <c r="M4773" s="211">
        <v>8.8045354933779435E-2</v>
      </c>
      <c r="N4773" s="211">
        <v>0.40775258390712837</v>
      </c>
      <c r="O4773" s="211">
        <v>0.64347178745123668</v>
      </c>
      <c r="P4773" s="211">
        <v>6.7590750493448232E-2</v>
      </c>
      <c r="Q4773" s="211">
        <v>4.5023071495506654E-2</v>
      </c>
      <c r="R4773" s="211">
        <v>0.45964251465661254</v>
      </c>
      <c r="S4773" s="211">
        <v>0.34027044505164261</v>
      </c>
      <c r="T4773" s="211">
        <v>0.51654012991498444</v>
      </c>
      <c r="U4773" s="211">
        <v>0.40731812811035673</v>
      </c>
      <c r="V4773" s="211">
        <v>8.2055306685048873E-2</v>
      </c>
      <c r="W4773" s="211">
        <v>0.55138759237020585</v>
      </c>
      <c r="X4773" s="211">
        <v>0.27820715094958376</v>
      </c>
      <c r="Y4773" s="211">
        <v>0.67878075097269908</v>
      </c>
      <c r="Z4773" s="211">
        <v>0.14672101519868685</v>
      </c>
      <c r="AA4773" s="212">
        <v>0.11505691219109183</v>
      </c>
    </row>
    <row r="4774" spans="1:27" x14ac:dyDescent="0.35">
      <c r="A4774" s="210" t="s">
        <v>5450</v>
      </c>
      <c r="B4774" s="217">
        <v>159.27186832601745</v>
      </c>
      <c r="C4774" s="211">
        <v>5.8420249635675055E-2</v>
      </c>
      <c r="D4774" s="211">
        <v>0.12447543668706912</v>
      </c>
      <c r="E4774" s="211">
        <v>7.3737988167434626E-2</v>
      </c>
      <c r="F4774" s="211">
        <v>0.10624581359864872</v>
      </c>
      <c r="G4774" s="211">
        <v>0.11463588231277032</v>
      </c>
      <c r="H4774" s="211">
        <v>0.12577451258102601</v>
      </c>
      <c r="I4774" s="211">
        <v>0.42274387200525787</v>
      </c>
      <c r="J4774" s="211">
        <v>0.44978624130248446</v>
      </c>
      <c r="K4774" s="211">
        <v>0.64781555700910376</v>
      </c>
      <c r="L4774" s="211">
        <v>0.27057967667843402</v>
      </c>
      <c r="M4774" s="211">
        <v>9.6288520473259628E-2</v>
      </c>
      <c r="N4774" s="211">
        <v>0.50032429166222681</v>
      </c>
      <c r="O4774" s="211">
        <v>0.73386611611303809</v>
      </c>
      <c r="P4774" s="211">
        <v>6.5035601262790177E-2</v>
      </c>
      <c r="Q4774" s="211">
        <v>8.5385914670650029E-2</v>
      </c>
      <c r="R4774" s="211">
        <v>0.36936331009498197</v>
      </c>
      <c r="S4774" s="211">
        <v>0.29222179897568246</v>
      </c>
      <c r="T4774" s="211">
        <v>0.52143096624582363</v>
      </c>
      <c r="U4774" s="211">
        <v>0.32476812691865425</v>
      </c>
      <c r="V4774" s="211">
        <v>0.17016216184866412</v>
      </c>
      <c r="W4774" s="211">
        <v>0.49087850607458716</v>
      </c>
      <c r="X4774" s="211">
        <v>0.31719493010394062</v>
      </c>
      <c r="Y4774" s="211">
        <v>0.65664146499843901</v>
      </c>
      <c r="Z4774" s="211">
        <v>0.14828396195028562</v>
      </c>
      <c r="AA4774" s="212">
        <v>0.11304732497967929</v>
      </c>
    </row>
    <row r="4775" spans="1:27" x14ac:dyDescent="0.35">
      <c r="A4775" s="210" t="s">
        <v>5451</v>
      </c>
      <c r="B4775" s="217">
        <v>156.70703857849836</v>
      </c>
      <c r="C4775" s="211">
        <v>6.5792546164901655E-2</v>
      </c>
      <c r="D4775" s="211">
        <v>0.13001777696509231</v>
      </c>
      <c r="E4775" s="211">
        <v>8.3166970952752453E-2</v>
      </c>
      <c r="F4775" s="211">
        <v>0.11461589748524485</v>
      </c>
      <c r="G4775" s="211">
        <v>0.12220209034013285</v>
      </c>
      <c r="H4775" s="211">
        <v>0.10792560362369841</v>
      </c>
      <c r="I4775" s="211">
        <v>0.53241643791907911</v>
      </c>
      <c r="J4775" s="211">
        <v>0.45731226351107757</v>
      </c>
      <c r="K4775" s="211">
        <v>0.62376775603675338</v>
      </c>
      <c r="L4775" s="211">
        <v>0.28210382680659712</v>
      </c>
      <c r="M4775" s="211">
        <v>0.10741660461690687</v>
      </c>
      <c r="N4775" s="211">
        <v>0.45699903757546623</v>
      </c>
      <c r="O4775" s="211">
        <v>0.69025815516446676</v>
      </c>
      <c r="P4775" s="211">
        <v>6.57823119984417E-2</v>
      </c>
      <c r="Q4775" s="211">
        <v>0.10995490439152995</v>
      </c>
      <c r="R4775" s="211">
        <v>0.36965619524632254</v>
      </c>
      <c r="S4775" s="211">
        <v>0.34164596523309365</v>
      </c>
      <c r="T4775" s="211">
        <v>0.63880194330608242</v>
      </c>
      <c r="U4775" s="211">
        <v>0.37054548660653763</v>
      </c>
      <c r="V4775" s="211">
        <v>0.14373816670529738</v>
      </c>
      <c r="W4775" s="211">
        <v>0.49009893622406397</v>
      </c>
      <c r="X4775" s="211">
        <v>0.35439296605249931</v>
      </c>
      <c r="Y4775" s="211">
        <v>0.60246474366784419</v>
      </c>
      <c r="Z4775" s="211">
        <v>0.14076596012646483</v>
      </c>
      <c r="AA4775" s="212">
        <v>0.11916028283204876</v>
      </c>
    </row>
    <row r="4776" spans="1:27" x14ac:dyDescent="0.35">
      <c r="A4776" s="210" t="s">
        <v>5452</v>
      </c>
      <c r="B4776" s="217">
        <v>139.54379554106148</v>
      </c>
      <c r="C4776" s="211">
        <v>8.4877469437136518E-2</v>
      </c>
      <c r="D4776" s="211">
        <v>0.12967146276860247</v>
      </c>
      <c r="E4776" s="211">
        <v>7.3885308859599125E-2</v>
      </c>
      <c r="F4776" s="211">
        <v>0.11420115866065808</v>
      </c>
      <c r="G4776" s="211">
        <v>0.1224375020889843</v>
      </c>
      <c r="H4776" s="211">
        <v>0.11881317098393306</v>
      </c>
      <c r="I4776" s="211">
        <v>0.48269643328952344</v>
      </c>
      <c r="J4776" s="211">
        <v>0.48560983488887283</v>
      </c>
      <c r="K4776" s="211">
        <v>0.6116584152303759</v>
      </c>
      <c r="L4776" s="211">
        <v>0.26720156605931195</v>
      </c>
      <c r="M4776" s="211">
        <v>0.116642483998968</v>
      </c>
      <c r="N4776" s="211">
        <v>0.42495537283676177</v>
      </c>
      <c r="O4776" s="211">
        <v>0.75945757778639778</v>
      </c>
      <c r="P4776" s="211">
        <v>6.9911106627348424E-2</v>
      </c>
      <c r="Q4776" s="211">
        <v>5.3390766419346911E-2</v>
      </c>
      <c r="R4776" s="211">
        <v>0.41753620855923035</v>
      </c>
      <c r="S4776" s="211">
        <v>0.3123181159415665</v>
      </c>
      <c r="T4776" s="211">
        <v>0.5532527078961611</v>
      </c>
      <c r="U4776" s="211">
        <v>0.32610852081937619</v>
      </c>
      <c r="V4776" s="211">
        <v>0.10499376018810694</v>
      </c>
      <c r="W4776" s="211">
        <v>0.58741888216567695</v>
      </c>
      <c r="X4776" s="211">
        <v>0.31574003154239283</v>
      </c>
      <c r="Y4776" s="211">
        <v>0.6417111537199589</v>
      </c>
      <c r="Z4776" s="211">
        <v>0.14835466977503797</v>
      </c>
      <c r="AA4776" s="212">
        <v>0.11938226182502043</v>
      </c>
    </row>
    <row r="4777" spans="1:27" x14ac:dyDescent="0.35">
      <c r="A4777" s="210" t="s">
        <v>5453</v>
      </c>
      <c r="B4777" s="217">
        <v>134.55675555979397</v>
      </c>
      <c r="C4777" s="211">
        <v>5.9768764398300547E-2</v>
      </c>
      <c r="D4777" s="211">
        <v>0.12929540336451364</v>
      </c>
      <c r="E4777" s="211">
        <v>7.8575061076645344E-2</v>
      </c>
      <c r="F4777" s="211">
        <v>8.8886058588311681E-2</v>
      </c>
      <c r="G4777" s="211">
        <v>0.12301408966810937</v>
      </c>
      <c r="H4777" s="211">
        <v>0.11893404254294668</v>
      </c>
      <c r="I4777" s="211">
        <v>0.42742077236877024</v>
      </c>
      <c r="J4777" s="211">
        <v>0.43833500526008695</v>
      </c>
      <c r="K4777" s="211">
        <v>0.58442914589715877</v>
      </c>
      <c r="L4777" s="211">
        <v>0.26866298969231611</v>
      </c>
      <c r="M4777" s="211">
        <v>9.5255740470292588E-2</v>
      </c>
      <c r="N4777" s="211">
        <v>0.57002794083215191</v>
      </c>
      <c r="O4777" s="211">
        <v>0.52014427950018283</v>
      </c>
      <c r="P4777" s="211">
        <v>6.668027551823158E-2</v>
      </c>
      <c r="Q4777" s="211">
        <v>0.11334107884279536</v>
      </c>
      <c r="R4777" s="211">
        <v>0.48957100501668699</v>
      </c>
      <c r="S4777" s="211">
        <v>0.33397261540009443</v>
      </c>
      <c r="T4777" s="211">
        <v>0.58520440277756225</v>
      </c>
      <c r="U4777" s="211">
        <v>0.48964897360241055</v>
      </c>
      <c r="V4777" s="211">
        <v>9.0653677405966887E-2</v>
      </c>
      <c r="W4777" s="211">
        <v>0.53185043058023862</v>
      </c>
      <c r="X4777" s="211">
        <v>0.44165793532170544</v>
      </c>
      <c r="Y4777" s="211">
        <v>0.69641460582802639</v>
      </c>
      <c r="Z4777" s="211">
        <v>0.14604275772033878</v>
      </c>
      <c r="AA4777" s="212">
        <v>0.12531300315423763</v>
      </c>
    </row>
    <row r="4778" spans="1:27" x14ac:dyDescent="0.35">
      <c r="A4778" s="210" t="s">
        <v>5454</v>
      </c>
      <c r="B4778" s="217">
        <v>144.79156528902789</v>
      </c>
      <c r="C4778" s="211">
        <v>4.6938991826082743E-2</v>
      </c>
      <c r="D4778" s="211">
        <v>0.1224856603560419</v>
      </c>
      <c r="E4778" s="211">
        <v>7.7954028327719971E-2</v>
      </c>
      <c r="F4778" s="211">
        <v>0.12132817066463703</v>
      </c>
      <c r="G4778" s="211">
        <v>0.12624242701495908</v>
      </c>
      <c r="H4778" s="211">
        <v>0.11180215871433787</v>
      </c>
      <c r="I4778" s="211">
        <v>0.44761955535015735</v>
      </c>
      <c r="J4778" s="211">
        <v>0.39339091047517089</v>
      </c>
      <c r="K4778" s="211">
        <v>0.61304436457170741</v>
      </c>
      <c r="L4778" s="211">
        <v>0.27567939955612292</v>
      </c>
      <c r="M4778" s="211">
        <v>9.6970915285332193E-2</v>
      </c>
      <c r="N4778" s="211">
        <v>0.46933762874105062</v>
      </c>
      <c r="O4778" s="211">
        <v>0.69647081998393656</v>
      </c>
      <c r="P4778" s="211">
        <v>6.7090315624597177E-2</v>
      </c>
      <c r="Q4778" s="211">
        <v>4.9478837241460558E-2</v>
      </c>
      <c r="R4778" s="211">
        <v>0.409037099746341</v>
      </c>
      <c r="S4778" s="211">
        <v>0.36562906417273611</v>
      </c>
      <c r="T4778" s="211">
        <v>0.5969269216272588</v>
      </c>
      <c r="U4778" s="211">
        <v>0.45695113642924745</v>
      </c>
      <c r="V4778" s="211">
        <v>0.11750097205303782</v>
      </c>
      <c r="W4778" s="211">
        <v>0.60173008826945751</v>
      </c>
      <c r="X4778" s="211">
        <v>0.35890210827071606</v>
      </c>
      <c r="Y4778" s="211">
        <v>0.63697219758063672</v>
      </c>
      <c r="Z4778" s="211">
        <v>0.1454211505070333</v>
      </c>
      <c r="AA4778" s="212">
        <v>0.12110485769733012</v>
      </c>
    </row>
    <row r="4779" spans="1:27" x14ac:dyDescent="0.35">
      <c r="A4779" s="210" t="s">
        <v>5455</v>
      </c>
      <c r="B4779" s="217">
        <v>161.74799412904918</v>
      </c>
      <c r="C4779" s="211">
        <v>5.2491394758712395E-2</v>
      </c>
      <c r="D4779" s="211">
        <v>0.1182732565038058</v>
      </c>
      <c r="E4779" s="211">
        <v>7.5614054215951423E-2</v>
      </c>
      <c r="F4779" s="211">
        <v>8.4705222185833193E-2</v>
      </c>
      <c r="G4779" s="211">
        <v>0.12562136950428246</v>
      </c>
      <c r="H4779" s="211">
        <v>0.11419741928452191</v>
      </c>
      <c r="I4779" s="211">
        <v>0.43919434120782158</v>
      </c>
      <c r="J4779" s="211">
        <v>0.41389935241735609</v>
      </c>
      <c r="K4779" s="211">
        <v>0.64889091726178505</v>
      </c>
      <c r="L4779" s="211">
        <v>0.27920674815620589</v>
      </c>
      <c r="M4779" s="211">
        <v>0.10217640018380696</v>
      </c>
      <c r="N4779" s="211">
        <v>0.56806229313891521</v>
      </c>
      <c r="O4779" s="211">
        <v>0.73350558829265555</v>
      </c>
      <c r="P4779" s="211">
        <v>7.0587149297077614E-2</v>
      </c>
      <c r="Q4779" s="211">
        <v>5.8847713345469135E-2</v>
      </c>
      <c r="R4779" s="211">
        <v>0.42472799601747352</v>
      </c>
      <c r="S4779" s="211">
        <v>0.31225347723173447</v>
      </c>
      <c r="T4779" s="211">
        <v>0.53740846493338357</v>
      </c>
      <c r="U4779" s="211">
        <v>0.46558712398663088</v>
      </c>
      <c r="V4779" s="211">
        <v>0.10183729536727146</v>
      </c>
      <c r="W4779" s="211">
        <v>0.5986315312322491</v>
      </c>
      <c r="X4779" s="211">
        <v>0.26969360643619805</v>
      </c>
      <c r="Y4779" s="211">
        <v>0.58467010919771489</v>
      </c>
      <c r="Z4779" s="211">
        <v>0.14741218168297407</v>
      </c>
      <c r="AA4779" s="212">
        <v>0.11324935014111687</v>
      </c>
    </row>
    <row r="4780" spans="1:27" x14ac:dyDescent="0.35">
      <c r="A4780" s="210" t="s">
        <v>5456</v>
      </c>
      <c r="B4780" s="217">
        <v>140.47631939643438</v>
      </c>
      <c r="C4780" s="211">
        <v>7.5935692667698257E-2</v>
      </c>
      <c r="D4780" s="211">
        <v>0.12607929762177772</v>
      </c>
      <c r="E4780" s="211">
        <v>8.2606703904208684E-2</v>
      </c>
      <c r="F4780" s="211">
        <v>8.8238787767605215E-2</v>
      </c>
      <c r="G4780" s="211">
        <v>0.11708030118802759</v>
      </c>
      <c r="H4780" s="211">
        <v>0.10901886712539149</v>
      </c>
      <c r="I4780" s="211">
        <v>0.52240523796871985</v>
      </c>
      <c r="J4780" s="211">
        <v>0.44750739814413598</v>
      </c>
      <c r="K4780" s="211">
        <v>0.64529421420660216</v>
      </c>
      <c r="L4780" s="211">
        <v>0.27336261173104753</v>
      </c>
      <c r="M4780" s="211">
        <v>8.057192821341233E-2</v>
      </c>
      <c r="N4780" s="211">
        <v>0.36326552214290364</v>
      </c>
      <c r="O4780" s="211">
        <v>0.77773635187039403</v>
      </c>
      <c r="P4780" s="211">
        <v>7.1796157602792163E-2</v>
      </c>
      <c r="Q4780" s="211">
        <v>9.1095255994271956E-2</v>
      </c>
      <c r="R4780" s="211">
        <v>0.37825660690273066</v>
      </c>
      <c r="S4780" s="211">
        <v>0.34335759155976486</v>
      </c>
      <c r="T4780" s="211">
        <v>0.55234780490453939</v>
      </c>
      <c r="U4780" s="211">
        <v>0.42681949371797773</v>
      </c>
      <c r="V4780" s="211">
        <v>0.10771798129489489</v>
      </c>
      <c r="W4780" s="211">
        <v>0.53094897202155278</v>
      </c>
      <c r="X4780" s="211">
        <v>0.39533996941183192</v>
      </c>
      <c r="Y4780" s="211">
        <v>0.67357140385036773</v>
      </c>
      <c r="Z4780" s="211">
        <v>0.1474735385471819</v>
      </c>
      <c r="AA4780" s="212">
        <v>0.12293592580870145</v>
      </c>
    </row>
    <row r="4781" spans="1:27" x14ac:dyDescent="0.35">
      <c r="A4781" s="210" t="s">
        <v>5457</v>
      </c>
      <c r="B4781" s="217">
        <v>126.90369430191112</v>
      </c>
      <c r="C4781" s="211">
        <v>6.5834568881256383E-2</v>
      </c>
      <c r="D4781" s="211">
        <v>0.12241689244787955</v>
      </c>
      <c r="E4781" s="211">
        <v>7.3580465805588552E-2</v>
      </c>
      <c r="F4781" s="211">
        <v>9.7671212278859304E-2</v>
      </c>
      <c r="G4781" s="211">
        <v>0.11881768272493312</v>
      </c>
      <c r="H4781" s="211">
        <v>0.12077301887032053</v>
      </c>
      <c r="I4781" s="211">
        <v>0.51216685132570283</v>
      </c>
      <c r="J4781" s="211">
        <v>0.42787074475705955</v>
      </c>
      <c r="K4781" s="211">
        <v>0.53717114403232769</v>
      </c>
      <c r="L4781" s="211">
        <v>0.27966308506854198</v>
      </c>
      <c r="M4781" s="211">
        <v>0.10109534424342653</v>
      </c>
      <c r="N4781" s="211">
        <v>0.44551658952860174</v>
      </c>
      <c r="O4781" s="211">
        <v>0.67230941156389001</v>
      </c>
      <c r="P4781" s="211">
        <v>7.0735472105934186E-2</v>
      </c>
      <c r="Q4781" s="211">
        <v>5.8743046710690874E-2</v>
      </c>
      <c r="R4781" s="211">
        <v>0.42584006079338166</v>
      </c>
      <c r="S4781" s="211">
        <v>0.30573206939010644</v>
      </c>
      <c r="T4781" s="211">
        <v>0.62474483401711545</v>
      </c>
      <c r="U4781" s="211">
        <v>0.49471135978143221</v>
      </c>
      <c r="V4781" s="211">
        <v>6.380984708761997E-2</v>
      </c>
      <c r="W4781" s="211">
        <v>0.55859894424098744</v>
      </c>
      <c r="X4781" s="211">
        <v>0.30288782603045628</v>
      </c>
      <c r="Y4781" s="211">
        <v>0.59874658900214728</v>
      </c>
      <c r="Z4781" s="211">
        <v>0.14774627764464188</v>
      </c>
      <c r="AA4781" s="212">
        <v>0.1168923756552676</v>
      </c>
    </row>
    <row r="4782" spans="1:27" x14ac:dyDescent="0.35">
      <c r="A4782" s="210" t="s">
        <v>5458</v>
      </c>
      <c r="B4782" s="217">
        <v>130.62345608035577</v>
      </c>
      <c r="C4782" s="211">
        <v>6.0396406918763308E-2</v>
      </c>
      <c r="D4782" s="211">
        <v>0.12994116133889119</v>
      </c>
      <c r="E4782" s="211">
        <v>7.1169552369291539E-2</v>
      </c>
      <c r="F4782" s="211">
        <v>0.10805122211425368</v>
      </c>
      <c r="G4782" s="211">
        <v>0.12214763862398009</v>
      </c>
      <c r="H4782" s="211">
        <v>0.12127556914220188</v>
      </c>
      <c r="I4782" s="211">
        <v>0.48634432068446287</v>
      </c>
      <c r="J4782" s="211">
        <v>0.45555986773441653</v>
      </c>
      <c r="K4782" s="211">
        <v>0.59323282295113744</v>
      </c>
      <c r="L4782" s="211">
        <v>0.27008765212310032</v>
      </c>
      <c r="M4782" s="211">
        <v>0.10362429809482686</v>
      </c>
      <c r="N4782" s="211">
        <v>0.46186709631535389</v>
      </c>
      <c r="O4782" s="211">
        <v>0.71265392879628497</v>
      </c>
      <c r="P4782" s="211">
        <v>7.1471474198030738E-2</v>
      </c>
      <c r="Q4782" s="211">
        <v>8.0640047022114178E-2</v>
      </c>
      <c r="R4782" s="211">
        <v>0.39293662230998677</v>
      </c>
      <c r="S4782" s="211">
        <v>0.37511184545184573</v>
      </c>
      <c r="T4782" s="211">
        <v>0.636164446634507</v>
      </c>
      <c r="U4782" s="211">
        <v>0.35212790837305669</v>
      </c>
      <c r="V4782" s="211">
        <v>9.2936211389464243E-2</v>
      </c>
      <c r="W4782" s="211">
        <v>0.61224335309053501</v>
      </c>
      <c r="X4782" s="211">
        <v>0.35993661475365468</v>
      </c>
      <c r="Y4782" s="211">
        <v>0.56042055022746962</v>
      </c>
      <c r="Z4782" s="211">
        <v>0.14896677297702376</v>
      </c>
      <c r="AA4782" s="212">
        <v>0.12016885800419372</v>
      </c>
    </row>
    <row r="4783" spans="1:27" x14ac:dyDescent="0.35">
      <c r="A4783" s="210" t="s">
        <v>5459</v>
      </c>
      <c r="B4783" s="217">
        <v>164.88385470783155</v>
      </c>
      <c r="C4783" s="211">
        <v>5.4989274158409977E-2</v>
      </c>
      <c r="D4783" s="211">
        <v>0.12136851668227176</v>
      </c>
      <c r="E4783" s="211">
        <v>7.5189607634012626E-2</v>
      </c>
      <c r="F4783" s="211">
        <v>9.8173884278407411E-2</v>
      </c>
      <c r="G4783" s="211">
        <v>0.12114517220941831</v>
      </c>
      <c r="H4783" s="211">
        <v>0.12442944490312975</v>
      </c>
      <c r="I4783" s="211">
        <v>0.49357337544411051</v>
      </c>
      <c r="J4783" s="211">
        <v>0.44689949877231344</v>
      </c>
      <c r="K4783" s="211">
        <v>0.63467950463878831</v>
      </c>
      <c r="L4783" s="211">
        <v>0.26896857131864149</v>
      </c>
      <c r="M4783" s="211">
        <v>8.4902892428310991E-2</v>
      </c>
      <c r="N4783" s="211">
        <v>0.48865867491387827</v>
      </c>
      <c r="O4783" s="211">
        <v>0.71967258458232863</v>
      </c>
      <c r="P4783" s="211">
        <v>6.8627834858769846E-2</v>
      </c>
      <c r="Q4783" s="211">
        <v>9.1521451998884493E-2</v>
      </c>
      <c r="R4783" s="211">
        <v>0.464497560404667</v>
      </c>
      <c r="S4783" s="211">
        <v>0.3459488695410507</v>
      </c>
      <c r="T4783" s="211">
        <v>0.53450799506944624</v>
      </c>
      <c r="U4783" s="211">
        <v>0.32807972685343373</v>
      </c>
      <c r="V4783" s="211">
        <v>0.17958812009072742</v>
      </c>
      <c r="W4783" s="211">
        <v>0.57243902630958854</v>
      </c>
      <c r="X4783" s="211">
        <v>0.26921278999738729</v>
      </c>
      <c r="Y4783" s="211">
        <v>0.70400685241684235</v>
      </c>
      <c r="Z4783" s="211">
        <v>0.1439349405612077</v>
      </c>
      <c r="AA4783" s="212">
        <v>0.1151382950392258</v>
      </c>
    </row>
    <row r="4784" spans="1:27" x14ac:dyDescent="0.35">
      <c r="A4784" s="210" t="s">
        <v>5460</v>
      </c>
      <c r="B4784" s="217">
        <v>130.42452065914051</v>
      </c>
      <c r="C4784" s="211">
        <v>6.744436975554341E-2</v>
      </c>
      <c r="D4784" s="211">
        <v>0.12668660524655104</v>
      </c>
      <c r="E4784" s="211">
        <v>8.5930073245472985E-2</v>
      </c>
      <c r="F4784" s="211">
        <v>9.6868757976920017E-2</v>
      </c>
      <c r="G4784" s="211">
        <v>0.12326934953827415</v>
      </c>
      <c r="H4784" s="211">
        <v>0.12146247063786531</v>
      </c>
      <c r="I4784" s="211">
        <v>0.51613508339671732</v>
      </c>
      <c r="J4784" s="211">
        <v>0.40127339403371803</v>
      </c>
      <c r="K4784" s="211">
        <v>0.60723656527350911</v>
      </c>
      <c r="L4784" s="211">
        <v>0.28041308458211822</v>
      </c>
      <c r="M4784" s="211">
        <v>0.10680715383557818</v>
      </c>
      <c r="N4784" s="211">
        <v>0.45220342798211793</v>
      </c>
      <c r="O4784" s="211">
        <v>0.77787994126444993</v>
      </c>
      <c r="P4784" s="211">
        <v>6.6464235548161749E-2</v>
      </c>
      <c r="Q4784" s="211">
        <v>4.8907663707568536E-2</v>
      </c>
      <c r="R4784" s="211">
        <v>0.42317296523180342</v>
      </c>
      <c r="S4784" s="211">
        <v>0.30126184683244989</v>
      </c>
      <c r="T4784" s="211">
        <v>0.48608854638763899</v>
      </c>
      <c r="U4784" s="211">
        <v>0.42171565042649717</v>
      </c>
      <c r="V4784" s="211">
        <v>9.5270556911457166E-2</v>
      </c>
      <c r="W4784" s="211">
        <v>0.49827551988717406</v>
      </c>
      <c r="X4784" s="211">
        <v>0.34543626595454269</v>
      </c>
      <c r="Y4784" s="211">
        <v>0.63739993982551912</v>
      </c>
      <c r="Z4784" s="211">
        <v>0.14850936830287539</v>
      </c>
      <c r="AA4784" s="212">
        <v>0.12613871795812065</v>
      </c>
    </row>
    <row r="4785" spans="1:27" x14ac:dyDescent="0.35">
      <c r="A4785" s="210" t="s">
        <v>5461</v>
      </c>
      <c r="B4785" s="217">
        <v>128.9585442963425</v>
      </c>
      <c r="C4785" s="211">
        <v>5.5678843809234463E-2</v>
      </c>
      <c r="D4785" s="211">
        <v>0.11932395124540324</v>
      </c>
      <c r="E4785" s="211">
        <v>6.8705306821808365E-2</v>
      </c>
      <c r="F4785" s="211">
        <v>7.2864623750389795E-2</v>
      </c>
      <c r="G4785" s="211">
        <v>0.11537763338678307</v>
      </c>
      <c r="H4785" s="211">
        <v>0.11010352149671755</v>
      </c>
      <c r="I4785" s="211">
        <v>0.50821379163750902</v>
      </c>
      <c r="J4785" s="211">
        <v>0.42982686397544151</v>
      </c>
      <c r="K4785" s="211">
        <v>0.58531396606391961</v>
      </c>
      <c r="L4785" s="211">
        <v>0.26818025857149486</v>
      </c>
      <c r="M4785" s="211">
        <v>0.11014857222475941</v>
      </c>
      <c r="N4785" s="211">
        <v>0.45131534441207222</v>
      </c>
      <c r="O4785" s="211">
        <v>0.63181004729107348</v>
      </c>
      <c r="P4785" s="211">
        <v>7.0884517784484277E-2</v>
      </c>
      <c r="Q4785" s="211">
        <v>5.3147082520388272E-2</v>
      </c>
      <c r="R4785" s="211">
        <v>0.40251414727844509</v>
      </c>
      <c r="S4785" s="211">
        <v>0.29388611478349291</v>
      </c>
      <c r="T4785" s="211">
        <v>0.55658489372222619</v>
      </c>
      <c r="U4785" s="211">
        <v>0.34961421960636929</v>
      </c>
      <c r="V4785" s="211">
        <v>7.7170820233921647E-2</v>
      </c>
      <c r="W4785" s="211">
        <v>0.58787400173942472</v>
      </c>
      <c r="X4785" s="211">
        <v>0.32262904139175697</v>
      </c>
      <c r="Y4785" s="211">
        <v>0.73238120138904617</v>
      </c>
      <c r="Z4785" s="211">
        <v>0.14988503126204655</v>
      </c>
      <c r="AA4785" s="212">
        <v>0.11622592472349587</v>
      </c>
    </row>
    <row r="4786" spans="1:27" x14ac:dyDescent="0.35">
      <c r="A4786" s="210" t="s">
        <v>5462</v>
      </c>
      <c r="B4786" s="217">
        <v>155.87605080061522</v>
      </c>
      <c r="C4786" s="211">
        <v>6.8848195400949219E-2</v>
      </c>
      <c r="D4786" s="211">
        <v>0.12019465172088067</v>
      </c>
      <c r="E4786" s="211">
        <v>7.3571093919591574E-2</v>
      </c>
      <c r="F4786" s="211">
        <v>9.7495131830783816E-2</v>
      </c>
      <c r="G4786" s="211">
        <v>0.12248857076456421</v>
      </c>
      <c r="H4786" s="211">
        <v>0.11428314915290609</v>
      </c>
      <c r="I4786" s="211">
        <v>0.4614127955676024</v>
      </c>
      <c r="J4786" s="211">
        <v>0.46300417692033896</v>
      </c>
      <c r="K4786" s="211">
        <v>0.62434761091149715</v>
      </c>
      <c r="L4786" s="211">
        <v>0.27337233105223419</v>
      </c>
      <c r="M4786" s="211">
        <v>0.11936863462589595</v>
      </c>
      <c r="N4786" s="211">
        <v>0.35639985747097058</v>
      </c>
      <c r="O4786" s="211">
        <v>0.74812981943834234</v>
      </c>
      <c r="P4786" s="211">
        <v>7.1768896774640489E-2</v>
      </c>
      <c r="Q4786" s="211">
        <v>5.8377409407522216E-2</v>
      </c>
      <c r="R4786" s="211">
        <v>0.44266499200387543</v>
      </c>
      <c r="S4786" s="211">
        <v>0.37769848816067131</v>
      </c>
      <c r="T4786" s="211">
        <v>0.56327670036048938</v>
      </c>
      <c r="U4786" s="211">
        <v>0.4304286543800826</v>
      </c>
      <c r="V4786" s="211">
        <v>0.1247223835494507</v>
      </c>
      <c r="W4786" s="211">
        <v>0.63565360210244615</v>
      </c>
      <c r="X4786" s="211">
        <v>0.27595680559308428</v>
      </c>
      <c r="Y4786" s="211">
        <v>0.58873895325779635</v>
      </c>
      <c r="Z4786" s="211">
        <v>0.14507893735013555</v>
      </c>
      <c r="AA4786" s="212">
        <v>0.12128248879949521</v>
      </c>
    </row>
    <row r="4787" spans="1:27" x14ac:dyDescent="0.35">
      <c r="A4787" s="210" t="s">
        <v>5463</v>
      </c>
      <c r="B4787" s="217">
        <v>119.68245739102056</v>
      </c>
      <c r="C4787" s="211">
        <v>7.9585207598129995E-2</v>
      </c>
      <c r="D4787" s="211">
        <v>0.11532443296302293</v>
      </c>
      <c r="E4787" s="211">
        <v>7.3478682745070523E-2</v>
      </c>
      <c r="F4787" s="211">
        <v>8.2604456708019747E-2</v>
      </c>
      <c r="G4787" s="211">
        <v>0.11685025682108843</v>
      </c>
      <c r="H4787" s="211">
        <v>0.11886216214446428</v>
      </c>
      <c r="I4787" s="211">
        <v>0.4591803605646142</v>
      </c>
      <c r="J4787" s="211">
        <v>0.43765672017742557</v>
      </c>
      <c r="K4787" s="211">
        <v>0.59913814571512569</v>
      </c>
      <c r="L4787" s="211">
        <v>0.27371741736900757</v>
      </c>
      <c r="M4787" s="211">
        <v>0.11052777596918764</v>
      </c>
      <c r="N4787" s="211">
        <v>0.40276190582395582</v>
      </c>
      <c r="O4787" s="211">
        <v>0.73435581769546243</v>
      </c>
      <c r="P4787" s="211">
        <v>6.7545710754176758E-2</v>
      </c>
      <c r="Q4787" s="211">
        <v>6.8794251211412027E-2</v>
      </c>
      <c r="R4787" s="211">
        <v>0.43783624372795826</v>
      </c>
      <c r="S4787" s="211">
        <v>0.26725890365653165</v>
      </c>
      <c r="T4787" s="211">
        <v>0.55470780857517943</v>
      </c>
      <c r="U4787" s="211">
        <v>0.44540470998748194</v>
      </c>
      <c r="V4787" s="211">
        <v>6.2612746240858108E-2</v>
      </c>
      <c r="W4787" s="211">
        <v>0.58766305022087184</v>
      </c>
      <c r="X4787" s="211">
        <v>0.28587955115062313</v>
      </c>
      <c r="Y4787" s="211">
        <v>0.59349116386620937</v>
      </c>
      <c r="Z4787" s="211">
        <v>0.14911872484257102</v>
      </c>
      <c r="AA4787" s="212">
        <v>0.11874845318239573</v>
      </c>
    </row>
    <row r="4788" spans="1:27" x14ac:dyDescent="0.35">
      <c r="A4788" s="210" t="s">
        <v>5464</v>
      </c>
      <c r="B4788" s="217">
        <v>143.28070160777833</v>
      </c>
      <c r="C4788" s="211">
        <v>6.5749254726095066E-2</v>
      </c>
      <c r="D4788" s="211">
        <v>0.11667829234041607</v>
      </c>
      <c r="E4788" s="211">
        <v>6.9878887344962254E-2</v>
      </c>
      <c r="F4788" s="211">
        <v>9.5918745381630727E-2</v>
      </c>
      <c r="G4788" s="211">
        <v>0.12152352086431323</v>
      </c>
      <c r="H4788" s="211">
        <v>0.10441771661556275</v>
      </c>
      <c r="I4788" s="211">
        <v>0.51264580026793349</v>
      </c>
      <c r="J4788" s="211">
        <v>0.41407399120620525</v>
      </c>
      <c r="K4788" s="211">
        <v>0.61042493339325066</v>
      </c>
      <c r="L4788" s="211">
        <v>0.27689439849035724</v>
      </c>
      <c r="M4788" s="211">
        <v>9.7070664419720745E-2</v>
      </c>
      <c r="N4788" s="211">
        <v>0.3888430233450883</v>
      </c>
      <c r="O4788" s="211">
        <v>0.68154843132214582</v>
      </c>
      <c r="P4788" s="211">
        <v>7.2545825100262723E-2</v>
      </c>
      <c r="Q4788" s="211">
        <v>0.12493896764842567</v>
      </c>
      <c r="R4788" s="211">
        <v>0.48884358809818257</v>
      </c>
      <c r="S4788" s="211">
        <v>0.33061293204169839</v>
      </c>
      <c r="T4788" s="211">
        <v>0.58010491717767332</v>
      </c>
      <c r="U4788" s="211">
        <v>0.3856635939725932</v>
      </c>
      <c r="V4788" s="211">
        <v>8.3611961693336775E-2</v>
      </c>
      <c r="W4788" s="211">
        <v>0.60938514623297191</v>
      </c>
      <c r="X4788" s="211">
        <v>0.28986260796686292</v>
      </c>
      <c r="Y4788" s="211">
        <v>0.64482141614712052</v>
      </c>
      <c r="Z4788" s="211">
        <v>0.14947989818707721</v>
      </c>
      <c r="AA4788" s="212">
        <v>0.11216686732845604</v>
      </c>
    </row>
    <row r="4789" spans="1:27" x14ac:dyDescent="0.35">
      <c r="A4789" s="210" t="s">
        <v>5465</v>
      </c>
      <c r="B4789" s="217">
        <v>123.91812033479523</v>
      </c>
      <c r="C4789" s="211">
        <v>7.2109856604691658E-2</v>
      </c>
      <c r="D4789" s="211">
        <v>0.13412822409234051</v>
      </c>
      <c r="E4789" s="211">
        <v>7.7576798851587123E-2</v>
      </c>
      <c r="F4789" s="211">
        <v>9.6513987567480947E-2</v>
      </c>
      <c r="G4789" s="211">
        <v>0.11727865201502864</v>
      </c>
      <c r="H4789" s="211">
        <v>0.11771811916315703</v>
      </c>
      <c r="I4789" s="211">
        <v>0.46390082441882141</v>
      </c>
      <c r="J4789" s="211">
        <v>0.44040170781602073</v>
      </c>
      <c r="K4789" s="211">
        <v>0.57115365186513223</v>
      </c>
      <c r="L4789" s="211">
        <v>0.28235871503324095</v>
      </c>
      <c r="M4789" s="211">
        <v>8.5438900281168642E-2</v>
      </c>
      <c r="N4789" s="211">
        <v>0.46922119107328075</v>
      </c>
      <c r="O4789" s="211">
        <v>0.73804468849507288</v>
      </c>
      <c r="P4789" s="211">
        <v>6.2820971929082411E-2</v>
      </c>
      <c r="Q4789" s="211">
        <v>0.10312275720264204</v>
      </c>
      <c r="R4789" s="211">
        <v>0.43891589343018922</v>
      </c>
      <c r="S4789" s="211">
        <v>0.28478875423731675</v>
      </c>
      <c r="T4789" s="211">
        <v>0.56439900883724992</v>
      </c>
      <c r="U4789" s="211">
        <v>0.5316313880223924</v>
      </c>
      <c r="V4789" s="211">
        <v>7.1204309563275031E-2</v>
      </c>
      <c r="W4789" s="211">
        <v>0.47065056161120056</v>
      </c>
      <c r="X4789" s="211">
        <v>0.2938720363561298</v>
      </c>
      <c r="Y4789" s="211">
        <v>0.66821743639612097</v>
      </c>
      <c r="Z4789" s="211">
        <v>0.14940033018291474</v>
      </c>
      <c r="AA4789" s="212">
        <v>0.121336496029396</v>
      </c>
    </row>
    <row r="4790" spans="1:27" x14ac:dyDescent="0.35">
      <c r="A4790" s="210" t="s">
        <v>5466</v>
      </c>
      <c r="B4790" s="217">
        <v>125.41250326776279</v>
      </c>
      <c r="C4790" s="211">
        <v>6.2575975341734827E-2</v>
      </c>
      <c r="D4790" s="211">
        <v>0.12759478450472184</v>
      </c>
      <c r="E4790" s="211">
        <v>7.6158783968309482E-2</v>
      </c>
      <c r="F4790" s="211">
        <v>7.7460687460740488E-2</v>
      </c>
      <c r="G4790" s="211">
        <v>0.12332057415485122</v>
      </c>
      <c r="H4790" s="211">
        <v>0.12036238076237699</v>
      </c>
      <c r="I4790" s="211">
        <v>0.44880864430721457</v>
      </c>
      <c r="J4790" s="211">
        <v>0.43882264940517546</v>
      </c>
      <c r="K4790" s="211">
        <v>0.57276631345293605</v>
      </c>
      <c r="L4790" s="211">
        <v>0.26796587714913861</v>
      </c>
      <c r="M4790" s="211">
        <v>8.3537878890045894E-2</v>
      </c>
      <c r="N4790" s="211">
        <v>0.45965099782472713</v>
      </c>
      <c r="O4790" s="211">
        <v>0.69850119079344775</v>
      </c>
      <c r="P4790" s="211">
        <v>6.5708447288515659E-2</v>
      </c>
      <c r="Q4790" s="211">
        <v>8.4232343289251582E-2</v>
      </c>
      <c r="R4790" s="211">
        <v>0.44871006069681818</v>
      </c>
      <c r="S4790" s="211">
        <v>0.40770077748346079</v>
      </c>
      <c r="T4790" s="211">
        <v>0.55532370708639045</v>
      </c>
      <c r="U4790" s="211">
        <v>0.52782383841589209</v>
      </c>
      <c r="V4790" s="211">
        <v>7.4612028601471508E-2</v>
      </c>
      <c r="W4790" s="211">
        <v>0.56589048372658945</v>
      </c>
      <c r="X4790" s="211">
        <v>0.34588634162098586</v>
      </c>
      <c r="Y4790" s="211">
        <v>0.58847711806302061</v>
      </c>
      <c r="Z4790" s="211">
        <v>0.14927116183016959</v>
      </c>
      <c r="AA4790" s="212">
        <v>0.11738032670876736</v>
      </c>
    </row>
    <row r="4791" spans="1:27" x14ac:dyDescent="0.35">
      <c r="A4791" s="210" t="s">
        <v>5467</v>
      </c>
      <c r="B4791" s="217">
        <v>114.81358382783277</v>
      </c>
      <c r="C4791" s="211">
        <v>6.3781133581042454E-2</v>
      </c>
      <c r="D4791" s="211">
        <v>0.1231543086006591</v>
      </c>
      <c r="E4791" s="211">
        <v>7.5378041948574462E-2</v>
      </c>
      <c r="F4791" s="211">
        <v>8.8448555411829555E-2</v>
      </c>
      <c r="G4791" s="211">
        <v>0.12618845831875586</v>
      </c>
      <c r="H4791" s="211">
        <v>0.1190232394614643</v>
      </c>
      <c r="I4791" s="211">
        <v>0.49951649750704563</v>
      </c>
      <c r="J4791" s="211">
        <v>0.44835915585748143</v>
      </c>
      <c r="K4791" s="211">
        <v>0.55044810352688822</v>
      </c>
      <c r="L4791" s="211">
        <v>0.27917595813781676</v>
      </c>
      <c r="M4791" s="211">
        <v>8.5462723913001859E-2</v>
      </c>
      <c r="N4791" s="211">
        <v>0.40722196281780088</v>
      </c>
      <c r="O4791" s="211">
        <v>0.68375349963040033</v>
      </c>
      <c r="P4791" s="211">
        <v>7.0750907717962774E-2</v>
      </c>
      <c r="Q4791" s="211">
        <v>5.3968528924910344E-2</v>
      </c>
      <c r="R4791" s="211">
        <v>0.46177682843360662</v>
      </c>
      <c r="S4791" s="211">
        <v>0.35582242190579416</v>
      </c>
      <c r="T4791" s="211">
        <v>0.61636102765384049</v>
      </c>
      <c r="U4791" s="211">
        <v>0.46301822914846957</v>
      </c>
      <c r="V4791" s="211">
        <v>5.073481105363406E-2</v>
      </c>
      <c r="W4791" s="211">
        <v>0.61728196833302085</v>
      </c>
      <c r="X4791" s="211">
        <v>0.30061265489349509</v>
      </c>
      <c r="Y4791" s="211">
        <v>0.57434321195378635</v>
      </c>
      <c r="Z4791" s="211">
        <v>0.14043150011892647</v>
      </c>
      <c r="AA4791" s="212">
        <v>0.11662895605355672</v>
      </c>
    </row>
    <row r="4792" spans="1:27" x14ac:dyDescent="0.35">
      <c r="A4792" s="210" t="s">
        <v>5468</v>
      </c>
      <c r="B4792" s="217">
        <v>142.91888459192597</v>
      </c>
      <c r="C4792" s="211">
        <v>6.365884980413436E-2</v>
      </c>
      <c r="D4792" s="211">
        <v>0.11774812173560265</v>
      </c>
      <c r="E4792" s="211">
        <v>7.1303743481283974E-2</v>
      </c>
      <c r="F4792" s="211">
        <v>0.10293561530067673</v>
      </c>
      <c r="G4792" s="211">
        <v>0.11692493821623855</v>
      </c>
      <c r="H4792" s="211">
        <v>0.11402814297272297</v>
      </c>
      <c r="I4792" s="211">
        <v>0.47429950968367074</v>
      </c>
      <c r="J4792" s="211">
        <v>0.44612155541214421</v>
      </c>
      <c r="K4792" s="211">
        <v>0.59444159632399263</v>
      </c>
      <c r="L4792" s="211">
        <v>0.27099976760671429</v>
      </c>
      <c r="M4792" s="211">
        <v>0.10045208589389222</v>
      </c>
      <c r="N4792" s="211">
        <v>0.51485913268886807</v>
      </c>
      <c r="O4792" s="211">
        <v>0.76370097277754767</v>
      </c>
      <c r="P4792" s="211">
        <v>7.0114346817013923E-2</v>
      </c>
      <c r="Q4792" s="211">
        <v>0.13376068456624135</v>
      </c>
      <c r="R4792" s="211">
        <v>0.46021717804017115</v>
      </c>
      <c r="S4792" s="211">
        <v>0.36608323353277056</v>
      </c>
      <c r="T4792" s="211">
        <v>0.50682303502701886</v>
      </c>
      <c r="U4792" s="211">
        <v>0.33252991991505909</v>
      </c>
      <c r="V4792" s="211">
        <v>0.10201787921098245</v>
      </c>
      <c r="W4792" s="211">
        <v>0.4853534124308912</v>
      </c>
      <c r="X4792" s="211">
        <v>0.38390322091300322</v>
      </c>
      <c r="Y4792" s="211">
        <v>0.74224223009531243</v>
      </c>
      <c r="Z4792" s="211">
        <v>0.14999919242806745</v>
      </c>
      <c r="AA4792" s="212">
        <v>0.11747389615702861</v>
      </c>
    </row>
    <row r="4793" spans="1:27" x14ac:dyDescent="0.35">
      <c r="A4793" s="210" t="s">
        <v>5469</v>
      </c>
      <c r="B4793" s="217">
        <v>170.18738224432479</v>
      </c>
      <c r="C4793" s="211">
        <v>5.447241767526239E-2</v>
      </c>
      <c r="D4793" s="211">
        <v>0.12000718411437758</v>
      </c>
      <c r="E4793" s="211">
        <v>8.3502301791667816E-2</v>
      </c>
      <c r="F4793" s="211">
        <v>0.10954193137408769</v>
      </c>
      <c r="G4793" s="211">
        <v>0.11659957666861995</v>
      </c>
      <c r="H4793" s="211">
        <v>0.1144807500789746</v>
      </c>
      <c r="I4793" s="211">
        <v>0.47282398498767386</v>
      </c>
      <c r="J4793" s="211">
        <v>0.45402818655007626</v>
      </c>
      <c r="K4793" s="211">
        <v>0.56537867478019643</v>
      </c>
      <c r="L4793" s="211">
        <v>0.2709530032675817</v>
      </c>
      <c r="M4793" s="211">
        <v>0.10565129165019066</v>
      </c>
      <c r="N4793" s="211">
        <v>0.45093909839436119</v>
      </c>
      <c r="O4793" s="211">
        <v>0.79584294060802285</v>
      </c>
      <c r="P4793" s="211">
        <v>6.7576066594607131E-2</v>
      </c>
      <c r="Q4793" s="211">
        <v>0.12147499345529791</v>
      </c>
      <c r="R4793" s="211">
        <v>0.47060381237160376</v>
      </c>
      <c r="S4793" s="211">
        <v>0.36219723881167454</v>
      </c>
      <c r="T4793" s="211">
        <v>0.63037769676183186</v>
      </c>
      <c r="U4793" s="211">
        <v>0.39981206803332503</v>
      </c>
      <c r="V4793" s="211">
        <v>0.11771028174659458</v>
      </c>
      <c r="W4793" s="211">
        <v>0.63611204472892813</v>
      </c>
      <c r="X4793" s="211">
        <v>0.39760403306482078</v>
      </c>
      <c r="Y4793" s="211">
        <v>0.65722489197420986</v>
      </c>
      <c r="Z4793" s="211">
        <v>0.14655816618900963</v>
      </c>
      <c r="AA4793" s="212">
        <v>0.11196290162005119</v>
      </c>
    </row>
    <row r="4794" spans="1:27" x14ac:dyDescent="0.35">
      <c r="A4794" s="210" t="s">
        <v>5470</v>
      </c>
      <c r="B4794" s="217">
        <v>212.19161957446025</v>
      </c>
      <c r="C4794" s="211">
        <v>6.8506807260978658E-2</v>
      </c>
      <c r="D4794" s="211">
        <v>0.1262262863054191</v>
      </c>
      <c r="E4794" s="211">
        <v>8.4352028630742065E-2</v>
      </c>
      <c r="F4794" s="211">
        <v>9.8124583028832493E-2</v>
      </c>
      <c r="G4794" s="211">
        <v>0.12223994483782259</v>
      </c>
      <c r="H4794" s="211">
        <v>0.10676625527881899</v>
      </c>
      <c r="I4794" s="211">
        <v>0.51325147227922319</v>
      </c>
      <c r="J4794" s="211">
        <v>0.47483030284720379</v>
      </c>
      <c r="K4794" s="211">
        <v>0.64615518372195668</v>
      </c>
      <c r="L4794" s="211">
        <v>0.27766468515537279</v>
      </c>
      <c r="M4794" s="211">
        <v>0.11959901029099632</v>
      </c>
      <c r="N4794" s="211">
        <v>0.43432105529271336</v>
      </c>
      <c r="O4794" s="211">
        <v>0.76477515390092465</v>
      </c>
      <c r="P4794" s="211">
        <v>6.217159403168912E-2</v>
      </c>
      <c r="Q4794" s="211">
        <v>7.9238860115353152E-2</v>
      </c>
      <c r="R4794" s="211">
        <v>0.42526267084781388</v>
      </c>
      <c r="S4794" s="211">
        <v>0.27114871069826979</v>
      </c>
      <c r="T4794" s="211">
        <v>0.53637991122623574</v>
      </c>
      <c r="U4794" s="211">
        <v>0.52549928357181086</v>
      </c>
      <c r="V4794" s="211">
        <v>0.18007363163262544</v>
      </c>
      <c r="W4794" s="211">
        <v>0.58588854416456559</v>
      </c>
      <c r="X4794" s="211">
        <v>0.29017374654331818</v>
      </c>
      <c r="Y4794" s="211">
        <v>0.67828551220294742</v>
      </c>
      <c r="Z4794" s="211">
        <v>0.14927723646572102</v>
      </c>
      <c r="AA4794" s="212">
        <v>0.11876450689236964</v>
      </c>
    </row>
    <row r="4795" spans="1:27" x14ac:dyDescent="0.35">
      <c r="A4795" s="210" t="s">
        <v>5471</v>
      </c>
      <c r="B4795" s="217">
        <v>167.34918595333278</v>
      </c>
      <c r="C4795" s="211">
        <v>4.8556987497690211E-2</v>
      </c>
      <c r="D4795" s="211">
        <v>0.12160417061292776</v>
      </c>
      <c r="E4795" s="211">
        <v>7.0468826681207034E-2</v>
      </c>
      <c r="F4795" s="211">
        <v>0.10690772463175817</v>
      </c>
      <c r="G4795" s="211">
        <v>0.11902703039239566</v>
      </c>
      <c r="H4795" s="211">
        <v>0.11624153573784637</v>
      </c>
      <c r="I4795" s="211">
        <v>0.50385612856768547</v>
      </c>
      <c r="J4795" s="211">
        <v>0.40184058367434405</v>
      </c>
      <c r="K4795" s="211">
        <v>0.64920104722508354</v>
      </c>
      <c r="L4795" s="211">
        <v>0.27333357196407271</v>
      </c>
      <c r="M4795" s="211">
        <v>0.10504172249076636</v>
      </c>
      <c r="N4795" s="211">
        <v>0.39687091028991472</v>
      </c>
      <c r="O4795" s="211">
        <v>0.71044793661929473</v>
      </c>
      <c r="P4795" s="211">
        <v>6.2495915023499542E-2</v>
      </c>
      <c r="Q4795" s="211">
        <v>0.12523941042268613</v>
      </c>
      <c r="R4795" s="211">
        <v>0.4808546860655234</v>
      </c>
      <c r="S4795" s="211">
        <v>0.3050516408468445</v>
      </c>
      <c r="T4795" s="211">
        <v>0.59861216675558548</v>
      </c>
      <c r="U4795" s="211">
        <v>0.43338955017804826</v>
      </c>
      <c r="V4795" s="211">
        <v>0.1728335819657498</v>
      </c>
      <c r="W4795" s="211">
        <v>0.49203443210802489</v>
      </c>
      <c r="X4795" s="211">
        <v>0.28567336451603281</v>
      </c>
      <c r="Y4795" s="211">
        <v>0.64386795819622844</v>
      </c>
      <c r="Z4795" s="211">
        <v>0.14660221075103461</v>
      </c>
      <c r="AA4795" s="212">
        <v>0.11924794103042434</v>
      </c>
    </row>
    <row r="4796" spans="1:27" x14ac:dyDescent="0.35">
      <c r="A4796" s="210" t="s">
        <v>5472</v>
      </c>
      <c r="B4796" s="217">
        <v>151.22946700831318</v>
      </c>
      <c r="C4796" s="211">
        <v>5.5319358481716936E-2</v>
      </c>
      <c r="D4796" s="211">
        <v>0.12823613335551104</v>
      </c>
      <c r="E4796" s="211">
        <v>8.3390172170825838E-2</v>
      </c>
      <c r="F4796" s="211">
        <v>7.462183676904087E-2</v>
      </c>
      <c r="G4796" s="211">
        <v>0.12197354444161361</v>
      </c>
      <c r="H4796" s="211">
        <v>0.10355603391072973</v>
      </c>
      <c r="I4796" s="211">
        <v>0.51989915435918255</v>
      </c>
      <c r="J4796" s="211">
        <v>0.4377273800805046</v>
      </c>
      <c r="K4796" s="211">
        <v>0.62593354737443352</v>
      </c>
      <c r="L4796" s="211">
        <v>0.28049519366649056</v>
      </c>
      <c r="M4796" s="211">
        <v>0.11118719342211211</v>
      </c>
      <c r="N4796" s="211">
        <v>0.42281849207656563</v>
      </c>
      <c r="O4796" s="211">
        <v>0.73724445467863542</v>
      </c>
      <c r="P4796" s="211">
        <v>7.0981163240526585E-2</v>
      </c>
      <c r="Q4796" s="211">
        <v>7.575523947710025E-2</v>
      </c>
      <c r="R4796" s="211">
        <v>0.43997631330441078</v>
      </c>
      <c r="S4796" s="211">
        <v>0.31668912286516282</v>
      </c>
      <c r="T4796" s="211">
        <v>0.53195123329678951</v>
      </c>
      <c r="U4796" s="211">
        <v>0.38570952144395687</v>
      </c>
      <c r="V4796" s="211">
        <v>0.12822208274119973</v>
      </c>
      <c r="W4796" s="211">
        <v>0.60263914006702857</v>
      </c>
      <c r="X4796" s="211">
        <v>0.36739052835201402</v>
      </c>
      <c r="Y4796" s="211">
        <v>0.59465224462912381</v>
      </c>
      <c r="Z4796" s="211">
        <v>0.14829905827776554</v>
      </c>
      <c r="AA4796" s="212">
        <v>0.12266814895127751</v>
      </c>
    </row>
    <row r="4797" spans="1:27" x14ac:dyDescent="0.35">
      <c r="A4797" s="210" t="s">
        <v>5473</v>
      </c>
      <c r="B4797" s="217">
        <v>145.28269429186506</v>
      </c>
      <c r="C4797" s="211">
        <v>5.4321837882479365E-2</v>
      </c>
      <c r="D4797" s="211">
        <v>0.12543247492515039</v>
      </c>
      <c r="E4797" s="211">
        <v>8.6853408965654286E-2</v>
      </c>
      <c r="F4797" s="211">
        <v>0.10173658004677763</v>
      </c>
      <c r="G4797" s="211">
        <v>0.12145497899820355</v>
      </c>
      <c r="H4797" s="211">
        <v>0.10623661547102446</v>
      </c>
      <c r="I4797" s="211">
        <v>0.50083928219063623</v>
      </c>
      <c r="J4797" s="211">
        <v>0.42150170485452754</v>
      </c>
      <c r="K4797" s="211">
        <v>0.57204997005840941</v>
      </c>
      <c r="L4797" s="211">
        <v>0.27420844630248836</v>
      </c>
      <c r="M4797" s="211">
        <v>8.759524305826176E-2</v>
      </c>
      <c r="N4797" s="211">
        <v>0.39708850813132013</v>
      </c>
      <c r="O4797" s="211">
        <v>0.7516952557004547</v>
      </c>
      <c r="P4797" s="211">
        <v>6.8795558694877315E-2</v>
      </c>
      <c r="Q4797" s="211">
        <v>8.213972091567058E-2</v>
      </c>
      <c r="R4797" s="211">
        <v>0.41922676178140927</v>
      </c>
      <c r="S4797" s="211">
        <v>0.3395538695818241</v>
      </c>
      <c r="T4797" s="211">
        <v>0.58772315988285706</v>
      </c>
      <c r="U4797" s="211">
        <v>0.45603367387667781</v>
      </c>
      <c r="V4797" s="211">
        <v>0.11701055757843988</v>
      </c>
      <c r="W4797" s="211">
        <v>0.46321066797291111</v>
      </c>
      <c r="X4797" s="211">
        <v>0.31929415873426847</v>
      </c>
      <c r="Y4797" s="211">
        <v>0.65801097710860801</v>
      </c>
      <c r="Z4797" s="211">
        <v>0.14916445572037867</v>
      </c>
      <c r="AA4797" s="212">
        <v>0.12025437343887094</v>
      </c>
    </row>
    <row r="4798" spans="1:27" x14ac:dyDescent="0.35">
      <c r="A4798" s="210" t="s">
        <v>5474</v>
      </c>
      <c r="B4798" s="217">
        <v>112.69513811491673</v>
      </c>
      <c r="C4798" s="211">
        <v>5.9951677560746999E-2</v>
      </c>
      <c r="D4798" s="211">
        <v>0.12563812122898479</v>
      </c>
      <c r="E4798" s="211">
        <v>7.0014536359003551E-2</v>
      </c>
      <c r="F4798" s="211">
        <v>9.2392884129327058E-2</v>
      </c>
      <c r="G4798" s="211">
        <v>0.11710851912615312</v>
      </c>
      <c r="H4798" s="211">
        <v>0.10936017235861697</v>
      </c>
      <c r="I4798" s="211">
        <v>0.44197067964578446</v>
      </c>
      <c r="J4798" s="211">
        <v>0.38371541697369616</v>
      </c>
      <c r="K4798" s="211">
        <v>0.54072628595168537</v>
      </c>
      <c r="L4798" s="211">
        <v>0.27374452535681187</v>
      </c>
      <c r="M4798" s="211">
        <v>8.2329472421397834E-2</v>
      </c>
      <c r="N4798" s="211">
        <v>0.43286985941448008</v>
      </c>
      <c r="O4798" s="211">
        <v>0.59329538510558055</v>
      </c>
      <c r="P4798" s="211">
        <v>7.2096455933057482E-2</v>
      </c>
      <c r="Q4798" s="211">
        <v>8.0429068925123651E-2</v>
      </c>
      <c r="R4798" s="211">
        <v>0.37586060179465003</v>
      </c>
      <c r="S4798" s="211">
        <v>0.39201495579765661</v>
      </c>
      <c r="T4798" s="211">
        <v>0.48679239059635437</v>
      </c>
      <c r="U4798" s="211">
        <v>0.42483653620896633</v>
      </c>
      <c r="V4798" s="211">
        <v>6.3627125215575897E-2</v>
      </c>
      <c r="W4798" s="211">
        <v>0.53688073751381138</v>
      </c>
      <c r="X4798" s="211">
        <v>0.32253615401943081</v>
      </c>
      <c r="Y4798" s="211">
        <v>0.61755826266130476</v>
      </c>
      <c r="Z4798" s="211">
        <v>0.14648717636923414</v>
      </c>
      <c r="AA4798" s="212">
        <v>0.11566085182526493</v>
      </c>
    </row>
    <row r="4799" spans="1:27" x14ac:dyDescent="0.35">
      <c r="A4799" s="210" t="s">
        <v>5475</v>
      </c>
      <c r="B4799" s="217">
        <v>168.28289989862878</v>
      </c>
      <c r="C4799" s="211">
        <v>6.9928071781564446E-2</v>
      </c>
      <c r="D4799" s="211">
        <v>0.11858692483206956</v>
      </c>
      <c r="E4799" s="211">
        <v>7.3825439951266045E-2</v>
      </c>
      <c r="F4799" s="211">
        <v>8.7540300193531026E-2</v>
      </c>
      <c r="G4799" s="211">
        <v>0.12644010388952731</v>
      </c>
      <c r="H4799" s="211">
        <v>0.10703673706480024</v>
      </c>
      <c r="I4799" s="211">
        <v>0.49685688329739003</v>
      </c>
      <c r="J4799" s="211">
        <v>0.47734192165160366</v>
      </c>
      <c r="K4799" s="211">
        <v>0.64870022153425255</v>
      </c>
      <c r="L4799" s="211">
        <v>0.27266784271066763</v>
      </c>
      <c r="M4799" s="211">
        <v>9.8531850997657267E-2</v>
      </c>
      <c r="N4799" s="211">
        <v>0.55697090163267748</v>
      </c>
      <c r="O4799" s="211">
        <v>0.609829045659811</v>
      </c>
      <c r="P4799" s="211">
        <v>6.9413982473838398E-2</v>
      </c>
      <c r="Q4799" s="211">
        <v>0.14392546543036516</v>
      </c>
      <c r="R4799" s="211">
        <v>0.43921490609512603</v>
      </c>
      <c r="S4799" s="211">
        <v>0.31585946952654148</v>
      </c>
      <c r="T4799" s="211">
        <v>0.58551537685506405</v>
      </c>
      <c r="U4799" s="211">
        <v>0.45070924570305115</v>
      </c>
      <c r="V4799" s="211">
        <v>0.1345445621452494</v>
      </c>
      <c r="W4799" s="211">
        <v>0.59750468361065734</v>
      </c>
      <c r="X4799" s="211">
        <v>0.44998433500769597</v>
      </c>
      <c r="Y4799" s="211">
        <v>0.63652285451921997</v>
      </c>
      <c r="Z4799" s="211">
        <v>0.14581951257886364</v>
      </c>
      <c r="AA4799" s="212">
        <v>0.11954200885714514</v>
      </c>
    </row>
    <row r="4800" spans="1:27" x14ac:dyDescent="0.35">
      <c r="A4800" s="210" t="s">
        <v>5476</v>
      </c>
      <c r="B4800" s="217">
        <v>148.8093450734836</v>
      </c>
      <c r="C4800" s="211">
        <v>5.3773357123999471E-2</v>
      </c>
      <c r="D4800" s="211">
        <v>0.11631861039208112</v>
      </c>
      <c r="E4800" s="211">
        <v>7.5277280308514063E-2</v>
      </c>
      <c r="F4800" s="211">
        <v>0.12204963759900353</v>
      </c>
      <c r="G4800" s="211">
        <v>0.12217401683846914</v>
      </c>
      <c r="H4800" s="211">
        <v>0.11691151574585169</v>
      </c>
      <c r="I4800" s="211">
        <v>0.49435357437898486</v>
      </c>
      <c r="J4800" s="211">
        <v>0.42788751963690813</v>
      </c>
      <c r="K4800" s="211">
        <v>0.5467942682222996</v>
      </c>
      <c r="L4800" s="211">
        <v>0.27137732226235511</v>
      </c>
      <c r="M4800" s="211">
        <v>0.12346180518958437</v>
      </c>
      <c r="N4800" s="211">
        <v>0.5127262617445465</v>
      </c>
      <c r="O4800" s="211">
        <v>0.69637170944278837</v>
      </c>
      <c r="P4800" s="211">
        <v>6.6543914019790484E-2</v>
      </c>
      <c r="Q4800" s="211">
        <v>0.10845394544744738</v>
      </c>
      <c r="R4800" s="211">
        <v>0.47147688779118585</v>
      </c>
      <c r="S4800" s="211">
        <v>0.27599478620659468</v>
      </c>
      <c r="T4800" s="211">
        <v>0.58425298205416287</v>
      </c>
      <c r="U4800" s="211">
        <v>0.3773285466286298</v>
      </c>
      <c r="V4800" s="211">
        <v>0.13904960449769238</v>
      </c>
      <c r="W4800" s="211">
        <v>0.53525092558106735</v>
      </c>
      <c r="X4800" s="211">
        <v>0.27384398247779795</v>
      </c>
      <c r="Y4800" s="211">
        <v>0.66677465332977548</v>
      </c>
      <c r="Z4800" s="211">
        <v>0.14365681554985157</v>
      </c>
      <c r="AA4800" s="212">
        <v>0.1260580756386438</v>
      </c>
    </row>
    <row r="4801" spans="1:27" x14ac:dyDescent="0.35">
      <c r="A4801" s="210" t="s">
        <v>5477</v>
      </c>
      <c r="B4801" s="217">
        <v>143.7530902830114</v>
      </c>
      <c r="C4801" s="211">
        <v>6.5075378116682084E-2</v>
      </c>
      <c r="D4801" s="211">
        <v>0.12060426285576156</v>
      </c>
      <c r="E4801" s="211">
        <v>7.8625518230229827E-2</v>
      </c>
      <c r="F4801" s="211">
        <v>9.1433005363094691E-2</v>
      </c>
      <c r="G4801" s="211">
        <v>0.11941001364783485</v>
      </c>
      <c r="H4801" s="211">
        <v>0.11894426154802239</v>
      </c>
      <c r="I4801" s="211">
        <v>0.51892132771535648</v>
      </c>
      <c r="J4801" s="211">
        <v>0.46227457084499185</v>
      </c>
      <c r="K4801" s="211">
        <v>0.62658939328324414</v>
      </c>
      <c r="L4801" s="211">
        <v>0.27390701754990415</v>
      </c>
      <c r="M4801" s="211">
        <v>9.1732707213945053E-2</v>
      </c>
      <c r="N4801" s="211">
        <v>0.45299197916754641</v>
      </c>
      <c r="O4801" s="211">
        <v>0.58616036726341403</v>
      </c>
      <c r="P4801" s="211">
        <v>6.5687403081437015E-2</v>
      </c>
      <c r="Q4801" s="211">
        <v>0.13645899223812927</v>
      </c>
      <c r="R4801" s="211">
        <v>0.35612365099428911</v>
      </c>
      <c r="S4801" s="211">
        <v>0.29437406928659066</v>
      </c>
      <c r="T4801" s="211">
        <v>0.57838833704000148</v>
      </c>
      <c r="U4801" s="211">
        <v>0.46534633017116261</v>
      </c>
      <c r="V4801" s="211">
        <v>0.10551985064571456</v>
      </c>
      <c r="W4801" s="211">
        <v>0.55656804629584788</v>
      </c>
      <c r="X4801" s="211">
        <v>0.27972703543688426</v>
      </c>
      <c r="Y4801" s="211">
        <v>0.65508054549949912</v>
      </c>
      <c r="Z4801" s="211">
        <v>0.14752541996012944</v>
      </c>
      <c r="AA4801" s="212">
        <v>0.11729602437012969</v>
      </c>
    </row>
    <row r="4802" spans="1:27" x14ac:dyDescent="0.35">
      <c r="A4802" s="210" t="s">
        <v>5478</v>
      </c>
      <c r="B4802" s="217">
        <v>162.01084459737848</v>
      </c>
      <c r="C4802" s="211">
        <v>8.3030528350930666E-2</v>
      </c>
      <c r="D4802" s="211">
        <v>0.12909199810831193</v>
      </c>
      <c r="E4802" s="211">
        <v>7.5373672625254684E-2</v>
      </c>
      <c r="F4802" s="211">
        <v>0.10621575102970615</v>
      </c>
      <c r="G4802" s="211">
        <v>0.11974181048487097</v>
      </c>
      <c r="H4802" s="211">
        <v>0.11777634625485761</v>
      </c>
      <c r="I4802" s="211">
        <v>0.52200044383076716</v>
      </c>
      <c r="J4802" s="211">
        <v>0.48052931733418675</v>
      </c>
      <c r="K4802" s="211">
        <v>0.64122750909166581</v>
      </c>
      <c r="L4802" s="211">
        <v>0.28340712919092803</v>
      </c>
      <c r="M4802" s="211">
        <v>0.10797732959571357</v>
      </c>
      <c r="N4802" s="211">
        <v>0.41924550034842367</v>
      </c>
      <c r="O4802" s="211">
        <v>0.74843619955506413</v>
      </c>
      <c r="P4802" s="211">
        <v>7.1010879993456857E-2</v>
      </c>
      <c r="Q4802" s="211">
        <v>7.113486159387887E-2</v>
      </c>
      <c r="R4802" s="211">
        <v>0.39581682810517932</v>
      </c>
      <c r="S4802" s="211">
        <v>0.36125821101056371</v>
      </c>
      <c r="T4802" s="211">
        <v>0.58842739602851479</v>
      </c>
      <c r="U4802" s="211">
        <v>0.45884549156882343</v>
      </c>
      <c r="V4802" s="211">
        <v>0.11261953963149973</v>
      </c>
      <c r="W4802" s="211">
        <v>0.57016819883722591</v>
      </c>
      <c r="X4802" s="211">
        <v>0.32116339601239419</v>
      </c>
      <c r="Y4802" s="211">
        <v>0.65483864357300248</v>
      </c>
      <c r="Z4802" s="211">
        <v>0.14538567774245281</v>
      </c>
      <c r="AA4802" s="212">
        <v>0.12054905982408824</v>
      </c>
    </row>
    <row r="4803" spans="1:27" x14ac:dyDescent="0.35">
      <c r="A4803" s="210" t="s">
        <v>5479</v>
      </c>
      <c r="B4803" s="217">
        <v>146.79018606260763</v>
      </c>
      <c r="C4803" s="211">
        <v>7.6049760718289255E-2</v>
      </c>
      <c r="D4803" s="211">
        <v>0.13033584916434726</v>
      </c>
      <c r="E4803" s="211">
        <v>6.8733944215429679E-2</v>
      </c>
      <c r="F4803" s="211">
        <v>8.2899445303125652E-2</v>
      </c>
      <c r="G4803" s="211">
        <v>0.12237519953975831</v>
      </c>
      <c r="H4803" s="211">
        <v>0.11181613235287777</v>
      </c>
      <c r="I4803" s="211">
        <v>0.48860924677909634</v>
      </c>
      <c r="J4803" s="211">
        <v>0.46174584845742983</v>
      </c>
      <c r="K4803" s="211">
        <v>0.62550001235182506</v>
      </c>
      <c r="L4803" s="211">
        <v>0.2723673536656589</v>
      </c>
      <c r="M4803" s="211">
        <v>9.8414552709878117E-2</v>
      </c>
      <c r="N4803" s="211">
        <v>0.36330092534222724</v>
      </c>
      <c r="O4803" s="211">
        <v>0.74247428005073868</v>
      </c>
      <c r="P4803" s="211">
        <v>7.1695402143690523E-2</v>
      </c>
      <c r="Q4803" s="211">
        <v>6.4526423714180145E-2</v>
      </c>
      <c r="R4803" s="211">
        <v>0.37125108384699551</v>
      </c>
      <c r="S4803" s="211">
        <v>0.30867774825661598</v>
      </c>
      <c r="T4803" s="211">
        <v>0.5473527233559573</v>
      </c>
      <c r="U4803" s="211">
        <v>0.56184245645671071</v>
      </c>
      <c r="V4803" s="211">
        <v>8.7137986540182261E-2</v>
      </c>
      <c r="W4803" s="211">
        <v>0.57826692416454895</v>
      </c>
      <c r="X4803" s="211">
        <v>0.39072598202003078</v>
      </c>
      <c r="Y4803" s="211">
        <v>0.66979667816572608</v>
      </c>
      <c r="Z4803" s="211">
        <v>0.14803829570569729</v>
      </c>
      <c r="AA4803" s="212">
        <v>0.12036080505771612</v>
      </c>
    </row>
    <row r="4804" spans="1:27" x14ac:dyDescent="0.35">
      <c r="A4804" s="210" t="s">
        <v>5480</v>
      </c>
      <c r="B4804" s="217">
        <v>112.26216209631542</v>
      </c>
      <c r="C4804" s="211">
        <v>6.2552621835597483E-2</v>
      </c>
      <c r="D4804" s="211">
        <v>0.13136646645328046</v>
      </c>
      <c r="E4804" s="211">
        <v>8.4181537537596579E-2</v>
      </c>
      <c r="F4804" s="211">
        <v>8.0452197345594945E-2</v>
      </c>
      <c r="G4804" s="211">
        <v>0.11258338104460323</v>
      </c>
      <c r="H4804" s="211">
        <v>0.1231495180366444</v>
      </c>
      <c r="I4804" s="211">
        <v>0.49751712502840595</v>
      </c>
      <c r="J4804" s="211">
        <v>0.44590450036582752</v>
      </c>
      <c r="K4804" s="211">
        <v>0.60216153522937543</v>
      </c>
      <c r="L4804" s="211">
        <v>0.26894477845024795</v>
      </c>
      <c r="M4804" s="211">
        <v>8.8214158506032259E-2</v>
      </c>
      <c r="N4804" s="211">
        <v>0.35217548823165651</v>
      </c>
      <c r="O4804" s="211">
        <v>0.66754363498777636</v>
      </c>
      <c r="P4804" s="211">
        <v>6.4262840536525742E-2</v>
      </c>
      <c r="Q4804" s="211">
        <v>9.5568805839798848E-2</v>
      </c>
      <c r="R4804" s="211">
        <v>0.40292987637149968</v>
      </c>
      <c r="S4804" s="211">
        <v>0.27260894525854934</v>
      </c>
      <c r="T4804" s="211">
        <v>0.50690722739745353</v>
      </c>
      <c r="U4804" s="211">
        <v>0.44686938763622341</v>
      </c>
      <c r="V4804" s="211">
        <v>7.0950903218992972E-2</v>
      </c>
      <c r="W4804" s="211">
        <v>0.59576293267671854</v>
      </c>
      <c r="X4804" s="211">
        <v>0.29098188061250108</v>
      </c>
      <c r="Y4804" s="211">
        <v>0.62199940690285793</v>
      </c>
      <c r="Z4804" s="211">
        <v>0.14881962780976604</v>
      </c>
      <c r="AA4804" s="212">
        <v>0.12262719995316212</v>
      </c>
    </row>
    <row r="4805" spans="1:27" x14ac:dyDescent="0.35">
      <c r="A4805" s="210" t="s">
        <v>5481</v>
      </c>
      <c r="B4805" s="217">
        <v>125.67425830283487</v>
      </c>
      <c r="C4805" s="211">
        <v>6.0000758959827698E-2</v>
      </c>
      <c r="D4805" s="211">
        <v>0.12734134458839552</v>
      </c>
      <c r="E4805" s="211">
        <v>7.6517354472261503E-2</v>
      </c>
      <c r="F4805" s="211">
        <v>8.4324555398212681E-2</v>
      </c>
      <c r="G4805" s="211">
        <v>0.12390156385729667</v>
      </c>
      <c r="H4805" s="211">
        <v>0.1287046704280303</v>
      </c>
      <c r="I4805" s="211">
        <v>0.5253634313969836</v>
      </c>
      <c r="J4805" s="211">
        <v>0.4336715034186332</v>
      </c>
      <c r="K4805" s="211">
        <v>0.52439840020973227</v>
      </c>
      <c r="L4805" s="211">
        <v>0.27426282780985123</v>
      </c>
      <c r="M4805" s="211">
        <v>9.6378431750308663E-2</v>
      </c>
      <c r="N4805" s="211">
        <v>0.36179952539155136</v>
      </c>
      <c r="O4805" s="211">
        <v>0.7540469833090061</v>
      </c>
      <c r="P4805" s="211">
        <v>6.9040138605163684E-2</v>
      </c>
      <c r="Q4805" s="211">
        <v>4.9902108897391294E-2</v>
      </c>
      <c r="R4805" s="211">
        <v>0.46092723888522286</v>
      </c>
      <c r="S4805" s="211">
        <v>0.4224717181929501</v>
      </c>
      <c r="T4805" s="211">
        <v>0.51585262181852365</v>
      </c>
      <c r="U4805" s="211">
        <v>0.40141598633494668</v>
      </c>
      <c r="V4805" s="211">
        <v>8.5532379633937533E-2</v>
      </c>
      <c r="W4805" s="211">
        <v>0.54267403175384343</v>
      </c>
      <c r="X4805" s="211">
        <v>0.32525060702223685</v>
      </c>
      <c r="Y4805" s="211">
        <v>0.74462494502716703</v>
      </c>
      <c r="Z4805" s="211">
        <v>0.14760228128847411</v>
      </c>
      <c r="AA4805" s="212">
        <v>0.11943637455545358</v>
      </c>
    </row>
    <row r="4806" spans="1:27" x14ac:dyDescent="0.35">
      <c r="A4806" s="210" t="s">
        <v>5482</v>
      </c>
      <c r="B4806" s="217">
        <v>147.69492710870136</v>
      </c>
      <c r="C4806" s="211">
        <v>6.3946999808407151E-2</v>
      </c>
      <c r="D4806" s="211">
        <v>0.12428854169044357</v>
      </c>
      <c r="E4806" s="211">
        <v>8.4361704974952878E-2</v>
      </c>
      <c r="F4806" s="211">
        <v>9.2971617316671834E-2</v>
      </c>
      <c r="G4806" s="211">
        <v>0.11981395706178195</v>
      </c>
      <c r="H4806" s="211">
        <v>0.12286171282528212</v>
      </c>
      <c r="I4806" s="211">
        <v>0.44601704037475232</v>
      </c>
      <c r="J4806" s="211">
        <v>0.46736300931013219</v>
      </c>
      <c r="K4806" s="211">
        <v>0.51586220700300678</v>
      </c>
      <c r="L4806" s="211">
        <v>0.27970520616206485</v>
      </c>
      <c r="M4806" s="211">
        <v>0.10446780731560697</v>
      </c>
      <c r="N4806" s="211">
        <v>0.55289454938987426</v>
      </c>
      <c r="O4806" s="211">
        <v>0.65217081285608436</v>
      </c>
      <c r="P4806" s="211">
        <v>7.0483305817851144E-2</v>
      </c>
      <c r="Q4806" s="211">
        <v>0.12957715744066142</v>
      </c>
      <c r="R4806" s="211">
        <v>0.39623271678513133</v>
      </c>
      <c r="S4806" s="211">
        <v>0.38588819718661005</v>
      </c>
      <c r="T4806" s="211">
        <v>0.56491622211421311</v>
      </c>
      <c r="U4806" s="211">
        <v>0.39608927471216165</v>
      </c>
      <c r="V4806" s="211">
        <v>9.1595294811707792E-2</v>
      </c>
      <c r="W4806" s="211">
        <v>0.56099550876658011</v>
      </c>
      <c r="X4806" s="211">
        <v>0.37747413773844973</v>
      </c>
      <c r="Y4806" s="211">
        <v>0.75873620532255881</v>
      </c>
      <c r="Z4806" s="211">
        <v>0.14948700380150173</v>
      </c>
      <c r="AA4806" s="212">
        <v>0.11956257120121876</v>
      </c>
    </row>
    <row r="4807" spans="1:27" x14ac:dyDescent="0.35">
      <c r="A4807" s="210" t="s">
        <v>5483</v>
      </c>
      <c r="B4807" s="217">
        <v>141.36818198825247</v>
      </c>
      <c r="C4807" s="211">
        <v>7.3274481532386929E-2</v>
      </c>
      <c r="D4807" s="211">
        <v>0.12882557010597995</v>
      </c>
      <c r="E4807" s="211">
        <v>8.597260342684479E-2</v>
      </c>
      <c r="F4807" s="211">
        <v>0.10052340402355493</v>
      </c>
      <c r="G4807" s="211">
        <v>0.12081235643722851</v>
      </c>
      <c r="H4807" s="211">
        <v>0.11984984073138845</v>
      </c>
      <c r="I4807" s="211">
        <v>0.48497830781713891</v>
      </c>
      <c r="J4807" s="211">
        <v>0.39306979817973303</v>
      </c>
      <c r="K4807" s="211">
        <v>0.61909903039408509</v>
      </c>
      <c r="L4807" s="211">
        <v>0.27870089769188955</v>
      </c>
      <c r="M4807" s="211">
        <v>0.10049984421811256</v>
      </c>
      <c r="N4807" s="211">
        <v>0.42437210450789126</v>
      </c>
      <c r="O4807" s="211">
        <v>0.70685616741545865</v>
      </c>
      <c r="P4807" s="211">
        <v>6.7838095817567751E-2</v>
      </c>
      <c r="Q4807" s="211">
        <v>4.6424368513682417E-2</v>
      </c>
      <c r="R4807" s="211">
        <v>0.42481949729093005</v>
      </c>
      <c r="S4807" s="211">
        <v>0.32832122970503652</v>
      </c>
      <c r="T4807" s="211">
        <v>0.53072914481012712</v>
      </c>
      <c r="U4807" s="211">
        <v>0.40657323029646153</v>
      </c>
      <c r="V4807" s="211">
        <v>8.81060603308432E-2</v>
      </c>
      <c r="W4807" s="211">
        <v>0.53910397499892371</v>
      </c>
      <c r="X4807" s="211">
        <v>0.23778695845185299</v>
      </c>
      <c r="Y4807" s="211">
        <v>0.62761246219235356</v>
      </c>
      <c r="Z4807" s="211">
        <v>0.14739590948777442</v>
      </c>
      <c r="AA4807" s="212">
        <v>0.11299438558848579</v>
      </c>
    </row>
    <row r="4808" spans="1:27" x14ac:dyDescent="0.35">
      <c r="A4808" s="210" t="s">
        <v>5484</v>
      </c>
      <c r="B4808" s="217">
        <v>138.57672973097564</v>
      </c>
      <c r="C4808" s="211">
        <v>8.1916438894236415E-2</v>
      </c>
      <c r="D4808" s="211">
        <v>0.11899201744830211</v>
      </c>
      <c r="E4808" s="211">
        <v>7.4141784149475407E-2</v>
      </c>
      <c r="F4808" s="211">
        <v>9.5488357659166953E-2</v>
      </c>
      <c r="G4808" s="211">
        <v>0.11955462162889639</v>
      </c>
      <c r="H4808" s="211">
        <v>0.1115870634330603</v>
      </c>
      <c r="I4808" s="211">
        <v>0.46149858520921405</v>
      </c>
      <c r="J4808" s="211">
        <v>0.43974925477067839</v>
      </c>
      <c r="K4808" s="211">
        <v>0.52612392241446115</v>
      </c>
      <c r="L4808" s="211">
        <v>0.27953821692699932</v>
      </c>
      <c r="M4808" s="211">
        <v>0.11435235357538608</v>
      </c>
      <c r="N4808" s="211">
        <v>0.37248630513525804</v>
      </c>
      <c r="O4808" s="211">
        <v>0.7264963427155563</v>
      </c>
      <c r="P4808" s="211">
        <v>7.024416012302212E-2</v>
      </c>
      <c r="Q4808" s="211">
        <v>8.9430266263256203E-2</v>
      </c>
      <c r="R4808" s="211">
        <v>0.46471777679619097</v>
      </c>
      <c r="S4808" s="211">
        <v>0.3730414493427327</v>
      </c>
      <c r="T4808" s="211">
        <v>0.55641376945295951</v>
      </c>
      <c r="U4808" s="211">
        <v>0.35324345189492656</v>
      </c>
      <c r="V4808" s="211">
        <v>9.8024364030115357E-2</v>
      </c>
      <c r="W4808" s="211">
        <v>0.59842488539738536</v>
      </c>
      <c r="X4808" s="211">
        <v>0.37881023652286527</v>
      </c>
      <c r="Y4808" s="211">
        <v>0.56143301955048908</v>
      </c>
      <c r="Z4808" s="211">
        <v>0.14997907939288233</v>
      </c>
      <c r="AA4808" s="212">
        <v>0.11180403013747531</v>
      </c>
    </row>
    <row r="4809" spans="1:27" x14ac:dyDescent="0.35">
      <c r="A4809" s="210" t="s">
        <v>5485</v>
      </c>
      <c r="B4809" s="217">
        <v>119.30531110269713</v>
      </c>
      <c r="C4809" s="211">
        <v>6.2869077640266141E-2</v>
      </c>
      <c r="D4809" s="211">
        <v>0.12213362260510388</v>
      </c>
      <c r="E4809" s="211">
        <v>7.5572708329055591E-2</v>
      </c>
      <c r="F4809" s="211">
        <v>9.656387365765598E-2</v>
      </c>
      <c r="G4809" s="211">
        <v>0.12257054845296406</v>
      </c>
      <c r="H4809" s="211">
        <v>0.12757214625723687</v>
      </c>
      <c r="I4809" s="211">
        <v>0.48739903143980434</v>
      </c>
      <c r="J4809" s="211">
        <v>0.4938808981581293</v>
      </c>
      <c r="K4809" s="211">
        <v>0.61224696125681888</v>
      </c>
      <c r="L4809" s="211">
        <v>0.27669562829119138</v>
      </c>
      <c r="M4809" s="211">
        <v>9.1869479376276653E-2</v>
      </c>
      <c r="N4809" s="211">
        <v>0.41827278042908783</v>
      </c>
      <c r="O4809" s="211">
        <v>0.67969388705587896</v>
      </c>
      <c r="P4809" s="211">
        <v>6.8286152744885323E-2</v>
      </c>
      <c r="Q4809" s="211">
        <v>6.3161945627994126E-2</v>
      </c>
      <c r="R4809" s="211">
        <v>0.47888876249583401</v>
      </c>
      <c r="S4809" s="211">
        <v>0.39407449817499191</v>
      </c>
      <c r="T4809" s="211">
        <v>0.50159970803269971</v>
      </c>
      <c r="U4809" s="211">
        <v>0.45111852107641098</v>
      </c>
      <c r="V4809" s="211">
        <v>5.5054324477475436E-2</v>
      </c>
      <c r="W4809" s="211">
        <v>0.52477571789081667</v>
      </c>
      <c r="X4809" s="211">
        <v>0.35612974926094615</v>
      </c>
      <c r="Y4809" s="211">
        <v>0.67921771073455661</v>
      </c>
      <c r="Z4809" s="211">
        <v>0.14816184025803977</v>
      </c>
      <c r="AA4809" s="212">
        <v>0.11616948197066813</v>
      </c>
    </row>
    <row r="4810" spans="1:27" x14ac:dyDescent="0.35">
      <c r="A4810" s="210" t="s">
        <v>5486</v>
      </c>
      <c r="B4810" s="217">
        <v>125.05312290921921</v>
      </c>
      <c r="C4810" s="211">
        <v>5.2695163309458733E-2</v>
      </c>
      <c r="D4810" s="211">
        <v>0.12341828358589879</v>
      </c>
      <c r="E4810" s="211">
        <v>7.3667044962851341E-2</v>
      </c>
      <c r="F4810" s="211">
        <v>9.971991077585482E-2</v>
      </c>
      <c r="G4810" s="211">
        <v>0.1155862081333285</v>
      </c>
      <c r="H4810" s="211">
        <v>0.10115083667572246</v>
      </c>
      <c r="I4810" s="211">
        <v>0.5019318284877311</v>
      </c>
      <c r="J4810" s="211">
        <v>0.47134858407304236</v>
      </c>
      <c r="K4810" s="211">
        <v>0.62311147875351558</v>
      </c>
      <c r="L4810" s="211">
        <v>0.27280195633564758</v>
      </c>
      <c r="M4810" s="211">
        <v>9.1251751809326279E-2</v>
      </c>
      <c r="N4810" s="211">
        <v>0.4049975109605044</v>
      </c>
      <c r="O4810" s="211">
        <v>0.58951921682989195</v>
      </c>
      <c r="P4810" s="211">
        <v>6.8990166504096562E-2</v>
      </c>
      <c r="Q4810" s="211">
        <v>0.14756946967105994</v>
      </c>
      <c r="R4810" s="211">
        <v>0.45979886725481472</v>
      </c>
      <c r="S4810" s="211">
        <v>0.40087057272755638</v>
      </c>
      <c r="T4810" s="211">
        <v>0.56152875010232162</v>
      </c>
      <c r="U4810" s="211">
        <v>0.48718809789328171</v>
      </c>
      <c r="V4810" s="211">
        <v>5.719593559973421E-2</v>
      </c>
      <c r="W4810" s="211">
        <v>0.64296834304702066</v>
      </c>
      <c r="X4810" s="211">
        <v>0.31784468325220028</v>
      </c>
      <c r="Y4810" s="211">
        <v>0.5872284008094959</v>
      </c>
      <c r="Z4810" s="211">
        <v>0.1463344841398331</v>
      </c>
      <c r="AA4810" s="212">
        <v>0.11520111136038931</v>
      </c>
    </row>
    <row r="4811" spans="1:27" x14ac:dyDescent="0.35">
      <c r="A4811" s="210" t="s">
        <v>5487</v>
      </c>
      <c r="B4811" s="217">
        <v>153.44976969968252</v>
      </c>
      <c r="C4811" s="211">
        <v>6.4808130009419151E-2</v>
      </c>
      <c r="D4811" s="211">
        <v>0.12426267921329161</v>
      </c>
      <c r="E4811" s="211">
        <v>8.4881848223074263E-2</v>
      </c>
      <c r="F4811" s="211">
        <v>8.4773212227628014E-2</v>
      </c>
      <c r="G4811" s="211">
        <v>0.12252741987781042</v>
      </c>
      <c r="H4811" s="211">
        <v>0.12669153675743489</v>
      </c>
      <c r="I4811" s="211">
        <v>0.49116005747938452</v>
      </c>
      <c r="J4811" s="211">
        <v>0.44928080341653209</v>
      </c>
      <c r="K4811" s="211">
        <v>0.6449622660079054</v>
      </c>
      <c r="L4811" s="211">
        <v>0.2760692309905598</v>
      </c>
      <c r="M4811" s="211">
        <v>0.11229036782572541</v>
      </c>
      <c r="N4811" s="211">
        <v>0.40109532750321675</v>
      </c>
      <c r="O4811" s="211">
        <v>0.68369991540915753</v>
      </c>
      <c r="P4811" s="211">
        <v>6.7106961018595701E-2</v>
      </c>
      <c r="Q4811" s="211">
        <v>9.4582934558062687E-2</v>
      </c>
      <c r="R4811" s="211">
        <v>0.43700676836869257</v>
      </c>
      <c r="S4811" s="211">
        <v>0.31878815086273016</v>
      </c>
      <c r="T4811" s="211">
        <v>0.55050325023254765</v>
      </c>
      <c r="U4811" s="211">
        <v>0.45136320825774645</v>
      </c>
      <c r="V4811" s="211">
        <v>7.5357776516658759E-2</v>
      </c>
      <c r="W4811" s="211">
        <v>0.54068769902098446</v>
      </c>
      <c r="X4811" s="211">
        <v>0.37896516497016669</v>
      </c>
      <c r="Y4811" s="211">
        <v>0.68822259954157483</v>
      </c>
      <c r="Z4811" s="211">
        <v>0.14015061407711149</v>
      </c>
      <c r="AA4811" s="212">
        <v>0.1114863555992127</v>
      </c>
    </row>
    <row r="4812" spans="1:27" x14ac:dyDescent="0.35">
      <c r="A4812" s="210" t="s">
        <v>5488</v>
      </c>
      <c r="B4812" s="217">
        <v>157.60447444697789</v>
      </c>
      <c r="C4812" s="211">
        <v>6.8604745560420025E-2</v>
      </c>
      <c r="D4812" s="211">
        <v>0.1169120310927753</v>
      </c>
      <c r="E4812" s="211">
        <v>8.6293007212260561E-2</v>
      </c>
      <c r="F4812" s="211">
        <v>9.1581681783407365E-2</v>
      </c>
      <c r="G4812" s="211">
        <v>0.12180803253181335</v>
      </c>
      <c r="H4812" s="211">
        <v>0.12061540519550121</v>
      </c>
      <c r="I4812" s="211">
        <v>0.43934192249097237</v>
      </c>
      <c r="J4812" s="211">
        <v>0.47073618817063273</v>
      </c>
      <c r="K4812" s="211">
        <v>0.61851131019935168</v>
      </c>
      <c r="L4812" s="211">
        <v>0.27480357567232633</v>
      </c>
      <c r="M4812" s="211">
        <v>8.4495661693606672E-2</v>
      </c>
      <c r="N4812" s="211">
        <v>0.42299004637345261</v>
      </c>
      <c r="O4812" s="211">
        <v>0.71774675801596566</v>
      </c>
      <c r="P4812" s="211">
        <v>6.4362207694640086E-2</v>
      </c>
      <c r="Q4812" s="211">
        <v>0.11459999182545522</v>
      </c>
      <c r="R4812" s="211">
        <v>0.39627355472310555</v>
      </c>
      <c r="S4812" s="211">
        <v>0.27242479006493175</v>
      </c>
      <c r="T4812" s="211">
        <v>0.56351868381374493</v>
      </c>
      <c r="U4812" s="211">
        <v>0.44255702416528292</v>
      </c>
      <c r="V4812" s="211">
        <v>0.16209186951013338</v>
      </c>
      <c r="W4812" s="211">
        <v>0.56526903588764355</v>
      </c>
      <c r="X4812" s="211">
        <v>0.2624229986970581</v>
      </c>
      <c r="Y4812" s="211">
        <v>0.56553387848324765</v>
      </c>
      <c r="Z4812" s="211">
        <v>0.14662973893749812</v>
      </c>
      <c r="AA4812" s="212">
        <v>0.11419043498757603</v>
      </c>
    </row>
    <row r="4813" spans="1:27" x14ac:dyDescent="0.35">
      <c r="A4813" s="210" t="s">
        <v>5489</v>
      </c>
      <c r="B4813" s="217">
        <v>151.82618976971477</v>
      </c>
      <c r="C4813" s="211">
        <v>6.2486577810613383E-2</v>
      </c>
      <c r="D4813" s="211">
        <v>0.12779946934743613</v>
      </c>
      <c r="E4813" s="211">
        <v>7.2300702232818079E-2</v>
      </c>
      <c r="F4813" s="211">
        <v>7.4936117505810806E-2</v>
      </c>
      <c r="G4813" s="211">
        <v>0.12162605111784582</v>
      </c>
      <c r="H4813" s="211">
        <v>0.11798878735602258</v>
      </c>
      <c r="I4813" s="211">
        <v>0.48489072414312101</v>
      </c>
      <c r="J4813" s="211">
        <v>0.46108862073863538</v>
      </c>
      <c r="K4813" s="211">
        <v>0.64441687650615709</v>
      </c>
      <c r="L4813" s="211">
        <v>0.27756244270799235</v>
      </c>
      <c r="M4813" s="211">
        <v>0.10657918953078224</v>
      </c>
      <c r="N4813" s="211">
        <v>0.47189386722117044</v>
      </c>
      <c r="O4813" s="211">
        <v>0.70992247876036418</v>
      </c>
      <c r="P4813" s="211">
        <v>6.5576090278529384E-2</v>
      </c>
      <c r="Q4813" s="211">
        <v>5.742210170609606E-2</v>
      </c>
      <c r="R4813" s="211">
        <v>0.44659638242860566</v>
      </c>
      <c r="S4813" s="211">
        <v>0.36276653630181765</v>
      </c>
      <c r="T4813" s="211">
        <v>0.55690767204819258</v>
      </c>
      <c r="U4813" s="211">
        <v>0.41879226953524096</v>
      </c>
      <c r="V4813" s="211">
        <v>0.10683093462703477</v>
      </c>
      <c r="W4813" s="211">
        <v>0.54333381772179823</v>
      </c>
      <c r="X4813" s="211">
        <v>0.31764985281113844</v>
      </c>
      <c r="Y4813" s="211">
        <v>0.7789833187518026</v>
      </c>
      <c r="Z4813" s="211">
        <v>0.14923217943253264</v>
      </c>
      <c r="AA4813" s="212">
        <v>0.12014238738182895</v>
      </c>
    </row>
    <row r="4814" spans="1:27" x14ac:dyDescent="0.35">
      <c r="A4814" s="210" t="s">
        <v>5490</v>
      </c>
      <c r="B4814" s="217">
        <v>121.13849119705958</v>
      </c>
      <c r="C4814" s="211">
        <v>6.0763222757970303E-2</v>
      </c>
      <c r="D4814" s="211">
        <v>0.12242414963311841</v>
      </c>
      <c r="E4814" s="211">
        <v>8.1620897370954251E-2</v>
      </c>
      <c r="F4814" s="211">
        <v>9.0079206819577248E-2</v>
      </c>
      <c r="G4814" s="211">
        <v>0.118726807651602</v>
      </c>
      <c r="H4814" s="211">
        <v>0.12198932484433665</v>
      </c>
      <c r="I4814" s="211">
        <v>0.51724302360673557</v>
      </c>
      <c r="J4814" s="211">
        <v>0.4063103813809405</v>
      </c>
      <c r="K4814" s="211">
        <v>0.62389859845194418</v>
      </c>
      <c r="L4814" s="211">
        <v>0.27665609140553088</v>
      </c>
      <c r="M4814" s="211">
        <v>9.1199041657228863E-2</v>
      </c>
      <c r="N4814" s="211">
        <v>0.45402436180060357</v>
      </c>
      <c r="O4814" s="211">
        <v>0.68898509701784394</v>
      </c>
      <c r="P4814" s="211">
        <v>6.5598014515402342E-2</v>
      </c>
      <c r="Q4814" s="211">
        <v>9.5349297107215625E-2</v>
      </c>
      <c r="R4814" s="211">
        <v>0.43034422425902702</v>
      </c>
      <c r="S4814" s="211">
        <v>0.33196874792358499</v>
      </c>
      <c r="T4814" s="211">
        <v>0.46954377743711201</v>
      </c>
      <c r="U4814" s="211">
        <v>0.43071483527598903</v>
      </c>
      <c r="V4814" s="211">
        <v>8.5381388029129951E-2</v>
      </c>
      <c r="W4814" s="211">
        <v>0.64067528570478349</v>
      </c>
      <c r="X4814" s="211">
        <v>0.39430999487706825</v>
      </c>
      <c r="Y4814" s="211">
        <v>0.56092267635338355</v>
      </c>
      <c r="Z4814" s="211">
        <v>0.14851868047566741</v>
      </c>
      <c r="AA4814" s="212">
        <v>0.12084600966263501</v>
      </c>
    </row>
    <row r="4815" spans="1:27" x14ac:dyDescent="0.35">
      <c r="A4815" s="210" t="s">
        <v>5491</v>
      </c>
      <c r="B4815" s="217">
        <v>143.42987135442436</v>
      </c>
      <c r="C4815" s="211">
        <v>7.7610214532393987E-2</v>
      </c>
      <c r="D4815" s="211">
        <v>0.12790214497136509</v>
      </c>
      <c r="E4815" s="211">
        <v>7.458241208481256E-2</v>
      </c>
      <c r="F4815" s="211">
        <v>9.1245553851146993E-2</v>
      </c>
      <c r="G4815" s="211">
        <v>0.12363820956148933</v>
      </c>
      <c r="H4815" s="211">
        <v>0.12546784235014061</v>
      </c>
      <c r="I4815" s="211">
        <v>0.51348033850968888</v>
      </c>
      <c r="J4815" s="211">
        <v>0.48011159076931259</v>
      </c>
      <c r="K4815" s="211">
        <v>0.53839568761045942</v>
      </c>
      <c r="L4815" s="211">
        <v>0.27890283005276884</v>
      </c>
      <c r="M4815" s="211">
        <v>8.6159325365257874E-2</v>
      </c>
      <c r="N4815" s="211">
        <v>0.42469624768727504</v>
      </c>
      <c r="O4815" s="211">
        <v>0.75612159667869283</v>
      </c>
      <c r="P4815" s="211">
        <v>7.2230336676645024E-2</v>
      </c>
      <c r="Q4815" s="211">
        <v>0.10360593118822602</v>
      </c>
      <c r="R4815" s="211">
        <v>0.43196255339056522</v>
      </c>
      <c r="S4815" s="211">
        <v>0.35666744472476963</v>
      </c>
      <c r="T4815" s="211">
        <v>0.50193687106053519</v>
      </c>
      <c r="U4815" s="211">
        <v>0.42516937098053759</v>
      </c>
      <c r="V4815" s="211">
        <v>0.1436921719666911</v>
      </c>
      <c r="W4815" s="211">
        <v>0.55339573168036471</v>
      </c>
      <c r="X4815" s="211">
        <v>0.3397673759767284</v>
      </c>
      <c r="Y4815" s="211">
        <v>0.57257600207198145</v>
      </c>
      <c r="Z4815" s="211">
        <v>0.14963482679865742</v>
      </c>
      <c r="AA4815" s="212">
        <v>0.12097691825642173</v>
      </c>
    </row>
    <row r="4816" spans="1:27" x14ac:dyDescent="0.35">
      <c r="A4816" s="210" t="s">
        <v>5492</v>
      </c>
      <c r="B4816" s="217">
        <v>139.92457080671082</v>
      </c>
      <c r="C4816" s="211">
        <v>8.424545277671365E-2</v>
      </c>
      <c r="D4816" s="211">
        <v>0.124009866055238</v>
      </c>
      <c r="E4816" s="211">
        <v>8.3273645466458629E-2</v>
      </c>
      <c r="F4816" s="211">
        <v>8.9505574737998611E-2</v>
      </c>
      <c r="G4816" s="211">
        <v>0.11596239559430165</v>
      </c>
      <c r="H4816" s="211">
        <v>0.11424366433196392</v>
      </c>
      <c r="I4816" s="211">
        <v>0.49154905892413642</v>
      </c>
      <c r="J4816" s="211">
        <v>0.48459009601618114</v>
      </c>
      <c r="K4816" s="211">
        <v>0.62269722690113793</v>
      </c>
      <c r="L4816" s="211">
        <v>0.26592479213739623</v>
      </c>
      <c r="M4816" s="211">
        <v>8.9739520513456031E-2</v>
      </c>
      <c r="N4816" s="211">
        <v>0.40934430378623998</v>
      </c>
      <c r="O4816" s="211">
        <v>0.70748666231216051</v>
      </c>
      <c r="P4816" s="211">
        <v>6.9532905366043452E-2</v>
      </c>
      <c r="Q4816" s="211">
        <v>7.978568017533133E-2</v>
      </c>
      <c r="R4816" s="211">
        <v>0.43301227978205259</v>
      </c>
      <c r="S4816" s="211">
        <v>0.36161660022486453</v>
      </c>
      <c r="T4816" s="211">
        <v>0.46604772852403314</v>
      </c>
      <c r="U4816" s="211">
        <v>0.36947925325253639</v>
      </c>
      <c r="V4816" s="211">
        <v>9.7421942517141646E-2</v>
      </c>
      <c r="W4816" s="211">
        <v>0.57636256319430823</v>
      </c>
      <c r="X4816" s="211">
        <v>0.37321017480471391</v>
      </c>
      <c r="Y4816" s="211">
        <v>0.75858424070595676</v>
      </c>
      <c r="Z4816" s="211">
        <v>0.14628583089686703</v>
      </c>
      <c r="AA4816" s="212">
        <v>0.11778492650379475</v>
      </c>
    </row>
    <row r="4817" spans="1:27" x14ac:dyDescent="0.35">
      <c r="A4817" s="210" t="s">
        <v>5493</v>
      </c>
      <c r="B4817" s="217">
        <v>136.52522601660348</v>
      </c>
      <c r="C4817" s="211">
        <v>6.4478565351550027E-2</v>
      </c>
      <c r="D4817" s="211">
        <v>0.12992383881522446</v>
      </c>
      <c r="E4817" s="211">
        <v>7.2606173342675995E-2</v>
      </c>
      <c r="F4817" s="211">
        <v>6.882578890329874E-2</v>
      </c>
      <c r="G4817" s="211">
        <v>0.11825615332840303</v>
      </c>
      <c r="H4817" s="211">
        <v>0.11696786206541879</v>
      </c>
      <c r="I4817" s="211">
        <v>0.52792208998308621</v>
      </c>
      <c r="J4817" s="211">
        <v>0.44439182518885867</v>
      </c>
      <c r="K4817" s="211">
        <v>0.62475833039406647</v>
      </c>
      <c r="L4817" s="211">
        <v>0.27363738407433064</v>
      </c>
      <c r="M4817" s="211">
        <v>9.0198960123230171E-2</v>
      </c>
      <c r="N4817" s="211">
        <v>0.45499914709448858</v>
      </c>
      <c r="O4817" s="211">
        <v>0.54668856414539879</v>
      </c>
      <c r="P4817" s="211">
        <v>6.9464130459136325E-2</v>
      </c>
      <c r="Q4817" s="211">
        <v>4.2165958516648963E-2</v>
      </c>
      <c r="R4817" s="211">
        <v>0.36780689515932002</v>
      </c>
      <c r="S4817" s="211">
        <v>0.35748505506011846</v>
      </c>
      <c r="T4817" s="211">
        <v>0.56348503346028744</v>
      </c>
      <c r="U4817" s="211">
        <v>0.53914640900202493</v>
      </c>
      <c r="V4817" s="211">
        <v>8.9862943195718664E-2</v>
      </c>
      <c r="W4817" s="211">
        <v>0.62119844721964912</v>
      </c>
      <c r="X4817" s="211">
        <v>0.37667688685081685</v>
      </c>
      <c r="Y4817" s="211">
        <v>0.59526562083596313</v>
      </c>
      <c r="Z4817" s="211">
        <v>0.14927277985245022</v>
      </c>
      <c r="AA4817" s="212">
        <v>0.11721548079569863</v>
      </c>
    </row>
    <row r="4818" spans="1:27" x14ac:dyDescent="0.35">
      <c r="A4818" s="210" t="s">
        <v>5494</v>
      </c>
      <c r="B4818" s="217">
        <v>165.44664676099754</v>
      </c>
      <c r="C4818" s="211">
        <v>5.8057421453810161E-2</v>
      </c>
      <c r="D4818" s="211">
        <v>0.11932647068282162</v>
      </c>
      <c r="E4818" s="211">
        <v>6.8230179925491949E-2</v>
      </c>
      <c r="F4818" s="211">
        <v>9.1396508569406149E-2</v>
      </c>
      <c r="G4818" s="211">
        <v>0.11968906911542382</v>
      </c>
      <c r="H4818" s="211">
        <v>0.10212717988710449</v>
      </c>
      <c r="I4818" s="211">
        <v>0.47915811677778358</v>
      </c>
      <c r="J4818" s="211">
        <v>0.439927291648398</v>
      </c>
      <c r="K4818" s="211">
        <v>0.61524746191051438</v>
      </c>
      <c r="L4818" s="211">
        <v>0.27588383113806192</v>
      </c>
      <c r="M4818" s="211">
        <v>0.12058371270329168</v>
      </c>
      <c r="N4818" s="211">
        <v>0.44677925391938089</v>
      </c>
      <c r="O4818" s="211">
        <v>0.73132256598758616</v>
      </c>
      <c r="P4818" s="211">
        <v>6.7061731592731585E-2</v>
      </c>
      <c r="Q4818" s="211">
        <v>0.13992976080795264</v>
      </c>
      <c r="R4818" s="211">
        <v>0.40275616793858093</v>
      </c>
      <c r="S4818" s="211">
        <v>0.33933577838401752</v>
      </c>
      <c r="T4818" s="211">
        <v>0.61161506204271399</v>
      </c>
      <c r="U4818" s="211">
        <v>0.46834857711446787</v>
      </c>
      <c r="V4818" s="211">
        <v>0.12999777522327732</v>
      </c>
      <c r="W4818" s="211">
        <v>0.50652477189985801</v>
      </c>
      <c r="X4818" s="211">
        <v>0.36504995431372594</v>
      </c>
      <c r="Y4818" s="211">
        <v>0.65380435967368933</v>
      </c>
      <c r="Z4818" s="211">
        <v>0.14958374051386916</v>
      </c>
      <c r="AA4818" s="212">
        <v>0.12257377694544785</v>
      </c>
    </row>
    <row r="4819" spans="1:27" x14ac:dyDescent="0.35">
      <c r="A4819" s="210" t="s">
        <v>5495</v>
      </c>
      <c r="B4819" s="217">
        <v>138.55724458891603</v>
      </c>
      <c r="C4819" s="211">
        <v>6.1015105178503878E-2</v>
      </c>
      <c r="D4819" s="211">
        <v>0.13239533303443882</v>
      </c>
      <c r="E4819" s="211">
        <v>7.4738698460961803E-2</v>
      </c>
      <c r="F4819" s="211">
        <v>9.1563620763175105E-2</v>
      </c>
      <c r="G4819" s="211">
        <v>0.11631563933558677</v>
      </c>
      <c r="H4819" s="211">
        <v>0.12265621088293117</v>
      </c>
      <c r="I4819" s="211">
        <v>0.52630770191511889</v>
      </c>
      <c r="J4819" s="211">
        <v>0.47717019433266517</v>
      </c>
      <c r="K4819" s="211">
        <v>0.64645103071010424</v>
      </c>
      <c r="L4819" s="211">
        <v>0.27968014725680629</v>
      </c>
      <c r="M4819" s="211">
        <v>0.1199263392229501</v>
      </c>
      <c r="N4819" s="211">
        <v>0.40428580653219653</v>
      </c>
      <c r="O4819" s="211">
        <v>0.68823787027926386</v>
      </c>
      <c r="P4819" s="211">
        <v>6.9633390852365196E-2</v>
      </c>
      <c r="Q4819" s="211">
        <v>5.435013426211413E-2</v>
      </c>
      <c r="R4819" s="211">
        <v>0.40517442381161173</v>
      </c>
      <c r="S4819" s="211">
        <v>0.33494916944074038</v>
      </c>
      <c r="T4819" s="211">
        <v>0.60227597008372213</v>
      </c>
      <c r="U4819" s="211">
        <v>0.34887504302643496</v>
      </c>
      <c r="V4819" s="211">
        <v>7.1346164217596264E-2</v>
      </c>
      <c r="W4819" s="211">
        <v>0.51587953953006815</v>
      </c>
      <c r="X4819" s="211">
        <v>0.32857165426298346</v>
      </c>
      <c r="Y4819" s="211">
        <v>0.64836287671591242</v>
      </c>
      <c r="Z4819" s="211">
        <v>0.14849878218735235</v>
      </c>
      <c r="AA4819" s="212">
        <v>0.1127877315018211</v>
      </c>
    </row>
    <row r="4820" spans="1:27" x14ac:dyDescent="0.35">
      <c r="A4820" s="210" t="s">
        <v>5496</v>
      </c>
      <c r="B4820" s="217">
        <v>117.47943093318946</v>
      </c>
      <c r="C4820" s="211">
        <v>7.4380078812490286E-2</v>
      </c>
      <c r="D4820" s="211">
        <v>0.11926802510320976</v>
      </c>
      <c r="E4820" s="211">
        <v>6.7876742616837335E-2</v>
      </c>
      <c r="F4820" s="211">
        <v>8.5003108026876065E-2</v>
      </c>
      <c r="G4820" s="211">
        <v>0.12055291045288345</v>
      </c>
      <c r="H4820" s="211">
        <v>0.1199239551926576</v>
      </c>
      <c r="I4820" s="211">
        <v>0.47296933425531784</v>
      </c>
      <c r="J4820" s="211">
        <v>0.43386423989477119</v>
      </c>
      <c r="K4820" s="211">
        <v>0.61657037853285979</v>
      </c>
      <c r="L4820" s="211">
        <v>0.27793241669625424</v>
      </c>
      <c r="M4820" s="211">
        <v>0.10379603545163157</v>
      </c>
      <c r="N4820" s="211">
        <v>0.40909795298921664</v>
      </c>
      <c r="O4820" s="211">
        <v>0.69108182973703935</v>
      </c>
      <c r="P4820" s="211">
        <v>6.4249008463298091E-2</v>
      </c>
      <c r="Q4820" s="211">
        <v>0.13858687233176084</v>
      </c>
      <c r="R4820" s="211">
        <v>0.42528258793405255</v>
      </c>
      <c r="S4820" s="211">
        <v>0.28980553082353788</v>
      </c>
      <c r="T4820" s="211">
        <v>0.5073123440467262</v>
      </c>
      <c r="U4820" s="211">
        <v>0.46234822280150945</v>
      </c>
      <c r="V4820" s="211">
        <v>5.44148915757275E-2</v>
      </c>
      <c r="W4820" s="211">
        <v>0.53022667142779112</v>
      </c>
      <c r="X4820" s="211">
        <v>0.28766813764378596</v>
      </c>
      <c r="Y4820" s="211">
        <v>0.69694875329841199</v>
      </c>
      <c r="Z4820" s="211">
        <v>0.14103844440334642</v>
      </c>
      <c r="AA4820" s="212">
        <v>0.11668789007853794</v>
      </c>
    </row>
    <row r="4821" spans="1:27" x14ac:dyDescent="0.35">
      <c r="A4821" s="210" t="s">
        <v>5497</v>
      </c>
      <c r="B4821" s="217">
        <v>120.45220303342964</v>
      </c>
      <c r="C4821" s="211">
        <v>5.8677506267575466E-2</v>
      </c>
      <c r="D4821" s="211">
        <v>0.1284803323089907</v>
      </c>
      <c r="E4821" s="211">
        <v>7.373376563204212E-2</v>
      </c>
      <c r="F4821" s="211">
        <v>0.10915172535564878</v>
      </c>
      <c r="G4821" s="211">
        <v>0.11690306402780259</v>
      </c>
      <c r="H4821" s="211">
        <v>0.11616611280577538</v>
      </c>
      <c r="I4821" s="211">
        <v>0.46980712199459357</v>
      </c>
      <c r="J4821" s="211">
        <v>0.43363768445587925</v>
      </c>
      <c r="K4821" s="211">
        <v>0.52880778527911254</v>
      </c>
      <c r="L4821" s="211">
        <v>0.27477712408775651</v>
      </c>
      <c r="M4821" s="211">
        <v>0.11483832927239297</v>
      </c>
      <c r="N4821" s="211">
        <v>0.44025360047118367</v>
      </c>
      <c r="O4821" s="211">
        <v>0.71861571945139469</v>
      </c>
      <c r="P4821" s="211">
        <v>6.576217489906841E-2</v>
      </c>
      <c r="Q4821" s="211">
        <v>0.10505585580754181</v>
      </c>
      <c r="R4821" s="211">
        <v>0.37705656535134002</v>
      </c>
      <c r="S4821" s="211">
        <v>0.28428904346912753</v>
      </c>
      <c r="T4821" s="211">
        <v>0.52498819831262078</v>
      </c>
      <c r="U4821" s="211">
        <v>0.44249935044001171</v>
      </c>
      <c r="V4821" s="211">
        <v>7.1960364572529717E-2</v>
      </c>
      <c r="W4821" s="211">
        <v>0.52435561443255752</v>
      </c>
      <c r="X4821" s="211">
        <v>0.2720919840092284</v>
      </c>
      <c r="Y4821" s="211">
        <v>0.66205334417328965</v>
      </c>
      <c r="Z4821" s="211">
        <v>0.1444104822655318</v>
      </c>
      <c r="AA4821" s="212">
        <v>0.12248585333302407</v>
      </c>
    </row>
    <row r="4822" spans="1:27" x14ac:dyDescent="0.35">
      <c r="A4822" s="210" t="s">
        <v>5498</v>
      </c>
      <c r="B4822" s="217">
        <v>127.28970752716438</v>
      </c>
      <c r="C4822" s="211">
        <v>5.9346529862216502E-2</v>
      </c>
      <c r="D4822" s="211">
        <v>0.12760639018153114</v>
      </c>
      <c r="E4822" s="211">
        <v>7.1410327009701693E-2</v>
      </c>
      <c r="F4822" s="211">
        <v>8.094837660751758E-2</v>
      </c>
      <c r="G4822" s="211">
        <v>0.11773407394780878</v>
      </c>
      <c r="H4822" s="211">
        <v>0.11953343864411001</v>
      </c>
      <c r="I4822" s="211">
        <v>0.4712350439331322</v>
      </c>
      <c r="J4822" s="211">
        <v>0.4504695879109869</v>
      </c>
      <c r="K4822" s="211">
        <v>0.56520449308751364</v>
      </c>
      <c r="L4822" s="211">
        <v>0.26791238015184488</v>
      </c>
      <c r="M4822" s="211">
        <v>9.0470331298411907E-2</v>
      </c>
      <c r="N4822" s="211">
        <v>0.45890414025361348</v>
      </c>
      <c r="O4822" s="211">
        <v>0.70436174277423991</v>
      </c>
      <c r="P4822" s="211">
        <v>7.1620477577010386E-2</v>
      </c>
      <c r="Q4822" s="211">
        <v>7.1383553861654875E-2</v>
      </c>
      <c r="R4822" s="211">
        <v>0.42305186656651894</v>
      </c>
      <c r="S4822" s="211">
        <v>0.30418802479542462</v>
      </c>
      <c r="T4822" s="211">
        <v>0.58531303047962102</v>
      </c>
      <c r="U4822" s="211">
        <v>0.39214845070804938</v>
      </c>
      <c r="V4822" s="211">
        <v>9.4483643835778813E-2</v>
      </c>
      <c r="W4822" s="211">
        <v>0.58455881191012782</v>
      </c>
      <c r="X4822" s="211">
        <v>0.42104914979552616</v>
      </c>
      <c r="Y4822" s="211">
        <v>0.64065737892877839</v>
      </c>
      <c r="Z4822" s="211">
        <v>0.14277671681541637</v>
      </c>
      <c r="AA4822" s="212">
        <v>0.12237438308052198</v>
      </c>
    </row>
    <row r="4823" spans="1:27" x14ac:dyDescent="0.35">
      <c r="A4823" s="210" t="s">
        <v>5499</v>
      </c>
      <c r="B4823" s="217">
        <v>126.5870913207436</v>
      </c>
      <c r="C4823" s="211">
        <v>6.3057144538718052E-2</v>
      </c>
      <c r="D4823" s="211">
        <v>0.12288311417272199</v>
      </c>
      <c r="E4823" s="211">
        <v>7.0562780153952662E-2</v>
      </c>
      <c r="F4823" s="211">
        <v>8.0245883338976767E-2</v>
      </c>
      <c r="G4823" s="211">
        <v>0.11748595096101111</v>
      </c>
      <c r="H4823" s="211">
        <v>0.1084978969753899</v>
      </c>
      <c r="I4823" s="211">
        <v>0.53096191623416988</v>
      </c>
      <c r="J4823" s="211">
        <v>0.43671279505063021</v>
      </c>
      <c r="K4823" s="211">
        <v>0.5828463632533184</v>
      </c>
      <c r="L4823" s="211">
        <v>0.27708295661126625</v>
      </c>
      <c r="M4823" s="211">
        <v>8.9592485805109021E-2</v>
      </c>
      <c r="N4823" s="211">
        <v>0.37632293046181853</v>
      </c>
      <c r="O4823" s="211">
        <v>0.55849410980079928</v>
      </c>
      <c r="P4823" s="211">
        <v>6.9731047926002626E-2</v>
      </c>
      <c r="Q4823" s="211">
        <v>5.4619309017844286E-2</v>
      </c>
      <c r="R4823" s="211">
        <v>0.39651974321517847</v>
      </c>
      <c r="S4823" s="211">
        <v>0.32600712121552827</v>
      </c>
      <c r="T4823" s="211">
        <v>0.59726069532598647</v>
      </c>
      <c r="U4823" s="211">
        <v>0.31113609102918099</v>
      </c>
      <c r="V4823" s="211">
        <v>0.1656879774369987</v>
      </c>
      <c r="W4823" s="211">
        <v>0.55150799233223702</v>
      </c>
      <c r="X4823" s="211">
        <v>0.32907594862780237</v>
      </c>
      <c r="Y4823" s="211">
        <v>0.60033864792438141</v>
      </c>
      <c r="Z4823" s="211">
        <v>0.14338872036816602</v>
      </c>
      <c r="AA4823" s="212">
        <v>0.1221962193918673</v>
      </c>
    </row>
    <row r="4824" spans="1:27" x14ac:dyDescent="0.35">
      <c r="A4824" s="210" t="s">
        <v>5500</v>
      </c>
      <c r="B4824" s="217">
        <v>138.80361505409377</v>
      </c>
      <c r="C4824" s="211">
        <v>6.6647905582830957E-2</v>
      </c>
      <c r="D4824" s="211">
        <v>0.12627890578369697</v>
      </c>
      <c r="E4824" s="211">
        <v>8.2329576014359793E-2</v>
      </c>
      <c r="F4824" s="211">
        <v>0.10609782464059651</v>
      </c>
      <c r="G4824" s="211">
        <v>0.12247132310588052</v>
      </c>
      <c r="H4824" s="211">
        <v>0.11406763906607668</v>
      </c>
      <c r="I4824" s="211">
        <v>0.44639854350059172</v>
      </c>
      <c r="J4824" s="211">
        <v>0.45098483948103341</v>
      </c>
      <c r="K4824" s="211">
        <v>0.63111472195082163</v>
      </c>
      <c r="L4824" s="211">
        <v>0.27233016952291628</v>
      </c>
      <c r="M4824" s="211">
        <v>0.10033701272246383</v>
      </c>
      <c r="N4824" s="211">
        <v>0.4746610965193484</v>
      </c>
      <c r="O4824" s="211">
        <v>0.55841740075437818</v>
      </c>
      <c r="P4824" s="211">
        <v>6.8508595509643971E-2</v>
      </c>
      <c r="Q4824" s="211">
        <v>6.6800202631021405E-2</v>
      </c>
      <c r="R4824" s="211">
        <v>0.45690013743053076</v>
      </c>
      <c r="S4824" s="211">
        <v>0.28572763466643025</v>
      </c>
      <c r="T4824" s="211">
        <v>0.61296928415118956</v>
      </c>
      <c r="U4824" s="211">
        <v>0.54096921376159668</v>
      </c>
      <c r="V4824" s="211">
        <v>8.264584008685967E-2</v>
      </c>
      <c r="W4824" s="211">
        <v>0.56654873082701485</v>
      </c>
      <c r="X4824" s="211">
        <v>0.35936174579776092</v>
      </c>
      <c r="Y4824" s="211">
        <v>0.59376777897879129</v>
      </c>
      <c r="Z4824" s="211">
        <v>0.13641217907986233</v>
      </c>
      <c r="AA4824" s="212">
        <v>0.12089240103512681</v>
      </c>
    </row>
    <row r="4825" spans="1:27" x14ac:dyDescent="0.35">
      <c r="A4825" s="210" t="s">
        <v>5501</v>
      </c>
      <c r="B4825" s="217">
        <v>111.9338003447382</v>
      </c>
      <c r="C4825" s="211">
        <v>5.3180770395374319E-2</v>
      </c>
      <c r="D4825" s="211">
        <v>0.13195858209750111</v>
      </c>
      <c r="E4825" s="211">
        <v>6.7888769566582893E-2</v>
      </c>
      <c r="F4825" s="211">
        <v>9.9690808420907648E-2</v>
      </c>
      <c r="G4825" s="211">
        <v>0.11623451380945758</v>
      </c>
      <c r="H4825" s="211">
        <v>0.11778374584300802</v>
      </c>
      <c r="I4825" s="211">
        <v>0.46231274572481845</v>
      </c>
      <c r="J4825" s="211">
        <v>0.45330177750132278</v>
      </c>
      <c r="K4825" s="211">
        <v>0.63023087463446015</v>
      </c>
      <c r="L4825" s="211">
        <v>0.28209873690609372</v>
      </c>
      <c r="M4825" s="211">
        <v>8.1255937998466699E-2</v>
      </c>
      <c r="N4825" s="211">
        <v>0.39647278188657553</v>
      </c>
      <c r="O4825" s="211">
        <v>0.65065430563004412</v>
      </c>
      <c r="P4825" s="211">
        <v>6.8480868086931365E-2</v>
      </c>
      <c r="Q4825" s="211">
        <v>7.3886965771897781E-2</v>
      </c>
      <c r="R4825" s="211">
        <v>0.44206570149993962</v>
      </c>
      <c r="S4825" s="211">
        <v>0.30311034502145023</v>
      </c>
      <c r="T4825" s="211">
        <v>0.58473550689615239</v>
      </c>
      <c r="U4825" s="211">
        <v>0.3308336620225949</v>
      </c>
      <c r="V4825" s="211">
        <v>7.9559676691266748E-2</v>
      </c>
      <c r="W4825" s="211">
        <v>0.47391927771963682</v>
      </c>
      <c r="X4825" s="211">
        <v>0.3967280449339185</v>
      </c>
      <c r="Y4825" s="211">
        <v>0.7160380415012515</v>
      </c>
      <c r="Z4825" s="211">
        <v>0.14806332568064848</v>
      </c>
      <c r="AA4825" s="212">
        <v>0.12156280005050414</v>
      </c>
    </row>
    <row r="4826" spans="1:27" x14ac:dyDescent="0.35">
      <c r="A4826" s="210" t="s">
        <v>5502</v>
      </c>
      <c r="B4826" s="217">
        <v>173.49124630553621</v>
      </c>
      <c r="C4826" s="211">
        <v>7.5690060346876267E-2</v>
      </c>
      <c r="D4826" s="211">
        <v>0.13263195343509315</v>
      </c>
      <c r="E4826" s="211">
        <v>7.8761285395369071E-2</v>
      </c>
      <c r="F4826" s="211">
        <v>9.6082914968956046E-2</v>
      </c>
      <c r="G4826" s="211">
        <v>0.12302044137385927</v>
      </c>
      <c r="H4826" s="211">
        <v>0.11707128997536516</v>
      </c>
      <c r="I4826" s="211">
        <v>0.45839419116433033</v>
      </c>
      <c r="J4826" s="211">
        <v>0.40690075055178088</v>
      </c>
      <c r="K4826" s="211">
        <v>0.59268099513263284</v>
      </c>
      <c r="L4826" s="211">
        <v>0.27323321576194654</v>
      </c>
      <c r="M4826" s="211">
        <v>9.4368421466259567E-2</v>
      </c>
      <c r="N4826" s="211">
        <v>0.57305929292883262</v>
      </c>
      <c r="O4826" s="211">
        <v>0.65086392366642809</v>
      </c>
      <c r="P4826" s="211">
        <v>7.2861292530458949E-2</v>
      </c>
      <c r="Q4826" s="211">
        <v>5.3060590356292986E-2</v>
      </c>
      <c r="R4826" s="211">
        <v>0.46216438891574074</v>
      </c>
      <c r="S4826" s="211">
        <v>0.42069334178901435</v>
      </c>
      <c r="T4826" s="211">
        <v>0.58791058543064134</v>
      </c>
      <c r="U4826" s="211">
        <v>0.41902555736992475</v>
      </c>
      <c r="V4826" s="211">
        <v>0.14995898553299392</v>
      </c>
      <c r="W4826" s="211">
        <v>0.55288038460217592</v>
      </c>
      <c r="X4826" s="211">
        <v>0.31755114844800192</v>
      </c>
      <c r="Y4826" s="211">
        <v>0.61845139025588858</v>
      </c>
      <c r="Z4826" s="211">
        <v>0.14942204623763394</v>
      </c>
      <c r="AA4826" s="212">
        <v>0.11723967097054008</v>
      </c>
    </row>
    <row r="4827" spans="1:27" x14ac:dyDescent="0.35">
      <c r="A4827" s="210" t="s">
        <v>5503</v>
      </c>
      <c r="B4827" s="217">
        <v>125.25656932576184</v>
      </c>
      <c r="C4827" s="211">
        <v>6.270110863136022E-2</v>
      </c>
      <c r="D4827" s="211">
        <v>0.12534947991680459</v>
      </c>
      <c r="E4827" s="211">
        <v>7.7076622558406235E-2</v>
      </c>
      <c r="F4827" s="211">
        <v>9.2294913715816246E-2</v>
      </c>
      <c r="G4827" s="211">
        <v>0.12001710568073866</v>
      </c>
      <c r="H4827" s="211">
        <v>0.12542452905925944</v>
      </c>
      <c r="I4827" s="211">
        <v>0.46944656869817658</v>
      </c>
      <c r="J4827" s="211">
        <v>0.44338483438665405</v>
      </c>
      <c r="K4827" s="211">
        <v>0.53886809543203296</v>
      </c>
      <c r="L4827" s="211">
        <v>0.27298358262065131</v>
      </c>
      <c r="M4827" s="211">
        <v>0.10437111554913134</v>
      </c>
      <c r="N4827" s="211">
        <v>0.41317432123545361</v>
      </c>
      <c r="O4827" s="211">
        <v>0.66521874997433272</v>
      </c>
      <c r="P4827" s="211">
        <v>6.9471678674555448E-2</v>
      </c>
      <c r="Q4827" s="211">
        <v>7.6679662876278698E-2</v>
      </c>
      <c r="R4827" s="211">
        <v>0.44370749730046094</v>
      </c>
      <c r="S4827" s="211">
        <v>0.31508295676081566</v>
      </c>
      <c r="T4827" s="211">
        <v>0.60618002279919359</v>
      </c>
      <c r="U4827" s="211">
        <v>0.39870971229818775</v>
      </c>
      <c r="V4827" s="211">
        <v>7.6266715024205609E-2</v>
      </c>
      <c r="W4827" s="211">
        <v>0.52894693254590974</v>
      </c>
      <c r="X4827" s="211">
        <v>0.38700505351599096</v>
      </c>
      <c r="Y4827" s="211">
        <v>0.63840574101394998</v>
      </c>
      <c r="Z4827" s="211">
        <v>0.14360133675999559</v>
      </c>
      <c r="AA4827" s="212">
        <v>0.11880070836811867</v>
      </c>
    </row>
    <row r="4828" spans="1:27" x14ac:dyDescent="0.35">
      <c r="A4828" s="210" t="s">
        <v>5504</v>
      </c>
      <c r="B4828" s="217">
        <v>131.22193265736888</v>
      </c>
      <c r="C4828" s="211">
        <v>7.2775658002719859E-2</v>
      </c>
      <c r="D4828" s="211">
        <v>0.13033199041670337</v>
      </c>
      <c r="E4828" s="211">
        <v>7.8111890928371994E-2</v>
      </c>
      <c r="F4828" s="211">
        <v>8.7076229957828752E-2</v>
      </c>
      <c r="G4828" s="211">
        <v>0.12191347599708457</v>
      </c>
      <c r="H4828" s="211">
        <v>0.12698943049132869</v>
      </c>
      <c r="I4828" s="211">
        <v>0.43491754602253818</v>
      </c>
      <c r="J4828" s="211">
        <v>0.48269022324240557</v>
      </c>
      <c r="K4828" s="211">
        <v>0.59671594804051575</v>
      </c>
      <c r="L4828" s="211">
        <v>0.28004201029752479</v>
      </c>
      <c r="M4828" s="211">
        <v>0.10768020150320934</v>
      </c>
      <c r="N4828" s="211">
        <v>0.42770720650518856</v>
      </c>
      <c r="O4828" s="211">
        <v>0.68405415780289058</v>
      </c>
      <c r="P4828" s="211">
        <v>6.6499465047274428E-2</v>
      </c>
      <c r="Q4828" s="211">
        <v>8.0046380983918947E-2</v>
      </c>
      <c r="R4828" s="211">
        <v>0.46171973722522514</v>
      </c>
      <c r="S4828" s="211">
        <v>0.30419470476035382</v>
      </c>
      <c r="T4828" s="211">
        <v>0.48802558591678458</v>
      </c>
      <c r="U4828" s="211">
        <v>0.35663461173160227</v>
      </c>
      <c r="V4828" s="211">
        <v>8.7058609635712492E-2</v>
      </c>
      <c r="W4828" s="211">
        <v>0.49972387461493628</v>
      </c>
      <c r="X4828" s="211">
        <v>0.40265166107944728</v>
      </c>
      <c r="Y4828" s="211">
        <v>0.67111302714627408</v>
      </c>
      <c r="Z4828" s="211">
        <v>0.14882020728146619</v>
      </c>
      <c r="AA4828" s="212">
        <v>0.11586102719500295</v>
      </c>
    </row>
    <row r="4829" spans="1:27" x14ac:dyDescent="0.35">
      <c r="A4829" s="210" t="s">
        <v>5505</v>
      </c>
      <c r="B4829" s="217">
        <v>140.38186837954774</v>
      </c>
      <c r="C4829" s="211">
        <v>5.3443196146774098E-2</v>
      </c>
      <c r="D4829" s="211">
        <v>0.12784008710012251</v>
      </c>
      <c r="E4829" s="211">
        <v>8.051578956404086E-2</v>
      </c>
      <c r="F4829" s="211">
        <v>0.10487688709871577</v>
      </c>
      <c r="G4829" s="211">
        <v>0.12289378435468053</v>
      </c>
      <c r="H4829" s="211">
        <v>0.11557945470373084</v>
      </c>
      <c r="I4829" s="211">
        <v>0.4617887182809185</v>
      </c>
      <c r="J4829" s="211">
        <v>0.44994786861773878</v>
      </c>
      <c r="K4829" s="211">
        <v>0.58325200103602504</v>
      </c>
      <c r="L4829" s="211">
        <v>0.27308155754691493</v>
      </c>
      <c r="M4829" s="211">
        <v>8.0690380553178689E-2</v>
      </c>
      <c r="N4829" s="211">
        <v>0.44856355930336766</v>
      </c>
      <c r="O4829" s="211">
        <v>0.74069886474066593</v>
      </c>
      <c r="P4829" s="211">
        <v>7.2470060437840947E-2</v>
      </c>
      <c r="Q4829" s="211">
        <v>5.3501498075955417E-2</v>
      </c>
      <c r="R4829" s="211">
        <v>0.36221853587421965</v>
      </c>
      <c r="S4829" s="211">
        <v>0.32228756741660153</v>
      </c>
      <c r="T4829" s="211">
        <v>0.48024977147290421</v>
      </c>
      <c r="U4829" s="211">
        <v>0.4330285543785467</v>
      </c>
      <c r="V4829" s="211">
        <v>0.15434842054482711</v>
      </c>
      <c r="W4829" s="211">
        <v>0.53206797854076793</v>
      </c>
      <c r="X4829" s="211">
        <v>0.25959493649248189</v>
      </c>
      <c r="Y4829" s="211">
        <v>0.59277971337762159</v>
      </c>
      <c r="Z4829" s="211">
        <v>0.1497649923763707</v>
      </c>
      <c r="AA4829" s="212">
        <v>0.12502206736806559</v>
      </c>
    </row>
    <row r="4830" spans="1:27" x14ac:dyDescent="0.35">
      <c r="A4830" s="210" t="s">
        <v>5506</v>
      </c>
      <c r="B4830" s="217">
        <v>143.08377398273225</v>
      </c>
      <c r="C4830" s="211">
        <v>6.402427453839328E-2</v>
      </c>
      <c r="D4830" s="211">
        <v>0.12784298628417035</v>
      </c>
      <c r="E4830" s="211">
        <v>7.8604595104286953E-2</v>
      </c>
      <c r="F4830" s="211">
        <v>9.8346634528079457E-2</v>
      </c>
      <c r="G4830" s="211">
        <v>0.12160177495273469</v>
      </c>
      <c r="H4830" s="211">
        <v>0.10235495528832614</v>
      </c>
      <c r="I4830" s="211">
        <v>0.4296504176690954</v>
      </c>
      <c r="J4830" s="211">
        <v>0.40142859523876823</v>
      </c>
      <c r="K4830" s="211">
        <v>0.64323811695341637</v>
      </c>
      <c r="L4830" s="211">
        <v>0.27296278526184697</v>
      </c>
      <c r="M4830" s="211">
        <v>0.10113356100980159</v>
      </c>
      <c r="N4830" s="211">
        <v>0.39449215295130502</v>
      </c>
      <c r="O4830" s="211">
        <v>0.74914182885891956</v>
      </c>
      <c r="P4830" s="211">
        <v>7.1424764688609352E-2</v>
      </c>
      <c r="Q4830" s="211">
        <v>8.0391820478582121E-2</v>
      </c>
      <c r="R4830" s="211">
        <v>0.40685915928788846</v>
      </c>
      <c r="S4830" s="211">
        <v>0.35859218683651128</v>
      </c>
      <c r="T4830" s="211">
        <v>0.53623097532045683</v>
      </c>
      <c r="U4830" s="211">
        <v>0.34412155204040062</v>
      </c>
      <c r="V4830" s="211">
        <v>0.1264706034691338</v>
      </c>
      <c r="W4830" s="211">
        <v>0.55011959186295289</v>
      </c>
      <c r="X4830" s="211">
        <v>0.3609957435936848</v>
      </c>
      <c r="Y4830" s="211">
        <v>0.69898355439292315</v>
      </c>
      <c r="Z4830" s="211">
        <v>0.14458701228272755</v>
      </c>
      <c r="AA4830" s="212">
        <v>0.12464021154082792</v>
      </c>
    </row>
    <row r="4831" spans="1:27" x14ac:dyDescent="0.35">
      <c r="A4831" s="210" t="s">
        <v>5507</v>
      </c>
      <c r="B4831" s="217">
        <v>121.71503114066964</v>
      </c>
      <c r="C4831" s="211">
        <v>6.6909804289205649E-2</v>
      </c>
      <c r="D4831" s="211">
        <v>0.11569659624381468</v>
      </c>
      <c r="E4831" s="211">
        <v>7.7686028276870697E-2</v>
      </c>
      <c r="F4831" s="211">
        <v>0.10625166601357706</v>
      </c>
      <c r="G4831" s="211">
        <v>0.1228313728130358</v>
      </c>
      <c r="H4831" s="211">
        <v>0.1187116932433665</v>
      </c>
      <c r="I4831" s="211">
        <v>0.52200561626548347</v>
      </c>
      <c r="J4831" s="211">
        <v>0.46791140887893479</v>
      </c>
      <c r="K4831" s="211">
        <v>0.64605953223827317</v>
      </c>
      <c r="L4831" s="211">
        <v>0.27548682708132705</v>
      </c>
      <c r="M4831" s="211">
        <v>9.7906325832154598E-2</v>
      </c>
      <c r="N4831" s="211">
        <v>0.49635194386810066</v>
      </c>
      <c r="O4831" s="211">
        <v>0.63385799105157314</v>
      </c>
      <c r="P4831" s="211">
        <v>6.5841274330548122E-2</v>
      </c>
      <c r="Q4831" s="211">
        <v>0.13125723813812673</v>
      </c>
      <c r="R4831" s="211">
        <v>0.47371904056715969</v>
      </c>
      <c r="S4831" s="211">
        <v>0.39970521025170436</v>
      </c>
      <c r="T4831" s="211">
        <v>0.54794161944421638</v>
      </c>
      <c r="U4831" s="211">
        <v>0.33086545829284603</v>
      </c>
      <c r="V4831" s="211">
        <v>8.2585752818566019E-2</v>
      </c>
      <c r="W4831" s="211">
        <v>0.5339364019483771</v>
      </c>
      <c r="X4831" s="211">
        <v>0.32039635418077239</v>
      </c>
      <c r="Y4831" s="211">
        <v>0.71812209225799961</v>
      </c>
      <c r="Z4831" s="211">
        <v>0.14682363628580553</v>
      </c>
      <c r="AA4831" s="212">
        <v>0.12481207389567357</v>
      </c>
    </row>
    <row r="4832" spans="1:27" x14ac:dyDescent="0.35">
      <c r="A4832" s="210" t="s">
        <v>5508</v>
      </c>
      <c r="B4832" s="217">
        <v>103.73893295143161</v>
      </c>
      <c r="C4832" s="211">
        <v>6.1311922103634786E-2</v>
      </c>
      <c r="D4832" s="211">
        <v>0.12644585567152217</v>
      </c>
      <c r="E4832" s="211">
        <v>7.4995336103198099E-2</v>
      </c>
      <c r="F4832" s="211">
        <v>9.1424559946417072E-2</v>
      </c>
      <c r="G4832" s="211">
        <v>0.12414377067655689</v>
      </c>
      <c r="H4832" s="211">
        <v>0.12351271453292742</v>
      </c>
      <c r="I4832" s="211">
        <v>0.50549038368599164</v>
      </c>
      <c r="J4832" s="211">
        <v>0.42930321461733151</v>
      </c>
      <c r="K4832" s="211">
        <v>0.6334781839831688</v>
      </c>
      <c r="L4832" s="211">
        <v>0.28213347968913161</v>
      </c>
      <c r="M4832" s="211">
        <v>8.8025782186020349E-2</v>
      </c>
      <c r="N4832" s="211">
        <v>0.41131116123101263</v>
      </c>
      <c r="O4832" s="211">
        <v>0.73977509504151318</v>
      </c>
      <c r="P4832" s="211">
        <v>6.072597023676346E-2</v>
      </c>
      <c r="Q4832" s="211">
        <v>6.6172278573947405E-2</v>
      </c>
      <c r="R4832" s="211">
        <v>0.46799670537660532</v>
      </c>
      <c r="S4832" s="211">
        <v>0.34132172018222895</v>
      </c>
      <c r="T4832" s="211">
        <v>0.4986817659052647</v>
      </c>
      <c r="U4832" s="211">
        <v>0.36901511502102152</v>
      </c>
      <c r="V4832" s="211">
        <v>6.4431600942622708E-2</v>
      </c>
      <c r="W4832" s="211">
        <v>0.52565093025939535</v>
      </c>
      <c r="X4832" s="211">
        <v>0.32884925204865262</v>
      </c>
      <c r="Y4832" s="211">
        <v>0.57591087712061739</v>
      </c>
      <c r="Z4832" s="211">
        <v>0.14527687575620507</v>
      </c>
      <c r="AA4832" s="212">
        <v>0.11936699780800226</v>
      </c>
    </row>
    <row r="4833" spans="1:27" x14ac:dyDescent="0.35">
      <c r="A4833" s="210" t="s">
        <v>5509</v>
      </c>
      <c r="B4833" s="217">
        <v>128.68236668334174</v>
      </c>
      <c r="C4833" s="211">
        <v>5.308448746464977E-2</v>
      </c>
      <c r="D4833" s="211">
        <v>0.12027156606068815</v>
      </c>
      <c r="E4833" s="211">
        <v>7.6799232287129537E-2</v>
      </c>
      <c r="F4833" s="211">
        <v>0.11539394524229632</v>
      </c>
      <c r="G4833" s="211">
        <v>0.12095756373893908</v>
      </c>
      <c r="H4833" s="211">
        <v>0.10620496713630637</v>
      </c>
      <c r="I4833" s="211">
        <v>0.50653671114084708</v>
      </c>
      <c r="J4833" s="211">
        <v>0.47387472512493339</v>
      </c>
      <c r="K4833" s="211">
        <v>0.59002556493587699</v>
      </c>
      <c r="L4833" s="211">
        <v>0.27362883980538616</v>
      </c>
      <c r="M4833" s="211">
        <v>0.10880456847229317</v>
      </c>
      <c r="N4833" s="211">
        <v>0.45845412687720244</v>
      </c>
      <c r="O4833" s="211">
        <v>0.661459341337304</v>
      </c>
      <c r="P4833" s="211">
        <v>7.021493054633024E-2</v>
      </c>
      <c r="Q4833" s="211">
        <v>8.4178952666731727E-2</v>
      </c>
      <c r="R4833" s="211">
        <v>0.48255330548681452</v>
      </c>
      <c r="S4833" s="211">
        <v>0.30188511675528562</v>
      </c>
      <c r="T4833" s="211">
        <v>0.60076989207363407</v>
      </c>
      <c r="U4833" s="211">
        <v>0.54884868021834843</v>
      </c>
      <c r="V4833" s="211">
        <v>6.3616469642446299E-2</v>
      </c>
      <c r="W4833" s="211">
        <v>0.49167026291962085</v>
      </c>
      <c r="X4833" s="211">
        <v>0.35877000046685698</v>
      </c>
      <c r="Y4833" s="211">
        <v>0.55367094454995158</v>
      </c>
      <c r="Z4833" s="211">
        <v>0.14604176853044171</v>
      </c>
      <c r="AA4833" s="212">
        <v>0.12135714423895765</v>
      </c>
    </row>
    <row r="4834" spans="1:27" x14ac:dyDescent="0.35">
      <c r="A4834" s="210" t="s">
        <v>5510</v>
      </c>
      <c r="B4834" s="217">
        <v>136.25553011493921</v>
      </c>
      <c r="C4834" s="211">
        <v>7.772839923816767E-2</v>
      </c>
      <c r="D4834" s="211">
        <v>0.13220650561508651</v>
      </c>
      <c r="E4834" s="211">
        <v>7.5869003092357459E-2</v>
      </c>
      <c r="F4834" s="211">
        <v>6.7697843290035656E-2</v>
      </c>
      <c r="G4834" s="211">
        <v>0.12126406645331098</v>
      </c>
      <c r="H4834" s="211">
        <v>0.11473729711617761</v>
      </c>
      <c r="I4834" s="211">
        <v>0.4604065524962751</v>
      </c>
      <c r="J4834" s="211">
        <v>0.44558807039838166</v>
      </c>
      <c r="K4834" s="211">
        <v>0.64044727303294713</v>
      </c>
      <c r="L4834" s="211">
        <v>0.27466074001517149</v>
      </c>
      <c r="M4834" s="211">
        <v>9.056252168458237E-2</v>
      </c>
      <c r="N4834" s="211">
        <v>0.55722453204310796</v>
      </c>
      <c r="O4834" s="211">
        <v>0.71428007367809587</v>
      </c>
      <c r="P4834" s="211">
        <v>6.8369429578115037E-2</v>
      </c>
      <c r="Q4834" s="211">
        <v>0.11283464644773974</v>
      </c>
      <c r="R4834" s="211">
        <v>0.43231376326889959</v>
      </c>
      <c r="S4834" s="211">
        <v>0.29026804492712766</v>
      </c>
      <c r="T4834" s="211">
        <v>0.56693438384793193</v>
      </c>
      <c r="U4834" s="211">
        <v>0.45469601513172209</v>
      </c>
      <c r="V4834" s="211">
        <v>5.6602268928811733E-2</v>
      </c>
      <c r="W4834" s="211">
        <v>0.54425725451743756</v>
      </c>
      <c r="X4834" s="211">
        <v>0.30452503248887408</v>
      </c>
      <c r="Y4834" s="211">
        <v>0.70295460802063847</v>
      </c>
      <c r="Z4834" s="211">
        <v>0.14700590742313013</v>
      </c>
      <c r="AA4834" s="212">
        <v>0.11595289250333195</v>
      </c>
    </row>
    <row r="4835" spans="1:27" x14ac:dyDescent="0.35">
      <c r="A4835" s="210" t="s">
        <v>5511</v>
      </c>
      <c r="B4835" s="217">
        <v>125.89049360071462</v>
      </c>
      <c r="C4835" s="211">
        <v>5.0986748656991709E-2</v>
      </c>
      <c r="D4835" s="211">
        <v>0.12962751486736004</v>
      </c>
      <c r="E4835" s="211">
        <v>7.2056016034444989E-2</v>
      </c>
      <c r="F4835" s="211">
        <v>0.10458382460813183</v>
      </c>
      <c r="G4835" s="211">
        <v>0.12009929240539591</v>
      </c>
      <c r="H4835" s="211">
        <v>0.10848742892096762</v>
      </c>
      <c r="I4835" s="211">
        <v>0.46986772829527285</v>
      </c>
      <c r="J4835" s="211">
        <v>0.3961838327867469</v>
      </c>
      <c r="K4835" s="211">
        <v>0.5930672107466981</v>
      </c>
      <c r="L4835" s="211">
        <v>0.27960264552340258</v>
      </c>
      <c r="M4835" s="211">
        <v>0.10128498145072054</v>
      </c>
      <c r="N4835" s="211">
        <v>0.40038589408809144</v>
      </c>
      <c r="O4835" s="211">
        <v>0.68207414759997509</v>
      </c>
      <c r="P4835" s="211">
        <v>6.9126807871329382E-2</v>
      </c>
      <c r="Q4835" s="211">
        <v>9.3065750134302613E-2</v>
      </c>
      <c r="R4835" s="211">
        <v>0.46699949750480857</v>
      </c>
      <c r="S4835" s="211">
        <v>0.29672671246073595</v>
      </c>
      <c r="T4835" s="211">
        <v>0.5427369540051793</v>
      </c>
      <c r="U4835" s="211">
        <v>0.49441676430782888</v>
      </c>
      <c r="V4835" s="211">
        <v>5.746550866141914E-2</v>
      </c>
      <c r="W4835" s="211">
        <v>0.58775871552078041</v>
      </c>
      <c r="X4835" s="211">
        <v>0.28874716864736905</v>
      </c>
      <c r="Y4835" s="211">
        <v>0.69729072580212892</v>
      </c>
      <c r="Z4835" s="211">
        <v>0.14869557429743613</v>
      </c>
      <c r="AA4835" s="212">
        <v>0.11728840142998874</v>
      </c>
    </row>
    <row r="4836" spans="1:27" x14ac:dyDescent="0.35">
      <c r="A4836" s="210" t="s">
        <v>5512</v>
      </c>
      <c r="B4836" s="217">
        <v>154.01008530793544</v>
      </c>
      <c r="C4836" s="211">
        <v>6.5289925010713165E-2</v>
      </c>
      <c r="D4836" s="211">
        <v>0.12253049427516033</v>
      </c>
      <c r="E4836" s="211">
        <v>6.9287895700898994E-2</v>
      </c>
      <c r="F4836" s="211">
        <v>9.2983388776257531E-2</v>
      </c>
      <c r="G4836" s="211">
        <v>0.12349705693938194</v>
      </c>
      <c r="H4836" s="211">
        <v>0.12553433970710159</v>
      </c>
      <c r="I4836" s="211">
        <v>0.49644487734805587</v>
      </c>
      <c r="J4836" s="211">
        <v>0.46789668165129145</v>
      </c>
      <c r="K4836" s="211">
        <v>0.64158760644480584</v>
      </c>
      <c r="L4836" s="211">
        <v>0.2756986139595074</v>
      </c>
      <c r="M4836" s="211">
        <v>8.8029066353956104E-2</v>
      </c>
      <c r="N4836" s="211">
        <v>0.43616553028470606</v>
      </c>
      <c r="O4836" s="211">
        <v>0.65795316653997171</v>
      </c>
      <c r="P4836" s="211">
        <v>7.3234776685580261E-2</v>
      </c>
      <c r="Q4836" s="211">
        <v>8.4272269399223582E-2</v>
      </c>
      <c r="R4836" s="211">
        <v>0.4510160528040375</v>
      </c>
      <c r="S4836" s="211">
        <v>0.35325720988564485</v>
      </c>
      <c r="T4836" s="211">
        <v>0.49686647498073933</v>
      </c>
      <c r="U4836" s="211">
        <v>0.44243525257782512</v>
      </c>
      <c r="V4836" s="211">
        <v>0.15252714053926533</v>
      </c>
      <c r="W4836" s="211">
        <v>0.55642038787831583</v>
      </c>
      <c r="X4836" s="211">
        <v>0.30855585381228068</v>
      </c>
      <c r="Y4836" s="211">
        <v>0.52645038352738982</v>
      </c>
      <c r="Z4836" s="211">
        <v>0.14819853930627108</v>
      </c>
      <c r="AA4836" s="212">
        <v>0.1178928295255601</v>
      </c>
    </row>
    <row r="4837" spans="1:27" x14ac:dyDescent="0.35">
      <c r="A4837" s="210" t="s">
        <v>5513</v>
      </c>
      <c r="B4837" s="217">
        <v>107.00861382508798</v>
      </c>
      <c r="C4837" s="211">
        <v>7.2086424656133255E-2</v>
      </c>
      <c r="D4837" s="211">
        <v>0.1252435831437532</v>
      </c>
      <c r="E4837" s="211">
        <v>7.9718278317520472E-2</v>
      </c>
      <c r="F4837" s="211">
        <v>0.11817409315840356</v>
      </c>
      <c r="G4837" s="211">
        <v>0.1193087757443376</v>
      </c>
      <c r="H4837" s="211">
        <v>0.11959249328433944</v>
      </c>
      <c r="I4837" s="211">
        <v>0.51962848013005025</v>
      </c>
      <c r="J4837" s="211">
        <v>0.42969699000590705</v>
      </c>
      <c r="K4837" s="211">
        <v>0.62876923437503962</v>
      </c>
      <c r="L4837" s="211">
        <v>0.27120070448459954</v>
      </c>
      <c r="M4837" s="211">
        <v>9.6697864625594196E-2</v>
      </c>
      <c r="N4837" s="211">
        <v>0.49690246573953811</v>
      </c>
      <c r="O4837" s="211">
        <v>0.56018555455755614</v>
      </c>
      <c r="P4837" s="211">
        <v>6.3018508818326366E-2</v>
      </c>
      <c r="Q4837" s="211">
        <v>4.8916455108038298E-2</v>
      </c>
      <c r="R4837" s="211">
        <v>0.40869534106745053</v>
      </c>
      <c r="S4837" s="211">
        <v>0.36721609663322036</v>
      </c>
      <c r="T4837" s="211">
        <v>0.56015684496717211</v>
      </c>
      <c r="U4837" s="211">
        <v>0.31664987532190497</v>
      </c>
      <c r="V4837" s="211">
        <v>6.0543846510175664E-2</v>
      </c>
      <c r="W4837" s="211">
        <v>0.55197464720701084</v>
      </c>
      <c r="X4837" s="211">
        <v>0.31689217513094498</v>
      </c>
      <c r="Y4837" s="211">
        <v>0.69122904130390239</v>
      </c>
      <c r="Z4837" s="211">
        <v>0.14976895927563944</v>
      </c>
      <c r="AA4837" s="212">
        <v>0.12056542871563394</v>
      </c>
    </row>
    <row r="4838" spans="1:27" x14ac:dyDescent="0.35">
      <c r="A4838" s="210" t="s">
        <v>5514</v>
      </c>
      <c r="B4838" s="217">
        <v>142.72027591384025</v>
      </c>
      <c r="C4838" s="211">
        <v>7.8516197238237842E-2</v>
      </c>
      <c r="D4838" s="211">
        <v>0.12269415085837239</v>
      </c>
      <c r="E4838" s="211">
        <v>7.3393986508113573E-2</v>
      </c>
      <c r="F4838" s="211">
        <v>9.6821241651143614E-2</v>
      </c>
      <c r="G4838" s="211">
        <v>0.1217607077057233</v>
      </c>
      <c r="H4838" s="211">
        <v>0.11927435041612877</v>
      </c>
      <c r="I4838" s="211">
        <v>0.49602069824069062</v>
      </c>
      <c r="J4838" s="211">
        <v>0.41059412548554775</v>
      </c>
      <c r="K4838" s="211">
        <v>0.6367919449568481</v>
      </c>
      <c r="L4838" s="211">
        <v>0.27110772330651078</v>
      </c>
      <c r="M4838" s="211">
        <v>9.5906588004787227E-2</v>
      </c>
      <c r="N4838" s="211">
        <v>0.58184903981072034</v>
      </c>
      <c r="O4838" s="211">
        <v>0.74534594183435265</v>
      </c>
      <c r="P4838" s="211">
        <v>6.9685407985297126E-2</v>
      </c>
      <c r="Q4838" s="211">
        <v>4.2778716090779087E-2</v>
      </c>
      <c r="R4838" s="211">
        <v>0.42241025600100812</v>
      </c>
      <c r="S4838" s="211">
        <v>0.2869488287425162</v>
      </c>
      <c r="T4838" s="211">
        <v>0.55346971682581247</v>
      </c>
      <c r="U4838" s="211">
        <v>0.54663872913625522</v>
      </c>
      <c r="V4838" s="211">
        <v>6.4479145736440674E-2</v>
      </c>
      <c r="W4838" s="211">
        <v>0.56790298119403271</v>
      </c>
      <c r="X4838" s="211">
        <v>0.4356760216845782</v>
      </c>
      <c r="Y4838" s="211">
        <v>0.71710397315783836</v>
      </c>
      <c r="Z4838" s="211">
        <v>0.13837177656216032</v>
      </c>
      <c r="AA4838" s="212">
        <v>0.119624202647511</v>
      </c>
    </row>
    <row r="4839" spans="1:27" x14ac:dyDescent="0.35">
      <c r="A4839" s="210" t="s">
        <v>5515</v>
      </c>
      <c r="B4839" s="217">
        <v>118.5682427611698</v>
      </c>
      <c r="C4839" s="211">
        <v>5.4770446466032754E-2</v>
      </c>
      <c r="D4839" s="211">
        <v>0.12696603163105633</v>
      </c>
      <c r="E4839" s="211">
        <v>6.9417638227912845E-2</v>
      </c>
      <c r="F4839" s="211">
        <v>8.7694149826984646E-2</v>
      </c>
      <c r="G4839" s="211">
        <v>0.12365572441447169</v>
      </c>
      <c r="H4839" s="211">
        <v>0.12008201560290649</v>
      </c>
      <c r="I4839" s="211">
        <v>0.50729515447076001</v>
      </c>
      <c r="J4839" s="211">
        <v>0.41877465400036545</v>
      </c>
      <c r="K4839" s="211">
        <v>0.63654454304908847</v>
      </c>
      <c r="L4839" s="211">
        <v>0.27931194284485183</v>
      </c>
      <c r="M4839" s="211">
        <v>0.11634003595051677</v>
      </c>
      <c r="N4839" s="211">
        <v>0.41041934114576673</v>
      </c>
      <c r="O4839" s="211">
        <v>0.67164555279931004</v>
      </c>
      <c r="P4839" s="211">
        <v>6.2717427436444567E-2</v>
      </c>
      <c r="Q4839" s="211">
        <v>5.6848524844682669E-2</v>
      </c>
      <c r="R4839" s="211">
        <v>0.49397829167336438</v>
      </c>
      <c r="S4839" s="211">
        <v>0.32326852838446513</v>
      </c>
      <c r="T4839" s="211">
        <v>0.610641717370076</v>
      </c>
      <c r="U4839" s="211">
        <v>0.42345179773863595</v>
      </c>
      <c r="V4839" s="211">
        <v>7.7629287490545637E-2</v>
      </c>
      <c r="W4839" s="211">
        <v>0.58520491941002772</v>
      </c>
      <c r="X4839" s="211">
        <v>0.32232011947529815</v>
      </c>
      <c r="Y4839" s="211">
        <v>0.62883966577451567</v>
      </c>
      <c r="Z4839" s="211">
        <v>0.1496991526164117</v>
      </c>
      <c r="AA4839" s="212">
        <v>0.12606342525832387</v>
      </c>
    </row>
    <row r="4840" spans="1:27" x14ac:dyDescent="0.35">
      <c r="A4840" s="210" t="s">
        <v>5516</v>
      </c>
      <c r="B4840" s="217">
        <v>128.54056125697846</v>
      </c>
      <c r="C4840" s="211">
        <v>4.9193123349517046E-2</v>
      </c>
      <c r="D4840" s="211">
        <v>0.12157832405965896</v>
      </c>
      <c r="E4840" s="211">
        <v>8.3104250525493653E-2</v>
      </c>
      <c r="F4840" s="211">
        <v>0.10373790790690804</v>
      </c>
      <c r="G4840" s="211">
        <v>0.11984417810542106</v>
      </c>
      <c r="H4840" s="211">
        <v>0.10991337371202906</v>
      </c>
      <c r="I4840" s="211">
        <v>0.44740927885708576</v>
      </c>
      <c r="J4840" s="211">
        <v>0.41343918404067354</v>
      </c>
      <c r="K4840" s="211">
        <v>0.52530357917551551</v>
      </c>
      <c r="L4840" s="211">
        <v>0.27653915579940425</v>
      </c>
      <c r="M4840" s="211">
        <v>9.1342197272462955E-2</v>
      </c>
      <c r="N4840" s="211">
        <v>0.40732470160013601</v>
      </c>
      <c r="O4840" s="211">
        <v>0.69827503307055527</v>
      </c>
      <c r="P4840" s="211">
        <v>6.2988826415490154E-2</v>
      </c>
      <c r="Q4840" s="211">
        <v>0.11538429325565232</v>
      </c>
      <c r="R4840" s="211">
        <v>0.47337576914466623</v>
      </c>
      <c r="S4840" s="211">
        <v>0.31372332715505702</v>
      </c>
      <c r="T4840" s="211">
        <v>0.61884655477839656</v>
      </c>
      <c r="U4840" s="211">
        <v>0.54930269465466752</v>
      </c>
      <c r="V4840" s="211">
        <v>7.6778398468841547E-2</v>
      </c>
      <c r="W4840" s="211">
        <v>0.56070809059345839</v>
      </c>
      <c r="X4840" s="211">
        <v>0.33596120476189939</v>
      </c>
      <c r="Y4840" s="211">
        <v>0.70856676369778182</v>
      </c>
      <c r="Z4840" s="211">
        <v>0.14624378177508784</v>
      </c>
      <c r="AA4840" s="212">
        <v>0.12067825940770911</v>
      </c>
    </row>
    <row r="4841" spans="1:27" x14ac:dyDescent="0.35">
      <c r="A4841" s="210" t="s">
        <v>5517</v>
      </c>
      <c r="B4841" s="217">
        <v>129.29079118205999</v>
      </c>
      <c r="C4841" s="211">
        <v>7.8294773833734593E-2</v>
      </c>
      <c r="D4841" s="211">
        <v>0.12939855970846539</v>
      </c>
      <c r="E4841" s="211">
        <v>7.5210226415492118E-2</v>
      </c>
      <c r="F4841" s="211">
        <v>0.10886643004551624</v>
      </c>
      <c r="G4841" s="211">
        <v>0.11763557570706298</v>
      </c>
      <c r="H4841" s="211">
        <v>0.1006718307133405</v>
      </c>
      <c r="I4841" s="211">
        <v>0.48105082551079087</v>
      </c>
      <c r="J4841" s="211">
        <v>0.43758373356315117</v>
      </c>
      <c r="K4841" s="211">
        <v>0.57200081623186982</v>
      </c>
      <c r="L4841" s="211">
        <v>0.26994037110033181</v>
      </c>
      <c r="M4841" s="211">
        <v>8.5395705432912722E-2</v>
      </c>
      <c r="N4841" s="211">
        <v>0.43355304591870236</v>
      </c>
      <c r="O4841" s="211">
        <v>0.65157337765862444</v>
      </c>
      <c r="P4841" s="211">
        <v>7.062384847095346E-2</v>
      </c>
      <c r="Q4841" s="211">
        <v>0.13036777223999862</v>
      </c>
      <c r="R4841" s="211">
        <v>0.38438518324413007</v>
      </c>
      <c r="S4841" s="211">
        <v>0.35672381339585196</v>
      </c>
      <c r="T4841" s="211">
        <v>0.53200508792466716</v>
      </c>
      <c r="U4841" s="211">
        <v>0.31392783958709458</v>
      </c>
      <c r="V4841" s="211">
        <v>0.12091907521327093</v>
      </c>
      <c r="W4841" s="211">
        <v>0.56325658095773745</v>
      </c>
      <c r="X4841" s="211">
        <v>0.28978006883080099</v>
      </c>
      <c r="Y4841" s="211">
        <v>0.64571928799510814</v>
      </c>
      <c r="Z4841" s="211">
        <v>0.14974992256297368</v>
      </c>
      <c r="AA4841" s="212">
        <v>0.12006473776379714</v>
      </c>
    </row>
    <row r="4842" spans="1:27" x14ac:dyDescent="0.35">
      <c r="A4842" s="210" t="s">
        <v>5518</v>
      </c>
      <c r="B4842" s="217">
        <v>144.48060201230851</v>
      </c>
      <c r="C4842" s="211">
        <v>6.1300680694028255E-2</v>
      </c>
      <c r="D4842" s="211">
        <v>0.12957873916883303</v>
      </c>
      <c r="E4842" s="211">
        <v>7.8455829498818602E-2</v>
      </c>
      <c r="F4842" s="211">
        <v>0.10223261722102996</v>
      </c>
      <c r="G4842" s="211">
        <v>0.12044452528573889</v>
      </c>
      <c r="H4842" s="211">
        <v>0.12608158859285934</v>
      </c>
      <c r="I4842" s="211">
        <v>0.45125668230395316</v>
      </c>
      <c r="J4842" s="211">
        <v>0.40137925267852048</v>
      </c>
      <c r="K4842" s="211">
        <v>0.59392544055596208</v>
      </c>
      <c r="L4842" s="211">
        <v>0.26885879641148874</v>
      </c>
      <c r="M4842" s="211">
        <v>0.12146265860834767</v>
      </c>
      <c r="N4842" s="211">
        <v>0.45431238264940932</v>
      </c>
      <c r="O4842" s="211">
        <v>0.56754701674121244</v>
      </c>
      <c r="P4842" s="211">
        <v>6.4123925483097186E-2</v>
      </c>
      <c r="Q4842" s="211">
        <v>7.4821270584068802E-2</v>
      </c>
      <c r="R4842" s="211">
        <v>0.43749340809754411</v>
      </c>
      <c r="S4842" s="211">
        <v>0.3167701632770521</v>
      </c>
      <c r="T4842" s="211">
        <v>0.50518999604482806</v>
      </c>
      <c r="U4842" s="211">
        <v>0.50026566103608017</v>
      </c>
      <c r="V4842" s="211">
        <v>9.8291665027385303E-2</v>
      </c>
      <c r="W4842" s="211">
        <v>0.53735035731226199</v>
      </c>
      <c r="X4842" s="211">
        <v>0.35791510884972022</v>
      </c>
      <c r="Y4842" s="211">
        <v>0.73670811211369724</v>
      </c>
      <c r="Z4842" s="211">
        <v>0.14765343988073806</v>
      </c>
      <c r="AA4842" s="212">
        <v>0.12594581172589914</v>
      </c>
    </row>
    <row r="4843" spans="1:27" x14ac:dyDescent="0.35">
      <c r="A4843" s="210" t="s">
        <v>5519</v>
      </c>
      <c r="B4843" s="217">
        <v>119.31499696199124</v>
      </c>
      <c r="C4843" s="211">
        <v>7.5844759036286125E-2</v>
      </c>
      <c r="D4843" s="211">
        <v>0.12637693244291787</v>
      </c>
      <c r="E4843" s="211">
        <v>7.1665927090954887E-2</v>
      </c>
      <c r="F4843" s="211">
        <v>8.9597488909124307E-2</v>
      </c>
      <c r="G4843" s="211">
        <v>0.12027953834146156</v>
      </c>
      <c r="H4843" s="211">
        <v>0.11123829633754367</v>
      </c>
      <c r="I4843" s="211">
        <v>0.53121803067534956</v>
      </c>
      <c r="J4843" s="211">
        <v>0.47601251090858099</v>
      </c>
      <c r="K4843" s="211">
        <v>0.56819533547656709</v>
      </c>
      <c r="L4843" s="211">
        <v>0.27984189003831056</v>
      </c>
      <c r="M4843" s="211">
        <v>8.4276968919731812E-2</v>
      </c>
      <c r="N4843" s="211">
        <v>0.43901861057607472</v>
      </c>
      <c r="O4843" s="211">
        <v>0.77214080855691425</v>
      </c>
      <c r="P4843" s="211">
        <v>6.8768208088318142E-2</v>
      </c>
      <c r="Q4843" s="211">
        <v>4.6921823913298737E-2</v>
      </c>
      <c r="R4843" s="211">
        <v>0.43998508653305657</v>
      </c>
      <c r="S4843" s="211">
        <v>0.32191519747727837</v>
      </c>
      <c r="T4843" s="211">
        <v>0.494035985509933</v>
      </c>
      <c r="U4843" s="211">
        <v>0.4471969912002729</v>
      </c>
      <c r="V4843" s="211">
        <v>5.9310537543883463E-2</v>
      </c>
      <c r="W4843" s="211">
        <v>0.51747213363733602</v>
      </c>
      <c r="X4843" s="211">
        <v>0.28131949524420974</v>
      </c>
      <c r="Y4843" s="211">
        <v>0.69635919139552993</v>
      </c>
      <c r="Z4843" s="211">
        <v>0.14795969954742219</v>
      </c>
      <c r="AA4843" s="212">
        <v>0.11561726318761739</v>
      </c>
    </row>
    <row r="4844" spans="1:27" x14ac:dyDescent="0.35">
      <c r="A4844" s="210" t="s">
        <v>5520</v>
      </c>
      <c r="B4844" s="217">
        <v>144.85452588845635</v>
      </c>
      <c r="C4844" s="211">
        <v>6.7675502774928731E-2</v>
      </c>
      <c r="D4844" s="211">
        <v>0.12255402677655983</v>
      </c>
      <c r="E4844" s="211">
        <v>8.1085899562369015E-2</v>
      </c>
      <c r="F4844" s="211">
        <v>0.10056042047901748</v>
      </c>
      <c r="G4844" s="211">
        <v>0.12256442118634271</v>
      </c>
      <c r="H4844" s="211">
        <v>0.10478555114527942</v>
      </c>
      <c r="I4844" s="211">
        <v>0.53547749624494023</v>
      </c>
      <c r="J4844" s="211">
        <v>0.46192498158303913</v>
      </c>
      <c r="K4844" s="211">
        <v>0.60530576311052453</v>
      </c>
      <c r="L4844" s="211">
        <v>0.26977533300726059</v>
      </c>
      <c r="M4844" s="211">
        <v>0.11554370739340802</v>
      </c>
      <c r="N4844" s="211">
        <v>0.46163200876055976</v>
      </c>
      <c r="O4844" s="211">
        <v>0.59571373827726293</v>
      </c>
      <c r="P4844" s="211">
        <v>7.071069342125047E-2</v>
      </c>
      <c r="Q4844" s="211">
        <v>0.14097203327850072</v>
      </c>
      <c r="R4844" s="211">
        <v>0.37341409201523967</v>
      </c>
      <c r="S4844" s="211">
        <v>0.36419251829215282</v>
      </c>
      <c r="T4844" s="211">
        <v>0.54159192352416408</v>
      </c>
      <c r="U4844" s="211">
        <v>0.43642236210991736</v>
      </c>
      <c r="V4844" s="211">
        <v>7.7439988673226837E-2</v>
      </c>
      <c r="W4844" s="211">
        <v>0.56523949171265286</v>
      </c>
      <c r="X4844" s="211">
        <v>0.35463167321775801</v>
      </c>
      <c r="Y4844" s="211">
        <v>0.58921173202960064</v>
      </c>
      <c r="Z4844" s="211">
        <v>0.14984776731332949</v>
      </c>
      <c r="AA4844" s="212">
        <v>0.11563407928239738</v>
      </c>
    </row>
    <row r="4845" spans="1:27" x14ac:dyDescent="0.35">
      <c r="A4845" s="210" t="s">
        <v>5521</v>
      </c>
      <c r="B4845" s="217">
        <v>147.44221609976273</v>
      </c>
      <c r="C4845" s="211">
        <v>7.6900439656458694E-2</v>
      </c>
      <c r="D4845" s="211">
        <v>0.12871041329453864</v>
      </c>
      <c r="E4845" s="211">
        <v>7.8669492664810672E-2</v>
      </c>
      <c r="F4845" s="211">
        <v>9.400145156720878E-2</v>
      </c>
      <c r="G4845" s="211">
        <v>0.11414114002011681</v>
      </c>
      <c r="H4845" s="211">
        <v>0.12139407239799749</v>
      </c>
      <c r="I4845" s="211">
        <v>0.41228037365820619</v>
      </c>
      <c r="J4845" s="211">
        <v>0.4337569523461528</v>
      </c>
      <c r="K4845" s="211">
        <v>0.62559566436027936</v>
      </c>
      <c r="L4845" s="211">
        <v>0.27073880133572281</v>
      </c>
      <c r="M4845" s="211">
        <v>0.10158099124269819</v>
      </c>
      <c r="N4845" s="211">
        <v>0.47717046744796948</v>
      </c>
      <c r="O4845" s="211">
        <v>0.6351119267808093</v>
      </c>
      <c r="P4845" s="211">
        <v>6.9768039143339761E-2</v>
      </c>
      <c r="Q4845" s="211">
        <v>8.1582469249795384E-2</v>
      </c>
      <c r="R4845" s="211">
        <v>0.4310556903089221</v>
      </c>
      <c r="S4845" s="211">
        <v>0.31816853174687953</v>
      </c>
      <c r="T4845" s="211">
        <v>0.56581972053861129</v>
      </c>
      <c r="U4845" s="211">
        <v>0.40782936685096338</v>
      </c>
      <c r="V4845" s="211">
        <v>9.3815956712847759E-2</v>
      </c>
      <c r="W4845" s="211">
        <v>0.6279102979920772</v>
      </c>
      <c r="X4845" s="211">
        <v>0.38078098296564955</v>
      </c>
      <c r="Y4845" s="211">
        <v>0.71909222040352228</v>
      </c>
      <c r="Z4845" s="211">
        <v>0.14901565433733202</v>
      </c>
      <c r="AA4845" s="212">
        <v>0.11852248068471212</v>
      </c>
    </row>
    <row r="4846" spans="1:27" x14ac:dyDescent="0.35">
      <c r="A4846" s="210" t="s">
        <v>5522</v>
      </c>
      <c r="B4846" s="217">
        <v>130.06505559934362</v>
      </c>
      <c r="C4846" s="211">
        <v>4.9452290523832106E-2</v>
      </c>
      <c r="D4846" s="211">
        <v>0.11844395796354487</v>
      </c>
      <c r="E4846" s="211">
        <v>7.2968481857417292E-2</v>
      </c>
      <c r="F4846" s="211">
        <v>8.0030736160427232E-2</v>
      </c>
      <c r="G4846" s="211">
        <v>0.12431386389196623</v>
      </c>
      <c r="H4846" s="211">
        <v>0.121819681917451</v>
      </c>
      <c r="I4846" s="211">
        <v>0.50205132678494102</v>
      </c>
      <c r="J4846" s="211">
        <v>0.4290586229256006</v>
      </c>
      <c r="K4846" s="211">
        <v>0.56281655079065152</v>
      </c>
      <c r="L4846" s="211">
        <v>0.27409588369575544</v>
      </c>
      <c r="M4846" s="211">
        <v>9.6911825497409329E-2</v>
      </c>
      <c r="N4846" s="211">
        <v>0.44241082340229931</v>
      </c>
      <c r="O4846" s="211">
        <v>0.62443478936567964</v>
      </c>
      <c r="P4846" s="211">
        <v>6.9965697735915156E-2</v>
      </c>
      <c r="Q4846" s="211">
        <v>5.3652013956568059E-2</v>
      </c>
      <c r="R4846" s="211">
        <v>0.36940637852070463</v>
      </c>
      <c r="S4846" s="211">
        <v>0.28630589451196398</v>
      </c>
      <c r="T4846" s="211">
        <v>0.61605390086351297</v>
      </c>
      <c r="U4846" s="211">
        <v>0.31636986238467696</v>
      </c>
      <c r="V4846" s="211">
        <v>0.11670837686263243</v>
      </c>
      <c r="W4846" s="211">
        <v>0.56695145201972552</v>
      </c>
      <c r="X4846" s="211">
        <v>0.30967382690413603</v>
      </c>
      <c r="Y4846" s="211">
        <v>0.68960487431589923</v>
      </c>
      <c r="Z4846" s="211">
        <v>0.14775504748110746</v>
      </c>
      <c r="AA4846" s="212">
        <v>0.11808834645732923</v>
      </c>
    </row>
    <row r="4847" spans="1:27" x14ac:dyDescent="0.35">
      <c r="A4847" s="210" t="s">
        <v>5523</v>
      </c>
      <c r="B4847" s="217">
        <v>183.38899847111404</v>
      </c>
      <c r="C4847" s="211">
        <v>5.6888013095956098E-2</v>
      </c>
      <c r="D4847" s="211">
        <v>0.13206402687200069</v>
      </c>
      <c r="E4847" s="211">
        <v>7.7585970848227104E-2</v>
      </c>
      <c r="F4847" s="211">
        <v>9.6849961321581815E-2</v>
      </c>
      <c r="G4847" s="211">
        <v>0.12131784828472886</v>
      </c>
      <c r="H4847" s="211">
        <v>0.12006932367709926</v>
      </c>
      <c r="I4847" s="211">
        <v>0.45946363766768622</v>
      </c>
      <c r="J4847" s="211">
        <v>0.46705315835852995</v>
      </c>
      <c r="K4847" s="211">
        <v>0.60995472862109001</v>
      </c>
      <c r="L4847" s="211">
        <v>0.27173844907597605</v>
      </c>
      <c r="M4847" s="211">
        <v>0.12060119145415443</v>
      </c>
      <c r="N4847" s="211">
        <v>0.43711377519997174</v>
      </c>
      <c r="O4847" s="211">
        <v>0.70900676515388905</v>
      </c>
      <c r="P4847" s="211">
        <v>6.965308658554957E-2</v>
      </c>
      <c r="Q4847" s="211">
        <v>6.0029032086460626E-2</v>
      </c>
      <c r="R4847" s="211">
        <v>0.48829013602848881</v>
      </c>
      <c r="S4847" s="211">
        <v>0.36272692146217467</v>
      </c>
      <c r="T4847" s="211">
        <v>0.52220057089656091</v>
      </c>
      <c r="U4847" s="211">
        <v>0.48507491542031717</v>
      </c>
      <c r="V4847" s="211">
        <v>0.15410598535776063</v>
      </c>
      <c r="W4847" s="211">
        <v>0.56688904387968853</v>
      </c>
      <c r="X4847" s="211">
        <v>0.38408712181142868</v>
      </c>
      <c r="Y4847" s="211">
        <v>0.59598634469701739</v>
      </c>
      <c r="Z4847" s="211">
        <v>0.14698238076156822</v>
      </c>
      <c r="AA4847" s="212">
        <v>0.11979688501534429</v>
      </c>
    </row>
    <row r="4848" spans="1:27" x14ac:dyDescent="0.35">
      <c r="A4848" s="210" t="s">
        <v>5524</v>
      </c>
      <c r="B4848" s="217">
        <v>164.26874893487411</v>
      </c>
      <c r="C4848" s="211">
        <v>8.3603043419835668E-2</v>
      </c>
      <c r="D4848" s="211">
        <v>0.12447646827570016</v>
      </c>
      <c r="E4848" s="211">
        <v>7.4791816976279346E-2</v>
      </c>
      <c r="F4848" s="211">
        <v>0.10627465178340062</v>
      </c>
      <c r="G4848" s="211">
        <v>0.11816032891085725</v>
      </c>
      <c r="H4848" s="211">
        <v>0.12400614466505722</v>
      </c>
      <c r="I4848" s="211">
        <v>0.44101467267631372</v>
      </c>
      <c r="J4848" s="211">
        <v>0.45102926080116135</v>
      </c>
      <c r="K4848" s="211">
        <v>0.61939293280266572</v>
      </c>
      <c r="L4848" s="211">
        <v>0.26693119933832044</v>
      </c>
      <c r="M4848" s="211">
        <v>9.2729222693892804E-2</v>
      </c>
      <c r="N4848" s="211">
        <v>0.56341543237136438</v>
      </c>
      <c r="O4848" s="211">
        <v>0.7078244592651165</v>
      </c>
      <c r="P4848" s="211">
        <v>7.1362772709578748E-2</v>
      </c>
      <c r="Q4848" s="211">
        <v>0.13116369412912371</v>
      </c>
      <c r="R4848" s="211">
        <v>0.45041985086050906</v>
      </c>
      <c r="S4848" s="211">
        <v>0.26457881604666189</v>
      </c>
      <c r="T4848" s="211">
        <v>0.51954308354589773</v>
      </c>
      <c r="U4848" s="211">
        <v>0.47871167360224687</v>
      </c>
      <c r="V4848" s="211">
        <v>9.1058165273508629E-2</v>
      </c>
      <c r="W4848" s="211">
        <v>0.5221745553974193</v>
      </c>
      <c r="X4848" s="211">
        <v>0.28920778473365688</v>
      </c>
      <c r="Y4848" s="211">
        <v>0.7086465082514688</v>
      </c>
      <c r="Z4848" s="211">
        <v>0.14496365652276322</v>
      </c>
      <c r="AA4848" s="212">
        <v>0.1138711609732035</v>
      </c>
    </row>
    <row r="4849" spans="1:27" x14ac:dyDescent="0.35">
      <c r="A4849" s="210" t="s">
        <v>5525</v>
      </c>
      <c r="B4849" s="217">
        <v>147.45242878177473</v>
      </c>
      <c r="C4849" s="211">
        <v>6.4662980490587413E-2</v>
      </c>
      <c r="D4849" s="211">
        <v>0.12369514219743342</v>
      </c>
      <c r="E4849" s="211">
        <v>7.5466195862135307E-2</v>
      </c>
      <c r="F4849" s="211">
        <v>9.6214316430188601E-2</v>
      </c>
      <c r="G4849" s="211">
        <v>0.12316021976508611</v>
      </c>
      <c r="H4849" s="211">
        <v>0.1248232362513703</v>
      </c>
      <c r="I4849" s="211">
        <v>0.48722536721897286</v>
      </c>
      <c r="J4849" s="211">
        <v>0.43237456147552694</v>
      </c>
      <c r="K4849" s="211">
        <v>0.5755744241676326</v>
      </c>
      <c r="L4849" s="211">
        <v>0.2808674877084944</v>
      </c>
      <c r="M4849" s="211">
        <v>0.10073283723195091</v>
      </c>
      <c r="N4849" s="211">
        <v>0.49528924530996765</v>
      </c>
      <c r="O4849" s="211">
        <v>0.60289424022054661</v>
      </c>
      <c r="P4849" s="211">
        <v>7.2899067384871244E-2</v>
      </c>
      <c r="Q4849" s="211">
        <v>0.11934688454070942</v>
      </c>
      <c r="R4849" s="211">
        <v>0.40864913587223584</v>
      </c>
      <c r="S4849" s="211">
        <v>0.28202997774934591</v>
      </c>
      <c r="T4849" s="211">
        <v>0.55605807462058299</v>
      </c>
      <c r="U4849" s="211">
        <v>0.52095690024331887</v>
      </c>
      <c r="V4849" s="211">
        <v>7.4242228640091806E-2</v>
      </c>
      <c r="W4849" s="211">
        <v>0.57724481370723146</v>
      </c>
      <c r="X4849" s="211">
        <v>0.33944558682361003</v>
      </c>
      <c r="Y4849" s="211">
        <v>0.74500070942602481</v>
      </c>
      <c r="Z4849" s="211">
        <v>0.14628512145592631</v>
      </c>
      <c r="AA4849" s="212">
        <v>0.11917306212538524</v>
      </c>
    </row>
    <row r="4850" spans="1:27" x14ac:dyDescent="0.35">
      <c r="A4850" s="210" t="s">
        <v>5526</v>
      </c>
      <c r="B4850" s="217">
        <v>114.55739364215752</v>
      </c>
      <c r="C4850" s="211">
        <v>6.1285829402315459E-2</v>
      </c>
      <c r="D4850" s="211">
        <v>0.12862690281585343</v>
      </c>
      <c r="E4850" s="211">
        <v>8.1225376611944011E-2</v>
      </c>
      <c r="F4850" s="211">
        <v>8.4855511633678576E-2</v>
      </c>
      <c r="G4850" s="211">
        <v>0.11944748078465643</v>
      </c>
      <c r="H4850" s="211">
        <v>0.11702879334307775</v>
      </c>
      <c r="I4850" s="211">
        <v>0.50725711514738037</v>
      </c>
      <c r="J4850" s="211">
        <v>0.46098163207539999</v>
      </c>
      <c r="K4850" s="211">
        <v>0.6371728899767396</v>
      </c>
      <c r="L4850" s="211">
        <v>0.26857665033621736</v>
      </c>
      <c r="M4850" s="211">
        <v>0.10188111959455753</v>
      </c>
      <c r="N4850" s="211">
        <v>0.34760313612706883</v>
      </c>
      <c r="O4850" s="211">
        <v>0.60852507864671823</v>
      </c>
      <c r="P4850" s="211">
        <v>7.1016197723872562E-2</v>
      </c>
      <c r="Q4850" s="211">
        <v>9.8084852845268758E-2</v>
      </c>
      <c r="R4850" s="211">
        <v>0.46025742683157567</v>
      </c>
      <c r="S4850" s="211">
        <v>0.29933033579432905</v>
      </c>
      <c r="T4850" s="211">
        <v>0.56142925266821631</v>
      </c>
      <c r="U4850" s="211">
        <v>0.46760890312357095</v>
      </c>
      <c r="V4850" s="211">
        <v>5.5299445058188651E-2</v>
      </c>
      <c r="W4850" s="211">
        <v>0.46663613327613418</v>
      </c>
      <c r="X4850" s="211">
        <v>0.32210940361428897</v>
      </c>
      <c r="Y4850" s="211">
        <v>0.62143806680034308</v>
      </c>
      <c r="Z4850" s="211">
        <v>0.14786946289073863</v>
      </c>
      <c r="AA4850" s="212">
        <v>0.12540217225997716</v>
      </c>
    </row>
    <row r="4851" spans="1:27" x14ac:dyDescent="0.35">
      <c r="A4851" s="210" t="s">
        <v>5527</v>
      </c>
      <c r="B4851" s="217">
        <v>160.10166041262363</v>
      </c>
      <c r="C4851" s="211">
        <v>5.7504385533197387E-2</v>
      </c>
      <c r="D4851" s="211">
        <v>0.12516906686803048</v>
      </c>
      <c r="E4851" s="211">
        <v>8.405258632620248E-2</v>
      </c>
      <c r="F4851" s="211">
        <v>9.3311099018415361E-2</v>
      </c>
      <c r="G4851" s="211">
        <v>0.12232870296329187</v>
      </c>
      <c r="H4851" s="211">
        <v>0.10826067345288302</v>
      </c>
      <c r="I4851" s="211">
        <v>0.51108150951654374</v>
      </c>
      <c r="J4851" s="211">
        <v>0.44413737625336014</v>
      </c>
      <c r="K4851" s="211">
        <v>0.57441489164593362</v>
      </c>
      <c r="L4851" s="211">
        <v>0.27482875765961251</v>
      </c>
      <c r="M4851" s="211">
        <v>0.12063164373853828</v>
      </c>
      <c r="N4851" s="211">
        <v>0.53506397646033832</v>
      </c>
      <c r="O4851" s="211">
        <v>0.78338570241264815</v>
      </c>
      <c r="P4851" s="211">
        <v>6.6859411400316385E-2</v>
      </c>
      <c r="Q4851" s="211">
        <v>0.11088002649820719</v>
      </c>
      <c r="R4851" s="211">
        <v>0.38561414498347307</v>
      </c>
      <c r="S4851" s="211">
        <v>0.34823701373473814</v>
      </c>
      <c r="T4851" s="211">
        <v>0.57403382774519107</v>
      </c>
      <c r="U4851" s="211">
        <v>0.45039790910730304</v>
      </c>
      <c r="V4851" s="211">
        <v>0.10345025999474726</v>
      </c>
      <c r="W4851" s="211">
        <v>0.59621946417892313</v>
      </c>
      <c r="X4851" s="211">
        <v>0.30186442353303922</v>
      </c>
      <c r="Y4851" s="211">
        <v>0.62839634136251732</v>
      </c>
      <c r="Z4851" s="211">
        <v>0.14788581491565989</v>
      </c>
      <c r="AA4851" s="212">
        <v>0.11996244701364267</v>
      </c>
    </row>
    <row r="4852" spans="1:27" x14ac:dyDescent="0.35">
      <c r="A4852" s="210" t="s">
        <v>5528</v>
      </c>
      <c r="B4852" s="217">
        <v>128.6245344075229</v>
      </c>
      <c r="C4852" s="211">
        <v>5.4749839397533737E-2</v>
      </c>
      <c r="D4852" s="211">
        <v>0.12861113623463827</v>
      </c>
      <c r="E4852" s="211">
        <v>7.8094747445689852E-2</v>
      </c>
      <c r="F4852" s="211">
        <v>9.7005656532230006E-2</v>
      </c>
      <c r="G4852" s="211">
        <v>0.12437540442332014</v>
      </c>
      <c r="H4852" s="211">
        <v>0.11858840782627923</v>
      </c>
      <c r="I4852" s="211">
        <v>0.47001617642353322</v>
      </c>
      <c r="J4852" s="211">
        <v>0.42335558288058911</v>
      </c>
      <c r="K4852" s="211">
        <v>0.58598738684972662</v>
      </c>
      <c r="L4852" s="211">
        <v>0.27397054455288716</v>
      </c>
      <c r="M4852" s="211">
        <v>0.10984385100756457</v>
      </c>
      <c r="N4852" s="211">
        <v>0.53277389683719778</v>
      </c>
      <c r="O4852" s="211">
        <v>0.63914592832178152</v>
      </c>
      <c r="P4852" s="211">
        <v>6.8874953944060749E-2</v>
      </c>
      <c r="Q4852" s="211">
        <v>7.424926918865607E-2</v>
      </c>
      <c r="R4852" s="211">
        <v>0.4684932460625475</v>
      </c>
      <c r="S4852" s="211">
        <v>0.29447831434466104</v>
      </c>
      <c r="T4852" s="211">
        <v>0.61108117756065328</v>
      </c>
      <c r="U4852" s="211">
        <v>0.31883550762842178</v>
      </c>
      <c r="V4852" s="211">
        <v>7.0979970971509654E-2</v>
      </c>
      <c r="W4852" s="211">
        <v>0.58608049973938758</v>
      </c>
      <c r="X4852" s="211">
        <v>0.27098231877689605</v>
      </c>
      <c r="Y4852" s="211">
        <v>0.72319571314441933</v>
      </c>
      <c r="Z4852" s="211">
        <v>0.14653401582933231</v>
      </c>
      <c r="AA4852" s="212">
        <v>0.11900404034242761</v>
      </c>
    </row>
    <row r="4853" spans="1:27" x14ac:dyDescent="0.35">
      <c r="A4853" s="210" t="s">
        <v>5529</v>
      </c>
      <c r="B4853" s="217">
        <v>134.0816031298163</v>
      </c>
      <c r="C4853" s="211">
        <v>5.6529974360753861E-2</v>
      </c>
      <c r="D4853" s="211">
        <v>0.12330284570462594</v>
      </c>
      <c r="E4853" s="211">
        <v>7.6670026867757118E-2</v>
      </c>
      <c r="F4853" s="211">
        <v>0.10254154174966462</v>
      </c>
      <c r="G4853" s="211">
        <v>0.12565001272193052</v>
      </c>
      <c r="H4853" s="211">
        <v>0.12091640785728927</v>
      </c>
      <c r="I4853" s="211">
        <v>0.4995773843060603</v>
      </c>
      <c r="J4853" s="211">
        <v>0.43551383229598428</v>
      </c>
      <c r="K4853" s="211">
        <v>0.61982020889735601</v>
      </c>
      <c r="L4853" s="211">
        <v>0.28184976758130953</v>
      </c>
      <c r="M4853" s="211">
        <v>0.10761096467123696</v>
      </c>
      <c r="N4853" s="211">
        <v>0.53075734003890818</v>
      </c>
      <c r="O4853" s="211">
        <v>0.65699565378315927</v>
      </c>
      <c r="P4853" s="211">
        <v>6.3753094245595721E-2</v>
      </c>
      <c r="Q4853" s="211">
        <v>0.13672139074524678</v>
      </c>
      <c r="R4853" s="211">
        <v>0.48226599627464395</v>
      </c>
      <c r="S4853" s="211">
        <v>0.36510778771067404</v>
      </c>
      <c r="T4853" s="211">
        <v>0.53542629017917454</v>
      </c>
      <c r="U4853" s="211">
        <v>0.35793990360172545</v>
      </c>
      <c r="V4853" s="211">
        <v>0.12892239380671006</v>
      </c>
      <c r="W4853" s="211">
        <v>0.55154019310917168</v>
      </c>
      <c r="X4853" s="211">
        <v>0.27508647589425977</v>
      </c>
      <c r="Y4853" s="211">
        <v>0.59471873369336736</v>
      </c>
      <c r="Z4853" s="211">
        <v>0.14332290270970502</v>
      </c>
      <c r="AA4853" s="212">
        <v>0.12578746678579245</v>
      </c>
    </row>
    <row r="4854" spans="1:27" x14ac:dyDescent="0.35">
      <c r="A4854" s="210" t="s">
        <v>5530</v>
      </c>
      <c r="B4854" s="217">
        <v>121.7431565187695</v>
      </c>
      <c r="C4854" s="211">
        <v>6.4179306252909518E-2</v>
      </c>
      <c r="D4854" s="211">
        <v>0.12706927800499934</v>
      </c>
      <c r="E4854" s="211">
        <v>8.2547569360884712E-2</v>
      </c>
      <c r="F4854" s="211">
        <v>8.6327360093753927E-2</v>
      </c>
      <c r="G4854" s="211">
        <v>0.12063645486838333</v>
      </c>
      <c r="H4854" s="211">
        <v>0.12335025161217737</v>
      </c>
      <c r="I4854" s="211">
        <v>0.51188217857670837</v>
      </c>
      <c r="J4854" s="211">
        <v>0.47524479533130981</v>
      </c>
      <c r="K4854" s="211">
        <v>0.63208181466627544</v>
      </c>
      <c r="L4854" s="211">
        <v>0.28261603149246722</v>
      </c>
      <c r="M4854" s="211">
        <v>8.1411346340978866E-2</v>
      </c>
      <c r="N4854" s="211">
        <v>0.39710002231907571</v>
      </c>
      <c r="O4854" s="211">
        <v>0.69559530818535786</v>
      </c>
      <c r="P4854" s="211">
        <v>6.8313131256258292E-2</v>
      </c>
      <c r="Q4854" s="211">
        <v>7.3519770976375007E-2</v>
      </c>
      <c r="R4854" s="211">
        <v>0.48156675141935296</v>
      </c>
      <c r="S4854" s="211">
        <v>0.30004464183251689</v>
      </c>
      <c r="T4854" s="211">
        <v>0.53800567171700597</v>
      </c>
      <c r="U4854" s="211">
        <v>0.38493467809075399</v>
      </c>
      <c r="V4854" s="211">
        <v>7.4821747376400599E-2</v>
      </c>
      <c r="W4854" s="211">
        <v>0.58281506221180668</v>
      </c>
      <c r="X4854" s="211">
        <v>0.30013832803255569</v>
      </c>
      <c r="Y4854" s="211">
        <v>0.60692317890717329</v>
      </c>
      <c r="Z4854" s="211">
        <v>0.14882504456935336</v>
      </c>
      <c r="AA4854" s="212">
        <v>0.11708761182256518</v>
      </c>
    </row>
    <row r="4855" spans="1:27" x14ac:dyDescent="0.35">
      <c r="A4855" s="210" t="s">
        <v>5531</v>
      </c>
      <c r="B4855" s="217">
        <v>169.62680564317495</v>
      </c>
      <c r="C4855" s="211">
        <v>6.5109918915246187E-2</v>
      </c>
      <c r="D4855" s="211">
        <v>0.11412871347467049</v>
      </c>
      <c r="E4855" s="211">
        <v>6.8300949041985679E-2</v>
      </c>
      <c r="F4855" s="211">
        <v>8.5131181888947943E-2</v>
      </c>
      <c r="G4855" s="211">
        <v>0.11909620665587047</v>
      </c>
      <c r="H4855" s="211">
        <v>0.11626872241377219</v>
      </c>
      <c r="I4855" s="211">
        <v>0.48568150878669858</v>
      </c>
      <c r="J4855" s="211">
        <v>0.48978870900132626</v>
      </c>
      <c r="K4855" s="211">
        <v>0.63100162158158357</v>
      </c>
      <c r="L4855" s="211">
        <v>0.27580059440142796</v>
      </c>
      <c r="M4855" s="211">
        <v>0.10839209400909586</v>
      </c>
      <c r="N4855" s="211">
        <v>0.46118247186848604</v>
      </c>
      <c r="O4855" s="211">
        <v>0.69220307884959731</v>
      </c>
      <c r="P4855" s="211">
        <v>6.7605383907674607E-2</v>
      </c>
      <c r="Q4855" s="211">
        <v>9.8263658328535314E-2</v>
      </c>
      <c r="R4855" s="211">
        <v>0.44578257521615217</v>
      </c>
      <c r="S4855" s="211">
        <v>0.3559816076960603</v>
      </c>
      <c r="T4855" s="211">
        <v>0.56020342749211005</v>
      </c>
      <c r="U4855" s="211">
        <v>0.44603927849918035</v>
      </c>
      <c r="V4855" s="211">
        <v>0.13477901641349138</v>
      </c>
      <c r="W4855" s="211">
        <v>0.60557006425687554</v>
      </c>
      <c r="X4855" s="211">
        <v>0.39893485761947967</v>
      </c>
      <c r="Y4855" s="211">
        <v>0.68885354149782518</v>
      </c>
      <c r="Z4855" s="211">
        <v>0.14256992994877279</v>
      </c>
      <c r="AA4855" s="212">
        <v>0.11748137359473955</v>
      </c>
    </row>
    <row r="4856" spans="1:27" x14ac:dyDescent="0.35">
      <c r="A4856" s="210" t="s">
        <v>5532</v>
      </c>
      <c r="B4856" s="217">
        <v>193.38462432934304</v>
      </c>
      <c r="C4856" s="211">
        <v>6.3055970030587952E-2</v>
      </c>
      <c r="D4856" s="211">
        <v>0.12310315116644804</v>
      </c>
      <c r="E4856" s="211">
        <v>6.9322811434153295E-2</v>
      </c>
      <c r="F4856" s="211">
        <v>9.350224776962289E-2</v>
      </c>
      <c r="G4856" s="211">
        <v>0.12186367173753312</v>
      </c>
      <c r="H4856" s="211">
        <v>0.11579155230119778</v>
      </c>
      <c r="I4856" s="211">
        <v>0.5169940835785376</v>
      </c>
      <c r="J4856" s="211">
        <v>0.49256981908654446</v>
      </c>
      <c r="K4856" s="211">
        <v>0.56936522131007361</v>
      </c>
      <c r="L4856" s="211">
        <v>0.27235143805300588</v>
      </c>
      <c r="M4856" s="211">
        <v>9.6834479474513568E-2</v>
      </c>
      <c r="N4856" s="211">
        <v>0.50182583235427858</v>
      </c>
      <c r="O4856" s="211">
        <v>0.70545687178443728</v>
      </c>
      <c r="P4856" s="211">
        <v>7.1895379155822045E-2</v>
      </c>
      <c r="Q4856" s="211">
        <v>5.2737290589700322E-2</v>
      </c>
      <c r="R4856" s="211">
        <v>0.45933123621311073</v>
      </c>
      <c r="S4856" s="211">
        <v>0.28611493657774772</v>
      </c>
      <c r="T4856" s="211">
        <v>0.46073012962828774</v>
      </c>
      <c r="U4856" s="211">
        <v>0.44579589074514225</v>
      </c>
      <c r="V4856" s="211">
        <v>0.18051856306305758</v>
      </c>
      <c r="W4856" s="211">
        <v>0.56444754225296001</v>
      </c>
      <c r="X4856" s="211">
        <v>0.28968131420850973</v>
      </c>
      <c r="Y4856" s="211">
        <v>0.72457688615236648</v>
      </c>
      <c r="Z4856" s="211">
        <v>0.14596369519353777</v>
      </c>
      <c r="AA4856" s="212">
        <v>0.11439815701956892</v>
      </c>
    </row>
    <row r="4857" spans="1:27" x14ac:dyDescent="0.35">
      <c r="A4857" s="210" t="s">
        <v>5533</v>
      </c>
      <c r="B4857" s="217">
        <v>167.33291724975143</v>
      </c>
      <c r="C4857" s="211">
        <v>6.4526632155828934E-2</v>
      </c>
      <c r="D4857" s="211">
        <v>0.12612800483412215</v>
      </c>
      <c r="E4857" s="211">
        <v>8.1398355692347893E-2</v>
      </c>
      <c r="F4857" s="211">
        <v>7.8296843266812646E-2</v>
      </c>
      <c r="G4857" s="211">
        <v>0.12009255783560423</v>
      </c>
      <c r="H4857" s="211">
        <v>0.12344525653705751</v>
      </c>
      <c r="I4857" s="211">
        <v>0.45133739495847253</v>
      </c>
      <c r="J4857" s="211">
        <v>0.43358335068276954</v>
      </c>
      <c r="K4857" s="211">
        <v>0.54869455725313976</v>
      </c>
      <c r="L4857" s="211">
        <v>0.26911048691342165</v>
      </c>
      <c r="M4857" s="211">
        <v>9.1207484560784632E-2</v>
      </c>
      <c r="N4857" s="211">
        <v>0.4099093218580282</v>
      </c>
      <c r="O4857" s="211">
        <v>0.67658727050342282</v>
      </c>
      <c r="P4857" s="211">
        <v>7.1104106515595789E-2</v>
      </c>
      <c r="Q4857" s="211">
        <v>4.8178777357853086E-2</v>
      </c>
      <c r="R4857" s="211">
        <v>0.46921779501869193</v>
      </c>
      <c r="S4857" s="211">
        <v>0.38410790190598504</v>
      </c>
      <c r="T4857" s="211">
        <v>0.58457792366422889</v>
      </c>
      <c r="U4857" s="211">
        <v>0.51194123182968987</v>
      </c>
      <c r="V4857" s="211">
        <v>0.13330080793089572</v>
      </c>
      <c r="W4857" s="211">
        <v>0.62444430164541387</v>
      </c>
      <c r="X4857" s="211">
        <v>0.28517821583013303</v>
      </c>
      <c r="Y4857" s="211">
        <v>0.70540324243415542</v>
      </c>
      <c r="Z4857" s="211">
        <v>0.14416183343716621</v>
      </c>
      <c r="AA4857" s="212">
        <v>0.11768823798074511</v>
      </c>
    </row>
    <row r="4858" spans="1:27" x14ac:dyDescent="0.35">
      <c r="A4858" s="210" t="s">
        <v>5534</v>
      </c>
      <c r="B4858" s="217">
        <v>179.37573078557307</v>
      </c>
      <c r="C4858" s="211">
        <v>5.1347324890630097E-2</v>
      </c>
      <c r="D4858" s="211">
        <v>0.12390584747247221</v>
      </c>
      <c r="E4858" s="211">
        <v>8.0892807405231359E-2</v>
      </c>
      <c r="F4858" s="211">
        <v>7.7905780254334547E-2</v>
      </c>
      <c r="G4858" s="211">
        <v>0.11833825366262857</v>
      </c>
      <c r="H4858" s="211">
        <v>0.12423825614120046</v>
      </c>
      <c r="I4858" s="211">
        <v>0.53805445566242971</v>
      </c>
      <c r="J4858" s="211">
        <v>0.45724947316585346</v>
      </c>
      <c r="K4858" s="211">
        <v>0.63148803877432436</v>
      </c>
      <c r="L4858" s="211">
        <v>0.27963611644618225</v>
      </c>
      <c r="M4858" s="211">
        <v>9.1922066326772661E-2</v>
      </c>
      <c r="N4858" s="211">
        <v>0.44599630786075345</v>
      </c>
      <c r="O4858" s="211">
        <v>0.74850247638735579</v>
      </c>
      <c r="P4858" s="211">
        <v>7.0078672720097407E-2</v>
      </c>
      <c r="Q4858" s="211">
        <v>0.10416493641342094</v>
      </c>
      <c r="R4858" s="211">
        <v>0.48894187786068349</v>
      </c>
      <c r="S4858" s="211">
        <v>0.29427458495527054</v>
      </c>
      <c r="T4858" s="211">
        <v>0.57680621499967999</v>
      </c>
      <c r="U4858" s="211">
        <v>0.43682215839614119</v>
      </c>
      <c r="V4858" s="211">
        <v>0.18381118902088145</v>
      </c>
      <c r="W4858" s="211">
        <v>0.56403155370302616</v>
      </c>
      <c r="X4858" s="211">
        <v>0.40595554789793692</v>
      </c>
      <c r="Y4858" s="211">
        <v>0.63450878192388549</v>
      </c>
      <c r="Z4858" s="211">
        <v>0.14647925088554226</v>
      </c>
      <c r="AA4858" s="212">
        <v>0.12094497205225706</v>
      </c>
    </row>
    <row r="4859" spans="1:27" x14ac:dyDescent="0.35">
      <c r="A4859" s="210" t="s">
        <v>5535</v>
      </c>
      <c r="B4859" s="217">
        <v>130.05214016066159</v>
      </c>
      <c r="C4859" s="211">
        <v>6.0642961200057528E-2</v>
      </c>
      <c r="D4859" s="211">
        <v>0.11589030944110554</v>
      </c>
      <c r="E4859" s="211">
        <v>7.1868253007681404E-2</v>
      </c>
      <c r="F4859" s="211">
        <v>8.9319053755718733E-2</v>
      </c>
      <c r="G4859" s="211">
        <v>0.12337036844068856</v>
      </c>
      <c r="H4859" s="211">
        <v>0.11859020172768342</v>
      </c>
      <c r="I4859" s="211">
        <v>0.50228985993117103</v>
      </c>
      <c r="J4859" s="211">
        <v>0.42131160085214148</v>
      </c>
      <c r="K4859" s="211">
        <v>0.62229269314523905</v>
      </c>
      <c r="L4859" s="211">
        <v>0.27546551485182341</v>
      </c>
      <c r="M4859" s="211">
        <v>8.6999922356841952E-2</v>
      </c>
      <c r="N4859" s="211">
        <v>0.53457277003399239</v>
      </c>
      <c r="O4859" s="211">
        <v>0.60314132207558002</v>
      </c>
      <c r="P4859" s="211">
        <v>6.3866527442337243E-2</v>
      </c>
      <c r="Q4859" s="211">
        <v>9.2698541425757244E-2</v>
      </c>
      <c r="R4859" s="211">
        <v>0.43656707146215007</v>
      </c>
      <c r="S4859" s="211">
        <v>0.30118755007803599</v>
      </c>
      <c r="T4859" s="211">
        <v>0.52306846113071015</v>
      </c>
      <c r="U4859" s="211">
        <v>0.36560740447289075</v>
      </c>
      <c r="V4859" s="211">
        <v>0.13258720414283198</v>
      </c>
      <c r="W4859" s="211">
        <v>0.5469912520987632</v>
      </c>
      <c r="X4859" s="211">
        <v>0.3008042278602498</v>
      </c>
      <c r="Y4859" s="211">
        <v>0.72002863650934901</v>
      </c>
      <c r="Z4859" s="211">
        <v>0.1457659590349103</v>
      </c>
      <c r="AA4859" s="212">
        <v>0.12429750063169501</v>
      </c>
    </row>
    <row r="4860" spans="1:27" x14ac:dyDescent="0.35">
      <c r="A4860" s="210" t="s">
        <v>5536</v>
      </c>
      <c r="B4860" s="217">
        <v>153.34638463547944</v>
      </c>
      <c r="C4860" s="211">
        <v>6.1969559590962738E-2</v>
      </c>
      <c r="D4860" s="211">
        <v>0.12745992057310479</v>
      </c>
      <c r="E4860" s="211">
        <v>7.6630624738432268E-2</v>
      </c>
      <c r="F4860" s="211">
        <v>7.898290385664522E-2</v>
      </c>
      <c r="G4860" s="211">
        <v>0.1218007721506012</v>
      </c>
      <c r="H4860" s="211">
        <v>0.12061387964742198</v>
      </c>
      <c r="I4860" s="211">
        <v>0.48341326863291262</v>
      </c>
      <c r="J4860" s="211">
        <v>0.44228367639073485</v>
      </c>
      <c r="K4860" s="211">
        <v>0.63669514791325088</v>
      </c>
      <c r="L4860" s="211">
        <v>0.27928662028533752</v>
      </c>
      <c r="M4860" s="211">
        <v>0.10866103453775018</v>
      </c>
      <c r="N4860" s="211">
        <v>0.41932944977894954</v>
      </c>
      <c r="O4860" s="211">
        <v>0.7186568444750816</v>
      </c>
      <c r="P4860" s="211">
        <v>6.9644559991590388E-2</v>
      </c>
      <c r="Q4860" s="211">
        <v>0.11125219922632104</v>
      </c>
      <c r="R4860" s="211">
        <v>0.4431339434489252</v>
      </c>
      <c r="S4860" s="211">
        <v>0.38515961697611012</v>
      </c>
      <c r="T4860" s="211">
        <v>0.61503386222867751</v>
      </c>
      <c r="U4860" s="211">
        <v>0.35610338887926973</v>
      </c>
      <c r="V4860" s="211">
        <v>0.13841523181839419</v>
      </c>
      <c r="W4860" s="211">
        <v>0.59135723955941555</v>
      </c>
      <c r="X4860" s="211">
        <v>0.33603366211198837</v>
      </c>
      <c r="Y4860" s="211">
        <v>0.57020179312627717</v>
      </c>
      <c r="Z4860" s="211">
        <v>0.14950916923440394</v>
      </c>
      <c r="AA4860" s="212">
        <v>0.11942819457097535</v>
      </c>
    </row>
    <row r="4861" spans="1:27" x14ac:dyDescent="0.35">
      <c r="A4861" s="210" t="s">
        <v>5537</v>
      </c>
      <c r="B4861" s="217">
        <v>173.4129367821769</v>
      </c>
      <c r="C4861" s="211">
        <v>5.4419640380323486E-2</v>
      </c>
      <c r="D4861" s="211">
        <v>0.12539101100316541</v>
      </c>
      <c r="E4861" s="211">
        <v>8.2416671226322333E-2</v>
      </c>
      <c r="F4861" s="211">
        <v>0.11691622762787185</v>
      </c>
      <c r="G4861" s="211">
        <v>0.11449310019255943</v>
      </c>
      <c r="H4861" s="211">
        <v>0.11493368162233351</v>
      </c>
      <c r="I4861" s="211">
        <v>0.51773930759584208</v>
      </c>
      <c r="J4861" s="211">
        <v>0.45709347565472147</v>
      </c>
      <c r="K4861" s="211">
        <v>0.63754535894235642</v>
      </c>
      <c r="L4861" s="211">
        <v>0.27320462604413781</v>
      </c>
      <c r="M4861" s="211">
        <v>0.11012450930978944</v>
      </c>
      <c r="N4861" s="211">
        <v>0.39489639359441941</v>
      </c>
      <c r="O4861" s="211">
        <v>0.61129513544274394</v>
      </c>
      <c r="P4861" s="211">
        <v>6.7155932469038518E-2</v>
      </c>
      <c r="Q4861" s="211">
        <v>7.1906106484739288E-2</v>
      </c>
      <c r="R4861" s="211">
        <v>0.4258351897230136</v>
      </c>
      <c r="S4861" s="211">
        <v>0.38451891326028931</v>
      </c>
      <c r="T4861" s="211">
        <v>0.51877789537759977</v>
      </c>
      <c r="U4861" s="211">
        <v>0.511791117138788</v>
      </c>
      <c r="V4861" s="211">
        <v>0.13590079068143079</v>
      </c>
      <c r="W4861" s="211">
        <v>0.49127601085365963</v>
      </c>
      <c r="X4861" s="211">
        <v>0.30788241433019087</v>
      </c>
      <c r="Y4861" s="211">
        <v>0.65355346279937909</v>
      </c>
      <c r="Z4861" s="211">
        <v>0.14845734339074396</v>
      </c>
      <c r="AA4861" s="212">
        <v>0.11828690552084206</v>
      </c>
    </row>
    <row r="4862" spans="1:27" x14ac:dyDescent="0.35">
      <c r="A4862" s="210" t="s">
        <v>5538</v>
      </c>
      <c r="B4862" s="217">
        <v>112.60039471549153</v>
      </c>
      <c r="C4862" s="211">
        <v>7.0204613023765683E-2</v>
      </c>
      <c r="D4862" s="211">
        <v>0.13187401649583952</v>
      </c>
      <c r="E4862" s="211">
        <v>7.3214288815866849E-2</v>
      </c>
      <c r="F4862" s="211">
        <v>8.8935070012703066E-2</v>
      </c>
      <c r="G4862" s="211">
        <v>0.12025736327116247</v>
      </c>
      <c r="H4862" s="211">
        <v>0.11234391592678403</v>
      </c>
      <c r="I4862" s="211">
        <v>0.49272488262773723</v>
      </c>
      <c r="J4862" s="211">
        <v>0.45059987199199636</v>
      </c>
      <c r="K4862" s="211">
        <v>0.55467628179621242</v>
      </c>
      <c r="L4862" s="211">
        <v>0.26674216268491541</v>
      </c>
      <c r="M4862" s="211">
        <v>8.444539517543817E-2</v>
      </c>
      <c r="N4862" s="211">
        <v>0.38046166274982945</v>
      </c>
      <c r="O4862" s="211">
        <v>0.75409808298800862</v>
      </c>
      <c r="P4862" s="211">
        <v>6.5894133419476947E-2</v>
      </c>
      <c r="Q4862" s="211">
        <v>9.6913454765374094E-2</v>
      </c>
      <c r="R4862" s="211">
        <v>0.45698843626935731</v>
      </c>
      <c r="S4862" s="211">
        <v>0.27554088076143757</v>
      </c>
      <c r="T4862" s="211">
        <v>0.52865177656170659</v>
      </c>
      <c r="U4862" s="211">
        <v>0.37240866538755996</v>
      </c>
      <c r="V4862" s="211">
        <v>5.4486154628150422E-2</v>
      </c>
      <c r="W4862" s="211">
        <v>0.53545851830307822</v>
      </c>
      <c r="X4862" s="211">
        <v>0.28120758932120266</v>
      </c>
      <c r="Y4862" s="211">
        <v>0.68511249084215531</v>
      </c>
      <c r="Z4862" s="211">
        <v>0.14726400521903299</v>
      </c>
      <c r="AA4862" s="212">
        <v>0.11377867423775521</v>
      </c>
    </row>
    <row r="4863" spans="1:27" x14ac:dyDescent="0.35">
      <c r="A4863" s="210" t="s">
        <v>5539</v>
      </c>
      <c r="B4863" s="217">
        <v>134.58395673051515</v>
      </c>
      <c r="C4863" s="211">
        <v>7.5241942265714248E-2</v>
      </c>
      <c r="D4863" s="211">
        <v>0.12369330385557788</v>
      </c>
      <c r="E4863" s="211">
        <v>7.1536269631606961E-2</v>
      </c>
      <c r="F4863" s="211">
        <v>0.10053854806703595</v>
      </c>
      <c r="G4863" s="211">
        <v>0.12436629918264194</v>
      </c>
      <c r="H4863" s="211">
        <v>0.1160453682718028</v>
      </c>
      <c r="I4863" s="211">
        <v>0.47452324872515184</v>
      </c>
      <c r="J4863" s="211">
        <v>0.41567743322441075</v>
      </c>
      <c r="K4863" s="211">
        <v>0.56942729983113249</v>
      </c>
      <c r="L4863" s="211">
        <v>0.27561063099575361</v>
      </c>
      <c r="M4863" s="211">
        <v>0.10661578918084844</v>
      </c>
      <c r="N4863" s="211">
        <v>0.57192478748306885</v>
      </c>
      <c r="O4863" s="211">
        <v>0.70585586402655698</v>
      </c>
      <c r="P4863" s="211">
        <v>7.2137702286123109E-2</v>
      </c>
      <c r="Q4863" s="211">
        <v>0.10785170435787222</v>
      </c>
      <c r="R4863" s="211">
        <v>0.38021414075445387</v>
      </c>
      <c r="S4863" s="211">
        <v>0.29595620811051976</v>
      </c>
      <c r="T4863" s="211">
        <v>0.5278303590854484</v>
      </c>
      <c r="U4863" s="211">
        <v>0.33571302638322181</v>
      </c>
      <c r="V4863" s="211">
        <v>8.8011249791855817E-2</v>
      </c>
      <c r="W4863" s="211">
        <v>0.53412908056298858</v>
      </c>
      <c r="X4863" s="211">
        <v>0.33081883438009757</v>
      </c>
      <c r="Y4863" s="211">
        <v>0.71014801249233517</v>
      </c>
      <c r="Z4863" s="211">
        <v>0.14983007266274478</v>
      </c>
      <c r="AA4863" s="212">
        <v>0.12090674442290181</v>
      </c>
    </row>
    <row r="4864" spans="1:27" x14ac:dyDescent="0.35">
      <c r="A4864" s="210" t="s">
        <v>5540</v>
      </c>
      <c r="B4864" s="217">
        <v>146.35230261943022</v>
      </c>
      <c r="C4864" s="211">
        <v>8.1911403964669463E-2</v>
      </c>
      <c r="D4864" s="211">
        <v>0.11622530815569074</v>
      </c>
      <c r="E4864" s="211">
        <v>7.8693833867812035E-2</v>
      </c>
      <c r="F4864" s="211">
        <v>0.11371985068231517</v>
      </c>
      <c r="G4864" s="211">
        <v>0.11821041434273596</v>
      </c>
      <c r="H4864" s="211">
        <v>0.1201780595953941</v>
      </c>
      <c r="I4864" s="211">
        <v>0.48974452051031003</v>
      </c>
      <c r="J4864" s="211">
        <v>0.46191105248031966</v>
      </c>
      <c r="K4864" s="211">
        <v>0.5830502638145314</v>
      </c>
      <c r="L4864" s="211">
        <v>0.27364752264063597</v>
      </c>
      <c r="M4864" s="211">
        <v>9.7354477205302797E-2</v>
      </c>
      <c r="N4864" s="211">
        <v>0.44220211003501386</v>
      </c>
      <c r="O4864" s="211">
        <v>0.69307127978435579</v>
      </c>
      <c r="P4864" s="211">
        <v>6.9792961201479903E-2</v>
      </c>
      <c r="Q4864" s="211">
        <v>6.0267746853544107E-2</v>
      </c>
      <c r="R4864" s="211">
        <v>0.4493009501468565</v>
      </c>
      <c r="S4864" s="211">
        <v>0.35757903276812925</v>
      </c>
      <c r="T4864" s="211">
        <v>0.49632829800968231</v>
      </c>
      <c r="U4864" s="211">
        <v>0.44304902801161328</v>
      </c>
      <c r="V4864" s="211">
        <v>0.1246052484001829</v>
      </c>
      <c r="W4864" s="211">
        <v>0.58551856323303186</v>
      </c>
      <c r="X4864" s="211">
        <v>0.32191736769230161</v>
      </c>
      <c r="Y4864" s="211">
        <v>0.62441854887773318</v>
      </c>
      <c r="Z4864" s="211">
        <v>0.14495965084988899</v>
      </c>
      <c r="AA4864" s="212">
        <v>0.11979761968366802</v>
      </c>
    </row>
    <row r="4865" spans="1:27" x14ac:dyDescent="0.35">
      <c r="A4865" s="210" t="s">
        <v>5541</v>
      </c>
      <c r="B4865" s="217">
        <v>146.3590355653962</v>
      </c>
      <c r="C4865" s="211">
        <v>6.3670646308590484E-2</v>
      </c>
      <c r="D4865" s="211">
        <v>0.12757327588046768</v>
      </c>
      <c r="E4865" s="211">
        <v>8.1613107100571181E-2</v>
      </c>
      <c r="F4865" s="211">
        <v>9.0019770285717254E-2</v>
      </c>
      <c r="G4865" s="211">
        <v>0.11958225462780177</v>
      </c>
      <c r="H4865" s="211">
        <v>0.11904998488004924</v>
      </c>
      <c r="I4865" s="211">
        <v>0.51098423067346055</v>
      </c>
      <c r="J4865" s="211">
        <v>0.44400223554043633</v>
      </c>
      <c r="K4865" s="211">
        <v>0.54888177941659011</v>
      </c>
      <c r="L4865" s="211">
        <v>0.27637724482729348</v>
      </c>
      <c r="M4865" s="211">
        <v>9.7994669094050857E-2</v>
      </c>
      <c r="N4865" s="211">
        <v>0.45164717374605678</v>
      </c>
      <c r="O4865" s="211">
        <v>0.7101313457045112</v>
      </c>
      <c r="P4865" s="211">
        <v>6.8377116151392955E-2</v>
      </c>
      <c r="Q4865" s="211">
        <v>8.1687006773942444E-2</v>
      </c>
      <c r="R4865" s="211">
        <v>0.4159275489688441</v>
      </c>
      <c r="S4865" s="211">
        <v>0.34759125107887645</v>
      </c>
      <c r="T4865" s="211">
        <v>0.55324171829601221</v>
      </c>
      <c r="U4865" s="211">
        <v>0.43552925414946131</v>
      </c>
      <c r="V4865" s="211">
        <v>0.10282916434289364</v>
      </c>
      <c r="W4865" s="211">
        <v>0.54515868243410681</v>
      </c>
      <c r="X4865" s="211">
        <v>0.33363311302041376</v>
      </c>
      <c r="Y4865" s="211">
        <v>0.69890994254817018</v>
      </c>
      <c r="Z4865" s="211">
        <v>0.14864641457133632</v>
      </c>
      <c r="AA4865" s="212">
        <v>0.11744741949031275</v>
      </c>
    </row>
    <row r="4866" spans="1:27" x14ac:dyDescent="0.35">
      <c r="A4866" s="210" t="s">
        <v>5542</v>
      </c>
      <c r="B4866" s="217">
        <v>170.8899175957612</v>
      </c>
      <c r="C4866" s="211">
        <v>6.3043067040894629E-2</v>
      </c>
      <c r="D4866" s="211">
        <v>0.12805239768995189</v>
      </c>
      <c r="E4866" s="211">
        <v>7.999703087705981E-2</v>
      </c>
      <c r="F4866" s="211">
        <v>8.0120159236395261E-2</v>
      </c>
      <c r="G4866" s="211">
        <v>0.1219089539013737</v>
      </c>
      <c r="H4866" s="211">
        <v>0.11108052956150102</v>
      </c>
      <c r="I4866" s="211">
        <v>0.50415635391900493</v>
      </c>
      <c r="J4866" s="211">
        <v>0.4415705730101418</v>
      </c>
      <c r="K4866" s="211">
        <v>0.62557608504152262</v>
      </c>
      <c r="L4866" s="211">
        <v>0.27672246362130803</v>
      </c>
      <c r="M4866" s="211">
        <v>0.10587386179276642</v>
      </c>
      <c r="N4866" s="211">
        <v>0.41920408040507706</v>
      </c>
      <c r="O4866" s="211">
        <v>0.7143924821808163</v>
      </c>
      <c r="P4866" s="211">
        <v>6.6854149244726158E-2</v>
      </c>
      <c r="Q4866" s="211">
        <v>7.8299881724055956E-2</v>
      </c>
      <c r="R4866" s="211">
        <v>0.48197824780379966</v>
      </c>
      <c r="S4866" s="211">
        <v>0.31422800541146767</v>
      </c>
      <c r="T4866" s="211">
        <v>0.56990570909221361</v>
      </c>
      <c r="U4866" s="211">
        <v>0.4072587317245886</v>
      </c>
      <c r="V4866" s="211">
        <v>0.18045058720885282</v>
      </c>
      <c r="W4866" s="211">
        <v>0.54925818379395952</v>
      </c>
      <c r="X4866" s="211">
        <v>0.36989582523641062</v>
      </c>
      <c r="Y4866" s="211">
        <v>0.57430851099238422</v>
      </c>
      <c r="Z4866" s="211">
        <v>0.14819964005592073</v>
      </c>
      <c r="AA4866" s="212">
        <v>0.11787634511139052</v>
      </c>
    </row>
    <row r="4867" spans="1:27" x14ac:dyDescent="0.35">
      <c r="A4867" s="210" t="s">
        <v>5543</v>
      </c>
      <c r="B4867" s="217">
        <v>117.17981425268492</v>
      </c>
      <c r="C4867" s="211">
        <v>7.1195877415570236E-2</v>
      </c>
      <c r="D4867" s="211">
        <v>0.11550728392248048</v>
      </c>
      <c r="E4867" s="211">
        <v>7.7759338406306361E-2</v>
      </c>
      <c r="F4867" s="211">
        <v>0.10120065959726757</v>
      </c>
      <c r="G4867" s="211">
        <v>0.12137973390411798</v>
      </c>
      <c r="H4867" s="211">
        <v>0.11091428126956737</v>
      </c>
      <c r="I4867" s="211">
        <v>0.52467516691385729</v>
      </c>
      <c r="J4867" s="211">
        <v>0.40704523122770897</v>
      </c>
      <c r="K4867" s="211">
        <v>0.62191699848041071</v>
      </c>
      <c r="L4867" s="211">
        <v>0.27285562467064767</v>
      </c>
      <c r="M4867" s="211">
        <v>9.9476855891216145E-2</v>
      </c>
      <c r="N4867" s="211">
        <v>0.50082265357025879</v>
      </c>
      <c r="O4867" s="211">
        <v>0.62220218194258636</v>
      </c>
      <c r="P4867" s="211">
        <v>6.7521996312672292E-2</v>
      </c>
      <c r="Q4867" s="211">
        <v>6.5515250132172811E-2</v>
      </c>
      <c r="R4867" s="211">
        <v>0.44385823928563495</v>
      </c>
      <c r="S4867" s="211">
        <v>0.31653505644368973</v>
      </c>
      <c r="T4867" s="211">
        <v>0.62283615520902091</v>
      </c>
      <c r="U4867" s="211">
        <v>0.35636106312030813</v>
      </c>
      <c r="V4867" s="211">
        <v>5.4987520988068167E-2</v>
      </c>
      <c r="W4867" s="211">
        <v>0.62037105665573966</v>
      </c>
      <c r="X4867" s="211">
        <v>0.37176899692196141</v>
      </c>
      <c r="Y4867" s="211">
        <v>0.74890452807043695</v>
      </c>
      <c r="Z4867" s="211">
        <v>0.14916292494497074</v>
      </c>
      <c r="AA4867" s="212">
        <v>0.12153754586224282</v>
      </c>
    </row>
    <row r="4868" spans="1:27" x14ac:dyDescent="0.35">
      <c r="A4868" s="210" t="s">
        <v>5544</v>
      </c>
      <c r="B4868" s="217">
        <v>128.53064343961944</v>
      </c>
      <c r="C4868" s="211">
        <v>8.3485567323863044E-2</v>
      </c>
      <c r="D4868" s="211">
        <v>0.12807239400399306</v>
      </c>
      <c r="E4868" s="211">
        <v>7.8798707074609134E-2</v>
      </c>
      <c r="F4868" s="211">
        <v>0.10763846247411876</v>
      </c>
      <c r="G4868" s="211">
        <v>0.12024440553789933</v>
      </c>
      <c r="H4868" s="211">
        <v>0.11879910522648057</v>
      </c>
      <c r="I4868" s="211">
        <v>0.42852863173993971</v>
      </c>
      <c r="J4868" s="211">
        <v>0.44654614810985099</v>
      </c>
      <c r="K4868" s="211">
        <v>0.59514327012514023</v>
      </c>
      <c r="L4868" s="211">
        <v>0.26878663935470237</v>
      </c>
      <c r="M4868" s="211">
        <v>0.10860007594325474</v>
      </c>
      <c r="N4868" s="211">
        <v>0.49886606535947309</v>
      </c>
      <c r="O4868" s="211">
        <v>0.64529466040733918</v>
      </c>
      <c r="P4868" s="211">
        <v>6.9062345057024285E-2</v>
      </c>
      <c r="Q4868" s="211">
        <v>0.11421004033139785</v>
      </c>
      <c r="R4868" s="211">
        <v>0.41667448331912088</v>
      </c>
      <c r="S4868" s="211">
        <v>0.31592516623116262</v>
      </c>
      <c r="T4868" s="211">
        <v>0.5704669292557516</v>
      </c>
      <c r="U4868" s="211">
        <v>0.41677661761332296</v>
      </c>
      <c r="V4868" s="211">
        <v>6.5243921471305977E-2</v>
      </c>
      <c r="W4868" s="211">
        <v>0.56314868934875528</v>
      </c>
      <c r="X4868" s="211">
        <v>0.32834061849189156</v>
      </c>
      <c r="Y4868" s="211">
        <v>0.63346078585310073</v>
      </c>
      <c r="Z4868" s="211">
        <v>0.14733180962009618</v>
      </c>
      <c r="AA4868" s="212">
        <v>0.12066126983607028</v>
      </c>
    </row>
    <row r="4869" spans="1:27" x14ac:dyDescent="0.35">
      <c r="A4869" s="210" t="s">
        <v>5545</v>
      </c>
      <c r="B4869" s="217">
        <v>163.79584987186038</v>
      </c>
      <c r="C4869" s="211">
        <v>6.7350394812927636E-2</v>
      </c>
      <c r="D4869" s="211">
        <v>0.11821601064995434</v>
      </c>
      <c r="E4869" s="211">
        <v>7.4143571563185601E-2</v>
      </c>
      <c r="F4869" s="211">
        <v>0.11874103104483152</v>
      </c>
      <c r="G4869" s="211">
        <v>0.11921149330422978</v>
      </c>
      <c r="H4869" s="211">
        <v>0.12495102058615574</v>
      </c>
      <c r="I4869" s="211">
        <v>0.52067644979028016</v>
      </c>
      <c r="J4869" s="211">
        <v>0.47356866440131667</v>
      </c>
      <c r="K4869" s="211">
        <v>0.59059366983761774</v>
      </c>
      <c r="L4869" s="211">
        <v>0.27283770466485846</v>
      </c>
      <c r="M4869" s="211">
        <v>9.2617206511801553E-2</v>
      </c>
      <c r="N4869" s="211">
        <v>0.43938900054914554</v>
      </c>
      <c r="O4869" s="211">
        <v>0.69609021636198709</v>
      </c>
      <c r="P4869" s="211">
        <v>7.4030209347308085E-2</v>
      </c>
      <c r="Q4869" s="211">
        <v>0.10819159872259446</v>
      </c>
      <c r="R4869" s="211">
        <v>0.4697554504998761</v>
      </c>
      <c r="S4869" s="211">
        <v>0.28013745932086587</v>
      </c>
      <c r="T4869" s="211">
        <v>0.55319260364357925</v>
      </c>
      <c r="U4869" s="211">
        <v>0.48854909888192644</v>
      </c>
      <c r="V4869" s="211">
        <v>0.11130949291855151</v>
      </c>
      <c r="W4869" s="211">
        <v>0.55086300917395836</v>
      </c>
      <c r="X4869" s="211">
        <v>0.29328377130525179</v>
      </c>
      <c r="Y4869" s="211">
        <v>0.67692697840143545</v>
      </c>
      <c r="Z4869" s="211">
        <v>0.14927945572961215</v>
      </c>
      <c r="AA4869" s="212">
        <v>0.11706412299363124</v>
      </c>
    </row>
    <row r="4870" spans="1:27" x14ac:dyDescent="0.35">
      <c r="A4870" s="210" t="s">
        <v>5546</v>
      </c>
      <c r="B4870" s="217">
        <v>126.57439740226752</v>
      </c>
      <c r="C4870" s="211">
        <v>7.7193854508463527E-2</v>
      </c>
      <c r="D4870" s="211">
        <v>0.11466477851114808</v>
      </c>
      <c r="E4870" s="211">
        <v>8.1744719441598584E-2</v>
      </c>
      <c r="F4870" s="211">
        <v>8.9835960009996163E-2</v>
      </c>
      <c r="G4870" s="211">
        <v>0.12230096120750512</v>
      </c>
      <c r="H4870" s="211">
        <v>0.12183686783021448</v>
      </c>
      <c r="I4870" s="211">
        <v>0.47897811112619948</v>
      </c>
      <c r="J4870" s="211">
        <v>0.42562856796912901</v>
      </c>
      <c r="K4870" s="211">
        <v>0.64678684563005939</v>
      </c>
      <c r="L4870" s="211">
        <v>0.274275100635272</v>
      </c>
      <c r="M4870" s="211">
        <v>8.6187851184483591E-2</v>
      </c>
      <c r="N4870" s="211">
        <v>0.43282617345814794</v>
      </c>
      <c r="O4870" s="211">
        <v>0.74133219194520528</v>
      </c>
      <c r="P4870" s="211">
        <v>6.386467138086406E-2</v>
      </c>
      <c r="Q4870" s="211">
        <v>5.1086634573286785E-2</v>
      </c>
      <c r="R4870" s="211">
        <v>0.37512377000455027</v>
      </c>
      <c r="S4870" s="211">
        <v>0.37022019936826689</v>
      </c>
      <c r="T4870" s="211">
        <v>0.52147391041624569</v>
      </c>
      <c r="U4870" s="211">
        <v>0.45243166577530747</v>
      </c>
      <c r="V4870" s="211">
        <v>8.8266768439374504E-2</v>
      </c>
      <c r="W4870" s="211">
        <v>0.49306111423376886</v>
      </c>
      <c r="X4870" s="211">
        <v>0.33610375125855368</v>
      </c>
      <c r="Y4870" s="211">
        <v>0.68061746865310135</v>
      </c>
      <c r="Z4870" s="211">
        <v>0.14927192606559425</v>
      </c>
      <c r="AA4870" s="212">
        <v>0.12116677051309738</v>
      </c>
    </row>
    <row r="4871" spans="1:27" x14ac:dyDescent="0.35">
      <c r="A4871" s="210" t="s">
        <v>5547</v>
      </c>
      <c r="B4871" s="217">
        <v>144.50746413339775</v>
      </c>
      <c r="C4871" s="211">
        <v>8.3502284430393994E-2</v>
      </c>
      <c r="D4871" s="211">
        <v>0.12490359288810003</v>
      </c>
      <c r="E4871" s="211">
        <v>7.8775734537916461E-2</v>
      </c>
      <c r="F4871" s="211">
        <v>0.10662360400131926</v>
      </c>
      <c r="G4871" s="211">
        <v>0.12420076919678509</v>
      </c>
      <c r="H4871" s="211">
        <v>0.12434943273539752</v>
      </c>
      <c r="I4871" s="211">
        <v>0.49778679433675066</v>
      </c>
      <c r="J4871" s="211">
        <v>0.43722604368733226</v>
      </c>
      <c r="K4871" s="211">
        <v>0.61397702372574092</v>
      </c>
      <c r="L4871" s="211">
        <v>0.274030434431767</v>
      </c>
      <c r="M4871" s="211">
        <v>0.10724703938292224</v>
      </c>
      <c r="N4871" s="211">
        <v>0.37893718763111034</v>
      </c>
      <c r="O4871" s="211">
        <v>0.77482412776694976</v>
      </c>
      <c r="P4871" s="211">
        <v>7.0541240242802131E-2</v>
      </c>
      <c r="Q4871" s="211">
        <v>7.5688421012493845E-2</v>
      </c>
      <c r="R4871" s="211">
        <v>0.4242432827890158</v>
      </c>
      <c r="S4871" s="211">
        <v>0.39162484912187934</v>
      </c>
      <c r="T4871" s="211">
        <v>0.59080937552341573</v>
      </c>
      <c r="U4871" s="211">
        <v>0.53456610685039818</v>
      </c>
      <c r="V4871" s="211">
        <v>7.6620296292893283E-2</v>
      </c>
      <c r="W4871" s="211">
        <v>0.50669837565242626</v>
      </c>
      <c r="X4871" s="211">
        <v>0.29946778674242003</v>
      </c>
      <c r="Y4871" s="211">
        <v>0.56387592382836582</v>
      </c>
      <c r="Z4871" s="211">
        <v>0.1494368949381327</v>
      </c>
      <c r="AA4871" s="212">
        <v>0.1168969252672471</v>
      </c>
    </row>
    <row r="4872" spans="1:27" x14ac:dyDescent="0.35">
      <c r="A4872" s="210" t="s">
        <v>5548</v>
      </c>
      <c r="B4872" s="217">
        <v>127.62940558372816</v>
      </c>
      <c r="C4872" s="211">
        <v>6.1879280444067333E-2</v>
      </c>
      <c r="D4872" s="211">
        <v>0.12384469108424871</v>
      </c>
      <c r="E4872" s="211">
        <v>7.546246181733704E-2</v>
      </c>
      <c r="F4872" s="211">
        <v>7.3232192354632644E-2</v>
      </c>
      <c r="G4872" s="211">
        <v>0.12409078149803258</v>
      </c>
      <c r="H4872" s="211">
        <v>0.11215628988471485</v>
      </c>
      <c r="I4872" s="211">
        <v>0.52088649802895504</v>
      </c>
      <c r="J4872" s="211">
        <v>0.46734021809397469</v>
      </c>
      <c r="K4872" s="211">
        <v>0.52610022851860561</v>
      </c>
      <c r="L4872" s="211">
        <v>0.27325069132875868</v>
      </c>
      <c r="M4872" s="211">
        <v>0.10246524788928406</v>
      </c>
      <c r="N4872" s="211">
        <v>0.50943107293859746</v>
      </c>
      <c r="O4872" s="211">
        <v>0.57583403694538637</v>
      </c>
      <c r="P4872" s="211">
        <v>6.9672197759529528E-2</v>
      </c>
      <c r="Q4872" s="211">
        <v>8.7124815813930473E-2</v>
      </c>
      <c r="R4872" s="211">
        <v>0.44763788493996737</v>
      </c>
      <c r="S4872" s="211">
        <v>0.29944039297635544</v>
      </c>
      <c r="T4872" s="211">
        <v>0.57666058845737378</v>
      </c>
      <c r="U4872" s="211">
        <v>0.49112106437395975</v>
      </c>
      <c r="V4872" s="211">
        <v>6.2680697838437605E-2</v>
      </c>
      <c r="W4872" s="211">
        <v>0.49539584564018535</v>
      </c>
      <c r="X4872" s="211">
        <v>0.26894573107172598</v>
      </c>
      <c r="Y4872" s="211">
        <v>0.75026582618795556</v>
      </c>
      <c r="Z4872" s="211">
        <v>0.14919516950571848</v>
      </c>
      <c r="AA4872" s="212">
        <v>0.12024879791577166</v>
      </c>
    </row>
    <row r="4873" spans="1:27" x14ac:dyDescent="0.35">
      <c r="A4873" s="210" t="s">
        <v>5549</v>
      </c>
      <c r="B4873" s="217">
        <v>134.69456546611832</v>
      </c>
      <c r="C4873" s="211">
        <v>8.0710877982462209E-2</v>
      </c>
      <c r="D4873" s="211">
        <v>0.12125824491864456</v>
      </c>
      <c r="E4873" s="211">
        <v>8.2534828179988126E-2</v>
      </c>
      <c r="F4873" s="211">
        <v>8.800896152774336E-2</v>
      </c>
      <c r="G4873" s="211">
        <v>0.11883965038612303</v>
      </c>
      <c r="H4873" s="211">
        <v>0.11059646017455468</v>
      </c>
      <c r="I4873" s="211">
        <v>0.43456454697102281</v>
      </c>
      <c r="J4873" s="211">
        <v>0.45971255126427452</v>
      </c>
      <c r="K4873" s="211">
        <v>0.54520685921084122</v>
      </c>
      <c r="L4873" s="211">
        <v>0.27773325930117615</v>
      </c>
      <c r="M4873" s="211">
        <v>9.7640152398387706E-2</v>
      </c>
      <c r="N4873" s="211">
        <v>0.46159092394215534</v>
      </c>
      <c r="O4873" s="211">
        <v>0.68549001304495527</v>
      </c>
      <c r="P4873" s="211">
        <v>6.2287804979717837E-2</v>
      </c>
      <c r="Q4873" s="211">
        <v>5.6381623482957513E-2</v>
      </c>
      <c r="R4873" s="211">
        <v>0.41150831977140506</v>
      </c>
      <c r="S4873" s="211">
        <v>0.31201183590964554</v>
      </c>
      <c r="T4873" s="211">
        <v>0.56366873401407869</v>
      </c>
      <c r="U4873" s="211">
        <v>0.47290758004519939</v>
      </c>
      <c r="V4873" s="211">
        <v>8.5709019466175373E-2</v>
      </c>
      <c r="W4873" s="211">
        <v>0.57754106278096862</v>
      </c>
      <c r="X4873" s="211">
        <v>0.3313194986507908</v>
      </c>
      <c r="Y4873" s="211">
        <v>0.62464611675423365</v>
      </c>
      <c r="Z4873" s="211">
        <v>0.14585215842074059</v>
      </c>
      <c r="AA4873" s="212">
        <v>0.11197143318279884</v>
      </c>
    </row>
    <row r="4874" spans="1:27" x14ac:dyDescent="0.35">
      <c r="A4874" s="210" t="s">
        <v>5550</v>
      </c>
      <c r="B4874" s="217">
        <v>114.56354500608786</v>
      </c>
      <c r="C4874" s="211">
        <v>6.4468184009414814E-2</v>
      </c>
      <c r="D4874" s="211">
        <v>0.13320897487971461</v>
      </c>
      <c r="E4874" s="211">
        <v>6.7729528790690552E-2</v>
      </c>
      <c r="F4874" s="211">
        <v>9.6598118321464255E-2</v>
      </c>
      <c r="G4874" s="211">
        <v>0.11667830017523945</v>
      </c>
      <c r="H4874" s="211">
        <v>0.12530551460438538</v>
      </c>
      <c r="I4874" s="211">
        <v>0.53230446817741461</v>
      </c>
      <c r="J4874" s="211">
        <v>0.39768872613402872</v>
      </c>
      <c r="K4874" s="211">
        <v>0.63550538792166666</v>
      </c>
      <c r="L4874" s="211">
        <v>0.27221945783888862</v>
      </c>
      <c r="M4874" s="211">
        <v>9.8768148221012708E-2</v>
      </c>
      <c r="N4874" s="211">
        <v>0.39775351083603749</v>
      </c>
      <c r="O4874" s="211">
        <v>0.58013441170277202</v>
      </c>
      <c r="P4874" s="211">
        <v>6.77421146448553E-2</v>
      </c>
      <c r="Q4874" s="211">
        <v>0.10925025568506323</v>
      </c>
      <c r="R4874" s="211">
        <v>0.43463454823892872</v>
      </c>
      <c r="S4874" s="211">
        <v>0.36837623476333042</v>
      </c>
      <c r="T4874" s="211">
        <v>0.51061974371333418</v>
      </c>
      <c r="U4874" s="211">
        <v>0.40553982910466513</v>
      </c>
      <c r="V4874" s="211">
        <v>7.0007615261719391E-2</v>
      </c>
      <c r="W4874" s="211">
        <v>0.60122366256710902</v>
      </c>
      <c r="X4874" s="211">
        <v>0.38256803513158116</v>
      </c>
      <c r="Y4874" s="211">
        <v>0.66836316188566736</v>
      </c>
      <c r="Z4874" s="211">
        <v>0.1471328983230592</v>
      </c>
      <c r="AA4874" s="212">
        <v>0.12444797970262048</v>
      </c>
    </row>
    <row r="4875" spans="1:27" x14ac:dyDescent="0.35">
      <c r="A4875" s="210" t="s">
        <v>5551</v>
      </c>
      <c r="B4875" s="217">
        <v>137.25715802942506</v>
      </c>
      <c r="C4875" s="211">
        <v>6.9485130739731213E-2</v>
      </c>
      <c r="D4875" s="211">
        <v>0.12256705579358333</v>
      </c>
      <c r="E4875" s="211">
        <v>7.2743614528976874E-2</v>
      </c>
      <c r="F4875" s="211">
        <v>0.10033562935902907</v>
      </c>
      <c r="G4875" s="211">
        <v>0.12561601826497845</v>
      </c>
      <c r="H4875" s="211">
        <v>0.1194414580141672</v>
      </c>
      <c r="I4875" s="211">
        <v>0.47579888186491037</v>
      </c>
      <c r="J4875" s="211">
        <v>0.45684489324388133</v>
      </c>
      <c r="K4875" s="211">
        <v>0.54623083486930479</v>
      </c>
      <c r="L4875" s="211">
        <v>0.28072440562080386</v>
      </c>
      <c r="M4875" s="211">
        <v>8.7681803196004895E-2</v>
      </c>
      <c r="N4875" s="211">
        <v>0.37114228395373428</v>
      </c>
      <c r="O4875" s="211">
        <v>0.75440592465905654</v>
      </c>
      <c r="P4875" s="211">
        <v>7.0384127330064286E-2</v>
      </c>
      <c r="Q4875" s="211">
        <v>9.2615652239708302E-2</v>
      </c>
      <c r="R4875" s="211">
        <v>0.42110098859980161</v>
      </c>
      <c r="S4875" s="211">
        <v>0.35014386418651439</v>
      </c>
      <c r="T4875" s="211">
        <v>0.51949579646775068</v>
      </c>
      <c r="U4875" s="211">
        <v>0.47583934957239638</v>
      </c>
      <c r="V4875" s="211">
        <v>0.10189743665083283</v>
      </c>
      <c r="W4875" s="211">
        <v>0.56579036143152206</v>
      </c>
      <c r="X4875" s="211">
        <v>0.32122355682347936</v>
      </c>
      <c r="Y4875" s="211">
        <v>0.64873577569209728</v>
      </c>
      <c r="Z4875" s="211">
        <v>0.14894759119318229</v>
      </c>
      <c r="AA4875" s="212">
        <v>0.11733933713704837</v>
      </c>
    </row>
    <row r="4876" spans="1:27" x14ac:dyDescent="0.35">
      <c r="A4876" s="210" t="s">
        <v>5552</v>
      </c>
      <c r="B4876" s="217">
        <v>127.91091147414637</v>
      </c>
      <c r="C4876" s="211">
        <v>7.4061115001304065E-2</v>
      </c>
      <c r="D4876" s="211">
        <v>0.11709824011995568</v>
      </c>
      <c r="E4876" s="211">
        <v>8.2358906356490583E-2</v>
      </c>
      <c r="F4876" s="211">
        <v>0.12043876040562816</v>
      </c>
      <c r="G4876" s="211">
        <v>0.12261431997215316</v>
      </c>
      <c r="H4876" s="211">
        <v>0.10999684458095106</v>
      </c>
      <c r="I4876" s="211">
        <v>0.51852493510855113</v>
      </c>
      <c r="J4876" s="211">
        <v>0.43843683624305874</v>
      </c>
      <c r="K4876" s="211">
        <v>0.62316188543905615</v>
      </c>
      <c r="L4876" s="211">
        <v>0.278219304187659</v>
      </c>
      <c r="M4876" s="211">
        <v>9.6126172782853264E-2</v>
      </c>
      <c r="N4876" s="211">
        <v>0.42028558919401393</v>
      </c>
      <c r="O4876" s="211">
        <v>0.62481690798395229</v>
      </c>
      <c r="P4876" s="211">
        <v>7.273719833307811E-2</v>
      </c>
      <c r="Q4876" s="211">
        <v>0.10383229051999156</v>
      </c>
      <c r="R4876" s="211">
        <v>0.45343376655892659</v>
      </c>
      <c r="S4876" s="211">
        <v>0.30428606911303779</v>
      </c>
      <c r="T4876" s="211">
        <v>0.60364605641299829</v>
      </c>
      <c r="U4876" s="211">
        <v>0.35436628645899487</v>
      </c>
      <c r="V4876" s="211">
        <v>7.591453756369089E-2</v>
      </c>
      <c r="W4876" s="211">
        <v>0.55444930401850767</v>
      </c>
      <c r="X4876" s="211">
        <v>0.38857203374569665</v>
      </c>
      <c r="Y4876" s="211">
        <v>0.65951410888319772</v>
      </c>
      <c r="Z4876" s="211">
        <v>0.1439492047497245</v>
      </c>
      <c r="AA4876" s="212">
        <v>0.12139636683587368</v>
      </c>
    </row>
    <row r="4877" spans="1:27" x14ac:dyDescent="0.35">
      <c r="A4877" s="210" t="s">
        <v>5553</v>
      </c>
      <c r="B4877" s="217">
        <v>116.52418571222938</v>
      </c>
      <c r="C4877" s="211">
        <v>7.6107842593138755E-2</v>
      </c>
      <c r="D4877" s="211">
        <v>0.1227369752813588</v>
      </c>
      <c r="E4877" s="211">
        <v>7.1761623651364875E-2</v>
      </c>
      <c r="F4877" s="211">
        <v>8.1321037424424897E-2</v>
      </c>
      <c r="G4877" s="211">
        <v>0.12248818423404134</v>
      </c>
      <c r="H4877" s="211">
        <v>0.12196017899071913</v>
      </c>
      <c r="I4877" s="211">
        <v>0.52651791523299551</v>
      </c>
      <c r="J4877" s="211">
        <v>0.46914344161626664</v>
      </c>
      <c r="K4877" s="211">
        <v>0.61508767737717784</v>
      </c>
      <c r="L4877" s="211">
        <v>0.27328098434496617</v>
      </c>
      <c r="M4877" s="211">
        <v>0.10582194508383859</v>
      </c>
      <c r="N4877" s="211">
        <v>0.37062083934361995</v>
      </c>
      <c r="O4877" s="211">
        <v>0.73710954359758418</v>
      </c>
      <c r="P4877" s="211">
        <v>6.8210165169453635E-2</v>
      </c>
      <c r="Q4877" s="211">
        <v>6.8993781008601235E-2</v>
      </c>
      <c r="R4877" s="211">
        <v>0.4191759862366628</v>
      </c>
      <c r="S4877" s="211">
        <v>0.30102566680129017</v>
      </c>
      <c r="T4877" s="211">
        <v>0.51438283311603183</v>
      </c>
      <c r="U4877" s="211">
        <v>0.36699172270841984</v>
      </c>
      <c r="V4877" s="211">
        <v>7.2409410727482998E-2</v>
      </c>
      <c r="W4877" s="211">
        <v>0.58007476351598874</v>
      </c>
      <c r="X4877" s="211">
        <v>0.30675176538137339</v>
      </c>
      <c r="Y4877" s="211">
        <v>0.6291057964147575</v>
      </c>
      <c r="Z4877" s="211">
        <v>0.14948780347295987</v>
      </c>
      <c r="AA4877" s="212">
        <v>0.1204397319947882</v>
      </c>
    </row>
    <row r="4878" spans="1:27" x14ac:dyDescent="0.35">
      <c r="A4878" s="210" t="s">
        <v>5554</v>
      </c>
      <c r="B4878" s="217">
        <v>158.18779996139565</v>
      </c>
      <c r="C4878" s="211">
        <v>5.4052103691516654E-2</v>
      </c>
      <c r="D4878" s="211">
        <v>0.1237983492154875</v>
      </c>
      <c r="E4878" s="211">
        <v>7.6337419139871091E-2</v>
      </c>
      <c r="F4878" s="211">
        <v>8.9464249677855878E-2</v>
      </c>
      <c r="G4878" s="211">
        <v>0.11876345087080314</v>
      </c>
      <c r="H4878" s="211">
        <v>0.1165316941848995</v>
      </c>
      <c r="I4878" s="211">
        <v>0.42883454332799131</v>
      </c>
      <c r="J4878" s="211">
        <v>0.41521553507223541</v>
      </c>
      <c r="K4878" s="211">
        <v>0.64155125444053618</v>
      </c>
      <c r="L4878" s="211">
        <v>0.27393758552197983</v>
      </c>
      <c r="M4878" s="211">
        <v>9.2046824937479274E-2</v>
      </c>
      <c r="N4878" s="211">
        <v>0.44201904442327766</v>
      </c>
      <c r="O4878" s="211">
        <v>0.58581436678836529</v>
      </c>
      <c r="P4878" s="211">
        <v>6.8821161858955551E-2</v>
      </c>
      <c r="Q4878" s="211">
        <v>8.5307418201079385E-2</v>
      </c>
      <c r="R4878" s="211">
        <v>0.48267641269136691</v>
      </c>
      <c r="S4878" s="211">
        <v>0.31544003234940199</v>
      </c>
      <c r="T4878" s="211">
        <v>0.56816735664134366</v>
      </c>
      <c r="U4878" s="211">
        <v>0.50452048956501583</v>
      </c>
      <c r="V4878" s="211">
        <v>0.11012951919803572</v>
      </c>
      <c r="W4878" s="211">
        <v>0.57862088783381671</v>
      </c>
      <c r="X4878" s="211">
        <v>0.35135550602615667</v>
      </c>
      <c r="Y4878" s="211">
        <v>0.70065319030306139</v>
      </c>
      <c r="Z4878" s="211">
        <v>0.14986332759304882</v>
      </c>
      <c r="AA4878" s="212">
        <v>0.11667042625968449</v>
      </c>
    </row>
    <row r="4879" spans="1:27" x14ac:dyDescent="0.35">
      <c r="A4879" s="210" t="s">
        <v>5555</v>
      </c>
      <c r="B4879" s="217">
        <v>128.88622886816441</v>
      </c>
      <c r="C4879" s="211">
        <v>4.9905638422352475E-2</v>
      </c>
      <c r="D4879" s="211">
        <v>0.12865408321967048</v>
      </c>
      <c r="E4879" s="211">
        <v>7.9496447559944228E-2</v>
      </c>
      <c r="F4879" s="211">
        <v>8.7904058587955317E-2</v>
      </c>
      <c r="G4879" s="211">
        <v>0.11762958648118763</v>
      </c>
      <c r="H4879" s="211">
        <v>0.11864285633459752</v>
      </c>
      <c r="I4879" s="211">
        <v>0.48866545821928675</v>
      </c>
      <c r="J4879" s="211">
        <v>0.39009544578565425</v>
      </c>
      <c r="K4879" s="211">
        <v>0.54268549590516757</v>
      </c>
      <c r="L4879" s="211">
        <v>0.28225681631692551</v>
      </c>
      <c r="M4879" s="211">
        <v>8.0543286055049831E-2</v>
      </c>
      <c r="N4879" s="211">
        <v>0.41146259462236051</v>
      </c>
      <c r="O4879" s="211">
        <v>0.7144523304502941</v>
      </c>
      <c r="P4879" s="211">
        <v>6.8618954739762622E-2</v>
      </c>
      <c r="Q4879" s="211">
        <v>4.6487813400305958E-2</v>
      </c>
      <c r="R4879" s="211">
        <v>0.46861215507520876</v>
      </c>
      <c r="S4879" s="211">
        <v>0.40700495864456199</v>
      </c>
      <c r="T4879" s="211">
        <v>0.51115737681091467</v>
      </c>
      <c r="U4879" s="211">
        <v>0.40585626029544886</v>
      </c>
      <c r="V4879" s="211">
        <v>0.11979304709175229</v>
      </c>
      <c r="W4879" s="211">
        <v>0.52031636194906772</v>
      </c>
      <c r="X4879" s="211">
        <v>0.44000806038583679</v>
      </c>
      <c r="Y4879" s="211">
        <v>0.69075364008282103</v>
      </c>
      <c r="Z4879" s="211">
        <v>0.1466835639850563</v>
      </c>
      <c r="AA4879" s="212">
        <v>0.12209966507963142</v>
      </c>
    </row>
    <row r="4880" spans="1:27" x14ac:dyDescent="0.35">
      <c r="A4880" s="210" t="s">
        <v>5556</v>
      </c>
      <c r="B4880" s="217">
        <v>137.18108342447118</v>
      </c>
      <c r="C4880" s="211">
        <v>5.6036016940853001E-2</v>
      </c>
      <c r="D4880" s="211">
        <v>0.11903972110757732</v>
      </c>
      <c r="E4880" s="211">
        <v>7.3789262568824385E-2</v>
      </c>
      <c r="F4880" s="211">
        <v>9.3421089178474956E-2</v>
      </c>
      <c r="G4880" s="211">
        <v>0.11724451902225448</v>
      </c>
      <c r="H4880" s="211">
        <v>0.1154916369671391</v>
      </c>
      <c r="I4880" s="211">
        <v>0.47247089216742472</v>
      </c>
      <c r="J4880" s="211">
        <v>0.43944772875374793</v>
      </c>
      <c r="K4880" s="211">
        <v>0.61399860140752716</v>
      </c>
      <c r="L4880" s="211">
        <v>0.27784720754001085</v>
      </c>
      <c r="M4880" s="211">
        <v>8.9119218359454994E-2</v>
      </c>
      <c r="N4880" s="211">
        <v>0.4453748604482522</v>
      </c>
      <c r="O4880" s="211">
        <v>0.67402491462896341</v>
      </c>
      <c r="P4880" s="211">
        <v>6.8717684300801815E-2</v>
      </c>
      <c r="Q4880" s="211">
        <v>0.11923517414213701</v>
      </c>
      <c r="R4880" s="211">
        <v>0.42862141705920459</v>
      </c>
      <c r="S4880" s="211">
        <v>0.40257388661763144</v>
      </c>
      <c r="T4880" s="211">
        <v>0.57464544744684298</v>
      </c>
      <c r="U4880" s="211">
        <v>0.34948088618187129</v>
      </c>
      <c r="V4880" s="211">
        <v>7.9009801552882175E-2</v>
      </c>
      <c r="W4880" s="211">
        <v>0.5909042908253791</v>
      </c>
      <c r="X4880" s="211">
        <v>0.29691361315351572</v>
      </c>
      <c r="Y4880" s="211">
        <v>0.75597310238890425</v>
      </c>
      <c r="Z4880" s="211">
        <v>0.14918999740346658</v>
      </c>
      <c r="AA4880" s="212">
        <v>0.11169858009917068</v>
      </c>
    </row>
    <row r="4881" spans="1:27" x14ac:dyDescent="0.35">
      <c r="A4881" s="210" t="s">
        <v>5557</v>
      </c>
      <c r="B4881" s="217">
        <v>127.02671541453293</v>
      </c>
      <c r="C4881" s="211">
        <v>6.145279177898981E-2</v>
      </c>
      <c r="D4881" s="211">
        <v>0.1250688148784854</v>
      </c>
      <c r="E4881" s="211">
        <v>7.2882298593088021E-2</v>
      </c>
      <c r="F4881" s="211">
        <v>9.6948583483293729E-2</v>
      </c>
      <c r="G4881" s="211">
        <v>0.12384845615249071</v>
      </c>
      <c r="H4881" s="211">
        <v>0.11729861139153239</v>
      </c>
      <c r="I4881" s="211">
        <v>0.50912382272242751</v>
      </c>
      <c r="J4881" s="211">
        <v>0.40488656088021907</v>
      </c>
      <c r="K4881" s="211">
        <v>0.57655388250359507</v>
      </c>
      <c r="L4881" s="211">
        <v>0.27461913688744183</v>
      </c>
      <c r="M4881" s="211">
        <v>9.524247798915686E-2</v>
      </c>
      <c r="N4881" s="211">
        <v>0.48499970416806004</v>
      </c>
      <c r="O4881" s="211">
        <v>0.54782398294464441</v>
      </c>
      <c r="P4881" s="211">
        <v>7.09392015284072E-2</v>
      </c>
      <c r="Q4881" s="211">
        <v>0.14082099289647057</v>
      </c>
      <c r="R4881" s="211">
        <v>0.42500182100219325</v>
      </c>
      <c r="S4881" s="211">
        <v>0.28802611118944454</v>
      </c>
      <c r="T4881" s="211">
        <v>0.62630887091236864</v>
      </c>
      <c r="U4881" s="211">
        <v>0.40216600402056069</v>
      </c>
      <c r="V4881" s="211">
        <v>8.0016469930773354E-2</v>
      </c>
      <c r="W4881" s="211">
        <v>0.49157654689531982</v>
      </c>
      <c r="X4881" s="211">
        <v>0.32013716546452853</v>
      </c>
      <c r="Y4881" s="211">
        <v>0.63925873255340826</v>
      </c>
      <c r="Z4881" s="211">
        <v>0.14617680884922185</v>
      </c>
      <c r="AA4881" s="212">
        <v>0.11975291217949278</v>
      </c>
    </row>
    <row r="4882" spans="1:27" x14ac:dyDescent="0.35">
      <c r="A4882" s="210" t="s">
        <v>5558</v>
      </c>
      <c r="B4882" s="217">
        <v>145.4566629605894</v>
      </c>
      <c r="C4882" s="211">
        <v>6.7028436025404481E-2</v>
      </c>
      <c r="D4882" s="211">
        <v>0.11853142544268992</v>
      </c>
      <c r="E4882" s="211">
        <v>7.3149644086628898E-2</v>
      </c>
      <c r="F4882" s="211">
        <v>0.11999680019094254</v>
      </c>
      <c r="G4882" s="211">
        <v>0.12605234052081693</v>
      </c>
      <c r="H4882" s="211">
        <v>0.11111134171227638</v>
      </c>
      <c r="I4882" s="211">
        <v>0.52291843951381034</v>
      </c>
      <c r="J4882" s="211">
        <v>0.45854440172901934</v>
      </c>
      <c r="K4882" s="211">
        <v>0.56619126139462672</v>
      </c>
      <c r="L4882" s="211">
        <v>0.27577346075699549</v>
      </c>
      <c r="M4882" s="211">
        <v>9.5554664695542926E-2</v>
      </c>
      <c r="N4882" s="211">
        <v>0.44089440323056317</v>
      </c>
      <c r="O4882" s="211">
        <v>0.60739304918808179</v>
      </c>
      <c r="P4882" s="211">
        <v>7.464923427160261E-2</v>
      </c>
      <c r="Q4882" s="211">
        <v>9.1455590639758985E-2</v>
      </c>
      <c r="R4882" s="211">
        <v>0.42714476652926853</v>
      </c>
      <c r="S4882" s="211">
        <v>0.36605227476053226</v>
      </c>
      <c r="T4882" s="211">
        <v>0.62618115539586416</v>
      </c>
      <c r="U4882" s="211">
        <v>0.41848540954973162</v>
      </c>
      <c r="V4882" s="211">
        <v>6.9752015965005104E-2</v>
      </c>
      <c r="W4882" s="211">
        <v>0.53881464931415657</v>
      </c>
      <c r="X4882" s="211">
        <v>0.36497533554081868</v>
      </c>
      <c r="Y4882" s="211">
        <v>0.67975851505400797</v>
      </c>
      <c r="Z4882" s="211">
        <v>0.14913313601315542</v>
      </c>
      <c r="AA4882" s="212">
        <v>0.11152071439712927</v>
      </c>
    </row>
    <row r="4883" spans="1:27" x14ac:dyDescent="0.35">
      <c r="A4883" s="210" t="s">
        <v>5559</v>
      </c>
      <c r="B4883" s="217">
        <v>128.26580443467924</v>
      </c>
      <c r="C4883" s="211">
        <v>5.3140364351900865E-2</v>
      </c>
      <c r="D4883" s="211">
        <v>0.12038408688302833</v>
      </c>
      <c r="E4883" s="211">
        <v>7.9806594628439337E-2</v>
      </c>
      <c r="F4883" s="211">
        <v>0.10074241816998689</v>
      </c>
      <c r="G4883" s="211">
        <v>0.12009350503550434</v>
      </c>
      <c r="H4883" s="211">
        <v>0.12082982571649664</v>
      </c>
      <c r="I4883" s="211">
        <v>0.50601807233656237</v>
      </c>
      <c r="J4883" s="211">
        <v>0.41020780424393599</v>
      </c>
      <c r="K4883" s="211">
        <v>0.63875594853128015</v>
      </c>
      <c r="L4883" s="211">
        <v>0.26759265256218806</v>
      </c>
      <c r="M4883" s="211">
        <v>0.10150134206698291</v>
      </c>
      <c r="N4883" s="211">
        <v>0.41231031815023378</v>
      </c>
      <c r="O4883" s="211">
        <v>0.70704270965632543</v>
      </c>
      <c r="P4883" s="211">
        <v>6.6003921570954915E-2</v>
      </c>
      <c r="Q4883" s="211">
        <v>9.9534927544823418E-2</v>
      </c>
      <c r="R4883" s="211">
        <v>0.43389146233578701</v>
      </c>
      <c r="S4883" s="211">
        <v>0.38596131210813361</v>
      </c>
      <c r="T4883" s="211">
        <v>0.53037969740061208</v>
      </c>
      <c r="U4883" s="211">
        <v>0.47425198899079096</v>
      </c>
      <c r="V4883" s="211">
        <v>8.4248883511544859E-2</v>
      </c>
      <c r="W4883" s="211">
        <v>0.57686684558844825</v>
      </c>
      <c r="X4883" s="211">
        <v>0.42359534398754267</v>
      </c>
      <c r="Y4883" s="211">
        <v>0.61137818126042554</v>
      </c>
      <c r="Z4883" s="211">
        <v>0.1459214504500792</v>
      </c>
      <c r="AA4883" s="212">
        <v>0.12393681070707148</v>
      </c>
    </row>
    <row r="4884" spans="1:27" x14ac:dyDescent="0.35">
      <c r="A4884" s="210" t="s">
        <v>5560</v>
      </c>
      <c r="B4884" s="217">
        <v>122.23750671118695</v>
      </c>
      <c r="C4884" s="211">
        <v>5.3271862312197278E-2</v>
      </c>
      <c r="D4884" s="211">
        <v>0.12957595341206621</v>
      </c>
      <c r="E4884" s="211">
        <v>6.89466563329999E-2</v>
      </c>
      <c r="F4884" s="211">
        <v>0.11627773736330101</v>
      </c>
      <c r="G4884" s="211">
        <v>0.12062011917546402</v>
      </c>
      <c r="H4884" s="211">
        <v>0.11444567180469695</v>
      </c>
      <c r="I4884" s="211">
        <v>0.50153216976088522</v>
      </c>
      <c r="J4884" s="211">
        <v>0.41908739309523307</v>
      </c>
      <c r="K4884" s="211">
        <v>0.60019128184269854</v>
      </c>
      <c r="L4884" s="211">
        <v>0.26972772448063831</v>
      </c>
      <c r="M4884" s="211">
        <v>0.10075134433083772</v>
      </c>
      <c r="N4884" s="211">
        <v>0.49957771246128863</v>
      </c>
      <c r="O4884" s="211">
        <v>0.60721991629227368</v>
      </c>
      <c r="P4884" s="211">
        <v>6.9950467351377985E-2</v>
      </c>
      <c r="Q4884" s="211">
        <v>0.13245131489571133</v>
      </c>
      <c r="R4884" s="211">
        <v>0.3971024153830377</v>
      </c>
      <c r="S4884" s="211">
        <v>0.31477221791677518</v>
      </c>
      <c r="T4884" s="211">
        <v>0.61461567625917923</v>
      </c>
      <c r="U4884" s="211">
        <v>0.34090511204357427</v>
      </c>
      <c r="V4884" s="211">
        <v>8.6015855583895406E-2</v>
      </c>
      <c r="W4884" s="211">
        <v>0.51477611275239599</v>
      </c>
      <c r="X4884" s="211">
        <v>0.40278153458770061</v>
      </c>
      <c r="Y4884" s="211">
        <v>0.66595118963901201</v>
      </c>
      <c r="Z4884" s="211">
        <v>0.14618309481215866</v>
      </c>
      <c r="AA4884" s="212">
        <v>0.12453156088836902</v>
      </c>
    </row>
    <row r="4885" spans="1:27" x14ac:dyDescent="0.35">
      <c r="A4885" s="210" t="s">
        <v>5561</v>
      </c>
      <c r="B4885" s="217">
        <v>150.21268269061832</v>
      </c>
      <c r="C4885" s="211">
        <v>8.2893873719848118E-2</v>
      </c>
      <c r="D4885" s="211">
        <v>0.11945774679752583</v>
      </c>
      <c r="E4885" s="211">
        <v>8.8709932439034175E-2</v>
      </c>
      <c r="F4885" s="211">
        <v>0.10555045224619469</v>
      </c>
      <c r="G4885" s="211">
        <v>0.11794042439067229</v>
      </c>
      <c r="H4885" s="211">
        <v>0.12027604182595425</v>
      </c>
      <c r="I4885" s="211">
        <v>0.51884034073291485</v>
      </c>
      <c r="J4885" s="211">
        <v>0.45045442494123006</v>
      </c>
      <c r="K4885" s="211">
        <v>0.52014538513592579</v>
      </c>
      <c r="L4885" s="211">
        <v>0.27182901546052424</v>
      </c>
      <c r="M4885" s="211">
        <v>0.1050871929311885</v>
      </c>
      <c r="N4885" s="211">
        <v>0.50985651258254139</v>
      </c>
      <c r="O4885" s="211">
        <v>0.55573974166066975</v>
      </c>
      <c r="P4885" s="211">
        <v>6.3980566543588011E-2</v>
      </c>
      <c r="Q4885" s="211">
        <v>7.6796325092424803E-2</v>
      </c>
      <c r="R4885" s="211">
        <v>0.43114319119418193</v>
      </c>
      <c r="S4885" s="211">
        <v>0.32327912337749187</v>
      </c>
      <c r="T4885" s="211">
        <v>0.51109393938985304</v>
      </c>
      <c r="U4885" s="211">
        <v>0.44150839358545313</v>
      </c>
      <c r="V4885" s="211">
        <v>0.11345513323116814</v>
      </c>
      <c r="W4885" s="211">
        <v>0.5631893000509669</v>
      </c>
      <c r="X4885" s="211">
        <v>0.38640456107348387</v>
      </c>
      <c r="Y4885" s="211">
        <v>0.74051819918938133</v>
      </c>
      <c r="Z4885" s="211">
        <v>0.14973551204634525</v>
      </c>
      <c r="AA4885" s="212">
        <v>0.11551254834255441</v>
      </c>
    </row>
    <row r="4886" spans="1:27" x14ac:dyDescent="0.35">
      <c r="A4886" s="210" t="s">
        <v>5562</v>
      </c>
      <c r="B4886" s="217">
        <v>139.4267892192</v>
      </c>
      <c r="C4886" s="211">
        <v>6.1371807602832951E-2</v>
      </c>
      <c r="D4886" s="211">
        <v>0.12667609711642389</v>
      </c>
      <c r="E4886" s="211">
        <v>7.9380538352709459E-2</v>
      </c>
      <c r="F4886" s="211">
        <v>0.10051536826289426</v>
      </c>
      <c r="G4886" s="211">
        <v>0.11924509954081815</v>
      </c>
      <c r="H4886" s="211">
        <v>0.11499683640598812</v>
      </c>
      <c r="I4886" s="211">
        <v>0.50395983339477235</v>
      </c>
      <c r="J4886" s="211">
        <v>0.45910570792608224</v>
      </c>
      <c r="K4886" s="211">
        <v>0.58965505065890134</v>
      </c>
      <c r="L4886" s="211">
        <v>0.27728128119634904</v>
      </c>
      <c r="M4886" s="211">
        <v>0.11610668357441849</v>
      </c>
      <c r="N4886" s="211">
        <v>0.50711839910821777</v>
      </c>
      <c r="O4886" s="211">
        <v>0.7114682939470931</v>
      </c>
      <c r="P4886" s="211">
        <v>6.4286858689369092E-2</v>
      </c>
      <c r="Q4886" s="211">
        <v>8.4592220497516954E-2</v>
      </c>
      <c r="R4886" s="211">
        <v>0.4815246479314364</v>
      </c>
      <c r="S4886" s="211">
        <v>0.2779466103225105</v>
      </c>
      <c r="T4886" s="211">
        <v>0.51153519535815639</v>
      </c>
      <c r="U4886" s="211">
        <v>0.5288853268133844</v>
      </c>
      <c r="V4886" s="211">
        <v>8.5310790836368833E-2</v>
      </c>
      <c r="W4886" s="211">
        <v>0.53304159764222947</v>
      </c>
      <c r="X4886" s="211">
        <v>0.26591453025961459</v>
      </c>
      <c r="Y4886" s="211">
        <v>0.58923962740801517</v>
      </c>
      <c r="Z4886" s="211">
        <v>0.14671098413431352</v>
      </c>
      <c r="AA4886" s="212">
        <v>0.12090800172004548</v>
      </c>
    </row>
    <row r="4887" spans="1:27" x14ac:dyDescent="0.35">
      <c r="A4887" s="210" t="s">
        <v>5563</v>
      </c>
      <c r="B4887" s="217">
        <v>141.98015544090174</v>
      </c>
      <c r="C4887" s="211">
        <v>6.0367153297842875E-2</v>
      </c>
      <c r="D4887" s="211">
        <v>0.12794361852533437</v>
      </c>
      <c r="E4887" s="211">
        <v>7.5461725604313551E-2</v>
      </c>
      <c r="F4887" s="211">
        <v>0.11746675151512023</v>
      </c>
      <c r="G4887" s="211">
        <v>0.12219846726245875</v>
      </c>
      <c r="H4887" s="211">
        <v>0.12505080490200224</v>
      </c>
      <c r="I4887" s="211">
        <v>0.40970657679552713</v>
      </c>
      <c r="J4887" s="211">
        <v>0.44847139380193468</v>
      </c>
      <c r="K4887" s="211">
        <v>0.59105704096949352</v>
      </c>
      <c r="L4887" s="211">
        <v>0.27166548123619244</v>
      </c>
      <c r="M4887" s="211">
        <v>8.1435183306239139E-2</v>
      </c>
      <c r="N4887" s="211">
        <v>0.43826501201438006</v>
      </c>
      <c r="O4887" s="211">
        <v>0.54051779532890465</v>
      </c>
      <c r="P4887" s="211">
        <v>7.0007536365788159E-2</v>
      </c>
      <c r="Q4887" s="211">
        <v>8.8043677883552135E-2</v>
      </c>
      <c r="R4887" s="211">
        <v>0.45395563741059619</v>
      </c>
      <c r="S4887" s="211">
        <v>0.29469803581368148</v>
      </c>
      <c r="T4887" s="211">
        <v>0.50434940841925058</v>
      </c>
      <c r="U4887" s="211">
        <v>0.44659749889601186</v>
      </c>
      <c r="V4887" s="211">
        <v>0.11123761309020427</v>
      </c>
      <c r="W4887" s="211">
        <v>0.49569166847754415</v>
      </c>
      <c r="X4887" s="211">
        <v>0.36532851283025458</v>
      </c>
      <c r="Y4887" s="211">
        <v>0.64383242011519815</v>
      </c>
      <c r="Z4887" s="211">
        <v>0.14503548369695507</v>
      </c>
      <c r="AA4887" s="212">
        <v>0.11319982010428351</v>
      </c>
    </row>
    <row r="4888" spans="1:27" x14ac:dyDescent="0.35">
      <c r="A4888" s="210" t="s">
        <v>5564</v>
      </c>
      <c r="B4888" s="217">
        <v>127.3199511515743</v>
      </c>
      <c r="C4888" s="211">
        <v>5.6754205577089975E-2</v>
      </c>
      <c r="D4888" s="211">
        <v>0.12814396802576433</v>
      </c>
      <c r="E4888" s="211">
        <v>8.141963138026867E-2</v>
      </c>
      <c r="F4888" s="211">
        <v>8.3311480289069581E-2</v>
      </c>
      <c r="G4888" s="211">
        <v>0.12548414364256591</v>
      </c>
      <c r="H4888" s="211">
        <v>0.11978990547174716</v>
      </c>
      <c r="I4888" s="211">
        <v>0.47399662840133933</v>
      </c>
      <c r="J4888" s="211">
        <v>0.42919414954928281</v>
      </c>
      <c r="K4888" s="211">
        <v>0.59017575016979873</v>
      </c>
      <c r="L4888" s="211">
        <v>0.28046414511239826</v>
      </c>
      <c r="M4888" s="211">
        <v>9.2091720674068761E-2</v>
      </c>
      <c r="N4888" s="211">
        <v>0.38380687170915628</v>
      </c>
      <c r="O4888" s="211">
        <v>0.57822295161291615</v>
      </c>
      <c r="P4888" s="211">
        <v>6.8456363612696594E-2</v>
      </c>
      <c r="Q4888" s="211">
        <v>8.6002219766791857E-2</v>
      </c>
      <c r="R4888" s="211">
        <v>0.38882673003963392</v>
      </c>
      <c r="S4888" s="211">
        <v>0.30747047097696278</v>
      </c>
      <c r="T4888" s="211">
        <v>0.60328385036020915</v>
      </c>
      <c r="U4888" s="211">
        <v>0.39854899405205779</v>
      </c>
      <c r="V4888" s="211">
        <v>7.8498278348697603E-2</v>
      </c>
      <c r="W4888" s="211">
        <v>0.60252956275421488</v>
      </c>
      <c r="X4888" s="211">
        <v>0.35101715483080503</v>
      </c>
      <c r="Y4888" s="211">
        <v>0.78825952428735679</v>
      </c>
      <c r="Z4888" s="211">
        <v>0.14005523749327242</v>
      </c>
      <c r="AA4888" s="212">
        <v>0.11961751551107905</v>
      </c>
    </row>
    <row r="4889" spans="1:27" x14ac:dyDescent="0.35">
      <c r="A4889" s="210" t="s">
        <v>5565</v>
      </c>
      <c r="B4889" s="217">
        <v>117.19952651363134</v>
      </c>
      <c r="C4889" s="211">
        <v>5.5906659811471499E-2</v>
      </c>
      <c r="D4889" s="211">
        <v>0.11723597390213825</v>
      </c>
      <c r="E4889" s="211">
        <v>7.600348961507758E-2</v>
      </c>
      <c r="F4889" s="211">
        <v>7.9596213490424533E-2</v>
      </c>
      <c r="G4889" s="211">
        <v>0.12590562682352685</v>
      </c>
      <c r="H4889" s="211">
        <v>0.10917340116985555</v>
      </c>
      <c r="I4889" s="211">
        <v>0.52033869396901666</v>
      </c>
      <c r="J4889" s="211">
        <v>0.43872877166056179</v>
      </c>
      <c r="K4889" s="211">
        <v>0.63813681288089574</v>
      </c>
      <c r="L4889" s="211">
        <v>0.27534133533028188</v>
      </c>
      <c r="M4889" s="211">
        <v>9.4304462466945793E-2</v>
      </c>
      <c r="N4889" s="211">
        <v>0.3666698571790965</v>
      </c>
      <c r="O4889" s="211">
        <v>0.63553496340532289</v>
      </c>
      <c r="P4889" s="211">
        <v>6.865227423992111E-2</v>
      </c>
      <c r="Q4889" s="211">
        <v>7.1288964390169213E-2</v>
      </c>
      <c r="R4889" s="211">
        <v>0.42888029246191173</v>
      </c>
      <c r="S4889" s="211">
        <v>0.35192743797347947</v>
      </c>
      <c r="T4889" s="211">
        <v>0.56673533903023188</v>
      </c>
      <c r="U4889" s="211">
        <v>0.38579182342329155</v>
      </c>
      <c r="V4889" s="211">
        <v>6.0185001428617962E-2</v>
      </c>
      <c r="W4889" s="211">
        <v>0.53574318803027277</v>
      </c>
      <c r="X4889" s="211">
        <v>0.36143647942181489</v>
      </c>
      <c r="Y4889" s="211">
        <v>0.61511444004579174</v>
      </c>
      <c r="Z4889" s="211">
        <v>0.14931917252326246</v>
      </c>
      <c r="AA4889" s="212">
        <v>0.11373612944961553</v>
      </c>
    </row>
    <row r="4890" spans="1:27" x14ac:dyDescent="0.35">
      <c r="A4890" s="210" t="s">
        <v>5566</v>
      </c>
      <c r="B4890" s="217">
        <v>142.05968715056619</v>
      </c>
      <c r="C4890" s="211">
        <v>6.3561822663394912E-2</v>
      </c>
      <c r="D4890" s="211">
        <v>0.12360781886219829</v>
      </c>
      <c r="E4890" s="211">
        <v>8.0435752751840173E-2</v>
      </c>
      <c r="F4890" s="211">
        <v>8.2540769983192069E-2</v>
      </c>
      <c r="G4890" s="211">
        <v>0.11815132958135112</v>
      </c>
      <c r="H4890" s="211">
        <v>0.12381480001054802</v>
      </c>
      <c r="I4890" s="211">
        <v>0.45703556034539228</v>
      </c>
      <c r="J4890" s="211">
        <v>0.46398645283621487</v>
      </c>
      <c r="K4890" s="211">
        <v>0.60801690443672185</v>
      </c>
      <c r="L4890" s="211">
        <v>0.27509876776174608</v>
      </c>
      <c r="M4890" s="211">
        <v>8.9530253297709278E-2</v>
      </c>
      <c r="N4890" s="211">
        <v>0.42787125151988825</v>
      </c>
      <c r="O4890" s="211">
        <v>0.58473268593815164</v>
      </c>
      <c r="P4890" s="211">
        <v>7.127058423801301E-2</v>
      </c>
      <c r="Q4890" s="211">
        <v>0.14288038547486978</v>
      </c>
      <c r="R4890" s="211">
        <v>0.41550534349645568</v>
      </c>
      <c r="S4890" s="211">
        <v>0.32579211907136651</v>
      </c>
      <c r="T4890" s="211">
        <v>0.53089660075722434</v>
      </c>
      <c r="U4890" s="211">
        <v>0.40535233063981208</v>
      </c>
      <c r="V4890" s="211">
        <v>9.3120686968447927E-2</v>
      </c>
      <c r="W4890" s="211">
        <v>0.52450156425925576</v>
      </c>
      <c r="X4890" s="211">
        <v>0.39209958027935771</v>
      </c>
      <c r="Y4890" s="211">
        <v>0.72509737881492176</v>
      </c>
      <c r="Z4890" s="211">
        <v>0.14646064198585268</v>
      </c>
      <c r="AA4890" s="212">
        <v>0.11707636499010912</v>
      </c>
    </row>
    <row r="4891" spans="1:27" x14ac:dyDescent="0.35">
      <c r="A4891" s="210" t="s">
        <v>5567</v>
      </c>
      <c r="B4891" s="217">
        <v>111.98420768274683</v>
      </c>
      <c r="C4891" s="211">
        <v>6.7469476287841501E-2</v>
      </c>
      <c r="D4891" s="211">
        <v>0.12755522577252723</v>
      </c>
      <c r="E4891" s="211">
        <v>7.2343454126795173E-2</v>
      </c>
      <c r="F4891" s="211">
        <v>0.10031872395983618</v>
      </c>
      <c r="G4891" s="211">
        <v>0.1195249584868763</v>
      </c>
      <c r="H4891" s="211">
        <v>0.11843331593126508</v>
      </c>
      <c r="I4891" s="211">
        <v>0.43530130574745718</v>
      </c>
      <c r="J4891" s="211">
        <v>0.4885547103559732</v>
      </c>
      <c r="K4891" s="211">
        <v>0.61929911280011318</v>
      </c>
      <c r="L4891" s="211">
        <v>0.27336941743816318</v>
      </c>
      <c r="M4891" s="211">
        <v>8.7233739579212127E-2</v>
      </c>
      <c r="N4891" s="211">
        <v>0.43676211281460631</v>
      </c>
      <c r="O4891" s="211">
        <v>0.74040668380114805</v>
      </c>
      <c r="P4891" s="211">
        <v>7.2078604795818138E-2</v>
      </c>
      <c r="Q4891" s="211">
        <v>5.0276722574003258E-2</v>
      </c>
      <c r="R4891" s="211">
        <v>0.37326074672021148</v>
      </c>
      <c r="S4891" s="211">
        <v>0.4422070737970375</v>
      </c>
      <c r="T4891" s="211">
        <v>0.52944507181682332</v>
      </c>
      <c r="U4891" s="211">
        <v>0.3319926679247176</v>
      </c>
      <c r="V4891" s="211">
        <v>6.6578989030065677E-2</v>
      </c>
      <c r="W4891" s="211">
        <v>0.51810945027145539</v>
      </c>
      <c r="X4891" s="211">
        <v>0.35993060490776285</v>
      </c>
      <c r="Y4891" s="211">
        <v>0.70389142143358863</v>
      </c>
      <c r="Z4891" s="211">
        <v>0.14662140665107798</v>
      </c>
      <c r="AA4891" s="212">
        <v>0.12435284727421303</v>
      </c>
    </row>
    <row r="4892" spans="1:27" x14ac:dyDescent="0.35">
      <c r="A4892" s="210" t="s">
        <v>5568</v>
      </c>
      <c r="B4892" s="217">
        <v>155.2516606324904</v>
      </c>
      <c r="C4892" s="211">
        <v>6.0954205145954884E-2</v>
      </c>
      <c r="D4892" s="211">
        <v>0.12380625525340433</v>
      </c>
      <c r="E4892" s="211">
        <v>7.7561877902386112E-2</v>
      </c>
      <c r="F4892" s="211">
        <v>9.4547288255330444E-2</v>
      </c>
      <c r="G4892" s="211">
        <v>0.11847187605195637</v>
      </c>
      <c r="H4892" s="211">
        <v>0.11142150800874524</v>
      </c>
      <c r="I4892" s="211">
        <v>0.53113176642083848</v>
      </c>
      <c r="J4892" s="211">
        <v>0.43944443311275649</v>
      </c>
      <c r="K4892" s="211">
        <v>0.57800783557468927</v>
      </c>
      <c r="L4892" s="211">
        <v>0.26785235617505687</v>
      </c>
      <c r="M4892" s="211">
        <v>9.5265357740924761E-2</v>
      </c>
      <c r="N4892" s="211">
        <v>0.42192155816616628</v>
      </c>
      <c r="O4892" s="211">
        <v>0.73438684030467316</v>
      </c>
      <c r="P4892" s="211">
        <v>7.361888137783551E-2</v>
      </c>
      <c r="Q4892" s="211">
        <v>0.11876788392504978</v>
      </c>
      <c r="R4892" s="211">
        <v>0.42881998286439504</v>
      </c>
      <c r="S4892" s="211">
        <v>0.30877481218896341</v>
      </c>
      <c r="T4892" s="211">
        <v>0.55068080589939983</v>
      </c>
      <c r="U4892" s="211">
        <v>0.49202596397560772</v>
      </c>
      <c r="V4892" s="211">
        <v>0.12018509733981059</v>
      </c>
      <c r="W4892" s="211">
        <v>0.49354590615841915</v>
      </c>
      <c r="X4892" s="211">
        <v>0.3170674561787995</v>
      </c>
      <c r="Y4892" s="211">
        <v>0.68116017964057118</v>
      </c>
      <c r="Z4892" s="211">
        <v>0.14249764712018986</v>
      </c>
      <c r="AA4892" s="212">
        <v>0.1248246682831803</v>
      </c>
    </row>
    <row r="4893" spans="1:27" x14ac:dyDescent="0.35">
      <c r="A4893" s="210" t="s">
        <v>5569</v>
      </c>
      <c r="B4893" s="217">
        <v>195.53511480502326</v>
      </c>
      <c r="C4893" s="211">
        <v>6.3227976683700476E-2</v>
      </c>
      <c r="D4893" s="211">
        <v>0.12594848363480995</v>
      </c>
      <c r="E4893" s="211">
        <v>7.0661126349091968E-2</v>
      </c>
      <c r="F4893" s="211">
        <v>0.10648912377310503</v>
      </c>
      <c r="G4893" s="211">
        <v>0.12351186457195303</v>
      </c>
      <c r="H4893" s="211">
        <v>0.11969176151205202</v>
      </c>
      <c r="I4893" s="211">
        <v>0.47319807672608949</v>
      </c>
      <c r="J4893" s="211">
        <v>0.40241175160845016</v>
      </c>
      <c r="K4893" s="211">
        <v>0.60992369913032751</v>
      </c>
      <c r="L4893" s="211">
        <v>0.27046701330784545</v>
      </c>
      <c r="M4893" s="211">
        <v>0.11598436719144399</v>
      </c>
      <c r="N4893" s="211">
        <v>0.42349781247349333</v>
      </c>
      <c r="O4893" s="211">
        <v>0.74522458409749959</v>
      </c>
      <c r="P4893" s="211">
        <v>7.3769265402135686E-2</v>
      </c>
      <c r="Q4893" s="211">
        <v>8.776692387239142E-2</v>
      </c>
      <c r="R4893" s="211">
        <v>0.46643587266256475</v>
      </c>
      <c r="S4893" s="211">
        <v>0.31843325650928056</v>
      </c>
      <c r="T4893" s="211">
        <v>0.56764063998094572</v>
      </c>
      <c r="U4893" s="211">
        <v>0.46211894698865275</v>
      </c>
      <c r="V4893" s="211">
        <v>0.13934143285529993</v>
      </c>
      <c r="W4893" s="211">
        <v>0.538567184475924</v>
      </c>
      <c r="X4893" s="211">
        <v>0.2927380156803488</v>
      </c>
      <c r="Y4893" s="211">
        <v>0.68784800412201985</v>
      </c>
      <c r="Z4893" s="211">
        <v>0.1432489385325621</v>
      </c>
      <c r="AA4893" s="212">
        <v>0.1164977483215249</v>
      </c>
    </row>
    <row r="4894" spans="1:27" x14ac:dyDescent="0.35">
      <c r="A4894" s="210" t="s">
        <v>5570</v>
      </c>
      <c r="B4894" s="217">
        <v>144.68917730407696</v>
      </c>
      <c r="C4894" s="211">
        <v>6.0802347126972606E-2</v>
      </c>
      <c r="D4894" s="211">
        <v>0.12273965247046809</v>
      </c>
      <c r="E4894" s="211">
        <v>7.2347230063704901E-2</v>
      </c>
      <c r="F4894" s="211">
        <v>9.8692232688622095E-2</v>
      </c>
      <c r="G4894" s="211">
        <v>0.12568028411504237</v>
      </c>
      <c r="H4894" s="211">
        <v>0.11767446275937846</v>
      </c>
      <c r="I4894" s="211">
        <v>0.48340602528862275</v>
      </c>
      <c r="J4894" s="211">
        <v>0.48401941323619102</v>
      </c>
      <c r="K4894" s="211">
        <v>0.64839706016350895</v>
      </c>
      <c r="L4894" s="211">
        <v>0.27373230692055767</v>
      </c>
      <c r="M4894" s="211">
        <v>9.6532558941764254E-2</v>
      </c>
      <c r="N4894" s="211">
        <v>0.56117706753415852</v>
      </c>
      <c r="O4894" s="211">
        <v>0.71037660965021898</v>
      </c>
      <c r="P4894" s="211">
        <v>6.4254435741746371E-2</v>
      </c>
      <c r="Q4894" s="211">
        <v>0.11492514981177576</v>
      </c>
      <c r="R4894" s="211">
        <v>0.47007874255734761</v>
      </c>
      <c r="S4894" s="211">
        <v>0.32458046351879771</v>
      </c>
      <c r="T4894" s="211">
        <v>0.49214744383662873</v>
      </c>
      <c r="U4894" s="211">
        <v>0.39121668837233842</v>
      </c>
      <c r="V4894" s="211">
        <v>0.11153020835523997</v>
      </c>
      <c r="W4894" s="211">
        <v>0.5112593541364403</v>
      </c>
      <c r="X4894" s="211">
        <v>0.35880764798585846</v>
      </c>
      <c r="Y4894" s="211">
        <v>0.60983178576504482</v>
      </c>
      <c r="Z4894" s="211">
        <v>0.14074595277628271</v>
      </c>
      <c r="AA4894" s="212">
        <v>0.11368194243495112</v>
      </c>
    </row>
    <row r="4895" spans="1:27" x14ac:dyDescent="0.35">
      <c r="A4895" s="210" t="s">
        <v>5571</v>
      </c>
      <c r="B4895" s="217">
        <v>144.06658840724799</v>
      </c>
      <c r="C4895" s="211">
        <v>4.7607147072049993E-2</v>
      </c>
      <c r="D4895" s="211">
        <v>0.12506595078000002</v>
      </c>
      <c r="E4895" s="211">
        <v>7.0178090981181371E-2</v>
      </c>
      <c r="F4895" s="211">
        <v>9.1650696491944683E-2</v>
      </c>
      <c r="G4895" s="211">
        <v>0.1214323662149018</v>
      </c>
      <c r="H4895" s="211">
        <v>0.11943223340193083</v>
      </c>
      <c r="I4895" s="211">
        <v>0.45747650960819908</v>
      </c>
      <c r="J4895" s="211">
        <v>0.40857610052948257</v>
      </c>
      <c r="K4895" s="211">
        <v>0.56416892982050326</v>
      </c>
      <c r="L4895" s="211">
        <v>0.27444646141682472</v>
      </c>
      <c r="M4895" s="211">
        <v>9.9481197274101804E-2</v>
      </c>
      <c r="N4895" s="211">
        <v>0.50192899617359377</v>
      </c>
      <c r="O4895" s="211">
        <v>0.77502081081451601</v>
      </c>
      <c r="P4895" s="211">
        <v>6.9186454966349106E-2</v>
      </c>
      <c r="Q4895" s="211">
        <v>8.2092537965699514E-2</v>
      </c>
      <c r="R4895" s="211">
        <v>0.40164869722248386</v>
      </c>
      <c r="S4895" s="211">
        <v>0.28138055223810859</v>
      </c>
      <c r="T4895" s="211">
        <v>0.5240503691760775</v>
      </c>
      <c r="U4895" s="211">
        <v>0.4520707771164082</v>
      </c>
      <c r="V4895" s="211">
        <v>9.3096615852585315E-2</v>
      </c>
      <c r="W4895" s="211">
        <v>0.50925407842697368</v>
      </c>
      <c r="X4895" s="211">
        <v>0.33472331999887939</v>
      </c>
      <c r="Y4895" s="211">
        <v>0.63724109379902993</v>
      </c>
      <c r="Z4895" s="211">
        <v>0.1435396002722536</v>
      </c>
      <c r="AA4895" s="212">
        <v>0.11352019033411709</v>
      </c>
    </row>
    <row r="4896" spans="1:27" x14ac:dyDescent="0.35">
      <c r="A4896" s="210" t="s">
        <v>5572</v>
      </c>
      <c r="B4896" s="217">
        <v>127.98642656574849</v>
      </c>
      <c r="C4896" s="211">
        <v>5.9056499081265534E-2</v>
      </c>
      <c r="D4896" s="211">
        <v>0.12257221072942923</v>
      </c>
      <c r="E4896" s="211">
        <v>7.8769798250158451E-2</v>
      </c>
      <c r="F4896" s="211">
        <v>9.969877973053308E-2</v>
      </c>
      <c r="G4896" s="211">
        <v>0.1183121457020492</v>
      </c>
      <c r="H4896" s="211">
        <v>0.12568194604224928</v>
      </c>
      <c r="I4896" s="211">
        <v>0.5018936490593805</v>
      </c>
      <c r="J4896" s="211">
        <v>0.45640124892437484</v>
      </c>
      <c r="K4896" s="211">
        <v>0.62157835484462853</v>
      </c>
      <c r="L4896" s="211">
        <v>0.26910345620704174</v>
      </c>
      <c r="M4896" s="211">
        <v>0.10456053857482088</v>
      </c>
      <c r="N4896" s="211">
        <v>0.39445134076081728</v>
      </c>
      <c r="O4896" s="211">
        <v>0.61551276835112778</v>
      </c>
      <c r="P4896" s="211">
        <v>6.4849527616947941E-2</v>
      </c>
      <c r="Q4896" s="211">
        <v>9.80437380205849E-2</v>
      </c>
      <c r="R4896" s="211">
        <v>0.44545406537213167</v>
      </c>
      <c r="S4896" s="211">
        <v>0.35366384010497998</v>
      </c>
      <c r="T4896" s="211">
        <v>0.55359118978880828</v>
      </c>
      <c r="U4896" s="211">
        <v>0.51452776459393479</v>
      </c>
      <c r="V4896" s="211">
        <v>5.2282854680881591E-2</v>
      </c>
      <c r="W4896" s="211">
        <v>0.63220319587288565</v>
      </c>
      <c r="X4896" s="211">
        <v>0.37584905242639377</v>
      </c>
      <c r="Y4896" s="211">
        <v>0.68108417196602666</v>
      </c>
      <c r="Z4896" s="211">
        <v>0.14239559583679401</v>
      </c>
      <c r="AA4896" s="212">
        <v>0.11326705623105568</v>
      </c>
    </row>
    <row r="4897" spans="1:27" x14ac:dyDescent="0.35">
      <c r="A4897" s="210" t="s">
        <v>5573</v>
      </c>
      <c r="B4897" s="217">
        <v>130.70115139841735</v>
      </c>
      <c r="C4897" s="211">
        <v>5.6918656002651676E-2</v>
      </c>
      <c r="D4897" s="211">
        <v>0.12654551277658327</v>
      </c>
      <c r="E4897" s="211">
        <v>7.2736137737299811E-2</v>
      </c>
      <c r="F4897" s="211">
        <v>0.10433022388557552</v>
      </c>
      <c r="G4897" s="211">
        <v>0.12147195125979804</v>
      </c>
      <c r="H4897" s="211">
        <v>0.11663303427184413</v>
      </c>
      <c r="I4897" s="211">
        <v>0.52601501090830083</v>
      </c>
      <c r="J4897" s="211">
        <v>0.4505565456669583</v>
      </c>
      <c r="K4897" s="211">
        <v>0.60058690808393744</v>
      </c>
      <c r="L4897" s="211">
        <v>0.26583639725301633</v>
      </c>
      <c r="M4897" s="211">
        <v>8.4815887823158978E-2</v>
      </c>
      <c r="N4897" s="211">
        <v>0.40784516908623875</v>
      </c>
      <c r="O4897" s="211">
        <v>0.77138649105262791</v>
      </c>
      <c r="P4897" s="211">
        <v>6.2882149828672934E-2</v>
      </c>
      <c r="Q4897" s="211">
        <v>8.5574462259135273E-2</v>
      </c>
      <c r="R4897" s="211">
        <v>0.47327952709028059</v>
      </c>
      <c r="S4897" s="211">
        <v>0.34544352336197798</v>
      </c>
      <c r="T4897" s="211">
        <v>0.60057683496360081</v>
      </c>
      <c r="U4897" s="211">
        <v>0.49290883204465141</v>
      </c>
      <c r="V4897" s="211">
        <v>7.8622019033242951E-2</v>
      </c>
      <c r="W4897" s="211">
        <v>0.52023250411965183</v>
      </c>
      <c r="X4897" s="211">
        <v>0.37930249256441773</v>
      </c>
      <c r="Y4897" s="211">
        <v>0.65660835349830804</v>
      </c>
      <c r="Z4897" s="211">
        <v>0.14639937504174472</v>
      </c>
      <c r="AA4897" s="212">
        <v>0.11439404137066247</v>
      </c>
    </row>
    <row r="4898" spans="1:27" x14ac:dyDescent="0.35">
      <c r="A4898" s="210" t="s">
        <v>5574</v>
      </c>
      <c r="B4898" s="217">
        <v>152.49177665970092</v>
      </c>
      <c r="C4898" s="211">
        <v>7.1208661410277596E-2</v>
      </c>
      <c r="D4898" s="211">
        <v>0.12595501202066486</v>
      </c>
      <c r="E4898" s="211">
        <v>8.0922591235189287E-2</v>
      </c>
      <c r="F4898" s="211">
        <v>0.11416330861343349</v>
      </c>
      <c r="G4898" s="211">
        <v>0.12068549511072593</v>
      </c>
      <c r="H4898" s="211">
        <v>0.11597648004052706</v>
      </c>
      <c r="I4898" s="211">
        <v>0.44970957392343147</v>
      </c>
      <c r="J4898" s="211">
        <v>0.48093029445834135</v>
      </c>
      <c r="K4898" s="211">
        <v>0.57053443193636477</v>
      </c>
      <c r="L4898" s="211">
        <v>0.2756399896102002</v>
      </c>
      <c r="M4898" s="211">
        <v>7.8373529994684416E-2</v>
      </c>
      <c r="N4898" s="211">
        <v>0.58113435222229015</v>
      </c>
      <c r="O4898" s="211">
        <v>0.67865807670193079</v>
      </c>
      <c r="P4898" s="211">
        <v>6.9173285487071093E-2</v>
      </c>
      <c r="Q4898" s="211">
        <v>5.8664607418341813E-2</v>
      </c>
      <c r="R4898" s="211">
        <v>0.42756299083216043</v>
      </c>
      <c r="S4898" s="211">
        <v>0.33532983258300936</v>
      </c>
      <c r="T4898" s="211">
        <v>0.60149514223990463</v>
      </c>
      <c r="U4898" s="211">
        <v>0.52409495864279709</v>
      </c>
      <c r="V4898" s="211">
        <v>0.10235246744578765</v>
      </c>
      <c r="W4898" s="211">
        <v>0.57353615273453173</v>
      </c>
      <c r="X4898" s="211">
        <v>0.29509121483425849</v>
      </c>
      <c r="Y4898" s="211">
        <v>0.69098596542897484</v>
      </c>
      <c r="Z4898" s="211">
        <v>0.14979394528046733</v>
      </c>
      <c r="AA4898" s="212">
        <v>0.11847291857927454</v>
      </c>
    </row>
    <row r="4899" spans="1:27" x14ac:dyDescent="0.35">
      <c r="A4899" s="210" t="s">
        <v>5575</v>
      </c>
      <c r="B4899" s="217">
        <v>122.7360602388534</v>
      </c>
      <c r="C4899" s="211">
        <v>6.2755216705241576E-2</v>
      </c>
      <c r="D4899" s="211">
        <v>0.12947790199383108</v>
      </c>
      <c r="E4899" s="211">
        <v>8.4049381299574233E-2</v>
      </c>
      <c r="F4899" s="211">
        <v>0.11153079029930314</v>
      </c>
      <c r="G4899" s="211">
        <v>0.12020377557215906</v>
      </c>
      <c r="H4899" s="211">
        <v>0.1120116528488657</v>
      </c>
      <c r="I4899" s="211">
        <v>0.46290440270593258</v>
      </c>
      <c r="J4899" s="211">
        <v>0.43903542419944774</v>
      </c>
      <c r="K4899" s="211">
        <v>0.54037101742881777</v>
      </c>
      <c r="L4899" s="211">
        <v>0.28056084508923956</v>
      </c>
      <c r="M4899" s="211">
        <v>8.6648763290681136E-2</v>
      </c>
      <c r="N4899" s="211">
        <v>0.51086376124521582</v>
      </c>
      <c r="O4899" s="211">
        <v>0.73107850935024632</v>
      </c>
      <c r="P4899" s="211">
        <v>7.303370263207809E-2</v>
      </c>
      <c r="Q4899" s="211">
        <v>6.1747530630612904E-2</v>
      </c>
      <c r="R4899" s="211">
        <v>0.43541166537472054</v>
      </c>
      <c r="S4899" s="211">
        <v>0.32167997502234741</v>
      </c>
      <c r="T4899" s="211">
        <v>0.52845536903429213</v>
      </c>
      <c r="U4899" s="211">
        <v>0.33013522243828464</v>
      </c>
      <c r="V4899" s="211">
        <v>7.5234149266646622E-2</v>
      </c>
      <c r="W4899" s="211">
        <v>0.49003832320929669</v>
      </c>
      <c r="X4899" s="211">
        <v>0.35900281276160873</v>
      </c>
      <c r="Y4899" s="211">
        <v>0.67784006764730798</v>
      </c>
      <c r="Z4899" s="211">
        <v>0.14393067453424468</v>
      </c>
      <c r="AA4899" s="212">
        <v>0.12246038192689733</v>
      </c>
    </row>
    <row r="4900" spans="1:27" x14ac:dyDescent="0.35">
      <c r="A4900" s="210" t="s">
        <v>5576</v>
      </c>
      <c r="B4900" s="217">
        <v>142.42362592488067</v>
      </c>
      <c r="C4900" s="211">
        <v>5.4693320106989921E-2</v>
      </c>
      <c r="D4900" s="211">
        <v>0.12521660039379034</v>
      </c>
      <c r="E4900" s="211">
        <v>7.78774605458665E-2</v>
      </c>
      <c r="F4900" s="211">
        <v>0.1089190879967757</v>
      </c>
      <c r="G4900" s="211">
        <v>0.11662784977136816</v>
      </c>
      <c r="H4900" s="211">
        <v>0.12633004463388567</v>
      </c>
      <c r="I4900" s="211">
        <v>0.43974910752285395</v>
      </c>
      <c r="J4900" s="211">
        <v>0.42251601452776893</v>
      </c>
      <c r="K4900" s="211">
        <v>0.63015561496812222</v>
      </c>
      <c r="L4900" s="211">
        <v>0.27473711502339782</v>
      </c>
      <c r="M4900" s="211">
        <v>0.11034584195205147</v>
      </c>
      <c r="N4900" s="211">
        <v>0.48736499633066771</v>
      </c>
      <c r="O4900" s="211">
        <v>0.72063512729236279</v>
      </c>
      <c r="P4900" s="211">
        <v>6.8738876311412775E-2</v>
      </c>
      <c r="Q4900" s="211">
        <v>7.0288545597302951E-2</v>
      </c>
      <c r="R4900" s="211">
        <v>0.49593663355243917</v>
      </c>
      <c r="S4900" s="211">
        <v>0.37759614604269592</v>
      </c>
      <c r="T4900" s="211">
        <v>0.50971868545049326</v>
      </c>
      <c r="U4900" s="211">
        <v>0.39370202539993271</v>
      </c>
      <c r="V4900" s="211">
        <v>8.3598128840937203E-2</v>
      </c>
      <c r="W4900" s="211">
        <v>0.58878826652897309</v>
      </c>
      <c r="X4900" s="211">
        <v>0.3931752679732895</v>
      </c>
      <c r="Y4900" s="211">
        <v>0.66503703061075903</v>
      </c>
      <c r="Z4900" s="211">
        <v>0.14264776210552549</v>
      </c>
      <c r="AA4900" s="212">
        <v>0.11639179046204952</v>
      </c>
    </row>
    <row r="4901" spans="1:27" x14ac:dyDescent="0.35">
      <c r="A4901" s="210" t="s">
        <v>5577</v>
      </c>
      <c r="B4901" s="217">
        <v>119.22817935332058</v>
      </c>
      <c r="C4901" s="211">
        <v>5.592903471433338E-2</v>
      </c>
      <c r="D4901" s="211">
        <v>0.12752496806010205</v>
      </c>
      <c r="E4901" s="211">
        <v>6.9849209703567755E-2</v>
      </c>
      <c r="F4901" s="211">
        <v>0.10559724101923704</v>
      </c>
      <c r="G4901" s="211">
        <v>0.11600166656032883</v>
      </c>
      <c r="H4901" s="211">
        <v>0.11932643782139742</v>
      </c>
      <c r="I4901" s="211">
        <v>0.51256441320996982</v>
      </c>
      <c r="J4901" s="211">
        <v>0.47146736192383565</v>
      </c>
      <c r="K4901" s="211">
        <v>0.59564088516384306</v>
      </c>
      <c r="L4901" s="211">
        <v>0.27268004263844658</v>
      </c>
      <c r="M4901" s="211">
        <v>0.10132285167255035</v>
      </c>
      <c r="N4901" s="211">
        <v>0.42122142714780564</v>
      </c>
      <c r="O4901" s="211">
        <v>0.78658449458257806</v>
      </c>
      <c r="P4901" s="211">
        <v>6.8204283705795787E-2</v>
      </c>
      <c r="Q4901" s="211">
        <v>4.7208996337300822E-2</v>
      </c>
      <c r="R4901" s="211">
        <v>0.40084436591398542</v>
      </c>
      <c r="S4901" s="211">
        <v>0.28735477853370139</v>
      </c>
      <c r="T4901" s="211">
        <v>0.56509566103240583</v>
      </c>
      <c r="U4901" s="211">
        <v>0.35961036594629425</v>
      </c>
      <c r="V4901" s="211">
        <v>6.7314395433166502E-2</v>
      </c>
      <c r="W4901" s="211">
        <v>0.50760743686406573</v>
      </c>
      <c r="X4901" s="211">
        <v>0.28842434520082183</v>
      </c>
      <c r="Y4901" s="211">
        <v>0.69758335974867014</v>
      </c>
      <c r="Z4901" s="211">
        <v>0.14234913531572432</v>
      </c>
      <c r="AA4901" s="212">
        <v>0.11787454790316307</v>
      </c>
    </row>
    <row r="4902" spans="1:27" x14ac:dyDescent="0.35">
      <c r="A4902" s="210" t="s">
        <v>5578</v>
      </c>
      <c r="B4902" s="217">
        <v>159.22108044860445</v>
      </c>
      <c r="C4902" s="211">
        <v>5.8085666139247934E-2</v>
      </c>
      <c r="D4902" s="211">
        <v>0.1144782722719134</v>
      </c>
      <c r="E4902" s="211">
        <v>7.4047152885118456E-2</v>
      </c>
      <c r="F4902" s="211">
        <v>9.2600205268971017E-2</v>
      </c>
      <c r="G4902" s="211">
        <v>0.11278332822321462</v>
      </c>
      <c r="H4902" s="211">
        <v>0.10854039288523344</v>
      </c>
      <c r="I4902" s="211">
        <v>0.4990309856721814</v>
      </c>
      <c r="J4902" s="211">
        <v>0.4433716704389159</v>
      </c>
      <c r="K4902" s="211">
        <v>0.6248356385114382</v>
      </c>
      <c r="L4902" s="211">
        <v>0.26704916678065554</v>
      </c>
      <c r="M4902" s="211">
        <v>0.11697470906823737</v>
      </c>
      <c r="N4902" s="211">
        <v>0.36188179709071949</v>
      </c>
      <c r="O4902" s="211">
        <v>0.70366105205212659</v>
      </c>
      <c r="P4902" s="211">
        <v>6.9202823093059723E-2</v>
      </c>
      <c r="Q4902" s="211">
        <v>0.15700830519338721</v>
      </c>
      <c r="R4902" s="211">
        <v>0.43235724897223049</v>
      </c>
      <c r="S4902" s="211">
        <v>0.31796032365756155</v>
      </c>
      <c r="T4902" s="211">
        <v>0.58244378870928692</v>
      </c>
      <c r="U4902" s="211">
        <v>0.36061443242534585</v>
      </c>
      <c r="V4902" s="211">
        <v>0.11401044689053209</v>
      </c>
      <c r="W4902" s="211">
        <v>0.57338036750249499</v>
      </c>
      <c r="X4902" s="211">
        <v>0.26318015018792168</v>
      </c>
      <c r="Y4902" s="211">
        <v>0.65248326983420146</v>
      </c>
      <c r="Z4902" s="211">
        <v>0.14539752134905273</v>
      </c>
      <c r="AA4902" s="212">
        <v>0.11292321339082145</v>
      </c>
    </row>
    <row r="4903" spans="1:27" x14ac:dyDescent="0.35">
      <c r="A4903" s="210" t="s">
        <v>5579</v>
      </c>
      <c r="B4903" s="217">
        <v>153.49887807330472</v>
      </c>
      <c r="C4903" s="211">
        <v>5.8613102966286246E-2</v>
      </c>
      <c r="D4903" s="211">
        <v>0.12591389161875918</v>
      </c>
      <c r="E4903" s="211">
        <v>7.6509355367547022E-2</v>
      </c>
      <c r="F4903" s="211">
        <v>9.768427260300272E-2</v>
      </c>
      <c r="G4903" s="211">
        <v>0.11766267989404419</v>
      </c>
      <c r="H4903" s="211">
        <v>0.11649541344530512</v>
      </c>
      <c r="I4903" s="211">
        <v>0.47613210516948656</v>
      </c>
      <c r="J4903" s="211">
        <v>0.46833363128977956</v>
      </c>
      <c r="K4903" s="211">
        <v>0.59979810062490524</v>
      </c>
      <c r="L4903" s="211">
        <v>0.27752175148305847</v>
      </c>
      <c r="M4903" s="211">
        <v>0.11200701019675462</v>
      </c>
      <c r="N4903" s="211">
        <v>0.42715014430119835</v>
      </c>
      <c r="O4903" s="211">
        <v>0.71698722740699472</v>
      </c>
      <c r="P4903" s="211">
        <v>6.9507066330223716E-2</v>
      </c>
      <c r="Q4903" s="211">
        <v>6.7281293551303301E-2</v>
      </c>
      <c r="R4903" s="211">
        <v>0.42327345738011818</v>
      </c>
      <c r="S4903" s="211">
        <v>0.3109790914967886</v>
      </c>
      <c r="T4903" s="211">
        <v>0.52741240495300024</v>
      </c>
      <c r="U4903" s="211">
        <v>0.39006013692162161</v>
      </c>
      <c r="V4903" s="211">
        <v>9.922659429855106E-2</v>
      </c>
      <c r="W4903" s="211">
        <v>0.47257242370571495</v>
      </c>
      <c r="X4903" s="211">
        <v>0.30467628984862222</v>
      </c>
      <c r="Y4903" s="211">
        <v>0.69451636845383802</v>
      </c>
      <c r="Z4903" s="211">
        <v>0.14934499117612587</v>
      </c>
      <c r="AA4903" s="212">
        <v>0.11300324607508287</v>
      </c>
    </row>
    <row r="4904" spans="1:27" x14ac:dyDescent="0.35">
      <c r="A4904" s="210" t="s">
        <v>5580</v>
      </c>
      <c r="B4904" s="217">
        <v>142.21665965661319</v>
      </c>
      <c r="C4904" s="211">
        <v>7.1025392582143285E-2</v>
      </c>
      <c r="D4904" s="211">
        <v>0.12827112157427017</v>
      </c>
      <c r="E4904" s="211">
        <v>8.1971412044577266E-2</v>
      </c>
      <c r="F4904" s="211">
        <v>8.1650792816233192E-2</v>
      </c>
      <c r="G4904" s="211">
        <v>0.11462541300135462</v>
      </c>
      <c r="H4904" s="211">
        <v>0.11871431583361072</v>
      </c>
      <c r="I4904" s="211">
        <v>0.42646260558682342</v>
      </c>
      <c r="J4904" s="211">
        <v>0.47265499549552625</v>
      </c>
      <c r="K4904" s="211">
        <v>0.5555171881659775</v>
      </c>
      <c r="L4904" s="211">
        <v>0.27574892547971463</v>
      </c>
      <c r="M4904" s="211">
        <v>0.11516499115997558</v>
      </c>
      <c r="N4904" s="211">
        <v>0.5101803714421268</v>
      </c>
      <c r="O4904" s="211">
        <v>0.57266075167681585</v>
      </c>
      <c r="P4904" s="211">
        <v>7.1243000435448997E-2</v>
      </c>
      <c r="Q4904" s="211">
        <v>0.11351563756044081</v>
      </c>
      <c r="R4904" s="211">
        <v>0.40239280321831011</v>
      </c>
      <c r="S4904" s="211">
        <v>0.2830745469327598</v>
      </c>
      <c r="T4904" s="211">
        <v>0.52109936389711409</v>
      </c>
      <c r="U4904" s="211">
        <v>0.46540417491748171</v>
      </c>
      <c r="V4904" s="211">
        <v>0.1046579984293536</v>
      </c>
      <c r="W4904" s="211">
        <v>0.57556183852174914</v>
      </c>
      <c r="X4904" s="211">
        <v>0.39923192268624408</v>
      </c>
      <c r="Y4904" s="211">
        <v>0.59961293296592522</v>
      </c>
      <c r="Z4904" s="211">
        <v>0.14993239568116989</v>
      </c>
      <c r="AA4904" s="212">
        <v>0.12566084860971802</v>
      </c>
    </row>
    <row r="4905" spans="1:27" x14ac:dyDescent="0.35">
      <c r="A4905" s="210" t="s">
        <v>5581</v>
      </c>
      <c r="B4905" s="217">
        <v>161.02034384691723</v>
      </c>
      <c r="C4905" s="211">
        <v>5.7485677048502243E-2</v>
      </c>
      <c r="D4905" s="211">
        <v>0.12725931090312911</v>
      </c>
      <c r="E4905" s="211">
        <v>7.1824174337580649E-2</v>
      </c>
      <c r="F4905" s="211">
        <v>9.0960315123638613E-2</v>
      </c>
      <c r="G4905" s="211">
        <v>0.12423251421503527</v>
      </c>
      <c r="H4905" s="211">
        <v>0.12534199308874142</v>
      </c>
      <c r="I4905" s="211">
        <v>0.45548180872865857</v>
      </c>
      <c r="J4905" s="211">
        <v>0.42032552446269655</v>
      </c>
      <c r="K4905" s="211">
        <v>0.62297361252814387</v>
      </c>
      <c r="L4905" s="211">
        <v>0.2826498644833782</v>
      </c>
      <c r="M4905" s="211">
        <v>0.11700554544656316</v>
      </c>
      <c r="N4905" s="211">
        <v>0.51378703584673557</v>
      </c>
      <c r="O4905" s="211">
        <v>0.70004312294254911</v>
      </c>
      <c r="P4905" s="211">
        <v>6.230840012578908E-2</v>
      </c>
      <c r="Q4905" s="211">
        <v>0.13032417122246032</v>
      </c>
      <c r="R4905" s="211">
        <v>0.41730046409316135</v>
      </c>
      <c r="S4905" s="211">
        <v>0.3695150481946598</v>
      </c>
      <c r="T4905" s="211">
        <v>0.56852498767597182</v>
      </c>
      <c r="U4905" s="211">
        <v>0.46578472833768253</v>
      </c>
      <c r="V4905" s="211">
        <v>0.12022994158962134</v>
      </c>
      <c r="W4905" s="211">
        <v>0.49600828983272027</v>
      </c>
      <c r="X4905" s="211">
        <v>0.39343415428214645</v>
      </c>
      <c r="Y4905" s="211">
        <v>0.70270730893105138</v>
      </c>
      <c r="Z4905" s="211">
        <v>0.14567646347126942</v>
      </c>
      <c r="AA4905" s="212">
        <v>0.12077509444817877</v>
      </c>
    </row>
    <row r="4906" spans="1:27" x14ac:dyDescent="0.35">
      <c r="A4906" s="210" t="s">
        <v>5582</v>
      </c>
      <c r="B4906" s="217">
        <v>139.76764756751382</v>
      </c>
      <c r="C4906" s="211">
        <v>7.2392999610564029E-2</v>
      </c>
      <c r="D4906" s="211">
        <v>0.12380468476616857</v>
      </c>
      <c r="E4906" s="211">
        <v>7.7480754456993761E-2</v>
      </c>
      <c r="F4906" s="211">
        <v>0.11499315313998848</v>
      </c>
      <c r="G4906" s="211">
        <v>0.12292082144114445</v>
      </c>
      <c r="H4906" s="211">
        <v>0.11325594897740213</v>
      </c>
      <c r="I4906" s="211">
        <v>0.48885620140994929</v>
      </c>
      <c r="J4906" s="211">
        <v>0.44171390997276433</v>
      </c>
      <c r="K4906" s="211">
        <v>0.51125268929933698</v>
      </c>
      <c r="L4906" s="211">
        <v>0.28094846867183643</v>
      </c>
      <c r="M4906" s="211">
        <v>9.8617177746626761E-2</v>
      </c>
      <c r="N4906" s="211">
        <v>0.43763664350700338</v>
      </c>
      <c r="O4906" s="211">
        <v>0.5866617576519535</v>
      </c>
      <c r="P4906" s="211">
        <v>7.1661914826853898E-2</v>
      </c>
      <c r="Q4906" s="211">
        <v>8.2754913861994739E-2</v>
      </c>
      <c r="R4906" s="211">
        <v>0.48044442914410951</v>
      </c>
      <c r="S4906" s="211">
        <v>0.37666694283529745</v>
      </c>
      <c r="T4906" s="211">
        <v>0.50982147094753705</v>
      </c>
      <c r="U4906" s="211">
        <v>0.3965171462046424</v>
      </c>
      <c r="V4906" s="211">
        <v>0.1174249617045194</v>
      </c>
      <c r="W4906" s="211">
        <v>0.54613826247387787</v>
      </c>
      <c r="X4906" s="211">
        <v>0.3443248150500644</v>
      </c>
      <c r="Y4906" s="211">
        <v>0.72449140229824616</v>
      </c>
      <c r="Z4906" s="211">
        <v>0.14747574076419581</v>
      </c>
      <c r="AA4906" s="212">
        <v>0.12065108682643205</v>
      </c>
    </row>
    <row r="4907" spans="1:27" x14ac:dyDescent="0.35">
      <c r="A4907" s="210" t="s">
        <v>5583</v>
      </c>
      <c r="B4907" s="217">
        <v>143.87022375679533</v>
      </c>
      <c r="C4907" s="211">
        <v>7.151153245348181E-2</v>
      </c>
      <c r="D4907" s="211">
        <v>0.12167420987838638</v>
      </c>
      <c r="E4907" s="211">
        <v>7.4777906344584949E-2</v>
      </c>
      <c r="F4907" s="211">
        <v>0.10390395043576271</v>
      </c>
      <c r="G4907" s="211">
        <v>0.11971150024783127</v>
      </c>
      <c r="H4907" s="211">
        <v>0.11613491934795897</v>
      </c>
      <c r="I4907" s="211">
        <v>0.4967726510202633</v>
      </c>
      <c r="J4907" s="211">
        <v>0.43121140587478329</v>
      </c>
      <c r="K4907" s="211">
        <v>0.63325571222023347</v>
      </c>
      <c r="L4907" s="211">
        <v>0.27591900436926298</v>
      </c>
      <c r="M4907" s="211">
        <v>0.11327621272348667</v>
      </c>
      <c r="N4907" s="211">
        <v>0.57369093108980818</v>
      </c>
      <c r="O4907" s="211">
        <v>0.7147912766557013</v>
      </c>
      <c r="P4907" s="211">
        <v>6.3983120869218257E-2</v>
      </c>
      <c r="Q4907" s="211">
        <v>8.9221610832504697E-2</v>
      </c>
      <c r="R4907" s="211">
        <v>0.43799648474763253</v>
      </c>
      <c r="S4907" s="211">
        <v>0.33449669090057882</v>
      </c>
      <c r="T4907" s="211">
        <v>0.50814253913999174</v>
      </c>
      <c r="U4907" s="211">
        <v>0.48265121508367537</v>
      </c>
      <c r="V4907" s="211">
        <v>7.7286827394462465E-2</v>
      </c>
      <c r="W4907" s="211">
        <v>0.55300294181985155</v>
      </c>
      <c r="X4907" s="211">
        <v>0.41572428157761271</v>
      </c>
      <c r="Y4907" s="211">
        <v>0.70348602608250865</v>
      </c>
      <c r="Z4907" s="211">
        <v>0.1476630678722223</v>
      </c>
      <c r="AA4907" s="212">
        <v>0.11902717902153417</v>
      </c>
    </row>
    <row r="4908" spans="1:27" x14ac:dyDescent="0.35">
      <c r="A4908" s="210" t="s">
        <v>5584</v>
      </c>
      <c r="B4908" s="217">
        <v>121.3184862306249</v>
      </c>
      <c r="C4908" s="211">
        <v>7.4823485262417277E-2</v>
      </c>
      <c r="D4908" s="211">
        <v>0.12567463435787601</v>
      </c>
      <c r="E4908" s="211">
        <v>7.3794159507553456E-2</v>
      </c>
      <c r="F4908" s="211">
        <v>0.10469526327938099</v>
      </c>
      <c r="G4908" s="211">
        <v>0.12170707799081934</v>
      </c>
      <c r="H4908" s="211">
        <v>0.11488406723341617</v>
      </c>
      <c r="I4908" s="211">
        <v>0.46189924153432371</v>
      </c>
      <c r="J4908" s="211">
        <v>0.41779976807382113</v>
      </c>
      <c r="K4908" s="211">
        <v>0.51209232439333141</v>
      </c>
      <c r="L4908" s="211">
        <v>0.2745015316208379</v>
      </c>
      <c r="M4908" s="211">
        <v>0.10980990772060395</v>
      </c>
      <c r="N4908" s="211">
        <v>0.43423554629733707</v>
      </c>
      <c r="O4908" s="211">
        <v>0.65308932671831443</v>
      </c>
      <c r="P4908" s="211">
        <v>6.6316811499248757E-2</v>
      </c>
      <c r="Q4908" s="211">
        <v>5.5090909481373573E-2</v>
      </c>
      <c r="R4908" s="211">
        <v>0.46616478912857129</v>
      </c>
      <c r="S4908" s="211">
        <v>0.36864107488492737</v>
      </c>
      <c r="T4908" s="211">
        <v>0.62562187291188343</v>
      </c>
      <c r="U4908" s="211">
        <v>0.39670395391461538</v>
      </c>
      <c r="V4908" s="211">
        <v>6.3452904828472267E-2</v>
      </c>
      <c r="W4908" s="211">
        <v>0.54560556645761982</v>
      </c>
      <c r="X4908" s="211">
        <v>0.40240178571228846</v>
      </c>
      <c r="Y4908" s="211">
        <v>0.62534718513265719</v>
      </c>
      <c r="Z4908" s="211">
        <v>0.14832267930139217</v>
      </c>
      <c r="AA4908" s="212">
        <v>0.11408056895476737</v>
      </c>
    </row>
    <row r="4909" spans="1:27" x14ac:dyDescent="0.35">
      <c r="A4909" s="210" t="s">
        <v>5585</v>
      </c>
      <c r="B4909" s="217">
        <v>132.19345326027002</v>
      </c>
      <c r="C4909" s="211">
        <v>5.5769031713714987E-2</v>
      </c>
      <c r="D4909" s="211">
        <v>0.12559252444475794</v>
      </c>
      <c r="E4909" s="211">
        <v>7.7624435568467084E-2</v>
      </c>
      <c r="F4909" s="211">
        <v>0.11032811693387012</v>
      </c>
      <c r="G4909" s="211">
        <v>0.11840293559181164</v>
      </c>
      <c r="H4909" s="211">
        <v>0.12184243015476043</v>
      </c>
      <c r="I4909" s="211">
        <v>0.44607859613946443</v>
      </c>
      <c r="J4909" s="211">
        <v>0.45015066613108246</v>
      </c>
      <c r="K4909" s="211">
        <v>0.58030477506700906</v>
      </c>
      <c r="L4909" s="211">
        <v>0.2781200917195335</v>
      </c>
      <c r="M4909" s="211">
        <v>9.9512449896098656E-2</v>
      </c>
      <c r="N4909" s="211">
        <v>0.4022132363785878</v>
      </c>
      <c r="O4909" s="211">
        <v>0.73755357359785734</v>
      </c>
      <c r="P4909" s="211">
        <v>6.8543478446329728E-2</v>
      </c>
      <c r="Q4909" s="211">
        <v>0.14340617124944946</v>
      </c>
      <c r="R4909" s="211">
        <v>0.44270220833055751</v>
      </c>
      <c r="S4909" s="211">
        <v>0.30798352596501299</v>
      </c>
      <c r="T4909" s="211">
        <v>0.5507083334486006</v>
      </c>
      <c r="U4909" s="211">
        <v>0.42281880194467081</v>
      </c>
      <c r="V4909" s="211">
        <v>9.4032542342469064E-2</v>
      </c>
      <c r="W4909" s="211">
        <v>0.51978465847489896</v>
      </c>
      <c r="X4909" s="211">
        <v>0.37899511888244036</v>
      </c>
      <c r="Y4909" s="211">
        <v>0.61397270471953436</v>
      </c>
      <c r="Z4909" s="211">
        <v>0.14482904554227591</v>
      </c>
      <c r="AA4909" s="212">
        <v>0.12103151307583243</v>
      </c>
    </row>
    <row r="4910" spans="1:27" x14ac:dyDescent="0.35">
      <c r="A4910" s="210" t="s">
        <v>5586</v>
      </c>
      <c r="B4910" s="217">
        <v>138.6895485669117</v>
      </c>
      <c r="C4910" s="211">
        <v>7.0131480331352858E-2</v>
      </c>
      <c r="D4910" s="211">
        <v>0.11580917843223498</v>
      </c>
      <c r="E4910" s="211">
        <v>8.2151407620874015E-2</v>
      </c>
      <c r="F4910" s="211">
        <v>0.11709639174911443</v>
      </c>
      <c r="G4910" s="211">
        <v>0.12174876385777068</v>
      </c>
      <c r="H4910" s="211">
        <v>0.11806927798094655</v>
      </c>
      <c r="I4910" s="211">
        <v>0.4972957432679504</v>
      </c>
      <c r="J4910" s="211">
        <v>0.44658229160131524</v>
      </c>
      <c r="K4910" s="211">
        <v>0.64680248181948174</v>
      </c>
      <c r="L4910" s="211">
        <v>0.27695358575053852</v>
      </c>
      <c r="M4910" s="211">
        <v>8.6296642979078242E-2</v>
      </c>
      <c r="N4910" s="211">
        <v>0.47320863522830192</v>
      </c>
      <c r="O4910" s="211">
        <v>0.64621317466930261</v>
      </c>
      <c r="P4910" s="211">
        <v>7.2198512703303894E-2</v>
      </c>
      <c r="Q4910" s="211">
        <v>9.8531297951808483E-2</v>
      </c>
      <c r="R4910" s="211">
        <v>0.45908289604467728</v>
      </c>
      <c r="S4910" s="211">
        <v>0.27912626112688366</v>
      </c>
      <c r="T4910" s="211">
        <v>0.51170245674227288</v>
      </c>
      <c r="U4910" s="211">
        <v>0.42900953376783602</v>
      </c>
      <c r="V4910" s="211">
        <v>9.1689431631575669E-2</v>
      </c>
      <c r="W4910" s="211">
        <v>0.57526350701927731</v>
      </c>
      <c r="X4910" s="211">
        <v>0.27767292749270089</v>
      </c>
      <c r="Y4910" s="211">
        <v>0.75511757810999425</v>
      </c>
      <c r="Z4910" s="211">
        <v>0.14957855157644376</v>
      </c>
      <c r="AA4910" s="212">
        <v>0.12403407591332215</v>
      </c>
    </row>
    <row r="4911" spans="1:27" x14ac:dyDescent="0.35">
      <c r="A4911" s="210" t="s">
        <v>5587</v>
      </c>
      <c r="B4911" s="217">
        <v>133.76407893642846</v>
      </c>
      <c r="C4911" s="211">
        <v>6.8780156177972687E-2</v>
      </c>
      <c r="D4911" s="211">
        <v>0.12693259809398677</v>
      </c>
      <c r="E4911" s="211">
        <v>8.3048839746393696E-2</v>
      </c>
      <c r="F4911" s="211">
        <v>9.1291363620508131E-2</v>
      </c>
      <c r="G4911" s="211">
        <v>0.11619527775439804</v>
      </c>
      <c r="H4911" s="211">
        <v>0.11284729701145771</v>
      </c>
      <c r="I4911" s="211">
        <v>0.52044433159970749</v>
      </c>
      <c r="J4911" s="211">
        <v>0.46186746918836191</v>
      </c>
      <c r="K4911" s="211">
        <v>0.5663737504926647</v>
      </c>
      <c r="L4911" s="211">
        <v>0.27325772339023852</v>
      </c>
      <c r="M4911" s="211">
        <v>0.1054627866998999</v>
      </c>
      <c r="N4911" s="211">
        <v>0.46698625376088965</v>
      </c>
      <c r="O4911" s="211">
        <v>0.54159592664824019</v>
      </c>
      <c r="P4911" s="211">
        <v>7.1137407051001925E-2</v>
      </c>
      <c r="Q4911" s="211">
        <v>0.15241161212102811</v>
      </c>
      <c r="R4911" s="211">
        <v>0.452243541461822</v>
      </c>
      <c r="S4911" s="211">
        <v>0.29957034527577864</v>
      </c>
      <c r="T4911" s="211">
        <v>0.61325159534336204</v>
      </c>
      <c r="U4911" s="211">
        <v>0.43359048126570399</v>
      </c>
      <c r="V4911" s="211">
        <v>6.9082771675509164E-2</v>
      </c>
      <c r="W4911" s="211">
        <v>0.5819822146614696</v>
      </c>
      <c r="X4911" s="211">
        <v>0.32420041000646549</v>
      </c>
      <c r="Y4911" s="211">
        <v>0.61533251209564688</v>
      </c>
      <c r="Z4911" s="211">
        <v>0.14582274460829489</v>
      </c>
      <c r="AA4911" s="212">
        <v>0.11970372522381617</v>
      </c>
    </row>
    <row r="4912" spans="1:27" x14ac:dyDescent="0.35">
      <c r="A4912" s="210" t="s">
        <v>5588</v>
      </c>
      <c r="B4912" s="217">
        <v>155.35933666951806</v>
      </c>
      <c r="C4912" s="211">
        <v>5.5245052963365286E-2</v>
      </c>
      <c r="D4912" s="211">
        <v>0.12374306551099779</v>
      </c>
      <c r="E4912" s="211">
        <v>7.8316844027860488E-2</v>
      </c>
      <c r="F4912" s="211">
        <v>8.9230001323988478E-2</v>
      </c>
      <c r="G4912" s="211">
        <v>0.12340557552197427</v>
      </c>
      <c r="H4912" s="211">
        <v>0.10495511674374089</v>
      </c>
      <c r="I4912" s="211">
        <v>0.51511638883237199</v>
      </c>
      <c r="J4912" s="211">
        <v>0.45366052099518761</v>
      </c>
      <c r="K4912" s="211">
        <v>0.57910322504046707</v>
      </c>
      <c r="L4912" s="211">
        <v>0.27603070520498368</v>
      </c>
      <c r="M4912" s="211">
        <v>9.3832890264220925E-2</v>
      </c>
      <c r="N4912" s="211">
        <v>0.39731164654022932</v>
      </c>
      <c r="O4912" s="211">
        <v>0.56271949020196843</v>
      </c>
      <c r="P4912" s="211">
        <v>7.0745156777373988E-2</v>
      </c>
      <c r="Q4912" s="211">
        <v>5.4482380701586952E-2</v>
      </c>
      <c r="R4912" s="211">
        <v>0.46823581722713231</v>
      </c>
      <c r="S4912" s="211">
        <v>0.34156164372225872</v>
      </c>
      <c r="T4912" s="211">
        <v>0.5685752491746473</v>
      </c>
      <c r="U4912" s="211">
        <v>0.39828315266395048</v>
      </c>
      <c r="V4912" s="211">
        <v>0.15553602637541278</v>
      </c>
      <c r="W4912" s="211">
        <v>0.55416995220440957</v>
      </c>
      <c r="X4912" s="211">
        <v>0.35033780048066132</v>
      </c>
      <c r="Y4912" s="211">
        <v>0.66091530922460495</v>
      </c>
      <c r="Z4912" s="211">
        <v>0.14888190540124996</v>
      </c>
      <c r="AA4912" s="212">
        <v>0.11747960578929142</v>
      </c>
    </row>
    <row r="4913" spans="1:27" x14ac:dyDescent="0.35">
      <c r="A4913" s="210" t="s">
        <v>5589</v>
      </c>
      <c r="B4913" s="217">
        <v>142.02196293310669</v>
      </c>
      <c r="C4913" s="211">
        <v>5.5323185656814447E-2</v>
      </c>
      <c r="D4913" s="211">
        <v>0.12542718414299456</v>
      </c>
      <c r="E4913" s="211">
        <v>7.8782590541594893E-2</v>
      </c>
      <c r="F4913" s="211">
        <v>0.1160213701882843</v>
      </c>
      <c r="G4913" s="211">
        <v>0.12258222240246834</v>
      </c>
      <c r="H4913" s="211">
        <v>0.10377231552178047</v>
      </c>
      <c r="I4913" s="211">
        <v>0.47643419265048204</v>
      </c>
      <c r="J4913" s="211">
        <v>0.41292107094930791</v>
      </c>
      <c r="K4913" s="211">
        <v>0.51146242991572199</v>
      </c>
      <c r="L4913" s="211">
        <v>0.27184167614863058</v>
      </c>
      <c r="M4913" s="211">
        <v>8.7674612398586815E-2</v>
      </c>
      <c r="N4913" s="211">
        <v>0.47766348899806144</v>
      </c>
      <c r="O4913" s="211">
        <v>0.52505215691346174</v>
      </c>
      <c r="P4913" s="211">
        <v>6.7033503173268741E-2</v>
      </c>
      <c r="Q4913" s="211">
        <v>0.13796451998012821</v>
      </c>
      <c r="R4913" s="211">
        <v>0.41111076191514717</v>
      </c>
      <c r="S4913" s="211">
        <v>0.4419971079328528</v>
      </c>
      <c r="T4913" s="211">
        <v>0.51212510683419266</v>
      </c>
      <c r="U4913" s="211">
        <v>0.53182904752055071</v>
      </c>
      <c r="V4913" s="211">
        <v>0.10425668832770293</v>
      </c>
      <c r="W4913" s="211">
        <v>0.57325987493546338</v>
      </c>
      <c r="X4913" s="211">
        <v>0.259071825596355</v>
      </c>
      <c r="Y4913" s="211">
        <v>0.65419199763388658</v>
      </c>
      <c r="Z4913" s="211">
        <v>0.14826218404472252</v>
      </c>
      <c r="AA4913" s="212">
        <v>0.11436981598964961</v>
      </c>
    </row>
    <row r="4914" spans="1:27" x14ac:dyDescent="0.35">
      <c r="A4914" s="210" t="s">
        <v>5590</v>
      </c>
      <c r="B4914" s="217">
        <v>159.76609178280913</v>
      </c>
      <c r="C4914" s="211">
        <v>6.5811230046062999E-2</v>
      </c>
      <c r="D4914" s="211">
        <v>0.1299953772645378</v>
      </c>
      <c r="E4914" s="211">
        <v>7.1863641144423465E-2</v>
      </c>
      <c r="F4914" s="211">
        <v>9.7038233732452669E-2</v>
      </c>
      <c r="G4914" s="211">
        <v>0.11533612664942926</v>
      </c>
      <c r="H4914" s="211">
        <v>0.11801275883392001</v>
      </c>
      <c r="I4914" s="211">
        <v>0.48406582577358942</v>
      </c>
      <c r="J4914" s="211">
        <v>0.44292449757143298</v>
      </c>
      <c r="K4914" s="211">
        <v>0.57478447020143064</v>
      </c>
      <c r="L4914" s="211">
        <v>0.27044864217137038</v>
      </c>
      <c r="M4914" s="211">
        <v>0.10568374955736738</v>
      </c>
      <c r="N4914" s="211">
        <v>0.3890902823575198</v>
      </c>
      <c r="O4914" s="211">
        <v>0.63603377936260719</v>
      </c>
      <c r="P4914" s="211">
        <v>6.9163477279525667E-2</v>
      </c>
      <c r="Q4914" s="211">
        <v>6.0886847095822691E-2</v>
      </c>
      <c r="R4914" s="211">
        <v>0.44454328600727</v>
      </c>
      <c r="S4914" s="211">
        <v>0.37993962903237738</v>
      </c>
      <c r="T4914" s="211">
        <v>0.57038334070487096</v>
      </c>
      <c r="U4914" s="211">
        <v>0.42515288870418899</v>
      </c>
      <c r="V4914" s="211">
        <v>0.16618679042658902</v>
      </c>
      <c r="W4914" s="211">
        <v>0.60732663056820946</v>
      </c>
      <c r="X4914" s="211">
        <v>0.24971159085330139</v>
      </c>
      <c r="Y4914" s="211">
        <v>0.61922454636662227</v>
      </c>
      <c r="Z4914" s="211">
        <v>0.14686969004172198</v>
      </c>
      <c r="AA4914" s="212">
        <v>0.1200995055597235</v>
      </c>
    </row>
    <row r="4915" spans="1:27" x14ac:dyDescent="0.35">
      <c r="A4915" s="210" t="s">
        <v>5591</v>
      </c>
      <c r="B4915" s="217">
        <v>122.20476663656002</v>
      </c>
      <c r="C4915" s="211">
        <v>7.0509508478316565E-2</v>
      </c>
      <c r="D4915" s="211">
        <v>0.1252158946491197</v>
      </c>
      <c r="E4915" s="211">
        <v>8.046027226408782E-2</v>
      </c>
      <c r="F4915" s="211">
        <v>0.10097568157247414</v>
      </c>
      <c r="G4915" s="211">
        <v>0.12371014573040542</v>
      </c>
      <c r="H4915" s="211">
        <v>0.10619712418138917</v>
      </c>
      <c r="I4915" s="211">
        <v>0.47779401083858791</v>
      </c>
      <c r="J4915" s="211">
        <v>0.4221069751625216</v>
      </c>
      <c r="K4915" s="211">
        <v>0.63028130481569222</v>
      </c>
      <c r="L4915" s="211">
        <v>0.26617188501760725</v>
      </c>
      <c r="M4915" s="211">
        <v>0.10878142224205575</v>
      </c>
      <c r="N4915" s="211">
        <v>0.45963425735425717</v>
      </c>
      <c r="O4915" s="211">
        <v>0.58245975174459375</v>
      </c>
      <c r="P4915" s="211">
        <v>6.5851595534863139E-2</v>
      </c>
      <c r="Q4915" s="211">
        <v>0.11556123990835156</v>
      </c>
      <c r="R4915" s="211">
        <v>0.41665999455679958</v>
      </c>
      <c r="S4915" s="211">
        <v>0.34472732021331498</v>
      </c>
      <c r="T4915" s="211">
        <v>0.53701526910959096</v>
      </c>
      <c r="U4915" s="211">
        <v>0.36428770305106334</v>
      </c>
      <c r="V4915" s="211">
        <v>6.1613101608701759E-2</v>
      </c>
      <c r="W4915" s="211">
        <v>0.57324833518017015</v>
      </c>
      <c r="X4915" s="211">
        <v>0.30920163857424771</v>
      </c>
      <c r="Y4915" s="211">
        <v>0.72349105762280641</v>
      </c>
      <c r="Z4915" s="211">
        <v>0.14546050597752655</v>
      </c>
      <c r="AA4915" s="212">
        <v>0.11856226178054224</v>
      </c>
    </row>
    <row r="4916" spans="1:27" x14ac:dyDescent="0.35">
      <c r="A4916" s="210" t="s">
        <v>5592</v>
      </c>
      <c r="B4916" s="217">
        <v>137.52847244994354</v>
      </c>
      <c r="C4916" s="211">
        <v>4.8016545845894779E-2</v>
      </c>
      <c r="D4916" s="211">
        <v>0.12759128709008952</v>
      </c>
      <c r="E4916" s="211">
        <v>6.9171187992903033E-2</v>
      </c>
      <c r="F4916" s="211">
        <v>0.10365248009113864</v>
      </c>
      <c r="G4916" s="211">
        <v>0.119645023685445</v>
      </c>
      <c r="H4916" s="211">
        <v>0.11839430035889702</v>
      </c>
      <c r="I4916" s="211">
        <v>0.43034127960189239</v>
      </c>
      <c r="J4916" s="211">
        <v>0.44125607459714372</v>
      </c>
      <c r="K4916" s="211">
        <v>0.64216570604260337</v>
      </c>
      <c r="L4916" s="211">
        <v>0.27191393800122904</v>
      </c>
      <c r="M4916" s="211">
        <v>9.2869753390753956E-2</v>
      </c>
      <c r="N4916" s="211">
        <v>0.43705264844472802</v>
      </c>
      <c r="O4916" s="211">
        <v>0.68704313922831883</v>
      </c>
      <c r="P4916" s="211">
        <v>6.4255493385822218E-2</v>
      </c>
      <c r="Q4916" s="211">
        <v>5.3157701389019832E-2</v>
      </c>
      <c r="R4916" s="211">
        <v>0.47658683123893353</v>
      </c>
      <c r="S4916" s="211">
        <v>0.29501456060211584</v>
      </c>
      <c r="T4916" s="211">
        <v>0.62434518509719261</v>
      </c>
      <c r="U4916" s="211">
        <v>0.46860448072956096</v>
      </c>
      <c r="V4916" s="211">
        <v>0.1044586282286826</v>
      </c>
      <c r="W4916" s="211">
        <v>0.48009543832311175</v>
      </c>
      <c r="X4916" s="211">
        <v>0.24214050967624337</v>
      </c>
      <c r="Y4916" s="211">
        <v>0.6191322433234232</v>
      </c>
      <c r="Z4916" s="211">
        <v>0.14801577041680453</v>
      </c>
      <c r="AA4916" s="212">
        <v>0.11646317471385569</v>
      </c>
    </row>
    <row r="4917" spans="1:27" x14ac:dyDescent="0.35">
      <c r="A4917" s="210" t="s">
        <v>5593</v>
      </c>
      <c r="B4917" s="217">
        <v>139.07504187843062</v>
      </c>
      <c r="C4917" s="211">
        <v>8.2640131879292297E-2</v>
      </c>
      <c r="D4917" s="211">
        <v>0.11673259710664001</v>
      </c>
      <c r="E4917" s="211">
        <v>8.3451500585912233E-2</v>
      </c>
      <c r="F4917" s="211">
        <v>9.1041777232137758E-2</v>
      </c>
      <c r="G4917" s="211">
        <v>0.12017957240869262</v>
      </c>
      <c r="H4917" s="211">
        <v>0.10982561012330128</v>
      </c>
      <c r="I4917" s="211">
        <v>0.5189890807870815</v>
      </c>
      <c r="J4917" s="211">
        <v>0.42994138126601084</v>
      </c>
      <c r="K4917" s="211">
        <v>0.55129769616768687</v>
      </c>
      <c r="L4917" s="211">
        <v>0.26845748293713834</v>
      </c>
      <c r="M4917" s="211">
        <v>0.11001093515131044</v>
      </c>
      <c r="N4917" s="211">
        <v>0.4547035478561231</v>
      </c>
      <c r="O4917" s="211">
        <v>0.68495968671396179</v>
      </c>
      <c r="P4917" s="211">
        <v>7.3172914694226043E-2</v>
      </c>
      <c r="Q4917" s="211">
        <v>4.6025556435286885E-2</v>
      </c>
      <c r="R4917" s="211">
        <v>0.41294933251996441</v>
      </c>
      <c r="S4917" s="211">
        <v>0.32453355443038312</v>
      </c>
      <c r="T4917" s="211">
        <v>0.54448691494098511</v>
      </c>
      <c r="U4917" s="211">
        <v>0.3934325203740171</v>
      </c>
      <c r="V4917" s="211">
        <v>8.7953070088244739E-2</v>
      </c>
      <c r="W4917" s="211">
        <v>0.61569937424076482</v>
      </c>
      <c r="X4917" s="211">
        <v>0.32282910376160245</v>
      </c>
      <c r="Y4917" s="211">
        <v>0.55050104703851499</v>
      </c>
      <c r="Z4917" s="211">
        <v>0.14526776196565583</v>
      </c>
      <c r="AA4917" s="212">
        <v>0.1158223263685</v>
      </c>
    </row>
    <row r="4918" spans="1:27" x14ac:dyDescent="0.35">
      <c r="A4918" s="210" t="s">
        <v>5594</v>
      </c>
      <c r="B4918" s="217">
        <v>113.41015197937452</v>
      </c>
      <c r="C4918" s="211">
        <v>6.430613481843514E-2</v>
      </c>
      <c r="D4918" s="211">
        <v>0.12402371224743033</v>
      </c>
      <c r="E4918" s="211">
        <v>6.9482736061736258E-2</v>
      </c>
      <c r="F4918" s="211">
        <v>0.10542732114035461</v>
      </c>
      <c r="G4918" s="211">
        <v>0.12204401101771895</v>
      </c>
      <c r="H4918" s="211">
        <v>0.12522847814323193</v>
      </c>
      <c r="I4918" s="211">
        <v>0.51451638091230756</v>
      </c>
      <c r="J4918" s="211">
        <v>0.41622914531834571</v>
      </c>
      <c r="K4918" s="211">
        <v>0.62789005981506996</v>
      </c>
      <c r="L4918" s="211">
        <v>0.2738429783657117</v>
      </c>
      <c r="M4918" s="211">
        <v>9.1333578561662673E-2</v>
      </c>
      <c r="N4918" s="211">
        <v>0.3555602834201127</v>
      </c>
      <c r="O4918" s="211">
        <v>0.72188135412109744</v>
      </c>
      <c r="P4918" s="211">
        <v>6.4756157259713787E-2</v>
      </c>
      <c r="Q4918" s="211">
        <v>6.0678027162941656E-2</v>
      </c>
      <c r="R4918" s="211">
        <v>0.46572716399085018</v>
      </c>
      <c r="S4918" s="211">
        <v>0.37055102119099154</v>
      </c>
      <c r="T4918" s="211">
        <v>0.57647952912929656</v>
      </c>
      <c r="U4918" s="211">
        <v>0.42067758678031364</v>
      </c>
      <c r="V4918" s="211">
        <v>7.2673645239468149E-2</v>
      </c>
      <c r="W4918" s="211">
        <v>0.55065941250387462</v>
      </c>
      <c r="X4918" s="211">
        <v>0.31537740005563714</v>
      </c>
      <c r="Y4918" s="211">
        <v>0.54782953546061885</v>
      </c>
      <c r="Z4918" s="211">
        <v>0.14876856570984004</v>
      </c>
      <c r="AA4918" s="212">
        <v>0.11604991281562166</v>
      </c>
    </row>
    <row r="4919" spans="1:27" x14ac:dyDescent="0.35">
      <c r="A4919" s="210" t="s">
        <v>5595</v>
      </c>
      <c r="B4919" s="217">
        <v>135.21125241765063</v>
      </c>
      <c r="C4919" s="211">
        <v>6.2888906537900302E-2</v>
      </c>
      <c r="D4919" s="211">
        <v>0.13036308729988749</v>
      </c>
      <c r="E4919" s="211">
        <v>8.8519834592131627E-2</v>
      </c>
      <c r="F4919" s="211">
        <v>0.10233280580344951</v>
      </c>
      <c r="G4919" s="211">
        <v>0.12173503144930366</v>
      </c>
      <c r="H4919" s="211">
        <v>0.10488887732816232</v>
      </c>
      <c r="I4919" s="211">
        <v>0.46792186425031101</v>
      </c>
      <c r="J4919" s="211">
        <v>0.43200421432379832</v>
      </c>
      <c r="K4919" s="211">
        <v>0.6009733942587322</v>
      </c>
      <c r="L4919" s="211">
        <v>0.28285399288528074</v>
      </c>
      <c r="M4919" s="211">
        <v>0.10821999612964101</v>
      </c>
      <c r="N4919" s="211">
        <v>0.48828066236918316</v>
      </c>
      <c r="O4919" s="211">
        <v>0.51663674775229618</v>
      </c>
      <c r="P4919" s="211">
        <v>6.5111318496147624E-2</v>
      </c>
      <c r="Q4919" s="211">
        <v>5.7831467421541563E-2</v>
      </c>
      <c r="R4919" s="211">
        <v>0.3778295481730351</v>
      </c>
      <c r="S4919" s="211">
        <v>0.31029411672155249</v>
      </c>
      <c r="T4919" s="211">
        <v>0.53729004267122615</v>
      </c>
      <c r="U4919" s="211">
        <v>0.40711511436923942</v>
      </c>
      <c r="V4919" s="211">
        <v>9.7269684931126518E-2</v>
      </c>
      <c r="W4919" s="211">
        <v>0.49605147797003724</v>
      </c>
      <c r="X4919" s="211">
        <v>0.33765032626049252</v>
      </c>
      <c r="Y4919" s="211">
        <v>0.65235012488323263</v>
      </c>
      <c r="Z4919" s="211">
        <v>0.14772858172348952</v>
      </c>
      <c r="AA4919" s="212">
        <v>0.11783831750486982</v>
      </c>
    </row>
    <row r="4920" spans="1:27" x14ac:dyDescent="0.35">
      <c r="A4920" s="210" t="s">
        <v>5596</v>
      </c>
      <c r="B4920" s="217">
        <v>129.41347765028206</v>
      </c>
      <c r="C4920" s="211">
        <v>5.6402136416815893E-2</v>
      </c>
      <c r="D4920" s="211">
        <v>0.1308070408067645</v>
      </c>
      <c r="E4920" s="211">
        <v>8.6351647396870665E-2</v>
      </c>
      <c r="F4920" s="211">
        <v>0.1134768376826302</v>
      </c>
      <c r="G4920" s="211">
        <v>0.12115752696054009</v>
      </c>
      <c r="H4920" s="211">
        <v>0.12053718481773001</v>
      </c>
      <c r="I4920" s="211">
        <v>0.45377541255007758</v>
      </c>
      <c r="J4920" s="211">
        <v>0.40828075015989584</v>
      </c>
      <c r="K4920" s="211">
        <v>0.59972255654848272</v>
      </c>
      <c r="L4920" s="211">
        <v>0.26867749730134344</v>
      </c>
      <c r="M4920" s="211">
        <v>0.11113548765724811</v>
      </c>
      <c r="N4920" s="211">
        <v>0.36953483314741276</v>
      </c>
      <c r="O4920" s="211">
        <v>0.58020174758901177</v>
      </c>
      <c r="P4920" s="211">
        <v>7.0426623627281221E-2</v>
      </c>
      <c r="Q4920" s="211">
        <v>8.1550167210641802E-2</v>
      </c>
      <c r="R4920" s="211">
        <v>0.40657463520513942</v>
      </c>
      <c r="S4920" s="211">
        <v>0.33055247116931524</v>
      </c>
      <c r="T4920" s="211">
        <v>0.55956088513738977</v>
      </c>
      <c r="U4920" s="211">
        <v>0.45360283010051772</v>
      </c>
      <c r="V4920" s="211">
        <v>6.983463655857422E-2</v>
      </c>
      <c r="W4920" s="211">
        <v>0.57783544044916446</v>
      </c>
      <c r="X4920" s="211">
        <v>0.3354651012805866</v>
      </c>
      <c r="Y4920" s="211">
        <v>0.62008038797386078</v>
      </c>
      <c r="Z4920" s="211">
        <v>0.14517354083672979</v>
      </c>
      <c r="AA4920" s="212">
        <v>0.11913837198456539</v>
      </c>
    </row>
    <row r="4921" spans="1:27" x14ac:dyDescent="0.35">
      <c r="A4921" s="210" t="s">
        <v>5597</v>
      </c>
      <c r="B4921" s="217">
        <v>128.83588460681008</v>
      </c>
      <c r="C4921" s="211">
        <v>6.0863940675058362E-2</v>
      </c>
      <c r="D4921" s="211">
        <v>0.12913781972396096</v>
      </c>
      <c r="E4921" s="211">
        <v>7.8164469918104634E-2</v>
      </c>
      <c r="F4921" s="211">
        <v>0.10729461469005513</v>
      </c>
      <c r="G4921" s="211">
        <v>0.11568332722007876</v>
      </c>
      <c r="H4921" s="211">
        <v>0.12920735587648829</v>
      </c>
      <c r="I4921" s="211">
        <v>0.48157261345349023</v>
      </c>
      <c r="J4921" s="211">
        <v>0.46924941624790378</v>
      </c>
      <c r="K4921" s="211">
        <v>0.60661541420413456</v>
      </c>
      <c r="L4921" s="211">
        <v>0.27367653356396848</v>
      </c>
      <c r="M4921" s="211">
        <v>0.10669973161789034</v>
      </c>
      <c r="N4921" s="211">
        <v>0.39115679594909619</v>
      </c>
      <c r="O4921" s="211">
        <v>0.62048520162325804</v>
      </c>
      <c r="P4921" s="211">
        <v>6.5081979797027609E-2</v>
      </c>
      <c r="Q4921" s="211">
        <v>0.11690573075967789</v>
      </c>
      <c r="R4921" s="211">
        <v>0.39917721790710908</v>
      </c>
      <c r="S4921" s="211">
        <v>0.26516427234274126</v>
      </c>
      <c r="T4921" s="211">
        <v>0.55716716503951336</v>
      </c>
      <c r="U4921" s="211">
        <v>0.38382028120369188</v>
      </c>
      <c r="V4921" s="211">
        <v>9.2777971770594866E-2</v>
      </c>
      <c r="W4921" s="211">
        <v>0.6261948316717133</v>
      </c>
      <c r="X4921" s="211">
        <v>0.2945745270445459</v>
      </c>
      <c r="Y4921" s="211">
        <v>0.64501745146969269</v>
      </c>
      <c r="Z4921" s="211">
        <v>0.14725414481119256</v>
      </c>
      <c r="AA4921" s="212">
        <v>0.11964696465098941</v>
      </c>
    </row>
    <row r="4922" spans="1:27" x14ac:dyDescent="0.35">
      <c r="A4922" s="210" t="s">
        <v>5598</v>
      </c>
      <c r="B4922" s="217">
        <v>131.73969531231575</v>
      </c>
      <c r="C4922" s="211">
        <v>7.7950926334087303E-2</v>
      </c>
      <c r="D4922" s="211">
        <v>0.12918404405373443</v>
      </c>
      <c r="E4922" s="211">
        <v>8.0932585232489751E-2</v>
      </c>
      <c r="F4922" s="211">
        <v>9.9058101839234192E-2</v>
      </c>
      <c r="G4922" s="211">
        <v>0.1204556514844155</v>
      </c>
      <c r="H4922" s="211">
        <v>0.11649041855364457</v>
      </c>
      <c r="I4922" s="211">
        <v>0.48355957124678706</v>
      </c>
      <c r="J4922" s="211">
        <v>0.46508929356867235</v>
      </c>
      <c r="K4922" s="211">
        <v>0.55487804378056671</v>
      </c>
      <c r="L4922" s="211">
        <v>0.27438229893896782</v>
      </c>
      <c r="M4922" s="211">
        <v>8.5164121483169097E-2</v>
      </c>
      <c r="N4922" s="211">
        <v>0.46755824128897205</v>
      </c>
      <c r="O4922" s="211">
        <v>0.68009234037121935</v>
      </c>
      <c r="P4922" s="211">
        <v>6.7372704514343656E-2</v>
      </c>
      <c r="Q4922" s="211">
        <v>7.9122161740055957E-2</v>
      </c>
      <c r="R4922" s="211">
        <v>0.41139952682144265</v>
      </c>
      <c r="S4922" s="211">
        <v>0.40187061372568189</v>
      </c>
      <c r="T4922" s="211">
        <v>0.55929860838401968</v>
      </c>
      <c r="U4922" s="211">
        <v>0.41318276567909429</v>
      </c>
      <c r="V4922" s="211">
        <v>0.13846058042940279</v>
      </c>
      <c r="W4922" s="211">
        <v>0.55772326664561112</v>
      </c>
      <c r="X4922" s="211">
        <v>0.34319728132613903</v>
      </c>
      <c r="Y4922" s="211">
        <v>0.51595651754628691</v>
      </c>
      <c r="Z4922" s="211">
        <v>0.14776117295801985</v>
      </c>
      <c r="AA4922" s="212">
        <v>0.12234127592128317</v>
      </c>
    </row>
    <row r="4923" spans="1:27" x14ac:dyDescent="0.35">
      <c r="A4923" s="210" t="s">
        <v>5599</v>
      </c>
      <c r="B4923" s="217">
        <v>147.65209681811874</v>
      </c>
      <c r="C4923" s="211">
        <v>7.0864531216412063E-2</v>
      </c>
      <c r="D4923" s="211">
        <v>0.12576160687433779</v>
      </c>
      <c r="E4923" s="211">
        <v>7.678373380805914E-2</v>
      </c>
      <c r="F4923" s="211">
        <v>0.11194489452871313</v>
      </c>
      <c r="G4923" s="211">
        <v>0.11945615986270572</v>
      </c>
      <c r="H4923" s="211">
        <v>0.12222885828051103</v>
      </c>
      <c r="I4923" s="211">
        <v>0.49524844481661873</v>
      </c>
      <c r="J4923" s="211">
        <v>0.40469597474627778</v>
      </c>
      <c r="K4923" s="211">
        <v>0.53614331931375414</v>
      </c>
      <c r="L4923" s="211">
        <v>0.26959526050121774</v>
      </c>
      <c r="M4923" s="211">
        <v>8.4190045675777106E-2</v>
      </c>
      <c r="N4923" s="211">
        <v>0.38212974856852833</v>
      </c>
      <c r="O4923" s="211">
        <v>0.70785051474568095</v>
      </c>
      <c r="P4923" s="211">
        <v>7.0284836679237753E-2</v>
      </c>
      <c r="Q4923" s="211">
        <v>8.3782159525207664E-2</v>
      </c>
      <c r="R4923" s="211">
        <v>0.45979087948088815</v>
      </c>
      <c r="S4923" s="211">
        <v>0.3527849650084679</v>
      </c>
      <c r="T4923" s="211">
        <v>0.48661571001394271</v>
      </c>
      <c r="U4923" s="211">
        <v>0.44418980964213517</v>
      </c>
      <c r="V4923" s="211">
        <v>0.1262169897829942</v>
      </c>
      <c r="W4923" s="211">
        <v>0.57275203344754033</v>
      </c>
      <c r="X4923" s="211">
        <v>0.3659208721009018</v>
      </c>
      <c r="Y4923" s="211">
        <v>0.64915869512074642</v>
      </c>
      <c r="Z4923" s="211">
        <v>0.14886280992535167</v>
      </c>
      <c r="AA4923" s="212">
        <v>0.11405494070792001</v>
      </c>
    </row>
    <row r="4924" spans="1:27" x14ac:dyDescent="0.35">
      <c r="A4924" s="210" t="s">
        <v>5600</v>
      </c>
      <c r="B4924" s="217">
        <v>129.57568409127444</v>
      </c>
      <c r="C4924" s="211">
        <v>5.6852594524587137E-2</v>
      </c>
      <c r="D4924" s="211">
        <v>0.12751148746820939</v>
      </c>
      <c r="E4924" s="211">
        <v>7.7913201110054647E-2</v>
      </c>
      <c r="F4924" s="211">
        <v>0.11740138322081371</v>
      </c>
      <c r="G4924" s="211">
        <v>0.12136804588613934</v>
      </c>
      <c r="H4924" s="211">
        <v>0.10112860580785066</v>
      </c>
      <c r="I4924" s="211">
        <v>0.49712923235168605</v>
      </c>
      <c r="J4924" s="211">
        <v>0.41393664873200026</v>
      </c>
      <c r="K4924" s="211">
        <v>0.58129909674997193</v>
      </c>
      <c r="L4924" s="211">
        <v>0.27832118387961741</v>
      </c>
      <c r="M4924" s="211">
        <v>9.2639120810393022E-2</v>
      </c>
      <c r="N4924" s="211">
        <v>0.51225804428305377</v>
      </c>
      <c r="O4924" s="211">
        <v>0.6841907236433834</v>
      </c>
      <c r="P4924" s="211">
        <v>6.7190928064504649E-2</v>
      </c>
      <c r="Q4924" s="211">
        <v>7.5518174782769912E-2</v>
      </c>
      <c r="R4924" s="211">
        <v>0.46145712679412909</v>
      </c>
      <c r="S4924" s="211">
        <v>0.31258269331627486</v>
      </c>
      <c r="T4924" s="211">
        <v>0.54209306547935188</v>
      </c>
      <c r="U4924" s="211">
        <v>0.36330918057514966</v>
      </c>
      <c r="V4924" s="211">
        <v>9.2686006965478365E-2</v>
      </c>
      <c r="W4924" s="211">
        <v>0.55379185942679499</v>
      </c>
      <c r="X4924" s="211">
        <v>0.31926857078396637</v>
      </c>
      <c r="Y4924" s="211">
        <v>0.71490099639180338</v>
      </c>
      <c r="Z4924" s="211">
        <v>0.14596222750735727</v>
      </c>
      <c r="AA4924" s="212">
        <v>0.12011966982262404</v>
      </c>
    </row>
    <row r="4925" spans="1:27" x14ac:dyDescent="0.35">
      <c r="A4925" s="210" t="s">
        <v>5601</v>
      </c>
      <c r="B4925" s="217">
        <v>141.51164787797879</v>
      </c>
      <c r="C4925" s="211">
        <v>5.2549411589400505E-2</v>
      </c>
      <c r="D4925" s="211">
        <v>0.12836733621714841</v>
      </c>
      <c r="E4925" s="211">
        <v>8.328235865952395E-2</v>
      </c>
      <c r="F4925" s="211">
        <v>7.6471075204384495E-2</v>
      </c>
      <c r="G4925" s="211">
        <v>0.12652655127679235</v>
      </c>
      <c r="H4925" s="211">
        <v>0.12233615167157497</v>
      </c>
      <c r="I4925" s="211">
        <v>0.52885124826060015</v>
      </c>
      <c r="J4925" s="211">
        <v>0.46570560314001941</v>
      </c>
      <c r="K4925" s="211">
        <v>0.63634318336055307</v>
      </c>
      <c r="L4925" s="211">
        <v>0.27996158472015931</v>
      </c>
      <c r="M4925" s="211">
        <v>8.4229952768452715E-2</v>
      </c>
      <c r="N4925" s="211">
        <v>0.38994709716531267</v>
      </c>
      <c r="O4925" s="211">
        <v>0.67757313422564636</v>
      </c>
      <c r="P4925" s="211">
        <v>7.036396507461988E-2</v>
      </c>
      <c r="Q4925" s="211">
        <v>8.7870654718731844E-2</v>
      </c>
      <c r="R4925" s="211">
        <v>0.45295715144157217</v>
      </c>
      <c r="S4925" s="211">
        <v>0.28048176570962019</v>
      </c>
      <c r="T4925" s="211">
        <v>0.5864917341319269</v>
      </c>
      <c r="U4925" s="211">
        <v>0.44817128127150574</v>
      </c>
      <c r="V4925" s="211">
        <v>9.8919136673688166E-2</v>
      </c>
      <c r="W4925" s="211">
        <v>0.50496494777951362</v>
      </c>
      <c r="X4925" s="211">
        <v>0.41168938050958831</v>
      </c>
      <c r="Y4925" s="211">
        <v>0.64430567906367819</v>
      </c>
      <c r="Z4925" s="211">
        <v>0.14898780771641393</v>
      </c>
      <c r="AA4925" s="212">
        <v>0.11886464578114297</v>
      </c>
    </row>
    <row r="4926" spans="1:27" x14ac:dyDescent="0.35">
      <c r="A4926" s="210" t="s">
        <v>5602</v>
      </c>
      <c r="B4926" s="217">
        <v>134.11444427135805</v>
      </c>
      <c r="C4926" s="211">
        <v>5.5154466814290773E-2</v>
      </c>
      <c r="D4926" s="211">
        <v>0.11547777468622046</v>
      </c>
      <c r="E4926" s="211">
        <v>7.4954681041870641E-2</v>
      </c>
      <c r="F4926" s="211">
        <v>9.9157214804691876E-2</v>
      </c>
      <c r="G4926" s="211">
        <v>0.12226971849421163</v>
      </c>
      <c r="H4926" s="211">
        <v>0.1105251753660596</v>
      </c>
      <c r="I4926" s="211">
        <v>0.50730145762277346</v>
      </c>
      <c r="J4926" s="211">
        <v>0.43885256155914959</v>
      </c>
      <c r="K4926" s="211">
        <v>0.6368050902265221</v>
      </c>
      <c r="L4926" s="211">
        <v>0.26687685144397033</v>
      </c>
      <c r="M4926" s="211">
        <v>0.10090276592848366</v>
      </c>
      <c r="N4926" s="211">
        <v>0.43991425841042642</v>
      </c>
      <c r="O4926" s="211">
        <v>0.71059017384191603</v>
      </c>
      <c r="P4926" s="211">
        <v>6.6338269031561509E-2</v>
      </c>
      <c r="Q4926" s="211">
        <v>9.3971359264003795E-2</v>
      </c>
      <c r="R4926" s="211">
        <v>0.36327171316418916</v>
      </c>
      <c r="S4926" s="211">
        <v>0.41965578255740926</v>
      </c>
      <c r="T4926" s="211">
        <v>0.54149964547144103</v>
      </c>
      <c r="U4926" s="211">
        <v>0.50335023780245691</v>
      </c>
      <c r="V4926" s="211">
        <v>6.7940182985367692E-2</v>
      </c>
      <c r="W4926" s="211">
        <v>0.59567264520414731</v>
      </c>
      <c r="X4926" s="211">
        <v>0.30463004285520062</v>
      </c>
      <c r="Y4926" s="211">
        <v>0.65941521830087235</v>
      </c>
      <c r="Z4926" s="211">
        <v>0.1496559263023253</v>
      </c>
      <c r="AA4926" s="212">
        <v>0.1155105055159318</v>
      </c>
    </row>
    <row r="4927" spans="1:27" x14ac:dyDescent="0.35">
      <c r="A4927" s="210" t="s">
        <v>5603</v>
      </c>
      <c r="B4927" s="217">
        <v>143.98640854786473</v>
      </c>
      <c r="C4927" s="211">
        <v>7.4165415741506299E-2</v>
      </c>
      <c r="D4927" s="211">
        <v>0.11736292198793026</v>
      </c>
      <c r="E4927" s="211">
        <v>7.6394970906626308E-2</v>
      </c>
      <c r="F4927" s="211">
        <v>0.11217880424840135</v>
      </c>
      <c r="G4927" s="211">
        <v>0.12326395379527803</v>
      </c>
      <c r="H4927" s="211">
        <v>0.11006460589964144</v>
      </c>
      <c r="I4927" s="211">
        <v>0.48815377342509003</v>
      </c>
      <c r="J4927" s="211">
        <v>0.44786793360794352</v>
      </c>
      <c r="K4927" s="211">
        <v>0.63750723759174166</v>
      </c>
      <c r="L4927" s="211">
        <v>0.27147035299165523</v>
      </c>
      <c r="M4927" s="211">
        <v>0.1033857099285507</v>
      </c>
      <c r="N4927" s="211">
        <v>0.38839625807089451</v>
      </c>
      <c r="O4927" s="211">
        <v>0.52205500201944677</v>
      </c>
      <c r="P4927" s="211">
        <v>6.7039741608062087E-2</v>
      </c>
      <c r="Q4927" s="211">
        <v>4.6137894482615467E-2</v>
      </c>
      <c r="R4927" s="211">
        <v>0.43369775585976733</v>
      </c>
      <c r="S4927" s="211">
        <v>0.26007086397519624</v>
      </c>
      <c r="T4927" s="211">
        <v>0.54779507891578705</v>
      </c>
      <c r="U4927" s="211">
        <v>0.48485859571741757</v>
      </c>
      <c r="V4927" s="211">
        <v>9.3995771673359291E-2</v>
      </c>
      <c r="W4927" s="211">
        <v>0.57008802454260865</v>
      </c>
      <c r="X4927" s="211">
        <v>0.34671824917877159</v>
      </c>
      <c r="Y4927" s="211">
        <v>0.61917222929893623</v>
      </c>
      <c r="Z4927" s="211">
        <v>0.14714570804904648</v>
      </c>
      <c r="AA4927" s="212">
        <v>0.11204629914003117</v>
      </c>
    </row>
    <row r="4928" spans="1:27" x14ac:dyDescent="0.35">
      <c r="A4928" s="210" t="s">
        <v>5604</v>
      </c>
      <c r="B4928" s="217">
        <v>132.25671582025529</v>
      </c>
      <c r="C4928" s="211">
        <v>5.6511919675170393E-2</v>
      </c>
      <c r="D4928" s="211">
        <v>0.12093347016169259</v>
      </c>
      <c r="E4928" s="211">
        <v>7.9176940250549138E-2</v>
      </c>
      <c r="F4928" s="211">
        <v>0.10923439708227116</v>
      </c>
      <c r="G4928" s="211">
        <v>0.11833600517123447</v>
      </c>
      <c r="H4928" s="211">
        <v>0.1215750750989638</v>
      </c>
      <c r="I4928" s="211">
        <v>0.44331960496392325</v>
      </c>
      <c r="J4928" s="211">
        <v>0.45386310145300246</v>
      </c>
      <c r="K4928" s="211">
        <v>0.61930779812101722</v>
      </c>
      <c r="L4928" s="211">
        <v>0.26884681277142958</v>
      </c>
      <c r="M4928" s="211">
        <v>0.10244400342219206</v>
      </c>
      <c r="N4928" s="211">
        <v>0.45732190336496981</v>
      </c>
      <c r="O4928" s="211">
        <v>0.73734913867384588</v>
      </c>
      <c r="P4928" s="211">
        <v>6.9336771236450725E-2</v>
      </c>
      <c r="Q4928" s="211">
        <v>0.14162498938590198</v>
      </c>
      <c r="R4928" s="211">
        <v>0.39887981642977827</v>
      </c>
      <c r="S4928" s="211">
        <v>0.36452720297371305</v>
      </c>
      <c r="T4928" s="211">
        <v>0.51335983788996409</v>
      </c>
      <c r="U4928" s="211">
        <v>0.43655712356385146</v>
      </c>
      <c r="V4928" s="211">
        <v>6.8378146690388025E-2</v>
      </c>
      <c r="W4928" s="211">
        <v>0.54997334957165012</v>
      </c>
      <c r="X4928" s="211">
        <v>0.34905723651650672</v>
      </c>
      <c r="Y4928" s="211">
        <v>0.65606760390098406</v>
      </c>
      <c r="Z4928" s="211">
        <v>0.14183494226386334</v>
      </c>
      <c r="AA4928" s="212">
        <v>0.11922030022635396</v>
      </c>
    </row>
    <row r="4929" spans="1:27" x14ac:dyDescent="0.35">
      <c r="A4929" s="210" t="s">
        <v>5605</v>
      </c>
      <c r="B4929" s="217">
        <v>193.1728096430036</v>
      </c>
      <c r="C4929" s="211">
        <v>6.9479055583806792E-2</v>
      </c>
      <c r="D4929" s="211">
        <v>0.12599981670267754</v>
      </c>
      <c r="E4929" s="211">
        <v>8.1907994209360818E-2</v>
      </c>
      <c r="F4929" s="211">
        <v>9.0361374831608735E-2</v>
      </c>
      <c r="G4929" s="211">
        <v>0.11695963887692105</v>
      </c>
      <c r="H4929" s="211">
        <v>0.12354332781419239</v>
      </c>
      <c r="I4929" s="211">
        <v>0.52702750493813433</v>
      </c>
      <c r="J4929" s="211">
        <v>0.4440477221923313</v>
      </c>
      <c r="K4929" s="211">
        <v>0.648881065613097</v>
      </c>
      <c r="L4929" s="211">
        <v>0.27655082101709755</v>
      </c>
      <c r="M4929" s="211">
        <v>0.10751791123816118</v>
      </c>
      <c r="N4929" s="211">
        <v>0.38323633365824439</v>
      </c>
      <c r="O4929" s="211">
        <v>0.64511515620736781</v>
      </c>
      <c r="P4929" s="211">
        <v>6.8816531288427296E-2</v>
      </c>
      <c r="Q4929" s="211">
        <v>8.1612212929642783E-2</v>
      </c>
      <c r="R4929" s="211">
        <v>0.39922075749324398</v>
      </c>
      <c r="S4929" s="211">
        <v>0.322008635540877</v>
      </c>
      <c r="T4929" s="211">
        <v>0.60898052129478852</v>
      </c>
      <c r="U4929" s="211">
        <v>0.47886984085115586</v>
      </c>
      <c r="V4929" s="211">
        <v>0.13225841343537803</v>
      </c>
      <c r="W4929" s="211">
        <v>0.47547612123819266</v>
      </c>
      <c r="X4929" s="211">
        <v>0.37123147193578077</v>
      </c>
      <c r="Y4929" s="211">
        <v>0.70782037325514013</v>
      </c>
      <c r="Z4929" s="211">
        <v>0.1485727201498715</v>
      </c>
      <c r="AA4929" s="212">
        <v>0.11242779741745482</v>
      </c>
    </row>
    <row r="4930" spans="1:27" x14ac:dyDescent="0.35">
      <c r="A4930" s="210" t="s">
        <v>5606</v>
      </c>
      <c r="B4930" s="217">
        <v>122.93697290461435</v>
      </c>
      <c r="C4930" s="211">
        <v>5.3503338516066618E-2</v>
      </c>
      <c r="D4930" s="211">
        <v>0.13149350455541539</v>
      </c>
      <c r="E4930" s="211">
        <v>7.5215911528360491E-2</v>
      </c>
      <c r="F4930" s="211">
        <v>7.4500604934289089E-2</v>
      </c>
      <c r="G4930" s="211">
        <v>0.12181827694780922</v>
      </c>
      <c r="H4930" s="211">
        <v>0.11966732077166792</v>
      </c>
      <c r="I4930" s="211">
        <v>0.47168397697578457</v>
      </c>
      <c r="J4930" s="211">
        <v>0.46326044800693728</v>
      </c>
      <c r="K4930" s="211">
        <v>0.62798460826213642</v>
      </c>
      <c r="L4930" s="211">
        <v>0.27218154031669795</v>
      </c>
      <c r="M4930" s="211">
        <v>0.10221961438469016</v>
      </c>
      <c r="N4930" s="211">
        <v>0.3962391650180529</v>
      </c>
      <c r="O4930" s="211">
        <v>0.57249784889841271</v>
      </c>
      <c r="P4930" s="211">
        <v>6.9562708399843021E-2</v>
      </c>
      <c r="Q4930" s="211">
        <v>0.13327239321310114</v>
      </c>
      <c r="R4930" s="211">
        <v>0.41987546191380387</v>
      </c>
      <c r="S4930" s="211">
        <v>0.27909173727940523</v>
      </c>
      <c r="T4930" s="211">
        <v>0.53514411949188911</v>
      </c>
      <c r="U4930" s="211">
        <v>0.37983540168846863</v>
      </c>
      <c r="V4930" s="211">
        <v>6.2034447050402008E-2</v>
      </c>
      <c r="W4930" s="211">
        <v>0.54160628650125875</v>
      </c>
      <c r="X4930" s="211">
        <v>0.42097524127837338</v>
      </c>
      <c r="Y4930" s="211">
        <v>0.66163330389640096</v>
      </c>
      <c r="Z4930" s="211">
        <v>0.14968663839588481</v>
      </c>
      <c r="AA4930" s="212">
        <v>0.11633407788189296</v>
      </c>
    </row>
    <row r="4931" spans="1:27" x14ac:dyDescent="0.35">
      <c r="A4931" s="210" t="s">
        <v>5607</v>
      </c>
      <c r="B4931" s="217">
        <v>144.60790637237076</v>
      </c>
      <c r="C4931" s="211">
        <v>4.9409985291048217E-2</v>
      </c>
      <c r="D4931" s="211">
        <v>0.13369918063604447</v>
      </c>
      <c r="E4931" s="211">
        <v>8.1507306145403635E-2</v>
      </c>
      <c r="F4931" s="211">
        <v>0.10267476921178992</v>
      </c>
      <c r="G4931" s="211">
        <v>0.11931090987568098</v>
      </c>
      <c r="H4931" s="211">
        <v>0.12593823943644827</v>
      </c>
      <c r="I4931" s="211">
        <v>0.52798699132128657</v>
      </c>
      <c r="J4931" s="211">
        <v>0.39563042718792041</v>
      </c>
      <c r="K4931" s="211">
        <v>0.61599407778205195</v>
      </c>
      <c r="L4931" s="211">
        <v>0.27020582475963284</v>
      </c>
      <c r="M4931" s="211">
        <v>9.4213602013386508E-2</v>
      </c>
      <c r="N4931" s="211">
        <v>0.36340827658849217</v>
      </c>
      <c r="O4931" s="211">
        <v>0.60335008319879468</v>
      </c>
      <c r="P4931" s="211">
        <v>7.1993301446752547E-2</v>
      </c>
      <c r="Q4931" s="211">
        <v>6.9401516447903017E-2</v>
      </c>
      <c r="R4931" s="211">
        <v>0.43111330241501145</v>
      </c>
      <c r="S4931" s="211">
        <v>0.35924935681322073</v>
      </c>
      <c r="T4931" s="211">
        <v>0.55234172397648185</v>
      </c>
      <c r="U4931" s="211">
        <v>0.53564091244846768</v>
      </c>
      <c r="V4931" s="211">
        <v>7.7156042935090138E-2</v>
      </c>
      <c r="W4931" s="211">
        <v>0.53846098937584741</v>
      </c>
      <c r="X4931" s="211">
        <v>0.29588703745632744</v>
      </c>
      <c r="Y4931" s="211">
        <v>0.73119373225998541</v>
      </c>
      <c r="Z4931" s="211">
        <v>0.14547381812575941</v>
      </c>
      <c r="AA4931" s="212">
        <v>0.11807512825374281</v>
      </c>
    </row>
    <row r="4932" spans="1:27" x14ac:dyDescent="0.35">
      <c r="A4932" s="210" t="s">
        <v>5608</v>
      </c>
      <c r="B4932" s="217">
        <v>130.70632484290766</v>
      </c>
      <c r="C4932" s="211">
        <v>6.0072092382265803E-2</v>
      </c>
      <c r="D4932" s="211">
        <v>0.12419579232327968</v>
      </c>
      <c r="E4932" s="211">
        <v>7.3494114763972579E-2</v>
      </c>
      <c r="F4932" s="211">
        <v>0.10794864293794443</v>
      </c>
      <c r="G4932" s="211">
        <v>0.11639002668088311</v>
      </c>
      <c r="H4932" s="211">
        <v>0.12177571403453238</v>
      </c>
      <c r="I4932" s="211">
        <v>0.51595715900960237</v>
      </c>
      <c r="J4932" s="211">
        <v>0.41251016679809149</v>
      </c>
      <c r="K4932" s="211">
        <v>0.54903212550413538</v>
      </c>
      <c r="L4932" s="211">
        <v>0.27454415582265368</v>
      </c>
      <c r="M4932" s="211">
        <v>9.5136386308842621E-2</v>
      </c>
      <c r="N4932" s="211">
        <v>0.42768293599314161</v>
      </c>
      <c r="O4932" s="211">
        <v>0.78608693185523848</v>
      </c>
      <c r="P4932" s="211">
        <v>6.9116079953795748E-2</v>
      </c>
      <c r="Q4932" s="211">
        <v>0.13792670636383242</v>
      </c>
      <c r="R4932" s="211">
        <v>0.37959066560556698</v>
      </c>
      <c r="S4932" s="211">
        <v>0.3081782494984629</v>
      </c>
      <c r="T4932" s="211">
        <v>0.50084751725247767</v>
      </c>
      <c r="U4932" s="211">
        <v>0.45665515812515733</v>
      </c>
      <c r="V4932" s="211">
        <v>9.0900943005353896E-2</v>
      </c>
      <c r="W4932" s="211">
        <v>0.55611301326361651</v>
      </c>
      <c r="X4932" s="211">
        <v>0.34260864921010759</v>
      </c>
      <c r="Y4932" s="211">
        <v>0.74368369073366403</v>
      </c>
      <c r="Z4932" s="211">
        <v>0.14981153966108537</v>
      </c>
      <c r="AA4932" s="212">
        <v>0.12592945805631595</v>
      </c>
    </row>
    <row r="4933" spans="1:27" x14ac:dyDescent="0.35">
      <c r="A4933" s="210" t="s">
        <v>5609</v>
      </c>
      <c r="B4933" s="217">
        <v>145.38710562523957</v>
      </c>
      <c r="C4933" s="211">
        <v>5.3247118911710627E-2</v>
      </c>
      <c r="D4933" s="211">
        <v>0.1294130348573139</v>
      </c>
      <c r="E4933" s="211">
        <v>8.3021047078508867E-2</v>
      </c>
      <c r="F4933" s="211">
        <v>0.11640430931731184</v>
      </c>
      <c r="G4933" s="211">
        <v>0.11981816157824821</v>
      </c>
      <c r="H4933" s="211">
        <v>0.11515446231080644</v>
      </c>
      <c r="I4933" s="211">
        <v>0.40141646437937928</v>
      </c>
      <c r="J4933" s="211">
        <v>0.39149843929322486</v>
      </c>
      <c r="K4933" s="211">
        <v>0.5602221933446242</v>
      </c>
      <c r="L4933" s="211">
        <v>0.27651066671957153</v>
      </c>
      <c r="M4933" s="211">
        <v>8.7916164240785993E-2</v>
      </c>
      <c r="N4933" s="211">
        <v>0.48772973575949796</v>
      </c>
      <c r="O4933" s="211">
        <v>0.66672571601281116</v>
      </c>
      <c r="P4933" s="211">
        <v>6.9386061717159539E-2</v>
      </c>
      <c r="Q4933" s="211">
        <v>6.056363091304047E-2</v>
      </c>
      <c r="R4933" s="211">
        <v>0.49116489359371168</v>
      </c>
      <c r="S4933" s="211">
        <v>0.38119520089688169</v>
      </c>
      <c r="T4933" s="211">
        <v>0.52591409167365089</v>
      </c>
      <c r="U4933" s="211">
        <v>0.46708346895688718</v>
      </c>
      <c r="V4933" s="211">
        <v>0.10774608000084726</v>
      </c>
      <c r="W4933" s="211">
        <v>0.5615457971956449</v>
      </c>
      <c r="X4933" s="211">
        <v>0.23680049346365392</v>
      </c>
      <c r="Y4933" s="211">
        <v>0.77098987850229417</v>
      </c>
      <c r="Z4933" s="211">
        <v>0.14524471083413032</v>
      </c>
      <c r="AA4933" s="212">
        <v>0.12193590959537048</v>
      </c>
    </row>
    <row r="4934" spans="1:27" x14ac:dyDescent="0.35">
      <c r="A4934" s="210" t="s">
        <v>5610</v>
      </c>
      <c r="B4934" s="217">
        <v>123.7651853732153</v>
      </c>
      <c r="C4934" s="211">
        <v>7.4240941268594707E-2</v>
      </c>
      <c r="D4934" s="211">
        <v>0.11806627641922955</v>
      </c>
      <c r="E4934" s="211">
        <v>7.4401030016036138E-2</v>
      </c>
      <c r="F4934" s="211">
        <v>0.10550841517649544</v>
      </c>
      <c r="G4934" s="211">
        <v>0.12003468679383922</v>
      </c>
      <c r="H4934" s="211">
        <v>0.11136223314180195</v>
      </c>
      <c r="I4934" s="211">
        <v>0.44454108542535686</v>
      </c>
      <c r="J4934" s="211">
        <v>0.4625524542105609</v>
      </c>
      <c r="K4934" s="211">
        <v>0.62432919468353487</v>
      </c>
      <c r="L4934" s="211">
        <v>0.27609965049563601</v>
      </c>
      <c r="M4934" s="211">
        <v>0.10470472584980681</v>
      </c>
      <c r="N4934" s="211">
        <v>0.43354179573813778</v>
      </c>
      <c r="O4934" s="211">
        <v>0.64943088111563352</v>
      </c>
      <c r="P4934" s="211">
        <v>7.0806896431412913E-2</v>
      </c>
      <c r="Q4934" s="211">
        <v>8.5034166917926202E-2</v>
      </c>
      <c r="R4934" s="211">
        <v>0.4186974703480385</v>
      </c>
      <c r="S4934" s="211">
        <v>0.36640156173044708</v>
      </c>
      <c r="T4934" s="211">
        <v>0.58412034196265938</v>
      </c>
      <c r="U4934" s="211">
        <v>0.46508590002285077</v>
      </c>
      <c r="V4934" s="211">
        <v>8.4665787802481254E-2</v>
      </c>
      <c r="W4934" s="211">
        <v>0.53005261596172359</v>
      </c>
      <c r="X4934" s="211">
        <v>0.28870911582911685</v>
      </c>
      <c r="Y4934" s="211">
        <v>0.51476528273606692</v>
      </c>
      <c r="Z4934" s="211">
        <v>0.14093911225311875</v>
      </c>
      <c r="AA4934" s="212">
        <v>0.12485946741487576</v>
      </c>
    </row>
    <row r="4935" spans="1:27" x14ac:dyDescent="0.35">
      <c r="A4935" s="210" t="s">
        <v>5611</v>
      </c>
      <c r="B4935" s="217">
        <v>115.13298489619297</v>
      </c>
      <c r="C4935" s="211">
        <v>6.9006848002762383E-2</v>
      </c>
      <c r="D4935" s="211">
        <v>0.11462528904900415</v>
      </c>
      <c r="E4935" s="211">
        <v>7.6062567386920021E-2</v>
      </c>
      <c r="F4935" s="211">
        <v>9.3763190435499411E-2</v>
      </c>
      <c r="G4935" s="211">
        <v>0.11919193895595037</v>
      </c>
      <c r="H4935" s="211">
        <v>0.11538396974791774</v>
      </c>
      <c r="I4935" s="211">
        <v>0.49831932493881315</v>
      </c>
      <c r="J4935" s="211">
        <v>0.47034177636228058</v>
      </c>
      <c r="K4935" s="211">
        <v>0.64568599528146098</v>
      </c>
      <c r="L4935" s="211">
        <v>0.27156637845499149</v>
      </c>
      <c r="M4935" s="211">
        <v>9.5598361096455559E-2</v>
      </c>
      <c r="N4935" s="211">
        <v>0.46503829118946727</v>
      </c>
      <c r="O4935" s="211">
        <v>0.66336526329610135</v>
      </c>
      <c r="P4935" s="211">
        <v>7.3601335016892797E-2</v>
      </c>
      <c r="Q4935" s="211">
        <v>5.0894070846437253E-2</v>
      </c>
      <c r="R4935" s="211">
        <v>0.39482108386644565</v>
      </c>
      <c r="S4935" s="211">
        <v>0.28603941644910785</v>
      </c>
      <c r="T4935" s="211">
        <v>0.52607258161242088</v>
      </c>
      <c r="U4935" s="211">
        <v>0.33975784228828215</v>
      </c>
      <c r="V4935" s="211">
        <v>5.8967761925692724E-2</v>
      </c>
      <c r="W4935" s="211">
        <v>0.54782847001788171</v>
      </c>
      <c r="X4935" s="211">
        <v>0.330086126584687</v>
      </c>
      <c r="Y4935" s="211">
        <v>0.67322177104846004</v>
      </c>
      <c r="Z4935" s="211">
        <v>0.14826575150814181</v>
      </c>
      <c r="AA4935" s="212">
        <v>0.12154792634982647</v>
      </c>
    </row>
    <row r="4936" spans="1:27" x14ac:dyDescent="0.35">
      <c r="A4936" s="210" t="s">
        <v>5612</v>
      </c>
      <c r="B4936" s="217">
        <v>137.29595322147176</v>
      </c>
      <c r="C4936" s="211">
        <v>5.7563693830475521E-2</v>
      </c>
      <c r="D4936" s="211">
        <v>0.11705610754530277</v>
      </c>
      <c r="E4936" s="211">
        <v>6.9804512000248412E-2</v>
      </c>
      <c r="F4936" s="211">
        <v>7.2854650145554034E-2</v>
      </c>
      <c r="G4936" s="211">
        <v>0.12483040676673554</v>
      </c>
      <c r="H4936" s="211">
        <v>0.11375261707046311</v>
      </c>
      <c r="I4936" s="211">
        <v>0.51294572004413364</v>
      </c>
      <c r="J4936" s="211">
        <v>0.43841660769367735</v>
      </c>
      <c r="K4936" s="211">
        <v>0.60194643952738769</v>
      </c>
      <c r="L4936" s="211">
        <v>0.28075864936228212</v>
      </c>
      <c r="M4936" s="211">
        <v>0.10102046654827457</v>
      </c>
      <c r="N4936" s="211">
        <v>0.47002053305614822</v>
      </c>
      <c r="O4936" s="211">
        <v>0.7365119272700752</v>
      </c>
      <c r="P4936" s="211">
        <v>6.6728198913431125E-2</v>
      </c>
      <c r="Q4936" s="211">
        <v>0.14572674143354092</v>
      </c>
      <c r="R4936" s="211">
        <v>0.35921281186531501</v>
      </c>
      <c r="S4936" s="211">
        <v>0.40912054326794223</v>
      </c>
      <c r="T4936" s="211">
        <v>0.56777191941568828</v>
      </c>
      <c r="U4936" s="211">
        <v>0.38591159845675699</v>
      </c>
      <c r="V4936" s="211">
        <v>0.10175654184376993</v>
      </c>
      <c r="W4936" s="211">
        <v>0.51624992923522306</v>
      </c>
      <c r="X4936" s="211">
        <v>0.39592859494653138</v>
      </c>
      <c r="Y4936" s="211">
        <v>0.7019581892515131</v>
      </c>
      <c r="Z4936" s="211">
        <v>0.14897468326872629</v>
      </c>
      <c r="AA4936" s="212">
        <v>0.12003977956962217</v>
      </c>
    </row>
    <row r="4937" spans="1:27" x14ac:dyDescent="0.35">
      <c r="A4937" s="210" t="s">
        <v>5613</v>
      </c>
      <c r="B4937" s="217">
        <v>132.70885483425474</v>
      </c>
      <c r="C4937" s="211">
        <v>5.7750696776858415E-2</v>
      </c>
      <c r="D4937" s="211">
        <v>0.12537280291991754</v>
      </c>
      <c r="E4937" s="211">
        <v>8.0367622499549665E-2</v>
      </c>
      <c r="F4937" s="211">
        <v>0.10705853476242905</v>
      </c>
      <c r="G4937" s="211">
        <v>0.1180977466378821</v>
      </c>
      <c r="H4937" s="211">
        <v>0.11703610380332606</v>
      </c>
      <c r="I4937" s="211">
        <v>0.4823447505193672</v>
      </c>
      <c r="J4937" s="211">
        <v>0.40639709255738166</v>
      </c>
      <c r="K4937" s="211">
        <v>0.63454951195607012</v>
      </c>
      <c r="L4937" s="211">
        <v>0.26613432430910555</v>
      </c>
      <c r="M4937" s="211">
        <v>9.163289527777109E-2</v>
      </c>
      <c r="N4937" s="211">
        <v>0.43641309559507147</v>
      </c>
      <c r="O4937" s="211">
        <v>0.74668888757865814</v>
      </c>
      <c r="P4937" s="211">
        <v>6.7569952818226739E-2</v>
      </c>
      <c r="Q4937" s="211">
        <v>0.10862352463031241</v>
      </c>
      <c r="R4937" s="211">
        <v>0.47455903771825303</v>
      </c>
      <c r="S4937" s="211">
        <v>0.37537348452864067</v>
      </c>
      <c r="T4937" s="211">
        <v>0.50727383308034313</v>
      </c>
      <c r="U4937" s="211">
        <v>0.41172700592988237</v>
      </c>
      <c r="V4937" s="211">
        <v>8.5877721743996716E-2</v>
      </c>
      <c r="W4937" s="211">
        <v>0.5407516748646356</v>
      </c>
      <c r="X4937" s="211">
        <v>0.33570583811249582</v>
      </c>
      <c r="Y4937" s="211">
        <v>0.63694848286831307</v>
      </c>
      <c r="Z4937" s="211">
        <v>0.14654847636929719</v>
      </c>
      <c r="AA4937" s="212">
        <v>0.11824187253001799</v>
      </c>
    </row>
    <row r="4938" spans="1:27" x14ac:dyDescent="0.35">
      <c r="A4938" s="210" t="s">
        <v>5614</v>
      </c>
      <c r="B4938" s="217">
        <v>128.28901918850053</v>
      </c>
      <c r="C4938" s="211">
        <v>7.6611648571688659E-2</v>
      </c>
      <c r="D4938" s="211">
        <v>0.12718741124055336</v>
      </c>
      <c r="E4938" s="211">
        <v>7.0085627897579356E-2</v>
      </c>
      <c r="F4938" s="211">
        <v>0.11579774520415076</v>
      </c>
      <c r="G4938" s="211">
        <v>0.12073651764637613</v>
      </c>
      <c r="H4938" s="211">
        <v>0.11232589724447713</v>
      </c>
      <c r="I4938" s="211">
        <v>0.52297418030022358</v>
      </c>
      <c r="J4938" s="211">
        <v>0.45125598784514842</v>
      </c>
      <c r="K4938" s="211">
        <v>0.5382780876403972</v>
      </c>
      <c r="L4938" s="211">
        <v>0.27426639456231344</v>
      </c>
      <c r="M4938" s="211">
        <v>0.10076325004492592</v>
      </c>
      <c r="N4938" s="211">
        <v>0.47334748921958048</v>
      </c>
      <c r="O4938" s="211">
        <v>0.78809949322901973</v>
      </c>
      <c r="P4938" s="211">
        <v>6.8207647530835067E-2</v>
      </c>
      <c r="Q4938" s="211">
        <v>9.4642833737249521E-2</v>
      </c>
      <c r="R4938" s="211">
        <v>0.4595502630378544</v>
      </c>
      <c r="S4938" s="211">
        <v>0.29913430983917916</v>
      </c>
      <c r="T4938" s="211">
        <v>0.58902843275357086</v>
      </c>
      <c r="U4938" s="211">
        <v>0.43035066979381098</v>
      </c>
      <c r="V4938" s="211">
        <v>8.4701455786478558E-2</v>
      </c>
      <c r="W4938" s="211">
        <v>0.55236723445621749</v>
      </c>
      <c r="X4938" s="211">
        <v>0.25728865811890111</v>
      </c>
      <c r="Y4938" s="211">
        <v>0.5818359993601897</v>
      </c>
      <c r="Z4938" s="211">
        <v>0.14804641889605324</v>
      </c>
      <c r="AA4938" s="212">
        <v>0.1200974189563489</v>
      </c>
    </row>
    <row r="4939" spans="1:27" x14ac:dyDescent="0.35">
      <c r="A4939" s="210" t="s">
        <v>5615</v>
      </c>
      <c r="B4939" s="217">
        <v>137.2069483317139</v>
      </c>
      <c r="C4939" s="211">
        <v>7.0122871263130798E-2</v>
      </c>
      <c r="D4939" s="211">
        <v>0.12626245235490438</v>
      </c>
      <c r="E4939" s="211">
        <v>7.3637217851829542E-2</v>
      </c>
      <c r="F4939" s="211">
        <v>0.11095688152200051</v>
      </c>
      <c r="G4939" s="211">
        <v>0.12295276239109872</v>
      </c>
      <c r="H4939" s="211">
        <v>0.1170881826425563</v>
      </c>
      <c r="I4939" s="211">
        <v>0.51914758357457635</v>
      </c>
      <c r="J4939" s="211">
        <v>0.43592042732890235</v>
      </c>
      <c r="K4939" s="211">
        <v>0.62286266066322826</v>
      </c>
      <c r="L4939" s="211">
        <v>0.27386533529097989</v>
      </c>
      <c r="M4939" s="211">
        <v>0.11636329128114975</v>
      </c>
      <c r="N4939" s="211">
        <v>0.3644813435211699</v>
      </c>
      <c r="O4939" s="211">
        <v>0.70743306044306897</v>
      </c>
      <c r="P4939" s="211">
        <v>6.5476466747850348E-2</v>
      </c>
      <c r="Q4939" s="211">
        <v>8.9851517560477781E-2</v>
      </c>
      <c r="R4939" s="211">
        <v>0.41633257216849812</v>
      </c>
      <c r="S4939" s="211">
        <v>0.27855868155098151</v>
      </c>
      <c r="T4939" s="211">
        <v>0.57805285037026644</v>
      </c>
      <c r="U4939" s="211">
        <v>0.37626169722947145</v>
      </c>
      <c r="V4939" s="211">
        <v>0.11094575438896415</v>
      </c>
      <c r="W4939" s="211">
        <v>0.50709074658098041</v>
      </c>
      <c r="X4939" s="211">
        <v>0.34391803082486577</v>
      </c>
      <c r="Y4939" s="211">
        <v>0.63110653323515331</v>
      </c>
      <c r="Z4939" s="211">
        <v>0.14776256175875643</v>
      </c>
      <c r="AA4939" s="212">
        <v>0.1205461313341885</v>
      </c>
    </row>
    <row r="4940" spans="1:27" x14ac:dyDescent="0.35">
      <c r="A4940" s="210" t="s">
        <v>5616</v>
      </c>
      <c r="B4940" s="217">
        <v>129.80499603834258</v>
      </c>
      <c r="C4940" s="211">
        <v>7.596330919576734E-2</v>
      </c>
      <c r="D4940" s="211">
        <v>0.12788239198719878</v>
      </c>
      <c r="E4940" s="211">
        <v>7.809923976536759E-2</v>
      </c>
      <c r="F4940" s="211">
        <v>0.11246611624021473</v>
      </c>
      <c r="G4940" s="211">
        <v>0.12160807300226552</v>
      </c>
      <c r="H4940" s="211">
        <v>0.11019993232794849</v>
      </c>
      <c r="I4940" s="211">
        <v>0.51168280111174436</v>
      </c>
      <c r="J4940" s="211">
        <v>0.44422858414060806</v>
      </c>
      <c r="K4940" s="211">
        <v>0.60022018473681427</v>
      </c>
      <c r="L4940" s="211">
        <v>0.27606496158220567</v>
      </c>
      <c r="M4940" s="211">
        <v>9.9188728428555181E-2</v>
      </c>
      <c r="N4940" s="211">
        <v>0.40837059197679293</v>
      </c>
      <c r="O4940" s="211">
        <v>0.75507936896067673</v>
      </c>
      <c r="P4940" s="211">
        <v>6.9321856745923338E-2</v>
      </c>
      <c r="Q4940" s="211">
        <v>0.15954500854337447</v>
      </c>
      <c r="R4940" s="211">
        <v>0.38957115280475446</v>
      </c>
      <c r="S4940" s="211">
        <v>0.3425157943450341</v>
      </c>
      <c r="T4940" s="211">
        <v>0.53339520938957519</v>
      </c>
      <c r="U4940" s="211">
        <v>0.33393845363928792</v>
      </c>
      <c r="V4940" s="211">
        <v>8.8961412264104103E-2</v>
      </c>
      <c r="W4940" s="211">
        <v>0.47447831755731795</v>
      </c>
      <c r="X4940" s="211">
        <v>0.25989790033467458</v>
      </c>
      <c r="Y4940" s="211">
        <v>0.69352201060032526</v>
      </c>
      <c r="Z4940" s="211">
        <v>0.14646680829891975</v>
      </c>
      <c r="AA4940" s="212">
        <v>0.12101373444744173</v>
      </c>
    </row>
    <row r="4941" spans="1:27" x14ac:dyDescent="0.35">
      <c r="A4941" s="210" t="s">
        <v>5617</v>
      </c>
      <c r="B4941" s="217">
        <v>119.28723607527562</v>
      </c>
      <c r="C4941" s="211">
        <v>7.6304332176737169E-2</v>
      </c>
      <c r="D4941" s="211">
        <v>0.11954935130418662</v>
      </c>
      <c r="E4941" s="211">
        <v>7.9438822226246597E-2</v>
      </c>
      <c r="F4941" s="211">
        <v>0.10140623401698476</v>
      </c>
      <c r="G4941" s="211">
        <v>0.12411176775788839</v>
      </c>
      <c r="H4941" s="211">
        <v>0.10602670474344092</v>
      </c>
      <c r="I4941" s="211">
        <v>0.521935252249905</v>
      </c>
      <c r="J4941" s="211">
        <v>0.42682579511485763</v>
      </c>
      <c r="K4941" s="211">
        <v>0.54027314304235885</v>
      </c>
      <c r="L4941" s="211">
        <v>0.27642578815305352</v>
      </c>
      <c r="M4941" s="211">
        <v>0.10095908431991861</v>
      </c>
      <c r="N4941" s="211">
        <v>0.4538289771870021</v>
      </c>
      <c r="O4941" s="211">
        <v>0.76574038928093491</v>
      </c>
      <c r="P4941" s="211">
        <v>6.9248383320777526E-2</v>
      </c>
      <c r="Q4941" s="211">
        <v>7.4506639893396176E-2</v>
      </c>
      <c r="R4941" s="211">
        <v>0.44863596017103119</v>
      </c>
      <c r="S4941" s="211">
        <v>0.26410366419401993</v>
      </c>
      <c r="T4941" s="211">
        <v>0.51356705712288186</v>
      </c>
      <c r="U4941" s="211">
        <v>0.47488837757991964</v>
      </c>
      <c r="V4941" s="211">
        <v>6.4639385561134105E-2</v>
      </c>
      <c r="W4941" s="211">
        <v>0.52570511237749196</v>
      </c>
      <c r="X4941" s="211">
        <v>0.29403341518816534</v>
      </c>
      <c r="Y4941" s="211">
        <v>0.63799469490137517</v>
      </c>
      <c r="Z4941" s="211">
        <v>0.14791813512942523</v>
      </c>
      <c r="AA4941" s="212">
        <v>0.12449664972175412</v>
      </c>
    </row>
    <row r="4942" spans="1:27" x14ac:dyDescent="0.35">
      <c r="A4942" s="210" t="s">
        <v>5618</v>
      </c>
      <c r="B4942" s="217">
        <v>115.63809047064994</v>
      </c>
      <c r="C4942" s="211">
        <v>6.6993273243100199E-2</v>
      </c>
      <c r="D4942" s="211">
        <v>0.12727144637086008</v>
      </c>
      <c r="E4942" s="211">
        <v>7.9510231453174318E-2</v>
      </c>
      <c r="F4942" s="211">
        <v>8.9601531158291031E-2</v>
      </c>
      <c r="G4942" s="211">
        <v>0.11871577575425364</v>
      </c>
      <c r="H4942" s="211">
        <v>0.11708234702733328</v>
      </c>
      <c r="I4942" s="211">
        <v>0.50494592731476517</v>
      </c>
      <c r="J4942" s="211">
        <v>0.46996047545514458</v>
      </c>
      <c r="K4942" s="211">
        <v>0.61833279423602938</v>
      </c>
      <c r="L4942" s="211">
        <v>0.270483860338875</v>
      </c>
      <c r="M4942" s="211">
        <v>0.11301808452791753</v>
      </c>
      <c r="N4942" s="211">
        <v>0.38712582962047443</v>
      </c>
      <c r="O4942" s="211">
        <v>0.75738870839457417</v>
      </c>
      <c r="P4942" s="211">
        <v>6.6436190211893689E-2</v>
      </c>
      <c r="Q4942" s="211">
        <v>4.5289392179032363E-2</v>
      </c>
      <c r="R4942" s="211">
        <v>0.40697168715180049</v>
      </c>
      <c r="S4942" s="211">
        <v>0.32931519111849378</v>
      </c>
      <c r="T4942" s="211">
        <v>0.55581996096796038</v>
      </c>
      <c r="U4942" s="211">
        <v>0.38319212104745137</v>
      </c>
      <c r="V4942" s="211">
        <v>6.0317912851444083E-2</v>
      </c>
      <c r="W4942" s="211">
        <v>0.54091122068195152</v>
      </c>
      <c r="X4942" s="211">
        <v>0.27373492769288166</v>
      </c>
      <c r="Y4942" s="211">
        <v>0.53498350291385377</v>
      </c>
      <c r="Z4942" s="211">
        <v>0.14834147582966159</v>
      </c>
      <c r="AA4942" s="212">
        <v>0.1172935121359647</v>
      </c>
    </row>
    <row r="4943" spans="1:27" x14ac:dyDescent="0.35">
      <c r="A4943" s="210" t="s">
        <v>5619</v>
      </c>
      <c r="B4943" s="217">
        <v>128.61515672657822</v>
      </c>
      <c r="C4943" s="211">
        <v>5.8506418298847084E-2</v>
      </c>
      <c r="D4943" s="211">
        <v>0.1233449732769914</v>
      </c>
      <c r="E4943" s="211">
        <v>8.2198582326694039E-2</v>
      </c>
      <c r="F4943" s="211">
        <v>9.8350735345801549E-2</v>
      </c>
      <c r="G4943" s="211">
        <v>0.12036203264679018</v>
      </c>
      <c r="H4943" s="211">
        <v>0.11650039982191762</v>
      </c>
      <c r="I4943" s="211">
        <v>0.48212573360991856</v>
      </c>
      <c r="J4943" s="211">
        <v>0.4558761222934451</v>
      </c>
      <c r="K4943" s="211">
        <v>0.58770773351954797</v>
      </c>
      <c r="L4943" s="211">
        <v>0.27706554978744696</v>
      </c>
      <c r="M4943" s="211">
        <v>8.4084244870697655E-2</v>
      </c>
      <c r="N4943" s="211">
        <v>0.347933551863357</v>
      </c>
      <c r="O4943" s="211">
        <v>0.73135024463017784</v>
      </c>
      <c r="P4943" s="211">
        <v>7.1317014371114998E-2</v>
      </c>
      <c r="Q4943" s="211">
        <v>7.9185356646840233E-2</v>
      </c>
      <c r="R4943" s="211">
        <v>0.4454871874743494</v>
      </c>
      <c r="S4943" s="211">
        <v>0.27906598385024384</v>
      </c>
      <c r="T4943" s="211">
        <v>0.54366811010964222</v>
      </c>
      <c r="U4943" s="211">
        <v>0.36646443893135983</v>
      </c>
      <c r="V4943" s="211">
        <v>9.4010791590163567E-2</v>
      </c>
      <c r="W4943" s="211">
        <v>0.58564927657803878</v>
      </c>
      <c r="X4943" s="211">
        <v>0.32133331858525938</v>
      </c>
      <c r="Y4943" s="211">
        <v>0.72477050463975279</v>
      </c>
      <c r="Z4943" s="211">
        <v>0.14312943212373777</v>
      </c>
      <c r="AA4943" s="212">
        <v>0.12001975108650095</v>
      </c>
    </row>
    <row r="4944" spans="1:27" x14ac:dyDescent="0.35">
      <c r="A4944" s="210" t="s">
        <v>5620</v>
      </c>
      <c r="B4944" s="217">
        <v>149.18411367462912</v>
      </c>
      <c r="C4944" s="211">
        <v>7.2156867890440832E-2</v>
      </c>
      <c r="D4944" s="211">
        <v>0.12334260553123602</v>
      </c>
      <c r="E4944" s="211">
        <v>8.4916715180635108E-2</v>
      </c>
      <c r="F4944" s="211">
        <v>9.602392109089547E-2</v>
      </c>
      <c r="G4944" s="211">
        <v>0.12546562107253231</v>
      </c>
      <c r="H4944" s="211">
        <v>0.10072092474078331</v>
      </c>
      <c r="I4944" s="211">
        <v>0.47965074407225694</v>
      </c>
      <c r="J4944" s="211">
        <v>0.4109103233522669</v>
      </c>
      <c r="K4944" s="211">
        <v>0.62910971621506739</v>
      </c>
      <c r="L4944" s="211">
        <v>0.2765747038995896</v>
      </c>
      <c r="M4944" s="211">
        <v>0.1080987072223841</v>
      </c>
      <c r="N4944" s="211">
        <v>0.35050916449989322</v>
      </c>
      <c r="O4944" s="211">
        <v>0.72331170353139229</v>
      </c>
      <c r="P4944" s="211">
        <v>6.7573286082455844E-2</v>
      </c>
      <c r="Q4944" s="211">
        <v>6.5650150052139478E-2</v>
      </c>
      <c r="R4944" s="211">
        <v>0.4271639198225422</v>
      </c>
      <c r="S4944" s="211">
        <v>0.30449002495591371</v>
      </c>
      <c r="T4944" s="211">
        <v>0.52013627355384195</v>
      </c>
      <c r="U4944" s="211">
        <v>0.47679882553311276</v>
      </c>
      <c r="V4944" s="211">
        <v>0.10397078619585172</v>
      </c>
      <c r="W4944" s="211">
        <v>0.54529400416430307</v>
      </c>
      <c r="X4944" s="211">
        <v>0.41121808582106067</v>
      </c>
      <c r="Y4944" s="211">
        <v>0.6630396229544131</v>
      </c>
      <c r="Z4944" s="211">
        <v>0.14555896160509277</v>
      </c>
      <c r="AA4944" s="212">
        <v>0.12014035953500647</v>
      </c>
    </row>
    <row r="4945" spans="1:27" x14ac:dyDescent="0.35">
      <c r="A4945" s="210" t="s">
        <v>5621</v>
      </c>
      <c r="B4945" s="217">
        <v>126.28192092867124</v>
      </c>
      <c r="C4945" s="211">
        <v>6.1720121987456508E-2</v>
      </c>
      <c r="D4945" s="211">
        <v>0.13083269319259272</v>
      </c>
      <c r="E4945" s="211">
        <v>7.2540133812204255E-2</v>
      </c>
      <c r="F4945" s="211">
        <v>8.420026742157373E-2</v>
      </c>
      <c r="G4945" s="211">
        <v>0.1260054407080157</v>
      </c>
      <c r="H4945" s="211">
        <v>0.12231214354079262</v>
      </c>
      <c r="I4945" s="211">
        <v>0.52445464977134926</v>
      </c>
      <c r="J4945" s="211">
        <v>0.44270156760832036</v>
      </c>
      <c r="K4945" s="211">
        <v>0.52150691342228661</v>
      </c>
      <c r="L4945" s="211">
        <v>0.28114300997900432</v>
      </c>
      <c r="M4945" s="211">
        <v>8.3635340048948653E-2</v>
      </c>
      <c r="N4945" s="211">
        <v>0.35360921517808824</v>
      </c>
      <c r="O4945" s="211">
        <v>0.71236678773359086</v>
      </c>
      <c r="P4945" s="211">
        <v>7.4664641487635797E-2</v>
      </c>
      <c r="Q4945" s="211">
        <v>5.7858801512842797E-2</v>
      </c>
      <c r="R4945" s="211">
        <v>0.41772364916727212</v>
      </c>
      <c r="S4945" s="211">
        <v>0.3020234800493008</v>
      </c>
      <c r="T4945" s="211">
        <v>0.55730255964460174</v>
      </c>
      <c r="U4945" s="211">
        <v>0.46592281582333489</v>
      </c>
      <c r="V4945" s="211">
        <v>6.916253641557038E-2</v>
      </c>
      <c r="W4945" s="211">
        <v>0.49704623802521741</v>
      </c>
      <c r="X4945" s="211">
        <v>0.27116873324633883</v>
      </c>
      <c r="Y4945" s="211">
        <v>0.67303685551049042</v>
      </c>
      <c r="Z4945" s="211">
        <v>0.14673696382812776</v>
      </c>
      <c r="AA4945" s="212">
        <v>0.11592460479362578</v>
      </c>
    </row>
    <row r="4946" spans="1:27" x14ac:dyDescent="0.35">
      <c r="A4946" s="210" t="s">
        <v>5622</v>
      </c>
      <c r="B4946" s="217">
        <v>110.82732390094479</v>
      </c>
      <c r="C4946" s="211">
        <v>5.8800886039946515E-2</v>
      </c>
      <c r="D4946" s="211">
        <v>0.12330471477337386</v>
      </c>
      <c r="E4946" s="211">
        <v>7.0990354701255767E-2</v>
      </c>
      <c r="F4946" s="211">
        <v>8.3456415291147015E-2</v>
      </c>
      <c r="G4946" s="211">
        <v>0.12149523319649325</v>
      </c>
      <c r="H4946" s="211">
        <v>0.11842268988338932</v>
      </c>
      <c r="I4946" s="211">
        <v>0.49705047693671039</v>
      </c>
      <c r="J4946" s="211">
        <v>0.47427458916202564</v>
      </c>
      <c r="K4946" s="211">
        <v>0.59905738726026547</v>
      </c>
      <c r="L4946" s="211">
        <v>0.27105414119076765</v>
      </c>
      <c r="M4946" s="211">
        <v>9.432743188809356E-2</v>
      </c>
      <c r="N4946" s="211">
        <v>0.42190067708276591</v>
      </c>
      <c r="O4946" s="211">
        <v>0.70203887383501207</v>
      </c>
      <c r="P4946" s="211">
        <v>6.4915355672882549E-2</v>
      </c>
      <c r="Q4946" s="211">
        <v>8.9474219205580963E-2</v>
      </c>
      <c r="R4946" s="211">
        <v>0.45929590413208338</v>
      </c>
      <c r="S4946" s="211">
        <v>0.38586275291704764</v>
      </c>
      <c r="T4946" s="211">
        <v>0.51986665059235748</v>
      </c>
      <c r="U4946" s="211">
        <v>0.38673119101980136</v>
      </c>
      <c r="V4946" s="211">
        <v>7.8398485271820723E-2</v>
      </c>
      <c r="W4946" s="211">
        <v>0.56956189642732546</v>
      </c>
      <c r="X4946" s="211">
        <v>0.30556061287667979</v>
      </c>
      <c r="Y4946" s="211">
        <v>0.63382328335230897</v>
      </c>
      <c r="Z4946" s="211">
        <v>0.14967717718424445</v>
      </c>
      <c r="AA4946" s="212">
        <v>0.12524128135220067</v>
      </c>
    </row>
    <row r="4947" spans="1:27" x14ac:dyDescent="0.35">
      <c r="A4947" s="210" t="s">
        <v>5623</v>
      </c>
      <c r="B4947" s="217">
        <v>137.56761588606727</v>
      </c>
      <c r="C4947" s="211">
        <v>5.8552106930958782E-2</v>
      </c>
      <c r="D4947" s="211">
        <v>0.12194096906836409</v>
      </c>
      <c r="E4947" s="211">
        <v>7.816214921131831E-2</v>
      </c>
      <c r="F4947" s="211">
        <v>8.6028270037540766E-2</v>
      </c>
      <c r="G4947" s="211">
        <v>0.12038345208916386</v>
      </c>
      <c r="H4947" s="211">
        <v>0.11291895193842642</v>
      </c>
      <c r="I4947" s="211">
        <v>0.51952582523809687</v>
      </c>
      <c r="J4947" s="211">
        <v>0.46644516997661356</v>
      </c>
      <c r="K4947" s="211">
        <v>0.58957567324284454</v>
      </c>
      <c r="L4947" s="211">
        <v>0.27135533890702662</v>
      </c>
      <c r="M4947" s="211">
        <v>0.11511319975954405</v>
      </c>
      <c r="N4947" s="211">
        <v>0.54165565969990193</v>
      </c>
      <c r="O4947" s="211">
        <v>0.68234799420962433</v>
      </c>
      <c r="P4947" s="211">
        <v>7.1257649039563553E-2</v>
      </c>
      <c r="Q4947" s="211">
        <v>5.7106402938406783E-2</v>
      </c>
      <c r="R4947" s="211">
        <v>0.45433378037780298</v>
      </c>
      <c r="S4947" s="211">
        <v>0.34798644429890929</v>
      </c>
      <c r="T4947" s="211">
        <v>0.57372939902126774</v>
      </c>
      <c r="U4947" s="211">
        <v>0.51447687764571493</v>
      </c>
      <c r="V4947" s="211">
        <v>6.3638835982684494E-2</v>
      </c>
      <c r="W4947" s="211">
        <v>0.52687688555221568</v>
      </c>
      <c r="X4947" s="211">
        <v>0.27797390161451979</v>
      </c>
      <c r="Y4947" s="211">
        <v>0.58278408698873607</v>
      </c>
      <c r="Z4947" s="211">
        <v>0.1497873339587189</v>
      </c>
      <c r="AA4947" s="212">
        <v>0.11964176227044988</v>
      </c>
    </row>
    <row r="4948" spans="1:27" x14ac:dyDescent="0.35">
      <c r="A4948" s="210" t="s">
        <v>5624</v>
      </c>
      <c r="B4948" s="217">
        <v>132.31089776447288</v>
      </c>
      <c r="C4948" s="211">
        <v>8.4126485761388717E-2</v>
      </c>
      <c r="D4948" s="211">
        <v>0.13141740389489287</v>
      </c>
      <c r="E4948" s="211">
        <v>7.4091512651478494E-2</v>
      </c>
      <c r="F4948" s="211">
        <v>9.3457906221476678E-2</v>
      </c>
      <c r="G4948" s="211">
        <v>0.11979987986955518</v>
      </c>
      <c r="H4948" s="211">
        <v>0.11943466365133101</v>
      </c>
      <c r="I4948" s="211">
        <v>0.4668327558967274</v>
      </c>
      <c r="J4948" s="211">
        <v>0.44188232152765256</v>
      </c>
      <c r="K4948" s="211">
        <v>0.63939944069852228</v>
      </c>
      <c r="L4948" s="211">
        <v>0.27784532010447366</v>
      </c>
      <c r="M4948" s="211">
        <v>0.10291819894510029</v>
      </c>
      <c r="N4948" s="211">
        <v>0.46329308144684939</v>
      </c>
      <c r="O4948" s="211">
        <v>0.70115520732403924</v>
      </c>
      <c r="P4948" s="211">
        <v>7.1957823766816031E-2</v>
      </c>
      <c r="Q4948" s="211">
        <v>0.11738948965874499</v>
      </c>
      <c r="R4948" s="211">
        <v>0.413201948274035</v>
      </c>
      <c r="S4948" s="211">
        <v>0.35997326958899728</v>
      </c>
      <c r="T4948" s="211">
        <v>0.51342472148871887</v>
      </c>
      <c r="U4948" s="211">
        <v>0.41841207772604949</v>
      </c>
      <c r="V4948" s="211">
        <v>6.2855923165816785E-2</v>
      </c>
      <c r="W4948" s="211">
        <v>0.54116522049528348</v>
      </c>
      <c r="X4948" s="211">
        <v>0.30820924845973624</v>
      </c>
      <c r="Y4948" s="211">
        <v>0.75595578994491941</v>
      </c>
      <c r="Z4948" s="211">
        <v>0.14500138573378457</v>
      </c>
      <c r="AA4948" s="212">
        <v>0.12231042610843119</v>
      </c>
    </row>
    <row r="4949" spans="1:27" x14ac:dyDescent="0.35">
      <c r="A4949" s="210" t="s">
        <v>5625</v>
      </c>
      <c r="B4949" s="217">
        <v>132.82285234700603</v>
      </c>
      <c r="C4949" s="211">
        <v>8.3001260047259245E-2</v>
      </c>
      <c r="D4949" s="211">
        <v>0.12118702238538238</v>
      </c>
      <c r="E4949" s="211">
        <v>8.6676728264335215E-2</v>
      </c>
      <c r="F4949" s="211">
        <v>0.11401908073435085</v>
      </c>
      <c r="G4949" s="211">
        <v>0.11975394670427006</v>
      </c>
      <c r="H4949" s="211">
        <v>0.10744215638083138</v>
      </c>
      <c r="I4949" s="211">
        <v>0.53599640110908497</v>
      </c>
      <c r="J4949" s="211">
        <v>0.46231985919347202</v>
      </c>
      <c r="K4949" s="211">
        <v>0.57970184760197385</v>
      </c>
      <c r="L4949" s="211">
        <v>0.27432079659474007</v>
      </c>
      <c r="M4949" s="211">
        <v>9.1848098874615952E-2</v>
      </c>
      <c r="N4949" s="211">
        <v>0.34237775804504389</v>
      </c>
      <c r="O4949" s="211">
        <v>0.69938297714550435</v>
      </c>
      <c r="P4949" s="211">
        <v>6.8059045505935292E-2</v>
      </c>
      <c r="Q4949" s="211">
        <v>9.6372076358422085E-2</v>
      </c>
      <c r="R4949" s="211">
        <v>0.48302763861249037</v>
      </c>
      <c r="S4949" s="211">
        <v>0.40905170035050059</v>
      </c>
      <c r="T4949" s="211">
        <v>0.52905740580470706</v>
      </c>
      <c r="U4949" s="211">
        <v>0.3910064230268242</v>
      </c>
      <c r="V4949" s="211">
        <v>0.12451118799875512</v>
      </c>
      <c r="W4949" s="211">
        <v>0.56855670483556053</v>
      </c>
      <c r="X4949" s="211">
        <v>0.30612368622955977</v>
      </c>
      <c r="Y4949" s="211">
        <v>0.62286445732691875</v>
      </c>
      <c r="Z4949" s="211">
        <v>0.14584471861729048</v>
      </c>
      <c r="AA4949" s="212">
        <v>0.12366023167156914</v>
      </c>
    </row>
    <row r="4950" spans="1:27" x14ac:dyDescent="0.35">
      <c r="A4950" s="210" t="s">
        <v>5626</v>
      </c>
      <c r="B4950" s="217">
        <v>109.8824894688637</v>
      </c>
      <c r="C4950" s="211">
        <v>6.9548143711153837E-2</v>
      </c>
      <c r="D4950" s="211">
        <v>0.12980374279556289</v>
      </c>
      <c r="E4950" s="211">
        <v>7.5781298861085616E-2</v>
      </c>
      <c r="F4950" s="211">
        <v>0.10723010593270269</v>
      </c>
      <c r="G4950" s="211">
        <v>0.12531633648849236</v>
      </c>
      <c r="H4950" s="211">
        <v>0.11457436206730984</v>
      </c>
      <c r="I4950" s="211">
        <v>0.52293830796705087</v>
      </c>
      <c r="J4950" s="211">
        <v>0.43706848068258763</v>
      </c>
      <c r="K4950" s="211">
        <v>0.57251420471263514</v>
      </c>
      <c r="L4950" s="211">
        <v>0.27057291007016621</v>
      </c>
      <c r="M4950" s="211">
        <v>0.10257876281428503</v>
      </c>
      <c r="N4950" s="211">
        <v>0.38877584187739994</v>
      </c>
      <c r="O4950" s="211">
        <v>0.61503786417187034</v>
      </c>
      <c r="P4950" s="211">
        <v>6.795768866888037E-2</v>
      </c>
      <c r="Q4950" s="211">
        <v>7.3207151472120244E-2</v>
      </c>
      <c r="R4950" s="211">
        <v>0.41060907186096024</v>
      </c>
      <c r="S4950" s="211">
        <v>0.35744198712938585</v>
      </c>
      <c r="T4950" s="211">
        <v>0.59930533806342523</v>
      </c>
      <c r="U4950" s="211">
        <v>0.36971182580195083</v>
      </c>
      <c r="V4950" s="211">
        <v>5.6845562175810771E-2</v>
      </c>
      <c r="W4950" s="211">
        <v>0.55255386245603799</v>
      </c>
      <c r="X4950" s="211">
        <v>0.2367322731441214</v>
      </c>
      <c r="Y4950" s="211">
        <v>0.71408955128738438</v>
      </c>
      <c r="Z4950" s="211">
        <v>0.14892663018399827</v>
      </c>
      <c r="AA4950" s="212">
        <v>0.12288678391144495</v>
      </c>
    </row>
    <row r="4951" spans="1:27" x14ac:dyDescent="0.35">
      <c r="A4951" s="210" t="s">
        <v>5627</v>
      </c>
      <c r="B4951" s="217">
        <v>112.89290886273143</v>
      </c>
      <c r="C4951" s="211">
        <v>5.8696210346642665E-2</v>
      </c>
      <c r="D4951" s="211">
        <v>0.11320129425696976</v>
      </c>
      <c r="E4951" s="211">
        <v>8.0839970286115406E-2</v>
      </c>
      <c r="F4951" s="211">
        <v>9.9444887998147796E-2</v>
      </c>
      <c r="G4951" s="211">
        <v>0.11539679220736357</v>
      </c>
      <c r="H4951" s="211">
        <v>0.12571428242719904</v>
      </c>
      <c r="I4951" s="211">
        <v>0.50276546438689607</v>
      </c>
      <c r="J4951" s="211">
        <v>0.41050662517045527</v>
      </c>
      <c r="K4951" s="211">
        <v>0.54372808343141976</v>
      </c>
      <c r="L4951" s="211">
        <v>0.28090955460252914</v>
      </c>
      <c r="M4951" s="211">
        <v>7.9641250075240283E-2</v>
      </c>
      <c r="N4951" s="211">
        <v>0.54397116921248789</v>
      </c>
      <c r="O4951" s="211">
        <v>0.6909670758102251</v>
      </c>
      <c r="P4951" s="211">
        <v>6.7141355354382135E-2</v>
      </c>
      <c r="Q4951" s="211">
        <v>5.5374707636189069E-2</v>
      </c>
      <c r="R4951" s="211">
        <v>0.4762417618454764</v>
      </c>
      <c r="S4951" s="211">
        <v>0.33293373577675089</v>
      </c>
      <c r="T4951" s="211">
        <v>0.55501940038946951</v>
      </c>
      <c r="U4951" s="211">
        <v>0.36461661806246648</v>
      </c>
      <c r="V4951" s="211">
        <v>7.546859215067997E-2</v>
      </c>
      <c r="W4951" s="211">
        <v>0.52577301820688294</v>
      </c>
      <c r="X4951" s="211">
        <v>0.33587761218844203</v>
      </c>
      <c r="Y4951" s="211">
        <v>0.65470597687127852</v>
      </c>
      <c r="Z4951" s="211">
        <v>0.14645083976197953</v>
      </c>
      <c r="AA4951" s="212">
        <v>0.12372006267809005</v>
      </c>
    </row>
    <row r="4952" spans="1:27" x14ac:dyDescent="0.35">
      <c r="A4952" s="210" t="s">
        <v>5628</v>
      </c>
      <c r="B4952" s="217">
        <v>119.86129642671548</v>
      </c>
      <c r="C4952" s="211">
        <v>5.0036100745316385E-2</v>
      </c>
      <c r="D4952" s="211">
        <v>0.13240388656358493</v>
      </c>
      <c r="E4952" s="211">
        <v>7.4973974705634397E-2</v>
      </c>
      <c r="F4952" s="211">
        <v>9.4338181940023635E-2</v>
      </c>
      <c r="G4952" s="211">
        <v>0.11819899315320084</v>
      </c>
      <c r="H4952" s="211">
        <v>0.11926396659366417</v>
      </c>
      <c r="I4952" s="211">
        <v>0.42452865172810739</v>
      </c>
      <c r="J4952" s="211">
        <v>0.45446845022254229</v>
      </c>
      <c r="K4952" s="211">
        <v>0.62159277057039897</v>
      </c>
      <c r="L4952" s="211">
        <v>0.27269445805903275</v>
      </c>
      <c r="M4952" s="211">
        <v>8.7671917943507788E-2</v>
      </c>
      <c r="N4952" s="211">
        <v>0.42088204527010464</v>
      </c>
      <c r="O4952" s="211">
        <v>0.71465404102688046</v>
      </c>
      <c r="P4952" s="211">
        <v>6.9481879205447739E-2</v>
      </c>
      <c r="Q4952" s="211">
        <v>5.89916442571429E-2</v>
      </c>
      <c r="R4952" s="211">
        <v>0.44559246874836117</v>
      </c>
      <c r="S4952" s="211">
        <v>0.28034165602377192</v>
      </c>
      <c r="T4952" s="211">
        <v>0.59211615392200989</v>
      </c>
      <c r="U4952" s="211">
        <v>0.54479033524495823</v>
      </c>
      <c r="V4952" s="211">
        <v>5.853717058343938E-2</v>
      </c>
      <c r="W4952" s="211">
        <v>0.52622494446373225</v>
      </c>
      <c r="X4952" s="211">
        <v>0.2474346205086892</v>
      </c>
      <c r="Y4952" s="211">
        <v>0.60178565138041284</v>
      </c>
      <c r="Z4952" s="211">
        <v>0.1478824358955019</v>
      </c>
      <c r="AA4952" s="212">
        <v>0.12133409614476272</v>
      </c>
    </row>
    <row r="4953" spans="1:27" x14ac:dyDescent="0.35">
      <c r="A4953" s="210" t="s">
        <v>5629</v>
      </c>
      <c r="B4953" s="217">
        <v>126.66226084835392</v>
      </c>
      <c r="C4953" s="211">
        <v>5.4574898644182288E-2</v>
      </c>
      <c r="D4953" s="211">
        <v>0.11442485517477537</v>
      </c>
      <c r="E4953" s="211">
        <v>7.7045081576736105E-2</v>
      </c>
      <c r="F4953" s="211">
        <v>0.10684159332220372</v>
      </c>
      <c r="G4953" s="211">
        <v>0.11601253473218473</v>
      </c>
      <c r="H4953" s="211">
        <v>0.123841450493611</v>
      </c>
      <c r="I4953" s="211">
        <v>0.51823995308105253</v>
      </c>
      <c r="J4953" s="211">
        <v>0.46491342521455203</v>
      </c>
      <c r="K4953" s="211">
        <v>0.62652174398475879</v>
      </c>
      <c r="L4953" s="211">
        <v>0.28426924556081512</v>
      </c>
      <c r="M4953" s="211">
        <v>8.2537968007498519E-2</v>
      </c>
      <c r="N4953" s="211">
        <v>0.38273326595273266</v>
      </c>
      <c r="O4953" s="211">
        <v>0.66131575187934577</v>
      </c>
      <c r="P4953" s="211">
        <v>6.0738424368785716E-2</v>
      </c>
      <c r="Q4953" s="211">
        <v>0.12184556456210616</v>
      </c>
      <c r="R4953" s="211">
        <v>0.47396562705476253</v>
      </c>
      <c r="S4953" s="211">
        <v>0.34575669015851257</v>
      </c>
      <c r="T4953" s="211">
        <v>0.59554265644176774</v>
      </c>
      <c r="U4953" s="211">
        <v>0.52768774621609515</v>
      </c>
      <c r="V4953" s="211">
        <v>8.6973953657612429E-2</v>
      </c>
      <c r="W4953" s="211">
        <v>0.63331545783519383</v>
      </c>
      <c r="X4953" s="211">
        <v>0.36679477974546204</v>
      </c>
      <c r="Y4953" s="211">
        <v>0.68711608640793798</v>
      </c>
      <c r="Z4953" s="211">
        <v>0.14930318451432004</v>
      </c>
      <c r="AA4953" s="212">
        <v>0.12168448646990439</v>
      </c>
    </row>
    <row r="4954" spans="1:27" x14ac:dyDescent="0.35">
      <c r="A4954" s="210" t="s">
        <v>5630</v>
      </c>
      <c r="B4954" s="217">
        <v>171.58242733462924</v>
      </c>
      <c r="C4954" s="211">
        <v>5.1779688539041129E-2</v>
      </c>
      <c r="D4954" s="211">
        <v>0.12356415130188869</v>
      </c>
      <c r="E4954" s="211">
        <v>7.6992170887442549E-2</v>
      </c>
      <c r="F4954" s="211">
        <v>0.11587093135030095</v>
      </c>
      <c r="G4954" s="211">
        <v>0.11839667815153565</v>
      </c>
      <c r="H4954" s="211">
        <v>0.11063676956507135</v>
      </c>
      <c r="I4954" s="211">
        <v>0.51560295159081071</v>
      </c>
      <c r="J4954" s="211">
        <v>0.45972864687822868</v>
      </c>
      <c r="K4954" s="211">
        <v>0.63839116147703834</v>
      </c>
      <c r="L4954" s="211">
        <v>0.27727666981881077</v>
      </c>
      <c r="M4954" s="211">
        <v>0.10387233836474698</v>
      </c>
      <c r="N4954" s="211">
        <v>0.58495958918108948</v>
      </c>
      <c r="O4954" s="211">
        <v>0.73695188777224951</v>
      </c>
      <c r="P4954" s="211">
        <v>7.1384157177376298E-2</v>
      </c>
      <c r="Q4954" s="211">
        <v>4.9351789243101754E-2</v>
      </c>
      <c r="R4954" s="211">
        <v>0.47527172002380552</v>
      </c>
      <c r="S4954" s="211">
        <v>0.29570683665592196</v>
      </c>
      <c r="T4954" s="211">
        <v>0.58335345765519075</v>
      </c>
      <c r="U4954" s="211">
        <v>0.43747190864560792</v>
      </c>
      <c r="V4954" s="211">
        <v>0.105946313556156</v>
      </c>
      <c r="W4954" s="211">
        <v>0.50905017113431639</v>
      </c>
      <c r="X4954" s="211">
        <v>0.37616754293723798</v>
      </c>
      <c r="Y4954" s="211">
        <v>0.63200985271799726</v>
      </c>
      <c r="Z4954" s="211">
        <v>0.14556845861292719</v>
      </c>
      <c r="AA4954" s="212">
        <v>0.11379716887984646</v>
      </c>
    </row>
    <row r="4955" spans="1:27" x14ac:dyDescent="0.35">
      <c r="A4955" s="210" t="s">
        <v>5631</v>
      </c>
      <c r="B4955" s="217">
        <v>105.40491296296464</v>
      </c>
      <c r="C4955" s="211">
        <v>6.8399207406301149E-2</v>
      </c>
      <c r="D4955" s="211">
        <v>0.12145063118846525</v>
      </c>
      <c r="E4955" s="211">
        <v>7.2401172620335977E-2</v>
      </c>
      <c r="F4955" s="211">
        <v>0.10373732623964579</v>
      </c>
      <c r="G4955" s="211">
        <v>0.11873998788705306</v>
      </c>
      <c r="H4955" s="211">
        <v>0.12629325272968855</v>
      </c>
      <c r="I4955" s="211">
        <v>0.47800354030628545</v>
      </c>
      <c r="J4955" s="211">
        <v>0.44672728425933261</v>
      </c>
      <c r="K4955" s="211">
        <v>0.57294838684224592</v>
      </c>
      <c r="L4955" s="211">
        <v>0.28036842250833044</v>
      </c>
      <c r="M4955" s="211">
        <v>8.516315878949135E-2</v>
      </c>
      <c r="N4955" s="211">
        <v>0.37016892980358462</v>
      </c>
      <c r="O4955" s="211">
        <v>0.62085182973791775</v>
      </c>
      <c r="P4955" s="211">
        <v>6.5618486450421912E-2</v>
      </c>
      <c r="Q4955" s="211">
        <v>4.4959642053590015E-2</v>
      </c>
      <c r="R4955" s="211">
        <v>0.45196271728883308</v>
      </c>
      <c r="S4955" s="211">
        <v>0.42493730217638848</v>
      </c>
      <c r="T4955" s="211">
        <v>0.58798835831821916</v>
      </c>
      <c r="U4955" s="211">
        <v>0.35542701395757043</v>
      </c>
      <c r="V4955" s="211">
        <v>7.237997061093987E-2</v>
      </c>
      <c r="W4955" s="211">
        <v>0.50275145730409065</v>
      </c>
      <c r="X4955" s="211">
        <v>0.33415086001231775</v>
      </c>
      <c r="Y4955" s="211">
        <v>0.59378993216547693</v>
      </c>
      <c r="Z4955" s="211">
        <v>0.1474559495975952</v>
      </c>
      <c r="AA4955" s="212">
        <v>0.11732903123256257</v>
      </c>
    </row>
    <row r="4956" spans="1:27" x14ac:dyDescent="0.35">
      <c r="A4956" s="210" t="s">
        <v>5632</v>
      </c>
      <c r="B4956" s="217">
        <v>155.84300959084896</v>
      </c>
      <c r="C4956" s="211">
        <v>6.6974667452050746E-2</v>
      </c>
      <c r="D4956" s="211">
        <v>0.13122961201289648</v>
      </c>
      <c r="E4956" s="211">
        <v>7.1679403799343983E-2</v>
      </c>
      <c r="F4956" s="211">
        <v>9.0153994301836932E-2</v>
      </c>
      <c r="G4956" s="211">
        <v>0.12262011430460429</v>
      </c>
      <c r="H4956" s="211">
        <v>0.1105772672872813</v>
      </c>
      <c r="I4956" s="211">
        <v>0.50108487632978926</v>
      </c>
      <c r="J4956" s="211">
        <v>0.44354857285283139</v>
      </c>
      <c r="K4956" s="211">
        <v>0.6107248802333789</v>
      </c>
      <c r="L4956" s="211">
        <v>0.26710021903440051</v>
      </c>
      <c r="M4956" s="211">
        <v>9.880051556760637E-2</v>
      </c>
      <c r="N4956" s="211">
        <v>0.40057901783625444</v>
      </c>
      <c r="O4956" s="211">
        <v>0.58994603974294402</v>
      </c>
      <c r="P4956" s="211">
        <v>7.043681296837162E-2</v>
      </c>
      <c r="Q4956" s="211">
        <v>9.7636386309746109E-2</v>
      </c>
      <c r="R4956" s="211">
        <v>0.47835045796772874</v>
      </c>
      <c r="S4956" s="211">
        <v>0.3062004503672483</v>
      </c>
      <c r="T4956" s="211">
        <v>0.51350590435081289</v>
      </c>
      <c r="U4956" s="211">
        <v>0.50117053877924889</v>
      </c>
      <c r="V4956" s="211">
        <v>8.8170435406479911E-2</v>
      </c>
      <c r="W4956" s="211">
        <v>0.56102852467235009</v>
      </c>
      <c r="X4956" s="211">
        <v>0.27776201009104945</v>
      </c>
      <c r="Y4956" s="211">
        <v>0.74494328850262792</v>
      </c>
      <c r="Z4956" s="211">
        <v>0.1494580122658378</v>
      </c>
      <c r="AA4956" s="212">
        <v>0.11399780034189204</v>
      </c>
    </row>
    <row r="4957" spans="1:27" x14ac:dyDescent="0.35">
      <c r="A4957" s="210" t="s">
        <v>5633</v>
      </c>
      <c r="B4957" s="217">
        <v>129.16703122350597</v>
      </c>
      <c r="C4957" s="211">
        <v>6.3100648948593088E-2</v>
      </c>
      <c r="D4957" s="211">
        <v>0.12560041866113481</v>
      </c>
      <c r="E4957" s="211">
        <v>7.7769115133247801E-2</v>
      </c>
      <c r="F4957" s="211">
        <v>0.10090284013954967</v>
      </c>
      <c r="G4957" s="211">
        <v>0.12146739605677816</v>
      </c>
      <c r="H4957" s="211">
        <v>0.10765495532180666</v>
      </c>
      <c r="I4957" s="211">
        <v>0.48607657356687117</v>
      </c>
      <c r="J4957" s="211">
        <v>0.4608129021637048</v>
      </c>
      <c r="K4957" s="211">
        <v>0.52519211064095372</v>
      </c>
      <c r="L4957" s="211">
        <v>0.27046263362654493</v>
      </c>
      <c r="M4957" s="211">
        <v>9.1384284837369448E-2</v>
      </c>
      <c r="N4957" s="211">
        <v>0.49833421243850318</v>
      </c>
      <c r="O4957" s="211">
        <v>0.72884691429410986</v>
      </c>
      <c r="P4957" s="211">
        <v>6.9855130363084092E-2</v>
      </c>
      <c r="Q4957" s="211">
        <v>0.11955673018352372</v>
      </c>
      <c r="R4957" s="211">
        <v>0.43956374371800877</v>
      </c>
      <c r="S4957" s="211">
        <v>0.26299909820689676</v>
      </c>
      <c r="T4957" s="211">
        <v>0.52529324046216019</v>
      </c>
      <c r="U4957" s="211">
        <v>0.50810382675032362</v>
      </c>
      <c r="V4957" s="211">
        <v>7.880752899293833E-2</v>
      </c>
      <c r="W4957" s="211">
        <v>0.60607357990492572</v>
      </c>
      <c r="X4957" s="211">
        <v>0.31462785580110297</v>
      </c>
      <c r="Y4957" s="211">
        <v>0.5609883397096761</v>
      </c>
      <c r="Z4957" s="211">
        <v>0.14958279586694809</v>
      </c>
      <c r="AA4957" s="212">
        <v>0.12070990432300219</v>
      </c>
    </row>
    <row r="4958" spans="1:27" x14ac:dyDescent="0.35">
      <c r="A4958" s="210" t="s">
        <v>5634</v>
      </c>
      <c r="B4958" s="217">
        <v>117.24094832646857</v>
      </c>
      <c r="C4958" s="211">
        <v>6.746396757048112E-2</v>
      </c>
      <c r="D4958" s="211">
        <v>0.12534375678032736</v>
      </c>
      <c r="E4958" s="211">
        <v>6.5389289859488983E-2</v>
      </c>
      <c r="F4958" s="211">
        <v>9.1053422217810501E-2</v>
      </c>
      <c r="G4958" s="211">
        <v>0.12009629275253597</v>
      </c>
      <c r="H4958" s="211">
        <v>0.11074371681889281</v>
      </c>
      <c r="I4958" s="211">
        <v>0.52377583957858065</v>
      </c>
      <c r="J4958" s="211">
        <v>0.42604358077823967</v>
      </c>
      <c r="K4958" s="211">
        <v>0.64351181731889384</v>
      </c>
      <c r="L4958" s="211">
        <v>0.2723377607946828</v>
      </c>
      <c r="M4958" s="211">
        <v>9.5629998084639012E-2</v>
      </c>
      <c r="N4958" s="211">
        <v>0.43929342934050941</v>
      </c>
      <c r="O4958" s="211">
        <v>0.73186140375263653</v>
      </c>
      <c r="P4958" s="211">
        <v>6.4626718694311455E-2</v>
      </c>
      <c r="Q4958" s="211">
        <v>9.3549841283233889E-2</v>
      </c>
      <c r="R4958" s="211">
        <v>0.45895806166141323</v>
      </c>
      <c r="S4958" s="211">
        <v>0.39431466496429002</v>
      </c>
      <c r="T4958" s="211">
        <v>0.55433326570113417</v>
      </c>
      <c r="U4958" s="211">
        <v>0.4784363070292178</v>
      </c>
      <c r="V4958" s="211">
        <v>6.2167439384354845E-2</v>
      </c>
      <c r="W4958" s="211">
        <v>0.5567146643698716</v>
      </c>
      <c r="X4958" s="211">
        <v>0.29727160227054467</v>
      </c>
      <c r="Y4958" s="211">
        <v>0.59258726754197866</v>
      </c>
      <c r="Z4958" s="211">
        <v>0.14513804120497095</v>
      </c>
      <c r="AA4958" s="212">
        <v>0.11887953739073349</v>
      </c>
    </row>
    <row r="4959" spans="1:27" x14ac:dyDescent="0.35">
      <c r="A4959" s="210" t="s">
        <v>5635</v>
      </c>
      <c r="B4959" s="217">
        <v>108.16145140835215</v>
      </c>
      <c r="C4959" s="211">
        <v>5.8286067582784991E-2</v>
      </c>
      <c r="D4959" s="211">
        <v>0.12440684704113057</v>
      </c>
      <c r="E4959" s="211">
        <v>6.9809305969513458E-2</v>
      </c>
      <c r="F4959" s="211">
        <v>9.7189810596304216E-2</v>
      </c>
      <c r="G4959" s="211">
        <v>0.11649039532109465</v>
      </c>
      <c r="H4959" s="211">
        <v>0.12204489840329347</v>
      </c>
      <c r="I4959" s="211">
        <v>0.52513482579601845</v>
      </c>
      <c r="J4959" s="211">
        <v>0.44728974677000077</v>
      </c>
      <c r="K4959" s="211">
        <v>0.53370438020436728</v>
      </c>
      <c r="L4959" s="211">
        <v>0.28215660993221725</v>
      </c>
      <c r="M4959" s="211">
        <v>9.358254799997974E-2</v>
      </c>
      <c r="N4959" s="211">
        <v>0.37738874764184871</v>
      </c>
      <c r="O4959" s="211">
        <v>0.69262459199956616</v>
      </c>
      <c r="P4959" s="211">
        <v>6.8509855547597559E-2</v>
      </c>
      <c r="Q4959" s="211">
        <v>6.428536656794745E-2</v>
      </c>
      <c r="R4959" s="211">
        <v>0.43247275757447223</v>
      </c>
      <c r="S4959" s="211">
        <v>0.31762119934044675</v>
      </c>
      <c r="T4959" s="211">
        <v>0.52946809088147206</v>
      </c>
      <c r="U4959" s="211">
        <v>0.36999857730951757</v>
      </c>
      <c r="V4959" s="211">
        <v>5.8121073279911423E-2</v>
      </c>
      <c r="W4959" s="211">
        <v>0.60044821422399774</v>
      </c>
      <c r="X4959" s="211">
        <v>0.43041543424272005</v>
      </c>
      <c r="Y4959" s="211">
        <v>0.75127432737896871</v>
      </c>
      <c r="Z4959" s="211">
        <v>0.14128671035857979</v>
      </c>
      <c r="AA4959" s="212">
        <v>0.11988114533032239</v>
      </c>
    </row>
    <row r="4960" spans="1:27" x14ac:dyDescent="0.35">
      <c r="A4960" s="210" t="s">
        <v>5636</v>
      </c>
      <c r="B4960" s="217">
        <v>124.95424455575926</v>
      </c>
      <c r="C4960" s="211">
        <v>5.949890473416436E-2</v>
      </c>
      <c r="D4960" s="211">
        <v>0.13248083793208101</v>
      </c>
      <c r="E4960" s="211">
        <v>7.2543758156685859E-2</v>
      </c>
      <c r="F4960" s="211">
        <v>9.0078694808096799E-2</v>
      </c>
      <c r="G4960" s="211">
        <v>0.12170456753161003</v>
      </c>
      <c r="H4960" s="211">
        <v>0.12368527088089808</v>
      </c>
      <c r="I4960" s="211">
        <v>0.51073644873149315</v>
      </c>
      <c r="J4960" s="211">
        <v>0.48947910510305237</v>
      </c>
      <c r="K4960" s="211">
        <v>0.57781276891514222</v>
      </c>
      <c r="L4960" s="211">
        <v>0.27078944433240099</v>
      </c>
      <c r="M4960" s="211">
        <v>8.3024990894732503E-2</v>
      </c>
      <c r="N4960" s="211">
        <v>0.51231846201211939</v>
      </c>
      <c r="O4960" s="211">
        <v>0.69218230646023315</v>
      </c>
      <c r="P4960" s="211">
        <v>7.2063928087617371E-2</v>
      </c>
      <c r="Q4960" s="211">
        <v>9.1399651290191675E-2</v>
      </c>
      <c r="R4960" s="211">
        <v>0.43882570396864917</v>
      </c>
      <c r="S4960" s="211">
        <v>0.33412295705695716</v>
      </c>
      <c r="T4960" s="211">
        <v>0.54646611595802685</v>
      </c>
      <c r="U4960" s="211">
        <v>0.52077937018411702</v>
      </c>
      <c r="V4960" s="211">
        <v>5.6925354981924942E-2</v>
      </c>
      <c r="W4960" s="211">
        <v>0.55306055820199762</v>
      </c>
      <c r="X4960" s="211">
        <v>0.31220022015010351</v>
      </c>
      <c r="Y4960" s="211">
        <v>0.65256307576682371</v>
      </c>
      <c r="Z4960" s="211">
        <v>0.14544411453992986</v>
      </c>
      <c r="AA4960" s="212">
        <v>0.12111876421136888</v>
      </c>
    </row>
    <row r="4961" spans="1:27" x14ac:dyDescent="0.35">
      <c r="A4961" s="210" t="s">
        <v>5637</v>
      </c>
      <c r="B4961" s="217">
        <v>134.59134371442502</v>
      </c>
      <c r="C4961" s="211">
        <v>6.5515248627956574E-2</v>
      </c>
      <c r="D4961" s="211">
        <v>0.12890569029338469</v>
      </c>
      <c r="E4961" s="211">
        <v>8.3806176754106468E-2</v>
      </c>
      <c r="F4961" s="211">
        <v>8.1113987916453717E-2</v>
      </c>
      <c r="G4961" s="211">
        <v>0.12196125274594533</v>
      </c>
      <c r="H4961" s="211">
        <v>0.12760154511715868</v>
      </c>
      <c r="I4961" s="211">
        <v>0.51958411255353465</v>
      </c>
      <c r="J4961" s="211">
        <v>0.46005293927363311</v>
      </c>
      <c r="K4961" s="211">
        <v>0.57735347537847836</v>
      </c>
      <c r="L4961" s="211">
        <v>0.27601394756918113</v>
      </c>
      <c r="M4961" s="211">
        <v>9.4119599907348223E-2</v>
      </c>
      <c r="N4961" s="211">
        <v>0.37726785552632891</v>
      </c>
      <c r="O4961" s="211">
        <v>0.76931601888796219</v>
      </c>
      <c r="P4961" s="211">
        <v>6.293977040545258E-2</v>
      </c>
      <c r="Q4961" s="211">
        <v>0.16009816575123376</v>
      </c>
      <c r="R4961" s="211">
        <v>0.42683702749570496</v>
      </c>
      <c r="S4961" s="211">
        <v>0.28684752154924298</v>
      </c>
      <c r="T4961" s="211">
        <v>0.5360462090931819</v>
      </c>
      <c r="U4961" s="211">
        <v>0.48826771414161013</v>
      </c>
      <c r="V4961" s="211">
        <v>8.9048433990399259E-2</v>
      </c>
      <c r="W4961" s="211">
        <v>0.6016790080299913</v>
      </c>
      <c r="X4961" s="211">
        <v>0.29793283416874683</v>
      </c>
      <c r="Y4961" s="211">
        <v>0.65815924490601208</v>
      </c>
      <c r="Z4961" s="211">
        <v>0.14459798085999043</v>
      </c>
      <c r="AA4961" s="212">
        <v>0.12078435270197693</v>
      </c>
    </row>
    <row r="4962" spans="1:27" x14ac:dyDescent="0.35">
      <c r="A4962" s="210" t="s">
        <v>5638</v>
      </c>
      <c r="B4962" s="217">
        <v>140.03260870157129</v>
      </c>
      <c r="C4962" s="211">
        <v>5.0053218379931756E-2</v>
      </c>
      <c r="D4962" s="211">
        <v>0.12938328385112696</v>
      </c>
      <c r="E4962" s="211">
        <v>7.279651724850944E-2</v>
      </c>
      <c r="F4962" s="211">
        <v>0.11289185631465404</v>
      </c>
      <c r="G4962" s="211">
        <v>0.11618638119709983</v>
      </c>
      <c r="H4962" s="211">
        <v>0.12518752393851801</v>
      </c>
      <c r="I4962" s="211">
        <v>0.47499302892905387</v>
      </c>
      <c r="J4962" s="211">
        <v>0.42911499409995824</v>
      </c>
      <c r="K4962" s="211">
        <v>0.52408536585392784</v>
      </c>
      <c r="L4962" s="211">
        <v>0.28086038621938608</v>
      </c>
      <c r="M4962" s="211">
        <v>0.10633723745953459</v>
      </c>
      <c r="N4962" s="211">
        <v>0.39828577782196067</v>
      </c>
      <c r="O4962" s="211">
        <v>0.74922880891096966</v>
      </c>
      <c r="P4962" s="211">
        <v>6.8461201739066196E-2</v>
      </c>
      <c r="Q4962" s="211">
        <v>6.5065147957543132E-2</v>
      </c>
      <c r="R4962" s="211">
        <v>0.46773887369583278</v>
      </c>
      <c r="S4962" s="211">
        <v>0.38524366581937275</v>
      </c>
      <c r="T4962" s="211">
        <v>0.57048131550471814</v>
      </c>
      <c r="U4962" s="211">
        <v>0.37951542907424413</v>
      </c>
      <c r="V4962" s="211">
        <v>0.11372868245335696</v>
      </c>
      <c r="W4962" s="211">
        <v>0.59053589374832338</v>
      </c>
      <c r="X4962" s="211">
        <v>0.3028288449778393</v>
      </c>
      <c r="Y4962" s="211">
        <v>0.74244555547849611</v>
      </c>
      <c r="Z4962" s="211">
        <v>0.14440314535087947</v>
      </c>
      <c r="AA4962" s="212">
        <v>0.11984172158616141</v>
      </c>
    </row>
    <row r="4963" spans="1:27" x14ac:dyDescent="0.35">
      <c r="A4963" s="210" t="s">
        <v>5639</v>
      </c>
      <c r="B4963" s="217">
        <v>131.93282946144086</v>
      </c>
      <c r="C4963" s="211">
        <v>5.7655959995903172E-2</v>
      </c>
      <c r="D4963" s="211">
        <v>0.1172160547870621</v>
      </c>
      <c r="E4963" s="211">
        <v>7.661332685183761E-2</v>
      </c>
      <c r="F4963" s="211">
        <v>9.0581251927428469E-2</v>
      </c>
      <c r="G4963" s="211">
        <v>0.12084329297764433</v>
      </c>
      <c r="H4963" s="211">
        <v>0.12045799886595668</v>
      </c>
      <c r="I4963" s="211">
        <v>0.52354912055256497</v>
      </c>
      <c r="J4963" s="211">
        <v>0.44521091055177503</v>
      </c>
      <c r="K4963" s="211">
        <v>0.64651809433273932</v>
      </c>
      <c r="L4963" s="211">
        <v>0.27121713785994572</v>
      </c>
      <c r="M4963" s="211">
        <v>0.10164599547416681</v>
      </c>
      <c r="N4963" s="211">
        <v>0.45882861766369309</v>
      </c>
      <c r="O4963" s="211">
        <v>0.57024036099812736</v>
      </c>
      <c r="P4963" s="211">
        <v>6.5581493580591094E-2</v>
      </c>
      <c r="Q4963" s="211">
        <v>5.0413106069592872E-2</v>
      </c>
      <c r="R4963" s="211">
        <v>0.4941139788415137</v>
      </c>
      <c r="S4963" s="211">
        <v>0.32371913680597214</v>
      </c>
      <c r="T4963" s="211">
        <v>0.4860283650908902</v>
      </c>
      <c r="U4963" s="211">
        <v>0.43297395966761987</v>
      </c>
      <c r="V4963" s="211">
        <v>9.3517711528008363E-2</v>
      </c>
      <c r="W4963" s="211">
        <v>0.57479772540931018</v>
      </c>
      <c r="X4963" s="211">
        <v>0.27268524004021644</v>
      </c>
      <c r="Y4963" s="211">
        <v>0.70050815723396831</v>
      </c>
      <c r="Z4963" s="211">
        <v>0.14643835326793322</v>
      </c>
      <c r="AA4963" s="212">
        <v>0.12036222582914524</v>
      </c>
    </row>
    <row r="4964" spans="1:27" x14ac:dyDescent="0.35">
      <c r="A4964" s="210" t="s">
        <v>5640</v>
      </c>
      <c r="B4964" s="217">
        <v>119.80321481444501</v>
      </c>
      <c r="C4964" s="211">
        <v>7.8670696545053292E-2</v>
      </c>
      <c r="D4964" s="211">
        <v>0.12332557585302212</v>
      </c>
      <c r="E4964" s="211">
        <v>8.0675530538835458E-2</v>
      </c>
      <c r="F4964" s="211">
        <v>0.10494501724755666</v>
      </c>
      <c r="G4964" s="211">
        <v>0.12268895027511549</v>
      </c>
      <c r="H4964" s="211">
        <v>0.1209917095854757</v>
      </c>
      <c r="I4964" s="211">
        <v>0.51453093017368023</v>
      </c>
      <c r="J4964" s="211">
        <v>0.4576567308321004</v>
      </c>
      <c r="K4964" s="211">
        <v>0.64492053103124247</v>
      </c>
      <c r="L4964" s="211">
        <v>0.26943973123326953</v>
      </c>
      <c r="M4964" s="211">
        <v>9.4281833652044539E-2</v>
      </c>
      <c r="N4964" s="211">
        <v>0.41337523943083576</v>
      </c>
      <c r="O4964" s="211">
        <v>0.71413665393753623</v>
      </c>
      <c r="P4964" s="211">
        <v>6.8353985379992904E-2</v>
      </c>
      <c r="Q4964" s="211">
        <v>4.1124766419389329E-2</v>
      </c>
      <c r="R4964" s="211">
        <v>0.43496276099160835</v>
      </c>
      <c r="S4964" s="211">
        <v>0.33633572051254512</v>
      </c>
      <c r="T4964" s="211">
        <v>0.57940800718244423</v>
      </c>
      <c r="U4964" s="211">
        <v>0.38422854905047787</v>
      </c>
      <c r="V4964" s="211">
        <v>6.4183580429962139E-2</v>
      </c>
      <c r="W4964" s="211">
        <v>0.48821542415899943</v>
      </c>
      <c r="X4964" s="211">
        <v>0.31886168407682125</v>
      </c>
      <c r="Y4964" s="211">
        <v>0.57689890190966486</v>
      </c>
      <c r="Z4964" s="211">
        <v>0.14983992786263048</v>
      </c>
      <c r="AA4964" s="212">
        <v>0.11716376541968297</v>
      </c>
    </row>
    <row r="4965" spans="1:27" x14ac:dyDescent="0.35">
      <c r="A4965" s="210" t="s">
        <v>5641</v>
      </c>
      <c r="B4965" s="217">
        <v>147.56689751103053</v>
      </c>
      <c r="C4965" s="211">
        <v>5.7179686271805197E-2</v>
      </c>
      <c r="D4965" s="211">
        <v>0.12214009531865989</v>
      </c>
      <c r="E4965" s="211">
        <v>8.2066694491508663E-2</v>
      </c>
      <c r="F4965" s="211">
        <v>9.82232255907938E-2</v>
      </c>
      <c r="G4965" s="211">
        <v>0.12355322655372084</v>
      </c>
      <c r="H4965" s="211">
        <v>0.11662237409295208</v>
      </c>
      <c r="I4965" s="211">
        <v>0.52233276295725728</v>
      </c>
      <c r="J4965" s="211">
        <v>0.43680672516646157</v>
      </c>
      <c r="K4965" s="211">
        <v>0.58256693292281614</v>
      </c>
      <c r="L4965" s="211">
        <v>0.27542791188906185</v>
      </c>
      <c r="M4965" s="211">
        <v>9.7467813356781688E-2</v>
      </c>
      <c r="N4965" s="211">
        <v>0.49500311319968943</v>
      </c>
      <c r="O4965" s="211">
        <v>0.74501707305106346</v>
      </c>
      <c r="P4965" s="211">
        <v>7.4383757794175318E-2</v>
      </c>
      <c r="Q4965" s="211">
        <v>6.9276523152280681E-2</v>
      </c>
      <c r="R4965" s="211">
        <v>0.43417306170931241</v>
      </c>
      <c r="S4965" s="211">
        <v>0.42030836526173909</v>
      </c>
      <c r="T4965" s="211">
        <v>0.5609164116032983</v>
      </c>
      <c r="U4965" s="211">
        <v>0.41771391138459563</v>
      </c>
      <c r="V4965" s="211">
        <v>0.10380915615925827</v>
      </c>
      <c r="W4965" s="211">
        <v>0.54098202711310317</v>
      </c>
      <c r="X4965" s="211">
        <v>0.38892926108248133</v>
      </c>
      <c r="Y4965" s="211">
        <v>0.59281453468911105</v>
      </c>
      <c r="Z4965" s="211">
        <v>0.14663506275641947</v>
      </c>
      <c r="AA4965" s="212">
        <v>0.12092796650654013</v>
      </c>
    </row>
    <row r="4966" spans="1:27" x14ac:dyDescent="0.35">
      <c r="A4966" s="210" t="s">
        <v>5642</v>
      </c>
      <c r="B4966" s="217">
        <v>151.95210648576267</v>
      </c>
      <c r="C4966" s="211">
        <v>5.651634452815546E-2</v>
      </c>
      <c r="D4966" s="211">
        <v>0.12823046171207803</v>
      </c>
      <c r="E4966" s="211">
        <v>8.1274032884584388E-2</v>
      </c>
      <c r="F4966" s="211">
        <v>0.10444228796776374</v>
      </c>
      <c r="G4966" s="211">
        <v>0.12043280864681433</v>
      </c>
      <c r="H4966" s="211">
        <v>0.12254672337817234</v>
      </c>
      <c r="I4966" s="211">
        <v>0.45467137186778239</v>
      </c>
      <c r="J4966" s="211">
        <v>0.44580209049878089</v>
      </c>
      <c r="K4966" s="211">
        <v>0.64559764486771309</v>
      </c>
      <c r="L4966" s="211">
        <v>0.27718879724887713</v>
      </c>
      <c r="M4966" s="211">
        <v>9.2844709162481387E-2</v>
      </c>
      <c r="N4966" s="211">
        <v>0.37517903009528741</v>
      </c>
      <c r="O4966" s="211">
        <v>0.7577718264855231</v>
      </c>
      <c r="P4966" s="211">
        <v>6.9323446476181036E-2</v>
      </c>
      <c r="Q4966" s="211">
        <v>0.14982122111982937</v>
      </c>
      <c r="R4966" s="211">
        <v>0.45256149601345985</v>
      </c>
      <c r="S4966" s="211">
        <v>0.3266570404462969</v>
      </c>
      <c r="T4966" s="211">
        <v>0.5886343699877985</v>
      </c>
      <c r="U4966" s="211">
        <v>0.33954430818989584</v>
      </c>
      <c r="V4966" s="211">
        <v>0.13800826178138706</v>
      </c>
      <c r="W4966" s="211">
        <v>0.53032513426338557</v>
      </c>
      <c r="X4966" s="211">
        <v>0.33456771382150363</v>
      </c>
      <c r="Y4966" s="211">
        <v>0.60506074468288906</v>
      </c>
      <c r="Z4966" s="211">
        <v>0.14639723873173849</v>
      </c>
      <c r="AA4966" s="212">
        <v>0.11629829372721064</v>
      </c>
    </row>
    <row r="4967" spans="1:27" x14ac:dyDescent="0.35">
      <c r="A4967" s="210" t="s">
        <v>5643</v>
      </c>
      <c r="B4967" s="217">
        <v>122.25932613129515</v>
      </c>
      <c r="C4967" s="211">
        <v>7.1740270294936598E-2</v>
      </c>
      <c r="D4967" s="211">
        <v>0.11695196404140887</v>
      </c>
      <c r="E4967" s="211">
        <v>8.0582026746450278E-2</v>
      </c>
      <c r="F4967" s="211">
        <v>9.6756348500468478E-2</v>
      </c>
      <c r="G4967" s="211">
        <v>0.12263542666228716</v>
      </c>
      <c r="H4967" s="211">
        <v>0.11673464335449199</v>
      </c>
      <c r="I4967" s="211">
        <v>0.44698591943746202</v>
      </c>
      <c r="J4967" s="211">
        <v>0.48682813155718929</v>
      </c>
      <c r="K4967" s="211">
        <v>0.64964146461557626</v>
      </c>
      <c r="L4967" s="211">
        <v>0.27510296385020316</v>
      </c>
      <c r="M4967" s="211">
        <v>9.0149174875204852E-2</v>
      </c>
      <c r="N4967" s="211">
        <v>0.51883759063495849</v>
      </c>
      <c r="O4967" s="211">
        <v>0.70583544852644831</v>
      </c>
      <c r="P4967" s="211">
        <v>6.5949691283275061E-2</v>
      </c>
      <c r="Q4967" s="211">
        <v>5.7484114596311808E-2</v>
      </c>
      <c r="R4967" s="211">
        <v>0.40987457501755331</v>
      </c>
      <c r="S4967" s="211">
        <v>0.38984668961650637</v>
      </c>
      <c r="T4967" s="211">
        <v>0.53078658824769254</v>
      </c>
      <c r="U4967" s="211">
        <v>0.36497608998147313</v>
      </c>
      <c r="V4967" s="211">
        <v>5.5951663444598732E-2</v>
      </c>
      <c r="W4967" s="211">
        <v>0.52968472361607577</v>
      </c>
      <c r="X4967" s="211">
        <v>0.36556245023401229</v>
      </c>
      <c r="Y4967" s="211">
        <v>0.76430822420568234</v>
      </c>
      <c r="Z4967" s="211">
        <v>0.14916123446958163</v>
      </c>
      <c r="AA4967" s="212">
        <v>0.11636910106419572</v>
      </c>
    </row>
    <row r="4968" spans="1:27" x14ac:dyDescent="0.35">
      <c r="A4968" s="210" t="s">
        <v>5644</v>
      </c>
      <c r="B4968" s="217">
        <v>112.58384516937383</v>
      </c>
      <c r="C4968" s="211">
        <v>5.1648976997196359E-2</v>
      </c>
      <c r="D4968" s="211">
        <v>0.12523210946032801</v>
      </c>
      <c r="E4968" s="211">
        <v>8.4010904590663682E-2</v>
      </c>
      <c r="F4968" s="211">
        <v>8.3851723550538437E-2</v>
      </c>
      <c r="G4968" s="211">
        <v>0.11846489307900303</v>
      </c>
      <c r="H4968" s="211">
        <v>0.11629103446099036</v>
      </c>
      <c r="I4968" s="211">
        <v>0.49806842129564033</v>
      </c>
      <c r="J4968" s="211">
        <v>0.45242107623254685</v>
      </c>
      <c r="K4968" s="211">
        <v>0.64921147507476129</v>
      </c>
      <c r="L4968" s="211">
        <v>0.2699121767462867</v>
      </c>
      <c r="M4968" s="211">
        <v>9.2953395894259161E-2</v>
      </c>
      <c r="N4968" s="211">
        <v>0.49871400804000382</v>
      </c>
      <c r="O4968" s="211">
        <v>0.60630180039081372</v>
      </c>
      <c r="P4968" s="211">
        <v>6.4164191659483033E-2</v>
      </c>
      <c r="Q4968" s="211">
        <v>7.3360410833925763E-2</v>
      </c>
      <c r="R4968" s="211">
        <v>0.40352713042437588</v>
      </c>
      <c r="S4968" s="211">
        <v>0.40394621137673303</v>
      </c>
      <c r="T4968" s="211">
        <v>0.51536279976497301</v>
      </c>
      <c r="U4968" s="211">
        <v>0.43873236953168482</v>
      </c>
      <c r="V4968" s="211">
        <v>5.3359370663412398E-2</v>
      </c>
      <c r="W4968" s="211">
        <v>0.50748832707238545</v>
      </c>
      <c r="X4968" s="211">
        <v>0.36416173287247161</v>
      </c>
      <c r="Y4968" s="211">
        <v>0.71534625911529481</v>
      </c>
      <c r="Z4968" s="211">
        <v>0.14558663374570513</v>
      </c>
      <c r="AA4968" s="212">
        <v>0.12383374338764486</v>
      </c>
    </row>
    <row r="4969" spans="1:27" x14ac:dyDescent="0.35">
      <c r="A4969" s="210" t="s">
        <v>5645</v>
      </c>
      <c r="B4969" s="217">
        <v>119.10495424989057</v>
      </c>
      <c r="C4969" s="211">
        <v>5.3530135102248341E-2</v>
      </c>
      <c r="D4969" s="211">
        <v>0.1267036380971355</v>
      </c>
      <c r="E4969" s="211">
        <v>7.6446515915687172E-2</v>
      </c>
      <c r="F4969" s="211">
        <v>7.7075243785552583E-2</v>
      </c>
      <c r="G4969" s="211">
        <v>0.11801819781819031</v>
      </c>
      <c r="H4969" s="211">
        <v>0.11339399897644732</v>
      </c>
      <c r="I4969" s="211">
        <v>0.48759932987467025</v>
      </c>
      <c r="J4969" s="211">
        <v>0.4530988092340375</v>
      </c>
      <c r="K4969" s="211">
        <v>0.61778207070394331</v>
      </c>
      <c r="L4969" s="211">
        <v>0.27651142629282421</v>
      </c>
      <c r="M4969" s="211">
        <v>9.5456601101022553E-2</v>
      </c>
      <c r="N4969" s="211">
        <v>0.41839104448469072</v>
      </c>
      <c r="O4969" s="211">
        <v>0.6764826665792476</v>
      </c>
      <c r="P4969" s="211">
        <v>6.1995369946417564E-2</v>
      </c>
      <c r="Q4969" s="211">
        <v>4.9451709723844661E-2</v>
      </c>
      <c r="R4969" s="211">
        <v>0.39312372733950773</v>
      </c>
      <c r="S4969" s="211">
        <v>0.3341861999363861</v>
      </c>
      <c r="T4969" s="211">
        <v>0.53307868184847251</v>
      </c>
      <c r="U4969" s="211">
        <v>0.38580721608474378</v>
      </c>
      <c r="V4969" s="211">
        <v>9.3806881583329074E-2</v>
      </c>
      <c r="W4969" s="211">
        <v>0.57611089723409648</v>
      </c>
      <c r="X4969" s="211">
        <v>0.31015982347278881</v>
      </c>
      <c r="Y4969" s="211">
        <v>0.66379628024536308</v>
      </c>
      <c r="Z4969" s="211">
        <v>0.14574282381649273</v>
      </c>
      <c r="AA4969" s="212">
        <v>0.12059634584839705</v>
      </c>
    </row>
    <row r="4970" spans="1:27" x14ac:dyDescent="0.35">
      <c r="A4970" s="210" t="s">
        <v>5646</v>
      </c>
      <c r="B4970" s="217">
        <v>139.61729120949278</v>
      </c>
      <c r="C4970" s="211">
        <v>6.9839801984895838E-2</v>
      </c>
      <c r="D4970" s="211">
        <v>0.11837497531082861</v>
      </c>
      <c r="E4970" s="211">
        <v>8.1940955388147232E-2</v>
      </c>
      <c r="F4970" s="211">
        <v>0.11338642474873355</v>
      </c>
      <c r="G4970" s="211">
        <v>0.12177243566999844</v>
      </c>
      <c r="H4970" s="211">
        <v>0.12142177573429734</v>
      </c>
      <c r="I4970" s="211">
        <v>0.49870251623869011</v>
      </c>
      <c r="J4970" s="211">
        <v>0.43124727359257753</v>
      </c>
      <c r="K4970" s="211">
        <v>0.61130161844216335</v>
      </c>
      <c r="L4970" s="211">
        <v>0.27576087941993149</v>
      </c>
      <c r="M4970" s="211">
        <v>0.10563408923559828</v>
      </c>
      <c r="N4970" s="211">
        <v>0.38759220876802247</v>
      </c>
      <c r="O4970" s="211">
        <v>0.56708451378792191</v>
      </c>
      <c r="P4970" s="211">
        <v>6.8398687833775978E-2</v>
      </c>
      <c r="Q4970" s="211">
        <v>5.4036415733640653E-2</v>
      </c>
      <c r="R4970" s="211">
        <v>0.41660343829191687</v>
      </c>
      <c r="S4970" s="211">
        <v>0.36574458525404802</v>
      </c>
      <c r="T4970" s="211">
        <v>0.55435216993228198</v>
      </c>
      <c r="U4970" s="211">
        <v>0.34905877136400421</v>
      </c>
      <c r="V4970" s="211">
        <v>0.14646178017095823</v>
      </c>
      <c r="W4970" s="211">
        <v>0.47889697165629419</v>
      </c>
      <c r="X4970" s="211">
        <v>0.36040673542829482</v>
      </c>
      <c r="Y4970" s="211">
        <v>0.63634847812882833</v>
      </c>
      <c r="Z4970" s="211">
        <v>0.14198447694570004</v>
      </c>
      <c r="AA4970" s="212">
        <v>0.12251965903936135</v>
      </c>
    </row>
    <row r="4971" spans="1:27" x14ac:dyDescent="0.35">
      <c r="A4971" s="210" t="s">
        <v>5647</v>
      </c>
      <c r="B4971" s="217">
        <v>161.46989461403226</v>
      </c>
      <c r="C4971" s="211">
        <v>6.3925559087716882E-2</v>
      </c>
      <c r="D4971" s="211">
        <v>0.11536204219917839</v>
      </c>
      <c r="E4971" s="211">
        <v>7.1918397201398768E-2</v>
      </c>
      <c r="F4971" s="211">
        <v>7.8192931407387936E-2</v>
      </c>
      <c r="G4971" s="211">
        <v>0.12079766695406642</v>
      </c>
      <c r="H4971" s="211">
        <v>0.11552450393824466</v>
      </c>
      <c r="I4971" s="211">
        <v>0.49188420597404514</v>
      </c>
      <c r="J4971" s="211">
        <v>0.42872291380365085</v>
      </c>
      <c r="K4971" s="211">
        <v>0.58618654583447427</v>
      </c>
      <c r="L4971" s="211">
        <v>0.27606318522842127</v>
      </c>
      <c r="M4971" s="211">
        <v>0.10393981409348256</v>
      </c>
      <c r="N4971" s="211">
        <v>0.35447586420719335</v>
      </c>
      <c r="O4971" s="211">
        <v>0.76195941182805327</v>
      </c>
      <c r="P4971" s="211">
        <v>7.3071741927836026E-2</v>
      </c>
      <c r="Q4971" s="211">
        <v>4.4909045015788955E-2</v>
      </c>
      <c r="R4971" s="211">
        <v>0.44249947212279872</v>
      </c>
      <c r="S4971" s="211">
        <v>0.39089938973813898</v>
      </c>
      <c r="T4971" s="211">
        <v>0.53425893764927956</v>
      </c>
      <c r="U4971" s="211">
        <v>0.46906885146902799</v>
      </c>
      <c r="V4971" s="211">
        <v>0.11551631599856112</v>
      </c>
      <c r="W4971" s="211">
        <v>0.51962809134851851</v>
      </c>
      <c r="X4971" s="211">
        <v>0.30286369263991586</v>
      </c>
      <c r="Y4971" s="211">
        <v>0.66223579166291069</v>
      </c>
      <c r="Z4971" s="211">
        <v>0.14728502094913437</v>
      </c>
      <c r="AA4971" s="212">
        <v>0.11522957926566595</v>
      </c>
    </row>
    <row r="4972" spans="1:27" x14ac:dyDescent="0.35">
      <c r="A4972" s="210" t="s">
        <v>5648</v>
      </c>
      <c r="B4972" s="217">
        <v>112.40048111356003</v>
      </c>
      <c r="C4972" s="211">
        <v>6.2839100996478672E-2</v>
      </c>
      <c r="D4972" s="211">
        <v>0.11513895712221522</v>
      </c>
      <c r="E4972" s="211">
        <v>7.5757130628478955E-2</v>
      </c>
      <c r="F4972" s="211">
        <v>0.1016206913280084</v>
      </c>
      <c r="G4972" s="211">
        <v>0.11717940146329917</v>
      </c>
      <c r="H4972" s="211">
        <v>0.1035643756349128</v>
      </c>
      <c r="I4972" s="211">
        <v>0.45966027254217057</v>
      </c>
      <c r="J4972" s="211">
        <v>0.42243108111868982</v>
      </c>
      <c r="K4972" s="211">
        <v>0.54432685537826009</v>
      </c>
      <c r="L4972" s="211">
        <v>0.28054393778013681</v>
      </c>
      <c r="M4972" s="211">
        <v>0.11125405601602746</v>
      </c>
      <c r="N4972" s="211">
        <v>0.40563066897167788</v>
      </c>
      <c r="O4972" s="211">
        <v>0.73341085801380412</v>
      </c>
      <c r="P4972" s="211">
        <v>6.0793466285959809E-2</v>
      </c>
      <c r="Q4972" s="211">
        <v>0.11495864709872618</v>
      </c>
      <c r="R4972" s="211">
        <v>0.45994357414918302</v>
      </c>
      <c r="S4972" s="211">
        <v>0.29905609505233816</v>
      </c>
      <c r="T4972" s="211">
        <v>0.49286742438039227</v>
      </c>
      <c r="U4972" s="211">
        <v>0.35397845532553562</v>
      </c>
      <c r="V4972" s="211">
        <v>7.5753628008546972E-2</v>
      </c>
      <c r="W4972" s="211">
        <v>0.49799480832507992</v>
      </c>
      <c r="X4972" s="211">
        <v>0.32900292019039146</v>
      </c>
      <c r="Y4972" s="211">
        <v>0.70631589179569809</v>
      </c>
      <c r="Z4972" s="211">
        <v>0.14445849975838512</v>
      </c>
      <c r="AA4972" s="212">
        <v>0.12025660202293569</v>
      </c>
    </row>
    <row r="4973" spans="1:27" x14ac:dyDescent="0.35">
      <c r="A4973" s="210" t="s">
        <v>5649</v>
      </c>
      <c r="B4973" s="217">
        <v>123.81977214834718</v>
      </c>
      <c r="C4973" s="211">
        <v>6.0478315022175752E-2</v>
      </c>
      <c r="D4973" s="211">
        <v>0.12686027339596598</v>
      </c>
      <c r="E4973" s="211">
        <v>7.7455462292896557E-2</v>
      </c>
      <c r="F4973" s="211">
        <v>0.10877520420792149</v>
      </c>
      <c r="G4973" s="211">
        <v>0.11971264521540675</v>
      </c>
      <c r="H4973" s="211">
        <v>0.11112145572279543</v>
      </c>
      <c r="I4973" s="211">
        <v>0.48515558885340315</v>
      </c>
      <c r="J4973" s="211">
        <v>0.41516341102913057</v>
      </c>
      <c r="K4973" s="211">
        <v>0.58027481721803442</v>
      </c>
      <c r="L4973" s="211">
        <v>0.2754926931883217</v>
      </c>
      <c r="M4973" s="211">
        <v>0.11026520850026787</v>
      </c>
      <c r="N4973" s="211">
        <v>0.41819838560935918</v>
      </c>
      <c r="O4973" s="211">
        <v>0.73555893501171832</v>
      </c>
      <c r="P4973" s="211">
        <v>6.6626375979081179E-2</v>
      </c>
      <c r="Q4973" s="211">
        <v>6.3254756120292091E-2</v>
      </c>
      <c r="R4973" s="211">
        <v>0.48209004762788288</v>
      </c>
      <c r="S4973" s="211">
        <v>0.31990513067599335</v>
      </c>
      <c r="T4973" s="211">
        <v>0.53511502782946563</v>
      </c>
      <c r="U4973" s="211">
        <v>0.4042558170112438</v>
      </c>
      <c r="V4973" s="211">
        <v>7.4467422970705688E-2</v>
      </c>
      <c r="W4973" s="211">
        <v>0.46461836240793969</v>
      </c>
      <c r="X4973" s="211">
        <v>0.26901370334581431</v>
      </c>
      <c r="Y4973" s="211">
        <v>0.75020938983540353</v>
      </c>
      <c r="Z4973" s="211">
        <v>0.14686004414423262</v>
      </c>
      <c r="AA4973" s="212">
        <v>0.12436041137357724</v>
      </c>
    </row>
    <row r="4974" spans="1:27" x14ac:dyDescent="0.35">
      <c r="A4974" s="210" t="s">
        <v>5650</v>
      </c>
      <c r="B4974" s="217">
        <v>143.01114016125624</v>
      </c>
      <c r="C4974" s="211">
        <v>5.3865074995082189E-2</v>
      </c>
      <c r="D4974" s="211">
        <v>0.12425751852503045</v>
      </c>
      <c r="E4974" s="211">
        <v>8.3320686407154634E-2</v>
      </c>
      <c r="F4974" s="211">
        <v>9.6940481507223175E-2</v>
      </c>
      <c r="G4974" s="211">
        <v>0.11622554718887508</v>
      </c>
      <c r="H4974" s="211">
        <v>0.12044117096671156</v>
      </c>
      <c r="I4974" s="211">
        <v>0.5098759362762133</v>
      </c>
      <c r="J4974" s="211">
        <v>0.4461147399172577</v>
      </c>
      <c r="K4974" s="211">
        <v>0.62943842592903387</v>
      </c>
      <c r="L4974" s="211">
        <v>0.27237276119285109</v>
      </c>
      <c r="M4974" s="211">
        <v>0.12417981982609391</v>
      </c>
      <c r="N4974" s="211">
        <v>0.43878142091081845</v>
      </c>
      <c r="O4974" s="211">
        <v>0.60412283193355931</v>
      </c>
      <c r="P4974" s="211">
        <v>6.90279907162442E-2</v>
      </c>
      <c r="Q4974" s="211">
        <v>9.6305813542882285E-2</v>
      </c>
      <c r="R4974" s="211">
        <v>0.42200089050817435</v>
      </c>
      <c r="S4974" s="211">
        <v>0.27521344313646501</v>
      </c>
      <c r="T4974" s="211">
        <v>0.6109672936231052</v>
      </c>
      <c r="U4974" s="211">
        <v>0.36287898073066982</v>
      </c>
      <c r="V4974" s="211">
        <v>9.1774254792637164E-2</v>
      </c>
      <c r="W4974" s="211">
        <v>0.54425430091804494</v>
      </c>
      <c r="X4974" s="211">
        <v>0.38552853078619653</v>
      </c>
      <c r="Y4974" s="211">
        <v>0.75988281786652012</v>
      </c>
      <c r="Z4974" s="211">
        <v>0.14781290832848365</v>
      </c>
      <c r="AA4974" s="212">
        <v>0.12526140282898357</v>
      </c>
    </row>
    <row r="4975" spans="1:27" x14ac:dyDescent="0.35">
      <c r="A4975" s="210" t="s">
        <v>5651</v>
      </c>
      <c r="B4975" s="217">
        <v>140.83651326172017</v>
      </c>
      <c r="C4975" s="211">
        <v>7.802121083170846E-2</v>
      </c>
      <c r="D4975" s="211">
        <v>0.13109205488957179</v>
      </c>
      <c r="E4975" s="211">
        <v>7.3901537078123428E-2</v>
      </c>
      <c r="F4975" s="211">
        <v>9.4250838014162619E-2</v>
      </c>
      <c r="G4975" s="211">
        <v>0.12032814632402553</v>
      </c>
      <c r="H4975" s="211">
        <v>0.12320498695743451</v>
      </c>
      <c r="I4975" s="211">
        <v>0.47570168448755779</v>
      </c>
      <c r="J4975" s="211">
        <v>0.4211499304841686</v>
      </c>
      <c r="K4975" s="211">
        <v>0.5811435999255824</v>
      </c>
      <c r="L4975" s="211">
        <v>0.27501804664988988</v>
      </c>
      <c r="M4975" s="211">
        <v>9.2699764643266E-2</v>
      </c>
      <c r="N4975" s="211">
        <v>0.34506736634780022</v>
      </c>
      <c r="O4975" s="211">
        <v>0.77542901902307493</v>
      </c>
      <c r="P4975" s="211">
        <v>7.0158894288308737E-2</v>
      </c>
      <c r="Q4975" s="211">
        <v>0.11662046170819451</v>
      </c>
      <c r="R4975" s="211">
        <v>0.44988884264246387</v>
      </c>
      <c r="S4975" s="211">
        <v>0.3188195784144533</v>
      </c>
      <c r="T4975" s="211">
        <v>0.58505391579220634</v>
      </c>
      <c r="U4975" s="211">
        <v>0.3860212329607563</v>
      </c>
      <c r="V4975" s="211">
        <v>0.11449729823711002</v>
      </c>
      <c r="W4975" s="211">
        <v>0.56327618214785469</v>
      </c>
      <c r="X4975" s="211">
        <v>0.22686130920679329</v>
      </c>
      <c r="Y4975" s="211">
        <v>0.64499759671888546</v>
      </c>
      <c r="Z4975" s="211">
        <v>0.14758311667192567</v>
      </c>
      <c r="AA4975" s="212">
        <v>0.1178492785091953</v>
      </c>
    </row>
    <row r="4976" spans="1:27" x14ac:dyDescent="0.35">
      <c r="A4976" s="210" t="s">
        <v>5652</v>
      </c>
      <c r="B4976" s="217">
        <v>127.94096049775524</v>
      </c>
      <c r="C4976" s="211">
        <v>5.7065647184745945E-2</v>
      </c>
      <c r="D4976" s="211">
        <v>0.13021959462936294</v>
      </c>
      <c r="E4976" s="211">
        <v>7.7197536537680189E-2</v>
      </c>
      <c r="F4976" s="211">
        <v>0.10273675958783582</v>
      </c>
      <c r="G4976" s="211">
        <v>0.11665765443829187</v>
      </c>
      <c r="H4976" s="211">
        <v>0.11534710678755213</v>
      </c>
      <c r="I4976" s="211">
        <v>0.51880959721156594</v>
      </c>
      <c r="J4976" s="211">
        <v>0.46362856280784964</v>
      </c>
      <c r="K4976" s="211">
        <v>0.60654627776056391</v>
      </c>
      <c r="L4976" s="211">
        <v>0.26814542658425122</v>
      </c>
      <c r="M4976" s="211">
        <v>9.5877698681326048E-2</v>
      </c>
      <c r="N4976" s="211">
        <v>0.54903201885136876</v>
      </c>
      <c r="O4976" s="211">
        <v>0.7638161700424787</v>
      </c>
      <c r="P4976" s="211">
        <v>6.7773809803952742E-2</v>
      </c>
      <c r="Q4976" s="211">
        <v>6.8373402692818289E-2</v>
      </c>
      <c r="R4976" s="211">
        <v>0.41202276064476784</v>
      </c>
      <c r="S4976" s="211">
        <v>0.31176062638858271</v>
      </c>
      <c r="T4976" s="211">
        <v>0.55305072070345362</v>
      </c>
      <c r="U4976" s="211">
        <v>0.40901812843518481</v>
      </c>
      <c r="V4976" s="211">
        <v>7.5518571645418073E-2</v>
      </c>
      <c r="W4976" s="211">
        <v>0.54603286264250939</v>
      </c>
      <c r="X4976" s="211">
        <v>0.27062310046008198</v>
      </c>
      <c r="Y4976" s="211">
        <v>0.651282252702023</v>
      </c>
      <c r="Z4976" s="211">
        <v>0.14736758664210525</v>
      </c>
      <c r="AA4976" s="212">
        <v>0.12267240710835477</v>
      </c>
    </row>
    <row r="4977" spans="1:27" x14ac:dyDescent="0.35">
      <c r="A4977" s="210" t="s">
        <v>5653</v>
      </c>
      <c r="B4977" s="217">
        <v>106.49265584007432</v>
      </c>
      <c r="C4977" s="211">
        <v>6.8826733394087389E-2</v>
      </c>
      <c r="D4977" s="211">
        <v>0.1182798833685085</v>
      </c>
      <c r="E4977" s="211">
        <v>7.676374353962466E-2</v>
      </c>
      <c r="F4977" s="211">
        <v>9.8634783749883215E-2</v>
      </c>
      <c r="G4977" s="211">
        <v>0.12241832198813277</v>
      </c>
      <c r="H4977" s="211">
        <v>0.11819469992285057</v>
      </c>
      <c r="I4977" s="211">
        <v>0.48648322642932029</v>
      </c>
      <c r="J4977" s="211">
        <v>0.44385003116231175</v>
      </c>
      <c r="K4977" s="211">
        <v>0.57749905785654709</v>
      </c>
      <c r="L4977" s="211">
        <v>0.28004269091490119</v>
      </c>
      <c r="M4977" s="211">
        <v>8.2713316223785194E-2</v>
      </c>
      <c r="N4977" s="211">
        <v>0.39057015813198714</v>
      </c>
      <c r="O4977" s="211">
        <v>0.60786019228117882</v>
      </c>
      <c r="P4977" s="211">
        <v>6.7331526569316874E-2</v>
      </c>
      <c r="Q4977" s="211">
        <v>5.1256213838994563E-2</v>
      </c>
      <c r="R4977" s="211">
        <v>0.44228961863094901</v>
      </c>
      <c r="S4977" s="211">
        <v>0.33629824402297648</v>
      </c>
      <c r="T4977" s="211">
        <v>0.5750832844411724</v>
      </c>
      <c r="U4977" s="211">
        <v>0.37278822377932741</v>
      </c>
      <c r="V4977" s="211">
        <v>7.1999964622051438E-2</v>
      </c>
      <c r="W4977" s="211">
        <v>0.56635198205638049</v>
      </c>
      <c r="X4977" s="211">
        <v>0.34091295812383804</v>
      </c>
      <c r="Y4977" s="211">
        <v>0.54674701786778723</v>
      </c>
      <c r="Z4977" s="211">
        <v>0.14880178558326354</v>
      </c>
      <c r="AA4977" s="212">
        <v>0.11809383266330532</v>
      </c>
    </row>
    <row r="4978" spans="1:27" x14ac:dyDescent="0.35">
      <c r="A4978" s="210" t="s">
        <v>5654</v>
      </c>
      <c r="B4978" s="217">
        <v>111.08094068846127</v>
      </c>
      <c r="C4978" s="211">
        <v>5.1119396209343151E-2</v>
      </c>
      <c r="D4978" s="211">
        <v>0.121997485465247</v>
      </c>
      <c r="E4978" s="211">
        <v>7.3223561012044414E-2</v>
      </c>
      <c r="F4978" s="211">
        <v>8.8221278409441203E-2</v>
      </c>
      <c r="G4978" s="211">
        <v>0.12128221978950279</v>
      </c>
      <c r="H4978" s="211">
        <v>0.12018332231729975</v>
      </c>
      <c r="I4978" s="211">
        <v>0.52550035841356391</v>
      </c>
      <c r="J4978" s="211">
        <v>0.45912547118160557</v>
      </c>
      <c r="K4978" s="211">
        <v>0.64641740773159129</v>
      </c>
      <c r="L4978" s="211">
        <v>0.27574682572840781</v>
      </c>
      <c r="M4978" s="211">
        <v>8.5929679063880451E-2</v>
      </c>
      <c r="N4978" s="211">
        <v>0.39146237589097505</v>
      </c>
      <c r="O4978" s="211">
        <v>0.73404728425789711</v>
      </c>
      <c r="P4978" s="211">
        <v>6.5742671497279664E-2</v>
      </c>
      <c r="Q4978" s="211">
        <v>6.1906096178019662E-2</v>
      </c>
      <c r="R4978" s="211">
        <v>0.38760922965479133</v>
      </c>
      <c r="S4978" s="211">
        <v>0.3059334708974879</v>
      </c>
      <c r="T4978" s="211">
        <v>0.59107293597199262</v>
      </c>
      <c r="U4978" s="211">
        <v>0.3891955538092236</v>
      </c>
      <c r="V4978" s="211">
        <v>9.7407206777597496E-2</v>
      </c>
      <c r="W4978" s="211">
        <v>0.55473135042135369</v>
      </c>
      <c r="X4978" s="211">
        <v>0.25786724708345837</v>
      </c>
      <c r="Y4978" s="211">
        <v>0.53472242889970212</v>
      </c>
      <c r="Z4978" s="211">
        <v>0.1456441544349335</v>
      </c>
      <c r="AA4978" s="212">
        <v>0.12612419165107089</v>
      </c>
    </row>
    <row r="4979" spans="1:27" x14ac:dyDescent="0.35">
      <c r="A4979" s="210" t="s">
        <v>5655</v>
      </c>
      <c r="B4979" s="217">
        <v>133.96045195960346</v>
      </c>
      <c r="C4979" s="211">
        <v>5.6641173654047645E-2</v>
      </c>
      <c r="D4979" s="211">
        <v>0.12529847031575139</v>
      </c>
      <c r="E4979" s="211">
        <v>8.1326652995015389E-2</v>
      </c>
      <c r="F4979" s="211">
        <v>8.9916759584267134E-2</v>
      </c>
      <c r="G4979" s="211">
        <v>0.12409784626228688</v>
      </c>
      <c r="H4979" s="211">
        <v>0.11889427210490316</v>
      </c>
      <c r="I4979" s="211">
        <v>0.4732970506903722</v>
      </c>
      <c r="J4979" s="211">
        <v>0.44438742315055862</v>
      </c>
      <c r="K4979" s="211">
        <v>0.64485780948155536</v>
      </c>
      <c r="L4979" s="211">
        <v>0.27941914833036047</v>
      </c>
      <c r="M4979" s="211">
        <v>0.10843700379525327</v>
      </c>
      <c r="N4979" s="211">
        <v>0.42079440612958474</v>
      </c>
      <c r="O4979" s="211">
        <v>0.56512806213637834</v>
      </c>
      <c r="P4979" s="211">
        <v>6.0709049930619173E-2</v>
      </c>
      <c r="Q4979" s="211">
        <v>0.11452856065189188</v>
      </c>
      <c r="R4979" s="211">
        <v>0.47590047489025283</v>
      </c>
      <c r="S4979" s="211">
        <v>0.34168233172180507</v>
      </c>
      <c r="T4979" s="211">
        <v>0.53723807423397096</v>
      </c>
      <c r="U4979" s="211">
        <v>0.45376597428144211</v>
      </c>
      <c r="V4979" s="211">
        <v>9.0914511428831349E-2</v>
      </c>
      <c r="W4979" s="211">
        <v>0.51431509434447897</v>
      </c>
      <c r="X4979" s="211">
        <v>0.37863353974196512</v>
      </c>
      <c r="Y4979" s="211">
        <v>0.64173111019422546</v>
      </c>
      <c r="Z4979" s="211">
        <v>0.14984723082578161</v>
      </c>
      <c r="AA4979" s="212">
        <v>0.11792602712574542</v>
      </c>
    </row>
    <row r="4980" spans="1:27" x14ac:dyDescent="0.35">
      <c r="A4980" s="210" t="s">
        <v>5656</v>
      </c>
      <c r="B4980" s="217">
        <v>174.43756658991273</v>
      </c>
      <c r="C4980" s="211">
        <v>7.3486126852781039E-2</v>
      </c>
      <c r="D4980" s="211">
        <v>0.12483735139291122</v>
      </c>
      <c r="E4980" s="211">
        <v>8.2296729949895453E-2</v>
      </c>
      <c r="F4980" s="211">
        <v>0.10412647680384887</v>
      </c>
      <c r="G4980" s="211">
        <v>0.12060092345657825</v>
      </c>
      <c r="H4980" s="211">
        <v>0.11464659254831346</v>
      </c>
      <c r="I4980" s="211">
        <v>0.51793270808165048</v>
      </c>
      <c r="J4980" s="211">
        <v>0.41050779595535647</v>
      </c>
      <c r="K4980" s="211">
        <v>0.60971164535917899</v>
      </c>
      <c r="L4980" s="211">
        <v>0.26764952649555118</v>
      </c>
      <c r="M4980" s="211">
        <v>9.4610948181936494E-2</v>
      </c>
      <c r="N4980" s="211">
        <v>0.42488480285387048</v>
      </c>
      <c r="O4980" s="211">
        <v>0.69080297928418921</v>
      </c>
      <c r="P4980" s="211">
        <v>7.2086381435156541E-2</v>
      </c>
      <c r="Q4980" s="211">
        <v>5.9330286538967575E-2</v>
      </c>
      <c r="R4980" s="211">
        <v>0.44147144272513217</v>
      </c>
      <c r="S4980" s="211">
        <v>0.31863761042487615</v>
      </c>
      <c r="T4980" s="211">
        <v>0.52210547143219932</v>
      </c>
      <c r="U4980" s="211">
        <v>0.40325074789251808</v>
      </c>
      <c r="V4980" s="211">
        <v>0.1596032463127311</v>
      </c>
      <c r="W4980" s="211">
        <v>0.5881881222328611</v>
      </c>
      <c r="X4980" s="211">
        <v>0.29145424150280608</v>
      </c>
      <c r="Y4980" s="211">
        <v>0.59610007882476412</v>
      </c>
      <c r="Z4980" s="211">
        <v>0.14576034151768708</v>
      </c>
      <c r="AA4980" s="212">
        <v>0.11283575056334202</v>
      </c>
    </row>
    <row r="4981" spans="1:27" x14ac:dyDescent="0.35">
      <c r="A4981" s="210" t="s">
        <v>5657</v>
      </c>
      <c r="B4981" s="217">
        <v>138.75061949826144</v>
      </c>
      <c r="C4981" s="211">
        <v>4.5873344552927561E-2</v>
      </c>
      <c r="D4981" s="211">
        <v>0.12946860050730954</v>
      </c>
      <c r="E4981" s="211">
        <v>8.6802604151325818E-2</v>
      </c>
      <c r="F4981" s="211">
        <v>8.1119414497456452E-2</v>
      </c>
      <c r="G4981" s="211">
        <v>0.11983416114024212</v>
      </c>
      <c r="H4981" s="211">
        <v>0.12122699118471536</v>
      </c>
      <c r="I4981" s="211">
        <v>0.51013970862970692</v>
      </c>
      <c r="J4981" s="211">
        <v>0.40728082764961976</v>
      </c>
      <c r="K4981" s="211">
        <v>0.53946613896885598</v>
      </c>
      <c r="L4981" s="211">
        <v>0.27585205733445206</v>
      </c>
      <c r="M4981" s="211">
        <v>8.332113934301609E-2</v>
      </c>
      <c r="N4981" s="211">
        <v>0.4751192337229771</v>
      </c>
      <c r="O4981" s="211">
        <v>0.71618964541286734</v>
      </c>
      <c r="P4981" s="211">
        <v>6.535829723841674E-2</v>
      </c>
      <c r="Q4981" s="211">
        <v>0.14159855117538445</v>
      </c>
      <c r="R4981" s="211">
        <v>0.43953708242609446</v>
      </c>
      <c r="S4981" s="211">
        <v>0.39246044715112233</v>
      </c>
      <c r="T4981" s="211">
        <v>0.60951574856037527</v>
      </c>
      <c r="U4981" s="211">
        <v>0.44048596031813431</v>
      </c>
      <c r="V4981" s="211">
        <v>0.1043969939634414</v>
      </c>
      <c r="W4981" s="211">
        <v>0.58675782266767929</v>
      </c>
      <c r="X4981" s="211">
        <v>0.41370640661529068</v>
      </c>
      <c r="Y4981" s="211">
        <v>0.65973612438808804</v>
      </c>
      <c r="Z4981" s="211">
        <v>0.14967932232528236</v>
      </c>
      <c r="AA4981" s="212">
        <v>0.12101012332671399</v>
      </c>
    </row>
    <row r="4982" spans="1:27" x14ac:dyDescent="0.35">
      <c r="A4982" s="210" t="s">
        <v>5658</v>
      </c>
      <c r="B4982" s="217">
        <v>153.69670893340944</v>
      </c>
      <c r="C4982" s="211">
        <v>5.1612239946600094E-2</v>
      </c>
      <c r="D4982" s="211">
        <v>0.12225585048596624</v>
      </c>
      <c r="E4982" s="211">
        <v>8.4109535478794281E-2</v>
      </c>
      <c r="F4982" s="211">
        <v>0.11519254048713561</v>
      </c>
      <c r="G4982" s="211">
        <v>0.11516164278734782</v>
      </c>
      <c r="H4982" s="211">
        <v>0.11929021380471534</v>
      </c>
      <c r="I4982" s="211">
        <v>0.45613174204509799</v>
      </c>
      <c r="J4982" s="211">
        <v>0.41132321990874043</v>
      </c>
      <c r="K4982" s="211">
        <v>0.64933965111956338</v>
      </c>
      <c r="L4982" s="211">
        <v>0.27401210359198136</v>
      </c>
      <c r="M4982" s="211">
        <v>0.11569842013254422</v>
      </c>
      <c r="N4982" s="211">
        <v>0.34682440861427755</v>
      </c>
      <c r="O4982" s="211">
        <v>0.60919462108069056</v>
      </c>
      <c r="P4982" s="211">
        <v>6.7465713525776211E-2</v>
      </c>
      <c r="Q4982" s="211">
        <v>0.11158958842934741</v>
      </c>
      <c r="R4982" s="211">
        <v>0.37345963796195519</v>
      </c>
      <c r="S4982" s="211">
        <v>0.34990057257649376</v>
      </c>
      <c r="T4982" s="211">
        <v>0.50278631737913793</v>
      </c>
      <c r="U4982" s="211">
        <v>0.4377594671458801</v>
      </c>
      <c r="V4982" s="211">
        <v>0.11433076408345272</v>
      </c>
      <c r="W4982" s="211">
        <v>0.59928602079063931</v>
      </c>
      <c r="X4982" s="211">
        <v>0.31709246670782509</v>
      </c>
      <c r="Y4982" s="211">
        <v>0.61538566226600722</v>
      </c>
      <c r="Z4982" s="211">
        <v>0.14605131541187297</v>
      </c>
      <c r="AA4982" s="212">
        <v>0.11644428711707658</v>
      </c>
    </row>
    <row r="4983" spans="1:27" x14ac:dyDescent="0.35">
      <c r="A4983" s="210" t="s">
        <v>5659</v>
      </c>
      <c r="B4983" s="217">
        <v>152.91847731551454</v>
      </c>
      <c r="C4983" s="211">
        <v>5.6139556586535654E-2</v>
      </c>
      <c r="D4983" s="211">
        <v>0.12828059595227354</v>
      </c>
      <c r="E4983" s="211">
        <v>7.7606095177771436E-2</v>
      </c>
      <c r="F4983" s="211">
        <v>9.5182631398085887E-2</v>
      </c>
      <c r="G4983" s="211">
        <v>0.1211628803579308</v>
      </c>
      <c r="H4983" s="211">
        <v>0.11368251108015473</v>
      </c>
      <c r="I4983" s="211">
        <v>0.51675575013443253</v>
      </c>
      <c r="J4983" s="211">
        <v>0.41186479818093114</v>
      </c>
      <c r="K4983" s="211">
        <v>0.57038443062546895</v>
      </c>
      <c r="L4983" s="211">
        <v>0.27556465853520384</v>
      </c>
      <c r="M4983" s="211">
        <v>0.10303760920453088</v>
      </c>
      <c r="N4983" s="211">
        <v>0.40395611362886708</v>
      </c>
      <c r="O4983" s="211">
        <v>0.70307000625107141</v>
      </c>
      <c r="P4983" s="211">
        <v>7.2633820086407133E-2</v>
      </c>
      <c r="Q4983" s="211">
        <v>0.15465444357395797</v>
      </c>
      <c r="R4983" s="211">
        <v>0.42142707780237049</v>
      </c>
      <c r="S4983" s="211">
        <v>0.34468650563617609</v>
      </c>
      <c r="T4983" s="211">
        <v>0.55156171273718324</v>
      </c>
      <c r="U4983" s="211">
        <v>0.51881167732509292</v>
      </c>
      <c r="V4983" s="211">
        <v>9.6069717573481331E-2</v>
      </c>
      <c r="W4983" s="211">
        <v>0.59465264866047263</v>
      </c>
      <c r="X4983" s="211">
        <v>0.31701687552440089</v>
      </c>
      <c r="Y4983" s="211">
        <v>0.61098838607471462</v>
      </c>
      <c r="Z4983" s="211">
        <v>0.14912383225009893</v>
      </c>
      <c r="AA4983" s="212">
        <v>0.11944356040616003</v>
      </c>
    </row>
    <row r="4984" spans="1:27" x14ac:dyDescent="0.35">
      <c r="A4984" s="210" t="s">
        <v>5660</v>
      </c>
      <c r="B4984" s="217">
        <v>173.31540768898208</v>
      </c>
      <c r="C4984" s="211">
        <v>4.8665368502255085E-2</v>
      </c>
      <c r="D4984" s="211">
        <v>0.12535108738766043</v>
      </c>
      <c r="E4984" s="211">
        <v>7.7142330487234664E-2</v>
      </c>
      <c r="F4984" s="211">
        <v>8.5953652415910686E-2</v>
      </c>
      <c r="G4984" s="211">
        <v>0.12272262850651136</v>
      </c>
      <c r="H4984" s="211">
        <v>0.1034754779796079</v>
      </c>
      <c r="I4984" s="211">
        <v>0.46734472072978123</v>
      </c>
      <c r="J4984" s="211">
        <v>0.46097687694384559</v>
      </c>
      <c r="K4984" s="211">
        <v>0.63491900455806305</v>
      </c>
      <c r="L4984" s="211">
        <v>0.27755084555514581</v>
      </c>
      <c r="M4984" s="211">
        <v>0.10336364737137416</v>
      </c>
      <c r="N4984" s="211">
        <v>0.43051543354239508</v>
      </c>
      <c r="O4984" s="211">
        <v>0.71958181688084444</v>
      </c>
      <c r="P4984" s="211">
        <v>6.739068265185473E-2</v>
      </c>
      <c r="Q4984" s="211">
        <v>8.6341778646359196E-2</v>
      </c>
      <c r="R4984" s="211">
        <v>0.41059579451843342</v>
      </c>
      <c r="S4984" s="211">
        <v>0.36120243791589379</v>
      </c>
      <c r="T4984" s="211">
        <v>0.55601879317488667</v>
      </c>
      <c r="U4984" s="211">
        <v>0.47725617955416866</v>
      </c>
      <c r="V4984" s="211">
        <v>0.16810308595529513</v>
      </c>
      <c r="W4984" s="211">
        <v>0.64649171071808875</v>
      </c>
      <c r="X4984" s="211">
        <v>0.27092519665575637</v>
      </c>
      <c r="Y4984" s="211">
        <v>0.65835356647294696</v>
      </c>
      <c r="Z4984" s="211">
        <v>0.14841962311079673</v>
      </c>
      <c r="AA4984" s="212">
        <v>0.12451507585934166</v>
      </c>
    </row>
    <row r="4985" spans="1:27" x14ac:dyDescent="0.35">
      <c r="A4985" s="210" t="s">
        <v>5661</v>
      </c>
      <c r="B4985" s="217">
        <v>145.8419008097986</v>
      </c>
      <c r="C4985" s="211">
        <v>6.2739119898817683E-2</v>
      </c>
      <c r="D4985" s="211">
        <v>0.11899119094651449</v>
      </c>
      <c r="E4985" s="211">
        <v>7.8450040245591421E-2</v>
      </c>
      <c r="F4985" s="211">
        <v>8.9208260297844039E-2</v>
      </c>
      <c r="G4985" s="211">
        <v>0.12027654379475286</v>
      </c>
      <c r="H4985" s="211">
        <v>0.11440637342782274</v>
      </c>
      <c r="I4985" s="211">
        <v>0.51523258753076306</v>
      </c>
      <c r="J4985" s="211">
        <v>0.45752792870353898</v>
      </c>
      <c r="K4985" s="211">
        <v>0.62338302214232166</v>
      </c>
      <c r="L4985" s="211">
        <v>0.28105876317534151</v>
      </c>
      <c r="M4985" s="211">
        <v>0.1014669690092182</v>
      </c>
      <c r="N4985" s="211">
        <v>0.39676325837954507</v>
      </c>
      <c r="O4985" s="211">
        <v>0.65872922746898355</v>
      </c>
      <c r="P4985" s="211">
        <v>6.4612661275414915E-2</v>
      </c>
      <c r="Q4985" s="211">
        <v>5.2236831421654223E-2</v>
      </c>
      <c r="R4985" s="211">
        <v>0.4656203708435922</v>
      </c>
      <c r="S4985" s="211">
        <v>0.35196473838377063</v>
      </c>
      <c r="T4985" s="211">
        <v>0.50312590648825928</v>
      </c>
      <c r="U4985" s="211">
        <v>0.360461857412187</v>
      </c>
      <c r="V4985" s="211">
        <v>0.1502497337687263</v>
      </c>
      <c r="W4985" s="211">
        <v>0.54513986493019406</v>
      </c>
      <c r="X4985" s="211">
        <v>0.35249111302806152</v>
      </c>
      <c r="Y4985" s="211">
        <v>0.6418729550547887</v>
      </c>
      <c r="Z4985" s="211">
        <v>0.14651797835554636</v>
      </c>
      <c r="AA4985" s="212">
        <v>0.1165537134382723</v>
      </c>
    </row>
    <row r="4986" spans="1:27" x14ac:dyDescent="0.35">
      <c r="A4986" s="210" t="s">
        <v>5662</v>
      </c>
      <c r="B4986" s="217">
        <v>140.16105704599684</v>
      </c>
      <c r="C4986" s="211">
        <v>7.5740837585438189E-2</v>
      </c>
      <c r="D4986" s="211">
        <v>0.11628446237602687</v>
      </c>
      <c r="E4986" s="211">
        <v>7.527230601311935E-2</v>
      </c>
      <c r="F4986" s="211">
        <v>0.10483322922117272</v>
      </c>
      <c r="G4986" s="211">
        <v>0.12159946705908635</v>
      </c>
      <c r="H4986" s="211">
        <v>0.10878301620400654</v>
      </c>
      <c r="I4986" s="211">
        <v>0.49545193968933193</v>
      </c>
      <c r="J4986" s="211">
        <v>0.44057081160359807</v>
      </c>
      <c r="K4986" s="211">
        <v>0.6358211411088458</v>
      </c>
      <c r="L4986" s="211">
        <v>0.26712970078960474</v>
      </c>
      <c r="M4986" s="211">
        <v>9.6610068378877978E-2</v>
      </c>
      <c r="N4986" s="211">
        <v>0.50382776619952852</v>
      </c>
      <c r="O4986" s="211">
        <v>0.74705129746010601</v>
      </c>
      <c r="P4986" s="211">
        <v>6.9000231997689954E-2</v>
      </c>
      <c r="Q4986" s="211">
        <v>0.13451999497166084</v>
      </c>
      <c r="R4986" s="211">
        <v>0.40754001229593134</v>
      </c>
      <c r="S4986" s="211">
        <v>0.35577596472106526</v>
      </c>
      <c r="T4986" s="211">
        <v>0.5245638957796751</v>
      </c>
      <c r="U4986" s="211">
        <v>0.41451582165734352</v>
      </c>
      <c r="V4986" s="211">
        <v>9.5766043162174241E-2</v>
      </c>
      <c r="W4986" s="211">
        <v>0.5308368180269154</v>
      </c>
      <c r="X4986" s="211">
        <v>0.41040314919993148</v>
      </c>
      <c r="Y4986" s="211">
        <v>0.56421649391014195</v>
      </c>
      <c r="Z4986" s="211">
        <v>0.14343390721516061</v>
      </c>
      <c r="AA4986" s="212">
        <v>0.11739111086439644</v>
      </c>
    </row>
    <row r="4987" spans="1:27" x14ac:dyDescent="0.35">
      <c r="A4987" s="210" t="s">
        <v>5663</v>
      </c>
      <c r="B4987" s="217">
        <v>150.98699097880066</v>
      </c>
      <c r="C4987" s="211">
        <v>7.6934884340315243E-2</v>
      </c>
      <c r="D4987" s="211">
        <v>0.12061263863131394</v>
      </c>
      <c r="E4987" s="211">
        <v>8.3005490429956488E-2</v>
      </c>
      <c r="F4987" s="211">
        <v>8.4004560905481598E-2</v>
      </c>
      <c r="G4987" s="211">
        <v>0.122266970970343</v>
      </c>
      <c r="H4987" s="211">
        <v>0.11499368461399834</v>
      </c>
      <c r="I4987" s="211">
        <v>0.49434049482458053</v>
      </c>
      <c r="J4987" s="211">
        <v>0.4377093661128304</v>
      </c>
      <c r="K4987" s="211">
        <v>0.64435192558415399</v>
      </c>
      <c r="L4987" s="211">
        <v>0.27378511086836194</v>
      </c>
      <c r="M4987" s="211">
        <v>8.0460476055037602E-2</v>
      </c>
      <c r="N4987" s="211">
        <v>0.45604472656697803</v>
      </c>
      <c r="O4987" s="211">
        <v>0.70319690783438793</v>
      </c>
      <c r="P4987" s="211">
        <v>6.3382285397599089E-2</v>
      </c>
      <c r="Q4987" s="211">
        <v>6.433444228090647E-2</v>
      </c>
      <c r="R4987" s="211">
        <v>0.41571109293150649</v>
      </c>
      <c r="S4987" s="211">
        <v>0.26397994516348994</v>
      </c>
      <c r="T4987" s="211">
        <v>0.56813192025888737</v>
      </c>
      <c r="U4987" s="211">
        <v>0.5392339386071705</v>
      </c>
      <c r="V4987" s="211">
        <v>0.11841056240908171</v>
      </c>
      <c r="W4987" s="211">
        <v>0.58918648795609319</v>
      </c>
      <c r="X4987" s="211">
        <v>0.30565954960505098</v>
      </c>
      <c r="Y4987" s="211">
        <v>0.65358864691003959</v>
      </c>
      <c r="Z4987" s="211">
        <v>0.14847604018828048</v>
      </c>
      <c r="AA4987" s="212">
        <v>0.11784041629845317</v>
      </c>
    </row>
    <row r="4988" spans="1:27" x14ac:dyDescent="0.35">
      <c r="A4988" s="210" t="s">
        <v>5664</v>
      </c>
      <c r="B4988" s="217">
        <v>162.46053442849137</v>
      </c>
      <c r="C4988" s="211">
        <v>7.086105690955484E-2</v>
      </c>
      <c r="D4988" s="211">
        <v>0.12868937629632474</v>
      </c>
      <c r="E4988" s="211">
        <v>8.3145010413497422E-2</v>
      </c>
      <c r="F4988" s="211">
        <v>8.9388542929396519E-2</v>
      </c>
      <c r="G4988" s="211">
        <v>0.1169549518058723</v>
      </c>
      <c r="H4988" s="211">
        <v>0.12022405249084611</v>
      </c>
      <c r="I4988" s="211">
        <v>0.52282434357531582</v>
      </c>
      <c r="J4988" s="211">
        <v>0.42036509029085961</v>
      </c>
      <c r="K4988" s="211">
        <v>0.62168329382098786</v>
      </c>
      <c r="L4988" s="211">
        <v>0.27904838742256988</v>
      </c>
      <c r="M4988" s="211">
        <v>0.10983520003702245</v>
      </c>
      <c r="N4988" s="211">
        <v>0.5642616819485462</v>
      </c>
      <c r="O4988" s="211">
        <v>0.68737780323092945</v>
      </c>
      <c r="P4988" s="211">
        <v>6.7735506745827623E-2</v>
      </c>
      <c r="Q4988" s="211">
        <v>0.10249199920096101</v>
      </c>
      <c r="R4988" s="211">
        <v>0.49292661355769773</v>
      </c>
      <c r="S4988" s="211">
        <v>0.42851324034480709</v>
      </c>
      <c r="T4988" s="211">
        <v>0.57934758877004522</v>
      </c>
      <c r="U4988" s="211">
        <v>0.38746562573814225</v>
      </c>
      <c r="V4988" s="211">
        <v>0.14267257431767105</v>
      </c>
      <c r="W4988" s="211">
        <v>0.54281547148851805</v>
      </c>
      <c r="X4988" s="211">
        <v>0.25837175894400216</v>
      </c>
      <c r="Y4988" s="211">
        <v>0.65329624846511147</v>
      </c>
      <c r="Z4988" s="211">
        <v>0.14372447586601095</v>
      </c>
      <c r="AA4988" s="212">
        <v>0.12493627523827887</v>
      </c>
    </row>
    <row r="4989" spans="1:27" x14ac:dyDescent="0.35">
      <c r="A4989" s="210" t="s">
        <v>5665</v>
      </c>
      <c r="B4989" s="217">
        <v>160.65094222375046</v>
      </c>
      <c r="C4989" s="211">
        <v>5.0323688550931604E-2</v>
      </c>
      <c r="D4989" s="211">
        <v>0.11543717334348984</v>
      </c>
      <c r="E4989" s="211">
        <v>6.8724505988987272E-2</v>
      </c>
      <c r="F4989" s="211">
        <v>0.10654664657582238</v>
      </c>
      <c r="G4989" s="211">
        <v>0.12549479159326971</v>
      </c>
      <c r="H4989" s="211">
        <v>0.12378831665964415</v>
      </c>
      <c r="I4989" s="211">
        <v>0.47170855542039519</v>
      </c>
      <c r="J4989" s="211">
        <v>0.45688622509265719</v>
      </c>
      <c r="K4989" s="211">
        <v>0.627756249351061</v>
      </c>
      <c r="L4989" s="211">
        <v>0.27874754799259471</v>
      </c>
      <c r="M4989" s="211">
        <v>0.10546792564802535</v>
      </c>
      <c r="N4989" s="211">
        <v>0.50648070506239073</v>
      </c>
      <c r="O4989" s="211">
        <v>0.67171745336284516</v>
      </c>
      <c r="P4989" s="211">
        <v>6.1992951164945256E-2</v>
      </c>
      <c r="Q4989" s="211">
        <v>5.3768687856589156E-2</v>
      </c>
      <c r="R4989" s="211">
        <v>0.44442650522415728</v>
      </c>
      <c r="S4989" s="211">
        <v>0.30757198751987419</v>
      </c>
      <c r="T4989" s="211">
        <v>0.5687782847620767</v>
      </c>
      <c r="U4989" s="211">
        <v>0.48670275791202067</v>
      </c>
      <c r="V4989" s="211">
        <v>0.16145058180203531</v>
      </c>
      <c r="W4989" s="211">
        <v>0.54651530689331351</v>
      </c>
      <c r="X4989" s="211">
        <v>0.33437139999469401</v>
      </c>
      <c r="Y4989" s="211">
        <v>0.54229208817894548</v>
      </c>
      <c r="Z4989" s="211">
        <v>0.14505273213319503</v>
      </c>
      <c r="AA4989" s="212">
        <v>0.11510995128610417</v>
      </c>
    </row>
    <row r="4990" spans="1:27" x14ac:dyDescent="0.35">
      <c r="A4990" s="210" t="s">
        <v>5666</v>
      </c>
      <c r="B4990" s="217">
        <v>149.27423197768218</v>
      </c>
      <c r="C4990" s="211">
        <v>6.9153472823158146E-2</v>
      </c>
      <c r="D4990" s="211">
        <v>0.12186732792470778</v>
      </c>
      <c r="E4990" s="211">
        <v>6.7744391769788123E-2</v>
      </c>
      <c r="F4990" s="211">
        <v>9.3387593937498709E-2</v>
      </c>
      <c r="G4990" s="211">
        <v>0.12296872134317066</v>
      </c>
      <c r="H4990" s="211">
        <v>0.11297334984779987</v>
      </c>
      <c r="I4990" s="211">
        <v>0.50456248358786393</v>
      </c>
      <c r="J4990" s="211">
        <v>0.44890737302957612</v>
      </c>
      <c r="K4990" s="211">
        <v>0.64585858246122385</v>
      </c>
      <c r="L4990" s="211">
        <v>0.27373487628948689</v>
      </c>
      <c r="M4990" s="211">
        <v>9.0541175946030825E-2</v>
      </c>
      <c r="N4990" s="211">
        <v>0.37715243458039194</v>
      </c>
      <c r="O4990" s="211">
        <v>0.72171063596392215</v>
      </c>
      <c r="P4990" s="211">
        <v>7.3738904470393246E-2</v>
      </c>
      <c r="Q4990" s="211">
        <v>7.3607740600443505E-2</v>
      </c>
      <c r="R4990" s="211">
        <v>0.47518447099229721</v>
      </c>
      <c r="S4990" s="211">
        <v>0.38824714500910307</v>
      </c>
      <c r="T4990" s="211">
        <v>0.57987701824927562</v>
      </c>
      <c r="U4990" s="211">
        <v>0.40969264708000286</v>
      </c>
      <c r="V4990" s="211">
        <v>9.3036681236896318E-2</v>
      </c>
      <c r="W4990" s="211">
        <v>0.54747075591971406</v>
      </c>
      <c r="X4990" s="211">
        <v>0.34638229646899638</v>
      </c>
      <c r="Y4990" s="211">
        <v>0.72684957414125106</v>
      </c>
      <c r="Z4990" s="211">
        <v>0.14651545379153139</v>
      </c>
      <c r="AA4990" s="212">
        <v>0.11557996154062658</v>
      </c>
    </row>
    <row r="4991" spans="1:27" x14ac:dyDescent="0.35">
      <c r="A4991" s="210" t="s">
        <v>5667</v>
      </c>
      <c r="B4991" s="217">
        <v>126.58738478165436</v>
      </c>
      <c r="C4991" s="211">
        <v>5.0724102906597103E-2</v>
      </c>
      <c r="D4991" s="211">
        <v>0.11869800198358797</v>
      </c>
      <c r="E4991" s="211">
        <v>8.293667128744707E-2</v>
      </c>
      <c r="F4991" s="211">
        <v>9.2068090311644812E-2</v>
      </c>
      <c r="G4991" s="211">
        <v>0.12018398227041323</v>
      </c>
      <c r="H4991" s="211">
        <v>0.12055217915632681</v>
      </c>
      <c r="I4991" s="211">
        <v>0.4345581570087409</v>
      </c>
      <c r="J4991" s="211">
        <v>0.4109852043822636</v>
      </c>
      <c r="K4991" s="211">
        <v>0.57995631250303359</v>
      </c>
      <c r="L4991" s="211">
        <v>0.27367344303527308</v>
      </c>
      <c r="M4991" s="211">
        <v>9.9707810640099898E-2</v>
      </c>
      <c r="N4991" s="211">
        <v>0.41913562520216091</v>
      </c>
      <c r="O4991" s="211">
        <v>0.75360647059738717</v>
      </c>
      <c r="P4991" s="211">
        <v>7.3202287913672573E-2</v>
      </c>
      <c r="Q4991" s="211">
        <v>8.6050759458016282E-2</v>
      </c>
      <c r="R4991" s="211">
        <v>0.42337306888802811</v>
      </c>
      <c r="S4991" s="211">
        <v>0.34243152694023005</v>
      </c>
      <c r="T4991" s="211">
        <v>0.57549829968063215</v>
      </c>
      <c r="U4991" s="211">
        <v>0.3950368080742947</v>
      </c>
      <c r="V4991" s="211">
        <v>7.4948220773294466E-2</v>
      </c>
      <c r="W4991" s="211">
        <v>0.50960044010973071</v>
      </c>
      <c r="X4991" s="211">
        <v>0.32693934010141518</v>
      </c>
      <c r="Y4991" s="211">
        <v>0.5731361816411239</v>
      </c>
      <c r="Z4991" s="211">
        <v>0.14827353309471469</v>
      </c>
      <c r="AA4991" s="212">
        <v>0.12083830350480572</v>
      </c>
    </row>
    <row r="4992" spans="1:27" x14ac:dyDescent="0.35">
      <c r="A4992" s="210" t="s">
        <v>5668</v>
      </c>
      <c r="B4992" s="217">
        <v>150.66994136099748</v>
      </c>
      <c r="C4992" s="211">
        <v>5.9996464882647961E-2</v>
      </c>
      <c r="D4992" s="211">
        <v>0.12717635303408581</v>
      </c>
      <c r="E4992" s="211">
        <v>7.6846515573129312E-2</v>
      </c>
      <c r="F4992" s="211">
        <v>0.11750512281132237</v>
      </c>
      <c r="G4992" s="211">
        <v>0.11308553357576316</v>
      </c>
      <c r="H4992" s="211">
        <v>0.11878739860564275</v>
      </c>
      <c r="I4992" s="211">
        <v>0.45504799424720782</v>
      </c>
      <c r="J4992" s="211">
        <v>0.44016449489413084</v>
      </c>
      <c r="K4992" s="211">
        <v>0.6180333738279824</v>
      </c>
      <c r="L4992" s="211">
        <v>0.2698936647515629</v>
      </c>
      <c r="M4992" s="211">
        <v>0.1113918667639999</v>
      </c>
      <c r="N4992" s="211">
        <v>0.42680190988775674</v>
      </c>
      <c r="O4992" s="211">
        <v>0.70996761079678894</v>
      </c>
      <c r="P4992" s="211">
        <v>6.7454512514282014E-2</v>
      </c>
      <c r="Q4992" s="211">
        <v>0.12838675197438953</v>
      </c>
      <c r="R4992" s="211">
        <v>0.46724114167072983</v>
      </c>
      <c r="S4992" s="211">
        <v>0.35795288284898691</v>
      </c>
      <c r="T4992" s="211">
        <v>0.55295888870845933</v>
      </c>
      <c r="U4992" s="211">
        <v>0.40904898123808231</v>
      </c>
      <c r="V4992" s="211">
        <v>9.6182519248188061E-2</v>
      </c>
      <c r="W4992" s="211">
        <v>0.49811754465634395</v>
      </c>
      <c r="X4992" s="211">
        <v>0.257249048871039</v>
      </c>
      <c r="Y4992" s="211">
        <v>0.74350875696786023</v>
      </c>
      <c r="Z4992" s="211">
        <v>0.14608262924402657</v>
      </c>
      <c r="AA4992" s="212">
        <v>0.11830843777894105</v>
      </c>
    </row>
    <row r="4993" spans="1:27" x14ac:dyDescent="0.35">
      <c r="A4993" s="210" t="s">
        <v>5669</v>
      </c>
      <c r="B4993" s="217">
        <v>147.3083352054669</v>
      </c>
      <c r="C4993" s="211">
        <v>7.6122486799524908E-2</v>
      </c>
      <c r="D4993" s="211">
        <v>0.13096018533381892</v>
      </c>
      <c r="E4993" s="211">
        <v>7.8407131064901062E-2</v>
      </c>
      <c r="F4993" s="211">
        <v>9.5856523983416542E-2</v>
      </c>
      <c r="G4993" s="211">
        <v>0.12210212213408489</v>
      </c>
      <c r="H4993" s="211">
        <v>0.10708842691492416</v>
      </c>
      <c r="I4993" s="211">
        <v>0.45628957441526735</v>
      </c>
      <c r="J4993" s="211">
        <v>0.46746837641460426</v>
      </c>
      <c r="K4993" s="211">
        <v>0.60446272324168004</v>
      </c>
      <c r="L4993" s="211">
        <v>0.27535129381227352</v>
      </c>
      <c r="M4993" s="211">
        <v>8.5277360962325841E-2</v>
      </c>
      <c r="N4993" s="211">
        <v>0.44968118877096264</v>
      </c>
      <c r="O4993" s="211">
        <v>0.56142111493609814</v>
      </c>
      <c r="P4993" s="211">
        <v>7.0563278431666446E-2</v>
      </c>
      <c r="Q4993" s="211">
        <v>5.312700467741141E-2</v>
      </c>
      <c r="R4993" s="211">
        <v>0.47305736422940153</v>
      </c>
      <c r="S4993" s="211">
        <v>0.33782194479890121</v>
      </c>
      <c r="T4993" s="211">
        <v>0.50816140790065101</v>
      </c>
      <c r="U4993" s="211">
        <v>0.42313704821413017</v>
      </c>
      <c r="V4993" s="211">
        <v>0.10997123655191661</v>
      </c>
      <c r="W4993" s="211">
        <v>0.61316094103237395</v>
      </c>
      <c r="X4993" s="211">
        <v>0.42046566343298269</v>
      </c>
      <c r="Y4993" s="211">
        <v>0.70808055338472864</v>
      </c>
      <c r="Z4993" s="211">
        <v>0.14932292797806998</v>
      </c>
      <c r="AA4993" s="212">
        <v>0.11550835911301413</v>
      </c>
    </row>
    <row r="4994" spans="1:27" x14ac:dyDescent="0.35">
      <c r="A4994" s="210" t="s">
        <v>5670</v>
      </c>
      <c r="B4994" s="217">
        <v>140.38161736983164</v>
      </c>
      <c r="C4994" s="211">
        <v>5.8219637800517712E-2</v>
      </c>
      <c r="D4994" s="211">
        <v>0.1188681166002246</v>
      </c>
      <c r="E4994" s="211">
        <v>8.0512210337291626E-2</v>
      </c>
      <c r="F4994" s="211">
        <v>0.11115233028793316</v>
      </c>
      <c r="G4994" s="211">
        <v>0.11821914500669173</v>
      </c>
      <c r="H4994" s="211">
        <v>0.12220715494694104</v>
      </c>
      <c r="I4994" s="211">
        <v>0.47484223461519409</v>
      </c>
      <c r="J4994" s="211">
        <v>0.47177569298947258</v>
      </c>
      <c r="K4994" s="211">
        <v>0.64558951823805633</v>
      </c>
      <c r="L4994" s="211">
        <v>0.27342541594865427</v>
      </c>
      <c r="M4994" s="211">
        <v>0.10910904806361738</v>
      </c>
      <c r="N4994" s="211">
        <v>0.43298231318696911</v>
      </c>
      <c r="O4994" s="211">
        <v>0.65896134229147052</v>
      </c>
      <c r="P4994" s="211">
        <v>7.21523363335312E-2</v>
      </c>
      <c r="Q4994" s="211">
        <v>5.1584128245235158E-2</v>
      </c>
      <c r="R4994" s="211">
        <v>0.46446768144400197</v>
      </c>
      <c r="S4994" s="211">
        <v>0.29698777963910222</v>
      </c>
      <c r="T4994" s="211">
        <v>0.58529922749330499</v>
      </c>
      <c r="U4994" s="211">
        <v>0.38394624129716781</v>
      </c>
      <c r="V4994" s="211">
        <v>0.10602505149971589</v>
      </c>
      <c r="W4994" s="211">
        <v>0.52118970315070856</v>
      </c>
      <c r="X4994" s="211">
        <v>0.32847327736574039</v>
      </c>
      <c r="Y4994" s="211">
        <v>0.6631621541029693</v>
      </c>
      <c r="Z4994" s="211">
        <v>0.14643031205081883</v>
      </c>
      <c r="AA4994" s="212">
        <v>0.12596908179672134</v>
      </c>
    </row>
    <row r="4995" spans="1:27" x14ac:dyDescent="0.35">
      <c r="A4995" s="210" t="s">
        <v>5671</v>
      </c>
      <c r="B4995" s="217">
        <v>120.31652928439395</v>
      </c>
      <c r="C4995" s="211">
        <v>8.0587702386045651E-2</v>
      </c>
      <c r="D4995" s="211">
        <v>0.1186708967662216</v>
      </c>
      <c r="E4995" s="211">
        <v>8.0858026362909396E-2</v>
      </c>
      <c r="F4995" s="211">
        <v>0.10452987053467541</v>
      </c>
      <c r="G4995" s="211">
        <v>0.12536456019798531</v>
      </c>
      <c r="H4995" s="211">
        <v>0.10660885886523314</v>
      </c>
      <c r="I4995" s="211">
        <v>0.43651073277370445</v>
      </c>
      <c r="J4995" s="211">
        <v>0.42499095121688252</v>
      </c>
      <c r="K4995" s="211">
        <v>0.55261766233362264</v>
      </c>
      <c r="L4995" s="211">
        <v>0.27083656636073133</v>
      </c>
      <c r="M4995" s="211">
        <v>9.4945926805468789E-2</v>
      </c>
      <c r="N4995" s="211">
        <v>0.35771291911237524</v>
      </c>
      <c r="O4995" s="211">
        <v>0.63924249230020269</v>
      </c>
      <c r="P4995" s="211">
        <v>7.2379435617422619E-2</v>
      </c>
      <c r="Q4995" s="211">
        <v>0.12192808974960581</v>
      </c>
      <c r="R4995" s="211">
        <v>0.41317340568397454</v>
      </c>
      <c r="S4995" s="211">
        <v>0.31276113853308229</v>
      </c>
      <c r="T4995" s="211">
        <v>0.50186570791343066</v>
      </c>
      <c r="U4995" s="211">
        <v>0.38354120601516972</v>
      </c>
      <c r="V4995" s="211">
        <v>8.1453798039364436E-2</v>
      </c>
      <c r="W4995" s="211">
        <v>0.49032523797049027</v>
      </c>
      <c r="X4995" s="211">
        <v>0.38603007415565616</v>
      </c>
      <c r="Y4995" s="211">
        <v>0.75234513911931689</v>
      </c>
      <c r="Z4995" s="211">
        <v>0.14930748103290187</v>
      </c>
      <c r="AA4995" s="212">
        <v>0.12523270823554986</v>
      </c>
    </row>
    <row r="4996" spans="1:27" x14ac:dyDescent="0.35">
      <c r="A4996" s="210" t="s">
        <v>5672</v>
      </c>
      <c r="B4996" s="217">
        <v>129.54416925385908</v>
      </c>
      <c r="C4996" s="211">
        <v>7.2259838575169572E-2</v>
      </c>
      <c r="D4996" s="211">
        <v>0.13317548711592336</v>
      </c>
      <c r="E4996" s="211">
        <v>7.7592887417830672E-2</v>
      </c>
      <c r="F4996" s="211">
        <v>0.10493549107168969</v>
      </c>
      <c r="G4996" s="211">
        <v>0.1174033744581494</v>
      </c>
      <c r="H4996" s="211">
        <v>0.1191044424078315</v>
      </c>
      <c r="I4996" s="211">
        <v>0.52295682742632066</v>
      </c>
      <c r="J4996" s="211">
        <v>0.4958207659177214</v>
      </c>
      <c r="K4996" s="211">
        <v>0.64993284821725372</v>
      </c>
      <c r="L4996" s="211">
        <v>0.26993053780842768</v>
      </c>
      <c r="M4996" s="211">
        <v>8.5748551492677766E-2</v>
      </c>
      <c r="N4996" s="211">
        <v>0.40002702216616043</v>
      </c>
      <c r="O4996" s="211">
        <v>0.54839056545650733</v>
      </c>
      <c r="P4996" s="211">
        <v>7.303143672251193E-2</v>
      </c>
      <c r="Q4996" s="211">
        <v>8.1795739850456378E-2</v>
      </c>
      <c r="R4996" s="211">
        <v>0.40513108351678317</v>
      </c>
      <c r="S4996" s="211">
        <v>0.30434227218577314</v>
      </c>
      <c r="T4996" s="211">
        <v>0.5952379101028038</v>
      </c>
      <c r="U4996" s="211">
        <v>0.39967754074654066</v>
      </c>
      <c r="V4996" s="211">
        <v>6.4717379720065527E-2</v>
      </c>
      <c r="W4996" s="211">
        <v>0.56619921427107744</v>
      </c>
      <c r="X4996" s="211">
        <v>0.37389311144974358</v>
      </c>
      <c r="Y4996" s="211">
        <v>0.67715697398017149</v>
      </c>
      <c r="Z4996" s="211">
        <v>0.14579191733435937</v>
      </c>
      <c r="AA4996" s="212">
        <v>0.11598892054643253</v>
      </c>
    </row>
    <row r="4997" spans="1:27" x14ac:dyDescent="0.35">
      <c r="A4997" s="210" t="s">
        <v>5673</v>
      </c>
      <c r="B4997" s="217">
        <v>121.0667714490646</v>
      </c>
      <c r="C4997" s="211">
        <v>5.3759676692275493E-2</v>
      </c>
      <c r="D4997" s="211">
        <v>0.12769100458566948</v>
      </c>
      <c r="E4997" s="211">
        <v>8.1715703908833398E-2</v>
      </c>
      <c r="F4997" s="211">
        <v>0.11401815474934188</v>
      </c>
      <c r="G4997" s="211">
        <v>0.11887831556301603</v>
      </c>
      <c r="H4997" s="211">
        <v>0.10655303700884916</v>
      </c>
      <c r="I4997" s="211">
        <v>0.4737814167981339</v>
      </c>
      <c r="J4997" s="211">
        <v>0.41686866426176711</v>
      </c>
      <c r="K4997" s="211">
        <v>0.64992896418152957</v>
      </c>
      <c r="L4997" s="211">
        <v>0.27961204854837068</v>
      </c>
      <c r="M4997" s="211">
        <v>0.1050249062307336</v>
      </c>
      <c r="N4997" s="211">
        <v>0.43338553806554136</v>
      </c>
      <c r="O4997" s="211">
        <v>0.73940894176166694</v>
      </c>
      <c r="P4997" s="211">
        <v>7.00891310620161E-2</v>
      </c>
      <c r="Q4997" s="211">
        <v>0.11272461560419811</v>
      </c>
      <c r="R4997" s="211">
        <v>0.42262706215745105</v>
      </c>
      <c r="S4997" s="211">
        <v>0.29302284723981104</v>
      </c>
      <c r="T4997" s="211">
        <v>0.49002568028956672</v>
      </c>
      <c r="U4997" s="211">
        <v>0.41170406967932272</v>
      </c>
      <c r="V4997" s="211">
        <v>6.0729487791506359E-2</v>
      </c>
      <c r="W4997" s="211">
        <v>0.54428863947796402</v>
      </c>
      <c r="X4997" s="211">
        <v>0.30778932075012094</v>
      </c>
      <c r="Y4997" s="211">
        <v>0.63501522745278838</v>
      </c>
      <c r="Z4997" s="211">
        <v>0.14874006864079475</v>
      </c>
      <c r="AA4997" s="212">
        <v>0.1238390872346232</v>
      </c>
    </row>
    <row r="4998" spans="1:27" x14ac:dyDescent="0.35">
      <c r="A4998" s="210" t="s">
        <v>5674</v>
      </c>
      <c r="B4998" s="217">
        <v>134.36323800581513</v>
      </c>
      <c r="C4998" s="211">
        <v>6.1018075322620172E-2</v>
      </c>
      <c r="D4998" s="211">
        <v>0.12715356597236649</v>
      </c>
      <c r="E4998" s="211">
        <v>7.1150012129209128E-2</v>
      </c>
      <c r="F4998" s="211">
        <v>9.791849803885988E-2</v>
      </c>
      <c r="G4998" s="211">
        <v>0.12153298686144001</v>
      </c>
      <c r="H4998" s="211">
        <v>0.12023818910193942</v>
      </c>
      <c r="I4998" s="211">
        <v>0.45713696010418098</v>
      </c>
      <c r="J4998" s="211">
        <v>0.39891304123508092</v>
      </c>
      <c r="K4998" s="211">
        <v>0.58420188501100068</v>
      </c>
      <c r="L4998" s="211">
        <v>0.27355597814608057</v>
      </c>
      <c r="M4998" s="211">
        <v>9.6314999661625753E-2</v>
      </c>
      <c r="N4998" s="211">
        <v>0.44625548252818492</v>
      </c>
      <c r="O4998" s="211">
        <v>0.6611581706585471</v>
      </c>
      <c r="P4998" s="211">
        <v>6.6933620380985853E-2</v>
      </c>
      <c r="Q4998" s="211">
        <v>4.8027190263053528E-2</v>
      </c>
      <c r="R4998" s="211">
        <v>0.42224552672690457</v>
      </c>
      <c r="S4998" s="211">
        <v>0.30231745315740477</v>
      </c>
      <c r="T4998" s="211">
        <v>0.52069211836219387</v>
      </c>
      <c r="U4998" s="211">
        <v>0.47266395521477961</v>
      </c>
      <c r="V4998" s="211">
        <v>0.10584694019141466</v>
      </c>
      <c r="W4998" s="211">
        <v>0.5308914977322815</v>
      </c>
      <c r="X4998" s="211">
        <v>0.34643965168292812</v>
      </c>
      <c r="Y4998" s="211">
        <v>0.70987027128483493</v>
      </c>
      <c r="Z4998" s="211">
        <v>0.14705671558996666</v>
      </c>
      <c r="AA4998" s="212">
        <v>0.12318687383067874</v>
      </c>
    </row>
    <row r="4999" spans="1:27" x14ac:dyDescent="0.35">
      <c r="A4999" s="210" t="s">
        <v>5675</v>
      </c>
      <c r="B4999" s="217">
        <v>126.36538660674992</v>
      </c>
      <c r="C4999" s="211">
        <v>5.4686551376830525E-2</v>
      </c>
      <c r="D4999" s="211">
        <v>0.12544377433040205</v>
      </c>
      <c r="E4999" s="211">
        <v>7.3440370305334235E-2</v>
      </c>
      <c r="F4999" s="211">
        <v>7.7325606365043834E-2</v>
      </c>
      <c r="G4999" s="211">
        <v>0.12054920793504965</v>
      </c>
      <c r="H4999" s="211">
        <v>0.11946518674912046</v>
      </c>
      <c r="I4999" s="211">
        <v>0.53276132980582391</v>
      </c>
      <c r="J4999" s="211">
        <v>0.44831003513466045</v>
      </c>
      <c r="K4999" s="211">
        <v>0.62988603616742522</v>
      </c>
      <c r="L4999" s="211">
        <v>0.27957370463939968</v>
      </c>
      <c r="M4999" s="211">
        <v>0.10092322486861616</v>
      </c>
      <c r="N4999" s="211">
        <v>0.36263382550637535</v>
      </c>
      <c r="O4999" s="211">
        <v>0.72454819875798915</v>
      </c>
      <c r="P4999" s="211">
        <v>6.771427566718792E-2</v>
      </c>
      <c r="Q4999" s="211">
        <v>7.7106601548629222E-2</v>
      </c>
      <c r="R4999" s="211">
        <v>0.43885736103426809</v>
      </c>
      <c r="S4999" s="211">
        <v>0.29083345906306762</v>
      </c>
      <c r="T4999" s="211">
        <v>0.5145031910432718</v>
      </c>
      <c r="U4999" s="211">
        <v>0.39410553191259862</v>
      </c>
      <c r="V4999" s="211">
        <v>7.8796908247590502E-2</v>
      </c>
      <c r="W4999" s="211">
        <v>0.56821176944777629</v>
      </c>
      <c r="X4999" s="211">
        <v>0.30558812591548778</v>
      </c>
      <c r="Y4999" s="211">
        <v>0.77241536039114433</v>
      </c>
      <c r="Z4999" s="211">
        <v>0.14331773746001342</v>
      </c>
      <c r="AA4999" s="212">
        <v>0.12131381656332195</v>
      </c>
    </row>
    <row r="5000" spans="1:27" x14ac:dyDescent="0.35">
      <c r="A5000" s="210" t="s">
        <v>5676</v>
      </c>
      <c r="B5000" s="217">
        <v>124.06693506022665</v>
      </c>
      <c r="C5000" s="211">
        <v>7.0791515001870781E-2</v>
      </c>
      <c r="D5000" s="211">
        <v>0.12010007857503131</v>
      </c>
      <c r="E5000" s="211">
        <v>6.9832678681117907E-2</v>
      </c>
      <c r="F5000" s="211">
        <v>8.6115383850103075E-2</v>
      </c>
      <c r="G5000" s="211">
        <v>0.12103968696929898</v>
      </c>
      <c r="H5000" s="211">
        <v>0.11019487766660542</v>
      </c>
      <c r="I5000" s="211">
        <v>0.5234032734209445</v>
      </c>
      <c r="J5000" s="211">
        <v>0.40220623719202453</v>
      </c>
      <c r="K5000" s="211">
        <v>0.56772671016102128</v>
      </c>
      <c r="L5000" s="211">
        <v>0.26953545270571483</v>
      </c>
      <c r="M5000" s="211">
        <v>0.11620293213764499</v>
      </c>
      <c r="N5000" s="211">
        <v>0.52673138702652866</v>
      </c>
      <c r="O5000" s="211">
        <v>0.63860869920749885</v>
      </c>
      <c r="P5000" s="211">
        <v>6.3974673090667761E-2</v>
      </c>
      <c r="Q5000" s="211">
        <v>0.11625565698803481</v>
      </c>
      <c r="R5000" s="211">
        <v>0.41649745427349133</v>
      </c>
      <c r="S5000" s="211">
        <v>0.32564209890804935</v>
      </c>
      <c r="T5000" s="211">
        <v>0.55126003497521237</v>
      </c>
      <c r="U5000" s="211">
        <v>0.5486338248102125</v>
      </c>
      <c r="V5000" s="211">
        <v>6.0916945930075322E-2</v>
      </c>
      <c r="W5000" s="211">
        <v>0.53967093741470806</v>
      </c>
      <c r="X5000" s="211">
        <v>0.36239387437886472</v>
      </c>
      <c r="Y5000" s="211">
        <v>0.60101786146461045</v>
      </c>
      <c r="Z5000" s="211">
        <v>0.14529782144535491</v>
      </c>
      <c r="AA5000" s="212">
        <v>0.12012879844806976</v>
      </c>
    </row>
    <row r="5001" spans="1:27" x14ac:dyDescent="0.35">
      <c r="A5001" s="210" t="s">
        <v>5677</v>
      </c>
      <c r="B5001" s="217">
        <v>130.28720266414524</v>
      </c>
      <c r="C5001" s="211">
        <v>4.9478744930678359E-2</v>
      </c>
      <c r="D5001" s="211">
        <v>0.12688672358889397</v>
      </c>
      <c r="E5001" s="211">
        <v>7.3766676213397525E-2</v>
      </c>
      <c r="F5001" s="211">
        <v>8.0941931844941917E-2</v>
      </c>
      <c r="G5001" s="211">
        <v>0.1172943839443172</v>
      </c>
      <c r="H5001" s="211">
        <v>0.12494700501957223</v>
      </c>
      <c r="I5001" s="211">
        <v>0.51799856778826525</v>
      </c>
      <c r="J5001" s="211">
        <v>0.45545320355393482</v>
      </c>
      <c r="K5001" s="211">
        <v>0.63768452695161171</v>
      </c>
      <c r="L5001" s="211">
        <v>0.26940975378897619</v>
      </c>
      <c r="M5001" s="211">
        <v>0.1005844910898908</v>
      </c>
      <c r="N5001" s="211">
        <v>0.42013437602754466</v>
      </c>
      <c r="O5001" s="211">
        <v>0.66762473608255857</v>
      </c>
      <c r="P5001" s="211">
        <v>6.9270920734223876E-2</v>
      </c>
      <c r="Q5001" s="211">
        <v>0.11228887348293876</v>
      </c>
      <c r="R5001" s="211">
        <v>0.42731307974983712</v>
      </c>
      <c r="S5001" s="211">
        <v>0.40390250669898203</v>
      </c>
      <c r="T5001" s="211">
        <v>0.58259020372760217</v>
      </c>
      <c r="U5001" s="211">
        <v>0.33813594796103608</v>
      </c>
      <c r="V5001" s="211">
        <v>7.0804852956319136E-2</v>
      </c>
      <c r="W5001" s="211">
        <v>0.49551584201161902</v>
      </c>
      <c r="X5001" s="211">
        <v>0.42426288227344383</v>
      </c>
      <c r="Y5001" s="211">
        <v>0.7226452426157125</v>
      </c>
      <c r="Z5001" s="211">
        <v>0.14497853798675997</v>
      </c>
      <c r="AA5001" s="212">
        <v>0.11559246710117027</v>
      </c>
    </row>
    <row r="5002" spans="1:27" x14ac:dyDescent="0.35">
      <c r="A5002" s="210" t="s">
        <v>5678</v>
      </c>
      <c r="B5002" s="217">
        <v>110.23581903360406</v>
      </c>
      <c r="C5002" s="211">
        <v>5.4541804465674762E-2</v>
      </c>
      <c r="D5002" s="211">
        <v>0.12036335868968058</v>
      </c>
      <c r="E5002" s="211">
        <v>8.0269757216725038E-2</v>
      </c>
      <c r="F5002" s="211">
        <v>6.7430761362160682E-2</v>
      </c>
      <c r="G5002" s="211">
        <v>0.12438213233071543</v>
      </c>
      <c r="H5002" s="211">
        <v>0.12018958569362378</v>
      </c>
      <c r="I5002" s="211">
        <v>0.46849083895577093</v>
      </c>
      <c r="J5002" s="211">
        <v>0.46846069786412153</v>
      </c>
      <c r="K5002" s="211">
        <v>0.56030059673265242</v>
      </c>
      <c r="L5002" s="211">
        <v>0.27176697988588622</v>
      </c>
      <c r="M5002" s="211">
        <v>9.1229891825394316E-2</v>
      </c>
      <c r="N5002" s="211">
        <v>0.41112485253883735</v>
      </c>
      <c r="O5002" s="211">
        <v>0.6713768385275618</v>
      </c>
      <c r="P5002" s="211">
        <v>6.7505809086702187E-2</v>
      </c>
      <c r="Q5002" s="211">
        <v>0.14053704686773938</v>
      </c>
      <c r="R5002" s="211">
        <v>0.44256686626143094</v>
      </c>
      <c r="S5002" s="211">
        <v>0.30619378089556026</v>
      </c>
      <c r="T5002" s="211">
        <v>0.54658573784806286</v>
      </c>
      <c r="U5002" s="211">
        <v>0.36082066094679</v>
      </c>
      <c r="V5002" s="211">
        <v>5.6090999364892535E-2</v>
      </c>
      <c r="W5002" s="211">
        <v>0.57376362853515306</v>
      </c>
      <c r="X5002" s="211">
        <v>0.27195417224024721</v>
      </c>
      <c r="Y5002" s="211">
        <v>0.67088097364854749</v>
      </c>
      <c r="Z5002" s="211">
        <v>0.14720109468642642</v>
      </c>
      <c r="AA5002" s="212">
        <v>0.12111476173719062</v>
      </c>
    </row>
    <row r="5003" spans="1:27" x14ac:dyDescent="0.35">
      <c r="A5003" s="210" t="s">
        <v>5679</v>
      </c>
      <c r="B5003" s="217">
        <v>157.18816301398849</v>
      </c>
      <c r="C5003" s="211">
        <v>5.4319880932777939E-2</v>
      </c>
      <c r="D5003" s="211">
        <v>0.11469792090202144</v>
      </c>
      <c r="E5003" s="211">
        <v>6.7791285681725211E-2</v>
      </c>
      <c r="F5003" s="211">
        <v>8.1145353586052862E-2</v>
      </c>
      <c r="G5003" s="211">
        <v>0.1164184584306482</v>
      </c>
      <c r="H5003" s="211">
        <v>0.11324736134440817</v>
      </c>
      <c r="I5003" s="211">
        <v>0.48764614049564176</v>
      </c>
      <c r="J5003" s="211">
        <v>0.45180872704640035</v>
      </c>
      <c r="K5003" s="211">
        <v>0.50084931833770741</v>
      </c>
      <c r="L5003" s="211">
        <v>0.27001261112769737</v>
      </c>
      <c r="M5003" s="211">
        <v>0.11888728397964017</v>
      </c>
      <c r="N5003" s="211">
        <v>0.36112932707022632</v>
      </c>
      <c r="O5003" s="211">
        <v>0.65998195136704896</v>
      </c>
      <c r="P5003" s="211">
        <v>6.9911942490198914E-2</v>
      </c>
      <c r="Q5003" s="211">
        <v>8.4826891357710099E-2</v>
      </c>
      <c r="R5003" s="211">
        <v>0.41939444263237124</v>
      </c>
      <c r="S5003" s="211">
        <v>0.3223771705766747</v>
      </c>
      <c r="T5003" s="211">
        <v>0.59792508860856775</v>
      </c>
      <c r="U5003" s="211">
        <v>0.50014809629490453</v>
      </c>
      <c r="V5003" s="211">
        <v>0.15213065781880455</v>
      </c>
      <c r="W5003" s="211">
        <v>0.61221313461828308</v>
      </c>
      <c r="X5003" s="211">
        <v>0.30437575618819684</v>
      </c>
      <c r="Y5003" s="211">
        <v>0.66428858741818875</v>
      </c>
      <c r="Z5003" s="211">
        <v>0.14642826413230245</v>
      </c>
      <c r="AA5003" s="212">
        <v>0.12633615623679362</v>
      </c>
    </row>
    <row r="5004" spans="1:27" x14ac:dyDescent="0.35">
      <c r="A5004" s="210" t="s">
        <v>5680</v>
      </c>
      <c r="B5004" s="217">
        <v>141.12529614159584</v>
      </c>
      <c r="C5004" s="211">
        <v>5.1940186529714577E-2</v>
      </c>
      <c r="D5004" s="211">
        <v>0.12931111118836999</v>
      </c>
      <c r="E5004" s="211">
        <v>8.1958495468077111E-2</v>
      </c>
      <c r="F5004" s="211">
        <v>7.7186341945517142E-2</v>
      </c>
      <c r="G5004" s="211">
        <v>0.12225672505538185</v>
      </c>
      <c r="H5004" s="211">
        <v>0.12531680544355742</v>
      </c>
      <c r="I5004" s="211">
        <v>0.46024319216533915</v>
      </c>
      <c r="J5004" s="211">
        <v>0.44977974471368154</v>
      </c>
      <c r="K5004" s="211">
        <v>0.56438049838316351</v>
      </c>
      <c r="L5004" s="211">
        <v>0.27134643461785218</v>
      </c>
      <c r="M5004" s="211">
        <v>9.9813431391228433E-2</v>
      </c>
      <c r="N5004" s="211">
        <v>0.49283502815602342</v>
      </c>
      <c r="O5004" s="211">
        <v>0.57665351565300049</v>
      </c>
      <c r="P5004" s="211">
        <v>6.8119993893022548E-2</v>
      </c>
      <c r="Q5004" s="211">
        <v>7.3165202340459923E-2</v>
      </c>
      <c r="R5004" s="211">
        <v>0.44361729371220088</v>
      </c>
      <c r="S5004" s="211">
        <v>0.32670037371204685</v>
      </c>
      <c r="T5004" s="211">
        <v>0.59330782793325865</v>
      </c>
      <c r="U5004" s="211">
        <v>0.45914274960612711</v>
      </c>
      <c r="V5004" s="211">
        <v>0.12576877816575363</v>
      </c>
      <c r="W5004" s="211">
        <v>0.5526148383331948</v>
      </c>
      <c r="X5004" s="211">
        <v>0.37362760796847311</v>
      </c>
      <c r="Y5004" s="211">
        <v>0.59140613204557724</v>
      </c>
      <c r="Z5004" s="211">
        <v>0.14366068720056052</v>
      </c>
      <c r="AA5004" s="212">
        <v>0.12387093230823396</v>
      </c>
    </row>
    <row r="5005" spans="1:27" x14ac:dyDescent="0.35">
      <c r="A5005" s="210" t="s">
        <v>5681</v>
      </c>
      <c r="B5005" s="217">
        <v>128.84674273584534</v>
      </c>
      <c r="C5005" s="211">
        <v>6.2118338295362299E-2</v>
      </c>
      <c r="D5005" s="211">
        <v>0.12325940651993561</v>
      </c>
      <c r="E5005" s="211">
        <v>7.355627100457246E-2</v>
      </c>
      <c r="F5005" s="211">
        <v>0.11045238918626427</v>
      </c>
      <c r="G5005" s="211">
        <v>0.1183986234112844</v>
      </c>
      <c r="H5005" s="211">
        <v>0.12424895989097909</v>
      </c>
      <c r="I5005" s="211">
        <v>0.52320291920180773</v>
      </c>
      <c r="J5005" s="211">
        <v>0.42998769829946565</v>
      </c>
      <c r="K5005" s="211">
        <v>0.64377989189660612</v>
      </c>
      <c r="L5005" s="211">
        <v>0.27849758891822296</v>
      </c>
      <c r="M5005" s="211">
        <v>8.169637423679324E-2</v>
      </c>
      <c r="N5005" s="211">
        <v>0.35711469568302678</v>
      </c>
      <c r="O5005" s="211">
        <v>0.70437865851232728</v>
      </c>
      <c r="P5005" s="211">
        <v>6.2653203421978249E-2</v>
      </c>
      <c r="Q5005" s="211">
        <v>5.0339622638684439E-2</v>
      </c>
      <c r="R5005" s="211">
        <v>0.45174383238920263</v>
      </c>
      <c r="S5005" s="211">
        <v>0.41250722619891178</v>
      </c>
      <c r="T5005" s="211">
        <v>0.51791690490414632</v>
      </c>
      <c r="U5005" s="211">
        <v>0.48794089660310935</v>
      </c>
      <c r="V5005" s="211">
        <v>0.11477850599039982</v>
      </c>
      <c r="W5005" s="211">
        <v>0.55941855330070189</v>
      </c>
      <c r="X5005" s="211">
        <v>0.31007218548968118</v>
      </c>
      <c r="Y5005" s="211">
        <v>0.53062006361456227</v>
      </c>
      <c r="Z5005" s="211">
        <v>0.1462588392189263</v>
      </c>
      <c r="AA5005" s="212">
        <v>0.11448623158872369</v>
      </c>
    </row>
    <row r="5006" spans="1:27" x14ac:dyDescent="0.35">
      <c r="A5006" s="210" t="s">
        <v>5682</v>
      </c>
      <c r="B5006" s="217">
        <v>161.03070793835309</v>
      </c>
      <c r="C5006" s="211">
        <v>5.5868378307244705E-2</v>
      </c>
      <c r="D5006" s="211">
        <v>0.13111600920264227</v>
      </c>
      <c r="E5006" s="211">
        <v>7.3561209048857712E-2</v>
      </c>
      <c r="F5006" s="211">
        <v>9.8898148828239607E-2</v>
      </c>
      <c r="G5006" s="211">
        <v>0.12088752934578921</v>
      </c>
      <c r="H5006" s="211">
        <v>0.10850355169785979</v>
      </c>
      <c r="I5006" s="211">
        <v>0.43335521090520923</v>
      </c>
      <c r="J5006" s="211">
        <v>0.41064413143997563</v>
      </c>
      <c r="K5006" s="211">
        <v>0.56160059859592448</v>
      </c>
      <c r="L5006" s="211">
        <v>0.26873554937929672</v>
      </c>
      <c r="M5006" s="211">
        <v>8.9949058243224203E-2</v>
      </c>
      <c r="N5006" s="211">
        <v>0.38042878084485876</v>
      </c>
      <c r="O5006" s="211">
        <v>0.6127053219828501</v>
      </c>
      <c r="P5006" s="211">
        <v>6.8452099596808869E-2</v>
      </c>
      <c r="Q5006" s="211">
        <v>8.839476772023766E-2</v>
      </c>
      <c r="R5006" s="211">
        <v>0.40956098839767469</v>
      </c>
      <c r="S5006" s="211">
        <v>0.2920870115212143</v>
      </c>
      <c r="T5006" s="211">
        <v>0.59963484189699456</v>
      </c>
      <c r="U5006" s="211">
        <v>0.42691159715084248</v>
      </c>
      <c r="V5006" s="211">
        <v>0.16729066304684348</v>
      </c>
      <c r="W5006" s="211">
        <v>0.57360570262170674</v>
      </c>
      <c r="X5006" s="211">
        <v>0.31500985225024991</v>
      </c>
      <c r="Y5006" s="211">
        <v>0.61577596442805504</v>
      </c>
      <c r="Z5006" s="211">
        <v>0.14775597866866788</v>
      </c>
      <c r="AA5006" s="212">
        <v>0.1128712994241123</v>
      </c>
    </row>
    <row r="5007" spans="1:27" x14ac:dyDescent="0.35">
      <c r="A5007" s="210" t="s">
        <v>5683</v>
      </c>
      <c r="B5007" s="217">
        <v>134.64512120193874</v>
      </c>
      <c r="C5007" s="211">
        <v>6.7689917264116176E-2</v>
      </c>
      <c r="D5007" s="211">
        <v>0.12567106125265123</v>
      </c>
      <c r="E5007" s="211">
        <v>7.2709489440957217E-2</v>
      </c>
      <c r="F5007" s="211">
        <v>8.2429916219733265E-2</v>
      </c>
      <c r="G5007" s="211">
        <v>0.12530181547492364</v>
      </c>
      <c r="H5007" s="211">
        <v>0.12570942170002694</v>
      </c>
      <c r="I5007" s="211">
        <v>0.4134161669278601</v>
      </c>
      <c r="J5007" s="211">
        <v>0.44189995707701801</v>
      </c>
      <c r="K5007" s="211">
        <v>0.62309735861832904</v>
      </c>
      <c r="L5007" s="211">
        <v>0.27075456440351564</v>
      </c>
      <c r="M5007" s="211">
        <v>0.11655368305997649</v>
      </c>
      <c r="N5007" s="211">
        <v>0.47739196639796672</v>
      </c>
      <c r="O5007" s="211">
        <v>0.69844416608381088</v>
      </c>
      <c r="P5007" s="211">
        <v>6.2608041264937506E-2</v>
      </c>
      <c r="Q5007" s="211">
        <v>8.722619011337579E-2</v>
      </c>
      <c r="R5007" s="211">
        <v>0.41591348648745252</v>
      </c>
      <c r="S5007" s="211">
        <v>0.36091163429317286</v>
      </c>
      <c r="T5007" s="211">
        <v>0.59954018172077106</v>
      </c>
      <c r="U5007" s="211">
        <v>0.49681509494207787</v>
      </c>
      <c r="V5007" s="211">
        <v>5.7996256978021743E-2</v>
      </c>
      <c r="W5007" s="211">
        <v>0.56687666041538554</v>
      </c>
      <c r="X5007" s="211">
        <v>0.2687117397082297</v>
      </c>
      <c r="Y5007" s="211">
        <v>0.78608991036123788</v>
      </c>
      <c r="Z5007" s="211">
        <v>0.14798992657466389</v>
      </c>
      <c r="AA5007" s="212">
        <v>0.11792129170732114</v>
      </c>
    </row>
    <row r="5008" spans="1:27" x14ac:dyDescent="0.35">
      <c r="A5008" s="210" t="s">
        <v>5684</v>
      </c>
      <c r="B5008" s="217">
        <v>123.51799992169563</v>
      </c>
      <c r="C5008" s="211">
        <v>7.0921820788006212E-2</v>
      </c>
      <c r="D5008" s="211">
        <v>0.12234732693406608</v>
      </c>
      <c r="E5008" s="211">
        <v>7.4462690545595345E-2</v>
      </c>
      <c r="F5008" s="211">
        <v>0.10012658081791181</v>
      </c>
      <c r="G5008" s="211">
        <v>0.12316977200031121</v>
      </c>
      <c r="H5008" s="211">
        <v>0.11534412686358826</v>
      </c>
      <c r="I5008" s="211">
        <v>0.49286901469132466</v>
      </c>
      <c r="J5008" s="211">
        <v>0.48108167133917457</v>
      </c>
      <c r="K5008" s="211">
        <v>0.61086634745122448</v>
      </c>
      <c r="L5008" s="211">
        <v>0.28157177233149844</v>
      </c>
      <c r="M5008" s="211">
        <v>0.10138726677145798</v>
      </c>
      <c r="N5008" s="211">
        <v>0.4591521167004039</v>
      </c>
      <c r="O5008" s="211">
        <v>0.66631827396832544</v>
      </c>
      <c r="P5008" s="211">
        <v>6.4305853624752385E-2</v>
      </c>
      <c r="Q5008" s="211">
        <v>5.4137237103365266E-2</v>
      </c>
      <c r="R5008" s="211">
        <v>0.44968010847685419</v>
      </c>
      <c r="S5008" s="211">
        <v>0.36546254869376915</v>
      </c>
      <c r="T5008" s="211">
        <v>0.52772857382558713</v>
      </c>
      <c r="U5008" s="211">
        <v>0.39824061482116585</v>
      </c>
      <c r="V5008" s="211">
        <v>0.1054457759156983</v>
      </c>
      <c r="W5008" s="211">
        <v>0.61859894567373264</v>
      </c>
      <c r="X5008" s="211">
        <v>0.32856003642965775</v>
      </c>
      <c r="Y5008" s="211">
        <v>0.57137481683131386</v>
      </c>
      <c r="Z5008" s="211">
        <v>0.14515506673494763</v>
      </c>
      <c r="AA5008" s="212">
        <v>0.12242853918323628</v>
      </c>
    </row>
    <row r="5009" spans="1:27" x14ac:dyDescent="0.35">
      <c r="A5009" s="210" t="s">
        <v>5685</v>
      </c>
      <c r="B5009" s="217">
        <v>130.1696466562295</v>
      </c>
      <c r="C5009" s="211">
        <v>6.1140614799926579E-2</v>
      </c>
      <c r="D5009" s="211">
        <v>0.13093725194650813</v>
      </c>
      <c r="E5009" s="211">
        <v>7.2366420867436332E-2</v>
      </c>
      <c r="F5009" s="211">
        <v>0.10342279564420656</v>
      </c>
      <c r="G5009" s="211">
        <v>0.12003693755134971</v>
      </c>
      <c r="H5009" s="211">
        <v>0.12422116540721698</v>
      </c>
      <c r="I5009" s="211">
        <v>0.46444207849801317</v>
      </c>
      <c r="J5009" s="211">
        <v>0.41997434544428602</v>
      </c>
      <c r="K5009" s="211">
        <v>0.59484735107824382</v>
      </c>
      <c r="L5009" s="211">
        <v>0.28009550752665657</v>
      </c>
      <c r="M5009" s="211">
        <v>0.10306058963590312</v>
      </c>
      <c r="N5009" s="211">
        <v>0.50944834784801474</v>
      </c>
      <c r="O5009" s="211">
        <v>0.71400603024142328</v>
      </c>
      <c r="P5009" s="211">
        <v>7.2812262469990646E-2</v>
      </c>
      <c r="Q5009" s="211">
        <v>0.13330821323807912</v>
      </c>
      <c r="R5009" s="211">
        <v>0.45151097856070782</v>
      </c>
      <c r="S5009" s="211">
        <v>0.40797182301220802</v>
      </c>
      <c r="T5009" s="211">
        <v>0.54508472087298743</v>
      </c>
      <c r="U5009" s="211">
        <v>0.35186781116715715</v>
      </c>
      <c r="V5009" s="211">
        <v>8.2639172139795256E-2</v>
      </c>
      <c r="W5009" s="211">
        <v>0.58289034315056687</v>
      </c>
      <c r="X5009" s="211">
        <v>0.25219199441496887</v>
      </c>
      <c r="Y5009" s="211">
        <v>0.68100231943032663</v>
      </c>
      <c r="Z5009" s="211">
        <v>0.14725627546384151</v>
      </c>
      <c r="AA5009" s="212">
        <v>0.12508553983658935</v>
      </c>
    </row>
    <row r="5010" spans="1:27" x14ac:dyDescent="0.35">
      <c r="A5010" s="210" t="s">
        <v>5686</v>
      </c>
      <c r="B5010" s="217">
        <v>114.47648069027285</v>
      </c>
      <c r="C5010" s="211">
        <v>5.3327241572374361E-2</v>
      </c>
      <c r="D5010" s="211">
        <v>0.12977086316567626</v>
      </c>
      <c r="E5010" s="211">
        <v>6.9011570783842152E-2</v>
      </c>
      <c r="F5010" s="211">
        <v>0.108932639806681</v>
      </c>
      <c r="G5010" s="211">
        <v>0.12152958914783057</v>
      </c>
      <c r="H5010" s="211">
        <v>0.10667563777448921</v>
      </c>
      <c r="I5010" s="211">
        <v>0.47493819553383604</v>
      </c>
      <c r="J5010" s="211">
        <v>0.40532220879500563</v>
      </c>
      <c r="K5010" s="211">
        <v>0.63577510973575502</v>
      </c>
      <c r="L5010" s="211">
        <v>0.27785619497423519</v>
      </c>
      <c r="M5010" s="211">
        <v>9.7115485158083242E-2</v>
      </c>
      <c r="N5010" s="211">
        <v>0.41096391161519735</v>
      </c>
      <c r="O5010" s="211">
        <v>0.77363070898083885</v>
      </c>
      <c r="P5010" s="211">
        <v>6.4620829690251999E-2</v>
      </c>
      <c r="Q5010" s="211">
        <v>6.6278974036496477E-2</v>
      </c>
      <c r="R5010" s="211">
        <v>0.39152122112772547</v>
      </c>
      <c r="S5010" s="211">
        <v>0.339459750162526</v>
      </c>
      <c r="T5010" s="211">
        <v>0.54802468707308605</v>
      </c>
      <c r="U5010" s="211">
        <v>0.32462655832512577</v>
      </c>
      <c r="V5010" s="211">
        <v>9.9047072095288208E-2</v>
      </c>
      <c r="W5010" s="211">
        <v>0.50558865351830051</v>
      </c>
      <c r="X5010" s="211">
        <v>0.26297904850096043</v>
      </c>
      <c r="Y5010" s="211">
        <v>0.59644418501591123</v>
      </c>
      <c r="Z5010" s="211">
        <v>0.14279778428024129</v>
      </c>
      <c r="AA5010" s="212">
        <v>0.1217249810083221</v>
      </c>
    </row>
    <row r="5011" spans="1:27" x14ac:dyDescent="0.35">
      <c r="A5011" s="210" t="s">
        <v>5687</v>
      </c>
      <c r="B5011" s="217">
        <v>141.15152017448366</v>
      </c>
      <c r="C5011" s="211">
        <v>5.272011759806923E-2</v>
      </c>
      <c r="D5011" s="211">
        <v>0.12275681874206734</v>
      </c>
      <c r="E5011" s="211">
        <v>6.8051616983424754E-2</v>
      </c>
      <c r="F5011" s="211">
        <v>7.5175264862119714E-2</v>
      </c>
      <c r="G5011" s="211">
        <v>0.12483719750198499</v>
      </c>
      <c r="H5011" s="211">
        <v>0.1287973084649448</v>
      </c>
      <c r="I5011" s="211">
        <v>0.45024888090676629</v>
      </c>
      <c r="J5011" s="211">
        <v>0.43461535245930077</v>
      </c>
      <c r="K5011" s="211">
        <v>0.62606315568693616</v>
      </c>
      <c r="L5011" s="211">
        <v>0.27593651806151598</v>
      </c>
      <c r="M5011" s="211">
        <v>8.7761939207217865E-2</v>
      </c>
      <c r="N5011" s="211">
        <v>0.40903816188799758</v>
      </c>
      <c r="O5011" s="211">
        <v>0.67819924580095237</v>
      </c>
      <c r="P5011" s="211">
        <v>7.1211591088733969E-2</v>
      </c>
      <c r="Q5011" s="211">
        <v>0.10801039612243983</v>
      </c>
      <c r="R5011" s="211">
        <v>0.48394891820822306</v>
      </c>
      <c r="S5011" s="211">
        <v>0.27248246293630157</v>
      </c>
      <c r="T5011" s="211">
        <v>0.60390282297955944</v>
      </c>
      <c r="U5011" s="211">
        <v>0.4608983459564685</v>
      </c>
      <c r="V5011" s="211">
        <v>0.10643932762311492</v>
      </c>
      <c r="W5011" s="211">
        <v>0.59154401529934342</v>
      </c>
      <c r="X5011" s="211">
        <v>0.33200705932779739</v>
      </c>
      <c r="Y5011" s="211">
        <v>0.72007682659573957</v>
      </c>
      <c r="Z5011" s="211">
        <v>0.14883510872129793</v>
      </c>
      <c r="AA5011" s="212">
        <v>0.12390032880234994</v>
      </c>
    </row>
    <row r="5012" spans="1:27" x14ac:dyDescent="0.35">
      <c r="A5012" s="210" t="s">
        <v>5688</v>
      </c>
      <c r="B5012" s="217">
        <v>127.19105588786235</v>
      </c>
      <c r="C5012" s="211">
        <v>6.3803758725918577E-2</v>
      </c>
      <c r="D5012" s="211">
        <v>0.12186878402263421</v>
      </c>
      <c r="E5012" s="211">
        <v>7.8329537891736786E-2</v>
      </c>
      <c r="F5012" s="211">
        <v>8.0032489753816424E-2</v>
      </c>
      <c r="G5012" s="211">
        <v>0.12250560814809361</v>
      </c>
      <c r="H5012" s="211">
        <v>0.12328513157539182</v>
      </c>
      <c r="I5012" s="211">
        <v>0.43270127028048649</v>
      </c>
      <c r="J5012" s="211">
        <v>0.44735108830287906</v>
      </c>
      <c r="K5012" s="211">
        <v>0.6145209712550197</v>
      </c>
      <c r="L5012" s="211">
        <v>0.26828844354657438</v>
      </c>
      <c r="M5012" s="211">
        <v>0.11422075093659244</v>
      </c>
      <c r="N5012" s="211">
        <v>0.40188652286637994</v>
      </c>
      <c r="O5012" s="211">
        <v>0.76351154791240372</v>
      </c>
      <c r="P5012" s="211">
        <v>6.9837362834471672E-2</v>
      </c>
      <c r="Q5012" s="211">
        <v>0.12353387674443256</v>
      </c>
      <c r="R5012" s="211">
        <v>0.4281957013920441</v>
      </c>
      <c r="S5012" s="211">
        <v>0.32073149510643706</v>
      </c>
      <c r="T5012" s="211">
        <v>0.555799387100816</v>
      </c>
      <c r="U5012" s="211">
        <v>0.38814403801087927</v>
      </c>
      <c r="V5012" s="211">
        <v>5.6369599686141469E-2</v>
      </c>
      <c r="W5012" s="211">
        <v>0.58505513617876503</v>
      </c>
      <c r="X5012" s="211">
        <v>0.34236467739176241</v>
      </c>
      <c r="Y5012" s="211">
        <v>0.71895816322301309</v>
      </c>
      <c r="Z5012" s="211">
        <v>0.14008320050904929</v>
      </c>
      <c r="AA5012" s="212">
        <v>0.12017537401293459</v>
      </c>
    </row>
    <row r="5013" spans="1:27" x14ac:dyDescent="0.35">
      <c r="A5013" s="210" t="s">
        <v>5689</v>
      </c>
      <c r="B5013" s="217">
        <v>152.58957145820236</v>
      </c>
      <c r="C5013" s="211">
        <v>8.5335740270839733E-2</v>
      </c>
      <c r="D5013" s="211">
        <v>0.11721818602783714</v>
      </c>
      <c r="E5013" s="211">
        <v>8.0486722352154011E-2</v>
      </c>
      <c r="F5013" s="211">
        <v>9.4632270212686886E-2</v>
      </c>
      <c r="G5013" s="211">
        <v>0.12241260634731227</v>
      </c>
      <c r="H5013" s="211">
        <v>0.10903115063105658</v>
      </c>
      <c r="I5013" s="211">
        <v>0.53145736910450481</v>
      </c>
      <c r="J5013" s="211">
        <v>0.46715027209746823</v>
      </c>
      <c r="K5013" s="211">
        <v>0.61056291538543583</v>
      </c>
      <c r="L5013" s="211">
        <v>0.28406193537336877</v>
      </c>
      <c r="M5013" s="211">
        <v>8.2036942297487245E-2</v>
      </c>
      <c r="N5013" s="211">
        <v>0.35766438565041014</v>
      </c>
      <c r="O5013" s="211">
        <v>0.65716077157077302</v>
      </c>
      <c r="P5013" s="211">
        <v>7.3310592737762303E-2</v>
      </c>
      <c r="Q5013" s="211">
        <v>5.7318626413216944E-2</v>
      </c>
      <c r="R5013" s="211">
        <v>0.45680494544979067</v>
      </c>
      <c r="S5013" s="211">
        <v>0.39497855693573164</v>
      </c>
      <c r="T5013" s="211">
        <v>0.56688103742156348</v>
      </c>
      <c r="U5013" s="211">
        <v>0.56453726140227667</v>
      </c>
      <c r="V5013" s="211">
        <v>0.10576058423350797</v>
      </c>
      <c r="W5013" s="211">
        <v>0.55093317517675855</v>
      </c>
      <c r="X5013" s="211">
        <v>0.27525849408419251</v>
      </c>
      <c r="Y5013" s="211">
        <v>0.63409941542281567</v>
      </c>
      <c r="Z5013" s="211">
        <v>0.14174243550509616</v>
      </c>
      <c r="AA5013" s="212">
        <v>0.11816910122852853</v>
      </c>
    </row>
    <row r="5014" spans="1:27" x14ac:dyDescent="0.35">
      <c r="A5014" s="210" t="s">
        <v>5690</v>
      </c>
      <c r="B5014" s="217">
        <v>119.01457703978744</v>
      </c>
      <c r="C5014" s="211">
        <v>6.2602923836077781E-2</v>
      </c>
      <c r="D5014" s="211">
        <v>0.12043217093508915</v>
      </c>
      <c r="E5014" s="211">
        <v>7.4377530995862876E-2</v>
      </c>
      <c r="F5014" s="211">
        <v>9.937965094663459E-2</v>
      </c>
      <c r="G5014" s="211">
        <v>0.12054180525199949</v>
      </c>
      <c r="H5014" s="211">
        <v>0.12330184363495496</v>
      </c>
      <c r="I5014" s="211">
        <v>0.52424240477758199</v>
      </c>
      <c r="J5014" s="211">
        <v>0.40977195247776887</v>
      </c>
      <c r="K5014" s="211">
        <v>0.57770064828809742</v>
      </c>
      <c r="L5014" s="211">
        <v>0.27977860139478322</v>
      </c>
      <c r="M5014" s="211">
        <v>0.11432073601312046</v>
      </c>
      <c r="N5014" s="211">
        <v>0.43984507911030679</v>
      </c>
      <c r="O5014" s="211">
        <v>0.64860144262024155</v>
      </c>
      <c r="P5014" s="211">
        <v>6.6080468413639182E-2</v>
      </c>
      <c r="Q5014" s="211">
        <v>6.6295506657499101E-2</v>
      </c>
      <c r="R5014" s="211">
        <v>0.41542587742837067</v>
      </c>
      <c r="S5014" s="211">
        <v>0.2908885813400266</v>
      </c>
      <c r="T5014" s="211">
        <v>0.58589394531525718</v>
      </c>
      <c r="U5014" s="211">
        <v>0.35016160144633091</v>
      </c>
      <c r="V5014" s="211">
        <v>6.6501124830506686E-2</v>
      </c>
      <c r="W5014" s="211">
        <v>0.59790962904622846</v>
      </c>
      <c r="X5014" s="211">
        <v>0.2912240985987119</v>
      </c>
      <c r="Y5014" s="211">
        <v>0.62984975281462074</v>
      </c>
      <c r="Z5014" s="211">
        <v>0.14653785777014805</v>
      </c>
      <c r="AA5014" s="212">
        <v>0.11538817243257506</v>
      </c>
    </row>
    <row r="5015" spans="1:27" x14ac:dyDescent="0.35">
      <c r="A5015" s="210" t="s">
        <v>5691</v>
      </c>
      <c r="B5015" s="217">
        <v>133.48824975485587</v>
      </c>
      <c r="C5015" s="211">
        <v>5.5161720298508091E-2</v>
      </c>
      <c r="D5015" s="211">
        <v>0.12413328509296441</v>
      </c>
      <c r="E5015" s="211">
        <v>8.4343342279078595E-2</v>
      </c>
      <c r="F5015" s="211">
        <v>8.427483682901378E-2</v>
      </c>
      <c r="G5015" s="211">
        <v>0.12009037459001767</v>
      </c>
      <c r="H5015" s="211">
        <v>0.12536490612517148</v>
      </c>
      <c r="I5015" s="211">
        <v>0.47582966887142686</v>
      </c>
      <c r="J5015" s="211">
        <v>0.46633948745500664</v>
      </c>
      <c r="K5015" s="211">
        <v>0.64971963887409223</v>
      </c>
      <c r="L5015" s="211">
        <v>0.27335705681366929</v>
      </c>
      <c r="M5015" s="211">
        <v>0.108839955463597</v>
      </c>
      <c r="N5015" s="211">
        <v>0.45622100461869441</v>
      </c>
      <c r="O5015" s="211">
        <v>0.72005456136115631</v>
      </c>
      <c r="P5015" s="211">
        <v>7.1689293579826049E-2</v>
      </c>
      <c r="Q5015" s="211">
        <v>5.3007201592646727E-2</v>
      </c>
      <c r="R5015" s="211">
        <v>0.44312172437837516</v>
      </c>
      <c r="S5015" s="211">
        <v>0.28802715233424825</v>
      </c>
      <c r="T5015" s="211">
        <v>0.52280626040391909</v>
      </c>
      <c r="U5015" s="211">
        <v>0.41325631127536661</v>
      </c>
      <c r="V5015" s="211">
        <v>6.5679764940103802E-2</v>
      </c>
      <c r="W5015" s="211">
        <v>0.51933565583138874</v>
      </c>
      <c r="X5015" s="211">
        <v>0.30048215393544708</v>
      </c>
      <c r="Y5015" s="211">
        <v>0.60884440339108747</v>
      </c>
      <c r="Z5015" s="211">
        <v>0.14933907950045436</v>
      </c>
      <c r="AA5015" s="212">
        <v>0.11806181857658385</v>
      </c>
    </row>
    <row r="5016" spans="1:27" x14ac:dyDescent="0.35">
      <c r="A5016" s="210" t="s">
        <v>5692</v>
      </c>
      <c r="B5016" s="217">
        <v>145.2429472901234</v>
      </c>
      <c r="C5016" s="211">
        <v>8.4163336033420758E-2</v>
      </c>
      <c r="D5016" s="211">
        <v>0.12348223127037551</v>
      </c>
      <c r="E5016" s="211">
        <v>8.3398316673353942E-2</v>
      </c>
      <c r="F5016" s="211">
        <v>0.10692738471221624</v>
      </c>
      <c r="G5016" s="211">
        <v>0.1204497159584271</v>
      </c>
      <c r="H5016" s="211">
        <v>0.12302419390934674</v>
      </c>
      <c r="I5016" s="211">
        <v>0.45389345895169642</v>
      </c>
      <c r="J5016" s="211">
        <v>0.47772915488958878</v>
      </c>
      <c r="K5016" s="211">
        <v>0.60293473611034742</v>
      </c>
      <c r="L5016" s="211">
        <v>0.27765829984909224</v>
      </c>
      <c r="M5016" s="211">
        <v>9.0275579279067694E-2</v>
      </c>
      <c r="N5016" s="211">
        <v>0.44042613266007158</v>
      </c>
      <c r="O5016" s="211">
        <v>0.71897051675514501</v>
      </c>
      <c r="P5016" s="211">
        <v>6.7735287458335694E-2</v>
      </c>
      <c r="Q5016" s="211">
        <v>5.8408462452350055E-2</v>
      </c>
      <c r="R5016" s="211">
        <v>0.42751365294608712</v>
      </c>
      <c r="S5016" s="211">
        <v>0.29785951843244324</v>
      </c>
      <c r="T5016" s="211">
        <v>0.61544467402142844</v>
      </c>
      <c r="U5016" s="211">
        <v>0.4842216341889452</v>
      </c>
      <c r="V5016" s="211">
        <v>9.3198844702589434E-2</v>
      </c>
      <c r="W5016" s="211">
        <v>0.51042728261053838</v>
      </c>
      <c r="X5016" s="211">
        <v>0.3355348436909294</v>
      </c>
      <c r="Y5016" s="211">
        <v>0.67191966458728691</v>
      </c>
      <c r="Z5016" s="211">
        <v>0.14433182638723457</v>
      </c>
      <c r="AA5016" s="212">
        <v>0.11822130482334832</v>
      </c>
    </row>
    <row r="5017" spans="1:27" x14ac:dyDescent="0.35">
      <c r="A5017" s="210" t="s">
        <v>5693</v>
      </c>
      <c r="B5017" s="217">
        <v>148.02183266104132</v>
      </c>
      <c r="C5017" s="211">
        <v>5.8508173209800271E-2</v>
      </c>
      <c r="D5017" s="211">
        <v>0.12997417908221234</v>
      </c>
      <c r="E5017" s="211">
        <v>7.3509792078702951E-2</v>
      </c>
      <c r="F5017" s="211">
        <v>0.1032216351291604</v>
      </c>
      <c r="G5017" s="211">
        <v>0.11743851038209541</v>
      </c>
      <c r="H5017" s="211">
        <v>0.11789223755471781</v>
      </c>
      <c r="I5017" s="211">
        <v>0.45338677656207177</v>
      </c>
      <c r="J5017" s="211">
        <v>0.45564409404278189</v>
      </c>
      <c r="K5017" s="211">
        <v>0.51876749848369708</v>
      </c>
      <c r="L5017" s="211">
        <v>0.27653291852055129</v>
      </c>
      <c r="M5017" s="211">
        <v>0.10359563558563545</v>
      </c>
      <c r="N5017" s="211">
        <v>0.44638431287828567</v>
      </c>
      <c r="O5017" s="211">
        <v>0.73483612714352242</v>
      </c>
      <c r="P5017" s="211">
        <v>6.367284328586395E-2</v>
      </c>
      <c r="Q5017" s="211">
        <v>6.8244878740367998E-2</v>
      </c>
      <c r="R5017" s="211">
        <v>0.43410523206111945</v>
      </c>
      <c r="S5017" s="211">
        <v>0.41281540957017027</v>
      </c>
      <c r="T5017" s="211">
        <v>0.58662805142499819</v>
      </c>
      <c r="U5017" s="211">
        <v>0.42931077651032301</v>
      </c>
      <c r="V5017" s="211">
        <v>0.13116353380031251</v>
      </c>
      <c r="W5017" s="211">
        <v>0.57588646521608922</v>
      </c>
      <c r="X5017" s="211">
        <v>0.29467658198249969</v>
      </c>
      <c r="Y5017" s="211">
        <v>0.69729706578245365</v>
      </c>
      <c r="Z5017" s="211">
        <v>0.14846478560894291</v>
      </c>
      <c r="AA5017" s="212">
        <v>0.11733000770804891</v>
      </c>
    </row>
    <row r="5018" spans="1:27" x14ac:dyDescent="0.35">
      <c r="A5018" s="210" t="s">
        <v>5694</v>
      </c>
      <c r="B5018" s="217">
        <v>151.70306119424745</v>
      </c>
      <c r="C5018" s="211">
        <v>5.9416159419298266E-2</v>
      </c>
      <c r="D5018" s="211">
        <v>0.12797431049799091</v>
      </c>
      <c r="E5018" s="211">
        <v>7.4713802009728367E-2</v>
      </c>
      <c r="F5018" s="211">
        <v>0.10932920528452457</v>
      </c>
      <c r="G5018" s="211">
        <v>0.11845347563056693</v>
      </c>
      <c r="H5018" s="211">
        <v>0.10837901731611504</v>
      </c>
      <c r="I5018" s="211">
        <v>0.53493762666251254</v>
      </c>
      <c r="J5018" s="211">
        <v>0.42328316819030704</v>
      </c>
      <c r="K5018" s="211">
        <v>0.55984477648979525</v>
      </c>
      <c r="L5018" s="211">
        <v>0.28291187182064065</v>
      </c>
      <c r="M5018" s="211">
        <v>8.3375164061885901E-2</v>
      </c>
      <c r="N5018" s="211">
        <v>0.39512306379817919</v>
      </c>
      <c r="O5018" s="211">
        <v>0.63598123483414382</v>
      </c>
      <c r="P5018" s="211">
        <v>6.8700680238521758E-2</v>
      </c>
      <c r="Q5018" s="211">
        <v>8.6782150220765103E-2</v>
      </c>
      <c r="R5018" s="211">
        <v>0.44658521310823007</v>
      </c>
      <c r="S5018" s="211">
        <v>0.29867028541181834</v>
      </c>
      <c r="T5018" s="211">
        <v>0.51262330104760367</v>
      </c>
      <c r="U5018" s="211">
        <v>0.39998682344101788</v>
      </c>
      <c r="V5018" s="211">
        <v>0.17857112647457951</v>
      </c>
      <c r="W5018" s="211">
        <v>0.58637931790157016</v>
      </c>
      <c r="X5018" s="211">
        <v>0.31246246897433061</v>
      </c>
      <c r="Y5018" s="211">
        <v>0.70969491003824559</v>
      </c>
      <c r="Z5018" s="211">
        <v>0.14204973112156039</v>
      </c>
      <c r="AA5018" s="212">
        <v>0.12064655526124501</v>
      </c>
    </row>
    <row r="5019" spans="1:27" x14ac:dyDescent="0.35">
      <c r="A5019" s="210" t="s">
        <v>5695</v>
      </c>
      <c r="B5019" s="217">
        <v>139.42854102008576</v>
      </c>
      <c r="C5019" s="211">
        <v>6.8688932196786789E-2</v>
      </c>
      <c r="D5019" s="211">
        <v>0.12326146243180078</v>
      </c>
      <c r="E5019" s="211">
        <v>8.4603775251310812E-2</v>
      </c>
      <c r="F5019" s="211">
        <v>0.10789454138303456</v>
      </c>
      <c r="G5019" s="211">
        <v>0.11724988848522898</v>
      </c>
      <c r="H5019" s="211">
        <v>0.12113621121270117</v>
      </c>
      <c r="I5019" s="211">
        <v>0.49993788608863304</v>
      </c>
      <c r="J5019" s="211">
        <v>0.42110509699421378</v>
      </c>
      <c r="K5019" s="211">
        <v>0.58809300473894177</v>
      </c>
      <c r="L5019" s="211">
        <v>0.27505768395363128</v>
      </c>
      <c r="M5019" s="211">
        <v>9.1854051655505892E-2</v>
      </c>
      <c r="N5019" s="211">
        <v>0.37242899296708998</v>
      </c>
      <c r="O5019" s="211">
        <v>0.74765221152637018</v>
      </c>
      <c r="P5019" s="211">
        <v>6.7514706076601025E-2</v>
      </c>
      <c r="Q5019" s="211">
        <v>0.13553967509258291</v>
      </c>
      <c r="R5019" s="211">
        <v>0.47688756308686536</v>
      </c>
      <c r="S5019" s="211">
        <v>0.29048525247782597</v>
      </c>
      <c r="T5019" s="211">
        <v>0.63819137361601874</v>
      </c>
      <c r="U5019" s="211">
        <v>0.30658186608501015</v>
      </c>
      <c r="V5019" s="211">
        <v>0.11024654266097553</v>
      </c>
      <c r="W5019" s="211">
        <v>0.5449611021208951</v>
      </c>
      <c r="X5019" s="211">
        <v>0.31898016890455366</v>
      </c>
      <c r="Y5019" s="211">
        <v>0.78304582128283085</v>
      </c>
      <c r="Z5019" s="211">
        <v>0.14336077953659965</v>
      </c>
      <c r="AA5019" s="212">
        <v>0.11916801201174859</v>
      </c>
    </row>
    <row r="5020" spans="1:27" x14ac:dyDescent="0.35">
      <c r="A5020" s="210" t="s">
        <v>5696</v>
      </c>
      <c r="B5020" s="217">
        <v>133.31224991048447</v>
      </c>
      <c r="C5020" s="211">
        <v>7.2009710700962334E-2</v>
      </c>
      <c r="D5020" s="211">
        <v>0.12239604839645457</v>
      </c>
      <c r="E5020" s="211">
        <v>7.3343997700976576E-2</v>
      </c>
      <c r="F5020" s="211">
        <v>9.1854038857485443E-2</v>
      </c>
      <c r="G5020" s="211">
        <v>0.12331337694142143</v>
      </c>
      <c r="H5020" s="211">
        <v>0.12012673076414772</v>
      </c>
      <c r="I5020" s="211">
        <v>0.51336003872522418</v>
      </c>
      <c r="J5020" s="211">
        <v>0.4419548084765112</v>
      </c>
      <c r="K5020" s="211">
        <v>0.60492285258125045</v>
      </c>
      <c r="L5020" s="211">
        <v>0.2752650700522315</v>
      </c>
      <c r="M5020" s="211">
        <v>9.7761156220227671E-2</v>
      </c>
      <c r="N5020" s="211">
        <v>0.42208568134687158</v>
      </c>
      <c r="O5020" s="211">
        <v>0.69517933318936032</v>
      </c>
      <c r="P5020" s="211">
        <v>6.739728335707515E-2</v>
      </c>
      <c r="Q5020" s="211">
        <v>7.5766193562575523E-2</v>
      </c>
      <c r="R5020" s="211">
        <v>0.43640524548502924</v>
      </c>
      <c r="S5020" s="211">
        <v>0.34375878202282489</v>
      </c>
      <c r="T5020" s="211">
        <v>0.52150783360773267</v>
      </c>
      <c r="U5020" s="211">
        <v>0.38414139234164396</v>
      </c>
      <c r="V5020" s="211">
        <v>9.8737591324806015E-2</v>
      </c>
      <c r="W5020" s="211">
        <v>0.50687165626277242</v>
      </c>
      <c r="X5020" s="211">
        <v>0.38313185976753361</v>
      </c>
      <c r="Y5020" s="211">
        <v>0.5835736137346994</v>
      </c>
      <c r="Z5020" s="211">
        <v>0.14263773763255336</v>
      </c>
      <c r="AA5020" s="212">
        <v>0.11344087630136294</v>
      </c>
    </row>
    <row r="5021" spans="1:27" x14ac:dyDescent="0.35">
      <c r="A5021" s="210" t="s">
        <v>5697</v>
      </c>
      <c r="B5021" s="217">
        <v>131.89914781199531</v>
      </c>
      <c r="C5021" s="211">
        <v>5.7336874049026654E-2</v>
      </c>
      <c r="D5021" s="211">
        <v>0.12377019812286827</v>
      </c>
      <c r="E5021" s="211">
        <v>7.9657674720167798E-2</v>
      </c>
      <c r="F5021" s="211">
        <v>8.6430573125763285E-2</v>
      </c>
      <c r="G5021" s="211">
        <v>0.11974409784817347</v>
      </c>
      <c r="H5021" s="211">
        <v>0.12411389920446142</v>
      </c>
      <c r="I5021" s="211">
        <v>0.44318501966459733</v>
      </c>
      <c r="J5021" s="211">
        <v>0.47985466868283638</v>
      </c>
      <c r="K5021" s="211">
        <v>0.62607805055340293</v>
      </c>
      <c r="L5021" s="211">
        <v>0.27744218223095002</v>
      </c>
      <c r="M5021" s="211">
        <v>9.6822558888267407E-2</v>
      </c>
      <c r="N5021" s="211">
        <v>0.50013739491970455</v>
      </c>
      <c r="O5021" s="211">
        <v>0.76386420545525058</v>
      </c>
      <c r="P5021" s="211">
        <v>7.2605531241372659E-2</v>
      </c>
      <c r="Q5021" s="211">
        <v>5.8944308262624603E-2</v>
      </c>
      <c r="R5021" s="211">
        <v>0.4819945365578085</v>
      </c>
      <c r="S5021" s="211">
        <v>0.30804678287656578</v>
      </c>
      <c r="T5021" s="211">
        <v>0.53713818898005194</v>
      </c>
      <c r="U5021" s="211">
        <v>0.50577172045393681</v>
      </c>
      <c r="V5021" s="211">
        <v>5.4522782525455629E-2</v>
      </c>
      <c r="W5021" s="211">
        <v>0.57221771215601236</v>
      </c>
      <c r="X5021" s="211">
        <v>0.37344460727981099</v>
      </c>
      <c r="Y5021" s="211">
        <v>0.62636369789383783</v>
      </c>
      <c r="Z5021" s="211">
        <v>0.14629741249618933</v>
      </c>
      <c r="AA5021" s="212">
        <v>0.12009049676713665</v>
      </c>
    </row>
    <row r="5022" spans="1:27" x14ac:dyDescent="0.35">
      <c r="A5022" s="210" t="s">
        <v>5698</v>
      </c>
      <c r="B5022" s="217">
        <v>113.28657830719553</v>
      </c>
      <c r="C5022" s="211">
        <v>7.4711632451181786E-2</v>
      </c>
      <c r="D5022" s="211">
        <v>0.12738058746785164</v>
      </c>
      <c r="E5022" s="211">
        <v>7.397019939864298E-2</v>
      </c>
      <c r="F5022" s="211">
        <v>0.12112411568280387</v>
      </c>
      <c r="G5022" s="211">
        <v>0.12011079122014777</v>
      </c>
      <c r="H5022" s="211">
        <v>0.11588498191700938</v>
      </c>
      <c r="I5022" s="211">
        <v>0.508566375506188</v>
      </c>
      <c r="J5022" s="211">
        <v>0.44961676957164898</v>
      </c>
      <c r="K5022" s="211">
        <v>0.55532486419970384</v>
      </c>
      <c r="L5022" s="211">
        <v>0.2697078121838597</v>
      </c>
      <c r="M5022" s="211">
        <v>8.8701124353620667E-2</v>
      </c>
      <c r="N5022" s="211">
        <v>0.45122207907700945</v>
      </c>
      <c r="O5022" s="211">
        <v>0.5598515576274482</v>
      </c>
      <c r="P5022" s="211">
        <v>7.1045099085438601E-2</v>
      </c>
      <c r="Q5022" s="211">
        <v>4.3347204921997694E-2</v>
      </c>
      <c r="R5022" s="211">
        <v>0.47501668212450376</v>
      </c>
      <c r="S5022" s="211">
        <v>0.34863294901198694</v>
      </c>
      <c r="T5022" s="211">
        <v>0.58450513516195424</v>
      </c>
      <c r="U5022" s="211">
        <v>0.37645372894713269</v>
      </c>
      <c r="V5022" s="211">
        <v>6.1324833112310934E-2</v>
      </c>
      <c r="W5022" s="211">
        <v>0.64559400635274367</v>
      </c>
      <c r="X5022" s="211">
        <v>0.28467624983203366</v>
      </c>
      <c r="Y5022" s="211">
        <v>0.62267952360990098</v>
      </c>
      <c r="Z5022" s="211">
        <v>0.1481915148842759</v>
      </c>
      <c r="AA5022" s="212">
        <v>0.11769533082508968</v>
      </c>
    </row>
    <row r="5023" spans="1:27" x14ac:dyDescent="0.35">
      <c r="A5023" s="210" t="s">
        <v>5699</v>
      </c>
      <c r="B5023" s="217">
        <v>154.32803650138689</v>
      </c>
      <c r="C5023" s="211">
        <v>5.2590436737624681E-2</v>
      </c>
      <c r="D5023" s="211">
        <v>0.11602147940525005</v>
      </c>
      <c r="E5023" s="211">
        <v>8.5171460879101962E-2</v>
      </c>
      <c r="F5023" s="211">
        <v>0.11005543325612475</v>
      </c>
      <c r="G5023" s="211">
        <v>0.11733827194604947</v>
      </c>
      <c r="H5023" s="211">
        <v>0.10647586094042066</v>
      </c>
      <c r="I5023" s="211">
        <v>0.49776337693530581</v>
      </c>
      <c r="J5023" s="211">
        <v>0.48360721325896716</v>
      </c>
      <c r="K5023" s="211">
        <v>0.64410976566287226</v>
      </c>
      <c r="L5023" s="211">
        <v>0.27353877770340596</v>
      </c>
      <c r="M5023" s="211">
        <v>8.4644144863403048E-2</v>
      </c>
      <c r="N5023" s="211">
        <v>0.52750803904196208</v>
      </c>
      <c r="O5023" s="211">
        <v>0.74179914584273798</v>
      </c>
      <c r="P5023" s="211">
        <v>7.342116992443018E-2</v>
      </c>
      <c r="Q5023" s="211">
        <v>9.3192155072339397E-2</v>
      </c>
      <c r="R5023" s="211">
        <v>0.42512711956625326</v>
      </c>
      <c r="S5023" s="211">
        <v>0.30942650932956794</v>
      </c>
      <c r="T5023" s="211">
        <v>0.53971727999547547</v>
      </c>
      <c r="U5023" s="211">
        <v>0.38300026098418283</v>
      </c>
      <c r="V5023" s="211">
        <v>9.1960239725785861E-2</v>
      </c>
      <c r="W5023" s="211">
        <v>0.53457773654160745</v>
      </c>
      <c r="X5023" s="211">
        <v>0.24490408182895299</v>
      </c>
      <c r="Y5023" s="211">
        <v>0.61201825854804004</v>
      </c>
      <c r="Z5023" s="211">
        <v>0.14884191281500825</v>
      </c>
      <c r="AA5023" s="212">
        <v>0.113016613160592</v>
      </c>
    </row>
    <row r="5024" spans="1:27" x14ac:dyDescent="0.35">
      <c r="A5024" s="210" t="s">
        <v>5700</v>
      </c>
      <c r="B5024" s="217">
        <v>189.29456371873093</v>
      </c>
      <c r="C5024" s="211">
        <v>6.5805271823284411E-2</v>
      </c>
      <c r="D5024" s="211">
        <v>0.12735977586023703</v>
      </c>
      <c r="E5024" s="211">
        <v>7.0418694215330133E-2</v>
      </c>
      <c r="F5024" s="211">
        <v>9.0736543030388195E-2</v>
      </c>
      <c r="G5024" s="211">
        <v>0.12285441911974536</v>
      </c>
      <c r="H5024" s="211">
        <v>0.1237250358016266</v>
      </c>
      <c r="I5024" s="211">
        <v>0.50341177700778572</v>
      </c>
      <c r="J5024" s="211">
        <v>0.43049126178926705</v>
      </c>
      <c r="K5024" s="211">
        <v>0.6454424050956139</v>
      </c>
      <c r="L5024" s="211">
        <v>0.27620356575681726</v>
      </c>
      <c r="M5024" s="211">
        <v>0.11890604354243312</v>
      </c>
      <c r="N5024" s="211">
        <v>0.53937022936215029</v>
      </c>
      <c r="O5024" s="211">
        <v>0.6606765892788915</v>
      </c>
      <c r="P5024" s="211">
        <v>6.9541212922356821E-2</v>
      </c>
      <c r="Q5024" s="211">
        <v>9.2041623933833958E-2</v>
      </c>
      <c r="R5024" s="211">
        <v>0.38270590678700273</v>
      </c>
      <c r="S5024" s="211">
        <v>0.32574533366155262</v>
      </c>
      <c r="T5024" s="211">
        <v>0.63500847419044093</v>
      </c>
      <c r="U5024" s="211">
        <v>0.41151627475788183</v>
      </c>
      <c r="V5024" s="211">
        <v>0.12852258366760658</v>
      </c>
      <c r="W5024" s="211">
        <v>0.49638551210739817</v>
      </c>
      <c r="X5024" s="211">
        <v>0.24424651847739356</v>
      </c>
      <c r="Y5024" s="211">
        <v>0.77603750412122341</v>
      </c>
      <c r="Z5024" s="211">
        <v>0.14798477484558312</v>
      </c>
      <c r="AA5024" s="212">
        <v>0.11659571033406579</v>
      </c>
    </row>
    <row r="5025" spans="1:27" x14ac:dyDescent="0.35">
      <c r="A5025" s="210" t="s">
        <v>5701</v>
      </c>
      <c r="B5025" s="217">
        <v>139.1773531041481</v>
      </c>
      <c r="C5025" s="211">
        <v>6.1385125210158473E-2</v>
      </c>
      <c r="D5025" s="211">
        <v>0.12159227734376973</v>
      </c>
      <c r="E5025" s="211">
        <v>8.6257220785372984E-2</v>
      </c>
      <c r="F5025" s="211">
        <v>8.7579522852582053E-2</v>
      </c>
      <c r="G5025" s="211">
        <v>0.11933552399081176</v>
      </c>
      <c r="H5025" s="211">
        <v>0.12747309284716046</v>
      </c>
      <c r="I5025" s="211">
        <v>0.50796634801667917</v>
      </c>
      <c r="J5025" s="211">
        <v>0.46354855163093028</v>
      </c>
      <c r="K5025" s="211">
        <v>0.54397725906220074</v>
      </c>
      <c r="L5025" s="211">
        <v>0.27106941238979304</v>
      </c>
      <c r="M5025" s="211">
        <v>9.7014579148075208E-2</v>
      </c>
      <c r="N5025" s="211">
        <v>0.42741980942251595</v>
      </c>
      <c r="O5025" s="211">
        <v>0.75069095114971229</v>
      </c>
      <c r="P5025" s="211">
        <v>6.1470946650933077E-2</v>
      </c>
      <c r="Q5025" s="211">
        <v>5.9899440801013851E-2</v>
      </c>
      <c r="R5025" s="211">
        <v>0.40625343813528914</v>
      </c>
      <c r="S5025" s="211">
        <v>0.30060962188674978</v>
      </c>
      <c r="T5025" s="211">
        <v>0.52081144715498984</v>
      </c>
      <c r="U5025" s="211">
        <v>0.4319395261615338</v>
      </c>
      <c r="V5025" s="211">
        <v>0.13188153825652837</v>
      </c>
      <c r="W5025" s="211">
        <v>0.4795776955380574</v>
      </c>
      <c r="X5025" s="211">
        <v>0.33752719507874585</v>
      </c>
      <c r="Y5025" s="211">
        <v>0.70141885344074117</v>
      </c>
      <c r="Z5025" s="211">
        <v>0.14326310734247538</v>
      </c>
      <c r="AA5025" s="212">
        <v>0.12201725369582359</v>
      </c>
    </row>
    <row r="5026" spans="1:27" x14ac:dyDescent="0.35">
      <c r="A5026" s="210" t="s">
        <v>5702</v>
      </c>
      <c r="B5026" s="217">
        <v>144.5159162668229</v>
      </c>
      <c r="C5026" s="211">
        <v>5.667944640534197E-2</v>
      </c>
      <c r="D5026" s="211">
        <v>0.12372873295635722</v>
      </c>
      <c r="E5026" s="211">
        <v>7.5411058745558285E-2</v>
      </c>
      <c r="F5026" s="211">
        <v>9.8797938216660983E-2</v>
      </c>
      <c r="G5026" s="211">
        <v>0.11687835930173217</v>
      </c>
      <c r="H5026" s="211">
        <v>0.12437706866577042</v>
      </c>
      <c r="I5026" s="211">
        <v>0.52047395683859732</v>
      </c>
      <c r="J5026" s="211">
        <v>0.43259539155525523</v>
      </c>
      <c r="K5026" s="211">
        <v>0.62702001260947704</v>
      </c>
      <c r="L5026" s="211">
        <v>0.27726180851775239</v>
      </c>
      <c r="M5026" s="211">
        <v>8.9545810383564489E-2</v>
      </c>
      <c r="N5026" s="211">
        <v>0.51097616142161661</v>
      </c>
      <c r="O5026" s="211">
        <v>0.67113087345924183</v>
      </c>
      <c r="P5026" s="211">
        <v>6.8344652344623127E-2</v>
      </c>
      <c r="Q5026" s="211">
        <v>7.8320621447007924E-2</v>
      </c>
      <c r="R5026" s="211">
        <v>0.41084711749038133</v>
      </c>
      <c r="S5026" s="211">
        <v>0.28029072747712769</v>
      </c>
      <c r="T5026" s="211">
        <v>0.54025952257297394</v>
      </c>
      <c r="U5026" s="211">
        <v>0.4071790505543198</v>
      </c>
      <c r="V5026" s="211">
        <v>0.11536802435199475</v>
      </c>
      <c r="W5026" s="211">
        <v>0.53391099082551308</v>
      </c>
      <c r="X5026" s="211">
        <v>0.25407335185761404</v>
      </c>
      <c r="Y5026" s="211">
        <v>0.63277605094172962</v>
      </c>
      <c r="Z5026" s="211">
        <v>0.14733108349944898</v>
      </c>
      <c r="AA5026" s="212">
        <v>0.11599314410153863</v>
      </c>
    </row>
    <row r="5027" spans="1:27" x14ac:dyDescent="0.35">
      <c r="A5027" s="210" t="s">
        <v>5703</v>
      </c>
      <c r="B5027" s="217">
        <v>121.70438708909673</v>
      </c>
      <c r="C5027" s="211">
        <v>6.7421962179584655E-2</v>
      </c>
      <c r="D5027" s="211">
        <v>0.1327315994505304</v>
      </c>
      <c r="E5027" s="211">
        <v>7.6608100786118849E-2</v>
      </c>
      <c r="F5027" s="211">
        <v>8.8329211167905541E-2</v>
      </c>
      <c r="G5027" s="211">
        <v>0.11320027335228211</v>
      </c>
      <c r="H5027" s="211">
        <v>0.12071870875664187</v>
      </c>
      <c r="I5027" s="211">
        <v>0.42163376301553468</v>
      </c>
      <c r="J5027" s="211">
        <v>0.41679469071654318</v>
      </c>
      <c r="K5027" s="211">
        <v>0.62953597059281474</v>
      </c>
      <c r="L5027" s="211">
        <v>0.26868458760083641</v>
      </c>
      <c r="M5027" s="211">
        <v>9.5094813798267064E-2</v>
      </c>
      <c r="N5027" s="211">
        <v>0.53285462202031542</v>
      </c>
      <c r="O5027" s="211">
        <v>0.58539089996425187</v>
      </c>
      <c r="P5027" s="211">
        <v>6.9891458644845167E-2</v>
      </c>
      <c r="Q5027" s="211">
        <v>5.6688995638058445E-2</v>
      </c>
      <c r="R5027" s="211">
        <v>0.40373962217867532</v>
      </c>
      <c r="S5027" s="211">
        <v>0.37239720120342984</v>
      </c>
      <c r="T5027" s="211">
        <v>0.46422172625121294</v>
      </c>
      <c r="U5027" s="211">
        <v>0.36898139719557077</v>
      </c>
      <c r="V5027" s="211">
        <v>7.0563455661195429E-2</v>
      </c>
      <c r="W5027" s="211">
        <v>0.51492706096827634</v>
      </c>
      <c r="X5027" s="211">
        <v>0.34628497763999411</v>
      </c>
      <c r="Y5027" s="211">
        <v>0.74071406444718058</v>
      </c>
      <c r="Z5027" s="211">
        <v>0.14386221769107838</v>
      </c>
      <c r="AA5027" s="212">
        <v>0.12053222201486388</v>
      </c>
    </row>
    <row r="5028" spans="1:27" x14ac:dyDescent="0.35">
      <c r="A5028" s="210" t="s">
        <v>5704</v>
      </c>
      <c r="B5028" s="217">
        <v>141.51438567799539</v>
      </c>
      <c r="C5028" s="211">
        <v>5.8820553434729285E-2</v>
      </c>
      <c r="D5028" s="211">
        <v>0.12796020762275381</v>
      </c>
      <c r="E5028" s="211">
        <v>8.4976832224429991E-2</v>
      </c>
      <c r="F5028" s="211">
        <v>8.5193428519860934E-2</v>
      </c>
      <c r="G5028" s="211">
        <v>0.11824867523731759</v>
      </c>
      <c r="H5028" s="211">
        <v>0.11649703099125949</v>
      </c>
      <c r="I5028" s="211">
        <v>0.51553988446606425</v>
      </c>
      <c r="J5028" s="211">
        <v>0.45504470694588456</v>
      </c>
      <c r="K5028" s="211">
        <v>0.57497311565187315</v>
      </c>
      <c r="L5028" s="211">
        <v>0.27794086189161787</v>
      </c>
      <c r="M5028" s="211">
        <v>0.11287550602651519</v>
      </c>
      <c r="N5028" s="211">
        <v>0.41446354194524498</v>
      </c>
      <c r="O5028" s="211">
        <v>0.77412981284725513</v>
      </c>
      <c r="P5028" s="211">
        <v>6.6558144148326184E-2</v>
      </c>
      <c r="Q5028" s="211">
        <v>6.3166079027250938E-2</v>
      </c>
      <c r="R5028" s="211">
        <v>0.40061862524862979</v>
      </c>
      <c r="S5028" s="211">
        <v>0.40499688596107014</v>
      </c>
      <c r="T5028" s="211">
        <v>0.48681331298573005</v>
      </c>
      <c r="U5028" s="211">
        <v>0.40834909948965981</v>
      </c>
      <c r="V5028" s="211">
        <v>9.0244038965063514E-2</v>
      </c>
      <c r="W5028" s="211">
        <v>0.59353728994332355</v>
      </c>
      <c r="X5028" s="211">
        <v>0.34578665772154349</v>
      </c>
      <c r="Y5028" s="211">
        <v>0.66962906779916143</v>
      </c>
      <c r="Z5028" s="211">
        <v>0.14349732912565721</v>
      </c>
      <c r="AA5028" s="212">
        <v>0.11605885073551049</v>
      </c>
    </row>
    <row r="5029" spans="1:27" x14ac:dyDescent="0.35">
      <c r="A5029" s="210" t="s">
        <v>5705</v>
      </c>
      <c r="B5029" s="217">
        <v>134.30358993157211</v>
      </c>
      <c r="C5029" s="211">
        <v>8.3114980504090205E-2</v>
      </c>
      <c r="D5029" s="211">
        <v>0.12872244423753929</v>
      </c>
      <c r="E5029" s="211">
        <v>7.6336191528006483E-2</v>
      </c>
      <c r="F5029" s="211">
        <v>0.10216840035195388</v>
      </c>
      <c r="G5029" s="211">
        <v>0.12148148799786085</v>
      </c>
      <c r="H5029" s="211">
        <v>0.12154423794121254</v>
      </c>
      <c r="I5029" s="211">
        <v>0.49624137348173619</v>
      </c>
      <c r="J5029" s="211">
        <v>0.47840777753662672</v>
      </c>
      <c r="K5029" s="211">
        <v>0.64873922709165643</v>
      </c>
      <c r="L5029" s="211">
        <v>0.27493919421377755</v>
      </c>
      <c r="M5029" s="211">
        <v>8.9427708259912753E-2</v>
      </c>
      <c r="N5029" s="211">
        <v>0.43235568270295488</v>
      </c>
      <c r="O5029" s="211">
        <v>0.73682175210647149</v>
      </c>
      <c r="P5029" s="211">
        <v>7.3892738704662952E-2</v>
      </c>
      <c r="Q5029" s="211">
        <v>6.3310772749608335E-2</v>
      </c>
      <c r="R5029" s="211">
        <v>0.44937240283694829</v>
      </c>
      <c r="S5029" s="211">
        <v>0.30476397662848881</v>
      </c>
      <c r="T5029" s="211">
        <v>0.54537974601017825</v>
      </c>
      <c r="U5029" s="211">
        <v>0.37516058116600481</v>
      </c>
      <c r="V5029" s="211">
        <v>6.5784809906098307E-2</v>
      </c>
      <c r="W5029" s="211">
        <v>0.55453286179627115</v>
      </c>
      <c r="X5029" s="211">
        <v>0.39891118156322752</v>
      </c>
      <c r="Y5029" s="211">
        <v>0.65150813465078938</v>
      </c>
      <c r="Z5029" s="211">
        <v>0.14648215892851776</v>
      </c>
      <c r="AA5029" s="212">
        <v>0.11572058515287559</v>
      </c>
    </row>
    <row r="5030" spans="1:27" x14ac:dyDescent="0.35">
      <c r="A5030" s="210" t="s">
        <v>5706</v>
      </c>
      <c r="B5030" s="217">
        <v>130.4145364785295</v>
      </c>
      <c r="C5030" s="211">
        <v>6.485414544343493E-2</v>
      </c>
      <c r="D5030" s="211">
        <v>0.12188290810271947</v>
      </c>
      <c r="E5030" s="211">
        <v>8.2434930078852525E-2</v>
      </c>
      <c r="F5030" s="211">
        <v>0.1038987985281859</v>
      </c>
      <c r="G5030" s="211">
        <v>0.12412056526745996</v>
      </c>
      <c r="H5030" s="211">
        <v>0.12311377024422526</v>
      </c>
      <c r="I5030" s="211">
        <v>0.42800954556542048</v>
      </c>
      <c r="J5030" s="211">
        <v>0.42399080920096099</v>
      </c>
      <c r="K5030" s="211">
        <v>0.64917497972498661</v>
      </c>
      <c r="L5030" s="211">
        <v>0.27376729171706521</v>
      </c>
      <c r="M5030" s="211">
        <v>9.838130529155828E-2</v>
      </c>
      <c r="N5030" s="211">
        <v>0.35683348651808078</v>
      </c>
      <c r="O5030" s="211">
        <v>0.61850996228451438</v>
      </c>
      <c r="P5030" s="211">
        <v>7.0030438918029861E-2</v>
      </c>
      <c r="Q5030" s="211">
        <v>5.574467101565482E-2</v>
      </c>
      <c r="R5030" s="211">
        <v>0.41895057152393772</v>
      </c>
      <c r="S5030" s="211">
        <v>0.42348593103271392</v>
      </c>
      <c r="T5030" s="211">
        <v>0.53732201146296066</v>
      </c>
      <c r="U5030" s="211">
        <v>0.37692288405643837</v>
      </c>
      <c r="V5030" s="211">
        <v>0.10142985324071643</v>
      </c>
      <c r="W5030" s="211">
        <v>0.56684190420303582</v>
      </c>
      <c r="X5030" s="211">
        <v>0.33109526696449526</v>
      </c>
      <c r="Y5030" s="211">
        <v>0.56780075220238824</v>
      </c>
      <c r="Z5030" s="211">
        <v>0.14847864061807431</v>
      </c>
      <c r="AA5030" s="212">
        <v>0.11727447345795418</v>
      </c>
    </row>
    <row r="5031" spans="1:27" x14ac:dyDescent="0.35">
      <c r="A5031" s="210" t="s">
        <v>5707</v>
      </c>
      <c r="B5031" s="217">
        <v>141.16072330219083</v>
      </c>
      <c r="C5031" s="211">
        <v>4.5484807257311188E-2</v>
      </c>
      <c r="D5031" s="211">
        <v>0.13018619346279742</v>
      </c>
      <c r="E5031" s="211">
        <v>8.1988032871217364E-2</v>
      </c>
      <c r="F5031" s="211">
        <v>8.2707508427121296E-2</v>
      </c>
      <c r="G5031" s="211">
        <v>0.12404159142878797</v>
      </c>
      <c r="H5031" s="211">
        <v>0.1118761306195146</v>
      </c>
      <c r="I5031" s="211">
        <v>0.49779111473927018</v>
      </c>
      <c r="J5031" s="211">
        <v>0.42285597909358402</v>
      </c>
      <c r="K5031" s="211">
        <v>0.55680259301705104</v>
      </c>
      <c r="L5031" s="211">
        <v>0.26864650336962032</v>
      </c>
      <c r="M5031" s="211">
        <v>9.3389550034369037E-2</v>
      </c>
      <c r="N5031" s="211">
        <v>0.5244977948447449</v>
      </c>
      <c r="O5031" s="211">
        <v>0.73269489022196721</v>
      </c>
      <c r="P5031" s="211">
        <v>7.3913732214588829E-2</v>
      </c>
      <c r="Q5031" s="211">
        <v>5.1360991278427789E-2</v>
      </c>
      <c r="R5031" s="211">
        <v>0.4256235378083193</v>
      </c>
      <c r="S5031" s="211">
        <v>0.28641202523368814</v>
      </c>
      <c r="T5031" s="211">
        <v>0.5415346399572204</v>
      </c>
      <c r="U5031" s="211">
        <v>0.37189969067790862</v>
      </c>
      <c r="V5031" s="211">
        <v>7.9159701559059242E-2</v>
      </c>
      <c r="W5031" s="211">
        <v>0.56379041522834672</v>
      </c>
      <c r="X5031" s="211">
        <v>0.27571194789105363</v>
      </c>
      <c r="Y5031" s="211">
        <v>0.62357571593592231</v>
      </c>
      <c r="Z5031" s="211">
        <v>0.1469637316341581</v>
      </c>
      <c r="AA5031" s="212">
        <v>0.11431545124045482</v>
      </c>
    </row>
    <row r="5032" spans="1:27" x14ac:dyDescent="0.35">
      <c r="A5032" s="210" t="s">
        <v>5708</v>
      </c>
      <c r="B5032" s="217">
        <v>153.89257797014662</v>
      </c>
      <c r="C5032" s="211">
        <v>7.6660871407932651E-2</v>
      </c>
      <c r="D5032" s="211">
        <v>0.11336669600664211</v>
      </c>
      <c r="E5032" s="211">
        <v>7.4162284903149051E-2</v>
      </c>
      <c r="F5032" s="211">
        <v>0.10911878237377751</v>
      </c>
      <c r="G5032" s="211">
        <v>0.12141792261685784</v>
      </c>
      <c r="H5032" s="211">
        <v>0.12164058483605826</v>
      </c>
      <c r="I5032" s="211">
        <v>0.42710482058346189</v>
      </c>
      <c r="J5032" s="211">
        <v>0.40228129565267912</v>
      </c>
      <c r="K5032" s="211">
        <v>0.63864989300220731</v>
      </c>
      <c r="L5032" s="211">
        <v>0.26881084123492754</v>
      </c>
      <c r="M5032" s="211">
        <v>8.5264254422756064E-2</v>
      </c>
      <c r="N5032" s="211">
        <v>0.48910370096811462</v>
      </c>
      <c r="O5032" s="211">
        <v>0.751609125832438</v>
      </c>
      <c r="P5032" s="211">
        <v>6.9937116888700482E-2</v>
      </c>
      <c r="Q5032" s="211">
        <v>6.3690965844617919E-2</v>
      </c>
      <c r="R5032" s="211">
        <v>0.41652822549266422</v>
      </c>
      <c r="S5032" s="211">
        <v>0.3994657288033559</v>
      </c>
      <c r="T5032" s="211">
        <v>0.55368704317864803</v>
      </c>
      <c r="U5032" s="211">
        <v>0.4345343022454653</v>
      </c>
      <c r="V5032" s="211">
        <v>0.10585628859967984</v>
      </c>
      <c r="W5032" s="211">
        <v>0.52132026147602939</v>
      </c>
      <c r="X5032" s="211">
        <v>0.43606274707317122</v>
      </c>
      <c r="Y5032" s="211">
        <v>0.75909166591942057</v>
      </c>
      <c r="Z5032" s="211">
        <v>0.14464163848657527</v>
      </c>
      <c r="AA5032" s="212">
        <v>0.11700079150573377</v>
      </c>
    </row>
    <row r="5033" spans="1:27" x14ac:dyDescent="0.35">
      <c r="A5033" s="210" t="s">
        <v>5709</v>
      </c>
      <c r="B5033" s="217">
        <v>111.69785874102324</v>
      </c>
      <c r="C5033" s="211">
        <v>5.1716797212228126E-2</v>
      </c>
      <c r="D5033" s="211">
        <v>0.11438245457054189</v>
      </c>
      <c r="E5033" s="211">
        <v>7.4288342269909616E-2</v>
      </c>
      <c r="F5033" s="211">
        <v>0.1028270745665235</v>
      </c>
      <c r="G5033" s="211">
        <v>0.11857630199919471</v>
      </c>
      <c r="H5033" s="211">
        <v>0.10638988649763323</v>
      </c>
      <c r="I5033" s="211">
        <v>0.483264703226022</v>
      </c>
      <c r="J5033" s="211">
        <v>0.44785351054462502</v>
      </c>
      <c r="K5033" s="211">
        <v>0.53410443619027403</v>
      </c>
      <c r="L5033" s="211">
        <v>0.27303807706711852</v>
      </c>
      <c r="M5033" s="211">
        <v>9.1500438218140329E-2</v>
      </c>
      <c r="N5033" s="211">
        <v>0.4002014963688848</v>
      </c>
      <c r="O5033" s="211">
        <v>0.64381087915527724</v>
      </c>
      <c r="P5033" s="211">
        <v>6.6952264936539885E-2</v>
      </c>
      <c r="Q5033" s="211">
        <v>8.8655200775304546E-2</v>
      </c>
      <c r="R5033" s="211">
        <v>0.45103136318620696</v>
      </c>
      <c r="S5033" s="211">
        <v>0.31923947948439541</v>
      </c>
      <c r="T5033" s="211">
        <v>0.57948332671620306</v>
      </c>
      <c r="U5033" s="211">
        <v>0.43441715339470643</v>
      </c>
      <c r="V5033" s="211">
        <v>5.6949431422278485E-2</v>
      </c>
      <c r="W5033" s="211">
        <v>0.54620136440643308</v>
      </c>
      <c r="X5033" s="211">
        <v>0.28564898972219971</v>
      </c>
      <c r="Y5033" s="211">
        <v>0.59071501362248313</v>
      </c>
      <c r="Z5033" s="211">
        <v>0.143625976714785</v>
      </c>
      <c r="AA5033" s="212">
        <v>0.11386776633410074</v>
      </c>
    </row>
    <row r="5034" spans="1:27" x14ac:dyDescent="0.35">
      <c r="A5034" s="210" t="s">
        <v>5710</v>
      </c>
      <c r="B5034" s="217">
        <v>131.61865673453161</v>
      </c>
      <c r="C5034" s="211">
        <v>7.2041532955511522E-2</v>
      </c>
      <c r="D5034" s="211">
        <v>0.12720968349316725</v>
      </c>
      <c r="E5034" s="211">
        <v>7.3142053455931375E-2</v>
      </c>
      <c r="F5034" s="211">
        <v>8.6697550189877931E-2</v>
      </c>
      <c r="G5034" s="211">
        <v>0.11657334288653626</v>
      </c>
      <c r="H5034" s="211">
        <v>0.11078485990183301</v>
      </c>
      <c r="I5034" s="211">
        <v>0.46952943767377897</v>
      </c>
      <c r="J5034" s="211">
        <v>0.43702777468185883</v>
      </c>
      <c r="K5034" s="211">
        <v>0.58717868102591009</v>
      </c>
      <c r="L5034" s="211">
        <v>0.27710783477368855</v>
      </c>
      <c r="M5034" s="211">
        <v>0.10417974859407982</v>
      </c>
      <c r="N5034" s="211">
        <v>0.43465658298097287</v>
      </c>
      <c r="O5034" s="211">
        <v>0.73661035867090641</v>
      </c>
      <c r="P5034" s="211">
        <v>6.5785045386534541E-2</v>
      </c>
      <c r="Q5034" s="211">
        <v>0.10877881425894403</v>
      </c>
      <c r="R5034" s="211">
        <v>0.41441772202305605</v>
      </c>
      <c r="S5034" s="211">
        <v>0.28462286290744654</v>
      </c>
      <c r="T5034" s="211">
        <v>0.56987477712708623</v>
      </c>
      <c r="U5034" s="211">
        <v>0.50395756424173022</v>
      </c>
      <c r="V5034" s="211">
        <v>5.6354699540717118E-2</v>
      </c>
      <c r="W5034" s="211">
        <v>0.48943241213051769</v>
      </c>
      <c r="X5034" s="211">
        <v>0.38431872475744705</v>
      </c>
      <c r="Y5034" s="211">
        <v>0.66363234592481124</v>
      </c>
      <c r="Z5034" s="211">
        <v>0.14682272922639517</v>
      </c>
      <c r="AA5034" s="212">
        <v>0.11295355805162685</v>
      </c>
    </row>
    <row r="5035" spans="1:27" x14ac:dyDescent="0.35">
      <c r="A5035" s="210" t="s">
        <v>5711</v>
      </c>
      <c r="B5035" s="217">
        <v>144.49475818162267</v>
      </c>
      <c r="C5035" s="211">
        <v>7.5643058779710934E-2</v>
      </c>
      <c r="D5035" s="211">
        <v>0.12364638357948445</v>
      </c>
      <c r="E5035" s="211">
        <v>7.0691756032102024E-2</v>
      </c>
      <c r="F5035" s="211">
        <v>9.3875558204631199E-2</v>
      </c>
      <c r="G5035" s="211">
        <v>0.11996400014263647</v>
      </c>
      <c r="H5035" s="211">
        <v>0.11637038718051264</v>
      </c>
      <c r="I5035" s="211">
        <v>0.4838149473969971</v>
      </c>
      <c r="J5035" s="211">
        <v>0.46152433586982844</v>
      </c>
      <c r="K5035" s="211">
        <v>0.61575275463720136</v>
      </c>
      <c r="L5035" s="211">
        <v>0.27825898838269181</v>
      </c>
      <c r="M5035" s="211">
        <v>7.9500897942543308E-2</v>
      </c>
      <c r="N5035" s="211">
        <v>0.52508649458059831</v>
      </c>
      <c r="O5035" s="211">
        <v>0.76256352064879418</v>
      </c>
      <c r="P5035" s="211">
        <v>6.9992781339820703E-2</v>
      </c>
      <c r="Q5035" s="211">
        <v>9.5730909562291938E-2</v>
      </c>
      <c r="R5035" s="211">
        <v>0.46253212365518032</v>
      </c>
      <c r="S5035" s="211">
        <v>0.29018867666460846</v>
      </c>
      <c r="T5035" s="211">
        <v>0.57524693709263608</v>
      </c>
      <c r="U5035" s="211">
        <v>0.44961153733072579</v>
      </c>
      <c r="V5035" s="211">
        <v>9.0003368276232815E-2</v>
      </c>
      <c r="W5035" s="211">
        <v>0.60095511498585297</v>
      </c>
      <c r="X5035" s="211">
        <v>0.35322251253280973</v>
      </c>
      <c r="Y5035" s="211">
        <v>0.65382989036024297</v>
      </c>
      <c r="Z5035" s="211">
        <v>0.1481906666039271</v>
      </c>
      <c r="AA5035" s="212">
        <v>0.11557818366099627</v>
      </c>
    </row>
    <row r="5036" spans="1:27" x14ac:dyDescent="0.35">
      <c r="A5036" s="210" t="s">
        <v>5712</v>
      </c>
      <c r="B5036" s="217">
        <v>126.62452075266765</v>
      </c>
      <c r="C5036" s="211">
        <v>8.4960141131119424E-2</v>
      </c>
      <c r="D5036" s="211">
        <v>0.11906279536286538</v>
      </c>
      <c r="E5036" s="211">
        <v>6.9998934281708156E-2</v>
      </c>
      <c r="F5036" s="211">
        <v>8.6430839374230406E-2</v>
      </c>
      <c r="G5036" s="211">
        <v>0.12233040257829948</v>
      </c>
      <c r="H5036" s="211">
        <v>0.11486706047257475</v>
      </c>
      <c r="I5036" s="211">
        <v>0.48073209468206501</v>
      </c>
      <c r="J5036" s="211">
        <v>0.47615412069044216</v>
      </c>
      <c r="K5036" s="211">
        <v>0.53300259925158344</v>
      </c>
      <c r="L5036" s="211">
        <v>0.27425165133173512</v>
      </c>
      <c r="M5036" s="211">
        <v>0.10150720351632146</v>
      </c>
      <c r="N5036" s="211">
        <v>0.48786183961746998</v>
      </c>
      <c r="O5036" s="211">
        <v>0.69925528001379988</v>
      </c>
      <c r="P5036" s="211">
        <v>6.5752683046368082E-2</v>
      </c>
      <c r="Q5036" s="211">
        <v>7.7820465091195473E-2</v>
      </c>
      <c r="R5036" s="211">
        <v>0.44790222013773229</v>
      </c>
      <c r="S5036" s="211">
        <v>0.27594097600694262</v>
      </c>
      <c r="T5036" s="211">
        <v>0.53932887069687419</v>
      </c>
      <c r="U5036" s="211">
        <v>0.5063541872479016</v>
      </c>
      <c r="V5036" s="211">
        <v>9.7950569782510127E-2</v>
      </c>
      <c r="W5036" s="211">
        <v>0.60105017849270737</v>
      </c>
      <c r="X5036" s="211">
        <v>0.3566690741579881</v>
      </c>
      <c r="Y5036" s="211">
        <v>0.60953105319190015</v>
      </c>
      <c r="Z5036" s="211">
        <v>0.1473305030764295</v>
      </c>
      <c r="AA5036" s="212">
        <v>0.12596684611093548</v>
      </c>
    </row>
    <row r="5037" spans="1:27" x14ac:dyDescent="0.35">
      <c r="A5037" s="210" t="s">
        <v>5713</v>
      </c>
      <c r="B5037" s="217">
        <v>145.01774322907724</v>
      </c>
      <c r="C5037" s="211">
        <v>7.1433734892041328E-2</v>
      </c>
      <c r="D5037" s="211">
        <v>0.1192493959950721</v>
      </c>
      <c r="E5037" s="211">
        <v>7.5188503710034868E-2</v>
      </c>
      <c r="F5037" s="211">
        <v>7.4639520227826245E-2</v>
      </c>
      <c r="G5037" s="211">
        <v>0.12364463331132627</v>
      </c>
      <c r="H5037" s="211">
        <v>0.11454758748887044</v>
      </c>
      <c r="I5037" s="211">
        <v>0.50661399733775614</v>
      </c>
      <c r="J5037" s="211">
        <v>0.42128330485768217</v>
      </c>
      <c r="K5037" s="211">
        <v>0.64156677377003279</v>
      </c>
      <c r="L5037" s="211">
        <v>0.27581192485784684</v>
      </c>
      <c r="M5037" s="211">
        <v>9.672755449351457E-2</v>
      </c>
      <c r="N5037" s="211">
        <v>0.39721297733977257</v>
      </c>
      <c r="O5037" s="211">
        <v>0.76479083080085353</v>
      </c>
      <c r="P5037" s="211">
        <v>7.1595548238519616E-2</v>
      </c>
      <c r="Q5037" s="211">
        <v>5.6991136536854378E-2</v>
      </c>
      <c r="R5037" s="211">
        <v>0.46800621056256092</v>
      </c>
      <c r="S5037" s="211">
        <v>0.38301112029620316</v>
      </c>
      <c r="T5037" s="211">
        <v>0.56136525746817478</v>
      </c>
      <c r="U5037" s="211">
        <v>0.37919755102166236</v>
      </c>
      <c r="V5037" s="211">
        <v>0.11694634596055556</v>
      </c>
      <c r="W5037" s="211">
        <v>0.57411282117397855</v>
      </c>
      <c r="X5037" s="211">
        <v>0.34829164789927608</v>
      </c>
      <c r="Y5037" s="211">
        <v>0.66093883080379201</v>
      </c>
      <c r="Z5037" s="211">
        <v>0.14929430514576641</v>
      </c>
      <c r="AA5037" s="212">
        <v>0.12068016753659506</v>
      </c>
    </row>
    <row r="5038" spans="1:27" x14ac:dyDescent="0.35">
      <c r="A5038" s="210" t="s">
        <v>5714</v>
      </c>
      <c r="B5038" s="217">
        <v>154.12534582740992</v>
      </c>
      <c r="C5038" s="211">
        <v>7.9657553670084896E-2</v>
      </c>
      <c r="D5038" s="211">
        <v>0.12171699678223134</v>
      </c>
      <c r="E5038" s="211">
        <v>7.6590889292499312E-2</v>
      </c>
      <c r="F5038" s="211">
        <v>9.096523943833143E-2</v>
      </c>
      <c r="G5038" s="211">
        <v>0.11977887686111194</v>
      </c>
      <c r="H5038" s="211">
        <v>0.12268641335674312</v>
      </c>
      <c r="I5038" s="211">
        <v>0.44284035587974974</v>
      </c>
      <c r="J5038" s="211">
        <v>0.47182075175425342</v>
      </c>
      <c r="K5038" s="211">
        <v>0.63460018662414752</v>
      </c>
      <c r="L5038" s="211">
        <v>0.27343435205287647</v>
      </c>
      <c r="M5038" s="211">
        <v>0.10179135723607169</v>
      </c>
      <c r="N5038" s="211">
        <v>0.4457594730652823</v>
      </c>
      <c r="O5038" s="211">
        <v>0.76095004796129906</v>
      </c>
      <c r="P5038" s="211">
        <v>7.033372320398093E-2</v>
      </c>
      <c r="Q5038" s="211">
        <v>6.9487844228860188E-2</v>
      </c>
      <c r="R5038" s="211">
        <v>0.38873430889157878</v>
      </c>
      <c r="S5038" s="211">
        <v>0.34020672943615871</v>
      </c>
      <c r="T5038" s="211">
        <v>0.62687156149091239</v>
      </c>
      <c r="U5038" s="211">
        <v>0.41240206836971355</v>
      </c>
      <c r="V5038" s="211">
        <v>0.10896643208239473</v>
      </c>
      <c r="W5038" s="211">
        <v>0.50660319741563264</v>
      </c>
      <c r="X5038" s="211">
        <v>0.30081893348233768</v>
      </c>
      <c r="Y5038" s="211">
        <v>0.67455837077616621</v>
      </c>
      <c r="Z5038" s="211">
        <v>0.14667690491187302</v>
      </c>
      <c r="AA5038" s="212">
        <v>0.1192610051466886</v>
      </c>
    </row>
    <row r="5039" spans="1:27" x14ac:dyDescent="0.35">
      <c r="A5039" s="210" t="s">
        <v>5715</v>
      </c>
      <c r="B5039" s="217">
        <v>126.40969001622577</v>
      </c>
      <c r="C5039" s="211">
        <v>6.8887586030562567E-2</v>
      </c>
      <c r="D5039" s="211">
        <v>0.12686477533611326</v>
      </c>
      <c r="E5039" s="211">
        <v>7.9006530636455671E-2</v>
      </c>
      <c r="F5039" s="211">
        <v>0.10209519688185638</v>
      </c>
      <c r="G5039" s="211">
        <v>0.1243827676518319</v>
      </c>
      <c r="H5039" s="211">
        <v>0.11983229018108313</v>
      </c>
      <c r="I5039" s="211">
        <v>0.48945305779659148</v>
      </c>
      <c r="J5039" s="211">
        <v>0.46477123777563994</v>
      </c>
      <c r="K5039" s="211">
        <v>0.53202209378959986</v>
      </c>
      <c r="L5039" s="211">
        <v>0.27699811017860526</v>
      </c>
      <c r="M5039" s="211">
        <v>0.11319753465454485</v>
      </c>
      <c r="N5039" s="211">
        <v>0.39862634484209597</v>
      </c>
      <c r="O5039" s="211">
        <v>0.74152463808241376</v>
      </c>
      <c r="P5039" s="211">
        <v>6.3901911568412753E-2</v>
      </c>
      <c r="Q5039" s="211">
        <v>7.2718117386700906E-2</v>
      </c>
      <c r="R5039" s="211">
        <v>0.40927444892549614</v>
      </c>
      <c r="S5039" s="211">
        <v>0.2753413891839066</v>
      </c>
      <c r="T5039" s="211">
        <v>0.49975189364298306</v>
      </c>
      <c r="U5039" s="211">
        <v>0.39653709574765078</v>
      </c>
      <c r="V5039" s="211">
        <v>0.10229019817034872</v>
      </c>
      <c r="W5039" s="211">
        <v>0.55450391602591564</v>
      </c>
      <c r="X5039" s="211">
        <v>0.28016777202714449</v>
      </c>
      <c r="Y5039" s="211">
        <v>0.56396350290324115</v>
      </c>
      <c r="Z5039" s="211">
        <v>0.14492988695508713</v>
      </c>
      <c r="AA5039" s="212">
        <v>0.1171602429727079</v>
      </c>
    </row>
    <row r="5040" spans="1:27" x14ac:dyDescent="0.35">
      <c r="A5040" s="210" t="s">
        <v>5716</v>
      </c>
      <c r="B5040" s="217">
        <v>135.00520711355753</v>
      </c>
      <c r="C5040" s="211">
        <v>8.0738982232592113E-2</v>
      </c>
      <c r="D5040" s="211">
        <v>0.12388064674661808</v>
      </c>
      <c r="E5040" s="211">
        <v>7.5691693601551813E-2</v>
      </c>
      <c r="F5040" s="211">
        <v>8.1902854309713252E-2</v>
      </c>
      <c r="G5040" s="211">
        <v>0.12481581666372621</v>
      </c>
      <c r="H5040" s="211">
        <v>0.11854642050510772</v>
      </c>
      <c r="I5040" s="211">
        <v>0.46765287390776311</v>
      </c>
      <c r="J5040" s="211">
        <v>0.41427580020432492</v>
      </c>
      <c r="K5040" s="211">
        <v>0.58448507059625598</v>
      </c>
      <c r="L5040" s="211">
        <v>0.27663687462253878</v>
      </c>
      <c r="M5040" s="211">
        <v>9.5668312616270901E-2</v>
      </c>
      <c r="N5040" s="211">
        <v>0.4156300189651202</v>
      </c>
      <c r="O5040" s="211">
        <v>0.62867975815575861</v>
      </c>
      <c r="P5040" s="211">
        <v>7.2756433137098259E-2</v>
      </c>
      <c r="Q5040" s="211">
        <v>5.1813450525042853E-2</v>
      </c>
      <c r="R5040" s="211">
        <v>0.45529258064514244</v>
      </c>
      <c r="S5040" s="211">
        <v>0.31318640799669256</v>
      </c>
      <c r="T5040" s="211">
        <v>0.54101426233176442</v>
      </c>
      <c r="U5040" s="211">
        <v>0.39675510455391005</v>
      </c>
      <c r="V5040" s="211">
        <v>6.8427503041517734E-2</v>
      </c>
      <c r="W5040" s="211">
        <v>0.60884414247273178</v>
      </c>
      <c r="X5040" s="211">
        <v>0.31177104609116679</v>
      </c>
      <c r="Y5040" s="211">
        <v>0.63901080230646268</v>
      </c>
      <c r="Z5040" s="211">
        <v>0.14674830281126902</v>
      </c>
      <c r="AA5040" s="212">
        <v>0.11069317009339734</v>
      </c>
    </row>
    <row r="5041" spans="1:27" x14ac:dyDescent="0.35">
      <c r="A5041" s="210" t="s">
        <v>5717</v>
      </c>
      <c r="B5041" s="217">
        <v>112.50520813272638</v>
      </c>
      <c r="C5041" s="211">
        <v>6.7651284464559591E-2</v>
      </c>
      <c r="D5041" s="211">
        <v>0.12125418140117028</v>
      </c>
      <c r="E5041" s="211">
        <v>6.8893570686526601E-2</v>
      </c>
      <c r="F5041" s="211">
        <v>0.11377595012660624</v>
      </c>
      <c r="G5041" s="211">
        <v>0.1212882046405085</v>
      </c>
      <c r="H5041" s="211">
        <v>0.11100578432528431</v>
      </c>
      <c r="I5041" s="211">
        <v>0.5094968307491452</v>
      </c>
      <c r="J5041" s="211">
        <v>0.40697244648224679</v>
      </c>
      <c r="K5041" s="211">
        <v>0.60551186216658248</v>
      </c>
      <c r="L5041" s="211">
        <v>0.27587736017173059</v>
      </c>
      <c r="M5041" s="211">
        <v>8.7525869659979355E-2</v>
      </c>
      <c r="N5041" s="211">
        <v>0.39337552373158674</v>
      </c>
      <c r="O5041" s="211">
        <v>0.5266949234304934</v>
      </c>
      <c r="P5041" s="211">
        <v>6.6982338940985306E-2</v>
      </c>
      <c r="Q5041" s="211">
        <v>5.13900228530218E-2</v>
      </c>
      <c r="R5041" s="211">
        <v>0.44801837839094161</v>
      </c>
      <c r="S5041" s="211">
        <v>0.32941468534751406</v>
      </c>
      <c r="T5041" s="211">
        <v>0.60874106770378833</v>
      </c>
      <c r="U5041" s="211">
        <v>0.39489408236664714</v>
      </c>
      <c r="V5041" s="211">
        <v>8.3933845787818095E-2</v>
      </c>
      <c r="W5041" s="211">
        <v>0.55500066485737021</v>
      </c>
      <c r="X5041" s="211">
        <v>0.36839431470094541</v>
      </c>
      <c r="Y5041" s="211">
        <v>0.60366474251382429</v>
      </c>
      <c r="Z5041" s="211">
        <v>0.14839345607774146</v>
      </c>
      <c r="AA5041" s="212">
        <v>0.11858375319770187</v>
      </c>
    </row>
    <row r="5042" spans="1:27" x14ac:dyDescent="0.35">
      <c r="A5042" s="210" t="s">
        <v>5718</v>
      </c>
      <c r="B5042" s="217">
        <v>144.032829443076</v>
      </c>
      <c r="C5042" s="211">
        <v>8.3721953186088355E-2</v>
      </c>
      <c r="D5042" s="211">
        <v>0.12804278607737585</v>
      </c>
      <c r="E5042" s="211">
        <v>7.7488849568426707E-2</v>
      </c>
      <c r="F5042" s="211">
        <v>7.4137578422529257E-2</v>
      </c>
      <c r="G5042" s="211">
        <v>0.12497005105042328</v>
      </c>
      <c r="H5042" s="211">
        <v>0.11896778103820718</v>
      </c>
      <c r="I5042" s="211">
        <v>0.51906961223582759</v>
      </c>
      <c r="J5042" s="211">
        <v>0.41930625544432326</v>
      </c>
      <c r="K5042" s="211">
        <v>0.56226890254347961</v>
      </c>
      <c r="L5042" s="211">
        <v>0.26854842424856551</v>
      </c>
      <c r="M5042" s="211">
        <v>9.6186346307122667E-2</v>
      </c>
      <c r="N5042" s="211">
        <v>0.50477706074994866</v>
      </c>
      <c r="O5042" s="211">
        <v>0.7653858630285959</v>
      </c>
      <c r="P5042" s="211">
        <v>6.9637497513652655E-2</v>
      </c>
      <c r="Q5042" s="211">
        <v>6.9086972856763004E-2</v>
      </c>
      <c r="R5042" s="211">
        <v>0.44260262023915764</v>
      </c>
      <c r="S5042" s="211">
        <v>0.2820124827477572</v>
      </c>
      <c r="T5042" s="211">
        <v>0.55275983418117469</v>
      </c>
      <c r="U5042" s="211">
        <v>0.39452532459542461</v>
      </c>
      <c r="V5042" s="211">
        <v>8.9653307385282474E-2</v>
      </c>
      <c r="W5042" s="211">
        <v>0.5774867454089524</v>
      </c>
      <c r="X5042" s="211">
        <v>0.42391384407516197</v>
      </c>
      <c r="Y5042" s="211">
        <v>0.72333077925848488</v>
      </c>
      <c r="Z5042" s="211">
        <v>0.14919111119732156</v>
      </c>
      <c r="AA5042" s="212">
        <v>0.11738393296765286</v>
      </c>
    </row>
    <row r="5043" spans="1:27" x14ac:dyDescent="0.35">
      <c r="A5043" s="210" t="s">
        <v>5719</v>
      </c>
      <c r="B5043" s="217">
        <v>144.27552586675858</v>
      </c>
      <c r="C5043" s="211">
        <v>6.5760118103959833E-2</v>
      </c>
      <c r="D5043" s="211">
        <v>0.12431262313257338</v>
      </c>
      <c r="E5043" s="211">
        <v>7.6527821872765495E-2</v>
      </c>
      <c r="F5043" s="211">
        <v>9.3478688954484912E-2</v>
      </c>
      <c r="G5043" s="211">
        <v>0.11991543215822695</v>
      </c>
      <c r="H5043" s="211">
        <v>0.11467835191045909</v>
      </c>
      <c r="I5043" s="211">
        <v>0.51185108858926243</v>
      </c>
      <c r="J5043" s="211">
        <v>0.43587470425994196</v>
      </c>
      <c r="K5043" s="211">
        <v>0.61338161482090892</v>
      </c>
      <c r="L5043" s="211">
        <v>0.27633941354190233</v>
      </c>
      <c r="M5043" s="211">
        <v>0.10442298186912199</v>
      </c>
      <c r="N5043" s="211">
        <v>0.36988658443104011</v>
      </c>
      <c r="O5043" s="211">
        <v>0.64974394546887715</v>
      </c>
      <c r="P5043" s="211">
        <v>7.0761805989575668E-2</v>
      </c>
      <c r="Q5043" s="211">
        <v>7.4439303045825272E-2</v>
      </c>
      <c r="R5043" s="211">
        <v>0.44950801504179999</v>
      </c>
      <c r="S5043" s="211">
        <v>0.39074617471697598</v>
      </c>
      <c r="T5043" s="211">
        <v>0.51985652262525983</v>
      </c>
      <c r="U5043" s="211">
        <v>0.54778815953309112</v>
      </c>
      <c r="V5043" s="211">
        <v>8.9832319140409608E-2</v>
      </c>
      <c r="W5043" s="211">
        <v>0.61063534347445569</v>
      </c>
      <c r="X5043" s="211">
        <v>0.35780489038057894</v>
      </c>
      <c r="Y5043" s="211">
        <v>0.69439169752030316</v>
      </c>
      <c r="Z5043" s="211">
        <v>0.14344366407539391</v>
      </c>
      <c r="AA5043" s="212">
        <v>0.12430805845372825</v>
      </c>
    </row>
    <row r="5044" spans="1:27" x14ac:dyDescent="0.35">
      <c r="A5044" s="210" t="s">
        <v>5720</v>
      </c>
      <c r="B5044" s="217">
        <v>112.55570566874258</v>
      </c>
      <c r="C5044" s="211">
        <v>6.8351122499516165E-2</v>
      </c>
      <c r="D5044" s="211">
        <v>0.11919529787628462</v>
      </c>
      <c r="E5044" s="211">
        <v>7.1259037316006801E-2</v>
      </c>
      <c r="F5044" s="211">
        <v>9.2935891993700379E-2</v>
      </c>
      <c r="G5044" s="211">
        <v>0.11997145380451016</v>
      </c>
      <c r="H5044" s="211">
        <v>0.11877642118308963</v>
      </c>
      <c r="I5044" s="211">
        <v>0.52765915694012289</v>
      </c>
      <c r="J5044" s="211">
        <v>0.46627251746336623</v>
      </c>
      <c r="K5044" s="211">
        <v>0.63650582434890746</v>
      </c>
      <c r="L5044" s="211">
        <v>0.28017929660256763</v>
      </c>
      <c r="M5044" s="211">
        <v>8.5943247401909756E-2</v>
      </c>
      <c r="N5044" s="211">
        <v>0.49959471601968219</v>
      </c>
      <c r="O5044" s="211">
        <v>0.54351233276560662</v>
      </c>
      <c r="P5044" s="211">
        <v>7.2840913978002145E-2</v>
      </c>
      <c r="Q5044" s="211">
        <v>7.4856351394067155E-2</v>
      </c>
      <c r="R5044" s="211">
        <v>0.47224084367942665</v>
      </c>
      <c r="S5044" s="211">
        <v>0.3794597140115229</v>
      </c>
      <c r="T5044" s="211">
        <v>0.60638230026079998</v>
      </c>
      <c r="U5044" s="211">
        <v>0.37894030101921755</v>
      </c>
      <c r="V5044" s="211">
        <v>5.4814904158807423E-2</v>
      </c>
      <c r="W5044" s="211">
        <v>0.566305329364438</v>
      </c>
      <c r="X5044" s="211">
        <v>0.27844867034570331</v>
      </c>
      <c r="Y5044" s="211">
        <v>0.65311753537293127</v>
      </c>
      <c r="Z5044" s="211">
        <v>0.14375225412450868</v>
      </c>
      <c r="AA5044" s="212">
        <v>0.1221368024258649</v>
      </c>
    </row>
    <row r="5045" spans="1:27" x14ac:dyDescent="0.35">
      <c r="A5045" s="210" t="s">
        <v>5721</v>
      </c>
      <c r="B5045" s="217">
        <v>115.90442893789599</v>
      </c>
      <c r="C5045" s="211">
        <v>7.5020471135494121E-2</v>
      </c>
      <c r="D5045" s="211">
        <v>0.12864575798756783</v>
      </c>
      <c r="E5045" s="211">
        <v>7.3170023150057259E-2</v>
      </c>
      <c r="F5045" s="211">
        <v>9.2072430933489047E-2</v>
      </c>
      <c r="G5045" s="211">
        <v>0.12251017393658421</v>
      </c>
      <c r="H5045" s="211">
        <v>0.12365785898754711</v>
      </c>
      <c r="I5045" s="211">
        <v>0.52170977530004325</v>
      </c>
      <c r="J5045" s="211">
        <v>0.43312662171378546</v>
      </c>
      <c r="K5045" s="211">
        <v>0.60328451152898988</v>
      </c>
      <c r="L5045" s="211">
        <v>0.27046214658766038</v>
      </c>
      <c r="M5045" s="211">
        <v>9.5341096044981255E-2</v>
      </c>
      <c r="N5045" s="211">
        <v>0.40558517122279319</v>
      </c>
      <c r="O5045" s="211">
        <v>0.69141366493715539</v>
      </c>
      <c r="P5045" s="211">
        <v>6.519691135158949E-2</v>
      </c>
      <c r="Q5045" s="211">
        <v>6.6073868986468831E-2</v>
      </c>
      <c r="R5045" s="211">
        <v>0.43296992026848458</v>
      </c>
      <c r="S5045" s="211">
        <v>0.33704795544913907</v>
      </c>
      <c r="T5045" s="211">
        <v>0.5863473929126628</v>
      </c>
      <c r="U5045" s="211">
        <v>0.35010027719178327</v>
      </c>
      <c r="V5045" s="211">
        <v>8.7050407801726848E-2</v>
      </c>
      <c r="W5045" s="211">
        <v>0.52607032973462053</v>
      </c>
      <c r="X5045" s="211">
        <v>0.25930681274222317</v>
      </c>
      <c r="Y5045" s="211">
        <v>0.60790715264742734</v>
      </c>
      <c r="Z5045" s="211">
        <v>0.14857665266011816</v>
      </c>
      <c r="AA5045" s="212">
        <v>0.1203815638140968</v>
      </c>
    </row>
    <row r="5046" spans="1:27" x14ac:dyDescent="0.35">
      <c r="A5046" s="210" t="s">
        <v>5722</v>
      </c>
      <c r="B5046" s="217">
        <v>135.19294607016508</v>
      </c>
      <c r="C5046" s="211">
        <v>8.7350327653431772E-2</v>
      </c>
      <c r="D5046" s="211">
        <v>0.12147360654910677</v>
      </c>
      <c r="E5046" s="211">
        <v>7.310045252949289E-2</v>
      </c>
      <c r="F5046" s="211">
        <v>0.11110638049447556</v>
      </c>
      <c r="G5046" s="211">
        <v>0.11981124939098727</v>
      </c>
      <c r="H5046" s="211">
        <v>0.10673776604230008</v>
      </c>
      <c r="I5046" s="211">
        <v>0.45213323822769902</v>
      </c>
      <c r="J5046" s="211">
        <v>0.46525096467406046</v>
      </c>
      <c r="K5046" s="211">
        <v>0.64945478462119111</v>
      </c>
      <c r="L5046" s="211">
        <v>0.26825740364070583</v>
      </c>
      <c r="M5046" s="211">
        <v>8.736082704374612E-2</v>
      </c>
      <c r="N5046" s="211">
        <v>0.4675215839629524</v>
      </c>
      <c r="O5046" s="211">
        <v>0.70486243225871659</v>
      </c>
      <c r="P5046" s="211">
        <v>6.5887121216730682E-2</v>
      </c>
      <c r="Q5046" s="211">
        <v>6.231586149110474E-2</v>
      </c>
      <c r="R5046" s="211">
        <v>0.46831248628033667</v>
      </c>
      <c r="S5046" s="211">
        <v>0.30414292531440101</v>
      </c>
      <c r="T5046" s="211">
        <v>0.5375859784846837</v>
      </c>
      <c r="U5046" s="211">
        <v>0.39157414367744237</v>
      </c>
      <c r="V5046" s="211">
        <v>7.4941540726274902E-2</v>
      </c>
      <c r="W5046" s="211">
        <v>0.56100681039350009</v>
      </c>
      <c r="X5046" s="211">
        <v>0.30334534511918021</v>
      </c>
      <c r="Y5046" s="211">
        <v>0.73070948588663698</v>
      </c>
      <c r="Z5046" s="211">
        <v>0.14808437556873458</v>
      </c>
      <c r="AA5046" s="212">
        <v>0.11085738573228003</v>
      </c>
    </row>
    <row r="5047" spans="1:27" x14ac:dyDescent="0.35">
      <c r="A5047" s="210" t="s">
        <v>5723</v>
      </c>
      <c r="B5047" s="217">
        <v>134.32048880980133</v>
      </c>
      <c r="C5047" s="211">
        <v>5.0105851875261023E-2</v>
      </c>
      <c r="D5047" s="211">
        <v>0.1240072523728539</v>
      </c>
      <c r="E5047" s="211">
        <v>7.4380692110936203E-2</v>
      </c>
      <c r="F5047" s="211">
        <v>0.11414485469085829</v>
      </c>
      <c r="G5047" s="211">
        <v>0.11963233385863964</v>
      </c>
      <c r="H5047" s="211">
        <v>0.1095831235957398</v>
      </c>
      <c r="I5047" s="211">
        <v>0.44886106432763306</v>
      </c>
      <c r="J5047" s="211">
        <v>0.42846533339840398</v>
      </c>
      <c r="K5047" s="211">
        <v>0.57186931742041502</v>
      </c>
      <c r="L5047" s="211">
        <v>0.27708124413455276</v>
      </c>
      <c r="M5047" s="211">
        <v>9.5545015062431585E-2</v>
      </c>
      <c r="N5047" s="211">
        <v>0.39387346081061336</v>
      </c>
      <c r="O5047" s="211">
        <v>0.70979846103731015</v>
      </c>
      <c r="P5047" s="211">
        <v>7.1299452626938153E-2</v>
      </c>
      <c r="Q5047" s="211">
        <v>0.10256147866459256</v>
      </c>
      <c r="R5047" s="211">
        <v>0.44921324579350352</v>
      </c>
      <c r="S5047" s="211">
        <v>0.42279571371375285</v>
      </c>
      <c r="T5047" s="211">
        <v>0.58862698059440133</v>
      </c>
      <c r="U5047" s="211">
        <v>0.45928765637060265</v>
      </c>
      <c r="V5047" s="211">
        <v>8.7263542807811761E-2</v>
      </c>
      <c r="W5047" s="211">
        <v>0.52629996597177264</v>
      </c>
      <c r="X5047" s="211">
        <v>0.27950958328335435</v>
      </c>
      <c r="Y5047" s="211">
        <v>0.67987484630863759</v>
      </c>
      <c r="Z5047" s="211">
        <v>0.14997795370448214</v>
      </c>
      <c r="AA5047" s="212">
        <v>0.12131227781908287</v>
      </c>
    </row>
    <row r="5048" spans="1:27" x14ac:dyDescent="0.35">
      <c r="A5048" s="210" t="s">
        <v>5724</v>
      </c>
      <c r="B5048" s="217">
        <v>110.81084520999126</v>
      </c>
      <c r="C5048" s="211">
        <v>6.864701378645062E-2</v>
      </c>
      <c r="D5048" s="211">
        <v>0.11966149131023776</v>
      </c>
      <c r="E5048" s="211">
        <v>7.5949327044198156E-2</v>
      </c>
      <c r="F5048" s="211">
        <v>9.852761192501322E-2</v>
      </c>
      <c r="G5048" s="211">
        <v>0.12021961821728741</v>
      </c>
      <c r="H5048" s="211">
        <v>0.10965822906099165</v>
      </c>
      <c r="I5048" s="211">
        <v>0.48658871450240115</v>
      </c>
      <c r="J5048" s="211">
        <v>0.45817795658632121</v>
      </c>
      <c r="K5048" s="211">
        <v>0.55376624588230339</v>
      </c>
      <c r="L5048" s="211">
        <v>0.27599894028699551</v>
      </c>
      <c r="M5048" s="211">
        <v>0.10134561179376268</v>
      </c>
      <c r="N5048" s="211">
        <v>0.43653739875175035</v>
      </c>
      <c r="O5048" s="211">
        <v>0.66855441389377279</v>
      </c>
      <c r="P5048" s="211">
        <v>6.7227388460905368E-2</v>
      </c>
      <c r="Q5048" s="211">
        <v>9.915915103136215E-2</v>
      </c>
      <c r="R5048" s="211">
        <v>0.39774455763478095</v>
      </c>
      <c r="S5048" s="211">
        <v>0.28595578942208166</v>
      </c>
      <c r="T5048" s="211">
        <v>0.47572639128075922</v>
      </c>
      <c r="U5048" s="211">
        <v>0.43229239844450584</v>
      </c>
      <c r="V5048" s="211">
        <v>5.6650147298462822E-2</v>
      </c>
      <c r="W5048" s="211">
        <v>0.49776979979021496</v>
      </c>
      <c r="X5048" s="211">
        <v>0.36137908630060023</v>
      </c>
      <c r="Y5048" s="211">
        <v>0.56607205895206214</v>
      </c>
      <c r="Z5048" s="211">
        <v>0.14802979105033501</v>
      </c>
      <c r="AA5048" s="212">
        <v>0.1172589636512911</v>
      </c>
    </row>
    <row r="5049" spans="1:27" x14ac:dyDescent="0.35">
      <c r="A5049" s="210" t="s">
        <v>5725</v>
      </c>
      <c r="B5049" s="217">
        <v>119.53392215611682</v>
      </c>
      <c r="C5049" s="211">
        <v>5.1834352439323418E-2</v>
      </c>
      <c r="D5049" s="211">
        <v>0.11689863262724627</v>
      </c>
      <c r="E5049" s="211">
        <v>7.318264231701832E-2</v>
      </c>
      <c r="F5049" s="211">
        <v>0.11070075637501535</v>
      </c>
      <c r="G5049" s="211">
        <v>0.11681425178194306</v>
      </c>
      <c r="H5049" s="211">
        <v>0.12647745366305035</v>
      </c>
      <c r="I5049" s="211">
        <v>0.52795189090784234</v>
      </c>
      <c r="J5049" s="211">
        <v>0.44444718514273307</v>
      </c>
      <c r="K5049" s="211">
        <v>0.56650196262537844</v>
      </c>
      <c r="L5049" s="211">
        <v>0.27637663748426594</v>
      </c>
      <c r="M5049" s="211">
        <v>0.10401669175614758</v>
      </c>
      <c r="N5049" s="211">
        <v>0.40944170068315489</v>
      </c>
      <c r="O5049" s="211">
        <v>0.67974593360356317</v>
      </c>
      <c r="P5049" s="211">
        <v>6.8528507908974773E-2</v>
      </c>
      <c r="Q5049" s="211">
        <v>8.1065866156885755E-2</v>
      </c>
      <c r="R5049" s="211">
        <v>0.43937171483682674</v>
      </c>
      <c r="S5049" s="211">
        <v>0.30586947821839072</v>
      </c>
      <c r="T5049" s="211">
        <v>0.52815924203537667</v>
      </c>
      <c r="U5049" s="211">
        <v>0.3621368774024098</v>
      </c>
      <c r="V5049" s="211">
        <v>6.829967636568543E-2</v>
      </c>
      <c r="W5049" s="211">
        <v>0.54734801205845796</v>
      </c>
      <c r="X5049" s="211">
        <v>0.43136683504314577</v>
      </c>
      <c r="Y5049" s="211">
        <v>0.71218666990914581</v>
      </c>
      <c r="Z5049" s="211">
        <v>0.14916841575975459</v>
      </c>
      <c r="AA5049" s="212">
        <v>0.11715978231574553</v>
      </c>
    </row>
    <row r="5050" spans="1:27" x14ac:dyDescent="0.35">
      <c r="A5050" s="210" t="s">
        <v>5726</v>
      </c>
      <c r="B5050" s="217">
        <v>121.25504583286425</v>
      </c>
      <c r="C5050" s="211">
        <v>6.7015560289470311E-2</v>
      </c>
      <c r="D5050" s="211">
        <v>0.12968002653156938</v>
      </c>
      <c r="E5050" s="211">
        <v>6.822584829048825E-2</v>
      </c>
      <c r="F5050" s="211">
        <v>0.10584292386196677</v>
      </c>
      <c r="G5050" s="211">
        <v>0.1223841121073961</v>
      </c>
      <c r="H5050" s="211">
        <v>0.12153757575045335</v>
      </c>
      <c r="I5050" s="211">
        <v>0.46994536004121523</v>
      </c>
      <c r="J5050" s="211">
        <v>0.44563426979436566</v>
      </c>
      <c r="K5050" s="211">
        <v>0.60101233123822373</v>
      </c>
      <c r="L5050" s="211">
        <v>0.274892141399529</v>
      </c>
      <c r="M5050" s="211">
        <v>0.10488991887292909</v>
      </c>
      <c r="N5050" s="211">
        <v>0.46404914902000616</v>
      </c>
      <c r="O5050" s="211">
        <v>0.72346485410828687</v>
      </c>
      <c r="P5050" s="211">
        <v>7.2282146933715444E-2</v>
      </c>
      <c r="Q5050" s="211">
        <v>6.3103247986973227E-2</v>
      </c>
      <c r="R5050" s="211">
        <v>0.41787148535847579</v>
      </c>
      <c r="S5050" s="211">
        <v>0.3055699762359394</v>
      </c>
      <c r="T5050" s="211">
        <v>0.53619722892295996</v>
      </c>
      <c r="U5050" s="211">
        <v>0.35812358784894294</v>
      </c>
      <c r="V5050" s="211">
        <v>5.8146157443505819E-2</v>
      </c>
      <c r="W5050" s="211">
        <v>0.60092464269977164</v>
      </c>
      <c r="X5050" s="211">
        <v>0.31348455459534502</v>
      </c>
      <c r="Y5050" s="211">
        <v>0.75262105680107549</v>
      </c>
      <c r="Z5050" s="211">
        <v>0.14941863241281952</v>
      </c>
      <c r="AA5050" s="212">
        <v>0.12030219352861732</v>
      </c>
    </row>
    <row r="5051" spans="1:27" x14ac:dyDescent="0.35">
      <c r="A5051" s="210" t="s">
        <v>5727</v>
      </c>
      <c r="B5051" s="217">
        <v>128.55250823010712</v>
      </c>
      <c r="C5051" s="211">
        <v>5.4377906649336498E-2</v>
      </c>
      <c r="D5051" s="211">
        <v>0.12697605478362542</v>
      </c>
      <c r="E5051" s="211">
        <v>7.3128192350876448E-2</v>
      </c>
      <c r="F5051" s="211">
        <v>0.11824881358779674</v>
      </c>
      <c r="G5051" s="211">
        <v>0.11793415429384428</v>
      </c>
      <c r="H5051" s="211">
        <v>0.11339673789131538</v>
      </c>
      <c r="I5051" s="211">
        <v>0.4959225108028979</v>
      </c>
      <c r="J5051" s="211">
        <v>0.419744720888028</v>
      </c>
      <c r="K5051" s="211">
        <v>0.55174630582196682</v>
      </c>
      <c r="L5051" s="211">
        <v>0.27190388933971343</v>
      </c>
      <c r="M5051" s="211">
        <v>0.10290055552403074</v>
      </c>
      <c r="N5051" s="211">
        <v>0.41888499630527271</v>
      </c>
      <c r="O5051" s="211">
        <v>0.74740800994696832</v>
      </c>
      <c r="P5051" s="211">
        <v>6.4257080868961369E-2</v>
      </c>
      <c r="Q5051" s="211">
        <v>7.5438516957764615E-2</v>
      </c>
      <c r="R5051" s="211">
        <v>0.42368914772971122</v>
      </c>
      <c r="S5051" s="211">
        <v>0.32050169833758796</v>
      </c>
      <c r="T5051" s="211">
        <v>0.54671478753594838</v>
      </c>
      <c r="U5051" s="211">
        <v>0.43857986378274494</v>
      </c>
      <c r="V5051" s="211">
        <v>0.11665251625561829</v>
      </c>
      <c r="W5051" s="211">
        <v>0.55739587396593215</v>
      </c>
      <c r="X5051" s="211">
        <v>0.32876897123901361</v>
      </c>
      <c r="Y5051" s="211">
        <v>0.64177523288940597</v>
      </c>
      <c r="Z5051" s="211">
        <v>0.14879948320660272</v>
      </c>
      <c r="AA5051" s="212">
        <v>0.12648249251401297</v>
      </c>
    </row>
    <row r="5052" spans="1:27" x14ac:dyDescent="0.35">
      <c r="A5052" s="210" t="s">
        <v>5728</v>
      </c>
      <c r="B5052" s="217">
        <v>147.10058600142798</v>
      </c>
      <c r="C5052" s="211">
        <v>7.238131414603638E-2</v>
      </c>
      <c r="D5052" s="211">
        <v>0.12350827267101309</v>
      </c>
      <c r="E5052" s="211">
        <v>8.1884636237759059E-2</v>
      </c>
      <c r="F5052" s="211">
        <v>0.11618988479854366</v>
      </c>
      <c r="G5052" s="211">
        <v>0.11983127147623523</v>
      </c>
      <c r="H5052" s="211">
        <v>0.12104954066168795</v>
      </c>
      <c r="I5052" s="211">
        <v>0.42284264821440321</v>
      </c>
      <c r="J5052" s="211">
        <v>0.4298536851356255</v>
      </c>
      <c r="K5052" s="211">
        <v>0.56974842810081516</v>
      </c>
      <c r="L5052" s="211">
        <v>0.28131662613456992</v>
      </c>
      <c r="M5052" s="211">
        <v>0.10997610359291786</v>
      </c>
      <c r="N5052" s="211">
        <v>0.50589297659268162</v>
      </c>
      <c r="O5052" s="211">
        <v>0.7862647758959197</v>
      </c>
      <c r="P5052" s="211">
        <v>6.7430703392068664E-2</v>
      </c>
      <c r="Q5052" s="211">
        <v>8.6317055529639461E-2</v>
      </c>
      <c r="R5052" s="211">
        <v>0.46175210775785452</v>
      </c>
      <c r="S5052" s="211">
        <v>0.37719159607886832</v>
      </c>
      <c r="T5052" s="211">
        <v>0.64105180005203799</v>
      </c>
      <c r="U5052" s="211">
        <v>0.36579340255697146</v>
      </c>
      <c r="V5052" s="211">
        <v>0.10060034178931815</v>
      </c>
      <c r="W5052" s="211">
        <v>0.5575696030490368</v>
      </c>
      <c r="X5052" s="211">
        <v>0.32494953965745355</v>
      </c>
      <c r="Y5052" s="211">
        <v>0.66866653773929108</v>
      </c>
      <c r="Z5052" s="211">
        <v>0.14866981663102588</v>
      </c>
      <c r="AA5052" s="212">
        <v>0.12001595686538596</v>
      </c>
    </row>
    <row r="5053" spans="1:27" x14ac:dyDescent="0.35">
      <c r="A5053" s="210" t="s">
        <v>5729</v>
      </c>
      <c r="B5053" s="217">
        <v>132.79727847283743</v>
      </c>
      <c r="C5053" s="211">
        <v>5.6307129792507397E-2</v>
      </c>
      <c r="D5053" s="211">
        <v>0.12069633125190485</v>
      </c>
      <c r="E5053" s="211">
        <v>7.6583487296534067E-2</v>
      </c>
      <c r="F5053" s="211">
        <v>9.5640226023289504E-2</v>
      </c>
      <c r="G5053" s="211">
        <v>0.12037110049518357</v>
      </c>
      <c r="H5053" s="211">
        <v>0.10796728869587589</v>
      </c>
      <c r="I5053" s="211">
        <v>0.47184139282943877</v>
      </c>
      <c r="J5053" s="211">
        <v>0.43660257367100558</v>
      </c>
      <c r="K5053" s="211">
        <v>0.63667648855681502</v>
      </c>
      <c r="L5053" s="211">
        <v>0.2693485599247516</v>
      </c>
      <c r="M5053" s="211">
        <v>9.7964330031518471E-2</v>
      </c>
      <c r="N5053" s="211">
        <v>0.55447076406748097</v>
      </c>
      <c r="O5053" s="211">
        <v>0.6032973170924435</v>
      </c>
      <c r="P5053" s="211">
        <v>7.1530465259527734E-2</v>
      </c>
      <c r="Q5053" s="211">
        <v>0.10368082454399223</v>
      </c>
      <c r="R5053" s="211">
        <v>0.41259186952236293</v>
      </c>
      <c r="S5053" s="211">
        <v>0.35428868535773073</v>
      </c>
      <c r="T5053" s="211">
        <v>0.5063972425419152</v>
      </c>
      <c r="U5053" s="211">
        <v>0.47194960136096564</v>
      </c>
      <c r="V5053" s="211">
        <v>6.8402957011348908E-2</v>
      </c>
      <c r="W5053" s="211">
        <v>0.56903922518157146</v>
      </c>
      <c r="X5053" s="211">
        <v>0.2321013593920411</v>
      </c>
      <c r="Y5053" s="211">
        <v>0.69790176821403271</v>
      </c>
      <c r="Z5053" s="211">
        <v>0.14419480505007054</v>
      </c>
      <c r="AA5053" s="212">
        <v>0.12172984588526317</v>
      </c>
    </row>
    <row r="5054" spans="1:27" x14ac:dyDescent="0.35">
      <c r="A5054" s="210" t="s">
        <v>5730</v>
      </c>
      <c r="B5054" s="217">
        <v>136.38135139668466</v>
      </c>
      <c r="C5054" s="211">
        <v>5.3336709058112178E-2</v>
      </c>
      <c r="D5054" s="211">
        <v>0.12916016776503936</v>
      </c>
      <c r="E5054" s="211">
        <v>7.6818067210843208E-2</v>
      </c>
      <c r="F5054" s="211">
        <v>9.7474963848510315E-2</v>
      </c>
      <c r="G5054" s="211">
        <v>0.11741960359495419</v>
      </c>
      <c r="H5054" s="211">
        <v>0.10976946846318139</v>
      </c>
      <c r="I5054" s="211">
        <v>0.51167239603846437</v>
      </c>
      <c r="J5054" s="211">
        <v>0.42654189014112281</v>
      </c>
      <c r="K5054" s="211">
        <v>0.64763462378511261</v>
      </c>
      <c r="L5054" s="211">
        <v>0.27164908193522863</v>
      </c>
      <c r="M5054" s="211">
        <v>9.2852187230457031E-2</v>
      </c>
      <c r="N5054" s="211">
        <v>0.55270143302904451</v>
      </c>
      <c r="O5054" s="211">
        <v>0.77338439480745025</v>
      </c>
      <c r="P5054" s="211">
        <v>7.1560415337420219E-2</v>
      </c>
      <c r="Q5054" s="211">
        <v>7.7385310683752928E-2</v>
      </c>
      <c r="R5054" s="211">
        <v>0.39859081304550009</v>
      </c>
      <c r="S5054" s="211">
        <v>0.30537644392167168</v>
      </c>
      <c r="T5054" s="211">
        <v>0.61354534977144759</v>
      </c>
      <c r="U5054" s="211">
        <v>0.4320606086447471</v>
      </c>
      <c r="V5054" s="211">
        <v>5.8797426505772493E-2</v>
      </c>
      <c r="W5054" s="211">
        <v>0.57180704747913269</v>
      </c>
      <c r="X5054" s="211">
        <v>0.37291122706887375</v>
      </c>
      <c r="Y5054" s="211">
        <v>0.69441860800973565</v>
      </c>
      <c r="Z5054" s="211">
        <v>0.14956828960958274</v>
      </c>
      <c r="AA5054" s="212">
        <v>0.120336589216025</v>
      </c>
    </row>
    <row r="5055" spans="1:27" x14ac:dyDescent="0.35">
      <c r="A5055" s="210" t="s">
        <v>5731</v>
      </c>
      <c r="B5055" s="217">
        <v>170.39925507813615</v>
      </c>
      <c r="C5055" s="211">
        <v>6.0225577468571601E-2</v>
      </c>
      <c r="D5055" s="211">
        <v>0.13354613694012712</v>
      </c>
      <c r="E5055" s="211">
        <v>7.088248071962007E-2</v>
      </c>
      <c r="F5055" s="211">
        <v>0.11956872957723015</v>
      </c>
      <c r="G5055" s="211">
        <v>0.11994856222608261</v>
      </c>
      <c r="H5055" s="211">
        <v>0.12049173545480012</v>
      </c>
      <c r="I5055" s="211">
        <v>0.48566881605716489</v>
      </c>
      <c r="J5055" s="211">
        <v>0.47272146531278531</v>
      </c>
      <c r="K5055" s="211">
        <v>0.62424667475226192</v>
      </c>
      <c r="L5055" s="211">
        <v>0.2712937238980363</v>
      </c>
      <c r="M5055" s="211">
        <v>9.5232572579151853E-2</v>
      </c>
      <c r="N5055" s="211">
        <v>0.47351658535310703</v>
      </c>
      <c r="O5055" s="211">
        <v>0.62528245348015399</v>
      </c>
      <c r="P5055" s="211">
        <v>7.2535714101822218E-2</v>
      </c>
      <c r="Q5055" s="211">
        <v>5.5851005548703744E-2</v>
      </c>
      <c r="R5055" s="211">
        <v>0.44672967177143647</v>
      </c>
      <c r="S5055" s="211">
        <v>0.38595309754042773</v>
      </c>
      <c r="T5055" s="211">
        <v>0.57167628464974385</v>
      </c>
      <c r="U5055" s="211">
        <v>0.49204317947605802</v>
      </c>
      <c r="V5055" s="211">
        <v>0.14975186963065118</v>
      </c>
      <c r="W5055" s="211">
        <v>0.49779318873731837</v>
      </c>
      <c r="X5055" s="211">
        <v>0.33622033520192224</v>
      </c>
      <c r="Y5055" s="211">
        <v>0.57733273783464767</v>
      </c>
      <c r="Z5055" s="211">
        <v>0.14782992599854858</v>
      </c>
      <c r="AA5055" s="212">
        <v>0.11785576793569334</v>
      </c>
    </row>
    <row r="5056" spans="1:27" x14ac:dyDescent="0.35">
      <c r="A5056" s="210" t="s">
        <v>5732</v>
      </c>
      <c r="B5056" s="217">
        <v>147.36904477702743</v>
      </c>
      <c r="C5056" s="211">
        <v>5.4519233875778825E-2</v>
      </c>
      <c r="D5056" s="211">
        <v>0.12858070294698501</v>
      </c>
      <c r="E5056" s="211">
        <v>7.2441015692245203E-2</v>
      </c>
      <c r="F5056" s="211">
        <v>9.1715266944196544E-2</v>
      </c>
      <c r="G5056" s="211">
        <v>0.12118414812459025</v>
      </c>
      <c r="H5056" s="211">
        <v>0.12010890226663626</v>
      </c>
      <c r="I5056" s="211">
        <v>0.52056230533016645</v>
      </c>
      <c r="J5056" s="211">
        <v>0.47710328409167446</v>
      </c>
      <c r="K5056" s="211">
        <v>0.63134641139210523</v>
      </c>
      <c r="L5056" s="211">
        <v>0.27652438455108025</v>
      </c>
      <c r="M5056" s="211">
        <v>9.156569726718318E-2</v>
      </c>
      <c r="N5056" s="211">
        <v>0.55910086514341384</v>
      </c>
      <c r="O5056" s="211">
        <v>0.74572839447366468</v>
      </c>
      <c r="P5056" s="211">
        <v>6.6359109095153496E-2</v>
      </c>
      <c r="Q5056" s="211">
        <v>8.0276567195154011E-2</v>
      </c>
      <c r="R5056" s="211">
        <v>0.47615000647957534</v>
      </c>
      <c r="S5056" s="211">
        <v>0.41977342555023833</v>
      </c>
      <c r="T5056" s="211">
        <v>0.58611545490313477</v>
      </c>
      <c r="U5056" s="211">
        <v>0.44435273076520815</v>
      </c>
      <c r="V5056" s="211">
        <v>0.11670208302646484</v>
      </c>
      <c r="W5056" s="211">
        <v>0.51432445565468599</v>
      </c>
      <c r="X5056" s="211">
        <v>0.30479641116590372</v>
      </c>
      <c r="Y5056" s="211">
        <v>0.65544011699987581</v>
      </c>
      <c r="Z5056" s="211">
        <v>0.1482360989078394</v>
      </c>
      <c r="AA5056" s="212">
        <v>0.12225821409579476</v>
      </c>
    </row>
    <row r="5057" spans="1:27" x14ac:dyDescent="0.35">
      <c r="A5057" s="210" t="s">
        <v>5733</v>
      </c>
      <c r="B5057" s="217">
        <v>145.73785925990583</v>
      </c>
      <c r="C5057" s="211">
        <v>6.1754964004910276E-2</v>
      </c>
      <c r="D5057" s="211">
        <v>0.12329067698206155</v>
      </c>
      <c r="E5057" s="211">
        <v>7.6093711909778899E-2</v>
      </c>
      <c r="F5057" s="211">
        <v>8.1945123067893866E-2</v>
      </c>
      <c r="G5057" s="211">
        <v>0.12303779093017861</v>
      </c>
      <c r="H5057" s="211">
        <v>0.11842751171985581</v>
      </c>
      <c r="I5057" s="211">
        <v>0.52030005475099472</v>
      </c>
      <c r="J5057" s="211">
        <v>0.43458249043700775</v>
      </c>
      <c r="K5057" s="211">
        <v>0.62306929501013864</v>
      </c>
      <c r="L5057" s="211">
        <v>0.27548300731141834</v>
      </c>
      <c r="M5057" s="211">
        <v>9.083099924941157E-2</v>
      </c>
      <c r="N5057" s="211">
        <v>0.4816718355752263</v>
      </c>
      <c r="O5057" s="211">
        <v>0.57243158864413246</v>
      </c>
      <c r="P5057" s="211">
        <v>6.3614042319575556E-2</v>
      </c>
      <c r="Q5057" s="211">
        <v>5.8192826963381683E-2</v>
      </c>
      <c r="R5057" s="211">
        <v>0.46025126962640001</v>
      </c>
      <c r="S5057" s="211">
        <v>0.30317862650949567</v>
      </c>
      <c r="T5057" s="211">
        <v>0.5899021378518664</v>
      </c>
      <c r="U5057" s="211">
        <v>0.42786261238891854</v>
      </c>
      <c r="V5057" s="211">
        <v>0.13498519382359137</v>
      </c>
      <c r="W5057" s="211">
        <v>0.62396001105365695</v>
      </c>
      <c r="X5057" s="211">
        <v>0.31190345003179748</v>
      </c>
      <c r="Y5057" s="211">
        <v>0.6580854919583714</v>
      </c>
      <c r="Z5057" s="211">
        <v>0.14813035383301668</v>
      </c>
      <c r="AA5057" s="212">
        <v>0.11751407819268854</v>
      </c>
    </row>
    <row r="5058" spans="1:27" x14ac:dyDescent="0.35">
      <c r="A5058" s="210" t="s">
        <v>5734</v>
      </c>
      <c r="B5058" s="217">
        <v>121.75699813460275</v>
      </c>
      <c r="C5058" s="211">
        <v>5.7550320426243841E-2</v>
      </c>
      <c r="D5058" s="211">
        <v>0.12112792169992209</v>
      </c>
      <c r="E5058" s="211">
        <v>8.5363918734892158E-2</v>
      </c>
      <c r="F5058" s="211">
        <v>9.755974601550628E-2</v>
      </c>
      <c r="G5058" s="211">
        <v>0.12092147617001212</v>
      </c>
      <c r="H5058" s="211">
        <v>0.10913159328481421</v>
      </c>
      <c r="I5058" s="211">
        <v>0.48532068189976135</v>
      </c>
      <c r="J5058" s="211">
        <v>0.46130389524194904</v>
      </c>
      <c r="K5058" s="211">
        <v>0.57888989455386108</v>
      </c>
      <c r="L5058" s="211">
        <v>0.26893544786957835</v>
      </c>
      <c r="M5058" s="211">
        <v>9.942110232534429E-2</v>
      </c>
      <c r="N5058" s="211">
        <v>0.39285118033367034</v>
      </c>
      <c r="O5058" s="211">
        <v>0.76709513980583754</v>
      </c>
      <c r="P5058" s="211">
        <v>7.1227240972873307E-2</v>
      </c>
      <c r="Q5058" s="211">
        <v>4.9466976145379163E-2</v>
      </c>
      <c r="R5058" s="211">
        <v>0.45591514875946892</v>
      </c>
      <c r="S5058" s="211">
        <v>0.31747207311324366</v>
      </c>
      <c r="T5058" s="211">
        <v>0.60133215175535848</v>
      </c>
      <c r="U5058" s="211">
        <v>0.42818281521316526</v>
      </c>
      <c r="V5058" s="211">
        <v>6.5408613107339336E-2</v>
      </c>
      <c r="W5058" s="211">
        <v>0.64234584779663528</v>
      </c>
      <c r="X5058" s="211">
        <v>0.42541878026066671</v>
      </c>
      <c r="Y5058" s="211">
        <v>0.63849286136057648</v>
      </c>
      <c r="Z5058" s="211">
        <v>0.1489009542053496</v>
      </c>
      <c r="AA5058" s="212">
        <v>0.12563685725812532</v>
      </c>
    </row>
    <row r="5059" spans="1:27" x14ac:dyDescent="0.35">
      <c r="A5059" s="210" t="s">
        <v>5735</v>
      </c>
      <c r="B5059" s="217">
        <v>138.72404819295085</v>
      </c>
      <c r="C5059" s="211">
        <v>5.7347343786079766E-2</v>
      </c>
      <c r="D5059" s="211">
        <v>0.11628778256910462</v>
      </c>
      <c r="E5059" s="211">
        <v>7.47518098379268E-2</v>
      </c>
      <c r="F5059" s="211">
        <v>0.10511370863490269</v>
      </c>
      <c r="G5059" s="211">
        <v>0.12083964705217423</v>
      </c>
      <c r="H5059" s="211">
        <v>0.11405399792817125</v>
      </c>
      <c r="I5059" s="211">
        <v>0.48987112474671934</v>
      </c>
      <c r="J5059" s="211">
        <v>0.43013975789424153</v>
      </c>
      <c r="K5059" s="211">
        <v>0.57345057983165881</v>
      </c>
      <c r="L5059" s="211">
        <v>0.27449109962980639</v>
      </c>
      <c r="M5059" s="211">
        <v>0.1026415785933914</v>
      </c>
      <c r="N5059" s="211">
        <v>0.39816564578601987</v>
      </c>
      <c r="O5059" s="211">
        <v>0.62962773297097274</v>
      </c>
      <c r="P5059" s="211">
        <v>7.1516426260028229E-2</v>
      </c>
      <c r="Q5059" s="211">
        <v>6.7144278577097663E-2</v>
      </c>
      <c r="R5059" s="211">
        <v>0.38687905020164159</v>
      </c>
      <c r="S5059" s="211">
        <v>0.33356930098029342</v>
      </c>
      <c r="T5059" s="211">
        <v>0.55160130893552961</v>
      </c>
      <c r="U5059" s="211">
        <v>0.3708246079481865</v>
      </c>
      <c r="V5059" s="211">
        <v>0.11808039271487562</v>
      </c>
      <c r="W5059" s="211">
        <v>0.53578918707925238</v>
      </c>
      <c r="X5059" s="211">
        <v>0.36062939296262447</v>
      </c>
      <c r="Y5059" s="211">
        <v>0.7339370170609919</v>
      </c>
      <c r="Z5059" s="211">
        <v>0.14694340342157231</v>
      </c>
      <c r="AA5059" s="212">
        <v>0.12185688674646865</v>
      </c>
    </row>
    <row r="5060" spans="1:27" x14ac:dyDescent="0.35">
      <c r="A5060" s="210" t="s">
        <v>5736</v>
      </c>
      <c r="B5060" s="217">
        <v>163.32309663197569</v>
      </c>
      <c r="C5060" s="211">
        <v>6.7042785621002951E-2</v>
      </c>
      <c r="D5060" s="211">
        <v>0.12399171856892442</v>
      </c>
      <c r="E5060" s="211">
        <v>7.9731738515368564E-2</v>
      </c>
      <c r="F5060" s="211">
        <v>9.5362886619273016E-2</v>
      </c>
      <c r="G5060" s="211">
        <v>0.12051847903638373</v>
      </c>
      <c r="H5060" s="211">
        <v>0.11228776695810667</v>
      </c>
      <c r="I5060" s="211">
        <v>0.45653842906612435</v>
      </c>
      <c r="J5060" s="211">
        <v>0.47221828797639998</v>
      </c>
      <c r="K5060" s="211">
        <v>0.63573429093451062</v>
      </c>
      <c r="L5060" s="211">
        <v>0.27977430257146463</v>
      </c>
      <c r="M5060" s="211">
        <v>9.5467565828638204E-2</v>
      </c>
      <c r="N5060" s="211">
        <v>0.49101249032659405</v>
      </c>
      <c r="O5060" s="211">
        <v>0.59545570580806284</v>
      </c>
      <c r="P5060" s="211">
        <v>7.1482384959050627E-2</v>
      </c>
      <c r="Q5060" s="211">
        <v>0.11796274383715313</v>
      </c>
      <c r="R5060" s="211">
        <v>0.4468207340387812</v>
      </c>
      <c r="S5060" s="211">
        <v>0.38179567168695472</v>
      </c>
      <c r="T5060" s="211">
        <v>0.47590645575469026</v>
      </c>
      <c r="U5060" s="211">
        <v>0.46265867076587802</v>
      </c>
      <c r="V5060" s="211">
        <v>0.13059951143709331</v>
      </c>
      <c r="W5060" s="211">
        <v>0.54156183050212703</v>
      </c>
      <c r="X5060" s="211">
        <v>0.28745208653957482</v>
      </c>
      <c r="Y5060" s="211">
        <v>0.66667965529299533</v>
      </c>
      <c r="Z5060" s="211">
        <v>0.14933161554583119</v>
      </c>
      <c r="AA5060" s="212">
        <v>0.11994896247915052</v>
      </c>
    </row>
    <row r="5061" spans="1:27" x14ac:dyDescent="0.35">
      <c r="A5061" s="210" t="s">
        <v>5737</v>
      </c>
      <c r="B5061" s="217">
        <v>145.72919107242191</v>
      </c>
      <c r="C5061" s="211">
        <v>7.1213053703729406E-2</v>
      </c>
      <c r="D5061" s="211">
        <v>0.12724739571149038</v>
      </c>
      <c r="E5061" s="211">
        <v>8.3286563567257305E-2</v>
      </c>
      <c r="F5061" s="211">
        <v>0.11198176326547772</v>
      </c>
      <c r="G5061" s="211">
        <v>0.11660525734998356</v>
      </c>
      <c r="H5061" s="211">
        <v>0.11286987853798396</v>
      </c>
      <c r="I5061" s="211">
        <v>0.47126628280534</v>
      </c>
      <c r="J5061" s="211">
        <v>0.44164003616375963</v>
      </c>
      <c r="K5061" s="211">
        <v>0.63636331486978537</v>
      </c>
      <c r="L5061" s="211">
        <v>0.26960331460432513</v>
      </c>
      <c r="M5061" s="211">
        <v>8.7879109937228486E-2</v>
      </c>
      <c r="N5061" s="211">
        <v>0.38148753872968777</v>
      </c>
      <c r="O5061" s="211">
        <v>0.6022392541039332</v>
      </c>
      <c r="P5061" s="211">
        <v>6.8367200766642086E-2</v>
      </c>
      <c r="Q5061" s="211">
        <v>5.1152015581636082E-2</v>
      </c>
      <c r="R5061" s="211">
        <v>0.42520304834380468</v>
      </c>
      <c r="S5061" s="211">
        <v>0.35948921198705286</v>
      </c>
      <c r="T5061" s="211">
        <v>0.56277175001701418</v>
      </c>
      <c r="U5061" s="211">
        <v>0.44427812094400848</v>
      </c>
      <c r="V5061" s="211">
        <v>0.146244816775293</v>
      </c>
      <c r="W5061" s="211">
        <v>0.63358038962044072</v>
      </c>
      <c r="X5061" s="211">
        <v>0.35833210974866847</v>
      </c>
      <c r="Y5061" s="211">
        <v>0.65133950468161239</v>
      </c>
      <c r="Z5061" s="211">
        <v>0.14736534709480262</v>
      </c>
      <c r="AA5061" s="212">
        <v>0.12541872626660103</v>
      </c>
    </row>
    <row r="5062" spans="1:27" x14ac:dyDescent="0.35">
      <c r="A5062" s="210" t="s">
        <v>5738</v>
      </c>
      <c r="B5062" s="217">
        <v>135.12849573204076</v>
      </c>
      <c r="C5062" s="211">
        <v>7.0708224316847867E-2</v>
      </c>
      <c r="D5062" s="211">
        <v>0.12478083027516748</v>
      </c>
      <c r="E5062" s="211">
        <v>6.8628344659385956E-2</v>
      </c>
      <c r="F5062" s="211">
        <v>7.3835670120474831E-2</v>
      </c>
      <c r="G5062" s="211">
        <v>0.12114114287929416</v>
      </c>
      <c r="H5062" s="211">
        <v>0.10465437010539884</v>
      </c>
      <c r="I5062" s="211">
        <v>0.52281212538017885</v>
      </c>
      <c r="J5062" s="211">
        <v>0.41065847845727715</v>
      </c>
      <c r="K5062" s="211">
        <v>0.554115279596198</v>
      </c>
      <c r="L5062" s="211">
        <v>0.27275008781774263</v>
      </c>
      <c r="M5062" s="211">
        <v>0.11112134983976346</v>
      </c>
      <c r="N5062" s="211">
        <v>0.44932711943179598</v>
      </c>
      <c r="O5062" s="211">
        <v>0.59107387264012767</v>
      </c>
      <c r="P5062" s="211">
        <v>7.1991065220843559E-2</v>
      </c>
      <c r="Q5062" s="211">
        <v>5.2734332112078564E-2</v>
      </c>
      <c r="R5062" s="211">
        <v>0.47297259707979028</v>
      </c>
      <c r="S5062" s="211">
        <v>0.38974600723008934</v>
      </c>
      <c r="T5062" s="211">
        <v>0.53321367970687239</v>
      </c>
      <c r="U5062" s="211">
        <v>0.47457491760212056</v>
      </c>
      <c r="V5062" s="211">
        <v>9.533603174750753E-2</v>
      </c>
      <c r="W5062" s="211">
        <v>0.51912925447260971</v>
      </c>
      <c r="X5062" s="211">
        <v>0.3284138889291649</v>
      </c>
      <c r="Y5062" s="211">
        <v>0.62683794823381067</v>
      </c>
      <c r="Z5062" s="211">
        <v>0.14167728523558487</v>
      </c>
      <c r="AA5062" s="212">
        <v>0.12266904536332308</v>
      </c>
    </row>
    <row r="5063" spans="1:27" x14ac:dyDescent="0.35">
      <c r="A5063" s="210" t="s">
        <v>5739</v>
      </c>
      <c r="B5063" s="217">
        <v>143.62865108858799</v>
      </c>
      <c r="C5063" s="211">
        <v>5.4026620064955025E-2</v>
      </c>
      <c r="D5063" s="211">
        <v>0.12115005761311676</v>
      </c>
      <c r="E5063" s="211">
        <v>7.843620978355377E-2</v>
      </c>
      <c r="F5063" s="211">
        <v>0.11035081144593942</v>
      </c>
      <c r="G5063" s="211">
        <v>0.12195967627551092</v>
      </c>
      <c r="H5063" s="211">
        <v>0.11679340954358801</v>
      </c>
      <c r="I5063" s="211">
        <v>0.45709323167676419</v>
      </c>
      <c r="J5063" s="211">
        <v>0.46127803286377783</v>
      </c>
      <c r="K5063" s="211">
        <v>0.62113756570819456</v>
      </c>
      <c r="L5063" s="211">
        <v>0.27924208945583073</v>
      </c>
      <c r="M5063" s="211">
        <v>0.11550283307614473</v>
      </c>
      <c r="N5063" s="211">
        <v>0.39769125828188401</v>
      </c>
      <c r="O5063" s="211">
        <v>0.76076336440298165</v>
      </c>
      <c r="P5063" s="211">
        <v>6.9325052622894623E-2</v>
      </c>
      <c r="Q5063" s="211">
        <v>0.13533033170137851</v>
      </c>
      <c r="R5063" s="211">
        <v>0.42511537912536934</v>
      </c>
      <c r="S5063" s="211">
        <v>0.28001462685343942</v>
      </c>
      <c r="T5063" s="211">
        <v>0.50929377808336651</v>
      </c>
      <c r="U5063" s="211">
        <v>0.42668160675789923</v>
      </c>
      <c r="V5063" s="211">
        <v>6.5690524253509186E-2</v>
      </c>
      <c r="W5063" s="211">
        <v>0.52872731542289142</v>
      </c>
      <c r="X5063" s="211">
        <v>0.36272972081284915</v>
      </c>
      <c r="Y5063" s="211">
        <v>0.67557516733666789</v>
      </c>
      <c r="Z5063" s="211">
        <v>0.1480657589526915</v>
      </c>
      <c r="AA5063" s="212">
        <v>0.11243453248055643</v>
      </c>
    </row>
    <row r="5064" spans="1:27" x14ac:dyDescent="0.35">
      <c r="A5064" s="210" t="s">
        <v>5740</v>
      </c>
      <c r="B5064" s="217">
        <v>152.18139243710564</v>
      </c>
      <c r="C5064" s="211">
        <v>5.3033019684500353E-2</v>
      </c>
      <c r="D5064" s="211">
        <v>0.12890940420904715</v>
      </c>
      <c r="E5064" s="211">
        <v>7.518636421477265E-2</v>
      </c>
      <c r="F5064" s="211">
        <v>0.10421088805838816</v>
      </c>
      <c r="G5064" s="211">
        <v>0.11820229098108982</v>
      </c>
      <c r="H5064" s="211">
        <v>0.11982891194883064</v>
      </c>
      <c r="I5064" s="211">
        <v>0.49889405061676839</v>
      </c>
      <c r="J5064" s="211">
        <v>0.4226117891584934</v>
      </c>
      <c r="K5064" s="211">
        <v>0.62936450260264354</v>
      </c>
      <c r="L5064" s="211">
        <v>0.27443267940173366</v>
      </c>
      <c r="M5064" s="211">
        <v>0.11093662324813432</v>
      </c>
      <c r="N5064" s="211">
        <v>0.462485251955077</v>
      </c>
      <c r="O5064" s="211">
        <v>0.64491716120953635</v>
      </c>
      <c r="P5064" s="211">
        <v>6.8583158853934484E-2</v>
      </c>
      <c r="Q5064" s="211">
        <v>0.1290963500189598</v>
      </c>
      <c r="R5064" s="211">
        <v>0.41888616861601269</v>
      </c>
      <c r="S5064" s="211">
        <v>0.40996252940330608</v>
      </c>
      <c r="T5064" s="211">
        <v>0.52870353360990519</v>
      </c>
      <c r="U5064" s="211">
        <v>0.4065868311840436</v>
      </c>
      <c r="V5064" s="211">
        <v>0.12776726592573232</v>
      </c>
      <c r="W5064" s="211">
        <v>0.45760850884245624</v>
      </c>
      <c r="X5064" s="211">
        <v>0.275812991182733</v>
      </c>
      <c r="Y5064" s="211">
        <v>0.59082181435531644</v>
      </c>
      <c r="Z5064" s="211">
        <v>0.14874754125083228</v>
      </c>
      <c r="AA5064" s="212">
        <v>0.11906419826652044</v>
      </c>
    </row>
    <row r="5065" spans="1:27" x14ac:dyDescent="0.35">
      <c r="A5065" s="210" t="s">
        <v>5741</v>
      </c>
      <c r="B5065" s="217">
        <v>107.58740201061819</v>
      </c>
      <c r="C5065" s="211">
        <v>6.2185131370122472E-2</v>
      </c>
      <c r="D5065" s="211">
        <v>0.12825211663070246</v>
      </c>
      <c r="E5065" s="211">
        <v>6.6337494480678577E-2</v>
      </c>
      <c r="F5065" s="211">
        <v>9.3659870056769012E-2</v>
      </c>
      <c r="G5065" s="211">
        <v>0.1217197191785845</v>
      </c>
      <c r="H5065" s="211">
        <v>0.11668879594269256</v>
      </c>
      <c r="I5065" s="211">
        <v>0.52929333498699438</v>
      </c>
      <c r="J5065" s="211">
        <v>0.41617771844939949</v>
      </c>
      <c r="K5065" s="211">
        <v>0.63071652963208158</v>
      </c>
      <c r="L5065" s="211">
        <v>0.27310894816373377</v>
      </c>
      <c r="M5065" s="211">
        <v>9.5429152551428809E-2</v>
      </c>
      <c r="N5065" s="211">
        <v>0.39076420932704981</v>
      </c>
      <c r="O5065" s="211">
        <v>0.60746870598192559</v>
      </c>
      <c r="P5065" s="211">
        <v>6.6192078801379214E-2</v>
      </c>
      <c r="Q5065" s="211">
        <v>4.6271095779553628E-2</v>
      </c>
      <c r="R5065" s="211">
        <v>0.40091081333553263</v>
      </c>
      <c r="S5065" s="211">
        <v>0.30977571572570217</v>
      </c>
      <c r="T5065" s="211">
        <v>0.54767377832845254</v>
      </c>
      <c r="U5065" s="211">
        <v>0.42745535097037812</v>
      </c>
      <c r="V5065" s="211">
        <v>5.6524720656221966E-2</v>
      </c>
      <c r="W5065" s="211">
        <v>0.54887906109782159</v>
      </c>
      <c r="X5065" s="211">
        <v>0.35500647219828096</v>
      </c>
      <c r="Y5065" s="211">
        <v>0.72705637431250625</v>
      </c>
      <c r="Z5065" s="211">
        <v>0.14553179190097881</v>
      </c>
      <c r="AA5065" s="212">
        <v>0.12165196225734246</v>
      </c>
    </row>
    <row r="5066" spans="1:27" x14ac:dyDescent="0.35">
      <c r="A5066" s="210" t="s">
        <v>5742</v>
      </c>
      <c r="B5066" s="217">
        <v>143.90716978180956</v>
      </c>
      <c r="C5066" s="211">
        <v>6.3045486696358455E-2</v>
      </c>
      <c r="D5066" s="211">
        <v>0.12233228538448092</v>
      </c>
      <c r="E5066" s="211">
        <v>7.5419677154878073E-2</v>
      </c>
      <c r="F5066" s="211">
        <v>8.1628949010400603E-2</v>
      </c>
      <c r="G5066" s="211">
        <v>0.11956728651974925</v>
      </c>
      <c r="H5066" s="211">
        <v>0.11766860597578925</v>
      </c>
      <c r="I5066" s="211">
        <v>0.49932940484702415</v>
      </c>
      <c r="J5066" s="211">
        <v>0.45449130953347699</v>
      </c>
      <c r="K5066" s="211">
        <v>0.64889865131194902</v>
      </c>
      <c r="L5066" s="211">
        <v>0.28056566867451654</v>
      </c>
      <c r="M5066" s="211">
        <v>8.7614284687494035E-2</v>
      </c>
      <c r="N5066" s="211">
        <v>0.44976624325893833</v>
      </c>
      <c r="O5066" s="211">
        <v>0.56260120269353298</v>
      </c>
      <c r="P5066" s="211">
        <v>7.2112180094873343E-2</v>
      </c>
      <c r="Q5066" s="211">
        <v>5.416847720925165E-2</v>
      </c>
      <c r="R5066" s="211">
        <v>0.44318031463947605</v>
      </c>
      <c r="S5066" s="211">
        <v>0.32028417322848157</v>
      </c>
      <c r="T5066" s="211">
        <v>0.50502087678212915</v>
      </c>
      <c r="U5066" s="211">
        <v>0.47343150022172276</v>
      </c>
      <c r="V5066" s="211">
        <v>9.1485689747703686E-2</v>
      </c>
      <c r="W5066" s="211">
        <v>0.50205382302230017</v>
      </c>
      <c r="X5066" s="211">
        <v>0.26190282043922697</v>
      </c>
      <c r="Y5066" s="211">
        <v>0.767077302102675</v>
      </c>
      <c r="Z5066" s="211">
        <v>0.14728773919917423</v>
      </c>
      <c r="AA5066" s="212">
        <v>0.11900824871260125</v>
      </c>
    </row>
    <row r="5067" spans="1:27" x14ac:dyDescent="0.35">
      <c r="A5067" s="210" t="s">
        <v>5743</v>
      </c>
      <c r="B5067" s="217">
        <v>141.41943378112538</v>
      </c>
      <c r="C5067" s="211">
        <v>4.9712150294484628E-2</v>
      </c>
      <c r="D5067" s="211">
        <v>0.11475557107273347</v>
      </c>
      <c r="E5067" s="211">
        <v>7.2621110039818734E-2</v>
      </c>
      <c r="F5067" s="211">
        <v>8.1557710679129605E-2</v>
      </c>
      <c r="G5067" s="211">
        <v>0.11626499672746662</v>
      </c>
      <c r="H5067" s="211">
        <v>0.11542898565421275</v>
      </c>
      <c r="I5067" s="211">
        <v>0.50097575882305656</v>
      </c>
      <c r="J5067" s="211">
        <v>0.41688703247062214</v>
      </c>
      <c r="K5067" s="211">
        <v>0.62976526392955823</v>
      </c>
      <c r="L5067" s="211">
        <v>0.27715382162819491</v>
      </c>
      <c r="M5067" s="211">
        <v>0.11463020570851093</v>
      </c>
      <c r="N5067" s="211">
        <v>0.44507419555834205</v>
      </c>
      <c r="O5067" s="211">
        <v>0.69238588229787212</v>
      </c>
      <c r="P5067" s="211">
        <v>7.1721998954440272E-2</v>
      </c>
      <c r="Q5067" s="211">
        <v>5.7703608889100144E-2</v>
      </c>
      <c r="R5067" s="211">
        <v>0.39157050845210961</v>
      </c>
      <c r="S5067" s="211">
        <v>0.29848884022794098</v>
      </c>
      <c r="T5067" s="211">
        <v>0.58380578023722507</v>
      </c>
      <c r="U5067" s="211">
        <v>0.48815986450893623</v>
      </c>
      <c r="V5067" s="211">
        <v>7.5158570975136785E-2</v>
      </c>
      <c r="W5067" s="211">
        <v>0.60462195942365593</v>
      </c>
      <c r="X5067" s="211">
        <v>0.29612494036758497</v>
      </c>
      <c r="Y5067" s="211">
        <v>0.72189539559615845</v>
      </c>
      <c r="Z5067" s="211">
        <v>0.14947867591749806</v>
      </c>
      <c r="AA5067" s="212">
        <v>0.12283901559037054</v>
      </c>
    </row>
    <row r="5068" spans="1:27" x14ac:dyDescent="0.35">
      <c r="A5068" s="210" t="s">
        <v>5744</v>
      </c>
      <c r="B5068" s="217">
        <v>142.89086094549864</v>
      </c>
      <c r="C5068" s="211">
        <v>5.4317667243745954E-2</v>
      </c>
      <c r="D5068" s="211">
        <v>0.1317111642935834</v>
      </c>
      <c r="E5068" s="211">
        <v>7.6881632993332297E-2</v>
      </c>
      <c r="F5068" s="211">
        <v>0.11985370107676638</v>
      </c>
      <c r="G5068" s="211">
        <v>0.12321481019704579</v>
      </c>
      <c r="H5068" s="211">
        <v>0.12821693864490999</v>
      </c>
      <c r="I5068" s="211">
        <v>0.52430220069000988</v>
      </c>
      <c r="J5068" s="211">
        <v>0.43958017398157839</v>
      </c>
      <c r="K5068" s="211">
        <v>0.64605527626848036</v>
      </c>
      <c r="L5068" s="211">
        <v>0.27831681565692196</v>
      </c>
      <c r="M5068" s="211">
        <v>0.10838375939727436</v>
      </c>
      <c r="N5068" s="211">
        <v>0.51153611693421464</v>
      </c>
      <c r="O5068" s="211">
        <v>0.61232885310246232</v>
      </c>
      <c r="P5068" s="211">
        <v>6.6903460654229016E-2</v>
      </c>
      <c r="Q5068" s="211">
        <v>0.15977551115360322</v>
      </c>
      <c r="R5068" s="211">
        <v>0.41196457844560636</v>
      </c>
      <c r="S5068" s="211">
        <v>0.30033376396479694</v>
      </c>
      <c r="T5068" s="211">
        <v>0.53833030184886332</v>
      </c>
      <c r="U5068" s="211">
        <v>0.40744352231823566</v>
      </c>
      <c r="V5068" s="211">
        <v>9.2820249410635561E-2</v>
      </c>
      <c r="W5068" s="211">
        <v>0.48467067165703881</v>
      </c>
      <c r="X5068" s="211">
        <v>0.33328998673032634</v>
      </c>
      <c r="Y5068" s="211">
        <v>0.71780733105440286</v>
      </c>
      <c r="Z5068" s="211">
        <v>0.14985868987620515</v>
      </c>
      <c r="AA5068" s="212">
        <v>0.12236652836657341</v>
      </c>
    </row>
    <row r="5069" spans="1:27" x14ac:dyDescent="0.35">
      <c r="A5069" s="210" t="s">
        <v>5745</v>
      </c>
      <c r="B5069" s="217">
        <v>157.98474399534203</v>
      </c>
      <c r="C5069" s="211">
        <v>5.8187620455786841E-2</v>
      </c>
      <c r="D5069" s="211">
        <v>0.12038237874212032</v>
      </c>
      <c r="E5069" s="211">
        <v>7.4272045844630902E-2</v>
      </c>
      <c r="F5069" s="211">
        <v>9.5021607226090307E-2</v>
      </c>
      <c r="G5069" s="211">
        <v>0.11692559866711247</v>
      </c>
      <c r="H5069" s="211">
        <v>0.1165926820317473</v>
      </c>
      <c r="I5069" s="211">
        <v>0.49269388975112649</v>
      </c>
      <c r="J5069" s="211">
        <v>0.42707814130022653</v>
      </c>
      <c r="K5069" s="211">
        <v>0.56014507541883174</v>
      </c>
      <c r="L5069" s="211">
        <v>0.28073269505896797</v>
      </c>
      <c r="M5069" s="211">
        <v>8.8128614255349763E-2</v>
      </c>
      <c r="N5069" s="211">
        <v>0.40982254451113065</v>
      </c>
      <c r="O5069" s="211">
        <v>0.74952230336065395</v>
      </c>
      <c r="P5069" s="211">
        <v>6.8044559064895288E-2</v>
      </c>
      <c r="Q5069" s="211">
        <v>8.2233677428288229E-2</v>
      </c>
      <c r="R5069" s="211">
        <v>0.42621497063946845</v>
      </c>
      <c r="S5069" s="211">
        <v>0.30105232359710477</v>
      </c>
      <c r="T5069" s="211">
        <v>0.48956795379134521</v>
      </c>
      <c r="U5069" s="211">
        <v>0.54719331389108938</v>
      </c>
      <c r="V5069" s="211">
        <v>0.11485153105734908</v>
      </c>
      <c r="W5069" s="211">
        <v>0.50945621004870212</v>
      </c>
      <c r="X5069" s="211">
        <v>0.36775798394577314</v>
      </c>
      <c r="Y5069" s="211">
        <v>0.70485627820670349</v>
      </c>
      <c r="Z5069" s="211">
        <v>0.14926314260818158</v>
      </c>
      <c r="AA5069" s="212">
        <v>0.11368855696937422</v>
      </c>
    </row>
    <row r="5070" spans="1:27" x14ac:dyDescent="0.35">
      <c r="A5070" s="210" t="s">
        <v>5746</v>
      </c>
      <c r="B5070" s="217">
        <v>134.79841128610605</v>
      </c>
      <c r="C5070" s="211">
        <v>5.4186168519970525E-2</v>
      </c>
      <c r="D5070" s="211">
        <v>0.12535920613049434</v>
      </c>
      <c r="E5070" s="211">
        <v>8.6554333433811789E-2</v>
      </c>
      <c r="F5070" s="211">
        <v>0.10543548870604129</v>
      </c>
      <c r="G5070" s="211">
        <v>0.12346880738615908</v>
      </c>
      <c r="H5070" s="211">
        <v>0.11169392410862788</v>
      </c>
      <c r="I5070" s="211">
        <v>0.52580783171748824</v>
      </c>
      <c r="J5070" s="211">
        <v>0.42654931272555474</v>
      </c>
      <c r="K5070" s="211">
        <v>0.62976164737065932</v>
      </c>
      <c r="L5070" s="211">
        <v>0.27044364362021134</v>
      </c>
      <c r="M5070" s="211">
        <v>0.10521286826695592</v>
      </c>
      <c r="N5070" s="211">
        <v>0.55665943694491415</v>
      </c>
      <c r="O5070" s="211">
        <v>0.77167590356918492</v>
      </c>
      <c r="P5070" s="211">
        <v>6.6505802710147152E-2</v>
      </c>
      <c r="Q5070" s="211">
        <v>7.0771189101875048E-2</v>
      </c>
      <c r="R5070" s="211">
        <v>0.39964287934074832</v>
      </c>
      <c r="S5070" s="211">
        <v>0.33203202990582159</v>
      </c>
      <c r="T5070" s="211">
        <v>0.52139615897998937</v>
      </c>
      <c r="U5070" s="211">
        <v>0.50719837557831227</v>
      </c>
      <c r="V5070" s="211">
        <v>5.7115974127583014E-2</v>
      </c>
      <c r="W5070" s="211">
        <v>0.47050553246427129</v>
      </c>
      <c r="X5070" s="211">
        <v>0.37309618303392705</v>
      </c>
      <c r="Y5070" s="211">
        <v>0.686481488661981</v>
      </c>
      <c r="Z5070" s="211">
        <v>0.13899818445986029</v>
      </c>
      <c r="AA5070" s="212">
        <v>0.12136199692463964</v>
      </c>
    </row>
    <row r="5071" spans="1:27" x14ac:dyDescent="0.35">
      <c r="A5071" s="210" t="s">
        <v>5747</v>
      </c>
      <c r="B5071" s="217">
        <v>148.97693753981537</v>
      </c>
      <c r="C5071" s="211">
        <v>5.8008581918833964E-2</v>
      </c>
      <c r="D5071" s="211">
        <v>0.1281732517217001</v>
      </c>
      <c r="E5071" s="211">
        <v>7.3429817787725671E-2</v>
      </c>
      <c r="F5071" s="211">
        <v>8.0360340306162445E-2</v>
      </c>
      <c r="G5071" s="211">
        <v>0.11594342274467569</v>
      </c>
      <c r="H5071" s="211">
        <v>0.12714175405773423</v>
      </c>
      <c r="I5071" s="211">
        <v>0.50923882740099458</v>
      </c>
      <c r="J5071" s="211">
        <v>0.41632920561011033</v>
      </c>
      <c r="K5071" s="211">
        <v>0.64969479928671259</v>
      </c>
      <c r="L5071" s="211">
        <v>0.26874008187712495</v>
      </c>
      <c r="M5071" s="211">
        <v>9.9420476522356444E-2</v>
      </c>
      <c r="N5071" s="211">
        <v>0.4989089140761449</v>
      </c>
      <c r="O5071" s="211">
        <v>0.63718257111025089</v>
      </c>
      <c r="P5071" s="211">
        <v>6.2644854730035171E-2</v>
      </c>
      <c r="Q5071" s="211">
        <v>0.1338740336242619</v>
      </c>
      <c r="R5071" s="211">
        <v>0.45885078392964473</v>
      </c>
      <c r="S5071" s="211">
        <v>0.31347516630433037</v>
      </c>
      <c r="T5071" s="211">
        <v>0.56188798983010069</v>
      </c>
      <c r="U5071" s="211">
        <v>0.48710215580047356</v>
      </c>
      <c r="V5071" s="211">
        <v>0.10607155795719864</v>
      </c>
      <c r="W5071" s="211">
        <v>0.55392896558725613</v>
      </c>
      <c r="X5071" s="211">
        <v>0.27362065178564993</v>
      </c>
      <c r="Y5071" s="211">
        <v>0.64024628887868396</v>
      </c>
      <c r="Z5071" s="211">
        <v>0.14885824147409338</v>
      </c>
      <c r="AA5071" s="212">
        <v>0.11704212081838548</v>
      </c>
    </row>
    <row r="5072" spans="1:27" x14ac:dyDescent="0.35">
      <c r="A5072" s="210" t="s">
        <v>5748</v>
      </c>
      <c r="B5072" s="217">
        <v>130.86177791541601</v>
      </c>
      <c r="C5072" s="211">
        <v>7.1725198380629768E-2</v>
      </c>
      <c r="D5072" s="211">
        <v>0.12594752484447139</v>
      </c>
      <c r="E5072" s="211">
        <v>7.7295784429139369E-2</v>
      </c>
      <c r="F5072" s="211">
        <v>9.9203466751204339E-2</v>
      </c>
      <c r="G5072" s="211">
        <v>0.12319050952463366</v>
      </c>
      <c r="H5072" s="211">
        <v>0.12202717810741358</v>
      </c>
      <c r="I5072" s="211">
        <v>0.49738937529281996</v>
      </c>
      <c r="J5072" s="211">
        <v>0.41143163264674076</v>
      </c>
      <c r="K5072" s="211">
        <v>0.63761503338547354</v>
      </c>
      <c r="L5072" s="211">
        <v>0.2731140976123041</v>
      </c>
      <c r="M5072" s="211">
        <v>7.5424481388047152E-2</v>
      </c>
      <c r="N5072" s="211">
        <v>0.36241602759337704</v>
      </c>
      <c r="O5072" s="211">
        <v>0.71009470696604204</v>
      </c>
      <c r="P5072" s="211">
        <v>6.9830186167667702E-2</v>
      </c>
      <c r="Q5072" s="211">
        <v>0.1389901905572995</v>
      </c>
      <c r="R5072" s="211">
        <v>0.44866986331612591</v>
      </c>
      <c r="S5072" s="211">
        <v>0.43444330124364766</v>
      </c>
      <c r="T5072" s="211">
        <v>0.58163089452631578</v>
      </c>
      <c r="U5072" s="211">
        <v>0.38334894467492764</v>
      </c>
      <c r="V5072" s="211">
        <v>8.1873066758405957E-2</v>
      </c>
      <c r="W5072" s="211">
        <v>0.58732426758241973</v>
      </c>
      <c r="X5072" s="211">
        <v>0.26150416670673649</v>
      </c>
      <c r="Y5072" s="211">
        <v>0.65763039329911177</v>
      </c>
      <c r="Z5072" s="211">
        <v>0.14974510241123834</v>
      </c>
      <c r="AA5072" s="212">
        <v>0.11545066511602413</v>
      </c>
    </row>
    <row r="5073" spans="1:27" x14ac:dyDescent="0.35">
      <c r="A5073" s="210" t="s">
        <v>5749</v>
      </c>
      <c r="B5073" s="217">
        <v>122.29289274098876</v>
      </c>
      <c r="C5073" s="211">
        <v>7.9920175914330108E-2</v>
      </c>
      <c r="D5073" s="211">
        <v>0.11991658882132929</v>
      </c>
      <c r="E5073" s="211">
        <v>7.4480543444102237E-2</v>
      </c>
      <c r="F5073" s="211">
        <v>0.11353769330182516</v>
      </c>
      <c r="G5073" s="211">
        <v>0.11736981078983999</v>
      </c>
      <c r="H5073" s="211">
        <v>0.11165065081999315</v>
      </c>
      <c r="I5073" s="211">
        <v>0.48376591842000705</v>
      </c>
      <c r="J5073" s="211">
        <v>0.42224473507535015</v>
      </c>
      <c r="K5073" s="211">
        <v>0.61413776823978672</v>
      </c>
      <c r="L5073" s="211">
        <v>0.27916554947883243</v>
      </c>
      <c r="M5073" s="211">
        <v>9.5281381324898079E-2</v>
      </c>
      <c r="N5073" s="211">
        <v>0.43345971641427117</v>
      </c>
      <c r="O5073" s="211">
        <v>0.66791253558996</v>
      </c>
      <c r="P5073" s="211">
        <v>6.802964891541044E-2</v>
      </c>
      <c r="Q5073" s="211">
        <v>0.10581859824621179</v>
      </c>
      <c r="R5073" s="211">
        <v>0.41480157832916059</v>
      </c>
      <c r="S5073" s="211">
        <v>0.36181177994118369</v>
      </c>
      <c r="T5073" s="211">
        <v>0.49114382127895384</v>
      </c>
      <c r="U5073" s="211">
        <v>0.45405826665179594</v>
      </c>
      <c r="V5073" s="211">
        <v>6.7051820689452035E-2</v>
      </c>
      <c r="W5073" s="211">
        <v>0.5005214256690107</v>
      </c>
      <c r="X5073" s="211">
        <v>0.39366573524960224</v>
      </c>
      <c r="Y5073" s="211">
        <v>0.64370427170532807</v>
      </c>
      <c r="Z5073" s="211">
        <v>0.14794567165272071</v>
      </c>
      <c r="AA5073" s="212">
        <v>0.11861044573989236</v>
      </c>
    </row>
    <row r="5074" spans="1:27" x14ac:dyDescent="0.35">
      <c r="A5074" s="210" t="s">
        <v>5750</v>
      </c>
      <c r="B5074" s="217">
        <v>127.9341377025564</v>
      </c>
      <c r="C5074" s="211">
        <v>5.8054701919989744E-2</v>
      </c>
      <c r="D5074" s="211">
        <v>0.12484512802572273</v>
      </c>
      <c r="E5074" s="211">
        <v>8.1292604807498337E-2</v>
      </c>
      <c r="F5074" s="211">
        <v>0.1035507094294601</v>
      </c>
      <c r="G5074" s="211">
        <v>0.12382293364521162</v>
      </c>
      <c r="H5074" s="211">
        <v>0.10626495604477322</v>
      </c>
      <c r="I5074" s="211">
        <v>0.52011175845018842</v>
      </c>
      <c r="J5074" s="211">
        <v>0.45080039368963365</v>
      </c>
      <c r="K5074" s="211">
        <v>0.59339535552026879</v>
      </c>
      <c r="L5074" s="211">
        <v>0.27607669272549157</v>
      </c>
      <c r="M5074" s="211">
        <v>8.8759408541882051E-2</v>
      </c>
      <c r="N5074" s="211">
        <v>0.39778385850960502</v>
      </c>
      <c r="O5074" s="211">
        <v>0.68758518516919931</v>
      </c>
      <c r="P5074" s="211">
        <v>7.149525185626876E-2</v>
      </c>
      <c r="Q5074" s="211">
        <v>6.2078862725644612E-2</v>
      </c>
      <c r="R5074" s="211">
        <v>0.45998464958301072</v>
      </c>
      <c r="S5074" s="211">
        <v>0.30180252096891763</v>
      </c>
      <c r="T5074" s="211">
        <v>0.5681059788703624</v>
      </c>
      <c r="U5074" s="211">
        <v>0.44624430170824403</v>
      </c>
      <c r="V5074" s="211">
        <v>8.099846828163329E-2</v>
      </c>
      <c r="W5074" s="211">
        <v>0.5125142544187371</v>
      </c>
      <c r="X5074" s="211">
        <v>0.35229387790756483</v>
      </c>
      <c r="Y5074" s="211">
        <v>0.70458286735964659</v>
      </c>
      <c r="Z5074" s="211">
        <v>0.14599116886549515</v>
      </c>
      <c r="AA5074" s="212">
        <v>0.12392621315210064</v>
      </c>
    </row>
    <row r="5075" spans="1:27" x14ac:dyDescent="0.35">
      <c r="A5075" s="210" t="s">
        <v>5751</v>
      </c>
      <c r="B5075" s="217">
        <v>147.30642697148735</v>
      </c>
      <c r="C5075" s="211">
        <v>6.5386074647402231E-2</v>
      </c>
      <c r="D5075" s="211">
        <v>0.12332404020909382</v>
      </c>
      <c r="E5075" s="211">
        <v>8.9550641053917385E-2</v>
      </c>
      <c r="F5075" s="211">
        <v>9.8371022216364762E-2</v>
      </c>
      <c r="G5075" s="211">
        <v>0.11888348176830074</v>
      </c>
      <c r="H5075" s="211">
        <v>0.11854053311183035</v>
      </c>
      <c r="I5075" s="211">
        <v>0.4219328525485026</v>
      </c>
      <c r="J5075" s="211">
        <v>0.45451459862011856</v>
      </c>
      <c r="K5075" s="211">
        <v>0.62290113627238053</v>
      </c>
      <c r="L5075" s="211">
        <v>0.27059127564493018</v>
      </c>
      <c r="M5075" s="211">
        <v>8.8674512859463261E-2</v>
      </c>
      <c r="N5075" s="211">
        <v>0.39512957543649785</v>
      </c>
      <c r="O5075" s="211">
        <v>0.76459277863062969</v>
      </c>
      <c r="P5075" s="211">
        <v>6.9056948969868276E-2</v>
      </c>
      <c r="Q5075" s="211">
        <v>7.3234069865504486E-2</v>
      </c>
      <c r="R5075" s="211">
        <v>0.42067321606808994</v>
      </c>
      <c r="S5075" s="211">
        <v>0.2935874734942085</v>
      </c>
      <c r="T5075" s="211">
        <v>0.57204461616895053</v>
      </c>
      <c r="U5075" s="211">
        <v>0.51099551512660357</v>
      </c>
      <c r="V5075" s="211">
        <v>0.10966871702803975</v>
      </c>
      <c r="W5075" s="211">
        <v>0.59636678847680047</v>
      </c>
      <c r="X5075" s="211">
        <v>0.41455343531752681</v>
      </c>
      <c r="Y5075" s="211">
        <v>0.52675590207403922</v>
      </c>
      <c r="Z5075" s="211">
        <v>0.14833662642580436</v>
      </c>
      <c r="AA5075" s="212">
        <v>0.1179851983657315</v>
      </c>
    </row>
    <row r="5076" spans="1:27" x14ac:dyDescent="0.35">
      <c r="A5076" s="210" t="s">
        <v>5752</v>
      </c>
      <c r="B5076" s="217">
        <v>131.97839240586612</v>
      </c>
      <c r="C5076" s="211">
        <v>7.91038600714353E-2</v>
      </c>
      <c r="D5076" s="211">
        <v>0.12921244284220165</v>
      </c>
      <c r="E5076" s="211">
        <v>7.3835017703586109E-2</v>
      </c>
      <c r="F5076" s="211">
        <v>0.10561746481824005</v>
      </c>
      <c r="G5076" s="211">
        <v>0.11928099013663496</v>
      </c>
      <c r="H5076" s="211">
        <v>0.10857417773623861</v>
      </c>
      <c r="I5076" s="211">
        <v>0.46968271317480276</v>
      </c>
      <c r="J5076" s="211">
        <v>0.46768549680722238</v>
      </c>
      <c r="K5076" s="211">
        <v>0.57503784616777154</v>
      </c>
      <c r="L5076" s="211">
        <v>0.27322329675628365</v>
      </c>
      <c r="M5076" s="211">
        <v>0.10448572206630928</v>
      </c>
      <c r="N5076" s="211">
        <v>0.353961268939816</v>
      </c>
      <c r="O5076" s="211">
        <v>0.65458970859923304</v>
      </c>
      <c r="P5076" s="211">
        <v>7.0936497950446237E-2</v>
      </c>
      <c r="Q5076" s="211">
        <v>6.4657515497870716E-2</v>
      </c>
      <c r="R5076" s="211">
        <v>0.47057853667822858</v>
      </c>
      <c r="S5076" s="211">
        <v>0.38969734451685517</v>
      </c>
      <c r="T5076" s="211">
        <v>0.53423251941743621</v>
      </c>
      <c r="U5076" s="211">
        <v>0.55081741856875532</v>
      </c>
      <c r="V5076" s="211">
        <v>7.0489126346539643E-2</v>
      </c>
      <c r="W5076" s="211">
        <v>0.51553353386105838</v>
      </c>
      <c r="X5076" s="211">
        <v>0.28680274826372709</v>
      </c>
      <c r="Y5076" s="211">
        <v>0.57227897177734144</v>
      </c>
      <c r="Z5076" s="211">
        <v>0.14046860806584943</v>
      </c>
      <c r="AA5076" s="212">
        <v>0.11656840430547885</v>
      </c>
    </row>
    <row r="5077" spans="1:27" x14ac:dyDescent="0.35">
      <c r="A5077" s="210" t="s">
        <v>5753</v>
      </c>
      <c r="B5077" s="217">
        <v>134.5563245485603</v>
      </c>
      <c r="C5077" s="211">
        <v>5.5543795183767182E-2</v>
      </c>
      <c r="D5077" s="211">
        <v>0.1153868551383674</v>
      </c>
      <c r="E5077" s="211">
        <v>6.8786399312789792E-2</v>
      </c>
      <c r="F5077" s="211">
        <v>9.2339006013821751E-2</v>
      </c>
      <c r="G5077" s="211">
        <v>0.12220250690550227</v>
      </c>
      <c r="H5077" s="211">
        <v>0.11719299917492312</v>
      </c>
      <c r="I5077" s="211">
        <v>0.52277925013444115</v>
      </c>
      <c r="J5077" s="211">
        <v>0.46906813114298146</v>
      </c>
      <c r="K5077" s="211">
        <v>0.61284684741100637</v>
      </c>
      <c r="L5077" s="211">
        <v>0.27992407321014479</v>
      </c>
      <c r="M5077" s="211">
        <v>0.1000999492527069</v>
      </c>
      <c r="N5077" s="211">
        <v>0.41595071275431372</v>
      </c>
      <c r="O5077" s="211">
        <v>0.58675612221835127</v>
      </c>
      <c r="P5077" s="211">
        <v>6.5049819262022066E-2</v>
      </c>
      <c r="Q5077" s="211">
        <v>0.13515620802019088</v>
      </c>
      <c r="R5077" s="211">
        <v>0.45471975301702294</v>
      </c>
      <c r="S5077" s="211">
        <v>0.39660008137377378</v>
      </c>
      <c r="T5077" s="211">
        <v>0.5533261928576465</v>
      </c>
      <c r="U5077" s="211">
        <v>0.30523920608985333</v>
      </c>
      <c r="V5077" s="211">
        <v>0.15719266778253888</v>
      </c>
      <c r="W5077" s="211">
        <v>0.54673077519120683</v>
      </c>
      <c r="X5077" s="211">
        <v>0.26786476052930935</v>
      </c>
      <c r="Y5077" s="211">
        <v>0.63253513451283216</v>
      </c>
      <c r="Z5077" s="211">
        <v>0.14848745514737513</v>
      </c>
      <c r="AA5077" s="212">
        <v>0.119263364984487</v>
      </c>
    </row>
    <row r="5078" spans="1:27" x14ac:dyDescent="0.35">
      <c r="A5078" s="210" t="s">
        <v>5754</v>
      </c>
      <c r="B5078" s="217">
        <v>114.85312089953325</v>
      </c>
      <c r="C5078" s="211">
        <v>6.3051852855746854E-2</v>
      </c>
      <c r="D5078" s="211">
        <v>0.12489742699859881</v>
      </c>
      <c r="E5078" s="211">
        <v>6.9736481174839576E-2</v>
      </c>
      <c r="F5078" s="211">
        <v>9.1226516714162681E-2</v>
      </c>
      <c r="G5078" s="211">
        <v>0.1208984872748138</v>
      </c>
      <c r="H5078" s="211">
        <v>0.11650239518726851</v>
      </c>
      <c r="I5078" s="211">
        <v>0.44271405430346283</v>
      </c>
      <c r="J5078" s="211">
        <v>0.45238927076498353</v>
      </c>
      <c r="K5078" s="211">
        <v>0.61311527102708796</v>
      </c>
      <c r="L5078" s="211">
        <v>0.27945617999439515</v>
      </c>
      <c r="M5078" s="211">
        <v>9.7253886479202412E-2</v>
      </c>
      <c r="N5078" s="211">
        <v>0.39830370136617049</v>
      </c>
      <c r="O5078" s="211">
        <v>0.67462471463782414</v>
      </c>
      <c r="P5078" s="211">
        <v>6.5103572874402812E-2</v>
      </c>
      <c r="Q5078" s="211">
        <v>7.4143777559891905E-2</v>
      </c>
      <c r="R5078" s="211">
        <v>0.44131283594341625</v>
      </c>
      <c r="S5078" s="211">
        <v>0.31096839531005765</v>
      </c>
      <c r="T5078" s="211">
        <v>0.55638535801509303</v>
      </c>
      <c r="U5078" s="211">
        <v>0.4078474283427192</v>
      </c>
      <c r="V5078" s="211">
        <v>5.8999516717259615E-2</v>
      </c>
      <c r="W5078" s="211">
        <v>0.6127169530074752</v>
      </c>
      <c r="X5078" s="211">
        <v>0.37914627448504135</v>
      </c>
      <c r="Y5078" s="211">
        <v>0.639096692250267</v>
      </c>
      <c r="Z5078" s="211">
        <v>0.14611858040101719</v>
      </c>
      <c r="AA5078" s="212">
        <v>0.11465504871215489</v>
      </c>
    </row>
    <row r="5079" spans="1:27" x14ac:dyDescent="0.35">
      <c r="A5079" s="210" t="s">
        <v>5755</v>
      </c>
      <c r="B5079" s="217">
        <v>147.26557221283343</v>
      </c>
      <c r="C5079" s="211">
        <v>5.6665772513984122E-2</v>
      </c>
      <c r="D5079" s="211">
        <v>0.12455541362511757</v>
      </c>
      <c r="E5079" s="211">
        <v>7.3608532697770193E-2</v>
      </c>
      <c r="F5079" s="211">
        <v>8.656223951941322E-2</v>
      </c>
      <c r="G5079" s="211">
        <v>0.12369172726983065</v>
      </c>
      <c r="H5079" s="211">
        <v>0.11485447757639537</v>
      </c>
      <c r="I5079" s="211">
        <v>0.43795641849876893</v>
      </c>
      <c r="J5079" s="211">
        <v>0.40012413180061157</v>
      </c>
      <c r="K5079" s="211">
        <v>0.55835356042902762</v>
      </c>
      <c r="L5079" s="211">
        <v>0.27194517955022973</v>
      </c>
      <c r="M5079" s="211">
        <v>8.5837747078322174E-2</v>
      </c>
      <c r="N5079" s="211">
        <v>0.39464909442305773</v>
      </c>
      <c r="O5079" s="211">
        <v>0.638715846364037</v>
      </c>
      <c r="P5079" s="211">
        <v>7.2056586572542256E-2</v>
      </c>
      <c r="Q5079" s="211">
        <v>6.9627389246855645E-2</v>
      </c>
      <c r="R5079" s="211">
        <v>0.3853042924486782</v>
      </c>
      <c r="S5079" s="211">
        <v>0.30369554141046839</v>
      </c>
      <c r="T5079" s="211">
        <v>0.55502769641290495</v>
      </c>
      <c r="U5079" s="211">
        <v>0.46657898154115041</v>
      </c>
      <c r="V5079" s="211">
        <v>0.15255440017090133</v>
      </c>
      <c r="W5079" s="211">
        <v>0.54704518602024599</v>
      </c>
      <c r="X5079" s="211">
        <v>0.31034704960937415</v>
      </c>
      <c r="Y5079" s="211">
        <v>0.58298728289813206</v>
      </c>
      <c r="Z5079" s="211">
        <v>0.14925078905050815</v>
      </c>
      <c r="AA5079" s="212">
        <v>0.11910379585228241</v>
      </c>
    </row>
    <row r="5080" spans="1:27" x14ac:dyDescent="0.35">
      <c r="A5080" s="210" t="s">
        <v>5756</v>
      </c>
      <c r="B5080" s="217">
        <v>161.50882341492991</v>
      </c>
      <c r="C5080" s="211">
        <v>6.7491329737464439E-2</v>
      </c>
      <c r="D5080" s="211">
        <v>0.13115949939314658</v>
      </c>
      <c r="E5080" s="211">
        <v>7.7537021044432886E-2</v>
      </c>
      <c r="F5080" s="211">
        <v>7.3855450117067359E-2</v>
      </c>
      <c r="G5080" s="211">
        <v>0.11766458842828054</v>
      </c>
      <c r="H5080" s="211">
        <v>0.12135827014478669</v>
      </c>
      <c r="I5080" s="211">
        <v>0.49355601712832975</v>
      </c>
      <c r="J5080" s="211">
        <v>0.39209351393300795</v>
      </c>
      <c r="K5080" s="211">
        <v>0.63162568602078484</v>
      </c>
      <c r="L5080" s="211">
        <v>0.27146430266303345</v>
      </c>
      <c r="M5080" s="211">
        <v>0.10855879154086384</v>
      </c>
      <c r="N5080" s="211">
        <v>0.4481446960917071</v>
      </c>
      <c r="O5080" s="211">
        <v>0.70112193405108492</v>
      </c>
      <c r="P5080" s="211">
        <v>6.7908605560113966E-2</v>
      </c>
      <c r="Q5080" s="211">
        <v>7.140328474364098E-2</v>
      </c>
      <c r="R5080" s="211">
        <v>0.44140137120773537</v>
      </c>
      <c r="S5080" s="211">
        <v>0.41048340233561248</v>
      </c>
      <c r="T5080" s="211">
        <v>0.49052731249928599</v>
      </c>
      <c r="U5080" s="211">
        <v>0.41440212865416026</v>
      </c>
      <c r="V5080" s="211">
        <v>0.12830991978604228</v>
      </c>
      <c r="W5080" s="211">
        <v>0.47777060496685902</v>
      </c>
      <c r="X5080" s="211">
        <v>0.32300764774826873</v>
      </c>
      <c r="Y5080" s="211">
        <v>0.59737013975587971</v>
      </c>
      <c r="Z5080" s="211">
        <v>0.14645953957183339</v>
      </c>
      <c r="AA5080" s="212">
        <v>0.11343213831610748</v>
      </c>
    </row>
    <row r="5081" spans="1:27" x14ac:dyDescent="0.35">
      <c r="A5081" s="210" t="s">
        <v>5757</v>
      </c>
      <c r="B5081" s="217">
        <v>127.74154520090862</v>
      </c>
      <c r="C5081" s="211">
        <v>7.1861875145248E-2</v>
      </c>
      <c r="D5081" s="211">
        <v>0.1287362378673588</v>
      </c>
      <c r="E5081" s="211">
        <v>7.5214010264191153E-2</v>
      </c>
      <c r="F5081" s="211">
        <v>9.4537814454613275E-2</v>
      </c>
      <c r="G5081" s="211">
        <v>0.12083631822928131</v>
      </c>
      <c r="H5081" s="211">
        <v>0.11530571109096106</v>
      </c>
      <c r="I5081" s="211">
        <v>0.43062838927626162</v>
      </c>
      <c r="J5081" s="211">
        <v>0.45306328710935417</v>
      </c>
      <c r="K5081" s="211">
        <v>0.5588408128971657</v>
      </c>
      <c r="L5081" s="211">
        <v>0.27143881697419825</v>
      </c>
      <c r="M5081" s="211">
        <v>0.12367711202563092</v>
      </c>
      <c r="N5081" s="211">
        <v>0.37099024989246487</v>
      </c>
      <c r="O5081" s="211">
        <v>0.68557462156588</v>
      </c>
      <c r="P5081" s="211">
        <v>7.198044650223448E-2</v>
      </c>
      <c r="Q5081" s="211">
        <v>5.0539307699868724E-2</v>
      </c>
      <c r="R5081" s="211">
        <v>0.46779927418507772</v>
      </c>
      <c r="S5081" s="211">
        <v>0.38442510507205602</v>
      </c>
      <c r="T5081" s="211">
        <v>0.51208181847358381</v>
      </c>
      <c r="U5081" s="211">
        <v>0.46765265285207708</v>
      </c>
      <c r="V5081" s="211">
        <v>7.0711727574024275E-2</v>
      </c>
      <c r="W5081" s="211">
        <v>0.57033626964333783</v>
      </c>
      <c r="X5081" s="211">
        <v>0.23195565182912686</v>
      </c>
      <c r="Y5081" s="211">
        <v>0.6450427305725086</v>
      </c>
      <c r="Z5081" s="211">
        <v>0.14407341726017722</v>
      </c>
      <c r="AA5081" s="212">
        <v>0.12378946425091056</v>
      </c>
    </row>
    <row r="5082" spans="1:27" x14ac:dyDescent="0.35">
      <c r="A5082" s="210" t="s">
        <v>5758</v>
      </c>
      <c r="B5082" s="217">
        <v>129.27161291185718</v>
      </c>
      <c r="C5082" s="211">
        <v>4.9320387042745897E-2</v>
      </c>
      <c r="D5082" s="211">
        <v>0.12398677241030205</v>
      </c>
      <c r="E5082" s="211">
        <v>7.1496172827033536E-2</v>
      </c>
      <c r="F5082" s="211">
        <v>7.0086118986021032E-2</v>
      </c>
      <c r="G5082" s="211">
        <v>0.12420536313845718</v>
      </c>
      <c r="H5082" s="211">
        <v>0.11239084452662944</v>
      </c>
      <c r="I5082" s="211">
        <v>0.45925100128024693</v>
      </c>
      <c r="J5082" s="211">
        <v>0.45156907906578919</v>
      </c>
      <c r="K5082" s="211">
        <v>0.61156309595961122</v>
      </c>
      <c r="L5082" s="211">
        <v>0.28032834071070706</v>
      </c>
      <c r="M5082" s="211">
        <v>0.10805856247326687</v>
      </c>
      <c r="N5082" s="211">
        <v>0.42710089710575383</v>
      </c>
      <c r="O5082" s="211">
        <v>0.64549215109093927</v>
      </c>
      <c r="P5082" s="211">
        <v>6.5651181429198943E-2</v>
      </c>
      <c r="Q5082" s="211">
        <v>0.12426762432267444</v>
      </c>
      <c r="R5082" s="211">
        <v>0.40100234266284496</v>
      </c>
      <c r="S5082" s="211">
        <v>0.29599809010209865</v>
      </c>
      <c r="T5082" s="211">
        <v>0.47069714968528986</v>
      </c>
      <c r="U5082" s="211">
        <v>0.41432641686307592</v>
      </c>
      <c r="V5082" s="211">
        <v>7.8939914298177469E-2</v>
      </c>
      <c r="W5082" s="211">
        <v>0.61209541380951638</v>
      </c>
      <c r="X5082" s="211">
        <v>0.37164867418675018</v>
      </c>
      <c r="Y5082" s="211">
        <v>0.7804468131366713</v>
      </c>
      <c r="Z5082" s="211">
        <v>0.14895692910551911</v>
      </c>
      <c r="AA5082" s="212">
        <v>0.12060459011176124</v>
      </c>
    </row>
    <row r="5083" spans="1:27" x14ac:dyDescent="0.35">
      <c r="A5083" s="210" t="s">
        <v>5759</v>
      </c>
      <c r="B5083" s="217">
        <v>177.52693417410143</v>
      </c>
      <c r="C5083" s="211">
        <v>5.6552955130481197E-2</v>
      </c>
      <c r="D5083" s="211">
        <v>0.13071205499197092</v>
      </c>
      <c r="E5083" s="211">
        <v>7.1926001330579539E-2</v>
      </c>
      <c r="F5083" s="211">
        <v>8.9178999966682937E-2</v>
      </c>
      <c r="G5083" s="211">
        <v>0.12572359915758824</v>
      </c>
      <c r="H5083" s="211">
        <v>0.11937078451462196</v>
      </c>
      <c r="I5083" s="211">
        <v>0.51760492239025346</v>
      </c>
      <c r="J5083" s="211">
        <v>0.42989028196560386</v>
      </c>
      <c r="K5083" s="211">
        <v>0.60810047312506732</v>
      </c>
      <c r="L5083" s="211">
        <v>0.27320262465538664</v>
      </c>
      <c r="M5083" s="211">
        <v>0.10699370881699793</v>
      </c>
      <c r="N5083" s="211">
        <v>0.36400972496672712</v>
      </c>
      <c r="O5083" s="211">
        <v>0.59696091736556711</v>
      </c>
      <c r="P5083" s="211">
        <v>7.0381708923676289E-2</v>
      </c>
      <c r="Q5083" s="211">
        <v>5.1554521336906828E-2</v>
      </c>
      <c r="R5083" s="211">
        <v>0.4692519142844947</v>
      </c>
      <c r="S5083" s="211">
        <v>0.27655280052275327</v>
      </c>
      <c r="T5083" s="211">
        <v>0.56481816489965098</v>
      </c>
      <c r="U5083" s="211">
        <v>0.47010438323673259</v>
      </c>
      <c r="V5083" s="211">
        <v>0.14235222936253353</v>
      </c>
      <c r="W5083" s="211">
        <v>0.53376807967463491</v>
      </c>
      <c r="X5083" s="211">
        <v>0.31552734737546129</v>
      </c>
      <c r="Y5083" s="211">
        <v>0.69864208587224108</v>
      </c>
      <c r="Z5083" s="211">
        <v>0.14716328402620033</v>
      </c>
      <c r="AA5083" s="212">
        <v>0.11579227448672871</v>
      </c>
    </row>
    <row r="5084" spans="1:27" x14ac:dyDescent="0.35">
      <c r="A5084" s="210" t="s">
        <v>5760</v>
      </c>
      <c r="B5084" s="217">
        <v>129.29512066112716</v>
      </c>
      <c r="C5084" s="211">
        <v>6.8072435393520897E-2</v>
      </c>
      <c r="D5084" s="211">
        <v>0.1165696438984786</v>
      </c>
      <c r="E5084" s="211">
        <v>7.6901976117524612E-2</v>
      </c>
      <c r="F5084" s="211">
        <v>9.0544638466343627E-2</v>
      </c>
      <c r="G5084" s="211">
        <v>0.11933451253387815</v>
      </c>
      <c r="H5084" s="211">
        <v>0.11747201341136682</v>
      </c>
      <c r="I5084" s="211">
        <v>0.52970978574295347</v>
      </c>
      <c r="J5084" s="211">
        <v>0.40746780599344229</v>
      </c>
      <c r="K5084" s="211">
        <v>0.58380147572515206</v>
      </c>
      <c r="L5084" s="211">
        <v>0.27624103869414018</v>
      </c>
      <c r="M5084" s="211">
        <v>9.5237420818935062E-2</v>
      </c>
      <c r="N5084" s="211">
        <v>0.49670420007688892</v>
      </c>
      <c r="O5084" s="211">
        <v>0.72765081909105134</v>
      </c>
      <c r="P5084" s="211">
        <v>6.9448535013825766E-2</v>
      </c>
      <c r="Q5084" s="211">
        <v>5.4096790134346859E-2</v>
      </c>
      <c r="R5084" s="211">
        <v>0.44744460897550564</v>
      </c>
      <c r="S5084" s="211">
        <v>0.30542805769582715</v>
      </c>
      <c r="T5084" s="211">
        <v>0.57607396077129425</v>
      </c>
      <c r="U5084" s="211">
        <v>0.44161670769085548</v>
      </c>
      <c r="V5084" s="211">
        <v>7.998116401829776E-2</v>
      </c>
      <c r="W5084" s="211">
        <v>0.47260048420797729</v>
      </c>
      <c r="X5084" s="211">
        <v>0.2859097789070828</v>
      </c>
      <c r="Y5084" s="211">
        <v>0.55918215028171048</v>
      </c>
      <c r="Z5084" s="211">
        <v>0.14594205829994628</v>
      </c>
      <c r="AA5084" s="212">
        <v>0.11757064218275917</v>
      </c>
    </row>
    <row r="5085" spans="1:27" x14ac:dyDescent="0.35">
      <c r="A5085" s="210" t="s">
        <v>5761</v>
      </c>
      <c r="B5085" s="217">
        <v>157.11866553660761</v>
      </c>
      <c r="C5085" s="211">
        <v>7.943541006899088E-2</v>
      </c>
      <c r="D5085" s="211">
        <v>0.13210110503920469</v>
      </c>
      <c r="E5085" s="211">
        <v>6.7816974675552588E-2</v>
      </c>
      <c r="F5085" s="211">
        <v>8.3904749973387718E-2</v>
      </c>
      <c r="G5085" s="211">
        <v>0.12158630189327049</v>
      </c>
      <c r="H5085" s="211">
        <v>0.12394064226174922</v>
      </c>
      <c r="I5085" s="211">
        <v>0.49265880581157745</v>
      </c>
      <c r="J5085" s="211">
        <v>0.47389447620366837</v>
      </c>
      <c r="K5085" s="211">
        <v>0.62319678882009111</v>
      </c>
      <c r="L5085" s="211">
        <v>0.27648514595028073</v>
      </c>
      <c r="M5085" s="211">
        <v>0.10637826501421938</v>
      </c>
      <c r="N5085" s="211">
        <v>0.47088775599012217</v>
      </c>
      <c r="O5085" s="211">
        <v>0.69043627496624826</v>
      </c>
      <c r="P5085" s="211">
        <v>6.6137606584424344E-2</v>
      </c>
      <c r="Q5085" s="211">
        <v>6.1728156137207613E-2</v>
      </c>
      <c r="R5085" s="211">
        <v>0.42183551872696678</v>
      </c>
      <c r="S5085" s="211">
        <v>0.39078088666834371</v>
      </c>
      <c r="T5085" s="211">
        <v>0.54639372155363986</v>
      </c>
      <c r="U5085" s="211">
        <v>0.43933460396111312</v>
      </c>
      <c r="V5085" s="211">
        <v>0.1291933430359814</v>
      </c>
      <c r="W5085" s="211">
        <v>0.5583576307070115</v>
      </c>
      <c r="X5085" s="211">
        <v>0.32387800980905462</v>
      </c>
      <c r="Y5085" s="211">
        <v>0.55915893080784662</v>
      </c>
      <c r="Z5085" s="211">
        <v>0.14725357237415013</v>
      </c>
      <c r="AA5085" s="212">
        <v>0.11254563832415233</v>
      </c>
    </row>
    <row r="5086" spans="1:27" x14ac:dyDescent="0.35">
      <c r="A5086" s="210" t="s">
        <v>5762</v>
      </c>
      <c r="B5086" s="217">
        <v>133.44659215408771</v>
      </c>
      <c r="C5086" s="211">
        <v>8.4462225362985671E-2</v>
      </c>
      <c r="D5086" s="211">
        <v>0.12752974086212288</v>
      </c>
      <c r="E5086" s="211">
        <v>7.0735282195436983E-2</v>
      </c>
      <c r="F5086" s="211">
        <v>9.1130409794671186E-2</v>
      </c>
      <c r="G5086" s="211">
        <v>0.12019794752468586</v>
      </c>
      <c r="H5086" s="211">
        <v>0.11418894908006372</v>
      </c>
      <c r="I5086" s="211">
        <v>0.49398403054294932</v>
      </c>
      <c r="J5086" s="211">
        <v>0.41747758208019664</v>
      </c>
      <c r="K5086" s="211">
        <v>0.56120514773253305</v>
      </c>
      <c r="L5086" s="211">
        <v>0.27798277376278469</v>
      </c>
      <c r="M5086" s="211">
        <v>9.985733393843492E-2</v>
      </c>
      <c r="N5086" s="211">
        <v>0.47563796048166829</v>
      </c>
      <c r="O5086" s="211">
        <v>0.70553910013175791</v>
      </c>
      <c r="P5086" s="211">
        <v>7.3174913450442483E-2</v>
      </c>
      <c r="Q5086" s="211">
        <v>6.0057971164277663E-2</v>
      </c>
      <c r="R5086" s="211">
        <v>0.40010098354003182</v>
      </c>
      <c r="S5086" s="211">
        <v>0.26531239241360555</v>
      </c>
      <c r="T5086" s="211">
        <v>0.62648912581319205</v>
      </c>
      <c r="U5086" s="211">
        <v>0.49917466563234619</v>
      </c>
      <c r="V5086" s="211">
        <v>7.0347037791407663E-2</v>
      </c>
      <c r="W5086" s="211">
        <v>0.61469260933448833</v>
      </c>
      <c r="X5086" s="211">
        <v>0.29767293447690502</v>
      </c>
      <c r="Y5086" s="211">
        <v>0.66651038658460726</v>
      </c>
      <c r="Z5086" s="211">
        <v>0.14330337016763445</v>
      </c>
      <c r="AA5086" s="212">
        <v>0.12224198547492451</v>
      </c>
    </row>
    <row r="5087" spans="1:27" x14ac:dyDescent="0.35">
      <c r="A5087" s="210" t="s">
        <v>5763</v>
      </c>
      <c r="B5087" s="217">
        <v>128.19868479724479</v>
      </c>
      <c r="C5087" s="211">
        <v>5.7231484825057029E-2</v>
      </c>
      <c r="D5087" s="211">
        <v>0.12202790733967037</v>
      </c>
      <c r="E5087" s="211">
        <v>7.0573402994811754E-2</v>
      </c>
      <c r="F5087" s="211">
        <v>0.10026237802566246</v>
      </c>
      <c r="G5087" s="211">
        <v>0.12047499574862908</v>
      </c>
      <c r="H5087" s="211">
        <v>0.11724096713241307</v>
      </c>
      <c r="I5087" s="211">
        <v>0.52314517465947985</v>
      </c>
      <c r="J5087" s="211">
        <v>0.40745971228121275</v>
      </c>
      <c r="K5087" s="211">
        <v>0.53380618571261751</v>
      </c>
      <c r="L5087" s="211">
        <v>0.27012467174785798</v>
      </c>
      <c r="M5087" s="211">
        <v>0.11224979346900964</v>
      </c>
      <c r="N5087" s="211">
        <v>0.41027018494795564</v>
      </c>
      <c r="O5087" s="211">
        <v>0.66528700802231955</v>
      </c>
      <c r="P5087" s="211">
        <v>6.7182343431408872E-2</v>
      </c>
      <c r="Q5087" s="211">
        <v>0.10912199336853995</v>
      </c>
      <c r="R5087" s="211">
        <v>0.45721313457375196</v>
      </c>
      <c r="S5087" s="211">
        <v>0.3112975355208521</v>
      </c>
      <c r="T5087" s="211">
        <v>0.53144133425106732</v>
      </c>
      <c r="U5087" s="211">
        <v>0.41025778866260187</v>
      </c>
      <c r="V5087" s="211">
        <v>7.5768211950249451E-2</v>
      </c>
      <c r="W5087" s="211">
        <v>0.58016685398165158</v>
      </c>
      <c r="X5087" s="211">
        <v>0.39918124416992484</v>
      </c>
      <c r="Y5087" s="211">
        <v>0.70361156183134799</v>
      </c>
      <c r="Z5087" s="211">
        <v>0.1489802651501409</v>
      </c>
      <c r="AA5087" s="212">
        <v>0.11651269100646069</v>
      </c>
    </row>
    <row r="5088" spans="1:27" x14ac:dyDescent="0.35">
      <c r="A5088" s="210" t="s">
        <v>5764</v>
      </c>
      <c r="B5088" s="217">
        <v>130.36558446276962</v>
      </c>
      <c r="C5088" s="211">
        <v>5.8521475362547939E-2</v>
      </c>
      <c r="D5088" s="211">
        <v>0.12362691767320373</v>
      </c>
      <c r="E5088" s="211">
        <v>7.911918110830278E-2</v>
      </c>
      <c r="F5088" s="211">
        <v>8.2488748147904745E-2</v>
      </c>
      <c r="G5088" s="211">
        <v>0.12244473587145803</v>
      </c>
      <c r="H5088" s="211">
        <v>0.11530175676081528</v>
      </c>
      <c r="I5088" s="211">
        <v>0.50010907434972229</v>
      </c>
      <c r="J5088" s="211">
        <v>0.39836220267424138</v>
      </c>
      <c r="K5088" s="211">
        <v>0.58808843307707992</v>
      </c>
      <c r="L5088" s="211">
        <v>0.28151517649420305</v>
      </c>
      <c r="M5088" s="211">
        <v>7.963116372974402E-2</v>
      </c>
      <c r="N5088" s="211">
        <v>0.47862750325692732</v>
      </c>
      <c r="O5088" s="211">
        <v>0.75181675209604892</v>
      </c>
      <c r="P5088" s="211">
        <v>6.9945847197239813E-2</v>
      </c>
      <c r="Q5088" s="211">
        <v>0.10124377882501767</v>
      </c>
      <c r="R5088" s="211">
        <v>0.43955219726185524</v>
      </c>
      <c r="S5088" s="211">
        <v>0.29893274686225202</v>
      </c>
      <c r="T5088" s="211">
        <v>0.5150063981060361</v>
      </c>
      <c r="U5088" s="211">
        <v>0.43675746375324354</v>
      </c>
      <c r="V5088" s="211">
        <v>8.2571411373189463E-2</v>
      </c>
      <c r="W5088" s="211">
        <v>0.51805651272616016</v>
      </c>
      <c r="X5088" s="211">
        <v>0.23478360813337426</v>
      </c>
      <c r="Y5088" s="211">
        <v>0.66138704919724567</v>
      </c>
      <c r="Z5088" s="211">
        <v>0.1455735765882514</v>
      </c>
      <c r="AA5088" s="212">
        <v>0.1185886596657693</v>
      </c>
    </row>
    <row r="5089" spans="1:27" x14ac:dyDescent="0.35">
      <c r="A5089" s="210" t="s">
        <v>5765</v>
      </c>
      <c r="B5089" s="217">
        <v>145.2972364065198</v>
      </c>
      <c r="C5089" s="211">
        <v>6.653852481714774E-2</v>
      </c>
      <c r="D5089" s="211">
        <v>0.13120150299686043</v>
      </c>
      <c r="E5089" s="211">
        <v>6.7635251427011905E-2</v>
      </c>
      <c r="F5089" s="211">
        <v>7.4065097765327437E-2</v>
      </c>
      <c r="G5089" s="211">
        <v>0.1191472927910659</v>
      </c>
      <c r="H5089" s="211">
        <v>0.10815138245689371</v>
      </c>
      <c r="I5089" s="211">
        <v>0.50062194269579341</v>
      </c>
      <c r="J5089" s="211">
        <v>0.43994224354607953</v>
      </c>
      <c r="K5089" s="211">
        <v>0.63160458548767806</v>
      </c>
      <c r="L5089" s="211">
        <v>0.27301053646467088</v>
      </c>
      <c r="M5089" s="211">
        <v>0.11302061886858923</v>
      </c>
      <c r="N5089" s="211">
        <v>0.43061590372869563</v>
      </c>
      <c r="O5089" s="211">
        <v>0.70759985958713312</v>
      </c>
      <c r="P5089" s="211">
        <v>7.1404894111934333E-2</v>
      </c>
      <c r="Q5089" s="211">
        <v>9.9004002992994819E-2</v>
      </c>
      <c r="R5089" s="211">
        <v>0.45124840434377228</v>
      </c>
      <c r="S5089" s="211">
        <v>0.39267683489702976</v>
      </c>
      <c r="T5089" s="211">
        <v>0.58353971305380847</v>
      </c>
      <c r="U5089" s="211">
        <v>0.44500966056628349</v>
      </c>
      <c r="V5089" s="211">
        <v>6.7826201043289042E-2</v>
      </c>
      <c r="W5089" s="211">
        <v>0.49354107176911804</v>
      </c>
      <c r="X5089" s="211">
        <v>0.38411068413558325</v>
      </c>
      <c r="Y5089" s="211">
        <v>0.74014571411484353</v>
      </c>
      <c r="Z5089" s="211">
        <v>0.146100231101952</v>
      </c>
      <c r="AA5089" s="212">
        <v>0.11730637295102507</v>
      </c>
    </row>
    <row r="5090" spans="1:27" x14ac:dyDescent="0.35">
      <c r="A5090" s="210" t="s">
        <v>5766</v>
      </c>
      <c r="B5090" s="217">
        <v>130.94897456469832</v>
      </c>
      <c r="C5090" s="211">
        <v>6.638765546499753E-2</v>
      </c>
      <c r="D5090" s="211">
        <v>0.11698244792901372</v>
      </c>
      <c r="E5090" s="211">
        <v>7.2934396898057127E-2</v>
      </c>
      <c r="F5090" s="211">
        <v>8.228933709877792E-2</v>
      </c>
      <c r="G5090" s="211">
        <v>0.12012751538399873</v>
      </c>
      <c r="H5090" s="211">
        <v>0.10745192042868483</v>
      </c>
      <c r="I5090" s="211">
        <v>0.49159711251953497</v>
      </c>
      <c r="J5090" s="211">
        <v>0.47362824693122452</v>
      </c>
      <c r="K5090" s="211">
        <v>0.61180811163664417</v>
      </c>
      <c r="L5090" s="211">
        <v>0.27267839279926309</v>
      </c>
      <c r="M5090" s="211">
        <v>0.10036129860655868</v>
      </c>
      <c r="N5090" s="211">
        <v>0.45869449821800123</v>
      </c>
      <c r="O5090" s="211">
        <v>0.74822449196232677</v>
      </c>
      <c r="P5090" s="211">
        <v>7.3655724411181539E-2</v>
      </c>
      <c r="Q5090" s="211">
        <v>5.0465424447394394E-2</v>
      </c>
      <c r="R5090" s="211">
        <v>0.41179730452539026</v>
      </c>
      <c r="S5090" s="211">
        <v>0.33382141922789976</v>
      </c>
      <c r="T5090" s="211">
        <v>0.54192255714881976</v>
      </c>
      <c r="U5090" s="211">
        <v>0.44948143381626304</v>
      </c>
      <c r="V5090" s="211">
        <v>5.4147148321276879E-2</v>
      </c>
      <c r="W5090" s="211">
        <v>0.54459158586116296</v>
      </c>
      <c r="X5090" s="211">
        <v>0.3212732937839099</v>
      </c>
      <c r="Y5090" s="211">
        <v>0.61693462778829655</v>
      </c>
      <c r="Z5090" s="211">
        <v>0.1488510663413592</v>
      </c>
      <c r="AA5090" s="212">
        <v>0.11430084718953858</v>
      </c>
    </row>
    <row r="5091" spans="1:27" x14ac:dyDescent="0.35">
      <c r="A5091" s="210" t="s">
        <v>5767</v>
      </c>
      <c r="B5091" s="217">
        <v>110.28673373224628</v>
      </c>
      <c r="C5091" s="211">
        <v>6.8269639389348921E-2</v>
      </c>
      <c r="D5091" s="211">
        <v>0.12462540564834293</v>
      </c>
      <c r="E5091" s="211">
        <v>7.8888796968300243E-2</v>
      </c>
      <c r="F5091" s="211">
        <v>0.10918593868220045</v>
      </c>
      <c r="G5091" s="211">
        <v>0.12421307784766669</v>
      </c>
      <c r="H5091" s="211">
        <v>0.10733640752554653</v>
      </c>
      <c r="I5091" s="211">
        <v>0.52711126709725731</v>
      </c>
      <c r="J5091" s="211">
        <v>0.44150366000345009</v>
      </c>
      <c r="K5091" s="211">
        <v>0.61521591148051413</v>
      </c>
      <c r="L5091" s="211">
        <v>0.27745579465262443</v>
      </c>
      <c r="M5091" s="211">
        <v>9.1555484247960603E-2</v>
      </c>
      <c r="N5091" s="211">
        <v>0.44739833885755154</v>
      </c>
      <c r="O5091" s="211">
        <v>0.66432200965286881</v>
      </c>
      <c r="P5091" s="211">
        <v>6.240326899323357E-2</v>
      </c>
      <c r="Q5091" s="211">
        <v>6.9757978569024298E-2</v>
      </c>
      <c r="R5091" s="211">
        <v>0.40794277110784305</v>
      </c>
      <c r="S5091" s="211">
        <v>0.33735448818160629</v>
      </c>
      <c r="T5091" s="211">
        <v>0.54124579348098223</v>
      </c>
      <c r="U5091" s="211">
        <v>0.43619834669818769</v>
      </c>
      <c r="V5091" s="211">
        <v>6.1587664275757265E-2</v>
      </c>
      <c r="W5091" s="211">
        <v>0.58677139520679122</v>
      </c>
      <c r="X5091" s="211">
        <v>0.28432071964124783</v>
      </c>
      <c r="Y5091" s="211">
        <v>0.55828535901437271</v>
      </c>
      <c r="Z5091" s="211">
        <v>0.14114140994664875</v>
      </c>
      <c r="AA5091" s="212">
        <v>0.11876607642629884</v>
      </c>
    </row>
    <row r="5092" spans="1:27" x14ac:dyDescent="0.35">
      <c r="A5092" s="210" t="s">
        <v>5768</v>
      </c>
      <c r="B5092" s="217">
        <v>155.40090124305496</v>
      </c>
      <c r="C5092" s="211">
        <v>5.2329227412874095E-2</v>
      </c>
      <c r="D5092" s="211">
        <v>0.12785554741414162</v>
      </c>
      <c r="E5092" s="211">
        <v>8.4221223302810094E-2</v>
      </c>
      <c r="F5092" s="211">
        <v>8.9948331947835428E-2</v>
      </c>
      <c r="G5092" s="211">
        <v>0.12066736813777545</v>
      </c>
      <c r="H5092" s="211">
        <v>0.10871177967700452</v>
      </c>
      <c r="I5092" s="211">
        <v>0.48301350563710027</v>
      </c>
      <c r="J5092" s="211">
        <v>0.41386020224602643</v>
      </c>
      <c r="K5092" s="211">
        <v>0.56843695870103395</v>
      </c>
      <c r="L5092" s="211">
        <v>0.27566650957675126</v>
      </c>
      <c r="M5092" s="211">
        <v>0.11189686627915328</v>
      </c>
      <c r="N5092" s="211">
        <v>0.35594191641509232</v>
      </c>
      <c r="O5092" s="211">
        <v>0.75223810512935452</v>
      </c>
      <c r="P5092" s="211">
        <v>6.4829188556412398E-2</v>
      </c>
      <c r="Q5092" s="211">
        <v>0.10340118388579568</v>
      </c>
      <c r="R5092" s="211">
        <v>0.43978652463047191</v>
      </c>
      <c r="S5092" s="211">
        <v>0.29901322067234598</v>
      </c>
      <c r="T5092" s="211">
        <v>0.4726292408373548</v>
      </c>
      <c r="U5092" s="211">
        <v>0.44661630516520634</v>
      </c>
      <c r="V5092" s="211">
        <v>0.15209248368231501</v>
      </c>
      <c r="W5092" s="211">
        <v>0.55037403581984412</v>
      </c>
      <c r="X5092" s="211">
        <v>0.38981373773158678</v>
      </c>
      <c r="Y5092" s="211">
        <v>0.64256885875863601</v>
      </c>
      <c r="Z5092" s="211">
        <v>0.14919418901716164</v>
      </c>
      <c r="AA5092" s="212">
        <v>0.1222883609862697</v>
      </c>
    </row>
    <row r="5093" spans="1:27" x14ac:dyDescent="0.35">
      <c r="A5093" s="210" t="s">
        <v>5769</v>
      </c>
      <c r="B5093" s="217">
        <v>125.94119511361275</v>
      </c>
      <c r="C5093" s="211">
        <v>5.8822574534596814E-2</v>
      </c>
      <c r="D5093" s="211">
        <v>0.11738769776407133</v>
      </c>
      <c r="E5093" s="211">
        <v>8.0632989118951406E-2</v>
      </c>
      <c r="F5093" s="211">
        <v>6.8741323820168135E-2</v>
      </c>
      <c r="G5093" s="211">
        <v>0.11327158078138852</v>
      </c>
      <c r="H5093" s="211">
        <v>0.11914546807492918</v>
      </c>
      <c r="I5093" s="211">
        <v>0.48035416418589211</v>
      </c>
      <c r="J5093" s="211">
        <v>0.45798942143930643</v>
      </c>
      <c r="K5093" s="211">
        <v>0.6423670591629026</v>
      </c>
      <c r="L5093" s="211">
        <v>0.27379571254647173</v>
      </c>
      <c r="M5093" s="211">
        <v>9.0430904837702081E-2</v>
      </c>
      <c r="N5093" s="211">
        <v>0.45641231062056664</v>
      </c>
      <c r="O5093" s="211">
        <v>0.59698824355334346</v>
      </c>
      <c r="P5093" s="211">
        <v>6.6740035716318716E-2</v>
      </c>
      <c r="Q5093" s="211">
        <v>0.11916092575501572</v>
      </c>
      <c r="R5093" s="211">
        <v>0.42668535080323733</v>
      </c>
      <c r="S5093" s="211">
        <v>0.27044690119632742</v>
      </c>
      <c r="T5093" s="211">
        <v>0.57637403828635203</v>
      </c>
      <c r="U5093" s="211">
        <v>0.41070936232590688</v>
      </c>
      <c r="V5093" s="211">
        <v>7.0044782384734217E-2</v>
      </c>
      <c r="W5093" s="211">
        <v>0.58163144149447588</v>
      </c>
      <c r="X5093" s="211">
        <v>0.36403764332400562</v>
      </c>
      <c r="Y5093" s="211">
        <v>0.68261644808887256</v>
      </c>
      <c r="Z5093" s="211">
        <v>0.14769339515320162</v>
      </c>
      <c r="AA5093" s="212">
        <v>0.11761310299067544</v>
      </c>
    </row>
    <row r="5094" spans="1:27" x14ac:dyDescent="0.35">
      <c r="A5094" s="210" t="s">
        <v>5770</v>
      </c>
      <c r="B5094" s="217">
        <v>140.2127304214541</v>
      </c>
      <c r="C5094" s="211">
        <v>6.145366430127535E-2</v>
      </c>
      <c r="D5094" s="211">
        <v>0.11765165982716103</v>
      </c>
      <c r="E5094" s="211">
        <v>7.5584171765683966E-2</v>
      </c>
      <c r="F5094" s="211">
        <v>0.11516665991649956</v>
      </c>
      <c r="G5094" s="211">
        <v>0.11939317789767248</v>
      </c>
      <c r="H5094" s="211">
        <v>0.12074240737170135</v>
      </c>
      <c r="I5094" s="211">
        <v>0.52135650293730029</v>
      </c>
      <c r="J5094" s="211">
        <v>0.47311195629871272</v>
      </c>
      <c r="K5094" s="211">
        <v>0.57976587515949174</v>
      </c>
      <c r="L5094" s="211">
        <v>0.27194989897405286</v>
      </c>
      <c r="M5094" s="211">
        <v>0.10233685999021469</v>
      </c>
      <c r="N5094" s="211">
        <v>0.39203905408052048</v>
      </c>
      <c r="O5094" s="211">
        <v>0.60742891732440263</v>
      </c>
      <c r="P5094" s="211">
        <v>7.1266152092011842E-2</v>
      </c>
      <c r="Q5094" s="211">
        <v>4.7963337629023266E-2</v>
      </c>
      <c r="R5094" s="211">
        <v>0.44623955275380595</v>
      </c>
      <c r="S5094" s="211">
        <v>0.40964228860704471</v>
      </c>
      <c r="T5094" s="211">
        <v>0.46180709026216016</v>
      </c>
      <c r="U5094" s="211">
        <v>0.42855419332642952</v>
      </c>
      <c r="V5094" s="211">
        <v>9.8607008844312893E-2</v>
      </c>
      <c r="W5094" s="211">
        <v>0.52206206231581787</v>
      </c>
      <c r="X5094" s="211">
        <v>0.28752498221174533</v>
      </c>
      <c r="Y5094" s="211">
        <v>0.66255386297507068</v>
      </c>
      <c r="Z5094" s="211">
        <v>0.14817542995255473</v>
      </c>
      <c r="AA5094" s="212">
        <v>0.11499006236012438</v>
      </c>
    </row>
    <row r="5095" spans="1:27" x14ac:dyDescent="0.35">
      <c r="A5095" s="210" t="s">
        <v>5771</v>
      </c>
      <c r="B5095" s="217">
        <v>198.77534228758017</v>
      </c>
      <c r="C5095" s="211">
        <v>6.5100743254659282E-2</v>
      </c>
      <c r="D5095" s="211">
        <v>0.12013149783617562</v>
      </c>
      <c r="E5095" s="211">
        <v>6.9119318811918823E-2</v>
      </c>
      <c r="F5095" s="211">
        <v>0.10799579341249796</v>
      </c>
      <c r="G5095" s="211">
        <v>0.11917568015084001</v>
      </c>
      <c r="H5095" s="211">
        <v>0.12103360003348235</v>
      </c>
      <c r="I5095" s="211">
        <v>0.48432406503538089</v>
      </c>
      <c r="J5095" s="211">
        <v>0.49751901410737004</v>
      </c>
      <c r="K5095" s="211">
        <v>0.60883400842113733</v>
      </c>
      <c r="L5095" s="211">
        <v>0.26933886990913652</v>
      </c>
      <c r="M5095" s="211">
        <v>0.10750664494670868</v>
      </c>
      <c r="N5095" s="211">
        <v>0.40616567361712386</v>
      </c>
      <c r="O5095" s="211">
        <v>0.56286058128546923</v>
      </c>
      <c r="P5095" s="211">
        <v>7.0813035986632564E-2</v>
      </c>
      <c r="Q5095" s="211">
        <v>0.11126077761450928</v>
      </c>
      <c r="R5095" s="211">
        <v>0.43820623609251286</v>
      </c>
      <c r="S5095" s="211">
        <v>0.25998076544866539</v>
      </c>
      <c r="T5095" s="211">
        <v>0.53944180253064244</v>
      </c>
      <c r="U5095" s="211">
        <v>0.43603311892051849</v>
      </c>
      <c r="V5095" s="211">
        <v>0.17192312909302623</v>
      </c>
      <c r="W5095" s="211">
        <v>0.64090279355313795</v>
      </c>
      <c r="X5095" s="211">
        <v>0.35970349016808251</v>
      </c>
      <c r="Y5095" s="211">
        <v>0.64217818730592613</v>
      </c>
      <c r="Z5095" s="211">
        <v>0.14904688126708163</v>
      </c>
      <c r="AA5095" s="212">
        <v>0.11074519979977859</v>
      </c>
    </row>
    <row r="5096" spans="1:27" x14ac:dyDescent="0.35">
      <c r="A5096" s="210" t="s">
        <v>5772</v>
      </c>
      <c r="B5096" s="217">
        <v>124.76597112306334</v>
      </c>
      <c r="C5096" s="211">
        <v>7.2844481571562536E-2</v>
      </c>
      <c r="D5096" s="211">
        <v>0.12673078558500656</v>
      </c>
      <c r="E5096" s="211">
        <v>7.4260085660779601E-2</v>
      </c>
      <c r="F5096" s="211">
        <v>7.8746482901691173E-2</v>
      </c>
      <c r="G5096" s="211">
        <v>0.12080242832700691</v>
      </c>
      <c r="H5096" s="211">
        <v>0.1165428816105884</v>
      </c>
      <c r="I5096" s="211">
        <v>0.51010252169118053</v>
      </c>
      <c r="J5096" s="211">
        <v>0.44440767667180697</v>
      </c>
      <c r="K5096" s="211">
        <v>0.58177842206054975</v>
      </c>
      <c r="L5096" s="211">
        <v>0.26945716576113421</v>
      </c>
      <c r="M5096" s="211">
        <v>8.7369599323636415E-2</v>
      </c>
      <c r="N5096" s="211">
        <v>0.42228457337209613</v>
      </c>
      <c r="O5096" s="211">
        <v>0.55724590512542527</v>
      </c>
      <c r="P5096" s="211">
        <v>6.748798348802558E-2</v>
      </c>
      <c r="Q5096" s="211">
        <v>0.13315211467888743</v>
      </c>
      <c r="R5096" s="211">
        <v>0.41846727591905231</v>
      </c>
      <c r="S5096" s="211">
        <v>0.29891746544778641</v>
      </c>
      <c r="T5096" s="211">
        <v>0.4763042895559022</v>
      </c>
      <c r="U5096" s="211">
        <v>0.43043635914568923</v>
      </c>
      <c r="V5096" s="211">
        <v>9.0699381878735441E-2</v>
      </c>
      <c r="W5096" s="211">
        <v>0.5752510742142074</v>
      </c>
      <c r="X5096" s="211">
        <v>0.37687222779016055</v>
      </c>
      <c r="Y5096" s="211">
        <v>0.67427646442222988</v>
      </c>
      <c r="Z5096" s="211">
        <v>0.14933028342462495</v>
      </c>
      <c r="AA5096" s="212">
        <v>0.12014812955749454</v>
      </c>
    </row>
    <row r="5097" spans="1:27" x14ac:dyDescent="0.35">
      <c r="A5097" s="210" t="s">
        <v>5773</v>
      </c>
      <c r="B5097" s="217">
        <v>128.6534779608516</v>
      </c>
      <c r="C5097" s="211">
        <v>5.4415718922104832E-2</v>
      </c>
      <c r="D5097" s="211">
        <v>0.12938560247377137</v>
      </c>
      <c r="E5097" s="211">
        <v>8.5291227793941785E-2</v>
      </c>
      <c r="F5097" s="211">
        <v>0.10558154255607129</v>
      </c>
      <c r="G5097" s="211">
        <v>0.11746388796667051</v>
      </c>
      <c r="H5097" s="211">
        <v>0.12072928625061198</v>
      </c>
      <c r="I5097" s="211">
        <v>0.49297906025317673</v>
      </c>
      <c r="J5097" s="211">
        <v>0.49371397467737049</v>
      </c>
      <c r="K5097" s="211">
        <v>0.60816540171404998</v>
      </c>
      <c r="L5097" s="211">
        <v>0.27573515607145799</v>
      </c>
      <c r="M5097" s="211">
        <v>0.10503316803131649</v>
      </c>
      <c r="N5097" s="211">
        <v>0.54566564954210661</v>
      </c>
      <c r="O5097" s="211">
        <v>0.75902437352499719</v>
      </c>
      <c r="P5097" s="211">
        <v>6.5426649090440478E-2</v>
      </c>
      <c r="Q5097" s="211">
        <v>0.12873829355442479</v>
      </c>
      <c r="R5097" s="211">
        <v>0.41628793858737417</v>
      </c>
      <c r="S5097" s="211">
        <v>0.35059456860155797</v>
      </c>
      <c r="T5097" s="211">
        <v>0.47496786122229906</v>
      </c>
      <c r="U5097" s="211">
        <v>0.41539462109016101</v>
      </c>
      <c r="V5097" s="211">
        <v>7.5059260157730151E-2</v>
      </c>
      <c r="W5097" s="211">
        <v>0.56427080434716625</v>
      </c>
      <c r="X5097" s="211">
        <v>0.42060911202126783</v>
      </c>
      <c r="Y5097" s="211">
        <v>0.54084591441073926</v>
      </c>
      <c r="Z5097" s="211">
        <v>0.14896207768694969</v>
      </c>
      <c r="AA5097" s="212">
        <v>0.12122821520626734</v>
      </c>
    </row>
    <row r="5098" spans="1:27" x14ac:dyDescent="0.35">
      <c r="A5098" s="210" t="s">
        <v>5774</v>
      </c>
      <c r="B5098" s="217">
        <v>160.77416548156276</v>
      </c>
      <c r="C5098" s="211">
        <v>5.824019967919257E-2</v>
      </c>
      <c r="D5098" s="211">
        <v>0.12944245982242314</v>
      </c>
      <c r="E5098" s="211">
        <v>8.2834551016583324E-2</v>
      </c>
      <c r="F5098" s="211">
        <v>9.9462452135074486E-2</v>
      </c>
      <c r="G5098" s="211">
        <v>0.11744279460429961</v>
      </c>
      <c r="H5098" s="211">
        <v>0.11481162442805672</v>
      </c>
      <c r="I5098" s="211">
        <v>0.48781143021381118</v>
      </c>
      <c r="J5098" s="211">
        <v>0.39019787497802627</v>
      </c>
      <c r="K5098" s="211">
        <v>0.54694430596447263</v>
      </c>
      <c r="L5098" s="211">
        <v>0.27766143010271599</v>
      </c>
      <c r="M5098" s="211">
        <v>7.8412487356457269E-2</v>
      </c>
      <c r="N5098" s="211">
        <v>0.54116662112435487</v>
      </c>
      <c r="O5098" s="211">
        <v>0.52642149629780965</v>
      </c>
      <c r="P5098" s="211">
        <v>7.2691046354208297E-2</v>
      </c>
      <c r="Q5098" s="211">
        <v>5.6085529969620407E-2</v>
      </c>
      <c r="R5098" s="211">
        <v>0.45852485840419965</v>
      </c>
      <c r="S5098" s="211">
        <v>0.4095656303889228</v>
      </c>
      <c r="T5098" s="211">
        <v>0.52707310816694875</v>
      </c>
      <c r="U5098" s="211">
        <v>0.54076944289935724</v>
      </c>
      <c r="V5098" s="211">
        <v>0.144439006564693</v>
      </c>
      <c r="W5098" s="211">
        <v>0.49081209375580742</v>
      </c>
      <c r="X5098" s="211">
        <v>0.41355986312709964</v>
      </c>
      <c r="Y5098" s="211">
        <v>0.66293455461351947</v>
      </c>
      <c r="Z5098" s="211">
        <v>0.14736569999907806</v>
      </c>
      <c r="AA5098" s="212">
        <v>0.12022527838566713</v>
      </c>
    </row>
    <row r="5099" spans="1:27" x14ac:dyDescent="0.35">
      <c r="A5099" s="210" t="s">
        <v>5775</v>
      </c>
      <c r="B5099" s="217">
        <v>141.72330446521991</v>
      </c>
      <c r="C5099" s="211">
        <v>5.1620429044189585E-2</v>
      </c>
      <c r="D5099" s="211">
        <v>0.12240573593196602</v>
      </c>
      <c r="E5099" s="211">
        <v>7.2954291598431961E-2</v>
      </c>
      <c r="F5099" s="211">
        <v>0.10448854800190172</v>
      </c>
      <c r="G5099" s="211">
        <v>0.12437612415923235</v>
      </c>
      <c r="H5099" s="211">
        <v>0.11448178479039715</v>
      </c>
      <c r="I5099" s="211">
        <v>0.49913335829938443</v>
      </c>
      <c r="J5099" s="211">
        <v>0.40067125797754505</v>
      </c>
      <c r="K5099" s="211">
        <v>0.56806275106726167</v>
      </c>
      <c r="L5099" s="211">
        <v>0.26547451640839531</v>
      </c>
      <c r="M5099" s="211">
        <v>0.10583885279123666</v>
      </c>
      <c r="N5099" s="211">
        <v>0.55760435657043816</v>
      </c>
      <c r="O5099" s="211">
        <v>0.67616779044161412</v>
      </c>
      <c r="P5099" s="211">
        <v>6.6781879332891758E-2</v>
      </c>
      <c r="Q5099" s="211">
        <v>0.10683823608464478</v>
      </c>
      <c r="R5099" s="211">
        <v>0.39383753968933655</v>
      </c>
      <c r="S5099" s="211">
        <v>0.37222484999938588</v>
      </c>
      <c r="T5099" s="211">
        <v>0.5181999032217226</v>
      </c>
      <c r="U5099" s="211">
        <v>0.39044258435436774</v>
      </c>
      <c r="V5099" s="211">
        <v>0.10982937609883066</v>
      </c>
      <c r="W5099" s="211">
        <v>0.59579669391429424</v>
      </c>
      <c r="X5099" s="211">
        <v>0.30421650059244087</v>
      </c>
      <c r="Y5099" s="211">
        <v>0.58993772902878261</v>
      </c>
      <c r="Z5099" s="211">
        <v>0.14830350885749483</v>
      </c>
      <c r="AA5099" s="212">
        <v>0.11457568449693374</v>
      </c>
    </row>
    <row r="5100" spans="1:27" x14ac:dyDescent="0.35">
      <c r="A5100" s="210" t="s">
        <v>5776</v>
      </c>
      <c r="B5100" s="217">
        <v>150.48699006895004</v>
      </c>
      <c r="C5100" s="211">
        <v>6.0666762890126326E-2</v>
      </c>
      <c r="D5100" s="211">
        <v>0.12571208943278811</v>
      </c>
      <c r="E5100" s="211">
        <v>8.3471861485496984E-2</v>
      </c>
      <c r="F5100" s="211">
        <v>9.656712914230256E-2</v>
      </c>
      <c r="G5100" s="211">
        <v>0.12319578136332528</v>
      </c>
      <c r="H5100" s="211">
        <v>0.11013358808024087</v>
      </c>
      <c r="I5100" s="211">
        <v>0.50789616349298194</v>
      </c>
      <c r="J5100" s="211">
        <v>0.44431674418358025</v>
      </c>
      <c r="K5100" s="211">
        <v>0.62188314150230484</v>
      </c>
      <c r="L5100" s="211">
        <v>0.27724640587088445</v>
      </c>
      <c r="M5100" s="211">
        <v>0.10362091465134239</v>
      </c>
      <c r="N5100" s="211">
        <v>0.42005729972483163</v>
      </c>
      <c r="O5100" s="211">
        <v>0.57980330506794531</v>
      </c>
      <c r="P5100" s="211">
        <v>6.9165016761736836E-2</v>
      </c>
      <c r="Q5100" s="211">
        <v>7.729751615096063E-2</v>
      </c>
      <c r="R5100" s="211">
        <v>0.43727678193293223</v>
      </c>
      <c r="S5100" s="211">
        <v>0.4124623435218418</v>
      </c>
      <c r="T5100" s="211">
        <v>0.55196888641588748</v>
      </c>
      <c r="U5100" s="211">
        <v>0.40880515596009204</v>
      </c>
      <c r="V5100" s="211">
        <v>0.12239818876200283</v>
      </c>
      <c r="W5100" s="211">
        <v>0.52961429059008402</v>
      </c>
      <c r="X5100" s="211">
        <v>0.34107778369889841</v>
      </c>
      <c r="Y5100" s="211">
        <v>0.70720234418330141</v>
      </c>
      <c r="Z5100" s="211">
        <v>0.14873510824618966</v>
      </c>
      <c r="AA5100" s="212">
        <v>0.12207281366480444</v>
      </c>
    </row>
    <row r="5101" spans="1:27" x14ac:dyDescent="0.35">
      <c r="A5101" s="210" t="s">
        <v>5777</v>
      </c>
      <c r="B5101" s="217">
        <v>193.03572407690368</v>
      </c>
      <c r="C5101" s="211">
        <v>8.2957480201436395E-2</v>
      </c>
      <c r="D5101" s="211">
        <v>0.13092498670788116</v>
      </c>
      <c r="E5101" s="211">
        <v>8.2731687811989946E-2</v>
      </c>
      <c r="F5101" s="211">
        <v>0.11431870137224524</v>
      </c>
      <c r="G5101" s="211">
        <v>0.11913766368684962</v>
      </c>
      <c r="H5101" s="211">
        <v>0.11359824280591736</v>
      </c>
      <c r="I5101" s="211">
        <v>0.4483640862104703</v>
      </c>
      <c r="J5101" s="211">
        <v>0.39981643701825914</v>
      </c>
      <c r="K5101" s="211">
        <v>0.57939352717497383</v>
      </c>
      <c r="L5101" s="211">
        <v>0.27103827203359809</v>
      </c>
      <c r="M5101" s="211">
        <v>0.1055609122285224</v>
      </c>
      <c r="N5101" s="211">
        <v>0.37790138294952397</v>
      </c>
      <c r="O5101" s="211">
        <v>0.64882085667490108</v>
      </c>
      <c r="P5101" s="211">
        <v>7.4287023869256313E-2</v>
      </c>
      <c r="Q5101" s="211">
        <v>9.4311813252341281E-2</v>
      </c>
      <c r="R5101" s="211">
        <v>0.41957853091849712</v>
      </c>
      <c r="S5101" s="211">
        <v>0.29873649708045141</v>
      </c>
      <c r="T5101" s="211">
        <v>0.55891731970666148</v>
      </c>
      <c r="U5101" s="211">
        <v>0.41533700883297958</v>
      </c>
      <c r="V5101" s="211">
        <v>0.14667092287891312</v>
      </c>
      <c r="W5101" s="211">
        <v>0.58029889175777338</v>
      </c>
      <c r="X5101" s="211">
        <v>0.34881870258276382</v>
      </c>
      <c r="Y5101" s="211">
        <v>0.72569067547132482</v>
      </c>
      <c r="Z5101" s="211">
        <v>0.14609416397669189</v>
      </c>
      <c r="AA5101" s="212">
        <v>0.11381895258504234</v>
      </c>
    </row>
    <row r="5102" spans="1:27" x14ac:dyDescent="0.35">
      <c r="A5102" s="210" t="s">
        <v>5778</v>
      </c>
      <c r="B5102" s="217">
        <v>200.09923761116193</v>
      </c>
      <c r="C5102" s="211">
        <v>5.7685987619427323E-2</v>
      </c>
      <c r="D5102" s="211">
        <v>0.11779834917845367</v>
      </c>
      <c r="E5102" s="211">
        <v>7.4866794071910964E-2</v>
      </c>
      <c r="F5102" s="211">
        <v>0.10634329311811583</v>
      </c>
      <c r="G5102" s="211">
        <v>0.12067998771126104</v>
      </c>
      <c r="H5102" s="211">
        <v>0.12292203937698359</v>
      </c>
      <c r="I5102" s="211">
        <v>0.5342915537022328</v>
      </c>
      <c r="J5102" s="211">
        <v>0.46402460455827399</v>
      </c>
      <c r="K5102" s="211">
        <v>0.57093692236751148</v>
      </c>
      <c r="L5102" s="211">
        <v>0.27885005444205124</v>
      </c>
      <c r="M5102" s="211">
        <v>9.658213983775131E-2</v>
      </c>
      <c r="N5102" s="211">
        <v>0.5846313281465737</v>
      </c>
      <c r="O5102" s="211">
        <v>0.58009294684095625</v>
      </c>
      <c r="P5102" s="211">
        <v>7.4208737540096728E-2</v>
      </c>
      <c r="Q5102" s="211">
        <v>5.9380619578558044E-2</v>
      </c>
      <c r="R5102" s="211">
        <v>0.36068224267553495</v>
      </c>
      <c r="S5102" s="211">
        <v>0.28400582426821364</v>
      </c>
      <c r="T5102" s="211">
        <v>0.55732182128011143</v>
      </c>
      <c r="U5102" s="211">
        <v>0.52832857593146321</v>
      </c>
      <c r="V5102" s="211">
        <v>0.16148288011970163</v>
      </c>
      <c r="W5102" s="211">
        <v>0.58581274033720787</v>
      </c>
      <c r="X5102" s="211">
        <v>0.30706864821472291</v>
      </c>
      <c r="Y5102" s="211">
        <v>0.65438893647962093</v>
      </c>
      <c r="Z5102" s="211">
        <v>0.14947920909921789</v>
      </c>
      <c r="AA5102" s="212">
        <v>0.11446422925772734</v>
      </c>
    </row>
    <row r="5103" spans="1:27" x14ac:dyDescent="0.35">
      <c r="A5103" s="210" t="s">
        <v>5779</v>
      </c>
      <c r="B5103" s="217">
        <v>144.80016876808799</v>
      </c>
      <c r="C5103" s="211">
        <v>5.6228903085209385E-2</v>
      </c>
      <c r="D5103" s="211">
        <v>0.12096034417297633</v>
      </c>
      <c r="E5103" s="211">
        <v>7.5864626303190325E-2</v>
      </c>
      <c r="F5103" s="211">
        <v>0.11500829482527829</v>
      </c>
      <c r="G5103" s="211">
        <v>0.11724325799622622</v>
      </c>
      <c r="H5103" s="211">
        <v>0.11774526082491496</v>
      </c>
      <c r="I5103" s="211">
        <v>0.49197673657307212</v>
      </c>
      <c r="J5103" s="211">
        <v>0.4587930168742797</v>
      </c>
      <c r="K5103" s="211">
        <v>0.61180107427908392</v>
      </c>
      <c r="L5103" s="211">
        <v>0.26950415705864317</v>
      </c>
      <c r="M5103" s="211">
        <v>9.2541732142840449E-2</v>
      </c>
      <c r="N5103" s="211">
        <v>0.42134856186636033</v>
      </c>
      <c r="O5103" s="211">
        <v>0.65042132111191786</v>
      </c>
      <c r="P5103" s="211">
        <v>6.7462343906181818E-2</v>
      </c>
      <c r="Q5103" s="211">
        <v>9.1796597668410751E-2</v>
      </c>
      <c r="R5103" s="211">
        <v>0.44870215543966002</v>
      </c>
      <c r="S5103" s="211">
        <v>0.33756726836623085</v>
      </c>
      <c r="T5103" s="211">
        <v>0.48099865749471871</v>
      </c>
      <c r="U5103" s="211">
        <v>0.5700058777801934</v>
      </c>
      <c r="V5103" s="211">
        <v>0.12058118361171405</v>
      </c>
      <c r="W5103" s="211">
        <v>0.54080252214076152</v>
      </c>
      <c r="X5103" s="211">
        <v>0.37836240812571859</v>
      </c>
      <c r="Y5103" s="211">
        <v>0.58024076157889293</v>
      </c>
      <c r="Z5103" s="211">
        <v>0.14614187704555337</v>
      </c>
      <c r="AA5103" s="212">
        <v>0.12193144741972833</v>
      </c>
    </row>
    <row r="5104" spans="1:27" x14ac:dyDescent="0.35">
      <c r="A5104" s="210" t="s">
        <v>5780</v>
      </c>
      <c r="B5104" s="217">
        <v>120.58374988452562</v>
      </c>
      <c r="C5104" s="211">
        <v>5.7186965184685343E-2</v>
      </c>
      <c r="D5104" s="211">
        <v>0.1256910467682005</v>
      </c>
      <c r="E5104" s="211">
        <v>7.1023188374977883E-2</v>
      </c>
      <c r="F5104" s="211">
        <v>0.1071017048471704</v>
      </c>
      <c r="G5104" s="211">
        <v>0.12507448777326091</v>
      </c>
      <c r="H5104" s="211">
        <v>0.12523567032003013</v>
      </c>
      <c r="I5104" s="211">
        <v>0.52100828409044908</v>
      </c>
      <c r="J5104" s="211">
        <v>0.44939189586653783</v>
      </c>
      <c r="K5104" s="211">
        <v>0.59798423702173709</v>
      </c>
      <c r="L5104" s="211">
        <v>0.26868913575504388</v>
      </c>
      <c r="M5104" s="211">
        <v>8.862596615161282E-2</v>
      </c>
      <c r="N5104" s="211">
        <v>0.42802306102408438</v>
      </c>
      <c r="O5104" s="211">
        <v>0.7701070388139758</v>
      </c>
      <c r="P5104" s="211">
        <v>6.7948303490299913E-2</v>
      </c>
      <c r="Q5104" s="211">
        <v>8.9358103043144593E-2</v>
      </c>
      <c r="R5104" s="211">
        <v>0.40637394281104833</v>
      </c>
      <c r="S5104" s="211">
        <v>0.3430311636100542</v>
      </c>
      <c r="T5104" s="211">
        <v>0.53104805574583991</v>
      </c>
      <c r="U5104" s="211">
        <v>0.39136058342990176</v>
      </c>
      <c r="V5104" s="211">
        <v>0.10262705948323106</v>
      </c>
      <c r="W5104" s="211">
        <v>0.49324372849450482</v>
      </c>
      <c r="X5104" s="211">
        <v>0.34702564576941719</v>
      </c>
      <c r="Y5104" s="211">
        <v>0.65328593065792462</v>
      </c>
      <c r="Z5104" s="211">
        <v>0.14818720059299978</v>
      </c>
      <c r="AA5104" s="212">
        <v>0.12730673824415345</v>
      </c>
    </row>
    <row r="5105" spans="1:27" x14ac:dyDescent="0.35">
      <c r="A5105" s="210" t="s">
        <v>5781</v>
      </c>
      <c r="B5105" s="217">
        <v>137.4069524281648</v>
      </c>
      <c r="C5105" s="211">
        <v>5.8558555661951214E-2</v>
      </c>
      <c r="D5105" s="211">
        <v>0.12163165417988014</v>
      </c>
      <c r="E5105" s="211">
        <v>7.4170587322286055E-2</v>
      </c>
      <c r="F5105" s="211">
        <v>8.4517633112260793E-2</v>
      </c>
      <c r="G5105" s="211">
        <v>0.1232447499566359</v>
      </c>
      <c r="H5105" s="211">
        <v>0.12038333175813327</v>
      </c>
      <c r="I5105" s="211">
        <v>0.43585335661456293</v>
      </c>
      <c r="J5105" s="211">
        <v>0.43245332523179164</v>
      </c>
      <c r="K5105" s="211">
        <v>0.63744552203768168</v>
      </c>
      <c r="L5105" s="211">
        <v>0.27472399221070032</v>
      </c>
      <c r="M5105" s="211">
        <v>8.3682717603831308E-2</v>
      </c>
      <c r="N5105" s="211">
        <v>0.44943340194306425</v>
      </c>
      <c r="O5105" s="211">
        <v>0.72222808737858202</v>
      </c>
      <c r="P5105" s="211">
        <v>7.0151969865527103E-2</v>
      </c>
      <c r="Q5105" s="211">
        <v>9.7942816041865735E-2</v>
      </c>
      <c r="R5105" s="211">
        <v>0.47936197840385963</v>
      </c>
      <c r="S5105" s="211">
        <v>0.32803407252864786</v>
      </c>
      <c r="T5105" s="211">
        <v>0.53979208155709735</v>
      </c>
      <c r="U5105" s="211">
        <v>0.41286864788862709</v>
      </c>
      <c r="V5105" s="211">
        <v>0.10898927667481911</v>
      </c>
      <c r="W5105" s="211">
        <v>0.56094308174523089</v>
      </c>
      <c r="X5105" s="211">
        <v>0.4050491020289575</v>
      </c>
      <c r="Y5105" s="211">
        <v>0.55041333659090741</v>
      </c>
      <c r="Z5105" s="211">
        <v>0.14411058655846756</v>
      </c>
      <c r="AA5105" s="212">
        <v>0.11644072227672232</v>
      </c>
    </row>
    <row r="5106" spans="1:27" x14ac:dyDescent="0.35">
      <c r="A5106" s="210" t="s">
        <v>5782</v>
      </c>
      <c r="B5106" s="217">
        <v>167.15627547474975</v>
      </c>
      <c r="C5106" s="211">
        <v>6.6234919288389149E-2</v>
      </c>
      <c r="D5106" s="211">
        <v>0.11891533835000533</v>
      </c>
      <c r="E5106" s="211">
        <v>7.4972436610934751E-2</v>
      </c>
      <c r="F5106" s="211">
        <v>0.11319484289647641</v>
      </c>
      <c r="G5106" s="211">
        <v>0.12336849860283645</v>
      </c>
      <c r="H5106" s="211">
        <v>0.11630413509771834</v>
      </c>
      <c r="I5106" s="211">
        <v>0.50123371928330829</v>
      </c>
      <c r="J5106" s="211">
        <v>0.45943916998024192</v>
      </c>
      <c r="K5106" s="211">
        <v>0.56890345922783203</v>
      </c>
      <c r="L5106" s="211">
        <v>0.28003953612760846</v>
      </c>
      <c r="M5106" s="211">
        <v>0.11640380713807162</v>
      </c>
      <c r="N5106" s="211">
        <v>0.49039589039649845</v>
      </c>
      <c r="O5106" s="211">
        <v>0.77114960167170177</v>
      </c>
      <c r="P5106" s="211">
        <v>6.8579832394955742E-2</v>
      </c>
      <c r="Q5106" s="211">
        <v>5.7210672301955617E-2</v>
      </c>
      <c r="R5106" s="211">
        <v>0.47378874785482733</v>
      </c>
      <c r="S5106" s="211">
        <v>0.3229854422198043</v>
      </c>
      <c r="T5106" s="211">
        <v>0.58765146162990689</v>
      </c>
      <c r="U5106" s="211">
        <v>0.39253357520584298</v>
      </c>
      <c r="V5106" s="211">
        <v>0.11071945543723222</v>
      </c>
      <c r="W5106" s="211">
        <v>0.58288485502256415</v>
      </c>
      <c r="X5106" s="211">
        <v>0.3881436245957457</v>
      </c>
      <c r="Y5106" s="211">
        <v>0.65925572260038146</v>
      </c>
      <c r="Z5106" s="211">
        <v>0.14849744669823925</v>
      </c>
      <c r="AA5106" s="212">
        <v>0.11092897349148273</v>
      </c>
    </row>
    <row r="5107" spans="1:27" x14ac:dyDescent="0.35">
      <c r="A5107" s="210" t="s">
        <v>5783</v>
      </c>
      <c r="B5107" s="217">
        <v>116.15148598113775</v>
      </c>
      <c r="C5107" s="211">
        <v>5.0173635015632108E-2</v>
      </c>
      <c r="D5107" s="211">
        <v>0.1218566960781988</v>
      </c>
      <c r="E5107" s="211">
        <v>6.9438147208323114E-2</v>
      </c>
      <c r="F5107" s="211">
        <v>0.10681794218649604</v>
      </c>
      <c r="G5107" s="211">
        <v>0.12081461717612037</v>
      </c>
      <c r="H5107" s="211">
        <v>0.11609762521289464</v>
      </c>
      <c r="I5107" s="211">
        <v>0.46474551910233075</v>
      </c>
      <c r="J5107" s="211">
        <v>0.46512186303411845</v>
      </c>
      <c r="K5107" s="211">
        <v>0.64160947278613811</v>
      </c>
      <c r="L5107" s="211">
        <v>0.27693376348501825</v>
      </c>
      <c r="M5107" s="211">
        <v>0.10672796777899257</v>
      </c>
      <c r="N5107" s="211">
        <v>0.41177533092556695</v>
      </c>
      <c r="O5107" s="211">
        <v>0.73316180457983426</v>
      </c>
      <c r="P5107" s="211">
        <v>6.1561825492539309E-2</v>
      </c>
      <c r="Q5107" s="211">
        <v>0.11008880192583716</v>
      </c>
      <c r="R5107" s="211">
        <v>0.41758582148941481</v>
      </c>
      <c r="S5107" s="211">
        <v>0.39818248707823495</v>
      </c>
      <c r="T5107" s="211">
        <v>0.52706013150619624</v>
      </c>
      <c r="U5107" s="211">
        <v>0.44349167146460244</v>
      </c>
      <c r="V5107" s="211">
        <v>5.911868185570035E-2</v>
      </c>
      <c r="W5107" s="211">
        <v>0.55630478296565644</v>
      </c>
      <c r="X5107" s="211">
        <v>0.25047166695355338</v>
      </c>
      <c r="Y5107" s="211">
        <v>0.62004761014223431</v>
      </c>
      <c r="Z5107" s="211">
        <v>0.14742320286156299</v>
      </c>
      <c r="AA5107" s="212">
        <v>0.11611576220681029</v>
      </c>
    </row>
    <row r="5108" spans="1:27" x14ac:dyDescent="0.35">
      <c r="A5108" s="210" t="s">
        <v>5784</v>
      </c>
      <c r="B5108" s="217">
        <v>137.28902021101888</v>
      </c>
      <c r="C5108" s="211">
        <v>6.134955471643571E-2</v>
      </c>
      <c r="D5108" s="211">
        <v>0.12187547672356204</v>
      </c>
      <c r="E5108" s="211">
        <v>7.3340289315513799E-2</v>
      </c>
      <c r="F5108" s="211">
        <v>0.11201574786347493</v>
      </c>
      <c r="G5108" s="211">
        <v>0.12083745038650948</v>
      </c>
      <c r="H5108" s="211">
        <v>0.11749282429188901</v>
      </c>
      <c r="I5108" s="211">
        <v>0.52884203986197009</v>
      </c>
      <c r="J5108" s="211">
        <v>0.43790829427234801</v>
      </c>
      <c r="K5108" s="211">
        <v>0.59466217876222083</v>
      </c>
      <c r="L5108" s="211">
        <v>0.27913400899789925</v>
      </c>
      <c r="M5108" s="211">
        <v>0.11089354531626905</v>
      </c>
      <c r="N5108" s="211">
        <v>0.47784173605601105</v>
      </c>
      <c r="O5108" s="211">
        <v>0.75484454187910432</v>
      </c>
      <c r="P5108" s="211">
        <v>6.743343908083943E-2</v>
      </c>
      <c r="Q5108" s="211">
        <v>0.1268561942982081</v>
      </c>
      <c r="R5108" s="211">
        <v>0.3977648117344319</v>
      </c>
      <c r="S5108" s="211">
        <v>0.32124641889776778</v>
      </c>
      <c r="T5108" s="211">
        <v>0.56632621840774955</v>
      </c>
      <c r="U5108" s="211">
        <v>0.31048323092828051</v>
      </c>
      <c r="V5108" s="211">
        <v>0.12241989862193789</v>
      </c>
      <c r="W5108" s="211">
        <v>0.5804681223099184</v>
      </c>
      <c r="X5108" s="211">
        <v>0.30309411143941917</v>
      </c>
      <c r="Y5108" s="211">
        <v>0.74023787325901935</v>
      </c>
      <c r="Z5108" s="211">
        <v>0.14867431881340681</v>
      </c>
      <c r="AA5108" s="212">
        <v>0.12686676785571874</v>
      </c>
    </row>
    <row r="5109" spans="1:27" x14ac:dyDescent="0.35">
      <c r="A5109" s="210" t="s">
        <v>5785</v>
      </c>
      <c r="B5109" s="217">
        <v>127.33662151616095</v>
      </c>
      <c r="C5109" s="211">
        <v>7.719880281460284E-2</v>
      </c>
      <c r="D5109" s="211">
        <v>0.11748251754863809</v>
      </c>
      <c r="E5109" s="211">
        <v>7.7340724439952949E-2</v>
      </c>
      <c r="F5109" s="211">
        <v>9.3058194216415258E-2</v>
      </c>
      <c r="G5109" s="211">
        <v>0.11869658094171083</v>
      </c>
      <c r="H5109" s="211">
        <v>0.11601762373037164</v>
      </c>
      <c r="I5109" s="211">
        <v>0.51731522105666305</v>
      </c>
      <c r="J5109" s="211">
        <v>0.44259409122241011</v>
      </c>
      <c r="K5109" s="211">
        <v>0.59143176941981435</v>
      </c>
      <c r="L5109" s="211">
        <v>0.27804428280050203</v>
      </c>
      <c r="M5109" s="211">
        <v>0.12071850485493317</v>
      </c>
      <c r="N5109" s="211">
        <v>0.45325533977613852</v>
      </c>
      <c r="O5109" s="211">
        <v>0.6342540158150668</v>
      </c>
      <c r="P5109" s="211">
        <v>7.1135820750361525E-2</v>
      </c>
      <c r="Q5109" s="211">
        <v>8.8596714225645426E-2</v>
      </c>
      <c r="R5109" s="211">
        <v>0.46099832614667824</v>
      </c>
      <c r="S5109" s="211">
        <v>0.32066551812653848</v>
      </c>
      <c r="T5109" s="211">
        <v>0.53555897098429184</v>
      </c>
      <c r="U5109" s="211">
        <v>0.40632898652718691</v>
      </c>
      <c r="V5109" s="211">
        <v>6.4643252588426597E-2</v>
      </c>
      <c r="W5109" s="211">
        <v>0.54317043369043438</v>
      </c>
      <c r="X5109" s="211">
        <v>0.30189535195133721</v>
      </c>
      <c r="Y5109" s="211">
        <v>0.71116563644731057</v>
      </c>
      <c r="Z5109" s="211">
        <v>0.14929665148008225</v>
      </c>
      <c r="AA5109" s="212">
        <v>0.12375288573669907</v>
      </c>
    </row>
    <row r="5110" spans="1:27" x14ac:dyDescent="0.35">
      <c r="A5110" s="210" t="s">
        <v>5786</v>
      </c>
      <c r="B5110" s="217">
        <v>136.68807614491368</v>
      </c>
      <c r="C5110" s="211">
        <v>5.8979006422504823E-2</v>
      </c>
      <c r="D5110" s="211">
        <v>0.12283358100449068</v>
      </c>
      <c r="E5110" s="211">
        <v>8.3008047726331746E-2</v>
      </c>
      <c r="F5110" s="211">
        <v>0.1073694636173784</v>
      </c>
      <c r="G5110" s="211">
        <v>0.1218030319207876</v>
      </c>
      <c r="H5110" s="211">
        <v>0.11870546885367514</v>
      </c>
      <c r="I5110" s="211">
        <v>0.52861322147776224</v>
      </c>
      <c r="J5110" s="211">
        <v>0.43266477377849488</v>
      </c>
      <c r="K5110" s="211">
        <v>0.58439912816742301</v>
      </c>
      <c r="L5110" s="211">
        <v>0.27418881190721545</v>
      </c>
      <c r="M5110" s="211">
        <v>9.9749280874650195E-2</v>
      </c>
      <c r="N5110" s="211">
        <v>0.38331115224054974</v>
      </c>
      <c r="O5110" s="211">
        <v>0.74759673380825897</v>
      </c>
      <c r="P5110" s="211">
        <v>6.8411975985385759E-2</v>
      </c>
      <c r="Q5110" s="211">
        <v>6.3725288737473809E-2</v>
      </c>
      <c r="R5110" s="211">
        <v>0.44128703097961752</v>
      </c>
      <c r="S5110" s="211">
        <v>0.26115797726853485</v>
      </c>
      <c r="T5110" s="211">
        <v>0.48050190075216487</v>
      </c>
      <c r="U5110" s="211">
        <v>0.38347746491094148</v>
      </c>
      <c r="V5110" s="211">
        <v>0.12027109068332531</v>
      </c>
      <c r="W5110" s="211">
        <v>0.5030240876925659</v>
      </c>
      <c r="X5110" s="211">
        <v>0.34814704366916766</v>
      </c>
      <c r="Y5110" s="211">
        <v>0.60430730418992717</v>
      </c>
      <c r="Z5110" s="211">
        <v>0.1481229781721484</v>
      </c>
      <c r="AA5110" s="212">
        <v>0.11802716441701842</v>
      </c>
    </row>
    <row r="5111" spans="1:27" x14ac:dyDescent="0.35">
      <c r="A5111" s="210" t="s">
        <v>5787</v>
      </c>
      <c r="B5111" s="217">
        <v>140.45600616934075</v>
      </c>
      <c r="C5111" s="211">
        <v>4.9006810138506995E-2</v>
      </c>
      <c r="D5111" s="211">
        <v>0.12618298556208335</v>
      </c>
      <c r="E5111" s="211">
        <v>7.3461146046323991E-2</v>
      </c>
      <c r="F5111" s="211">
        <v>9.1229334591657427E-2</v>
      </c>
      <c r="G5111" s="211">
        <v>0.12234987573591335</v>
      </c>
      <c r="H5111" s="211">
        <v>0.11378056155091816</v>
      </c>
      <c r="I5111" s="211">
        <v>0.48825427081616246</v>
      </c>
      <c r="J5111" s="211">
        <v>0.43538218400223294</v>
      </c>
      <c r="K5111" s="211">
        <v>0.63069028385314863</v>
      </c>
      <c r="L5111" s="211">
        <v>0.2692673616244593</v>
      </c>
      <c r="M5111" s="211">
        <v>0.10857386915444088</v>
      </c>
      <c r="N5111" s="211">
        <v>0.4887416058603396</v>
      </c>
      <c r="O5111" s="211">
        <v>0.69800929242861343</v>
      </c>
      <c r="P5111" s="211">
        <v>7.2036729782203768E-2</v>
      </c>
      <c r="Q5111" s="211">
        <v>6.5202225980533726E-2</v>
      </c>
      <c r="R5111" s="211">
        <v>0.44580582131855984</v>
      </c>
      <c r="S5111" s="211">
        <v>0.27443552386432607</v>
      </c>
      <c r="T5111" s="211">
        <v>0.56473470230213252</v>
      </c>
      <c r="U5111" s="211">
        <v>0.53025727455003013</v>
      </c>
      <c r="V5111" s="211">
        <v>8.3049168553318745E-2</v>
      </c>
      <c r="W5111" s="211">
        <v>0.65226539237634806</v>
      </c>
      <c r="X5111" s="211">
        <v>0.3510498861205868</v>
      </c>
      <c r="Y5111" s="211">
        <v>0.58961255267263368</v>
      </c>
      <c r="Z5111" s="211">
        <v>0.14997213044979274</v>
      </c>
      <c r="AA5111" s="212">
        <v>0.12464542483623747</v>
      </c>
    </row>
    <row r="5112" spans="1:27" x14ac:dyDescent="0.35">
      <c r="A5112" s="210" t="s">
        <v>5788</v>
      </c>
      <c r="B5112" s="217">
        <v>190.92846154506171</v>
      </c>
      <c r="C5112" s="211">
        <v>6.1260631042312386E-2</v>
      </c>
      <c r="D5112" s="211">
        <v>0.13332628083364179</v>
      </c>
      <c r="E5112" s="211">
        <v>7.7980649007570693E-2</v>
      </c>
      <c r="F5112" s="211">
        <v>9.3792148361658889E-2</v>
      </c>
      <c r="G5112" s="211">
        <v>0.12330706344993492</v>
      </c>
      <c r="H5112" s="211">
        <v>0.11368619036941303</v>
      </c>
      <c r="I5112" s="211">
        <v>0.5231975458780449</v>
      </c>
      <c r="J5112" s="211">
        <v>0.4005051360531065</v>
      </c>
      <c r="K5112" s="211">
        <v>0.64617262221610483</v>
      </c>
      <c r="L5112" s="211">
        <v>0.27159091906614369</v>
      </c>
      <c r="M5112" s="211">
        <v>0.11035482436160383</v>
      </c>
      <c r="N5112" s="211">
        <v>0.54914753750740042</v>
      </c>
      <c r="O5112" s="211">
        <v>0.75175641144958683</v>
      </c>
      <c r="P5112" s="211">
        <v>7.0471226677049997E-2</v>
      </c>
      <c r="Q5112" s="211">
        <v>9.9940830763196098E-2</v>
      </c>
      <c r="R5112" s="211">
        <v>0.4038071794830399</v>
      </c>
      <c r="S5112" s="211">
        <v>0.27979295766032514</v>
      </c>
      <c r="T5112" s="211">
        <v>0.54212840944267449</v>
      </c>
      <c r="U5112" s="211">
        <v>0.44420200783433939</v>
      </c>
      <c r="V5112" s="211">
        <v>0.13306234324224997</v>
      </c>
      <c r="W5112" s="211">
        <v>0.55575071920404939</v>
      </c>
      <c r="X5112" s="211">
        <v>0.33718735906948216</v>
      </c>
      <c r="Y5112" s="211">
        <v>0.62236474852238888</v>
      </c>
      <c r="Z5112" s="211">
        <v>0.14856917121441238</v>
      </c>
      <c r="AA5112" s="212">
        <v>0.11353466201458991</v>
      </c>
    </row>
    <row r="5113" spans="1:27" x14ac:dyDescent="0.35">
      <c r="A5113" s="210" t="s">
        <v>5789</v>
      </c>
      <c r="B5113" s="217">
        <v>132.71062424629079</v>
      </c>
      <c r="C5113" s="211">
        <v>5.4167676171042713E-2</v>
      </c>
      <c r="D5113" s="211">
        <v>0.12850505620918448</v>
      </c>
      <c r="E5113" s="211">
        <v>7.1989387333668664E-2</v>
      </c>
      <c r="F5113" s="211">
        <v>0.11167949164383524</v>
      </c>
      <c r="G5113" s="211">
        <v>0.12243972900133246</v>
      </c>
      <c r="H5113" s="211">
        <v>0.10657434700729074</v>
      </c>
      <c r="I5113" s="211">
        <v>0.53156319344507796</v>
      </c>
      <c r="J5113" s="211">
        <v>0.41008959839391179</v>
      </c>
      <c r="K5113" s="211">
        <v>0.60406097776700007</v>
      </c>
      <c r="L5113" s="211">
        <v>0.2714799414680456</v>
      </c>
      <c r="M5113" s="211">
        <v>0.10116332328173869</v>
      </c>
      <c r="N5113" s="211">
        <v>0.41737068381976594</v>
      </c>
      <c r="O5113" s="211">
        <v>0.64213635195256069</v>
      </c>
      <c r="P5113" s="211">
        <v>7.0103904603309453E-2</v>
      </c>
      <c r="Q5113" s="211">
        <v>5.6876868356319846E-2</v>
      </c>
      <c r="R5113" s="211">
        <v>0.40577896915238443</v>
      </c>
      <c r="S5113" s="211">
        <v>0.32456411153055464</v>
      </c>
      <c r="T5113" s="211">
        <v>0.50546129155669239</v>
      </c>
      <c r="U5113" s="211">
        <v>0.33746062884276318</v>
      </c>
      <c r="V5113" s="211">
        <v>0.12383656520841242</v>
      </c>
      <c r="W5113" s="211">
        <v>0.48347449394872444</v>
      </c>
      <c r="X5113" s="211">
        <v>0.31144413785982061</v>
      </c>
      <c r="Y5113" s="211">
        <v>0.62205007458844508</v>
      </c>
      <c r="Z5113" s="211">
        <v>0.14480816137832608</v>
      </c>
      <c r="AA5113" s="212">
        <v>0.11852761388817704</v>
      </c>
    </row>
    <row r="5114" spans="1:27" x14ac:dyDescent="0.35">
      <c r="A5114" s="210" t="s">
        <v>5790</v>
      </c>
      <c r="B5114" s="217">
        <v>145.25544629839359</v>
      </c>
      <c r="C5114" s="211">
        <v>5.434785153618097E-2</v>
      </c>
      <c r="D5114" s="211">
        <v>0.11866587150045707</v>
      </c>
      <c r="E5114" s="211">
        <v>6.9685457985101534E-2</v>
      </c>
      <c r="F5114" s="211">
        <v>8.14949419583125E-2</v>
      </c>
      <c r="G5114" s="211">
        <v>0.11319073955212272</v>
      </c>
      <c r="H5114" s="211">
        <v>0.1052041100603424</v>
      </c>
      <c r="I5114" s="211">
        <v>0.48097328922955757</v>
      </c>
      <c r="J5114" s="211">
        <v>0.40660028510423796</v>
      </c>
      <c r="K5114" s="211">
        <v>0.52046157503038015</v>
      </c>
      <c r="L5114" s="211">
        <v>0.28015798832328104</v>
      </c>
      <c r="M5114" s="211">
        <v>0.12162506162855691</v>
      </c>
      <c r="N5114" s="211">
        <v>0.40817794758227754</v>
      </c>
      <c r="O5114" s="211">
        <v>0.79504941786047889</v>
      </c>
      <c r="P5114" s="211">
        <v>6.6042865497727893E-2</v>
      </c>
      <c r="Q5114" s="211">
        <v>6.9575169022239342E-2</v>
      </c>
      <c r="R5114" s="211">
        <v>0.38363843724518004</v>
      </c>
      <c r="S5114" s="211">
        <v>0.30783218573263255</v>
      </c>
      <c r="T5114" s="211">
        <v>0.56402447891853535</v>
      </c>
      <c r="U5114" s="211">
        <v>0.48083086244230844</v>
      </c>
      <c r="V5114" s="211">
        <v>9.513896613279206E-2</v>
      </c>
      <c r="W5114" s="211">
        <v>0.55405976190518191</v>
      </c>
      <c r="X5114" s="211">
        <v>0.2699642112106006</v>
      </c>
      <c r="Y5114" s="211">
        <v>0.68946374906823837</v>
      </c>
      <c r="Z5114" s="211">
        <v>0.14836986565121094</v>
      </c>
      <c r="AA5114" s="212">
        <v>0.11618094871757374</v>
      </c>
    </row>
    <row r="5115" spans="1:27" x14ac:dyDescent="0.35">
      <c r="A5115" s="210" t="s">
        <v>5791</v>
      </c>
      <c r="B5115" s="217">
        <v>123.99040902585486</v>
      </c>
      <c r="C5115" s="211">
        <v>6.6834346513840473E-2</v>
      </c>
      <c r="D5115" s="211">
        <v>0.12628061218044159</v>
      </c>
      <c r="E5115" s="211">
        <v>7.8374853908200079E-2</v>
      </c>
      <c r="F5115" s="211">
        <v>0.1030486691747166</v>
      </c>
      <c r="G5115" s="211">
        <v>0.11959547117307824</v>
      </c>
      <c r="H5115" s="211">
        <v>0.11764750566197713</v>
      </c>
      <c r="I5115" s="211">
        <v>0.52394496146891867</v>
      </c>
      <c r="J5115" s="211">
        <v>0.43597160919394518</v>
      </c>
      <c r="K5115" s="211">
        <v>0.58716775003218091</v>
      </c>
      <c r="L5115" s="211">
        <v>0.27527716554153731</v>
      </c>
      <c r="M5115" s="211">
        <v>8.2680903921877796E-2</v>
      </c>
      <c r="N5115" s="211">
        <v>0.35998502001245797</v>
      </c>
      <c r="O5115" s="211">
        <v>0.63584033948652685</v>
      </c>
      <c r="P5115" s="211">
        <v>7.0975131704030192E-2</v>
      </c>
      <c r="Q5115" s="211">
        <v>0.10889113603038375</v>
      </c>
      <c r="R5115" s="211">
        <v>0.427379252700468</v>
      </c>
      <c r="S5115" s="211">
        <v>0.37868202450373634</v>
      </c>
      <c r="T5115" s="211">
        <v>0.53657660276611341</v>
      </c>
      <c r="U5115" s="211">
        <v>0.38894935374267819</v>
      </c>
      <c r="V5115" s="211">
        <v>7.8230806402911315E-2</v>
      </c>
      <c r="W5115" s="211">
        <v>0.59972960012926746</v>
      </c>
      <c r="X5115" s="211">
        <v>0.35260680230057084</v>
      </c>
      <c r="Y5115" s="211">
        <v>0.70677061418689591</v>
      </c>
      <c r="Z5115" s="211">
        <v>0.14898463428341988</v>
      </c>
      <c r="AA5115" s="212">
        <v>0.11905226341135723</v>
      </c>
    </row>
    <row r="5116" spans="1:27" x14ac:dyDescent="0.35">
      <c r="A5116" s="210" t="s">
        <v>5792</v>
      </c>
      <c r="B5116" s="217">
        <v>160.39869465113591</v>
      </c>
      <c r="C5116" s="211">
        <v>7.330975309918969E-2</v>
      </c>
      <c r="D5116" s="211">
        <v>0.13164120327255827</v>
      </c>
      <c r="E5116" s="211">
        <v>7.4311301226071824E-2</v>
      </c>
      <c r="F5116" s="211">
        <v>9.2734817766162325E-2</v>
      </c>
      <c r="G5116" s="211">
        <v>0.11988760724342148</v>
      </c>
      <c r="H5116" s="211">
        <v>0.1031770532750837</v>
      </c>
      <c r="I5116" s="211">
        <v>0.47458864312466265</v>
      </c>
      <c r="J5116" s="211">
        <v>0.44429919408024426</v>
      </c>
      <c r="K5116" s="211">
        <v>0.61523371212140099</v>
      </c>
      <c r="L5116" s="211">
        <v>0.27952317420705974</v>
      </c>
      <c r="M5116" s="211">
        <v>9.9210640355265639E-2</v>
      </c>
      <c r="N5116" s="211">
        <v>0.4401144942236393</v>
      </c>
      <c r="O5116" s="211">
        <v>0.74222932604284675</v>
      </c>
      <c r="P5116" s="211">
        <v>7.2126207602010162E-2</v>
      </c>
      <c r="Q5116" s="211">
        <v>0.10997622098017616</v>
      </c>
      <c r="R5116" s="211">
        <v>0.44947050991458143</v>
      </c>
      <c r="S5116" s="211">
        <v>0.3912845349932364</v>
      </c>
      <c r="T5116" s="211">
        <v>0.57387782943435917</v>
      </c>
      <c r="U5116" s="211">
        <v>0.42280563938136162</v>
      </c>
      <c r="V5116" s="211">
        <v>0.11747683974666359</v>
      </c>
      <c r="W5116" s="211">
        <v>0.59373235315130013</v>
      </c>
      <c r="X5116" s="211">
        <v>0.2567141693024434</v>
      </c>
      <c r="Y5116" s="211">
        <v>0.61509652335342857</v>
      </c>
      <c r="Z5116" s="211">
        <v>0.14746759235797824</v>
      </c>
      <c r="AA5116" s="212">
        <v>0.11685125567841072</v>
      </c>
    </row>
    <row r="5117" spans="1:27" x14ac:dyDescent="0.35">
      <c r="A5117" s="210" t="s">
        <v>5793</v>
      </c>
      <c r="B5117" s="217">
        <v>151.65566993059383</v>
      </c>
      <c r="C5117" s="211">
        <v>8.1637967996540037E-2</v>
      </c>
      <c r="D5117" s="211">
        <v>0.13107167257444871</v>
      </c>
      <c r="E5117" s="211">
        <v>6.883731703901079E-2</v>
      </c>
      <c r="F5117" s="211">
        <v>0.10146710492280085</v>
      </c>
      <c r="G5117" s="211">
        <v>0.1268940894928777</v>
      </c>
      <c r="H5117" s="211">
        <v>0.11975310728806919</v>
      </c>
      <c r="I5117" s="211">
        <v>0.51158079308232751</v>
      </c>
      <c r="J5117" s="211">
        <v>0.4156005115989081</v>
      </c>
      <c r="K5117" s="211">
        <v>0.63897482518319115</v>
      </c>
      <c r="L5117" s="211">
        <v>0.27224703922466154</v>
      </c>
      <c r="M5117" s="211">
        <v>0.11643522755658059</v>
      </c>
      <c r="N5117" s="211">
        <v>0.33771385022185302</v>
      </c>
      <c r="O5117" s="211">
        <v>0.74004351213808328</v>
      </c>
      <c r="P5117" s="211">
        <v>6.7601331311380075E-2</v>
      </c>
      <c r="Q5117" s="211">
        <v>6.7597803048177404E-2</v>
      </c>
      <c r="R5117" s="211">
        <v>0.4750731439983884</v>
      </c>
      <c r="S5117" s="211">
        <v>0.28173844419397387</v>
      </c>
      <c r="T5117" s="211">
        <v>0.63072956044834161</v>
      </c>
      <c r="U5117" s="211">
        <v>0.39283491148559746</v>
      </c>
      <c r="V5117" s="211">
        <v>0.13630010321290889</v>
      </c>
      <c r="W5117" s="211">
        <v>0.59316183202921602</v>
      </c>
      <c r="X5117" s="211">
        <v>0.24304620510323421</v>
      </c>
      <c r="Y5117" s="211">
        <v>0.65653388046737704</v>
      </c>
      <c r="Z5117" s="211">
        <v>0.14782012079952625</v>
      </c>
      <c r="AA5117" s="212">
        <v>0.1242843901828794</v>
      </c>
    </row>
    <row r="5118" spans="1:27" x14ac:dyDescent="0.35">
      <c r="A5118" s="210" t="s">
        <v>5794</v>
      </c>
      <c r="B5118" s="217">
        <v>133.74330681913921</v>
      </c>
      <c r="C5118" s="211">
        <v>5.5848930906859204E-2</v>
      </c>
      <c r="D5118" s="211">
        <v>0.12228475189199611</v>
      </c>
      <c r="E5118" s="211">
        <v>7.6532372029693277E-2</v>
      </c>
      <c r="F5118" s="211">
        <v>0.10368005069448347</v>
      </c>
      <c r="G5118" s="211">
        <v>0.11899501411328246</v>
      </c>
      <c r="H5118" s="211">
        <v>0.12541124635878692</v>
      </c>
      <c r="I5118" s="211">
        <v>0.51752790456192432</v>
      </c>
      <c r="J5118" s="211">
        <v>0.441712143659858</v>
      </c>
      <c r="K5118" s="211">
        <v>0.5628733997558294</v>
      </c>
      <c r="L5118" s="211">
        <v>0.28041196639156274</v>
      </c>
      <c r="M5118" s="211">
        <v>9.7698643571434929E-2</v>
      </c>
      <c r="N5118" s="211">
        <v>0.4340233838008728</v>
      </c>
      <c r="O5118" s="211">
        <v>0.68476452639303464</v>
      </c>
      <c r="P5118" s="211">
        <v>6.9459221631446424E-2</v>
      </c>
      <c r="Q5118" s="211">
        <v>0.12134197718862433</v>
      </c>
      <c r="R5118" s="211">
        <v>0.38384572138039086</v>
      </c>
      <c r="S5118" s="211">
        <v>0.3299693645380099</v>
      </c>
      <c r="T5118" s="211">
        <v>0.55852193340409007</v>
      </c>
      <c r="U5118" s="211">
        <v>0.48210454335598002</v>
      </c>
      <c r="V5118" s="211">
        <v>6.6128369318585539E-2</v>
      </c>
      <c r="W5118" s="211">
        <v>0.52372137665063712</v>
      </c>
      <c r="X5118" s="211">
        <v>0.32324797383013315</v>
      </c>
      <c r="Y5118" s="211">
        <v>0.65559981405134971</v>
      </c>
      <c r="Z5118" s="211">
        <v>0.13585632093737623</v>
      </c>
      <c r="AA5118" s="212">
        <v>0.11446083422002315</v>
      </c>
    </row>
    <row r="5119" spans="1:27" x14ac:dyDescent="0.35">
      <c r="A5119" s="210" t="s">
        <v>5795</v>
      </c>
      <c r="B5119" s="217">
        <v>127.32644662652648</v>
      </c>
      <c r="C5119" s="211">
        <v>6.4029747650209176E-2</v>
      </c>
      <c r="D5119" s="211">
        <v>0.126973352410718</v>
      </c>
      <c r="E5119" s="211">
        <v>7.029982809479457E-2</v>
      </c>
      <c r="F5119" s="211">
        <v>0.10000481457251179</v>
      </c>
      <c r="G5119" s="211">
        <v>0.12096504926191573</v>
      </c>
      <c r="H5119" s="211">
        <v>0.10830642917555589</v>
      </c>
      <c r="I5119" s="211">
        <v>0.5250822830200309</v>
      </c>
      <c r="J5119" s="211">
        <v>0.440373653332648</v>
      </c>
      <c r="K5119" s="211">
        <v>0.64642493720682836</v>
      </c>
      <c r="L5119" s="211">
        <v>0.27402965728074047</v>
      </c>
      <c r="M5119" s="211">
        <v>0.1055248714195629</v>
      </c>
      <c r="N5119" s="211">
        <v>0.48947827974638691</v>
      </c>
      <c r="O5119" s="211">
        <v>0.74269418889674887</v>
      </c>
      <c r="P5119" s="211">
        <v>6.4377114531610227E-2</v>
      </c>
      <c r="Q5119" s="211">
        <v>6.4671784683430739E-2</v>
      </c>
      <c r="R5119" s="211">
        <v>0.43302785567660795</v>
      </c>
      <c r="S5119" s="211">
        <v>0.43055093593218358</v>
      </c>
      <c r="T5119" s="211">
        <v>0.48269489466452059</v>
      </c>
      <c r="U5119" s="211">
        <v>0.46966780938622454</v>
      </c>
      <c r="V5119" s="211">
        <v>5.7454254585522169E-2</v>
      </c>
      <c r="W5119" s="211">
        <v>0.58619238136374929</v>
      </c>
      <c r="X5119" s="211">
        <v>0.38378884525929158</v>
      </c>
      <c r="Y5119" s="211">
        <v>0.72794372902228088</v>
      </c>
      <c r="Z5119" s="211">
        <v>0.14460518947696327</v>
      </c>
      <c r="AA5119" s="212">
        <v>0.11677558598946179</v>
      </c>
    </row>
    <row r="5120" spans="1:27" x14ac:dyDescent="0.35">
      <c r="A5120" s="210" t="s">
        <v>5796</v>
      </c>
      <c r="B5120" s="217">
        <v>136.7945887531433</v>
      </c>
      <c r="C5120" s="211">
        <v>5.3842614779895756E-2</v>
      </c>
      <c r="D5120" s="211">
        <v>0.12364454963807009</v>
      </c>
      <c r="E5120" s="211">
        <v>7.8767144551005086E-2</v>
      </c>
      <c r="F5120" s="211">
        <v>0.10081604125792401</v>
      </c>
      <c r="G5120" s="211">
        <v>0.12271612645528432</v>
      </c>
      <c r="H5120" s="211">
        <v>0.1127303865538616</v>
      </c>
      <c r="I5120" s="211">
        <v>0.5166155339117191</v>
      </c>
      <c r="J5120" s="211">
        <v>0.42552335530214214</v>
      </c>
      <c r="K5120" s="211">
        <v>0.54955291284638241</v>
      </c>
      <c r="L5120" s="211">
        <v>0.27744993414788066</v>
      </c>
      <c r="M5120" s="211">
        <v>8.3827909609245979E-2</v>
      </c>
      <c r="N5120" s="211">
        <v>0.38877978949404995</v>
      </c>
      <c r="O5120" s="211">
        <v>0.75571989393034167</v>
      </c>
      <c r="P5120" s="211">
        <v>6.6725916486480658E-2</v>
      </c>
      <c r="Q5120" s="211">
        <v>5.7067735992819502E-2</v>
      </c>
      <c r="R5120" s="211">
        <v>0.46210764769710538</v>
      </c>
      <c r="S5120" s="211">
        <v>0.29419035476536709</v>
      </c>
      <c r="T5120" s="211">
        <v>0.52748954033104756</v>
      </c>
      <c r="U5120" s="211">
        <v>0.44549936444658012</v>
      </c>
      <c r="V5120" s="211">
        <v>9.9360927670098215E-2</v>
      </c>
      <c r="W5120" s="211">
        <v>0.55514134018551253</v>
      </c>
      <c r="X5120" s="211">
        <v>0.29092714093146593</v>
      </c>
      <c r="Y5120" s="211">
        <v>0.7513048645599899</v>
      </c>
      <c r="Z5120" s="211">
        <v>0.14687186357305984</v>
      </c>
      <c r="AA5120" s="212">
        <v>0.11533097014495773</v>
      </c>
    </row>
    <row r="5121" spans="1:27" x14ac:dyDescent="0.35">
      <c r="A5121" s="210" t="s">
        <v>5797</v>
      </c>
      <c r="B5121" s="217">
        <v>117.26676241726635</v>
      </c>
      <c r="C5121" s="211">
        <v>6.0115168129965549E-2</v>
      </c>
      <c r="D5121" s="211">
        <v>0.12764504595518678</v>
      </c>
      <c r="E5121" s="211">
        <v>6.9637962859707803E-2</v>
      </c>
      <c r="F5121" s="211">
        <v>9.8564925127731393E-2</v>
      </c>
      <c r="G5121" s="211">
        <v>0.12107026120850992</v>
      </c>
      <c r="H5121" s="211">
        <v>0.10136967448102095</v>
      </c>
      <c r="I5121" s="211">
        <v>0.51759846335119264</v>
      </c>
      <c r="J5121" s="211">
        <v>0.47555868062560785</v>
      </c>
      <c r="K5121" s="211">
        <v>0.61301797201892261</v>
      </c>
      <c r="L5121" s="211">
        <v>0.27170309580684771</v>
      </c>
      <c r="M5121" s="211">
        <v>9.5167946818584134E-2</v>
      </c>
      <c r="N5121" s="211">
        <v>0.39372400916621153</v>
      </c>
      <c r="O5121" s="211">
        <v>0.59671472474869591</v>
      </c>
      <c r="P5121" s="211">
        <v>6.7790844517086751E-2</v>
      </c>
      <c r="Q5121" s="211">
        <v>6.048814019541264E-2</v>
      </c>
      <c r="R5121" s="211">
        <v>0.38186963178291833</v>
      </c>
      <c r="S5121" s="211">
        <v>0.42527857336256575</v>
      </c>
      <c r="T5121" s="211">
        <v>0.61083338130264841</v>
      </c>
      <c r="U5121" s="211">
        <v>0.42196520679958244</v>
      </c>
      <c r="V5121" s="211">
        <v>6.1091006043891144E-2</v>
      </c>
      <c r="W5121" s="211">
        <v>0.51101269893002454</v>
      </c>
      <c r="X5121" s="211">
        <v>0.34984981180137575</v>
      </c>
      <c r="Y5121" s="211">
        <v>0.78717580229825024</v>
      </c>
      <c r="Z5121" s="211">
        <v>0.14184663220869498</v>
      </c>
      <c r="AA5121" s="212">
        <v>0.12069707854881528</v>
      </c>
    </row>
    <row r="5122" spans="1:27" x14ac:dyDescent="0.35">
      <c r="A5122" s="210" t="s">
        <v>5798</v>
      </c>
      <c r="B5122" s="217">
        <v>170.49895254480549</v>
      </c>
      <c r="C5122" s="211">
        <v>7.507220904269353E-2</v>
      </c>
      <c r="D5122" s="211">
        <v>0.13358081752332251</v>
      </c>
      <c r="E5122" s="211">
        <v>8.1550233329129751E-2</v>
      </c>
      <c r="F5122" s="211">
        <v>9.0449107609439583E-2</v>
      </c>
      <c r="G5122" s="211">
        <v>0.11994111156623032</v>
      </c>
      <c r="H5122" s="211">
        <v>0.12096399108078125</v>
      </c>
      <c r="I5122" s="211">
        <v>0.47306329293962135</v>
      </c>
      <c r="J5122" s="211">
        <v>0.45056622154796688</v>
      </c>
      <c r="K5122" s="211">
        <v>0.62135381871125039</v>
      </c>
      <c r="L5122" s="211">
        <v>0.26700519641010234</v>
      </c>
      <c r="M5122" s="211">
        <v>0.10619021985781238</v>
      </c>
      <c r="N5122" s="211">
        <v>0.39627922941772004</v>
      </c>
      <c r="O5122" s="211">
        <v>0.76205373882495642</v>
      </c>
      <c r="P5122" s="211">
        <v>6.5091092804243633E-2</v>
      </c>
      <c r="Q5122" s="211">
        <v>4.7798290670234493E-2</v>
      </c>
      <c r="R5122" s="211">
        <v>0.42001442109842424</v>
      </c>
      <c r="S5122" s="211">
        <v>0.27591794427048144</v>
      </c>
      <c r="T5122" s="211">
        <v>0.53926866388492223</v>
      </c>
      <c r="U5122" s="211">
        <v>0.42508690912599323</v>
      </c>
      <c r="V5122" s="211">
        <v>0.14318418884699791</v>
      </c>
      <c r="W5122" s="211">
        <v>0.5308810950540449</v>
      </c>
      <c r="X5122" s="211">
        <v>0.33211096459725814</v>
      </c>
      <c r="Y5122" s="211">
        <v>0.75535775142049577</v>
      </c>
      <c r="Z5122" s="211">
        <v>0.14924481859340064</v>
      </c>
      <c r="AA5122" s="212">
        <v>0.11839412984922301</v>
      </c>
    </row>
    <row r="5123" spans="1:27" x14ac:dyDescent="0.35">
      <c r="A5123" s="210" t="s">
        <v>5799</v>
      </c>
      <c r="B5123" s="217">
        <v>144.55950720090033</v>
      </c>
      <c r="C5123" s="211">
        <v>6.3335306079612519E-2</v>
      </c>
      <c r="D5123" s="211">
        <v>0.11182069381980161</v>
      </c>
      <c r="E5123" s="211">
        <v>7.8519766318769751E-2</v>
      </c>
      <c r="F5123" s="211">
        <v>9.5003431369681229E-2</v>
      </c>
      <c r="G5123" s="211">
        <v>0.11862499142419364</v>
      </c>
      <c r="H5123" s="211">
        <v>0.1220599063577707</v>
      </c>
      <c r="I5123" s="211">
        <v>0.46529892863193123</v>
      </c>
      <c r="J5123" s="211">
        <v>0.49234266432211188</v>
      </c>
      <c r="K5123" s="211">
        <v>0.58830068544010627</v>
      </c>
      <c r="L5123" s="211">
        <v>0.27321121735335768</v>
      </c>
      <c r="M5123" s="211">
        <v>0.10244246614023833</v>
      </c>
      <c r="N5123" s="211">
        <v>0.41025616735790504</v>
      </c>
      <c r="O5123" s="211">
        <v>0.72854827653544629</v>
      </c>
      <c r="P5123" s="211">
        <v>6.9840122439152261E-2</v>
      </c>
      <c r="Q5123" s="211">
        <v>6.0547442655695671E-2</v>
      </c>
      <c r="R5123" s="211">
        <v>0.47827141734441758</v>
      </c>
      <c r="S5123" s="211">
        <v>0.37106751391244996</v>
      </c>
      <c r="T5123" s="211">
        <v>0.57463095163181777</v>
      </c>
      <c r="U5123" s="211">
        <v>0.38176526902978625</v>
      </c>
      <c r="V5123" s="211">
        <v>0.11962562879284316</v>
      </c>
      <c r="W5123" s="211">
        <v>0.55519318021055519</v>
      </c>
      <c r="X5123" s="211">
        <v>0.37749404639169098</v>
      </c>
      <c r="Y5123" s="211">
        <v>0.69462823918567329</v>
      </c>
      <c r="Z5123" s="211">
        <v>0.14768888729467261</v>
      </c>
      <c r="AA5123" s="212">
        <v>0.12118722479567853</v>
      </c>
    </row>
    <row r="5124" spans="1:27" x14ac:dyDescent="0.35">
      <c r="A5124" s="210" t="s">
        <v>5800</v>
      </c>
      <c r="B5124" s="217">
        <v>143.31041743178679</v>
      </c>
      <c r="C5124" s="211">
        <v>6.3676228496033022E-2</v>
      </c>
      <c r="D5124" s="211">
        <v>0.1326910935742322</v>
      </c>
      <c r="E5124" s="211">
        <v>7.7458701824262344E-2</v>
      </c>
      <c r="F5124" s="211">
        <v>9.6845947846643216E-2</v>
      </c>
      <c r="G5124" s="211">
        <v>0.1162875910871348</v>
      </c>
      <c r="H5124" s="211">
        <v>0.12723878990367404</v>
      </c>
      <c r="I5124" s="211">
        <v>0.49008839103665908</v>
      </c>
      <c r="J5124" s="211">
        <v>0.4355635362727015</v>
      </c>
      <c r="K5124" s="211">
        <v>0.60287007459605169</v>
      </c>
      <c r="L5124" s="211">
        <v>0.27038010372056825</v>
      </c>
      <c r="M5124" s="211">
        <v>9.7043014012743692E-2</v>
      </c>
      <c r="N5124" s="211">
        <v>0.4130965051872787</v>
      </c>
      <c r="O5124" s="211">
        <v>0.64056026157833101</v>
      </c>
      <c r="P5124" s="211">
        <v>6.7265595986264179E-2</v>
      </c>
      <c r="Q5124" s="211">
        <v>6.3939754773844656E-2</v>
      </c>
      <c r="R5124" s="211">
        <v>0.45694798632098632</v>
      </c>
      <c r="S5124" s="211">
        <v>0.28801260226114278</v>
      </c>
      <c r="T5124" s="211">
        <v>0.52440982720697871</v>
      </c>
      <c r="U5124" s="211">
        <v>0.43090729603822231</v>
      </c>
      <c r="V5124" s="211">
        <v>0.10163049649060427</v>
      </c>
      <c r="W5124" s="211">
        <v>0.53594623369608041</v>
      </c>
      <c r="X5124" s="211">
        <v>0.30712344327461827</v>
      </c>
      <c r="Y5124" s="211">
        <v>0.66152954671114728</v>
      </c>
      <c r="Z5124" s="211">
        <v>0.14749741096646021</v>
      </c>
      <c r="AA5124" s="212">
        <v>0.11390150418508244</v>
      </c>
    </row>
    <row r="5125" spans="1:27" x14ac:dyDescent="0.35">
      <c r="A5125" s="210" t="s">
        <v>5801</v>
      </c>
      <c r="B5125" s="217">
        <v>155.17412432443624</v>
      </c>
      <c r="C5125" s="211">
        <v>5.1013202654458807E-2</v>
      </c>
      <c r="D5125" s="211">
        <v>0.12949771824345491</v>
      </c>
      <c r="E5125" s="211">
        <v>8.2612399394079328E-2</v>
      </c>
      <c r="F5125" s="211">
        <v>8.3808476510317281E-2</v>
      </c>
      <c r="G5125" s="211">
        <v>0.11881033844078832</v>
      </c>
      <c r="H5125" s="211">
        <v>0.12292660956054308</v>
      </c>
      <c r="I5125" s="211">
        <v>0.50111347811629314</v>
      </c>
      <c r="J5125" s="211">
        <v>0.45677111775196388</v>
      </c>
      <c r="K5125" s="211">
        <v>0.59508976181927919</v>
      </c>
      <c r="L5125" s="211">
        <v>0.28489860056684324</v>
      </c>
      <c r="M5125" s="211">
        <v>9.444355818814143E-2</v>
      </c>
      <c r="N5125" s="211">
        <v>0.44427413177752806</v>
      </c>
      <c r="O5125" s="211">
        <v>0.74856672303481364</v>
      </c>
      <c r="P5125" s="211">
        <v>6.9795803590098696E-2</v>
      </c>
      <c r="Q5125" s="211">
        <v>0.13883122695312888</v>
      </c>
      <c r="R5125" s="211">
        <v>0.45919304763485802</v>
      </c>
      <c r="S5125" s="211">
        <v>0.28340555221015723</v>
      </c>
      <c r="T5125" s="211">
        <v>0.56086262428210354</v>
      </c>
      <c r="U5125" s="211">
        <v>0.44646179908100525</v>
      </c>
      <c r="V5125" s="211">
        <v>9.9250804639902934E-2</v>
      </c>
      <c r="W5125" s="211">
        <v>0.5321470013158115</v>
      </c>
      <c r="X5125" s="211">
        <v>0.30576429880638745</v>
      </c>
      <c r="Y5125" s="211">
        <v>0.64690088316399152</v>
      </c>
      <c r="Z5125" s="211">
        <v>0.14996639709275122</v>
      </c>
      <c r="AA5125" s="212">
        <v>0.11541830585575474</v>
      </c>
    </row>
    <row r="5126" spans="1:27" x14ac:dyDescent="0.35">
      <c r="A5126" s="210" t="s">
        <v>5802</v>
      </c>
      <c r="B5126" s="217">
        <v>174.39731645353055</v>
      </c>
      <c r="C5126" s="211">
        <v>4.7579782416988292E-2</v>
      </c>
      <c r="D5126" s="211">
        <v>0.12388345474092764</v>
      </c>
      <c r="E5126" s="211">
        <v>7.1939017073979331E-2</v>
      </c>
      <c r="F5126" s="211">
        <v>8.9640700400762816E-2</v>
      </c>
      <c r="G5126" s="211">
        <v>0.12472813433816266</v>
      </c>
      <c r="H5126" s="211">
        <v>0.10785882441226924</v>
      </c>
      <c r="I5126" s="211">
        <v>0.46712579663135695</v>
      </c>
      <c r="J5126" s="211">
        <v>0.41181620949163344</v>
      </c>
      <c r="K5126" s="211">
        <v>0.64757629728845967</v>
      </c>
      <c r="L5126" s="211">
        <v>0.27655714381322671</v>
      </c>
      <c r="M5126" s="211">
        <v>0.10328334973148534</v>
      </c>
      <c r="N5126" s="211">
        <v>0.54129306649041342</v>
      </c>
      <c r="O5126" s="211">
        <v>0.74643895851941378</v>
      </c>
      <c r="P5126" s="211">
        <v>6.6516393698016138E-2</v>
      </c>
      <c r="Q5126" s="211">
        <v>6.9152488858251274E-2</v>
      </c>
      <c r="R5126" s="211">
        <v>0.42572365958151481</v>
      </c>
      <c r="S5126" s="211">
        <v>0.32778033627384678</v>
      </c>
      <c r="T5126" s="211">
        <v>0.57394159871353756</v>
      </c>
      <c r="U5126" s="211">
        <v>0.54062590632966212</v>
      </c>
      <c r="V5126" s="211">
        <v>0.1352805995833532</v>
      </c>
      <c r="W5126" s="211">
        <v>0.54893868070331253</v>
      </c>
      <c r="X5126" s="211">
        <v>0.36784637634361644</v>
      </c>
      <c r="Y5126" s="211">
        <v>0.64529241714649022</v>
      </c>
      <c r="Z5126" s="211">
        <v>0.14648471172666278</v>
      </c>
      <c r="AA5126" s="212">
        <v>0.12020086247602804</v>
      </c>
    </row>
    <row r="5127" spans="1:27" x14ac:dyDescent="0.35">
      <c r="A5127" s="210" t="s">
        <v>5803</v>
      </c>
      <c r="B5127" s="217">
        <v>147.7526930066841</v>
      </c>
      <c r="C5127" s="211">
        <v>5.5930136909425762E-2</v>
      </c>
      <c r="D5127" s="211">
        <v>0.13155071647384781</v>
      </c>
      <c r="E5127" s="211">
        <v>7.3044831527403598E-2</v>
      </c>
      <c r="F5127" s="211">
        <v>0.11477375690893984</v>
      </c>
      <c r="G5127" s="211">
        <v>0.12110436857065701</v>
      </c>
      <c r="H5127" s="211">
        <v>0.12165085945246014</v>
      </c>
      <c r="I5127" s="211">
        <v>0.48923560431451596</v>
      </c>
      <c r="J5127" s="211">
        <v>0.47063429183565697</v>
      </c>
      <c r="K5127" s="211">
        <v>0.54593706210062543</v>
      </c>
      <c r="L5127" s="211">
        <v>0.27686224336707882</v>
      </c>
      <c r="M5127" s="211">
        <v>9.9969102922068842E-2</v>
      </c>
      <c r="N5127" s="211">
        <v>0.37123203491539408</v>
      </c>
      <c r="O5127" s="211">
        <v>0.59142832841676096</v>
      </c>
      <c r="P5127" s="211">
        <v>6.9416911035487125E-2</v>
      </c>
      <c r="Q5127" s="211">
        <v>9.3219014289816354E-2</v>
      </c>
      <c r="R5127" s="211">
        <v>0.39729779065066789</v>
      </c>
      <c r="S5127" s="211">
        <v>0.28488107274415819</v>
      </c>
      <c r="T5127" s="211">
        <v>0.55474932955955703</v>
      </c>
      <c r="U5127" s="211">
        <v>0.44763718022033971</v>
      </c>
      <c r="V5127" s="211">
        <v>0.14182014880115418</v>
      </c>
      <c r="W5127" s="211">
        <v>0.56509599837213953</v>
      </c>
      <c r="X5127" s="211">
        <v>0.3419869500057422</v>
      </c>
      <c r="Y5127" s="211">
        <v>0.60579100557500509</v>
      </c>
      <c r="Z5127" s="211">
        <v>0.1463531016476072</v>
      </c>
      <c r="AA5127" s="212">
        <v>0.11831264519502614</v>
      </c>
    </row>
    <row r="5128" spans="1:27" x14ac:dyDescent="0.35">
      <c r="A5128" s="210" t="s">
        <v>5804</v>
      </c>
      <c r="B5128" s="217">
        <v>172.36500280761652</v>
      </c>
      <c r="C5128" s="211">
        <v>7.2536242277378093E-2</v>
      </c>
      <c r="D5128" s="211">
        <v>0.12766441510740686</v>
      </c>
      <c r="E5128" s="211">
        <v>7.3853396255117373E-2</v>
      </c>
      <c r="F5128" s="211">
        <v>9.5080023189996088E-2</v>
      </c>
      <c r="G5128" s="211">
        <v>0.11328202184616361</v>
      </c>
      <c r="H5128" s="211">
        <v>0.12095231652333407</v>
      </c>
      <c r="I5128" s="211">
        <v>0.43070866934162633</v>
      </c>
      <c r="J5128" s="211">
        <v>0.47947690615373939</v>
      </c>
      <c r="K5128" s="211">
        <v>0.60693388984504182</v>
      </c>
      <c r="L5128" s="211">
        <v>0.27308680005200181</v>
      </c>
      <c r="M5128" s="211">
        <v>0.12161308860681458</v>
      </c>
      <c r="N5128" s="211">
        <v>0.4674982952537049</v>
      </c>
      <c r="O5128" s="211">
        <v>0.67843764187185551</v>
      </c>
      <c r="P5128" s="211">
        <v>7.3000743824853692E-2</v>
      </c>
      <c r="Q5128" s="211">
        <v>8.0895929422049595E-2</v>
      </c>
      <c r="R5128" s="211">
        <v>0.43406108538198118</v>
      </c>
      <c r="S5128" s="211">
        <v>0.26595276291028003</v>
      </c>
      <c r="T5128" s="211">
        <v>0.50061935167352345</v>
      </c>
      <c r="U5128" s="211">
        <v>0.40414281534478069</v>
      </c>
      <c r="V5128" s="211">
        <v>0.15450870937658506</v>
      </c>
      <c r="W5128" s="211">
        <v>0.59207279006812119</v>
      </c>
      <c r="X5128" s="211">
        <v>0.25430503666061011</v>
      </c>
      <c r="Y5128" s="211">
        <v>0.68502320925500948</v>
      </c>
      <c r="Z5128" s="211">
        <v>0.14702072809143879</v>
      </c>
      <c r="AA5128" s="212">
        <v>0.1259504370098655</v>
      </c>
    </row>
    <row r="5129" spans="1:27" x14ac:dyDescent="0.35">
      <c r="A5129" s="210" t="s">
        <v>5805</v>
      </c>
      <c r="B5129" s="217">
        <v>128.87970416938799</v>
      </c>
      <c r="C5129" s="211">
        <v>5.9202067400011466E-2</v>
      </c>
      <c r="D5129" s="211">
        <v>0.11883264478512494</v>
      </c>
      <c r="E5129" s="211">
        <v>7.5324907610376302E-2</v>
      </c>
      <c r="F5129" s="211">
        <v>8.8442814146451443E-2</v>
      </c>
      <c r="G5129" s="211">
        <v>0.12582370366786669</v>
      </c>
      <c r="H5129" s="211">
        <v>0.10803634588437563</v>
      </c>
      <c r="I5129" s="211">
        <v>0.46681305221361941</v>
      </c>
      <c r="J5129" s="211">
        <v>0.41703619531759289</v>
      </c>
      <c r="K5129" s="211">
        <v>0.60044725309928848</v>
      </c>
      <c r="L5129" s="211">
        <v>0.27423925817765771</v>
      </c>
      <c r="M5129" s="211">
        <v>8.0103821333980668E-2</v>
      </c>
      <c r="N5129" s="211">
        <v>0.36015832080871096</v>
      </c>
      <c r="O5129" s="211">
        <v>0.75033594263181336</v>
      </c>
      <c r="P5129" s="211">
        <v>6.4816780153905448E-2</v>
      </c>
      <c r="Q5129" s="211">
        <v>5.0499805078184273E-2</v>
      </c>
      <c r="R5129" s="211">
        <v>0.45010357478052587</v>
      </c>
      <c r="S5129" s="211">
        <v>0.38472987494795674</v>
      </c>
      <c r="T5129" s="211">
        <v>0.5805333931497656</v>
      </c>
      <c r="U5129" s="211">
        <v>0.43744010825692903</v>
      </c>
      <c r="V5129" s="211">
        <v>0.10641821125948306</v>
      </c>
      <c r="W5129" s="211">
        <v>0.57937573659461128</v>
      </c>
      <c r="X5129" s="211">
        <v>0.25983708024186436</v>
      </c>
      <c r="Y5129" s="211">
        <v>0.63829548579425543</v>
      </c>
      <c r="Z5129" s="211">
        <v>0.14903943390416577</v>
      </c>
      <c r="AA5129" s="212">
        <v>0.11585700499892083</v>
      </c>
    </row>
    <row r="5130" spans="1:27" x14ac:dyDescent="0.35">
      <c r="A5130" s="210" t="s">
        <v>5806</v>
      </c>
      <c r="B5130" s="217">
        <v>110.40601285298422</v>
      </c>
      <c r="C5130" s="211">
        <v>8.6078541602540137E-2</v>
      </c>
      <c r="D5130" s="211">
        <v>0.12330595212184728</v>
      </c>
      <c r="E5130" s="211">
        <v>7.9384809235635442E-2</v>
      </c>
      <c r="F5130" s="211">
        <v>0.11097975413039396</v>
      </c>
      <c r="G5130" s="211">
        <v>0.12448949551390903</v>
      </c>
      <c r="H5130" s="211">
        <v>0.11528171550235167</v>
      </c>
      <c r="I5130" s="211">
        <v>0.50496275166927662</v>
      </c>
      <c r="J5130" s="211">
        <v>0.43109520158723397</v>
      </c>
      <c r="K5130" s="211">
        <v>0.59970201165806292</v>
      </c>
      <c r="L5130" s="211">
        <v>0.27932198722198959</v>
      </c>
      <c r="M5130" s="211">
        <v>9.7418718869825699E-2</v>
      </c>
      <c r="N5130" s="211">
        <v>0.39330823704816797</v>
      </c>
      <c r="O5130" s="211">
        <v>0.71586457279541715</v>
      </c>
      <c r="P5130" s="211">
        <v>6.4350358392500487E-2</v>
      </c>
      <c r="Q5130" s="211">
        <v>5.77605345991581E-2</v>
      </c>
      <c r="R5130" s="211">
        <v>0.41158188273299184</v>
      </c>
      <c r="S5130" s="211">
        <v>0.37310987210930491</v>
      </c>
      <c r="T5130" s="211">
        <v>0.59214022948312028</v>
      </c>
      <c r="U5130" s="211">
        <v>0.33967343012863205</v>
      </c>
      <c r="V5130" s="211">
        <v>5.8277426113285125E-2</v>
      </c>
      <c r="W5130" s="211">
        <v>0.53460327114877071</v>
      </c>
      <c r="X5130" s="211">
        <v>0.33354188549857028</v>
      </c>
      <c r="Y5130" s="211">
        <v>0.75302254201569341</v>
      </c>
      <c r="Z5130" s="211">
        <v>0.14767201053977727</v>
      </c>
      <c r="AA5130" s="212">
        <v>0.12230701921652923</v>
      </c>
    </row>
    <row r="5131" spans="1:27" x14ac:dyDescent="0.35">
      <c r="A5131" s="210" t="s">
        <v>5807</v>
      </c>
      <c r="B5131" s="217">
        <v>128.69073038466286</v>
      </c>
      <c r="C5131" s="211">
        <v>5.5189060341927033E-2</v>
      </c>
      <c r="D5131" s="211">
        <v>0.1227527780454227</v>
      </c>
      <c r="E5131" s="211">
        <v>8.2811777517596816E-2</v>
      </c>
      <c r="F5131" s="211">
        <v>9.9868857250381485E-2</v>
      </c>
      <c r="G5131" s="211">
        <v>0.12327736410378919</v>
      </c>
      <c r="H5131" s="211">
        <v>0.11291332859902864</v>
      </c>
      <c r="I5131" s="211">
        <v>0.51248582117037755</v>
      </c>
      <c r="J5131" s="211">
        <v>0.44792528733478199</v>
      </c>
      <c r="K5131" s="211">
        <v>0.60362876462568482</v>
      </c>
      <c r="L5131" s="211">
        <v>0.27562970163754968</v>
      </c>
      <c r="M5131" s="211">
        <v>0.10032567488273655</v>
      </c>
      <c r="N5131" s="211">
        <v>0.43963928791017015</v>
      </c>
      <c r="O5131" s="211">
        <v>0.7534297627019908</v>
      </c>
      <c r="P5131" s="211">
        <v>6.9760660023889462E-2</v>
      </c>
      <c r="Q5131" s="211">
        <v>0.10091818095542318</v>
      </c>
      <c r="R5131" s="211">
        <v>0.38681512139435842</v>
      </c>
      <c r="S5131" s="211">
        <v>0.36864993008803193</v>
      </c>
      <c r="T5131" s="211">
        <v>0.5405542744179892</v>
      </c>
      <c r="U5131" s="211">
        <v>0.40545774432303933</v>
      </c>
      <c r="V5131" s="211">
        <v>8.6849993292799632E-2</v>
      </c>
      <c r="W5131" s="211">
        <v>0.54192821508972167</v>
      </c>
      <c r="X5131" s="211">
        <v>0.34545371599376407</v>
      </c>
      <c r="Y5131" s="211">
        <v>0.54594623540490073</v>
      </c>
      <c r="Z5131" s="211">
        <v>0.14822691455879908</v>
      </c>
      <c r="AA5131" s="212">
        <v>0.12146452951769404</v>
      </c>
    </row>
    <row r="5132" spans="1:27" x14ac:dyDescent="0.35">
      <c r="A5132" s="210" t="s">
        <v>5808</v>
      </c>
      <c r="B5132" s="217">
        <v>115.40870256919958</v>
      </c>
      <c r="C5132" s="211">
        <v>5.8359448349611501E-2</v>
      </c>
      <c r="D5132" s="211">
        <v>0.12464684317389781</v>
      </c>
      <c r="E5132" s="211">
        <v>7.6750970961318346E-2</v>
      </c>
      <c r="F5132" s="211">
        <v>9.9809205596914918E-2</v>
      </c>
      <c r="G5132" s="211">
        <v>0.12092617140051681</v>
      </c>
      <c r="H5132" s="211">
        <v>0.124685723606499</v>
      </c>
      <c r="I5132" s="211">
        <v>0.52355784327819066</v>
      </c>
      <c r="J5132" s="211">
        <v>0.46015738036206938</v>
      </c>
      <c r="K5132" s="211">
        <v>0.64274975812101576</v>
      </c>
      <c r="L5132" s="211">
        <v>0.27416703769208722</v>
      </c>
      <c r="M5132" s="211">
        <v>0.1072289049883223</v>
      </c>
      <c r="N5132" s="211">
        <v>0.4231236577756049</v>
      </c>
      <c r="O5132" s="211">
        <v>0.73989770683432843</v>
      </c>
      <c r="P5132" s="211">
        <v>6.7782724406014891E-2</v>
      </c>
      <c r="Q5132" s="211">
        <v>6.2506806203032755E-2</v>
      </c>
      <c r="R5132" s="211">
        <v>0.47750987330860672</v>
      </c>
      <c r="S5132" s="211">
        <v>0.29993628414234907</v>
      </c>
      <c r="T5132" s="211">
        <v>0.58966220474908548</v>
      </c>
      <c r="U5132" s="211">
        <v>0.40931264492056041</v>
      </c>
      <c r="V5132" s="211">
        <v>5.382070137800106E-2</v>
      </c>
      <c r="W5132" s="211">
        <v>0.5177694816167715</v>
      </c>
      <c r="X5132" s="211">
        <v>0.38529016764484314</v>
      </c>
      <c r="Y5132" s="211">
        <v>0.58684721732119016</v>
      </c>
      <c r="Z5132" s="211">
        <v>0.14423313985978811</v>
      </c>
      <c r="AA5132" s="212">
        <v>0.12215061818993188</v>
      </c>
    </row>
    <row r="5133" spans="1:27" x14ac:dyDescent="0.35">
      <c r="A5133" s="210" t="s">
        <v>5809</v>
      </c>
      <c r="B5133" s="217">
        <v>151.99581609433159</v>
      </c>
      <c r="C5133" s="211">
        <v>5.0887232631252034E-2</v>
      </c>
      <c r="D5133" s="211">
        <v>0.12141272277719588</v>
      </c>
      <c r="E5133" s="211">
        <v>7.1195028338468372E-2</v>
      </c>
      <c r="F5133" s="211">
        <v>0.10011717819881757</v>
      </c>
      <c r="G5133" s="211">
        <v>0.12252589434181689</v>
      </c>
      <c r="H5133" s="211">
        <v>0.12048727100373022</v>
      </c>
      <c r="I5133" s="211">
        <v>0.44499109508372542</v>
      </c>
      <c r="J5133" s="211">
        <v>0.45976798666177965</v>
      </c>
      <c r="K5133" s="211">
        <v>0.63701708877216212</v>
      </c>
      <c r="L5133" s="211">
        <v>0.28080036897877197</v>
      </c>
      <c r="M5133" s="211">
        <v>8.8101575846718794E-2</v>
      </c>
      <c r="N5133" s="211">
        <v>0.41409195875937949</v>
      </c>
      <c r="O5133" s="211">
        <v>0.59487980630317217</v>
      </c>
      <c r="P5133" s="211">
        <v>6.4819259490069489E-2</v>
      </c>
      <c r="Q5133" s="211">
        <v>7.647726930747388E-2</v>
      </c>
      <c r="R5133" s="211">
        <v>0.38999288324145664</v>
      </c>
      <c r="S5133" s="211">
        <v>0.2690666707992041</v>
      </c>
      <c r="T5133" s="211">
        <v>0.58123644997593882</v>
      </c>
      <c r="U5133" s="211">
        <v>0.47593277331378597</v>
      </c>
      <c r="V5133" s="211">
        <v>0.12916614788822342</v>
      </c>
      <c r="W5133" s="211">
        <v>0.55149223727162322</v>
      </c>
      <c r="X5133" s="211">
        <v>0.34912719490157962</v>
      </c>
      <c r="Y5133" s="211">
        <v>0.75259643101672924</v>
      </c>
      <c r="Z5133" s="211">
        <v>0.13850569663548137</v>
      </c>
      <c r="AA5133" s="212">
        <v>0.11806991055747527</v>
      </c>
    </row>
    <row r="5134" spans="1:27" x14ac:dyDescent="0.35">
      <c r="A5134" s="210" t="s">
        <v>5810</v>
      </c>
      <c r="B5134" s="217">
        <v>141.64522119240036</v>
      </c>
      <c r="C5134" s="211">
        <v>6.8528491960095334E-2</v>
      </c>
      <c r="D5134" s="211">
        <v>0.1207010928620561</v>
      </c>
      <c r="E5134" s="211">
        <v>7.2745310155406182E-2</v>
      </c>
      <c r="F5134" s="211">
        <v>0.10356659081855805</v>
      </c>
      <c r="G5134" s="211">
        <v>0.11515201701626021</v>
      </c>
      <c r="H5134" s="211">
        <v>0.12006502929656468</v>
      </c>
      <c r="I5134" s="211">
        <v>0.52025464440484703</v>
      </c>
      <c r="J5134" s="211">
        <v>0.44265654979996277</v>
      </c>
      <c r="K5134" s="211">
        <v>0.61424693480070169</v>
      </c>
      <c r="L5134" s="211">
        <v>0.27828766333142202</v>
      </c>
      <c r="M5134" s="211">
        <v>0.10469886554069188</v>
      </c>
      <c r="N5134" s="211">
        <v>0.48849388877589306</v>
      </c>
      <c r="O5134" s="211">
        <v>0.77306671236645064</v>
      </c>
      <c r="P5134" s="211">
        <v>7.082549486491331E-2</v>
      </c>
      <c r="Q5134" s="211">
        <v>5.2171760858251967E-2</v>
      </c>
      <c r="R5134" s="211">
        <v>0.39138004038798913</v>
      </c>
      <c r="S5134" s="211">
        <v>0.2847527197745543</v>
      </c>
      <c r="T5134" s="211">
        <v>0.5174705374429398</v>
      </c>
      <c r="U5134" s="211">
        <v>0.36854782383855889</v>
      </c>
      <c r="V5134" s="211">
        <v>0.10292006488270988</v>
      </c>
      <c r="W5134" s="211">
        <v>0.62199493916424398</v>
      </c>
      <c r="X5134" s="211">
        <v>0.36145724721585359</v>
      </c>
      <c r="Y5134" s="211">
        <v>0.71653411627366259</v>
      </c>
      <c r="Z5134" s="211">
        <v>0.14943496674253726</v>
      </c>
      <c r="AA5134" s="212">
        <v>0.12119103026815813</v>
      </c>
    </row>
    <row r="5135" spans="1:27" x14ac:dyDescent="0.35">
      <c r="A5135" s="210" t="s">
        <v>5811</v>
      </c>
      <c r="B5135" s="217">
        <v>107.32040482318691</v>
      </c>
      <c r="C5135" s="211">
        <v>4.9573149882650137E-2</v>
      </c>
      <c r="D5135" s="211">
        <v>0.1240678853863072</v>
      </c>
      <c r="E5135" s="211">
        <v>8.0762702286799104E-2</v>
      </c>
      <c r="F5135" s="211">
        <v>8.6786889261082828E-2</v>
      </c>
      <c r="G5135" s="211">
        <v>0.12056403089333036</v>
      </c>
      <c r="H5135" s="211">
        <v>0.10973483822635079</v>
      </c>
      <c r="I5135" s="211">
        <v>0.4686548971147747</v>
      </c>
      <c r="J5135" s="211">
        <v>0.46718050571131314</v>
      </c>
      <c r="K5135" s="211">
        <v>0.58517389417995569</v>
      </c>
      <c r="L5135" s="211">
        <v>0.27973893664959693</v>
      </c>
      <c r="M5135" s="211">
        <v>9.0838886962363447E-2</v>
      </c>
      <c r="N5135" s="211">
        <v>0.49124652992144002</v>
      </c>
      <c r="O5135" s="211">
        <v>0.69909621469285776</v>
      </c>
      <c r="P5135" s="211">
        <v>7.0744554240530527E-2</v>
      </c>
      <c r="Q5135" s="211">
        <v>7.7786772162583284E-2</v>
      </c>
      <c r="R5135" s="211">
        <v>0.43368120512225672</v>
      </c>
      <c r="S5135" s="211">
        <v>0.28494730872905866</v>
      </c>
      <c r="T5135" s="211">
        <v>0.51329018395363002</v>
      </c>
      <c r="U5135" s="211">
        <v>0.3502730960011276</v>
      </c>
      <c r="V5135" s="211">
        <v>6.0248803280618379E-2</v>
      </c>
      <c r="W5135" s="211">
        <v>0.58521482479231668</v>
      </c>
      <c r="X5135" s="211">
        <v>0.33532392132868388</v>
      </c>
      <c r="Y5135" s="211">
        <v>0.50931259124343842</v>
      </c>
      <c r="Z5135" s="211">
        <v>0.14899050385290094</v>
      </c>
      <c r="AA5135" s="212">
        <v>0.12415562706975236</v>
      </c>
    </row>
    <row r="5136" spans="1:27" x14ac:dyDescent="0.35">
      <c r="A5136" s="210" t="s">
        <v>5812</v>
      </c>
      <c r="B5136" s="217">
        <v>126.94315799072136</v>
      </c>
      <c r="C5136" s="211">
        <v>6.2923948990330866E-2</v>
      </c>
      <c r="D5136" s="211">
        <v>0.126670130181843</v>
      </c>
      <c r="E5136" s="211">
        <v>7.1155036846723918E-2</v>
      </c>
      <c r="F5136" s="211">
        <v>8.6338918816988935E-2</v>
      </c>
      <c r="G5136" s="211">
        <v>0.12012680979079648</v>
      </c>
      <c r="H5136" s="211">
        <v>0.12014395520758872</v>
      </c>
      <c r="I5136" s="211">
        <v>0.46257334351564267</v>
      </c>
      <c r="J5136" s="211">
        <v>0.44665079019748544</v>
      </c>
      <c r="K5136" s="211">
        <v>0.61121751946615632</v>
      </c>
      <c r="L5136" s="211">
        <v>0.27500639083780803</v>
      </c>
      <c r="M5136" s="211">
        <v>0.10072551750437791</v>
      </c>
      <c r="N5136" s="211">
        <v>0.50468538407276242</v>
      </c>
      <c r="O5136" s="211">
        <v>0.64543431242453042</v>
      </c>
      <c r="P5136" s="211">
        <v>6.8222735262585738E-2</v>
      </c>
      <c r="Q5136" s="211">
        <v>6.8646048271967533E-2</v>
      </c>
      <c r="R5136" s="211">
        <v>0.44424896005490366</v>
      </c>
      <c r="S5136" s="211">
        <v>0.33699402131774425</v>
      </c>
      <c r="T5136" s="211">
        <v>0.50004913298821141</v>
      </c>
      <c r="U5136" s="211">
        <v>0.36893478098833049</v>
      </c>
      <c r="V5136" s="211">
        <v>8.6402256147588646E-2</v>
      </c>
      <c r="W5136" s="211">
        <v>0.58946504560078039</v>
      </c>
      <c r="X5136" s="211">
        <v>0.29905354057634009</v>
      </c>
      <c r="Y5136" s="211">
        <v>0.69394541392270259</v>
      </c>
      <c r="Z5136" s="211">
        <v>0.14442634481180283</v>
      </c>
      <c r="AA5136" s="212">
        <v>0.11968892842484777</v>
      </c>
    </row>
    <row r="5137" spans="1:27" x14ac:dyDescent="0.35">
      <c r="A5137" s="210" t="s">
        <v>5813</v>
      </c>
      <c r="B5137" s="217">
        <v>181.66651234805931</v>
      </c>
      <c r="C5137" s="211">
        <v>6.60049042523186E-2</v>
      </c>
      <c r="D5137" s="211">
        <v>0.12741064050483134</v>
      </c>
      <c r="E5137" s="211">
        <v>7.27870822012468E-2</v>
      </c>
      <c r="F5137" s="211">
        <v>0.11604338166146985</v>
      </c>
      <c r="G5137" s="211">
        <v>0.11416729188509515</v>
      </c>
      <c r="H5137" s="211">
        <v>0.10509343441114014</v>
      </c>
      <c r="I5137" s="211">
        <v>0.53578770868711656</v>
      </c>
      <c r="J5137" s="211">
        <v>0.44956181028743569</v>
      </c>
      <c r="K5137" s="211">
        <v>0.63967085918938138</v>
      </c>
      <c r="L5137" s="211">
        <v>0.2820783014005524</v>
      </c>
      <c r="M5137" s="211">
        <v>0.11540751314003256</v>
      </c>
      <c r="N5137" s="211">
        <v>0.37336750763833221</v>
      </c>
      <c r="O5137" s="211">
        <v>0.6576616209357119</v>
      </c>
      <c r="P5137" s="211">
        <v>7.0073588461669209E-2</v>
      </c>
      <c r="Q5137" s="211">
        <v>8.5472543052208194E-2</v>
      </c>
      <c r="R5137" s="211">
        <v>0.42091873723191781</v>
      </c>
      <c r="S5137" s="211">
        <v>0.35131833237532906</v>
      </c>
      <c r="T5137" s="211">
        <v>0.47277510441203602</v>
      </c>
      <c r="U5137" s="211">
        <v>0.44581156720401927</v>
      </c>
      <c r="V5137" s="211">
        <v>0.14453759469153779</v>
      </c>
      <c r="W5137" s="211">
        <v>0.60380329269232547</v>
      </c>
      <c r="X5137" s="211">
        <v>0.39660423959486107</v>
      </c>
      <c r="Y5137" s="211">
        <v>0.63320038991733574</v>
      </c>
      <c r="Z5137" s="211">
        <v>0.14923435700283075</v>
      </c>
      <c r="AA5137" s="212">
        <v>0.11473253055299783</v>
      </c>
    </row>
    <row r="5138" spans="1:27" x14ac:dyDescent="0.35">
      <c r="A5138" s="210" t="s">
        <v>5814</v>
      </c>
      <c r="B5138" s="217">
        <v>180.38616007658396</v>
      </c>
      <c r="C5138" s="211">
        <v>6.3321874675593942E-2</v>
      </c>
      <c r="D5138" s="211">
        <v>0.12805975897554317</v>
      </c>
      <c r="E5138" s="211">
        <v>8.0477111288597802E-2</v>
      </c>
      <c r="F5138" s="211">
        <v>0.10167733102905763</v>
      </c>
      <c r="G5138" s="211">
        <v>0.1258199265127406</v>
      </c>
      <c r="H5138" s="211">
        <v>0.11384459306265748</v>
      </c>
      <c r="I5138" s="211">
        <v>0.51628579692660082</v>
      </c>
      <c r="J5138" s="211">
        <v>0.45687099655067553</v>
      </c>
      <c r="K5138" s="211">
        <v>0.63753302064311612</v>
      </c>
      <c r="L5138" s="211">
        <v>0.27686339365266266</v>
      </c>
      <c r="M5138" s="211">
        <v>9.8105627765462888E-2</v>
      </c>
      <c r="N5138" s="211">
        <v>0.49975809419726325</v>
      </c>
      <c r="O5138" s="211">
        <v>0.70165236564069111</v>
      </c>
      <c r="P5138" s="211">
        <v>7.212886094489783E-2</v>
      </c>
      <c r="Q5138" s="211">
        <v>5.0029350704980977E-2</v>
      </c>
      <c r="R5138" s="211">
        <v>0.40721527477570041</v>
      </c>
      <c r="S5138" s="211">
        <v>0.29619639170026052</v>
      </c>
      <c r="T5138" s="211">
        <v>0.51717844928265566</v>
      </c>
      <c r="U5138" s="211">
        <v>0.43753710448730676</v>
      </c>
      <c r="V5138" s="211">
        <v>0.15039518414221006</v>
      </c>
      <c r="W5138" s="211">
        <v>0.49695911708203533</v>
      </c>
      <c r="X5138" s="211">
        <v>0.29261411950790184</v>
      </c>
      <c r="Y5138" s="211">
        <v>0.69540032185658229</v>
      </c>
      <c r="Z5138" s="211">
        <v>0.14885548018976236</v>
      </c>
      <c r="AA5138" s="212">
        <v>0.11854192716531058</v>
      </c>
    </row>
    <row r="5139" spans="1:27" x14ac:dyDescent="0.35">
      <c r="A5139" s="210" t="s">
        <v>5815</v>
      </c>
      <c r="B5139" s="217">
        <v>132.58441060505518</v>
      </c>
      <c r="C5139" s="211">
        <v>6.4326885929154032E-2</v>
      </c>
      <c r="D5139" s="211">
        <v>0.12981261785191106</v>
      </c>
      <c r="E5139" s="211">
        <v>7.5594010964934663E-2</v>
      </c>
      <c r="F5139" s="211">
        <v>9.4734894461325922E-2</v>
      </c>
      <c r="G5139" s="211">
        <v>0.1226480166228234</v>
      </c>
      <c r="H5139" s="211">
        <v>0.10819651451966332</v>
      </c>
      <c r="I5139" s="211">
        <v>0.52455531585557902</v>
      </c>
      <c r="J5139" s="211">
        <v>0.44398341419974052</v>
      </c>
      <c r="K5139" s="211">
        <v>0.62853234410033998</v>
      </c>
      <c r="L5139" s="211">
        <v>0.27045934790248632</v>
      </c>
      <c r="M5139" s="211">
        <v>8.4300660023194071E-2</v>
      </c>
      <c r="N5139" s="211">
        <v>0.39030247581296257</v>
      </c>
      <c r="O5139" s="211">
        <v>0.72846368005912576</v>
      </c>
      <c r="P5139" s="211">
        <v>6.9905312560791313E-2</v>
      </c>
      <c r="Q5139" s="211">
        <v>8.6322634942388718E-2</v>
      </c>
      <c r="R5139" s="211">
        <v>0.37761636944860094</v>
      </c>
      <c r="S5139" s="211">
        <v>0.31759745854674681</v>
      </c>
      <c r="T5139" s="211">
        <v>0.49845746051335282</v>
      </c>
      <c r="U5139" s="211">
        <v>0.36393314347969952</v>
      </c>
      <c r="V5139" s="211">
        <v>9.9012315685461261E-2</v>
      </c>
      <c r="W5139" s="211">
        <v>0.53808477332494009</v>
      </c>
      <c r="X5139" s="211">
        <v>0.35024641212622692</v>
      </c>
      <c r="Y5139" s="211">
        <v>0.69238418710500493</v>
      </c>
      <c r="Z5139" s="211">
        <v>0.14780880634605267</v>
      </c>
      <c r="AA5139" s="212">
        <v>0.11700684712562609</v>
      </c>
    </row>
    <row r="5140" spans="1:27" x14ac:dyDescent="0.35">
      <c r="A5140" s="210" t="s">
        <v>5816</v>
      </c>
      <c r="B5140" s="217">
        <v>151.86110071259384</v>
      </c>
      <c r="C5140" s="211">
        <v>5.4872510562274171E-2</v>
      </c>
      <c r="D5140" s="211">
        <v>0.12276740237011274</v>
      </c>
      <c r="E5140" s="211">
        <v>7.2326239673629888E-2</v>
      </c>
      <c r="F5140" s="211">
        <v>7.6007041668418887E-2</v>
      </c>
      <c r="G5140" s="211">
        <v>0.12286461862582543</v>
      </c>
      <c r="H5140" s="211">
        <v>0.11629878299715822</v>
      </c>
      <c r="I5140" s="211">
        <v>0.47829905776419851</v>
      </c>
      <c r="J5140" s="211">
        <v>0.46351250367594754</v>
      </c>
      <c r="K5140" s="211">
        <v>0.63719105921285424</v>
      </c>
      <c r="L5140" s="211">
        <v>0.27362095907805711</v>
      </c>
      <c r="M5140" s="211">
        <v>0.11488240659125538</v>
      </c>
      <c r="N5140" s="211">
        <v>0.45784719815468899</v>
      </c>
      <c r="O5140" s="211">
        <v>0.64497573890186322</v>
      </c>
      <c r="P5140" s="211">
        <v>6.9152396989880613E-2</v>
      </c>
      <c r="Q5140" s="211">
        <v>5.8043322387820964E-2</v>
      </c>
      <c r="R5140" s="211">
        <v>0.45731626164786243</v>
      </c>
      <c r="S5140" s="211">
        <v>0.30480755579247648</v>
      </c>
      <c r="T5140" s="211">
        <v>0.56886209493305495</v>
      </c>
      <c r="U5140" s="211">
        <v>0.36126687376714794</v>
      </c>
      <c r="V5140" s="211">
        <v>0.13723039951869193</v>
      </c>
      <c r="W5140" s="211">
        <v>0.5527815029391292</v>
      </c>
      <c r="X5140" s="211">
        <v>0.23857987113940543</v>
      </c>
      <c r="Y5140" s="211">
        <v>0.58759908552111795</v>
      </c>
      <c r="Z5140" s="211">
        <v>0.14681157194212271</v>
      </c>
      <c r="AA5140" s="212">
        <v>0.11772768171122326</v>
      </c>
    </row>
    <row r="5141" spans="1:27" x14ac:dyDescent="0.35">
      <c r="A5141" s="210" t="s">
        <v>5817</v>
      </c>
      <c r="B5141" s="217">
        <v>107.55389067166966</v>
      </c>
      <c r="C5141" s="211">
        <v>5.8037686857877357E-2</v>
      </c>
      <c r="D5141" s="211">
        <v>0.12126617224199546</v>
      </c>
      <c r="E5141" s="211">
        <v>6.7958696310377473E-2</v>
      </c>
      <c r="F5141" s="211">
        <v>9.9552655828984232E-2</v>
      </c>
      <c r="G5141" s="211">
        <v>0.11760143604239848</v>
      </c>
      <c r="H5141" s="211">
        <v>0.11664954029060608</v>
      </c>
      <c r="I5141" s="211">
        <v>0.52533051530304398</v>
      </c>
      <c r="J5141" s="211">
        <v>0.46339023301413762</v>
      </c>
      <c r="K5141" s="211">
        <v>0.6156499628180685</v>
      </c>
      <c r="L5141" s="211">
        <v>0.27555652050430646</v>
      </c>
      <c r="M5141" s="211">
        <v>8.9922094839223018E-2</v>
      </c>
      <c r="N5141" s="211">
        <v>0.39573329083131875</v>
      </c>
      <c r="O5141" s="211">
        <v>0.71350983394420697</v>
      </c>
      <c r="P5141" s="211">
        <v>6.3963297104251665E-2</v>
      </c>
      <c r="Q5141" s="211">
        <v>5.7943982902877167E-2</v>
      </c>
      <c r="R5141" s="211">
        <v>0.3905895728129779</v>
      </c>
      <c r="S5141" s="211">
        <v>0.29900265244019736</v>
      </c>
      <c r="T5141" s="211">
        <v>0.58517752636011244</v>
      </c>
      <c r="U5141" s="211">
        <v>0.50319229889613704</v>
      </c>
      <c r="V5141" s="211">
        <v>5.4651359704377199E-2</v>
      </c>
      <c r="W5141" s="211">
        <v>0.55771499182851636</v>
      </c>
      <c r="X5141" s="211">
        <v>0.32888046410979466</v>
      </c>
      <c r="Y5141" s="211">
        <v>0.67252779850423783</v>
      </c>
      <c r="Z5141" s="211">
        <v>0.13969588701868152</v>
      </c>
      <c r="AA5141" s="212">
        <v>0.12265662241908366</v>
      </c>
    </row>
    <row r="5142" spans="1:27" x14ac:dyDescent="0.35">
      <c r="A5142" s="210" t="s">
        <v>5818</v>
      </c>
      <c r="B5142" s="217">
        <v>123.71344315913599</v>
      </c>
      <c r="C5142" s="211">
        <v>7.0499547632018017E-2</v>
      </c>
      <c r="D5142" s="211">
        <v>0.11432611346778758</v>
      </c>
      <c r="E5142" s="211">
        <v>7.6419933850428765E-2</v>
      </c>
      <c r="F5142" s="211">
        <v>0.10086816076826005</v>
      </c>
      <c r="G5142" s="211">
        <v>0.11457595661989624</v>
      </c>
      <c r="H5142" s="211">
        <v>0.12306956394884433</v>
      </c>
      <c r="I5142" s="211">
        <v>0.46206955231846414</v>
      </c>
      <c r="J5142" s="211">
        <v>0.38886198911177011</v>
      </c>
      <c r="K5142" s="211">
        <v>0.58706835954910463</v>
      </c>
      <c r="L5142" s="211">
        <v>0.26579731282901869</v>
      </c>
      <c r="M5142" s="211">
        <v>0.10151432630114188</v>
      </c>
      <c r="N5142" s="211">
        <v>0.3724585819147832</v>
      </c>
      <c r="O5142" s="211">
        <v>0.64005852732280288</v>
      </c>
      <c r="P5142" s="211">
        <v>7.0645033457195264E-2</v>
      </c>
      <c r="Q5142" s="211">
        <v>0.11590924320218468</v>
      </c>
      <c r="R5142" s="211">
        <v>0.43734245001740868</v>
      </c>
      <c r="S5142" s="211">
        <v>0.40628891494851505</v>
      </c>
      <c r="T5142" s="211">
        <v>0.58211568202753572</v>
      </c>
      <c r="U5142" s="211">
        <v>0.3848499608302649</v>
      </c>
      <c r="V5142" s="211">
        <v>6.0837420517876883E-2</v>
      </c>
      <c r="W5142" s="211">
        <v>0.56052885576648737</v>
      </c>
      <c r="X5142" s="211">
        <v>0.3983840516054476</v>
      </c>
      <c r="Y5142" s="211">
        <v>0.71942815379717917</v>
      </c>
      <c r="Z5142" s="211">
        <v>0.14855829741328827</v>
      </c>
      <c r="AA5142" s="212">
        <v>0.11681357876395354</v>
      </c>
    </row>
    <row r="5143" spans="1:27" x14ac:dyDescent="0.35">
      <c r="A5143" s="210" t="s">
        <v>5819</v>
      </c>
      <c r="B5143" s="217">
        <v>123.43518680195406</v>
      </c>
      <c r="C5143" s="211">
        <v>5.7184608106977938E-2</v>
      </c>
      <c r="D5143" s="211">
        <v>0.12746942422329668</v>
      </c>
      <c r="E5143" s="211">
        <v>6.8854635731149069E-2</v>
      </c>
      <c r="F5143" s="211">
        <v>0.11424833275727801</v>
      </c>
      <c r="G5143" s="211">
        <v>0.12216228625239475</v>
      </c>
      <c r="H5143" s="211">
        <v>0.12369505700947446</v>
      </c>
      <c r="I5143" s="211">
        <v>0.48222469480310515</v>
      </c>
      <c r="J5143" s="211">
        <v>0.43161774738625747</v>
      </c>
      <c r="K5143" s="211">
        <v>0.588861316982633</v>
      </c>
      <c r="L5143" s="211">
        <v>0.27154731030526341</v>
      </c>
      <c r="M5143" s="211">
        <v>8.5583171519896195E-2</v>
      </c>
      <c r="N5143" s="211">
        <v>0.34381650874375164</v>
      </c>
      <c r="O5143" s="211">
        <v>0.67387875114547069</v>
      </c>
      <c r="P5143" s="211">
        <v>7.4433152968352442E-2</v>
      </c>
      <c r="Q5143" s="211">
        <v>6.2445327421559879E-2</v>
      </c>
      <c r="R5143" s="211">
        <v>0.3681118820572592</v>
      </c>
      <c r="S5143" s="211">
        <v>0.29693372769336651</v>
      </c>
      <c r="T5143" s="211">
        <v>0.59139974328390421</v>
      </c>
      <c r="U5143" s="211">
        <v>0.42536163080025668</v>
      </c>
      <c r="V5143" s="211">
        <v>7.2528523552274626E-2</v>
      </c>
      <c r="W5143" s="211">
        <v>0.52988790601329716</v>
      </c>
      <c r="X5143" s="211">
        <v>0.26817908867592738</v>
      </c>
      <c r="Y5143" s="211">
        <v>0.71177385315988384</v>
      </c>
      <c r="Z5143" s="211">
        <v>0.14700435123269234</v>
      </c>
      <c r="AA5143" s="212">
        <v>0.11873156367568347</v>
      </c>
    </row>
    <row r="5144" spans="1:27" x14ac:dyDescent="0.35">
      <c r="A5144" s="210" t="s">
        <v>5820</v>
      </c>
      <c r="B5144" s="217">
        <v>121.84518237158224</v>
      </c>
      <c r="C5144" s="211">
        <v>6.4255490275698282E-2</v>
      </c>
      <c r="D5144" s="211">
        <v>0.11880026487409383</v>
      </c>
      <c r="E5144" s="211">
        <v>7.4374183590010245E-2</v>
      </c>
      <c r="F5144" s="211">
        <v>9.2389421814549427E-2</v>
      </c>
      <c r="G5144" s="211">
        <v>0.1189392488266755</v>
      </c>
      <c r="H5144" s="211">
        <v>0.12294600803585563</v>
      </c>
      <c r="I5144" s="211">
        <v>0.47101622933473264</v>
      </c>
      <c r="J5144" s="211">
        <v>0.46748733465919595</v>
      </c>
      <c r="K5144" s="211">
        <v>0.62067100071355785</v>
      </c>
      <c r="L5144" s="211">
        <v>0.28305751517804756</v>
      </c>
      <c r="M5144" s="211">
        <v>7.936795836375371E-2</v>
      </c>
      <c r="N5144" s="211">
        <v>0.50080396439331332</v>
      </c>
      <c r="O5144" s="211">
        <v>0.7080745391517782</v>
      </c>
      <c r="P5144" s="211">
        <v>6.7199078688266245E-2</v>
      </c>
      <c r="Q5144" s="211">
        <v>0.11176242283802371</v>
      </c>
      <c r="R5144" s="211">
        <v>0.40968759582109554</v>
      </c>
      <c r="S5144" s="211">
        <v>0.33300488035854386</v>
      </c>
      <c r="T5144" s="211">
        <v>0.53883268769126602</v>
      </c>
      <c r="U5144" s="211">
        <v>0.41637505098018796</v>
      </c>
      <c r="V5144" s="211">
        <v>6.1918594168434593E-2</v>
      </c>
      <c r="W5144" s="211">
        <v>0.62419958543901832</v>
      </c>
      <c r="X5144" s="211">
        <v>0.39164572733265557</v>
      </c>
      <c r="Y5144" s="211">
        <v>0.74488452410760475</v>
      </c>
      <c r="Z5144" s="211">
        <v>0.14372731679002218</v>
      </c>
      <c r="AA5144" s="212">
        <v>0.11904806599939249</v>
      </c>
    </row>
    <row r="5145" spans="1:27" x14ac:dyDescent="0.35">
      <c r="A5145" s="210" t="s">
        <v>5821</v>
      </c>
      <c r="B5145" s="217">
        <v>126.39247948274131</v>
      </c>
      <c r="C5145" s="211">
        <v>6.7634800655769378E-2</v>
      </c>
      <c r="D5145" s="211">
        <v>0.12078969884418417</v>
      </c>
      <c r="E5145" s="211">
        <v>7.4201507948214021E-2</v>
      </c>
      <c r="F5145" s="211">
        <v>7.0838688361599497E-2</v>
      </c>
      <c r="G5145" s="211">
        <v>0.11918547485832925</v>
      </c>
      <c r="H5145" s="211">
        <v>0.1183051234152579</v>
      </c>
      <c r="I5145" s="211">
        <v>0.51295154334190374</v>
      </c>
      <c r="J5145" s="211">
        <v>0.41878148130608733</v>
      </c>
      <c r="K5145" s="211">
        <v>0.64853010206702988</v>
      </c>
      <c r="L5145" s="211">
        <v>0.27662780844265566</v>
      </c>
      <c r="M5145" s="211">
        <v>9.4503704784280468E-2</v>
      </c>
      <c r="N5145" s="211">
        <v>0.38104949289926887</v>
      </c>
      <c r="O5145" s="211">
        <v>0.74615727575713831</v>
      </c>
      <c r="P5145" s="211">
        <v>6.7944102475956447E-2</v>
      </c>
      <c r="Q5145" s="211">
        <v>9.3884923077522359E-2</v>
      </c>
      <c r="R5145" s="211">
        <v>0.41904895875491893</v>
      </c>
      <c r="S5145" s="211">
        <v>0.32623301077026828</v>
      </c>
      <c r="T5145" s="211">
        <v>0.56500248587018398</v>
      </c>
      <c r="U5145" s="211">
        <v>0.46123670170786185</v>
      </c>
      <c r="V5145" s="211">
        <v>7.2806254054336134E-2</v>
      </c>
      <c r="W5145" s="211">
        <v>0.53845140875189079</v>
      </c>
      <c r="X5145" s="211">
        <v>0.40001469831005876</v>
      </c>
      <c r="Y5145" s="211">
        <v>0.61891095073128222</v>
      </c>
      <c r="Z5145" s="211">
        <v>0.14779791098210279</v>
      </c>
      <c r="AA5145" s="212">
        <v>0.11927535461782114</v>
      </c>
    </row>
    <row r="5146" spans="1:27" x14ac:dyDescent="0.35">
      <c r="A5146" s="210" t="s">
        <v>5822</v>
      </c>
      <c r="B5146" s="217">
        <v>178.65165232714918</v>
      </c>
      <c r="C5146" s="211">
        <v>6.3038364026962682E-2</v>
      </c>
      <c r="D5146" s="211">
        <v>0.13058722126567457</v>
      </c>
      <c r="E5146" s="211">
        <v>8.0216501631393863E-2</v>
      </c>
      <c r="F5146" s="211">
        <v>0.11192240244672828</v>
      </c>
      <c r="G5146" s="211">
        <v>0.11944020645305312</v>
      </c>
      <c r="H5146" s="211">
        <v>0.11472516917972959</v>
      </c>
      <c r="I5146" s="211">
        <v>0.52613625224942218</v>
      </c>
      <c r="J5146" s="211">
        <v>0.40814649813464249</v>
      </c>
      <c r="K5146" s="211">
        <v>0.64853547122130406</v>
      </c>
      <c r="L5146" s="211">
        <v>0.27280006398084594</v>
      </c>
      <c r="M5146" s="211">
        <v>0.11309489909946642</v>
      </c>
      <c r="N5146" s="211">
        <v>0.41471023565673704</v>
      </c>
      <c r="O5146" s="211">
        <v>0.76527193548052685</v>
      </c>
      <c r="P5146" s="211">
        <v>6.6222701057989719E-2</v>
      </c>
      <c r="Q5146" s="211">
        <v>8.2724852392004819E-2</v>
      </c>
      <c r="R5146" s="211">
        <v>0.43072758827844204</v>
      </c>
      <c r="S5146" s="211">
        <v>0.34939930750678116</v>
      </c>
      <c r="T5146" s="211">
        <v>0.62084934742756193</v>
      </c>
      <c r="U5146" s="211">
        <v>0.35182415397884148</v>
      </c>
      <c r="V5146" s="211">
        <v>0.14790090425220276</v>
      </c>
      <c r="W5146" s="211">
        <v>0.52420715874283941</v>
      </c>
      <c r="X5146" s="211">
        <v>0.3162925103522829</v>
      </c>
      <c r="Y5146" s="211">
        <v>0.70914427186301421</v>
      </c>
      <c r="Z5146" s="211">
        <v>0.14370721722286778</v>
      </c>
      <c r="AA5146" s="212">
        <v>0.11404176280850908</v>
      </c>
    </row>
    <row r="5147" spans="1:27" x14ac:dyDescent="0.35">
      <c r="A5147" s="210" t="s">
        <v>5823</v>
      </c>
      <c r="B5147" s="217">
        <v>122.25542451967944</v>
      </c>
      <c r="C5147" s="211">
        <v>7.2434484015413719E-2</v>
      </c>
      <c r="D5147" s="211">
        <v>0.11559597860646839</v>
      </c>
      <c r="E5147" s="211">
        <v>8.4172030411543863E-2</v>
      </c>
      <c r="F5147" s="211">
        <v>8.6367425525816999E-2</v>
      </c>
      <c r="G5147" s="211">
        <v>0.12691251652577104</v>
      </c>
      <c r="H5147" s="211">
        <v>0.11091299110187711</v>
      </c>
      <c r="I5147" s="211">
        <v>0.45643065229709917</v>
      </c>
      <c r="J5147" s="211">
        <v>0.46059635637949636</v>
      </c>
      <c r="K5147" s="211">
        <v>0.60598554881375821</v>
      </c>
      <c r="L5147" s="211">
        <v>0.26783871621264638</v>
      </c>
      <c r="M5147" s="211">
        <v>0.10636337284268228</v>
      </c>
      <c r="N5147" s="211">
        <v>0.3926425742228461</v>
      </c>
      <c r="O5147" s="211">
        <v>0.74631068241371379</v>
      </c>
      <c r="P5147" s="211">
        <v>6.570333908663066E-2</v>
      </c>
      <c r="Q5147" s="211">
        <v>0.1618431804571559</v>
      </c>
      <c r="R5147" s="211">
        <v>0.4563656574170783</v>
      </c>
      <c r="S5147" s="211">
        <v>0.30085279619515837</v>
      </c>
      <c r="T5147" s="211">
        <v>0.50574235597729988</v>
      </c>
      <c r="U5147" s="211">
        <v>0.3745076315837248</v>
      </c>
      <c r="V5147" s="211">
        <v>5.9042527129415823E-2</v>
      </c>
      <c r="W5147" s="211">
        <v>0.5509644367140375</v>
      </c>
      <c r="X5147" s="211">
        <v>0.26989333849222474</v>
      </c>
      <c r="Y5147" s="211">
        <v>0.55896050312391654</v>
      </c>
      <c r="Z5147" s="211">
        <v>0.14977252889262349</v>
      </c>
      <c r="AA5147" s="212">
        <v>0.11295890736656747</v>
      </c>
    </row>
    <row r="5148" spans="1:27" x14ac:dyDescent="0.35">
      <c r="A5148" s="210" t="s">
        <v>5824</v>
      </c>
      <c r="B5148" s="217">
        <v>127.55583446068403</v>
      </c>
      <c r="C5148" s="211">
        <v>6.2403802748538635E-2</v>
      </c>
      <c r="D5148" s="211">
        <v>0.12571243614980909</v>
      </c>
      <c r="E5148" s="211">
        <v>6.6640409848558985E-2</v>
      </c>
      <c r="F5148" s="211">
        <v>0.12043056959196445</v>
      </c>
      <c r="G5148" s="211">
        <v>0.12265560249849619</v>
      </c>
      <c r="H5148" s="211">
        <v>0.10142697427411715</v>
      </c>
      <c r="I5148" s="211">
        <v>0.50193984539601</v>
      </c>
      <c r="J5148" s="211">
        <v>0.43776675794195324</v>
      </c>
      <c r="K5148" s="211">
        <v>0.64754424920632714</v>
      </c>
      <c r="L5148" s="211">
        <v>0.27067374157023771</v>
      </c>
      <c r="M5148" s="211">
        <v>0.10425391412223811</v>
      </c>
      <c r="N5148" s="211">
        <v>0.46919973884642041</v>
      </c>
      <c r="O5148" s="211">
        <v>0.66563193509409768</v>
      </c>
      <c r="P5148" s="211">
        <v>6.6718724475540281E-2</v>
      </c>
      <c r="Q5148" s="211">
        <v>5.0245645917338919E-2</v>
      </c>
      <c r="R5148" s="211">
        <v>0.43997485407931858</v>
      </c>
      <c r="S5148" s="211">
        <v>0.40656663555921296</v>
      </c>
      <c r="T5148" s="211">
        <v>0.50948735224121422</v>
      </c>
      <c r="U5148" s="211">
        <v>0.49534973596437881</v>
      </c>
      <c r="V5148" s="211">
        <v>5.9603922830316625E-2</v>
      </c>
      <c r="W5148" s="211">
        <v>0.56847748504882878</v>
      </c>
      <c r="X5148" s="211">
        <v>0.29382426618913082</v>
      </c>
      <c r="Y5148" s="211">
        <v>0.63526021882732031</v>
      </c>
      <c r="Z5148" s="211">
        <v>0.14970657661726092</v>
      </c>
      <c r="AA5148" s="212">
        <v>0.11350851558040977</v>
      </c>
    </row>
    <row r="5149" spans="1:27" x14ac:dyDescent="0.35">
      <c r="A5149" s="210" t="s">
        <v>5825</v>
      </c>
      <c r="B5149" s="217">
        <v>162.25596287281408</v>
      </c>
      <c r="C5149" s="211">
        <v>6.8534011400383316E-2</v>
      </c>
      <c r="D5149" s="211">
        <v>0.11744610276706607</v>
      </c>
      <c r="E5149" s="211">
        <v>7.0605501864204473E-2</v>
      </c>
      <c r="F5149" s="211">
        <v>9.6284519842737712E-2</v>
      </c>
      <c r="G5149" s="211">
        <v>0.1206565086696776</v>
      </c>
      <c r="H5149" s="211">
        <v>0.12538355783962435</v>
      </c>
      <c r="I5149" s="211">
        <v>0.51295947926656837</v>
      </c>
      <c r="J5149" s="211">
        <v>0.4771805344547243</v>
      </c>
      <c r="K5149" s="211">
        <v>0.64164411898397167</v>
      </c>
      <c r="L5149" s="211">
        <v>0.27487411035202713</v>
      </c>
      <c r="M5149" s="211">
        <v>0.11104999012479566</v>
      </c>
      <c r="N5149" s="211">
        <v>0.49190198278384845</v>
      </c>
      <c r="O5149" s="211">
        <v>0.73946668477115629</v>
      </c>
      <c r="P5149" s="211">
        <v>6.7880267131963309E-2</v>
      </c>
      <c r="Q5149" s="211">
        <v>9.1943382985230082E-2</v>
      </c>
      <c r="R5149" s="211">
        <v>0.43473985855743025</v>
      </c>
      <c r="S5149" s="211">
        <v>0.36689232673861372</v>
      </c>
      <c r="T5149" s="211">
        <v>0.5522253872652837</v>
      </c>
      <c r="U5149" s="211">
        <v>0.40150626551354829</v>
      </c>
      <c r="V5149" s="211">
        <v>0.14117202414648747</v>
      </c>
      <c r="W5149" s="211">
        <v>0.63392821611089512</v>
      </c>
      <c r="X5149" s="211">
        <v>0.26904435941793631</v>
      </c>
      <c r="Y5149" s="211">
        <v>0.6699943283230535</v>
      </c>
      <c r="Z5149" s="211">
        <v>0.14828636060643111</v>
      </c>
      <c r="AA5149" s="212">
        <v>0.12204878903390592</v>
      </c>
    </row>
    <row r="5150" spans="1:27" x14ac:dyDescent="0.35">
      <c r="A5150" s="210" t="s">
        <v>5826</v>
      </c>
      <c r="B5150" s="217">
        <v>109.59248803096203</v>
      </c>
      <c r="C5150" s="211">
        <v>4.9923456676901692E-2</v>
      </c>
      <c r="D5150" s="211">
        <v>0.1299009421962283</v>
      </c>
      <c r="E5150" s="211">
        <v>7.6483239299552017E-2</v>
      </c>
      <c r="F5150" s="211">
        <v>0.1158134119008724</v>
      </c>
      <c r="G5150" s="211">
        <v>0.12380863546613834</v>
      </c>
      <c r="H5150" s="211">
        <v>0.11741078954737501</v>
      </c>
      <c r="I5150" s="211">
        <v>0.52833497792230488</v>
      </c>
      <c r="J5150" s="211">
        <v>0.46705561331902445</v>
      </c>
      <c r="K5150" s="211">
        <v>0.62504416498170468</v>
      </c>
      <c r="L5150" s="211">
        <v>0.2721796998802159</v>
      </c>
      <c r="M5150" s="211">
        <v>9.9270725443682872E-2</v>
      </c>
      <c r="N5150" s="211">
        <v>0.4591276732015821</v>
      </c>
      <c r="O5150" s="211">
        <v>0.68809919401393815</v>
      </c>
      <c r="P5150" s="211">
        <v>7.2080396119858212E-2</v>
      </c>
      <c r="Q5150" s="211">
        <v>0.10141373365161975</v>
      </c>
      <c r="R5150" s="211">
        <v>0.4373167146472613</v>
      </c>
      <c r="S5150" s="211">
        <v>0.36237409556585043</v>
      </c>
      <c r="T5150" s="211">
        <v>0.48669239675433312</v>
      </c>
      <c r="U5150" s="211">
        <v>0.33285719602195063</v>
      </c>
      <c r="V5150" s="211">
        <v>5.2975951304728583E-2</v>
      </c>
      <c r="W5150" s="211">
        <v>0.54924709143703143</v>
      </c>
      <c r="X5150" s="211">
        <v>0.32963899370167993</v>
      </c>
      <c r="Y5150" s="211">
        <v>0.56312912290828399</v>
      </c>
      <c r="Z5150" s="211">
        <v>0.14756658158312419</v>
      </c>
      <c r="AA5150" s="212">
        <v>0.12303906769144114</v>
      </c>
    </row>
    <row r="5151" spans="1:27" x14ac:dyDescent="0.35">
      <c r="A5151" s="210" t="s">
        <v>5827</v>
      </c>
      <c r="B5151" s="217">
        <v>141.92424319576321</v>
      </c>
      <c r="C5151" s="211">
        <v>7.0061789018089987E-2</v>
      </c>
      <c r="D5151" s="211">
        <v>0.11826046711688123</v>
      </c>
      <c r="E5151" s="211">
        <v>8.5121199574724665E-2</v>
      </c>
      <c r="F5151" s="211">
        <v>9.1534121539122132E-2</v>
      </c>
      <c r="G5151" s="211">
        <v>0.11914527351230347</v>
      </c>
      <c r="H5151" s="211">
        <v>0.10521629021621295</v>
      </c>
      <c r="I5151" s="211">
        <v>0.52911423198589669</v>
      </c>
      <c r="J5151" s="211">
        <v>0.44966963892243594</v>
      </c>
      <c r="K5151" s="211">
        <v>0.54101228689059333</v>
      </c>
      <c r="L5151" s="211">
        <v>0.2751135286388558</v>
      </c>
      <c r="M5151" s="211">
        <v>0.1100720473473904</v>
      </c>
      <c r="N5151" s="211">
        <v>0.45595346593308217</v>
      </c>
      <c r="O5151" s="211">
        <v>0.73467293453374882</v>
      </c>
      <c r="P5151" s="211">
        <v>6.5114979712988269E-2</v>
      </c>
      <c r="Q5151" s="211">
        <v>5.5000286731307219E-2</v>
      </c>
      <c r="R5151" s="211">
        <v>0.47286051750992114</v>
      </c>
      <c r="S5151" s="211">
        <v>0.33431387585895678</v>
      </c>
      <c r="T5151" s="211">
        <v>0.54609830717135432</v>
      </c>
      <c r="U5151" s="211">
        <v>0.31861020981882049</v>
      </c>
      <c r="V5151" s="211">
        <v>0.14505955004911869</v>
      </c>
      <c r="W5151" s="211">
        <v>0.54095724782449095</v>
      </c>
      <c r="X5151" s="211">
        <v>0.27870332420874744</v>
      </c>
      <c r="Y5151" s="211">
        <v>0.67377323156305202</v>
      </c>
      <c r="Z5151" s="211">
        <v>0.14059679611050338</v>
      </c>
      <c r="AA5151" s="212">
        <v>0.12052856175562328</v>
      </c>
    </row>
    <row r="5152" spans="1:27" x14ac:dyDescent="0.35">
      <c r="A5152" s="210" t="s">
        <v>5828</v>
      </c>
      <c r="B5152" s="217">
        <v>188.22348230405206</v>
      </c>
      <c r="C5152" s="211">
        <v>5.6285248515910477E-2</v>
      </c>
      <c r="D5152" s="211">
        <v>0.13000927478598495</v>
      </c>
      <c r="E5152" s="211">
        <v>8.1229784668654131E-2</v>
      </c>
      <c r="F5152" s="211">
        <v>0.10250667712273251</v>
      </c>
      <c r="G5152" s="211">
        <v>0.11751911325815988</v>
      </c>
      <c r="H5152" s="211">
        <v>0.11801787770136596</v>
      </c>
      <c r="I5152" s="211">
        <v>0.51785187462893634</v>
      </c>
      <c r="J5152" s="211">
        <v>0.40266502081123545</v>
      </c>
      <c r="K5152" s="211">
        <v>0.64420452951373008</v>
      </c>
      <c r="L5152" s="211">
        <v>0.26868607425394947</v>
      </c>
      <c r="M5152" s="211">
        <v>9.6964942492795053E-2</v>
      </c>
      <c r="N5152" s="211">
        <v>0.47769533396039521</v>
      </c>
      <c r="O5152" s="211">
        <v>0.74067235222839378</v>
      </c>
      <c r="P5152" s="211">
        <v>6.5918328856947386E-2</v>
      </c>
      <c r="Q5152" s="211">
        <v>5.7580219960329262E-2</v>
      </c>
      <c r="R5152" s="211">
        <v>0.45209007522581568</v>
      </c>
      <c r="S5152" s="211">
        <v>0.31983709472582922</v>
      </c>
      <c r="T5152" s="211">
        <v>0.56841321596935357</v>
      </c>
      <c r="U5152" s="211">
        <v>0.51145282925638547</v>
      </c>
      <c r="V5152" s="211">
        <v>0.14884921723128114</v>
      </c>
      <c r="W5152" s="211">
        <v>0.59228283637752788</v>
      </c>
      <c r="X5152" s="211">
        <v>0.31803057636710397</v>
      </c>
      <c r="Y5152" s="211">
        <v>0.75328500459696368</v>
      </c>
      <c r="Z5152" s="211">
        <v>0.14936227830095666</v>
      </c>
      <c r="AA5152" s="212">
        <v>0.11910233319661168</v>
      </c>
    </row>
    <row r="5153" spans="1:27" x14ac:dyDescent="0.35">
      <c r="A5153" s="210" t="s">
        <v>5829</v>
      </c>
      <c r="B5153" s="217">
        <v>118.74581831547225</v>
      </c>
      <c r="C5153" s="211">
        <v>6.7287036322963775E-2</v>
      </c>
      <c r="D5153" s="211">
        <v>0.13115261283607588</v>
      </c>
      <c r="E5153" s="211">
        <v>7.0599540991989104E-2</v>
      </c>
      <c r="F5153" s="211">
        <v>8.138639389740833E-2</v>
      </c>
      <c r="G5153" s="211">
        <v>0.12202663294503964</v>
      </c>
      <c r="H5153" s="211">
        <v>0.12001424219825316</v>
      </c>
      <c r="I5153" s="211">
        <v>0.44131571209259868</v>
      </c>
      <c r="J5153" s="211">
        <v>0.46275741928355685</v>
      </c>
      <c r="K5153" s="211">
        <v>0.56395178440113691</v>
      </c>
      <c r="L5153" s="211">
        <v>0.27360045605522093</v>
      </c>
      <c r="M5153" s="211">
        <v>0.10924193150981711</v>
      </c>
      <c r="N5153" s="211">
        <v>0.43785965533349219</v>
      </c>
      <c r="O5153" s="211">
        <v>0.69604395327508528</v>
      </c>
      <c r="P5153" s="211">
        <v>6.9045720648752112E-2</v>
      </c>
      <c r="Q5153" s="211">
        <v>0.10365908530732602</v>
      </c>
      <c r="R5153" s="211">
        <v>0.43735312671357696</v>
      </c>
      <c r="S5153" s="211">
        <v>0.32691474255451591</v>
      </c>
      <c r="T5153" s="211">
        <v>0.5680966047857321</v>
      </c>
      <c r="U5153" s="211">
        <v>0.38698416228383137</v>
      </c>
      <c r="V5153" s="211">
        <v>8.1565913383436453E-2</v>
      </c>
      <c r="W5153" s="211">
        <v>0.50409707326275965</v>
      </c>
      <c r="X5153" s="211">
        <v>0.30767645332341065</v>
      </c>
      <c r="Y5153" s="211">
        <v>0.55893562349857584</v>
      </c>
      <c r="Z5153" s="211">
        <v>0.1461107479482556</v>
      </c>
      <c r="AA5153" s="212">
        <v>0.12351375951468679</v>
      </c>
    </row>
    <row r="5154" spans="1:27" x14ac:dyDescent="0.35">
      <c r="A5154" s="210" t="s">
        <v>5830</v>
      </c>
      <c r="B5154" s="217">
        <v>131.09400248863631</v>
      </c>
      <c r="C5154" s="211">
        <v>8.5374572067038926E-2</v>
      </c>
      <c r="D5154" s="211">
        <v>0.11771214882924096</v>
      </c>
      <c r="E5154" s="211">
        <v>7.6319124752350184E-2</v>
      </c>
      <c r="F5154" s="211">
        <v>0.10446447889561919</v>
      </c>
      <c r="G5154" s="211">
        <v>0.12383762177782301</v>
      </c>
      <c r="H5154" s="211">
        <v>0.12088931463199813</v>
      </c>
      <c r="I5154" s="211">
        <v>0.47936873559673299</v>
      </c>
      <c r="J5154" s="211">
        <v>0.45106282438565515</v>
      </c>
      <c r="K5154" s="211">
        <v>0.53291850520898276</v>
      </c>
      <c r="L5154" s="211">
        <v>0.27672485660217372</v>
      </c>
      <c r="M5154" s="211">
        <v>9.9292960752038723E-2</v>
      </c>
      <c r="N5154" s="211">
        <v>0.51583794416133155</v>
      </c>
      <c r="O5154" s="211">
        <v>0.71505864932815988</v>
      </c>
      <c r="P5154" s="211">
        <v>6.9518584172847744E-2</v>
      </c>
      <c r="Q5154" s="211">
        <v>7.4334761580110806E-2</v>
      </c>
      <c r="R5154" s="211">
        <v>0.42576329241775429</v>
      </c>
      <c r="S5154" s="211">
        <v>0.34449414806513218</v>
      </c>
      <c r="T5154" s="211">
        <v>0.54564046390207566</v>
      </c>
      <c r="U5154" s="211">
        <v>0.40037294520187594</v>
      </c>
      <c r="V5154" s="211">
        <v>8.3509435864697112E-2</v>
      </c>
      <c r="W5154" s="211">
        <v>0.50564555341457573</v>
      </c>
      <c r="X5154" s="211">
        <v>0.35730632077158642</v>
      </c>
      <c r="Y5154" s="211">
        <v>0.64784658951170693</v>
      </c>
      <c r="Z5154" s="211">
        <v>0.14273629507183139</v>
      </c>
      <c r="AA5154" s="212">
        <v>0.11837811527515864</v>
      </c>
    </row>
    <row r="5155" spans="1:27" x14ac:dyDescent="0.35">
      <c r="A5155" s="210" t="s">
        <v>5831</v>
      </c>
      <c r="B5155" s="217">
        <v>154.05382640356936</v>
      </c>
      <c r="C5155" s="211">
        <v>6.5824228593955675E-2</v>
      </c>
      <c r="D5155" s="211">
        <v>0.12120565605773882</v>
      </c>
      <c r="E5155" s="211">
        <v>7.6492522630233054E-2</v>
      </c>
      <c r="F5155" s="211">
        <v>0.11037384100198999</v>
      </c>
      <c r="G5155" s="211">
        <v>0.12488601025821951</v>
      </c>
      <c r="H5155" s="211">
        <v>0.12026598460332909</v>
      </c>
      <c r="I5155" s="211">
        <v>0.47572665708556983</v>
      </c>
      <c r="J5155" s="211">
        <v>0.40115625621167195</v>
      </c>
      <c r="K5155" s="211">
        <v>0.54683963617868592</v>
      </c>
      <c r="L5155" s="211">
        <v>0.27133095317928169</v>
      </c>
      <c r="M5155" s="211">
        <v>9.5724411701702192E-2</v>
      </c>
      <c r="N5155" s="211">
        <v>0.45444835354025592</v>
      </c>
      <c r="O5155" s="211">
        <v>0.76147653053811049</v>
      </c>
      <c r="P5155" s="211">
        <v>7.0662680391068239E-2</v>
      </c>
      <c r="Q5155" s="211">
        <v>0.10198262785128073</v>
      </c>
      <c r="R5155" s="211">
        <v>0.4223265248314122</v>
      </c>
      <c r="S5155" s="211">
        <v>0.35048066778736153</v>
      </c>
      <c r="T5155" s="211">
        <v>0.57799561418902945</v>
      </c>
      <c r="U5155" s="211">
        <v>0.43998130659473833</v>
      </c>
      <c r="V5155" s="211">
        <v>0.12706810796369783</v>
      </c>
      <c r="W5155" s="211">
        <v>0.53108037240304129</v>
      </c>
      <c r="X5155" s="211">
        <v>0.30584978057317391</v>
      </c>
      <c r="Y5155" s="211">
        <v>0.67552665295235281</v>
      </c>
      <c r="Z5155" s="211">
        <v>0.14877213536673375</v>
      </c>
      <c r="AA5155" s="212">
        <v>0.11972801912664432</v>
      </c>
    </row>
    <row r="5156" spans="1:27" x14ac:dyDescent="0.35">
      <c r="A5156" s="210" t="s">
        <v>5832</v>
      </c>
      <c r="B5156" s="217">
        <v>118.69218031087172</v>
      </c>
      <c r="C5156" s="211">
        <v>5.1559756720117408E-2</v>
      </c>
      <c r="D5156" s="211">
        <v>0.13179335592173591</v>
      </c>
      <c r="E5156" s="211">
        <v>7.579394675857809E-2</v>
      </c>
      <c r="F5156" s="211">
        <v>9.103077971263579E-2</v>
      </c>
      <c r="G5156" s="211">
        <v>0.12522287418612796</v>
      </c>
      <c r="H5156" s="211">
        <v>0.11336987000540123</v>
      </c>
      <c r="I5156" s="211">
        <v>0.49334894888828873</v>
      </c>
      <c r="J5156" s="211">
        <v>0.45464692987616612</v>
      </c>
      <c r="K5156" s="211">
        <v>0.60806375332347817</v>
      </c>
      <c r="L5156" s="211">
        <v>0.27005916945343111</v>
      </c>
      <c r="M5156" s="211">
        <v>0.10249158959092132</v>
      </c>
      <c r="N5156" s="211">
        <v>0.35018254706473062</v>
      </c>
      <c r="O5156" s="211">
        <v>0.65450269056506305</v>
      </c>
      <c r="P5156" s="211">
        <v>7.2093331428970064E-2</v>
      </c>
      <c r="Q5156" s="211">
        <v>0.10844687661489835</v>
      </c>
      <c r="R5156" s="211">
        <v>0.43679437315917724</v>
      </c>
      <c r="S5156" s="211">
        <v>0.38149460261116863</v>
      </c>
      <c r="T5156" s="211">
        <v>0.56964252741005539</v>
      </c>
      <c r="U5156" s="211">
        <v>0.31827062122332384</v>
      </c>
      <c r="V5156" s="211">
        <v>7.704657470821788E-2</v>
      </c>
      <c r="W5156" s="211">
        <v>0.54787685950484977</v>
      </c>
      <c r="X5156" s="211">
        <v>0.33173946819649103</v>
      </c>
      <c r="Y5156" s="211">
        <v>0.60135726584240012</v>
      </c>
      <c r="Z5156" s="211">
        <v>0.14241728199823525</v>
      </c>
      <c r="AA5156" s="212">
        <v>0.1206885878238934</v>
      </c>
    </row>
    <row r="5157" spans="1:27" x14ac:dyDescent="0.35">
      <c r="A5157" s="210" t="s">
        <v>5833</v>
      </c>
      <c r="B5157" s="217">
        <v>132.46964550671808</v>
      </c>
      <c r="C5157" s="211">
        <v>5.3514648056780793E-2</v>
      </c>
      <c r="D5157" s="211">
        <v>0.12832715517903348</v>
      </c>
      <c r="E5157" s="211">
        <v>7.1568648317200667E-2</v>
      </c>
      <c r="F5157" s="211">
        <v>6.9834088936430339E-2</v>
      </c>
      <c r="G5157" s="211">
        <v>0.11902857706930689</v>
      </c>
      <c r="H5157" s="211">
        <v>0.11925621740036697</v>
      </c>
      <c r="I5157" s="211">
        <v>0.50575435954144465</v>
      </c>
      <c r="J5157" s="211">
        <v>0.47674949750178519</v>
      </c>
      <c r="K5157" s="211">
        <v>0.5626787699525605</v>
      </c>
      <c r="L5157" s="211">
        <v>0.27052232277857019</v>
      </c>
      <c r="M5157" s="211">
        <v>9.2368563991426345E-2</v>
      </c>
      <c r="N5157" s="211">
        <v>0.43410869443960898</v>
      </c>
      <c r="O5157" s="211">
        <v>0.66802464074848755</v>
      </c>
      <c r="P5157" s="211">
        <v>6.593183519402139E-2</v>
      </c>
      <c r="Q5157" s="211">
        <v>0.15798668192444576</v>
      </c>
      <c r="R5157" s="211">
        <v>0.47627561440642108</v>
      </c>
      <c r="S5157" s="211">
        <v>0.29998281462214244</v>
      </c>
      <c r="T5157" s="211">
        <v>0.59999962450331645</v>
      </c>
      <c r="U5157" s="211">
        <v>0.41777510600214185</v>
      </c>
      <c r="V5157" s="211">
        <v>9.9930898505063218E-2</v>
      </c>
      <c r="W5157" s="211">
        <v>0.47612833587607972</v>
      </c>
      <c r="X5157" s="211">
        <v>0.33121055748564843</v>
      </c>
      <c r="Y5157" s="211">
        <v>0.62307804375249143</v>
      </c>
      <c r="Z5157" s="211">
        <v>0.14613787447387053</v>
      </c>
      <c r="AA5157" s="212">
        <v>0.11768391660205112</v>
      </c>
    </row>
    <row r="5158" spans="1:27" x14ac:dyDescent="0.35">
      <c r="A5158" s="210" t="s">
        <v>5834</v>
      </c>
      <c r="B5158" s="217">
        <v>157.87799129236231</v>
      </c>
      <c r="C5158" s="211">
        <v>5.8533667107229327E-2</v>
      </c>
      <c r="D5158" s="211">
        <v>0.12360623816570857</v>
      </c>
      <c r="E5158" s="211">
        <v>7.9734364894709434E-2</v>
      </c>
      <c r="F5158" s="211">
        <v>0.11149076333582823</v>
      </c>
      <c r="G5158" s="211">
        <v>0.11934107245165003</v>
      </c>
      <c r="H5158" s="211">
        <v>0.11414732609706235</v>
      </c>
      <c r="I5158" s="211">
        <v>0.52718520194116614</v>
      </c>
      <c r="J5158" s="211">
        <v>0.44393646873853077</v>
      </c>
      <c r="K5158" s="211">
        <v>0.58369176300339287</v>
      </c>
      <c r="L5158" s="211">
        <v>0.26872574216643424</v>
      </c>
      <c r="M5158" s="211">
        <v>0.10278115917211877</v>
      </c>
      <c r="N5158" s="211">
        <v>0.44829078335299644</v>
      </c>
      <c r="O5158" s="211">
        <v>0.70177452513269856</v>
      </c>
      <c r="P5158" s="211">
        <v>7.2495860524711936E-2</v>
      </c>
      <c r="Q5158" s="211">
        <v>5.3397119956434702E-2</v>
      </c>
      <c r="R5158" s="211">
        <v>0.44159926521674403</v>
      </c>
      <c r="S5158" s="211">
        <v>0.31334644411869461</v>
      </c>
      <c r="T5158" s="211">
        <v>0.50427010112330228</v>
      </c>
      <c r="U5158" s="211">
        <v>0.44347679138881652</v>
      </c>
      <c r="V5158" s="211">
        <v>0.10726690299133175</v>
      </c>
      <c r="W5158" s="211">
        <v>0.61896324150296511</v>
      </c>
      <c r="X5158" s="211">
        <v>0.33297418087368857</v>
      </c>
      <c r="Y5158" s="211">
        <v>0.65879312498535847</v>
      </c>
      <c r="Z5158" s="211">
        <v>0.1435545589955797</v>
      </c>
      <c r="AA5158" s="212">
        <v>0.11559256558092673</v>
      </c>
    </row>
    <row r="5159" spans="1:27" x14ac:dyDescent="0.35">
      <c r="A5159" s="210" t="s">
        <v>5835</v>
      </c>
      <c r="B5159" s="217">
        <v>141.33781711632125</v>
      </c>
      <c r="C5159" s="211">
        <v>5.6525539861345002E-2</v>
      </c>
      <c r="D5159" s="211">
        <v>0.12492927468422661</v>
      </c>
      <c r="E5159" s="211">
        <v>7.5336698757362874E-2</v>
      </c>
      <c r="F5159" s="211">
        <v>8.8308300922919816E-2</v>
      </c>
      <c r="G5159" s="211">
        <v>0.12058615844290323</v>
      </c>
      <c r="H5159" s="211">
        <v>0.10996778442158583</v>
      </c>
      <c r="I5159" s="211">
        <v>0.49848473099940888</v>
      </c>
      <c r="J5159" s="211">
        <v>0.47206960241744961</v>
      </c>
      <c r="K5159" s="211">
        <v>0.63539724962627686</v>
      </c>
      <c r="L5159" s="211">
        <v>0.27188004994685494</v>
      </c>
      <c r="M5159" s="211">
        <v>8.5480372740203106E-2</v>
      </c>
      <c r="N5159" s="211">
        <v>0.4627536225906772</v>
      </c>
      <c r="O5159" s="211">
        <v>0.75171351575176493</v>
      </c>
      <c r="P5159" s="211">
        <v>7.0622973842043815E-2</v>
      </c>
      <c r="Q5159" s="211">
        <v>7.3654601374619794E-2</v>
      </c>
      <c r="R5159" s="211">
        <v>0.40888704973808604</v>
      </c>
      <c r="S5159" s="211">
        <v>0.31431637995668005</v>
      </c>
      <c r="T5159" s="211">
        <v>0.52541617207993319</v>
      </c>
      <c r="U5159" s="211">
        <v>0.3432445226920029</v>
      </c>
      <c r="V5159" s="211">
        <v>0.12373463705399919</v>
      </c>
      <c r="W5159" s="211">
        <v>0.57779020944488346</v>
      </c>
      <c r="X5159" s="211">
        <v>0.3177123189750331</v>
      </c>
      <c r="Y5159" s="211">
        <v>0.69220721907378235</v>
      </c>
      <c r="Z5159" s="211">
        <v>0.14213406130750539</v>
      </c>
      <c r="AA5159" s="212">
        <v>0.11954400298468634</v>
      </c>
    </row>
    <row r="5160" spans="1:27" x14ac:dyDescent="0.35">
      <c r="A5160" s="210" t="s">
        <v>5836</v>
      </c>
      <c r="B5160" s="217">
        <v>115.89357316981409</v>
      </c>
      <c r="C5160" s="211">
        <v>5.975599948415275E-2</v>
      </c>
      <c r="D5160" s="211">
        <v>0.11709596261505795</v>
      </c>
      <c r="E5160" s="211">
        <v>7.7819174719855555E-2</v>
      </c>
      <c r="F5160" s="211">
        <v>7.7642927892916117E-2</v>
      </c>
      <c r="G5160" s="211">
        <v>0.12168057316700226</v>
      </c>
      <c r="H5160" s="211">
        <v>0.12222630168166303</v>
      </c>
      <c r="I5160" s="211">
        <v>0.51722088866909754</v>
      </c>
      <c r="J5160" s="211">
        <v>0.45811875826594811</v>
      </c>
      <c r="K5160" s="211">
        <v>0.57943863571076859</v>
      </c>
      <c r="L5160" s="211">
        <v>0.27775719767060897</v>
      </c>
      <c r="M5160" s="211">
        <v>0.12010543970657478</v>
      </c>
      <c r="N5160" s="211">
        <v>0.49207461622269139</v>
      </c>
      <c r="O5160" s="211">
        <v>0.76022945894524585</v>
      </c>
      <c r="P5160" s="211">
        <v>6.8387339892814397E-2</v>
      </c>
      <c r="Q5160" s="211">
        <v>5.0717911814201044E-2</v>
      </c>
      <c r="R5160" s="211">
        <v>0.39715601076537571</v>
      </c>
      <c r="S5160" s="211">
        <v>0.27923699939158453</v>
      </c>
      <c r="T5160" s="211">
        <v>0.57377937202934082</v>
      </c>
      <c r="U5160" s="211">
        <v>0.36381434595828122</v>
      </c>
      <c r="V5160" s="211">
        <v>5.9527707882989389E-2</v>
      </c>
      <c r="W5160" s="211">
        <v>0.59851078011907954</v>
      </c>
      <c r="X5160" s="211">
        <v>0.30325689902201047</v>
      </c>
      <c r="Y5160" s="211">
        <v>0.62710957216168883</v>
      </c>
      <c r="Z5160" s="211">
        <v>0.14996391268506529</v>
      </c>
      <c r="AA5160" s="212">
        <v>0.12536384578469642</v>
      </c>
    </row>
    <row r="5161" spans="1:27" x14ac:dyDescent="0.35">
      <c r="A5161" s="210" t="s">
        <v>5837</v>
      </c>
      <c r="B5161" s="217">
        <v>159.41064394518622</v>
      </c>
      <c r="C5161" s="211">
        <v>5.3498379938736795E-2</v>
      </c>
      <c r="D5161" s="211">
        <v>0.1185034894662423</v>
      </c>
      <c r="E5161" s="211">
        <v>7.4036646580946025E-2</v>
      </c>
      <c r="F5161" s="211">
        <v>0.10705031449587477</v>
      </c>
      <c r="G5161" s="211">
        <v>0.12268501111132159</v>
      </c>
      <c r="H5161" s="211">
        <v>0.11235146505008504</v>
      </c>
      <c r="I5161" s="211">
        <v>0.48088119799703827</v>
      </c>
      <c r="J5161" s="211">
        <v>0.45632485454125704</v>
      </c>
      <c r="K5161" s="211">
        <v>0.64352118964540894</v>
      </c>
      <c r="L5161" s="211">
        <v>0.27171439136181719</v>
      </c>
      <c r="M5161" s="211">
        <v>8.8108778698005943E-2</v>
      </c>
      <c r="N5161" s="211">
        <v>0.50504227092216047</v>
      </c>
      <c r="O5161" s="211">
        <v>0.76847773876120984</v>
      </c>
      <c r="P5161" s="211">
        <v>7.3098005234468161E-2</v>
      </c>
      <c r="Q5161" s="211">
        <v>0.14577185906160059</v>
      </c>
      <c r="R5161" s="211">
        <v>0.45043292758655396</v>
      </c>
      <c r="S5161" s="211">
        <v>0.26898848559411193</v>
      </c>
      <c r="T5161" s="211">
        <v>0.53305673767777983</v>
      </c>
      <c r="U5161" s="211">
        <v>0.39974652817527134</v>
      </c>
      <c r="V5161" s="211">
        <v>0.15979485857701131</v>
      </c>
      <c r="W5161" s="211">
        <v>0.53431852118592904</v>
      </c>
      <c r="X5161" s="211">
        <v>0.32064182888373471</v>
      </c>
      <c r="Y5161" s="211">
        <v>0.63306768952363535</v>
      </c>
      <c r="Z5161" s="211">
        <v>0.14882577225205215</v>
      </c>
      <c r="AA5161" s="212">
        <v>0.124794962434158</v>
      </c>
    </row>
    <row r="5162" spans="1:27" x14ac:dyDescent="0.35">
      <c r="A5162" s="210" t="s">
        <v>5838</v>
      </c>
      <c r="B5162" s="217">
        <v>125.32835605923182</v>
      </c>
      <c r="C5162" s="211">
        <v>6.0758479587256012E-2</v>
      </c>
      <c r="D5162" s="211">
        <v>0.12711611948311963</v>
      </c>
      <c r="E5162" s="211">
        <v>8.14867804985238E-2</v>
      </c>
      <c r="F5162" s="211">
        <v>7.0737873444822158E-2</v>
      </c>
      <c r="G5162" s="211">
        <v>0.11534180701222653</v>
      </c>
      <c r="H5162" s="211">
        <v>0.11740746680424169</v>
      </c>
      <c r="I5162" s="211">
        <v>0.49045677667549747</v>
      </c>
      <c r="J5162" s="211">
        <v>0.41081550411073159</v>
      </c>
      <c r="K5162" s="211">
        <v>0.595743076155548</v>
      </c>
      <c r="L5162" s="211">
        <v>0.27824411241166414</v>
      </c>
      <c r="M5162" s="211">
        <v>8.1590312326845035E-2</v>
      </c>
      <c r="N5162" s="211">
        <v>0.48077566630087432</v>
      </c>
      <c r="O5162" s="211">
        <v>0.72307737041257325</v>
      </c>
      <c r="P5162" s="211">
        <v>7.1019598437062362E-2</v>
      </c>
      <c r="Q5162" s="211">
        <v>4.8566850867811207E-2</v>
      </c>
      <c r="R5162" s="211">
        <v>0.43337446985751782</v>
      </c>
      <c r="S5162" s="211">
        <v>0.31622668557680861</v>
      </c>
      <c r="T5162" s="211">
        <v>0.56884975657413084</v>
      </c>
      <c r="U5162" s="211">
        <v>0.44521312440258587</v>
      </c>
      <c r="V5162" s="211">
        <v>7.7655793134323498E-2</v>
      </c>
      <c r="W5162" s="211">
        <v>0.50392883134929767</v>
      </c>
      <c r="X5162" s="211">
        <v>0.27436410085124691</v>
      </c>
      <c r="Y5162" s="211">
        <v>0.68351743368741991</v>
      </c>
      <c r="Z5162" s="211">
        <v>0.14249060023982971</v>
      </c>
      <c r="AA5162" s="212">
        <v>0.12495788770435982</v>
      </c>
    </row>
    <row r="5163" spans="1:27" x14ac:dyDescent="0.35">
      <c r="A5163" s="210" t="s">
        <v>5839</v>
      </c>
      <c r="B5163" s="217">
        <v>138.34925669870196</v>
      </c>
      <c r="C5163" s="211">
        <v>7.3238656079345529E-2</v>
      </c>
      <c r="D5163" s="211">
        <v>0.11179104650939439</v>
      </c>
      <c r="E5163" s="211">
        <v>7.2638908776178124E-2</v>
      </c>
      <c r="F5163" s="211">
        <v>0.11090274109213262</v>
      </c>
      <c r="G5163" s="211">
        <v>0.12130299675423194</v>
      </c>
      <c r="H5163" s="211">
        <v>0.1218148904829935</v>
      </c>
      <c r="I5163" s="211">
        <v>0.46559633739484629</v>
      </c>
      <c r="J5163" s="211">
        <v>0.44463886157542065</v>
      </c>
      <c r="K5163" s="211">
        <v>0.63493018414935409</v>
      </c>
      <c r="L5163" s="211">
        <v>0.28054142926169273</v>
      </c>
      <c r="M5163" s="211">
        <v>0.11811045633050166</v>
      </c>
      <c r="N5163" s="211">
        <v>0.53775757410369951</v>
      </c>
      <c r="O5163" s="211">
        <v>0.70009479289365728</v>
      </c>
      <c r="P5163" s="211">
        <v>6.3354343784517431E-2</v>
      </c>
      <c r="Q5163" s="211">
        <v>6.4736836136716464E-2</v>
      </c>
      <c r="R5163" s="211">
        <v>0.4139761448963547</v>
      </c>
      <c r="S5163" s="211">
        <v>0.32857786309854975</v>
      </c>
      <c r="T5163" s="211">
        <v>0.63193812390543291</v>
      </c>
      <c r="U5163" s="211">
        <v>0.40900720159332127</v>
      </c>
      <c r="V5163" s="211">
        <v>7.6850503467013345E-2</v>
      </c>
      <c r="W5163" s="211">
        <v>0.52461564476648803</v>
      </c>
      <c r="X5163" s="211">
        <v>0.39047843248053349</v>
      </c>
      <c r="Y5163" s="211">
        <v>0.6240142796970094</v>
      </c>
      <c r="Z5163" s="211">
        <v>0.14058592612907944</v>
      </c>
      <c r="AA5163" s="212">
        <v>0.11398898190208319</v>
      </c>
    </row>
    <row r="5164" spans="1:27" x14ac:dyDescent="0.35">
      <c r="A5164" s="210" t="s">
        <v>5840</v>
      </c>
      <c r="B5164" s="217">
        <v>154.41375400148098</v>
      </c>
      <c r="C5164" s="211">
        <v>5.1845614516314066E-2</v>
      </c>
      <c r="D5164" s="211">
        <v>0.12826962088572449</v>
      </c>
      <c r="E5164" s="211">
        <v>7.4413225161123794E-2</v>
      </c>
      <c r="F5164" s="211">
        <v>0.10066264984561574</v>
      </c>
      <c r="G5164" s="211">
        <v>0.12128635551604661</v>
      </c>
      <c r="H5164" s="211">
        <v>0.12184905372435012</v>
      </c>
      <c r="I5164" s="211">
        <v>0.44062745047644686</v>
      </c>
      <c r="J5164" s="211">
        <v>0.43427312408669833</v>
      </c>
      <c r="K5164" s="211">
        <v>0.62740985601007682</v>
      </c>
      <c r="L5164" s="211">
        <v>0.2787392491041063</v>
      </c>
      <c r="M5164" s="211">
        <v>8.9840735507537503E-2</v>
      </c>
      <c r="N5164" s="211">
        <v>0.45775333007114727</v>
      </c>
      <c r="O5164" s="211">
        <v>0.58006803040485866</v>
      </c>
      <c r="P5164" s="211">
        <v>7.1123180172328243E-2</v>
      </c>
      <c r="Q5164" s="211">
        <v>5.6177357719746593E-2</v>
      </c>
      <c r="R5164" s="211">
        <v>0.46105052848885952</v>
      </c>
      <c r="S5164" s="211">
        <v>0.37508556488928241</v>
      </c>
      <c r="T5164" s="211">
        <v>0.53735804777222507</v>
      </c>
      <c r="U5164" s="211">
        <v>0.41886579516967226</v>
      </c>
      <c r="V5164" s="211">
        <v>0.13784479249974102</v>
      </c>
      <c r="W5164" s="211">
        <v>0.53793089378713277</v>
      </c>
      <c r="X5164" s="211">
        <v>0.33206743971576042</v>
      </c>
      <c r="Y5164" s="211">
        <v>0.5895630149592721</v>
      </c>
      <c r="Z5164" s="211">
        <v>0.14526440984481329</v>
      </c>
      <c r="AA5164" s="212">
        <v>0.11427485221384724</v>
      </c>
    </row>
    <row r="5165" spans="1:27" x14ac:dyDescent="0.35">
      <c r="A5165" s="210" t="s">
        <v>5841</v>
      </c>
      <c r="B5165" s="217">
        <v>106.16229037818742</v>
      </c>
      <c r="C5165" s="211">
        <v>6.8961470063773456E-2</v>
      </c>
      <c r="D5165" s="211">
        <v>0.11837295881864893</v>
      </c>
      <c r="E5165" s="211">
        <v>7.272833622909064E-2</v>
      </c>
      <c r="F5165" s="211">
        <v>0.10211637769240517</v>
      </c>
      <c r="G5165" s="211">
        <v>0.11613007988119881</v>
      </c>
      <c r="H5165" s="211">
        <v>0.11399487052949395</v>
      </c>
      <c r="I5165" s="211">
        <v>0.4902022376848188</v>
      </c>
      <c r="J5165" s="211">
        <v>0.40468459768366133</v>
      </c>
      <c r="K5165" s="211">
        <v>0.54728722287089338</v>
      </c>
      <c r="L5165" s="211">
        <v>0.27488791623332254</v>
      </c>
      <c r="M5165" s="211">
        <v>9.6138977708277146E-2</v>
      </c>
      <c r="N5165" s="211">
        <v>0.50912426475976402</v>
      </c>
      <c r="O5165" s="211">
        <v>0.75467247627013156</v>
      </c>
      <c r="P5165" s="211">
        <v>6.3416797117616219E-2</v>
      </c>
      <c r="Q5165" s="211">
        <v>5.7671792080218803E-2</v>
      </c>
      <c r="R5165" s="211">
        <v>0.46332316755027675</v>
      </c>
      <c r="S5165" s="211">
        <v>0.32177832936289386</v>
      </c>
      <c r="T5165" s="211">
        <v>0.51334628407333227</v>
      </c>
      <c r="U5165" s="211">
        <v>0.38291137909081785</v>
      </c>
      <c r="V5165" s="211">
        <v>5.7162526291024474E-2</v>
      </c>
      <c r="W5165" s="211">
        <v>0.53618716277532696</v>
      </c>
      <c r="X5165" s="211">
        <v>0.30992039500935264</v>
      </c>
      <c r="Y5165" s="211">
        <v>0.73175055436163206</v>
      </c>
      <c r="Z5165" s="211">
        <v>0.14207432513477114</v>
      </c>
      <c r="AA5165" s="212">
        <v>0.12448811710160229</v>
      </c>
    </row>
    <row r="5166" spans="1:27" x14ac:dyDescent="0.35">
      <c r="A5166" s="210" t="s">
        <v>5842</v>
      </c>
      <c r="B5166" s="217">
        <v>173.50865004126572</v>
      </c>
      <c r="C5166" s="211">
        <v>7.3607357139755733E-2</v>
      </c>
      <c r="D5166" s="211">
        <v>0.12405463751345637</v>
      </c>
      <c r="E5166" s="211">
        <v>7.5256592759619684E-2</v>
      </c>
      <c r="F5166" s="211">
        <v>7.5173815413124803E-2</v>
      </c>
      <c r="G5166" s="211">
        <v>0.12310292893861381</v>
      </c>
      <c r="H5166" s="211">
        <v>0.11937601755639893</v>
      </c>
      <c r="I5166" s="211">
        <v>0.51173027531212811</v>
      </c>
      <c r="J5166" s="211">
        <v>0.40163859460557549</v>
      </c>
      <c r="K5166" s="211">
        <v>0.61914831981795548</v>
      </c>
      <c r="L5166" s="211">
        <v>0.28036180172146452</v>
      </c>
      <c r="M5166" s="211">
        <v>9.7918805022920163E-2</v>
      </c>
      <c r="N5166" s="211">
        <v>0.42418545136143498</v>
      </c>
      <c r="O5166" s="211">
        <v>0.66281839690477229</v>
      </c>
      <c r="P5166" s="211">
        <v>6.7100875258523984E-2</v>
      </c>
      <c r="Q5166" s="211">
        <v>5.8319345700071509E-2</v>
      </c>
      <c r="R5166" s="211">
        <v>0.4109838576107499</v>
      </c>
      <c r="S5166" s="211">
        <v>0.36742620503711981</v>
      </c>
      <c r="T5166" s="211">
        <v>0.57050040219494191</v>
      </c>
      <c r="U5166" s="211">
        <v>0.45842344375964628</v>
      </c>
      <c r="V5166" s="211">
        <v>0.12636376267753907</v>
      </c>
      <c r="W5166" s="211">
        <v>0.54230223573824921</v>
      </c>
      <c r="X5166" s="211">
        <v>0.3175167988438572</v>
      </c>
      <c r="Y5166" s="211">
        <v>0.76747354643163768</v>
      </c>
      <c r="Z5166" s="211">
        <v>0.14878024403731216</v>
      </c>
      <c r="AA5166" s="212">
        <v>0.11266493708857753</v>
      </c>
    </row>
    <row r="5167" spans="1:27" x14ac:dyDescent="0.35">
      <c r="A5167" s="210" t="s">
        <v>5843</v>
      </c>
      <c r="B5167" s="217">
        <v>134.21643700012069</v>
      </c>
      <c r="C5167" s="211">
        <v>8.2014421109691205E-2</v>
      </c>
      <c r="D5167" s="211">
        <v>0.12280534313690068</v>
      </c>
      <c r="E5167" s="211">
        <v>7.5097239406842251E-2</v>
      </c>
      <c r="F5167" s="211">
        <v>0.11534991330005345</v>
      </c>
      <c r="G5167" s="211">
        <v>0.11734991668368684</v>
      </c>
      <c r="H5167" s="211">
        <v>0.11061070539383566</v>
      </c>
      <c r="I5167" s="211">
        <v>0.50407188349870569</v>
      </c>
      <c r="J5167" s="211">
        <v>0.42047285151309305</v>
      </c>
      <c r="K5167" s="211">
        <v>0.62430013844295684</v>
      </c>
      <c r="L5167" s="211">
        <v>0.27285848927531076</v>
      </c>
      <c r="M5167" s="211">
        <v>0.10544978368393494</v>
      </c>
      <c r="N5167" s="211">
        <v>0.51655874023389059</v>
      </c>
      <c r="O5167" s="211">
        <v>0.67279773836042889</v>
      </c>
      <c r="P5167" s="211">
        <v>7.0352593648096623E-2</v>
      </c>
      <c r="Q5167" s="211">
        <v>8.5575998181774651E-2</v>
      </c>
      <c r="R5167" s="211">
        <v>0.44276122136480178</v>
      </c>
      <c r="S5167" s="211">
        <v>0.36335958956695957</v>
      </c>
      <c r="T5167" s="211">
        <v>0.55084901822846055</v>
      </c>
      <c r="U5167" s="211">
        <v>0.46917117432727989</v>
      </c>
      <c r="V5167" s="211">
        <v>5.5548211488373023E-2</v>
      </c>
      <c r="W5167" s="211">
        <v>0.60063708367217528</v>
      </c>
      <c r="X5167" s="211">
        <v>0.36439720087565014</v>
      </c>
      <c r="Y5167" s="211">
        <v>0.69513320531950828</v>
      </c>
      <c r="Z5167" s="211">
        <v>0.14574044380858239</v>
      </c>
      <c r="AA5167" s="212">
        <v>0.11834896153403003</v>
      </c>
    </row>
    <row r="5168" spans="1:27" x14ac:dyDescent="0.35">
      <c r="A5168" s="210" t="s">
        <v>5844</v>
      </c>
      <c r="B5168" s="217">
        <v>133.93481668056035</v>
      </c>
      <c r="C5168" s="211">
        <v>8.1070865824768648E-2</v>
      </c>
      <c r="D5168" s="211">
        <v>0.1179609562075794</v>
      </c>
      <c r="E5168" s="211">
        <v>7.9636950846248916E-2</v>
      </c>
      <c r="F5168" s="211">
        <v>9.0044377603301223E-2</v>
      </c>
      <c r="G5168" s="211">
        <v>0.11631266603725172</v>
      </c>
      <c r="H5168" s="211">
        <v>0.11590462827094133</v>
      </c>
      <c r="I5168" s="211">
        <v>0.49047524614637783</v>
      </c>
      <c r="J5168" s="211">
        <v>0.46045417846169734</v>
      </c>
      <c r="K5168" s="211">
        <v>0.55084709740883853</v>
      </c>
      <c r="L5168" s="211">
        <v>0.26582309709750257</v>
      </c>
      <c r="M5168" s="211">
        <v>9.2758010611279071E-2</v>
      </c>
      <c r="N5168" s="211">
        <v>0.57453563843382383</v>
      </c>
      <c r="O5168" s="211">
        <v>0.58818577872451205</v>
      </c>
      <c r="P5168" s="211">
        <v>6.6524980629399752E-2</v>
      </c>
      <c r="Q5168" s="211">
        <v>0.12624859738892955</v>
      </c>
      <c r="R5168" s="211">
        <v>0.44911118147799373</v>
      </c>
      <c r="S5168" s="211">
        <v>0.26496120908571619</v>
      </c>
      <c r="T5168" s="211">
        <v>0.54844273260021048</v>
      </c>
      <c r="U5168" s="211">
        <v>0.48850857412123971</v>
      </c>
      <c r="V5168" s="211">
        <v>0.10944472542552054</v>
      </c>
      <c r="W5168" s="211">
        <v>0.60922376071060658</v>
      </c>
      <c r="X5168" s="211">
        <v>0.25514402140974568</v>
      </c>
      <c r="Y5168" s="211">
        <v>0.51576949216349477</v>
      </c>
      <c r="Z5168" s="211">
        <v>0.14717576245641004</v>
      </c>
      <c r="AA5168" s="212">
        <v>0.12060587700485485</v>
      </c>
    </row>
    <row r="5169" spans="1:27" x14ac:dyDescent="0.35">
      <c r="A5169" s="210" t="s">
        <v>5845</v>
      </c>
      <c r="B5169" s="217">
        <v>143.89641699517054</v>
      </c>
      <c r="C5169" s="211">
        <v>5.1380597573661049E-2</v>
      </c>
      <c r="D5169" s="211">
        <v>0.120196771165171</v>
      </c>
      <c r="E5169" s="211">
        <v>8.3191046415137124E-2</v>
      </c>
      <c r="F5169" s="211">
        <v>9.3223358625722036E-2</v>
      </c>
      <c r="G5169" s="211">
        <v>0.12261388412250332</v>
      </c>
      <c r="H5169" s="211">
        <v>0.11587682577629402</v>
      </c>
      <c r="I5169" s="211">
        <v>0.47461647188770217</v>
      </c>
      <c r="J5169" s="211">
        <v>0.44511480243592866</v>
      </c>
      <c r="K5169" s="211">
        <v>0.64929209907364815</v>
      </c>
      <c r="L5169" s="211">
        <v>0.27359920679828204</v>
      </c>
      <c r="M5169" s="211">
        <v>0.10121774704473227</v>
      </c>
      <c r="N5169" s="211">
        <v>0.47148505642859528</v>
      </c>
      <c r="O5169" s="211">
        <v>0.74087227000589517</v>
      </c>
      <c r="P5169" s="211">
        <v>6.8411587461204001E-2</v>
      </c>
      <c r="Q5169" s="211">
        <v>9.529837814485502E-2</v>
      </c>
      <c r="R5169" s="211">
        <v>0.40171278263511268</v>
      </c>
      <c r="S5169" s="211">
        <v>0.32033532476790783</v>
      </c>
      <c r="T5169" s="211">
        <v>0.5941876738470232</v>
      </c>
      <c r="U5169" s="211">
        <v>0.51811062936261243</v>
      </c>
      <c r="V5169" s="211">
        <v>8.0066084677308413E-2</v>
      </c>
      <c r="W5169" s="211">
        <v>0.57712212729200807</v>
      </c>
      <c r="X5169" s="211">
        <v>0.34923489095012578</v>
      </c>
      <c r="Y5169" s="211">
        <v>0.57642329834856576</v>
      </c>
      <c r="Z5169" s="211">
        <v>0.1397220614089201</v>
      </c>
      <c r="AA5169" s="212">
        <v>0.11928076271676941</v>
      </c>
    </row>
    <row r="5170" spans="1:27" x14ac:dyDescent="0.35">
      <c r="A5170" s="210" t="s">
        <v>5846</v>
      </c>
      <c r="B5170" s="217">
        <v>117.60699716872205</v>
      </c>
      <c r="C5170" s="211">
        <v>6.8602206352155554E-2</v>
      </c>
      <c r="D5170" s="211">
        <v>0.12158968918105351</v>
      </c>
      <c r="E5170" s="211">
        <v>8.3682015463984363E-2</v>
      </c>
      <c r="F5170" s="211">
        <v>0.11270984508614482</v>
      </c>
      <c r="G5170" s="211">
        <v>0.11787626949032734</v>
      </c>
      <c r="H5170" s="211">
        <v>0.11863926848346464</v>
      </c>
      <c r="I5170" s="211">
        <v>0.4786526411290748</v>
      </c>
      <c r="J5170" s="211">
        <v>0.4398624327018123</v>
      </c>
      <c r="K5170" s="211">
        <v>0.60165668667890759</v>
      </c>
      <c r="L5170" s="211">
        <v>0.27159665137705818</v>
      </c>
      <c r="M5170" s="211">
        <v>7.8717236292916715E-2</v>
      </c>
      <c r="N5170" s="211">
        <v>0.44520743603783069</v>
      </c>
      <c r="O5170" s="211">
        <v>0.69195153924999708</v>
      </c>
      <c r="P5170" s="211">
        <v>6.8678795247037738E-2</v>
      </c>
      <c r="Q5170" s="211">
        <v>8.3916234441132317E-2</v>
      </c>
      <c r="R5170" s="211">
        <v>0.4532420142303708</v>
      </c>
      <c r="S5170" s="211">
        <v>0.29508732489115785</v>
      </c>
      <c r="T5170" s="211">
        <v>0.54385569572271253</v>
      </c>
      <c r="U5170" s="211">
        <v>0.38298527043056785</v>
      </c>
      <c r="V5170" s="211">
        <v>5.9501484700024143E-2</v>
      </c>
      <c r="W5170" s="211">
        <v>0.54314866643068249</v>
      </c>
      <c r="X5170" s="211">
        <v>0.34925856586235071</v>
      </c>
      <c r="Y5170" s="211">
        <v>0.71599657435104247</v>
      </c>
      <c r="Z5170" s="211">
        <v>0.14297307042803675</v>
      </c>
      <c r="AA5170" s="212">
        <v>0.11948875697617271</v>
      </c>
    </row>
    <row r="5171" spans="1:27" x14ac:dyDescent="0.35">
      <c r="A5171" s="210" t="s">
        <v>5847</v>
      </c>
      <c r="B5171" s="217">
        <v>130.28858926944292</v>
      </c>
      <c r="C5171" s="211">
        <v>5.6975997245950198E-2</v>
      </c>
      <c r="D5171" s="211">
        <v>0.12123993251754164</v>
      </c>
      <c r="E5171" s="211">
        <v>7.2990168244997169E-2</v>
      </c>
      <c r="F5171" s="211">
        <v>0.10797925685090143</v>
      </c>
      <c r="G5171" s="211">
        <v>0.12345549981470774</v>
      </c>
      <c r="H5171" s="211">
        <v>0.1185080952842876</v>
      </c>
      <c r="I5171" s="211">
        <v>0.47791912982449192</v>
      </c>
      <c r="J5171" s="211">
        <v>0.47999699018652742</v>
      </c>
      <c r="K5171" s="211">
        <v>0.60363833753964424</v>
      </c>
      <c r="L5171" s="211">
        <v>0.2669892633114172</v>
      </c>
      <c r="M5171" s="211">
        <v>9.5987627729560696E-2</v>
      </c>
      <c r="N5171" s="211">
        <v>0.43687903508037501</v>
      </c>
      <c r="O5171" s="211">
        <v>0.73203985100815205</v>
      </c>
      <c r="P5171" s="211">
        <v>7.0252230396596685E-2</v>
      </c>
      <c r="Q5171" s="211">
        <v>7.3551547635022113E-2</v>
      </c>
      <c r="R5171" s="211">
        <v>0.45014915550841861</v>
      </c>
      <c r="S5171" s="211">
        <v>0.30398436298046405</v>
      </c>
      <c r="T5171" s="211">
        <v>0.515990023976997</v>
      </c>
      <c r="U5171" s="211">
        <v>0.44692218295228192</v>
      </c>
      <c r="V5171" s="211">
        <v>9.0679324383862114E-2</v>
      </c>
      <c r="W5171" s="211">
        <v>0.53751544600650447</v>
      </c>
      <c r="X5171" s="211">
        <v>0.36675577615784127</v>
      </c>
      <c r="Y5171" s="211">
        <v>0.59568362912338513</v>
      </c>
      <c r="Z5171" s="211">
        <v>0.14524416942969748</v>
      </c>
      <c r="AA5171" s="212">
        <v>0.12041990450446326</v>
      </c>
    </row>
    <row r="5172" spans="1:27" x14ac:dyDescent="0.35">
      <c r="A5172" s="210" t="s">
        <v>5848</v>
      </c>
      <c r="B5172" s="217">
        <v>106.76789271232475</v>
      </c>
      <c r="C5172" s="211">
        <v>6.0712816827358546E-2</v>
      </c>
      <c r="D5172" s="211">
        <v>0.1168460977092463</v>
      </c>
      <c r="E5172" s="211">
        <v>7.644307671545017E-2</v>
      </c>
      <c r="F5172" s="211">
        <v>0.10106151029745719</v>
      </c>
      <c r="G5172" s="211">
        <v>0.11407660305507845</v>
      </c>
      <c r="H5172" s="211">
        <v>0.10596892676596076</v>
      </c>
      <c r="I5172" s="211">
        <v>0.51890939092816846</v>
      </c>
      <c r="J5172" s="211">
        <v>0.47986730980456405</v>
      </c>
      <c r="K5172" s="211">
        <v>0.61875560604836877</v>
      </c>
      <c r="L5172" s="211">
        <v>0.27780805420208998</v>
      </c>
      <c r="M5172" s="211">
        <v>8.9081070179740596E-2</v>
      </c>
      <c r="N5172" s="211">
        <v>0.44961648100839352</v>
      </c>
      <c r="O5172" s="211">
        <v>0.5199618518374387</v>
      </c>
      <c r="P5172" s="211">
        <v>6.4473363745238085E-2</v>
      </c>
      <c r="Q5172" s="211">
        <v>4.6428672147141352E-2</v>
      </c>
      <c r="R5172" s="211">
        <v>0.38424519641225036</v>
      </c>
      <c r="S5172" s="211">
        <v>0.28973486761283962</v>
      </c>
      <c r="T5172" s="211">
        <v>0.47421752710411152</v>
      </c>
      <c r="U5172" s="211">
        <v>0.34022968880107129</v>
      </c>
      <c r="V5172" s="211">
        <v>7.3132475215657938E-2</v>
      </c>
      <c r="W5172" s="211">
        <v>0.4684228307931923</v>
      </c>
      <c r="X5172" s="211">
        <v>0.31022222999823479</v>
      </c>
      <c r="Y5172" s="211">
        <v>0.76451612095798849</v>
      </c>
      <c r="Z5172" s="211">
        <v>0.14926649645862436</v>
      </c>
      <c r="AA5172" s="212">
        <v>0.11953347708892723</v>
      </c>
    </row>
    <row r="5173" spans="1:27" x14ac:dyDescent="0.35">
      <c r="A5173" s="210" t="s">
        <v>5849</v>
      </c>
      <c r="B5173" s="217">
        <v>183.92411222373661</v>
      </c>
      <c r="C5173" s="211">
        <v>7.6637931178655527E-2</v>
      </c>
      <c r="D5173" s="211">
        <v>0.12337825871344843</v>
      </c>
      <c r="E5173" s="211">
        <v>8.0629587660381655E-2</v>
      </c>
      <c r="F5173" s="211">
        <v>8.4880365603718977E-2</v>
      </c>
      <c r="G5173" s="211">
        <v>0.11326221285715427</v>
      </c>
      <c r="H5173" s="211">
        <v>0.10843039510571711</v>
      </c>
      <c r="I5173" s="211">
        <v>0.52010510709798974</v>
      </c>
      <c r="J5173" s="211">
        <v>0.43326028009955292</v>
      </c>
      <c r="K5173" s="211">
        <v>0.58701668171919263</v>
      </c>
      <c r="L5173" s="211">
        <v>0.27895265994832347</v>
      </c>
      <c r="M5173" s="211">
        <v>0.11284101201393147</v>
      </c>
      <c r="N5173" s="211">
        <v>0.43035237014637778</v>
      </c>
      <c r="O5173" s="211">
        <v>0.57700533643647556</v>
      </c>
      <c r="P5173" s="211">
        <v>6.8987589479980849E-2</v>
      </c>
      <c r="Q5173" s="211">
        <v>0.11748020535265372</v>
      </c>
      <c r="R5173" s="211">
        <v>0.46599370587515443</v>
      </c>
      <c r="S5173" s="211">
        <v>0.27603445790450304</v>
      </c>
      <c r="T5173" s="211">
        <v>0.62736717488765492</v>
      </c>
      <c r="U5173" s="211">
        <v>0.45146895295150413</v>
      </c>
      <c r="V5173" s="211">
        <v>0.14488783183412599</v>
      </c>
      <c r="W5173" s="211">
        <v>0.55448754599789951</v>
      </c>
      <c r="X5173" s="211">
        <v>0.29013414800373333</v>
      </c>
      <c r="Y5173" s="211">
        <v>0.67436940991934624</v>
      </c>
      <c r="Z5173" s="211">
        <v>0.14614419099769613</v>
      </c>
      <c r="AA5173" s="212">
        <v>0.11535350258164884</v>
      </c>
    </row>
    <row r="5174" spans="1:27" x14ac:dyDescent="0.35">
      <c r="A5174" s="210" t="s">
        <v>5850</v>
      </c>
      <c r="B5174" s="217">
        <v>129.57514546309591</v>
      </c>
      <c r="C5174" s="211">
        <v>6.0354292740901185E-2</v>
      </c>
      <c r="D5174" s="211">
        <v>0.11795306505581607</v>
      </c>
      <c r="E5174" s="211">
        <v>7.5686610167813556E-2</v>
      </c>
      <c r="F5174" s="211">
        <v>8.6606321320157206E-2</v>
      </c>
      <c r="G5174" s="211">
        <v>0.12111256620376545</v>
      </c>
      <c r="H5174" s="211">
        <v>0.12431955355533672</v>
      </c>
      <c r="I5174" s="211">
        <v>0.50525457568928711</v>
      </c>
      <c r="J5174" s="211">
        <v>0.44366507252855808</v>
      </c>
      <c r="K5174" s="211">
        <v>0.64901968884207206</v>
      </c>
      <c r="L5174" s="211">
        <v>0.26821447842269308</v>
      </c>
      <c r="M5174" s="211">
        <v>9.536922940079301E-2</v>
      </c>
      <c r="N5174" s="211">
        <v>0.45679141878668372</v>
      </c>
      <c r="O5174" s="211">
        <v>0.77163708588229363</v>
      </c>
      <c r="P5174" s="211">
        <v>7.1115517841376402E-2</v>
      </c>
      <c r="Q5174" s="211">
        <v>8.9272131514277347E-2</v>
      </c>
      <c r="R5174" s="211">
        <v>0.486701247843632</v>
      </c>
      <c r="S5174" s="211">
        <v>0.31799646284673633</v>
      </c>
      <c r="T5174" s="211">
        <v>0.4923154016347473</v>
      </c>
      <c r="U5174" s="211">
        <v>0.38384761245039534</v>
      </c>
      <c r="V5174" s="211">
        <v>8.9427176729131447E-2</v>
      </c>
      <c r="W5174" s="211">
        <v>0.51749635804766492</v>
      </c>
      <c r="X5174" s="211">
        <v>0.35147942637974361</v>
      </c>
      <c r="Y5174" s="211">
        <v>0.52327454369386239</v>
      </c>
      <c r="Z5174" s="211">
        <v>0.14916349348214672</v>
      </c>
      <c r="AA5174" s="212">
        <v>0.11800028088010545</v>
      </c>
    </row>
    <row r="5175" spans="1:27" x14ac:dyDescent="0.35">
      <c r="A5175" s="210" t="s">
        <v>5851</v>
      </c>
      <c r="B5175" s="217">
        <v>141.45937621485237</v>
      </c>
      <c r="C5175" s="211">
        <v>7.1994814252807765E-2</v>
      </c>
      <c r="D5175" s="211">
        <v>0.11691860706852754</v>
      </c>
      <c r="E5175" s="211">
        <v>7.8323317542410953E-2</v>
      </c>
      <c r="F5175" s="211">
        <v>0.10533307077420133</v>
      </c>
      <c r="G5175" s="211">
        <v>0.11863574313430555</v>
      </c>
      <c r="H5175" s="211">
        <v>0.11614760038659341</v>
      </c>
      <c r="I5175" s="211">
        <v>0.5220465142957057</v>
      </c>
      <c r="J5175" s="211">
        <v>0.44361715834363791</v>
      </c>
      <c r="K5175" s="211">
        <v>0.6028473119082739</v>
      </c>
      <c r="L5175" s="211">
        <v>0.27691705637147379</v>
      </c>
      <c r="M5175" s="211">
        <v>0.10138173329934612</v>
      </c>
      <c r="N5175" s="211">
        <v>0.42582256867653812</v>
      </c>
      <c r="O5175" s="211">
        <v>0.73288836376819821</v>
      </c>
      <c r="P5175" s="211">
        <v>7.1883952495154529E-2</v>
      </c>
      <c r="Q5175" s="211">
        <v>9.835229515156059E-2</v>
      </c>
      <c r="R5175" s="211">
        <v>0.46720641362758164</v>
      </c>
      <c r="S5175" s="211">
        <v>0.38257013190253697</v>
      </c>
      <c r="T5175" s="211">
        <v>0.5588343139413825</v>
      </c>
      <c r="U5175" s="211">
        <v>0.3752793910238546</v>
      </c>
      <c r="V5175" s="211">
        <v>7.7092907978042038E-2</v>
      </c>
      <c r="W5175" s="211">
        <v>0.57911792499830361</v>
      </c>
      <c r="X5175" s="211">
        <v>0.2719766307397305</v>
      </c>
      <c r="Y5175" s="211">
        <v>0.75435825199790196</v>
      </c>
      <c r="Z5175" s="211">
        <v>0.13898677444442442</v>
      </c>
      <c r="AA5175" s="212">
        <v>0.11703303790452603</v>
      </c>
    </row>
    <row r="5176" spans="1:27" x14ac:dyDescent="0.35">
      <c r="A5176" s="210" t="s">
        <v>5852</v>
      </c>
      <c r="B5176" s="217">
        <v>146.76294606431796</v>
      </c>
      <c r="C5176" s="211">
        <v>4.6615882078364361E-2</v>
      </c>
      <c r="D5176" s="211">
        <v>0.1187708877729907</v>
      </c>
      <c r="E5176" s="211">
        <v>7.7527541635207808E-2</v>
      </c>
      <c r="F5176" s="211">
        <v>9.8886864946611724E-2</v>
      </c>
      <c r="G5176" s="211">
        <v>0.12344227393296064</v>
      </c>
      <c r="H5176" s="211">
        <v>0.12120311338250667</v>
      </c>
      <c r="I5176" s="211">
        <v>0.43556786017623661</v>
      </c>
      <c r="J5176" s="211">
        <v>0.44691573265137302</v>
      </c>
      <c r="K5176" s="211">
        <v>0.61934742639859874</v>
      </c>
      <c r="L5176" s="211">
        <v>0.2827328013942208</v>
      </c>
      <c r="M5176" s="211">
        <v>8.7171017271249901E-2</v>
      </c>
      <c r="N5176" s="211">
        <v>0.48951120059431757</v>
      </c>
      <c r="O5176" s="211">
        <v>0.72594227169390257</v>
      </c>
      <c r="P5176" s="211">
        <v>6.261846581966668E-2</v>
      </c>
      <c r="Q5176" s="211">
        <v>0.10787097866817115</v>
      </c>
      <c r="R5176" s="211">
        <v>0.39508532098856303</v>
      </c>
      <c r="S5176" s="211">
        <v>0.38002996079569817</v>
      </c>
      <c r="T5176" s="211">
        <v>0.54155884860181813</v>
      </c>
      <c r="U5176" s="211">
        <v>0.41284584472413538</v>
      </c>
      <c r="V5176" s="211">
        <v>0.16341805886564675</v>
      </c>
      <c r="W5176" s="211">
        <v>0.51442788320347965</v>
      </c>
      <c r="X5176" s="211">
        <v>0.33402123870299877</v>
      </c>
      <c r="Y5176" s="211">
        <v>0.59854232794966744</v>
      </c>
      <c r="Z5176" s="211">
        <v>0.14431818647316666</v>
      </c>
      <c r="AA5176" s="212">
        <v>0.11872797773847353</v>
      </c>
    </row>
    <row r="5177" spans="1:27" x14ac:dyDescent="0.35">
      <c r="A5177" s="210" t="s">
        <v>5853</v>
      </c>
      <c r="B5177" s="217">
        <v>182.72641518437314</v>
      </c>
      <c r="C5177" s="211">
        <v>5.5599120132460864E-2</v>
      </c>
      <c r="D5177" s="211">
        <v>0.12530355522084985</v>
      </c>
      <c r="E5177" s="211">
        <v>8.0104497576591743E-2</v>
      </c>
      <c r="F5177" s="211">
        <v>0.10806027319440238</v>
      </c>
      <c r="G5177" s="211">
        <v>0.124176763881272</v>
      </c>
      <c r="H5177" s="211">
        <v>0.11214749504655884</v>
      </c>
      <c r="I5177" s="211">
        <v>0.43340770924768607</v>
      </c>
      <c r="J5177" s="211">
        <v>0.42343881102558611</v>
      </c>
      <c r="K5177" s="211">
        <v>0.57124311826230245</v>
      </c>
      <c r="L5177" s="211">
        <v>0.27859222751463136</v>
      </c>
      <c r="M5177" s="211">
        <v>0.10541384841882574</v>
      </c>
      <c r="N5177" s="211">
        <v>0.415563498079845</v>
      </c>
      <c r="O5177" s="211">
        <v>0.60655456722101508</v>
      </c>
      <c r="P5177" s="211">
        <v>6.9478179184399094E-2</v>
      </c>
      <c r="Q5177" s="211">
        <v>9.7585853247926457E-2</v>
      </c>
      <c r="R5177" s="211">
        <v>0.39426998428328369</v>
      </c>
      <c r="S5177" s="211">
        <v>0.35051047957457732</v>
      </c>
      <c r="T5177" s="211">
        <v>0.55400623168735741</v>
      </c>
      <c r="U5177" s="211">
        <v>0.45194565220264526</v>
      </c>
      <c r="V5177" s="211">
        <v>0.17762299204902782</v>
      </c>
      <c r="W5177" s="211">
        <v>0.58400635335281126</v>
      </c>
      <c r="X5177" s="211">
        <v>0.39750192611735891</v>
      </c>
      <c r="Y5177" s="211">
        <v>0.70354148071828571</v>
      </c>
      <c r="Z5177" s="211">
        <v>0.1471303518306995</v>
      </c>
      <c r="AA5177" s="212">
        <v>0.1192922211352979</v>
      </c>
    </row>
    <row r="5178" spans="1:27" x14ac:dyDescent="0.35">
      <c r="A5178" s="210" t="s">
        <v>5854</v>
      </c>
      <c r="B5178" s="217">
        <v>133.85000283935665</v>
      </c>
      <c r="C5178" s="211">
        <v>5.8346158830645381E-2</v>
      </c>
      <c r="D5178" s="211">
        <v>0.12688492513810098</v>
      </c>
      <c r="E5178" s="211">
        <v>8.6087336231393627E-2</v>
      </c>
      <c r="F5178" s="211">
        <v>9.7922870251100746E-2</v>
      </c>
      <c r="G5178" s="211">
        <v>0.11644435965450678</v>
      </c>
      <c r="H5178" s="211">
        <v>0.11885659468957187</v>
      </c>
      <c r="I5178" s="211">
        <v>0.48463341067025012</v>
      </c>
      <c r="J5178" s="211">
        <v>0.46879835042716078</v>
      </c>
      <c r="K5178" s="211">
        <v>0.56420400492801137</v>
      </c>
      <c r="L5178" s="211">
        <v>0.27892235462843562</v>
      </c>
      <c r="M5178" s="211">
        <v>0.1180580984902226</v>
      </c>
      <c r="N5178" s="211">
        <v>0.41586235643506364</v>
      </c>
      <c r="O5178" s="211">
        <v>0.62402709703427861</v>
      </c>
      <c r="P5178" s="211">
        <v>6.9124575166049904E-2</v>
      </c>
      <c r="Q5178" s="211">
        <v>5.5600498883197777E-2</v>
      </c>
      <c r="R5178" s="211">
        <v>0.43673598398032726</v>
      </c>
      <c r="S5178" s="211">
        <v>0.31191536964440852</v>
      </c>
      <c r="T5178" s="211">
        <v>0.50940841919525204</v>
      </c>
      <c r="U5178" s="211">
        <v>0.45041792092673832</v>
      </c>
      <c r="V5178" s="211">
        <v>7.2403830952484399E-2</v>
      </c>
      <c r="W5178" s="211">
        <v>0.55481052829406519</v>
      </c>
      <c r="X5178" s="211">
        <v>0.27290594496843817</v>
      </c>
      <c r="Y5178" s="211">
        <v>0.66642831558879956</v>
      </c>
      <c r="Z5178" s="211">
        <v>0.14635924163070441</v>
      </c>
      <c r="AA5178" s="212">
        <v>0.11799066304912564</v>
      </c>
    </row>
    <row r="5179" spans="1:27" x14ac:dyDescent="0.35">
      <c r="A5179" s="210" t="s">
        <v>5855</v>
      </c>
      <c r="B5179" s="217">
        <v>132.18450405536532</v>
      </c>
      <c r="C5179" s="211">
        <v>7.6910153601299311E-2</v>
      </c>
      <c r="D5179" s="211">
        <v>0.12333069760062566</v>
      </c>
      <c r="E5179" s="211">
        <v>8.2193023919896344E-2</v>
      </c>
      <c r="F5179" s="211">
        <v>0.11323725329798906</v>
      </c>
      <c r="G5179" s="211">
        <v>0.1137494021393223</v>
      </c>
      <c r="H5179" s="211">
        <v>0.11800029229099987</v>
      </c>
      <c r="I5179" s="211">
        <v>0.51851344339614247</v>
      </c>
      <c r="J5179" s="211">
        <v>0.43208821321189683</v>
      </c>
      <c r="K5179" s="211">
        <v>0.57759992404618776</v>
      </c>
      <c r="L5179" s="211">
        <v>0.27027216410707555</v>
      </c>
      <c r="M5179" s="211">
        <v>9.4058387361097534E-2</v>
      </c>
      <c r="N5179" s="211">
        <v>0.44060000151462475</v>
      </c>
      <c r="O5179" s="211">
        <v>0.64719409684416851</v>
      </c>
      <c r="P5179" s="211">
        <v>7.2922318192252367E-2</v>
      </c>
      <c r="Q5179" s="211">
        <v>8.005048055251647E-2</v>
      </c>
      <c r="R5179" s="211">
        <v>0.36347372021621838</v>
      </c>
      <c r="S5179" s="211">
        <v>0.33168924426347857</v>
      </c>
      <c r="T5179" s="211">
        <v>0.64129153639073511</v>
      </c>
      <c r="U5179" s="211">
        <v>0.39903616579861656</v>
      </c>
      <c r="V5179" s="211">
        <v>5.5108088841185288E-2</v>
      </c>
      <c r="W5179" s="211">
        <v>0.55487244113048528</v>
      </c>
      <c r="X5179" s="211">
        <v>0.27375388576926879</v>
      </c>
      <c r="Y5179" s="211">
        <v>0.71298796337416526</v>
      </c>
      <c r="Z5179" s="211">
        <v>0.14293559223009181</v>
      </c>
      <c r="AA5179" s="212">
        <v>0.1152880325198738</v>
      </c>
    </row>
    <row r="5180" spans="1:27" x14ac:dyDescent="0.35">
      <c r="A5180" s="210" t="s">
        <v>5856</v>
      </c>
      <c r="B5180" s="217">
        <v>112.89734129301547</v>
      </c>
      <c r="C5180" s="211">
        <v>6.3745978964995093E-2</v>
      </c>
      <c r="D5180" s="211">
        <v>0.12894366538380733</v>
      </c>
      <c r="E5180" s="211">
        <v>7.8839975856626443E-2</v>
      </c>
      <c r="F5180" s="211">
        <v>9.2729467733204826E-2</v>
      </c>
      <c r="G5180" s="211">
        <v>0.12519516897101785</v>
      </c>
      <c r="H5180" s="211">
        <v>0.11257093278998485</v>
      </c>
      <c r="I5180" s="211">
        <v>0.43518779698461513</v>
      </c>
      <c r="J5180" s="211">
        <v>0.46067570336975527</v>
      </c>
      <c r="K5180" s="211">
        <v>0.59300565223900514</v>
      </c>
      <c r="L5180" s="211">
        <v>0.27521758053018031</v>
      </c>
      <c r="M5180" s="211">
        <v>8.8131817142058907E-2</v>
      </c>
      <c r="N5180" s="211">
        <v>0.50599751150130357</v>
      </c>
      <c r="O5180" s="211">
        <v>0.52750499716977617</v>
      </c>
      <c r="P5180" s="211">
        <v>7.1010036797767545E-2</v>
      </c>
      <c r="Q5180" s="211">
        <v>7.5553726491295048E-2</v>
      </c>
      <c r="R5180" s="211">
        <v>0.36705807802886337</v>
      </c>
      <c r="S5180" s="211">
        <v>0.28272869815557389</v>
      </c>
      <c r="T5180" s="211">
        <v>0.54702951822475143</v>
      </c>
      <c r="U5180" s="211">
        <v>0.38931447496630367</v>
      </c>
      <c r="V5180" s="211">
        <v>5.8810259306233681E-2</v>
      </c>
      <c r="W5180" s="211">
        <v>0.60292436006713523</v>
      </c>
      <c r="X5180" s="211">
        <v>0.28514652767858106</v>
      </c>
      <c r="Y5180" s="211">
        <v>0.66421857639190063</v>
      </c>
      <c r="Z5180" s="211">
        <v>0.14823582977771327</v>
      </c>
      <c r="AA5180" s="212">
        <v>0.12098848422348266</v>
      </c>
    </row>
    <row r="5181" spans="1:27" x14ac:dyDescent="0.35">
      <c r="A5181" s="210" t="s">
        <v>5857</v>
      </c>
      <c r="B5181" s="217">
        <v>183.98427741245658</v>
      </c>
      <c r="C5181" s="211">
        <v>7.8345357474166835E-2</v>
      </c>
      <c r="D5181" s="211">
        <v>0.12468491149268782</v>
      </c>
      <c r="E5181" s="211">
        <v>8.3703399786276389E-2</v>
      </c>
      <c r="F5181" s="211">
        <v>7.9563560666098834E-2</v>
      </c>
      <c r="G5181" s="211">
        <v>0.12259589078709171</v>
      </c>
      <c r="H5181" s="211">
        <v>0.12528938919670379</v>
      </c>
      <c r="I5181" s="211">
        <v>0.50651356902175315</v>
      </c>
      <c r="J5181" s="211">
        <v>0.45875425638919537</v>
      </c>
      <c r="K5181" s="211">
        <v>0.63229628188554532</v>
      </c>
      <c r="L5181" s="211">
        <v>0.27385381575347723</v>
      </c>
      <c r="M5181" s="211">
        <v>9.9527563193402169E-2</v>
      </c>
      <c r="N5181" s="211">
        <v>0.50341361452187738</v>
      </c>
      <c r="O5181" s="211">
        <v>0.75617762964106428</v>
      </c>
      <c r="P5181" s="211">
        <v>7.0351457909343718E-2</v>
      </c>
      <c r="Q5181" s="211">
        <v>0.1000647834994105</v>
      </c>
      <c r="R5181" s="211">
        <v>0.46553665273624734</v>
      </c>
      <c r="S5181" s="211">
        <v>0.2558710584575884</v>
      </c>
      <c r="T5181" s="211">
        <v>0.49256468584052987</v>
      </c>
      <c r="U5181" s="211">
        <v>0.50658789197543741</v>
      </c>
      <c r="V5181" s="211">
        <v>0.13099175000332205</v>
      </c>
      <c r="W5181" s="211">
        <v>0.60641637656345782</v>
      </c>
      <c r="X5181" s="211">
        <v>0.38588743226200195</v>
      </c>
      <c r="Y5181" s="211">
        <v>0.6166647951749924</v>
      </c>
      <c r="Z5181" s="211">
        <v>0.14041088595295786</v>
      </c>
      <c r="AA5181" s="212">
        <v>0.11542856877059467</v>
      </c>
    </row>
    <row r="5182" spans="1:27" x14ac:dyDescent="0.35">
      <c r="A5182" s="210" t="s">
        <v>5858</v>
      </c>
      <c r="B5182" s="217">
        <v>169.71747932045</v>
      </c>
      <c r="C5182" s="211">
        <v>5.3308743407568263E-2</v>
      </c>
      <c r="D5182" s="211">
        <v>0.13127253522985585</v>
      </c>
      <c r="E5182" s="211">
        <v>8.6005531619809908E-2</v>
      </c>
      <c r="F5182" s="211">
        <v>9.8740984927296438E-2</v>
      </c>
      <c r="G5182" s="211">
        <v>0.11258787063826659</v>
      </c>
      <c r="H5182" s="211">
        <v>0.12497714944981095</v>
      </c>
      <c r="I5182" s="211">
        <v>0.5127234840073378</v>
      </c>
      <c r="J5182" s="211">
        <v>0.46725729080432316</v>
      </c>
      <c r="K5182" s="211">
        <v>0.53140360728505842</v>
      </c>
      <c r="L5182" s="211">
        <v>0.27890093218947198</v>
      </c>
      <c r="M5182" s="211">
        <v>9.2430700130745475E-2</v>
      </c>
      <c r="N5182" s="211">
        <v>0.41208542894698041</v>
      </c>
      <c r="O5182" s="211">
        <v>0.65496176612210744</v>
      </c>
      <c r="P5182" s="211">
        <v>7.0899211906039677E-2</v>
      </c>
      <c r="Q5182" s="211">
        <v>0.10475839714691737</v>
      </c>
      <c r="R5182" s="211">
        <v>0.43422825170728796</v>
      </c>
      <c r="S5182" s="211">
        <v>0.2509620922664435</v>
      </c>
      <c r="T5182" s="211">
        <v>0.52199339012376278</v>
      </c>
      <c r="U5182" s="211">
        <v>0.54900561675275261</v>
      </c>
      <c r="V5182" s="211">
        <v>0.16029066108832685</v>
      </c>
      <c r="W5182" s="211">
        <v>0.52444469362196289</v>
      </c>
      <c r="X5182" s="211">
        <v>0.3897889784864087</v>
      </c>
      <c r="Y5182" s="211">
        <v>0.6487126159353761</v>
      </c>
      <c r="Z5182" s="211">
        <v>0.14545339860611514</v>
      </c>
      <c r="AA5182" s="212">
        <v>0.12212007192727591</v>
      </c>
    </row>
    <row r="5183" spans="1:27" x14ac:dyDescent="0.35">
      <c r="A5183" s="210" t="s">
        <v>5859</v>
      </c>
      <c r="B5183" s="217">
        <v>134.49834509779035</v>
      </c>
      <c r="C5183" s="211">
        <v>4.7025186469977012E-2</v>
      </c>
      <c r="D5183" s="211">
        <v>0.12002122142880109</v>
      </c>
      <c r="E5183" s="211">
        <v>7.0207546330025405E-2</v>
      </c>
      <c r="F5183" s="211">
        <v>0.11123864773429988</v>
      </c>
      <c r="G5183" s="211">
        <v>0.11836981000674705</v>
      </c>
      <c r="H5183" s="211">
        <v>0.11243104149150106</v>
      </c>
      <c r="I5183" s="211">
        <v>0.51025268002744839</v>
      </c>
      <c r="J5183" s="211">
        <v>0.4921858904685491</v>
      </c>
      <c r="K5183" s="211">
        <v>0.55838559914576946</v>
      </c>
      <c r="L5183" s="211">
        <v>0.2784731654816876</v>
      </c>
      <c r="M5183" s="211">
        <v>8.0134934582227646E-2</v>
      </c>
      <c r="N5183" s="211">
        <v>0.42984496906763592</v>
      </c>
      <c r="O5183" s="211">
        <v>0.65095072213375349</v>
      </c>
      <c r="P5183" s="211">
        <v>7.1262729606995076E-2</v>
      </c>
      <c r="Q5183" s="211">
        <v>8.5248931649621815E-2</v>
      </c>
      <c r="R5183" s="211">
        <v>0.44981091600722983</v>
      </c>
      <c r="S5183" s="211">
        <v>0.29453091025422456</v>
      </c>
      <c r="T5183" s="211">
        <v>0.60813884593933309</v>
      </c>
      <c r="U5183" s="211">
        <v>0.51797970324286191</v>
      </c>
      <c r="V5183" s="211">
        <v>9.8626628837169883E-2</v>
      </c>
      <c r="W5183" s="211">
        <v>0.53099653146719383</v>
      </c>
      <c r="X5183" s="211">
        <v>0.36053465647287791</v>
      </c>
      <c r="Y5183" s="211">
        <v>0.53670364971082174</v>
      </c>
      <c r="Z5183" s="211">
        <v>0.14947336853071869</v>
      </c>
      <c r="AA5183" s="212">
        <v>0.11543183258398027</v>
      </c>
    </row>
    <row r="5184" spans="1:27" x14ac:dyDescent="0.35">
      <c r="A5184" s="210" t="s">
        <v>5860</v>
      </c>
      <c r="B5184" s="217">
        <v>134.59050162455185</v>
      </c>
      <c r="C5184" s="211">
        <v>8.1712641076147396E-2</v>
      </c>
      <c r="D5184" s="211">
        <v>0.12488395110339166</v>
      </c>
      <c r="E5184" s="211">
        <v>7.3750567214336107E-2</v>
      </c>
      <c r="F5184" s="211">
        <v>7.2908270276357101E-2</v>
      </c>
      <c r="G5184" s="211">
        <v>0.11563503461998881</v>
      </c>
      <c r="H5184" s="211">
        <v>0.12566830814666088</v>
      </c>
      <c r="I5184" s="211">
        <v>0.51983820291911886</v>
      </c>
      <c r="J5184" s="211">
        <v>0.44607465877274277</v>
      </c>
      <c r="K5184" s="211">
        <v>0.60704428702624325</v>
      </c>
      <c r="L5184" s="211">
        <v>0.26632557574977278</v>
      </c>
      <c r="M5184" s="211">
        <v>0.10672598876401329</v>
      </c>
      <c r="N5184" s="211">
        <v>0.50441392390039819</v>
      </c>
      <c r="O5184" s="211">
        <v>0.74546848052481118</v>
      </c>
      <c r="P5184" s="211">
        <v>6.9873858501886765E-2</v>
      </c>
      <c r="Q5184" s="211">
        <v>9.8366150589702203E-2</v>
      </c>
      <c r="R5184" s="211">
        <v>0.42977167409483952</v>
      </c>
      <c r="S5184" s="211">
        <v>0.39899277184912602</v>
      </c>
      <c r="T5184" s="211">
        <v>0.51184519506269743</v>
      </c>
      <c r="U5184" s="211">
        <v>0.38268324080163035</v>
      </c>
      <c r="V5184" s="211">
        <v>7.2573509792916019E-2</v>
      </c>
      <c r="W5184" s="211">
        <v>0.53711080031292446</v>
      </c>
      <c r="X5184" s="211">
        <v>0.33757117659327057</v>
      </c>
      <c r="Y5184" s="211">
        <v>0.76523115476704962</v>
      </c>
      <c r="Z5184" s="211">
        <v>0.14540101325176041</v>
      </c>
      <c r="AA5184" s="212">
        <v>0.12148069516512598</v>
      </c>
    </row>
    <row r="5185" spans="1:27" x14ac:dyDescent="0.35">
      <c r="A5185" s="210" t="s">
        <v>5861</v>
      </c>
      <c r="B5185" s="217">
        <v>135.10733929222803</v>
      </c>
      <c r="C5185" s="211">
        <v>7.3007389649626969E-2</v>
      </c>
      <c r="D5185" s="211">
        <v>0.11673014342221008</v>
      </c>
      <c r="E5185" s="211">
        <v>7.2258070370573454E-2</v>
      </c>
      <c r="F5185" s="211">
        <v>0.10093438543901312</v>
      </c>
      <c r="G5185" s="211">
        <v>0.12517704698796683</v>
      </c>
      <c r="H5185" s="211">
        <v>0.10746608929238238</v>
      </c>
      <c r="I5185" s="211">
        <v>0.41557740166124829</v>
      </c>
      <c r="J5185" s="211">
        <v>0.39775409957343905</v>
      </c>
      <c r="K5185" s="211">
        <v>0.60223775470264407</v>
      </c>
      <c r="L5185" s="211">
        <v>0.27408840590277117</v>
      </c>
      <c r="M5185" s="211">
        <v>8.77105278634151E-2</v>
      </c>
      <c r="N5185" s="211">
        <v>0.39325275264696963</v>
      </c>
      <c r="O5185" s="211">
        <v>0.64962729186172097</v>
      </c>
      <c r="P5185" s="211">
        <v>7.1591345828750916E-2</v>
      </c>
      <c r="Q5185" s="211">
        <v>4.3448538193905449E-2</v>
      </c>
      <c r="R5185" s="211">
        <v>0.42214825357304731</v>
      </c>
      <c r="S5185" s="211">
        <v>0.28319183123516739</v>
      </c>
      <c r="T5185" s="211">
        <v>0.56035601972766813</v>
      </c>
      <c r="U5185" s="211">
        <v>0.41306512326706168</v>
      </c>
      <c r="V5185" s="211">
        <v>0.11703086137628692</v>
      </c>
      <c r="W5185" s="211">
        <v>0.56580282577092489</v>
      </c>
      <c r="X5185" s="211">
        <v>0.2704121848965616</v>
      </c>
      <c r="Y5185" s="211">
        <v>0.5319157139471492</v>
      </c>
      <c r="Z5185" s="211">
        <v>0.14941656995134081</v>
      </c>
      <c r="AA5185" s="212">
        <v>0.1140261052071756</v>
      </c>
    </row>
    <row r="5186" spans="1:27" x14ac:dyDescent="0.35">
      <c r="A5186" s="210" t="s">
        <v>5862</v>
      </c>
      <c r="B5186" s="217">
        <v>140.48041097732349</v>
      </c>
      <c r="C5186" s="211">
        <v>4.6113827428886589E-2</v>
      </c>
      <c r="D5186" s="211">
        <v>0.12277651492402421</v>
      </c>
      <c r="E5186" s="211">
        <v>7.7389536087634561E-2</v>
      </c>
      <c r="F5186" s="211">
        <v>9.1965253557521109E-2</v>
      </c>
      <c r="G5186" s="211">
        <v>0.11563056304463284</v>
      </c>
      <c r="H5186" s="211">
        <v>0.10933632059525633</v>
      </c>
      <c r="I5186" s="211">
        <v>0.45837218028486587</v>
      </c>
      <c r="J5186" s="211">
        <v>0.39169878581138573</v>
      </c>
      <c r="K5186" s="211">
        <v>0.59503825016218215</v>
      </c>
      <c r="L5186" s="211">
        <v>0.26938348670908274</v>
      </c>
      <c r="M5186" s="211">
        <v>0.10975971300133922</v>
      </c>
      <c r="N5186" s="211">
        <v>0.39756708122823625</v>
      </c>
      <c r="O5186" s="211">
        <v>0.6747590063122938</v>
      </c>
      <c r="P5186" s="211">
        <v>6.4503655393209222E-2</v>
      </c>
      <c r="Q5186" s="211">
        <v>0.12955317369153438</v>
      </c>
      <c r="R5186" s="211">
        <v>0.45574584703865723</v>
      </c>
      <c r="S5186" s="211">
        <v>0.34076629769746503</v>
      </c>
      <c r="T5186" s="211">
        <v>0.58830369035404395</v>
      </c>
      <c r="U5186" s="211">
        <v>0.38584431939677521</v>
      </c>
      <c r="V5186" s="211">
        <v>0.12151566151608652</v>
      </c>
      <c r="W5186" s="211">
        <v>0.59470820302159921</v>
      </c>
      <c r="X5186" s="211">
        <v>0.31081674010198712</v>
      </c>
      <c r="Y5186" s="211">
        <v>0.63972327695108722</v>
      </c>
      <c r="Z5186" s="211">
        <v>0.14827916836131977</v>
      </c>
      <c r="AA5186" s="212">
        <v>0.12002437928851548</v>
      </c>
    </row>
    <row r="5187" spans="1:27" x14ac:dyDescent="0.35">
      <c r="A5187" s="210" t="s">
        <v>5863</v>
      </c>
      <c r="B5187" s="217">
        <v>140.78207040962545</v>
      </c>
      <c r="C5187" s="211">
        <v>6.5797239425929202E-2</v>
      </c>
      <c r="D5187" s="211">
        <v>0.12103621552916717</v>
      </c>
      <c r="E5187" s="211">
        <v>7.3710575307597767E-2</v>
      </c>
      <c r="F5187" s="211">
        <v>9.955850185691785E-2</v>
      </c>
      <c r="G5187" s="211">
        <v>0.11960338274292465</v>
      </c>
      <c r="H5187" s="211">
        <v>0.11494033772771288</v>
      </c>
      <c r="I5187" s="211">
        <v>0.46896747879484713</v>
      </c>
      <c r="J5187" s="211">
        <v>0.42873885903671666</v>
      </c>
      <c r="K5187" s="211">
        <v>0.59282434662034889</v>
      </c>
      <c r="L5187" s="211">
        <v>0.27271031930663092</v>
      </c>
      <c r="M5187" s="211">
        <v>8.5733987686780089E-2</v>
      </c>
      <c r="N5187" s="211">
        <v>0.35215611046605427</v>
      </c>
      <c r="O5187" s="211">
        <v>0.71027447484852524</v>
      </c>
      <c r="P5187" s="211">
        <v>7.0331575657867629E-2</v>
      </c>
      <c r="Q5187" s="211">
        <v>5.8449389866245732E-2</v>
      </c>
      <c r="R5187" s="211">
        <v>0.39528016425534723</v>
      </c>
      <c r="S5187" s="211">
        <v>0.28540158344114908</v>
      </c>
      <c r="T5187" s="211">
        <v>0.63725829336526985</v>
      </c>
      <c r="U5187" s="211">
        <v>0.37881332043865024</v>
      </c>
      <c r="V5187" s="211">
        <v>0.15082566060204522</v>
      </c>
      <c r="W5187" s="211">
        <v>0.64866519194964312</v>
      </c>
      <c r="X5187" s="211">
        <v>0.32828350218492014</v>
      </c>
      <c r="Y5187" s="211">
        <v>0.68907653109562605</v>
      </c>
      <c r="Z5187" s="211">
        <v>0.14888995006028691</v>
      </c>
      <c r="AA5187" s="212">
        <v>0.12358149229134581</v>
      </c>
    </row>
    <row r="5188" spans="1:27" x14ac:dyDescent="0.35">
      <c r="A5188" s="210" t="s">
        <v>5864</v>
      </c>
      <c r="B5188" s="217">
        <v>122.65143956048888</v>
      </c>
      <c r="C5188" s="211">
        <v>7.7594952778897164E-2</v>
      </c>
      <c r="D5188" s="211">
        <v>0.12909456113639758</v>
      </c>
      <c r="E5188" s="211">
        <v>8.1079589701702634E-2</v>
      </c>
      <c r="F5188" s="211">
        <v>9.0089043638563474E-2</v>
      </c>
      <c r="G5188" s="211">
        <v>0.12101896117088667</v>
      </c>
      <c r="H5188" s="211">
        <v>0.11984232789208039</v>
      </c>
      <c r="I5188" s="211">
        <v>0.4053125697985564</v>
      </c>
      <c r="J5188" s="211">
        <v>0.46671404255046589</v>
      </c>
      <c r="K5188" s="211">
        <v>0.51648202463721327</v>
      </c>
      <c r="L5188" s="211">
        <v>0.27410608924491753</v>
      </c>
      <c r="M5188" s="211">
        <v>0.10311865484195795</v>
      </c>
      <c r="N5188" s="211">
        <v>0.41749573851571009</v>
      </c>
      <c r="O5188" s="211">
        <v>0.64686467599273767</v>
      </c>
      <c r="P5188" s="211">
        <v>7.3992850346342343E-2</v>
      </c>
      <c r="Q5188" s="211">
        <v>7.0338234784680154E-2</v>
      </c>
      <c r="R5188" s="211">
        <v>0.37561915366352538</v>
      </c>
      <c r="S5188" s="211">
        <v>0.28930303700179694</v>
      </c>
      <c r="T5188" s="211">
        <v>0.59241054635637258</v>
      </c>
      <c r="U5188" s="211">
        <v>0.44827679418151922</v>
      </c>
      <c r="V5188" s="211">
        <v>5.9588425497537623E-2</v>
      </c>
      <c r="W5188" s="211">
        <v>0.54976012813006903</v>
      </c>
      <c r="X5188" s="211">
        <v>0.28677140717260491</v>
      </c>
      <c r="Y5188" s="211">
        <v>0.7060137549822878</v>
      </c>
      <c r="Z5188" s="211">
        <v>0.14408668601293834</v>
      </c>
      <c r="AA5188" s="212">
        <v>0.12319415609005299</v>
      </c>
    </row>
    <row r="5189" spans="1:27" x14ac:dyDescent="0.35">
      <c r="A5189" s="210" t="s">
        <v>5865</v>
      </c>
      <c r="B5189" s="217">
        <v>174.06676351702168</v>
      </c>
      <c r="C5189" s="211">
        <v>5.5416544322363502E-2</v>
      </c>
      <c r="D5189" s="211">
        <v>0.12928378938917032</v>
      </c>
      <c r="E5189" s="211">
        <v>7.6935002510651454E-2</v>
      </c>
      <c r="F5189" s="211">
        <v>0.10866167884583793</v>
      </c>
      <c r="G5189" s="211">
        <v>0.12376171854261242</v>
      </c>
      <c r="H5189" s="211">
        <v>0.11649248124117242</v>
      </c>
      <c r="I5189" s="211">
        <v>0.49065075733242536</v>
      </c>
      <c r="J5189" s="211">
        <v>0.45641458915466104</v>
      </c>
      <c r="K5189" s="211">
        <v>0.64665795937337078</v>
      </c>
      <c r="L5189" s="211">
        <v>0.28077500032456615</v>
      </c>
      <c r="M5189" s="211">
        <v>9.6469609555413033E-2</v>
      </c>
      <c r="N5189" s="211">
        <v>0.45906673503279177</v>
      </c>
      <c r="O5189" s="211">
        <v>0.66039457464012985</v>
      </c>
      <c r="P5189" s="211">
        <v>6.8090099910570634E-2</v>
      </c>
      <c r="Q5189" s="211">
        <v>0.12733009145988441</v>
      </c>
      <c r="R5189" s="211">
        <v>0.44353258028330844</v>
      </c>
      <c r="S5189" s="211">
        <v>0.39555743121392062</v>
      </c>
      <c r="T5189" s="211">
        <v>0.64763669792454803</v>
      </c>
      <c r="U5189" s="211">
        <v>0.53356948468657661</v>
      </c>
      <c r="V5189" s="211">
        <v>0.12467366383478633</v>
      </c>
      <c r="W5189" s="211">
        <v>0.51426422672016714</v>
      </c>
      <c r="X5189" s="211">
        <v>0.31817017966597538</v>
      </c>
      <c r="Y5189" s="211">
        <v>0.69515456969309608</v>
      </c>
      <c r="Z5189" s="211">
        <v>0.14146728204166498</v>
      </c>
      <c r="AA5189" s="212">
        <v>0.12034247478235501</v>
      </c>
    </row>
    <row r="5190" spans="1:27" x14ac:dyDescent="0.35">
      <c r="A5190" s="210" t="s">
        <v>5866</v>
      </c>
      <c r="B5190" s="217">
        <v>137.31270919033619</v>
      </c>
      <c r="C5190" s="211">
        <v>5.2796844007375769E-2</v>
      </c>
      <c r="D5190" s="211">
        <v>0.12071464238945263</v>
      </c>
      <c r="E5190" s="211">
        <v>7.8232376101101689E-2</v>
      </c>
      <c r="F5190" s="211">
        <v>8.8756369194987306E-2</v>
      </c>
      <c r="G5190" s="211">
        <v>0.12266426204028719</v>
      </c>
      <c r="H5190" s="211">
        <v>0.11554669991738073</v>
      </c>
      <c r="I5190" s="211">
        <v>0.47950442171216789</v>
      </c>
      <c r="J5190" s="211">
        <v>0.43022180626672529</v>
      </c>
      <c r="K5190" s="211">
        <v>0.61631616076590545</v>
      </c>
      <c r="L5190" s="211">
        <v>0.26894147093456966</v>
      </c>
      <c r="M5190" s="211">
        <v>0.1204370774705943</v>
      </c>
      <c r="N5190" s="211">
        <v>0.40966682402679389</v>
      </c>
      <c r="O5190" s="211">
        <v>0.70878070442964169</v>
      </c>
      <c r="P5190" s="211">
        <v>6.5678872553486159E-2</v>
      </c>
      <c r="Q5190" s="211">
        <v>6.6382451103898982E-2</v>
      </c>
      <c r="R5190" s="211">
        <v>0.4471227293456097</v>
      </c>
      <c r="S5190" s="211">
        <v>0.29755777946564388</v>
      </c>
      <c r="T5190" s="211">
        <v>0.50629195846665087</v>
      </c>
      <c r="U5190" s="211">
        <v>0.56049402972804063</v>
      </c>
      <c r="V5190" s="211">
        <v>7.1152499663146879E-2</v>
      </c>
      <c r="W5190" s="211">
        <v>0.59804194910764963</v>
      </c>
      <c r="X5190" s="211">
        <v>0.30115806466543715</v>
      </c>
      <c r="Y5190" s="211">
        <v>0.61249485556248806</v>
      </c>
      <c r="Z5190" s="211">
        <v>0.14912593492117249</v>
      </c>
      <c r="AA5190" s="212">
        <v>0.11852459030974892</v>
      </c>
    </row>
    <row r="5191" spans="1:27" x14ac:dyDescent="0.35">
      <c r="A5191" s="210" t="s">
        <v>5867</v>
      </c>
      <c r="B5191" s="217">
        <v>150.51474989732102</v>
      </c>
      <c r="C5191" s="211">
        <v>8.3085523679477052E-2</v>
      </c>
      <c r="D5191" s="211">
        <v>0.12537252016729919</v>
      </c>
      <c r="E5191" s="211">
        <v>8.2147829627504804E-2</v>
      </c>
      <c r="F5191" s="211">
        <v>0.10049087814069302</v>
      </c>
      <c r="G5191" s="211">
        <v>0.12513688459056632</v>
      </c>
      <c r="H5191" s="211">
        <v>0.12241696340472075</v>
      </c>
      <c r="I5191" s="211">
        <v>0.48379542318783531</v>
      </c>
      <c r="J5191" s="211">
        <v>0.45022449748325788</v>
      </c>
      <c r="K5191" s="211">
        <v>0.5990283108668979</v>
      </c>
      <c r="L5191" s="211">
        <v>0.27405225679499001</v>
      </c>
      <c r="M5191" s="211">
        <v>0.10941139034012023</v>
      </c>
      <c r="N5191" s="211">
        <v>0.38834622834024057</v>
      </c>
      <c r="O5191" s="211">
        <v>0.76090077056893057</v>
      </c>
      <c r="P5191" s="211">
        <v>6.3428358365379411E-2</v>
      </c>
      <c r="Q5191" s="211">
        <v>0.12997374900544645</v>
      </c>
      <c r="R5191" s="211">
        <v>0.46519619611073298</v>
      </c>
      <c r="S5191" s="211">
        <v>0.25408613564701493</v>
      </c>
      <c r="T5191" s="211">
        <v>0.58142099969779548</v>
      </c>
      <c r="U5191" s="211">
        <v>0.37196788822125426</v>
      </c>
      <c r="V5191" s="211">
        <v>0.13095540201753994</v>
      </c>
      <c r="W5191" s="211">
        <v>0.59630529370311525</v>
      </c>
      <c r="X5191" s="211">
        <v>0.40124585715240269</v>
      </c>
      <c r="Y5191" s="211">
        <v>0.70721874288847075</v>
      </c>
      <c r="Z5191" s="211">
        <v>0.1478270978724982</v>
      </c>
      <c r="AA5191" s="212">
        <v>0.12210534457869548</v>
      </c>
    </row>
    <row r="5192" spans="1:27" x14ac:dyDescent="0.35">
      <c r="A5192" s="210" t="s">
        <v>5868</v>
      </c>
      <c r="B5192" s="217">
        <v>126.01002468397425</v>
      </c>
      <c r="C5192" s="211">
        <v>6.1207604418904653E-2</v>
      </c>
      <c r="D5192" s="211">
        <v>0.12622303771193089</v>
      </c>
      <c r="E5192" s="211">
        <v>7.3679587560723403E-2</v>
      </c>
      <c r="F5192" s="211">
        <v>8.4939311950406438E-2</v>
      </c>
      <c r="G5192" s="211">
        <v>0.11799202701154006</v>
      </c>
      <c r="H5192" s="211">
        <v>0.12084380786136269</v>
      </c>
      <c r="I5192" s="211">
        <v>0.52178521364778363</v>
      </c>
      <c r="J5192" s="211">
        <v>0.42164045370317066</v>
      </c>
      <c r="K5192" s="211">
        <v>0.64723286610040542</v>
      </c>
      <c r="L5192" s="211">
        <v>0.27734729257233737</v>
      </c>
      <c r="M5192" s="211">
        <v>0.11060043676236093</v>
      </c>
      <c r="N5192" s="211">
        <v>0.36916980234107599</v>
      </c>
      <c r="O5192" s="211">
        <v>0.62198646509522315</v>
      </c>
      <c r="P5192" s="211">
        <v>6.409178249499739E-2</v>
      </c>
      <c r="Q5192" s="211">
        <v>9.232599440603631E-2</v>
      </c>
      <c r="R5192" s="211">
        <v>0.43206760723939674</v>
      </c>
      <c r="S5192" s="211">
        <v>0.33318249979358799</v>
      </c>
      <c r="T5192" s="211">
        <v>0.51021217343300063</v>
      </c>
      <c r="U5192" s="211">
        <v>0.45286555729192601</v>
      </c>
      <c r="V5192" s="211">
        <v>7.4675040740074944E-2</v>
      </c>
      <c r="W5192" s="211">
        <v>0.5254520450586917</v>
      </c>
      <c r="X5192" s="211">
        <v>0.345993772356606</v>
      </c>
      <c r="Y5192" s="211">
        <v>0.68745513928662183</v>
      </c>
      <c r="Z5192" s="211">
        <v>0.14899201922334743</v>
      </c>
      <c r="AA5192" s="212">
        <v>0.12020539309046117</v>
      </c>
    </row>
    <row r="5193" spans="1:27" x14ac:dyDescent="0.35">
      <c r="A5193" s="210" t="s">
        <v>5869</v>
      </c>
      <c r="B5193" s="217">
        <v>164.30069185384747</v>
      </c>
      <c r="C5193" s="211">
        <v>6.536640067226282E-2</v>
      </c>
      <c r="D5193" s="211">
        <v>0.12064036088492389</v>
      </c>
      <c r="E5193" s="211">
        <v>7.5244096812534841E-2</v>
      </c>
      <c r="F5193" s="211">
        <v>0.1098708030240992</v>
      </c>
      <c r="G5193" s="211">
        <v>0.11454640432816587</v>
      </c>
      <c r="H5193" s="211">
        <v>0.12169963584598693</v>
      </c>
      <c r="I5193" s="211">
        <v>0.52690805262614693</v>
      </c>
      <c r="J5193" s="211">
        <v>0.39367023185166328</v>
      </c>
      <c r="K5193" s="211">
        <v>0.63563999431080753</v>
      </c>
      <c r="L5193" s="211">
        <v>0.2732345086948611</v>
      </c>
      <c r="M5193" s="211">
        <v>0.10197794046007951</v>
      </c>
      <c r="N5193" s="211">
        <v>0.48240828298303945</v>
      </c>
      <c r="O5193" s="211">
        <v>0.63675807062514189</v>
      </c>
      <c r="P5193" s="211">
        <v>6.8689108916219127E-2</v>
      </c>
      <c r="Q5193" s="211">
        <v>8.5971310948928722E-2</v>
      </c>
      <c r="R5193" s="211">
        <v>0.3933678209259116</v>
      </c>
      <c r="S5193" s="211">
        <v>0.30596205857507885</v>
      </c>
      <c r="T5193" s="211">
        <v>0.5168149189200576</v>
      </c>
      <c r="U5193" s="211">
        <v>0.48284831887793617</v>
      </c>
      <c r="V5193" s="211">
        <v>0.12923203142427139</v>
      </c>
      <c r="W5193" s="211">
        <v>0.57710559070057776</v>
      </c>
      <c r="X5193" s="211">
        <v>0.30560854622403788</v>
      </c>
      <c r="Y5193" s="211">
        <v>0.66240811779381892</v>
      </c>
      <c r="Z5193" s="211">
        <v>0.14913422895827894</v>
      </c>
      <c r="AA5193" s="212">
        <v>0.11863420375184672</v>
      </c>
    </row>
    <row r="5194" spans="1:27" x14ac:dyDescent="0.35">
      <c r="A5194" s="210" t="s">
        <v>5870</v>
      </c>
      <c r="B5194" s="217">
        <v>150.36314867942713</v>
      </c>
      <c r="C5194" s="211">
        <v>5.2849408737696953E-2</v>
      </c>
      <c r="D5194" s="211">
        <v>0.12759815841224909</v>
      </c>
      <c r="E5194" s="211">
        <v>8.4608339350779965E-2</v>
      </c>
      <c r="F5194" s="211">
        <v>8.2617753937621385E-2</v>
      </c>
      <c r="G5194" s="211">
        <v>0.12254690926597223</v>
      </c>
      <c r="H5194" s="211">
        <v>0.1199200285618833</v>
      </c>
      <c r="I5194" s="211">
        <v>0.51264306322094322</v>
      </c>
      <c r="J5194" s="211">
        <v>0.46015469951325755</v>
      </c>
      <c r="K5194" s="211">
        <v>0.58164915951098284</v>
      </c>
      <c r="L5194" s="211">
        <v>0.27090139554398052</v>
      </c>
      <c r="M5194" s="211">
        <v>8.7887016756379846E-2</v>
      </c>
      <c r="N5194" s="211">
        <v>0.52439480455889875</v>
      </c>
      <c r="O5194" s="211">
        <v>0.66323696852444902</v>
      </c>
      <c r="P5194" s="211">
        <v>7.447593631975688E-2</v>
      </c>
      <c r="Q5194" s="211">
        <v>0.11610992074560481</v>
      </c>
      <c r="R5194" s="211">
        <v>0.36835962865549809</v>
      </c>
      <c r="S5194" s="211">
        <v>0.28279058579649313</v>
      </c>
      <c r="T5194" s="211">
        <v>0.5944464300896326</v>
      </c>
      <c r="U5194" s="211">
        <v>0.4439014673537659</v>
      </c>
      <c r="V5194" s="211">
        <v>7.0136562168444883E-2</v>
      </c>
      <c r="W5194" s="211">
        <v>0.63526869605758396</v>
      </c>
      <c r="X5194" s="211">
        <v>0.36454685004493637</v>
      </c>
      <c r="Y5194" s="211">
        <v>0.61617182476435328</v>
      </c>
      <c r="Z5194" s="211">
        <v>0.14805064936292872</v>
      </c>
      <c r="AA5194" s="212">
        <v>0.11434514308264354</v>
      </c>
    </row>
    <row r="5195" spans="1:27" x14ac:dyDescent="0.35">
      <c r="A5195" s="210" t="s">
        <v>5871</v>
      </c>
      <c r="B5195" s="217">
        <v>153.67125410143765</v>
      </c>
      <c r="C5195" s="211">
        <v>5.6193981458643988E-2</v>
      </c>
      <c r="D5195" s="211">
        <v>0.11395364486955246</v>
      </c>
      <c r="E5195" s="211">
        <v>7.9702332133133838E-2</v>
      </c>
      <c r="F5195" s="211">
        <v>0.11766258037593062</v>
      </c>
      <c r="G5195" s="211">
        <v>0.12148665527188787</v>
      </c>
      <c r="H5195" s="211">
        <v>0.11353012060629278</v>
      </c>
      <c r="I5195" s="211">
        <v>0.51069569335932552</v>
      </c>
      <c r="J5195" s="211">
        <v>0.42563527563604303</v>
      </c>
      <c r="K5195" s="211">
        <v>0.61506226847833911</v>
      </c>
      <c r="L5195" s="211">
        <v>0.28221194148493284</v>
      </c>
      <c r="M5195" s="211">
        <v>0.11670555631332283</v>
      </c>
      <c r="N5195" s="211">
        <v>0.47659137168818411</v>
      </c>
      <c r="O5195" s="211">
        <v>0.74926092731939675</v>
      </c>
      <c r="P5195" s="211">
        <v>7.1102792828418512E-2</v>
      </c>
      <c r="Q5195" s="211">
        <v>9.6160632008532074E-2</v>
      </c>
      <c r="R5195" s="211">
        <v>0.4407611072899294</v>
      </c>
      <c r="S5195" s="211">
        <v>0.33314964803922137</v>
      </c>
      <c r="T5195" s="211">
        <v>0.49815020528580622</v>
      </c>
      <c r="U5195" s="211">
        <v>0.46321914292938382</v>
      </c>
      <c r="V5195" s="211">
        <v>9.0645786498321182E-2</v>
      </c>
      <c r="W5195" s="211">
        <v>0.46112681142109246</v>
      </c>
      <c r="X5195" s="211">
        <v>0.42142839118147851</v>
      </c>
      <c r="Y5195" s="211">
        <v>0.57758520287595161</v>
      </c>
      <c r="Z5195" s="211">
        <v>0.14810096164176309</v>
      </c>
      <c r="AA5195" s="212">
        <v>0.11561332565240236</v>
      </c>
    </row>
    <row r="5196" spans="1:27" x14ac:dyDescent="0.35">
      <c r="A5196" s="210" t="s">
        <v>5872</v>
      </c>
      <c r="B5196" s="217">
        <v>149.43245561065223</v>
      </c>
      <c r="C5196" s="211">
        <v>4.7664127472281985E-2</v>
      </c>
      <c r="D5196" s="211">
        <v>0.12671683319920302</v>
      </c>
      <c r="E5196" s="211">
        <v>7.4439667315063768E-2</v>
      </c>
      <c r="F5196" s="211">
        <v>8.3146764735951895E-2</v>
      </c>
      <c r="G5196" s="211">
        <v>0.11421697745725119</v>
      </c>
      <c r="H5196" s="211">
        <v>0.12306425226709067</v>
      </c>
      <c r="I5196" s="211">
        <v>0.47895473566317098</v>
      </c>
      <c r="J5196" s="211">
        <v>0.41872119875575575</v>
      </c>
      <c r="K5196" s="211">
        <v>0.56750846462948112</v>
      </c>
      <c r="L5196" s="211">
        <v>0.2773295158961625</v>
      </c>
      <c r="M5196" s="211">
        <v>9.9602459322312598E-2</v>
      </c>
      <c r="N5196" s="211">
        <v>0.4557702484767937</v>
      </c>
      <c r="O5196" s="211">
        <v>0.59723693899171104</v>
      </c>
      <c r="P5196" s="211">
        <v>6.7472399933031862E-2</v>
      </c>
      <c r="Q5196" s="211">
        <v>5.6644640455511652E-2</v>
      </c>
      <c r="R5196" s="211">
        <v>0.41403180275520618</v>
      </c>
      <c r="S5196" s="211">
        <v>0.30451569002732548</v>
      </c>
      <c r="T5196" s="211">
        <v>0.52578169053120849</v>
      </c>
      <c r="U5196" s="211">
        <v>0.4346781439028935</v>
      </c>
      <c r="V5196" s="211">
        <v>0.11698017517613904</v>
      </c>
      <c r="W5196" s="211">
        <v>0.58600433976412325</v>
      </c>
      <c r="X5196" s="211">
        <v>0.43715068941976892</v>
      </c>
      <c r="Y5196" s="211">
        <v>0.752713613318025</v>
      </c>
      <c r="Z5196" s="211">
        <v>0.14998970281937526</v>
      </c>
      <c r="AA5196" s="212">
        <v>0.11640862271439643</v>
      </c>
    </row>
    <row r="5197" spans="1:27" x14ac:dyDescent="0.35">
      <c r="A5197" s="210" t="s">
        <v>5873</v>
      </c>
      <c r="B5197" s="217">
        <v>107.13031576926521</v>
      </c>
      <c r="C5197" s="211">
        <v>6.8609235204562288E-2</v>
      </c>
      <c r="D5197" s="211">
        <v>0.1209310240330112</v>
      </c>
      <c r="E5197" s="211">
        <v>7.3997340499933853E-2</v>
      </c>
      <c r="F5197" s="211">
        <v>8.6598199675952378E-2</v>
      </c>
      <c r="G5197" s="211">
        <v>0.12068452682878097</v>
      </c>
      <c r="H5197" s="211">
        <v>0.11858687054767214</v>
      </c>
      <c r="I5197" s="211">
        <v>0.49765474660602049</v>
      </c>
      <c r="J5197" s="211">
        <v>0.42456724333926843</v>
      </c>
      <c r="K5197" s="211">
        <v>0.6005612942637325</v>
      </c>
      <c r="L5197" s="211">
        <v>0.27910691971490115</v>
      </c>
      <c r="M5197" s="211">
        <v>0.11562286495583066</v>
      </c>
      <c r="N5197" s="211">
        <v>0.409301497943512</v>
      </c>
      <c r="O5197" s="211">
        <v>0.63817094249629402</v>
      </c>
      <c r="P5197" s="211">
        <v>6.6162650958924235E-2</v>
      </c>
      <c r="Q5197" s="211">
        <v>7.0086802355559252E-2</v>
      </c>
      <c r="R5197" s="211">
        <v>0.44616262543780416</v>
      </c>
      <c r="S5197" s="211">
        <v>0.31916519423676293</v>
      </c>
      <c r="T5197" s="211">
        <v>0.53487417637745693</v>
      </c>
      <c r="U5197" s="211">
        <v>0.39895409260890136</v>
      </c>
      <c r="V5197" s="211">
        <v>5.8927184894586676E-2</v>
      </c>
      <c r="W5197" s="211">
        <v>0.55813364140843136</v>
      </c>
      <c r="X5197" s="211">
        <v>0.26647268300808358</v>
      </c>
      <c r="Y5197" s="211">
        <v>0.60847258814355198</v>
      </c>
      <c r="Z5197" s="211">
        <v>0.14910390561066875</v>
      </c>
      <c r="AA5197" s="212">
        <v>0.12525072735161963</v>
      </c>
    </row>
    <row r="5198" spans="1:27" x14ac:dyDescent="0.35">
      <c r="A5198" s="210" t="s">
        <v>5874</v>
      </c>
      <c r="B5198" s="217">
        <v>135.46620452683072</v>
      </c>
      <c r="C5198" s="211">
        <v>7.0502288794988266E-2</v>
      </c>
      <c r="D5198" s="211">
        <v>0.12352308778684461</v>
      </c>
      <c r="E5198" s="211">
        <v>7.8752763092107811E-2</v>
      </c>
      <c r="F5198" s="211">
        <v>9.9974879010700957E-2</v>
      </c>
      <c r="G5198" s="211">
        <v>0.12441411109514847</v>
      </c>
      <c r="H5198" s="211">
        <v>0.11546320562066072</v>
      </c>
      <c r="I5198" s="211">
        <v>0.45806182859657851</v>
      </c>
      <c r="J5198" s="211">
        <v>0.46049793631685243</v>
      </c>
      <c r="K5198" s="211">
        <v>0.5412743177392062</v>
      </c>
      <c r="L5198" s="211">
        <v>0.27604876713079274</v>
      </c>
      <c r="M5198" s="211">
        <v>8.6398185900522617E-2</v>
      </c>
      <c r="N5198" s="211">
        <v>0.48082711776812903</v>
      </c>
      <c r="O5198" s="211">
        <v>0.67010933977279385</v>
      </c>
      <c r="P5198" s="211">
        <v>6.8812041562732976E-2</v>
      </c>
      <c r="Q5198" s="211">
        <v>5.3981475185419292E-2</v>
      </c>
      <c r="R5198" s="211">
        <v>0.39618934492083835</v>
      </c>
      <c r="S5198" s="211">
        <v>0.26212966597841586</v>
      </c>
      <c r="T5198" s="211">
        <v>0.54957772637179536</v>
      </c>
      <c r="U5198" s="211">
        <v>0.57253132523184058</v>
      </c>
      <c r="V5198" s="211">
        <v>8.7253567335367793E-2</v>
      </c>
      <c r="W5198" s="211">
        <v>0.49213968906372668</v>
      </c>
      <c r="X5198" s="211">
        <v>0.30556502211023084</v>
      </c>
      <c r="Y5198" s="211">
        <v>0.60869080718608071</v>
      </c>
      <c r="Z5198" s="211">
        <v>0.14289889079662493</v>
      </c>
      <c r="AA5198" s="212">
        <v>0.11745712336935633</v>
      </c>
    </row>
    <row r="5199" spans="1:27" x14ac:dyDescent="0.35">
      <c r="A5199" s="210" t="s">
        <v>5875</v>
      </c>
      <c r="B5199" s="217">
        <v>122.68311899977624</v>
      </c>
      <c r="C5199" s="211">
        <v>6.3423544238464594E-2</v>
      </c>
      <c r="D5199" s="211">
        <v>0.12705229195038259</v>
      </c>
      <c r="E5199" s="211">
        <v>7.1915721468147328E-2</v>
      </c>
      <c r="F5199" s="211">
        <v>8.6977316082774397E-2</v>
      </c>
      <c r="G5199" s="211">
        <v>0.11982834314585313</v>
      </c>
      <c r="H5199" s="211">
        <v>0.11714188973175346</v>
      </c>
      <c r="I5199" s="211">
        <v>0.51412834395472928</v>
      </c>
      <c r="J5199" s="211">
        <v>0.43950788641251942</v>
      </c>
      <c r="K5199" s="211">
        <v>0.61730927438239691</v>
      </c>
      <c r="L5199" s="211">
        <v>0.27533231437928324</v>
      </c>
      <c r="M5199" s="211">
        <v>9.0228968811371546E-2</v>
      </c>
      <c r="N5199" s="211">
        <v>0.49451983140242267</v>
      </c>
      <c r="O5199" s="211">
        <v>0.67924355844139761</v>
      </c>
      <c r="P5199" s="211">
        <v>6.7929145825019313E-2</v>
      </c>
      <c r="Q5199" s="211">
        <v>5.868169061637947E-2</v>
      </c>
      <c r="R5199" s="211">
        <v>0.41698630102340523</v>
      </c>
      <c r="S5199" s="211">
        <v>0.33247841105928333</v>
      </c>
      <c r="T5199" s="211">
        <v>0.50439699654903591</v>
      </c>
      <c r="U5199" s="211">
        <v>0.46885501554281012</v>
      </c>
      <c r="V5199" s="211">
        <v>8.2902964310984387E-2</v>
      </c>
      <c r="W5199" s="211">
        <v>0.57278721050001136</v>
      </c>
      <c r="X5199" s="211">
        <v>0.31862314588763807</v>
      </c>
      <c r="Y5199" s="211">
        <v>0.62840673106347766</v>
      </c>
      <c r="Z5199" s="211">
        <v>0.14662438871467334</v>
      </c>
      <c r="AA5199" s="212">
        <v>0.12349635985908206</v>
      </c>
    </row>
    <row r="5200" spans="1:27" x14ac:dyDescent="0.35">
      <c r="A5200" s="210" t="s">
        <v>5876</v>
      </c>
      <c r="B5200" s="217">
        <v>134.56587261961141</v>
      </c>
      <c r="C5200" s="211">
        <v>6.1420406660329996E-2</v>
      </c>
      <c r="D5200" s="211">
        <v>0.11531035142506901</v>
      </c>
      <c r="E5200" s="211">
        <v>8.091207598053532E-2</v>
      </c>
      <c r="F5200" s="211">
        <v>7.5897503078202797E-2</v>
      </c>
      <c r="G5200" s="211">
        <v>0.12428755847871878</v>
      </c>
      <c r="H5200" s="211">
        <v>0.11209842866798161</v>
      </c>
      <c r="I5200" s="211">
        <v>0.48083559759223404</v>
      </c>
      <c r="J5200" s="211">
        <v>0.47232737162985849</v>
      </c>
      <c r="K5200" s="211">
        <v>0.63096299849827775</v>
      </c>
      <c r="L5200" s="211">
        <v>0.27606084125554919</v>
      </c>
      <c r="M5200" s="211">
        <v>0.11275055629232766</v>
      </c>
      <c r="N5200" s="211">
        <v>0.47461624013381115</v>
      </c>
      <c r="O5200" s="211">
        <v>0.7587802652830179</v>
      </c>
      <c r="P5200" s="211">
        <v>7.0887091697326973E-2</v>
      </c>
      <c r="Q5200" s="211">
        <v>5.9459762576193745E-2</v>
      </c>
      <c r="R5200" s="211">
        <v>0.47759375273724036</v>
      </c>
      <c r="S5200" s="211">
        <v>0.33951069905819703</v>
      </c>
      <c r="T5200" s="211">
        <v>0.50844530350402217</v>
      </c>
      <c r="U5200" s="211">
        <v>0.45306375058371051</v>
      </c>
      <c r="V5200" s="211">
        <v>5.4087081644027424E-2</v>
      </c>
      <c r="W5200" s="211">
        <v>0.47779261596298916</v>
      </c>
      <c r="X5200" s="211">
        <v>0.2538309521061024</v>
      </c>
      <c r="Y5200" s="211">
        <v>0.61871731555939313</v>
      </c>
      <c r="Z5200" s="211">
        <v>0.14863875448503272</v>
      </c>
      <c r="AA5200" s="212">
        <v>0.11473113155728011</v>
      </c>
    </row>
    <row r="5201" spans="1:27" x14ac:dyDescent="0.35">
      <c r="A5201" s="210" t="s">
        <v>5877</v>
      </c>
      <c r="B5201" s="217">
        <v>134.94868696573735</v>
      </c>
      <c r="C5201" s="211">
        <v>5.3455311491037036E-2</v>
      </c>
      <c r="D5201" s="211">
        <v>0.12486476845284258</v>
      </c>
      <c r="E5201" s="211">
        <v>8.0886052665560218E-2</v>
      </c>
      <c r="F5201" s="211">
        <v>0.10438322346936528</v>
      </c>
      <c r="G5201" s="211">
        <v>0.11787401745610471</v>
      </c>
      <c r="H5201" s="211">
        <v>0.1278249508265866</v>
      </c>
      <c r="I5201" s="211">
        <v>0.47758159146413076</v>
      </c>
      <c r="J5201" s="211">
        <v>0.45162393949917801</v>
      </c>
      <c r="K5201" s="211">
        <v>0.54889196879995117</v>
      </c>
      <c r="L5201" s="211">
        <v>0.27789155416102956</v>
      </c>
      <c r="M5201" s="211">
        <v>9.7190072933719521E-2</v>
      </c>
      <c r="N5201" s="211">
        <v>0.5255909656753982</v>
      </c>
      <c r="O5201" s="211">
        <v>0.75681548418518862</v>
      </c>
      <c r="P5201" s="211">
        <v>6.9669783193751444E-2</v>
      </c>
      <c r="Q5201" s="211">
        <v>5.8363962182286455E-2</v>
      </c>
      <c r="R5201" s="211">
        <v>0.35983369287294481</v>
      </c>
      <c r="S5201" s="211">
        <v>0.38397012845028328</v>
      </c>
      <c r="T5201" s="211">
        <v>0.60979813489648182</v>
      </c>
      <c r="U5201" s="211">
        <v>0.46740816751527303</v>
      </c>
      <c r="V5201" s="211">
        <v>5.5190216193691299E-2</v>
      </c>
      <c r="W5201" s="211">
        <v>0.60478483643335412</v>
      </c>
      <c r="X5201" s="211">
        <v>0.33992065513072911</v>
      </c>
      <c r="Y5201" s="211">
        <v>0.65856248550570773</v>
      </c>
      <c r="Z5201" s="211">
        <v>0.14955759283420411</v>
      </c>
      <c r="AA5201" s="212">
        <v>0.11512154105805607</v>
      </c>
    </row>
    <row r="5202" spans="1:27" x14ac:dyDescent="0.35">
      <c r="A5202" s="210" t="s">
        <v>5878</v>
      </c>
      <c r="B5202" s="217">
        <v>156.89802331093088</v>
      </c>
      <c r="C5202" s="211">
        <v>6.6368144908306753E-2</v>
      </c>
      <c r="D5202" s="211">
        <v>0.11895295937490104</v>
      </c>
      <c r="E5202" s="211">
        <v>7.9504180234755376E-2</v>
      </c>
      <c r="F5202" s="211">
        <v>8.48915716753329E-2</v>
      </c>
      <c r="G5202" s="211">
        <v>0.12239787848300215</v>
      </c>
      <c r="H5202" s="211">
        <v>0.11344768819853958</v>
      </c>
      <c r="I5202" s="211">
        <v>0.43252254918559646</v>
      </c>
      <c r="J5202" s="211">
        <v>0.43766632349432522</v>
      </c>
      <c r="K5202" s="211">
        <v>0.52511182057310513</v>
      </c>
      <c r="L5202" s="211">
        <v>0.26887831887974561</v>
      </c>
      <c r="M5202" s="211">
        <v>9.73908496194347E-2</v>
      </c>
      <c r="N5202" s="211">
        <v>0.40964076665186444</v>
      </c>
      <c r="O5202" s="211">
        <v>0.6325537103435046</v>
      </c>
      <c r="P5202" s="211">
        <v>6.5999153937570429E-2</v>
      </c>
      <c r="Q5202" s="211">
        <v>4.4794962783636538E-2</v>
      </c>
      <c r="R5202" s="211">
        <v>0.36039430825448826</v>
      </c>
      <c r="S5202" s="211">
        <v>0.32785483149514427</v>
      </c>
      <c r="T5202" s="211">
        <v>0.51900614138100343</v>
      </c>
      <c r="U5202" s="211">
        <v>0.55917150827214102</v>
      </c>
      <c r="V5202" s="211">
        <v>0.14562926259986467</v>
      </c>
      <c r="W5202" s="211">
        <v>0.5097830546047365</v>
      </c>
      <c r="X5202" s="211">
        <v>0.32932244871640332</v>
      </c>
      <c r="Y5202" s="211">
        <v>0.61195578359663838</v>
      </c>
      <c r="Z5202" s="211">
        <v>0.14465847230659229</v>
      </c>
      <c r="AA5202" s="212">
        <v>0.11578666913364619</v>
      </c>
    </row>
    <row r="5203" spans="1:27" x14ac:dyDescent="0.35">
      <c r="A5203" s="210" t="s">
        <v>5879</v>
      </c>
      <c r="B5203" s="217">
        <v>160.18390765118701</v>
      </c>
      <c r="C5203" s="211">
        <v>7.282782474444921E-2</v>
      </c>
      <c r="D5203" s="211">
        <v>0.11616888417082938</v>
      </c>
      <c r="E5203" s="211">
        <v>7.350440972288258E-2</v>
      </c>
      <c r="F5203" s="211">
        <v>0.11608879905420583</v>
      </c>
      <c r="G5203" s="211">
        <v>0.11663432908505024</v>
      </c>
      <c r="H5203" s="211">
        <v>0.12192908091370602</v>
      </c>
      <c r="I5203" s="211">
        <v>0.45897776272538693</v>
      </c>
      <c r="J5203" s="211">
        <v>0.44793539072074851</v>
      </c>
      <c r="K5203" s="211">
        <v>0.58605507930404743</v>
      </c>
      <c r="L5203" s="211">
        <v>0.27059422262965066</v>
      </c>
      <c r="M5203" s="211">
        <v>0.10427215130967046</v>
      </c>
      <c r="N5203" s="211">
        <v>0.51556062009335291</v>
      </c>
      <c r="O5203" s="211">
        <v>0.78676123847896173</v>
      </c>
      <c r="P5203" s="211">
        <v>6.9089761463604599E-2</v>
      </c>
      <c r="Q5203" s="211">
        <v>7.6217056702671357E-2</v>
      </c>
      <c r="R5203" s="211">
        <v>0.39145406474366706</v>
      </c>
      <c r="S5203" s="211">
        <v>0.35474525902015369</v>
      </c>
      <c r="T5203" s="211">
        <v>0.55244567637237918</v>
      </c>
      <c r="U5203" s="211">
        <v>0.32903365097988169</v>
      </c>
      <c r="V5203" s="211">
        <v>0.16266186193913107</v>
      </c>
      <c r="W5203" s="211">
        <v>0.54081041101018157</v>
      </c>
      <c r="X5203" s="211">
        <v>0.31059384915260435</v>
      </c>
      <c r="Y5203" s="211">
        <v>0.67698963184992578</v>
      </c>
      <c r="Z5203" s="211">
        <v>0.14414034031060569</v>
      </c>
      <c r="AA5203" s="212">
        <v>0.11806099753217625</v>
      </c>
    </row>
    <row r="5204" spans="1:27" x14ac:dyDescent="0.35">
      <c r="A5204" s="210" t="s">
        <v>5880</v>
      </c>
      <c r="B5204" s="217">
        <v>124.14393552421163</v>
      </c>
      <c r="C5204" s="211">
        <v>5.3938940549164927E-2</v>
      </c>
      <c r="D5204" s="211">
        <v>0.12185834516851732</v>
      </c>
      <c r="E5204" s="211">
        <v>7.938158468987537E-2</v>
      </c>
      <c r="F5204" s="211">
        <v>9.4784153181010744E-2</v>
      </c>
      <c r="G5204" s="211">
        <v>0.11534052728431868</v>
      </c>
      <c r="H5204" s="211">
        <v>0.11699579752958082</v>
      </c>
      <c r="I5204" s="211">
        <v>0.52431686655028353</v>
      </c>
      <c r="J5204" s="211">
        <v>0.40915088135662253</v>
      </c>
      <c r="K5204" s="211">
        <v>0.5502519936019743</v>
      </c>
      <c r="L5204" s="211">
        <v>0.26888329734869804</v>
      </c>
      <c r="M5204" s="211">
        <v>8.8993740671954355E-2</v>
      </c>
      <c r="N5204" s="211">
        <v>0.38390042198388952</v>
      </c>
      <c r="O5204" s="211">
        <v>0.57014979651050057</v>
      </c>
      <c r="P5204" s="211">
        <v>6.6451749887478595E-2</v>
      </c>
      <c r="Q5204" s="211">
        <v>5.5718221608748453E-2</v>
      </c>
      <c r="R5204" s="211">
        <v>0.45698180998796789</v>
      </c>
      <c r="S5204" s="211">
        <v>0.26479252063146869</v>
      </c>
      <c r="T5204" s="211">
        <v>0.56420134143065692</v>
      </c>
      <c r="U5204" s="211">
        <v>0.38695888314570059</v>
      </c>
      <c r="V5204" s="211">
        <v>0.13340866390071943</v>
      </c>
      <c r="W5204" s="211">
        <v>0.57109968927675203</v>
      </c>
      <c r="X5204" s="211">
        <v>0.31840147019054021</v>
      </c>
      <c r="Y5204" s="211">
        <v>0.67709397013325223</v>
      </c>
      <c r="Z5204" s="211">
        <v>0.14968258007029936</v>
      </c>
      <c r="AA5204" s="212">
        <v>0.12537521644818178</v>
      </c>
    </row>
    <row r="5205" spans="1:27" x14ac:dyDescent="0.35">
      <c r="A5205" s="210" t="s">
        <v>5881</v>
      </c>
      <c r="B5205" s="217">
        <v>140.07279937852493</v>
      </c>
      <c r="C5205" s="211">
        <v>7.2605383482290495E-2</v>
      </c>
      <c r="D5205" s="211">
        <v>0.12313871290544115</v>
      </c>
      <c r="E5205" s="211">
        <v>8.0677862984476337E-2</v>
      </c>
      <c r="F5205" s="211">
        <v>9.074869233193697E-2</v>
      </c>
      <c r="G5205" s="211">
        <v>0.11680447993509327</v>
      </c>
      <c r="H5205" s="211">
        <v>0.11035760940304593</v>
      </c>
      <c r="I5205" s="211">
        <v>0.50561291048603607</v>
      </c>
      <c r="J5205" s="211">
        <v>0.47870866817187363</v>
      </c>
      <c r="K5205" s="211">
        <v>0.64917270814179595</v>
      </c>
      <c r="L5205" s="211">
        <v>0.2760442398829967</v>
      </c>
      <c r="M5205" s="211">
        <v>9.578026543348328E-2</v>
      </c>
      <c r="N5205" s="211">
        <v>0.44518878195450706</v>
      </c>
      <c r="O5205" s="211">
        <v>0.66790212972213814</v>
      </c>
      <c r="P5205" s="211">
        <v>6.2906994671101196E-2</v>
      </c>
      <c r="Q5205" s="211">
        <v>0.14421005247171895</v>
      </c>
      <c r="R5205" s="211">
        <v>0.43098441709603352</v>
      </c>
      <c r="S5205" s="211">
        <v>0.35502477628063045</v>
      </c>
      <c r="T5205" s="211">
        <v>0.52323358877296555</v>
      </c>
      <c r="U5205" s="211">
        <v>0.31951228775446927</v>
      </c>
      <c r="V5205" s="211">
        <v>0.12294076057630028</v>
      </c>
      <c r="W5205" s="211">
        <v>0.51128006569903994</v>
      </c>
      <c r="X5205" s="211">
        <v>0.44608222375033896</v>
      </c>
      <c r="Y5205" s="211">
        <v>0.74700426845062151</v>
      </c>
      <c r="Z5205" s="211">
        <v>0.14850536990309054</v>
      </c>
      <c r="AA5205" s="212">
        <v>0.11941975761696684</v>
      </c>
    </row>
    <row r="5206" spans="1:27" x14ac:dyDescent="0.35">
      <c r="A5206" s="210" t="s">
        <v>5882</v>
      </c>
      <c r="B5206" s="217">
        <v>123.62756426869568</v>
      </c>
      <c r="C5206" s="211">
        <v>8.0400343051922285E-2</v>
      </c>
      <c r="D5206" s="211">
        <v>0.12190161254666931</v>
      </c>
      <c r="E5206" s="211">
        <v>8.7998589795551044E-2</v>
      </c>
      <c r="F5206" s="211">
        <v>0.10037961891708143</v>
      </c>
      <c r="G5206" s="211">
        <v>0.12412825742370959</v>
      </c>
      <c r="H5206" s="211">
        <v>0.12634778039565514</v>
      </c>
      <c r="I5206" s="211">
        <v>0.46881090786957524</v>
      </c>
      <c r="J5206" s="211">
        <v>0.43246839165049145</v>
      </c>
      <c r="K5206" s="211">
        <v>0.61954061018145312</v>
      </c>
      <c r="L5206" s="211">
        <v>0.27963932385678825</v>
      </c>
      <c r="M5206" s="211">
        <v>0.10336122140328216</v>
      </c>
      <c r="N5206" s="211">
        <v>0.37524640815393706</v>
      </c>
      <c r="O5206" s="211">
        <v>0.68671709157584926</v>
      </c>
      <c r="P5206" s="211">
        <v>6.807630368836616E-2</v>
      </c>
      <c r="Q5206" s="211">
        <v>9.7689447598857462E-2</v>
      </c>
      <c r="R5206" s="211">
        <v>0.44811932111160724</v>
      </c>
      <c r="S5206" s="211">
        <v>0.2858721061750864</v>
      </c>
      <c r="T5206" s="211">
        <v>0.51688796425066696</v>
      </c>
      <c r="U5206" s="211">
        <v>0.46761878717419181</v>
      </c>
      <c r="V5206" s="211">
        <v>6.1398584276470908E-2</v>
      </c>
      <c r="W5206" s="211">
        <v>0.53970615061612692</v>
      </c>
      <c r="X5206" s="211">
        <v>0.38035813915115574</v>
      </c>
      <c r="Y5206" s="211">
        <v>0.70653507754602951</v>
      </c>
      <c r="Z5206" s="211">
        <v>0.1470097264501615</v>
      </c>
      <c r="AA5206" s="212">
        <v>0.12428729937880245</v>
      </c>
    </row>
    <row r="5207" spans="1:27" x14ac:dyDescent="0.35">
      <c r="A5207" s="210" t="s">
        <v>5883</v>
      </c>
      <c r="B5207" s="217">
        <v>126.85685762111021</v>
      </c>
      <c r="C5207" s="211">
        <v>5.6542596761065614E-2</v>
      </c>
      <c r="D5207" s="211">
        <v>0.12321534933392163</v>
      </c>
      <c r="E5207" s="211">
        <v>7.7016983267466629E-2</v>
      </c>
      <c r="F5207" s="211">
        <v>0.10597111454542016</v>
      </c>
      <c r="G5207" s="211">
        <v>0.11714344952377312</v>
      </c>
      <c r="H5207" s="211">
        <v>0.11788535863476556</v>
      </c>
      <c r="I5207" s="211">
        <v>0.48147551250940018</v>
      </c>
      <c r="J5207" s="211">
        <v>0.43334269983816665</v>
      </c>
      <c r="K5207" s="211">
        <v>0.63943527267082678</v>
      </c>
      <c r="L5207" s="211">
        <v>0.28292444835971736</v>
      </c>
      <c r="M5207" s="211">
        <v>9.1536609277492215E-2</v>
      </c>
      <c r="N5207" s="211">
        <v>0.47531472908885453</v>
      </c>
      <c r="O5207" s="211">
        <v>0.70655417849227375</v>
      </c>
      <c r="P5207" s="211">
        <v>6.436332287000808E-2</v>
      </c>
      <c r="Q5207" s="211">
        <v>0.11990878537382654</v>
      </c>
      <c r="R5207" s="211">
        <v>0.46405827525897619</v>
      </c>
      <c r="S5207" s="211">
        <v>0.39527249549976695</v>
      </c>
      <c r="T5207" s="211">
        <v>0.60266741985542083</v>
      </c>
      <c r="U5207" s="211">
        <v>0.48742441948213128</v>
      </c>
      <c r="V5207" s="211">
        <v>5.4305700410167836E-2</v>
      </c>
      <c r="W5207" s="211">
        <v>0.5538567013745207</v>
      </c>
      <c r="X5207" s="211">
        <v>0.30225566159959394</v>
      </c>
      <c r="Y5207" s="211">
        <v>0.57369902588340049</v>
      </c>
      <c r="Z5207" s="211">
        <v>0.14431110811292083</v>
      </c>
      <c r="AA5207" s="212">
        <v>0.11282223151632287</v>
      </c>
    </row>
    <row r="5208" spans="1:27" x14ac:dyDescent="0.35">
      <c r="A5208" s="210" t="s">
        <v>5884</v>
      </c>
      <c r="B5208" s="217">
        <v>129.57001728084225</v>
      </c>
      <c r="C5208" s="211">
        <v>7.4507626790653869E-2</v>
      </c>
      <c r="D5208" s="211">
        <v>0.1250542250224117</v>
      </c>
      <c r="E5208" s="211">
        <v>6.9442399424997386E-2</v>
      </c>
      <c r="F5208" s="211">
        <v>8.9375128402424286E-2</v>
      </c>
      <c r="G5208" s="211">
        <v>0.12368375584498541</v>
      </c>
      <c r="H5208" s="211">
        <v>0.12583910047930885</v>
      </c>
      <c r="I5208" s="211">
        <v>0.51651997941519157</v>
      </c>
      <c r="J5208" s="211">
        <v>0.44349793620137773</v>
      </c>
      <c r="K5208" s="211">
        <v>0.60957855177865172</v>
      </c>
      <c r="L5208" s="211">
        <v>0.27880784225641486</v>
      </c>
      <c r="M5208" s="211">
        <v>9.7449254472216529E-2</v>
      </c>
      <c r="N5208" s="211">
        <v>0.4626093943905637</v>
      </c>
      <c r="O5208" s="211">
        <v>0.62855439675727143</v>
      </c>
      <c r="P5208" s="211">
        <v>6.6442237891630618E-2</v>
      </c>
      <c r="Q5208" s="211">
        <v>7.7585018659003621E-2</v>
      </c>
      <c r="R5208" s="211">
        <v>0.41637093325359997</v>
      </c>
      <c r="S5208" s="211">
        <v>0.30983971444893144</v>
      </c>
      <c r="T5208" s="211">
        <v>0.54805755872032536</v>
      </c>
      <c r="U5208" s="211">
        <v>0.40537311535529019</v>
      </c>
      <c r="V5208" s="211">
        <v>0.13325389940991272</v>
      </c>
      <c r="W5208" s="211">
        <v>0.51442305315939452</v>
      </c>
      <c r="X5208" s="211">
        <v>0.40565488438703873</v>
      </c>
      <c r="Y5208" s="211">
        <v>0.54789936640396109</v>
      </c>
      <c r="Z5208" s="211">
        <v>0.14426875471232806</v>
      </c>
      <c r="AA5208" s="212">
        <v>0.12394447524224644</v>
      </c>
    </row>
    <row r="5209" spans="1:27" x14ac:dyDescent="0.35">
      <c r="A5209" s="210" t="s">
        <v>5885</v>
      </c>
      <c r="B5209" s="217">
        <v>189.72020358842181</v>
      </c>
      <c r="C5209" s="211">
        <v>7.2062138182206081E-2</v>
      </c>
      <c r="D5209" s="211">
        <v>0.12557981891615985</v>
      </c>
      <c r="E5209" s="211">
        <v>8.2513572224939102E-2</v>
      </c>
      <c r="F5209" s="211">
        <v>9.8874367857389456E-2</v>
      </c>
      <c r="G5209" s="211">
        <v>0.12060208526515166</v>
      </c>
      <c r="H5209" s="211">
        <v>0.10895654180477728</v>
      </c>
      <c r="I5209" s="211">
        <v>0.52454614605701244</v>
      </c>
      <c r="J5209" s="211">
        <v>0.39734045943758456</v>
      </c>
      <c r="K5209" s="211">
        <v>0.64986543196449809</v>
      </c>
      <c r="L5209" s="211">
        <v>0.27726743037125923</v>
      </c>
      <c r="M5209" s="211">
        <v>0.10375825985557569</v>
      </c>
      <c r="N5209" s="211">
        <v>0.53044163581637738</v>
      </c>
      <c r="O5209" s="211">
        <v>0.75251865938462803</v>
      </c>
      <c r="P5209" s="211">
        <v>7.0464764115888104E-2</v>
      </c>
      <c r="Q5209" s="211">
        <v>6.0259185633656037E-2</v>
      </c>
      <c r="R5209" s="211">
        <v>0.44760783351407529</v>
      </c>
      <c r="S5209" s="211">
        <v>0.30045490978633693</v>
      </c>
      <c r="T5209" s="211">
        <v>0.59374358005991235</v>
      </c>
      <c r="U5209" s="211">
        <v>0.37377952891049337</v>
      </c>
      <c r="V5209" s="211">
        <v>0.17605467893039717</v>
      </c>
      <c r="W5209" s="211">
        <v>0.58821298226070073</v>
      </c>
      <c r="X5209" s="211">
        <v>0.34114013173526592</v>
      </c>
      <c r="Y5209" s="211">
        <v>0.64061128721335803</v>
      </c>
      <c r="Z5209" s="211">
        <v>0.14554412949101808</v>
      </c>
      <c r="AA5209" s="212">
        <v>0.11713118609922481</v>
      </c>
    </row>
    <row r="5210" spans="1:27" x14ac:dyDescent="0.35">
      <c r="A5210" s="210" t="s">
        <v>5886</v>
      </c>
      <c r="B5210" s="217">
        <v>144.07446551878704</v>
      </c>
      <c r="C5210" s="211">
        <v>5.4566523912113751E-2</v>
      </c>
      <c r="D5210" s="211">
        <v>0.11915350616211448</v>
      </c>
      <c r="E5210" s="211">
        <v>7.821610653354269E-2</v>
      </c>
      <c r="F5210" s="211">
        <v>7.9354335259309489E-2</v>
      </c>
      <c r="G5210" s="211">
        <v>0.12296378169162138</v>
      </c>
      <c r="H5210" s="211">
        <v>0.12304733117190317</v>
      </c>
      <c r="I5210" s="211">
        <v>0.5075475771454121</v>
      </c>
      <c r="J5210" s="211">
        <v>0.4619690856504024</v>
      </c>
      <c r="K5210" s="211">
        <v>0.562220003309855</v>
      </c>
      <c r="L5210" s="211">
        <v>0.26766067501855406</v>
      </c>
      <c r="M5210" s="211">
        <v>8.1901698899626937E-2</v>
      </c>
      <c r="N5210" s="211">
        <v>0.35190626184682433</v>
      </c>
      <c r="O5210" s="211">
        <v>0.72266803546730363</v>
      </c>
      <c r="P5210" s="211">
        <v>6.7539576984750035E-2</v>
      </c>
      <c r="Q5210" s="211">
        <v>0.10382384738996454</v>
      </c>
      <c r="R5210" s="211">
        <v>0.44498167102692182</v>
      </c>
      <c r="S5210" s="211">
        <v>0.29996070800950808</v>
      </c>
      <c r="T5210" s="211">
        <v>0.59409850283228294</v>
      </c>
      <c r="U5210" s="211">
        <v>0.4603379832764985</v>
      </c>
      <c r="V5210" s="211">
        <v>0.12124527821961148</v>
      </c>
      <c r="W5210" s="211">
        <v>0.52039283746637111</v>
      </c>
      <c r="X5210" s="211">
        <v>0.29731340861022881</v>
      </c>
      <c r="Y5210" s="211">
        <v>0.68389612805465527</v>
      </c>
      <c r="Z5210" s="211">
        <v>0.14725883324018896</v>
      </c>
      <c r="AA5210" s="212">
        <v>0.11638635336057926</v>
      </c>
    </row>
    <row r="5211" spans="1:27" x14ac:dyDescent="0.35">
      <c r="A5211" s="210" t="s">
        <v>5887</v>
      </c>
      <c r="B5211" s="217">
        <v>185.06104907671943</v>
      </c>
      <c r="C5211" s="211">
        <v>5.7814756950814103E-2</v>
      </c>
      <c r="D5211" s="211">
        <v>0.12137914632865376</v>
      </c>
      <c r="E5211" s="211">
        <v>7.0714403094175982E-2</v>
      </c>
      <c r="F5211" s="211">
        <v>0.10507573700705311</v>
      </c>
      <c r="G5211" s="211">
        <v>0.11790390382344093</v>
      </c>
      <c r="H5211" s="211">
        <v>0.1236181468037722</v>
      </c>
      <c r="I5211" s="211">
        <v>0.52354341321509856</v>
      </c>
      <c r="J5211" s="211">
        <v>0.38453160579707374</v>
      </c>
      <c r="K5211" s="211">
        <v>0.6289604773515125</v>
      </c>
      <c r="L5211" s="211">
        <v>0.27763809659851352</v>
      </c>
      <c r="M5211" s="211">
        <v>8.9620099807949216E-2</v>
      </c>
      <c r="N5211" s="211">
        <v>0.48354617414201206</v>
      </c>
      <c r="O5211" s="211">
        <v>0.69713163103460429</v>
      </c>
      <c r="P5211" s="211">
        <v>7.2149829920358399E-2</v>
      </c>
      <c r="Q5211" s="211">
        <v>8.7274339217289609E-2</v>
      </c>
      <c r="R5211" s="211">
        <v>0.36373028953567199</v>
      </c>
      <c r="S5211" s="211">
        <v>0.3444307812017926</v>
      </c>
      <c r="T5211" s="211">
        <v>0.5366486141448743</v>
      </c>
      <c r="U5211" s="211">
        <v>0.52939307370407507</v>
      </c>
      <c r="V5211" s="211">
        <v>0.13794191161871996</v>
      </c>
      <c r="W5211" s="211">
        <v>0.5282709171606732</v>
      </c>
      <c r="X5211" s="211">
        <v>0.29492970681552966</v>
      </c>
      <c r="Y5211" s="211">
        <v>0.60252752496856044</v>
      </c>
      <c r="Z5211" s="211">
        <v>0.14946519546544601</v>
      </c>
      <c r="AA5211" s="212">
        <v>0.11091234398336156</v>
      </c>
    </row>
    <row r="5212" spans="1:27" x14ac:dyDescent="0.35">
      <c r="A5212" s="210" t="s">
        <v>5888</v>
      </c>
      <c r="B5212" s="217">
        <v>143.93627335379188</v>
      </c>
      <c r="C5212" s="211">
        <v>5.4053687240407801E-2</v>
      </c>
      <c r="D5212" s="211">
        <v>0.1228231333026607</v>
      </c>
      <c r="E5212" s="211">
        <v>8.3754322436809317E-2</v>
      </c>
      <c r="F5212" s="211">
        <v>8.9902766269589124E-2</v>
      </c>
      <c r="G5212" s="211">
        <v>0.12334948345927284</v>
      </c>
      <c r="H5212" s="211">
        <v>0.11716449010386218</v>
      </c>
      <c r="I5212" s="211">
        <v>0.4862324829184797</v>
      </c>
      <c r="J5212" s="211">
        <v>0.49326488677182462</v>
      </c>
      <c r="K5212" s="211">
        <v>0.53054453332055485</v>
      </c>
      <c r="L5212" s="211">
        <v>0.27712122057620131</v>
      </c>
      <c r="M5212" s="211">
        <v>0.10402740767117474</v>
      </c>
      <c r="N5212" s="211">
        <v>0.51935422974215473</v>
      </c>
      <c r="O5212" s="211">
        <v>0.75535749996188972</v>
      </c>
      <c r="P5212" s="211">
        <v>7.2307038415935554E-2</v>
      </c>
      <c r="Q5212" s="211">
        <v>5.1458321457700573E-2</v>
      </c>
      <c r="R5212" s="211">
        <v>0.41113139546391553</v>
      </c>
      <c r="S5212" s="211">
        <v>0.27604094082930886</v>
      </c>
      <c r="T5212" s="211">
        <v>0.5691247875846025</v>
      </c>
      <c r="U5212" s="211">
        <v>0.43957921100458608</v>
      </c>
      <c r="V5212" s="211">
        <v>6.7359730283409941E-2</v>
      </c>
      <c r="W5212" s="211">
        <v>0.59154763658209653</v>
      </c>
      <c r="X5212" s="211">
        <v>0.30423786642247008</v>
      </c>
      <c r="Y5212" s="211">
        <v>0.58912163721545285</v>
      </c>
      <c r="Z5212" s="211">
        <v>0.14952461706162745</v>
      </c>
      <c r="AA5212" s="212">
        <v>0.11300938852000772</v>
      </c>
    </row>
    <row r="5213" spans="1:27" x14ac:dyDescent="0.35">
      <c r="A5213" s="210" t="s">
        <v>5889</v>
      </c>
      <c r="B5213" s="217">
        <v>139.24959922511283</v>
      </c>
      <c r="C5213" s="211">
        <v>5.0261432710372006E-2</v>
      </c>
      <c r="D5213" s="211">
        <v>0.12342995465245535</v>
      </c>
      <c r="E5213" s="211">
        <v>8.7229383353331469E-2</v>
      </c>
      <c r="F5213" s="211">
        <v>0.11978827119175232</v>
      </c>
      <c r="G5213" s="211">
        <v>0.12156770957140846</v>
      </c>
      <c r="H5213" s="211">
        <v>0.11161608404569982</v>
      </c>
      <c r="I5213" s="211">
        <v>0.4872099688217944</v>
      </c>
      <c r="J5213" s="211">
        <v>0.41264754896168915</v>
      </c>
      <c r="K5213" s="211">
        <v>0.59874609581078153</v>
      </c>
      <c r="L5213" s="211">
        <v>0.27544805903270175</v>
      </c>
      <c r="M5213" s="211">
        <v>0.10486659384718917</v>
      </c>
      <c r="N5213" s="211">
        <v>0.49133834443057139</v>
      </c>
      <c r="O5213" s="211">
        <v>0.70987970773642284</v>
      </c>
      <c r="P5213" s="211">
        <v>7.1810060339178514E-2</v>
      </c>
      <c r="Q5213" s="211">
        <v>5.3207054347802027E-2</v>
      </c>
      <c r="R5213" s="211">
        <v>0.46558324053164968</v>
      </c>
      <c r="S5213" s="211">
        <v>0.31700635626247364</v>
      </c>
      <c r="T5213" s="211">
        <v>0.58168681308366321</v>
      </c>
      <c r="U5213" s="211">
        <v>0.40710932308716585</v>
      </c>
      <c r="V5213" s="211">
        <v>7.7503737980673906E-2</v>
      </c>
      <c r="W5213" s="211">
        <v>0.5057769228688711</v>
      </c>
      <c r="X5213" s="211">
        <v>0.25440066821378882</v>
      </c>
      <c r="Y5213" s="211">
        <v>0.63079011672185303</v>
      </c>
      <c r="Z5213" s="211">
        <v>0.14441292508013376</v>
      </c>
      <c r="AA5213" s="212">
        <v>0.11955226448440825</v>
      </c>
    </row>
    <row r="5214" spans="1:27" x14ac:dyDescent="0.35">
      <c r="A5214" s="210" t="s">
        <v>5890</v>
      </c>
      <c r="B5214" s="217">
        <v>156.38490801320884</v>
      </c>
      <c r="C5214" s="211">
        <v>6.8356488876052224E-2</v>
      </c>
      <c r="D5214" s="211">
        <v>0.11930788511162224</v>
      </c>
      <c r="E5214" s="211">
        <v>8.0846730615975554E-2</v>
      </c>
      <c r="F5214" s="211">
        <v>0.10580938106798329</v>
      </c>
      <c r="G5214" s="211">
        <v>0.12493523920524147</v>
      </c>
      <c r="H5214" s="211">
        <v>0.12159720694834331</v>
      </c>
      <c r="I5214" s="211">
        <v>0.50957246753472274</v>
      </c>
      <c r="J5214" s="211">
        <v>0.44517347044703581</v>
      </c>
      <c r="K5214" s="211">
        <v>0.59719392927831128</v>
      </c>
      <c r="L5214" s="211">
        <v>0.27902038716735433</v>
      </c>
      <c r="M5214" s="211">
        <v>0.1024956832342771</v>
      </c>
      <c r="N5214" s="211">
        <v>0.53512615063521551</v>
      </c>
      <c r="O5214" s="211">
        <v>0.65511898067069985</v>
      </c>
      <c r="P5214" s="211">
        <v>6.1059271343159617E-2</v>
      </c>
      <c r="Q5214" s="211">
        <v>0.13615729407467461</v>
      </c>
      <c r="R5214" s="211">
        <v>0.4245025835667196</v>
      </c>
      <c r="S5214" s="211">
        <v>0.37254933149751157</v>
      </c>
      <c r="T5214" s="211">
        <v>0.54189429328096472</v>
      </c>
      <c r="U5214" s="211">
        <v>0.4535351527796152</v>
      </c>
      <c r="V5214" s="211">
        <v>0.14464590027401569</v>
      </c>
      <c r="W5214" s="211">
        <v>0.48076383125136113</v>
      </c>
      <c r="X5214" s="211">
        <v>0.34831678870538918</v>
      </c>
      <c r="Y5214" s="211">
        <v>0.65309936587376949</v>
      </c>
      <c r="Z5214" s="211">
        <v>0.14956581303482663</v>
      </c>
      <c r="AA5214" s="212">
        <v>0.12039974357811392</v>
      </c>
    </row>
    <row r="5215" spans="1:27" x14ac:dyDescent="0.35">
      <c r="A5215" s="210" t="s">
        <v>5891</v>
      </c>
      <c r="B5215" s="217">
        <v>166.67061419403652</v>
      </c>
      <c r="C5215" s="211">
        <v>7.1554987673041456E-2</v>
      </c>
      <c r="D5215" s="211">
        <v>0.12662822388692502</v>
      </c>
      <c r="E5215" s="211">
        <v>7.556724005328333E-2</v>
      </c>
      <c r="F5215" s="211">
        <v>8.3864157552525659E-2</v>
      </c>
      <c r="G5215" s="211">
        <v>0.12024124136154324</v>
      </c>
      <c r="H5215" s="211">
        <v>0.1015330816490907</v>
      </c>
      <c r="I5215" s="211">
        <v>0.45701969363295325</v>
      </c>
      <c r="J5215" s="211">
        <v>0.47484535608779649</v>
      </c>
      <c r="K5215" s="211">
        <v>0.61116626282129727</v>
      </c>
      <c r="L5215" s="211">
        <v>0.27067212398449159</v>
      </c>
      <c r="M5215" s="211">
        <v>0.10094866737927408</v>
      </c>
      <c r="N5215" s="211">
        <v>0.41601066585764002</v>
      </c>
      <c r="O5215" s="211">
        <v>0.75994238663050839</v>
      </c>
      <c r="P5215" s="211">
        <v>6.529482088801801E-2</v>
      </c>
      <c r="Q5215" s="211">
        <v>0.14830864394930104</v>
      </c>
      <c r="R5215" s="211">
        <v>0.44118558027761351</v>
      </c>
      <c r="S5215" s="211">
        <v>0.34686820786094086</v>
      </c>
      <c r="T5215" s="211">
        <v>0.51672610697852683</v>
      </c>
      <c r="U5215" s="211">
        <v>0.34582007760137679</v>
      </c>
      <c r="V5215" s="211">
        <v>0.16226210121172957</v>
      </c>
      <c r="W5215" s="211">
        <v>0.53796039250674332</v>
      </c>
      <c r="X5215" s="211">
        <v>0.33591807265717327</v>
      </c>
      <c r="Y5215" s="211">
        <v>0.67694536078764844</v>
      </c>
      <c r="Z5215" s="211">
        <v>0.14689678379955445</v>
      </c>
      <c r="AA5215" s="212">
        <v>0.11279198648336237</v>
      </c>
    </row>
    <row r="5216" spans="1:27" x14ac:dyDescent="0.35">
      <c r="A5216" s="210" t="s">
        <v>5892</v>
      </c>
      <c r="B5216" s="217">
        <v>119.26059918344804</v>
      </c>
      <c r="C5216" s="211">
        <v>5.6555629563235246E-2</v>
      </c>
      <c r="D5216" s="211">
        <v>0.12543672830248065</v>
      </c>
      <c r="E5216" s="211">
        <v>8.1112245264711572E-2</v>
      </c>
      <c r="F5216" s="211">
        <v>9.0766580377406827E-2</v>
      </c>
      <c r="G5216" s="211">
        <v>0.11591162085235858</v>
      </c>
      <c r="H5216" s="211">
        <v>0.1227630648170267</v>
      </c>
      <c r="I5216" s="211">
        <v>0.50450537387495187</v>
      </c>
      <c r="J5216" s="211">
        <v>0.43723865734816242</v>
      </c>
      <c r="K5216" s="211">
        <v>0.57759434646401242</v>
      </c>
      <c r="L5216" s="211">
        <v>0.27709702400916186</v>
      </c>
      <c r="M5216" s="211">
        <v>9.8099959244071042E-2</v>
      </c>
      <c r="N5216" s="211">
        <v>0.36742424800196166</v>
      </c>
      <c r="O5216" s="211">
        <v>0.74178149235728874</v>
      </c>
      <c r="P5216" s="211">
        <v>7.2292325836434634E-2</v>
      </c>
      <c r="Q5216" s="211">
        <v>6.3920264108714625E-2</v>
      </c>
      <c r="R5216" s="211">
        <v>0.46098253034291081</v>
      </c>
      <c r="S5216" s="211">
        <v>0.35613725544130481</v>
      </c>
      <c r="T5216" s="211">
        <v>0.55237183230263553</v>
      </c>
      <c r="U5216" s="211">
        <v>0.40044436130314487</v>
      </c>
      <c r="V5216" s="211">
        <v>6.1853089007682632E-2</v>
      </c>
      <c r="W5216" s="211">
        <v>0.56542103343766237</v>
      </c>
      <c r="X5216" s="211">
        <v>0.34058838686319404</v>
      </c>
      <c r="Y5216" s="211">
        <v>0.64381625696724443</v>
      </c>
      <c r="Z5216" s="211">
        <v>0.14854979324661829</v>
      </c>
      <c r="AA5216" s="212">
        <v>0.12131627179325657</v>
      </c>
    </row>
    <row r="5217" spans="1:27" x14ac:dyDescent="0.35">
      <c r="A5217" s="210" t="s">
        <v>5893</v>
      </c>
      <c r="B5217" s="217">
        <v>140.13375518584047</v>
      </c>
      <c r="C5217" s="211">
        <v>6.3477096321908538E-2</v>
      </c>
      <c r="D5217" s="211">
        <v>0.12525866880597095</v>
      </c>
      <c r="E5217" s="211">
        <v>6.841077396541792E-2</v>
      </c>
      <c r="F5217" s="211">
        <v>0.10363245674920403</v>
      </c>
      <c r="G5217" s="211">
        <v>0.12146899769145041</v>
      </c>
      <c r="H5217" s="211">
        <v>0.11918098429369042</v>
      </c>
      <c r="I5217" s="211">
        <v>0.52675627475404241</v>
      </c>
      <c r="J5217" s="211">
        <v>0.39970270759531229</v>
      </c>
      <c r="K5217" s="211">
        <v>0.60398475405410934</v>
      </c>
      <c r="L5217" s="211">
        <v>0.26982394798967113</v>
      </c>
      <c r="M5217" s="211">
        <v>8.8386702141812101E-2</v>
      </c>
      <c r="N5217" s="211">
        <v>0.46245823218457094</v>
      </c>
      <c r="O5217" s="211">
        <v>0.61693837884835445</v>
      </c>
      <c r="P5217" s="211">
        <v>7.340625477038909E-2</v>
      </c>
      <c r="Q5217" s="211">
        <v>6.5725990319133357E-2</v>
      </c>
      <c r="R5217" s="211">
        <v>0.38033288415823369</v>
      </c>
      <c r="S5217" s="211">
        <v>0.28604725519438473</v>
      </c>
      <c r="T5217" s="211">
        <v>0.47761668652904243</v>
      </c>
      <c r="U5217" s="211">
        <v>0.4205241882603874</v>
      </c>
      <c r="V5217" s="211">
        <v>9.0157274927092024E-2</v>
      </c>
      <c r="W5217" s="211">
        <v>0.54148176183318963</v>
      </c>
      <c r="X5217" s="211">
        <v>0.2873319226439871</v>
      </c>
      <c r="Y5217" s="211">
        <v>0.67717199872668665</v>
      </c>
      <c r="Z5217" s="211">
        <v>0.14510034604234867</v>
      </c>
      <c r="AA5217" s="212">
        <v>0.11314670896946846</v>
      </c>
    </row>
    <row r="5218" spans="1:27" x14ac:dyDescent="0.35">
      <c r="A5218" s="210" t="s">
        <v>5894</v>
      </c>
      <c r="B5218" s="217">
        <v>129.48983936039892</v>
      </c>
      <c r="C5218" s="211">
        <v>8.6318366998737711E-2</v>
      </c>
      <c r="D5218" s="211">
        <v>0.12392413438195427</v>
      </c>
      <c r="E5218" s="211">
        <v>8.3985486449990043E-2</v>
      </c>
      <c r="F5218" s="211">
        <v>8.9645618837411178E-2</v>
      </c>
      <c r="G5218" s="211">
        <v>0.11874728545263893</v>
      </c>
      <c r="H5218" s="211">
        <v>0.10624157103868712</v>
      </c>
      <c r="I5218" s="211">
        <v>0.46786754804297304</v>
      </c>
      <c r="J5218" s="211">
        <v>0.46114324302079013</v>
      </c>
      <c r="K5218" s="211">
        <v>0.61157666666150368</v>
      </c>
      <c r="L5218" s="211">
        <v>0.27587920944686878</v>
      </c>
      <c r="M5218" s="211">
        <v>0.1119106808704412</v>
      </c>
      <c r="N5218" s="211">
        <v>0.49643097076598053</v>
      </c>
      <c r="O5218" s="211">
        <v>0.58777473742256292</v>
      </c>
      <c r="P5218" s="211">
        <v>6.890916516451398E-2</v>
      </c>
      <c r="Q5218" s="211">
        <v>0.11921856791937147</v>
      </c>
      <c r="R5218" s="211">
        <v>0.4492630037653389</v>
      </c>
      <c r="S5218" s="211">
        <v>0.35771546804326237</v>
      </c>
      <c r="T5218" s="211">
        <v>0.55372529924192115</v>
      </c>
      <c r="U5218" s="211">
        <v>0.42837922297563957</v>
      </c>
      <c r="V5218" s="211">
        <v>5.5034080950246977E-2</v>
      </c>
      <c r="W5218" s="211">
        <v>0.54593931905009929</v>
      </c>
      <c r="X5218" s="211">
        <v>0.35521924712415232</v>
      </c>
      <c r="Y5218" s="211">
        <v>0.70832052616656771</v>
      </c>
      <c r="Z5218" s="211">
        <v>0.13882815782508126</v>
      </c>
      <c r="AA5218" s="212">
        <v>0.12075579445165903</v>
      </c>
    </row>
    <row r="5219" spans="1:27" x14ac:dyDescent="0.35">
      <c r="A5219" s="210" t="s">
        <v>5895</v>
      </c>
      <c r="B5219" s="217">
        <v>122.7246074861696</v>
      </c>
      <c r="C5219" s="211">
        <v>8.3829997806753667E-2</v>
      </c>
      <c r="D5219" s="211">
        <v>0.11805180686134703</v>
      </c>
      <c r="E5219" s="211">
        <v>7.9087923117892728E-2</v>
      </c>
      <c r="F5219" s="211">
        <v>7.3356223338492163E-2</v>
      </c>
      <c r="G5219" s="211">
        <v>0.122297003533559</v>
      </c>
      <c r="H5219" s="211">
        <v>0.12029648270949471</v>
      </c>
      <c r="I5219" s="211">
        <v>0.48011512984605231</v>
      </c>
      <c r="J5219" s="211">
        <v>0.43018530968240759</v>
      </c>
      <c r="K5219" s="211">
        <v>0.6479370984260836</v>
      </c>
      <c r="L5219" s="211">
        <v>0.27432696013193841</v>
      </c>
      <c r="M5219" s="211">
        <v>0.10389427949785306</v>
      </c>
      <c r="N5219" s="211">
        <v>0.42952893599666664</v>
      </c>
      <c r="O5219" s="211">
        <v>0.5974568069855084</v>
      </c>
      <c r="P5219" s="211">
        <v>7.3757007730960888E-2</v>
      </c>
      <c r="Q5219" s="211">
        <v>7.127473938597495E-2</v>
      </c>
      <c r="R5219" s="211">
        <v>0.47677804293987425</v>
      </c>
      <c r="S5219" s="211">
        <v>0.26229866939465663</v>
      </c>
      <c r="T5219" s="211">
        <v>0.55294942966826355</v>
      </c>
      <c r="U5219" s="211">
        <v>0.37961721832596684</v>
      </c>
      <c r="V5219" s="211">
        <v>5.9912233397191594E-2</v>
      </c>
      <c r="W5219" s="211">
        <v>0.55983790877054584</v>
      </c>
      <c r="X5219" s="211">
        <v>0.3309459368111547</v>
      </c>
      <c r="Y5219" s="211">
        <v>0.65010708855402988</v>
      </c>
      <c r="Z5219" s="211">
        <v>0.1486299607196504</v>
      </c>
      <c r="AA5219" s="212">
        <v>0.12082773385319033</v>
      </c>
    </row>
    <row r="5220" spans="1:27" x14ac:dyDescent="0.35">
      <c r="A5220" s="210" t="s">
        <v>5896</v>
      </c>
      <c r="B5220" s="217">
        <v>121.49540914028235</v>
      </c>
      <c r="C5220" s="211">
        <v>6.8470980518888558E-2</v>
      </c>
      <c r="D5220" s="211">
        <v>0.12852668350048291</v>
      </c>
      <c r="E5220" s="211">
        <v>8.3714006760411297E-2</v>
      </c>
      <c r="F5220" s="211">
        <v>7.424957055205994E-2</v>
      </c>
      <c r="G5220" s="211">
        <v>0.12071105246769329</v>
      </c>
      <c r="H5220" s="211">
        <v>0.11851001583098526</v>
      </c>
      <c r="I5220" s="211">
        <v>0.50636764130917911</v>
      </c>
      <c r="J5220" s="211">
        <v>0.42300754457037915</v>
      </c>
      <c r="K5220" s="211">
        <v>0.59157670595517653</v>
      </c>
      <c r="L5220" s="211">
        <v>0.28287968237694527</v>
      </c>
      <c r="M5220" s="211">
        <v>8.8542837689221332E-2</v>
      </c>
      <c r="N5220" s="211">
        <v>0.44283683714071886</v>
      </c>
      <c r="O5220" s="211">
        <v>0.64625072170060949</v>
      </c>
      <c r="P5220" s="211">
        <v>6.4691127999599224E-2</v>
      </c>
      <c r="Q5220" s="211">
        <v>0.10540704796322384</v>
      </c>
      <c r="R5220" s="211">
        <v>0.45755017053280617</v>
      </c>
      <c r="S5220" s="211">
        <v>0.30040109143270222</v>
      </c>
      <c r="T5220" s="211">
        <v>0.54010820344231469</v>
      </c>
      <c r="U5220" s="211">
        <v>0.31735263117581719</v>
      </c>
      <c r="V5220" s="211">
        <v>8.0505752556562241E-2</v>
      </c>
      <c r="W5220" s="211">
        <v>0.60368157895650798</v>
      </c>
      <c r="X5220" s="211">
        <v>0.30654536714227609</v>
      </c>
      <c r="Y5220" s="211">
        <v>0.69621262700689923</v>
      </c>
      <c r="Z5220" s="211">
        <v>0.14970530954242631</v>
      </c>
      <c r="AA5220" s="212">
        <v>0.11658900688499853</v>
      </c>
    </row>
    <row r="5221" spans="1:27" x14ac:dyDescent="0.35">
      <c r="A5221" s="210" t="s">
        <v>5897</v>
      </c>
      <c r="B5221" s="217">
        <v>126.16016976845127</v>
      </c>
      <c r="C5221" s="211">
        <v>5.2974223402924285E-2</v>
      </c>
      <c r="D5221" s="211">
        <v>0.11644035894809394</v>
      </c>
      <c r="E5221" s="211">
        <v>7.7616242388540535E-2</v>
      </c>
      <c r="F5221" s="211">
        <v>9.7098111292941464E-2</v>
      </c>
      <c r="G5221" s="211">
        <v>0.12109015259881026</v>
      </c>
      <c r="H5221" s="211">
        <v>0.11522972140586656</v>
      </c>
      <c r="I5221" s="211">
        <v>0.53284449913233378</v>
      </c>
      <c r="J5221" s="211">
        <v>0.39830268724936596</v>
      </c>
      <c r="K5221" s="211">
        <v>0.59370018605551289</v>
      </c>
      <c r="L5221" s="211">
        <v>0.27539755049868941</v>
      </c>
      <c r="M5221" s="211">
        <v>8.529134243044996E-2</v>
      </c>
      <c r="N5221" s="211">
        <v>0.44239006567490419</v>
      </c>
      <c r="O5221" s="211">
        <v>0.72814958164175003</v>
      </c>
      <c r="P5221" s="211">
        <v>6.6917198542993342E-2</v>
      </c>
      <c r="Q5221" s="211">
        <v>5.8023699650007282E-2</v>
      </c>
      <c r="R5221" s="211">
        <v>0.44861503071958053</v>
      </c>
      <c r="S5221" s="211">
        <v>0.31239850543389613</v>
      </c>
      <c r="T5221" s="211">
        <v>0.4653703339588327</v>
      </c>
      <c r="U5221" s="211">
        <v>0.51844405878770017</v>
      </c>
      <c r="V5221" s="211">
        <v>7.3006559177817648E-2</v>
      </c>
      <c r="W5221" s="211">
        <v>0.53806816032832816</v>
      </c>
      <c r="X5221" s="211">
        <v>0.37811400795045458</v>
      </c>
      <c r="Y5221" s="211">
        <v>0.54767445821214966</v>
      </c>
      <c r="Z5221" s="211">
        <v>0.14800222185826256</v>
      </c>
      <c r="AA5221" s="212">
        <v>0.11159079976833065</v>
      </c>
    </row>
    <row r="5222" spans="1:27" x14ac:dyDescent="0.35">
      <c r="A5222" s="210" t="s">
        <v>5898</v>
      </c>
      <c r="B5222" s="217">
        <v>136.34026656643559</v>
      </c>
      <c r="C5222" s="211">
        <v>6.2469713579354387E-2</v>
      </c>
      <c r="D5222" s="211">
        <v>0.11664673432158421</v>
      </c>
      <c r="E5222" s="211">
        <v>7.5923323105244953E-2</v>
      </c>
      <c r="F5222" s="211">
        <v>9.2118568486474942E-2</v>
      </c>
      <c r="G5222" s="211">
        <v>0.11368424363744806</v>
      </c>
      <c r="H5222" s="211">
        <v>0.11305061092778584</v>
      </c>
      <c r="I5222" s="211">
        <v>0.51102600547257759</v>
      </c>
      <c r="J5222" s="211">
        <v>0.43393508271211656</v>
      </c>
      <c r="K5222" s="211">
        <v>0.61257306102049436</v>
      </c>
      <c r="L5222" s="211">
        <v>0.2723950025462582</v>
      </c>
      <c r="M5222" s="211">
        <v>8.729043397515196E-2</v>
      </c>
      <c r="N5222" s="211">
        <v>0.37775992013851295</v>
      </c>
      <c r="O5222" s="211">
        <v>0.74565711417977876</v>
      </c>
      <c r="P5222" s="211">
        <v>6.9931311802571727E-2</v>
      </c>
      <c r="Q5222" s="211">
        <v>0.13296747756330257</v>
      </c>
      <c r="R5222" s="211">
        <v>0.47348814201930933</v>
      </c>
      <c r="S5222" s="211">
        <v>0.42223951926636405</v>
      </c>
      <c r="T5222" s="211">
        <v>0.57127694445603805</v>
      </c>
      <c r="U5222" s="211">
        <v>0.41251436355981264</v>
      </c>
      <c r="V5222" s="211">
        <v>8.5285079519530071E-2</v>
      </c>
      <c r="W5222" s="211">
        <v>0.52592564320694335</v>
      </c>
      <c r="X5222" s="211">
        <v>0.30700501409405578</v>
      </c>
      <c r="Y5222" s="211">
        <v>0.59658893935409707</v>
      </c>
      <c r="Z5222" s="211">
        <v>0.14936543896705215</v>
      </c>
      <c r="AA5222" s="212">
        <v>0.11338565034619769</v>
      </c>
    </row>
    <row r="5223" spans="1:27" x14ac:dyDescent="0.35">
      <c r="A5223" s="210" t="s">
        <v>5899</v>
      </c>
      <c r="B5223" s="217">
        <v>136.86120509036792</v>
      </c>
      <c r="C5223" s="211">
        <v>6.3495470706339957E-2</v>
      </c>
      <c r="D5223" s="211">
        <v>0.12709222926232788</v>
      </c>
      <c r="E5223" s="211">
        <v>8.4308979604047929E-2</v>
      </c>
      <c r="F5223" s="211">
        <v>9.1364308001481737E-2</v>
      </c>
      <c r="G5223" s="211">
        <v>0.12421863285738494</v>
      </c>
      <c r="H5223" s="211">
        <v>0.11318199946884239</v>
      </c>
      <c r="I5223" s="211">
        <v>0.43800888627188439</v>
      </c>
      <c r="J5223" s="211">
        <v>0.43975653251375213</v>
      </c>
      <c r="K5223" s="211">
        <v>0.55939680019938198</v>
      </c>
      <c r="L5223" s="211">
        <v>0.27611665631103738</v>
      </c>
      <c r="M5223" s="211">
        <v>9.2304976629325797E-2</v>
      </c>
      <c r="N5223" s="211">
        <v>0.50255487793160436</v>
      </c>
      <c r="O5223" s="211">
        <v>0.61573952782226371</v>
      </c>
      <c r="P5223" s="211">
        <v>6.611571210718882E-2</v>
      </c>
      <c r="Q5223" s="211">
        <v>7.0975177107754875E-2</v>
      </c>
      <c r="R5223" s="211">
        <v>0.40512367394169446</v>
      </c>
      <c r="S5223" s="211">
        <v>0.36818550355611168</v>
      </c>
      <c r="T5223" s="211">
        <v>0.58678609849851493</v>
      </c>
      <c r="U5223" s="211">
        <v>0.53746290745535719</v>
      </c>
      <c r="V5223" s="211">
        <v>9.8013914611825501E-2</v>
      </c>
      <c r="W5223" s="211">
        <v>0.60657509910764895</v>
      </c>
      <c r="X5223" s="211">
        <v>0.27641161039495088</v>
      </c>
      <c r="Y5223" s="211">
        <v>0.59458034095285095</v>
      </c>
      <c r="Z5223" s="211">
        <v>0.14751819566165927</v>
      </c>
      <c r="AA5223" s="212">
        <v>0.12095938424179793</v>
      </c>
    </row>
    <row r="5224" spans="1:27" x14ac:dyDescent="0.35">
      <c r="A5224" s="210" t="s">
        <v>5900</v>
      </c>
      <c r="B5224" s="217">
        <v>118.83052675928106</v>
      </c>
      <c r="C5224" s="211">
        <v>6.9462998529161199E-2</v>
      </c>
      <c r="D5224" s="211">
        <v>0.12523605511320546</v>
      </c>
      <c r="E5224" s="211">
        <v>8.1407292336333606E-2</v>
      </c>
      <c r="F5224" s="211">
        <v>7.3011600477013272E-2</v>
      </c>
      <c r="G5224" s="211">
        <v>0.12316580460054423</v>
      </c>
      <c r="H5224" s="211">
        <v>0.1259679830563285</v>
      </c>
      <c r="I5224" s="211">
        <v>0.53297293153819703</v>
      </c>
      <c r="J5224" s="211">
        <v>0.44648302197805712</v>
      </c>
      <c r="K5224" s="211">
        <v>0.62198933754382757</v>
      </c>
      <c r="L5224" s="211">
        <v>0.27645199049496239</v>
      </c>
      <c r="M5224" s="211">
        <v>0.11439843010454512</v>
      </c>
      <c r="N5224" s="211">
        <v>0.45158682475273448</v>
      </c>
      <c r="O5224" s="211">
        <v>0.73045088567005489</v>
      </c>
      <c r="P5224" s="211">
        <v>6.6824006664272476E-2</v>
      </c>
      <c r="Q5224" s="211">
        <v>6.9551970244248473E-2</v>
      </c>
      <c r="R5224" s="211">
        <v>0.42742757801988857</v>
      </c>
      <c r="S5224" s="211">
        <v>0.32926457879599091</v>
      </c>
      <c r="T5224" s="211">
        <v>0.56730057246703558</v>
      </c>
      <c r="U5224" s="211">
        <v>0.34776037447730807</v>
      </c>
      <c r="V5224" s="211">
        <v>6.4395190282521775E-2</v>
      </c>
      <c r="W5224" s="211">
        <v>0.57444351606449506</v>
      </c>
      <c r="X5224" s="211">
        <v>0.31570806954462227</v>
      </c>
      <c r="Y5224" s="211">
        <v>0.58794780329346485</v>
      </c>
      <c r="Z5224" s="211">
        <v>0.14995338628024601</v>
      </c>
      <c r="AA5224" s="212">
        <v>0.12209018404953743</v>
      </c>
    </row>
    <row r="5225" spans="1:27" x14ac:dyDescent="0.35">
      <c r="A5225" s="210" t="s">
        <v>5901</v>
      </c>
      <c r="B5225" s="217">
        <v>124.58448716782353</v>
      </c>
      <c r="C5225" s="211">
        <v>5.5219561769218772E-2</v>
      </c>
      <c r="D5225" s="211">
        <v>0.11481152401882957</v>
      </c>
      <c r="E5225" s="211">
        <v>8.4527350393109546E-2</v>
      </c>
      <c r="F5225" s="211">
        <v>9.4227288191077799E-2</v>
      </c>
      <c r="G5225" s="211">
        <v>0.12038944404738955</v>
      </c>
      <c r="H5225" s="211">
        <v>0.12153430892584893</v>
      </c>
      <c r="I5225" s="211">
        <v>0.52619160287726718</v>
      </c>
      <c r="J5225" s="211">
        <v>0.45327611160046677</v>
      </c>
      <c r="K5225" s="211">
        <v>0.62738567438104542</v>
      </c>
      <c r="L5225" s="211">
        <v>0.27768563666161405</v>
      </c>
      <c r="M5225" s="211">
        <v>0.1002974376872372</v>
      </c>
      <c r="N5225" s="211">
        <v>0.41941932178238833</v>
      </c>
      <c r="O5225" s="211">
        <v>0.75831062966920137</v>
      </c>
      <c r="P5225" s="211">
        <v>6.7549026867383011E-2</v>
      </c>
      <c r="Q5225" s="211">
        <v>0.1040801565301108</v>
      </c>
      <c r="R5225" s="211">
        <v>0.45178004680428085</v>
      </c>
      <c r="S5225" s="211">
        <v>0.3960656144334041</v>
      </c>
      <c r="T5225" s="211">
        <v>0.61581167515787616</v>
      </c>
      <c r="U5225" s="211">
        <v>0.48688931423620685</v>
      </c>
      <c r="V5225" s="211">
        <v>5.4337822787513784E-2</v>
      </c>
      <c r="W5225" s="211">
        <v>0.49338455080523036</v>
      </c>
      <c r="X5225" s="211">
        <v>0.30026636336543383</v>
      </c>
      <c r="Y5225" s="211">
        <v>0.53737547128949148</v>
      </c>
      <c r="Z5225" s="211">
        <v>0.14999212116491656</v>
      </c>
      <c r="AA5225" s="212">
        <v>0.11827156930031109</v>
      </c>
    </row>
    <row r="5226" spans="1:27" x14ac:dyDescent="0.35">
      <c r="A5226" s="210" t="s">
        <v>5902</v>
      </c>
      <c r="B5226" s="217">
        <v>157.57226955083692</v>
      </c>
      <c r="C5226" s="211">
        <v>5.440726684011303E-2</v>
      </c>
      <c r="D5226" s="211">
        <v>0.13058066032187493</v>
      </c>
      <c r="E5226" s="211">
        <v>8.7579418599831454E-2</v>
      </c>
      <c r="F5226" s="211">
        <v>7.5586975604769902E-2</v>
      </c>
      <c r="G5226" s="211">
        <v>0.12070132064977203</v>
      </c>
      <c r="H5226" s="211">
        <v>0.10592578953259479</v>
      </c>
      <c r="I5226" s="211">
        <v>0.40815642854388984</v>
      </c>
      <c r="J5226" s="211">
        <v>0.45546580568385514</v>
      </c>
      <c r="K5226" s="211">
        <v>0.59877749644418476</v>
      </c>
      <c r="L5226" s="211">
        <v>0.28191260535330132</v>
      </c>
      <c r="M5226" s="211">
        <v>8.6627693997528718E-2</v>
      </c>
      <c r="N5226" s="211">
        <v>0.40977437041813425</v>
      </c>
      <c r="O5226" s="211">
        <v>0.7387426262582214</v>
      </c>
      <c r="P5226" s="211">
        <v>7.2447129817740985E-2</v>
      </c>
      <c r="Q5226" s="211">
        <v>5.0128112734044619E-2</v>
      </c>
      <c r="R5226" s="211">
        <v>0.4628474795196626</v>
      </c>
      <c r="S5226" s="211">
        <v>0.27935162993040952</v>
      </c>
      <c r="T5226" s="211">
        <v>0.55278362987286545</v>
      </c>
      <c r="U5226" s="211">
        <v>0.38110459135131614</v>
      </c>
      <c r="V5226" s="211">
        <v>0.14911241451835994</v>
      </c>
      <c r="W5226" s="211">
        <v>0.62054245665658403</v>
      </c>
      <c r="X5226" s="211">
        <v>0.28388728762097182</v>
      </c>
      <c r="Y5226" s="211">
        <v>0.65155855041694255</v>
      </c>
      <c r="Z5226" s="211">
        <v>0.14379888818995171</v>
      </c>
      <c r="AA5226" s="212">
        <v>0.1185735646338586</v>
      </c>
    </row>
    <row r="5227" spans="1:27" x14ac:dyDescent="0.35">
      <c r="A5227" s="210" t="s">
        <v>5903</v>
      </c>
      <c r="B5227" s="217">
        <v>123.17474655008351</v>
      </c>
      <c r="C5227" s="211">
        <v>5.5765534263626904E-2</v>
      </c>
      <c r="D5227" s="211">
        <v>0.12566842484228558</v>
      </c>
      <c r="E5227" s="211">
        <v>7.087584934622615E-2</v>
      </c>
      <c r="F5227" s="211">
        <v>0.10639105091129422</v>
      </c>
      <c r="G5227" s="211">
        <v>0.12107229227425047</v>
      </c>
      <c r="H5227" s="211">
        <v>0.11338847892101056</v>
      </c>
      <c r="I5227" s="211">
        <v>0.5013735499234252</v>
      </c>
      <c r="J5227" s="211">
        <v>0.44780212748440923</v>
      </c>
      <c r="K5227" s="211">
        <v>0.58084234548178271</v>
      </c>
      <c r="L5227" s="211">
        <v>0.27282499234078306</v>
      </c>
      <c r="M5227" s="211">
        <v>9.1506104050354961E-2</v>
      </c>
      <c r="N5227" s="211">
        <v>0.51117795833260682</v>
      </c>
      <c r="O5227" s="211">
        <v>0.73143309478403939</v>
      </c>
      <c r="P5227" s="211">
        <v>7.1098583685704986E-2</v>
      </c>
      <c r="Q5227" s="211">
        <v>6.5775196212324485E-2</v>
      </c>
      <c r="R5227" s="211">
        <v>0.45518164424665025</v>
      </c>
      <c r="S5227" s="211">
        <v>0.34293487302224868</v>
      </c>
      <c r="T5227" s="211">
        <v>0.51641769485818756</v>
      </c>
      <c r="U5227" s="211">
        <v>0.47509219065959107</v>
      </c>
      <c r="V5227" s="211">
        <v>6.5668607744803681E-2</v>
      </c>
      <c r="W5227" s="211">
        <v>0.56601465908009529</v>
      </c>
      <c r="X5227" s="211">
        <v>0.30306229661529427</v>
      </c>
      <c r="Y5227" s="211">
        <v>0.70256524640877582</v>
      </c>
      <c r="Z5227" s="211">
        <v>0.14825646581177293</v>
      </c>
      <c r="AA5227" s="212">
        <v>0.12366956251972321</v>
      </c>
    </row>
    <row r="5228" spans="1:27" x14ac:dyDescent="0.35">
      <c r="A5228" s="210" t="s">
        <v>5904</v>
      </c>
      <c r="B5228" s="217">
        <v>155.46951101078659</v>
      </c>
      <c r="C5228" s="211">
        <v>6.8746211065308496E-2</v>
      </c>
      <c r="D5228" s="211">
        <v>0.12717894107221073</v>
      </c>
      <c r="E5228" s="211">
        <v>7.5065852599430188E-2</v>
      </c>
      <c r="F5228" s="211">
        <v>0.12002873412498599</v>
      </c>
      <c r="G5228" s="211">
        <v>0.11650907756234663</v>
      </c>
      <c r="H5228" s="211">
        <v>0.12589682129734453</v>
      </c>
      <c r="I5228" s="211">
        <v>0.52716920526315092</v>
      </c>
      <c r="J5228" s="211">
        <v>0.43758824495142523</v>
      </c>
      <c r="K5228" s="211">
        <v>0.58155205238087926</v>
      </c>
      <c r="L5228" s="211">
        <v>0.28047637014888105</v>
      </c>
      <c r="M5228" s="211">
        <v>0.11345500220005328</v>
      </c>
      <c r="N5228" s="211">
        <v>0.44372274887596863</v>
      </c>
      <c r="O5228" s="211">
        <v>0.66556075299007711</v>
      </c>
      <c r="P5228" s="211">
        <v>7.1398628438542611E-2</v>
      </c>
      <c r="Q5228" s="211">
        <v>8.0340838213539198E-2</v>
      </c>
      <c r="R5228" s="211">
        <v>0.4228924285701729</v>
      </c>
      <c r="S5228" s="211">
        <v>0.36368893256857204</v>
      </c>
      <c r="T5228" s="211">
        <v>0.56678259208186244</v>
      </c>
      <c r="U5228" s="211">
        <v>0.43796615185477134</v>
      </c>
      <c r="V5228" s="211">
        <v>7.8944166885875716E-2</v>
      </c>
      <c r="W5228" s="211">
        <v>0.52811427371377617</v>
      </c>
      <c r="X5228" s="211">
        <v>0.40845281919124243</v>
      </c>
      <c r="Y5228" s="211">
        <v>0.78090629243609644</v>
      </c>
      <c r="Z5228" s="211">
        <v>0.14470369925429566</v>
      </c>
      <c r="AA5228" s="212">
        <v>0.11517010611473102</v>
      </c>
    </row>
    <row r="5229" spans="1:27" x14ac:dyDescent="0.35">
      <c r="A5229" s="210" t="s">
        <v>5905</v>
      </c>
      <c r="B5229" s="217">
        <v>110.11478766535896</v>
      </c>
      <c r="C5229" s="211">
        <v>6.5301399671886542E-2</v>
      </c>
      <c r="D5229" s="211">
        <v>0.12448329105880322</v>
      </c>
      <c r="E5229" s="211">
        <v>7.2081538505552017E-2</v>
      </c>
      <c r="F5229" s="211">
        <v>0.10465998658840772</v>
      </c>
      <c r="G5229" s="211">
        <v>0.1240693316084337</v>
      </c>
      <c r="H5229" s="211">
        <v>0.1184400636014268</v>
      </c>
      <c r="I5229" s="211">
        <v>0.53165727126072859</v>
      </c>
      <c r="J5229" s="211">
        <v>0.41291397305844746</v>
      </c>
      <c r="K5229" s="211">
        <v>0.59012848943163521</v>
      </c>
      <c r="L5229" s="211">
        <v>0.27193670923341268</v>
      </c>
      <c r="M5229" s="211">
        <v>9.783776085293644E-2</v>
      </c>
      <c r="N5229" s="211">
        <v>0.4023111878649035</v>
      </c>
      <c r="O5229" s="211">
        <v>0.63896404644238569</v>
      </c>
      <c r="P5229" s="211">
        <v>6.7439829518601932E-2</v>
      </c>
      <c r="Q5229" s="211">
        <v>4.3831508238532858E-2</v>
      </c>
      <c r="R5229" s="211">
        <v>0.37578658695083139</v>
      </c>
      <c r="S5229" s="211">
        <v>0.35188044377392569</v>
      </c>
      <c r="T5229" s="211">
        <v>0.61626854829020261</v>
      </c>
      <c r="U5229" s="211">
        <v>0.37164105977199902</v>
      </c>
      <c r="V5229" s="211">
        <v>8.3455137499640064E-2</v>
      </c>
      <c r="W5229" s="211">
        <v>0.59309215676681082</v>
      </c>
      <c r="X5229" s="211">
        <v>0.39083003852659387</v>
      </c>
      <c r="Y5229" s="211">
        <v>0.62006721558836186</v>
      </c>
      <c r="Z5229" s="211">
        <v>0.14634780400793168</v>
      </c>
      <c r="AA5229" s="212">
        <v>0.12697145621118031</v>
      </c>
    </row>
    <row r="5230" spans="1:27" x14ac:dyDescent="0.35">
      <c r="A5230" s="210" t="s">
        <v>5906</v>
      </c>
      <c r="B5230" s="217">
        <v>147.15724846075281</v>
      </c>
      <c r="C5230" s="211">
        <v>6.5649107480333493E-2</v>
      </c>
      <c r="D5230" s="211">
        <v>0.12546768083575616</v>
      </c>
      <c r="E5230" s="211">
        <v>7.4066701850084779E-2</v>
      </c>
      <c r="F5230" s="211">
        <v>9.3910774130107705E-2</v>
      </c>
      <c r="G5230" s="211">
        <v>0.1241908398799955</v>
      </c>
      <c r="H5230" s="211">
        <v>0.11040574387881172</v>
      </c>
      <c r="I5230" s="211">
        <v>0.49696815373552378</v>
      </c>
      <c r="J5230" s="211">
        <v>0.42445611591051846</v>
      </c>
      <c r="K5230" s="211">
        <v>0.62080156051330315</v>
      </c>
      <c r="L5230" s="211">
        <v>0.26666601397656514</v>
      </c>
      <c r="M5230" s="211">
        <v>9.9616053763321499E-2</v>
      </c>
      <c r="N5230" s="211">
        <v>0.38359530872248571</v>
      </c>
      <c r="O5230" s="211">
        <v>0.78316323002031429</v>
      </c>
      <c r="P5230" s="211">
        <v>6.7562673877886656E-2</v>
      </c>
      <c r="Q5230" s="211">
        <v>0.10184709424314688</v>
      </c>
      <c r="R5230" s="211">
        <v>0.40327008073727511</v>
      </c>
      <c r="S5230" s="211">
        <v>0.37305117851483549</v>
      </c>
      <c r="T5230" s="211">
        <v>0.57977917326070449</v>
      </c>
      <c r="U5230" s="211">
        <v>0.43515663379873648</v>
      </c>
      <c r="V5230" s="211">
        <v>9.0225513168208704E-2</v>
      </c>
      <c r="W5230" s="211">
        <v>0.53285703799019879</v>
      </c>
      <c r="X5230" s="211">
        <v>0.32224251490998546</v>
      </c>
      <c r="Y5230" s="211">
        <v>0.76971526750163621</v>
      </c>
      <c r="Z5230" s="211">
        <v>0.14800700103478981</v>
      </c>
      <c r="AA5230" s="212">
        <v>0.11718387367402007</v>
      </c>
    </row>
    <row r="5231" spans="1:27" x14ac:dyDescent="0.35">
      <c r="A5231" s="210" t="s">
        <v>5907</v>
      </c>
      <c r="B5231" s="217">
        <v>148.4252815228331</v>
      </c>
      <c r="C5231" s="211">
        <v>4.8565036982583409E-2</v>
      </c>
      <c r="D5231" s="211">
        <v>0.12570858699533188</v>
      </c>
      <c r="E5231" s="211">
        <v>7.0369556600686209E-2</v>
      </c>
      <c r="F5231" s="211">
        <v>0.10523974895745555</v>
      </c>
      <c r="G5231" s="211">
        <v>0.12354686984815036</v>
      </c>
      <c r="H5231" s="211">
        <v>0.12665621901455679</v>
      </c>
      <c r="I5231" s="211">
        <v>0.47503594941340876</v>
      </c>
      <c r="J5231" s="211">
        <v>0.4596583801624301</v>
      </c>
      <c r="K5231" s="211">
        <v>0.6318886190518922</v>
      </c>
      <c r="L5231" s="211">
        <v>0.27874692725146938</v>
      </c>
      <c r="M5231" s="211">
        <v>9.082279145453688E-2</v>
      </c>
      <c r="N5231" s="211">
        <v>0.37620261279210615</v>
      </c>
      <c r="O5231" s="211">
        <v>0.76784825206418128</v>
      </c>
      <c r="P5231" s="211">
        <v>6.7511586228832188E-2</v>
      </c>
      <c r="Q5231" s="211">
        <v>0.10803886593285261</v>
      </c>
      <c r="R5231" s="211">
        <v>0.43342628674571415</v>
      </c>
      <c r="S5231" s="211">
        <v>0.39102772201282376</v>
      </c>
      <c r="T5231" s="211">
        <v>0.54120977173504736</v>
      </c>
      <c r="U5231" s="211">
        <v>0.5014115939347451</v>
      </c>
      <c r="V5231" s="211">
        <v>9.0566234018547964E-2</v>
      </c>
      <c r="W5231" s="211">
        <v>0.59481684435871895</v>
      </c>
      <c r="X5231" s="211">
        <v>0.36871420237119795</v>
      </c>
      <c r="Y5231" s="211">
        <v>0.69740138451847433</v>
      </c>
      <c r="Z5231" s="211">
        <v>0.14664645265258267</v>
      </c>
      <c r="AA5231" s="212">
        <v>0.11398578696158169</v>
      </c>
    </row>
    <row r="5232" spans="1:27" x14ac:dyDescent="0.35">
      <c r="A5232" s="210" t="s">
        <v>5908</v>
      </c>
      <c r="B5232" s="217">
        <v>153.26812152346659</v>
      </c>
      <c r="C5232" s="211">
        <v>6.9356853925920101E-2</v>
      </c>
      <c r="D5232" s="211">
        <v>0.1203973905516162</v>
      </c>
      <c r="E5232" s="211">
        <v>7.2238750494726042E-2</v>
      </c>
      <c r="F5232" s="211">
        <v>0.10471774728717764</v>
      </c>
      <c r="G5232" s="211">
        <v>0.11510187051602237</v>
      </c>
      <c r="H5232" s="211">
        <v>0.11241238179009821</v>
      </c>
      <c r="I5232" s="211">
        <v>0.51855994701682484</v>
      </c>
      <c r="J5232" s="211">
        <v>0.48022240428697938</v>
      </c>
      <c r="K5232" s="211">
        <v>0.62705455549351818</v>
      </c>
      <c r="L5232" s="211">
        <v>0.27326673173122173</v>
      </c>
      <c r="M5232" s="211">
        <v>0.10974331108397208</v>
      </c>
      <c r="N5232" s="211">
        <v>0.45901609417928141</v>
      </c>
      <c r="O5232" s="211">
        <v>0.77001927040175755</v>
      </c>
      <c r="P5232" s="211">
        <v>7.3895251882399107E-2</v>
      </c>
      <c r="Q5232" s="211">
        <v>7.4044224876327322E-2</v>
      </c>
      <c r="R5232" s="211">
        <v>0.44406443921557309</v>
      </c>
      <c r="S5232" s="211">
        <v>0.29178099126278945</v>
      </c>
      <c r="T5232" s="211">
        <v>0.63421178892404972</v>
      </c>
      <c r="U5232" s="211">
        <v>0.38002621818386539</v>
      </c>
      <c r="V5232" s="211">
        <v>9.4297540639939489E-2</v>
      </c>
      <c r="W5232" s="211">
        <v>0.5432169431384839</v>
      </c>
      <c r="X5232" s="211">
        <v>0.30602021065463342</v>
      </c>
      <c r="Y5232" s="211">
        <v>0.73885130404722943</v>
      </c>
      <c r="Z5232" s="211">
        <v>0.14971594521903536</v>
      </c>
      <c r="AA5232" s="212">
        <v>0.12132219555995942</v>
      </c>
    </row>
    <row r="5233" spans="1:27" x14ac:dyDescent="0.35">
      <c r="A5233" s="210" t="s">
        <v>5909</v>
      </c>
      <c r="B5233" s="217">
        <v>172.84859028711693</v>
      </c>
      <c r="C5233" s="211">
        <v>4.9802745730200867E-2</v>
      </c>
      <c r="D5233" s="211">
        <v>0.12534573624152515</v>
      </c>
      <c r="E5233" s="211">
        <v>7.6533502577081733E-2</v>
      </c>
      <c r="F5233" s="211">
        <v>0.11310809113720706</v>
      </c>
      <c r="G5233" s="211">
        <v>0.11896351708073609</v>
      </c>
      <c r="H5233" s="211">
        <v>0.1133610904078465</v>
      </c>
      <c r="I5233" s="211">
        <v>0.5060509410450249</v>
      </c>
      <c r="J5233" s="211">
        <v>0.398812663109396</v>
      </c>
      <c r="K5233" s="211">
        <v>0.5267568725019911</v>
      </c>
      <c r="L5233" s="211">
        <v>0.27517905659836961</v>
      </c>
      <c r="M5233" s="211">
        <v>0.10811350126367605</v>
      </c>
      <c r="N5233" s="211">
        <v>0.39218384575153553</v>
      </c>
      <c r="O5233" s="211">
        <v>0.7457511929969165</v>
      </c>
      <c r="P5233" s="211">
        <v>7.3362979567579853E-2</v>
      </c>
      <c r="Q5233" s="211">
        <v>4.9262702868300125E-2</v>
      </c>
      <c r="R5233" s="211">
        <v>0.38730404887084552</v>
      </c>
      <c r="S5233" s="211">
        <v>0.28070465769588776</v>
      </c>
      <c r="T5233" s="211">
        <v>0.60751136163349695</v>
      </c>
      <c r="U5233" s="211">
        <v>0.42543355823409018</v>
      </c>
      <c r="V5233" s="211">
        <v>0.14853786154814017</v>
      </c>
      <c r="W5233" s="211">
        <v>0.50586490307467025</v>
      </c>
      <c r="X5233" s="211">
        <v>0.31971377674263868</v>
      </c>
      <c r="Y5233" s="211">
        <v>0.60880188397000545</v>
      </c>
      <c r="Z5233" s="211">
        <v>0.14973409673553217</v>
      </c>
      <c r="AA5233" s="212">
        <v>0.11343464159588935</v>
      </c>
    </row>
    <row r="5234" spans="1:27" x14ac:dyDescent="0.35">
      <c r="A5234" s="210" t="s">
        <v>5910</v>
      </c>
      <c r="B5234" s="217">
        <v>113.21513054182986</v>
      </c>
      <c r="C5234" s="211">
        <v>7.6525770365311399E-2</v>
      </c>
      <c r="D5234" s="211">
        <v>0.12459249801505609</v>
      </c>
      <c r="E5234" s="211">
        <v>7.9205658756977812E-2</v>
      </c>
      <c r="F5234" s="211">
        <v>8.4294789340680035E-2</v>
      </c>
      <c r="G5234" s="211">
        <v>0.12229751215828071</v>
      </c>
      <c r="H5234" s="211">
        <v>0.11740241077001265</v>
      </c>
      <c r="I5234" s="211">
        <v>0.49455651102439702</v>
      </c>
      <c r="J5234" s="211">
        <v>0.46629673754184858</v>
      </c>
      <c r="K5234" s="211">
        <v>0.57198009928954019</v>
      </c>
      <c r="L5234" s="211">
        <v>0.26729337407685844</v>
      </c>
      <c r="M5234" s="211">
        <v>8.4829932451556261E-2</v>
      </c>
      <c r="N5234" s="211">
        <v>0.44322926462399531</v>
      </c>
      <c r="O5234" s="211">
        <v>0.61699525491106799</v>
      </c>
      <c r="P5234" s="211">
        <v>6.2360708574925823E-2</v>
      </c>
      <c r="Q5234" s="211">
        <v>6.8297475478505218E-2</v>
      </c>
      <c r="R5234" s="211">
        <v>0.42525036232371011</v>
      </c>
      <c r="S5234" s="211">
        <v>0.38413469160199099</v>
      </c>
      <c r="T5234" s="211">
        <v>0.57479615256317118</v>
      </c>
      <c r="U5234" s="211">
        <v>0.37693484089011531</v>
      </c>
      <c r="V5234" s="211">
        <v>8.8524757250325312E-2</v>
      </c>
      <c r="W5234" s="211">
        <v>0.58931896071926115</v>
      </c>
      <c r="X5234" s="211">
        <v>0.41188976499139168</v>
      </c>
      <c r="Y5234" s="211">
        <v>0.66418848645399065</v>
      </c>
      <c r="Z5234" s="211">
        <v>0.14562302977035951</v>
      </c>
      <c r="AA5234" s="212">
        <v>0.12399733357459114</v>
      </c>
    </row>
    <row r="5235" spans="1:27" x14ac:dyDescent="0.35">
      <c r="A5235" s="210" t="s">
        <v>5911</v>
      </c>
      <c r="B5235" s="217">
        <v>109.41428321627927</v>
      </c>
      <c r="C5235" s="211">
        <v>4.9163810461010614E-2</v>
      </c>
      <c r="D5235" s="211">
        <v>0.12644302432241805</v>
      </c>
      <c r="E5235" s="211">
        <v>8.4236894063539222E-2</v>
      </c>
      <c r="F5235" s="211">
        <v>0.1040594389908302</v>
      </c>
      <c r="G5235" s="211">
        <v>0.12037385398852288</v>
      </c>
      <c r="H5235" s="211">
        <v>0.10769937832238397</v>
      </c>
      <c r="I5235" s="211">
        <v>0.4859084752625159</v>
      </c>
      <c r="J5235" s="211">
        <v>0.49143561089003679</v>
      </c>
      <c r="K5235" s="211">
        <v>0.56484707031353576</v>
      </c>
      <c r="L5235" s="211">
        <v>0.27393492442136469</v>
      </c>
      <c r="M5235" s="211">
        <v>9.3000284747340359E-2</v>
      </c>
      <c r="N5235" s="211">
        <v>0.39473434902393195</v>
      </c>
      <c r="O5235" s="211">
        <v>0.65678969998723491</v>
      </c>
      <c r="P5235" s="211">
        <v>7.0247053875096305E-2</v>
      </c>
      <c r="Q5235" s="211">
        <v>9.2196921864965725E-2</v>
      </c>
      <c r="R5235" s="211">
        <v>0.44134679034765684</v>
      </c>
      <c r="S5235" s="211">
        <v>0.26185040826044886</v>
      </c>
      <c r="T5235" s="211">
        <v>0.50296764828994611</v>
      </c>
      <c r="U5235" s="211">
        <v>0.35554855669452556</v>
      </c>
      <c r="V5235" s="211">
        <v>5.9290973094251243E-2</v>
      </c>
      <c r="W5235" s="211">
        <v>0.57370856346841048</v>
      </c>
      <c r="X5235" s="211">
        <v>0.36304006706700692</v>
      </c>
      <c r="Y5235" s="211">
        <v>0.5923414577086632</v>
      </c>
      <c r="Z5235" s="211">
        <v>0.14961001795180848</v>
      </c>
      <c r="AA5235" s="212">
        <v>0.12088937959769663</v>
      </c>
    </row>
    <row r="5236" spans="1:27" x14ac:dyDescent="0.35">
      <c r="A5236" s="210" t="s">
        <v>5912</v>
      </c>
      <c r="B5236" s="217">
        <v>138.92414537820474</v>
      </c>
      <c r="C5236" s="211">
        <v>7.5129013221820723E-2</v>
      </c>
      <c r="D5236" s="211">
        <v>0.13192581990556923</v>
      </c>
      <c r="E5236" s="211">
        <v>7.3886270538629353E-2</v>
      </c>
      <c r="F5236" s="211">
        <v>8.8242830560659347E-2</v>
      </c>
      <c r="G5236" s="211">
        <v>0.12623916360089243</v>
      </c>
      <c r="H5236" s="211">
        <v>0.12314221620196231</v>
      </c>
      <c r="I5236" s="211">
        <v>0.49847450695295642</v>
      </c>
      <c r="J5236" s="211">
        <v>0.43992003190915496</v>
      </c>
      <c r="K5236" s="211">
        <v>0.61498537578713908</v>
      </c>
      <c r="L5236" s="211">
        <v>0.2765192959277909</v>
      </c>
      <c r="M5236" s="211">
        <v>0.10078261035078181</v>
      </c>
      <c r="N5236" s="211">
        <v>0.40755155252637565</v>
      </c>
      <c r="O5236" s="211">
        <v>0.67375039310215801</v>
      </c>
      <c r="P5236" s="211">
        <v>7.1363963054391175E-2</v>
      </c>
      <c r="Q5236" s="211">
        <v>0.13467607371425733</v>
      </c>
      <c r="R5236" s="211">
        <v>0.47778671078834384</v>
      </c>
      <c r="S5236" s="211">
        <v>0.29549207671964195</v>
      </c>
      <c r="T5236" s="211">
        <v>0.63871564853669305</v>
      </c>
      <c r="U5236" s="211">
        <v>0.47409979895757359</v>
      </c>
      <c r="V5236" s="211">
        <v>7.888982976528483E-2</v>
      </c>
      <c r="W5236" s="211">
        <v>0.51647726539593086</v>
      </c>
      <c r="X5236" s="211">
        <v>0.34026433734996825</v>
      </c>
      <c r="Y5236" s="211">
        <v>0.54217976319262884</v>
      </c>
      <c r="Z5236" s="211">
        <v>0.144244158476277</v>
      </c>
      <c r="AA5236" s="212">
        <v>0.11794084366132446</v>
      </c>
    </row>
    <row r="5237" spans="1:27" x14ac:dyDescent="0.35">
      <c r="A5237" s="210" t="s">
        <v>5913</v>
      </c>
      <c r="B5237" s="217">
        <v>143.73188085023145</v>
      </c>
      <c r="C5237" s="211">
        <v>6.5640354711885451E-2</v>
      </c>
      <c r="D5237" s="211">
        <v>0.12594505881836601</v>
      </c>
      <c r="E5237" s="211">
        <v>8.3879244504695458E-2</v>
      </c>
      <c r="F5237" s="211">
        <v>9.0454300575983304E-2</v>
      </c>
      <c r="G5237" s="211">
        <v>0.12149063935834856</v>
      </c>
      <c r="H5237" s="211">
        <v>0.12384756315762924</v>
      </c>
      <c r="I5237" s="211">
        <v>0.46373366446798947</v>
      </c>
      <c r="J5237" s="211">
        <v>0.40510334520231239</v>
      </c>
      <c r="K5237" s="211">
        <v>0.61945267016922911</v>
      </c>
      <c r="L5237" s="211">
        <v>0.27503444372849517</v>
      </c>
      <c r="M5237" s="211">
        <v>0.11864309720352681</v>
      </c>
      <c r="N5237" s="211">
        <v>0.36417758109217163</v>
      </c>
      <c r="O5237" s="211">
        <v>0.79162004194757052</v>
      </c>
      <c r="P5237" s="211">
        <v>6.2016319228557479E-2</v>
      </c>
      <c r="Q5237" s="211">
        <v>5.703396981229758E-2</v>
      </c>
      <c r="R5237" s="211">
        <v>0.39867678861484612</v>
      </c>
      <c r="S5237" s="211">
        <v>0.33241268920310663</v>
      </c>
      <c r="T5237" s="211">
        <v>0.55132559076472676</v>
      </c>
      <c r="U5237" s="211">
        <v>0.47283613179675243</v>
      </c>
      <c r="V5237" s="211">
        <v>8.92244108130998E-2</v>
      </c>
      <c r="W5237" s="211">
        <v>0.5689120269731186</v>
      </c>
      <c r="X5237" s="211">
        <v>0.31991702502005342</v>
      </c>
      <c r="Y5237" s="211">
        <v>0.62772111101971872</v>
      </c>
      <c r="Z5237" s="211">
        <v>0.14590649234940611</v>
      </c>
      <c r="AA5237" s="212">
        <v>0.11522566703067044</v>
      </c>
    </row>
    <row r="5238" spans="1:27" x14ac:dyDescent="0.35">
      <c r="A5238" s="210" t="s">
        <v>5914</v>
      </c>
      <c r="B5238" s="217">
        <v>146.76394424259456</v>
      </c>
      <c r="C5238" s="211">
        <v>6.414140150314665E-2</v>
      </c>
      <c r="D5238" s="211">
        <v>0.11570957437130905</v>
      </c>
      <c r="E5238" s="211">
        <v>7.8473798362375238E-2</v>
      </c>
      <c r="F5238" s="211">
        <v>9.4502041230212608E-2</v>
      </c>
      <c r="G5238" s="211">
        <v>0.11812409793327786</v>
      </c>
      <c r="H5238" s="211">
        <v>0.1055721036202658</v>
      </c>
      <c r="I5238" s="211">
        <v>0.51796314468384541</v>
      </c>
      <c r="J5238" s="211">
        <v>0.44397066238594995</v>
      </c>
      <c r="K5238" s="211">
        <v>0.63988772187537679</v>
      </c>
      <c r="L5238" s="211">
        <v>0.27919370276876432</v>
      </c>
      <c r="M5238" s="211">
        <v>0.10267743882690046</v>
      </c>
      <c r="N5238" s="211">
        <v>0.54324094955335323</v>
      </c>
      <c r="O5238" s="211">
        <v>0.53932335191059</v>
      </c>
      <c r="P5238" s="211">
        <v>7.1569001441470645E-2</v>
      </c>
      <c r="Q5238" s="211">
        <v>4.4833433655933952E-2</v>
      </c>
      <c r="R5238" s="211">
        <v>0.48598093188461328</v>
      </c>
      <c r="S5238" s="211">
        <v>0.30366099706577721</v>
      </c>
      <c r="T5238" s="211">
        <v>0.6056121785494254</v>
      </c>
      <c r="U5238" s="211">
        <v>0.47309785062652554</v>
      </c>
      <c r="V5238" s="211">
        <v>6.5812192245148948E-2</v>
      </c>
      <c r="W5238" s="211">
        <v>0.61656254960570733</v>
      </c>
      <c r="X5238" s="211">
        <v>0.32148956358110709</v>
      </c>
      <c r="Y5238" s="211">
        <v>0.62338591715243197</v>
      </c>
      <c r="Z5238" s="211">
        <v>0.14792304243446244</v>
      </c>
      <c r="AA5238" s="212">
        <v>0.11138314801602298</v>
      </c>
    </row>
    <row r="5239" spans="1:27" x14ac:dyDescent="0.35">
      <c r="A5239" s="210" t="s">
        <v>5915</v>
      </c>
      <c r="B5239" s="217">
        <v>115.04187252257617</v>
      </c>
      <c r="C5239" s="211">
        <v>7.8891137220107099E-2</v>
      </c>
      <c r="D5239" s="211">
        <v>0.12819613132808472</v>
      </c>
      <c r="E5239" s="211">
        <v>7.6203631327559085E-2</v>
      </c>
      <c r="F5239" s="211">
        <v>7.7511470018851919E-2</v>
      </c>
      <c r="G5239" s="211">
        <v>0.11949041476925626</v>
      </c>
      <c r="H5239" s="211">
        <v>0.11937255451962686</v>
      </c>
      <c r="I5239" s="211">
        <v>0.47664479467663995</v>
      </c>
      <c r="J5239" s="211">
        <v>0.46256157362770334</v>
      </c>
      <c r="K5239" s="211">
        <v>0.63800160378390092</v>
      </c>
      <c r="L5239" s="211">
        <v>0.27760077550611928</v>
      </c>
      <c r="M5239" s="211">
        <v>9.4722881367190814E-2</v>
      </c>
      <c r="N5239" s="211">
        <v>0.39897163675721686</v>
      </c>
      <c r="O5239" s="211">
        <v>0.60378776015176328</v>
      </c>
      <c r="P5239" s="211">
        <v>6.8946666383404506E-2</v>
      </c>
      <c r="Q5239" s="211">
        <v>6.9453878476116962E-2</v>
      </c>
      <c r="R5239" s="211">
        <v>0.42266256260753704</v>
      </c>
      <c r="S5239" s="211">
        <v>0.34945037242587795</v>
      </c>
      <c r="T5239" s="211">
        <v>0.5388774242645834</v>
      </c>
      <c r="U5239" s="211">
        <v>0.36327692814481588</v>
      </c>
      <c r="V5239" s="211">
        <v>5.8093552806251669E-2</v>
      </c>
      <c r="W5239" s="211">
        <v>0.58887146307836336</v>
      </c>
      <c r="X5239" s="211">
        <v>0.23683512110180338</v>
      </c>
      <c r="Y5239" s="211">
        <v>0.63280672608938304</v>
      </c>
      <c r="Z5239" s="211">
        <v>0.14984620352346276</v>
      </c>
      <c r="AA5239" s="212">
        <v>0.11577609917834585</v>
      </c>
    </row>
    <row r="5240" spans="1:27" x14ac:dyDescent="0.35">
      <c r="A5240" s="210" t="s">
        <v>5916</v>
      </c>
      <c r="B5240" s="217">
        <v>108.72663879867812</v>
      </c>
      <c r="C5240" s="211">
        <v>7.2341387796664616E-2</v>
      </c>
      <c r="D5240" s="211">
        <v>0.12935585441639672</v>
      </c>
      <c r="E5240" s="211">
        <v>8.7308086845492017E-2</v>
      </c>
      <c r="F5240" s="211">
        <v>0.10269491621892182</v>
      </c>
      <c r="G5240" s="211">
        <v>0.12051929840324778</v>
      </c>
      <c r="H5240" s="211">
        <v>0.12350499715385954</v>
      </c>
      <c r="I5240" s="211">
        <v>0.48436168833358195</v>
      </c>
      <c r="J5240" s="211">
        <v>0.42161058601655949</v>
      </c>
      <c r="K5240" s="211">
        <v>0.60441435792048914</v>
      </c>
      <c r="L5240" s="211">
        <v>0.27031400151670182</v>
      </c>
      <c r="M5240" s="211">
        <v>8.1838068762482494E-2</v>
      </c>
      <c r="N5240" s="211">
        <v>0.36102517884501401</v>
      </c>
      <c r="O5240" s="211">
        <v>0.66657441311963306</v>
      </c>
      <c r="P5240" s="211">
        <v>6.2371626137158354E-2</v>
      </c>
      <c r="Q5240" s="211">
        <v>0.10284189698351648</v>
      </c>
      <c r="R5240" s="211">
        <v>0.44606078244058806</v>
      </c>
      <c r="S5240" s="211">
        <v>0.29629224874511861</v>
      </c>
      <c r="T5240" s="211">
        <v>0.47023795562069265</v>
      </c>
      <c r="U5240" s="211">
        <v>0.46999156599306779</v>
      </c>
      <c r="V5240" s="211">
        <v>5.3925284970627832E-2</v>
      </c>
      <c r="W5240" s="211">
        <v>0.6055293737786861</v>
      </c>
      <c r="X5240" s="211">
        <v>0.31913152782669363</v>
      </c>
      <c r="Y5240" s="211">
        <v>0.73828835374990298</v>
      </c>
      <c r="Z5240" s="211">
        <v>0.14672798247610766</v>
      </c>
      <c r="AA5240" s="212">
        <v>0.12264401727011322</v>
      </c>
    </row>
    <row r="5241" spans="1:27" x14ac:dyDescent="0.35">
      <c r="A5241" s="210" t="s">
        <v>5917</v>
      </c>
      <c r="B5241" s="217">
        <v>117.41696424701361</v>
      </c>
      <c r="C5241" s="211">
        <v>6.2563758141419734E-2</v>
      </c>
      <c r="D5241" s="211">
        <v>0.11907935588430331</v>
      </c>
      <c r="E5241" s="211">
        <v>7.618301440465651E-2</v>
      </c>
      <c r="F5241" s="211">
        <v>0.1027927248579741</v>
      </c>
      <c r="G5241" s="211">
        <v>0.11907933986037991</v>
      </c>
      <c r="H5241" s="211">
        <v>0.1177176783615788</v>
      </c>
      <c r="I5241" s="211">
        <v>0.48307778026272219</v>
      </c>
      <c r="J5241" s="211">
        <v>0.48563566642605993</v>
      </c>
      <c r="K5241" s="211">
        <v>0.64017276468590723</v>
      </c>
      <c r="L5241" s="211">
        <v>0.27532504612276809</v>
      </c>
      <c r="M5241" s="211">
        <v>9.6709579917342317E-2</v>
      </c>
      <c r="N5241" s="211">
        <v>0.38967709371580594</v>
      </c>
      <c r="O5241" s="211">
        <v>0.7096274535109135</v>
      </c>
      <c r="P5241" s="211">
        <v>6.1016396109134417E-2</v>
      </c>
      <c r="Q5241" s="211">
        <v>0.11519996165062031</v>
      </c>
      <c r="R5241" s="211">
        <v>0.37834600269636437</v>
      </c>
      <c r="S5241" s="211">
        <v>0.27863474486299949</v>
      </c>
      <c r="T5241" s="211">
        <v>0.51919538396361808</v>
      </c>
      <c r="U5241" s="211">
        <v>0.55490221193371114</v>
      </c>
      <c r="V5241" s="211">
        <v>5.8993816855291537E-2</v>
      </c>
      <c r="W5241" s="211">
        <v>0.61103734693323475</v>
      </c>
      <c r="X5241" s="211">
        <v>0.35478158708138569</v>
      </c>
      <c r="Y5241" s="211">
        <v>0.70588400551891461</v>
      </c>
      <c r="Z5241" s="211">
        <v>0.14888792756065403</v>
      </c>
      <c r="AA5241" s="212">
        <v>0.12421138916148455</v>
      </c>
    </row>
    <row r="5242" spans="1:27" x14ac:dyDescent="0.35">
      <c r="A5242" s="210" t="s">
        <v>5918</v>
      </c>
      <c r="B5242" s="217">
        <v>157.1650254964253</v>
      </c>
      <c r="C5242" s="211">
        <v>6.8234057048973201E-2</v>
      </c>
      <c r="D5242" s="211">
        <v>0.12578793123662493</v>
      </c>
      <c r="E5242" s="211">
        <v>8.3588928786829372E-2</v>
      </c>
      <c r="F5242" s="211">
        <v>0.11361719363612705</v>
      </c>
      <c r="G5242" s="211">
        <v>0.12458043818761196</v>
      </c>
      <c r="H5242" s="211">
        <v>0.11477061113828946</v>
      </c>
      <c r="I5242" s="211">
        <v>0.48505556514670733</v>
      </c>
      <c r="J5242" s="211">
        <v>0.44658673260321596</v>
      </c>
      <c r="K5242" s="211">
        <v>0.59221902527490689</v>
      </c>
      <c r="L5242" s="211">
        <v>0.27633151683469537</v>
      </c>
      <c r="M5242" s="211">
        <v>0.12082023299677987</v>
      </c>
      <c r="N5242" s="211">
        <v>0.36162089876599124</v>
      </c>
      <c r="O5242" s="211">
        <v>0.77076114124688544</v>
      </c>
      <c r="P5242" s="211">
        <v>7.0280157787984313E-2</v>
      </c>
      <c r="Q5242" s="211">
        <v>0.11341330303764191</v>
      </c>
      <c r="R5242" s="211">
        <v>0.4127629099215826</v>
      </c>
      <c r="S5242" s="211">
        <v>0.3450116676170476</v>
      </c>
      <c r="T5242" s="211">
        <v>0.5513325873225311</v>
      </c>
      <c r="U5242" s="211">
        <v>0.40192125486113006</v>
      </c>
      <c r="V5242" s="211">
        <v>0.10442651277104253</v>
      </c>
      <c r="W5242" s="211">
        <v>0.4751157794021677</v>
      </c>
      <c r="X5242" s="211">
        <v>0.3611897401333482</v>
      </c>
      <c r="Y5242" s="211">
        <v>0.72378923100677406</v>
      </c>
      <c r="Z5242" s="211">
        <v>0.14413165826375732</v>
      </c>
      <c r="AA5242" s="212">
        <v>0.12027927650758702</v>
      </c>
    </row>
    <row r="5243" spans="1:27" x14ac:dyDescent="0.35">
      <c r="A5243" s="210" t="s">
        <v>5919</v>
      </c>
      <c r="B5243" s="217">
        <v>159.65744743174045</v>
      </c>
      <c r="C5243" s="211">
        <v>7.7880854004136454E-2</v>
      </c>
      <c r="D5243" s="211">
        <v>0.12320866844091334</v>
      </c>
      <c r="E5243" s="211">
        <v>7.090843738667274E-2</v>
      </c>
      <c r="F5243" s="211">
        <v>0.10796035486295295</v>
      </c>
      <c r="G5243" s="211">
        <v>0.12477105740288796</v>
      </c>
      <c r="H5243" s="211">
        <v>0.11463846096487884</v>
      </c>
      <c r="I5243" s="211">
        <v>0.50762448209597422</v>
      </c>
      <c r="J5243" s="211">
        <v>0.47488444278408726</v>
      </c>
      <c r="K5243" s="211">
        <v>0.57918456143809838</v>
      </c>
      <c r="L5243" s="211">
        <v>0.27250919757594783</v>
      </c>
      <c r="M5243" s="211">
        <v>0.10758922024372974</v>
      </c>
      <c r="N5243" s="211">
        <v>0.49279361049983494</v>
      </c>
      <c r="O5243" s="211">
        <v>0.76466491074588405</v>
      </c>
      <c r="P5243" s="211">
        <v>7.4328819442298577E-2</v>
      </c>
      <c r="Q5243" s="211">
        <v>0.13370306724931041</v>
      </c>
      <c r="R5243" s="211">
        <v>0.43755986227702343</v>
      </c>
      <c r="S5243" s="211">
        <v>0.31144197511318417</v>
      </c>
      <c r="T5243" s="211">
        <v>0.58369030679931655</v>
      </c>
      <c r="U5243" s="211">
        <v>0.37259388376170544</v>
      </c>
      <c r="V5243" s="211">
        <v>0.13109176556998603</v>
      </c>
      <c r="W5243" s="211">
        <v>0.6053299887990069</v>
      </c>
      <c r="X5243" s="211">
        <v>0.32293155061041301</v>
      </c>
      <c r="Y5243" s="211">
        <v>0.66544267861908424</v>
      </c>
      <c r="Z5243" s="211">
        <v>0.14435456767358545</v>
      </c>
      <c r="AA5243" s="212">
        <v>0.12347407280217812</v>
      </c>
    </row>
    <row r="5244" spans="1:27" x14ac:dyDescent="0.35">
      <c r="A5244" s="210" t="s">
        <v>5920</v>
      </c>
      <c r="B5244" s="217">
        <v>176.4456980314886</v>
      </c>
      <c r="C5244" s="211">
        <v>5.9677939691754396E-2</v>
      </c>
      <c r="D5244" s="211">
        <v>0.11905829270051912</v>
      </c>
      <c r="E5244" s="211">
        <v>7.7116472399071392E-2</v>
      </c>
      <c r="F5244" s="211">
        <v>7.6996299065482499E-2</v>
      </c>
      <c r="G5244" s="211">
        <v>0.12596054913629259</v>
      </c>
      <c r="H5244" s="211">
        <v>0.12514081415397202</v>
      </c>
      <c r="I5244" s="211">
        <v>0.49296381368908881</v>
      </c>
      <c r="J5244" s="211">
        <v>0.46034065991830975</v>
      </c>
      <c r="K5244" s="211">
        <v>0.60479483112590793</v>
      </c>
      <c r="L5244" s="211">
        <v>0.27018296890577559</v>
      </c>
      <c r="M5244" s="211">
        <v>9.9618039152517893E-2</v>
      </c>
      <c r="N5244" s="211">
        <v>0.45066754883709703</v>
      </c>
      <c r="O5244" s="211">
        <v>0.66247908233218711</v>
      </c>
      <c r="P5244" s="211">
        <v>7.2394668554273692E-2</v>
      </c>
      <c r="Q5244" s="211">
        <v>9.1162668371842615E-2</v>
      </c>
      <c r="R5244" s="211">
        <v>0.46390493717458786</v>
      </c>
      <c r="S5244" s="211">
        <v>0.26673237373848135</v>
      </c>
      <c r="T5244" s="211">
        <v>0.61140563489248345</v>
      </c>
      <c r="U5244" s="211">
        <v>0.4297471306275078</v>
      </c>
      <c r="V5244" s="211">
        <v>0.13667969675014841</v>
      </c>
      <c r="W5244" s="211">
        <v>0.63505162482551425</v>
      </c>
      <c r="X5244" s="211">
        <v>0.28436671616774578</v>
      </c>
      <c r="Y5244" s="211">
        <v>0.6381147173603362</v>
      </c>
      <c r="Z5244" s="211">
        <v>0.14815086971655753</v>
      </c>
      <c r="AA5244" s="212">
        <v>0.11401694757646587</v>
      </c>
    </row>
    <row r="5245" spans="1:27" x14ac:dyDescent="0.35">
      <c r="A5245" s="210" t="s">
        <v>5921</v>
      </c>
      <c r="B5245" s="217">
        <v>123.29123528393251</v>
      </c>
      <c r="C5245" s="211">
        <v>7.7844099983728113E-2</v>
      </c>
      <c r="D5245" s="211">
        <v>0.12418024525032757</v>
      </c>
      <c r="E5245" s="211">
        <v>7.9346100069151881E-2</v>
      </c>
      <c r="F5245" s="211">
        <v>8.5696775210370946E-2</v>
      </c>
      <c r="G5245" s="211">
        <v>0.12524004636748862</v>
      </c>
      <c r="H5245" s="211">
        <v>0.11241982920032706</v>
      </c>
      <c r="I5245" s="211">
        <v>0.50896542847679915</v>
      </c>
      <c r="J5245" s="211">
        <v>0.40460609763651778</v>
      </c>
      <c r="K5245" s="211">
        <v>0.56807680096293645</v>
      </c>
      <c r="L5245" s="211">
        <v>0.2728192119880542</v>
      </c>
      <c r="M5245" s="211">
        <v>9.7860314191047917E-2</v>
      </c>
      <c r="N5245" s="211">
        <v>0.50636929949251985</v>
      </c>
      <c r="O5245" s="211">
        <v>0.77174388207133093</v>
      </c>
      <c r="P5245" s="211">
        <v>6.9722073404428347E-2</v>
      </c>
      <c r="Q5245" s="211">
        <v>0.13442693212649426</v>
      </c>
      <c r="R5245" s="211">
        <v>0.36205651537464223</v>
      </c>
      <c r="S5245" s="211">
        <v>0.389041612904302</v>
      </c>
      <c r="T5245" s="211">
        <v>0.47289877602622316</v>
      </c>
      <c r="U5245" s="211">
        <v>0.40442485945254736</v>
      </c>
      <c r="V5245" s="211">
        <v>6.3487164109560845E-2</v>
      </c>
      <c r="W5245" s="211">
        <v>0.59409689814660083</v>
      </c>
      <c r="X5245" s="211">
        <v>0.26248563710018202</v>
      </c>
      <c r="Y5245" s="211">
        <v>0.74037442078523774</v>
      </c>
      <c r="Z5245" s="211">
        <v>0.1437342203039382</v>
      </c>
      <c r="AA5245" s="212">
        <v>0.12468486192728689</v>
      </c>
    </row>
    <row r="5246" spans="1:27" x14ac:dyDescent="0.35">
      <c r="A5246" s="210" t="s">
        <v>5922</v>
      </c>
      <c r="B5246" s="217">
        <v>172.77049134499978</v>
      </c>
      <c r="C5246" s="211">
        <v>7.2713354451538828E-2</v>
      </c>
      <c r="D5246" s="211">
        <v>0.12672049356265103</v>
      </c>
      <c r="E5246" s="211">
        <v>7.8420231518243053E-2</v>
      </c>
      <c r="F5246" s="211">
        <v>9.5783439471157084E-2</v>
      </c>
      <c r="G5246" s="211">
        <v>0.11944251555424443</v>
      </c>
      <c r="H5246" s="211">
        <v>0.12661882621358977</v>
      </c>
      <c r="I5246" s="211">
        <v>0.49146775733657877</v>
      </c>
      <c r="J5246" s="211">
        <v>0.46491103968228686</v>
      </c>
      <c r="K5246" s="211">
        <v>0.62960309734169861</v>
      </c>
      <c r="L5246" s="211">
        <v>0.27219819628199321</v>
      </c>
      <c r="M5246" s="211">
        <v>0.11785939864554783</v>
      </c>
      <c r="N5246" s="211">
        <v>0.42148131802407141</v>
      </c>
      <c r="O5246" s="211">
        <v>0.6665852688134456</v>
      </c>
      <c r="P5246" s="211">
        <v>6.7009541870557382E-2</v>
      </c>
      <c r="Q5246" s="211">
        <v>6.5427327619748538E-2</v>
      </c>
      <c r="R5246" s="211">
        <v>0.47091274850017506</v>
      </c>
      <c r="S5246" s="211">
        <v>0.32258798241222314</v>
      </c>
      <c r="T5246" s="211">
        <v>0.53049410487418203</v>
      </c>
      <c r="U5246" s="211">
        <v>0.53382335019705529</v>
      </c>
      <c r="V5246" s="211">
        <v>0.12204350914126204</v>
      </c>
      <c r="W5246" s="211">
        <v>0.58698809801049379</v>
      </c>
      <c r="X5246" s="211">
        <v>0.37414792713093098</v>
      </c>
      <c r="Y5246" s="211">
        <v>0.66525436706032082</v>
      </c>
      <c r="Z5246" s="211">
        <v>0.14175687469699691</v>
      </c>
      <c r="AA5246" s="212">
        <v>0.12112287361301219</v>
      </c>
    </row>
    <row r="5247" spans="1:27" x14ac:dyDescent="0.35">
      <c r="A5247" s="210" t="s">
        <v>5923</v>
      </c>
      <c r="B5247" s="217">
        <v>134.76692155871436</v>
      </c>
      <c r="C5247" s="211">
        <v>6.1163542684144312E-2</v>
      </c>
      <c r="D5247" s="211">
        <v>0.12341653243564453</v>
      </c>
      <c r="E5247" s="211">
        <v>7.0139328164339029E-2</v>
      </c>
      <c r="F5247" s="211">
        <v>0.10379444097207723</v>
      </c>
      <c r="G5247" s="211">
        <v>0.11744873633432538</v>
      </c>
      <c r="H5247" s="211">
        <v>0.12540915282844697</v>
      </c>
      <c r="I5247" s="211">
        <v>0.49775502703064389</v>
      </c>
      <c r="J5247" s="211">
        <v>0.46478410075775406</v>
      </c>
      <c r="K5247" s="211">
        <v>0.55878849140471576</v>
      </c>
      <c r="L5247" s="211">
        <v>0.28044669236757247</v>
      </c>
      <c r="M5247" s="211">
        <v>8.6406229526473755E-2</v>
      </c>
      <c r="N5247" s="211">
        <v>0.58824199772957031</v>
      </c>
      <c r="O5247" s="211">
        <v>0.58857396260430939</v>
      </c>
      <c r="P5247" s="211">
        <v>6.8557864866003959E-2</v>
      </c>
      <c r="Q5247" s="211">
        <v>5.935683743174E-2</v>
      </c>
      <c r="R5247" s="211">
        <v>0.41066743818379509</v>
      </c>
      <c r="S5247" s="211">
        <v>0.39716673210256226</v>
      </c>
      <c r="T5247" s="211">
        <v>0.52478286052933898</v>
      </c>
      <c r="U5247" s="211">
        <v>0.34496967982562921</v>
      </c>
      <c r="V5247" s="211">
        <v>0.13645463201230626</v>
      </c>
      <c r="W5247" s="211">
        <v>0.50923292292444955</v>
      </c>
      <c r="X5247" s="211">
        <v>0.29889391571164747</v>
      </c>
      <c r="Y5247" s="211">
        <v>0.62548390721766522</v>
      </c>
      <c r="Z5247" s="211">
        <v>0.14720225995548208</v>
      </c>
      <c r="AA5247" s="212">
        <v>0.11608041265370482</v>
      </c>
    </row>
    <row r="5248" spans="1:27" x14ac:dyDescent="0.35">
      <c r="A5248" s="210" t="s">
        <v>5924</v>
      </c>
      <c r="B5248" s="217">
        <v>122.5212921529973</v>
      </c>
      <c r="C5248" s="211">
        <v>6.0077760283381715E-2</v>
      </c>
      <c r="D5248" s="211">
        <v>0.12272913720793981</v>
      </c>
      <c r="E5248" s="211">
        <v>7.7448997306471465E-2</v>
      </c>
      <c r="F5248" s="211">
        <v>0.1126418792886222</v>
      </c>
      <c r="G5248" s="211">
        <v>0.12085008658202273</v>
      </c>
      <c r="H5248" s="211">
        <v>0.10938658149896216</v>
      </c>
      <c r="I5248" s="211">
        <v>0.4610261416907197</v>
      </c>
      <c r="J5248" s="211">
        <v>0.45190619145923422</v>
      </c>
      <c r="K5248" s="211">
        <v>0.61517493233471598</v>
      </c>
      <c r="L5248" s="211">
        <v>0.27366355390778341</v>
      </c>
      <c r="M5248" s="211">
        <v>8.9279340739516086E-2</v>
      </c>
      <c r="N5248" s="211">
        <v>0.45939086118913647</v>
      </c>
      <c r="O5248" s="211">
        <v>0.68571053654550751</v>
      </c>
      <c r="P5248" s="211">
        <v>6.4108862546008255E-2</v>
      </c>
      <c r="Q5248" s="211">
        <v>9.2069485567419521E-2</v>
      </c>
      <c r="R5248" s="211">
        <v>0.422416732540143</v>
      </c>
      <c r="S5248" s="211">
        <v>0.25515347474840022</v>
      </c>
      <c r="T5248" s="211">
        <v>0.61911709702046835</v>
      </c>
      <c r="U5248" s="211">
        <v>0.39447667321659396</v>
      </c>
      <c r="V5248" s="211">
        <v>5.6590887040271126E-2</v>
      </c>
      <c r="W5248" s="211">
        <v>0.57267716183357131</v>
      </c>
      <c r="X5248" s="211">
        <v>0.28304146895128779</v>
      </c>
      <c r="Y5248" s="211">
        <v>0.71947360370214397</v>
      </c>
      <c r="Z5248" s="211">
        <v>0.14480025370763946</v>
      </c>
      <c r="AA5248" s="212">
        <v>0.11330042763075052</v>
      </c>
    </row>
    <row r="5249" spans="1:27" x14ac:dyDescent="0.35">
      <c r="A5249" s="210" t="s">
        <v>5925</v>
      </c>
      <c r="B5249" s="217">
        <v>138.68212657935123</v>
      </c>
      <c r="C5249" s="211">
        <v>5.8854493423796624E-2</v>
      </c>
      <c r="D5249" s="211">
        <v>0.12463501285976182</v>
      </c>
      <c r="E5249" s="211">
        <v>7.8930488206839788E-2</v>
      </c>
      <c r="F5249" s="211">
        <v>9.2080756123440063E-2</v>
      </c>
      <c r="G5249" s="211">
        <v>0.12091300512003329</v>
      </c>
      <c r="H5249" s="211">
        <v>0.10236360632280804</v>
      </c>
      <c r="I5249" s="211">
        <v>0.52356777643374985</v>
      </c>
      <c r="J5249" s="211">
        <v>0.44848142122956297</v>
      </c>
      <c r="K5249" s="211">
        <v>0.54909411774099681</v>
      </c>
      <c r="L5249" s="211">
        <v>0.28181828110680496</v>
      </c>
      <c r="M5249" s="211">
        <v>9.8265851419575501E-2</v>
      </c>
      <c r="N5249" s="211">
        <v>0.39613201095866807</v>
      </c>
      <c r="O5249" s="211">
        <v>0.76457690601809869</v>
      </c>
      <c r="P5249" s="211">
        <v>6.5503766922796983E-2</v>
      </c>
      <c r="Q5249" s="211">
        <v>5.1890600870888148E-2</v>
      </c>
      <c r="R5249" s="211">
        <v>0.44469986487854529</v>
      </c>
      <c r="S5249" s="211">
        <v>0.28913537486742336</v>
      </c>
      <c r="T5249" s="211">
        <v>0.55591315724379375</v>
      </c>
      <c r="U5249" s="211">
        <v>0.38376464037331826</v>
      </c>
      <c r="V5249" s="211">
        <v>0.1136295480959677</v>
      </c>
      <c r="W5249" s="211">
        <v>0.49100447943496911</v>
      </c>
      <c r="X5249" s="211">
        <v>0.29483122368247511</v>
      </c>
      <c r="Y5249" s="211">
        <v>0.66597661969661015</v>
      </c>
      <c r="Z5249" s="211">
        <v>0.1492193393530416</v>
      </c>
      <c r="AA5249" s="212">
        <v>0.11407086633897312</v>
      </c>
    </row>
    <row r="5250" spans="1:27" x14ac:dyDescent="0.35">
      <c r="A5250" s="210" t="s">
        <v>5926</v>
      </c>
      <c r="B5250" s="217">
        <v>121.95396831315294</v>
      </c>
      <c r="C5250" s="211">
        <v>5.3228771071739484E-2</v>
      </c>
      <c r="D5250" s="211">
        <v>0.12903328575642672</v>
      </c>
      <c r="E5250" s="211">
        <v>7.0633216056860626E-2</v>
      </c>
      <c r="F5250" s="211">
        <v>7.3326604390185374E-2</v>
      </c>
      <c r="G5250" s="211">
        <v>0.12405516337043286</v>
      </c>
      <c r="H5250" s="211">
        <v>0.11605564378837614</v>
      </c>
      <c r="I5250" s="211">
        <v>0.53325178979906473</v>
      </c>
      <c r="J5250" s="211">
        <v>0.4410665355613102</v>
      </c>
      <c r="K5250" s="211">
        <v>0.62788549888665091</v>
      </c>
      <c r="L5250" s="211">
        <v>0.27472306015640907</v>
      </c>
      <c r="M5250" s="211">
        <v>0.10143266258882189</v>
      </c>
      <c r="N5250" s="211">
        <v>0.53716350268198765</v>
      </c>
      <c r="O5250" s="211">
        <v>0.57588826654513026</v>
      </c>
      <c r="P5250" s="211">
        <v>7.3257779029482467E-2</v>
      </c>
      <c r="Q5250" s="211">
        <v>0.15639786092652455</v>
      </c>
      <c r="R5250" s="211">
        <v>0.45351176304833801</v>
      </c>
      <c r="S5250" s="211">
        <v>0.36985213477163642</v>
      </c>
      <c r="T5250" s="211">
        <v>0.52056960517467898</v>
      </c>
      <c r="U5250" s="211">
        <v>0.36815964547528324</v>
      </c>
      <c r="V5250" s="211">
        <v>6.0646228081904618E-2</v>
      </c>
      <c r="W5250" s="211">
        <v>0.51673042327581387</v>
      </c>
      <c r="X5250" s="211">
        <v>0.3534805293809225</v>
      </c>
      <c r="Y5250" s="211">
        <v>0.63648797791571399</v>
      </c>
      <c r="Z5250" s="211">
        <v>0.14651433844673561</v>
      </c>
      <c r="AA5250" s="212">
        <v>0.12229243330325028</v>
      </c>
    </row>
    <row r="5251" spans="1:27" x14ac:dyDescent="0.35">
      <c r="A5251" s="210" t="s">
        <v>5927</v>
      </c>
      <c r="B5251" s="217">
        <v>137.45025169583485</v>
      </c>
      <c r="C5251" s="211">
        <v>5.7446075409218388E-2</v>
      </c>
      <c r="D5251" s="211">
        <v>0.12068541978637744</v>
      </c>
      <c r="E5251" s="211">
        <v>7.3994069397213799E-2</v>
      </c>
      <c r="F5251" s="211">
        <v>0.10891076248038911</v>
      </c>
      <c r="G5251" s="211">
        <v>0.11798100978882485</v>
      </c>
      <c r="H5251" s="211">
        <v>0.1136224503378034</v>
      </c>
      <c r="I5251" s="211">
        <v>0.47594451641429181</v>
      </c>
      <c r="J5251" s="211">
        <v>0.42049667452390754</v>
      </c>
      <c r="K5251" s="211">
        <v>0.63018664405233649</v>
      </c>
      <c r="L5251" s="211">
        <v>0.27164349849119257</v>
      </c>
      <c r="M5251" s="211">
        <v>9.6492277911190472E-2</v>
      </c>
      <c r="N5251" s="211">
        <v>0.47472322128296884</v>
      </c>
      <c r="O5251" s="211">
        <v>0.60668460777724587</v>
      </c>
      <c r="P5251" s="211">
        <v>6.9817527397912665E-2</v>
      </c>
      <c r="Q5251" s="211">
        <v>5.0388481025809062E-2</v>
      </c>
      <c r="R5251" s="211">
        <v>0.43632500078816272</v>
      </c>
      <c r="S5251" s="211">
        <v>0.40599167928346358</v>
      </c>
      <c r="T5251" s="211">
        <v>0.55069622567581511</v>
      </c>
      <c r="U5251" s="211">
        <v>0.3816014311097779</v>
      </c>
      <c r="V5251" s="211">
        <v>0.10926938515944502</v>
      </c>
      <c r="W5251" s="211">
        <v>0.6099772542791162</v>
      </c>
      <c r="X5251" s="211">
        <v>0.300390822010278</v>
      </c>
      <c r="Y5251" s="211">
        <v>0.6961442403062349</v>
      </c>
      <c r="Z5251" s="211">
        <v>0.14389114308851422</v>
      </c>
      <c r="AA5251" s="212">
        <v>0.12075070581682543</v>
      </c>
    </row>
    <row r="5252" spans="1:27" x14ac:dyDescent="0.35">
      <c r="A5252" s="210" t="s">
        <v>5928</v>
      </c>
      <c r="B5252" s="217">
        <v>163.5530024774805</v>
      </c>
      <c r="C5252" s="211">
        <v>6.9366230941374965E-2</v>
      </c>
      <c r="D5252" s="211">
        <v>0.11607150048828099</v>
      </c>
      <c r="E5252" s="211">
        <v>8.5885312802721631E-2</v>
      </c>
      <c r="F5252" s="211">
        <v>9.4181105015492927E-2</v>
      </c>
      <c r="G5252" s="211">
        <v>0.12246326798134446</v>
      </c>
      <c r="H5252" s="211">
        <v>0.12062043382533022</v>
      </c>
      <c r="I5252" s="211">
        <v>0.52167817363418811</v>
      </c>
      <c r="J5252" s="211">
        <v>0.44347835417712517</v>
      </c>
      <c r="K5252" s="211">
        <v>0.61830225721019649</v>
      </c>
      <c r="L5252" s="211">
        <v>0.27702805405896891</v>
      </c>
      <c r="M5252" s="211">
        <v>9.2897636809293915E-2</v>
      </c>
      <c r="N5252" s="211">
        <v>0.38305592331967409</v>
      </c>
      <c r="O5252" s="211">
        <v>0.55320706237962747</v>
      </c>
      <c r="P5252" s="211">
        <v>6.2213406405966641E-2</v>
      </c>
      <c r="Q5252" s="211">
        <v>0.12443351769774626</v>
      </c>
      <c r="R5252" s="211">
        <v>0.39110029297874438</v>
      </c>
      <c r="S5252" s="211">
        <v>0.39463882873117095</v>
      </c>
      <c r="T5252" s="211">
        <v>0.47440133200774692</v>
      </c>
      <c r="U5252" s="211">
        <v>0.41404732914304165</v>
      </c>
      <c r="V5252" s="211">
        <v>0.17218882824242596</v>
      </c>
      <c r="W5252" s="211">
        <v>0.61646549950643892</v>
      </c>
      <c r="X5252" s="211">
        <v>0.28755861918418379</v>
      </c>
      <c r="Y5252" s="211">
        <v>0.72370457995131898</v>
      </c>
      <c r="Z5252" s="211">
        <v>0.14566720767434391</v>
      </c>
      <c r="AA5252" s="212">
        <v>0.11558542744550071</v>
      </c>
    </row>
    <row r="5253" spans="1:27" x14ac:dyDescent="0.35">
      <c r="A5253" s="210" t="s">
        <v>5929</v>
      </c>
      <c r="B5253" s="217">
        <v>213.91318714852812</v>
      </c>
      <c r="C5253" s="211">
        <v>6.1390025978600729E-2</v>
      </c>
      <c r="D5253" s="211">
        <v>0.1283334877922585</v>
      </c>
      <c r="E5253" s="211">
        <v>8.1687890887376283E-2</v>
      </c>
      <c r="F5253" s="211">
        <v>9.728877976187833E-2</v>
      </c>
      <c r="G5253" s="211">
        <v>0.1134606816671752</v>
      </c>
      <c r="H5253" s="211">
        <v>0.11020668781334363</v>
      </c>
      <c r="I5253" s="211">
        <v>0.49248505435220924</v>
      </c>
      <c r="J5253" s="211">
        <v>0.47431322820318456</v>
      </c>
      <c r="K5253" s="211">
        <v>0.647139082251877</v>
      </c>
      <c r="L5253" s="211">
        <v>0.2706336798458438</v>
      </c>
      <c r="M5253" s="211">
        <v>0.11227420575930498</v>
      </c>
      <c r="N5253" s="211">
        <v>0.44583882121595231</v>
      </c>
      <c r="O5253" s="211">
        <v>0.64018246205525997</v>
      </c>
      <c r="P5253" s="211">
        <v>6.2899916308975734E-2</v>
      </c>
      <c r="Q5253" s="211">
        <v>0.10706574333338481</v>
      </c>
      <c r="R5253" s="211">
        <v>0.4235379249529464</v>
      </c>
      <c r="S5253" s="211">
        <v>0.35713490933847447</v>
      </c>
      <c r="T5253" s="211">
        <v>0.56148620449076103</v>
      </c>
      <c r="U5253" s="211">
        <v>0.56012428339716658</v>
      </c>
      <c r="V5253" s="211">
        <v>0.18297936688649677</v>
      </c>
      <c r="W5253" s="211">
        <v>0.51438919576581188</v>
      </c>
      <c r="X5253" s="211">
        <v>0.2733131991095884</v>
      </c>
      <c r="Y5253" s="211">
        <v>0.70544201461732026</v>
      </c>
      <c r="Z5253" s="211">
        <v>0.14817238564041554</v>
      </c>
      <c r="AA5253" s="212">
        <v>0.12021907129365049</v>
      </c>
    </row>
    <row r="5254" spans="1:27" x14ac:dyDescent="0.35">
      <c r="A5254" s="210" t="s">
        <v>5930</v>
      </c>
      <c r="B5254" s="217">
        <v>162.43971381931937</v>
      </c>
      <c r="C5254" s="211">
        <v>6.9437032691133119E-2</v>
      </c>
      <c r="D5254" s="211">
        <v>0.12681113747510109</v>
      </c>
      <c r="E5254" s="211">
        <v>7.7794838723130283E-2</v>
      </c>
      <c r="F5254" s="211">
        <v>0.10831028031800161</v>
      </c>
      <c r="G5254" s="211">
        <v>0.12318351892486709</v>
      </c>
      <c r="H5254" s="211">
        <v>0.12013176814703566</v>
      </c>
      <c r="I5254" s="211">
        <v>0.49114805282353785</v>
      </c>
      <c r="J5254" s="211">
        <v>0.46385144568790027</v>
      </c>
      <c r="K5254" s="211">
        <v>0.64867662638782586</v>
      </c>
      <c r="L5254" s="211">
        <v>0.27989829107326231</v>
      </c>
      <c r="M5254" s="211">
        <v>0.10524733692373991</v>
      </c>
      <c r="N5254" s="211">
        <v>0.4722022724384507</v>
      </c>
      <c r="O5254" s="211">
        <v>0.7843576544884524</v>
      </c>
      <c r="P5254" s="211">
        <v>6.6409118455299732E-2</v>
      </c>
      <c r="Q5254" s="211">
        <v>7.2855318367323979E-2</v>
      </c>
      <c r="R5254" s="211">
        <v>0.4441967158307778</v>
      </c>
      <c r="S5254" s="211">
        <v>0.38702129543645492</v>
      </c>
      <c r="T5254" s="211">
        <v>0.62072440906151694</v>
      </c>
      <c r="U5254" s="211">
        <v>0.42224129404742039</v>
      </c>
      <c r="V5254" s="211">
        <v>0.13196597997495141</v>
      </c>
      <c r="W5254" s="211">
        <v>0.60327230698769752</v>
      </c>
      <c r="X5254" s="211">
        <v>0.25597136013592192</v>
      </c>
      <c r="Y5254" s="211">
        <v>0.65247397922709294</v>
      </c>
      <c r="Z5254" s="211">
        <v>0.14589687248039468</v>
      </c>
      <c r="AA5254" s="212">
        <v>0.12100205472129349</v>
      </c>
    </row>
    <row r="5255" spans="1:27" x14ac:dyDescent="0.35">
      <c r="A5255" s="210" t="s">
        <v>5931</v>
      </c>
      <c r="B5255" s="217">
        <v>129.5671736140186</v>
      </c>
      <c r="C5255" s="211">
        <v>5.3838764168924573E-2</v>
      </c>
      <c r="D5255" s="211">
        <v>0.11443011331312193</v>
      </c>
      <c r="E5255" s="211">
        <v>8.27023007333611E-2</v>
      </c>
      <c r="F5255" s="211">
        <v>0.10365944342093979</v>
      </c>
      <c r="G5255" s="211">
        <v>0.12159164017046824</v>
      </c>
      <c r="H5255" s="211">
        <v>0.12216344554852621</v>
      </c>
      <c r="I5255" s="211">
        <v>0.46480528899354184</v>
      </c>
      <c r="J5255" s="211">
        <v>0.41767230816864587</v>
      </c>
      <c r="K5255" s="211">
        <v>0.64944410231944805</v>
      </c>
      <c r="L5255" s="211">
        <v>0.28121157991275575</v>
      </c>
      <c r="M5255" s="211">
        <v>0.11349774347914218</v>
      </c>
      <c r="N5255" s="211">
        <v>0.48424526527422701</v>
      </c>
      <c r="O5255" s="211">
        <v>0.51807160776400285</v>
      </c>
      <c r="P5255" s="211">
        <v>7.0542275996597445E-2</v>
      </c>
      <c r="Q5255" s="211">
        <v>4.6725721768557479E-2</v>
      </c>
      <c r="R5255" s="211">
        <v>0.37433274182290949</v>
      </c>
      <c r="S5255" s="211">
        <v>0.34716135424881622</v>
      </c>
      <c r="T5255" s="211">
        <v>0.53104149152171576</v>
      </c>
      <c r="U5255" s="211">
        <v>0.45911115918760348</v>
      </c>
      <c r="V5255" s="211">
        <v>5.64345235677432E-2</v>
      </c>
      <c r="W5255" s="211">
        <v>0.53026428515878266</v>
      </c>
      <c r="X5255" s="211">
        <v>0.30661928633520519</v>
      </c>
      <c r="Y5255" s="211">
        <v>0.75397483468086846</v>
      </c>
      <c r="Z5255" s="211">
        <v>0.1468377261384114</v>
      </c>
      <c r="AA5255" s="212">
        <v>0.11900882830000661</v>
      </c>
    </row>
    <row r="5256" spans="1:27" x14ac:dyDescent="0.35">
      <c r="A5256" s="210" t="s">
        <v>5932</v>
      </c>
      <c r="B5256" s="217">
        <v>115.77485063026042</v>
      </c>
      <c r="C5256" s="211">
        <v>5.7627219570047891E-2</v>
      </c>
      <c r="D5256" s="211">
        <v>0.11775698331447117</v>
      </c>
      <c r="E5256" s="211">
        <v>7.8047766298448729E-2</v>
      </c>
      <c r="F5256" s="211">
        <v>9.922708612996535E-2</v>
      </c>
      <c r="G5256" s="211">
        <v>0.11791895209359199</v>
      </c>
      <c r="H5256" s="211">
        <v>0.12377163004092576</v>
      </c>
      <c r="I5256" s="211">
        <v>0.53542525656955475</v>
      </c>
      <c r="J5256" s="211">
        <v>0.42506791827706358</v>
      </c>
      <c r="K5256" s="211">
        <v>0.62000761826726192</v>
      </c>
      <c r="L5256" s="211">
        <v>0.27838813482710023</v>
      </c>
      <c r="M5256" s="211">
        <v>8.3840827976077906E-2</v>
      </c>
      <c r="N5256" s="211">
        <v>0.42733355565391662</v>
      </c>
      <c r="O5256" s="211">
        <v>0.67834108416802918</v>
      </c>
      <c r="P5256" s="211">
        <v>6.5336407491460566E-2</v>
      </c>
      <c r="Q5256" s="211">
        <v>0.12252953158640419</v>
      </c>
      <c r="R5256" s="211">
        <v>0.45190775871321898</v>
      </c>
      <c r="S5256" s="211">
        <v>0.37732721811722902</v>
      </c>
      <c r="T5256" s="211">
        <v>0.56848201140560473</v>
      </c>
      <c r="U5256" s="211">
        <v>0.35344748876530585</v>
      </c>
      <c r="V5256" s="211">
        <v>6.9393723938540736E-2</v>
      </c>
      <c r="W5256" s="211">
        <v>0.60280588341715835</v>
      </c>
      <c r="X5256" s="211">
        <v>0.36374494652004541</v>
      </c>
      <c r="Y5256" s="211">
        <v>0.59581638541275039</v>
      </c>
      <c r="Z5256" s="211">
        <v>0.14932954251176722</v>
      </c>
      <c r="AA5256" s="212">
        <v>0.11672530800540684</v>
      </c>
    </row>
    <row r="5257" spans="1:27" x14ac:dyDescent="0.35">
      <c r="A5257" s="210" t="s">
        <v>5933</v>
      </c>
      <c r="B5257" s="217">
        <v>116.74602692223506</v>
      </c>
      <c r="C5257" s="211">
        <v>7.7827756411820243E-2</v>
      </c>
      <c r="D5257" s="211">
        <v>0.12758000416566037</v>
      </c>
      <c r="E5257" s="211">
        <v>7.3238289308547949E-2</v>
      </c>
      <c r="F5257" s="211">
        <v>0.10183984982867869</v>
      </c>
      <c r="G5257" s="211">
        <v>0.11985158008857028</v>
      </c>
      <c r="H5257" s="211">
        <v>0.12359639660742645</v>
      </c>
      <c r="I5257" s="211">
        <v>0.46483114756408234</v>
      </c>
      <c r="J5257" s="211">
        <v>0.402125592758246</v>
      </c>
      <c r="K5257" s="211">
        <v>0.58152987781176779</v>
      </c>
      <c r="L5257" s="211">
        <v>0.27492397528483359</v>
      </c>
      <c r="M5257" s="211">
        <v>9.6109679860792385E-2</v>
      </c>
      <c r="N5257" s="211">
        <v>0.41701788878587009</v>
      </c>
      <c r="O5257" s="211">
        <v>0.6892573015901855</v>
      </c>
      <c r="P5257" s="211">
        <v>6.3923904402987106E-2</v>
      </c>
      <c r="Q5257" s="211">
        <v>0.12261578583886733</v>
      </c>
      <c r="R5257" s="211">
        <v>0.4576258461699505</v>
      </c>
      <c r="S5257" s="211">
        <v>0.36453848837251113</v>
      </c>
      <c r="T5257" s="211">
        <v>0.52941083462923166</v>
      </c>
      <c r="U5257" s="211">
        <v>0.42883540588804336</v>
      </c>
      <c r="V5257" s="211">
        <v>7.0963769547205929E-2</v>
      </c>
      <c r="W5257" s="211">
        <v>0.47300842240393487</v>
      </c>
      <c r="X5257" s="211">
        <v>0.34166401919619815</v>
      </c>
      <c r="Y5257" s="211">
        <v>0.62482532740945551</v>
      </c>
      <c r="Z5257" s="211">
        <v>0.14914024870700832</v>
      </c>
      <c r="AA5257" s="212">
        <v>0.11913094521442576</v>
      </c>
    </row>
    <row r="5258" spans="1:27" x14ac:dyDescent="0.35">
      <c r="A5258" s="210" t="s">
        <v>5934</v>
      </c>
      <c r="B5258" s="217">
        <v>116.92918609064868</v>
      </c>
      <c r="C5258" s="211">
        <v>6.3783544222562397E-2</v>
      </c>
      <c r="D5258" s="211">
        <v>0.12091567075154443</v>
      </c>
      <c r="E5258" s="211">
        <v>7.5558513507724148E-2</v>
      </c>
      <c r="F5258" s="211">
        <v>0.12014480403409511</v>
      </c>
      <c r="G5258" s="211">
        <v>0.12540399229360336</v>
      </c>
      <c r="H5258" s="211">
        <v>0.12098977629407355</v>
      </c>
      <c r="I5258" s="211">
        <v>0.5212002939296656</v>
      </c>
      <c r="J5258" s="211">
        <v>0.43096789501863819</v>
      </c>
      <c r="K5258" s="211">
        <v>0.60837975092519236</v>
      </c>
      <c r="L5258" s="211">
        <v>0.28189625248710576</v>
      </c>
      <c r="M5258" s="211">
        <v>0.11651672048900891</v>
      </c>
      <c r="N5258" s="211">
        <v>0.38115009079537165</v>
      </c>
      <c r="O5258" s="211">
        <v>0.75190758457884033</v>
      </c>
      <c r="P5258" s="211">
        <v>6.6482686735484547E-2</v>
      </c>
      <c r="Q5258" s="211">
        <v>4.9115398311914041E-2</v>
      </c>
      <c r="R5258" s="211">
        <v>0.41428343548488239</v>
      </c>
      <c r="S5258" s="211">
        <v>0.30755764628788673</v>
      </c>
      <c r="T5258" s="211">
        <v>0.49225135358169259</v>
      </c>
      <c r="U5258" s="211">
        <v>0.42292878332184886</v>
      </c>
      <c r="V5258" s="211">
        <v>5.6301416424566986E-2</v>
      </c>
      <c r="W5258" s="211">
        <v>0.62632216494164816</v>
      </c>
      <c r="X5258" s="211">
        <v>0.29002662892352787</v>
      </c>
      <c r="Y5258" s="211">
        <v>0.65291775300428334</v>
      </c>
      <c r="Z5258" s="211">
        <v>0.14872908627395864</v>
      </c>
      <c r="AA5258" s="212">
        <v>0.11816533391084703</v>
      </c>
    </row>
    <row r="5259" spans="1:27" x14ac:dyDescent="0.35">
      <c r="A5259" s="210" t="s">
        <v>5935</v>
      </c>
      <c r="B5259" s="217">
        <v>140.2228863028698</v>
      </c>
      <c r="C5259" s="211">
        <v>5.2409031575776331E-2</v>
      </c>
      <c r="D5259" s="211">
        <v>0.12611238182173851</v>
      </c>
      <c r="E5259" s="211">
        <v>7.8287723567424888E-2</v>
      </c>
      <c r="F5259" s="211">
        <v>9.688773196422322E-2</v>
      </c>
      <c r="G5259" s="211">
        <v>0.11397230378762632</v>
      </c>
      <c r="H5259" s="211">
        <v>0.12610555992288527</v>
      </c>
      <c r="I5259" s="211">
        <v>0.51119616308743399</v>
      </c>
      <c r="J5259" s="211">
        <v>0.45694648359420575</v>
      </c>
      <c r="K5259" s="211">
        <v>0.59203653219097641</v>
      </c>
      <c r="L5259" s="211">
        <v>0.26984826308129939</v>
      </c>
      <c r="M5259" s="211">
        <v>0.10444652684684869</v>
      </c>
      <c r="N5259" s="211">
        <v>0.43677220158630131</v>
      </c>
      <c r="O5259" s="211">
        <v>0.7470785912159339</v>
      </c>
      <c r="P5259" s="211">
        <v>6.3914550724227762E-2</v>
      </c>
      <c r="Q5259" s="211">
        <v>0.13782034812329114</v>
      </c>
      <c r="R5259" s="211">
        <v>0.44475976057238398</v>
      </c>
      <c r="S5259" s="211">
        <v>0.33988561007536061</v>
      </c>
      <c r="T5259" s="211">
        <v>0.57296527400786201</v>
      </c>
      <c r="U5259" s="211">
        <v>0.38627099425179873</v>
      </c>
      <c r="V5259" s="211">
        <v>0.10527151050736029</v>
      </c>
      <c r="W5259" s="211">
        <v>0.55064293079768345</v>
      </c>
      <c r="X5259" s="211">
        <v>0.33802013372715545</v>
      </c>
      <c r="Y5259" s="211">
        <v>0.5578121466402467</v>
      </c>
      <c r="Z5259" s="211">
        <v>0.14512682785096084</v>
      </c>
      <c r="AA5259" s="212">
        <v>0.11377256439813918</v>
      </c>
    </row>
    <row r="5260" spans="1:27" x14ac:dyDescent="0.35">
      <c r="A5260" s="210" t="s">
        <v>5936</v>
      </c>
      <c r="B5260" s="217">
        <v>139.70939960719673</v>
      </c>
      <c r="C5260" s="211">
        <v>7.8163737258042348E-2</v>
      </c>
      <c r="D5260" s="211">
        <v>0.12383802514966916</v>
      </c>
      <c r="E5260" s="211">
        <v>8.2908434260761818E-2</v>
      </c>
      <c r="F5260" s="211">
        <v>9.383603017889651E-2</v>
      </c>
      <c r="G5260" s="211">
        <v>0.12118276261136295</v>
      </c>
      <c r="H5260" s="211">
        <v>0.11713313686675578</v>
      </c>
      <c r="I5260" s="211">
        <v>0.51740922916428911</v>
      </c>
      <c r="J5260" s="211">
        <v>0.44958448701299636</v>
      </c>
      <c r="K5260" s="211">
        <v>0.61701930137343097</v>
      </c>
      <c r="L5260" s="211">
        <v>0.27523350944020958</v>
      </c>
      <c r="M5260" s="211">
        <v>7.835487045369946E-2</v>
      </c>
      <c r="N5260" s="211">
        <v>0.44411102710767014</v>
      </c>
      <c r="O5260" s="211">
        <v>0.7398699575668779</v>
      </c>
      <c r="P5260" s="211">
        <v>6.9280827294123645E-2</v>
      </c>
      <c r="Q5260" s="211">
        <v>4.3863810733280335E-2</v>
      </c>
      <c r="R5260" s="211">
        <v>0.46243950486562657</v>
      </c>
      <c r="S5260" s="211">
        <v>0.25637694699905</v>
      </c>
      <c r="T5260" s="211">
        <v>0.60879711359654431</v>
      </c>
      <c r="U5260" s="211">
        <v>0.35498011846419786</v>
      </c>
      <c r="V5260" s="211">
        <v>0.10172325057035456</v>
      </c>
      <c r="W5260" s="211">
        <v>0.5104785561573062</v>
      </c>
      <c r="X5260" s="211">
        <v>0.35563622613625179</v>
      </c>
      <c r="Y5260" s="211">
        <v>0.733735203973782</v>
      </c>
      <c r="Z5260" s="211">
        <v>0.14475450659098399</v>
      </c>
      <c r="AA5260" s="212">
        <v>0.11719485001602682</v>
      </c>
    </row>
    <row r="5261" spans="1:27" x14ac:dyDescent="0.35">
      <c r="A5261" s="210" t="s">
        <v>5937</v>
      </c>
      <c r="B5261" s="217">
        <v>120.27493248458438</v>
      </c>
      <c r="C5261" s="211">
        <v>4.9778701332579993E-2</v>
      </c>
      <c r="D5261" s="211">
        <v>0.12002359516857863</v>
      </c>
      <c r="E5261" s="211">
        <v>8.1422687810403085E-2</v>
      </c>
      <c r="F5261" s="211">
        <v>0.1143099106488849</v>
      </c>
      <c r="G5261" s="211">
        <v>0.12028239265748494</v>
      </c>
      <c r="H5261" s="211">
        <v>0.10955792354606303</v>
      </c>
      <c r="I5261" s="211">
        <v>0.42441904031006372</v>
      </c>
      <c r="J5261" s="211">
        <v>0.39448172846594437</v>
      </c>
      <c r="K5261" s="211">
        <v>0.61050069330318335</v>
      </c>
      <c r="L5261" s="211">
        <v>0.27859449883355147</v>
      </c>
      <c r="M5261" s="211">
        <v>0.10370748504718484</v>
      </c>
      <c r="N5261" s="211">
        <v>0.35080598959447096</v>
      </c>
      <c r="O5261" s="211">
        <v>0.72487922678333161</v>
      </c>
      <c r="P5261" s="211">
        <v>6.605829432355885E-2</v>
      </c>
      <c r="Q5261" s="211">
        <v>4.5843041766079388E-2</v>
      </c>
      <c r="R5261" s="211">
        <v>0.44342427866693068</v>
      </c>
      <c r="S5261" s="211">
        <v>0.3488239726702298</v>
      </c>
      <c r="T5261" s="211">
        <v>0.53700373771404053</v>
      </c>
      <c r="U5261" s="211">
        <v>0.45703011775594748</v>
      </c>
      <c r="V5261" s="211">
        <v>6.1118500974122247E-2</v>
      </c>
      <c r="W5261" s="211">
        <v>0.64242348577760855</v>
      </c>
      <c r="X5261" s="211">
        <v>0.33267585531069604</v>
      </c>
      <c r="Y5261" s="211">
        <v>0.63007706376659245</v>
      </c>
      <c r="Z5261" s="211">
        <v>0.14944495445310874</v>
      </c>
      <c r="AA5261" s="212">
        <v>0.11552975091899016</v>
      </c>
    </row>
    <row r="5262" spans="1:27" x14ac:dyDescent="0.35">
      <c r="A5262" s="210" t="s">
        <v>5938</v>
      </c>
      <c r="B5262" s="217">
        <v>140.21743209213983</v>
      </c>
      <c r="C5262" s="211">
        <v>5.2335751040410439E-2</v>
      </c>
      <c r="D5262" s="211">
        <v>0.12778268867377574</v>
      </c>
      <c r="E5262" s="211">
        <v>6.5359100262082678E-2</v>
      </c>
      <c r="F5262" s="211">
        <v>8.2031693762465024E-2</v>
      </c>
      <c r="G5262" s="211">
        <v>0.12405176846405172</v>
      </c>
      <c r="H5262" s="211">
        <v>0.110377855372416</v>
      </c>
      <c r="I5262" s="211">
        <v>0.45154960016012929</v>
      </c>
      <c r="J5262" s="211">
        <v>0.4187392849038109</v>
      </c>
      <c r="K5262" s="211">
        <v>0.62010318042691948</v>
      </c>
      <c r="L5262" s="211">
        <v>0.27846715376660947</v>
      </c>
      <c r="M5262" s="211">
        <v>0.10104653168221267</v>
      </c>
      <c r="N5262" s="211">
        <v>0.37528761511513176</v>
      </c>
      <c r="O5262" s="211">
        <v>0.63199240552331015</v>
      </c>
      <c r="P5262" s="211">
        <v>7.1344456812672291E-2</v>
      </c>
      <c r="Q5262" s="211">
        <v>6.6089966824881927E-2</v>
      </c>
      <c r="R5262" s="211">
        <v>0.48667216168463434</v>
      </c>
      <c r="S5262" s="211">
        <v>0.29270258603336013</v>
      </c>
      <c r="T5262" s="211">
        <v>0.59913873718530608</v>
      </c>
      <c r="U5262" s="211">
        <v>0.37799383011253046</v>
      </c>
      <c r="V5262" s="211">
        <v>0.12837645429092481</v>
      </c>
      <c r="W5262" s="211">
        <v>0.55533870536568264</v>
      </c>
      <c r="X5262" s="211">
        <v>0.37016018854224164</v>
      </c>
      <c r="Y5262" s="211">
        <v>0.70150883628045879</v>
      </c>
      <c r="Z5262" s="211">
        <v>0.14653638454307133</v>
      </c>
      <c r="AA5262" s="212">
        <v>0.1242493890692252</v>
      </c>
    </row>
    <row r="5263" spans="1:27" x14ac:dyDescent="0.35">
      <c r="A5263" s="210" t="s">
        <v>5939</v>
      </c>
      <c r="B5263" s="217">
        <v>137.34470163263873</v>
      </c>
      <c r="C5263" s="211">
        <v>6.6008403683562963E-2</v>
      </c>
      <c r="D5263" s="211">
        <v>0.12254913628692357</v>
      </c>
      <c r="E5263" s="211">
        <v>7.4571533437900808E-2</v>
      </c>
      <c r="F5263" s="211">
        <v>8.4485019159797864E-2</v>
      </c>
      <c r="G5263" s="211">
        <v>0.12484642602539835</v>
      </c>
      <c r="H5263" s="211">
        <v>0.11134310313670873</v>
      </c>
      <c r="I5263" s="211">
        <v>0.47307948614162754</v>
      </c>
      <c r="J5263" s="211">
        <v>0.42841758865960172</v>
      </c>
      <c r="K5263" s="211">
        <v>0.58136378555323576</v>
      </c>
      <c r="L5263" s="211">
        <v>0.26658675924870456</v>
      </c>
      <c r="M5263" s="211">
        <v>8.6475201901067472E-2</v>
      </c>
      <c r="N5263" s="211">
        <v>0.51902475058699538</v>
      </c>
      <c r="O5263" s="211">
        <v>0.68373682523892865</v>
      </c>
      <c r="P5263" s="211">
        <v>7.0390555335932053E-2</v>
      </c>
      <c r="Q5263" s="211">
        <v>7.3719850334806436E-2</v>
      </c>
      <c r="R5263" s="211">
        <v>0.46984591031570622</v>
      </c>
      <c r="S5263" s="211">
        <v>0.34856203808231934</v>
      </c>
      <c r="T5263" s="211">
        <v>0.53068480711792299</v>
      </c>
      <c r="U5263" s="211">
        <v>0.50551999646386936</v>
      </c>
      <c r="V5263" s="211">
        <v>6.9411004369562102E-2</v>
      </c>
      <c r="W5263" s="211">
        <v>0.64054399265849482</v>
      </c>
      <c r="X5263" s="211">
        <v>0.32390384297023589</v>
      </c>
      <c r="Y5263" s="211">
        <v>0.6842452537488517</v>
      </c>
      <c r="Z5263" s="211">
        <v>0.14999715754649173</v>
      </c>
      <c r="AA5263" s="212">
        <v>0.11554191125665247</v>
      </c>
    </row>
    <row r="5264" spans="1:27" x14ac:dyDescent="0.35">
      <c r="A5264" s="210" t="s">
        <v>5940</v>
      </c>
      <c r="B5264" s="217">
        <v>140.62547881339063</v>
      </c>
      <c r="C5264" s="211">
        <v>5.6916951811306377E-2</v>
      </c>
      <c r="D5264" s="211">
        <v>0.11820185067466998</v>
      </c>
      <c r="E5264" s="211">
        <v>7.6500276480994389E-2</v>
      </c>
      <c r="F5264" s="211">
        <v>0.11666589601773249</v>
      </c>
      <c r="G5264" s="211">
        <v>0.12254233669966058</v>
      </c>
      <c r="H5264" s="211">
        <v>0.12527164567087715</v>
      </c>
      <c r="I5264" s="211">
        <v>0.50451239498836076</v>
      </c>
      <c r="J5264" s="211">
        <v>0.43281122803713562</v>
      </c>
      <c r="K5264" s="211">
        <v>0.64068057581410609</v>
      </c>
      <c r="L5264" s="211">
        <v>0.27915342479079275</v>
      </c>
      <c r="M5264" s="211">
        <v>0.10896284581259627</v>
      </c>
      <c r="N5264" s="211">
        <v>0.41599827233512154</v>
      </c>
      <c r="O5264" s="211">
        <v>0.68172961157119993</v>
      </c>
      <c r="P5264" s="211">
        <v>6.9510489142179568E-2</v>
      </c>
      <c r="Q5264" s="211">
        <v>0.11026366058547207</v>
      </c>
      <c r="R5264" s="211">
        <v>0.37711200842481102</v>
      </c>
      <c r="S5264" s="211">
        <v>0.30785333476345994</v>
      </c>
      <c r="T5264" s="211">
        <v>0.54117358613279565</v>
      </c>
      <c r="U5264" s="211">
        <v>0.43172186786812172</v>
      </c>
      <c r="V5264" s="211">
        <v>8.5588536472284316E-2</v>
      </c>
      <c r="W5264" s="211">
        <v>0.54755949700451467</v>
      </c>
      <c r="X5264" s="211">
        <v>0.29908290754107225</v>
      </c>
      <c r="Y5264" s="211">
        <v>0.57947225517533618</v>
      </c>
      <c r="Z5264" s="211">
        <v>0.1491024892185929</v>
      </c>
      <c r="AA5264" s="212">
        <v>0.11478217611729505</v>
      </c>
    </row>
    <row r="5265" spans="1:27" x14ac:dyDescent="0.35">
      <c r="A5265" s="210" t="s">
        <v>5941</v>
      </c>
      <c r="B5265" s="217">
        <v>127.21887522608493</v>
      </c>
      <c r="C5265" s="211">
        <v>7.5923812610244057E-2</v>
      </c>
      <c r="D5265" s="211">
        <v>0.12920346613114619</v>
      </c>
      <c r="E5265" s="211">
        <v>8.3324261764828975E-2</v>
      </c>
      <c r="F5265" s="211">
        <v>9.778642582447937E-2</v>
      </c>
      <c r="G5265" s="211">
        <v>0.11795797069597164</v>
      </c>
      <c r="H5265" s="211">
        <v>0.11482378939096316</v>
      </c>
      <c r="I5265" s="211">
        <v>0.52136993451586577</v>
      </c>
      <c r="J5265" s="211">
        <v>0.45702706816048771</v>
      </c>
      <c r="K5265" s="211">
        <v>0.62534577469113328</v>
      </c>
      <c r="L5265" s="211">
        <v>0.27925253526060112</v>
      </c>
      <c r="M5265" s="211">
        <v>9.0953274135176829E-2</v>
      </c>
      <c r="N5265" s="211">
        <v>0.37783762027066298</v>
      </c>
      <c r="O5265" s="211">
        <v>0.77245393370689963</v>
      </c>
      <c r="P5265" s="211">
        <v>6.9699877033610053E-2</v>
      </c>
      <c r="Q5265" s="211">
        <v>0.15753309871387516</v>
      </c>
      <c r="R5265" s="211">
        <v>0.44857941304166243</v>
      </c>
      <c r="S5265" s="211">
        <v>0.34554032433263815</v>
      </c>
      <c r="T5265" s="211">
        <v>0.60240635797485309</v>
      </c>
      <c r="U5265" s="211">
        <v>0.37805989234572734</v>
      </c>
      <c r="V5265" s="211">
        <v>8.1464012128184909E-2</v>
      </c>
      <c r="W5265" s="211">
        <v>0.55478214261873848</v>
      </c>
      <c r="X5265" s="211">
        <v>0.3152242827415786</v>
      </c>
      <c r="Y5265" s="211">
        <v>0.56754923468837182</v>
      </c>
      <c r="Z5265" s="211">
        <v>0.14968188260400997</v>
      </c>
      <c r="AA5265" s="212">
        <v>0.12374775009332996</v>
      </c>
    </row>
    <row r="5266" spans="1:27" x14ac:dyDescent="0.35">
      <c r="A5266" s="210" t="s">
        <v>5942</v>
      </c>
      <c r="B5266" s="217">
        <v>149.41551469727656</v>
      </c>
      <c r="C5266" s="211">
        <v>8.1497698484587322E-2</v>
      </c>
      <c r="D5266" s="211">
        <v>0.12162821583794023</v>
      </c>
      <c r="E5266" s="211">
        <v>7.6710914680813175E-2</v>
      </c>
      <c r="F5266" s="211">
        <v>7.2827324951182257E-2</v>
      </c>
      <c r="G5266" s="211">
        <v>0.11683386539745723</v>
      </c>
      <c r="H5266" s="211">
        <v>0.11402046349433009</v>
      </c>
      <c r="I5266" s="211">
        <v>0.48024577050736622</v>
      </c>
      <c r="J5266" s="211">
        <v>0.43490669680978156</v>
      </c>
      <c r="K5266" s="211">
        <v>0.58625508279245775</v>
      </c>
      <c r="L5266" s="211">
        <v>0.27397586672156404</v>
      </c>
      <c r="M5266" s="211">
        <v>0.10074519160068404</v>
      </c>
      <c r="N5266" s="211">
        <v>0.43879481342938542</v>
      </c>
      <c r="O5266" s="211">
        <v>0.77374586867426931</v>
      </c>
      <c r="P5266" s="211">
        <v>6.8021061804210692E-2</v>
      </c>
      <c r="Q5266" s="211">
        <v>7.4788608096655038E-2</v>
      </c>
      <c r="R5266" s="211">
        <v>0.41227380572865435</v>
      </c>
      <c r="S5266" s="211">
        <v>0.36317414881650623</v>
      </c>
      <c r="T5266" s="211">
        <v>0.60383781960766647</v>
      </c>
      <c r="U5266" s="211">
        <v>0.45573926715678359</v>
      </c>
      <c r="V5266" s="211">
        <v>0.10756967791321806</v>
      </c>
      <c r="W5266" s="211">
        <v>0.5414211368490045</v>
      </c>
      <c r="X5266" s="211">
        <v>0.3485636265538341</v>
      </c>
      <c r="Y5266" s="211">
        <v>0.59115991646796107</v>
      </c>
      <c r="Z5266" s="211">
        <v>0.14753714029180201</v>
      </c>
      <c r="AA5266" s="212">
        <v>0.11609860698700052</v>
      </c>
    </row>
    <row r="5267" spans="1:27" x14ac:dyDescent="0.35">
      <c r="A5267" s="210" t="s">
        <v>5943</v>
      </c>
      <c r="B5267" s="217">
        <v>156.16018229144089</v>
      </c>
      <c r="C5267" s="211">
        <v>5.2468817545699035E-2</v>
      </c>
      <c r="D5267" s="211">
        <v>0.12445060769192673</v>
      </c>
      <c r="E5267" s="211">
        <v>8.6412056446207072E-2</v>
      </c>
      <c r="F5267" s="211">
        <v>8.4982961125087894E-2</v>
      </c>
      <c r="G5267" s="211">
        <v>0.12133526096014718</v>
      </c>
      <c r="H5267" s="211">
        <v>0.11918754731299885</v>
      </c>
      <c r="I5267" s="211">
        <v>0.49646727482429787</v>
      </c>
      <c r="J5267" s="211">
        <v>0.48346949637988484</v>
      </c>
      <c r="K5267" s="211">
        <v>0.64225075080128524</v>
      </c>
      <c r="L5267" s="211">
        <v>0.27861148872945435</v>
      </c>
      <c r="M5267" s="211">
        <v>9.2581459206433042E-2</v>
      </c>
      <c r="N5267" s="211">
        <v>0.55153577196398329</v>
      </c>
      <c r="O5267" s="211">
        <v>0.74024568293345561</v>
      </c>
      <c r="P5267" s="211">
        <v>6.9279985511519523E-2</v>
      </c>
      <c r="Q5267" s="211">
        <v>6.5375901783125051E-2</v>
      </c>
      <c r="R5267" s="211">
        <v>0.4809559345600346</v>
      </c>
      <c r="S5267" s="211">
        <v>0.33930355928904055</v>
      </c>
      <c r="T5267" s="211">
        <v>0.60588557740228133</v>
      </c>
      <c r="U5267" s="211">
        <v>0.50738795296120554</v>
      </c>
      <c r="V5267" s="211">
        <v>9.9151472377903116E-2</v>
      </c>
      <c r="W5267" s="211">
        <v>0.62412152090188433</v>
      </c>
      <c r="X5267" s="211">
        <v>0.40710876654615052</v>
      </c>
      <c r="Y5267" s="211">
        <v>0.62744850508471472</v>
      </c>
      <c r="Z5267" s="211">
        <v>0.14760073276067781</v>
      </c>
      <c r="AA5267" s="212">
        <v>0.12268073709214369</v>
      </c>
    </row>
    <row r="5268" spans="1:27" x14ac:dyDescent="0.35">
      <c r="A5268" s="210" t="s">
        <v>5944</v>
      </c>
      <c r="B5268" s="217">
        <v>122.80580716094578</v>
      </c>
      <c r="C5268" s="211">
        <v>5.5092058002045086E-2</v>
      </c>
      <c r="D5268" s="211">
        <v>0.12528203620480746</v>
      </c>
      <c r="E5268" s="211">
        <v>7.2731011005744486E-2</v>
      </c>
      <c r="F5268" s="211">
        <v>8.294126909660221E-2</v>
      </c>
      <c r="G5268" s="211">
        <v>0.11546579678560456</v>
      </c>
      <c r="H5268" s="211">
        <v>0.12796686785858855</v>
      </c>
      <c r="I5268" s="211">
        <v>0.45915457097260048</v>
      </c>
      <c r="J5268" s="211">
        <v>0.43318624020517682</v>
      </c>
      <c r="K5268" s="211">
        <v>0.5404560304037187</v>
      </c>
      <c r="L5268" s="211">
        <v>0.28044279398838518</v>
      </c>
      <c r="M5268" s="211">
        <v>9.6275611491597773E-2</v>
      </c>
      <c r="N5268" s="211">
        <v>0.35661447946965252</v>
      </c>
      <c r="O5268" s="211">
        <v>0.57402588982301195</v>
      </c>
      <c r="P5268" s="211">
        <v>6.7887229597644858E-2</v>
      </c>
      <c r="Q5268" s="211">
        <v>6.1111730153170313E-2</v>
      </c>
      <c r="R5268" s="211">
        <v>0.41595784867794983</v>
      </c>
      <c r="S5268" s="211">
        <v>0.3137553432825379</v>
      </c>
      <c r="T5268" s="211">
        <v>0.62590534972654455</v>
      </c>
      <c r="U5268" s="211">
        <v>0.40661530690292924</v>
      </c>
      <c r="V5268" s="211">
        <v>9.7635022604313101E-2</v>
      </c>
      <c r="W5268" s="211">
        <v>0.53227649963646062</v>
      </c>
      <c r="X5268" s="211">
        <v>0.27557003501118871</v>
      </c>
      <c r="Y5268" s="211">
        <v>0.78956161288760163</v>
      </c>
      <c r="Z5268" s="211">
        <v>0.14549618095811656</v>
      </c>
      <c r="AA5268" s="212">
        <v>0.12426876002879328</v>
      </c>
    </row>
    <row r="5269" spans="1:27" x14ac:dyDescent="0.35">
      <c r="A5269" s="210" t="s">
        <v>5945</v>
      </c>
      <c r="B5269" s="217">
        <v>125.9035210011256</v>
      </c>
      <c r="C5269" s="211">
        <v>5.8850275813766312E-2</v>
      </c>
      <c r="D5269" s="211">
        <v>0.11672855590081509</v>
      </c>
      <c r="E5269" s="211">
        <v>8.1820258701629484E-2</v>
      </c>
      <c r="F5269" s="211">
        <v>0.10002148602536041</v>
      </c>
      <c r="G5269" s="211">
        <v>0.12042771303541426</v>
      </c>
      <c r="H5269" s="211">
        <v>0.12047973053236856</v>
      </c>
      <c r="I5269" s="211">
        <v>0.49235647348944489</v>
      </c>
      <c r="J5269" s="211">
        <v>0.4456620880575044</v>
      </c>
      <c r="K5269" s="211">
        <v>0.63759014578761042</v>
      </c>
      <c r="L5269" s="211">
        <v>0.28211079888053875</v>
      </c>
      <c r="M5269" s="211">
        <v>9.6765494508186667E-2</v>
      </c>
      <c r="N5269" s="211">
        <v>0.36663782049136023</v>
      </c>
      <c r="O5269" s="211">
        <v>0.70090184053942484</v>
      </c>
      <c r="P5269" s="211">
        <v>6.6597620865981574E-2</v>
      </c>
      <c r="Q5269" s="211">
        <v>0.10895952437264944</v>
      </c>
      <c r="R5269" s="211">
        <v>0.40670764069633791</v>
      </c>
      <c r="S5269" s="211">
        <v>0.30174088179121317</v>
      </c>
      <c r="T5269" s="211">
        <v>0.50236015896812547</v>
      </c>
      <c r="U5269" s="211">
        <v>0.47904933598933519</v>
      </c>
      <c r="V5269" s="211">
        <v>8.1780956156240911E-2</v>
      </c>
      <c r="W5269" s="211">
        <v>0.56234342110918389</v>
      </c>
      <c r="X5269" s="211">
        <v>0.30373129108964503</v>
      </c>
      <c r="Y5269" s="211">
        <v>0.59333329356544362</v>
      </c>
      <c r="Z5269" s="211">
        <v>0.14769851698066733</v>
      </c>
      <c r="AA5269" s="212">
        <v>0.12012628404247909</v>
      </c>
    </row>
    <row r="5270" spans="1:27" x14ac:dyDescent="0.35">
      <c r="A5270" s="210" t="s">
        <v>5946</v>
      </c>
      <c r="B5270" s="217">
        <v>144.87647962067078</v>
      </c>
      <c r="C5270" s="211">
        <v>5.8426634738041494E-2</v>
      </c>
      <c r="D5270" s="211">
        <v>0.1238215501671218</v>
      </c>
      <c r="E5270" s="211">
        <v>7.3324906199486048E-2</v>
      </c>
      <c r="F5270" s="211">
        <v>8.9447352730446225E-2</v>
      </c>
      <c r="G5270" s="211">
        <v>0.11766787743662745</v>
      </c>
      <c r="H5270" s="211">
        <v>0.12293079475726834</v>
      </c>
      <c r="I5270" s="211">
        <v>0.47392088408924926</v>
      </c>
      <c r="J5270" s="211">
        <v>0.44565028676046775</v>
      </c>
      <c r="K5270" s="211">
        <v>0.60104929208553259</v>
      </c>
      <c r="L5270" s="211">
        <v>0.26913629981185355</v>
      </c>
      <c r="M5270" s="211">
        <v>9.7669280321409188E-2</v>
      </c>
      <c r="N5270" s="211">
        <v>0.41530489429588835</v>
      </c>
      <c r="O5270" s="211">
        <v>0.64837530821647171</v>
      </c>
      <c r="P5270" s="211">
        <v>6.5284014008829647E-2</v>
      </c>
      <c r="Q5270" s="211">
        <v>9.2941180257244099E-2</v>
      </c>
      <c r="R5270" s="211">
        <v>0.4142671171239436</v>
      </c>
      <c r="S5270" s="211">
        <v>0.29354453424100219</v>
      </c>
      <c r="T5270" s="211">
        <v>0.61497418241095092</v>
      </c>
      <c r="U5270" s="211">
        <v>0.42959068080332019</v>
      </c>
      <c r="V5270" s="211">
        <v>0.11826919419860195</v>
      </c>
      <c r="W5270" s="211">
        <v>0.50080770845053357</v>
      </c>
      <c r="X5270" s="211">
        <v>0.37022201426601709</v>
      </c>
      <c r="Y5270" s="211">
        <v>0.69206533230041012</v>
      </c>
      <c r="Z5270" s="211">
        <v>0.13924582696217072</v>
      </c>
      <c r="AA5270" s="212">
        <v>0.1178608908618109</v>
      </c>
    </row>
    <row r="5271" spans="1:27" x14ac:dyDescent="0.35">
      <c r="A5271" s="210" t="s">
        <v>5947</v>
      </c>
      <c r="B5271" s="217">
        <v>142.87956467045146</v>
      </c>
      <c r="C5271" s="211">
        <v>8.3176789151150399E-2</v>
      </c>
      <c r="D5271" s="211">
        <v>0.12448849106703379</v>
      </c>
      <c r="E5271" s="211">
        <v>7.9286194566482032E-2</v>
      </c>
      <c r="F5271" s="211">
        <v>9.7436268716895216E-2</v>
      </c>
      <c r="G5271" s="211">
        <v>0.1234193987076965</v>
      </c>
      <c r="H5271" s="211">
        <v>0.12043147426272838</v>
      </c>
      <c r="I5271" s="211">
        <v>0.49785838065462118</v>
      </c>
      <c r="J5271" s="211">
        <v>0.38879747884134935</v>
      </c>
      <c r="K5271" s="211">
        <v>0.6256421426776857</v>
      </c>
      <c r="L5271" s="211">
        <v>0.26775577812720325</v>
      </c>
      <c r="M5271" s="211">
        <v>8.0192247415099782E-2</v>
      </c>
      <c r="N5271" s="211">
        <v>0.34943723836563306</v>
      </c>
      <c r="O5271" s="211">
        <v>0.74379175647705786</v>
      </c>
      <c r="P5271" s="211">
        <v>6.4549622755188135E-2</v>
      </c>
      <c r="Q5271" s="211">
        <v>0.11612737236638965</v>
      </c>
      <c r="R5271" s="211">
        <v>0.4212314453977386</v>
      </c>
      <c r="S5271" s="211">
        <v>0.38945374028331187</v>
      </c>
      <c r="T5271" s="211">
        <v>0.49233285152627476</v>
      </c>
      <c r="U5271" s="211">
        <v>0.47006299164993043</v>
      </c>
      <c r="V5271" s="211">
        <v>0.13961816276508121</v>
      </c>
      <c r="W5271" s="211">
        <v>0.53294615786532318</v>
      </c>
      <c r="X5271" s="211">
        <v>0.2831147403809704</v>
      </c>
      <c r="Y5271" s="211">
        <v>0.6490120403784867</v>
      </c>
      <c r="Z5271" s="211">
        <v>0.14997059023232878</v>
      </c>
      <c r="AA5271" s="212">
        <v>0.12059155920660349</v>
      </c>
    </row>
    <row r="5272" spans="1:27" x14ac:dyDescent="0.35">
      <c r="A5272" s="210" t="s">
        <v>5948</v>
      </c>
      <c r="B5272" s="217">
        <v>132.27552719867492</v>
      </c>
      <c r="C5272" s="211">
        <v>5.2139768565718565E-2</v>
      </c>
      <c r="D5272" s="211">
        <v>0.12152837017420019</v>
      </c>
      <c r="E5272" s="211">
        <v>7.4663520637907155E-2</v>
      </c>
      <c r="F5272" s="211">
        <v>8.9653705592838445E-2</v>
      </c>
      <c r="G5272" s="211">
        <v>0.12557555094414932</v>
      </c>
      <c r="H5272" s="211">
        <v>0.12135607704991583</v>
      </c>
      <c r="I5272" s="211">
        <v>0.50759165348966939</v>
      </c>
      <c r="J5272" s="211">
        <v>0.44473018783459894</v>
      </c>
      <c r="K5272" s="211">
        <v>0.64507937643098634</v>
      </c>
      <c r="L5272" s="211">
        <v>0.27469682909749349</v>
      </c>
      <c r="M5272" s="211">
        <v>9.2849137205083643E-2</v>
      </c>
      <c r="N5272" s="211">
        <v>0.36059375699672913</v>
      </c>
      <c r="O5272" s="211">
        <v>0.64817870503497532</v>
      </c>
      <c r="P5272" s="211">
        <v>7.3709911606269288E-2</v>
      </c>
      <c r="Q5272" s="211">
        <v>0.10176416598017567</v>
      </c>
      <c r="R5272" s="211">
        <v>0.42185565220516247</v>
      </c>
      <c r="S5272" s="211">
        <v>0.3584525618249802</v>
      </c>
      <c r="T5272" s="211">
        <v>0.52148872652346445</v>
      </c>
      <c r="U5272" s="211">
        <v>0.40606696816886428</v>
      </c>
      <c r="V5272" s="211">
        <v>9.1649565103786398E-2</v>
      </c>
      <c r="W5272" s="211">
        <v>0.58071053206438794</v>
      </c>
      <c r="X5272" s="211">
        <v>0.35495421901407642</v>
      </c>
      <c r="Y5272" s="211">
        <v>0.63428829106195539</v>
      </c>
      <c r="Z5272" s="211">
        <v>0.14604420045848981</v>
      </c>
      <c r="AA5272" s="212">
        <v>0.12056067233030365</v>
      </c>
    </row>
    <row r="5273" spans="1:27" x14ac:dyDescent="0.35">
      <c r="A5273" s="210" t="s">
        <v>5949</v>
      </c>
      <c r="B5273" s="217">
        <v>175.60394356670778</v>
      </c>
      <c r="C5273" s="211">
        <v>6.4357000006791759E-2</v>
      </c>
      <c r="D5273" s="211">
        <v>0.12120086406439523</v>
      </c>
      <c r="E5273" s="211">
        <v>7.9621307298389496E-2</v>
      </c>
      <c r="F5273" s="211">
        <v>9.3397051520349744E-2</v>
      </c>
      <c r="G5273" s="211">
        <v>0.1186112786403401</v>
      </c>
      <c r="H5273" s="211">
        <v>0.12806966100800848</v>
      </c>
      <c r="I5273" s="211">
        <v>0.51931984970965916</v>
      </c>
      <c r="J5273" s="211">
        <v>0.45363769981988444</v>
      </c>
      <c r="K5273" s="211">
        <v>0.57266459629864908</v>
      </c>
      <c r="L5273" s="211">
        <v>0.27665356294857768</v>
      </c>
      <c r="M5273" s="211">
        <v>9.8306792621537548E-2</v>
      </c>
      <c r="N5273" s="211">
        <v>0.34874471762925513</v>
      </c>
      <c r="O5273" s="211">
        <v>0.67217287131047776</v>
      </c>
      <c r="P5273" s="211">
        <v>6.8098888612528247E-2</v>
      </c>
      <c r="Q5273" s="211">
        <v>8.8406567343798745E-2</v>
      </c>
      <c r="R5273" s="211">
        <v>0.35742573323356652</v>
      </c>
      <c r="S5273" s="211">
        <v>0.39927658606889493</v>
      </c>
      <c r="T5273" s="211">
        <v>0.57034810493966093</v>
      </c>
      <c r="U5273" s="211">
        <v>0.45222163557728196</v>
      </c>
      <c r="V5273" s="211">
        <v>0.17492326700520167</v>
      </c>
      <c r="W5273" s="211">
        <v>0.60489782622277899</v>
      </c>
      <c r="X5273" s="211">
        <v>0.2751236123185285</v>
      </c>
      <c r="Y5273" s="211">
        <v>0.7278533511972668</v>
      </c>
      <c r="Z5273" s="211">
        <v>0.14914954015983403</v>
      </c>
      <c r="AA5273" s="212">
        <v>0.11897393833038047</v>
      </c>
    </row>
    <row r="5274" spans="1:27" x14ac:dyDescent="0.35">
      <c r="A5274" s="210" t="s">
        <v>5950</v>
      </c>
      <c r="B5274" s="217">
        <v>131.08547332225666</v>
      </c>
      <c r="C5274" s="211">
        <v>6.3681499261396768E-2</v>
      </c>
      <c r="D5274" s="211">
        <v>0.13056227020286376</v>
      </c>
      <c r="E5274" s="211">
        <v>6.647044271706988E-2</v>
      </c>
      <c r="F5274" s="211">
        <v>0.11642924957935852</v>
      </c>
      <c r="G5274" s="211">
        <v>0.12136193286044843</v>
      </c>
      <c r="H5274" s="211">
        <v>0.11880803571024393</v>
      </c>
      <c r="I5274" s="211">
        <v>0.47989855216712995</v>
      </c>
      <c r="J5274" s="211">
        <v>0.41706127377904623</v>
      </c>
      <c r="K5274" s="211">
        <v>0.60017331558345888</v>
      </c>
      <c r="L5274" s="211">
        <v>0.28157833291575463</v>
      </c>
      <c r="M5274" s="211">
        <v>0.11247160171117737</v>
      </c>
      <c r="N5274" s="211">
        <v>0.40742542685090516</v>
      </c>
      <c r="O5274" s="211">
        <v>0.77597196602733975</v>
      </c>
      <c r="P5274" s="211">
        <v>6.7807298568517305E-2</v>
      </c>
      <c r="Q5274" s="211">
        <v>8.7593544062336451E-2</v>
      </c>
      <c r="R5274" s="211">
        <v>0.46463643621309519</v>
      </c>
      <c r="S5274" s="211">
        <v>0.31056085924527055</v>
      </c>
      <c r="T5274" s="211">
        <v>0.56426818432725678</v>
      </c>
      <c r="U5274" s="211">
        <v>0.3717683213699845</v>
      </c>
      <c r="V5274" s="211">
        <v>8.7542108121938328E-2</v>
      </c>
      <c r="W5274" s="211">
        <v>0.55091328180968968</v>
      </c>
      <c r="X5274" s="211">
        <v>0.27173421768457007</v>
      </c>
      <c r="Y5274" s="211">
        <v>0.76554764707029332</v>
      </c>
      <c r="Z5274" s="211">
        <v>0.14208489957887191</v>
      </c>
      <c r="AA5274" s="212">
        <v>0.12340963826507392</v>
      </c>
    </row>
    <row r="5275" spans="1:27" x14ac:dyDescent="0.35">
      <c r="A5275" s="210" t="s">
        <v>5951</v>
      </c>
      <c r="B5275" s="217">
        <v>149.40318004259169</v>
      </c>
      <c r="C5275" s="211">
        <v>5.3996083204456979E-2</v>
      </c>
      <c r="D5275" s="211">
        <v>0.12799813063668816</v>
      </c>
      <c r="E5275" s="211">
        <v>7.2673597514483879E-2</v>
      </c>
      <c r="F5275" s="211">
        <v>8.8230971505340566E-2</v>
      </c>
      <c r="G5275" s="211">
        <v>0.12198869607042591</v>
      </c>
      <c r="H5275" s="211">
        <v>0.10827296737160061</v>
      </c>
      <c r="I5275" s="211">
        <v>0.46775083048336824</v>
      </c>
      <c r="J5275" s="211">
        <v>0.46436100737657604</v>
      </c>
      <c r="K5275" s="211">
        <v>0.62621839796276502</v>
      </c>
      <c r="L5275" s="211">
        <v>0.27760995748232237</v>
      </c>
      <c r="M5275" s="211">
        <v>9.6701123646470211E-2</v>
      </c>
      <c r="N5275" s="211">
        <v>0.5763554901032083</v>
      </c>
      <c r="O5275" s="211">
        <v>0.77064826609778891</v>
      </c>
      <c r="P5275" s="211">
        <v>6.973870158437509E-2</v>
      </c>
      <c r="Q5275" s="211">
        <v>6.6790646955520352E-2</v>
      </c>
      <c r="R5275" s="211">
        <v>0.423765092546113</v>
      </c>
      <c r="S5275" s="211">
        <v>0.36101633752370338</v>
      </c>
      <c r="T5275" s="211">
        <v>0.54758969128011836</v>
      </c>
      <c r="U5275" s="211">
        <v>0.45202845969116606</v>
      </c>
      <c r="V5275" s="211">
        <v>0.12865099311044742</v>
      </c>
      <c r="W5275" s="211">
        <v>0.52639025668702699</v>
      </c>
      <c r="X5275" s="211">
        <v>0.28600859786107047</v>
      </c>
      <c r="Y5275" s="211">
        <v>0.6416393069361821</v>
      </c>
      <c r="Z5275" s="211">
        <v>0.1430386986906089</v>
      </c>
      <c r="AA5275" s="212">
        <v>0.12745828866203548</v>
      </c>
    </row>
    <row r="5276" spans="1:27" x14ac:dyDescent="0.35">
      <c r="A5276" s="210" t="s">
        <v>5952</v>
      </c>
      <c r="B5276" s="217">
        <v>117.58930195258633</v>
      </c>
      <c r="C5276" s="211">
        <v>5.5627267763159335E-2</v>
      </c>
      <c r="D5276" s="211">
        <v>0.12240685481346376</v>
      </c>
      <c r="E5276" s="211">
        <v>7.9655078759295256E-2</v>
      </c>
      <c r="F5276" s="211">
        <v>0.11184836001336333</v>
      </c>
      <c r="G5276" s="211">
        <v>0.12254133239514933</v>
      </c>
      <c r="H5276" s="211">
        <v>0.1170757290416222</v>
      </c>
      <c r="I5276" s="211">
        <v>0.43128504524407751</v>
      </c>
      <c r="J5276" s="211">
        <v>0.45445916302910994</v>
      </c>
      <c r="K5276" s="211">
        <v>0.54475497241020643</v>
      </c>
      <c r="L5276" s="211">
        <v>0.27467962307721261</v>
      </c>
      <c r="M5276" s="211">
        <v>0.11807118961870326</v>
      </c>
      <c r="N5276" s="211">
        <v>0.35586356898595156</v>
      </c>
      <c r="O5276" s="211">
        <v>0.60156523363109216</v>
      </c>
      <c r="P5276" s="211">
        <v>6.738029269064276E-2</v>
      </c>
      <c r="Q5276" s="211">
        <v>0.11154574292219303</v>
      </c>
      <c r="R5276" s="211">
        <v>0.4367165209557532</v>
      </c>
      <c r="S5276" s="211">
        <v>0.30819062929405483</v>
      </c>
      <c r="T5276" s="211">
        <v>0.53947531231888968</v>
      </c>
      <c r="U5276" s="211">
        <v>0.41582746747237503</v>
      </c>
      <c r="V5276" s="211">
        <v>6.8568575062572329E-2</v>
      </c>
      <c r="W5276" s="211">
        <v>0.58035178038727886</v>
      </c>
      <c r="X5276" s="211">
        <v>0.24558053345647216</v>
      </c>
      <c r="Y5276" s="211">
        <v>0.55422672665188921</v>
      </c>
      <c r="Z5276" s="211">
        <v>0.14675018194462155</v>
      </c>
      <c r="AA5276" s="212">
        <v>0.11688791668077567</v>
      </c>
    </row>
    <row r="5277" spans="1:27" x14ac:dyDescent="0.35">
      <c r="A5277" s="210" t="s">
        <v>5953</v>
      </c>
      <c r="B5277" s="217">
        <v>154.12502900500749</v>
      </c>
      <c r="C5277" s="211">
        <v>5.6466793509479925E-2</v>
      </c>
      <c r="D5277" s="211">
        <v>0.12313454768116386</v>
      </c>
      <c r="E5277" s="211">
        <v>8.7351937188297465E-2</v>
      </c>
      <c r="F5277" s="211">
        <v>7.9575560100498349E-2</v>
      </c>
      <c r="G5277" s="211">
        <v>0.12282845242201447</v>
      </c>
      <c r="H5277" s="211">
        <v>0.11148843574027699</v>
      </c>
      <c r="I5277" s="211">
        <v>0.46799465586275413</v>
      </c>
      <c r="J5277" s="211">
        <v>0.4727810685370788</v>
      </c>
      <c r="K5277" s="211">
        <v>0.63710377841820132</v>
      </c>
      <c r="L5277" s="211">
        <v>0.27396945096128839</v>
      </c>
      <c r="M5277" s="211">
        <v>0.11151560326062224</v>
      </c>
      <c r="N5277" s="211">
        <v>0.45618183473446389</v>
      </c>
      <c r="O5277" s="211">
        <v>0.66575865851084326</v>
      </c>
      <c r="P5277" s="211">
        <v>6.4483824172556437E-2</v>
      </c>
      <c r="Q5277" s="211">
        <v>0.10272488554000729</v>
      </c>
      <c r="R5277" s="211">
        <v>0.45781069627813448</v>
      </c>
      <c r="S5277" s="211">
        <v>0.27809582366409774</v>
      </c>
      <c r="T5277" s="211">
        <v>0.54911948678930755</v>
      </c>
      <c r="U5277" s="211">
        <v>0.52051850887102513</v>
      </c>
      <c r="V5277" s="211">
        <v>9.4098222099878878E-2</v>
      </c>
      <c r="W5277" s="211">
        <v>0.57094705878190211</v>
      </c>
      <c r="X5277" s="211">
        <v>0.32572670204101922</v>
      </c>
      <c r="Y5277" s="211">
        <v>0.66624182750713756</v>
      </c>
      <c r="Z5277" s="211">
        <v>0.14634128876165148</v>
      </c>
      <c r="AA5277" s="212">
        <v>0.12007066750552277</v>
      </c>
    </row>
    <row r="5278" spans="1:27" x14ac:dyDescent="0.35">
      <c r="A5278" s="210" t="s">
        <v>5954</v>
      </c>
      <c r="B5278" s="217">
        <v>125.9801546416044</v>
      </c>
      <c r="C5278" s="211">
        <v>7.6425864058769263E-2</v>
      </c>
      <c r="D5278" s="211">
        <v>0.13033510919473595</v>
      </c>
      <c r="E5278" s="211">
        <v>8.1146171217181512E-2</v>
      </c>
      <c r="F5278" s="211">
        <v>8.6212932532545722E-2</v>
      </c>
      <c r="G5278" s="211">
        <v>0.1204218851428554</v>
      </c>
      <c r="H5278" s="211">
        <v>0.11667829749878786</v>
      </c>
      <c r="I5278" s="211">
        <v>0.51473670831418283</v>
      </c>
      <c r="J5278" s="211">
        <v>0.47327100348692891</v>
      </c>
      <c r="K5278" s="211">
        <v>0.59417804212298997</v>
      </c>
      <c r="L5278" s="211">
        <v>0.27763710243890383</v>
      </c>
      <c r="M5278" s="211">
        <v>0.11393257068193027</v>
      </c>
      <c r="N5278" s="211">
        <v>0.57722072298519955</v>
      </c>
      <c r="O5278" s="211">
        <v>0.62066904497104625</v>
      </c>
      <c r="P5278" s="211">
        <v>6.8534127355015156E-2</v>
      </c>
      <c r="Q5278" s="211">
        <v>4.9730216398687556E-2</v>
      </c>
      <c r="R5278" s="211">
        <v>0.43221859746421165</v>
      </c>
      <c r="S5278" s="211">
        <v>0.30607775196785847</v>
      </c>
      <c r="T5278" s="211">
        <v>0.56997859560405728</v>
      </c>
      <c r="U5278" s="211">
        <v>0.38994537193993806</v>
      </c>
      <c r="V5278" s="211">
        <v>6.1651191932870691E-2</v>
      </c>
      <c r="W5278" s="211">
        <v>0.55824404215217505</v>
      </c>
      <c r="X5278" s="211">
        <v>0.4181297226316677</v>
      </c>
      <c r="Y5278" s="211">
        <v>0.58457373401373092</v>
      </c>
      <c r="Z5278" s="211">
        <v>0.14858309603691777</v>
      </c>
      <c r="AA5278" s="212">
        <v>0.11997849956827358</v>
      </c>
    </row>
    <row r="5279" spans="1:27" x14ac:dyDescent="0.35">
      <c r="A5279" s="210" t="s">
        <v>5955</v>
      </c>
      <c r="B5279" s="217">
        <v>114.72383622042868</v>
      </c>
      <c r="C5279" s="211">
        <v>5.9722984502113233E-2</v>
      </c>
      <c r="D5279" s="211">
        <v>0.12987673531627852</v>
      </c>
      <c r="E5279" s="211">
        <v>7.7244357626828297E-2</v>
      </c>
      <c r="F5279" s="211">
        <v>8.22349470502933E-2</v>
      </c>
      <c r="G5279" s="211">
        <v>0.12469418359034952</v>
      </c>
      <c r="H5279" s="211">
        <v>0.11279739132701967</v>
      </c>
      <c r="I5279" s="211">
        <v>0.51246215217264091</v>
      </c>
      <c r="J5279" s="211">
        <v>0.41166751639013188</v>
      </c>
      <c r="K5279" s="211">
        <v>0.63841899476215058</v>
      </c>
      <c r="L5279" s="211">
        <v>0.27590723447558174</v>
      </c>
      <c r="M5279" s="211">
        <v>8.3190679970063991E-2</v>
      </c>
      <c r="N5279" s="211">
        <v>0.42248554103532454</v>
      </c>
      <c r="O5279" s="211">
        <v>0.57811931426133967</v>
      </c>
      <c r="P5279" s="211">
        <v>6.8983081505688548E-2</v>
      </c>
      <c r="Q5279" s="211">
        <v>9.7799684470846929E-2</v>
      </c>
      <c r="R5279" s="211">
        <v>0.40967213240935152</v>
      </c>
      <c r="S5279" s="211">
        <v>0.42459524681308131</v>
      </c>
      <c r="T5279" s="211">
        <v>0.53514871106765116</v>
      </c>
      <c r="U5279" s="211">
        <v>0.54272270095781927</v>
      </c>
      <c r="V5279" s="211">
        <v>5.7823764870268302E-2</v>
      </c>
      <c r="W5279" s="211">
        <v>0.5395735896255619</v>
      </c>
      <c r="X5279" s="211">
        <v>0.36677585481978348</v>
      </c>
      <c r="Y5279" s="211">
        <v>0.5051290105573496</v>
      </c>
      <c r="Z5279" s="211">
        <v>0.14631434193474235</v>
      </c>
      <c r="AA5279" s="212">
        <v>0.11890574035836438</v>
      </c>
    </row>
    <row r="5280" spans="1:27" x14ac:dyDescent="0.35">
      <c r="A5280" s="210" t="s">
        <v>5956</v>
      </c>
      <c r="B5280" s="217">
        <v>129.3982571639028</v>
      </c>
      <c r="C5280" s="211">
        <v>6.2441079898314093E-2</v>
      </c>
      <c r="D5280" s="211">
        <v>0.13384518309749596</v>
      </c>
      <c r="E5280" s="211">
        <v>8.7524916902834843E-2</v>
      </c>
      <c r="F5280" s="211">
        <v>9.3015133074371842E-2</v>
      </c>
      <c r="G5280" s="211">
        <v>0.11786480084805663</v>
      </c>
      <c r="H5280" s="211">
        <v>0.1201518753138278</v>
      </c>
      <c r="I5280" s="211">
        <v>0.5206476860894127</v>
      </c>
      <c r="J5280" s="211">
        <v>0.45378278060206489</v>
      </c>
      <c r="K5280" s="211">
        <v>0.55965646184962736</v>
      </c>
      <c r="L5280" s="211">
        <v>0.2789546615764773</v>
      </c>
      <c r="M5280" s="211">
        <v>9.2820982957949494E-2</v>
      </c>
      <c r="N5280" s="211">
        <v>0.48289767359880298</v>
      </c>
      <c r="O5280" s="211">
        <v>0.68306770791961247</v>
      </c>
      <c r="P5280" s="211">
        <v>6.9033347877596893E-2</v>
      </c>
      <c r="Q5280" s="211">
        <v>7.5650468935003351E-2</v>
      </c>
      <c r="R5280" s="211">
        <v>0.44150800366257359</v>
      </c>
      <c r="S5280" s="211">
        <v>0.32654388689101671</v>
      </c>
      <c r="T5280" s="211">
        <v>0.54357833433943137</v>
      </c>
      <c r="U5280" s="211">
        <v>0.37173695631820325</v>
      </c>
      <c r="V5280" s="211">
        <v>8.1265076856810878E-2</v>
      </c>
      <c r="W5280" s="211">
        <v>0.55264169060304658</v>
      </c>
      <c r="X5280" s="211">
        <v>0.40577911349738516</v>
      </c>
      <c r="Y5280" s="211">
        <v>0.59016361320160149</v>
      </c>
      <c r="Z5280" s="211">
        <v>0.14956341931537384</v>
      </c>
      <c r="AA5280" s="212">
        <v>0.11794828833827548</v>
      </c>
    </row>
    <row r="5281" spans="1:27" x14ac:dyDescent="0.35">
      <c r="A5281" s="210" t="s">
        <v>5957</v>
      </c>
      <c r="B5281" s="217">
        <v>136.02641066824168</v>
      </c>
      <c r="C5281" s="211">
        <v>5.6263183759433733E-2</v>
      </c>
      <c r="D5281" s="211">
        <v>0.12765193353413312</v>
      </c>
      <c r="E5281" s="211">
        <v>7.8732468010680581E-2</v>
      </c>
      <c r="F5281" s="211">
        <v>0.10078171743632625</v>
      </c>
      <c r="G5281" s="211">
        <v>0.1226464810168704</v>
      </c>
      <c r="H5281" s="211">
        <v>0.10678899379767758</v>
      </c>
      <c r="I5281" s="211">
        <v>0.51030786147883478</v>
      </c>
      <c r="J5281" s="211">
        <v>0.45064826489178111</v>
      </c>
      <c r="K5281" s="211">
        <v>0.55521956817739959</v>
      </c>
      <c r="L5281" s="211">
        <v>0.2823094382628703</v>
      </c>
      <c r="M5281" s="211">
        <v>0.10478831380966705</v>
      </c>
      <c r="N5281" s="211">
        <v>0.58682204333045818</v>
      </c>
      <c r="O5281" s="211">
        <v>0.71853990641908927</v>
      </c>
      <c r="P5281" s="211">
        <v>6.9100076919498266E-2</v>
      </c>
      <c r="Q5281" s="211">
        <v>7.322893457037026E-2</v>
      </c>
      <c r="R5281" s="211">
        <v>0.45225728989018071</v>
      </c>
      <c r="S5281" s="211">
        <v>0.38431688392627728</v>
      </c>
      <c r="T5281" s="211">
        <v>0.55613944235136847</v>
      </c>
      <c r="U5281" s="211">
        <v>0.41823549060078002</v>
      </c>
      <c r="V5281" s="211">
        <v>7.3922467046970863E-2</v>
      </c>
      <c r="W5281" s="211">
        <v>0.49487619355110257</v>
      </c>
      <c r="X5281" s="211">
        <v>0.35309174063631921</v>
      </c>
      <c r="Y5281" s="211">
        <v>0.67225095763470177</v>
      </c>
      <c r="Z5281" s="211">
        <v>0.1499204451366109</v>
      </c>
      <c r="AA5281" s="212">
        <v>0.11981543863334675</v>
      </c>
    </row>
    <row r="5282" spans="1:27" x14ac:dyDescent="0.35">
      <c r="A5282" s="210" t="s">
        <v>5958</v>
      </c>
      <c r="B5282" s="217">
        <v>133.424379694669</v>
      </c>
      <c r="C5282" s="211">
        <v>5.9794501457461277E-2</v>
      </c>
      <c r="D5282" s="211">
        <v>0.12590510404863173</v>
      </c>
      <c r="E5282" s="211">
        <v>6.8067847217982119E-2</v>
      </c>
      <c r="F5282" s="211">
        <v>8.0469483971335506E-2</v>
      </c>
      <c r="G5282" s="211">
        <v>0.11926169963912558</v>
      </c>
      <c r="H5282" s="211">
        <v>0.11493174519755825</v>
      </c>
      <c r="I5282" s="211">
        <v>0.51285725649836822</v>
      </c>
      <c r="J5282" s="211">
        <v>0.44745828981839775</v>
      </c>
      <c r="K5282" s="211">
        <v>0.53252212161507939</v>
      </c>
      <c r="L5282" s="211">
        <v>0.27124930944082803</v>
      </c>
      <c r="M5282" s="211">
        <v>0.10115766298478918</v>
      </c>
      <c r="N5282" s="211">
        <v>0.43079354541735881</v>
      </c>
      <c r="O5282" s="211">
        <v>0.70890384158896991</v>
      </c>
      <c r="P5282" s="211">
        <v>6.5499867619672261E-2</v>
      </c>
      <c r="Q5282" s="211">
        <v>6.875608443542458E-2</v>
      </c>
      <c r="R5282" s="211">
        <v>0.45467158612557734</v>
      </c>
      <c r="S5282" s="211">
        <v>0.40292602619387896</v>
      </c>
      <c r="T5282" s="211">
        <v>0.61736980691866572</v>
      </c>
      <c r="U5282" s="211">
        <v>0.44853717046356228</v>
      </c>
      <c r="V5282" s="211">
        <v>9.3328786448280618E-2</v>
      </c>
      <c r="W5282" s="211">
        <v>0.47788997905486386</v>
      </c>
      <c r="X5282" s="211">
        <v>0.31801108907032349</v>
      </c>
      <c r="Y5282" s="211">
        <v>0.61635309137387972</v>
      </c>
      <c r="Z5282" s="211">
        <v>0.14913812592837908</v>
      </c>
      <c r="AA5282" s="212">
        <v>0.11385810519922807</v>
      </c>
    </row>
    <row r="5283" spans="1:27" x14ac:dyDescent="0.35">
      <c r="A5283" s="210" t="s">
        <v>5959</v>
      </c>
      <c r="B5283" s="217">
        <v>135.93230527262963</v>
      </c>
      <c r="C5283" s="211">
        <v>8.6283218041378187E-2</v>
      </c>
      <c r="D5283" s="211">
        <v>0.12670084295095227</v>
      </c>
      <c r="E5283" s="211">
        <v>7.166417770174266E-2</v>
      </c>
      <c r="F5283" s="211">
        <v>0.11179320984218814</v>
      </c>
      <c r="G5283" s="211">
        <v>0.12374883358776338</v>
      </c>
      <c r="H5283" s="211">
        <v>0.12583029737806409</v>
      </c>
      <c r="I5283" s="211">
        <v>0.44577352085039706</v>
      </c>
      <c r="J5283" s="211">
        <v>0.43412142935111064</v>
      </c>
      <c r="K5283" s="211">
        <v>0.63049371306207347</v>
      </c>
      <c r="L5283" s="211">
        <v>0.27732125061200152</v>
      </c>
      <c r="M5283" s="211">
        <v>0.1057533637170586</v>
      </c>
      <c r="N5283" s="211">
        <v>0.48350959708360541</v>
      </c>
      <c r="O5283" s="211">
        <v>0.73129784013091426</v>
      </c>
      <c r="P5283" s="211">
        <v>6.7384363075010084E-2</v>
      </c>
      <c r="Q5283" s="211">
        <v>5.4291846002176722E-2</v>
      </c>
      <c r="R5283" s="211">
        <v>0.44519229726615839</v>
      </c>
      <c r="S5283" s="211">
        <v>0.29687811142376724</v>
      </c>
      <c r="T5283" s="211">
        <v>0.53165069294074929</v>
      </c>
      <c r="U5283" s="211">
        <v>0.36437884666887849</v>
      </c>
      <c r="V5283" s="211">
        <v>0.12478721265744827</v>
      </c>
      <c r="W5283" s="211">
        <v>0.59428968393246673</v>
      </c>
      <c r="X5283" s="211">
        <v>0.25647974521890293</v>
      </c>
      <c r="Y5283" s="211">
        <v>0.57679095556892124</v>
      </c>
      <c r="Z5283" s="211">
        <v>0.14519023504514988</v>
      </c>
      <c r="AA5283" s="212">
        <v>0.12168346196113028</v>
      </c>
    </row>
    <row r="5284" spans="1:27" x14ac:dyDescent="0.35">
      <c r="A5284" s="210" t="s">
        <v>5960</v>
      </c>
      <c r="B5284" s="217">
        <v>108.71951446214605</v>
      </c>
      <c r="C5284" s="211">
        <v>5.9963152451073351E-2</v>
      </c>
      <c r="D5284" s="211">
        <v>0.11586280506528814</v>
      </c>
      <c r="E5284" s="211">
        <v>7.7021951692579374E-2</v>
      </c>
      <c r="F5284" s="211">
        <v>9.428062190633385E-2</v>
      </c>
      <c r="G5284" s="211">
        <v>0.12098039118433712</v>
      </c>
      <c r="H5284" s="211">
        <v>0.11935361633111957</v>
      </c>
      <c r="I5284" s="211">
        <v>0.42810858853914713</v>
      </c>
      <c r="J5284" s="211">
        <v>0.42866057613614172</v>
      </c>
      <c r="K5284" s="211">
        <v>0.52332271413739717</v>
      </c>
      <c r="L5284" s="211">
        <v>0.27903265964200946</v>
      </c>
      <c r="M5284" s="211">
        <v>9.4830409070470995E-2</v>
      </c>
      <c r="N5284" s="211">
        <v>0.39108493598006666</v>
      </c>
      <c r="O5284" s="211">
        <v>0.64932866175668247</v>
      </c>
      <c r="P5284" s="211">
        <v>6.9148122925547881E-2</v>
      </c>
      <c r="Q5284" s="211">
        <v>7.3702698327239399E-2</v>
      </c>
      <c r="R5284" s="211">
        <v>0.45890913441493092</v>
      </c>
      <c r="S5284" s="211">
        <v>0.38501785229927737</v>
      </c>
      <c r="T5284" s="211">
        <v>0.53569619036427318</v>
      </c>
      <c r="U5284" s="211">
        <v>0.40200766838965252</v>
      </c>
      <c r="V5284" s="211">
        <v>7.3735162480397159E-2</v>
      </c>
      <c r="W5284" s="211">
        <v>0.63620149334684895</v>
      </c>
      <c r="X5284" s="211">
        <v>0.38678981366057669</v>
      </c>
      <c r="Y5284" s="211">
        <v>0.60347461360714827</v>
      </c>
      <c r="Z5284" s="211">
        <v>0.14870938365686417</v>
      </c>
      <c r="AA5284" s="212">
        <v>0.12377865673540105</v>
      </c>
    </row>
    <row r="5285" spans="1:27" x14ac:dyDescent="0.35">
      <c r="A5285" s="210" t="s">
        <v>5961</v>
      </c>
      <c r="B5285" s="217">
        <v>136.01362162074952</v>
      </c>
      <c r="C5285" s="211">
        <v>5.1087053883481753E-2</v>
      </c>
      <c r="D5285" s="211">
        <v>0.12163893576153954</v>
      </c>
      <c r="E5285" s="211">
        <v>7.2849143723930351E-2</v>
      </c>
      <c r="F5285" s="211">
        <v>0.12085726701708109</v>
      </c>
      <c r="G5285" s="211">
        <v>0.12045086665643977</v>
      </c>
      <c r="H5285" s="211">
        <v>0.10666869935589357</v>
      </c>
      <c r="I5285" s="211">
        <v>0.49140024647807073</v>
      </c>
      <c r="J5285" s="211">
        <v>0.4387231862225528</v>
      </c>
      <c r="K5285" s="211">
        <v>0.60400733273051388</v>
      </c>
      <c r="L5285" s="211">
        <v>0.27173191247941342</v>
      </c>
      <c r="M5285" s="211">
        <v>8.678127821473948E-2</v>
      </c>
      <c r="N5285" s="211">
        <v>0.42217029544927553</v>
      </c>
      <c r="O5285" s="211">
        <v>0.64283308729866084</v>
      </c>
      <c r="P5285" s="211">
        <v>6.0814737203403114E-2</v>
      </c>
      <c r="Q5285" s="211">
        <v>7.5013867952832922E-2</v>
      </c>
      <c r="R5285" s="211">
        <v>0.40530946475790253</v>
      </c>
      <c r="S5285" s="211">
        <v>0.28126130676527938</v>
      </c>
      <c r="T5285" s="211">
        <v>0.58119366453995081</v>
      </c>
      <c r="U5285" s="211">
        <v>0.40859350046455184</v>
      </c>
      <c r="V5285" s="211">
        <v>0.11861744070387757</v>
      </c>
      <c r="W5285" s="211">
        <v>0.58457939910727508</v>
      </c>
      <c r="X5285" s="211">
        <v>0.30033284625924533</v>
      </c>
      <c r="Y5285" s="211">
        <v>0.71057559438265339</v>
      </c>
      <c r="Z5285" s="211">
        <v>0.14697644815275268</v>
      </c>
      <c r="AA5285" s="212">
        <v>0.11354936048250616</v>
      </c>
    </row>
    <row r="5286" spans="1:27" x14ac:dyDescent="0.35">
      <c r="A5286" s="210" t="s">
        <v>5962</v>
      </c>
      <c r="B5286" s="217">
        <v>119.92138737065756</v>
      </c>
      <c r="C5286" s="211">
        <v>5.8048421254623221E-2</v>
      </c>
      <c r="D5286" s="211">
        <v>0.12369688420279287</v>
      </c>
      <c r="E5286" s="211">
        <v>7.3799108433552377E-2</v>
      </c>
      <c r="F5286" s="211">
        <v>0.10798567551067184</v>
      </c>
      <c r="G5286" s="211">
        <v>0.11380611638470674</v>
      </c>
      <c r="H5286" s="211">
        <v>0.12323587610703143</v>
      </c>
      <c r="I5286" s="211">
        <v>0.43531791757065746</v>
      </c>
      <c r="J5286" s="211">
        <v>0.44871846052958175</v>
      </c>
      <c r="K5286" s="211">
        <v>0.64512884474965826</v>
      </c>
      <c r="L5286" s="211">
        <v>0.27294392779816823</v>
      </c>
      <c r="M5286" s="211">
        <v>9.9734180706507775E-2</v>
      </c>
      <c r="N5286" s="211">
        <v>0.45124544215638762</v>
      </c>
      <c r="O5286" s="211">
        <v>0.58342888683724237</v>
      </c>
      <c r="P5286" s="211">
        <v>6.9201111534288678E-2</v>
      </c>
      <c r="Q5286" s="211">
        <v>7.7713702205452678E-2</v>
      </c>
      <c r="R5286" s="211">
        <v>0.48116114070468302</v>
      </c>
      <c r="S5286" s="211">
        <v>0.35640633090026724</v>
      </c>
      <c r="T5286" s="211">
        <v>0.53198926987522466</v>
      </c>
      <c r="U5286" s="211">
        <v>0.38491477271450925</v>
      </c>
      <c r="V5286" s="211">
        <v>9.5079837876885689E-2</v>
      </c>
      <c r="W5286" s="211">
        <v>0.49647630742409882</v>
      </c>
      <c r="X5286" s="211">
        <v>0.26081449783825589</v>
      </c>
      <c r="Y5286" s="211">
        <v>0.5644815703165913</v>
      </c>
      <c r="Z5286" s="211">
        <v>0.14805453664975879</v>
      </c>
      <c r="AA5286" s="212">
        <v>0.12407471821921916</v>
      </c>
    </row>
    <row r="5287" spans="1:27" x14ac:dyDescent="0.35">
      <c r="A5287" s="210" t="s">
        <v>5963</v>
      </c>
      <c r="B5287" s="217">
        <v>138.86978703782916</v>
      </c>
      <c r="C5287" s="211">
        <v>7.9247282143613137E-2</v>
      </c>
      <c r="D5287" s="211">
        <v>0.12955540079370892</v>
      </c>
      <c r="E5287" s="211">
        <v>7.5045827194948955E-2</v>
      </c>
      <c r="F5287" s="211">
        <v>9.3261341672394263E-2</v>
      </c>
      <c r="G5287" s="211">
        <v>0.11978852635375661</v>
      </c>
      <c r="H5287" s="211">
        <v>0.12507645113612328</v>
      </c>
      <c r="I5287" s="211">
        <v>0.43687977476802886</v>
      </c>
      <c r="J5287" s="211">
        <v>0.44962572001210371</v>
      </c>
      <c r="K5287" s="211">
        <v>0.61195270571638172</v>
      </c>
      <c r="L5287" s="211">
        <v>0.27097452217775125</v>
      </c>
      <c r="M5287" s="211">
        <v>9.5452480416893484E-2</v>
      </c>
      <c r="N5287" s="211">
        <v>0.42905442774887026</v>
      </c>
      <c r="O5287" s="211">
        <v>0.74448363828735598</v>
      </c>
      <c r="P5287" s="211">
        <v>7.3724728201721712E-2</v>
      </c>
      <c r="Q5287" s="211">
        <v>0.12567017289810883</v>
      </c>
      <c r="R5287" s="211">
        <v>0.35454345360122758</v>
      </c>
      <c r="S5287" s="211">
        <v>0.29260176642010916</v>
      </c>
      <c r="T5287" s="211">
        <v>0.51295430605152315</v>
      </c>
      <c r="U5287" s="211">
        <v>0.38843997899497973</v>
      </c>
      <c r="V5287" s="211">
        <v>5.4632207314033759E-2</v>
      </c>
      <c r="W5287" s="211">
        <v>0.54258851991605439</v>
      </c>
      <c r="X5287" s="211">
        <v>0.28757974669930364</v>
      </c>
      <c r="Y5287" s="211">
        <v>0.77698439524585006</v>
      </c>
      <c r="Z5287" s="211">
        <v>0.14677962877600087</v>
      </c>
      <c r="AA5287" s="212">
        <v>0.11261934459548816</v>
      </c>
    </row>
    <row r="5288" spans="1:27" x14ac:dyDescent="0.35">
      <c r="A5288" s="210" t="s">
        <v>5964</v>
      </c>
      <c r="B5288" s="217">
        <v>136.26409119480115</v>
      </c>
      <c r="C5288" s="211">
        <v>7.7250114990381202E-2</v>
      </c>
      <c r="D5288" s="211">
        <v>0.12667500511902707</v>
      </c>
      <c r="E5288" s="211">
        <v>7.202602441269125E-2</v>
      </c>
      <c r="F5288" s="211">
        <v>0.12007576889304898</v>
      </c>
      <c r="G5288" s="211">
        <v>0.11659451944544788</v>
      </c>
      <c r="H5288" s="211">
        <v>0.11837209811971741</v>
      </c>
      <c r="I5288" s="211">
        <v>0.51024812532800157</v>
      </c>
      <c r="J5288" s="211">
        <v>0.46916671143289651</v>
      </c>
      <c r="K5288" s="211">
        <v>0.5348048306708072</v>
      </c>
      <c r="L5288" s="211">
        <v>0.28111051166936779</v>
      </c>
      <c r="M5288" s="211">
        <v>8.6307967284664694E-2</v>
      </c>
      <c r="N5288" s="211">
        <v>0.51661652607273512</v>
      </c>
      <c r="O5288" s="211">
        <v>0.68266577301854914</v>
      </c>
      <c r="P5288" s="211">
        <v>7.3731272768227676E-2</v>
      </c>
      <c r="Q5288" s="211">
        <v>9.7126097401101411E-2</v>
      </c>
      <c r="R5288" s="211">
        <v>0.40847544180299045</v>
      </c>
      <c r="S5288" s="211">
        <v>0.309117931039955</v>
      </c>
      <c r="T5288" s="211">
        <v>0.5399114978593833</v>
      </c>
      <c r="U5288" s="211">
        <v>0.55275127730354257</v>
      </c>
      <c r="V5288" s="211">
        <v>8.2176263075934036E-2</v>
      </c>
      <c r="W5288" s="211">
        <v>0.52613353071386992</v>
      </c>
      <c r="X5288" s="211">
        <v>0.36315794456313066</v>
      </c>
      <c r="Y5288" s="211">
        <v>0.60920238631698387</v>
      </c>
      <c r="Z5288" s="211">
        <v>0.14932828175875801</v>
      </c>
      <c r="AA5288" s="212">
        <v>0.12120049979409912</v>
      </c>
    </row>
    <row r="5289" spans="1:27" x14ac:dyDescent="0.35">
      <c r="A5289" s="210" t="s">
        <v>5965</v>
      </c>
      <c r="B5289" s="217">
        <v>143.66378864130704</v>
      </c>
      <c r="C5289" s="211">
        <v>6.149503195530083E-2</v>
      </c>
      <c r="D5289" s="211">
        <v>0.12465814137508927</v>
      </c>
      <c r="E5289" s="211">
        <v>7.1465040486579742E-2</v>
      </c>
      <c r="F5289" s="211">
        <v>8.3279654132111247E-2</v>
      </c>
      <c r="G5289" s="211">
        <v>0.12472465254657165</v>
      </c>
      <c r="H5289" s="211">
        <v>0.10583892067928924</v>
      </c>
      <c r="I5289" s="211">
        <v>0.448638624807007</v>
      </c>
      <c r="J5289" s="211">
        <v>0.47060210541400482</v>
      </c>
      <c r="K5289" s="211">
        <v>0.60743225664670297</v>
      </c>
      <c r="L5289" s="211">
        <v>0.27160427582095525</v>
      </c>
      <c r="M5289" s="211">
        <v>9.2636340712213383E-2</v>
      </c>
      <c r="N5289" s="211">
        <v>0.39263036301784299</v>
      </c>
      <c r="O5289" s="211">
        <v>0.75390341461222932</v>
      </c>
      <c r="P5289" s="211">
        <v>7.1753502521763018E-2</v>
      </c>
      <c r="Q5289" s="211">
        <v>0.11198277822951461</v>
      </c>
      <c r="R5289" s="211">
        <v>0.46461411510230749</v>
      </c>
      <c r="S5289" s="211">
        <v>0.41389120782093769</v>
      </c>
      <c r="T5289" s="211">
        <v>0.57777774354123557</v>
      </c>
      <c r="U5289" s="211">
        <v>0.40989863112003511</v>
      </c>
      <c r="V5289" s="211">
        <v>0.1133456550153891</v>
      </c>
      <c r="W5289" s="211">
        <v>0.51274038997224225</v>
      </c>
      <c r="X5289" s="211">
        <v>0.36705932703356914</v>
      </c>
      <c r="Y5289" s="211">
        <v>0.58707074025108696</v>
      </c>
      <c r="Z5289" s="211">
        <v>0.1463665613539194</v>
      </c>
      <c r="AA5289" s="212">
        <v>0.11775235214315147</v>
      </c>
    </row>
    <row r="5290" spans="1:27" x14ac:dyDescent="0.35">
      <c r="A5290" s="210" t="s">
        <v>5966</v>
      </c>
      <c r="B5290" s="217">
        <v>143.5062161472415</v>
      </c>
      <c r="C5290" s="211">
        <v>5.4918633661475633E-2</v>
      </c>
      <c r="D5290" s="211">
        <v>0.12793170051640204</v>
      </c>
      <c r="E5290" s="211">
        <v>6.8835907184333245E-2</v>
      </c>
      <c r="F5290" s="211">
        <v>8.5494394887114383E-2</v>
      </c>
      <c r="G5290" s="211">
        <v>0.11904638752710713</v>
      </c>
      <c r="H5290" s="211">
        <v>0.10947525276581914</v>
      </c>
      <c r="I5290" s="211">
        <v>0.48274213156433593</v>
      </c>
      <c r="J5290" s="211">
        <v>0.39152229049451764</v>
      </c>
      <c r="K5290" s="211">
        <v>0.59326498567218211</v>
      </c>
      <c r="L5290" s="211">
        <v>0.27168246725221334</v>
      </c>
      <c r="M5290" s="211">
        <v>9.0618864591498094E-2</v>
      </c>
      <c r="N5290" s="211">
        <v>0.5702749530222313</v>
      </c>
      <c r="O5290" s="211">
        <v>0.71206264336059866</v>
      </c>
      <c r="P5290" s="211">
        <v>6.6889927457528628E-2</v>
      </c>
      <c r="Q5290" s="211">
        <v>0.10508108976878285</v>
      </c>
      <c r="R5290" s="211">
        <v>0.38663852809126731</v>
      </c>
      <c r="S5290" s="211">
        <v>0.38156470620940464</v>
      </c>
      <c r="T5290" s="211">
        <v>0.53861199104305701</v>
      </c>
      <c r="U5290" s="211">
        <v>0.53726080775196117</v>
      </c>
      <c r="V5290" s="211">
        <v>8.3852343936977866E-2</v>
      </c>
      <c r="W5290" s="211">
        <v>0.61695477704693302</v>
      </c>
      <c r="X5290" s="211">
        <v>0.28192030290149034</v>
      </c>
      <c r="Y5290" s="211">
        <v>0.60557098041326696</v>
      </c>
      <c r="Z5290" s="211">
        <v>0.14467061296017703</v>
      </c>
      <c r="AA5290" s="212">
        <v>0.11333486045893175</v>
      </c>
    </row>
    <row r="5291" spans="1:27" x14ac:dyDescent="0.35">
      <c r="A5291" s="210" t="s">
        <v>5967</v>
      </c>
      <c r="B5291" s="217">
        <v>136.94396283903262</v>
      </c>
      <c r="C5291" s="211">
        <v>5.6333228666157961E-2</v>
      </c>
      <c r="D5291" s="211">
        <v>0.11941585599796328</v>
      </c>
      <c r="E5291" s="211">
        <v>7.7359232752831603E-2</v>
      </c>
      <c r="F5291" s="211">
        <v>9.0368624615453058E-2</v>
      </c>
      <c r="G5291" s="211">
        <v>0.11947711757329749</v>
      </c>
      <c r="H5291" s="211">
        <v>0.11056607682368255</v>
      </c>
      <c r="I5291" s="211">
        <v>0.53276584059209764</v>
      </c>
      <c r="J5291" s="211">
        <v>0.44119587071090893</v>
      </c>
      <c r="K5291" s="211">
        <v>0.60969446027948981</v>
      </c>
      <c r="L5291" s="211">
        <v>0.27291037185022005</v>
      </c>
      <c r="M5291" s="211">
        <v>9.5387852631009407E-2</v>
      </c>
      <c r="N5291" s="211">
        <v>0.52096051052081582</v>
      </c>
      <c r="O5291" s="211">
        <v>0.67016096238059286</v>
      </c>
      <c r="P5291" s="211">
        <v>6.9725193287103332E-2</v>
      </c>
      <c r="Q5291" s="211">
        <v>7.6301757764700356E-2</v>
      </c>
      <c r="R5291" s="211">
        <v>0.4291923562466628</v>
      </c>
      <c r="S5291" s="211">
        <v>0.31981116234885965</v>
      </c>
      <c r="T5291" s="211">
        <v>0.55413269040767554</v>
      </c>
      <c r="U5291" s="211">
        <v>0.39987038632597732</v>
      </c>
      <c r="V5291" s="211">
        <v>6.6165306244251126E-2</v>
      </c>
      <c r="W5291" s="211">
        <v>0.56254648280876418</v>
      </c>
      <c r="X5291" s="211">
        <v>0.29255645873920422</v>
      </c>
      <c r="Y5291" s="211">
        <v>0.74436854854080736</v>
      </c>
      <c r="Z5291" s="211">
        <v>0.14699879906133773</v>
      </c>
      <c r="AA5291" s="212">
        <v>0.11398474711630792</v>
      </c>
    </row>
    <row r="5292" spans="1:27" x14ac:dyDescent="0.35">
      <c r="A5292" s="210" t="s">
        <v>5968</v>
      </c>
      <c r="B5292" s="217">
        <v>102.40749087693645</v>
      </c>
      <c r="C5292" s="211">
        <v>7.4382855688776561E-2</v>
      </c>
      <c r="D5292" s="211">
        <v>0.12169498968544074</v>
      </c>
      <c r="E5292" s="211">
        <v>7.5808384324987182E-2</v>
      </c>
      <c r="F5292" s="211">
        <v>7.5619182442594066E-2</v>
      </c>
      <c r="G5292" s="211">
        <v>0.11942584050243514</v>
      </c>
      <c r="H5292" s="211">
        <v>0.11804789665748268</v>
      </c>
      <c r="I5292" s="211">
        <v>0.5208449360594577</v>
      </c>
      <c r="J5292" s="211">
        <v>0.46035976075512075</v>
      </c>
      <c r="K5292" s="211">
        <v>0.55307991980239757</v>
      </c>
      <c r="L5292" s="211">
        <v>0.28034805635261945</v>
      </c>
      <c r="M5292" s="211">
        <v>0.10054901340770375</v>
      </c>
      <c r="N5292" s="211">
        <v>0.472273306920865</v>
      </c>
      <c r="O5292" s="211">
        <v>0.57417486453231448</v>
      </c>
      <c r="P5292" s="211">
        <v>6.4205383115037262E-2</v>
      </c>
      <c r="Q5292" s="211">
        <v>4.9433403707193541E-2</v>
      </c>
      <c r="R5292" s="211">
        <v>0.41198203213972107</v>
      </c>
      <c r="S5292" s="211">
        <v>0.29144123805835359</v>
      </c>
      <c r="T5292" s="211">
        <v>0.55299440762570429</v>
      </c>
      <c r="U5292" s="211">
        <v>0.32942068686190379</v>
      </c>
      <c r="V5292" s="211">
        <v>5.2446758085786534E-2</v>
      </c>
      <c r="W5292" s="211">
        <v>0.62093783117359225</v>
      </c>
      <c r="X5292" s="211">
        <v>0.38505516564271558</v>
      </c>
      <c r="Y5292" s="211">
        <v>0.69939070060331998</v>
      </c>
      <c r="Z5292" s="211">
        <v>0.14304783626221187</v>
      </c>
      <c r="AA5292" s="212">
        <v>0.1204689315259759</v>
      </c>
    </row>
    <row r="5293" spans="1:27" x14ac:dyDescent="0.35">
      <c r="A5293" s="210" t="s">
        <v>5969</v>
      </c>
      <c r="B5293" s="217">
        <v>168.46382157978152</v>
      </c>
      <c r="C5293" s="211">
        <v>6.898699343615626E-2</v>
      </c>
      <c r="D5293" s="211">
        <v>0.11990014030912087</v>
      </c>
      <c r="E5293" s="211">
        <v>7.7568486577878223E-2</v>
      </c>
      <c r="F5293" s="211">
        <v>0.10500371185301872</v>
      </c>
      <c r="G5293" s="211">
        <v>0.12442117231090483</v>
      </c>
      <c r="H5293" s="211">
        <v>0.12001770531828468</v>
      </c>
      <c r="I5293" s="211">
        <v>0.50210641575698933</v>
      </c>
      <c r="J5293" s="211">
        <v>0.42482666334644309</v>
      </c>
      <c r="K5293" s="211">
        <v>0.63163656251679501</v>
      </c>
      <c r="L5293" s="211">
        <v>0.27183663479410552</v>
      </c>
      <c r="M5293" s="211">
        <v>0.10718615407600153</v>
      </c>
      <c r="N5293" s="211">
        <v>0.40273280581869797</v>
      </c>
      <c r="O5293" s="211">
        <v>0.75549581507882946</v>
      </c>
      <c r="P5293" s="211">
        <v>7.3390001257295973E-2</v>
      </c>
      <c r="Q5293" s="211">
        <v>5.2325664695094157E-2</v>
      </c>
      <c r="R5293" s="211">
        <v>0.4196850322465111</v>
      </c>
      <c r="S5293" s="211">
        <v>0.3431118267078706</v>
      </c>
      <c r="T5293" s="211">
        <v>0.58238308458379262</v>
      </c>
      <c r="U5293" s="211">
        <v>0.50106144112931605</v>
      </c>
      <c r="V5293" s="211">
        <v>9.5021652869051884E-2</v>
      </c>
      <c r="W5293" s="211">
        <v>0.58622723413359223</v>
      </c>
      <c r="X5293" s="211">
        <v>0.2907133233215663</v>
      </c>
      <c r="Y5293" s="211">
        <v>0.65675140169266355</v>
      </c>
      <c r="Z5293" s="211">
        <v>0.14913911087848661</v>
      </c>
      <c r="AA5293" s="212">
        <v>0.11523822489198185</v>
      </c>
    </row>
    <row r="5294" spans="1:27" x14ac:dyDescent="0.35">
      <c r="A5294" s="210" t="s">
        <v>5970</v>
      </c>
      <c r="B5294" s="217">
        <v>118.60391663700882</v>
      </c>
      <c r="C5294" s="211">
        <v>6.4562808461283649E-2</v>
      </c>
      <c r="D5294" s="211">
        <v>0.12520366193528831</v>
      </c>
      <c r="E5294" s="211">
        <v>7.7348947076468777E-2</v>
      </c>
      <c r="F5294" s="211">
        <v>0.11505910477061304</v>
      </c>
      <c r="G5294" s="211">
        <v>0.1127052172846657</v>
      </c>
      <c r="H5294" s="211">
        <v>0.11547178986388153</v>
      </c>
      <c r="I5294" s="211">
        <v>0.47173942410201886</v>
      </c>
      <c r="J5294" s="211">
        <v>0.44091144181302977</v>
      </c>
      <c r="K5294" s="211">
        <v>0.60249451157464384</v>
      </c>
      <c r="L5294" s="211">
        <v>0.27612352135263185</v>
      </c>
      <c r="M5294" s="211">
        <v>0.10683191033720758</v>
      </c>
      <c r="N5294" s="211">
        <v>0.44556209322107437</v>
      </c>
      <c r="O5294" s="211">
        <v>0.65761273115672703</v>
      </c>
      <c r="P5294" s="211">
        <v>6.1971454461584391E-2</v>
      </c>
      <c r="Q5294" s="211">
        <v>7.9717277015012328E-2</v>
      </c>
      <c r="R5294" s="211">
        <v>0.36744417229311155</v>
      </c>
      <c r="S5294" s="211">
        <v>0.3210742980524906</v>
      </c>
      <c r="T5294" s="211">
        <v>0.59674711363572874</v>
      </c>
      <c r="U5294" s="211">
        <v>0.41054640640064821</v>
      </c>
      <c r="V5294" s="211">
        <v>5.8193916105771515E-2</v>
      </c>
      <c r="W5294" s="211">
        <v>0.57804936951741592</v>
      </c>
      <c r="X5294" s="211">
        <v>0.27159729009457428</v>
      </c>
      <c r="Y5294" s="211">
        <v>0.60919957565017424</v>
      </c>
      <c r="Z5294" s="211">
        <v>0.14317063289469317</v>
      </c>
      <c r="AA5294" s="212">
        <v>0.11311003993009364</v>
      </c>
    </row>
    <row r="5295" spans="1:27" x14ac:dyDescent="0.35">
      <c r="A5295" s="210" t="s">
        <v>5971</v>
      </c>
      <c r="B5295" s="217">
        <v>146.99834883615995</v>
      </c>
      <c r="C5295" s="211">
        <v>7.342278728412191E-2</v>
      </c>
      <c r="D5295" s="211">
        <v>0.13305270333985134</v>
      </c>
      <c r="E5295" s="211">
        <v>7.6738629915522855E-2</v>
      </c>
      <c r="F5295" s="211">
        <v>0.11065162981881996</v>
      </c>
      <c r="G5295" s="211">
        <v>0.11666726288150764</v>
      </c>
      <c r="H5295" s="211">
        <v>0.12370112898843216</v>
      </c>
      <c r="I5295" s="211">
        <v>0.43927083911646542</v>
      </c>
      <c r="J5295" s="211">
        <v>0.42060018725507459</v>
      </c>
      <c r="K5295" s="211">
        <v>0.61482666149860654</v>
      </c>
      <c r="L5295" s="211">
        <v>0.2766648406181087</v>
      </c>
      <c r="M5295" s="211">
        <v>9.3277626549645609E-2</v>
      </c>
      <c r="N5295" s="211">
        <v>0.3822421557934409</v>
      </c>
      <c r="O5295" s="211">
        <v>0.70258721969200866</v>
      </c>
      <c r="P5295" s="211">
        <v>7.0304260020440726E-2</v>
      </c>
      <c r="Q5295" s="211">
        <v>9.2909639644914679E-2</v>
      </c>
      <c r="R5295" s="211">
        <v>0.47445379375990898</v>
      </c>
      <c r="S5295" s="211">
        <v>0.36397755101726303</v>
      </c>
      <c r="T5295" s="211">
        <v>0.58848011590829397</v>
      </c>
      <c r="U5295" s="211">
        <v>0.49671196627149644</v>
      </c>
      <c r="V5295" s="211">
        <v>7.85136660654637E-2</v>
      </c>
      <c r="W5295" s="211">
        <v>0.52403391242028197</v>
      </c>
      <c r="X5295" s="211">
        <v>0.35508052939239171</v>
      </c>
      <c r="Y5295" s="211">
        <v>0.68488240486070762</v>
      </c>
      <c r="Z5295" s="211">
        <v>0.13950548384455905</v>
      </c>
      <c r="AA5295" s="212">
        <v>0.11490372647442655</v>
      </c>
    </row>
    <row r="5296" spans="1:27" x14ac:dyDescent="0.35">
      <c r="A5296" s="210" t="s">
        <v>5972</v>
      </c>
      <c r="B5296" s="217">
        <v>149.13600469492431</v>
      </c>
      <c r="C5296" s="211">
        <v>6.1765941290538119E-2</v>
      </c>
      <c r="D5296" s="211">
        <v>0.11744174569598814</v>
      </c>
      <c r="E5296" s="211">
        <v>6.6101757768264963E-2</v>
      </c>
      <c r="F5296" s="211">
        <v>8.9408274976188473E-2</v>
      </c>
      <c r="G5296" s="211">
        <v>0.11952901707306142</v>
      </c>
      <c r="H5296" s="211">
        <v>0.11924331713764386</v>
      </c>
      <c r="I5296" s="211">
        <v>0.50469855448942025</v>
      </c>
      <c r="J5296" s="211">
        <v>0.45648316000623856</v>
      </c>
      <c r="K5296" s="211">
        <v>0.59976460033518308</v>
      </c>
      <c r="L5296" s="211">
        <v>0.27685780947893407</v>
      </c>
      <c r="M5296" s="211">
        <v>9.1947756644837203E-2</v>
      </c>
      <c r="N5296" s="211">
        <v>0.54346175865225388</v>
      </c>
      <c r="O5296" s="211">
        <v>0.70739176730851239</v>
      </c>
      <c r="P5296" s="211">
        <v>6.8599242948251121E-2</v>
      </c>
      <c r="Q5296" s="211">
        <v>8.164136715120511E-2</v>
      </c>
      <c r="R5296" s="211">
        <v>0.40119847179806734</v>
      </c>
      <c r="S5296" s="211">
        <v>0.32685607616483958</v>
      </c>
      <c r="T5296" s="211">
        <v>0.61614904851636731</v>
      </c>
      <c r="U5296" s="211">
        <v>0.5352998092104313</v>
      </c>
      <c r="V5296" s="211">
        <v>8.1858975682902388E-2</v>
      </c>
      <c r="W5296" s="211">
        <v>0.58474041643922636</v>
      </c>
      <c r="X5296" s="211">
        <v>0.22215220634520128</v>
      </c>
      <c r="Y5296" s="211">
        <v>0.72861165896599411</v>
      </c>
      <c r="Z5296" s="211">
        <v>0.1483274662365846</v>
      </c>
      <c r="AA5296" s="212">
        <v>0.11534053734833873</v>
      </c>
    </row>
    <row r="5297" spans="1:27" x14ac:dyDescent="0.35">
      <c r="A5297" s="210" t="s">
        <v>5973</v>
      </c>
      <c r="B5297" s="217">
        <v>132.03514900208694</v>
      </c>
      <c r="C5297" s="211">
        <v>4.7758679664307684E-2</v>
      </c>
      <c r="D5297" s="211">
        <v>0.11703282728488408</v>
      </c>
      <c r="E5297" s="211">
        <v>6.9137587806527886E-2</v>
      </c>
      <c r="F5297" s="211">
        <v>8.122145394456376E-2</v>
      </c>
      <c r="G5297" s="211">
        <v>0.12488415942955242</v>
      </c>
      <c r="H5297" s="211">
        <v>0.11969898918626398</v>
      </c>
      <c r="I5297" s="211">
        <v>0.52258018239905724</v>
      </c>
      <c r="J5297" s="211">
        <v>0.41976945500840368</v>
      </c>
      <c r="K5297" s="211">
        <v>0.57711680472436644</v>
      </c>
      <c r="L5297" s="211">
        <v>0.2792070007074533</v>
      </c>
      <c r="M5297" s="211">
        <v>9.3200680934123592E-2</v>
      </c>
      <c r="N5297" s="211">
        <v>0.40702010629072283</v>
      </c>
      <c r="O5297" s="211">
        <v>0.62735030049537632</v>
      </c>
      <c r="P5297" s="211">
        <v>6.3418683741927814E-2</v>
      </c>
      <c r="Q5297" s="211">
        <v>7.1821645899381004E-2</v>
      </c>
      <c r="R5297" s="211">
        <v>0.40618020069970562</v>
      </c>
      <c r="S5297" s="211">
        <v>0.28192946372049638</v>
      </c>
      <c r="T5297" s="211">
        <v>0.49065665099539635</v>
      </c>
      <c r="U5297" s="211">
        <v>0.40619329966167178</v>
      </c>
      <c r="V5297" s="211">
        <v>0.12592432900148093</v>
      </c>
      <c r="W5297" s="211">
        <v>0.50714907332220449</v>
      </c>
      <c r="X5297" s="211">
        <v>0.4046686093659943</v>
      </c>
      <c r="Y5297" s="211">
        <v>0.71676818213064153</v>
      </c>
      <c r="Z5297" s="211">
        <v>0.14639486817219638</v>
      </c>
      <c r="AA5297" s="212">
        <v>0.1174968402489124</v>
      </c>
    </row>
    <row r="5298" spans="1:27" x14ac:dyDescent="0.35">
      <c r="A5298" s="210" t="s">
        <v>5974</v>
      </c>
      <c r="B5298" s="217">
        <v>172.13153239130591</v>
      </c>
      <c r="C5298" s="211">
        <v>5.9762472760663682E-2</v>
      </c>
      <c r="D5298" s="211">
        <v>0.12570478876772725</v>
      </c>
      <c r="E5298" s="211">
        <v>7.7597940091313405E-2</v>
      </c>
      <c r="F5298" s="211">
        <v>0.10836245985841354</v>
      </c>
      <c r="G5298" s="211">
        <v>0.12298783441521279</v>
      </c>
      <c r="H5298" s="211">
        <v>0.12418522177818261</v>
      </c>
      <c r="I5298" s="211">
        <v>0.5246337935228681</v>
      </c>
      <c r="J5298" s="211">
        <v>0.4601697122487855</v>
      </c>
      <c r="K5298" s="211">
        <v>0.63050531898035411</v>
      </c>
      <c r="L5298" s="211">
        <v>0.28217869537473489</v>
      </c>
      <c r="M5298" s="211">
        <v>9.7555554540753722E-2</v>
      </c>
      <c r="N5298" s="211">
        <v>0.40212272625351375</v>
      </c>
      <c r="O5298" s="211">
        <v>0.59229001830020345</v>
      </c>
      <c r="P5298" s="211">
        <v>6.8803439880319797E-2</v>
      </c>
      <c r="Q5298" s="211">
        <v>5.1673314404248771E-2</v>
      </c>
      <c r="R5298" s="211">
        <v>0.44837212104909685</v>
      </c>
      <c r="S5298" s="211">
        <v>0.33547994690663502</v>
      </c>
      <c r="T5298" s="211">
        <v>0.55111665259350673</v>
      </c>
      <c r="U5298" s="211">
        <v>0.44876590998422072</v>
      </c>
      <c r="V5298" s="211">
        <v>0.14980763174465225</v>
      </c>
      <c r="W5298" s="211">
        <v>0.50229311087063044</v>
      </c>
      <c r="X5298" s="211">
        <v>0.36028655858934799</v>
      </c>
      <c r="Y5298" s="211">
        <v>0.73061669201422896</v>
      </c>
      <c r="Z5298" s="211">
        <v>0.14366768142464106</v>
      </c>
      <c r="AA5298" s="212">
        <v>0.11754202701654598</v>
      </c>
    </row>
    <row r="5299" spans="1:27" x14ac:dyDescent="0.35">
      <c r="A5299" s="210" t="s">
        <v>5975</v>
      </c>
      <c r="B5299" s="217">
        <v>137.90147432921904</v>
      </c>
      <c r="C5299" s="211">
        <v>6.0081993608784301E-2</v>
      </c>
      <c r="D5299" s="211">
        <v>0.12456893526489703</v>
      </c>
      <c r="E5299" s="211">
        <v>8.562080966197734E-2</v>
      </c>
      <c r="F5299" s="211">
        <v>8.803815161425152E-2</v>
      </c>
      <c r="G5299" s="211">
        <v>0.12353583698647835</v>
      </c>
      <c r="H5299" s="211">
        <v>0.10584690984073448</v>
      </c>
      <c r="I5299" s="211">
        <v>0.51597421555365286</v>
      </c>
      <c r="J5299" s="211">
        <v>0.43127068659619189</v>
      </c>
      <c r="K5299" s="211">
        <v>0.63700036266279325</v>
      </c>
      <c r="L5299" s="211">
        <v>0.28194782614621727</v>
      </c>
      <c r="M5299" s="211">
        <v>9.933841416407023E-2</v>
      </c>
      <c r="N5299" s="211">
        <v>0.44286270349516665</v>
      </c>
      <c r="O5299" s="211">
        <v>0.67485833524038241</v>
      </c>
      <c r="P5299" s="211">
        <v>6.9954663150929242E-2</v>
      </c>
      <c r="Q5299" s="211">
        <v>6.8202475220990044E-2</v>
      </c>
      <c r="R5299" s="211">
        <v>0.39326950903567504</v>
      </c>
      <c r="S5299" s="211">
        <v>0.36600776485422054</v>
      </c>
      <c r="T5299" s="211">
        <v>0.563576071226641</v>
      </c>
      <c r="U5299" s="211">
        <v>0.34938932649601878</v>
      </c>
      <c r="V5299" s="211">
        <v>8.6599894676550326E-2</v>
      </c>
      <c r="W5299" s="211">
        <v>0.49125035319749644</v>
      </c>
      <c r="X5299" s="211">
        <v>0.35837249874534333</v>
      </c>
      <c r="Y5299" s="211">
        <v>0.75075272561190032</v>
      </c>
      <c r="Z5299" s="211">
        <v>0.1493972194359072</v>
      </c>
      <c r="AA5299" s="212">
        <v>0.1191042599713279</v>
      </c>
    </row>
    <row r="5300" spans="1:27" x14ac:dyDescent="0.35">
      <c r="A5300" s="210" t="s">
        <v>5976</v>
      </c>
      <c r="B5300" s="217">
        <v>113.6229217031176</v>
      </c>
      <c r="C5300" s="211">
        <v>5.3302748559017517E-2</v>
      </c>
      <c r="D5300" s="211">
        <v>0.12548048228388356</v>
      </c>
      <c r="E5300" s="211">
        <v>7.2738422857020549E-2</v>
      </c>
      <c r="F5300" s="211">
        <v>9.391426996163714E-2</v>
      </c>
      <c r="G5300" s="211">
        <v>0.1252263322066455</v>
      </c>
      <c r="H5300" s="211">
        <v>0.11643958385007935</v>
      </c>
      <c r="I5300" s="211">
        <v>0.43842928340436155</v>
      </c>
      <c r="J5300" s="211">
        <v>0.47430173120119773</v>
      </c>
      <c r="K5300" s="211">
        <v>0.62813929266511803</v>
      </c>
      <c r="L5300" s="211">
        <v>0.27645670756811846</v>
      </c>
      <c r="M5300" s="211">
        <v>0.10894037455290262</v>
      </c>
      <c r="N5300" s="211">
        <v>0.45889612259890122</v>
      </c>
      <c r="O5300" s="211">
        <v>0.73768079693377175</v>
      </c>
      <c r="P5300" s="211">
        <v>6.9437164530785744E-2</v>
      </c>
      <c r="Q5300" s="211">
        <v>6.3328695740831373E-2</v>
      </c>
      <c r="R5300" s="211">
        <v>0.48048182458905148</v>
      </c>
      <c r="S5300" s="211">
        <v>0.32637775964208682</v>
      </c>
      <c r="T5300" s="211">
        <v>0.48463899560941587</v>
      </c>
      <c r="U5300" s="211">
        <v>0.41274786769915861</v>
      </c>
      <c r="V5300" s="211">
        <v>5.4567879328746766E-2</v>
      </c>
      <c r="W5300" s="211">
        <v>0.50418626954328771</v>
      </c>
      <c r="X5300" s="211">
        <v>0.32304915881410756</v>
      </c>
      <c r="Y5300" s="211">
        <v>0.61688707479540605</v>
      </c>
      <c r="Z5300" s="211">
        <v>0.14190949527190577</v>
      </c>
      <c r="AA5300" s="212">
        <v>0.12255312801826802</v>
      </c>
    </row>
    <row r="5301" spans="1:27" x14ac:dyDescent="0.35">
      <c r="A5301" s="210" t="s">
        <v>5977</v>
      </c>
      <c r="B5301" s="217">
        <v>137.39812640935045</v>
      </c>
      <c r="C5301" s="211">
        <v>8.3853518514972109E-2</v>
      </c>
      <c r="D5301" s="211">
        <v>0.12654374497369197</v>
      </c>
      <c r="E5301" s="211">
        <v>8.5623510709506342E-2</v>
      </c>
      <c r="F5301" s="211">
        <v>9.0325477585113695E-2</v>
      </c>
      <c r="G5301" s="211">
        <v>0.12172735630652996</v>
      </c>
      <c r="H5301" s="211">
        <v>0.12087264921085066</v>
      </c>
      <c r="I5301" s="211">
        <v>0.45295008706917195</v>
      </c>
      <c r="J5301" s="211">
        <v>0.45940039440840119</v>
      </c>
      <c r="K5301" s="211">
        <v>0.53760826112134563</v>
      </c>
      <c r="L5301" s="211">
        <v>0.27585628616417601</v>
      </c>
      <c r="M5301" s="211">
        <v>0.103268384751439</v>
      </c>
      <c r="N5301" s="211">
        <v>0.49674175596330405</v>
      </c>
      <c r="O5301" s="211">
        <v>0.75274507249682354</v>
      </c>
      <c r="P5301" s="211">
        <v>6.3435436587436583E-2</v>
      </c>
      <c r="Q5301" s="211">
        <v>7.2503098187484377E-2</v>
      </c>
      <c r="R5301" s="211">
        <v>0.45106067038663461</v>
      </c>
      <c r="S5301" s="211">
        <v>0.36598804480437713</v>
      </c>
      <c r="T5301" s="211">
        <v>0.55388569680194122</v>
      </c>
      <c r="U5301" s="211">
        <v>0.36839312468366109</v>
      </c>
      <c r="V5301" s="211">
        <v>0.11581561125098962</v>
      </c>
      <c r="W5301" s="211">
        <v>0.56552792127189244</v>
      </c>
      <c r="X5301" s="211">
        <v>0.31763265604919494</v>
      </c>
      <c r="Y5301" s="211">
        <v>0.64219665373420209</v>
      </c>
      <c r="Z5301" s="211">
        <v>0.14746113822695758</v>
      </c>
      <c r="AA5301" s="212">
        <v>0.12034725565051488</v>
      </c>
    </row>
    <row r="5302" spans="1:27" x14ac:dyDescent="0.35">
      <c r="A5302" s="210" t="s">
        <v>5978</v>
      </c>
      <c r="B5302" s="217">
        <v>163.48348745557558</v>
      </c>
      <c r="C5302" s="211">
        <v>8.2770629824041972E-2</v>
      </c>
      <c r="D5302" s="211">
        <v>0.12627761229684559</v>
      </c>
      <c r="E5302" s="211">
        <v>7.7252919784565416E-2</v>
      </c>
      <c r="F5302" s="211">
        <v>0.12143045029185737</v>
      </c>
      <c r="G5302" s="211">
        <v>0.12380539922493822</v>
      </c>
      <c r="H5302" s="211">
        <v>0.12674787794760617</v>
      </c>
      <c r="I5302" s="211">
        <v>0.50675003046099198</v>
      </c>
      <c r="J5302" s="211">
        <v>0.48270851684339011</v>
      </c>
      <c r="K5302" s="211">
        <v>0.64671817569796819</v>
      </c>
      <c r="L5302" s="211">
        <v>0.27611272019836042</v>
      </c>
      <c r="M5302" s="211">
        <v>0.10315022117399077</v>
      </c>
      <c r="N5302" s="211">
        <v>0.38911212868338713</v>
      </c>
      <c r="O5302" s="211">
        <v>0.60586817784469338</v>
      </c>
      <c r="P5302" s="211">
        <v>6.2951982053298688E-2</v>
      </c>
      <c r="Q5302" s="211">
        <v>7.0483491884976754E-2</v>
      </c>
      <c r="R5302" s="211">
        <v>0.36405989221763507</v>
      </c>
      <c r="S5302" s="211">
        <v>0.37862743427720347</v>
      </c>
      <c r="T5302" s="211">
        <v>0.58918064874073428</v>
      </c>
      <c r="U5302" s="211">
        <v>0.43659121693664549</v>
      </c>
      <c r="V5302" s="211">
        <v>0.16119608450198686</v>
      </c>
      <c r="W5302" s="211">
        <v>0.6093449058035052</v>
      </c>
      <c r="X5302" s="211">
        <v>0.2615145501613011</v>
      </c>
      <c r="Y5302" s="211">
        <v>0.59805025283132851</v>
      </c>
      <c r="Z5302" s="211">
        <v>0.14599492884713397</v>
      </c>
      <c r="AA5302" s="212">
        <v>0.11487109987854383</v>
      </c>
    </row>
    <row r="5303" spans="1:27" x14ac:dyDescent="0.35">
      <c r="A5303" s="210" t="s">
        <v>5979</v>
      </c>
      <c r="B5303" s="217">
        <v>109.80272958100915</v>
      </c>
      <c r="C5303" s="211">
        <v>4.6356818526303967E-2</v>
      </c>
      <c r="D5303" s="211">
        <v>0.12478917441479963</v>
      </c>
      <c r="E5303" s="211">
        <v>7.3189802575775176E-2</v>
      </c>
      <c r="F5303" s="211">
        <v>9.7704800466414082E-2</v>
      </c>
      <c r="G5303" s="211">
        <v>0.12494240784119834</v>
      </c>
      <c r="H5303" s="211">
        <v>0.11531843560283854</v>
      </c>
      <c r="I5303" s="211">
        <v>0.444597465049339</v>
      </c>
      <c r="J5303" s="211">
        <v>0.47540066504325962</v>
      </c>
      <c r="K5303" s="211">
        <v>0.50281583063636237</v>
      </c>
      <c r="L5303" s="211">
        <v>0.28150075308588218</v>
      </c>
      <c r="M5303" s="211">
        <v>8.7646519246216623E-2</v>
      </c>
      <c r="N5303" s="211">
        <v>0.39747793701443274</v>
      </c>
      <c r="O5303" s="211">
        <v>0.68725815442777805</v>
      </c>
      <c r="P5303" s="211">
        <v>6.7181584160077981E-2</v>
      </c>
      <c r="Q5303" s="211">
        <v>5.4433501607719967E-2</v>
      </c>
      <c r="R5303" s="211">
        <v>0.46429259213030566</v>
      </c>
      <c r="S5303" s="211">
        <v>0.344601512302529</v>
      </c>
      <c r="T5303" s="211">
        <v>0.53913952976828594</v>
      </c>
      <c r="U5303" s="211">
        <v>0.43346112303270423</v>
      </c>
      <c r="V5303" s="211">
        <v>5.8433506683890191E-2</v>
      </c>
      <c r="W5303" s="211">
        <v>0.5180446877911693</v>
      </c>
      <c r="X5303" s="211">
        <v>0.26207100103085462</v>
      </c>
      <c r="Y5303" s="211">
        <v>0.60669979491957782</v>
      </c>
      <c r="Z5303" s="211">
        <v>0.14807950983210774</v>
      </c>
      <c r="AA5303" s="212">
        <v>0.11372335184610273</v>
      </c>
    </row>
    <row r="5304" spans="1:27" x14ac:dyDescent="0.35">
      <c r="A5304" s="210" t="s">
        <v>5980</v>
      </c>
      <c r="B5304" s="217">
        <v>135.99440877658165</v>
      </c>
      <c r="C5304" s="211">
        <v>6.1615218684645118E-2</v>
      </c>
      <c r="D5304" s="211">
        <v>0.12236460147833882</v>
      </c>
      <c r="E5304" s="211">
        <v>7.4874349565052151E-2</v>
      </c>
      <c r="F5304" s="211">
        <v>9.5906487022452094E-2</v>
      </c>
      <c r="G5304" s="211">
        <v>0.12266731385944496</v>
      </c>
      <c r="H5304" s="211">
        <v>0.11560823200788076</v>
      </c>
      <c r="I5304" s="211">
        <v>0.47412933524568768</v>
      </c>
      <c r="J5304" s="211">
        <v>0.41693292983159913</v>
      </c>
      <c r="K5304" s="211">
        <v>0.61119156197391145</v>
      </c>
      <c r="L5304" s="211">
        <v>0.2698879769789056</v>
      </c>
      <c r="M5304" s="211">
        <v>8.0436424385449748E-2</v>
      </c>
      <c r="N5304" s="211">
        <v>0.48920399690663979</v>
      </c>
      <c r="O5304" s="211">
        <v>0.69511380240245613</v>
      </c>
      <c r="P5304" s="211">
        <v>6.7778446429561379E-2</v>
      </c>
      <c r="Q5304" s="211">
        <v>0.11498176917154135</v>
      </c>
      <c r="R5304" s="211">
        <v>0.37590250884942267</v>
      </c>
      <c r="S5304" s="211">
        <v>0.31080378140342246</v>
      </c>
      <c r="T5304" s="211">
        <v>0.57119878099973898</v>
      </c>
      <c r="U5304" s="211">
        <v>0.38056957428303939</v>
      </c>
      <c r="V5304" s="211">
        <v>0.12316219681455542</v>
      </c>
      <c r="W5304" s="211">
        <v>0.60579021609487427</v>
      </c>
      <c r="X5304" s="211">
        <v>0.30079487380366865</v>
      </c>
      <c r="Y5304" s="211">
        <v>0.59508851822575248</v>
      </c>
      <c r="Z5304" s="211">
        <v>0.14864428181522735</v>
      </c>
      <c r="AA5304" s="212">
        <v>0.11775130057007317</v>
      </c>
    </row>
    <row r="5305" spans="1:27" x14ac:dyDescent="0.35">
      <c r="A5305" s="210" t="s">
        <v>5981</v>
      </c>
      <c r="B5305" s="217">
        <v>105.14874346705315</v>
      </c>
      <c r="C5305" s="211">
        <v>5.1913372401685628E-2</v>
      </c>
      <c r="D5305" s="211">
        <v>0.13142589475131111</v>
      </c>
      <c r="E5305" s="211">
        <v>7.1096289179135727E-2</v>
      </c>
      <c r="F5305" s="211">
        <v>9.2104832805250919E-2</v>
      </c>
      <c r="G5305" s="211">
        <v>0.12657434734111878</v>
      </c>
      <c r="H5305" s="211">
        <v>0.11154911078329199</v>
      </c>
      <c r="I5305" s="211">
        <v>0.42686315886447468</v>
      </c>
      <c r="J5305" s="211">
        <v>0.47764266054048843</v>
      </c>
      <c r="K5305" s="211">
        <v>0.52703961933472387</v>
      </c>
      <c r="L5305" s="211">
        <v>0.27376425681791489</v>
      </c>
      <c r="M5305" s="211">
        <v>9.3800360221395943E-2</v>
      </c>
      <c r="N5305" s="211">
        <v>0.51952295628745204</v>
      </c>
      <c r="O5305" s="211">
        <v>0.68042506648065482</v>
      </c>
      <c r="P5305" s="211">
        <v>6.8340737527596201E-2</v>
      </c>
      <c r="Q5305" s="211">
        <v>7.1599034840390527E-2</v>
      </c>
      <c r="R5305" s="211">
        <v>0.48363733681341459</v>
      </c>
      <c r="S5305" s="211">
        <v>0.31484338557031971</v>
      </c>
      <c r="T5305" s="211">
        <v>0.53980151127671494</v>
      </c>
      <c r="U5305" s="211">
        <v>0.40921464990850887</v>
      </c>
      <c r="V5305" s="211">
        <v>5.4672038576267887E-2</v>
      </c>
      <c r="W5305" s="211">
        <v>0.58137041050195803</v>
      </c>
      <c r="X5305" s="211">
        <v>0.33205394411876699</v>
      </c>
      <c r="Y5305" s="211">
        <v>0.60356246500234789</v>
      </c>
      <c r="Z5305" s="211">
        <v>0.14975103438491486</v>
      </c>
      <c r="AA5305" s="212">
        <v>0.12589376280650391</v>
      </c>
    </row>
    <row r="5306" spans="1:27" x14ac:dyDescent="0.35">
      <c r="A5306" s="210" t="s">
        <v>5982</v>
      </c>
      <c r="B5306" s="217">
        <v>123.80359953821241</v>
      </c>
      <c r="C5306" s="211">
        <v>5.5353230717402127E-2</v>
      </c>
      <c r="D5306" s="211">
        <v>0.12876003467163791</v>
      </c>
      <c r="E5306" s="211">
        <v>8.3883783254677588E-2</v>
      </c>
      <c r="F5306" s="211">
        <v>0.10127528440378433</v>
      </c>
      <c r="G5306" s="211">
        <v>0.12348604477713659</v>
      </c>
      <c r="H5306" s="211">
        <v>0.1188378135328062</v>
      </c>
      <c r="I5306" s="211">
        <v>0.48941487707694442</v>
      </c>
      <c r="J5306" s="211">
        <v>0.43134012613362593</v>
      </c>
      <c r="K5306" s="211">
        <v>0.58349021340022</v>
      </c>
      <c r="L5306" s="211">
        <v>0.28015528821174396</v>
      </c>
      <c r="M5306" s="211">
        <v>8.6384238655709725E-2</v>
      </c>
      <c r="N5306" s="211">
        <v>0.45507957478572647</v>
      </c>
      <c r="O5306" s="211">
        <v>0.77124937337580279</v>
      </c>
      <c r="P5306" s="211">
        <v>6.633487145265364E-2</v>
      </c>
      <c r="Q5306" s="211">
        <v>6.3480817794505054E-2</v>
      </c>
      <c r="R5306" s="211">
        <v>0.42720905885897276</v>
      </c>
      <c r="S5306" s="211">
        <v>0.29307539552415796</v>
      </c>
      <c r="T5306" s="211">
        <v>0.53083026780465914</v>
      </c>
      <c r="U5306" s="211">
        <v>0.37309485977348278</v>
      </c>
      <c r="V5306" s="211">
        <v>6.222555968268681E-2</v>
      </c>
      <c r="W5306" s="211">
        <v>0.60619312899993294</v>
      </c>
      <c r="X5306" s="211">
        <v>0.32206704545495896</v>
      </c>
      <c r="Y5306" s="211">
        <v>0.62637644193111752</v>
      </c>
      <c r="Z5306" s="211">
        <v>0.14533639586938435</v>
      </c>
      <c r="AA5306" s="212">
        <v>0.11242127088173508</v>
      </c>
    </row>
    <row r="5307" spans="1:27" x14ac:dyDescent="0.35">
      <c r="A5307" s="210" t="s">
        <v>5983</v>
      </c>
      <c r="B5307" s="217">
        <v>140.90975753416544</v>
      </c>
      <c r="C5307" s="211">
        <v>6.0831142311659897E-2</v>
      </c>
      <c r="D5307" s="211">
        <v>0.12629422089705919</v>
      </c>
      <c r="E5307" s="211">
        <v>7.5266801386999774E-2</v>
      </c>
      <c r="F5307" s="211">
        <v>8.3441452966614496E-2</v>
      </c>
      <c r="G5307" s="211">
        <v>0.1206499104777309</v>
      </c>
      <c r="H5307" s="211">
        <v>0.11140319346709107</v>
      </c>
      <c r="I5307" s="211">
        <v>0.52582796305610313</v>
      </c>
      <c r="J5307" s="211">
        <v>0.42504109824315717</v>
      </c>
      <c r="K5307" s="211">
        <v>0.62495655749060042</v>
      </c>
      <c r="L5307" s="211">
        <v>0.27558132911085159</v>
      </c>
      <c r="M5307" s="211">
        <v>9.7564965641423418E-2</v>
      </c>
      <c r="N5307" s="211">
        <v>0.47953105163920728</v>
      </c>
      <c r="O5307" s="211">
        <v>0.61476088332341783</v>
      </c>
      <c r="P5307" s="211">
        <v>6.7164713204205889E-2</v>
      </c>
      <c r="Q5307" s="211">
        <v>0.12152159467541473</v>
      </c>
      <c r="R5307" s="211">
        <v>0.45570787648271571</v>
      </c>
      <c r="S5307" s="211">
        <v>0.28672344631737828</v>
      </c>
      <c r="T5307" s="211">
        <v>0.47351925002126949</v>
      </c>
      <c r="U5307" s="211">
        <v>0.43389760942453448</v>
      </c>
      <c r="V5307" s="211">
        <v>0.10997809841582504</v>
      </c>
      <c r="W5307" s="211">
        <v>0.49411799638677173</v>
      </c>
      <c r="X5307" s="211">
        <v>0.3073614288141967</v>
      </c>
      <c r="Y5307" s="211">
        <v>0.5845484430795842</v>
      </c>
      <c r="Z5307" s="211">
        <v>0.14121428114767662</v>
      </c>
      <c r="AA5307" s="212">
        <v>0.11597446520953751</v>
      </c>
    </row>
    <row r="5308" spans="1:27" x14ac:dyDescent="0.35">
      <c r="A5308" s="210" t="s">
        <v>5984</v>
      </c>
      <c r="B5308" s="217">
        <v>108.36799046964531</v>
      </c>
      <c r="C5308" s="211">
        <v>6.9133552753723307E-2</v>
      </c>
      <c r="D5308" s="211">
        <v>0.11771439794587039</v>
      </c>
      <c r="E5308" s="211">
        <v>7.2526937641336373E-2</v>
      </c>
      <c r="F5308" s="211">
        <v>7.5743335453451424E-2</v>
      </c>
      <c r="G5308" s="211">
        <v>0.1199113674995291</v>
      </c>
      <c r="H5308" s="211">
        <v>0.12223962723221543</v>
      </c>
      <c r="I5308" s="211">
        <v>0.45521177713169786</v>
      </c>
      <c r="J5308" s="211">
        <v>0.47373055500675182</v>
      </c>
      <c r="K5308" s="211">
        <v>0.61932873838383806</v>
      </c>
      <c r="L5308" s="211">
        <v>0.27394535471216169</v>
      </c>
      <c r="M5308" s="211">
        <v>9.4021305099276212E-2</v>
      </c>
      <c r="N5308" s="211">
        <v>0.37130974958270585</v>
      </c>
      <c r="O5308" s="211">
        <v>0.60400548258664111</v>
      </c>
      <c r="P5308" s="211">
        <v>6.1696786271215977E-2</v>
      </c>
      <c r="Q5308" s="211">
        <v>6.9963082731486506E-2</v>
      </c>
      <c r="R5308" s="211">
        <v>0.40253873320554107</v>
      </c>
      <c r="S5308" s="211">
        <v>0.29803411922827339</v>
      </c>
      <c r="T5308" s="211">
        <v>0.5951303400351069</v>
      </c>
      <c r="U5308" s="211">
        <v>0.40099034993826088</v>
      </c>
      <c r="V5308" s="211">
        <v>7.5367082434017185E-2</v>
      </c>
      <c r="W5308" s="211">
        <v>0.60077118573964294</v>
      </c>
      <c r="X5308" s="211">
        <v>0.29209521057773935</v>
      </c>
      <c r="Y5308" s="211">
        <v>0.66207730170159951</v>
      </c>
      <c r="Z5308" s="211">
        <v>0.14853996596773963</v>
      </c>
      <c r="AA5308" s="212">
        <v>0.12232518671961094</v>
      </c>
    </row>
    <row r="5309" spans="1:27" x14ac:dyDescent="0.35">
      <c r="A5309" s="210" t="s">
        <v>5985</v>
      </c>
      <c r="B5309" s="217">
        <v>132.34010858528777</v>
      </c>
      <c r="C5309" s="211">
        <v>6.558717298444193E-2</v>
      </c>
      <c r="D5309" s="211">
        <v>0.11592989389417831</v>
      </c>
      <c r="E5309" s="211">
        <v>6.8465304576812755E-2</v>
      </c>
      <c r="F5309" s="211">
        <v>0.10749875015935456</v>
      </c>
      <c r="G5309" s="211">
        <v>0.12099282291465541</v>
      </c>
      <c r="H5309" s="211">
        <v>0.11819131395455754</v>
      </c>
      <c r="I5309" s="211">
        <v>0.52823698306268718</v>
      </c>
      <c r="J5309" s="211">
        <v>0.40685314283628743</v>
      </c>
      <c r="K5309" s="211">
        <v>0.62589421614018792</v>
      </c>
      <c r="L5309" s="211">
        <v>0.2751822449096395</v>
      </c>
      <c r="M5309" s="211">
        <v>9.157678752699841E-2</v>
      </c>
      <c r="N5309" s="211">
        <v>0.51765153670692354</v>
      </c>
      <c r="O5309" s="211">
        <v>0.71877679109489301</v>
      </c>
      <c r="P5309" s="211">
        <v>6.7151495104664227E-2</v>
      </c>
      <c r="Q5309" s="211">
        <v>0.10606620860726301</v>
      </c>
      <c r="R5309" s="211">
        <v>0.38722539646351806</v>
      </c>
      <c r="S5309" s="211">
        <v>0.40861324985982</v>
      </c>
      <c r="T5309" s="211">
        <v>0.54271494301599232</v>
      </c>
      <c r="U5309" s="211">
        <v>0.51408917351421091</v>
      </c>
      <c r="V5309" s="211">
        <v>8.4333259780183661E-2</v>
      </c>
      <c r="W5309" s="211">
        <v>0.5279412993662187</v>
      </c>
      <c r="X5309" s="211">
        <v>0.32737808508862315</v>
      </c>
      <c r="Y5309" s="211">
        <v>0.64041229957849233</v>
      </c>
      <c r="Z5309" s="211">
        <v>0.14561693451417079</v>
      </c>
      <c r="AA5309" s="212">
        <v>0.12139915692113996</v>
      </c>
    </row>
    <row r="5310" spans="1:27" x14ac:dyDescent="0.35">
      <c r="A5310" s="210" t="s">
        <v>5986</v>
      </c>
      <c r="B5310" s="217">
        <v>141.7373206742773</v>
      </c>
      <c r="C5310" s="211">
        <v>7.6358632784864919E-2</v>
      </c>
      <c r="D5310" s="211">
        <v>0.12502957121071948</v>
      </c>
      <c r="E5310" s="211">
        <v>8.2020059209618176E-2</v>
      </c>
      <c r="F5310" s="211">
        <v>0.10651600733015454</v>
      </c>
      <c r="G5310" s="211">
        <v>0.11480777202502698</v>
      </c>
      <c r="H5310" s="211">
        <v>0.12505485570939692</v>
      </c>
      <c r="I5310" s="211">
        <v>0.48777727380010466</v>
      </c>
      <c r="J5310" s="211">
        <v>0.41227506194456576</v>
      </c>
      <c r="K5310" s="211">
        <v>0.62663948043596063</v>
      </c>
      <c r="L5310" s="211">
        <v>0.27047841189920019</v>
      </c>
      <c r="M5310" s="211">
        <v>0.10650862816776804</v>
      </c>
      <c r="N5310" s="211">
        <v>0.42851452409922863</v>
      </c>
      <c r="O5310" s="211">
        <v>0.69645485140565155</v>
      </c>
      <c r="P5310" s="211">
        <v>6.9331752559543394E-2</v>
      </c>
      <c r="Q5310" s="211">
        <v>6.2668594462426994E-2</v>
      </c>
      <c r="R5310" s="211">
        <v>0.44639156538752323</v>
      </c>
      <c r="S5310" s="211">
        <v>0.29161679765112836</v>
      </c>
      <c r="T5310" s="211">
        <v>0.58028301081677314</v>
      </c>
      <c r="U5310" s="211">
        <v>0.53817877298350991</v>
      </c>
      <c r="V5310" s="211">
        <v>6.3299183833172401E-2</v>
      </c>
      <c r="W5310" s="211">
        <v>0.52863053667001247</v>
      </c>
      <c r="X5310" s="211">
        <v>0.24983955764949695</v>
      </c>
      <c r="Y5310" s="211">
        <v>0.72637214500788605</v>
      </c>
      <c r="Z5310" s="211">
        <v>0.14412350625161177</v>
      </c>
      <c r="AA5310" s="212">
        <v>0.11947894629671804</v>
      </c>
    </row>
    <row r="5311" spans="1:27" x14ac:dyDescent="0.35">
      <c r="A5311" s="210" t="s">
        <v>5987</v>
      </c>
      <c r="B5311" s="217">
        <v>175.32332771383827</v>
      </c>
      <c r="C5311" s="211">
        <v>6.7161728939924031E-2</v>
      </c>
      <c r="D5311" s="211">
        <v>0.12257371226051089</v>
      </c>
      <c r="E5311" s="211">
        <v>7.6434023213026156E-2</v>
      </c>
      <c r="F5311" s="211">
        <v>9.2916784852975054E-2</v>
      </c>
      <c r="G5311" s="211">
        <v>0.11893506525760439</v>
      </c>
      <c r="H5311" s="211">
        <v>0.12139143287050265</v>
      </c>
      <c r="I5311" s="211">
        <v>0.48048692061259468</v>
      </c>
      <c r="J5311" s="211">
        <v>0.4268404864258834</v>
      </c>
      <c r="K5311" s="211">
        <v>0.61942933544347301</v>
      </c>
      <c r="L5311" s="211">
        <v>0.27489951003283114</v>
      </c>
      <c r="M5311" s="211">
        <v>0.11013442958898413</v>
      </c>
      <c r="N5311" s="211">
        <v>0.40305722086705442</v>
      </c>
      <c r="O5311" s="211">
        <v>0.62102312691002148</v>
      </c>
      <c r="P5311" s="211">
        <v>6.9017033646175674E-2</v>
      </c>
      <c r="Q5311" s="211">
        <v>6.0419605686252889E-2</v>
      </c>
      <c r="R5311" s="211">
        <v>0.43508773200957052</v>
      </c>
      <c r="S5311" s="211">
        <v>0.34312867301997235</v>
      </c>
      <c r="T5311" s="211">
        <v>0.50074747276711418</v>
      </c>
      <c r="U5311" s="211">
        <v>0.44629912623829704</v>
      </c>
      <c r="V5311" s="211">
        <v>0.15218209850858741</v>
      </c>
      <c r="W5311" s="211">
        <v>0.56356314308445854</v>
      </c>
      <c r="X5311" s="211">
        <v>0.37194921587194718</v>
      </c>
      <c r="Y5311" s="211">
        <v>0.69454972032732232</v>
      </c>
      <c r="Z5311" s="211">
        <v>0.148987593920831</v>
      </c>
      <c r="AA5311" s="212">
        <v>0.11843410523031928</v>
      </c>
    </row>
    <row r="5312" spans="1:27" x14ac:dyDescent="0.35">
      <c r="A5312" s="210" t="s">
        <v>5988</v>
      </c>
      <c r="B5312" s="217">
        <v>115.94997856045785</v>
      </c>
      <c r="C5312" s="211">
        <v>7.1778635230150628E-2</v>
      </c>
      <c r="D5312" s="211">
        <v>0.1280410643750049</v>
      </c>
      <c r="E5312" s="211">
        <v>7.3740084186989283E-2</v>
      </c>
      <c r="F5312" s="211">
        <v>9.350914999376965E-2</v>
      </c>
      <c r="G5312" s="211">
        <v>0.12724408231681431</v>
      </c>
      <c r="H5312" s="211">
        <v>0.11594821838802297</v>
      </c>
      <c r="I5312" s="211">
        <v>0.41690422894784246</v>
      </c>
      <c r="J5312" s="211">
        <v>0.45246185597012212</v>
      </c>
      <c r="K5312" s="211">
        <v>0.55658324518704783</v>
      </c>
      <c r="L5312" s="211">
        <v>0.27492062226096697</v>
      </c>
      <c r="M5312" s="211">
        <v>0.10254869192852292</v>
      </c>
      <c r="N5312" s="211">
        <v>0.464140335472428</v>
      </c>
      <c r="O5312" s="211">
        <v>0.77661236844079773</v>
      </c>
      <c r="P5312" s="211">
        <v>6.8070890180028154E-2</v>
      </c>
      <c r="Q5312" s="211">
        <v>7.8912707985468927E-2</v>
      </c>
      <c r="R5312" s="211">
        <v>0.38844448188976555</v>
      </c>
      <c r="S5312" s="211">
        <v>0.33985882392271094</v>
      </c>
      <c r="T5312" s="211">
        <v>0.53804970556623721</v>
      </c>
      <c r="U5312" s="211">
        <v>0.35401829860862905</v>
      </c>
      <c r="V5312" s="211">
        <v>6.5185424124495017E-2</v>
      </c>
      <c r="W5312" s="211">
        <v>0.53263200642356279</v>
      </c>
      <c r="X5312" s="211">
        <v>0.26625490243504607</v>
      </c>
      <c r="Y5312" s="211">
        <v>0.6460436869739834</v>
      </c>
      <c r="Z5312" s="211">
        <v>0.14448323972026225</v>
      </c>
      <c r="AA5312" s="212">
        <v>0.12007764212848876</v>
      </c>
    </row>
    <row r="5313" spans="1:27" x14ac:dyDescent="0.35">
      <c r="A5313" s="210" t="s">
        <v>5989</v>
      </c>
      <c r="B5313" s="217">
        <v>120.76974057069319</v>
      </c>
      <c r="C5313" s="211">
        <v>4.6884190893717585E-2</v>
      </c>
      <c r="D5313" s="211">
        <v>0.12028877111875738</v>
      </c>
      <c r="E5313" s="211">
        <v>7.6774203858539225E-2</v>
      </c>
      <c r="F5313" s="211">
        <v>8.419374968944135E-2</v>
      </c>
      <c r="G5313" s="211">
        <v>0.12116459223707755</v>
      </c>
      <c r="H5313" s="211">
        <v>0.11415196056669123</v>
      </c>
      <c r="I5313" s="211">
        <v>0.42809800380130153</v>
      </c>
      <c r="J5313" s="211">
        <v>0.41746204972211959</v>
      </c>
      <c r="K5313" s="211">
        <v>0.59161326755969323</v>
      </c>
      <c r="L5313" s="211">
        <v>0.27487220267734391</v>
      </c>
      <c r="M5313" s="211">
        <v>9.2459010364479427E-2</v>
      </c>
      <c r="N5313" s="211">
        <v>0.49085183599730164</v>
      </c>
      <c r="O5313" s="211">
        <v>0.61330924145758725</v>
      </c>
      <c r="P5313" s="211">
        <v>6.5484590423405084E-2</v>
      </c>
      <c r="Q5313" s="211">
        <v>8.0197276239963838E-2</v>
      </c>
      <c r="R5313" s="211">
        <v>0.45296764049711868</v>
      </c>
      <c r="S5313" s="211">
        <v>0.33856378732559145</v>
      </c>
      <c r="T5313" s="211">
        <v>0.49554357432906715</v>
      </c>
      <c r="U5313" s="211">
        <v>0.42906134041373284</v>
      </c>
      <c r="V5313" s="211">
        <v>7.5718922071161029E-2</v>
      </c>
      <c r="W5313" s="211">
        <v>0.52099320200804311</v>
      </c>
      <c r="X5313" s="211">
        <v>0.36293236145854862</v>
      </c>
      <c r="Y5313" s="211">
        <v>0.70979474387881103</v>
      </c>
      <c r="Z5313" s="211">
        <v>0.13988546208378411</v>
      </c>
      <c r="AA5313" s="212">
        <v>0.1189868746795128</v>
      </c>
    </row>
    <row r="5314" spans="1:27" x14ac:dyDescent="0.35">
      <c r="A5314" s="210" t="s">
        <v>5990</v>
      </c>
      <c r="B5314" s="217">
        <v>128.13640387904701</v>
      </c>
      <c r="C5314" s="211">
        <v>6.2229757898633657E-2</v>
      </c>
      <c r="D5314" s="211">
        <v>0.12438599649070203</v>
      </c>
      <c r="E5314" s="211">
        <v>7.2885691904167632E-2</v>
      </c>
      <c r="F5314" s="211">
        <v>9.3210930579690876E-2</v>
      </c>
      <c r="G5314" s="211">
        <v>0.11511444245793291</v>
      </c>
      <c r="H5314" s="211">
        <v>0.1083649218596382</v>
      </c>
      <c r="I5314" s="211">
        <v>0.51255932252829428</v>
      </c>
      <c r="J5314" s="211">
        <v>0.38508721021421594</v>
      </c>
      <c r="K5314" s="211">
        <v>0.63933693201288344</v>
      </c>
      <c r="L5314" s="211">
        <v>0.2720001600740754</v>
      </c>
      <c r="M5314" s="211">
        <v>8.4112233028864711E-2</v>
      </c>
      <c r="N5314" s="211">
        <v>0.45282328735339467</v>
      </c>
      <c r="O5314" s="211">
        <v>0.7448287438627702</v>
      </c>
      <c r="P5314" s="211">
        <v>7.0491518672239309E-2</v>
      </c>
      <c r="Q5314" s="211">
        <v>9.5943867465232688E-2</v>
      </c>
      <c r="R5314" s="211">
        <v>0.46331086486791973</v>
      </c>
      <c r="S5314" s="211">
        <v>0.40888768575536738</v>
      </c>
      <c r="T5314" s="211">
        <v>0.60214602844871368</v>
      </c>
      <c r="U5314" s="211">
        <v>0.34721016889748862</v>
      </c>
      <c r="V5314" s="211">
        <v>0.10663568327373781</v>
      </c>
      <c r="W5314" s="211">
        <v>0.49813557056694896</v>
      </c>
      <c r="X5314" s="211">
        <v>0.29565399800801678</v>
      </c>
      <c r="Y5314" s="211">
        <v>0.69573195739065175</v>
      </c>
      <c r="Z5314" s="211">
        <v>0.14838338100517168</v>
      </c>
      <c r="AA5314" s="212">
        <v>0.12667607753728211</v>
      </c>
    </row>
    <row r="5315" spans="1:27" x14ac:dyDescent="0.35">
      <c r="A5315" s="210" t="s">
        <v>5991</v>
      </c>
      <c r="B5315" s="217">
        <v>130.37745810779703</v>
      </c>
      <c r="C5315" s="211">
        <v>5.4705357441405318E-2</v>
      </c>
      <c r="D5315" s="211">
        <v>0.12124226531004931</v>
      </c>
      <c r="E5315" s="211">
        <v>7.1506421988247817E-2</v>
      </c>
      <c r="F5315" s="211">
        <v>0.1021572945395267</v>
      </c>
      <c r="G5315" s="211">
        <v>0.11419849064604916</v>
      </c>
      <c r="H5315" s="211">
        <v>0.1198588872653831</v>
      </c>
      <c r="I5315" s="211">
        <v>0.40351494407665567</v>
      </c>
      <c r="J5315" s="211">
        <v>0.42902612274510887</v>
      </c>
      <c r="K5315" s="211">
        <v>0.58647612916884817</v>
      </c>
      <c r="L5315" s="211">
        <v>0.26974799198887844</v>
      </c>
      <c r="M5315" s="211">
        <v>0.11778949061753424</v>
      </c>
      <c r="N5315" s="211">
        <v>0.39169005366698989</v>
      </c>
      <c r="O5315" s="211">
        <v>0.53780748561176528</v>
      </c>
      <c r="P5315" s="211">
        <v>6.5083357087891286E-2</v>
      </c>
      <c r="Q5315" s="211">
        <v>5.7376055280912525E-2</v>
      </c>
      <c r="R5315" s="211">
        <v>0.44957899757359915</v>
      </c>
      <c r="S5315" s="211">
        <v>0.27848049392375296</v>
      </c>
      <c r="T5315" s="211">
        <v>0.50472105072867113</v>
      </c>
      <c r="U5315" s="211">
        <v>0.47234145554937512</v>
      </c>
      <c r="V5315" s="211">
        <v>0.11192290048253509</v>
      </c>
      <c r="W5315" s="211">
        <v>0.592519312046494</v>
      </c>
      <c r="X5315" s="211">
        <v>0.30582700183291633</v>
      </c>
      <c r="Y5315" s="211">
        <v>0.55373764676038939</v>
      </c>
      <c r="Z5315" s="211">
        <v>0.14311894367031311</v>
      </c>
      <c r="AA5315" s="212">
        <v>0.12107535294693247</v>
      </c>
    </row>
    <row r="5316" spans="1:27" x14ac:dyDescent="0.35">
      <c r="A5316" s="210" t="s">
        <v>5992</v>
      </c>
      <c r="B5316" s="217">
        <v>138.51117945003145</v>
      </c>
      <c r="C5316" s="211">
        <v>8.1786821002253179E-2</v>
      </c>
      <c r="D5316" s="211">
        <v>0.12441073109131988</v>
      </c>
      <c r="E5316" s="211">
        <v>7.995946675146913E-2</v>
      </c>
      <c r="F5316" s="211">
        <v>9.3635420552896753E-2</v>
      </c>
      <c r="G5316" s="211">
        <v>0.11476764734982002</v>
      </c>
      <c r="H5316" s="211">
        <v>0.11267432085438046</v>
      </c>
      <c r="I5316" s="211">
        <v>0.46022358469266611</v>
      </c>
      <c r="J5316" s="211">
        <v>0.44323616212846828</v>
      </c>
      <c r="K5316" s="211">
        <v>0.6372486504543794</v>
      </c>
      <c r="L5316" s="211">
        <v>0.27666726690704002</v>
      </c>
      <c r="M5316" s="211">
        <v>0.10284450531955136</v>
      </c>
      <c r="N5316" s="211">
        <v>0.51130797673032047</v>
      </c>
      <c r="O5316" s="211">
        <v>0.70157874445086821</v>
      </c>
      <c r="P5316" s="211">
        <v>7.1199719130482647E-2</v>
      </c>
      <c r="Q5316" s="211">
        <v>8.567465444825316E-2</v>
      </c>
      <c r="R5316" s="211">
        <v>0.45055608166041439</v>
      </c>
      <c r="S5316" s="211">
        <v>0.35033178863391384</v>
      </c>
      <c r="T5316" s="211">
        <v>0.61004288517795147</v>
      </c>
      <c r="U5316" s="211">
        <v>0.37347616190739641</v>
      </c>
      <c r="V5316" s="211">
        <v>7.4619721602418337E-2</v>
      </c>
      <c r="W5316" s="211">
        <v>0.53944147899142336</v>
      </c>
      <c r="X5316" s="211">
        <v>0.38658191508442552</v>
      </c>
      <c r="Y5316" s="211">
        <v>0.67997924114130393</v>
      </c>
      <c r="Z5316" s="211">
        <v>0.14931863168970258</v>
      </c>
      <c r="AA5316" s="212">
        <v>0.12101899458865455</v>
      </c>
    </row>
    <row r="5317" spans="1:27" x14ac:dyDescent="0.35">
      <c r="A5317" s="210" t="s">
        <v>5993</v>
      </c>
      <c r="B5317" s="217">
        <v>142.18630284989001</v>
      </c>
      <c r="C5317" s="211">
        <v>5.2605250520166097E-2</v>
      </c>
      <c r="D5317" s="211">
        <v>0.13102400265426836</v>
      </c>
      <c r="E5317" s="211">
        <v>7.3348964262289512E-2</v>
      </c>
      <c r="F5317" s="211">
        <v>9.3152049646725466E-2</v>
      </c>
      <c r="G5317" s="211">
        <v>0.11817147600411662</v>
      </c>
      <c r="H5317" s="211">
        <v>0.12326741343015871</v>
      </c>
      <c r="I5317" s="211">
        <v>0.51237335588861577</v>
      </c>
      <c r="J5317" s="211">
        <v>0.43722957001817719</v>
      </c>
      <c r="K5317" s="211">
        <v>0.64906801100755207</v>
      </c>
      <c r="L5317" s="211">
        <v>0.27125721213057552</v>
      </c>
      <c r="M5317" s="211">
        <v>8.8346598535174292E-2</v>
      </c>
      <c r="N5317" s="211">
        <v>0.53315498430092145</v>
      </c>
      <c r="O5317" s="211">
        <v>0.70051411516128714</v>
      </c>
      <c r="P5317" s="211">
        <v>7.1319423242136859E-2</v>
      </c>
      <c r="Q5317" s="211">
        <v>5.9321346916100401E-2</v>
      </c>
      <c r="R5317" s="211">
        <v>0.41129307388602626</v>
      </c>
      <c r="S5317" s="211">
        <v>0.26929382678867564</v>
      </c>
      <c r="T5317" s="211">
        <v>0.59639849049999405</v>
      </c>
      <c r="U5317" s="211">
        <v>0.38082721292766264</v>
      </c>
      <c r="V5317" s="211">
        <v>0.10207068210484412</v>
      </c>
      <c r="W5317" s="211">
        <v>0.58793170536387918</v>
      </c>
      <c r="X5317" s="211">
        <v>0.36045004608985853</v>
      </c>
      <c r="Y5317" s="211">
        <v>0.65290580959985278</v>
      </c>
      <c r="Z5317" s="211">
        <v>0.13931739100317508</v>
      </c>
      <c r="AA5317" s="212">
        <v>0.11909331229569751</v>
      </c>
    </row>
    <row r="5318" spans="1:27" x14ac:dyDescent="0.35">
      <c r="A5318" s="210" t="s">
        <v>5994</v>
      </c>
      <c r="B5318" s="217">
        <v>101.38646195997114</v>
      </c>
      <c r="C5318" s="211">
        <v>8.1189236736174772E-2</v>
      </c>
      <c r="D5318" s="211">
        <v>0.1321914723617203</v>
      </c>
      <c r="E5318" s="211">
        <v>6.8234426080557187E-2</v>
      </c>
      <c r="F5318" s="211">
        <v>0.11311722832239787</v>
      </c>
      <c r="G5318" s="211">
        <v>0.11576147744410152</v>
      </c>
      <c r="H5318" s="211">
        <v>0.12490747491058311</v>
      </c>
      <c r="I5318" s="211">
        <v>0.47265476311105914</v>
      </c>
      <c r="J5318" s="211">
        <v>0.46283412090240117</v>
      </c>
      <c r="K5318" s="211">
        <v>0.54416173632403375</v>
      </c>
      <c r="L5318" s="211">
        <v>0.26918409607303895</v>
      </c>
      <c r="M5318" s="211">
        <v>0.10198646818304263</v>
      </c>
      <c r="N5318" s="211">
        <v>0.38465121514169054</v>
      </c>
      <c r="O5318" s="211">
        <v>0.5771491791807124</v>
      </c>
      <c r="P5318" s="211">
        <v>6.478430911508945E-2</v>
      </c>
      <c r="Q5318" s="211">
        <v>5.7368331104534584E-2</v>
      </c>
      <c r="R5318" s="211">
        <v>0.49617459334042024</v>
      </c>
      <c r="S5318" s="211">
        <v>0.27579360666548841</v>
      </c>
      <c r="T5318" s="211">
        <v>0.58346963059606072</v>
      </c>
      <c r="U5318" s="211">
        <v>0.40098381835366625</v>
      </c>
      <c r="V5318" s="211">
        <v>6.331468995035397E-2</v>
      </c>
      <c r="W5318" s="211">
        <v>0.48424756924609236</v>
      </c>
      <c r="X5318" s="211">
        <v>0.33359222556775248</v>
      </c>
      <c r="Y5318" s="211">
        <v>0.6074730210992132</v>
      </c>
      <c r="Z5318" s="211">
        <v>0.14761072358533006</v>
      </c>
      <c r="AA5318" s="212">
        <v>0.12503620458327605</v>
      </c>
    </row>
    <row r="5319" spans="1:27" x14ac:dyDescent="0.35">
      <c r="A5319" s="210" t="s">
        <v>5995</v>
      </c>
      <c r="B5319" s="217">
        <v>110.87642300981351</v>
      </c>
      <c r="C5319" s="211">
        <v>5.8366899316439382E-2</v>
      </c>
      <c r="D5319" s="211">
        <v>0.12828256121516496</v>
      </c>
      <c r="E5319" s="211">
        <v>6.9451186781426824E-2</v>
      </c>
      <c r="F5319" s="211">
        <v>0.10192289513629424</v>
      </c>
      <c r="G5319" s="211">
        <v>0.12069532460171047</v>
      </c>
      <c r="H5319" s="211">
        <v>0.1198596557535643</v>
      </c>
      <c r="I5319" s="211">
        <v>0.50258984897634784</v>
      </c>
      <c r="J5319" s="211">
        <v>0.39434220833492584</v>
      </c>
      <c r="K5319" s="211">
        <v>0.60201467485633753</v>
      </c>
      <c r="L5319" s="211">
        <v>0.27288952418864004</v>
      </c>
      <c r="M5319" s="211">
        <v>8.5075043731267272E-2</v>
      </c>
      <c r="N5319" s="211">
        <v>0.34797933968321332</v>
      </c>
      <c r="O5319" s="211">
        <v>0.77627382443499715</v>
      </c>
      <c r="P5319" s="211">
        <v>6.8211645461098092E-2</v>
      </c>
      <c r="Q5319" s="211">
        <v>7.3130707364592942E-2</v>
      </c>
      <c r="R5319" s="211">
        <v>0.45502683462266014</v>
      </c>
      <c r="S5319" s="211">
        <v>0.29008549788689886</v>
      </c>
      <c r="T5319" s="211">
        <v>0.53295427142243856</v>
      </c>
      <c r="U5319" s="211">
        <v>0.37632295120575027</v>
      </c>
      <c r="V5319" s="211">
        <v>6.014854580633458E-2</v>
      </c>
      <c r="W5319" s="211">
        <v>0.50706311880121957</v>
      </c>
      <c r="X5319" s="211">
        <v>0.31508461840301627</v>
      </c>
      <c r="Y5319" s="211">
        <v>0.6873492682177168</v>
      </c>
      <c r="Z5319" s="211">
        <v>0.14910438287822614</v>
      </c>
      <c r="AA5319" s="212">
        <v>0.11695982985718577</v>
      </c>
    </row>
    <row r="5320" spans="1:27" x14ac:dyDescent="0.35">
      <c r="A5320" s="210" t="s">
        <v>5996</v>
      </c>
      <c r="B5320" s="217">
        <v>143.62311161063872</v>
      </c>
      <c r="C5320" s="211">
        <v>5.4209312764600594E-2</v>
      </c>
      <c r="D5320" s="211">
        <v>0.12680983703539045</v>
      </c>
      <c r="E5320" s="211">
        <v>7.1257046176660427E-2</v>
      </c>
      <c r="F5320" s="211">
        <v>9.2779330808121049E-2</v>
      </c>
      <c r="G5320" s="211">
        <v>0.11551915105970126</v>
      </c>
      <c r="H5320" s="211">
        <v>0.11020582540933781</v>
      </c>
      <c r="I5320" s="211">
        <v>0.52181257312795093</v>
      </c>
      <c r="J5320" s="211">
        <v>0.44196099978030023</v>
      </c>
      <c r="K5320" s="211">
        <v>0.55034126894401625</v>
      </c>
      <c r="L5320" s="211">
        <v>0.27820605965266798</v>
      </c>
      <c r="M5320" s="211">
        <v>0.10259980241524162</v>
      </c>
      <c r="N5320" s="211">
        <v>0.48497255029860087</v>
      </c>
      <c r="O5320" s="211">
        <v>0.54000955416101859</v>
      </c>
      <c r="P5320" s="211">
        <v>7.3701329923269207E-2</v>
      </c>
      <c r="Q5320" s="211">
        <v>9.9978246538892784E-2</v>
      </c>
      <c r="R5320" s="211">
        <v>0.37740013440934062</v>
      </c>
      <c r="S5320" s="211">
        <v>0.3216559560386591</v>
      </c>
      <c r="T5320" s="211">
        <v>0.55816331487248494</v>
      </c>
      <c r="U5320" s="211">
        <v>0.4837069380383584</v>
      </c>
      <c r="V5320" s="211">
        <v>9.3439695362200759E-2</v>
      </c>
      <c r="W5320" s="211">
        <v>0.60552042813745632</v>
      </c>
      <c r="X5320" s="211">
        <v>0.36046577167035043</v>
      </c>
      <c r="Y5320" s="211">
        <v>0.67399186209703998</v>
      </c>
      <c r="Z5320" s="211">
        <v>0.14984538780407472</v>
      </c>
      <c r="AA5320" s="212">
        <v>0.12033722663411979</v>
      </c>
    </row>
    <row r="5321" spans="1:27" x14ac:dyDescent="0.35">
      <c r="A5321" s="210" t="s">
        <v>5997</v>
      </c>
      <c r="B5321" s="217">
        <v>132.14668248298315</v>
      </c>
      <c r="C5321" s="211">
        <v>6.0599633289526202E-2</v>
      </c>
      <c r="D5321" s="211">
        <v>0.12807735154388916</v>
      </c>
      <c r="E5321" s="211">
        <v>7.6697144121821992E-2</v>
      </c>
      <c r="F5321" s="211">
        <v>8.0722433094934168E-2</v>
      </c>
      <c r="G5321" s="211">
        <v>0.12110352188692783</v>
      </c>
      <c r="H5321" s="211">
        <v>0.12529968877567321</v>
      </c>
      <c r="I5321" s="211">
        <v>0.49426340200896735</v>
      </c>
      <c r="J5321" s="211">
        <v>0.44795998864909892</v>
      </c>
      <c r="K5321" s="211">
        <v>0.63928474426568005</v>
      </c>
      <c r="L5321" s="211">
        <v>0.27527831874749809</v>
      </c>
      <c r="M5321" s="211">
        <v>8.9246542046296382E-2</v>
      </c>
      <c r="N5321" s="211">
        <v>0.52962226803275414</v>
      </c>
      <c r="O5321" s="211">
        <v>0.61381805974449533</v>
      </c>
      <c r="P5321" s="211">
        <v>6.7320394686826601E-2</v>
      </c>
      <c r="Q5321" s="211">
        <v>6.3116198913687402E-2</v>
      </c>
      <c r="R5321" s="211">
        <v>0.47213526011638285</v>
      </c>
      <c r="S5321" s="211">
        <v>0.29114095564201703</v>
      </c>
      <c r="T5321" s="211">
        <v>0.53110584904147118</v>
      </c>
      <c r="U5321" s="211">
        <v>0.48894927296597723</v>
      </c>
      <c r="V5321" s="211">
        <v>9.5957939704198913E-2</v>
      </c>
      <c r="W5321" s="211">
        <v>0.53888625354859254</v>
      </c>
      <c r="X5321" s="211">
        <v>0.3605793703688786</v>
      </c>
      <c r="Y5321" s="211">
        <v>0.66171005843925523</v>
      </c>
      <c r="Z5321" s="211">
        <v>0.14891408628953906</v>
      </c>
      <c r="AA5321" s="212">
        <v>0.12625952801646023</v>
      </c>
    </row>
    <row r="5322" spans="1:27" x14ac:dyDescent="0.35">
      <c r="A5322" s="210" t="s">
        <v>5998</v>
      </c>
      <c r="B5322" s="217">
        <v>117.84763677837795</v>
      </c>
      <c r="C5322" s="211">
        <v>5.3409287182487754E-2</v>
      </c>
      <c r="D5322" s="211">
        <v>0.12822590701516842</v>
      </c>
      <c r="E5322" s="211">
        <v>7.7451816698452011E-2</v>
      </c>
      <c r="F5322" s="211">
        <v>0.10288333100001214</v>
      </c>
      <c r="G5322" s="211">
        <v>0.12243452116534913</v>
      </c>
      <c r="H5322" s="211">
        <v>0.10856443761636976</v>
      </c>
      <c r="I5322" s="211">
        <v>0.48469478670559496</v>
      </c>
      <c r="J5322" s="211">
        <v>0.45533764098775803</v>
      </c>
      <c r="K5322" s="211">
        <v>0.59140868938998459</v>
      </c>
      <c r="L5322" s="211">
        <v>0.28132976797877896</v>
      </c>
      <c r="M5322" s="211">
        <v>9.4823540096576592E-2</v>
      </c>
      <c r="N5322" s="211">
        <v>0.50510717514849879</v>
      </c>
      <c r="O5322" s="211">
        <v>0.62121842870384059</v>
      </c>
      <c r="P5322" s="211">
        <v>6.268380795851726E-2</v>
      </c>
      <c r="Q5322" s="211">
        <v>8.3133215244886677E-2</v>
      </c>
      <c r="R5322" s="211">
        <v>0.43524886038695931</v>
      </c>
      <c r="S5322" s="211">
        <v>0.29220918179252958</v>
      </c>
      <c r="T5322" s="211">
        <v>0.61950080849818068</v>
      </c>
      <c r="U5322" s="211">
        <v>0.37520230126671961</v>
      </c>
      <c r="V5322" s="211">
        <v>8.7301795532810783E-2</v>
      </c>
      <c r="W5322" s="211">
        <v>0.51961608680376314</v>
      </c>
      <c r="X5322" s="211">
        <v>0.30958458565394864</v>
      </c>
      <c r="Y5322" s="211">
        <v>0.67219662913232525</v>
      </c>
      <c r="Z5322" s="211">
        <v>0.14027133855121621</v>
      </c>
      <c r="AA5322" s="212">
        <v>0.12529612560205955</v>
      </c>
    </row>
    <row r="5323" spans="1:27" x14ac:dyDescent="0.35">
      <c r="A5323" s="210" t="s">
        <v>5999</v>
      </c>
      <c r="B5323" s="217">
        <v>119.10988589491896</v>
      </c>
      <c r="C5323" s="211">
        <v>6.0066596681507073E-2</v>
      </c>
      <c r="D5323" s="211">
        <v>0.12174326264172261</v>
      </c>
      <c r="E5323" s="211">
        <v>8.1348644465244591E-2</v>
      </c>
      <c r="F5323" s="211">
        <v>9.5586938507742997E-2</v>
      </c>
      <c r="G5323" s="211">
        <v>0.12334627910969255</v>
      </c>
      <c r="H5323" s="211">
        <v>0.12078609431188872</v>
      </c>
      <c r="I5323" s="211">
        <v>0.44215750305851764</v>
      </c>
      <c r="J5323" s="211">
        <v>0.48041366909510957</v>
      </c>
      <c r="K5323" s="211">
        <v>0.55106152664709562</v>
      </c>
      <c r="L5323" s="211">
        <v>0.27958224997054232</v>
      </c>
      <c r="M5323" s="211">
        <v>9.9038232261960221E-2</v>
      </c>
      <c r="N5323" s="211">
        <v>0.44063765517045406</v>
      </c>
      <c r="O5323" s="211">
        <v>0.67206207327635137</v>
      </c>
      <c r="P5323" s="211">
        <v>6.921734453252032E-2</v>
      </c>
      <c r="Q5323" s="211">
        <v>0.1339371513977268</v>
      </c>
      <c r="R5323" s="211">
        <v>0.39653696091798685</v>
      </c>
      <c r="S5323" s="211">
        <v>0.40272318347184488</v>
      </c>
      <c r="T5323" s="211">
        <v>0.55068928020815444</v>
      </c>
      <c r="U5323" s="211">
        <v>0.39969933010270192</v>
      </c>
      <c r="V5323" s="211">
        <v>7.5420340714672254E-2</v>
      </c>
      <c r="W5323" s="211">
        <v>0.51481824295659362</v>
      </c>
      <c r="X5323" s="211">
        <v>0.31067545544440101</v>
      </c>
      <c r="Y5323" s="211">
        <v>0.54321369865034463</v>
      </c>
      <c r="Z5323" s="211">
        <v>0.14500335873516348</v>
      </c>
      <c r="AA5323" s="212">
        <v>0.12111065876258706</v>
      </c>
    </row>
    <row r="5324" spans="1:27" x14ac:dyDescent="0.35">
      <c r="A5324" s="210" t="s">
        <v>6000</v>
      </c>
      <c r="B5324" s="217">
        <v>116.86442047247807</v>
      </c>
      <c r="C5324" s="211">
        <v>5.1817807083035183E-2</v>
      </c>
      <c r="D5324" s="211">
        <v>0.1285581913070192</v>
      </c>
      <c r="E5324" s="211">
        <v>7.6732923121249449E-2</v>
      </c>
      <c r="F5324" s="211">
        <v>8.2948976190090562E-2</v>
      </c>
      <c r="G5324" s="211">
        <v>0.1237543352021932</v>
      </c>
      <c r="H5324" s="211">
        <v>0.1192518175163772</v>
      </c>
      <c r="I5324" s="211">
        <v>0.47195112904699371</v>
      </c>
      <c r="J5324" s="211">
        <v>0.44259974528313117</v>
      </c>
      <c r="K5324" s="211">
        <v>0.59176111341281734</v>
      </c>
      <c r="L5324" s="211">
        <v>0.28052844823807865</v>
      </c>
      <c r="M5324" s="211">
        <v>8.0958858883554363E-2</v>
      </c>
      <c r="N5324" s="211">
        <v>0.42875766494130152</v>
      </c>
      <c r="O5324" s="211">
        <v>0.76374395698010555</v>
      </c>
      <c r="P5324" s="211">
        <v>6.7037657183041721E-2</v>
      </c>
      <c r="Q5324" s="211">
        <v>0.10501726898256589</v>
      </c>
      <c r="R5324" s="211">
        <v>0.43089649074027614</v>
      </c>
      <c r="S5324" s="211">
        <v>0.33590607773147041</v>
      </c>
      <c r="T5324" s="211">
        <v>0.51479169767204658</v>
      </c>
      <c r="U5324" s="211">
        <v>0.4429443780045374</v>
      </c>
      <c r="V5324" s="211">
        <v>7.1411085138005898E-2</v>
      </c>
      <c r="W5324" s="211">
        <v>0.52266761524068228</v>
      </c>
      <c r="X5324" s="211">
        <v>0.33613724316239535</v>
      </c>
      <c r="Y5324" s="211">
        <v>0.7336760088514237</v>
      </c>
      <c r="Z5324" s="211">
        <v>0.14910598258168861</v>
      </c>
      <c r="AA5324" s="212">
        <v>0.12572778958950132</v>
      </c>
    </row>
    <row r="5325" spans="1:27" x14ac:dyDescent="0.35">
      <c r="A5325" s="210" t="s">
        <v>6001</v>
      </c>
      <c r="B5325" s="217">
        <v>159.55319995958729</v>
      </c>
      <c r="C5325" s="211">
        <v>5.5218108151638662E-2</v>
      </c>
      <c r="D5325" s="211">
        <v>0.11929337893424004</v>
      </c>
      <c r="E5325" s="211">
        <v>6.8344785660586896E-2</v>
      </c>
      <c r="F5325" s="211">
        <v>9.2486160771063822E-2</v>
      </c>
      <c r="G5325" s="211">
        <v>0.12126420597925905</v>
      </c>
      <c r="H5325" s="211">
        <v>0.11708666703920007</v>
      </c>
      <c r="I5325" s="211">
        <v>0.49977291528082379</v>
      </c>
      <c r="J5325" s="211">
        <v>0.44186770226510769</v>
      </c>
      <c r="K5325" s="211">
        <v>0.60807612648215292</v>
      </c>
      <c r="L5325" s="211">
        <v>0.27087087711010965</v>
      </c>
      <c r="M5325" s="211">
        <v>0.1125501598187283</v>
      </c>
      <c r="N5325" s="211">
        <v>0.35204705244912926</v>
      </c>
      <c r="O5325" s="211">
        <v>0.66355856539722979</v>
      </c>
      <c r="P5325" s="211">
        <v>6.2352284456882956E-2</v>
      </c>
      <c r="Q5325" s="211">
        <v>5.2772409547694077E-2</v>
      </c>
      <c r="R5325" s="211">
        <v>0.44049769234520153</v>
      </c>
      <c r="S5325" s="211">
        <v>0.37612013736878369</v>
      </c>
      <c r="T5325" s="211">
        <v>0.60200951113158818</v>
      </c>
      <c r="U5325" s="211">
        <v>0.3985620044588879</v>
      </c>
      <c r="V5325" s="211">
        <v>0.15127752598311306</v>
      </c>
      <c r="W5325" s="211">
        <v>0.48071846902286269</v>
      </c>
      <c r="X5325" s="211">
        <v>0.28939074123806457</v>
      </c>
      <c r="Y5325" s="211">
        <v>0.77015430687631525</v>
      </c>
      <c r="Z5325" s="211">
        <v>0.14889254403387206</v>
      </c>
      <c r="AA5325" s="212">
        <v>0.11862276206849023</v>
      </c>
    </row>
    <row r="5326" spans="1:27" x14ac:dyDescent="0.35">
      <c r="A5326" s="210" t="s">
        <v>6002</v>
      </c>
      <c r="B5326" s="217">
        <v>136.68332235860987</v>
      </c>
      <c r="C5326" s="211">
        <v>7.2787481857138223E-2</v>
      </c>
      <c r="D5326" s="211">
        <v>0.12159875537290968</v>
      </c>
      <c r="E5326" s="211">
        <v>7.3409298286585128E-2</v>
      </c>
      <c r="F5326" s="211">
        <v>9.8038746069819244E-2</v>
      </c>
      <c r="G5326" s="211">
        <v>0.1264433140471353</v>
      </c>
      <c r="H5326" s="211">
        <v>0.12104531102122389</v>
      </c>
      <c r="I5326" s="211">
        <v>0.52488802926409928</v>
      </c>
      <c r="J5326" s="211">
        <v>0.42932668359428827</v>
      </c>
      <c r="K5326" s="211">
        <v>0.64906062088314953</v>
      </c>
      <c r="L5326" s="211">
        <v>0.27547392442352475</v>
      </c>
      <c r="M5326" s="211">
        <v>9.3089731535502221E-2</v>
      </c>
      <c r="N5326" s="211">
        <v>0.40018939523959624</v>
      </c>
      <c r="O5326" s="211">
        <v>0.72554355279052718</v>
      </c>
      <c r="P5326" s="211">
        <v>7.1239576385094247E-2</v>
      </c>
      <c r="Q5326" s="211">
        <v>7.9913575051026683E-2</v>
      </c>
      <c r="R5326" s="211">
        <v>0.42097322437445039</v>
      </c>
      <c r="S5326" s="211">
        <v>0.31469073538736758</v>
      </c>
      <c r="T5326" s="211">
        <v>0.59157519244054702</v>
      </c>
      <c r="U5326" s="211">
        <v>0.40500890834705211</v>
      </c>
      <c r="V5326" s="211">
        <v>7.8150341173990306E-2</v>
      </c>
      <c r="W5326" s="211">
        <v>0.54295655395064002</v>
      </c>
      <c r="X5326" s="211">
        <v>0.36061499037321687</v>
      </c>
      <c r="Y5326" s="211">
        <v>0.75589673620241382</v>
      </c>
      <c r="Z5326" s="211">
        <v>0.14632526151383263</v>
      </c>
      <c r="AA5326" s="212">
        <v>0.11916180576383924</v>
      </c>
    </row>
    <row r="5327" spans="1:27" x14ac:dyDescent="0.35">
      <c r="A5327" s="210" t="s">
        <v>6003</v>
      </c>
      <c r="B5327" s="217">
        <v>154.59102600367143</v>
      </c>
      <c r="C5327" s="211">
        <v>6.3597794506830674E-2</v>
      </c>
      <c r="D5327" s="211">
        <v>0.12001576960052751</v>
      </c>
      <c r="E5327" s="211">
        <v>8.4676591155500594E-2</v>
      </c>
      <c r="F5327" s="211">
        <v>8.7198897279803733E-2</v>
      </c>
      <c r="G5327" s="211">
        <v>0.12225891908841095</v>
      </c>
      <c r="H5327" s="211">
        <v>0.10193186799228227</v>
      </c>
      <c r="I5327" s="211">
        <v>0.43542277904050369</v>
      </c>
      <c r="J5327" s="211">
        <v>0.40713505011781093</v>
      </c>
      <c r="K5327" s="211">
        <v>0.62008694947459897</v>
      </c>
      <c r="L5327" s="211">
        <v>0.27744712277291156</v>
      </c>
      <c r="M5327" s="211">
        <v>0.11939026174108766</v>
      </c>
      <c r="N5327" s="211">
        <v>0.39645622588099638</v>
      </c>
      <c r="O5327" s="211">
        <v>0.66027285384517331</v>
      </c>
      <c r="P5327" s="211">
        <v>6.9366579302798478E-2</v>
      </c>
      <c r="Q5327" s="211">
        <v>7.5763273485526028E-2</v>
      </c>
      <c r="R5327" s="211">
        <v>0.44930445085235277</v>
      </c>
      <c r="S5327" s="211">
        <v>0.28360554392279747</v>
      </c>
      <c r="T5327" s="211">
        <v>0.55581284268453468</v>
      </c>
      <c r="U5327" s="211">
        <v>0.42061336385638937</v>
      </c>
      <c r="V5327" s="211">
        <v>0.10498155581554841</v>
      </c>
      <c r="W5327" s="211">
        <v>0.53564267520095699</v>
      </c>
      <c r="X5327" s="211">
        <v>0.38731808884882091</v>
      </c>
      <c r="Y5327" s="211">
        <v>0.5480241006301001</v>
      </c>
      <c r="Z5327" s="211">
        <v>0.14340296418479556</v>
      </c>
      <c r="AA5327" s="212">
        <v>0.11298879579396809</v>
      </c>
    </row>
    <row r="5328" spans="1:27" x14ac:dyDescent="0.35">
      <c r="A5328" s="210" t="s">
        <v>6004</v>
      </c>
      <c r="B5328" s="217">
        <v>116.19799668024547</v>
      </c>
      <c r="C5328" s="211">
        <v>4.9245537940353967E-2</v>
      </c>
      <c r="D5328" s="211">
        <v>0.12112499581312283</v>
      </c>
      <c r="E5328" s="211">
        <v>7.4417728797912586E-2</v>
      </c>
      <c r="F5328" s="211">
        <v>0.11035677982020407</v>
      </c>
      <c r="G5328" s="211">
        <v>0.12435805023282999</v>
      </c>
      <c r="H5328" s="211">
        <v>0.11717285090454227</v>
      </c>
      <c r="I5328" s="211">
        <v>0.48487982707474048</v>
      </c>
      <c r="J5328" s="211">
        <v>0.40290481053933108</v>
      </c>
      <c r="K5328" s="211">
        <v>0.6035066168602915</v>
      </c>
      <c r="L5328" s="211">
        <v>0.27567166430381951</v>
      </c>
      <c r="M5328" s="211">
        <v>9.5446525425976703E-2</v>
      </c>
      <c r="N5328" s="211">
        <v>0.34852182871883558</v>
      </c>
      <c r="O5328" s="211">
        <v>0.76894017535790316</v>
      </c>
      <c r="P5328" s="211">
        <v>6.5498530415975281E-2</v>
      </c>
      <c r="Q5328" s="211">
        <v>0.1258210995905987</v>
      </c>
      <c r="R5328" s="211">
        <v>0.44084246346706546</v>
      </c>
      <c r="S5328" s="211">
        <v>0.39611006131108245</v>
      </c>
      <c r="T5328" s="211">
        <v>0.59625962273452948</v>
      </c>
      <c r="U5328" s="211">
        <v>0.44061782676646288</v>
      </c>
      <c r="V5328" s="211">
        <v>6.6107946453682676E-2</v>
      </c>
      <c r="W5328" s="211">
        <v>0.50085061108838413</v>
      </c>
      <c r="X5328" s="211">
        <v>0.30254668948783514</v>
      </c>
      <c r="Y5328" s="211">
        <v>0.67881485228324612</v>
      </c>
      <c r="Z5328" s="211">
        <v>0.14121057575971743</v>
      </c>
      <c r="AA5328" s="212">
        <v>0.12253359482417915</v>
      </c>
    </row>
    <row r="5329" spans="1:27" x14ac:dyDescent="0.35">
      <c r="A5329" s="210" t="s">
        <v>6005</v>
      </c>
      <c r="B5329" s="217">
        <v>133.25478711365108</v>
      </c>
      <c r="C5329" s="211">
        <v>5.2380650864947545E-2</v>
      </c>
      <c r="D5329" s="211">
        <v>0.12613460852576466</v>
      </c>
      <c r="E5329" s="211">
        <v>8.8056409711026948E-2</v>
      </c>
      <c r="F5329" s="211">
        <v>0.10490776420664809</v>
      </c>
      <c r="G5329" s="211">
        <v>0.1240205345068052</v>
      </c>
      <c r="H5329" s="211">
        <v>0.10403296625548036</v>
      </c>
      <c r="I5329" s="211">
        <v>0.50726353893834319</v>
      </c>
      <c r="J5329" s="211">
        <v>0.40373043660836549</v>
      </c>
      <c r="K5329" s="211">
        <v>0.62129498480989653</v>
      </c>
      <c r="L5329" s="211">
        <v>0.27704244047921078</v>
      </c>
      <c r="M5329" s="211">
        <v>9.705908284823489E-2</v>
      </c>
      <c r="N5329" s="211">
        <v>0.4825799894546498</v>
      </c>
      <c r="O5329" s="211">
        <v>0.71805361729915373</v>
      </c>
      <c r="P5329" s="211">
        <v>7.0641993290839117E-2</v>
      </c>
      <c r="Q5329" s="211">
        <v>8.4954226387831344E-2</v>
      </c>
      <c r="R5329" s="211">
        <v>0.41344286361228871</v>
      </c>
      <c r="S5329" s="211">
        <v>0.32077891808325204</v>
      </c>
      <c r="T5329" s="211">
        <v>0.52175848600607133</v>
      </c>
      <c r="U5329" s="211">
        <v>0.47307596427965248</v>
      </c>
      <c r="V5329" s="211">
        <v>6.8578654227517299E-2</v>
      </c>
      <c r="W5329" s="211">
        <v>0.50206299650914865</v>
      </c>
      <c r="X5329" s="211">
        <v>0.25737473293116259</v>
      </c>
      <c r="Y5329" s="211">
        <v>0.65117309423666481</v>
      </c>
      <c r="Z5329" s="211">
        <v>0.14183214299779046</v>
      </c>
      <c r="AA5329" s="212">
        <v>0.12192186978731424</v>
      </c>
    </row>
    <row r="5330" spans="1:27" x14ac:dyDescent="0.35">
      <c r="A5330" s="210" t="s">
        <v>6006</v>
      </c>
      <c r="B5330" s="217">
        <v>152.20542678682537</v>
      </c>
      <c r="C5330" s="211">
        <v>5.9381531797829949E-2</v>
      </c>
      <c r="D5330" s="211">
        <v>0.13264931857994142</v>
      </c>
      <c r="E5330" s="211">
        <v>7.0191086318326726E-2</v>
      </c>
      <c r="F5330" s="211">
        <v>0.10366029403664968</v>
      </c>
      <c r="G5330" s="211">
        <v>0.12021225413837568</v>
      </c>
      <c r="H5330" s="211">
        <v>0.12212597979104101</v>
      </c>
      <c r="I5330" s="211">
        <v>0.42586536185265916</v>
      </c>
      <c r="J5330" s="211">
        <v>0.4391183000349298</v>
      </c>
      <c r="K5330" s="211">
        <v>0.57678731948263462</v>
      </c>
      <c r="L5330" s="211">
        <v>0.27506079405032047</v>
      </c>
      <c r="M5330" s="211">
        <v>9.1026949152871225E-2</v>
      </c>
      <c r="N5330" s="211">
        <v>0.49081942567205328</v>
      </c>
      <c r="O5330" s="211">
        <v>0.54492525521694912</v>
      </c>
      <c r="P5330" s="211">
        <v>7.3827153931368295E-2</v>
      </c>
      <c r="Q5330" s="211">
        <v>8.5115647616597762E-2</v>
      </c>
      <c r="R5330" s="211">
        <v>0.48390068058750468</v>
      </c>
      <c r="S5330" s="211">
        <v>0.29125744255547964</v>
      </c>
      <c r="T5330" s="211">
        <v>0.63581244249915414</v>
      </c>
      <c r="U5330" s="211">
        <v>0.37759406629547199</v>
      </c>
      <c r="V5330" s="211">
        <v>0.15570272968544763</v>
      </c>
      <c r="W5330" s="211">
        <v>0.54875387827421873</v>
      </c>
      <c r="X5330" s="211">
        <v>0.3866693415809449</v>
      </c>
      <c r="Y5330" s="211">
        <v>0.61705301761871889</v>
      </c>
      <c r="Z5330" s="211">
        <v>0.14549141720312944</v>
      </c>
      <c r="AA5330" s="212">
        <v>0.12012741296715396</v>
      </c>
    </row>
    <row r="5331" spans="1:27" x14ac:dyDescent="0.35">
      <c r="A5331" s="210" t="s">
        <v>6007</v>
      </c>
      <c r="B5331" s="217">
        <v>127.82716769529702</v>
      </c>
      <c r="C5331" s="211">
        <v>6.4629401535068826E-2</v>
      </c>
      <c r="D5331" s="211">
        <v>0.12783760698157823</v>
      </c>
      <c r="E5331" s="211">
        <v>6.7210623446917195E-2</v>
      </c>
      <c r="F5331" s="211">
        <v>9.6483843568247268E-2</v>
      </c>
      <c r="G5331" s="211">
        <v>0.12156392505792764</v>
      </c>
      <c r="H5331" s="211">
        <v>0.10609040357532816</v>
      </c>
      <c r="I5331" s="211">
        <v>0.47764626246963571</v>
      </c>
      <c r="J5331" s="211">
        <v>0.4530602415778745</v>
      </c>
      <c r="K5331" s="211">
        <v>0.6257952224113672</v>
      </c>
      <c r="L5331" s="211">
        <v>0.28256779838233825</v>
      </c>
      <c r="M5331" s="211">
        <v>8.3552813148009067E-2</v>
      </c>
      <c r="N5331" s="211">
        <v>0.40201227190986988</v>
      </c>
      <c r="O5331" s="211">
        <v>0.69165569283844808</v>
      </c>
      <c r="P5331" s="211">
        <v>6.8610829783652239E-2</v>
      </c>
      <c r="Q5331" s="211">
        <v>7.4190085105834164E-2</v>
      </c>
      <c r="R5331" s="211">
        <v>0.46922884609742382</v>
      </c>
      <c r="S5331" s="211">
        <v>0.2774353620822545</v>
      </c>
      <c r="T5331" s="211">
        <v>0.604560341134044</v>
      </c>
      <c r="U5331" s="211">
        <v>0.33589280723237913</v>
      </c>
      <c r="V5331" s="211">
        <v>0.12762479997515963</v>
      </c>
      <c r="W5331" s="211">
        <v>0.62035844883499902</v>
      </c>
      <c r="X5331" s="211">
        <v>0.29234606294244037</v>
      </c>
      <c r="Y5331" s="211">
        <v>0.64694822075228275</v>
      </c>
      <c r="Z5331" s="211">
        <v>0.1499776787168175</v>
      </c>
      <c r="AA5331" s="212">
        <v>0.12150255785131184</v>
      </c>
    </row>
    <row r="5332" spans="1:27" x14ac:dyDescent="0.35">
      <c r="A5332" s="210" t="s">
        <v>6008</v>
      </c>
      <c r="B5332" s="217">
        <v>125.12757870441199</v>
      </c>
      <c r="C5332" s="211">
        <v>4.9654440457697548E-2</v>
      </c>
      <c r="D5332" s="211">
        <v>0.12905841353966629</v>
      </c>
      <c r="E5332" s="211">
        <v>6.8112623475819686E-2</v>
      </c>
      <c r="F5332" s="211">
        <v>0.10095027860795222</v>
      </c>
      <c r="G5332" s="211">
        <v>0.11637546319362135</v>
      </c>
      <c r="H5332" s="211">
        <v>0.12340668118287189</v>
      </c>
      <c r="I5332" s="211">
        <v>0.42359297359518561</v>
      </c>
      <c r="J5332" s="211">
        <v>0.47811239378544879</v>
      </c>
      <c r="K5332" s="211">
        <v>0.6319488181414219</v>
      </c>
      <c r="L5332" s="211">
        <v>0.2713816158278472</v>
      </c>
      <c r="M5332" s="211">
        <v>8.5016241850245117E-2</v>
      </c>
      <c r="N5332" s="211">
        <v>0.41122819683855499</v>
      </c>
      <c r="O5332" s="211">
        <v>0.56812347997630663</v>
      </c>
      <c r="P5332" s="211">
        <v>6.7630581427669353E-2</v>
      </c>
      <c r="Q5332" s="211">
        <v>7.8778061722334133E-2</v>
      </c>
      <c r="R5332" s="211">
        <v>0.42603009877961551</v>
      </c>
      <c r="S5332" s="211">
        <v>0.32370079131211121</v>
      </c>
      <c r="T5332" s="211">
        <v>0.58739753635339775</v>
      </c>
      <c r="U5332" s="211">
        <v>0.46307849912334764</v>
      </c>
      <c r="V5332" s="211">
        <v>8.9366288447356654E-2</v>
      </c>
      <c r="W5332" s="211">
        <v>0.54958963117089765</v>
      </c>
      <c r="X5332" s="211">
        <v>0.31521177662410338</v>
      </c>
      <c r="Y5332" s="211">
        <v>0.51309693008042812</v>
      </c>
      <c r="Z5332" s="211">
        <v>0.14871863674922053</v>
      </c>
      <c r="AA5332" s="212">
        <v>0.11279242309372256</v>
      </c>
    </row>
    <row r="5333" spans="1:27" x14ac:dyDescent="0.35">
      <c r="A5333" s="210" t="s">
        <v>6009</v>
      </c>
      <c r="B5333" s="217">
        <v>135.49118623304184</v>
      </c>
      <c r="C5333" s="211">
        <v>5.457666859418954E-2</v>
      </c>
      <c r="D5333" s="211">
        <v>0.12868430935516778</v>
      </c>
      <c r="E5333" s="211">
        <v>7.1001333463646843E-2</v>
      </c>
      <c r="F5333" s="211">
        <v>7.7729593261532809E-2</v>
      </c>
      <c r="G5333" s="211">
        <v>0.11978228686234657</v>
      </c>
      <c r="H5333" s="211">
        <v>0.12032800024794103</v>
      </c>
      <c r="I5333" s="211">
        <v>0.46745205947216606</v>
      </c>
      <c r="J5333" s="211">
        <v>0.45634535290871647</v>
      </c>
      <c r="K5333" s="211">
        <v>0.52640465528992508</v>
      </c>
      <c r="L5333" s="211">
        <v>0.27478123463180298</v>
      </c>
      <c r="M5333" s="211">
        <v>0.10420832050514464</v>
      </c>
      <c r="N5333" s="211">
        <v>0.44431030004171845</v>
      </c>
      <c r="O5333" s="211">
        <v>0.66778575673685503</v>
      </c>
      <c r="P5333" s="211">
        <v>6.5045457559884418E-2</v>
      </c>
      <c r="Q5333" s="211">
        <v>0.12568128229499917</v>
      </c>
      <c r="R5333" s="211">
        <v>0.42033476706538686</v>
      </c>
      <c r="S5333" s="211">
        <v>0.34207686425635631</v>
      </c>
      <c r="T5333" s="211">
        <v>0.56985684450678975</v>
      </c>
      <c r="U5333" s="211">
        <v>0.35565843613171028</v>
      </c>
      <c r="V5333" s="211">
        <v>0.10257388212474178</v>
      </c>
      <c r="W5333" s="211">
        <v>0.51803168942190014</v>
      </c>
      <c r="X5333" s="211">
        <v>0.24914895705451051</v>
      </c>
      <c r="Y5333" s="211">
        <v>0.66114306211384</v>
      </c>
      <c r="Z5333" s="211">
        <v>0.14520135044048427</v>
      </c>
      <c r="AA5333" s="212">
        <v>0.11161117954198677</v>
      </c>
    </row>
    <row r="5334" spans="1:27" x14ac:dyDescent="0.35">
      <c r="A5334" s="210" t="s">
        <v>6010</v>
      </c>
      <c r="B5334" s="217">
        <v>142.65339840320976</v>
      </c>
      <c r="C5334" s="211">
        <v>6.6868648275391879E-2</v>
      </c>
      <c r="D5334" s="211">
        <v>0.11616221875958709</v>
      </c>
      <c r="E5334" s="211">
        <v>8.2435858895517161E-2</v>
      </c>
      <c r="F5334" s="211">
        <v>9.2870698483543651E-2</v>
      </c>
      <c r="G5334" s="211">
        <v>0.11342990735280331</v>
      </c>
      <c r="H5334" s="211">
        <v>0.11651606400991533</v>
      </c>
      <c r="I5334" s="211">
        <v>0.50051615031649288</v>
      </c>
      <c r="J5334" s="211">
        <v>0.48423567979695298</v>
      </c>
      <c r="K5334" s="211">
        <v>0.64080234783303325</v>
      </c>
      <c r="L5334" s="211">
        <v>0.2821961023795827</v>
      </c>
      <c r="M5334" s="211">
        <v>0.11955193773845416</v>
      </c>
      <c r="N5334" s="211">
        <v>0.54658954346551858</v>
      </c>
      <c r="O5334" s="211">
        <v>0.64384817768425373</v>
      </c>
      <c r="P5334" s="211">
        <v>7.17786626183919E-2</v>
      </c>
      <c r="Q5334" s="211">
        <v>0.10115210658039707</v>
      </c>
      <c r="R5334" s="211">
        <v>0.37489901923341179</v>
      </c>
      <c r="S5334" s="211">
        <v>0.29276255847888849</v>
      </c>
      <c r="T5334" s="211">
        <v>0.61521196753989438</v>
      </c>
      <c r="U5334" s="211">
        <v>0.44003901260742717</v>
      </c>
      <c r="V5334" s="211">
        <v>6.5167760385071161E-2</v>
      </c>
      <c r="W5334" s="211">
        <v>0.54738626348087349</v>
      </c>
      <c r="X5334" s="211">
        <v>0.40235526782338749</v>
      </c>
      <c r="Y5334" s="211">
        <v>0.61219161690586021</v>
      </c>
      <c r="Z5334" s="211">
        <v>0.14952711148819783</v>
      </c>
      <c r="AA5334" s="212">
        <v>0.12073651656116841</v>
      </c>
    </row>
    <row r="5335" spans="1:27" x14ac:dyDescent="0.35">
      <c r="A5335" s="210" t="s">
        <v>6011</v>
      </c>
      <c r="B5335" s="217">
        <v>115.28801767580875</v>
      </c>
      <c r="C5335" s="211">
        <v>8.2798801727939686E-2</v>
      </c>
      <c r="D5335" s="211">
        <v>0.12491859044848794</v>
      </c>
      <c r="E5335" s="211">
        <v>7.2410127340957101E-2</v>
      </c>
      <c r="F5335" s="211">
        <v>0.11770308937830432</v>
      </c>
      <c r="G5335" s="211">
        <v>0.12374536972361339</v>
      </c>
      <c r="H5335" s="211">
        <v>0.12029030235880757</v>
      </c>
      <c r="I5335" s="211">
        <v>0.51814842878221334</v>
      </c>
      <c r="J5335" s="211">
        <v>0.43891119195979711</v>
      </c>
      <c r="K5335" s="211">
        <v>0.53318050955722551</v>
      </c>
      <c r="L5335" s="211">
        <v>0.2800348173773296</v>
      </c>
      <c r="M5335" s="211">
        <v>9.401381759219922E-2</v>
      </c>
      <c r="N5335" s="211">
        <v>0.37139815065824211</v>
      </c>
      <c r="O5335" s="211">
        <v>0.74335923500808687</v>
      </c>
      <c r="P5335" s="211">
        <v>6.60066285362335E-2</v>
      </c>
      <c r="Q5335" s="211">
        <v>6.2770391159134492E-2</v>
      </c>
      <c r="R5335" s="211">
        <v>0.45021315562499503</v>
      </c>
      <c r="S5335" s="211">
        <v>0.29798148828741511</v>
      </c>
      <c r="T5335" s="211">
        <v>0.56115400791079151</v>
      </c>
      <c r="U5335" s="211">
        <v>0.35874490179474849</v>
      </c>
      <c r="V5335" s="211">
        <v>8.1149277261998498E-2</v>
      </c>
      <c r="W5335" s="211">
        <v>0.53741767008351904</v>
      </c>
      <c r="X5335" s="211">
        <v>0.29879952013732608</v>
      </c>
      <c r="Y5335" s="211">
        <v>0.72838221841997819</v>
      </c>
      <c r="Z5335" s="211">
        <v>0.14843022368192096</v>
      </c>
      <c r="AA5335" s="212">
        <v>0.12039264757205205</v>
      </c>
    </row>
    <row r="5336" spans="1:27" x14ac:dyDescent="0.35">
      <c r="A5336" s="210" t="s">
        <v>6012</v>
      </c>
      <c r="B5336" s="217">
        <v>130.4252930292424</v>
      </c>
      <c r="C5336" s="211">
        <v>7.125296818511101E-2</v>
      </c>
      <c r="D5336" s="211">
        <v>0.12771242486925427</v>
      </c>
      <c r="E5336" s="211">
        <v>7.4976032307721041E-2</v>
      </c>
      <c r="F5336" s="211">
        <v>8.5118376955702291E-2</v>
      </c>
      <c r="G5336" s="211">
        <v>0.1233924291913331</v>
      </c>
      <c r="H5336" s="211">
        <v>0.1156440041103747</v>
      </c>
      <c r="I5336" s="211">
        <v>0.52161643615021136</v>
      </c>
      <c r="J5336" s="211">
        <v>0.4182247161322481</v>
      </c>
      <c r="K5336" s="211">
        <v>0.5232570452850267</v>
      </c>
      <c r="L5336" s="211">
        <v>0.26904139491572449</v>
      </c>
      <c r="M5336" s="211">
        <v>0.10703003448189749</v>
      </c>
      <c r="N5336" s="211">
        <v>0.48075262025380305</v>
      </c>
      <c r="O5336" s="211">
        <v>0.75747168785993635</v>
      </c>
      <c r="P5336" s="211">
        <v>7.1278081779734367E-2</v>
      </c>
      <c r="Q5336" s="211">
        <v>5.20816417272357E-2</v>
      </c>
      <c r="R5336" s="211">
        <v>0.41795883738128004</v>
      </c>
      <c r="S5336" s="211">
        <v>0.44142545479339601</v>
      </c>
      <c r="T5336" s="211">
        <v>0.53530615177098895</v>
      </c>
      <c r="U5336" s="211">
        <v>0.49898727789640424</v>
      </c>
      <c r="V5336" s="211">
        <v>6.0053136058816126E-2</v>
      </c>
      <c r="W5336" s="211">
        <v>0.55786427435381092</v>
      </c>
      <c r="X5336" s="211">
        <v>0.31735026246356002</v>
      </c>
      <c r="Y5336" s="211">
        <v>0.61185768871713708</v>
      </c>
      <c r="Z5336" s="211">
        <v>0.14629094256883474</v>
      </c>
      <c r="AA5336" s="212">
        <v>0.11724869097760378</v>
      </c>
    </row>
    <row r="5337" spans="1:27" x14ac:dyDescent="0.35">
      <c r="A5337" s="210" t="s">
        <v>6013</v>
      </c>
      <c r="B5337" s="217">
        <v>128.59557914437579</v>
      </c>
      <c r="C5337" s="211">
        <v>5.8313869214055312E-2</v>
      </c>
      <c r="D5337" s="211">
        <v>0.12806094874606838</v>
      </c>
      <c r="E5337" s="211">
        <v>7.4864485148001786E-2</v>
      </c>
      <c r="F5337" s="211">
        <v>9.792740167594681E-2</v>
      </c>
      <c r="G5337" s="211">
        <v>0.12643313176257273</v>
      </c>
      <c r="H5337" s="211">
        <v>0.11255577247114355</v>
      </c>
      <c r="I5337" s="211">
        <v>0.44546398303974077</v>
      </c>
      <c r="J5337" s="211">
        <v>0.4390452032464307</v>
      </c>
      <c r="K5337" s="211">
        <v>0.6343902812203841</v>
      </c>
      <c r="L5337" s="211">
        <v>0.27188600811206004</v>
      </c>
      <c r="M5337" s="211">
        <v>0.11089969312380997</v>
      </c>
      <c r="N5337" s="211">
        <v>0.44375881332795986</v>
      </c>
      <c r="O5337" s="211">
        <v>0.64799217558227218</v>
      </c>
      <c r="P5337" s="211">
        <v>7.0276274232912578E-2</v>
      </c>
      <c r="Q5337" s="211">
        <v>8.5476209868986658E-2</v>
      </c>
      <c r="R5337" s="211">
        <v>0.46494835924328054</v>
      </c>
      <c r="S5337" s="211">
        <v>0.31644934823842685</v>
      </c>
      <c r="T5337" s="211">
        <v>0.58947132743319353</v>
      </c>
      <c r="U5337" s="211">
        <v>0.46418071907194919</v>
      </c>
      <c r="V5337" s="211">
        <v>6.5230529914222291E-2</v>
      </c>
      <c r="W5337" s="211">
        <v>0.54210262822840549</v>
      </c>
      <c r="X5337" s="211">
        <v>0.33955807385912712</v>
      </c>
      <c r="Y5337" s="211">
        <v>0.6162646260118062</v>
      </c>
      <c r="Z5337" s="211">
        <v>0.14820595023706631</v>
      </c>
      <c r="AA5337" s="212">
        <v>0.12191333442657795</v>
      </c>
    </row>
    <row r="5338" spans="1:27" x14ac:dyDescent="0.35">
      <c r="A5338" s="210" t="s">
        <v>6014</v>
      </c>
      <c r="B5338" s="217">
        <v>126.67335444063626</v>
      </c>
      <c r="C5338" s="211">
        <v>5.3313210766369253E-2</v>
      </c>
      <c r="D5338" s="211">
        <v>0.12356254542289462</v>
      </c>
      <c r="E5338" s="211">
        <v>7.3776156688161551E-2</v>
      </c>
      <c r="F5338" s="211">
        <v>0.10828860044963158</v>
      </c>
      <c r="G5338" s="211">
        <v>0.12315130514764093</v>
      </c>
      <c r="H5338" s="211">
        <v>0.11501635210461586</v>
      </c>
      <c r="I5338" s="211">
        <v>0.48940516415612451</v>
      </c>
      <c r="J5338" s="211">
        <v>0.41134940987890162</v>
      </c>
      <c r="K5338" s="211">
        <v>0.53872830875711242</v>
      </c>
      <c r="L5338" s="211">
        <v>0.27406502326265836</v>
      </c>
      <c r="M5338" s="211">
        <v>9.5641759284124439E-2</v>
      </c>
      <c r="N5338" s="211">
        <v>0.571196764513207</v>
      </c>
      <c r="O5338" s="211">
        <v>0.6987598027263433</v>
      </c>
      <c r="P5338" s="211">
        <v>7.1682489024673723E-2</v>
      </c>
      <c r="Q5338" s="211">
        <v>7.3083064097581737E-2</v>
      </c>
      <c r="R5338" s="211">
        <v>0.45128251935765984</v>
      </c>
      <c r="S5338" s="211">
        <v>0.28536382354352707</v>
      </c>
      <c r="T5338" s="211">
        <v>0.56658219358457385</v>
      </c>
      <c r="U5338" s="211">
        <v>0.41081628447708946</v>
      </c>
      <c r="V5338" s="211">
        <v>8.6167850849690655E-2</v>
      </c>
      <c r="W5338" s="211">
        <v>0.53365733120679704</v>
      </c>
      <c r="X5338" s="211">
        <v>0.37396361000516026</v>
      </c>
      <c r="Y5338" s="211">
        <v>0.57361529377818798</v>
      </c>
      <c r="Z5338" s="211">
        <v>0.14711720238676623</v>
      </c>
      <c r="AA5338" s="212">
        <v>0.12211509022982384</v>
      </c>
    </row>
    <row r="5339" spans="1:27" x14ac:dyDescent="0.35">
      <c r="A5339" s="210" t="s">
        <v>6015</v>
      </c>
      <c r="B5339" s="217">
        <v>125.2544109037465</v>
      </c>
      <c r="C5339" s="211">
        <v>7.2499351824662703E-2</v>
      </c>
      <c r="D5339" s="211">
        <v>0.12564272532566365</v>
      </c>
      <c r="E5339" s="211">
        <v>7.9587432738525449E-2</v>
      </c>
      <c r="F5339" s="211">
        <v>9.4491080152835694E-2</v>
      </c>
      <c r="G5339" s="211">
        <v>0.12382970795456695</v>
      </c>
      <c r="H5339" s="211">
        <v>0.10475219194897219</v>
      </c>
      <c r="I5339" s="211">
        <v>0.45140692177169095</v>
      </c>
      <c r="J5339" s="211">
        <v>0.46212016345511331</v>
      </c>
      <c r="K5339" s="211">
        <v>0.60012686095555712</v>
      </c>
      <c r="L5339" s="211">
        <v>0.27379073427999517</v>
      </c>
      <c r="M5339" s="211">
        <v>9.6176132773653888E-2</v>
      </c>
      <c r="N5339" s="211">
        <v>0.40197461570399268</v>
      </c>
      <c r="O5339" s="211">
        <v>0.75068814866725431</v>
      </c>
      <c r="P5339" s="211">
        <v>6.9851659566646712E-2</v>
      </c>
      <c r="Q5339" s="211">
        <v>0.1396767855007767</v>
      </c>
      <c r="R5339" s="211">
        <v>0.42420814340139767</v>
      </c>
      <c r="S5339" s="211">
        <v>0.32148370133607818</v>
      </c>
      <c r="T5339" s="211">
        <v>0.5878615223614978</v>
      </c>
      <c r="U5339" s="211">
        <v>0.43270408060451615</v>
      </c>
      <c r="V5339" s="211">
        <v>5.2176806485480696E-2</v>
      </c>
      <c r="W5339" s="211">
        <v>0.55773663076050617</v>
      </c>
      <c r="X5339" s="211">
        <v>0.27541811011896111</v>
      </c>
      <c r="Y5339" s="211">
        <v>0.70274862394918081</v>
      </c>
      <c r="Z5339" s="211">
        <v>0.14899601407461149</v>
      </c>
      <c r="AA5339" s="212">
        <v>0.1195844156248613</v>
      </c>
    </row>
    <row r="5340" spans="1:27" x14ac:dyDescent="0.35">
      <c r="A5340" s="210" t="s">
        <v>6016</v>
      </c>
      <c r="B5340" s="217">
        <v>152.37610721055086</v>
      </c>
      <c r="C5340" s="211">
        <v>6.522433732051823E-2</v>
      </c>
      <c r="D5340" s="211">
        <v>0.12810864394824834</v>
      </c>
      <c r="E5340" s="211">
        <v>7.0880243966797138E-2</v>
      </c>
      <c r="F5340" s="211">
        <v>7.295374601264723E-2</v>
      </c>
      <c r="G5340" s="211">
        <v>0.12093428699753543</v>
      </c>
      <c r="H5340" s="211">
        <v>0.10694198466679605</v>
      </c>
      <c r="I5340" s="211">
        <v>0.52237014246841484</v>
      </c>
      <c r="J5340" s="211">
        <v>0.47719518586783161</v>
      </c>
      <c r="K5340" s="211">
        <v>0.63693265786579467</v>
      </c>
      <c r="L5340" s="211">
        <v>0.27860902320468195</v>
      </c>
      <c r="M5340" s="211">
        <v>0.10734364577521253</v>
      </c>
      <c r="N5340" s="211">
        <v>0.41538566477668215</v>
      </c>
      <c r="O5340" s="211">
        <v>0.62107172964944246</v>
      </c>
      <c r="P5340" s="211">
        <v>6.9570898471222387E-2</v>
      </c>
      <c r="Q5340" s="211">
        <v>7.1646930155765648E-2</v>
      </c>
      <c r="R5340" s="211">
        <v>0.44366574666033876</v>
      </c>
      <c r="S5340" s="211">
        <v>0.42881625431784115</v>
      </c>
      <c r="T5340" s="211">
        <v>0.57365290280382331</v>
      </c>
      <c r="U5340" s="211">
        <v>0.3613165232637563</v>
      </c>
      <c r="V5340" s="211">
        <v>0.12629845446788079</v>
      </c>
      <c r="W5340" s="211">
        <v>0.55202635078863871</v>
      </c>
      <c r="X5340" s="211">
        <v>0.2807474953492024</v>
      </c>
      <c r="Y5340" s="211">
        <v>0.65695264755739569</v>
      </c>
      <c r="Z5340" s="211">
        <v>0.14499298269060984</v>
      </c>
      <c r="AA5340" s="212">
        <v>0.11651478700885033</v>
      </c>
    </row>
    <row r="5341" spans="1:27" x14ac:dyDescent="0.35">
      <c r="A5341" s="210" t="s">
        <v>6017</v>
      </c>
      <c r="B5341" s="217">
        <v>145.17554297742114</v>
      </c>
      <c r="C5341" s="211">
        <v>6.2255659953923265E-2</v>
      </c>
      <c r="D5341" s="211">
        <v>0.12586704973119603</v>
      </c>
      <c r="E5341" s="211">
        <v>7.4023859754052859E-2</v>
      </c>
      <c r="F5341" s="211">
        <v>9.5591658302188978E-2</v>
      </c>
      <c r="G5341" s="211">
        <v>0.12266215781299558</v>
      </c>
      <c r="H5341" s="211">
        <v>0.12757731351085766</v>
      </c>
      <c r="I5341" s="211">
        <v>0.51290446139553891</v>
      </c>
      <c r="J5341" s="211">
        <v>0.45583633478855029</v>
      </c>
      <c r="K5341" s="211">
        <v>0.55396624051232735</v>
      </c>
      <c r="L5341" s="211">
        <v>0.26677386491623434</v>
      </c>
      <c r="M5341" s="211">
        <v>9.2985792098287279E-2</v>
      </c>
      <c r="N5341" s="211">
        <v>0.45306787649676961</v>
      </c>
      <c r="O5341" s="211">
        <v>0.63252772202052154</v>
      </c>
      <c r="P5341" s="211">
        <v>7.0984229686084921E-2</v>
      </c>
      <c r="Q5341" s="211">
        <v>0.10685927283925595</v>
      </c>
      <c r="R5341" s="211">
        <v>0.48172601733074</v>
      </c>
      <c r="S5341" s="211">
        <v>0.31118790483394598</v>
      </c>
      <c r="T5341" s="211">
        <v>0.54523051725687943</v>
      </c>
      <c r="U5341" s="211">
        <v>0.33490395373008364</v>
      </c>
      <c r="V5341" s="211">
        <v>0.15112846750832371</v>
      </c>
      <c r="W5341" s="211">
        <v>0.548165233865202</v>
      </c>
      <c r="X5341" s="211">
        <v>0.36993145567060925</v>
      </c>
      <c r="Y5341" s="211">
        <v>0.63376685842035518</v>
      </c>
      <c r="Z5341" s="211">
        <v>0.14959738457929445</v>
      </c>
      <c r="AA5341" s="212">
        <v>0.1181214315415719</v>
      </c>
    </row>
    <row r="5342" spans="1:27" x14ac:dyDescent="0.35">
      <c r="A5342" s="210" t="s">
        <v>6018</v>
      </c>
      <c r="B5342" s="217">
        <v>138.80371814044926</v>
      </c>
      <c r="C5342" s="211">
        <v>7.5213120004471903E-2</v>
      </c>
      <c r="D5342" s="211">
        <v>0.12140764739038273</v>
      </c>
      <c r="E5342" s="211">
        <v>7.3663805035848851E-2</v>
      </c>
      <c r="F5342" s="211">
        <v>7.9100124657634621E-2</v>
      </c>
      <c r="G5342" s="211">
        <v>0.120312571891156</v>
      </c>
      <c r="H5342" s="211">
        <v>0.11631212771948014</v>
      </c>
      <c r="I5342" s="211">
        <v>0.51968206699830943</v>
      </c>
      <c r="J5342" s="211">
        <v>0.45808026002725655</v>
      </c>
      <c r="K5342" s="211">
        <v>0.60983226709839633</v>
      </c>
      <c r="L5342" s="211">
        <v>0.28118501881826652</v>
      </c>
      <c r="M5342" s="211">
        <v>9.7300387688223564E-2</v>
      </c>
      <c r="N5342" s="211">
        <v>0.43991049305034435</v>
      </c>
      <c r="O5342" s="211">
        <v>0.70411147343840108</v>
      </c>
      <c r="P5342" s="211">
        <v>6.8937653726003689E-2</v>
      </c>
      <c r="Q5342" s="211">
        <v>4.8503299786362974E-2</v>
      </c>
      <c r="R5342" s="211">
        <v>0.43658100853531234</v>
      </c>
      <c r="S5342" s="211">
        <v>0.33618214367469706</v>
      </c>
      <c r="T5342" s="211">
        <v>0.52453962245138219</v>
      </c>
      <c r="U5342" s="211">
        <v>0.5282321293151484</v>
      </c>
      <c r="V5342" s="211">
        <v>9.0052275601881795E-2</v>
      </c>
      <c r="W5342" s="211">
        <v>0.63045236922242953</v>
      </c>
      <c r="X5342" s="211">
        <v>0.28541230554403973</v>
      </c>
      <c r="Y5342" s="211">
        <v>0.6904055679272717</v>
      </c>
      <c r="Z5342" s="211">
        <v>0.14852232900734622</v>
      </c>
      <c r="AA5342" s="212">
        <v>0.12303711225218529</v>
      </c>
    </row>
    <row r="5343" spans="1:27" x14ac:dyDescent="0.35">
      <c r="A5343" s="210" t="s">
        <v>6019</v>
      </c>
      <c r="B5343" s="217">
        <v>128.29794492203337</v>
      </c>
      <c r="C5343" s="211">
        <v>8.5990035408085419E-2</v>
      </c>
      <c r="D5343" s="211">
        <v>0.1204539194570447</v>
      </c>
      <c r="E5343" s="211">
        <v>7.8661088339376184E-2</v>
      </c>
      <c r="F5343" s="211">
        <v>9.5712059856358264E-2</v>
      </c>
      <c r="G5343" s="211">
        <v>0.12529798227812744</v>
      </c>
      <c r="H5343" s="211">
        <v>0.12859855017163149</v>
      </c>
      <c r="I5343" s="211">
        <v>0.49324710504057234</v>
      </c>
      <c r="J5343" s="211">
        <v>0.42346605874476123</v>
      </c>
      <c r="K5343" s="211">
        <v>0.64136814122910402</v>
      </c>
      <c r="L5343" s="211">
        <v>0.27950278398188644</v>
      </c>
      <c r="M5343" s="211">
        <v>9.1272219783754077E-2</v>
      </c>
      <c r="N5343" s="211">
        <v>0.47120585882225796</v>
      </c>
      <c r="O5343" s="211">
        <v>0.73450504305039332</v>
      </c>
      <c r="P5343" s="211">
        <v>6.6789159704302478E-2</v>
      </c>
      <c r="Q5343" s="211">
        <v>8.5920754431224461E-2</v>
      </c>
      <c r="R5343" s="211">
        <v>0.46936385214211956</v>
      </c>
      <c r="S5343" s="211">
        <v>0.39697601582051811</v>
      </c>
      <c r="T5343" s="211">
        <v>0.49175398685860738</v>
      </c>
      <c r="U5343" s="211">
        <v>0.45870446516876573</v>
      </c>
      <c r="V5343" s="211">
        <v>5.7533669370847279E-2</v>
      </c>
      <c r="W5343" s="211">
        <v>0.60394609699286139</v>
      </c>
      <c r="X5343" s="211">
        <v>0.34234673435872354</v>
      </c>
      <c r="Y5343" s="211">
        <v>0.72901665921930059</v>
      </c>
      <c r="Z5343" s="211">
        <v>0.1498991165216837</v>
      </c>
      <c r="AA5343" s="212">
        <v>0.11704969981254371</v>
      </c>
    </row>
    <row r="5344" spans="1:27" x14ac:dyDescent="0.35">
      <c r="A5344" s="210" t="s">
        <v>6020</v>
      </c>
      <c r="B5344" s="217">
        <v>150.66150587598963</v>
      </c>
      <c r="C5344" s="211">
        <v>5.4013974312283483E-2</v>
      </c>
      <c r="D5344" s="211">
        <v>0.12347608423406213</v>
      </c>
      <c r="E5344" s="211">
        <v>7.3651855289003643E-2</v>
      </c>
      <c r="F5344" s="211">
        <v>7.8339362877820867E-2</v>
      </c>
      <c r="G5344" s="211">
        <v>0.12512986226874706</v>
      </c>
      <c r="H5344" s="211">
        <v>0.12222945128056827</v>
      </c>
      <c r="I5344" s="211">
        <v>0.51294205800815607</v>
      </c>
      <c r="J5344" s="211">
        <v>0.46025714189629752</v>
      </c>
      <c r="K5344" s="211">
        <v>0.5989998775874148</v>
      </c>
      <c r="L5344" s="211">
        <v>0.2784576756840535</v>
      </c>
      <c r="M5344" s="211">
        <v>9.9551640834173422E-2</v>
      </c>
      <c r="N5344" s="211">
        <v>0.50798225008896303</v>
      </c>
      <c r="O5344" s="211">
        <v>0.7617596748269897</v>
      </c>
      <c r="P5344" s="211">
        <v>6.5134325503841045E-2</v>
      </c>
      <c r="Q5344" s="211">
        <v>0.1175867546734999</v>
      </c>
      <c r="R5344" s="211">
        <v>0.48659097470880858</v>
      </c>
      <c r="S5344" s="211">
        <v>0.33224188101046859</v>
      </c>
      <c r="T5344" s="211">
        <v>0.54519290096357298</v>
      </c>
      <c r="U5344" s="211">
        <v>0.39972037484033429</v>
      </c>
      <c r="V5344" s="211">
        <v>0.1393010429561016</v>
      </c>
      <c r="W5344" s="211">
        <v>0.518978774656499</v>
      </c>
      <c r="X5344" s="211">
        <v>0.30069295669508767</v>
      </c>
      <c r="Y5344" s="211">
        <v>0.65726800417450382</v>
      </c>
      <c r="Z5344" s="211">
        <v>0.14650522436981522</v>
      </c>
      <c r="AA5344" s="212">
        <v>0.12073283611568524</v>
      </c>
    </row>
    <row r="5345" spans="1:27" x14ac:dyDescent="0.35">
      <c r="A5345" s="210" t="s">
        <v>6021</v>
      </c>
      <c r="B5345" s="217">
        <v>143.29419987088363</v>
      </c>
      <c r="C5345" s="211">
        <v>7.342853452842843E-2</v>
      </c>
      <c r="D5345" s="211">
        <v>0.13001190021619005</v>
      </c>
      <c r="E5345" s="211">
        <v>7.9750830651274335E-2</v>
      </c>
      <c r="F5345" s="211">
        <v>0.1045092920490536</v>
      </c>
      <c r="G5345" s="211">
        <v>0.1246219706633088</v>
      </c>
      <c r="H5345" s="211">
        <v>0.11500246767554313</v>
      </c>
      <c r="I5345" s="211">
        <v>0.46963403934393133</v>
      </c>
      <c r="J5345" s="211">
        <v>0.42645131142293646</v>
      </c>
      <c r="K5345" s="211">
        <v>0.63498262053802823</v>
      </c>
      <c r="L5345" s="211">
        <v>0.27495724689576279</v>
      </c>
      <c r="M5345" s="211">
        <v>8.4877820236908874E-2</v>
      </c>
      <c r="N5345" s="211">
        <v>0.50633140783654773</v>
      </c>
      <c r="O5345" s="211">
        <v>0.74597529223195003</v>
      </c>
      <c r="P5345" s="211">
        <v>7.0890252185279404E-2</v>
      </c>
      <c r="Q5345" s="211">
        <v>6.1739012645756111E-2</v>
      </c>
      <c r="R5345" s="211">
        <v>0.45876583168634377</v>
      </c>
      <c r="S5345" s="211">
        <v>0.38423614304790221</v>
      </c>
      <c r="T5345" s="211">
        <v>0.53567966507632891</v>
      </c>
      <c r="U5345" s="211">
        <v>0.51379450211792432</v>
      </c>
      <c r="V5345" s="211">
        <v>5.9350813201056563E-2</v>
      </c>
      <c r="W5345" s="211">
        <v>0.57689219087670729</v>
      </c>
      <c r="X5345" s="211">
        <v>0.31524425247227555</v>
      </c>
      <c r="Y5345" s="211">
        <v>0.59849265412596697</v>
      </c>
      <c r="Z5345" s="211">
        <v>0.14618039034721986</v>
      </c>
      <c r="AA5345" s="212">
        <v>0.11153058626931375</v>
      </c>
    </row>
    <row r="5346" spans="1:27" x14ac:dyDescent="0.35">
      <c r="A5346" s="210" t="s">
        <v>6022</v>
      </c>
      <c r="B5346" s="217">
        <v>120.76796370928177</v>
      </c>
      <c r="C5346" s="211">
        <v>5.086713514710494E-2</v>
      </c>
      <c r="D5346" s="211">
        <v>0.12327278874122147</v>
      </c>
      <c r="E5346" s="211">
        <v>7.6905041349658018E-2</v>
      </c>
      <c r="F5346" s="211">
        <v>9.6260827712407043E-2</v>
      </c>
      <c r="G5346" s="211">
        <v>0.11742052553701915</v>
      </c>
      <c r="H5346" s="211">
        <v>0.11173076734024935</v>
      </c>
      <c r="I5346" s="211">
        <v>0.47571790886152943</v>
      </c>
      <c r="J5346" s="211">
        <v>0.41814371707351217</v>
      </c>
      <c r="K5346" s="211">
        <v>0.5710224727358908</v>
      </c>
      <c r="L5346" s="211">
        <v>0.27276230732869661</v>
      </c>
      <c r="M5346" s="211">
        <v>0.10348442825911718</v>
      </c>
      <c r="N5346" s="211">
        <v>0.42368087863096815</v>
      </c>
      <c r="O5346" s="211">
        <v>0.76916875184673128</v>
      </c>
      <c r="P5346" s="211">
        <v>6.6794731945602245E-2</v>
      </c>
      <c r="Q5346" s="211">
        <v>0.121088660872892</v>
      </c>
      <c r="R5346" s="211">
        <v>0.46749929720361072</v>
      </c>
      <c r="S5346" s="211">
        <v>0.33297918344171656</v>
      </c>
      <c r="T5346" s="211">
        <v>0.57595855532139728</v>
      </c>
      <c r="U5346" s="211">
        <v>0.42611967703193299</v>
      </c>
      <c r="V5346" s="211">
        <v>7.870069556709533E-2</v>
      </c>
      <c r="W5346" s="211">
        <v>0.56794062720060356</v>
      </c>
      <c r="X5346" s="211">
        <v>0.28401305698950396</v>
      </c>
      <c r="Y5346" s="211">
        <v>0.5870139612437193</v>
      </c>
      <c r="Z5346" s="211">
        <v>0.14203942595923552</v>
      </c>
      <c r="AA5346" s="212">
        <v>0.12489751830182426</v>
      </c>
    </row>
    <row r="5347" spans="1:27" x14ac:dyDescent="0.35">
      <c r="A5347" s="210" t="s">
        <v>6023</v>
      </c>
      <c r="B5347" s="217">
        <v>124.15024987613101</v>
      </c>
      <c r="C5347" s="211">
        <v>5.3055816585692007E-2</v>
      </c>
      <c r="D5347" s="211">
        <v>0.12945730872247668</v>
      </c>
      <c r="E5347" s="211">
        <v>8.4146473838541944E-2</v>
      </c>
      <c r="F5347" s="211">
        <v>9.9465644150372651E-2</v>
      </c>
      <c r="G5347" s="211">
        <v>0.12449553254509567</v>
      </c>
      <c r="H5347" s="211">
        <v>0.10667775208546575</v>
      </c>
      <c r="I5347" s="211">
        <v>0.51779938695886274</v>
      </c>
      <c r="J5347" s="211">
        <v>0.42397368434645366</v>
      </c>
      <c r="K5347" s="211">
        <v>0.57809349261318232</v>
      </c>
      <c r="L5347" s="211">
        <v>0.2764772750763636</v>
      </c>
      <c r="M5347" s="211">
        <v>9.5314738707524951E-2</v>
      </c>
      <c r="N5347" s="211">
        <v>0.35826625999178008</v>
      </c>
      <c r="O5347" s="211">
        <v>0.72631201012437296</v>
      </c>
      <c r="P5347" s="211">
        <v>6.6200269500626477E-2</v>
      </c>
      <c r="Q5347" s="211">
        <v>0.13248277657884364</v>
      </c>
      <c r="R5347" s="211">
        <v>0.43666147656341037</v>
      </c>
      <c r="S5347" s="211">
        <v>0.3175479017981625</v>
      </c>
      <c r="T5347" s="211">
        <v>0.53817605603512597</v>
      </c>
      <c r="U5347" s="211">
        <v>0.4369180885105779</v>
      </c>
      <c r="V5347" s="211">
        <v>7.2539886692493449E-2</v>
      </c>
      <c r="W5347" s="211">
        <v>0.56082139818285748</v>
      </c>
      <c r="X5347" s="211">
        <v>0.32926366711071448</v>
      </c>
      <c r="Y5347" s="211">
        <v>0.63693091692600201</v>
      </c>
      <c r="Z5347" s="211">
        <v>0.14585552021242537</v>
      </c>
      <c r="AA5347" s="212">
        <v>0.11896518137161584</v>
      </c>
    </row>
    <row r="5348" spans="1:27" x14ac:dyDescent="0.35">
      <c r="A5348" s="210" t="s">
        <v>6024</v>
      </c>
      <c r="B5348" s="217">
        <v>119.25169692093665</v>
      </c>
      <c r="C5348" s="211">
        <v>7.7187633683949597E-2</v>
      </c>
      <c r="D5348" s="211">
        <v>0.12241548450304553</v>
      </c>
      <c r="E5348" s="211">
        <v>7.4060499348077041E-2</v>
      </c>
      <c r="F5348" s="211">
        <v>0.1041910742271009</v>
      </c>
      <c r="G5348" s="211">
        <v>0.1236696077158739</v>
      </c>
      <c r="H5348" s="211">
        <v>0.11538215162135279</v>
      </c>
      <c r="I5348" s="211">
        <v>0.44290273332570129</v>
      </c>
      <c r="J5348" s="211">
        <v>0.46625683264920664</v>
      </c>
      <c r="K5348" s="211">
        <v>0.62373224012551309</v>
      </c>
      <c r="L5348" s="211">
        <v>0.28180735422440556</v>
      </c>
      <c r="M5348" s="211">
        <v>8.200585102119673E-2</v>
      </c>
      <c r="N5348" s="211">
        <v>0.45561395548114403</v>
      </c>
      <c r="O5348" s="211">
        <v>0.74227276297970768</v>
      </c>
      <c r="P5348" s="211">
        <v>6.3109922824420919E-2</v>
      </c>
      <c r="Q5348" s="211">
        <v>0.12621234882223459</v>
      </c>
      <c r="R5348" s="211">
        <v>0.45276790101970016</v>
      </c>
      <c r="S5348" s="211">
        <v>0.27734010517467111</v>
      </c>
      <c r="T5348" s="211">
        <v>0.5596199479191466</v>
      </c>
      <c r="U5348" s="211">
        <v>0.41389104861435444</v>
      </c>
      <c r="V5348" s="211">
        <v>6.6140486446650326E-2</v>
      </c>
      <c r="W5348" s="211">
        <v>0.51179321584583148</v>
      </c>
      <c r="X5348" s="211">
        <v>0.31814779633429047</v>
      </c>
      <c r="Y5348" s="211">
        <v>0.71153856473054089</v>
      </c>
      <c r="Z5348" s="211">
        <v>0.14939054376084651</v>
      </c>
      <c r="AA5348" s="212">
        <v>0.11834326677319834</v>
      </c>
    </row>
    <row r="5349" spans="1:27" x14ac:dyDescent="0.35">
      <c r="A5349" s="210" t="s">
        <v>6025</v>
      </c>
      <c r="B5349" s="217">
        <v>171.17164186023081</v>
      </c>
      <c r="C5349" s="211">
        <v>4.9387607998991889E-2</v>
      </c>
      <c r="D5349" s="211">
        <v>0.12179030513796134</v>
      </c>
      <c r="E5349" s="211">
        <v>7.6362663917993776E-2</v>
      </c>
      <c r="F5349" s="211">
        <v>0.10728232393409745</v>
      </c>
      <c r="G5349" s="211">
        <v>0.12357199844648682</v>
      </c>
      <c r="H5349" s="211">
        <v>0.1200402194613385</v>
      </c>
      <c r="I5349" s="211">
        <v>0.5133372845859967</v>
      </c>
      <c r="J5349" s="211">
        <v>0.47103749593712779</v>
      </c>
      <c r="K5349" s="211">
        <v>0.58871873599435143</v>
      </c>
      <c r="L5349" s="211">
        <v>0.27138682647184043</v>
      </c>
      <c r="M5349" s="211">
        <v>0.1031578088863998</v>
      </c>
      <c r="N5349" s="211">
        <v>0.53343113706742118</v>
      </c>
      <c r="O5349" s="211">
        <v>0.72499598144522692</v>
      </c>
      <c r="P5349" s="211">
        <v>7.0090257295726308E-2</v>
      </c>
      <c r="Q5349" s="211">
        <v>4.8597533436023299E-2</v>
      </c>
      <c r="R5349" s="211">
        <v>0.42014387244551438</v>
      </c>
      <c r="S5349" s="211">
        <v>0.34606426812090041</v>
      </c>
      <c r="T5349" s="211">
        <v>0.59176552600944743</v>
      </c>
      <c r="U5349" s="211">
        <v>0.45361382201176031</v>
      </c>
      <c r="V5349" s="211">
        <v>0.17702526412575567</v>
      </c>
      <c r="W5349" s="211">
        <v>0.4787485434190184</v>
      </c>
      <c r="X5349" s="211">
        <v>0.32590261841071089</v>
      </c>
      <c r="Y5349" s="211">
        <v>0.59133314862385766</v>
      </c>
      <c r="Z5349" s="211">
        <v>0.14565385341669079</v>
      </c>
      <c r="AA5349" s="212">
        <v>0.12268951522643071</v>
      </c>
    </row>
    <row r="5350" spans="1:27" x14ac:dyDescent="0.35">
      <c r="A5350" s="210" t="s">
        <v>6026</v>
      </c>
      <c r="B5350" s="217">
        <v>134.58668536352258</v>
      </c>
      <c r="C5350" s="211">
        <v>7.4177788884025292E-2</v>
      </c>
      <c r="D5350" s="211">
        <v>0.1284384332543084</v>
      </c>
      <c r="E5350" s="211">
        <v>7.7661747372218454E-2</v>
      </c>
      <c r="F5350" s="211">
        <v>9.454504812978852E-2</v>
      </c>
      <c r="G5350" s="211">
        <v>0.12052631422280591</v>
      </c>
      <c r="H5350" s="211">
        <v>0.12088404955151595</v>
      </c>
      <c r="I5350" s="211">
        <v>0.50999162953716892</v>
      </c>
      <c r="J5350" s="211">
        <v>0.45146440810560545</v>
      </c>
      <c r="K5350" s="211">
        <v>0.58811366891090333</v>
      </c>
      <c r="L5350" s="211">
        <v>0.28249494772409495</v>
      </c>
      <c r="M5350" s="211">
        <v>0.11678481678753017</v>
      </c>
      <c r="N5350" s="211">
        <v>0.41188514045595115</v>
      </c>
      <c r="O5350" s="211">
        <v>0.76000336512165867</v>
      </c>
      <c r="P5350" s="211">
        <v>6.5388707508953745E-2</v>
      </c>
      <c r="Q5350" s="211">
        <v>0.10308123956344382</v>
      </c>
      <c r="R5350" s="211">
        <v>0.45115319839201956</v>
      </c>
      <c r="S5350" s="211">
        <v>0.30777296633719631</v>
      </c>
      <c r="T5350" s="211">
        <v>0.47175692937876612</v>
      </c>
      <c r="U5350" s="211">
        <v>0.50409793689628724</v>
      </c>
      <c r="V5350" s="211">
        <v>6.4926324655549816E-2</v>
      </c>
      <c r="W5350" s="211">
        <v>0.5158069535830232</v>
      </c>
      <c r="X5350" s="211">
        <v>0.2824259329583132</v>
      </c>
      <c r="Y5350" s="211">
        <v>0.62734058093368716</v>
      </c>
      <c r="Z5350" s="211">
        <v>0.14547581605893845</v>
      </c>
      <c r="AA5350" s="212">
        <v>0.11481432552516714</v>
      </c>
    </row>
    <row r="5351" spans="1:27" x14ac:dyDescent="0.35">
      <c r="A5351" s="210" t="s">
        <v>6027</v>
      </c>
      <c r="B5351" s="217">
        <v>107.96549956130323</v>
      </c>
      <c r="C5351" s="211">
        <v>7.2762604663327346E-2</v>
      </c>
      <c r="D5351" s="211">
        <v>0.11220365487920178</v>
      </c>
      <c r="E5351" s="211">
        <v>7.4815895387944656E-2</v>
      </c>
      <c r="F5351" s="211">
        <v>9.5503667338916243E-2</v>
      </c>
      <c r="G5351" s="211">
        <v>0.12008786705500721</v>
      </c>
      <c r="H5351" s="211">
        <v>0.11818048856535265</v>
      </c>
      <c r="I5351" s="211">
        <v>0.44595122223617317</v>
      </c>
      <c r="J5351" s="211">
        <v>0.47364786531853642</v>
      </c>
      <c r="K5351" s="211">
        <v>0.63855967135513869</v>
      </c>
      <c r="L5351" s="211">
        <v>0.28066224316087968</v>
      </c>
      <c r="M5351" s="211">
        <v>9.2244659707525226E-2</v>
      </c>
      <c r="N5351" s="211">
        <v>0.4648930077358876</v>
      </c>
      <c r="O5351" s="211">
        <v>0.70595993111511524</v>
      </c>
      <c r="P5351" s="211">
        <v>6.5796287564659564E-2</v>
      </c>
      <c r="Q5351" s="211">
        <v>6.0612763455850496E-2</v>
      </c>
      <c r="R5351" s="211">
        <v>0.42044185168380155</v>
      </c>
      <c r="S5351" s="211">
        <v>0.34617661551878093</v>
      </c>
      <c r="T5351" s="211">
        <v>0.5544157541222311</v>
      </c>
      <c r="U5351" s="211">
        <v>0.39305344276530807</v>
      </c>
      <c r="V5351" s="211">
        <v>5.5672037632550048E-2</v>
      </c>
      <c r="W5351" s="211">
        <v>0.55123684563491515</v>
      </c>
      <c r="X5351" s="211">
        <v>0.37419582081290448</v>
      </c>
      <c r="Y5351" s="211">
        <v>0.6460744921810635</v>
      </c>
      <c r="Z5351" s="211">
        <v>0.14494338076106722</v>
      </c>
      <c r="AA5351" s="212">
        <v>0.12331445062513678</v>
      </c>
    </row>
    <row r="5352" spans="1:27" x14ac:dyDescent="0.35">
      <c r="A5352" s="210" t="s">
        <v>6028</v>
      </c>
      <c r="B5352" s="217">
        <v>131.44362246986731</v>
      </c>
      <c r="C5352" s="211">
        <v>6.5305435779515031E-2</v>
      </c>
      <c r="D5352" s="211">
        <v>0.11994866978033417</v>
      </c>
      <c r="E5352" s="211">
        <v>7.6073169498009116E-2</v>
      </c>
      <c r="F5352" s="211">
        <v>0.10407825616866873</v>
      </c>
      <c r="G5352" s="211">
        <v>0.12451014824837499</v>
      </c>
      <c r="H5352" s="211">
        <v>0.12283677126357531</v>
      </c>
      <c r="I5352" s="211">
        <v>0.478156890587909</v>
      </c>
      <c r="J5352" s="211">
        <v>0.40197160387271286</v>
      </c>
      <c r="K5352" s="211">
        <v>0.53854026587434256</v>
      </c>
      <c r="L5352" s="211">
        <v>0.27573202810827824</v>
      </c>
      <c r="M5352" s="211">
        <v>8.522580142014019E-2</v>
      </c>
      <c r="N5352" s="211">
        <v>0.45268493084231687</v>
      </c>
      <c r="O5352" s="211">
        <v>0.59873139421480848</v>
      </c>
      <c r="P5352" s="211">
        <v>6.5595945252798202E-2</v>
      </c>
      <c r="Q5352" s="211">
        <v>9.4962497645058125E-2</v>
      </c>
      <c r="R5352" s="211">
        <v>0.39346657574517657</v>
      </c>
      <c r="S5352" s="211">
        <v>0.28960215705346726</v>
      </c>
      <c r="T5352" s="211">
        <v>0.48545977411857194</v>
      </c>
      <c r="U5352" s="211">
        <v>0.4700175399587202</v>
      </c>
      <c r="V5352" s="211">
        <v>0.11184007369849525</v>
      </c>
      <c r="W5352" s="211">
        <v>0.50886144515298948</v>
      </c>
      <c r="X5352" s="211">
        <v>0.24136005033299626</v>
      </c>
      <c r="Y5352" s="211">
        <v>0.72980112179558909</v>
      </c>
      <c r="Z5352" s="211">
        <v>0.1496342305614215</v>
      </c>
      <c r="AA5352" s="212">
        <v>0.11944779835252801</v>
      </c>
    </row>
    <row r="5353" spans="1:27" x14ac:dyDescent="0.35">
      <c r="A5353" s="210" t="s">
        <v>6029</v>
      </c>
      <c r="B5353" s="217">
        <v>132.78683752302183</v>
      </c>
      <c r="C5353" s="211">
        <v>6.1171237844522872E-2</v>
      </c>
      <c r="D5353" s="211">
        <v>0.12787688573487144</v>
      </c>
      <c r="E5353" s="211">
        <v>7.2213627838694186E-2</v>
      </c>
      <c r="F5353" s="211">
        <v>9.7399997884580772E-2</v>
      </c>
      <c r="G5353" s="211">
        <v>0.11754524852137638</v>
      </c>
      <c r="H5353" s="211">
        <v>0.11607770857561933</v>
      </c>
      <c r="I5353" s="211">
        <v>0.51967616029613539</v>
      </c>
      <c r="J5353" s="211">
        <v>0.43112145060405332</v>
      </c>
      <c r="K5353" s="211">
        <v>0.62190961244521303</v>
      </c>
      <c r="L5353" s="211">
        <v>0.27370746618110231</v>
      </c>
      <c r="M5353" s="211">
        <v>9.0367532949197429E-2</v>
      </c>
      <c r="N5353" s="211">
        <v>0.47303292516348167</v>
      </c>
      <c r="O5353" s="211">
        <v>0.56386047788191285</v>
      </c>
      <c r="P5353" s="211">
        <v>6.3698918122753037E-2</v>
      </c>
      <c r="Q5353" s="211">
        <v>7.4047496015774525E-2</v>
      </c>
      <c r="R5353" s="211">
        <v>0.42757535364626198</v>
      </c>
      <c r="S5353" s="211">
        <v>0.33117685072642067</v>
      </c>
      <c r="T5353" s="211">
        <v>0.52734877020430548</v>
      </c>
      <c r="U5353" s="211">
        <v>0.37405497803226118</v>
      </c>
      <c r="V5353" s="211">
        <v>0.15869499115685076</v>
      </c>
      <c r="W5353" s="211">
        <v>0.58643296474494189</v>
      </c>
      <c r="X5353" s="211">
        <v>0.29884889892698169</v>
      </c>
      <c r="Y5353" s="211">
        <v>0.5874255068181895</v>
      </c>
      <c r="Z5353" s="211">
        <v>0.14782594509136843</v>
      </c>
      <c r="AA5353" s="212">
        <v>0.12172663721732288</v>
      </c>
    </row>
    <row r="5354" spans="1:27" x14ac:dyDescent="0.35">
      <c r="A5354" s="210" t="s">
        <v>6030</v>
      </c>
      <c r="B5354" s="217">
        <v>125.9248368976597</v>
      </c>
      <c r="C5354" s="211">
        <v>5.8848060317362255E-2</v>
      </c>
      <c r="D5354" s="211">
        <v>0.12548755999502148</v>
      </c>
      <c r="E5354" s="211">
        <v>7.3333934861606762E-2</v>
      </c>
      <c r="F5354" s="211">
        <v>0.10329580232383152</v>
      </c>
      <c r="G5354" s="211">
        <v>0.11747156785477485</v>
      </c>
      <c r="H5354" s="211">
        <v>0.12300286413761359</v>
      </c>
      <c r="I5354" s="211">
        <v>0.4805637444842914</v>
      </c>
      <c r="J5354" s="211">
        <v>0.45114591108068641</v>
      </c>
      <c r="K5354" s="211">
        <v>0.56374748899472871</v>
      </c>
      <c r="L5354" s="211">
        <v>0.2747576951751089</v>
      </c>
      <c r="M5354" s="211">
        <v>8.7287654704564829E-2</v>
      </c>
      <c r="N5354" s="211">
        <v>0.53003905901173276</v>
      </c>
      <c r="O5354" s="211">
        <v>0.66211939519754648</v>
      </c>
      <c r="P5354" s="211">
        <v>6.5543883659794744E-2</v>
      </c>
      <c r="Q5354" s="211">
        <v>0.11382732708299259</v>
      </c>
      <c r="R5354" s="211">
        <v>0.45749347154732378</v>
      </c>
      <c r="S5354" s="211">
        <v>0.36003144985967794</v>
      </c>
      <c r="T5354" s="211">
        <v>0.55540642518638639</v>
      </c>
      <c r="U5354" s="211">
        <v>0.43466331541336434</v>
      </c>
      <c r="V5354" s="211">
        <v>7.8106432255671029E-2</v>
      </c>
      <c r="W5354" s="211">
        <v>0.58498445743540539</v>
      </c>
      <c r="X5354" s="211">
        <v>0.37985799766202144</v>
      </c>
      <c r="Y5354" s="211">
        <v>0.64463365572361486</v>
      </c>
      <c r="Z5354" s="211">
        <v>0.13932997471031705</v>
      </c>
      <c r="AA5354" s="212">
        <v>0.11770605337728214</v>
      </c>
    </row>
    <row r="5355" spans="1:27" x14ac:dyDescent="0.35">
      <c r="A5355" s="210" t="s">
        <v>6031</v>
      </c>
      <c r="B5355" s="217">
        <v>134.03149108024999</v>
      </c>
      <c r="C5355" s="211">
        <v>5.9654147081781288E-2</v>
      </c>
      <c r="D5355" s="211">
        <v>0.11993300373954444</v>
      </c>
      <c r="E5355" s="211">
        <v>7.1876878002776035E-2</v>
      </c>
      <c r="F5355" s="211">
        <v>7.7369261746354528E-2</v>
      </c>
      <c r="G5355" s="211">
        <v>0.12261112817825472</v>
      </c>
      <c r="H5355" s="211">
        <v>0.11435318267509038</v>
      </c>
      <c r="I5355" s="211">
        <v>0.4661611581668258</v>
      </c>
      <c r="J5355" s="211">
        <v>0.44134185571701273</v>
      </c>
      <c r="K5355" s="211">
        <v>0.58341922279264036</v>
      </c>
      <c r="L5355" s="211">
        <v>0.27778985284254765</v>
      </c>
      <c r="M5355" s="211">
        <v>9.3880171523775743E-2</v>
      </c>
      <c r="N5355" s="211">
        <v>0.42751455764224172</v>
      </c>
      <c r="O5355" s="211">
        <v>0.60228984726830725</v>
      </c>
      <c r="P5355" s="211">
        <v>6.2912035829564478E-2</v>
      </c>
      <c r="Q5355" s="211">
        <v>5.3462520481091416E-2</v>
      </c>
      <c r="R5355" s="211">
        <v>0.43984990843083593</v>
      </c>
      <c r="S5355" s="211">
        <v>0.37928827674982657</v>
      </c>
      <c r="T5355" s="211">
        <v>0.58089182871238831</v>
      </c>
      <c r="U5355" s="211">
        <v>0.38990839832622459</v>
      </c>
      <c r="V5355" s="211">
        <v>0.12555972600670506</v>
      </c>
      <c r="W5355" s="211">
        <v>0.58328228460536713</v>
      </c>
      <c r="X5355" s="211">
        <v>0.28916221900667788</v>
      </c>
      <c r="Y5355" s="211">
        <v>0.73239947478709877</v>
      </c>
      <c r="Z5355" s="211">
        <v>0.14170039126807957</v>
      </c>
      <c r="AA5355" s="212">
        <v>0.11870984216717703</v>
      </c>
    </row>
    <row r="5356" spans="1:27" x14ac:dyDescent="0.35">
      <c r="A5356" s="210" t="s">
        <v>6032</v>
      </c>
      <c r="B5356" s="217">
        <v>157.09888363733774</v>
      </c>
      <c r="C5356" s="211">
        <v>6.515761112476566E-2</v>
      </c>
      <c r="D5356" s="211">
        <v>0.11504378865302976</v>
      </c>
      <c r="E5356" s="211">
        <v>7.9370840210213317E-2</v>
      </c>
      <c r="F5356" s="211">
        <v>7.924754710786025E-2</v>
      </c>
      <c r="G5356" s="211">
        <v>0.11580042503439174</v>
      </c>
      <c r="H5356" s="211">
        <v>0.11244664904722121</v>
      </c>
      <c r="I5356" s="211">
        <v>0.49176245856605988</v>
      </c>
      <c r="J5356" s="211">
        <v>0.42014393985861831</v>
      </c>
      <c r="K5356" s="211">
        <v>0.58219298315071311</v>
      </c>
      <c r="L5356" s="211">
        <v>0.27540496217245297</v>
      </c>
      <c r="M5356" s="211">
        <v>0.11388958332417645</v>
      </c>
      <c r="N5356" s="211">
        <v>0.40763606455494211</v>
      </c>
      <c r="O5356" s="211">
        <v>0.75147269770534464</v>
      </c>
      <c r="P5356" s="211">
        <v>7.0321278038655566E-2</v>
      </c>
      <c r="Q5356" s="211">
        <v>9.0707858833132204E-2</v>
      </c>
      <c r="R5356" s="211">
        <v>0.40769374139757458</v>
      </c>
      <c r="S5356" s="211">
        <v>0.33058157158844742</v>
      </c>
      <c r="T5356" s="211">
        <v>0.5483038602387923</v>
      </c>
      <c r="U5356" s="211">
        <v>0.36554417346527607</v>
      </c>
      <c r="V5356" s="211">
        <v>0.1155779288340099</v>
      </c>
      <c r="W5356" s="211">
        <v>0.50507909256859929</v>
      </c>
      <c r="X5356" s="211">
        <v>0.41568393520297758</v>
      </c>
      <c r="Y5356" s="211">
        <v>0.79613727673801671</v>
      </c>
      <c r="Z5356" s="211">
        <v>0.14868178787334124</v>
      </c>
      <c r="AA5356" s="212">
        <v>0.11955872120822743</v>
      </c>
    </row>
    <row r="5357" spans="1:27" x14ac:dyDescent="0.35">
      <c r="A5357" s="210" t="s">
        <v>6033</v>
      </c>
      <c r="B5357" s="217">
        <v>124.45929953581032</v>
      </c>
      <c r="C5357" s="211">
        <v>5.3440424958983844E-2</v>
      </c>
      <c r="D5357" s="211">
        <v>0.12204441924715136</v>
      </c>
      <c r="E5357" s="211">
        <v>7.8277767075540641E-2</v>
      </c>
      <c r="F5357" s="211">
        <v>9.6810776262908488E-2</v>
      </c>
      <c r="G5357" s="211">
        <v>0.1187293752383972</v>
      </c>
      <c r="H5357" s="211">
        <v>0.11946651080107626</v>
      </c>
      <c r="I5357" s="211">
        <v>0.50902910855434791</v>
      </c>
      <c r="J5357" s="211">
        <v>0.40561997978807396</v>
      </c>
      <c r="K5357" s="211">
        <v>0.54547055359527807</v>
      </c>
      <c r="L5357" s="211">
        <v>0.26658889445119544</v>
      </c>
      <c r="M5357" s="211">
        <v>9.6317442863604857E-2</v>
      </c>
      <c r="N5357" s="211">
        <v>0.39250950771208393</v>
      </c>
      <c r="O5357" s="211">
        <v>0.72931424987121751</v>
      </c>
      <c r="P5357" s="211">
        <v>7.0285578749771177E-2</v>
      </c>
      <c r="Q5357" s="211">
        <v>6.7079466093604614E-2</v>
      </c>
      <c r="R5357" s="211">
        <v>0.42362423157069373</v>
      </c>
      <c r="S5357" s="211">
        <v>0.30516703488883545</v>
      </c>
      <c r="T5357" s="211">
        <v>0.56333784112968788</v>
      </c>
      <c r="U5357" s="211">
        <v>0.31653183627026893</v>
      </c>
      <c r="V5357" s="211">
        <v>0.12875438751206711</v>
      </c>
      <c r="W5357" s="211">
        <v>0.55565400276642318</v>
      </c>
      <c r="X5357" s="211">
        <v>0.35205002366951854</v>
      </c>
      <c r="Y5357" s="211">
        <v>0.65593490202493521</v>
      </c>
      <c r="Z5357" s="211">
        <v>0.14901459236000009</v>
      </c>
      <c r="AA5357" s="212">
        <v>0.12582133339485346</v>
      </c>
    </row>
    <row r="5358" spans="1:27" x14ac:dyDescent="0.35">
      <c r="A5358" s="210" t="s">
        <v>6034</v>
      </c>
      <c r="B5358" s="217">
        <v>115.58850314556874</v>
      </c>
      <c r="C5358" s="211">
        <v>6.3571640344134303E-2</v>
      </c>
      <c r="D5358" s="211">
        <v>0.11902651694887198</v>
      </c>
      <c r="E5358" s="211">
        <v>7.762736840859466E-2</v>
      </c>
      <c r="F5358" s="211">
        <v>9.4479764095858676E-2</v>
      </c>
      <c r="G5358" s="211">
        <v>0.11949442437070928</v>
      </c>
      <c r="H5358" s="211">
        <v>0.10852120812596117</v>
      </c>
      <c r="I5358" s="211">
        <v>0.48407500220819677</v>
      </c>
      <c r="J5358" s="211">
        <v>0.45830913193350314</v>
      </c>
      <c r="K5358" s="211">
        <v>0.5918580321432011</v>
      </c>
      <c r="L5358" s="211">
        <v>0.27197179541746924</v>
      </c>
      <c r="M5358" s="211">
        <v>0.10877202299971703</v>
      </c>
      <c r="N5358" s="211">
        <v>0.40530223906955176</v>
      </c>
      <c r="O5358" s="211">
        <v>0.64517573662812921</v>
      </c>
      <c r="P5358" s="211">
        <v>6.9235206631692706E-2</v>
      </c>
      <c r="Q5358" s="211">
        <v>8.6719135125780833E-2</v>
      </c>
      <c r="R5358" s="211">
        <v>0.42754989511268393</v>
      </c>
      <c r="S5358" s="211">
        <v>0.38428975026201628</v>
      </c>
      <c r="T5358" s="211">
        <v>0.54504204684245916</v>
      </c>
      <c r="U5358" s="211">
        <v>0.33981860748688741</v>
      </c>
      <c r="V5358" s="211">
        <v>5.5419529732685185E-2</v>
      </c>
      <c r="W5358" s="211">
        <v>0.50802355930770804</v>
      </c>
      <c r="X5358" s="211">
        <v>0.31051574143102734</v>
      </c>
      <c r="Y5358" s="211">
        <v>0.72713863007921775</v>
      </c>
      <c r="Z5358" s="211">
        <v>0.14291369185462133</v>
      </c>
      <c r="AA5358" s="212">
        <v>0.11861838341313972</v>
      </c>
    </row>
    <row r="5359" spans="1:27" x14ac:dyDescent="0.35">
      <c r="A5359" s="210" t="s">
        <v>6035</v>
      </c>
      <c r="B5359" s="217">
        <v>108.70311088665399</v>
      </c>
      <c r="C5359" s="211">
        <v>4.9187776417452402E-2</v>
      </c>
      <c r="D5359" s="211">
        <v>0.11823304229807152</v>
      </c>
      <c r="E5359" s="211">
        <v>7.8555142672361827E-2</v>
      </c>
      <c r="F5359" s="211">
        <v>9.4590961504295815E-2</v>
      </c>
      <c r="G5359" s="211">
        <v>0.12369640579439767</v>
      </c>
      <c r="H5359" s="211">
        <v>0.12040477392917062</v>
      </c>
      <c r="I5359" s="211">
        <v>0.4596089644098415</v>
      </c>
      <c r="J5359" s="211">
        <v>0.44853789223607504</v>
      </c>
      <c r="K5359" s="211">
        <v>0.54611614653781537</v>
      </c>
      <c r="L5359" s="211">
        <v>0.27693141611786432</v>
      </c>
      <c r="M5359" s="211">
        <v>0.10677023280425135</v>
      </c>
      <c r="N5359" s="211">
        <v>0.39963898908085438</v>
      </c>
      <c r="O5359" s="211">
        <v>0.75605343174681294</v>
      </c>
      <c r="P5359" s="211">
        <v>6.5975346628516937E-2</v>
      </c>
      <c r="Q5359" s="211">
        <v>6.377074396940631E-2</v>
      </c>
      <c r="R5359" s="211">
        <v>0.43031609207283095</v>
      </c>
      <c r="S5359" s="211">
        <v>0.33467505434646128</v>
      </c>
      <c r="T5359" s="211">
        <v>0.52911890852799448</v>
      </c>
      <c r="U5359" s="211">
        <v>0.34769450793427176</v>
      </c>
      <c r="V5359" s="211">
        <v>6.1379106730988175E-2</v>
      </c>
      <c r="W5359" s="211">
        <v>0.58666805898004692</v>
      </c>
      <c r="X5359" s="211">
        <v>0.29182592842135702</v>
      </c>
      <c r="Y5359" s="211">
        <v>0.69418936570077372</v>
      </c>
      <c r="Z5359" s="211">
        <v>0.14728229947250124</v>
      </c>
      <c r="AA5359" s="212">
        <v>0.12203241415731443</v>
      </c>
    </row>
    <row r="5360" spans="1:27" x14ac:dyDescent="0.35">
      <c r="A5360" s="210" t="s">
        <v>6036</v>
      </c>
      <c r="B5360" s="217">
        <v>135.83953758229211</v>
      </c>
      <c r="C5360" s="211">
        <v>5.5961261203704503E-2</v>
      </c>
      <c r="D5360" s="211">
        <v>0.12778126790323535</v>
      </c>
      <c r="E5360" s="211">
        <v>7.6978027267919719E-2</v>
      </c>
      <c r="F5360" s="211">
        <v>0.10004132416957191</v>
      </c>
      <c r="G5360" s="211">
        <v>0.12340915928083986</v>
      </c>
      <c r="H5360" s="211">
        <v>0.12533700631406131</v>
      </c>
      <c r="I5360" s="211">
        <v>0.49723004611057686</v>
      </c>
      <c r="J5360" s="211">
        <v>0.40739715755331346</v>
      </c>
      <c r="K5360" s="211">
        <v>0.61869655607920349</v>
      </c>
      <c r="L5360" s="211">
        <v>0.27671639044489105</v>
      </c>
      <c r="M5360" s="211">
        <v>0.10898332639927695</v>
      </c>
      <c r="N5360" s="211">
        <v>0.49789588396661633</v>
      </c>
      <c r="O5360" s="211">
        <v>0.69985182538018831</v>
      </c>
      <c r="P5360" s="211">
        <v>6.4411190903393534E-2</v>
      </c>
      <c r="Q5360" s="211">
        <v>7.0438432207361304E-2</v>
      </c>
      <c r="R5360" s="211">
        <v>0.43865664407547045</v>
      </c>
      <c r="S5360" s="211">
        <v>0.4170445714505725</v>
      </c>
      <c r="T5360" s="211">
        <v>0.57083186755386028</v>
      </c>
      <c r="U5360" s="211">
        <v>0.48043725302350976</v>
      </c>
      <c r="V5360" s="211">
        <v>7.9988795203274649E-2</v>
      </c>
      <c r="W5360" s="211">
        <v>0.52001983198488488</v>
      </c>
      <c r="X5360" s="211">
        <v>0.44533178626582848</v>
      </c>
      <c r="Y5360" s="211">
        <v>0.64121757130859547</v>
      </c>
      <c r="Z5360" s="211">
        <v>0.14537752763256157</v>
      </c>
      <c r="AA5360" s="212">
        <v>0.1206078932529671</v>
      </c>
    </row>
    <row r="5361" spans="1:27" x14ac:dyDescent="0.35">
      <c r="A5361" s="210" t="s">
        <v>6037</v>
      </c>
      <c r="B5361" s="217">
        <v>161.34446703701252</v>
      </c>
      <c r="C5361" s="211">
        <v>5.2569949035744822E-2</v>
      </c>
      <c r="D5361" s="211">
        <v>0.12795900498255508</v>
      </c>
      <c r="E5361" s="211">
        <v>8.1582938585081227E-2</v>
      </c>
      <c r="F5361" s="211">
        <v>8.4963915667535889E-2</v>
      </c>
      <c r="G5361" s="211">
        <v>0.11974903562612818</v>
      </c>
      <c r="H5361" s="211">
        <v>0.12101550671334803</v>
      </c>
      <c r="I5361" s="211">
        <v>0.48486597229670086</v>
      </c>
      <c r="J5361" s="211">
        <v>0.47361536668481269</v>
      </c>
      <c r="K5361" s="211">
        <v>0.61538718634336664</v>
      </c>
      <c r="L5361" s="211">
        <v>0.2797807312314422</v>
      </c>
      <c r="M5361" s="211">
        <v>0.11036242653193042</v>
      </c>
      <c r="N5361" s="211">
        <v>0.47805506055729347</v>
      </c>
      <c r="O5361" s="211">
        <v>0.72245179088997191</v>
      </c>
      <c r="P5361" s="211">
        <v>6.6683918644276502E-2</v>
      </c>
      <c r="Q5361" s="211">
        <v>9.6883713277696515E-2</v>
      </c>
      <c r="R5361" s="211">
        <v>0.43872889015092342</v>
      </c>
      <c r="S5361" s="211">
        <v>0.37344758015576351</v>
      </c>
      <c r="T5361" s="211">
        <v>0.55492717329232644</v>
      </c>
      <c r="U5361" s="211">
        <v>0.51838106568871167</v>
      </c>
      <c r="V5361" s="211">
        <v>0.1036060305900981</v>
      </c>
      <c r="W5361" s="211">
        <v>0.64044748951625607</v>
      </c>
      <c r="X5361" s="211">
        <v>0.35421956290046602</v>
      </c>
      <c r="Y5361" s="211">
        <v>0.61286676387573635</v>
      </c>
      <c r="Z5361" s="211">
        <v>0.14894016707992316</v>
      </c>
      <c r="AA5361" s="212">
        <v>0.11784206418153857</v>
      </c>
    </row>
    <row r="5362" spans="1:27" x14ac:dyDescent="0.35">
      <c r="A5362" s="210" t="s">
        <v>6038</v>
      </c>
      <c r="B5362" s="217">
        <v>137.08200967874598</v>
      </c>
      <c r="C5362" s="211">
        <v>6.6998017720808656E-2</v>
      </c>
      <c r="D5362" s="211">
        <v>0.12467880266790445</v>
      </c>
      <c r="E5362" s="211">
        <v>7.7560155073726558E-2</v>
      </c>
      <c r="F5362" s="211">
        <v>8.0004295715459597E-2</v>
      </c>
      <c r="G5362" s="211">
        <v>0.12232793769375185</v>
      </c>
      <c r="H5362" s="211">
        <v>0.1025344780793504</v>
      </c>
      <c r="I5362" s="211">
        <v>0.47450254913643386</v>
      </c>
      <c r="J5362" s="211">
        <v>0.41615663590076951</v>
      </c>
      <c r="K5362" s="211">
        <v>0.59341863192712652</v>
      </c>
      <c r="L5362" s="211">
        <v>0.27233505708072087</v>
      </c>
      <c r="M5362" s="211">
        <v>8.3410290834651304E-2</v>
      </c>
      <c r="N5362" s="211">
        <v>0.41371985608615858</v>
      </c>
      <c r="O5362" s="211">
        <v>0.7557369440580054</v>
      </c>
      <c r="P5362" s="211">
        <v>7.293326373827666E-2</v>
      </c>
      <c r="Q5362" s="211">
        <v>0.10608586914564766</v>
      </c>
      <c r="R5362" s="211">
        <v>0.43100803121572695</v>
      </c>
      <c r="S5362" s="211">
        <v>0.389247286570092</v>
      </c>
      <c r="T5362" s="211">
        <v>0.51017145112964535</v>
      </c>
      <c r="U5362" s="211">
        <v>0.43064510209619966</v>
      </c>
      <c r="V5362" s="211">
        <v>9.2341580788573283E-2</v>
      </c>
      <c r="W5362" s="211">
        <v>0.57083772909954156</v>
      </c>
      <c r="X5362" s="211">
        <v>0.35381702144954175</v>
      </c>
      <c r="Y5362" s="211">
        <v>0.51047625705783439</v>
      </c>
      <c r="Z5362" s="211">
        <v>0.14900278758442084</v>
      </c>
      <c r="AA5362" s="212">
        <v>0.11402880189783092</v>
      </c>
    </row>
    <row r="5363" spans="1:27" x14ac:dyDescent="0.35">
      <c r="A5363" s="210" t="s">
        <v>6039</v>
      </c>
      <c r="B5363" s="217">
        <v>155.80956416897769</v>
      </c>
      <c r="C5363" s="211">
        <v>4.8483123923371271E-2</v>
      </c>
      <c r="D5363" s="211">
        <v>0.125854192893948</v>
      </c>
      <c r="E5363" s="211">
        <v>7.8346852605401127E-2</v>
      </c>
      <c r="F5363" s="211">
        <v>0.10178668605899485</v>
      </c>
      <c r="G5363" s="211">
        <v>0.12255258641393316</v>
      </c>
      <c r="H5363" s="211">
        <v>0.12301002044491272</v>
      </c>
      <c r="I5363" s="211">
        <v>0.44467618611636406</v>
      </c>
      <c r="J5363" s="211">
        <v>0.40431531141345267</v>
      </c>
      <c r="K5363" s="211">
        <v>0.63642147486098766</v>
      </c>
      <c r="L5363" s="211">
        <v>0.28171530774656911</v>
      </c>
      <c r="M5363" s="211">
        <v>0.10743454829837455</v>
      </c>
      <c r="N5363" s="211">
        <v>0.54242197320963215</v>
      </c>
      <c r="O5363" s="211">
        <v>0.71239192506730609</v>
      </c>
      <c r="P5363" s="211">
        <v>7.409077752388582E-2</v>
      </c>
      <c r="Q5363" s="211">
        <v>8.677587611357479E-2</v>
      </c>
      <c r="R5363" s="211">
        <v>0.43012117369123137</v>
      </c>
      <c r="S5363" s="211">
        <v>0.39415965858664814</v>
      </c>
      <c r="T5363" s="211">
        <v>0.48200437757251197</v>
      </c>
      <c r="U5363" s="211">
        <v>0.38195770132467444</v>
      </c>
      <c r="V5363" s="211">
        <v>0.100684601854753</v>
      </c>
      <c r="W5363" s="211">
        <v>0.55594001431216122</v>
      </c>
      <c r="X5363" s="211">
        <v>0.28566300956430274</v>
      </c>
      <c r="Y5363" s="211">
        <v>0.6696545432894383</v>
      </c>
      <c r="Z5363" s="211">
        <v>0.13728992663262141</v>
      </c>
      <c r="AA5363" s="212">
        <v>0.11813422669031841</v>
      </c>
    </row>
    <row r="5364" spans="1:27" x14ac:dyDescent="0.35">
      <c r="A5364" s="210" t="s">
        <v>6040</v>
      </c>
      <c r="B5364" s="217">
        <v>142.214341858349</v>
      </c>
      <c r="C5364" s="211">
        <v>6.0475332606143961E-2</v>
      </c>
      <c r="D5364" s="211">
        <v>0.13313782694746243</v>
      </c>
      <c r="E5364" s="211">
        <v>7.0711123315207944E-2</v>
      </c>
      <c r="F5364" s="211">
        <v>8.9264527920897563E-2</v>
      </c>
      <c r="G5364" s="211">
        <v>0.11642720357211353</v>
      </c>
      <c r="H5364" s="211">
        <v>0.11490506988650556</v>
      </c>
      <c r="I5364" s="211">
        <v>0.49530122734769805</v>
      </c>
      <c r="J5364" s="211">
        <v>0.45596490501313525</v>
      </c>
      <c r="K5364" s="211">
        <v>0.59379431417791395</v>
      </c>
      <c r="L5364" s="211">
        <v>0.27855529583601241</v>
      </c>
      <c r="M5364" s="211">
        <v>0.11847489768620373</v>
      </c>
      <c r="N5364" s="211">
        <v>0.53608107298923313</v>
      </c>
      <c r="O5364" s="211">
        <v>0.78064423616656287</v>
      </c>
      <c r="P5364" s="211">
        <v>7.0163787261094276E-2</v>
      </c>
      <c r="Q5364" s="211">
        <v>5.0231139763409788E-2</v>
      </c>
      <c r="R5364" s="211">
        <v>0.46076542061349024</v>
      </c>
      <c r="S5364" s="211">
        <v>0.3497694223583383</v>
      </c>
      <c r="T5364" s="211">
        <v>0.58508140275269171</v>
      </c>
      <c r="U5364" s="211">
        <v>0.34801776702379672</v>
      </c>
      <c r="V5364" s="211">
        <v>9.30677194510314E-2</v>
      </c>
      <c r="W5364" s="211">
        <v>0.56622968675845986</v>
      </c>
      <c r="X5364" s="211">
        <v>0.26155625843284275</v>
      </c>
      <c r="Y5364" s="211">
        <v>0.56959650475112544</v>
      </c>
      <c r="Z5364" s="211">
        <v>0.14611970818554554</v>
      </c>
      <c r="AA5364" s="212">
        <v>0.11624510878682222</v>
      </c>
    </row>
    <row r="5365" spans="1:27" x14ac:dyDescent="0.35">
      <c r="A5365" s="210" t="s">
        <v>6041</v>
      </c>
      <c r="B5365" s="217">
        <v>130.10162260485023</v>
      </c>
      <c r="C5365" s="211">
        <v>6.6888028890913387E-2</v>
      </c>
      <c r="D5365" s="211">
        <v>0.12365251371795576</v>
      </c>
      <c r="E5365" s="211">
        <v>7.1368367798016835E-2</v>
      </c>
      <c r="F5365" s="211">
        <v>0.10693532562373055</v>
      </c>
      <c r="G5365" s="211">
        <v>0.11487418333118998</v>
      </c>
      <c r="H5365" s="211">
        <v>0.11054369017238691</v>
      </c>
      <c r="I5365" s="211">
        <v>0.43655286874327964</v>
      </c>
      <c r="J5365" s="211">
        <v>0.46681294468064222</v>
      </c>
      <c r="K5365" s="211">
        <v>0.61271303916927544</v>
      </c>
      <c r="L5365" s="211">
        <v>0.27207405085719266</v>
      </c>
      <c r="M5365" s="211">
        <v>0.11302578901344207</v>
      </c>
      <c r="N5365" s="211">
        <v>0.47566698671545576</v>
      </c>
      <c r="O5365" s="211">
        <v>0.74439156118227912</v>
      </c>
      <c r="P5365" s="211">
        <v>6.9480471644076308E-2</v>
      </c>
      <c r="Q5365" s="211">
        <v>7.8147845595438678E-2</v>
      </c>
      <c r="R5365" s="211">
        <v>0.41816424606203345</v>
      </c>
      <c r="S5365" s="211">
        <v>0.30765795275156227</v>
      </c>
      <c r="T5365" s="211">
        <v>0.55177780232036588</v>
      </c>
      <c r="U5365" s="211">
        <v>0.38667771385218641</v>
      </c>
      <c r="V5365" s="211">
        <v>6.686874413165067E-2</v>
      </c>
      <c r="W5365" s="211">
        <v>0.63544890139502253</v>
      </c>
      <c r="X5365" s="211">
        <v>0.33394420519359425</v>
      </c>
      <c r="Y5365" s="211">
        <v>0.6019395603010651</v>
      </c>
      <c r="Z5365" s="211">
        <v>0.14935606983774885</v>
      </c>
      <c r="AA5365" s="212">
        <v>0.11583364946106017</v>
      </c>
    </row>
    <row r="5366" spans="1:27" x14ac:dyDescent="0.35">
      <c r="A5366" s="210" t="s">
        <v>6042</v>
      </c>
      <c r="B5366" s="217">
        <v>128.33338492446322</v>
      </c>
      <c r="C5366" s="211">
        <v>7.4946390664507062E-2</v>
      </c>
      <c r="D5366" s="211">
        <v>0.12699217401526722</v>
      </c>
      <c r="E5366" s="211">
        <v>8.020856519589932E-2</v>
      </c>
      <c r="F5366" s="211">
        <v>8.6630578892548216E-2</v>
      </c>
      <c r="G5366" s="211">
        <v>0.12523490223400219</v>
      </c>
      <c r="H5366" s="211">
        <v>0.11525831758012837</v>
      </c>
      <c r="I5366" s="211">
        <v>0.41282349353342174</v>
      </c>
      <c r="J5366" s="211">
        <v>0.4528775553633711</v>
      </c>
      <c r="K5366" s="211">
        <v>0.60048553732084131</v>
      </c>
      <c r="L5366" s="211">
        <v>0.27891458269788838</v>
      </c>
      <c r="M5366" s="211">
        <v>0.10360859599423081</v>
      </c>
      <c r="N5366" s="211">
        <v>0.39304283743774493</v>
      </c>
      <c r="O5366" s="211">
        <v>0.75147099391045702</v>
      </c>
      <c r="P5366" s="211">
        <v>6.9589641041079273E-2</v>
      </c>
      <c r="Q5366" s="211">
        <v>0.12040418054445579</v>
      </c>
      <c r="R5366" s="211">
        <v>0.43738885523376125</v>
      </c>
      <c r="S5366" s="211">
        <v>0.34140225523878737</v>
      </c>
      <c r="T5366" s="211">
        <v>0.47218217955959962</v>
      </c>
      <c r="U5366" s="211">
        <v>0.39179011761879129</v>
      </c>
      <c r="V5366" s="211">
        <v>8.4656607303894668E-2</v>
      </c>
      <c r="W5366" s="211">
        <v>0.49640722840931878</v>
      </c>
      <c r="X5366" s="211">
        <v>0.30726573869866608</v>
      </c>
      <c r="Y5366" s="211">
        <v>0.5992169949829268</v>
      </c>
      <c r="Z5366" s="211">
        <v>0.14608602940060789</v>
      </c>
      <c r="AA5366" s="212">
        <v>0.11925376863516542</v>
      </c>
    </row>
    <row r="5367" spans="1:27" x14ac:dyDescent="0.35">
      <c r="A5367" s="210" t="s">
        <v>6043</v>
      </c>
      <c r="B5367" s="217">
        <v>151.72916510024891</v>
      </c>
      <c r="C5367" s="211">
        <v>7.357847272764248E-2</v>
      </c>
      <c r="D5367" s="211">
        <v>0.13418291434845681</v>
      </c>
      <c r="E5367" s="211">
        <v>7.9600143990418606E-2</v>
      </c>
      <c r="F5367" s="211">
        <v>9.9850581158589885E-2</v>
      </c>
      <c r="G5367" s="211">
        <v>0.12119188819187711</v>
      </c>
      <c r="H5367" s="211">
        <v>0.11364010416358011</v>
      </c>
      <c r="I5367" s="211">
        <v>0.53018950093681594</v>
      </c>
      <c r="J5367" s="211">
        <v>0.41900081594915722</v>
      </c>
      <c r="K5367" s="211">
        <v>0.58689224801086715</v>
      </c>
      <c r="L5367" s="211">
        <v>0.27122882763390832</v>
      </c>
      <c r="M5367" s="211">
        <v>0.11354657309596643</v>
      </c>
      <c r="N5367" s="211">
        <v>0.34915962437169556</v>
      </c>
      <c r="O5367" s="211">
        <v>0.74219096898876047</v>
      </c>
      <c r="P5367" s="211">
        <v>7.3230194534259954E-2</v>
      </c>
      <c r="Q5367" s="211">
        <v>0.11523194312627541</v>
      </c>
      <c r="R5367" s="211">
        <v>0.3814239337904532</v>
      </c>
      <c r="S5367" s="211">
        <v>0.37027594416537707</v>
      </c>
      <c r="T5367" s="211">
        <v>0.57883937496674087</v>
      </c>
      <c r="U5367" s="211">
        <v>0.36706714557699044</v>
      </c>
      <c r="V5367" s="211">
        <v>8.5722195215147429E-2</v>
      </c>
      <c r="W5367" s="211">
        <v>0.60696174273397741</v>
      </c>
      <c r="X5367" s="211">
        <v>0.30923127684879254</v>
      </c>
      <c r="Y5367" s="211">
        <v>0.74399688860062707</v>
      </c>
      <c r="Z5367" s="211">
        <v>0.14511573936361935</v>
      </c>
      <c r="AA5367" s="212">
        <v>0.11706213660007052</v>
      </c>
    </row>
    <row r="5368" spans="1:27" x14ac:dyDescent="0.35">
      <c r="A5368" s="210" t="s">
        <v>6044</v>
      </c>
      <c r="B5368" s="217">
        <v>131.97188846165636</v>
      </c>
      <c r="C5368" s="211">
        <v>7.859558562845971E-2</v>
      </c>
      <c r="D5368" s="211">
        <v>0.12590577773214034</v>
      </c>
      <c r="E5368" s="211">
        <v>8.738876855502857E-2</v>
      </c>
      <c r="F5368" s="211">
        <v>9.0464323324788154E-2</v>
      </c>
      <c r="G5368" s="211">
        <v>0.12673713207063506</v>
      </c>
      <c r="H5368" s="211">
        <v>0.1220568870716706</v>
      </c>
      <c r="I5368" s="211">
        <v>0.45789217361971402</v>
      </c>
      <c r="J5368" s="211">
        <v>0.42624730762573404</v>
      </c>
      <c r="K5368" s="211">
        <v>0.64362110597885991</v>
      </c>
      <c r="L5368" s="211">
        <v>0.27783175849219055</v>
      </c>
      <c r="M5368" s="211">
        <v>0.10075006052520029</v>
      </c>
      <c r="N5368" s="211">
        <v>0.44189512932861391</v>
      </c>
      <c r="O5368" s="211">
        <v>0.73503840134560039</v>
      </c>
      <c r="P5368" s="211">
        <v>7.2290651134075457E-2</v>
      </c>
      <c r="Q5368" s="211">
        <v>8.3655843564482565E-2</v>
      </c>
      <c r="R5368" s="211">
        <v>0.3793391129993538</v>
      </c>
      <c r="S5368" s="211">
        <v>0.29280350005774092</v>
      </c>
      <c r="T5368" s="211">
        <v>0.55092794693935709</v>
      </c>
      <c r="U5368" s="211">
        <v>0.38251379303464861</v>
      </c>
      <c r="V5368" s="211">
        <v>7.4963214139785045E-2</v>
      </c>
      <c r="W5368" s="211">
        <v>0.52245137787519103</v>
      </c>
      <c r="X5368" s="211">
        <v>0.3090841821408693</v>
      </c>
      <c r="Y5368" s="211">
        <v>0.63304318885118704</v>
      </c>
      <c r="Z5368" s="211">
        <v>0.13684807237679944</v>
      </c>
      <c r="AA5368" s="212">
        <v>0.12260548252901658</v>
      </c>
    </row>
    <row r="5369" spans="1:27" x14ac:dyDescent="0.35">
      <c r="A5369" s="210" t="s">
        <v>6045</v>
      </c>
      <c r="B5369" s="217">
        <v>118.2385441696693</v>
      </c>
      <c r="C5369" s="211">
        <v>6.9737741071242157E-2</v>
      </c>
      <c r="D5369" s="211">
        <v>0.12122677955522219</v>
      </c>
      <c r="E5369" s="211">
        <v>8.7185821266914876E-2</v>
      </c>
      <c r="F5369" s="211">
        <v>8.7824883904105006E-2</v>
      </c>
      <c r="G5369" s="211">
        <v>0.12545067527680515</v>
      </c>
      <c r="H5369" s="211">
        <v>0.11932989206888361</v>
      </c>
      <c r="I5369" s="211">
        <v>0.4879653731265105</v>
      </c>
      <c r="J5369" s="211">
        <v>0.43238642491762036</v>
      </c>
      <c r="K5369" s="211">
        <v>0.63638514574245897</v>
      </c>
      <c r="L5369" s="211">
        <v>0.27566450533497439</v>
      </c>
      <c r="M5369" s="211">
        <v>0.10907557320044865</v>
      </c>
      <c r="N5369" s="211">
        <v>0.36834182746316491</v>
      </c>
      <c r="O5369" s="211">
        <v>0.64950358450978851</v>
      </c>
      <c r="P5369" s="211">
        <v>6.5859912573151422E-2</v>
      </c>
      <c r="Q5369" s="211">
        <v>0.11759257202611129</v>
      </c>
      <c r="R5369" s="211">
        <v>0.39386139544789239</v>
      </c>
      <c r="S5369" s="211">
        <v>0.35532119582064586</v>
      </c>
      <c r="T5369" s="211">
        <v>0.5480100831649154</v>
      </c>
      <c r="U5369" s="211">
        <v>0.43822572658465753</v>
      </c>
      <c r="V5369" s="211">
        <v>5.5645084248970245E-2</v>
      </c>
      <c r="W5369" s="211">
        <v>0.47821751947728014</v>
      </c>
      <c r="X5369" s="211">
        <v>0.3592882942554661</v>
      </c>
      <c r="Y5369" s="211">
        <v>0.58281977963309839</v>
      </c>
      <c r="Z5369" s="211">
        <v>0.14467352266338812</v>
      </c>
      <c r="AA5369" s="212">
        <v>0.1182851965460434</v>
      </c>
    </row>
    <row r="5370" spans="1:27" x14ac:dyDescent="0.35">
      <c r="A5370" s="210" t="s">
        <v>6046</v>
      </c>
      <c r="B5370" s="217">
        <v>157.25842134278716</v>
      </c>
      <c r="C5370" s="211">
        <v>5.4531095395808173E-2</v>
      </c>
      <c r="D5370" s="211">
        <v>0.11794041425253753</v>
      </c>
      <c r="E5370" s="211">
        <v>8.5644392741632144E-2</v>
      </c>
      <c r="F5370" s="211">
        <v>9.4126644734887036E-2</v>
      </c>
      <c r="G5370" s="211">
        <v>0.12577736184316993</v>
      </c>
      <c r="H5370" s="211">
        <v>0.11681529847216519</v>
      </c>
      <c r="I5370" s="211">
        <v>0.46282530468151928</v>
      </c>
      <c r="J5370" s="211">
        <v>0.44565287419138538</v>
      </c>
      <c r="K5370" s="211">
        <v>0.58027291884550003</v>
      </c>
      <c r="L5370" s="211">
        <v>0.26749335061652901</v>
      </c>
      <c r="M5370" s="211">
        <v>0.1086845782798945</v>
      </c>
      <c r="N5370" s="211">
        <v>0.39587120790243202</v>
      </c>
      <c r="O5370" s="211">
        <v>0.63753032489871664</v>
      </c>
      <c r="P5370" s="211">
        <v>7.1617797772862118E-2</v>
      </c>
      <c r="Q5370" s="211">
        <v>5.658318078247708E-2</v>
      </c>
      <c r="R5370" s="211">
        <v>0.45797493043636739</v>
      </c>
      <c r="S5370" s="211">
        <v>0.26336621431357127</v>
      </c>
      <c r="T5370" s="211">
        <v>0.46728056516410094</v>
      </c>
      <c r="U5370" s="211">
        <v>0.37313799770857847</v>
      </c>
      <c r="V5370" s="211">
        <v>0.1347112113437928</v>
      </c>
      <c r="W5370" s="211">
        <v>0.56944329708205677</v>
      </c>
      <c r="X5370" s="211">
        <v>0.24823692729435928</v>
      </c>
      <c r="Y5370" s="211">
        <v>0.62042661071337624</v>
      </c>
      <c r="Z5370" s="211">
        <v>0.14144096688778215</v>
      </c>
      <c r="AA5370" s="212">
        <v>0.11341673433700362</v>
      </c>
    </row>
    <row r="5371" spans="1:27" x14ac:dyDescent="0.35">
      <c r="A5371" s="210" t="s">
        <v>6047</v>
      </c>
      <c r="B5371" s="217">
        <v>115.75576508691691</v>
      </c>
      <c r="C5371" s="211">
        <v>6.9080899250670069E-2</v>
      </c>
      <c r="D5371" s="211">
        <v>0.12113549685106108</v>
      </c>
      <c r="E5371" s="211">
        <v>6.9370920070490311E-2</v>
      </c>
      <c r="F5371" s="211">
        <v>9.5038394107020432E-2</v>
      </c>
      <c r="G5371" s="211">
        <v>0.1190260054110262</v>
      </c>
      <c r="H5371" s="211">
        <v>0.12908685446183479</v>
      </c>
      <c r="I5371" s="211">
        <v>0.50841069780793413</v>
      </c>
      <c r="J5371" s="211">
        <v>0.46574936358717051</v>
      </c>
      <c r="K5371" s="211">
        <v>0.52476133936180058</v>
      </c>
      <c r="L5371" s="211">
        <v>0.28047338763333196</v>
      </c>
      <c r="M5371" s="211">
        <v>9.2772656626076588E-2</v>
      </c>
      <c r="N5371" s="211">
        <v>0.36781810308898577</v>
      </c>
      <c r="O5371" s="211">
        <v>0.74720944935701283</v>
      </c>
      <c r="P5371" s="211">
        <v>6.8678350602324342E-2</v>
      </c>
      <c r="Q5371" s="211">
        <v>8.6413537058228282E-2</v>
      </c>
      <c r="R5371" s="211">
        <v>0.47207343092645448</v>
      </c>
      <c r="S5371" s="211">
        <v>0.30714825266364071</v>
      </c>
      <c r="T5371" s="211">
        <v>0.59505930155319231</v>
      </c>
      <c r="U5371" s="211">
        <v>0.43824038691599659</v>
      </c>
      <c r="V5371" s="211">
        <v>8.6649622226121714E-2</v>
      </c>
      <c r="W5371" s="211">
        <v>0.58431487458862197</v>
      </c>
      <c r="X5371" s="211">
        <v>0.28824328424487761</v>
      </c>
      <c r="Y5371" s="211">
        <v>0.59351787985492765</v>
      </c>
      <c r="Z5371" s="211">
        <v>0.14678300314462847</v>
      </c>
      <c r="AA5371" s="212">
        <v>0.1241149103222073</v>
      </c>
    </row>
    <row r="5372" spans="1:27" x14ac:dyDescent="0.35">
      <c r="A5372" s="210" t="s">
        <v>6048</v>
      </c>
      <c r="B5372" s="217">
        <v>143.98931040274948</v>
      </c>
      <c r="C5372" s="211">
        <v>5.2529921109141085E-2</v>
      </c>
      <c r="D5372" s="211">
        <v>0.13040497608411916</v>
      </c>
      <c r="E5372" s="211">
        <v>7.6901228623218659E-2</v>
      </c>
      <c r="F5372" s="211">
        <v>0.10128853613703263</v>
      </c>
      <c r="G5372" s="211">
        <v>0.11739264772436517</v>
      </c>
      <c r="H5372" s="211">
        <v>0.12120889050634978</v>
      </c>
      <c r="I5372" s="211">
        <v>0.46103753948294324</v>
      </c>
      <c r="J5372" s="211">
        <v>0.44675381123080132</v>
      </c>
      <c r="K5372" s="211">
        <v>0.6414363959441991</v>
      </c>
      <c r="L5372" s="211">
        <v>0.27508839915651934</v>
      </c>
      <c r="M5372" s="211">
        <v>9.8980301869490195E-2</v>
      </c>
      <c r="N5372" s="211">
        <v>0.4293784560271442</v>
      </c>
      <c r="O5372" s="211">
        <v>0.72317968958312817</v>
      </c>
      <c r="P5372" s="211">
        <v>6.6963967000902805E-2</v>
      </c>
      <c r="Q5372" s="211">
        <v>5.031832083469448E-2</v>
      </c>
      <c r="R5372" s="211">
        <v>0.44019502112439307</v>
      </c>
      <c r="S5372" s="211">
        <v>0.41302968965696146</v>
      </c>
      <c r="T5372" s="211">
        <v>0.54999157420744293</v>
      </c>
      <c r="U5372" s="211">
        <v>0.5271650374346406</v>
      </c>
      <c r="V5372" s="211">
        <v>9.4427347961916638E-2</v>
      </c>
      <c r="W5372" s="211">
        <v>0.5896286255328782</v>
      </c>
      <c r="X5372" s="211">
        <v>0.30994277997242614</v>
      </c>
      <c r="Y5372" s="211">
        <v>0.6639547965297441</v>
      </c>
      <c r="Z5372" s="211">
        <v>0.14465140567085044</v>
      </c>
      <c r="AA5372" s="212">
        <v>0.12187645994357631</v>
      </c>
    </row>
    <row r="5373" spans="1:27" x14ac:dyDescent="0.35">
      <c r="A5373" s="210" t="s">
        <v>6049</v>
      </c>
      <c r="B5373" s="217">
        <v>146.85918403234226</v>
      </c>
      <c r="C5373" s="211">
        <v>5.2776622214084343E-2</v>
      </c>
      <c r="D5373" s="211">
        <v>0.12638364367243654</v>
      </c>
      <c r="E5373" s="211">
        <v>7.3515157548667415E-2</v>
      </c>
      <c r="F5373" s="211">
        <v>9.5922710831917168E-2</v>
      </c>
      <c r="G5373" s="211">
        <v>0.11980690712181875</v>
      </c>
      <c r="H5373" s="211">
        <v>0.11106354917244425</v>
      </c>
      <c r="I5373" s="211">
        <v>0.53216762292430186</v>
      </c>
      <c r="J5373" s="211">
        <v>0.45693227085805599</v>
      </c>
      <c r="K5373" s="211">
        <v>0.63591781781743151</v>
      </c>
      <c r="L5373" s="211">
        <v>0.27200724174530971</v>
      </c>
      <c r="M5373" s="211">
        <v>0.10480854364302046</v>
      </c>
      <c r="N5373" s="211">
        <v>0.49679233390230176</v>
      </c>
      <c r="O5373" s="211">
        <v>0.78393071984233464</v>
      </c>
      <c r="P5373" s="211">
        <v>6.6474631886460536E-2</v>
      </c>
      <c r="Q5373" s="211">
        <v>7.2781132405718291E-2</v>
      </c>
      <c r="R5373" s="211">
        <v>0.42641161341427097</v>
      </c>
      <c r="S5373" s="211">
        <v>0.31582037102908422</v>
      </c>
      <c r="T5373" s="211">
        <v>0.51677686768816167</v>
      </c>
      <c r="U5373" s="211">
        <v>0.42924990282831921</v>
      </c>
      <c r="V5373" s="211">
        <v>8.7469717301394564E-2</v>
      </c>
      <c r="W5373" s="211">
        <v>0.51543517046916831</v>
      </c>
      <c r="X5373" s="211">
        <v>0.29057621652733795</v>
      </c>
      <c r="Y5373" s="211">
        <v>0.66345177123716437</v>
      </c>
      <c r="Z5373" s="211">
        <v>0.14356409982219218</v>
      </c>
      <c r="AA5373" s="212">
        <v>0.11350064776860776</v>
      </c>
    </row>
    <row r="5374" spans="1:27" x14ac:dyDescent="0.35">
      <c r="A5374" s="210" t="s">
        <v>6050</v>
      </c>
      <c r="B5374" s="217">
        <v>134.17895886322054</v>
      </c>
      <c r="C5374" s="211">
        <v>7.4571611016949868E-2</v>
      </c>
      <c r="D5374" s="211">
        <v>0.12429712867807498</v>
      </c>
      <c r="E5374" s="211">
        <v>7.4759934699116903E-2</v>
      </c>
      <c r="F5374" s="211">
        <v>7.2579156776110418E-2</v>
      </c>
      <c r="G5374" s="211">
        <v>0.12096717777759405</v>
      </c>
      <c r="H5374" s="211">
        <v>0.1210559913891197</v>
      </c>
      <c r="I5374" s="211">
        <v>0.50650948790718298</v>
      </c>
      <c r="J5374" s="211">
        <v>0.38943869651336521</v>
      </c>
      <c r="K5374" s="211">
        <v>0.59559427309558022</v>
      </c>
      <c r="L5374" s="211">
        <v>0.27403577922234607</v>
      </c>
      <c r="M5374" s="211">
        <v>8.6641236810956729E-2</v>
      </c>
      <c r="N5374" s="211">
        <v>0.36998830222611773</v>
      </c>
      <c r="O5374" s="211">
        <v>0.56751271235186895</v>
      </c>
      <c r="P5374" s="211">
        <v>6.9626703703910109E-2</v>
      </c>
      <c r="Q5374" s="211">
        <v>7.9553224419357041E-2</v>
      </c>
      <c r="R5374" s="211">
        <v>0.45140542426144775</v>
      </c>
      <c r="S5374" s="211">
        <v>0.34509904353929632</v>
      </c>
      <c r="T5374" s="211">
        <v>0.52597427855177015</v>
      </c>
      <c r="U5374" s="211">
        <v>0.49879372505191005</v>
      </c>
      <c r="V5374" s="211">
        <v>0.11908937460909035</v>
      </c>
      <c r="W5374" s="211">
        <v>0.49623722495705552</v>
      </c>
      <c r="X5374" s="211">
        <v>0.370092978346517</v>
      </c>
      <c r="Y5374" s="211">
        <v>0.62477638112464529</v>
      </c>
      <c r="Z5374" s="211">
        <v>0.14029997143926545</v>
      </c>
      <c r="AA5374" s="212">
        <v>0.12366895716471663</v>
      </c>
    </row>
    <row r="5375" spans="1:27" x14ac:dyDescent="0.35">
      <c r="A5375" s="210" t="s">
        <v>6051</v>
      </c>
      <c r="B5375" s="217">
        <v>121.96497980648745</v>
      </c>
      <c r="C5375" s="211">
        <v>6.0945521035717917E-2</v>
      </c>
      <c r="D5375" s="211">
        <v>0.12390666760614139</v>
      </c>
      <c r="E5375" s="211">
        <v>8.4064321576729689E-2</v>
      </c>
      <c r="F5375" s="211">
        <v>7.8834635728235361E-2</v>
      </c>
      <c r="G5375" s="211">
        <v>0.11608051500004904</v>
      </c>
      <c r="H5375" s="211">
        <v>0.12299209810279689</v>
      </c>
      <c r="I5375" s="211">
        <v>0.49101979925448069</v>
      </c>
      <c r="J5375" s="211">
        <v>0.43043790595965065</v>
      </c>
      <c r="K5375" s="211">
        <v>0.63450212797310701</v>
      </c>
      <c r="L5375" s="211">
        <v>0.26852970786896591</v>
      </c>
      <c r="M5375" s="211">
        <v>0.11359155101667257</v>
      </c>
      <c r="N5375" s="211">
        <v>0.34490054522344948</v>
      </c>
      <c r="O5375" s="211">
        <v>0.63435765153534085</v>
      </c>
      <c r="P5375" s="211">
        <v>6.2087570473246104E-2</v>
      </c>
      <c r="Q5375" s="211">
        <v>0.11371993845219547</v>
      </c>
      <c r="R5375" s="211">
        <v>0.44055537827418717</v>
      </c>
      <c r="S5375" s="211">
        <v>0.39947315771453329</v>
      </c>
      <c r="T5375" s="211">
        <v>0.59815617618130601</v>
      </c>
      <c r="U5375" s="211">
        <v>0.46450592924509626</v>
      </c>
      <c r="V5375" s="211">
        <v>7.094294178798799E-2</v>
      </c>
      <c r="W5375" s="211">
        <v>0.59257464298007512</v>
      </c>
      <c r="X5375" s="211">
        <v>0.38967617808591726</v>
      </c>
      <c r="Y5375" s="211">
        <v>0.63579325897693417</v>
      </c>
      <c r="Z5375" s="211">
        <v>0.14891464083389969</v>
      </c>
      <c r="AA5375" s="212">
        <v>0.12515156707895095</v>
      </c>
    </row>
    <row r="5376" spans="1:27" x14ac:dyDescent="0.35">
      <c r="A5376" s="210" t="s">
        <v>6052</v>
      </c>
      <c r="B5376" s="217">
        <v>119.59545638404089</v>
      </c>
      <c r="C5376" s="211">
        <v>6.6954072980845741E-2</v>
      </c>
      <c r="D5376" s="211">
        <v>0.1275147664536278</v>
      </c>
      <c r="E5376" s="211">
        <v>8.1660947473493867E-2</v>
      </c>
      <c r="F5376" s="211">
        <v>0.1106176483129928</v>
      </c>
      <c r="G5376" s="211">
        <v>0.12352912762898254</v>
      </c>
      <c r="H5376" s="211">
        <v>0.12502519096532599</v>
      </c>
      <c r="I5376" s="211">
        <v>0.48977530985800283</v>
      </c>
      <c r="J5376" s="211">
        <v>0.43405590093156599</v>
      </c>
      <c r="K5376" s="211">
        <v>0.64142321940249669</v>
      </c>
      <c r="L5376" s="211">
        <v>0.27812692837709069</v>
      </c>
      <c r="M5376" s="211">
        <v>8.2339007588955793E-2</v>
      </c>
      <c r="N5376" s="211">
        <v>0.3956905929835603</v>
      </c>
      <c r="O5376" s="211">
        <v>0.65244223152087655</v>
      </c>
      <c r="P5376" s="211">
        <v>6.658957399355106E-2</v>
      </c>
      <c r="Q5376" s="211">
        <v>8.8890604144497495E-2</v>
      </c>
      <c r="R5376" s="211">
        <v>0.48653179533012253</v>
      </c>
      <c r="S5376" s="211">
        <v>0.42869184985331155</v>
      </c>
      <c r="T5376" s="211">
        <v>0.55791686362151238</v>
      </c>
      <c r="U5376" s="211">
        <v>0.39728500804538658</v>
      </c>
      <c r="V5376" s="211">
        <v>6.1573505936259931E-2</v>
      </c>
      <c r="W5376" s="211">
        <v>0.52351326489287264</v>
      </c>
      <c r="X5376" s="211">
        <v>0.33576894705783855</v>
      </c>
      <c r="Y5376" s="211">
        <v>0.76422687774226206</v>
      </c>
      <c r="Z5376" s="211">
        <v>0.14988698712021714</v>
      </c>
      <c r="AA5376" s="212">
        <v>0.11929960947240184</v>
      </c>
    </row>
    <row r="5377" spans="1:27" x14ac:dyDescent="0.35">
      <c r="A5377" s="210" t="s">
        <v>6053</v>
      </c>
      <c r="B5377" s="217">
        <v>124.71593836515444</v>
      </c>
      <c r="C5377" s="211">
        <v>4.5748928093530622E-2</v>
      </c>
      <c r="D5377" s="211">
        <v>0.12784885430746046</v>
      </c>
      <c r="E5377" s="211">
        <v>7.6239799448612672E-2</v>
      </c>
      <c r="F5377" s="211">
        <v>0.10371929714825373</v>
      </c>
      <c r="G5377" s="211">
        <v>0.12215965482284238</v>
      </c>
      <c r="H5377" s="211">
        <v>0.12177758664254151</v>
      </c>
      <c r="I5377" s="211">
        <v>0.48464678401480127</v>
      </c>
      <c r="J5377" s="211">
        <v>0.4147633394535597</v>
      </c>
      <c r="K5377" s="211">
        <v>0.55914405779622678</v>
      </c>
      <c r="L5377" s="211">
        <v>0.27683906056372559</v>
      </c>
      <c r="M5377" s="211">
        <v>0.11916281859982157</v>
      </c>
      <c r="N5377" s="211">
        <v>0.44449212858058695</v>
      </c>
      <c r="O5377" s="211">
        <v>0.68627836720584434</v>
      </c>
      <c r="P5377" s="211">
        <v>6.4787488293107653E-2</v>
      </c>
      <c r="Q5377" s="211">
        <v>6.5354167550805253E-2</v>
      </c>
      <c r="R5377" s="211">
        <v>0.43876351120959756</v>
      </c>
      <c r="S5377" s="211">
        <v>0.37949577726418904</v>
      </c>
      <c r="T5377" s="211">
        <v>0.48611314734344263</v>
      </c>
      <c r="U5377" s="211">
        <v>0.472276758550711</v>
      </c>
      <c r="V5377" s="211">
        <v>8.0666539660061889E-2</v>
      </c>
      <c r="W5377" s="211">
        <v>0.51514713182355498</v>
      </c>
      <c r="X5377" s="211">
        <v>0.31498734580557042</v>
      </c>
      <c r="Y5377" s="211">
        <v>0.66503249114766139</v>
      </c>
      <c r="Z5377" s="211">
        <v>0.14947056170537243</v>
      </c>
      <c r="AA5377" s="212">
        <v>0.12533320359026645</v>
      </c>
    </row>
    <row r="5378" spans="1:27" x14ac:dyDescent="0.35">
      <c r="A5378" s="210" t="s">
        <v>6054</v>
      </c>
      <c r="B5378" s="217">
        <v>151.0188810040359</v>
      </c>
      <c r="C5378" s="211">
        <v>7.1328504144961308E-2</v>
      </c>
      <c r="D5378" s="211">
        <v>0.13209293025773269</v>
      </c>
      <c r="E5378" s="211">
        <v>8.2292988212127757E-2</v>
      </c>
      <c r="F5378" s="211">
        <v>8.6350046728480928E-2</v>
      </c>
      <c r="G5378" s="211">
        <v>0.12151529956148133</v>
      </c>
      <c r="H5378" s="211">
        <v>0.12533170268549615</v>
      </c>
      <c r="I5378" s="211">
        <v>0.50430307372666638</v>
      </c>
      <c r="J5378" s="211">
        <v>0.41719101753169346</v>
      </c>
      <c r="K5378" s="211">
        <v>0.56617862064914892</v>
      </c>
      <c r="L5378" s="211">
        <v>0.27671155075139642</v>
      </c>
      <c r="M5378" s="211">
        <v>0.10258192826300008</v>
      </c>
      <c r="N5378" s="211">
        <v>0.43168899659437954</v>
      </c>
      <c r="O5378" s="211">
        <v>0.68670711469486923</v>
      </c>
      <c r="P5378" s="211">
        <v>6.1162607514257339E-2</v>
      </c>
      <c r="Q5378" s="211">
        <v>6.7984469714026136E-2</v>
      </c>
      <c r="R5378" s="211">
        <v>0.4451055320680164</v>
      </c>
      <c r="S5378" s="211">
        <v>0.38194005473586412</v>
      </c>
      <c r="T5378" s="211">
        <v>0.50950657166863433</v>
      </c>
      <c r="U5378" s="211">
        <v>0.493312580851473</v>
      </c>
      <c r="V5378" s="211">
        <v>0.13775203949700582</v>
      </c>
      <c r="W5378" s="211">
        <v>0.55582947202985022</v>
      </c>
      <c r="X5378" s="211">
        <v>0.34499815144962337</v>
      </c>
      <c r="Y5378" s="211">
        <v>0.67494419283554763</v>
      </c>
      <c r="Z5378" s="211">
        <v>0.14368764810106069</v>
      </c>
      <c r="AA5378" s="212">
        <v>0.12181721427469391</v>
      </c>
    </row>
    <row r="5379" spans="1:27" x14ac:dyDescent="0.35">
      <c r="A5379" s="210" t="s">
        <v>6055</v>
      </c>
      <c r="B5379" s="217">
        <v>164.1567928014056</v>
      </c>
      <c r="C5379" s="211">
        <v>5.4868487510568539E-2</v>
      </c>
      <c r="D5379" s="211">
        <v>0.12550719104965957</v>
      </c>
      <c r="E5379" s="211">
        <v>7.123351762995199E-2</v>
      </c>
      <c r="F5379" s="211">
        <v>8.7558352318937605E-2</v>
      </c>
      <c r="G5379" s="211">
        <v>0.1202858459789173</v>
      </c>
      <c r="H5379" s="211">
        <v>0.12064663499197829</v>
      </c>
      <c r="I5379" s="211">
        <v>0.50761846047601766</v>
      </c>
      <c r="J5379" s="211">
        <v>0.43847388922805014</v>
      </c>
      <c r="K5379" s="211">
        <v>0.64066831624488974</v>
      </c>
      <c r="L5379" s="211">
        <v>0.27028962456345845</v>
      </c>
      <c r="M5379" s="211">
        <v>0.10636913018447208</v>
      </c>
      <c r="N5379" s="211">
        <v>0.37462689189068837</v>
      </c>
      <c r="O5379" s="211">
        <v>0.55748663890870309</v>
      </c>
      <c r="P5379" s="211">
        <v>6.7923698484401343E-2</v>
      </c>
      <c r="Q5379" s="211">
        <v>5.1957022645976639E-2</v>
      </c>
      <c r="R5379" s="211">
        <v>0.46458296434971685</v>
      </c>
      <c r="S5379" s="211">
        <v>0.29211164373888232</v>
      </c>
      <c r="T5379" s="211">
        <v>0.54020825918156423</v>
      </c>
      <c r="U5379" s="211">
        <v>0.45289794450676851</v>
      </c>
      <c r="V5379" s="211">
        <v>0.14357181971087229</v>
      </c>
      <c r="W5379" s="211">
        <v>0.58044296345365654</v>
      </c>
      <c r="X5379" s="211">
        <v>0.37979833072194757</v>
      </c>
      <c r="Y5379" s="211">
        <v>0.69625717519342101</v>
      </c>
      <c r="Z5379" s="211">
        <v>0.14185686710731915</v>
      </c>
      <c r="AA5379" s="212">
        <v>0.11958030841080235</v>
      </c>
    </row>
    <row r="5380" spans="1:27" x14ac:dyDescent="0.35">
      <c r="A5380" s="210" t="s">
        <v>6056</v>
      </c>
      <c r="B5380" s="217">
        <v>114.96571690053793</v>
      </c>
      <c r="C5380" s="211">
        <v>5.408514490372663E-2</v>
      </c>
      <c r="D5380" s="211">
        <v>0.12038936171031638</v>
      </c>
      <c r="E5380" s="211">
        <v>8.6077283735171567E-2</v>
      </c>
      <c r="F5380" s="211">
        <v>8.6445342109714135E-2</v>
      </c>
      <c r="G5380" s="211">
        <v>0.11621492902668222</v>
      </c>
      <c r="H5380" s="211">
        <v>0.12065040460947214</v>
      </c>
      <c r="I5380" s="211">
        <v>0.43402061459387142</v>
      </c>
      <c r="J5380" s="211">
        <v>0.46203777755239206</v>
      </c>
      <c r="K5380" s="211">
        <v>0.63806558223897059</v>
      </c>
      <c r="L5380" s="211">
        <v>0.28055763403805484</v>
      </c>
      <c r="M5380" s="211">
        <v>9.8819699202851802E-2</v>
      </c>
      <c r="N5380" s="211">
        <v>0.48378809355021291</v>
      </c>
      <c r="O5380" s="211">
        <v>0.53166254383696065</v>
      </c>
      <c r="P5380" s="211">
        <v>6.7476199802772988E-2</v>
      </c>
      <c r="Q5380" s="211">
        <v>7.9530350289392426E-2</v>
      </c>
      <c r="R5380" s="211">
        <v>0.40345176542415073</v>
      </c>
      <c r="S5380" s="211">
        <v>0.31951502692076417</v>
      </c>
      <c r="T5380" s="211">
        <v>0.52603601590355009</v>
      </c>
      <c r="U5380" s="211">
        <v>0.38136540309929173</v>
      </c>
      <c r="V5380" s="211">
        <v>7.6379557197134323E-2</v>
      </c>
      <c r="W5380" s="211">
        <v>0.54087737931588409</v>
      </c>
      <c r="X5380" s="211">
        <v>0.29929866464709426</v>
      </c>
      <c r="Y5380" s="211">
        <v>0.55425676572050142</v>
      </c>
      <c r="Z5380" s="211">
        <v>0.14697356654023339</v>
      </c>
      <c r="AA5380" s="212">
        <v>0.12142158889085976</v>
      </c>
    </row>
    <row r="5381" spans="1:27" x14ac:dyDescent="0.35">
      <c r="A5381" s="210" t="s">
        <v>6057</v>
      </c>
      <c r="B5381" s="217">
        <v>118.82761824873097</v>
      </c>
      <c r="C5381" s="211">
        <v>7.3733760194870102E-2</v>
      </c>
      <c r="D5381" s="211">
        <v>0.12108978195640437</v>
      </c>
      <c r="E5381" s="211">
        <v>8.304484525218149E-2</v>
      </c>
      <c r="F5381" s="211">
        <v>8.4441113925501604E-2</v>
      </c>
      <c r="G5381" s="211">
        <v>0.11999421341967076</v>
      </c>
      <c r="H5381" s="211">
        <v>0.1150678092950707</v>
      </c>
      <c r="I5381" s="211">
        <v>0.51536485244848396</v>
      </c>
      <c r="J5381" s="211">
        <v>0.46287283905632948</v>
      </c>
      <c r="K5381" s="211">
        <v>0.6214855117274608</v>
      </c>
      <c r="L5381" s="211">
        <v>0.27469742773175282</v>
      </c>
      <c r="M5381" s="211">
        <v>0.1117488272108451</v>
      </c>
      <c r="N5381" s="211">
        <v>0.40728651131133503</v>
      </c>
      <c r="O5381" s="211">
        <v>0.57788616616240684</v>
      </c>
      <c r="P5381" s="211">
        <v>6.7334555129919385E-2</v>
      </c>
      <c r="Q5381" s="211">
        <v>0.11188020502668125</v>
      </c>
      <c r="R5381" s="211">
        <v>0.40563175626847886</v>
      </c>
      <c r="S5381" s="211">
        <v>0.37461868763074879</v>
      </c>
      <c r="T5381" s="211">
        <v>0.52700998168579882</v>
      </c>
      <c r="U5381" s="211">
        <v>0.38327910177031488</v>
      </c>
      <c r="V5381" s="211">
        <v>6.3361533145138121E-2</v>
      </c>
      <c r="W5381" s="211">
        <v>0.48961156900650699</v>
      </c>
      <c r="X5381" s="211">
        <v>0.3726362309298204</v>
      </c>
      <c r="Y5381" s="211">
        <v>0.68171958825679602</v>
      </c>
      <c r="Z5381" s="211">
        <v>0.14861901958029439</v>
      </c>
      <c r="AA5381" s="212">
        <v>0.12219536693703889</v>
      </c>
    </row>
    <row r="5382" spans="1:27" x14ac:dyDescent="0.35">
      <c r="A5382" s="210" t="s">
        <v>6058</v>
      </c>
      <c r="B5382" s="217">
        <v>143.04129230784622</v>
      </c>
      <c r="C5382" s="211">
        <v>5.103345472154272E-2</v>
      </c>
      <c r="D5382" s="211">
        <v>0.12575272829807449</v>
      </c>
      <c r="E5382" s="211">
        <v>7.9856227003316377E-2</v>
      </c>
      <c r="F5382" s="211">
        <v>0.12110139770637066</v>
      </c>
      <c r="G5382" s="211">
        <v>0.12500133731788232</v>
      </c>
      <c r="H5382" s="211">
        <v>0.11630941883092147</v>
      </c>
      <c r="I5382" s="211">
        <v>0.50448489701629262</v>
      </c>
      <c r="J5382" s="211">
        <v>0.43134616703933404</v>
      </c>
      <c r="K5382" s="211">
        <v>0.59729647697218624</v>
      </c>
      <c r="L5382" s="211">
        <v>0.27647474115572346</v>
      </c>
      <c r="M5382" s="211">
        <v>0.10293970323180457</v>
      </c>
      <c r="N5382" s="211">
        <v>0.44399064415364975</v>
      </c>
      <c r="O5382" s="211">
        <v>0.54197024009958672</v>
      </c>
      <c r="P5382" s="211">
        <v>6.7650033810496224E-2</v>
      </c>
      <c r="Q5382" s="211">
        <v>6.0087187406895309E-2</v>
      </c>
      <c r="R5382" s="211">
        <v>0.46512591902901168</v>
      </c>
      <c r="S5382" s="211">
        <v>0.31265073949340072</v>
      </c>
      <c r="T5382" s="211">
        <v>0.55448426848925947</v>
      </c>
      <c r="U5382" s="211">
        <v>0.43105349942023657</v>
      </c>
      <c r="V5382" s="211">
        <v>9.9626361630151733E-2</v>
      </c>
      <c r="W5382" s="211">
        <v>0.48119085345284884</v>
      </c>
      <c r="X5382" s="211">
        <v>0.29199357333887316</v>
      </c>
      <c r="Y5382" s="211">
        <v>0.76233390699140524</v>
      </c>
      <c r="Z5382" s="211">
        <v>0.14494697265014594</v>
      </c>
      <c r="AA5382" s="212">
        <v>0.1186612212325772</v>
      </c>
    </row>
    <row r="5383" spans="1:27" x14ac:dyDescent="0.35">
      <c r="A5383" s="210" t="s">
        <v>6059</v>
      </c>
      <c r="B5383" s="217">
        <v>145.98116877209623</v>
      </c>
      <c r="C5383" s="211">
        <v>8.0194101405434065E-2</v>
      </c>
      <c r="D5383" s="211">
        <v>0.1238022864252788</v>
      </c>
      <c r="E5383" s="211">
        <v>7.6754852819408442E-2</v>
      </c>
      <c r="F5383" s="211">
        <v>0.11504763571919852</v>
      </c>
      <c r="G5383" s="211">
        <v>0.12424533395544383</v>
      </c>
      <c r="H5383" s="211">
        <v>0.11727848984223985</v>
      </c>
      <c r="I5383" s="211">
        <v>0.46889244779867034</v>
      </c>
      <c r="J5383" s="211">
        <v>0.45610080872675796</v>
      </c>
      <c r="K5383" s="211">
        <v>0.63681540827630567</v>
      </c>
      <c r="L5383" s="211">
        <v>0.28096355386876559</v>
      </c>
      <c r="M5383" s="211">
        <v>9.2245814627317846E-2</v>
      </c>
      <c r="N5383" s="211">
        <v>0.44529049601695903</v>
      </c>
      <c r="O5383" s="211">
        <v>0.64893885867968693</v>
      </c>
      <c r="P5383" s="211">
        <v>7.2375635309889261E-2</v>
      </c>
      <c r="Q5383" s="211">
        <v>4.8122341773303136E-2</v>
      </c>
      <c r="R5383" s="211">
        <v>0.39102863664966286</v>
      </c>
      <c r="S5383" s="211">
        <v>0.2977577054165067</v>
      </c>
      <c r="T5383" s="211">
        <v>0.56324108250819105</v>
      </c>
      <c r="U5383" s="211">
        <v>0.42574737787565753</v>
      </c>
      <c r="V5383" s="211">
        <v>0.14406765808176741</v>
      </c>
      <c r="W5383" s="211">
        <v>0.54812446602412845</v>
      </c>
      <c r="X5383" s="211">
        <v>0.36949958006098527</v>
      </c>
      <c r="Y5383" s="211">
        <v>0.56308586920157844</v>
      </c>
      <c r="Z5383" s="211">
        <v>0.14439871258549558</v>
      </c>
      <c r="AA5383" s="212">
        <v>0.1236352583383729</v>
      </c>
    </row>
    <row r="5384" spans="1:27" x14ac:dyDescent="0.35">
      <c r="A5384" s="210" t="s">
        <v>6060</v>
      </c>
      <c r="B5384" s="217">
        <v>129.9969365590581</v>
      </c>
      <c r="C5384" s="211">
        <v>8.177377410330533E-2</v>
      </c>
      <c r="D5384" s="211">
        <v>0.11678278127200385</v>
      </c>
      <c r="E5384" s="211">
        <v>7.7039728150647066E-2</v>
      </c>
      <c r="F5384" s="211">
        <v>8.8505712892978927E-2</v>
      </c>
      <c r="G5384" s="211">
        <v>0.11542403758754205</v>
      </c>
      <c r="H5384" s="211">
        <v>0.12253308509410187</v>
      </c>
      <c r="I5384" s="211">
        <v>0.51307663271179549</v>
      </c>
      <c r="J5384" s="211">
        <v>0.45251860973476826</v>
      </c>
      <c r="K5384" s="211">
        <v>0.59329090367056991</v>
      </c>
      <c r="L5384" s="211">
        <v>0.27600011474938468</v>
      </c>
      <c r="M5384" s="211">
        <v>0.10724909537983567</v>
      </c>
      <c r="N5384" s="211">
        <v>0.40303972479638578</v>
      </c>
      <c r="O5384" s="211">
        <v>0.75574036756735918</v>
      </c>
      <c r="P5384" s="211">
        <v>7.232661601854859E-2</v>
      </c>
      <c r="Q5384" s="211">
        <v>5.4997901538192923E-2</v>
      </c>
      <c r="R5384" s="211">
        <v>0.45313285741407189</v>
      </c>
      <c r="S5384" s="211">
        <v>0.30915218447426984</v>
      </c>
      <c r="T5384" s="211">
        <v>0.48686540046330951</v>
      </c>
      <c r="U5384" s="211">
        <v>0.43826839634266335</v>
      </c>
      <c r="V5384" s="211">
        <v>6.8926597034390386E-2</v>
      </c>
      <c r="W5384" s="211">
        <v>0.55216386195445832</v>
      </c>
      <c r="X5384" s="211">
        <v>0.4143359161274518</v>
      </c>
      <c r="Y5384" s="211">
        <v>0.57913175328112776</v>
      </c>
      <c r="Z5384" s="211">
        <v>0.14993077010006578</v>
      </c>
      <c r="AA5384" s="212">
        <v>0.11684791662072151</v>
      </c>
    </row>
    <row r="5385" spans="1:27" x14ac:dyDescent="0.35">
      <c r="A5385" s="210" t="s">
        <v>6061</v>
      </c>
      <c r="B5385" s="217">
        <v>118.69454220319675</v>
      </c>
      <c r="C5385" s="211">
        <v>5.2060703457321181E-2</v>
      </c>
      <c r="D5385" s="211">
        <v>0.11579497450069658</v>
      </c>
      <c r="E5385" s="211">
        <v>8.3205022538656095E-2</v>
      </c>
      <c r="F5385" s="211">
        <v>0.10903004161171904</v>
      </c>
      <c r="G5385" s="211">
        <v>0.11928704593474626</v>
      </c>
      <c r="H5385" s="211">
        <v>0.10449924680998959</v>
      </c>
      <c r="I5385" s="211">
        <v>0.45903349889028522</v>
      </c>
      <c r="J5385" s="211">
        <v>0.43927148893116974</v>
      </c>
      <c r="K5385" s="211">
        <v>0.62375848839747938</v>
      </c>
      <c r="L5385" s="211">
        <v>0.27140375167218928</v>
      </c>
      <c r="M5385" s="211">
        <v>8.0808913128590509E-2</v>
      </c>
      <c r="N5385" s="211">
        <v>0.45550554551443223</v>
      </c>
      <c r="O5385" s="211">
        <v>0.73945201447041498</v>
      </c>
      <c r="P5385" s="211">
        <v>6.6378706990260133E-2</v>
      </c>
      <c r="Q5385" s="211">
        <v>6.1457480179585633E-2</v>
      </c>
      <c r="R5385" s="211">
        <v>0.41805162777166172</v>
      </c>
      <c r="S5385" s="211">
        <v>0.28489678030809529</v>
      </c>
      <c r="T5385" s="211">
        <v>0.54063046121888558</v>
      </c>
      <c r="U5385" s="211">
        <v>0.48774275630426922</v>
      </c>
      <c r="V5385" s="211">
        <v>7.7270692171172148E-2</v>
      </c>
      <c r="W5385" s="211">
        <v>0.53877139111012151</v>
      </c>
      <c r="X5385" s="211">
        <v>0.39715053561060193</v>
      </c>
      <c r="Y5385" s="211">
        <v>0.63165971801667187</v>
      </c>
      <c r="Z5385" s="211">
        <v>0.14814372223421601</v>
      </c>
      <c r="AA5385" s="212">
        <v>0.12611708582343778</v>
      </c>
    </row>
    <row r="5386" spans="1:27" x14ac:dyDescent="0.35">
      <c r="A5386" s="210" t="s">
        <v>6062</v>
      </c>
      <c r="B5386" s="217">
        <v>143.53948251133571</v>
      </c>
      <c r="C5386" s="211">
        <v>6.6790393635508094E-2</v>
      </c>
      <c r="D5386" s="211">
        <v>0.11970482447883382</v>
      </c>
      <c r="E5386" s="211">
        <v>7.3831620525082686E-2</v>
      </c>
      <c r="F5386" s="211">
        <v>7.7629221076071994E-2</v>
      </c>
      <c r="G5386" s="211">
        <v>0.11832665140534258</v>
      </c>
      <c r="H5386" s="211">
        <v>0.11086523831818529</v>
      </c>
      <c r="I5386" s="211">
        <v>0.48969729787305954</v>
      </c>
      <c r="J5386" s="211">
        <v>0.43333213728694475</v>
      </c>
      <c r="K5386" s="211">
        <v>0.61367727841753095</v>
      </c>
      <c r="L5386" s="211">
        <v>0.27968971231191309</v>
      </c>
      <c r="M5386" s="211">
        <v>8.8574578466405443E-2</v>
      </c>
      <c r="N5386" s="211">
        <v>0.4780913437546212</v>
      </c>
      <c r="O5386" s="211">
        <v>0.54505956828133595</v>
      </c>
      <c r="P5386" s="211">
        <v>6.4160067212695723E-2</v>
      </c>
      <c r="Q5386" s="211">
        <v>9.091268338238552E-2</v>
      </c>
      <c r="R5386" s="211">
        <v>0.37226423018007149</v>
      </c>
      <c r="S5386" s="211">
        <v>0.37377598215580832</v>
      </c>
      <c r="T5386" s="211">
        <v>0.54851927072331141</v>
      </c>
      <c r="U5386" s="211">
        <v>0.55679172031286261</v>
      </c>
      <c r="V5386" s="211">
        <v>0.1457633107032866</v>
      </c>
      <c r="W5386" s="211">
        <v>0.51810552774636776</v>
      </c>
      <c r="X5386" s="211">
        <v>0.2923918424697291</v>
      </c>
      <c r="Y5386" s="211">
        <v>0.56109164659412802</v>
      </c>
      <c r="Z5386" s="211">
        <v>0.14953148503133107</v>
      </c>
      <c r="AA5386" s="212">
        <v>0.12281824103240406</v>
      </c>
    </row>
    <row r="5387" spans="1:27" x14ac:dyDescent="0.35">
      <c r="A5387" s="210" t="s">
        <v>6063</v>
      </c>
      <c r="B5387" s="217">
        <v>147.20944607486302</v>
      </c>
      <c r="C5387" s="211">
        <v>5.8389274952815123E-2</v>
      </c>
      <c r="D5387" s="211">
        <v>0.12557852669080063</v>
      </c>
      <c r="E5387" s="211">
        <v>7.5112793596500471E-2</v>
      </c>
      <c r="F5387" s="211">
        <v>8.2317969106949884E-2</v>
      </c>
      <c r="G5387" s="211">
        <v>0.12386353582878454</v>
      </c>
      <c r="H5387" s="211">
        <v>0.12252095477541314</v>
      </c>
      <c r="I5387" s="211">
        <v>0.52310798614618714</v>
      </c>
      <c r="J5387" s="211">
        <v>0.47129942770476979</v>
      </c>
      <c r="K5387" s="211">
        <v>0.54281560514776894</v>
      </c>
      <c r="L5387" s="211">
        <v>0.27508504776631276</v>
      </c>
      <c r="M5387" s="211">
        <v>0.10653797283508466</v>
      </c>
      <c r="N5387" s="211">
        <v>0.53436532849527429</v>
      </c>
      <c r="O5387" s="211">
        <v>0.71997795327946235</v>
      </c>
      <c r="P5387" s="211">
        <v>6.5404901452505382E-2</v>
      </c>
      <c r="Q5387" s="211">
        <v>0.11203400565239668</v>
      </c>
      <c r="R5387" s="211">
        <v>0.42231368249652124</v>
      </c>
      <c r="S5387" s="211">
        <v>0.33962626094213788</v>
      </c>
      <c r="T5387" s="211">
        <v>0.53346782532705717</v>
      </c>
      <c r="U5387" s="211">
        <v>0.4988661932050602</v>
      </c>
      <c r="V5387" s="211">
        <v>0.11262679373386679</v>
      </c>
      <c r="W5387" s="211">
        <v>0.51797157801461979</v>
      </c>
      <c r="X5387" s="211">
        <v>0.33988327274174102</v>
      </c>
      <c r="Y5387" s="211">
        <v>0.6561489507453917</v>
      </c>
      <c r="Z5387" s="211">
        <v>0.1499268950682861</v>
      </c>
      <c r="AA5387" s="212">
        <v>0.12276768726827153</v>
      </c>
    </row>
    <row r="5388" spans="1:27" x14ac:dyDescent="0.35">
      <c r="A5388" s="210" t="s">
        <v>6064</v>
      </c>
      <c r="B5388" s="217">
        <v>153.15389979297305</v>
      </c>
      <c r="C5388" s="211">
        <v>5.375210407458339E-2</v>
      </c>
      <c r="D5388" s="211">
        <v>0.12177130021883248</v>
      </c>
      <c r="E5388" s="211">
        <v>7.9515705759448413E-2</v>
      </c>
      <c r="F5388" s="211">
        <v>0.10592407838095677</v>
      </c>
      <c r="G5388" s="211">
        <v>0.12213310332426694</v>
      </c>
      <c r="H5388" s="211">
        <v>0.11951924719876361</v>
      </c>
      <c r="I5388" s="211">
        <v>0.4401550848767995</v>
      </c>
      <c r="J5388" s="211">
        <v>0.43379908480996893</v>
      </c>
      <c r="K5388" s="211">
        <v>0.64950653493205823</v>
      </c>
      <c r="L5388" s="211">
        <v>0.27119311964255161</v>
      </c>
      <c r="M5388" s="211">
        <v>8.9613318941190359E-2</v>
      </c>
      <c r="N5388" s="211">
        <v>0.54957477866837545</v>
      </c>
      <c r="O5388" s="211">
        <v>0.75055469548761078</v>
      </c>
      <c r="P5388" s="211">
        <v>7.2951951786403998E-2</v>
      </c>
      <c r="Q5388" s="211">
        <v>6.6767091610652626E-2</v>
      </c>
      <c r="R5388" s="211">
        <v>0.48127792705068201</v>
      </c>
      <c r="S5388" s="211">
        <v>0.3317691681447284</v>
      </c>
      <c r="T5388" s="211">
        <v>0.52029416300734455</v>
      </c>
      <c r="U5388" s="211">
        <v>0.4305758074288516</v>
      </c>
      <c r="V5388" s="211">
        <v>9.8065197901085546E-2</v>
      </c>
      <c r="W5388" s="211">
        <v>0.54319234184809062</v>
      </c>
      <c r="X5388" s="211">
        <v>0.35445134916005461</v>
      </c>
      <c r="Y5388" s="211">
        <v>0.70136323386784905</v>
      </c>
      <c r="Z5388" s="211">
        <v>0.14638034233322075</v>
      </c>
      <c r="AA5388" s="212">
        <v>0.12000915548767144</v>
      </c>
    </row>
    <row r="5389" spans="1:27" x14ac:dyDescent="0.35">
      <c r="A5389" s="210" t="s">
        <v>6065</v>
      </c>
      <c r="B5389" s="217">
        <v>128.48829584694465</v>
      </c>
      <c r="C5389" s="211">
        <v>5.2747313939564507E-2</v>
      </c>
      <c r="D5389" s="211">
        <v>0.12621256028465977</v>
      </c>
      <c r="E5389" s="211">
        <v>8.5824250196773408E-2</v>
      </c>
      <c r="F5389" s="211">
        <v>9.3628437180380164E-2</v>
      </c>
      <c r="G5389" s="211">
        <v>0.11861680835235687</v>
      </c>
      <c r="H5389" s="211">
        <v>0.112319965143548</v>
      </c>
      <c r="I5389" s="211">
        <v>0.52381279557034743</v>
      </c>
      <c r="J5389" s="211">
        <v>0.48249632366583761</v>
      </c>
      <c r="K5389" s="211">
        <v>0.60653360340280582</v>
      </c>
      <c r="L5389" s="211">
        <v>0.27812129120555384</v>
      </c>
      <c r="M5389" s="211">
        <v>9.3770130965152992E-2</v>
      </c>
      <c r="N5389" s="211">
        <v>0.46880027311177036</v>
      </c>
      <c r="O5389" s="211">
        <v>0.74094818566679754</v>
      </c>
      <c r="P5389" s="211">
        <v>7.085001696075191E-2</v>
      </c>
      <c r="Q5389" s="211">
        <v>8.6390287259260734E-2</v>
      </c>
      <c r="R5389" s="211">
        <v>0.46002115005880051</v>
      </c>
      <c r="S5389" s="211">
        <v>0.36491555775687468</v>
      </c>
      <c r="T5389" s="211">
        <v>0.54644314910251213</v>
      </c>
      <c r="U5389" s="211">
        <v>0.36526384991785188</v>
      </c>
      <c r="V5389" s="211">
        <v>6.9338460219929954E-2</v>
      </c>
      <c r="W5389" s="211">
        <v>0.59917641846944181</v>
      </c>
      <c r="X5389" s="211">
        <v>0.39076923747939496</v>
      </c>
      <c r="Y5389" s="211">
        <v>0.68555515142863921</v>
      </c>
      <c r="Z5389" s="211">
        <v>0.14846977860080735</v>
      </c>
      <c r="AA5389" s="212">
        <v>0.12243136474191273</v>
      </c>
    </row>
    <row r="5390" spans="1:27" x14ac:dyDescent="0.35">
      <c r="A5390" s="210" t="s">
        <v>6066</v>
      </c>
      <c r="B5390" s="217">
        <v>137.31820322897514</v>
      </c>
      <c r="C5390" s="211">
        <v>5.7292592365286443E-2</v>
      </c>
      <c r="D5390" s="211">
        <v>0.12404587591927314</v>
      </c>
      <c r="E5390" s="211">
        <v>7.3875059801921564E-2</v>
      </c>
      <c r="F5390" s="211">
        <v>6.6349471248681291E-2</v>
      </c>
      <c r="G5390" s="211">
        <v>0.1245927610382578</v>
      </c>
      <c r="H5390" s="211">
        <v>0.11912722286413926</v>
      </c>
      <c r="I5390" s="211">
        <v>0.52465777265018143</v>
      </c>
      <c r="J5390" s="211">
        <v>0.43441228156886363</v>
      </c>
      <c r="K5390" s="211">
        <v>0.64966602240738969</v>
      </c>
      <c r="L5390" s="211">
        <v>0.27206069112963133</v>
      </c>
      <c r="M5390" s="211">
        <v>9.9441060315420618E-2</v>
      </c>
      <c r="N5390" s="211">
        <v>0.33836689739698639</v>
      </c>
      <c r="O5390" s="211">
        <v>0.75328694880781866</v>
      </c>
      <c r="P5390" s="211">
        <v>6.9104243540802981E-2</v>
      </c>
      <c r="Q5390" s="211">
        <v>5.8087412090889579E-2</v>
      </c>
      <c r="R5390" s="211">
        <v>0.46330811198570199</v>
      </c>
      <c r="S5390" s="211">
        <v>0.33231312183911899</v>
      </c>
      <c r="T5390" s="211">
        <v>0.54224069668490338</v>
      </c>
      <c r="U5390" s="211">
        <v>0.38438178126438655</v>
      </c>
      <c r="V5390" s="211">
        <v>7.7561957261199632E-2</v>
      </c>
      <c r="W5390" s="211">
        <v>0.49685704000019432</v>
      </c>
      <c r="X5390" s="211">
        <v>0.31919482379587838</v>
      </c>
      <c r="Y5390" s="211">
        <v>0.7198693675163913</v>
      </c>
      <c r="Z5390" s="211">
        <v>0.14983494246003212</v>
      </c>
      <c r="AA5390" s="212">
        <v>0.11215109226604357</v>
      </c>
    </row>
    <row r="5391" spans="1:27" x14ac:dyDescent="0.35">
      <c r="A5391" s="210" t="s">
        <v>6067</v>
      </c>
      <c r="B5391" s="217">
        <v>141.48178198299303</v>
      </c>
      <c r="C5391" s="211">
        <v>5.841106839320457E-2</v>
      </c>
      <c r="D5391" s="211">
        <v>0.12296222003096557</v>
      </c>
      <c r="E5391" s="211">
        <v>8.2848039165896073E-2</v>
      </c>
      <c r="F5391" s="211">
        <v>9.3489510766660455E-2</v>
      </c>
      <c r="G5391" s="211">
        <v>0.12157657737209653</v>
      </c>
      <c r="H5391" s="211">
        <v>0.11167437812564793</v>
      </c>
      <c r="I5391" s="211">
        <v>0.50922627480259286</v>
      </c>
      <c r="J5391" s="211">
        <v>0.46689009850090513</v>
      </c>
      <c r="K5391" s="211">
        <v>0.6445016890270755</v>
      </c>
      <c r="L5391" s="211">
        <v>0.27022653899129784</v>
      </c>
      <c r="M5391" s="211">
        <v>0.10458274691345655</v>
      </c>
      <c r="N5391" s="211">
        <v>0.51795207358608264</v>
      </c>
      <c r="O5391" s="211">
        <v>0.62453490650959043</v>
      </c>
      <c r="P5391" s="211">
        <v>6.4879820339762001E-2</v>
      </c>
      <c r="Q5391" s="211">
        <v>0.15551310554385595</v>
      </c>
      <c r="R5391" s="211">
        <v>0.45361472917749074</v>
      </c>
      <c r="S5391" s="211">
        <v>0.41057970120601023</v>
      </c>
      <c r="T5391" s="211">
        <v>0.55320972505917909</v>
      </c>
      <c r="U5391" s="211">
        <v>0.42811535633952358</v>
      </c>
      <c r="V5391" s="211">
        <v>0.11268469738739738</v>
      </c>
      <c r="W5391" s="211">
        <v>0.59450511366094339</v>
      </c>
      <c r="X5391" s="211">
        <v>0.36842786441457409</v>
      </c>
      <c r="Y5391" s="211">
        <v>0.59107307751812566</v>
      </c>
      <c r="Z5391" s="211">
        <v>0.14818938332612949</v>
      </c>
      <c r="AA5391" s="212">
        <v>0.12593475277050573</v>
      </c>
    </row>
    <row r="5392" spans="1:27" x14ac:dyDescent="0.35">
      <c r="A5392" s="210" t="s">
        <v>6068</v>
      </c>
      <c r="B5392" s="217">
        <v>118.52792081868324</v>
      </c>
      <c r="C5392" s="211">
        <v>6.0611929655957394E-2</v>
      </c>
      <c r="D5392" s="211">
        <v>0.12490743445698647</v>
      </c>
      <c r="E5392" s="211">
        <v>7.6595066838816145E-2</v>
      </c>
      <c r="F5392" s="211">
        <v>9.9844481056403367E-2</v>
      </c>
      <c r="G5392" s="211">
        <v>0.11340304057931642</v>
      </c>
      <c r="H5392" s="211">
        <v>0.1205259756092921</v>
      </c>
      <c r="I5392" s="211">
        <v>0.49906113955251191</v>
      </c>
      <c r="J5392" s="211">
        <v>0.41437565435009804</v>
      </c>
      <c r="K5392" s="211">
        <v>0.53282079717465092</v>
      </c>
      <c r="L5392" s="211">
        <v>0.27856808136454192</v>
      </c>
      <c r="M5392" s="211">
        <v>8.9934741013677863E-2</v>
      </c>
      <c r="N5392" s="211">
        <v>0.3713613447148329</v>
      </c>
      <c r="O5392" s="211">
        <v>0.52083443418874709</v>
      </c>
      <c r="P5392" s="211">
        <v>6.7740392077685174E-2</v>
      </c>
      <c r="Q5392" s="211">
        <v>9.4046022449733119E-2</v>
      </c>
      <c r="R5392" s="211">
        <v>0.38807447577777376</v>
      </c>
      <c r="S5392" s="211">
        <v>0.34097448644130424</v>
      </c>
      <c r="T5392" s="211">
        <v>0.5513413150846721</v>
      </c>
      <c r="U5392" s="211">
        <v>0.45363890455064981</v>
      </c>
      <c r="V5392" s="211">
        <v>7.1725984066993487E-2</v>
      </c>
      <c r="W5392" s="211">
        <v>0.5390052140479622</v>
      </c>
      <c r="X5392" s="211">
        <v>0.28194512206232319</v>
      </c>
      <c r="Y5392" s="211">
        <v>0.67160858060879236</v>
      </c>
      <c r="Z5392" s="211">
        <v>0.14690970617228563</v>
      </c>
      <c r="AA5392" s="212">
        <v>0.11468317115991385</v>
      </c>
    </row>
    <row r="5393" spans="1:27" x14ac:dyDescent="0.35">
      <c r="A5393" s="210" t="s">
        <v>6069</v>
      </c>
      <c r="B5393" s="217">
        <v>144.30095919081569</v>
      </c>
      <c r="C5393" s="211">
        <v>7.1067899817740837E-2</v>
      </c>
      <c r="D5393" s="211">
        <v>0.11981319888327015</v>
      </c>
      <c r="E5393" s="211">
        <v>7.6298274576093894E-2</v>
      </c>
      <c r="F5393" s="211">
        <v>9.9606001362106428E-2</v>
      </c>
      <c r="G5393" s="211">
        <v>0.11678718285952211</v>
      </c>
      <c r="H5393" s="211">
        <v>0.1092026234230889</v>
      </c>
      <c r="I5393" s="211">
        <v>0.51865845267640176</v>
      </c>
      <c r="J5393" s="211">
        <v>0.45851124847485902</v>
      </c>
      <c r="K5393" s="211">
        <v>0.59644716146783128</v>
      </c>
      <c r="L5393" s="211">
        <v>0.27460617312928354</v>
      </c>
      <c r="M5393" s="211">
        <v>9.348370076558514E-2</v>
      </c>
      <c r="N5393" s="211">
        <v>0.43146578336730979</v>
      </c>
      <c r="O5393" s="211">
        <v>0.69260774640672973</v>
      </c>
      <c r="P5393" s="211">
        <v>6.7036417568960532E-2</v>
      </c>
      <c r="Q5393" s="211">
        <v>8.319308643309585E-2</v>
      </c>
      <c r="R5393" s="211">
        <v>0.43490105126315881</v>
      </c>
      <c r="S5393" s="211">
        <v>0.30429770432555597</v>
      </c>
      <c r="T5393" s="211">
        <v>0.55431388733036946</v>
      </c>
      <c r="U5393" s="211">
        <v>0.51198445147750848</v>
      </c>
      <c r="V5393" s="211">
        <v>9.1171743652450371E-2</v>
      </c>
      <c r="W5393" s="211">
        <v>0.56196405219768608</v>
      </c>
      <c r="X5393" s="211">
        <v>0.34351942082585035</v>
      </c>
      <c r="Y5393" s="211">
        <v>0.65571954317059467</v>
      </c>
      <c r="Z5393" s="211">
        <v>0.14562671890312756</v>
      </c>
      <c r="AA5393" s="212">
        <v>0.11526749906772024</v>
      </c>
    </row>
    <row r="5394" spans="1:27" x14ac:dyDescent="0.35">
      <c r="A5394" s="210" t="s">
        <v>6070</v>
      </c>
      <c r="B5394" s="217">
        <v>150.12770914384419</v>
      </c>
      <c r="C5394" s="211">
        <v>7.9571168164697989E-2</v>
      </c>
      <c r="D5394" s="211">
        <v>0.11947094497965255</v>
      </c>
      <c r="E5394" s="211">
        <v>7.4289715080511021E-2</v>
      </c>
      <c r="F5394" s="211">
        <v>9.9884950262211045E-2</v>
      </c>
      <c r="G5394" s="211">
        <v>0.11931805297424254</v>
      </c>
      <c r="H5394" s="211">
        <v>0.12214871055227254</v>
      </c>
      <c r="I5394" s="211">
        <v>0.50955565367075484</v>
      </c>
      <c r="J5394" s="211">
        <v>0.47909683494491473</v>
      </c>
      <c r="K5394" s="211">
        <v>0.62709580558289213</v>
      </c>
      <c r="L5394" s="211">
        <v>0.27668440299090669</v>
      </c>
      <c r="M5394" s="211">
        <v>8.8476281912414176E-2</v>
      </c>
      <c r="N5394" s="211">
        <v>0.36477358482494604</v>
      </c>
      <c r="O5394" s="211">
        <v>0.6818703223742566</v>
      </c>
      <c r="P5394" s="211">
        <v>7.1169841495529185E-2</v>
      </c>
      <c r="Q5394" s="211">
        <v>7.2961457906484131E-2</v>
      </c>
      <c r="R5394" s="211">
        <v>0.38693369345220568</v>
      </c>
      <c r="S5394" s="211">
        <v>0.37301892923547753</v>
      </c>
      <c r="T5394" s="211">
        <v>0.52408884822024482</v>
      </c>
      <c r="U5394" s="211">
        <v>0.5540094485668503</v>
      </c>
      <c r="V5394" s="211">
        <v>0.1110041405744611</v>
      </c>
      <c r="W5394" s="211">
        <v>0.61786413195261947</v>
      </c>
      <c r="X5394" s="211">
        <v>0.2949365924459918</v>
      </c>
      <c r="Y5394" s="211">
        <v>0.58149564221027861</v>
      </c>
      <c r="Z5394" s="211">
        <v>0.13440927986444176</v>
      </c>
      <c r="AA5394" s="212">
        <v>0.11733381289885364</v>
      </c>
    </row>
    <row r="5395" spans="1:27" x14ac:dyDescent="0.35">
      <c r="A5395" s="210" t="s">
        <v>6071</v>
      </c>
      <c r="B5395" s="217">
        <v>144.34922517875549</v>
      </c>
      <c r="C5395" s="211">
        <v>5.481212905357967E-2</v>
      </c>
      <c r="D5395" s="211">
        <v>0.12471385732513694</v>
      </c>
      <c r="E5395" s="211">
        <v>7.2044389699349468E-2</v>
      </c>
      <c r="F5395" s="211">
        <v>9.2838263369630608E-2</v>
      </c>
      <c r="G5395" s="211">
        <v>0.11959802120488916</v>
      </c>
      <c r="H5395" s="211">
        <v>0.11749898183972199</v>
      </c>
      <c r="I5395" s="211">
        <v>0.44575592179807666</v>
      </c>
      <c r="J5395" s="211">
        <v>0.44064888183025769</v>
      </c>
      <c r="K5395" s="211">
        <v>0.62366201405059163</v>
      </c>
      <c r="L5395" s="211">
        <v>0.2663028480159263</v>
      </c>
      <c r="M5395" s="211">
        <v>0.10384858566194004</v>
      </c>
      <c r="N5395" s="211">
        <v>0.35936028596822994</v>
      </c>
      <c r="O5395" s="211">
        <v>0.63702045103158544</v>
      </c>
      <c r="P5395" s="211">
        <v>7.2772897008313797E-2</v>
      </c>
      <c r="Q5395" s="211">
        <v>5.0629146341834921E-2</v>
      </c>
      <c r="R5395" s="211">
        <v>0.42600936438763293</v>
      </c>
      <c r="S5395" s="211">
        <v>0.31217750834463576</v>
      </c>
      <c r="T5395" s="211">
        <v>0.52470407817556308</v>
      </c>
      <c r="U5395" s="211">
        <v>0.38116677787652659</v>
      </c>
      <c r="V5395" s="211">
        <v>0.12937040650534803</v>
      </c>
      <c r="W5395" s="211">
        <v>0.52781623706460101</v>
      </c>
      <c r="X5395" s="211">
        <v>0.40545778226358486</v>
      </c>
      <c r="Y5395" s="211">
        <v>0.7452258211988555</v>
      </c>
      <c r="Z5395" s="211">
        <v>0.14477910688278392</v>
      </c>
      <c r="AA5395" s="212">
        <v>0.12609474055185055</v>
      </c>
    </row>
    <row r="5396" spans="1:27" x14ac:dyDescent="0.35">
      <c r="A5396" s="210" t="s">
        <v>6072</v>
      </c>
      <c r="B5396" s="217">
        <v>116.15679823100267</v>
      </c>
      <c r="C5396" s="211">
        <v>7.8235512786912265E-2</v>
      </c>
      <c r="D5396" s="211">
        <v>0.11579069265986078</v>
      </c>
      <c r="E5396" s="211">
        <v>7.4481658787274169E-2</v>
      </c>
      <c r="F5396" s="211">
        <v>8.1416691859589718E-2</v>
      </c>
      <c r="G5396" s="211">
        <v>0.12134258094764655</v>
      </c>
      <c r="H5396" s="211">
        <v>0.11330047635276796</v>
      </c>
      <c r="I5396" s="211">
        <v>0.52700482079880573</v>
      </c>
      <c r="J5396" s="211">
        <v>0.44856275281158353</v>
      </c>
      <c r="K5396" s="211">
        <v>0.57148658801373642</v>
      </c>
      <c r="L5396" s="211">
        <v>0.2749016028012532</v>
      </c>
      <c r="M5396" s="211">
        <v>9.1645605165447078E-2</v>
      </c>
      <c r="N5396" s="211">
        <v>0.43048235146210162</v>
      </c>
      <c r="O5396" s="211">
        <v>0.73328125946860112</v>
      </c>
      <c r="P5396" s="211">
        <v>6.8923027449635937E-2</v>
      </c>
      <c r="Q5396" s="211">
        <v>0.11309290984863729</v>
      </c>
      <c r="R5396" s="211">
        <v>0.46796577384713128</v>
      </c>
      <c r="S5396" s="211">
        <v>0.3263974612893995</v>
      </c>
      <c r="T5396" s="211">
        <v>0.51659639492550147</v>
      </c>
      <c r="U5396" s="211">
        <v>0.33595062301369172</v>
      </c>
      <c r="V5396" s="211">
        <v>5.7869359589452413E-2</v>
      </c>
      <c r="W5396" s="211">
        <v>0.54242507801318252</v>
      </c>
      <c r="X5396" s="211">
        <v>0.33607201942683401</v>
      </c>
      <c r="Y5396" s="211">
        <v>0.7151205981092863</v>
      </c>
      <c r="Z5396" s="211">
        <v>0.14909081731379648</v>
      </c>
      <c r="AA5396" s="212">
        <v>0.11715395308237112</v>
      </c>
    </row>
    <row r="5397" spans="1:27" x14ac:dyDescent="0.35">
      <c r="A5397" s="210" t="s">
        <v>6073</v>
      </c>
      <c r="B5397" s="217">
        <v>144.74893519132371</v>
      </c>
      <c r="C5397" s="211">
        <v>5.7437755230012995E-2</v>
      </c>
      <c r="D5397" s="211">
        <v>0.1147967902005898</v>
      </c>
      <c r="E5397" s="211">
        <v>6.8002705500146921E-2</v>
      </c>
      <c r="F5397" s="211">
        <v>9.1360763894028377E-2</v>
      </c>
      <c r="G5397" s="211">
        <v>0.12404405950285449</v>
      </c>
      <c r="H5397" s="211">
        <v>0.11928274514152454</v>
      </c>
      <c r="I5397" s="211">
        <v>0.46068696141775123</v>
      </c>
      <c r="J5397" s="211">
        <v>0.45089797940886028</v>
      </c>
      <c r="K5397" s="211">
        <v>0.54259177840691031</v>
      </c>
      <c r="L5397" s="211">
        <v>0.27911185046898301</v>
      </c>
      <c r="M5397" s="211">
        <v>9.8022102456491372E-2</v>
      </c>
      <c r="N5397" s="211">
        <v>0.40878912616410246</v>
      </c>
      <c r="O5397" s="211">
        <v>0.69476542335000691</v>
      </c>
      <c r="P5397" s="211">
        <v>7.3164195535561014E-2</v>
      </c>
      <c r="Q5397" s="211">
        <v>0.11772371745805554</v>
      </c>
      <c r="R5397" s="211">
        <v>0.45065090313829209</v>
      </c>
      <c r="S5397" s="211">
        <v>0.29904508661883228</v>
      </c>
      <c r="T5397" s="211">
        <v>0.56711427453451413</v>
      </c>
      <c r="U5397" s="211">
        <v>0.54017064399090098</v>
      </c>
      <c r="V5397" s="211">
        <v>0.10972973340369777</v>
      </c>
      <c r="W5397" s="211">
        <v>0.55234641595050993</v>
      </c>
      <c r="X5397" s="211">
        <v>0.30167209100105591</v>
      </c>
      <c r="Y5397" s="211">
        <v>0.5718093114162075</v>
      </c>
      <c r="Z5397" s="211">
        <v>0.14924836031944397</v>
      </c>
      <c r="AA5397" s="212">
        <v>0.11982137913308341</v>
      </c>
    </row>
    <row r="5398" spans="1:27" x14ac:dyDescent="0.35">
      <c r="A5398" s="210" t="s">
        <v>6074</v>
      </c>
      <c r="B5398" s="217">
        <v>122.1877132671934</v>
      </c>
      <c r="C5398" s="211">
        <v>5.9247441759626693E-2</v>
      </c>
      <c r="D5398" s="211">
        <v>0.12790008645709408</v>
      </c>
      <c r="E5398" s="211">
        <v>8.4199371276764731E-2</v>
      </c>
      <c r="F5398" s="211">
        <v>0.10671950453551661</v>
      </c>
      <c r="G5398" s="211">
        <v>0.12087573791834942</v>
      </c>
      <c r="H5398" s="211">
        <v>0.11172558942852447</v>
      </c>
      <c r="I5398" s="211">
        <v>0.50933381036795533</v>
      </c>
      <c r="J5398" s="211">
        <v>0.43595479972979101</v>
      </c>
      <c r="K5398" s="211">
        <v>0.64394243081455982</v>
      </c>
      <c r="L5398" s="211">
        <v>0.27155226371889257</v>
      </c>
      <c r="M5398" s="211">
        <v>8.4063673269211284E-2</v>
      </c>
      <c r="N5398" s="211">
        <v>0.40059393512542518</v>
      </c>
      <c r="O5398" s="211">
        <v>0.7486472208342535</v>
      </c>
      <c r="P5398" s="211">
        <v>6.6917381111605154E-2</v>
      </c>
      <c r="Q5398" s="211">
        <v>6.1796379080392927E-2</v>
      </c>
      <c r="R5398" s="211">
        <v>0.43344378978400161</v>
      </c>
      <c r="S5398" s="211">
        <v>0.30334270995244628</v>
      </c>
      <c r="T5398" s="211">
        <v>0.54949575193865452</v>
      </c>
      <c r="U5398" s="211">
        <v>0.3818595030026235</v>
      </c>
      <c r="V5398" s="211">
        <v>9.4903118756502591E-2</v>
      </c>
      <c r="W5398" s="211">
        <v>0.59181002860264886</v>
      </c>
      <c r="X5398" s="211">
        <v>0.28717239261644761</v>
      </c>
      <c r="Y5398" s="211">
        <v>0.58506852775577778</v>
      </c>
      <c r="Z5398" s="211">
        <v>0.14786818445851171</v>
      </c>
      <c r="AA5398" s="212">
        <v>0.12218693803052066</v>
      </c>
    </row>
    <row r="5399" spans="1:27" x14ac:dyDescent="0.35">
      <c r="A5399" s="210" t="s">
        <v>6075</v>
      </c>
      <c r="B5399" s="217">
        <v>108.90924362189608</v>
      </c>
      <c r="C5399" s="211">
        <v>5.6061709680732402E-2</v>
      </c>
      <c r="D5399" s="211">
        <v>0.12031562618898997</v>
      </c>
      <c r="E5399" s="211">
        <v>7.3969064348401781E-2</v>
      </c>
      <c r="F5399" s="211">
        <v>0.10132844506830724</v>
      </c>
      <c r="G5399" s="211">
        <v>0.12627269013905862</v>
      </c>
      <c r="H5399" s="211">
        <v>0.12137071212039791</v>
      </c>
      <c r="I5399" s="211">
        <v>0.50807419093717621</v>
      </c>
      <c r="J5399" s="211">
        <v>0.43066040427589714</v>
      </c>
      <c r="K5399" s="211">
        <v>0.62263864847758954</v>
      </c>
      <c r="L5399" s="211">
        <v>0.27175579821883405</v>
      </c>
      <c r="M5399" s="211">
        <v>9.0768417041490065E-2</v>
      </c>
      <c r="N5399" s="211">
        <v>0.40519684539175305</v>
      </c>
      <c r="O5399" s="211">
        <v>0.72626908189257133</v>
      </c>
      <c r="P5399" s="211">
        <v>7.0055070175555012E-2</v>
      </c>
      <c r="Q5399" s="211">
        <v>5.3508747332768267E-2</v>
      </c>
      <c r="R5399" s="211">
        <v>0.45737454942450967</v>
      </c>
      <c r="S5399" s="211">
        <v>0.29861714576162329</v>
      </c>
      <c r="T5399" s="211">
        <v>0.5364226725351019</v>
      </c>
      <c r="U5399" s="211">
        <v>0.38141195392110716</v>
      </c>
      <c r="V5399" s="211">
        <v>5.4932833367523748E-2</v>
      </c>
      <c r="W5399" s="211">
        <v>0.52245785774315567</v>
      </c>
      <c r="X5399" s="211">
        <v>0.35014160364335667</v>
      </c>
      <c r="Y5399" s="211">
        <v>0.66226914975348028</v>
      </c>
      <c r="Z5399" s="211">
        <v>0.14149427001963796</v>
      </c>
      <c r="AA5399" s="212">
        <v>0.12182256905981405</v>
      </c>
    </row>
    <row r="5400" spans="1:27" x14ac:dyDescent="0.35">
      <c r="A5400" s="210" t="s">
        <v>6076</v>
      </c>
      <c r="B5400" s="217">
        <v>138.53424761320372</v>
      </c>
      <c r="C5400" s="211">
        <v>5.8075857063862826E-2</v>
      </c>
      <c r="D5400" s="211">
        <v>0.13116440757169542</v>
      </c>
      <c r="E5400" s="211">
        <v>8.1213305477613587E-2</v>
      </c>
      <c r="F5400" s="211">
        <v>9.7820206239008584E-2</v>
      </c>
      <c r="G5400" s="211">
        <v>0.12560017073403565</v>
      </c>
      <c r="H5400" s="211">
        <v>0.11268339355620546</v>
      </c>
      <c r="I5400" s="211">
        <v>0.48549723228761399</v>
      </c>
      <c r="J5400" s="211">
        <v>0.39314044296058237</v>
      </c>
      <c r="K5400" s="211">
        <v>0.59541142273627767</v>
      </c>
      <c r="L5400" s="211">
        <v>0.27949230785817547</v>
      </c>
      <c r="M5400" s="211">
        <v>7.997495858524746E-2</v>
      </c>
      <c r="N5400" s="211">
        <v>0.46368333067870693</v>
      </c>
      <c r="O5400" s="211">
        <v>0.57274712808364892</v>
      </c>
      <c r="P5400" s="211">
        <v>7.2900038085176144E-2</v>
      </c>
      <c r="Q5400" s="211">
        <v>5.5707321178117136E-2</v>
      </c>
      <c r="R5400" s="211">
        <v>0.48090034429250272</v>
      </c>
      <c r="S5400" s="211">
        <v>0.31069657274833706</v>
      </c>
      <c r="T5400" s="211">
        <v>0.54146252519425975</v>
      </c>
      <c r="U5400" s="211">
        <v>0.42374276745372352</v>
      </c>
      <c r="V5400" s="211">
        <v>0.1149163160454709</v>
      </c>
      <c r="W5400" s="211">
        <v>0.49216390803052623</v>
      </c>
      <c r="X5400" s="211">
        <v>0.28332266703365377</v>
      </c>
      <c r="Y5400" s="211">
        <v>0.66838039334364852</v>
      </c>
      <c r="Z5400" s="211">
        <v>0.14952171165167152</v>
      </c>
      <c r="AA5400" s="212">
        <v>0.1210161401950787</v>
      </c>
    </row>
    <row r="5401" spans="1:27" x14ac:dyDescent="0.35">
      <c r="A5401" s="210" t="s">
        <v>6077</v>
      </c>
      <c r="B5401" s="217">
        <v>112.58059406422018</v>
      </c>
      <c r="C5401" s="211">
        <v>6.0164662378901688E-2</v>
      </c>
      <c r="D5401" s="211">
        <v>0.11591060992825516</v>
      </c>
      <c r="E5401" s="211">
        <v>7.4897043553303594E-2</v>
      </c>
      <c r="F5401" s="211">
        <v>8.7291987645397098E-2</v>
      </c>
      <c r="G5401" s="211">
        <v>0.12115189545592008</v>
      </c>
      <c r="H5401" s="211">
        <v>0.12428020782070952</v>
      </c>
      <c r="I5401" s="211">
        <v>0.51520579201744232</v>
      </c>
      <c r="J5401" s="211">
        <v>0.43998302817429646</v>
      </c>
      <c r="K5401" s="211">
        <v>0.54178078359931203</v>
      </c>
      <c r="L5401" s="211">
        <v>0.27609894436319926</v>
      </c>
      <c r="M5401" s="211">
        <v>0.10681600577424619</v>
      </c>
      <c r="N5401" s="211">
        <v>0.36991402331613915</v>
      </c>
      <c r="O5401" s="211">
        <v>0.60595795958089882</v>
      </c>
      <c r="P5401" s="211">
        <v>6.0404255842667669E-2</v>
      </c>
      <c r="Q5401" s="211">
        <v>6.8677356777988821E-2</v>
      </c>
      <c r="R5401" s="211">
        <v>0.41842602374538695</v>
      </c>
      <c r="S5401" s="211">
        <v>0.31254322401302381</v>
      </c>
      <c r="T5401" s="211">
        <v>0.53152557882247242</v>
      </c>
      <c r="U5401" s="211">
        <v>0.47437128844819604</v>
      </c>
      <c r="V5401" s="211">
        <v>9.1312301041456864E-2</v>
      </c>
      <c r="W5401" s="211">
        <v>0.58632627516094116</v>
      </c>
      <c r="X5401" s="211">
        <v>0.27779735867515332</v>
      </c>
      <c r="Y5401" s="211">
        <v>0.63437063831066376</v>
      </c>
      <c r="Z5401" s="211">
        <v>0.1497576532197786</v>
      </c>
      <c r="AA5401" s="212">
        <v>0.12673260001813341</v>
      </c>
    </row>
    <row r="5402" spans="1:27" x14ac:dyDescent="0.35">
      <c r="A5402" s="210" t="s">
        <v>6078</v>
      </c>
      <c r="B5402" s="217">
        <v>148.11539319788639</v>
      </c>
      <c r="C5402" s="211">
        <v>5.7620766320361463E-2</v>
      </c>
      <c r="D5402" s="211">
        <v>0.13032018148504665</v>
      </c>
      <c r="E5402" s="211">
        <v>8.5090113303813789E-2</v>
      </c>
      <c r="F5402" s="211">
        <v>0.10170000911188733</v>
      </c>
      <c r="G5402" s="211">
        <v>0.11900450486243377</v>
      </c>
      <c r="H5402" s="211">
        <v>0.11947900897288062</v>
      </c>
      <c r="I5402" s="211">
        <v>0.4851912353319604</v>
      </c>
      <c r="J5402" s="211">
        <v>0.42116368582575647</v>
      </c>
      <c r="K5402" s="211">
        <v>0.60840370336806648</v>
      </c>
      <c r="L5402" s="211">
        <v>0.26995943707540954</v>
      </c>
      <c r="M5402" s="211">
        <v>7.9887866396895935E-2</v>
      </c>
      <c r="N5402" s="211">
        <v>0.3764109919220287</v>
      </c>
      <c r="O5402" s="211">
        <v>0.78563377600373963</v>
      </c>
      <c r="P5402" s="211">
        <v>7.2996682840624827E-2</v>
      </c>
      <c r="Q5402" s="211">
        <v>6.2896626766553082E-2</v>
      </c>
      <c r="R5402" s="211">
        <v>0.46803101984167139</v>
      </c>
      <c r="S5402" s="211">
        <v>0.3098500369713848</v>
      </c>
      <c r="T5402" s="211">
        <v>0.49137320341314261</v>
      </c>
      <c r="U5402" s="211">
        <v>0.48726120047158533</v>
      </c>
      <c r="V5402" s="211">
        <v>0.11042779355019645</v>
      </c>
      <c r="W5402" s="211">
        <v>0.47357634516318248</v>
      </c>
      <c r="X5402" s="211">
        <v>0.41093054761076714</v>
      </c>
      <c r="Y5402" s="211">
        <v>0.67956928380882642</v>
      </c>
      <c r="Z5402" s="211">
        <v>0.14215615246478769</v>
      </c>
      <c r="AA5402" s="212">
        <v>0.12079832331638767</v>
      </c>
    </row>
    <row r="5403" spans="1:27" x14ac:dyDescent="0.35">
      <c r="A5403" s="210" t="s">
        <v>6079</v>
      </c>
      <c r="B5403" s="217">
        <v>159.63561182887375</v>
      </c>
      <c r="C5403" s="211">
        <v>5.344655397329371E-2</v>
      </c>
      <c r="D5403" s="211">
        <v>0.12774276172390114</v>
      </c>
      <c r="E5403" s="211">
        <v>7.4647801169906741E-2</v>
      </c>
      <c r="F5403" s="211">
        <v>0.10122669081666741</v>
      </c>
      <c r="G5403" s="211">
        <v>0.12604421796719115</v>
      </c>
      <c r="H5403" s="211">
        <v>0.10312560771293985</v>
      </c>
      <c r="I5403" s="211">
        <v>0.46486074847042208</v>
      </c>
      <c r="J5403" s="211">
        <v>0.43110249462541961</v>
      </c>
      <c r="K5403" s="211">
        <v>0.60272111784625548</v>
      </c>
      <c r="L5403" s="211">
        <v>0.27590185567499054</v>
      </c>
      <c r="M5403" s="211">
        <v>9.8749374777798854E-2</v>
      </c>
      <c r="N5403" s="211">
        <v>0.44871334865925139</v>
      </c>
      <c r="O5403" s="211">
        <v>0.60780172809212263</v>
      </c>
      <c r="P5403" s="211">
        <v>7.2135995365727706E-2</v>
      </c>
      <c r="Q5403" s="211">
        <v>0.10762563214846294</v>
      </c>
      <c r="R5403" s="211">
        <v>0.45927709949843321</v>
      </c>
      <c r="S5403" s="211">
        <v>0.40322875395106117</v>
      </c>
      <c r="T5403" s="211">
        <v>0.47378088679388675</v>
      </c>
      <c r="U5403" s="211">
        <v>0.39142122244479782</v>
      </c>
      <c r="V5403" s="211">
        <v>0.16592872660689678</v>
      </c>
      <c r="W5403" s="211">
        <v>0.63050795829613882</v>
      </c>
      <c r="X5403" s="211">
        <v>0.32229508885166397</v>
      </c>
      <c r="Y5403" s="211">
        <v>0.63699965209154374</v>
      </c>
      <c r="Z5403" s="211">
        <v>0.14404864645133025</v>
      </c>
      <c r="AA5403" s="212">
        <v>0.12135182564284358</v>
      </c>
    </row>
    <row r="5404" spans="1:27" x14ac:dyDescent="0.35">
      <c r="A5404" s="210" t="s">
        <v>6080</v>
      </c>
      <c r="B5404" s="217">
        <v>119.09991599571821</v>
      </c>
      <c r="C5404" s="211">
        <v>5.711272649001458E-2</v>
      </c>
      <c r="D5404" s="211">
        <v>0.12037172331341298</v>
      </c>
      <c r="E5404" s="211">
        <v>6.8645194696639197E-2</v>
      </c>
      <c r="F5404" s="211">
        <v>9.8853637930147287E-2</v>
      </c>
      <c r="G5404" s="211">
        <v>0.12479882114935956</v>
      </c>
      <c r="H5404" s="211">
        <v>0.11862144689368703</v>
      </c>
      <c r="I5404" s="211">
        <v>0.5159926840212854</v>
      </c>
      <c r="J5404" s="211">
        <v>0.39682068226093908</v>
      </c>
      <c r="K5404" s="211">
        <v>0.63887057852569107</v>
      </c>
      <c r="L5404" s="211">
        <v>0.26985262819586214</v>
      </c>
      <c r="M5404" s="211">
        <v>0.12020409292473348</v>
      </c>
      <c r="N5404" s="211">
        <v>0.37413023893113256</v>
      </c>
      <c r="O5404" s="211">
        <v>0.75622378080583164</v>
      </c>
      <c r="P5404" s="211">
        <v>6.4606416231828709E-2</v>
      </c>
      <c r="Q5404" s="211">
        <v>8.9533469628797477E-2</v>
      </c>
      <c r="R5404" s="211">
        <v>0.44532505548460533</v>
      </c>
      <c r="S5404" s="211">
        <v>0.34256627362100756</v>
      </c>
      <c r="T5404" s="211">
        <v>0.54605278856231498</v>
      </c>
      <c r="U5404" s="211">
        <v>0.49049160133907793</v>
      </c>
      <c r="V5404" s="211">
        <v>5.5152493333520708E-2</v>
      </c>
      <c r="W5404" s="211">
        <v>0.52971491902889578</v>
      </c>
      <c r="X5404" s="211">
        <v>0.29210844293641369</v>
      </c>
      <c r="Y5404" s="211">
        <v>0.6372968462427594</v>
      </c>
      <c r="Z5404" s="211">
        <v>0.14821696517950714</v>
      </c>
      <c r="AA5404" s="212">
        <v>0.12040331922348961</v>
      </c>
    </row>
    <row r="5405" spans="1:27" x14ac:dyDescent="0.35">
      <c r="A5405" s="210" t="s">
        <v>6081</v>
      </c>
      <c r="B5405" s="217">
        <v>135.84577110702926</v>
      </c>
      <c r="C5405" s="211">
        <v>8.1617900200730037E-2</v>
      </c>
      <c r="D5405" s="211">
        <v>0.12522044000778151</v>
      </c>
      <c r="E5405" s="211">
        <v>7.770750412287801E-2</v>
      </c>
      <c r="F5405" s="211">
        <v>0.10503682022395769</v>
      </c>
      <c r="G5405" s="211">
        <v>0.12165040585705113</v>
      </c>
      <c r="H5405" s="211">
        <v>0.10682875102752101</v>
      </c>
      <c r="I5405" s="211">
        <v>0.50008444879799518</v>
      </c>
      <c r="J5405" s="211">
        <v>0.44986566147231821</v>
      </c>
      <c r="K5405" s="211">
        <v>0.60579216948209669</v>
      </c>
      <c r="L5405" s="211">
        <v>0.269785700883171</v>
      </c>
      <c r="M5405" s="211">
        <v>8.6663557482415152E-2</v>
      </c>
      <c r="N5405" s="211">
        <v>0.47322670621340335</v>
      </c>
      <c r="O5405" s="211">
        <v>0.77295647481609886</v>
      </c>
      <c r="P5405" s="211">
        <v>7.3665026569920022E-2</v>
      </c>
      <c r="Q5405" s="211">
        <v>0.12254709651651868</v>
      </c>
      <c r="R5405" s="211">
        <v>0.46436072626553532</v>
      </c>
      <c r="S5405" s="211">
        <v>0.35659334810159898</v>
      </c>
      <c r="T5405" s="211">
        <v>0.48522167008876149</v>
      </c>
      <c r="U5405" s="211">
        <v>0.35553893031414718</v>
      </c>
      <c r="V5405" s="211">
        <v>8.7395061209137204E-2</v>
      </c>
      <c r="W5405" s="211">
        <v>0.5824375997767286</v>
      </c>
      <c r="X5405" s="211">
        <v>0.28122102838217056</v>
      </c>
      <c r="Y5405" s="211">
        <v>0.65937097959286406</v>
      </c>
      <c r="Z5405" s="211">
        <v>0.14700253254938031</v>
      </c>
      <c r="AA5405" s="212">
        <v>0.11973379451421991</v>
      </c>
    </row>
    <row r="5406" spans="1:27" x14ac:dyDescent="0.35">
      <c r="A5406" s="210" t="s">
        <v>6082</v>
      </c>
      <c r="B5406" s="217">
        <v>150.87396855447736</v>
      </c>
      <c r="C5406" s="211">
        <v>5.7775733182017744E-2</v>
      </c>
      <c r="D5406" s="211">
        <v>0.12659141025039744</v>
      </c>
      <c r="E5406" s="211">
        <v>7.3625869528421789E-2</v>
      </c>
      <c r="F5406" s="211">
        <v>0.11305272433709439</v>
      </c>
      <c r="G5406" s="211">
        <v>0.12325370976695896</v>
      </c>
      <c r="H5406" s="211">
        <v>0.1065969140339213</v>
      </c>
      <c r="I5406" s="211">
        <v>0.52321097317608234</v>
      </c>
      <c r="J5406" s="211">
        <v>0.38824108534438773</v>
      </c>
      <c r="K5406" s="211">
        <v>0.58387817445400358</v>
      </c>
      <c r="L5406" s="211">
        <v>0.27199101094438816</v>
      </c>
      <c r="M5406" s="211">
        <v>0.12049511227733484</v>
      </c>
      <c r="N5406" s="211">
        <v>0.39658419072148782</v>
      </c>
      <c r="O5406" s="211">
        <v>0.73230377429406812</v>
      </c>
      <c r="P5406" s="211">
        <v>7.194637979162459E-2</v>
      </c>
      <c r="Q5406" s="211">
        <v>0.10370163218650931</v>
      </c>
      <c r="R5406" s="211">
        <v>0.4155287585634091</v>
      </c>
      <c r="S5406" s="211">
        <v>0.33551607708570441</v>
      </c>
      <c r="T5406" s="211">
        <v>0.5627584203467958</v>
      </c>
      <c r="U5406" s="211">
        <v>0.46354941283857615</v>
      </c>
      <c r="V5406" s="211">
        <v>8.1137735198291303E-2</v>
      </c>
      <c r="W5406" s="211">
        <v>0.50706983670536077</v>
      </c>
      <c r="X5406" s="211">
        <v>0.37040486508800113</v>
      </c>
      <c r="Y5406" s="211">
        <v>0.75085847129892724</v>
      </c>
      <c r="Z5406" s="211">
        <v>0.14872060066441647</v>
      </c>
      <c r="AA5406" s="212">
        <v>0.12059275853056231</v>
      </c>
    </row>
    <row r="5407" spans="1:27" x14ac:dyDescent="0.35">
      <c r="A5407" s="210" t="s">
        <v>6083</v>
      </c>
      <c r="B5407" s="217">
        <v>152.43568847117936</v>
      </c>
      <c r="C5407" s="211">
        <v>6.6903166755615029E-2</v>
      </c>
      <c r="D5407" s="211">
        <v>0.12059305915147986</v>
      </c>
      <c r="E5407" s="211">
        <v>7.6361799308651487E-2</v>
      </c>
      <c r="F5407" s="211">
        <v>0.10773904221209354</v>
      </c>
      <c r="G5407" s="211">
        <v>0.11588356504523015</v>
      </c>
      <c r="H5407" s="211">
        <v>0.12103896085446787</v>
      </c>
      <c r="I5407" s="211">
        <v>0.46034346374064228</v>
      </c>
      <c r="J5407" s="211">
        <v>0.46163157885855799</v>
      </c>
      <c r="K5407" s="211">
        <v>0.634103195779257</v>
      </c>
      <c r="L5407" s="211">
        <v>0.28060620423961075</v>
      </c>
      <c r="M5407" s="211">
        <v>0.10317033707860432</v>
      </c>
      <c r="N5407" s="211">
        <v>0.55800422050426091</v>
      </c>
      <c r="O5407" s="211">
        <v>0.75847890084206826</v>
      </c>
      <c r="P5407" s="211">
        <v>6.7881954217844861E-2</v>
      </c>
      <c r="Q5407" s="211">
        <v>9.0748038577513221E-2</v>
      </c>
      <c r="R5407" s="211">
        <v>0.47925668732807813</v>
      </c>
      <c r="S5407" s="211">
        <v>0.38726714689231134</v>
      </c>
      <c r="T5407" s="211">
        <v>0.54701268260660307</v>
      </c>
      <c r="U5407" s="211">
        <v>0.47298150936735267</v>
      </c>
      <c r="V5407" s="211">
        <v>8.8787512753999237E-2</v>
      </c>
      <c r="W5407" s="211">
        <v>0.59701219320051258</v>
      </c>
      <c r="X5407" s="211">
        <v>0.34345862130455618</v>
      </c>
      <c r="Y5407" s="211">
        <v>0.68591745224811773</v>
      </c>
      <c r="Z5407" s="211">
        <v>0.14978210061473102</v>
      </c>
      <c r="AA5407" s="212">
        <v>0.11942397098703432</v>
      </c>
    </row>
    <row r="5408" spans="1:27" x14ac:dyDescent="0.35">
      <c r="A5408" s="210" t="s">
        <v>6084</v>
      </c>
      <c r="B5408" s="217">
        <v>126.4914620646699</v>
      </c>
      <c r="C5408" s="211">
        <v>6.8348704943343858E-2</v>
      </c>
      <c r="D5408" s="211">
        <v>0.12179726353029378</v>
      </c>
      <c r="E5408" s="211">
        <v>6.8886498234602495E-2</v>
      </c>
      <c r="F5408" s="211">
        <v>8.8716107788562162E-2</v>
      </c>
      <c r="G5408" s="211">
        <v>0.11951126955577408</v>
      </c>
      <c r="H5408" s="211">
        <v>0.12429750134332737</v>
      </c>
      <c r="I5408" s="211">
        <v>0.44984939159672865</v>
      </c>
      <c r="J5408" s="211">
        <v>0.45085214346938407</v>
      </c>
      <c r="K5408" s="211">
        <v>0.63202527926353613</v>
      </c>
      <c r="L5408" s="211">
        <v>0.2790593631379048</v>
      </c>
      <c r="M5408" s="211">
        <v>7.6633951041125289E-2</v>
      </c>
      <c r="N5408" s="211">
        <v>0.38010115926219046</v>
      </c>
      <c r="O5408" s="211">
        <v>0.57747235364244109</v>
      </c>
      <c r="P5408" s="211">
        <v>6.850168521602347E-2</v>
      </c>
      <c r="Q5408" s="211">
        <v>6.1066762453533305E-2</v>
      </c>
      <c r="R5408" s="211">
        <v>0.46275433540137351</v>
      </c>
      <c r="S5408" s="211">
        <v>0.39637887723006654</v>
      </c>
      <c r="T5408" s="211">
        <v>0.51574017909013303</v>
      </c>
      <c r="U5408" s="211">
        <v>0.40381692707884892</v>
      </c>
      <c r="V5408" s="211">
        <v>0.1366247634392147</v>
      </c>
      <c r="W5408" s="211">
        <v>0.63441019118161623</v>
      </c>
      <c r="X5408" s="211">
        <v>0.27215131845092522</v>
      </c>
      <c r="Y5408" s="211">
        <v>0.55435705129588775</v>
      </c>
      <c r="Z5408" s="211">
        <v>0.14921952679095388</v>
      </c>
      <c r="AA5408" s="212">
        <v>0.11854382193228627</v>
      </c>
    </row>
    <row r="5409" spans="1:27" x14ac:dyDescent="0.35">
      <c r="A5409" s="210" t="s">
        <v>6085</v>
      </c>
      <c r="B5409" s="217">
        <v>125.80443699135776</v>
      </c>
      <c r="C5409" s="211">
        <v>5.0360274849192456E-2</v>
      </c>
      <c r="D5409" s="211">
        <v>0.13009652804044408</v>
      </c>
      <c r="E5409" s="211">
        <v>8.0847263636580888E-2</v>
      </c>
      <c r="F5409" s="211">
        <v>7.6925243047080497E-2</v>
      </c>
      <c r="G5409" s="211">
        <v>0.12163994692616711</v>
      </c>
      <c r="H5409" s="211">
        <v>0.11012327577223034</v>
      </c>
      <c r="I5409" s="211">
        <v>0.50452509133862367</v>
      </c>
      <c r="J5409" s="211">
        <v>0.42735188686957459</v>
      </c>
      <c r="K5409" s="211">
        <v>0.64947547105501058</v>
      </c>
      <c r="L5409" s="211">
        <v>0.27419799027796404</v>
      </c>
      <c r="M5409" s="211">
        <v>9.0474939006436536E-2</v>
      </c>
      <c r="N5409" s="211">
        <v>0.40802391735140398</v>
      </c>
      <c r="O5409" s="211">
        <v>0.72276722975453445</v>
      </c>
      <c r="P5409" s="211">
        <v>6.5239804822052452E-2</v>
      </c>
      <c r="Q5409" s="211">
        <v>6.0081562686763915E-2</v>
      </c>
      <c r="R5409" s="211">
        <v>0.40020790875869666</v>
      </c>
      <c r="S5409" s="211">
        <v>0.27634952952281561</v>
      </c>
      <c r="T5409" s="211">
        <v>0.55926378875150329</v>
      </c>
      <c r="U5409" s="211">
        <v>0.35918436198382647</v>
      </c>
      <c r="V5409" s="211">
        <v>9.7083127325535645E-2</v>
      </c>
      <c r="W5409" s="211">
        <v>0.61346316573241488</v>
      </c>
      <c r="X5409" s="211">
        <v>0.25329403878944512</v>
      </c>
      <c r="Y5409" s="211">
        <v>0.64291515726472404</v>
      </c>
      <c r="Z5409" s="211">
        <v>0.1476726118303249</v>
      </c>
      <c r="AA5409" s="212">
        <v>0.11907433289272724</v>
      </c>
    </row>
    <row r="5410" spans="1:27" x14ac:dyDescent="0.35">
      <c r="A5410" s="210" t="s">
        <v>6086</v>
      </c>
      <c r="B5410" s="217">
        <v>140.87780382103213</v>
      </c>
      <c r="C5410" s="211">
        <v>4.7346635284517095E-2</v>
      </c>
      <c r="D5410" s="211">
        <v>0.11339664940294905</v>
      </c>
      <c r="E5410" s="211">
        <v>7.885726477175678E-2</v>
      </c>
      <c r="F5410" s="211">
        <v>0.11924711682805209</v>
      </c>
      <c r="G5410" s="211">
        <v>0.12023703388360056</v>
      </c>
      <c r="H5410" s="211">
        <v>0.11999118124608683</v>
      </c>
      <c r="I5410" s="211">
        <v>0.49519150638205067</v>
      </c>
      <c r="J5410" s="211">
        <v>0.42582331011970947</v>
      </c>
      <c r="K5410" s="211">
        <v>0.55159049593968057</v>
      </c>
      <c r="L5410" s="211">
        <v>0.2747803394768088</v>
      </c>
      <c r="M5410" s="211">
        <v>8.8283859452866639E-2</v>
      </c>
      <c r="N5410" s="211">
        <v>0.54477527786318858</v>
      </c>
      <c r="O5410" s="211">
        <v>0.58965983221665963</v>
      </c>
      <c r="P5410" s="211">
        <v>7.1213796584369007E-2</v>
      </c>
      <c r="Q5410" s="211">
        <v>5.1570306083465772E-2</v>
      </c>
      <c r="R5410" s="211">
        <v>0.45393020827121183</v>
      </c>
      <c r="S5410" s="211">
        <v>0.40689064226463373</v>
      </c>
      <c r="T5410" s="211">
        <v>0.58239000528418294</v>
      </c>
      <c r="U5410" s="211">
        <v>0.45535204188164913</v>
      </c>
      <c r="V5410" s="211">
        <v>8.5236026130216025E-2</v>
      </c>
      <c r="W5410" s="211">
        <v>0.48382057416163066</v>
      </c>
      <c r="X5410" s="211">
        <v>0.3187955075535599</v>
      </c>
      <c r="Y5410" s="211">
        <v>0.7075289469935454</v>
      </c>
      <c r="Z5410" s="211">
        <v>0.14910010896891376</v>
      </c>
      <c r="AA5410" s="212">
        <v>0.11518011097712728</v>
      </c>
    </row>
    <row r="5411" spans="1:27" x14ac:dyDescent="0.35">
      <c r="A5411" s="210" t="s">
        <v>6087</v>
      </c>
      <c r="B5411" s="217">
        <v>146.93716804288491</v>
      </c>
      <c r="C5411" s="211">
        <v>5.7148073660736751E-2</v>
      </c>
      <c r="D5411" s="211">
        <v>0.12683759756038102</v>
      </c>
      <c r="E5411" s="211">
        <v>7.5632760933752458E-2</v>
      </c>
      <c r="F5411" s="211">
        <v>8.6191704342480829E-2</v>
      </c>
      <c r="G5411" s="211">
        <v>0.12188734176356306</v>
      </c>
      <c r="H5411" s="211">
        <v>0.11813168605906911</v>
      </c>
      <c r="I5411" s="211">
        <v>0.45055026837957846</v>
      </c>
      <c r="J5411" s="211">
        <v>0.42908038223305411</v>
      </c>
      <c r="K5411" s="211">
        <v>0.62677822807992523</v>
      </c>
      <c r="L5411" s="211">
        <v>0.27217407002289873</v>
      </c>
      <c r="M5411" s="211">
        <v>0.12022459935313526</v>
      </c>
      <c r="N5411" s="211">
        <v>0.42594465727003344</v>
      </c>
      <c r="O5411" s="211">
        <v>0.63218812326911145</v>
      </c>
      <c r="P5411" s="211">
        <v>6.8290323798888233E-2</v>
      </c>
      <c r="Q5411" s="211">
        <v>0.1638283669299328</v>
      </c>
      <c r="R5411" s="211">
        <v>0.44461640489138787</v>
      </c>
      <c r="S5411" s="211">
        <v>0.3401840407987986</v>
      </c>
      <c r="T5411" s="211">
        <v>0.4862199407295133</v>
      </c>
      <c r="U5411" s="211">
        <v>0.36570130442848719</v>
      </c>
      <c r="V5411" s="211">
        <v>8.9903804527600023E-2</v>
      </c>
      <c r="W5411" s="211">
        <v>0.51419047401533757</v>
      </c>
      <c r="X5411" s="211">
        <v>0.28195584688093589</v>
      </c>
      <c r="Y5411" s="211">
        <v>0.72258087858673525</v>
      </c>
      <c r="Z5411" s="211">
        <v>0.14484511739568787</v>
      </c>
      <c r="AA5411" s="212">
        <v>0.11564514656173312</v>
      </c>
    </row>
    <row r="5412" spans="1:27" x14ac:dyDescent="0.35">
      <c r="A5412" s="210" t="s">
        <v>6088</v>
      </c>
      <c r="B5412" s="217">
        <v>132.78606246759159</v>
      </c>
      <c r="C5412" s="211">
        <v>8.0062672405331201E-2</v>
      </c>
      <c r="D5412" s="211">
        <v>0.12298854708647312</v>
      </c>
      <c r="E5412" s="211">
        <v>7.4505442850219442E-2</v>
      </c>
      <c r="F5412" s="211">
        <v>8.5213137447224016E-2</v>
      </c>
      <c r="G5412" s="211">
        <v>0.12339499291186107</v>
      </c>
      <c r="H5412" s="211">
        <v>0.11012784068218165</v>
      </c>
      <c r="I5412" s="211">
        <v>0.46476761652688992</v>
      </c>
      <c r="J5412" s="211">
        <v>0.46222574587612031</v>
      </c>
      <c r="K5412" s="211">
        <v>0.64434135088862177</v>
      </c>
      <c r="L5412" s="211">
        <v>0.27212296395740171</v>
      </c>
      <c r="M5412" s="211">
        <v>8.845130992920229E-2</v>
      </c>
      <c r="N5412" s="211">
        <v>0.37237215345067765</v>
      </c>
      <c r="O5412" s="211">
        <v>0.72061037798282612</v>
      </c>
      <c r="P5412" s="211">
        <v>7.0209748403132322E-2</v>
      </c>
      <c r="Q5412" s="211">
        <v>9.2279403281070316E-2</v>
      </c>
      <c r="R5412" s="211">
        <v>0.43252529271737239</v>
      </c>
      <c r="S5412" s="211">
        <v>0.4093665930173887</v>
      </c>
      <c r="T5412" s="211">
        <v>0.52168352411895347</v>
      </c>
      <c r="U5412" s="211">
        <v>0.4389999345434229</v>
      </c>
      <c r="V5412" s="211">
        <v>7.4927410405270595E-2</v>
      </c>
      <c r="W5412" s="211">
        <v>0.55635807756320588</v>
      </c>
      <c r="X5412" s="211">
        <v>0.40324166177624365</v>
      </c>
      <c r="Y5412" s="211">
        <v>0.73400353233521254</v>
      </c>
      <c r="Z5412" s="211">
        <v>0.14737136826245067</v>
      </c>
      <c r="AA5412" s="212">
        <v>0.11871500624244245</v>
      </c>
    </row>
    <row r="5413" spans="1:27" x14ac:dyDescent="0.35">
      <c r="A5413" s="210" t="s">
        <v>6089</v>
      </c>
      <c r="B5413" s="217">
        <v>161.43879100277306</v>
      </c>
      <c r="C5413" s="211">
        <v>5.5620185148221375E-2</v>
      </c>
      <c r="D5413" s="211">
        <v>0.12085058805204199</v>
      </c>
      <c r="E5413" s="211">
        <v>7.7316468481537198E-2</v>
      </c>
      <c r="F5413" s="211">
        <v>0.11329632095452988</v>
      </c>
      <c r="G5413" s="211">
        <v>0.11716401948116148</v>
      </c>
      <c r="H5413" s="211">
        <v>0.12231546842849951</v>
      </c>
      <c r="I5413" s="211">
        <v>0.50745914527968805</v>
      </c>
      <c r="J5413" s="211">
        <v>0.44138272503180842</v>
      </c>
      <c r="K5413" s="211">
        <v>0.64765664776777743</v>
      </c>
      <c r="L5413" s="211">
        <v>0.27986650419358877</v>
      </c>
      <c r="M5413" s="211">
        <v>9.0477108539225165E-2</v>
      </c>
      <c r="N5413" s="211">
        <v>0.35068404694208377</v>
      </c>
      <c r="O5413" s="211">
        <v>0.7679552497702451</v>
      </c>
      <c r="P5413" s="211">
        <v>6.5922769251366461E-2</v>
      </c>
      <c r="Q5413" s="211">
        <v>0.11581427930235119</v>
      </c>
      <c r="R5413" s="211">
        <v>0.43641218455087633</v>
      </c>
      <c r="S5413" s="211">
        <v>0.33051715244751456</v>
      </c>
      <c r="T5413" s="211">
        <v>0.61690784274233956</v>
      </c>
      <c r="U5413" s="211">
        <v>0.43198896044649659</v>
      </c>
      <c r="V5413" s="211">
        <v>0.15703932154807707</v>
      </c>
      <c r="W5413" s="211">
        <v>0.54733206808770951</v>
      </c>
      <c r="X5413" s="211">
        <v>0.31305115117079907</v>
      </c>
      <c r="Y5413" s="211">
        <v>0.59955387270660077</v>
      </c>
      <c r="Z5413" s="211">
        <v>0.146133998617761</v>
      </c>
      <c r="AA5413" s="212">
        <v>0.11539945421675277</v>
      </c>
    </row>
    <row r="5414" spans="1:27" x14ac:dyDescent="0.35">
      <c r="A5414" s="210" t="s">
        <v>6090</v>
      </c>
      <c r="B5414" s="217">
        <v>114.53607967614157</v>
      </c>
      <c r="C5414" s="211">
        <v>5.6127265583783698E-2</v>
      </c>
      <c r="D5414" s="211">
        <v>0.13035635188237096</v>
      </c>
      <c r="E5414" s="211">
        <v>8.1330135419637933E-2</v>
      </c>
      <c r="F5414" s="211">
        <v>0.11704297374751785</v>
      </c>
      <c r="G5414" s="211">
        <v>0.12400752740254288</v>
      </c>
      <c r="H5414" s="211">
        <v>0.1113477528269485</v>
      </c>
      <c r="I5414" s="211">
        <v>0.43009002988921913</v>
      </c>
      <c r="J5414" s="211">
        <v>0.45522037131384763</v>
      </c>
      <c r="K5414" s="211">
        <v>0.50861162996233855</v>
      </c>
      <c r="L5414" s="211">
        <v>0.27520779970025244</v>
      </c>
      <c r="M5414" s="211">
        <v>9.7417218563040892E-2</v>
      </c>
      <c r="N5414" s="211">
        <v>0.55643126805413801</v>
      </c>
      <c r="O5414" s="211">
        <v>0.74867954475159837</v>
      </c>
      <c r="P5414" s="211">
        <v>6.5198381623768148E-2</v>
      </c>
      <c r="Q5414" s="211">
        <v>4.3842885576388678E-2</v>
      </c>
      <c r="R5414" s="211">
        <v>0.39362087141254432</v>
      </c>
      <c r="S5414" s="211">
        <v>0.31199696120424592</v>
      </c>
      <c r="T5414" s="211">
        <v>0.57200567161149696</v>
      </c>
      <c r="U5414" s="211">
        <v>0.38873935611593624</v>
      </c>
      <c r="V5414" s="211">
        <v>7.1061767740330434E-2</v>
      </c>
      <c r="W5414" s="211">
        <v>0.54992686699554172</v>
      </c>
      <c r="X5414" s="211">
        <v>0.29294286697947297</v>
      </c>
      <c r="Y5414" s="211">
        <v>0.56414564056681182</v>
      </c>
      <c r="Z5414" s="211">
        <v>0.14845228785379905</v>
      </c>
      <c r="AA5414" s="212">
        <v>0.1233366207902556</v>
      </c>
    </row>
    <row r="5415" spans="1:27" x14ac:dyDescent="0.35">
      <c r="A5415" s="210" t="s">
        <v>6091</v>
      </c>
      <c r="B5415" s="217">
        <v>167.04669102891367</v>
      </c>
      <c r="C5415" s="211">
        <v>4.9815794346182281E-2</v>
      </c>
      <c r="D5415" s="211">
        <v>0.12320794747096232</v>
      </c>
      <c r="E5415" s="211">
        <v>7.4543931474199535E-2</v>
      </c>
      <c r="F5415" s="211">
        <v>0.11717090969420857</v>
      </c>
      <c r="G5415" s="211">
        <v>0.12409224641801694</v>
      </c>
      <c r="H5415" s="211">
        <v>0.12462649582992583</v>
      </c>
      <c r="I5415" s="211">
        <v>0.42120178909525408</v>
      </c>
      <c r="J5415" s="211">
        <v>0.487691628854661</v>
      </c>
      <c r="K5415" s="211">
        <v>0.60473556156164421</v>
      </c>
      <c r="L5415" s="211">
        <v>0.26965543020841054</v>
      </c>
      <c r="M5415" s="211">
        <v>0.1021868556599443</v>
      </c>
      <c r="N5415" s="211">
        <v>0.41637915511572154</v>
      </c>
      <c r="O5415" s="211">
        <v>0.63205029850504468</v>
      </c>
      <c r="P5415" s="211">
        <v>6.2600469148495888E-2</v>
      </c>
      <c r="Q5415" s="211">
        <v>0.12309174398860814</v>
      </c>
      <c r="R5415" s="211">
        <v>0.42233448428255155</v>
      </c>
      <c r="S5415" s="211">
        <v>0.2665848612225552</v>
      </c>
      <c r="T5415" s="211">
        <v>0.57471926488428904</v>
      </c>
      <c r="U5415" s="211">
        <v>0.42752192702599207</v>
      </c>
      <c r="V5415" s="211">
        <v>0.17205997348728608</v>
      </c>
      <c r="W5415" s="211">
        <v>0.46620024469953453</v>
      </c>
      <c r="X5415" s="211">
        <v>0.33885817443604754</v>
      </c>
      <c r="Y5415" s="211">
        <v>0.63582824775482538</v>
      </c>
      <c r="Z5415" s="211">
        <v>0.14990811947892987</v>
      </c>
      <c r="AA5415" s="212">
        <v>0.11363404174817084</v>
      </c>
    </row>
    <row r="5416" spans="1:27" x14ac:dyDescent="0.35">
      <c r="A5416" s="210" t="s">
        <v>6092</v>
      </c>
      <c r="B5416" s="217">
        <v>140.53286349029227</v>
      </c>
      <c r="C5416" s="211">
        <v>7.1981630075134487E-2</v>
      </c>
      <c r="D5416" s="211">
        <v>0.11951909340139939</v>
      </c>
      <c r="E5416" s="211">
        <v>6.7989383542955917E-2</v>
      </c>
      <c r="F5416" s="211">
        <v>8.8531601207377408E-2</v>
      </c>
      <c r="G5416" s="211">
        <v>0.12534115209918956</v>
      </c>
      <c r="H5416" s="211">
        <v>0.1141768203715918</v>
      </c>
      <c r="I5416" s="211">
        <v>0.46020874190798228</v>
      </c>
      <c r="J5416" s="211">
        <v>0.45159249982367955</v>
      </c>
      <c r="K5416" s="211">
        <v>0.58630726896105034</v>
      </c>
      <c r="L5416" s="211">
        <v>0.27528464325200702</v>
      </c>
      <c r="M5416" s="211">
        <v>0.10916108399185691</v>
      </c>
      <c r="N5416" s="211">
        <v>0.41853149433114217</v>
      </c>
      <c r="O5416" s="211">
        <v>0.63159765207270302</v>
      </c>
      <c r="P5416" s="211">
        <v>6.8085025856111592E-2</v>
      </c>
      <c r="Q5416" s="211">
        <v>5.1774171979563771E-2</v>
      </c>
      <c r="R5416" s="211">
        <v>0.40438891442301866</v>
      </c>
      <c r="S5416" s="211">
        <v>0.31880080071050676</v>
      </c>
      <c r="T5416" s="211">
        <v>0.51101277505719189</v>
      </c>
      <c r="U5416" s="211">
        <v>0.37095375405592412</v>
      </c>
      <c r="V5416" s="211">
        <v>0.1166233900063057</v>
      </c>
      <c r="W5416" s="211">
        <v>0.59765272767550781</v>
      </c>
      <c r="X5416" s="211">
        <v>0.30625203589854888</v>
      </c>
      <c r="Y5416" s="211">
        <v>0.6305291937932298</v>
      </c>
      <c r="Z5416" s="211">
        <v>0.14247051703677119</v>
      </c>
      <c r="AA5416" s="212">
        <v>0.11340164148399989</v>
      </c>
    </row>
    <row r="5417" spans="1:27" x14ac:dyDescent="0.35">
      <c r="A5417" s="210" t="s">
        <v>6093</v>
      </c>
      <c r="B5417" s="217">
        <v>107.89466223295415</v>
      </c>
      <c r="C5417" s="211">
        <v>4.9605712128030464E-2</v>
      </c>
      <c r="D5417" s="211">
        <v>0.12600166107729502</v>
      </c>
      <c r="E5417" s="211">
        <v>7.6778353921002476E-2</v>
      </c>
      <c r="F5417" s="211">
        <v>0.1109187234215681</v>
      </c>
      <c r="G5417" s="211">
        <v>0.11787074915361062</v>
      </c>
      <c r="H5417" s="211">
        <v>0.12450923570513253</v>
      </c>
      <c r="I5417" s="211">
        <v>0.45290862704370832</v>
      </c>
      <c r="J5417" s="211">
        <v>0.44873834718836075</v>
      </c>
      <c r="K5417" s="211">
        <v>0.60367451179730547</v>
      </c>
      <c r="L5417" s="211">
        <v>0.26905083554852893</v>
      </c>
      <c r="M5417" s="211">
        <v>0.11364779242662459</v>
      </c>
      <c r="N5417" s="211">
        <v>0.40663988248067884</v>
      </c>
      <c r="O5417" s="211">
        <v>0.56516574405161268</v>
      </c>
      <c r="P5417" s="211">
        <v>6.9136433982050452E-2</v>
      </c>
      <c r="Q5417" s="211">
        <v>6.0789104849653816E-2</v>
      </c>
      <c r="R5417" s="211">
        <v>0.41157826045286255</v>
      </c>
      <c r="S5417" s="211">
        <v>0.32856587574247503</v>
      </c>
      <c r="T5417" s="211">
        <v>0.6010713461827395</v>
      </c>
      <c r="U5417" s="211">
        <v>0.35096232242569286</v>
      </c>
      <c r="V5417" s="211">
        <v>5.6083502590862422E-2</v>
      </c>
      <c r="W5417" s="211">
        <v>0.57965138079850642</v>
      </c>
      <c r="X5417" s="211">
        <v>0.26194719951903928</v>
      </c>
      <c r="Y5417" s="211">
        <v>0.62471025263154234</v>
      </c>
      <c r="Z5417" s="211">
        <v>0.14935046006830813</v>
      </c>
      <c r="AA5417" s="212">
        <v>0.12258903004995712</v>
      </c>
    </row>
    <row r="5418" spans="1:27" x14ac:dyDescent="0.35">
      <c r="A5418" s="210" t="s">
        <v>6094</v>
      </c>
      <c r="B5418" s="217">
        <v>108.22072040860127</v>
      </c>
      <c r="C5418" s="211">
        <v>6.7828441239108042E-2</v>
      </c>
      <c r="D5418" s="211">
        <v>0.11458121276846327</v>
      </c>
      <c r="E5418" s="211">
        <v>7.8397946478729413E-2</v>
      </c>
      <c r="F5418" s="211">
        <v>8.7677052880438977E-2</v>
      </c>
      <c r="G5418" s="211">
        <v>0.11860188305094073</v>
      </c>
      <c r="H5418" s="211">
        <v>0.12016371936283217</v>
      </c>
      <c r="I5418" s="211">
        <v>0.51187179689806561</v>
      </c>
      <c r="J5418" s="211">
        <v>0.42717562426613087</v>
      </c>
      <c r="K5418" s="211">
        <v>0.62535163746463385</v>
      </c>
      <c r="L5418" s="211">
        <v>0.27216440332180047</v>
      </c>
      <c r="M5418" s="211">
        <v>9.8271938946716916E-2</v>
      </c>
      <c r="N5418" s="211">
        <v>0.3955212682778752</v>
      </c>
      <c r="O5418" s="211">
        <v>0.75832576502630333</v>
      </c>
      <c r="P5418" s="211">
        <v>6.3671565724691431E-2</v>
      </c>
      <c r="Q5418" s="211">
        <v>5.2394412080130251E-2</v>
      </c>
      <c r="R5418" s="211">
        <v>0.43893424594999092</v>
      </c>
      <c r="S5418" s="211">
        <v>0.28263858249213591</v>
      </c>
      <c r="T5418" s="211">
        <v>0.54528821990009768</v>
      </c>
      <c r="U5418" s="211">
        <v>0.40852143809668329</v>
      </c>
      <c r="V5418" s="211">
        <v>5.7810857435458024E-2</v>
      </c>
      <c r="W5418" s="211">
        <v>0.55204634595057511</v>
      </c>
      <c r="X5418" s="211">
        <v>0.34618514281673934</v>
      </c>
      <c r="Y5418" s="211">
        <v>0.63619560474242309</v>
      </c>
      <c r="Z5418" s="211">
        <v>0.14767349927650647</v>
      </c>
      <c r="AA5418" s="212">
        <v>0.1224921543584515</v>
      </c>
    </row>
    <row r="5419" spans="1:27" x14ac:dyDescent="0.35">
      <c r="A5419" s="210" t="s">
        <v>6095</v>
      </c>
      <c r="B5419" s="217">
        <v>137.70578666175089</v>
      </c>
      <c r="C5419" s="211">
        <v>6.9410223589816855E-2</v>
      </c>
      <c r="D5419" s="211">
        <v>0.12561937963902534</v>
      </c>
      <c r="E5419" s="211">
        <v>7.4458969066144215E-2</v>
      </c>
      <c r="F5419" s="211">
        <v>8.227419544218896E-2</v>
      </c>
      <c r="G5419" s="211">
        <v>0.12108946683870565</v>
      </c>
      <c r="H5419" s="211">
        <v>0.11117972439030942</v>
      </c>
      <c r="I5419" s="211">
        <v>0.51867098398781875</v>
      </c>
      <c r="J5419" s="211">
        <v>0.48201050465253253</v>
      </c>
      <c r="K5419" s="211">
        <v>0.55144419967461411</v>
      </c>
      <c r="L5419" s="211">
        <v>0.28160727399530799</v>
      </c>
      <c r="M5419" s="211">
        <v>9.5611045186566199E-2</v>
      </c>
      <c r="N5419" s="211">
        <v>0.46754204243745878</v>
      </c>
      <c r="O5419" s="211">
        <v>0.73116832617691518</v>
      </c>
      <c r="P5419" s="211">
        <v>7.0299260756573959E-2</v>
      </c>
      <c r="Q5419" s="211">
        <v>0.14460317058933977</v>
      </c>
      <c r="R5419" s="211">
        <v>0.44479501775083546</v>
      </c>
      <c r="S5419" s="211">
        <v>0.31815113305686959</v>
      </c>
      <c r="T5419" s="211">
        <v>0.54808709863290128</v>
      </c>
      <c r="U5419" s="211">
        <v>0.46955977177437624</v>
      </c>
      <c r="V5419" s="211">
        <v>8.3644880396721077E-2</v>
      </c>
      <c r="W5419" s="211">
        <v>0.65377929957139447</v>
      </c>
      <c r="X5419" s="211">
        <v>0.2891524641897813</v>
      </c>
      <c r="Y5419" s="211">
        <v>0.61599880574847277</v>
      </c>
      <c r="Z5419" s="211">
        <v>0.14912362332171111</v>
      </c>
      <c r="AA5419" s="212">
        <v>0.1201807776553734</v>
      </c>
    </row>
    <row r="5420" spans="1:27" x14ac:dyDescent="0.35">
      <c r="A5420" s="210" t="s">
        <v>6096</v>
      </c>
      <c r="B5420" s="217">
        <v>197.78474975806657</v>
      </c>
      <c r="C5420" s="211">
        <v>7.6928582613630253E-2</v>
      </c>
      <c r="D5420" s="211">
        <v>0.12429425937293438</v>
      </c>
      <c r="E5420" s="211">
        <v>7.9341555368576649E-2</v>
      </c>
      <c r="F5420" s="211">
        <v>8.0098605449084703E-2</v>
      </c>
      <c r="G5420" s="211">
        <v>0.11756402712643291</v>
      </c>
      <c r="H5420" s="211">
        <v>0.11965178293412013</v>
      </c>
      <c r="I5420" s="211">
        <v>0.4902348957450719</v>
      </c>
      <c r="J5420" s="211">
        <v>0.46412934033316688</v>
      </c>
      <c r="K5420" s="211">
        <v>0.62243331326781626</v>
      </c>
      <c r="L5420" s="211">
        <v>0.27281362858544445</v>
      </c>
      <c r="M5420" s="211">
        <v>9.2411547485428153E-2</v>
      </c>
      <c r="N5420" s="211">
        <v>0.34955003772618459</v>
      </c>
      <c r="O5420" s="211">
        <v>0.75971792443536756</v>
      </c>
      <c r="P5420" s="211">
        <v>7.3080441964327211E-2</v>
      </c>
      <c r="Q5420" s="211">
        <v>0.12001910083278684</v>
      </c>
      <c r="R5420" s="211">
        <v>0.4352141306190962</v>
      </c>
      <c r="S5420" s="211">
        <v>0.29420925104462908</v>
      </c>
      <c r="T5420" s="211">
        <v>0.53776828913617414</v>
      </c>
      <c r="U5420" s="211">
        <v>0.50082013388516422</v>
      </c>
      <c r="V5420" s="211">
        <v>0.15577425806625322</v>
      </c>
      <c r="W5420" s="211">
        <v>0.4820939277242059</v>
      </c>
      <c r="X5420" s="211">
        <v>0.30880855692156228</v>
      </c>
      <c r="Y5420" s="211">
        <v>0.72744636339311064</v>
      </c>
      <c r="Z5420" s="211">
        <v>0.14567978293835582</v>
      </c>
      <c r="AA5420" s="212">
        <v>0.11640392964627544</v>
      </c>
    </row>
    <row r="5421" spans="1:27" x14ac:dyDescent="0.35">
      <c r="A5421" s="210" t="s">
        <v>6097</v>
      </c>
      <c r="B5421" s="217">
        <v>164.97853499310227</v>
      </c>
      <c r="C5421" s="211">
        <v>5.0032925982447837E-2</v>
      </c>
      <c r="D5421" s="211">
        <v>0.12637226560103584</v>
      </c>
      <c r="E5421" s="211">
        <v>8.3974200484156269E-2</v>
      </c>
      <c r="F5421" s="211">
        <v>0.11811847653977642</v>
      </c>
      <c r="G5421" s="211">
        <v>0.11831920176594346</v>
      </c>
      <c r="H5421" s="211">
        <v>0.10619240396694017</v>
      </c>
      <c r="I5421" s="211">
        <v>0.48465989367581958</v>
      </c>
      <c r="J5421" s="211">
        <v>0.41636659966501566</v>
      </c>
      <c r="K5421" s="211">
        <v>0.63239218559812138</v>
      </c>
      <c r="L5421" s="211">
        <v>0.27759051199209633</v>
      </c>
      <c r="M5421" s="211">
        <v>0.10412880739874815</v>
      </c>
      <c r="N5421" s="211">
        <v>0.39039358471215163</v>
      </c>
      <c r="O5421" s="211">
        <v>0.69331202475662956</v>
      </c>
      <c r="P5421" s="211">
        <v>6.8319111113105874E-2</v>
      </c>
      <c r="Q5421" s="211">
        <v>8.6118690008818541E-2</v>
      </c>
      <c r="R5421" s="211">
        <v>0.46945444581771834</v>
      </c>
      <c r="S5421" s="211">
        <v>0.34887052109141514</v>
      </c>
      <c r="T5421" s="211">
        <v>0.55262409765228526</v>
      </c>
      <c r="U5421" s="211">
        <v>0.47495554585134026</v>
      </c>
      <c r="V5421" s="211">
        <v>0.11210512416681967</v>
      </c>
      <c r="W5421" s="211">
        <v>0.52228766014431238</v>
      </c>
      <c r="X5421" s="211">
        <v>0.31898514282416185</v>
      </c>
      <c r="Y5421" s="211">
        <v>0.72995722125174978</v>
      </c>
      <c r="Z5421" s="211">
        <v>0.14626030267117623</v>
      </c>
      <c r="AA5421" s="212">
        <v>0.1179070948077565</v>
      </c>
    </row>
    <row r="5422" spans="1:27" x14ac:dyDescent="0.35">
      <c r="A5422" s="210" t="s">
        <v>6098</v>
      </c>
      <c r="B5422" s="217">
        <v>154.49934215734623</v>
      </c>
      <c r="C5422" s="211">
        <v>8.2285503644721605E-2</v>
      </c>
      <c r="D5422" s="211">
        <v>0.12217387804592351</v>
      </c>
      <c r="E5422" s="211">
        <v>7.4890419576872896E-2</v>
      </c>
      <c r="F5422" s="211">
        <v>9.1891700623442443E-2</v>
      </c>
      <c r="G5422" s="211">
        <v>0.12237433932507764</v>
      </c>
      <c r="H5422" s="211">
        <v>0.11631552472132423</v>
      </c>
      <c r="I5422" s="211">
        <v>0.49882981012725275</v>
      </c>
      <c r="J5422" s="211">
        <v>0.44750347953710989</v>
      </c>
      <c r="K5422" s="211">
        <v>0.63544010368469828</v>
      </c>
      <c r="L5422" s="211">
        <v>0.27583804949192137</v>
      </c>
      <c r="M5422" s="211">
        <v>8.9345530972008008E-2</v>
      </c>
      <c r="N5422" s="211">
        <v>0.40400626488174929</v>
      </c>
      <c r="O5422" s="211">
        <v>0.75338857576133289</v>
      </c>
      <c r="P5422" s="211">
        <v>6.700848191357732E-2</v>
      </c>
      <c r="Q5422" s="211">
        <v>0.13336580791857827</v>
      </c>
      <c r="R5422" s="211">
        <v>0.47333073487093297</v>
      </c>
      <c r="S5422" s="211">
        <v>0.27806570145324871</v>
      </c>
      <c r="T5422" s="211">
        <v>0.47922361403052305</v>
      </c>
      <c r="U5422" s="211">
        <v>0.50153192732829122</v>
      </c>
      <c r="V5422" s="211">
        <v>0.13100950290156096</v>
      </c>
      <c r="W5422" s="211">
        <v>0.57882524421904924</v>
      </c>
      <c r="X5422" s="211">
        <v>0.31920546188035515</v>
      </c>
      <c r="Y5422" s="211">
        <v>0.53328770308428119</v>
      </c>
      <c r="Z5422" s="211">
        <v>0.14694373549294376</v>
      </c>
      <c r="AA5422" s="212">
        <v>0.11441625404901498</v>
      </c>
    </row>
    <row r="5423" spans="1:27" x14ac:dyDescent="0.35">
      <c r="A5423" s="210" t="s">
        <v>6099</v>
      </c>
      <c r="B5423" s="217">
        <v>193.15442227564495</v>
      </c>
      <c r="C5423" s="211">
        <v>6.3383881499144853E-2</v>
      </c>
      <c r="D5423" s="211">
        <v>0.12131219624478212</v>
      </c>
      <c r="E5423" s="211">
        <v>7.0708898595379099E-2</v>
      </c>
      <c r="F5423" s="211">
        <v>0.11324458906124329</v>
      </c>
      <c r="G5423" s="211">
        <v>0.11651435217650656</v>
      </c>
      <c r="H5423" s="211">
        <v>0.11002952257332753</v>
      </c>
      <c r="I5423" s="211">
        <v>0.47135306058887838</v>
      </c>
      <c r="J5423" s="211">
        <v>0.45924183593806034</v>
      </c>
      <c r="K5423" s="211">
        <v>0.62640718445880927</v>
      </c>
      <c r="L5423" s="211">
        <v>0.2707481242292239</v>
      </c>
      <c r="M5423" s="211">
        <v>0.10766375110310443</v>
      </c>
      <c r="N5423" s="211">
        <v>0.45928198095724015</v>
      </c>
      <c r="O5423" s="211">
        <v>0.64697285664283355</v>
      </c>
      <c r="P5423" s="211">
        <v>6.628515684347934E-2</v>
      </c>
      <c r="Q5423" s="211">
        <v>0.15312887806883238</v>
      </c>
      <c r="R5423" s="211">
        <v>0.42620993269038082</v>
      </c>
      <c r="S5423" s="211">
        <v>0.33993927771638122</v>
      </c>
      <c r="T5423" s="211">
        <v>0.53792068914492785</v>
      </c>
      <c r="U5423" s="211">
        <v>0.51888530331772142</v>
      </c>
      <c r="V5423" s="211">
        <v>0.16786157692617343</v>
      </c>
      <c r="W5423" s="211">
        <v>0.49531518560902982</v>
      </c>
      <c r="X5423" s="211">
        <v>0.37534254743117534</v>
      </c>
      <c r="Y5423" s="211">
        <v>0.75761229229573368</v>
      </c>
      <c r="Z5423" s="211">
        <v>0.13976075133252283</v>
      </c>
      <c r="AA5423" s="212">
        <v>0.12360105712951343</v>
      </c>
    </row>
    <row r="5424" spans="1:27" x14ac:dyDescent="0.35">
      <c r="A5424" s="210" t="s">
        <v>6100</v>
      </c>
      <c r="B5424" s="217">
        <v>157.97394335935931</v>
      </c>
      <c r="C5424" s="211">
        <v>5.7509462542650269E-2</v>
      </c>
      <c r="D5424" s="211">
        <v>0.12546640014413793</v>
      </c>
      <c r="E5424" s="211">
        <v>7.6688969797576195E-2</v>
      </c>
      <c r="F5424" s="211">
        <v>7.8803740837345843E-2</v>
      </c>
      <c r="G5424" s="211">
        <v>0.12178344068241909</v>
      </c>
      <c r="H5424" s="211">
        <v>0.1205314282445359</v>
      </c>
      <c r="I5424" s="211">
        <v>0.49344363758700971</v>
      </c>
      <c r="J5424" s="211">
        <v>0.47714586399355874</v>
      </c>
      <c r="K5424" s="211">
        <v>0.60597316623542197</v>
      </c>
      <c r="L5424" s="211">
        <v>0.27075787533170731</v>
      </c>
      <c r="M5424" s="211">
        <v>9.9266454806137036E-2</v>
      </c>
      <c r="N5424" s="211">
        <v>0.40112059288881502</v>
      </c>
      <c r="O5424" s="211">
        <v>0.66696143760270898</v>
      </c>
      <c r="P5424" s="211">
        <v>6.7073838361720789E-2</v>
      </c>
      <c r="Q5424" s="211">
        <v>4.4128332845964721E-2</v>
      </c>
      <c r="R5424" s="211">
        <v>0.44427574270658643</v>
      </c>
      <c r="S5424" s="211">
        <v>0.33906623068412128</v>
      </c>
      <c r="T5424" s="211">
        <v>0.60717926979214276</v>
      </c>
      <c r="U5424" s="211">
        <v>0.5026264909584508</v>
      </c>
      <c r="V5424" s="211">
        <v>0.1164230723480353</v>
      </c>
      <c r="W5424" s="211">
        <v>0.54522985796454082</v>
      </c>
      <c r="X5424" s="211">
        <v>0.26680339947934628</v>
      </c>
      <c r="Y5424" s="211">
        <v>0.74575090288163748</v>
      </c>
      <c r="Z5424" s="211">
        <v>0.14725510429034147</v>
      </c>
      <c r="AA5424" s="212">
        <v>0.11983892358475109</v>
      </c>
    </row>
    <row r="5425" spans="1:27" x14ac:dyDescent="0.35">
      <c r="A5425" s="210" t="s">
        <v>6101</v>
      </c>
      <c r="B5425" s="217">
        <v>117.1741055768336</v>
      </c>
      <c r="C5425" s="211">
        <v>5.7032140772015925E-2</v>
      </c>
      <c r="D5425" s="211">
        <v>0.1293367402362296</v>
      </c>
      <c r="E5425" s="211">
        <v>7.5475067612284147E-2</v>
      </c>
      <c r="F5425" s="211">
        <v>9.3192436690617497E-2</v>
      </c>
      <c r="G5425" s="211">
        <v>0.11967801222374294</v>
      </c>
      <c r="H5425" s="211">
        <v>0.12388514735048621</v>
      </c>
      <c r="I5425" s="211">
        <v>0.46648281458744079</v>
      </c>
      <c r="J5425" s="211">
        <v>0.44029878239183717</v>
      </c>
      <c r="K5425" s="211">
        <v>0.56470225875266189</v>
      </c>
      <c r="L5425" s="211">
        <v>0.28129745880029416</v>
      </c>
      <c r="M5425" s="211">
        <v>0.10287633004799</v>
      </c>
      <c r="N5425" s="211">
        <v>0.54760012852157802</v>
      </c>
      <c r="O5425" s="211">
        <v>0.61822938324247279</v>
      </c>
      <c r="P5425" s="211">
        <v>6.8049077185559512E-2</v>
      </c>
      <c r="Q5425" s="211">
        <v>7.1380673330277339E-2</v>
      </c>
      <c r="R5425" s="211">
        <v>0.45704289529119507</v>
      </c>
      <c r="S5425" s="211">
        <v>0.25359448502433191</v>
      </c>
      <c r="T5425" s="211">
        <v>0.6043690850155985</v>
      </c>
      <c r="U5425" s="211">
        <v>0.39504995240741225</v>
      </c>
      <c r="V5425" s="211">
        <v>5.493813246369969E-2</v>
      </c>
      <c r="W5425" s="211">
        <v>0.45729012551795645</v>
      </c>
      <c r="X5425" s="211">
        <v>0.27737587881384612</v>
      </c>
      <c r="Y5425" s="211">
        <v>0.67316322095987657</v>
      </c>
      <c r="Z5425" s="211">
        <v>0.14355568868878071</v>
      </c>
      <c r="AA5425" s="212">
        <v>0.12023247943770611</v>
      </c>
    </row>
    <row r="5426" spans="1:27" x14ac:dyDescent="0.35">
      <c r="A5426" s="210" t="s">
        <v>6102</v>
      </c>
      <c r="B5426" s="217">
        <v>143.18962747800819</v>
      </c>
      <c r="C5426" s="211">
        <v>5.7296148944874239E-2</v>
      </c>
      <c r="D5426" s="211">
        <v>0.12199952439174874</v>
      </c>
      <c r="E5426" s="211">
        <v>7.6380117513474982E-2</v>
      </c>
      <c r="F5426" s="211">
        <v>0.1144625240865995</v>
      </c>
      <c r="G5426" s="211">
        <v>0.12132679402593226</v>
      </c>
      <c r="H5426" s="211">
        <v>0.12221617807204596</v>
      </c>
      <c r="I5426" s="211">
        <v>0.50443118702725009</v>
      </c>
      <c r="J5426" s="211">
        <v>0.41335621975037107</v>
      </c>
      <c r="K5426" s="211">
        <v>0.62608289864902256</v>
      </c>
      <c r="L5426" s="211">
        <v>0.2771449012616326</v>
      </c>
      <c r="M5426" s="211">
        <v>0.11106591754726433</v>
      </c>
      <c r="N5426" s="211">
        <v>0.49942117208698411</v>
      </c>
      <c r="O5426" s="211">
        <v>0.56554917737286647</v>
      </c>
      <c r="P5426" s="211">
        <v>7.2197086156811668E-2</v>
      </c>
      <c r="Q5426" s="211">
        <v>0.11202296480106208</v>
      </c>
      <c r="R5426" s="211">
        <v>0.44802968703816937</v>
      </c>
      <c r="S5426" s="211">
        <v>0.26985848743378338</v>
      </c>
      <c r="T5426" s="211">
        <v>0.50656221692818493</v>
      </c>
      <c r="U5426" s="211">
        <v>0.36936242420606036</v>
      </c>
      <c r="V5426" s="211">
        <v>9.1876800991672364E-2</v>
      </c>
      <c r="W5426" s="211">
        <v>0.48385352730788111</v>
      </c>
      <c r="X5426" s="211">
        <v>0.29646712016431043</v>
      </c>
      <c r="Y5426" s="211">
        <v>0.62693986233200527</v>
      </c>
      <c r="Z5426" s="211">
        <v>0.14892040060053122</v>
      </c>
      <c r="AA5426" s="212">
        <v>0.11532367163061663</v>
      </c>
    </row>
    <row r="5427" spans="1:27" x14ac:dyDescent="0.35">
      <c r="A5427" s="210" t="s">
        <v>6103</v>
      </c>
      <c r="B5427" s="217">
        <v>155.13548898212002</v>
      </c>
      <c r="C5427" s="211">
        <v>7.7732871369049883E-2</v>
      </c>
      <c r="D5427" s="211">
        <v>0.12790994239505299</v>
      </c>
      <c r="E5427" s="211">
        <v>8.0543535259866766E-2</v>
      </c>
      <c r="F5427" s="211">
        <v>0.11121986313058997</v>
      </c>
      <c r="G5427" s="211">
        <v>0.11561851296461334</v>
      </c>
      <c r="H5427" s="211">
        <v>0.12725741559157405</v>
      </c>
      <c r="I5427" s="211">
        <v>0.50490994528545963</v>
      </c>
      <c r="J5427" s="211">
        <v>0.43633356822182606</v>
      </c>
      <c r="K5427" s="211">
        <v>0.6427722410144262</v>
      </c>
      <c r="L5427" s="211">
        <v>0.28350591534785519</v>
      </c>
      <c r="M5427" s="211">
        <v>0.11100741447763474</v>
      </c>
      <c r="N5427" s="211">
        <v>0.45393648909728557</v>
      </c>
      <c r="O5427" s="211">
        <v>0.72154290355163686</v>
      </c>
      <c r="P5427" s="211">
        <v>7.3929617932132263E-2</v>
      </c>
      <c r="Q5427" s="211">
        <v>5.6242991907974035E-2</v>
      </c>
      <c r="R5427" s="211">
        <v>0.44836871811176171</v>
      </c>
      <c r="S5427" s="211">
        <v>0.3002504614062943</v>
      </c>
      <c r="T5427" s="211">
        <v>0.6239593768779722</v>
      </c>
      <c r="U5427" s="211">
        <v>0.42909730100470017</v>
      </c>
      <c r="V5427" s="211">
        <v>0.11087203274615424</v>
      </c>
      <c r="W5427" s="211">
        <v>0.50203481776171677</v>
      </c>
      <c r="X5427" s="211">
        <v>0.3735637838135682</v>
      </c>
      <c r="Y5427" s="211">
        <v>0.56187863159683538</v>
      </c>
      <c r="Z5427" s="211">
        <v>0.14729850901076391</v>
      </c>
      <c r="AA5427" s="212">
        <v>0.12289162855211332</v>
      </c>
    </row>
    <row r="5428" spans="1:27" x14ac:dyDescent="0.35">
      <c r="A5428" s="210" t="s">
        <v>6104</v>
      </c>
      <c r="B5428" s="217">
        <v>126.81847614026731</v>
      </c>
      <c r="C5428" s="211">
        <v>6.8300459345921521E-2</v>
      </c>
      <c r="D5428" s="211">
        <v>0.12464958051068628</v>
      </c>
      <c r="E5428" s="211">
        <v>6.9948439113310626E-2</v>
      </c>
      <c r="F5428" s="211">
        <v>9.8624983651312795E-2</v>
      </c>
      <c r="G5428" s="211">
        <v>0.12172898285792731</v>
      </c>
      <c r="H5428" s="211">
        <v>0.12285428314638096</v>
      </c>
      <c r="I5428" s="211">
        <v>0.53088039170336954</v>
      </c>
      <c r="J5428" s="211">
        <v>0.41001651193319166</v>
      </c>
      <c r="K5428" s="211">
        <v>0.61592358081056275</v>
      </c>
      <c r="L5428" s="211">
        <v>0.27747694856051675</v>
      </c>
      <c r="M5428" s="211">
        <v>9.3139759356492546E-2</v>
      </c>
      <c r="N5428" s="211">
        <v>0.51327104725160977</v>
      </c>
      <c r="O5428" s="211">
        <v>0.58568294535519949</v>
      </c>
      <c r="P5428" s="211">
        <v>7.2350922630611353E-2</v>
      </c>
      <c r="Q5428" s="211">
        <v>5.852017415634625E-2</v>
      </c>
      <c r="R5428" s="211">
        <v>0.43558331827028074</v>
      </c>
      <c r="S5428" s="211">
        <v>0.27496241793139237</v>
      </c>
      <c r="T5428" s="211">
        <v>0.53953618893930244</v>
      </c>
      <c r="U5428" s="211">
        <v>0.48989154468622165</v>
      </c>
      <c r="V5428" s="211">
        <v>6.2599770507324515E-2</v>
      </c>
      <c r="W5428" s="211">
        <v>0.5075286251025507</v>
      </c>
      <c r="X5428" s="211">
        <v>0.31148980016175798</v>
      </c>
      <c r="Y5428" s="211">
        <v>0.73144138054313323</v>
      </c>
      <c r="Z5428" s="211">
        <v>0.14956317150873402</v>
      </c>
      <c r="AA5428" s="212">
        <v>0.12094953304059758</v>
      </c>
    </row>
    <row r="5429" spans="1:27" x14ac:dyDescent="0.35">
      <c r="A5429" s="210" t="s">
        <v>6105</v>
      </c>
      <c r="B5429" s="217">
        <v>150.06532728398849</v>
      </c>
      <c r="C5429" s="211">
        <v>5.2561166418510566E-2</v>
      </c>
      <c r="D5429" s="211">
        <v>0.13127674198320538</v>
      </c>
      <c r="E5429" s="211">
        <v>7.8916560506673589E-2</v>
      </c>
      <c r="F5429" s="211">
        <v>0.10558729547984702</v>
      </c>
      <c r="G5429" s="211">
        <v>0.11974695455476118</v>
      </c>
      <c r="H5429" s="211">
        <v>0.1223911447689871</v>
      </c>
      <c r="I5429" s="211">
        <v>0.50705324349362846</v>
      </c>
      <c r="J5429" s="211">
        <v>0.45356710761936253</v>
      </c>
      <c r="K5429" s="211">
        <v>0.64915287995332493</v>
      </c>
      <c r="L5429" s="211">
        <v>0.28038465167563287</v>
      </c>
      <c r="M5429" s="211">
        <v>9.6536668057024835E-2</v>
      </c>
      <c r="N5429" s="211">
        <v>0.4361447024606846</v>
      </c>
      <c r="O5429" s="211">
        <v>0.69569535172765118</v>
      </c>
      <c r="P5429" s="211">
        <v>7.0194268750434038E-2</v>
      </c>
      <c r="Q5429" s="211">
        <v>0.14710150666017471</v>
      </c>
      <c r="R5429" s="211">
        <v>0.41643529837443671</v>
      </c>
      <c r="S5429" s="211">
        <v>0.37921736129563932</v>
      </c>
      <c r="T5429" s="211">
        <v>0.64504876412887047</v>
      </c>
      <c r="U5429" s="211">
        <v>0.38189173929731735</v>
      </c>
      <c r="V5429" s="211">
        <v>9.7558675470894515E-2</v>
      </c>
      <c r="W5429" s="211">
        <v>0.58777895899349408</v>
      </c>
      <c r="X5429" s="211">
        <v>0.27770876607725431</v>
      </c>
      <c r="Y5429" s="211">
        <v>0.73816095241845492</v>
      </c>
      <c r="Z5429" s="211">
        <v>0.14968999635577296</v>
      </c>
      <c r="AA5429" s="212">
        <v>0.12112560380917312</v>
      </c>
    </row>
    <row r="5430" spans="1:27" x14ac:dyDescent="0.35">
      <c r="A5430" s="210" t="s">
        <v>6106</v>
      </c>
      <c r="B5430" s="217">
        <v>126.07681016109159</v>
      </c>
      <c r="C5430" s="211">
        <v>8.4947488905857599E-2</v>
      </c>
      <c r="D5430" s="211">
        <v>0.12394013604931942</v>
      </c>
      <c r="E5430" s="211">
        <v>6.8340149702734998E-2</v>
      </c>
      <c r="F5430" s="211">
        <v>0.12359640968514071</v>
      </c>
      <c r="G5430" s="211">
        <v>0.12406286998456412</v>
      </c>
      <c r="H5430" s="211">
        <v>0.12419704606740846</v>
      </c>
      <c r="I5430" s="211">
        <v>0.49911236184773466</v>
      </c>
      <c r="J5430" s="211">
        <v>0.40882556817295967</v>
      </c>
      <c r="K5430" s="211">
        <v>0.63180897672902192</v>
      </c>
      <c r="L5430" s="211">
        <v>0.28087737997459733</v>
      </c>
      <c r="M5430" s="211">
        <v>9.8570788032827178E-2</v>
      </c>
      <c r="N5430" s="211">
        <v>0.42084243610456673</v>
      </c>
      <c r="O5430" s="211">
        <v>0.65239639706268071</v>
      </c>
      <c r="P5430" s="211">
        <v>6.7946514854675705E-2</v>
      </c>
      <c r="Q5430" s="211">
        <v>6.6712896106952926E-2</v>
      </c>
      <c r="R5430" s="211">
        <v>0.44359956238193754</v>
      </c>
      <c r="S5430" s="211">
        <v>0.39254197787853051</v>
      </c>
      <c r="T5430" s="211">
        <v>0.56093728112124919</v>
      </c>
      <c r="U5430" s="211">
        <v>0.43547652237760659</v>
      </c>
      <c r="V5430" s="211">
        <v>6.7286161227212621E-2</v>
      </c>
      <c r="W5430" s="211">
        <v>0.54384606814514491</v>
      </c>
      <c r="X5430" s="211">
        <v>0.29839485642434604</v>
      </c>
      <c r="Y5430" s="211">
        <v>0.70462780013895443</v>
      </c>
      <c r="Z5430" s="211">
        <v>0.1460403822313297</v>
      </c>
      <c r="AA5430" s="212">
        <v>0.11715711971956616</v>
      </c>
    </row>
    <row r="5431" spans="1:27" x14ac:dyDescent="0.35">
      <c r="A5431" s="210" t="s">
        <v>6107</v>
      </c>
      <c r="B5431" s="217">
        <v>176.34839522677728</v>
      </c>
      <c r="C5431" s="211">
        <v>6.4612530853510541E-2</v>
      </c>
      <c r="D5431" s="211">
        <v>0.12214780988869528</v>
      </c>
      <c r="E5431" s="211">
        <v>7.1655396650259093E-2</v>
      </c>
      <c r="F5431" s="211">
        <v>8.6047152759198595E-2</v>
      </c>
      <c r="G5431" s="211">
        <v>0.12572093648706761</v>
      </c>
      <c r="H5431" s="211">
        <v>0.12363249898571682</v>
      </c>
      <c r="I5431" s="211">
        <v>0.52094878256400834</v>
      </c>
      <c r="J5431" s="211">
        <v>0.473019835000135</v>
      </c>
      <c r="K5431" s="211">
        <v>0.60658395782404539</v>
      </c>
      <c r="L5431" s="211">
        <v>0.27671128189509486</v>
      </c>
      <c r="M5431" s="211">
        <v>9.735952453637324E-2</v>
      </c>
      <c r="N5431" s="211">
        <v>0.49842951996832952</v>
      </c>
      <c r="O5431" s="211">
        <v>0.67067876202455623</v>
      </c>
      <c r="P5431" s="211">
        <v>7.0625478917225232E-2</v>
      </c>
      <c r="Q5431" s="211">
        <v>0.13502092931993984</v>
      </c>
      <c r="R5431" s="211">
        <v>0.44223419494975419</v>
      </c>
      <c r="S5431" s="211">
        <v>0.27605773799211569</v>
      </c>
      <c r="T5431" s="211">
        <v>0.56405015018486382</v>
      </c>
      <c r="U5431" s="211">
        <v>0.4673243014490342</v>
      </c>
      <c r="V5431" s="211">
        <v>0.15551314908651956</v>
      </c>
      <c r="W5431" s="211">
        <v>0.61358547430391475</v>
      </c>
      <c r="X5431" s="211">
        <v>0.29405924220323265</v>
      </c>
      <c r="Y5431" s="211">
        <v>0.70120737790302146</v>
      </c>
      <c r="Z5431" s="211">
        <v>0.14817993093822293</v>
      </c>
      <c r="AA5431" s="212">
        <v>0.12203029659047705</v>
      </c>
    </row>
    <row r="5432" spans="1:27" x14ac:dyDescent="0.35">
      <c r="A5432" s="210" t="s">
        <v>6108</v>
      </c>
      <c r="B5432" s="217">
        <v>149.14332535606778</v>
      </c>
      <c r="C5432" s="211">
        <v>5.3923700227807944E-2</v>
      </c>
      <c r="D5432" s="211">
        <v>0.12526544677058046</v>
      </c>
      <c r="E5432" s="211">
        <v>7.8128192217936668E-2</v>
      </c>
      <c r="F5432" s="211">
        <v>8.8845694723400592E-2</v>
      </c>
      <c r="G5432" s="211">
        <v>0.12117177074898926</v>
      </c>
      <c r="H5432" s="211">
        <v>0.11508879835950708</v>
      </c>
      <c r="I5432" s="211">
        <v>0.4622313703727331</v>
      </c>
      <c r="J5432" s="211">
        <v>0.43706342349491734</v>
      </c>
      <c r="K5432" s="211">
        <v>0.53144426706439962</v>
      </c>
      <c r="L5432" s="211">
        <v>0.28329233408043397</v>
      </c>
      <c r="M5432" s="211">
        <v>0.10131468363744842</v>
      </c>
      <c r="N5432" s="211">
        <v>0.41437134876747234</v>
      </c>
      <c r="O5432" s="211">
        <v>0.76740144146281752</v>
      </c>
      <c r="P5432" s="211">
        <v>6.9264515318219477E-2</v>
      </c>
      <c r="Q5432" s="211">
        <v>9.2175801409612818E-2</v>
      </c>
      <c r="R5432" s="211">
        <v>0.41693479357226337</v>
      </c>
      <c r="S5432" s="211">
        <v>0.29616822843784607</v>
      </c>
      <c r="T5432" s="211">
        <v>0.54987315053232</v>
      </c>
      <c r="U5432" s="211">
        <v>0.37138283401920913</v>
      </c>
      <c r="V5432" s="211">
        <v>0.15255118455519356</v>
      </c>
      <c r="W5432" s="211">
        <v>0.49299357782891184</v>
      </c>
      <c r="X5432" s="211">
        <v>0.43932656360911593</v>
      </c>
      <c r="Y5432" s="211">
        <v>0.63422821328549617</v>
      </c>
      <c r="Z5432" s="211">
        <v>0.14409526690328328</v>
      </c>
      <c r="AA5432" s="212">
        <v>0.11880637405940796</v>
      </c>
    </row>
    <row r="5433" spans="1:27" x14ac:dyDescent="0.35">
      <c r="A5433" s="210" t="s">
        <v>6109</v>
      </c>
      <c r="B5433" s="217">
        <v>128.13642263108784</v>
      </c>
      <c r="C5433" s="211">
        <v>6.8761649140371542E-2</v>
      </c>
      <c r="D5433" s="211">
        <v>0.12217180014500796</v>
      </c>
      <c r="E5433" s="211">
        <v>7.6561374973791438E-2</v>
      </c>
      <c r="F5433" s="211">
        <v>8.3728622116464826E-2</v>
      </c>
      <c r="G5433" s="211">
        <v>0.12236434204408522</v>
      </c>
      <c r="H5433" s="211">
        <v>0.11499992053770824</v>
      </c>
      <c r="I5433" s="211">
        <v>0.49841880947269884</v>
      </c>
      <c r="J5433" s="211">
        <v>0.43095433778823072</v>
      </c>
      <c r="K5433" s="211">
        <v>0.62469409272733445</v>
      </c>
      <c r="L5433" s="211">
        <v>0.26970056014410665</v>
      </c>
      <c r="M5433" s="211">
        <v>9.8340372301294762E-2</v>
      </c>
      <c r="N5433" s="211">
        <v>0.44159450652499532</v>
      </c>
      <c r="O5433" s="211">
        <v>0.60561708840779138</v>
      </c>
      <c r="P5433" s="211">
        <v>7.0411853601790281E-2</v>
      </c>
      <c r="Q5433" s="211">
        <v>9.4373280482056773E-2</v>
      </c>
      <c r="R5433" s="211">
        <v>0.43101667219056028</v>
      </c>
      <c r="S5433" s="211">
        <v>0.30112301004405306</v>
      </c>
      <c r="T5433" s="211">
        <v>0.50044726754667468</v>
      </c>
      <c r="U5433" s="211">
        <v>0.48747611707423399</v>
      </c>
      <c r="V5433" s="211">
        <v>7.7889098657703951E-2</v>
      </c>
      <c r="W5433" s="211">
        <v>0.61292264924755746</v>
      </c>
      <c r="X5433" s="211">
        <v>0.3087630665235363</v>
      </c>
      <c r="Y5433" s="211">
        <v>0.59520788454197371</v>
      </c>
      <c r="Z5433" s="211">
        <v>0.14460259436055092</v>
      </c>
      <c r="AA5433" s="212">
        <v>0.1213416809323665</v>
      </c>
    </row>
    <row r="5434" spans="1:27" x14ac:dyDescent="0.35">
      <c r="A5434" s="210" t="s">
        <v>6110</v>
      </c>
      <c r="B5434" s="217">
        <v>145.85818978873002</v>
      </c>
      <c r="C5434" s="211">
        <v>5.3542686416839541E-2</v>
      </c>
      <c r="D5434" s="211">
        <v>0.12971372091664302</v>
      </c>
      <c r="E5434" s="211">
        <v>6.5594093539210793E-2</v>
      </c>
      <c r="F5434" s="211">
        <v>9.1217431294278131E-2</v>
      </c>
      <c r="G5434" s="211">
        <v>0.12063872857050173</v>
      </c>
      <c r="H5434" s="211">
        <v>0.12003251261937868</v>
      </c>
      <c r="I5434" s="211">
        <v>0.51412494320650415</v>
      </c>
      <c r="J5434" s="211">
        <v>0.46969215388338165</v>
      </c>
      <c r="K5434" s="211">
        <v>0.64423192689502473</v>
      </c>
      <c r="L5434" s="211">
        <v>0.2720637891904184</v>
      </c>
      <c r="M5434" s="211">
        <v>0.11634999924468031</v>
      </c>
      <c r="N5434" s="211">
        <v>0.40292795485694377</v>
      </c>
      <c r="O5434" s="211">
        <v>0.60985321910750434</v>
      </c>
      <c r="P5434" s="211">
        <v>7.2340781850232613E-2</v>
      </c>
      <c r="Q5434" s="211">
        <v>0.10972572803413375</v>
      </c>
      <c r="R5434" s="211">
        <v>0.45086559065365228</v>
      </c>
      <c r="S5434" s="211">
        <v>0.3391484545768948</v>
      </c>
      <c r="T5434" s="211">
        <v>0.49606684273203994</v>
      </c>
      <c r="U5434" s="211">
        <v>0.35077459076319972</v>
      </c>
      <c r="V5434" s="211">
        <v>0.12950313319679435</v>
      </c>
      <c r="W5434" s="211">
        <v>0.61117823015280326</v>
      </c>
      <c r="X5434" s="211">
        <v>0.22792284303580387</v>
      </c>
      <c r="Y5434" s="211">
        <v>0.57373600795276192</v>
      </c>
      <c r="Z5434" s="211">
        <v>0.14815789230485418</v>
      </c>
      <c r="AA5434" s="212">
        <v>0.1202432353547683</v>
      </c>
    </row>
    <row r="5435" spans="1:27" x14ac:dyDescent="0.35">
      <c r="A5435" s="210" t="s">
        <v>6111</v>
      </c>
      <c r="B5435" s="217">
        <v>138.68321619311146</v>
      </c>
      <c r="C5435" s="211">
        <v>5.6457294043272731E-2</v>
      </c>
      <c r="D5435" s="211">
        <v>0.12469386033188561</v>
      </c>
      <c r="E5435" s="211">
        <v>7.7320030090633041E-2</v>
      </c>
      <c r="F5435" s="211">
        <v>8.4103313642236388E-2</v>
      </c>
      <c r="G5435" s="211">
        <v>0.1187070308531219</v>
      </c>
      <c r="H5435" s="211">
        <v>0.1040507270744105</v>
      </c>
      <c r="I5435" s="211">
        <v>0.50819704071859639</v>
      </c>
      <c r="J5435" s="211">
        <v>0.47092619035453243</v>
      </c>
      <c r="K5435" s="211">
        <v>0.59080659170659455</v>
      </c>
      <c r="L5435" s="211">
        <v>0.27129226769844206</v>
      </c>
      <c r="M5435" s="211">
        <v>0.11026034729577876</v>
      </c>
      <c r="N5435" s="211">
        <v>0.49325628586019776</v>
      </c>
      <c r="O5435" s="211">
        <v>0.75959820225290753</v>
      </c>
      <c r="P5435" s="211">
        <v>7.0408672304666034E-2</v>
      </c>
      <c r="Q5435" s="211">
        <v>5.109502148506645E-2</v>
      </c>
      <c r="R5435" s="211">
        <v>0.44815074299054314</v>
      </c>
      <c r="S5435" s="211">
        <v>0.33601911650097011</v>
      </c>
      <c r="T5435" s="211">
        <v>0.54574498895409107</v>
      </c>
      <c r="U5435" s="211">
        <v>0.39490587859383758</v>
      </c>
      <c r="V5435" s="211">
        <v>6.6281936876471687E-2</v>
      </c>
      <c r="W5435" s="211">
        <v>0.59375685581440274</v>
      </c>
      <c r="X5435" s="211">
        <v>0.4310518924135458</v>
      </c>
      <c r="Y5435" s="211">
        <v>0.70105481195427088</v>
      </c>
      <c r="Z5435" s="211">
        <v>0.14993818951444748</v>
      </c>
      <c r="AA5435" s="212">
        <v>0.11578176673768378</v>
      </c>
    </row>
    <row r="5436" spans="1:27" x14ac:dyDescent="0.35">
      <c r="A5436" s="210" t="s">
        <v>6112</v>
      </c>
      <c r="B5436" s="217">
        <v>163.80533247293238</v>
      </c>
      <c r="C5436" s="211">
        <v>5.471484380894158E-2</v>
      </c>
      <c r="D5436" s="211">
        <v>0.11952365915504427</v>
      </c>
      <c r="E5436" s="211">
        <v>7.5107643279663794E-2</v>
      </c>
      <c r="F5436" s="211">
        <v>9.2880898793075817E-2</v>
      </c>
      <c r="G5436" s="211">
        <v>0.11975980755762995</v>
      </c>
      <c r="H5436" s="211">
        <v>0.12221745052604012</v>
      </c>
      <c r="I5436" s="211">
        <v>0.47463560776453095</v>
      </c>
      <c r="J5436" s="211">
        <v>0.45034354148745642</v>
      </c>
      <c r="K5436" s="211">
        <v>0.63177908945067385</v>
      </c>
      <c r="L5436" s="211">
        <v>0.2798290908354269</v>
      </c>
      <c r="M5436" s="211">
        <v>9.7232553618404646E-2</v>
      </c>
      <c r="N5436" s="211">
        <v>0.43619227100870717</v>
      </c>
      <c r="O5436" s="211">
        <v>0.70570973899450384</v>
      </c>
      <c r="P5436" s="211">
        <v>6.941573953235268E-2</v>
      </c>
      <c r="Q5436" s="211">
        <v>4.7717608968481186E-2</v>
      </c>
      <c r="R5436" s="211">
        <v>0.42855808407430229</v>
      </c>
      <c r="S5436" s="211">
        <v>0.27133182465708511</v>
      </c>
      <c r="T5436" s="211">
        <v>0.52887063218499109</v>
      </c>
      <c r="U5436" s="211">
        <v>0.38382623233529495</v>
      </c>
      <c r="V5436" s="211">
        <v>0.16956029072202092</v>
      </c>
      <c r="W5436" s="211">
        <v>0.52929096593055058</v>
      </c>
      <c r="X5436" s="211">
        <v>0.35998694545767751</v>
      </c>
      <c r="Y5436" s="211">
        <v>0.68011952164101741</v>
      </c>
      <c r="Z5436" s="211">
        <v>0.14772371646559906</v>
      </c>
      <c r="AA5436" s="212">
        <v>0.11905075009203794</v>
      </c>
    </row>
    <row r="5437" spans="1:27" x14ac:dyDescent="0.35">
      <c r="A5437" s="210" t="s">
        <v>6113</v>
      </c>
      <c r="B5437" s="217">
        <v>146.64095555114739</v>
      </c>
      <c r="C5437" s="211">
        <v>5.2757162313773288E-2</v>
      </c>
      <c r="D5437" s="211">
        <v>0.12925391567439964</v>
      </c>
      <c r="E5437" s="211">
        <v>7.8998060257036248E-2</v>
      </c>
      <c r="F5437" s="211">
        <v>0.11113556850085304</v>
      </c>
      <c r="G5437" s="211">
        <v>0.11765372351068948</v>
      </c>
      <c r="H5437" s="211">
        <v>0.11190631790905592</v>
      </c>
      <c r="I5437" s="211">
        <v>0.4958551796344417</v>
      </c>
      <c r="J5437" s="211">
        <v>0.46458895349263152</v>
      </c>
      <c r="K5437" s="211">
        <v>0.60150076351628057</v>
      </c>
      <c r="L5437" s="211">
        <v>0.27459085668608563</v>
      </c>
      <c r="M5437" s="211">
        <v>0.10959011946793284</v>
      </c>
      <c r="N5437" s="211">
        <v>0.40504702847730745</v>
      </c>
      <c r="O5437" s="211">
        <v>0.60933956619863627</v>
      </c>
      <c r="P5437" s="211">
        <v>6.3471820938826973E-2</v>
      </c>
      <c r="Q5437" s="211">
        <v>0.14621438566077771</v>
      </c>
      <c r="R5437" s="211">
        <v>0.42116970645926177</v>
      </c>
      <c r="S5437" s="211">
        <v>0.33515658325732745</v>
      </c>
      <c r="T5437" s="211">
        <v>0.53029541933453028</v>
      </c>
      <c r="U5437" s="211">
        <v>0.44166010694360491</v>
      </c>
      <c r="V5437" s="211">
        <v>9.6549483113915632E-2</v>
      </c>
      <c r="W5437" s="211">
        <v>0.49072665301027696</v>
      </c>
      <c r="X5437" s="211">
        <v>0.31786074484336363</v>
      </c>
      <c r="Y5437" s="211">
        <v>0.69958153394308153</v>
      </c>
      <c r="Z5437" s="211">
        <v>0.14569669402473537</v>
      </c>
      <c r="AA5437" s="212">
        <v>0.11431383200026661</v>
      </c>
    </row>
    <row r="5438" spans="1:27" x14ac:dyDescent="0.35">
      <c r="A5438" s="210" t="s">
        <v>6114</v>
      </c>
      <c r="B5438" s="217">
        <v>124.51573165652003</v>
      </c>
      <c r="C5438" s="211">
        <v>5.8230967553240733E-2</v>
      </c>
      <c r="D5438" s="211">
        <v>0.1239148251942136</v>
      </c>
      <c r="E5438" s="211">
        <v>7.3257620836187601E-2</v>
      </c>
      <c r="F5438" s="211">
        <v>0.1049257056588412</v>
      </c>
      <c r="G5438" s="211">
        <v>0.11767080469166925</v>
      </c>
      <c r="H5438" s="211">
        <v>0.12123619275829181</v>
      </c>
      <c r="I5438" s="211">
        <v>0.47118106443097008</v>
      </c>
      <c r="J5438" s="211">
        <v>0.4437532913474973</v>
      </c>
      <c r="K5438" s="211">
        <v>0.63755732345988458</v>
      </c>
      <c r="L5438" s="211">
        <v>0.28137887761440578</v>
      </c>
      <c r="M5438" s="211">
        <v>8.8498639977720714E-2</v>
      </c>
      <c r="N5438" s="211">
        <v>0.47635581274010419</v>
      </c>
      <c r="O5438" s="211">
        <v>0.78693032475484892</v>
      </c>
      <c r="P5438" s="211">
        <v>7.1027297832744654E-2</v>
      </c>
      <c r="Q5438" s="211">
        <v>6.1656490477222631E-2</v>
      </c>
      <c r="R5438" s="211">
        <v>0.41325746078506037</v>
      </c>
      <c r="S5438" s="211">
        <v>0.29010242333432146</v>
      </c>
      <c r="T5438" s="211">
        <v>0.52338541230071389</v>
      </c>
      <c r="U5438" s="211">
        <v>0.46221975049351993</v>
      </c>
      <c r="V5438" s="211">
        <v>8.5553639056272099E-2</v>
      </c>
      <c r="W5438" s="211">
        <v>0.54196240641747784</v>
      </c>
      <c r="X5438" s="211">
        <v>0.32203803155965549</v>
      </c>
      <c r="Y5438" s="211">
        <v>0.59888618038612251</v>
      </c>
      <c r="Z5438" s="211">
        <v>0.14375101111992228</v>
      </c>
      <c r="AA5438" s="212">
        <v>0.12637711223774717</v>
      </c>
    </row>
    <row r="5439" spans="1:27" x14ac:dyDescent="0.35">
      <c r="A5439" s="210" t="s">
        <v>6115</v>
      </c>
      <c r="B5439" s="217">
        <v>144.54993007450119</v>
      </c>
      <c r="C5439" s="211">
        <v>7.2520323331471917E-2</v>
      </c>
      <c r="D5439" s="211">
        <v>0.12703574430405862</v>
      </c>
      <c r="E5439" s="211">
        <v>6.9127196506483704E-2</v>
      </c>
      <c r="F5439" s="211">
        <v>0.10402343620353235</v>
      </c>
      <c r="G5439" s="211">
        <v>0.11612473603018002</v>
      </c>
      <c r="H5439" s="211">
        <v>0.10907301084245612</v>
      </c>
      <c r="I5439" s="211">
        <v>0.48551303035271615</v>
      </c>
      <c r="J5439" s="211">
        <v>0.44419593466046081</v>
      </c>
      <c r="K5439" s="211">
        <v>0.53427610672087744</v>
      </c>
      <c r="L5439" s="211">
        <v>0.27977016690514406</v>
      </c>
      <c r="M5439" s="211">
        <v>0.11590885766360728</v>
      </c>
      <c r="N5439" s="211">
        <v>0.39763736768161451</v>
      </c>
      <c r="O5439" s="211">
        <v>0.69140151244723003</v>
      </c>
      <c r="P5439" s="211">
        <v>6.4201987644176201E-2</v>
      </c>
      <c r="Q5439" s="211">
        <v>9.819412008777087E-2</v>
      </c>
      <c r="R5439" s="211">
        <v>0.41274991398448102</v>
      </c>
      <c r="S5439" s="211">
        <v>0.37212334984514717</v>
      </c>
      <c r="T5439" s="211">
        <v>0.60784671697766834</v>
      </c>
      <c r="U5439" s="211">
        <v>0.55195262295441483</v>
      </c>
      <c r="V5439" s="211">
        <v>9.2649073422885933E-2</v>
      </c>
      <c r="W5439" s="211">
        <v>0.5953457235533034</v>
      </c>
      <c r="X5439" s="211">
        <v>0.3503526442492545</v>
      </c>
      <c r="Y5439" s="211">
        <v>0.60394094101227414</v>
      </c>
      <c r="Z5439" s="211">
        <v>0.14795129207263</v>
      </c>
      <c r="AA5439" s="212">
        <v>0.11540604661187548</v>
      </c>
    </row>
    <row r="5440" spans="1:27" x14ac:dyDescent="0.35">
      <c r="A5440" s="210" t="s">
        <v>6116</v>
      </c>
      <c r="B5440" s="217">
        <v>126.53681423371233</v>
      </c>
      <c r="C5440" s="211">
        <v>5.1993104698436557E-2</v>
      </c>
      <c r="D5440" s="211">
        <v>0.13241570050040607</v>
      </c>
      <c r="E5440" s="211">
        <v>7.0536719327986108E-2</v>
      </c>
      <c r="F5440" s="211">
        <v>0.10529252782060824</v>
      </c>
      <c r="G5440" s="211">
        <v>0.11913514135556547</v>
      </c>
      <c r="H5440" s="211">
        <v>0.11187112862847427</v>
      </c>
      <c r="I5440" s="211">
        <v>0.4806054448201264</v>
      </c>
      <c r="J5440" s="211">
        <v>0.46514391120219856</v>
      </c>
      <c r="K5440" s="211">
        <v>0.57192025641260369</v>
      </c>
      <c r="L5440" s="211">
        <v>0.27753541580068042</v>
      </c>
      <c r="M5440" s="211">
        <v>0.11005599754081861</v>
      </c>
      <c r="N5440" s="211">
        <v>0.52706567351647093</v>
      </c>
      <c r="O5440" s="211">
        <v>0.74828519760863998</v>
      </c>
      <c r="P5440" s="211">
        <v>7.1422516908258044E-2</v>
      </c>
      <c r="Q5440" s="211">
        <v>0.12535574131063457</v>
      </c>
      <c r="R5440" s="211">
        <v>0.40109988194955309</v>
      </c>
      <c r="S5440" s="211">
        <v>0.28402044289216011</v>
      </c>
      <c r="T5440" s="211">
        <v>0.53525983669334609</v>
      </c>
      <c r="U5440" s="211">
        <v>0.34480494335191741</v>
      </c>
      <c r="V5440" s="211">
        <v>6.4251743211814566E-2</v>
      </c>
      <c r="W5440" s="211">
        <v>0.55411128587714387</v>
      </c>
      <c r="X5440" s="211">
        <v>0.29642597657607156</v>
      </c>
      <c r="Y5440" s="211">
        <v>0.62083848030262956</v>
      </c>
      <c r="Z5440" s="211">
        <v>0.14983318751558067</v>
      </c>
      <c r="AA5440" s="212">
        <v>0.11841388060311661</v>
      </c>
    </row>
    <row r="5441" spans="1:27" x14ac:dyDescent="0.35">
      <c r="A5441" s="210" t="s">
        <v>6117</v>
      </c>
      <c r="B5441" s="217">
        <v>131.3757670858011</v>
      </c>
      <c r="C5441" s="211">
        <v>6.9198548346613944E-2</v>
      </c>
      <c r="D5441" s="211">
        <v>0.12146869357234275</v>
      </c>
      <c r="E5441" s="211">
        <v>7.7484606963797886E-2</v>
      </c>
      <c r="F5441" s="211">
        <v>8.1714449499893871E-2</v>
      </c>
      <c r="G5441" s="211">
        <v>0.11994238436052429</v>
      </c>
      <c r="H5441" s="211">
        <v>0.11861169763841883</v>
      </c>
      <c r="I5441" s="211">
        <v>0.50966297063424326</v>
      </c>
      <c r="J5441" s="211">
        <v>0.44265948385795345</v>
      </c>
      <c r="K5441" s="211">
        <v>0.6429789339020402</v>
      </c>
      <c r="L5441" s="211">
        <v>0.27155892389707348</v>
      </c>
      <c r="M5441" s="211">
        <v>9.5218788659413578E-2</v>
      </c>
      <c r="N5441" s="211">
        <v>0.40029037892266839</v>
      </c>
      <c r="O5441" s="211">
        <v>0.7503254060379162</v>
      </c>
      <c r="P5441" s="211">
        <v>6.8266095852220279E-2</v>
      </c>
      <c r="Q5441" s="211">
        <v>5.2065447210699237E-2</v>
      </c>
      <c r="R5441" s="211">
        <v>0.38898921521822838</v>
      </c>
      <c r="S5441" s="211">
        <v>0.33903922344528781</v>
      </c>
      <c r="T5441" s="211">
        <v>0.55967417712272105</v>
      </c>
      <c r="U5441" s="211">
        <v>0.37154004480825775</v>
      </c>
      <c r="V5441" s="211">
        <v>9.4115957026159699E-2</v>
      </c>
      <c r="W5441" s="211">
        <v>0.58336134865319922</v>
      </c>
      <c r="X5441" s="211">
        <v>0.30831088286513619</v>
      </c>
      <c r="Y5441" s="211">
        <v>0.66462711059368562</v>
      </c>
      <c r="Z5441" s="211">
        <v>0.1477059123141477</v>
      </c>
      <c r="AA5441" s="212">
        <v>0.1188539380185024</v>
      </c>
    </row>
    <row r="5442" spans="1:27" x14ac:dyDescent="0.35">
      <c r="A5442" s="210" t="s">
        <v>6118</v>
      </c>
      <c r="B5442" s="217">
        <v>115.7464351371776</v>
      </c>
      <c r="C5442" s="211">
        <v>6.4496384908242999E-2</v>
      </c>
      <c r="D5442" s="211">
        <v>0.12688964191868643</v>
      </c>
      <c r="E5442" s="211">
        <v>7.5200000291698779E-2</v>
      </c>
      <c r="F5442" s="211">
        <v>0.1168756703469698</v>
      </c>
      <c r="G5442" s="211">
        <v>0.12025076675853062</v>
      </c>
      <c r="H5442" s="211">
        <v>0.11321168579831586</v>
      </c>
      <c r="I5442" s="211">
        <v>0.47607030183282867</v>
      </c>
      <c r="J5442" s="211">
        <v>0.46073945051955001</v>
      </c>
      <c r="K5442" s="211">
        <v>0.62431863689526879</v>
      </c>
      <c r="L5442" s="211">
        <v>0.27464462343793028</v>
      </c>
      <c r="M5442" s="211">
        <v>9.1918831650240437E-2</v>
      </c>
      <c r="N5442" s="211">
        <v>0.48331142961333023</v>
      </c>
      <c r="O5442" s="211">
        <v>0.70627797226720701</v>
      </c>
      <c r="P5442" s="211">
        <v>6.6706473896968002E-2</v>
      </c>
      <c r="Q5442" s="211">
        <v>4.1865692284507719E-2</v>
      </c>
      <c r="R5442" s="211">
        <v>0.44924758514907104</v>
      </c>
      <c r="S5442" s="211">
        <v>0.28796331969842831</v>
      </c>
      <c r="T5442" s="211">
        <v>0.5279162810104755</v>
      </c>
      <c r="U5442" s="211">
        <v>0.45876443796505129</v>
      </c>
      <c r="V5442" s="211">
        <v>5.132394727942706E-2</v>
      </c>
      <c r="W5442" s="211">
        <v>0.60748662282253696</v>
      </c>
      <c r="X5442" s="211">
        <v>0.27121054896038471</v>
      </c>
      <c r="Y5442" s="211">
        <v>0.63797339476805748</v>
      </c>
      <c r="Z5442" s="211">
        <v>0.14938780382334443</v>
      </c>
      <c r="AA5442" s="212">
        <v>0.11759250971616807</v>
      </c>
    </row>
    <row r="5443" spans="1:27" x14ac:dyDescent="0.35">
      <c r="A5443" s="210" t="s">
        <v>6119</v>
      </c>
      <c r="B5443" s="217">
        <v>117.51041194411712</v>
      </c>
      <c r="C5443" s="211">
        <v>6.4010904864475429E-2</v>
      </c>
      <c r="D5443" s="211">
        <v>0.11907650553653802</v>
      </c>
      <c r="E5443" s="211">
        <v>6.563033240368922E-2</v>
      </c>
      <c r="F5443" s="211">
        <v>9.4935002505739122E-2</v>
      </c>
      <c r="G5443" s="211">
        <v>0.12269288793784913</v>
      </c>
      <c r="H5443" s="211">
        <v>0.11393701582032092</v>
      </c>
      <c r="I5443" s="211">
        <v>0.45138518646155229</v>
      </c>
      <c r="J5443" s="211">
        <v>0.46307510786450229</v>
      </c>
      <c r="K5443" s="211">
        <v>0.62849565925408224</v>
      </c>
      <c r="L5443" s="211">
        <v>0.28039404703668003</v>
      </c>
      <c r="M5443" s="211">
        <v>9.6132145344196659E-2</v>
      </c>
      <c r="N5443" s="211">
        <v>0.44349021232269575</v>
      </c>
      <c r="O5443" s="211">
        <v>0.72510920969898129</v>
      </c>
      <c r="P5443" s="211">
        <v>6.6206837502055763E-2</v>
      </c>
      <c r="Q5443" s="211">
        <v>9.3109470205716277E-2</v>
      </c>
      <c r="R5443" s="211">
        <v>0.43631082311607239</v>
      </c>
      <c r="S5443" s="211">
        <v>0.27662475002842063</v>
      </c>
      <c r="T5443" s="211">
        <v>0.53005951406016916</v>
      </c>
      <c r="U5443" s="211">
        <v>0.36089642545394873</v>
      </c>
      <c r="V5443" s="211">
        <v>9.2744688727625618E-2</v>
      </c>
      <c r="W5443" s="211">
        <v>0.59557921290711813</v>
      </c>
      <c r="X5443" s="211">
        <v>0.25465959978097424</v>
      </c>
      <c r="Y5443" s="211">
        <v>0.67324333951128557</v>
      </c>
      <c r="Z5443" s="211">
        <v>0.14895979083442426</v>
      </c>
      <c r="AA5443" s="212">
        <v>0.12442411349989783</v>
      </c>
    </row>
    <row r="5444" spans="1:27" x14ac:dyDescent="0.35">
      <c r="A5444" s="210" t="s">
        <v>6120</v>
      </c>
      <c r="B5444" s="217">
        <v>150.56468115724371</v>
      </c>
      <c r="C5444" s="211">
        <v>5.4557941329174117E-2</v>
      </c>
      <c r="D5444" s="211">
        <v>0.1170643855088081</v>
      </c>
      <c r="E5444" s="211">
        <v>7.9270929350172659E-2</v>
      </c>
      <c r="F5444" s="211">
        <v>8.6718101917348439E-2</v>
      </c>
      <c r="G5444" s="211">
        <v>0.12195569505163205</v>
      </c>
      <c r="H5444" s="211">
        <v>0.11096336000227672</v>
      </c>
      <c r="I5444" s="211">
        <v>0.46737740400243599</v>
      </c>
      <c r="J5444" s="211">
        <v>0.45844380344798752</v>
      </c>
      <c r="K5444" s="211">
        <v>0.64733849283734823</v>
      </c>
      <c r="L5444" s="211">
        <v>0.28421286042277288</v>
      </c>
      <c r="M5444" s="211">
        <v>0.11305183642860807</v>
      </c>
      <c r="N5444" s="211">
        <v>0.51683883655253837</v>
      </c>
      <c r="O5444" s="211">
        <v>0.63801254968896037</v>
      </c>
      <c r="P5444" s="211">
        <v>6.4738822348632485E-2</v>
      </c>
      <c r="Q5444" s="211">
        <v>9.5676835985022926E-2</v>
      </c>
      <c r="R5444" s="211">
        <v>0.43920601663387315</v>
      </c>
      <c r="S5444" s="211">
        <v>0.33297060483472501</v>
      </c>
      <c r="T5444" s="211">
        <v>0.59527110084504176</v>
      </c>
      <c r="U5444" s="211">
        <v>0.39110424509992481</v>
      </c>
      <c r="V5444" s="211">
        <v>0.11383329504435642</v>
      </c>
      <c r="W5444" s="211">
        <v>0.57975466361219186</v>
      </c>
      <c r="X5444" s="211">
        <v>0.36236181371459097</v>
      </c>
      <c r="Y5444" s="211">
        <v>0.66616505708985785</v>
      </c>
      <c r="Z5444" s="211">
        <v>0.14943315851487354</v>
      </c>
      <c r="AA5444" s="212">
        <v>0.11951838222465981</v>
      </c>
    </row>
    <row r="5445" spans="1:27" x14ac:dyDescent="0.35">
      <c r="A5445" s="210" t="s">
        <v>6121</v>
      </c>
      <c r="B5445" s="217">
        <v>118.41310888890899</v>
      </c>
      <c r="C5445" s="211">
        <v>7.865770544711638E-2</v>
      </c>
      <c r="D5445" s="211">
        <v>0.12593827797518028</v>
      </c>
      <c r="E5445" s="211">
        <v>7.23534489096124E-2</v>
      </c>
      <c r="F5445" s="211">
        <v>0.10070398044051097</v>
      </c>
      <c r="G5445" s="211">
        <v>0.11838796034113575</v>
      </c>
      <c r="H5445" s="211">
        <v>0.11675340997956328</v>
      </c>
      <c r="I5445" s="211">
        <v>0.51459228026033721</v>
      </c>
      <c r="J5445" s="211">
        <v>0.45630916608013689</v>
      </c>
      <c r="K5445" s="211">
        <v>0.53226927606293373</v>
      </c>
      <c r="L5445" s="211">
        <v>0.26980243776371765</v>
      </c>
      <c r="M5445" s="211">
        <v>8.91854147499994E-2</v>
      </c>
      <c r="N5445" s="211">
        <v>0.4192833714818256</v>
      </c>
      <c r="O5445" s="211">
        <v>0.75314270970896224</v>
      </c>
      <c r="P5445" s="211">
        <v>6.5937159542004645E-2</v>
      </c>
      <c r="Q5445" s="211">
        <v>5.0877124521464617E-2</v>
      </c>
      <c r="R5445" s="211">
        <v>0.42029485059181543</v>
      </c>
      <c r="S5445" s="211">
        <v>0.34280511171342537</v>
      </c>
      <c r="T5445" s="211">
        <v>0.56896317409884012</v>
      </c>
      <c r="U5445" s="211">
        <v>0.35585992675473754</v>
      </c>
      <c r="V5445" s="211">
        <v>9.8909265720851389E-2</v>
      </c>
      <c r="W5445" s="211">
        <v>0.4942903489538486</v>
      </c>
      <c r="X5445" s="211">
        <v>0.26843398443011696</v>
      </c>
      <c r="Y5445" s="211">
        <v>0.73488734601084815</v>
      </c>
      <c r="Z5445" s="211">
        <v>0.14602409113195797</v>
      </c>
      <c r="AA5445" s="212">
        <v>0.12318813612475471</v>
      </c>
    </row>
    <row r="5446" spans="1:27" x14ac:dyDescent="0.35">
      <c r="A5446" s="210" t="s">
        <v>6122</v>
      </c>
      <c r="B5446" s="217">
        <v>134.63841190956782</v>
      </c>
      <c r="C5446" s="211">
        <v>5.3763884530320834E-2</v>
      </c>
      <c r="D5446" s="211">
        <v>0.13044608154611181</v>
      </c>
      <c r="E5446" s="211">
        <v>7.1400022919891365E-2</v>
      </c>
      <c r="F5446" s="211">
        <v>0.10343435802622439</v>
      </c>
      <c r="G5446" s="211">
        <v>0.11719563590361511</v>
      </c>
      <c r="H5446" s="211">
        <v>0.11503066216801366</v>
      </c>
      <c r="I5446" s="211">
        <v>0.40771648747109179</v>
      </c>
      <c r="J5446" s="211">
        <v>0.46231133876524455</v>
      </c>
      <c r="K5446" s="211">
        <v>0.55573777804053504</v>
      </c>
      <c r="L5446" s="211">
        <v>0.27096059103823777</v>
      </c>
      <c r="M5446" s="211">
        <v>8.53352738729838E-2</v>
      </c>
      <c r="N5446" s="211">
        <v>0.40832705242396183</v>
      </c>
      <c r="O5446" s="211">
        <v>0.73606777955027181</v>
      </c>
      <c r="P5446" s="211">
        <v>6.7010586282109777E-2</v>
      </c>
      <c r="Q5446" s="211">
        <v>5.3476596578995186E-2</v>
      </c>
      <c r="R5446" s="211">
        <v>0.4403509987614922</v>
      </c>
      <c r="S5446" s="211">
        <v>0.37767514961956816</v>
      </c>
      <c r="T5446" s="211">
        <v>0.49094959236925301</v>
      </c>
      <c r="U5446" s="211">
        <v>0.49653026643282339</v>
      </c>
      <c r="V5446" s="211">
        <v>0.10716409401303302</v>
      </c>
      <c r="W5446" s="211">
        <v>0.49769010671044533</v>
      </c>
      <c r="X5446" s="211">
        <v>0.38510503681208147</v>
      </c>
      <c r="Y5446" s="211">
        <v>0.63641321320916555</v>
      </c>
      <c r="Z5446" s="211">
        <v>0.14953396716528092</v>
      </c>
      <c r="AA5446" s="212">
        <v>0.11623628500445017</v>
      </c>
    </row>
    <row r="5447" spans="1:27" x14ac:dyDescent="0.35">
      <c r="A5447" s="210" t="s">
        <v>6123</v>
      </c>
      <c r="B5447" s="217">
        <v>130.41098618125696</v>
      </c>
      <c r="C5447" s="211">
        <v>5.3851065512186269E-2</v>
      </c>
      <c r="D5447" s="211">
        <v>0.11977916033240331</v>
      </c>
      <c r="E5447" s="211">
        <v>8.2615761798042878E-2</v>
      </c>
      <c r="F5447" s="211">
        <v>0.11447011963244522</v>
      </c>
      <c r="G5447" s="211">
        <v>0.12601098529520896</v>
      </c>
      <c r="H5447" s="211">
        <v>0.12218400801745025</v>
      </c>
      <c r="I5447" s="211">
        <v>0.50716144009385355</v>
      </c>
      <c r="J5447" s="211">
        <v>0.43204595366257026</v>
      </c>
      <c r="K5447" s="211">
        <v>0.59167227996878491</v>
      </c>
      <c r="L5447" s="211">
        <v>0.27877983780429533</v>
      </c>
      <c r="M5447" s="211">
        <v>9.610073234828076E-2</v>
      </c>
      <c r="N5447" s="211">
        <v>0.38524660666846505</v>
      </c>
      <c r="O5447" s="211">
        <v>0.71077007745215548</v>
      </c>
      <c r="P5447" s="211">
        <v>6.4172836623975618E-2</v>
      </c>
      <c r="Q5447" s="211">
        <v>8.2279615207768539E-2</v>
      </c>
      <c r="R5447" s="211">
        <v>0.47059241216477643</v>
      </c>
      <c r="S5447" s="211">
        <v>0.3362515784505169</v>
      </c>
      <c r="T5447" s="211">
        <v>0.58208767042123766</v>
      </c>
      <c r="U5447" s="211">
        <v>0.40252245897796007</v>
      </c>
      <c r="V5447" s="211">
        <v>0.11782383110098631</v>
      </c>
      <c r="W5447" s="211">
        <v>0.56249474073271188</v>
      </c>
      <c r="X5447" s="211">
        <v>0.35043204771882919</v>
      </c>
      <c r="Y5447" s="211">
        <v>0.53696131951264692</v>
      </c>
      <c r="Z5447" s="211">
        <v>0.14994910278783621</v>
      </c>
      <c r="AA5447" s="212">
        <v>0.11794773493888641</v>
      </c>
    </row>
    <row r="5448" spans="1:27" x14ac:dyDescent="0.35">
      <c r="A5448" s="210" t="s">
        <v>6124</v>
      </c>
      <c r="B5448" s="217">
        <v>154.6850049543381</v>
      </c>
      <c r="C5448" s="211">
        <v>7.9504071784490024E-2</v>
      </c>
      <c r="D5448" s="211">
        <v>0.12348926028813451</v>
      </c>
      <c r="E5448" s="211">
        <v>7.3908848779097397E-2</v>
      </c>
      <c r="F5448" s="211">
        <v>0.12021127855703656</v>
      </c>
      <c r="G5448" s="211">
        <v>0.12120697103871163</v>
      </c>
      <c r="H5448" s="211">
        <v>0.11778043973123888</v>
      </c>
      <c r="I5448" s="211">
        <v>0.49971456524160218</v>
      </c>
      <c r="J5448" s="211">
        <v>0.40062643460693403</v>
      </c>
      <c r="K5448" s="211">
        <v>0.64372012267839096</v>
      </c>
      <c r="L5448" s="211">
        <v>0.27472556445140206</v>
      </c>
      <c r="M5448" s="211">
        <v>8.5386918501760417E-2</v>
      </c>
      <c r="N5448" s="211">
        <v>0.40581244588707233</v>
      </c>
      <c r="O5448" s="211">
        <v>0.71462972881414011</v>
      </c>
      <c r="P5448" s="211">
        <v>6.9757118636809959E-2</v>
      </c>
      <c r="Q5448" s="211">
        <v>9.6375833507566552E-2</v>
      </c>
      <c r="R5448" s="211">
        <v>0.40964414912560188</v>
      </c>
      <c r="S5448" s="211">
        <v>0.43034203913333569</v>
      </c>
      <c r="T5448" s="211">
        <v>0.60696707285289719</v>
      </c>
      <c r="U5448" s="211">
        <v>0.40064697794436244</v>
      </c>
      <c r="V5448" s="211">
        <v>0.1489818311523273</v>
      </c>
      <c r="W5448" s="211">
        <v>0.6487258025379008</v>
      </c>
      <c r="X5448" s="211">
        <v>0.34647207823181952</v>
      </c>
      <c r="Y5448" s="211">
        <v>0.62360339032652801</v>
      </c>
      <c r="Z5448" s="211">
        <v>0.14589369036797475</v>
      </c>
      <c r="AA5448" s="212">
        <v>0.11890715587944518</v>
      </c>
    </row>
    <row r="5449" spans="1:27" x14ac:dyDescent="0.35">
      <c r="A5449" s="210" t="s">
        <v>6125</v>
      </c>
      <c r="B5449" s="217">
        <v>133.65194406215571</v>
      </c>
      <c r="C5449" s="211">
        <v>5.8321488326177055E-2</v>
      </c>
      <c r="D5449" s="211">
        <v>0.1212199095395506</v>
      </c>
      <c r="E5449" s="211">
        <v>6.9547645621109586E-2</v>
      </c>
      <c r="F5449" s="211">
        <v>0.1112014812689288</v>
      </c>
      <c r="G5449" s="211">
        <v>0.1174515828304309</v>
      </c>
      <c r="H5449" s="211">
        <v>0.1185631924425592</v>
      </c>
      <c r="I5449" s="211">
        <v>0.48349829976927383</v>
      </c>
      <c r="J5449" s="211">
        <v>0.4234540794428136</v>
      </c>
      <c r="K5449" s="211">
        <v>0.6197841748933931</v>
      </c>
      <c r="L5449" s="211">
        <v>0.28116006620327599</v>
      </c>
      <c r="M5449" s="211">
        <v>0.10382246366966835</v>
      </c>
      <c r="N5449" s="211">
        <v>0.41735508606468674</v>
      </c>
      <c r="O5449" s="211">
        <v>0.76411484723266154</v>
      </c>
      <c r="P5449" s="211">
        <v>6.7812306604229336E-2</v>
      </c>
      <c r="Q5449" s="211">
        <v>6.3178404015311662E-2</v>
      </c>
      <c r="R5449" s="211">
        <v>0.47338053524648632</v>
      </c>
      <c r="S5449" s="211">
        <v>0.28039970640570294</v>
      </c>
      <c r="T5449" s="211">
        <v>0.45978972972625265</v>
      </c>
      <c r="U5449" s="211">
        <v>0.35742484219268889</v>
      </c>
      <c r="V5449" s="211">
        <v>0.1099359473790454</v>
      </c>
      <c r="W5449" s="211">
        <v>0.60989887677559207</v>
      </c>
      <c r="X5449" s="211">
        <v>0.33189570101341004</v>
      </c>
      <c r="Y5449" s="211">
        <v>0.69218527636689486</v>
      </c>
      <c r="Z5449" s="211">
        <v>0.14733441054841809</v>
      </c>
      <c r="AA5449" s="212">
        <v>0.11943567885973949</v>
      </c>
    </row>
    <row r="5450" spans="1:27" x14ac:dyDescent="0.35">
      <c r="A5450" s="210" t="s">
        <v>6126</v>
      </c>
      <c r="B5450" s="217">
        <v>168.45455273191942</v>
      </c>
      <c r="C5450" s="211">
        <v>5.2338329643887245E-2</v>
      </c>
      <c r="D5450" s="211">
        <v>0.12231249442943382</v>
      </c>
      <c r="E5450" s="211">
        <v>8.1656114584207073E-2</v>
      </c>
      <c r="F5450" s="211">
        <v>6.8952049130430501E-2</v>
      </c>
      <c r="G5450" s="211">
        <v>0.12406804025452875</v>
      </c>
      <c r="H5450" s="211">
        <v>0.10577142000954082</v>
      </c>
      <c r="I5450" s="211">
        <v>0.48281762223604807</v>
      </c>
      <c r="J5450" s="211">
        <v>0.44193601541405936</v>
      </c>
      <c r="K5450" s="211">
        <v>0.64525810435507192</v>
      </c>
      <c r="L5450" s="211">
        <v>0.27960775724180098</v>
      </c>
      <c r="M5450" s="211">
        <v>0.12317267201401966</v>
      </c>
      <c r="N5450" s="211">
        <v>0.41695929662174935</v>
      </c>
      <c r="O5450" s="211">
        <v>0.63187317089138884</v>
      </c>
      <c r="P5450" s="211">
        <v>6.9022837960736882E-2</v>
      </c>
      <c r="Q5450" s="211">
        <v>7.4005070188020092E-2</v>
      </c>
      <c r="R5450" s="211">
        <v>0.37158978517868663</v>
      </c>
      <c r="S5450" s="211">
        <v>0.30459155330202603</v>
      </c>
      <c r="T5450" s="211">
        <v>0.55632558077178029</v>
      </c>
      <c r="U5450" s="211">
        <v>0.5059295375528533</v>
      </c>
      <c r="V5450" s="211">
        <v>0.10768466263350092</v>
      </c>
      <c r="W5450" s="211">
        <v>0.57166594294965845</v>
      </c>
      <c r="X5450" s="211">
        <v>0.37475597616394474</v>
      </c>
      <c r="Y5450" s="211">
        <v>0.59447616446373308</v>
      </c>
      <c r="Z5450" s="211">
        <v>0.14439290729301574</v>
      </c>
      <c r="AA5450" s="212">
        <v>0.11607109114270692</v>
      </c>
    </row>
    <row r="5451" spans="1:27" x14ac:dyDescent="0.35">
      <c r="A5451" s="210" t="s">
        <v>6127</v>
      </c>
      <c r="B5451" s="217">
        <v>136.84896890825908</v>
      </c>
      <c r="C5451" s="211">
        <v>5.235036515920722E-2</v>
      </c>
      <c r="D5451" s="211">
        <v>0.11856648604924873</v>
      </c>
      <c r="E5451" s="211">
        <v>7.5517240065481189E-2</v>
      </c>
      <c r="F5451" s="211">
        <v>9.9131987739488919E-2</v>
      </c>
      <c r="G5451" s="211">
        <v>0.12146015100121645</v>
      </c>
      <c r="H5451" s="211">
        <v>0.12222188933855421</v>
      </c>
      <c r="I5451" s="211">
        <v>0.50622090250468743</v>
      </c>
      <c r="J5451" s="211">
        <v>0.45055172567502189</v>
      </c>
      <c r="K5451" s="211">
        <v>0.54716489074859154</v>
      </c>
      <c r="L5451" s="211">
        <v>0.27475850836190763</v>
      </c>
      <c r="M5451" s="211">
        <v>8.4663978877463492E-2</v>
      </c>
      <c r="N5451" s="211">
        <v>0.54965061423498829</v>
      </c>
      <c r="O5451" s="211">
        <v>0.65329354434664388</v>
      </c>
      <c r="P5451" s="211">
        <v>7.3871134952014389E-2</v>
      </c>
      <c r="Q5451" s="211">
        <v>0.114885289870644</v>
      </c>
      <c r="R5451" s="211">
        <v>0.44258757279837624</v>
      </c>
      <c r="S5451" s="211">
        <v>0.39373804589101929</v>
      </c>
      <c r="T5451" s="211">
        <v>0.59633705150889227</v>
      </c>
      <c r="U5451" s="211">
        <v>0.39256652943159021</v>
      </c>
      <c r="V5451" s="211">
        <v>0.10139929947748813</v>
      </c>
      <c r="W5451" s="211">
        <v>0.47698929233946263</v>
      </c>
      <c r="X5451" s="211">
        <v>0.35207249022948606</v>
      </c>
      <c r="Y5451" s="211">
        <v>0.60840453065222633</v>
      </c>
      <c r="Z5451" s="211">
        <v>0.14954932627407497</v>
      </c>
      <c r="AA5451" s="212">
        <v>0.11992691436406296</v>
      </c>
    </row>
    <row r="5452" spans="1:27" x14ac:dyDescent="0.35">
      <c r="A5452" s="210" t="s">
        <v>6128</v>
      </c>
      <c r="B5452" s="217">
        <v>137.46128987156703</v>
      </c>
      <c r="C5452" s="211">
        <v>6.5985287638233359E-2</v>
      </c>
      <c r="D5452" s="211">
        <v>0.12032747645023098</v>
      </c>
      <c r="E5452" s="211">
        <v>8.4515745661721611E-2</v>
      </c>
      <c r="F5452" s="211">
        <v>9.8193602071534714E-2</v>
      </c>
      <c r="G5452" s="211">
        <v>0.11878881293828301</v>
      </c>
      <c r="H5452" s="211">
        <v>0.11857313074780031</v>
      </c>
      <c r="I5452" s="211">
        <v>0.4782790158603184</v>
      </c>
      <c r="J5452" s="211">
        <v>0.47344759841209866</v>
      </c>
      <c r="K5452" s="211">
        <v>0.62122187546089491</v>
      </c>
      <c r="L5452" s="211">
        <v>0.27830513285570257</v>
      </c>
      <c r="M5452" s="211">
        <v>0.10946456954696021</v>
      </c>
      <c r="N5452" s="211">
        <v>0.33246791465523406</v>
      </c>
      <c r="O5452" s="211">
        <v>0.61887943254099198</v>
      </c>
      <c r="P5452" s="211">
        <v>7.1747538374023853E-2</v>
      </c>
      <c r="Q5452" s="211">
        <v>0.13737793310172863</v>
      </c>
      <c r="R5452" s="211">
        <v>0.45479061886237049</v>
      </c>
      <c r="S5452" s="211">
        <v>0.3251528800534168</v>
      </c>
      <c r="T5452" s="211">
        <v>0.63842229950612239</v>
      </c>
      <c r="U5452" s="211">
        <v>0.37163312832582707</v>
      </c>
      <c r="V5452" s="211">
        <v>9.7463251754601868E-2</v>
      </c>
      <c r="W5452" s="211">
        <v>0.51897179909535662</v>
      </c>
      <c r="X5452" s="211">
        <v>0.26841075848995832</v>
      </c>
      <c r="Y5452" s="211">
        <v>0.67370117874323643</v>
      </c>
      <c r="Z5452" s="211">
        <v>0.149810858049825</v>
      </c>
      <c r="AA5452" s="212">
        <v>0.12394923429304401</v>
      </c>
    </row>
    <row r="5453" spans="1:27" x14ac:dyDescent="0.35">
      <c r="A5453" s="210" t="s">
        <v>6129</v>
      </c>
      <c r="B5453" s="217">
        <v>155.34191353601059</v>
      </c>
      <c r="C5453" s="211">
        <v>7.6484144974513488E-2</v>
      </c>
      <c r="D5453" s="211">
        <v>0.12883603861767973</v>
      </c>
      <c r="E5453" s="211">
        <v>7.9698720135539677E-2</v>
      </c>
      <c r="F5453" s="211">
        <v>9.5437006782343153E-2</v>
      </c>
      <c r="G5453" s="211">
        <v>0.1161755602206912</v>
      </c>
      <c r="H5453" s="211">
        <v>0.11249235776432334</v>
      </c>
      <c r="I5453" s="211">
        <v>0.51954970645751386</v>
      </c>
      <c r="J5453" s="211">
        <v>0.46764581106627817</v>
      </c>
      <c r="K5453" s="211">
        <v>0.60203866219351176</v>
      </c>
      <c r="L5453" s="211">
        <v>0.2705751454309076</v>
      </c>
      <c r="M5453" s="211">
        <v>8.7829226214064637E-2</v>
      </c>
      <c r="N5453" s="211">
        <v>0.44404974451871149</v>
      </c>
      <c r="O5453" s="211">
        <v>0.61952971159931747</v>
      </c>
      <c r="P5453" s="211">
        <v>7.1103426201143446E-2</v>
      </c>
      <c r="Q5453" s="211">
        <v>9.9344281951231933E-2</v>
      </c>
      <c r="R5453" s="211">
        <v>0.41587994141440454</v>
      </c>
      <c r="S5453" s="211">
        <v>0.3137631071919077</v>
      </c>
      <c r="T5453" s="211">
        <v>0.5924702430791734</v>
      </c>
      <c r="U5453" s="211">
        <v>0.40092564074510262</v>
      </c>
      <c r="V5453" s="211">
        <v>0.11672499213644412</v>
      </c>
      <c r="W5453" s="211">
        <v>0.58990866790829244</v>
      </c>
      <c r="X5453" s="211">
        <v>0.28850109321015532</v>
      </c>
      <c r="Y5453" s="211">
        <v>0.77141875226147583</v>
      </c>
      <c r="Z5453" s="211">
        <v>0.14363921091195464</v>
      </c>
      <c r="AA5453" s="212">
        <v>0.1185649068045619</v>
      </c>
    </row>
    <row r="5454" spans="1:27" x14ac:dyDescent="0.35">
      <c r="A5454" s="210" t="s">
        <v>6130</v>
      </c>
      <c r="B5454" s="217">
        <v>127.61995007018417</v>
      </c>
      <c r="C5454" s="211">
        <v>6.3657100157283111E-2</v>
      </c>
      <c r="D5454" s="211">
        <v>0.11916932501809208</v>
      </c>
      <c r="E5454" s="211">
        <v>7.3104367084341287E-2</v>
      </c>
      <c r="F5454" s="211">
        <v>0.10539991855721884</v>
      </c>
      <c r="G5454" s="211">
        <v>0.11600077240760032</v>
      </c>
      <c r="H5454" s="211">
        <v>0.11029019281326585</v>
      </c>
      <c r="I5454" s="211">
        <v>0.51265490905774558</v>
      </c>
      <c r="J5454" s="211">
        <v>0.47954867393720196</v>
      </c>
      <c r="K5454" s="211">
        <v>0.62342110712147447</v>
      </c>
      <c r="L5454" s="211">
        <v>0.27813188207505901</v>
      </c>
      <c r="M5454" s="211">
        <v>0.10236151546124957</v>
      </c>
      <c r="N5454" s="211">
        <v>0.47745145387617843</v>
      </c>
      <c r="O5454" s="211">
        <v>0.76024150122525846</v>
      </c>
      <c r="P5454" s="211">
        <v>6.3971278530237541E-2</v>
      </c>
      <c r="Q5454" s="211">
        <v>5.7973607503658001E-2</v>
      </c>
      <c r="R5454" s="211">
        <v>0.42105797701492398</v>
      </c>
      <c r="S5454" s="211">
        <v>0.26568784272447393</v>
      </c>
      <c r="T5454" s="211">
        <v>0.51392152649578282</v>
      </c>
      <c r="U5454" s="211">
        <v>0.4765112434437806</v>
      </c>
      <c r="V5454" s="211">
        <v>6.5570252609384677E-2</v>
      </c>
      <c r="W5454" s="211">
        <v>0.51132612347507633</v>
      </c>
      <c r="X5454" s="211">
        <v>0.35865860571942831</v>
      </c>
      <c r="Y5454" s="211">
        <v>0.65714523875971054</v>
      </c>
      <c r="Z5454" s="211">
        <v>0.14604840034370492</v>
      </c>
      <c r="AA5454" s="212">
        <v>0.11507045654710772</v>
      </c>
    </row>
    <row r="5455" spans="1:27" x14ac:dyDescent="0.35">
      <c r="A5455" s="210" t="s">
        <v>6131</v>
      </c>
      <c r="B5455" s="217">
        <v>118.67499192314391</v>
      </c>
      <c r="C5455" s="211">
        <v>5.1628572860361543E-2</v>
      </c>
      <c r="D5455" s="211">
        <v>0.1249479907690092</v>
      </c>
      <c r="E5455" s="211">
        <v>8.7452185017600714E-2</v>
      </c>
      <c r="F5455" s="211">
        <v>8.0719703537858095E-2</v>
      </c>
      <c r="G5455" s="211">
        <v>0.11813321871131589</v>
      </c>
      <c r="H5455" s="211">
        <v>0.1247314779834116</v>
      </c>
      <c r="I5455" s="211">
        <v>0.47999850838944363</v>
      </c>
      <c r="J5455" s="211">
        <v>0.48622403588363605</v>
      </c>
      <c r="K5455" s="211">
        <v>0.61975039869054749</v>
      </c>
      <c r="L5455" s="211">
        <v>0.2797876163370342</v>
      </c>
      <c r="M5455" s="211">
        <v>0.10420560790610642</v>
      </c>
      <c r="N5455" s="211">
        <v>0.43771172930349606</v>
      </c>
      <c r="O5455" s="211">
        <v>0.61689184674246555</v>
      </c>
      <c r="P5455" s="211">
        <v>6.1035769841384833E-2</v>
      </c>
      <c r="Q5455" s="211">
        <v>7.25500803049757E-2</v>
      </c>
      <c r="R5455" s="211">
        <v>0.46085344702663239</v>
      </c>
      <c r="S5455" s="211">
        <v>0.28119803924777631</v>
      </c>
      <c r="T5455" s="211">
        <v>0.53557713457709899</v>
      </c>
      <c r="U5455" s="211">
        <v>0.43636489455535499</v>
      </c>
      <c r="V5455" s="211">
        <v>8.3535111979361781E-2</v>
      </c>
      <c r="W5455" s="211">
        <v>0.60609896501802241</v>
      </c>
      <c r="X5455" s="211">
        <v>0.39041025941397189</v>
      </c>
      <c r="Y5455" s="211">
        <v>0.61303804006033547</v>
      </c>
      <c r="Z5455" s="211">
        <v>0.14845033791809248</v>
      </c>
      <c r="AA5455" s="212">
        <v>0.12642163565256967</v>
      </c>
    </row>
    <row r="5456" spans="1:27" x14ac:dyDescent="0.35">
      <c r="A5456" s="210" t="s">
        <v>6132</v>
      </c>
      <c r="B5456" s="217">
        <v>136.35364817616454</v>
      </c>
      <c r="C5456" s="211">
        <v>6.9716910737316784E-2</v>
      </c>
      <c r="D5456" s="211">
        <v>0.12412473618919705</v>
      </c>
      <c r="E5456" s="211">
        <v>7.7806129351812914E-2</v>
      </c>
      <c r="F5456" s="211">
        <v>7.8992506406635368E-2</v>
      </c>
      <c r="G5456" s="211">
        <v>0.11767869538380549</v>
      </c>
      <c r="H5456" s="211">
        <v>0.12251721164749853</v>
      </c>
      <c r="I5456" s="211">
        <v>0.51830385603385243</v>
      </c>
      <c r="J5456" s="211">
        <v>0.41918272403242207</v>
      </c>
      <c r="K5456" s="211">
        <v>0.59099702054403402</v>
      </c>
      <c r="L5456" s="211">
        <v>0.28131217575058931</v>
      </c>
      <c r="M5456" s="211">
        <v>8.5849707677358167E-2</v>
      </c>
      <c r="N5456" s="211">
        <v>0.41985043684457468</v>
      </c>
      <c r="O5456" s="211">
        <v>0.62788850868018109</v>
      </c>
      <c r="P5456" s="211">
        <v>6.4208370709609108E-2</v>
      </c>
      <c r="Q5456" s="211">
        <v>7.6655275215282356E-2</v>
      </c>
      <c r="R5456" s="211">
        <v>0.40199100201105692</v>
      </c>
      <c r="S5456" s="211">
        <v>0.35301431405376854</v>
      </c>
      <c r="T5456" s="211">
        <v>0.57630559496058809</v>
      </c>
      <c r="U5456" s="211">
        <v>0.4136610970368223</v>
      </c>
      <c r="V5456" s="211">
        <v>0.10894169841729624</v>
      </c>
      <c r="W5456" s="211">
        <v>0.6207568300301407</v>
      </c>
      <c r="X5456" s="211">
        <v>0.31090801066821511</v>
      </c>
      <c r="Y5456" s="211">
        <v>0.71063745605470985</v>
      </c>
      <c r="Z5456" s="211">
        <v>0.14990353313380289</v>
      </c>
      <c r="AA5456" s="212">
        <v>0.11554495785284175</v>
      </c>
    </row>
    <row r="5457" spans="1:27" x14ac:dyDescent="0.35">
      <c r="A5457" s="210" t="s">
        <v>6133</v>
      </c>
      <c r="B5457" s="217">
        <v>181.43692994463746</v>
      </c>
      <c r="C5457" s="211">
        <v>5.3025245606702208E-2</v>
      </c>
      <c r="D5457" s="211">
        <v>0.12341030429958774</v>
      </c>
      <c r="E5457" s="211">
        <v>7.5334557519227963E-2</v>
      </c>
      <c r="F5457" s="211">
        <v>0.10232350047281034</v>
      </c>
      <c r="G5457" s="211">
        <v>0.11966796624145963</v>
      </c>
      <c r="H5457" s="211">
        <v>0.11862053241261383</v>
      </c>
      <c r="I5457" s="211">
        <v>0.41482223712207628</v>
      </c>
      <c r="J5457" s="211">
        <v>0.44895660357382527</v>
      </c>
      <c r="K5457" s="211">
        <v>0.63678241885039788</v>
      </c>
      <c r="L5457" s="211">
        <v>0.28070115893585151</v>
      </c>
      <c r="M5457" s="211">
        <v>0.11834273523652084</v>
      </c>
      <c r="N5457" s="211">
        <v>0.40685027772650773</v>
      </c>
      <c r="O5457" s="211">
        <v>0.62850863232573928</v>
      </c>
      <c r="P5457" s="211">
        <v>6.3925652763533666E-2</v>
      </c>
      <c r="Q5457" s="211">
        <v>5.382822557527478E-2</v>
      </c>
      <c r="R5457" s="211">
        <v>0.39661601761334808</v>
      </c>
      <c r="S5457" s="211">
        <v>0.34394082111974988</v>
      </c>
      <c r="T5457" s="211">
        <v>0.57002890498692582</v>
      </c>
      <c r="U5457" s="211">
        <v>0.51855224783053266</v>
      </c>
      <c r="V5457" s="211">
        <v>0.1480073672264699</v>
      </c>
      <c r="W5457" s="211">
        <v>0.54835413538703315</v>
      </c>
      <c r="X5457" s="211">
        <v>0.41555187999025589</v>
      </c>
      <c r="Y5457" s="211">
        <v>0.67644909363708927</v>
      </c>
      <c r="Z5457" s="211">
        <v>0.14851459416216123</v>
      </c>
      <c r="AA5457" s="212">
        <v>0.11903698966384027</v>
      </c>
    </row>
    <row r="5458" spans="1:27" x14ac:dyDescent="0.35">
      <c r="A5458" s="210" t="s">
        <v>6134</v>
      </c>
      <c r="B5458" s="217">
        <v>150.84812883999129</v>
      </c>
      <c r="C5458" s="211">
        <v>6.5956572943379463E-2</v>
      </c>
      <c r="D5458" s="211">
        <v>0.12103529729543706</v>
      </c>
      <c r="E5458" s="211">
        <v>7.5540475660681519E-2</v>
      </c>
      <c r="F5458" s="211">
        <v>7.9870107623311953E-2</v>
      </c>
      <c r="G5458" s="211">
        <v>0.12036959991961567</v>
      </c>
      <c r="H5458" s="211">
        <v>0.11777914342921761</v>
      </c>
      <c r="I5458" s="211">
        <v>0.51681865261539561</v>
      </c>
      <c r="J5458" s="211">
        <v>0.46027845484906554</v>
      </c>
      <c r="K5458" s="211">
        <v>0.63080770124386465</v>
      </c>
      <c r="L5458" s="211">
        <v>0.27507517268090026</v>
      </c>
      <c r="M5458" s="211">
        <v>9.4640389490410023E-2</v>
      </c>
      <c r="N5458" s="211">
        <v>0.48488663340632449</v>
      </c>
      <c r="O5458" s="211">
        <v>0.73776888279692376</v>
      </c>
      <c r="P5458" s="211">
        <v>7.3166281908240094E-2</v>
      </c>
      <c r="Q5458" s="211">
        <v>0.10548743220524473</v>
      </c>
      <c r="R5458" s="211">
        <v>0.46891618418132203</v>
      </c>
      <c r="S5458" s="211">
        <v>0.27879782303913525</v>
      </c>
      <c r="T5458" s="211">
        <v>0.57974850046423876</v>
      </c>
      <c r="U5458" s="211">
        <v>0.46616751115134014</v>
      </c>
      <c r="V5458" s="211">
        <v>9.5161621398621166E-2</v>
      </c>
      <c r="W5458" s="211">
        <v>0.53368540757592431</v>
      </c>
      <c r="X5458" s="211">
        <v>0.31852475122758284</v>
      </c>
      <c r="Y5458" s="211">
        <v>0.68207047356409933</v>
      </c>
      <c r="Z5458" s="211">
        <v>0.14300686997740458</v>
      </c>
      <c r="AA5458" s="212">
        <v>0.12255186289472299</v>
      </c>
    </row>
    <row r="5459" spans="1:27" x14ac:dyDescent="0.35">
      <c r="A5459" s="210" t="s">
        <v>6135</v>
      </c>
      <c r="B5459" s="217">
        <v>146.26609972289947</v>
      </c>
      <c r="C5459" s="211">
        <v>7.3624590477115101E-2</v>
      </c>
      <c r="D5459" s="211">
        <v>0.12517990754908304</v>
      </c>
      <c r="E5459" s="211">
        <v>7.8643628703143703E-2</v>
      </c>
      <c r="F5459" s="211">
        <v>9.3222115262230926E-2</v>
      </c>
      <c r="G5459" s="211">
        <v>0.12086964073590245</v>
      </c>
      <c r="H5459" s="211">
        <v>0.11916025548081322</v>
      </c>
      <c r="I5459" s="211">
        <v>0.45687320518241731</v>
      </c>
      <c r="J5459" s="211">
        <v>0.43886495097903455</v>
      </c>
      <c r="K5459" s="211">
        <v>0.60318575438753363</v>
      </c>
      <c r="L5459" s="211">
        <v>0.27483623922812334</v>
      </c>
      <c r="M5459" s="211">
        <v>0.10917808461942494</v>
      </c>
      <c r="N5459" s="211">
        <v>0.51826499994866371</v>
      </c>
      <c r="O5459" s="211">
        <v>0.78192310491323391</v>
      </c>
      <c r="P5459" s="211">
        <v>6.0620266833601437E-2</v>
      </c>
      <c r="Q5459" s="211">
        <v>6.6574195160620617E-2</v>
      </c>
      <c r="R5459" s="211">
        <v>0.48593600072266474</v>
      </c>
      <c r="S5459" s="211">
        <v>0.38432910163943979</v>
      </c>
      <c r="T5459" s="211">
        <v>0.5316637424804872</v>
      </c>
      <c r="U5459" s="211">
        <v>0.39784724422419948</v>
      </c>
      <c r="V5459" s="211">
        <v>0.11453890172402374</v>
      </c>
      <c r="W5459" s="211">
        <v>0.62027954444287881</v>
      </c>
      <c r="X5459" s="211">
        <v>0.3030673876591744</v>
      </c>
      <c r="Y5459" s="211">
        <v>0.65388712337738375</v>
      </c>
      <c r="Z5459" s="211">
        <v>0.14698221743996773</v>
      </c>
      <c r="AA5459" s="212">
        <v>0.11706115538690286</v>
      </c>
    </row>
    <row r="5460" spans="1:27" x14ac:dyDescent="0.35">
      <c r="A5460" s="210" t="s">
        <v>6136</v>
      </c>
      <c r="B5460" s="217">
        <v>163.87585662065553</v>
      </c>
      <c r="C5460" s="211">
        <v>8.1092525108066527E-2</v>
      </c>
      <c r="D5460" s="211">
        <v>0.12605471224885029</v>
      </c>
      <c r="E5460" s="211">
        <v>8.1876487523676364E-2</v>
      </c>
      <c r="F5460" s="211">
        <v>0.10114489628309561</v>
      </c>
      <c r="G5460" s="211">
        <v>0.12194493748470667</v>
      </c>
      <c r="H5460" s="211">
        <v>0.10678753543860223</v>
      </c>
      <c r="I5460" s="211">
        <v>0.52625435518614849</v>
      </c>
      <c r="J5460" s="211">
        <v>0.45243656524360371</v>
      </c>
      <c r="K5460" s="211">
        <v>0.64511660219808797</v>
      </c>
      <c r="L5460" s="211">
        <v>0.27606432121843738</v>
      </c>
      <c r="M5460" s="211">
        <v>0.11441270889924811</v>
      </c>
      <c r="N5460" s="211">
        <v>0.3489692601031405</v>
      </c>
      <c r="O5460" s="211">
        <v>0.74159487260908408</v>
      </c>
      <c r="P5460" s="211">
        <v>7.1013747434186092E-2</v>
      </c>
      <c r="Q5460" s="211">
        <v>7.0955179982258892E-2</v>
      </c>
      <c r="R5460" s="211">
        <v>0.47346955302175409</v>
      </c>
      <c r="S5460" s="211">
        <v>0.3414975490107246</v>
      </c>
      <c r="T5460" s="211">
        <v>0.61474178830377224</v>
      </c>
      <c r="U5460" s="211">
        <v>0.48344110825096154</v>
      </c>
      <c r="V5460" s="211">
        <v>9.5581080945351074E-2</v>
      </c>
      <c r="W5460" s="211">
        <v>0.58341267824421861</v>
      </c>
      <c r="X5460" s="211">
        <v>0.23391734548987622</v>
      </c>
      <c r="Y5460" s="211">
        <v>0.74526719831604349</v>
      </c>
      <c r="Z5460" s="211">
        <v>0.14610656639377151</v>
      </c>
      <c r="AA5460" s="212">
        <v>0.1221629058349146</v>
      </c>
    </row>
    <row r="5461" spans="1:27" x14ac:dyDescent="0.35">
      <c r="A5461" s="210" t="s">
        <v>6137</v>
      </c>
      <c r="B5461" s="217">
        <v>156.30749764473592</v>
      </c>
      <c r="C5461" s="211">
        <v>5.5284393311963817E-2</v>
      </c>
      <c r="D5461" s="211">
        <v>0.12028620490891262</v>
      </c>
      <c r="E5461" s="211">
        <v>8.4024126094693868E-2</v>
      </c>
      <c r="F5461" s="211">
        <v>0.10133948039131084</v>
      </c>
      <c r="G5461" s="211">
        <v>0.12007321567296869</v>
      </c>
      <c r="H5461" s="211">
        <v>0.11145488206135142</v>
      </c>
      <c r="I5461" s="211">
        <v>0.49488998865927769</v>
      </c>
      <c r="J5461" s="211">
        <v>0.47944915590072401</v>
      </c>
      <c r="K5461" s="211">
        <v>0.52366932632417218</v>
      </c>
      <c r="L5461" s="211">
        <v>0.27426536553117592</v>
      </c>
      <c r="M5461" s="211">
        <v>9.1740045657145233E-2</v>
      </c>
      <c r="N5461" s="211">
        <v>0.44891694990296782</v>
      </c>
      <c r="O5461" s="211">
        <v>0.7114103424236643</v>
      </c>
      <c r="P5461" s="211">
        <v>6.9734682137799431E-2</v>
      </c>
      <c r="Q5461" s="211">
        <v>0.10537392863065498</v>
      </c>
      <c r="R5461" s="211">
        <v>0.42934931551182365</v>
      </c>
      <c r="S5461" s="211">
        <v>0.40216208953476501</v>
      </c>
      <c r="T5461" s="211">
        <v>0.51339760939156653</v>
      </c>
      <c r="U5461" s="211">
        <v>0.40889734415696294</v>
      </c>
      <c r="V5461" s="211">
        <v>0.15360968358303484</v>
      </c>
      <c r="W5461" s="211">
        <v>0.53455234245689698</v>
      </c>
      <c r="X5461" s="211">
        <v>0.35414219737934755</v>
      </c>
      <c r="Y5461" s="211">
        <v>0.77365072293488546</v>
      </c>
      <c r="Z5461" s="211">
        <v>0.14628351747023088</v>
      </c>
      <c r="AA5461" s="212">
        <v>0.12297331068472594</v>
      </c>
    </row>
    <row r="5462" spans="1:27" x14ac:dyDescent="0.35">
      <c r="A5462" s="210" t="s">
        <v>6138</v>
      </c>
      <c r="B5462" s="217">
        <v>148.11921314912067</v>
      </c>
      <c r="C5462" s="211">
        <v>8.5151098421348922E-2</v>
      </c>
      <c r="D5462" s="211">
        <v>0.13148765341225699</v>
      </c>
      <c r="E5462" s="211">
        <v>8.2422853434799437E-2</v>
      </c>
      <c r="F5462" s="211">
        <v>0.11421631027541396</v>
      </c>
      <c r="G5462" s="211">
        <v>0.12328192376066539</v>
      </c>
      <c r="H5462" s="211">
        <v>0.11575522867439506</v>
      </c>
      <c r="I5462" s="211">
        <v>0.49810279119326745</v>
      </c>
      <c r="J5462" s="211">
        <v>0.41408996312252544</v>
      </c>
      <c r="K5462" s="211">
        <v>0.51394121950659022</v>
      </c>
      <c r="L5462" s="211">
        <v>0.27794473343706</v>
      </c>
      <c r="M5462" s="211">
        <v>0.10776995798818262</v>
      </c>
      <c r="N5462" s="211">
        <v>0.40190806815749303</v>
      </c>
      <c r="O5462" s="211">
        <v>0.74477293628211838</v>
      </c>
      <c r="P5462" s="211">
        <v>6.8893490270305238E-2</v>
      </c>
      <c r="Q5462" s="211">
        <v>9.6716869543598968E-2</v>
      </c>
      <c r="R5462" s="211">
        <v>0.48916553467179746</v>
      </c>
      <c r="S5462" s="211">
        <v>0.2713160844039143</v>
      </c>
      <c r="T5462" s="211">
        <v>0.56424703721945368</v>
      </c>
      <c r="U5462" s="211">
        <v>0.51582746601275153</v>
      </c>
      <c r="V5462" s="211">
        <v>9.1918374684937326E-2</v>
      </c>
      <c r="W5462" s="211">
        <v>0.56511680350830951</v>
      </c>
      <c r="X5462" s="211">
        <v>0.27837727884201047</v>
      </c>
      <c r="Y5462" s="211">
        <v>0.61227712489210218</v>
      </c>
      <c r="Z5462" s="211">
        <v>0.14939455425191431</v>
      </c>
      <c r="AA5462" s="212">
        <v>0.11668905209019501</v>
      </c>
    </row>
    <row r="5463" spans="1:27" x14ac:dyDescent="0.35">
      <c r="A5463" s="210" t="s">
        <v>6139</v>
      </c>
      <c r="B5463" s="217">
        <v>119.53780156253627</v>
      </c>
      <c r="C5463" s="211">
        <v>5.5892059731713281E-2</v>
      </c>
      <c r="D5463" s="211">
        <v>0.12635452025407473</v>
      </c>
      <c r="E5463" s="211">
        <v>7.3339308773953504E-2</v>
      </c>
      <c r="F5463" s="211">
        <v>0.10552529749352121</v>
      </c>
      <c r="G5463" s="211">
        <v>0.12522463419881971</v>
      </c>
      <c r="H5463" s="211">
        <v>0.11057199278983081</v>
      </c>
      <c r="I5463" s="211">
        <v>0.46245519569546739</v>
      </c>
      <c r="J5463" s="211">
        <v>0.44564192507301803</v>
      </c>
      <c r="K5463" s="211">
        <v>0.60730051127431861</v>
      </c>
      <c r="L5463" s="211">
        <v>0.27294667972752762</v>
      </c>
      <c r="M5463" s="211">
        <v>9.7896945458489815E-2</v>
      </c>
      <c r="N5463" s="211">
        <v>0.3708989075859126</v>
      </c>
      <c r="O5463" s="211">
        <v>0.78321235704909287</v>
      </c>
      <c r="P5463" s="211">
        <v>6.9259070501890313E-2</v>
      </c>
      <c r="Q5463" s="211">
        <v>0.11029805697105402</v>
      </c>
      <c r="R5463" s="211">
        <v>0.47831710733028199</v>
      </c>
      <c r="S5463" s="211">
        <v>0.28154405998252385</v>
      </c>
      <c r="T5463" s="211">
        <v>0.57544975845079838</v>
      </c>
      <c r="U5463" s="211">
        <v>0.38379244763083786</v>
      </c>
      <c r="V5463" s="211">
        <v>8.2981078590781132E-2</v>
      </c>
      <c r="W5463" s="211">
        <v>0.59049993451654892</v>
      </c>
      <c r="X5463" s="211">
        <v>0.33053165126394873</v>
      </c>
      <c r="Y5463" s="211">
        <v>0.59235008440686709</v>
      </c>
      <c r="Z5463" s="211">
        <v>0.14867591854180234</v>
      </c>
      <c r="AA5463" s="212">
        <v>0.12455114947664352</v>
      </c>
    </row>
    <row r="5464" spans="1:27" x14ac:dyDescent="0.35">
      <c r="A5464" s="210" t="s">
        <v>6140</v>
      </c>
      <c r="B5464" s="217">
        <v>134.94286166668644</v>
      </c>
      <c r="C5464" s="211">
        <v>6.5920475969698258E-2</v>
      </c>
      <c r="D5464" s="211">
        <v>0.12468312890580416</v>
      </c>
      <c r="E5464" s="211">
        <v>7.5754612349915484E-2</v>
      </c>
      <c r="F5464" s="211">
        <v>0.11576572473141908</v>
      </c>
      <c r="G5464" s="211">
        <v>0.12291957288052754</v>
      </c>
      <c r="H5464" s="211">
        <v>0.12370865934544265</v>
      </c>
      <c r="I5464" s="211">
        <v>0.46726026574564394</v>
      </c>
      <c r="J5464" s="211">
        <v>0.48226886010517278</v>
      </c>
      <c r="K5464" s="211">
        <v>0.6332978658399927</v>
      </c>
      <c r="L5464" s="211">
        <v>0.27659330415404237</v>
      </c>
      <c r="M5464" s="211">
        <v>9.3469552979458526E-2</v>
      </c>
      <c r="N5464" s="211">
        <v>0.45739513273055654</v>
      </c>
      <c r="O5464" s="211">
        <v>0.71310488320594967</v>
      </c>
      <c r="P5464" s="211">
        <v>6.5087004696703796E-2</v>
      </c>
      <c r="Q5464" s="211">
        <v>0.14084205687593696</v>
      </c>
      <c r="R5464" s="211">
        <v>0.37013692053250657</v>
      </c>
      <c r="S5464" s="211">
        <v>0.26705078542600236</v>
      </c>
      <c r="T5464" s="211">
        <v>0.56512719592556049</v>
      </c>
      <c r="U5464" s="211">
        <v>0.46232453333435569</v>
      </c>
      <c r="V5464" s="211">
        <v>7.0166430758538956E-2</v>
      </c>
      <c r="W5464" s="211">
        <v>0.57736510242501637</v>
      </c>
      <c r="X5464" s="211">
        <v>0.34429417736507867</v>
      </c>
      <c r="Y5464" s="211">
        <v>0.65865976341559651</v>
      </c>
      <c r="Z5464" s="211">
        <v>0.1469995533825591</v>
      </c>
      <c r="AA5464" s="212">
        <v>0.11440629031698703</v>
      </c>
    </row>
    <row r="5465" spans="1:27" x14ac:dyDescent="0.35">
      <c r="A5465" s="210" t="s">
        <v>6141</v>
      </c>
      <c r="B5465" s="217">
        <v>145.73841084476089</v>
      </c>
      <c r="C5465" s="211">
        <v>7.5269436457757202E-2</v>
      </c>
      <c r="D5465" s="211">
        <v>0.12620229384694287</v>
      </c>
      <c r="E5465" s="211">
        <v>7.2644428398788347E-2</v>
      </c>
      <c r="F5465" s="211">
        <v>0.10723548817200573</v>
      </c>
      <c r="G5465" s="211">
        <v>0.11725467826213451</v>
      </c>
      <c r="H5465" s="211">
        <v>0.10541227498968748</v>
      </c>
      <c r="I5465" s="211">
        <v>0.42661083114384218</v>
      </c>
      <c r="J5465" s="211">
        <v>0.44904968708767778</v>
      </c>
      <c r="K5465" s="211">
        <v>0.53112371164257588</v>
      </c>
      <c r="L5465" s="211">
        <v>0.27784787677000611</v>
      </c>
      <c r="M5465" s="211">
        <v>9.7268863353333387E-2</v>
      </c>
      <c r="N5465" s="211">
        <v>0.51875098459492297</v>
      </c>
      <c r="O5465" s="211">
        <v>0.61993416520337674</v>
      </c>
      <c r="P5465" s="211">
        <v>6.322495275570654E-2</v>
      </c>
      <c r="Q5465" s="211">
        <v>9.9892585471266629E-2</v>
      </c>
      <c r="R5465" s="211">
        <v>0.43355802447132852</v>
      </c>
      <c r="S5465" s="211">
        <v>0.27012416814302043</v>
      </c>
      <c r="T5465" s="211">
        <v>0.51192853527602211</v>
      </c>
      <c r="U5465" s="211">
        <v>0.41506022870001885</v>
      </c>
      <c r="V5465" s="211">
        <v>0.14409795036132367</v>
      </c>
      <c r="W5465" s="211">
        <v>0.62085355097785511</v>
      </c>
      <c r="X5465" s="211">
        <v>0.3525214940863215</v>
      </c>
      <c r="Y5465" s="211">
        <v>0.70768717712235951</v>
      </c>
      <c r="Z5465" s="211">
        <v>0.14602596211196475</v>
      </c>
      <c r="AA5465" s="212">
        <v>0.11840656272426951</v>
      </c>
    </row>
    <row r="5466" spans="1:27" x14ac:dyDescent="0.35">
      <c r="A5466" s="210" t="s">
        <v>6142</v>
      </c>
      <c r="B5466" s="217">
        <v>133.56041848169514</v>
      </c>
      <c r="C5466" s="211">
        <v>6.4147249386059049E-2</v>
      </c>
      <c r="D5466" s="211">
        <v>0.12680785361627234</v>
      </c>
      <c r="E5466" s="211">
        <v>7.7163279475761307E-2</v>
      </c>
      <c r="F5466" s="211">
        <v>9.0123300049496632E-2</v>
      </c>
      <c r="G5466" s="211">
        <v>0.1196143846621481</v>
      </c>
      <c r="H5466" s="211">
        <v>0.10790510713232429</v>
      </c>
      <c r="I5466" s="211">
        <v>0.47918857578992002</v>
      </c>
      <c r="J5466" s="211">
        <v>0.4715691913587971</v>
      </c>
      <c r="K5466" s="211">
        <v>0.56648417055477651</v>
      </c>
      <c r="L5466" s="211">
        <v>0.28101961607198539</v>
      </c>
      <c r="M5466" s="211">
        <v>9.5827270689401667E-2</v>
      </c>
      <c r="N5466" s="211">
        <v>0.52298069663786995</v>
      </c>
      <c r="O5466" s="211">
        <v>0.58058049551828339</v>
      </c>
      <c r="P5466" s="211">
        <v>7.3583527685037162E-2</v>
      </c>
      <c r="Q5466" s="211">
        <v>9.7920274301699334E-2</v>
      </c>
      <c r="R5466" s="211">
        <v>0.45039575718921654</v>
      </c>
      <c r="S5466" s="211">
        <v>0.33200369027440962</v>
      </c>
      <c r="T5466" s="211">
        <v>0.54865962271904156</v>
      </c>
      <c r="U5466" s="211">
        <v>0.49711598736878387</v>
      </c>
      <c r="V5466" s="211">
        <v>5.3644579874944337E-2</v>
      </c>
      <c r="W5466" s="211">
        <v>0.61132892199077926</v>
      </c>
      <c r="X5466" s="211">
        <v>0.40983999183993919</v>
      </c>
      <c r="Y5466" s="211">
        <v>0.6348892081449875</v>
      </c>
      <c r="Z5466" s="211">
        <v>0.14931217211897072</v>
      </c>
      <c r="AA5466" s="212">
        <v>0.11592603674767248</v>
      </c>
    </row>
    <row r="5467" spans="1:27" x14ac:dyDescent="0.35">
      <c r="A5467" s="210" t="s">
        <v>6143</v>
      </c>
      <c r="B5467" s="217">
        <v>121.16901996943302</v>
      </c>
      <c r="C5467" s="211">
        <v>7.4480924070317422E-2</v>
      </c>
      <c r="D5467" s="211">
        <v>0.12234421971410094</v>
      </c>
      <c r="E5467" s="211">
        <v>7.3568722268072734E-2</v>
      </c>
      <c r="F5467" s="211">
        <v>0.10187295420503147</v>
      </c>
      <c r="G5467" s="211">
        <v>0.11798839605259219</v>
      </c>
      <c r="H5467" s="211">
        <v>0.1219049339865496</v>
      </c>
      <c r="I5467" s="211">
        <v>0.44194367986709993</v>
      </c>
      <c r="J5467" s="211">
        <v>0.47666664112777979</v>
      </c>
      <c r="K5467" s="211">
        <v>0.64292318645302371</v>
      </c>
      <c r="L5467" s="211">
        <v>0.26727829224776334</v>
      </c>
      <c r="M5467" s="211">
        <v>8.6742945927655288E-2</v>
      </c>
      <c r="N5467" s="211">
        <v>0.37374150441521736</v>
      </c>
      <c r="O5467" s="211">
        <v>0.79229103838402126</v>
      </c>
      <c r="P5467" s="211">
        <v>6.6673961363352047E-2</v>
      </c>
      <c r="Q5467" s="211">
        <v>0.104304008699291</v>
      </c>
      <c r="R5467" s="211">
        <v>0.43611252143658064</v>
      </c>
      <c r="S5467" s="211">
        <v>0.29779817154285032</v>
      </c>
      <c r="T5467" s="211">
        <v>0.5494843317160012</v>
      </c>
      <c r="U5467" s="211">
        <v>0.33370363793703661</v>
      </c>
      <c r="V5467" s="211">
        <v>8.634731559222035E-2</v>
      </c>
      <c r="W5467" s="211">
        <v>0.50530891833185354</v>
      </c>
      <c r="X5467" s="211">
        <v>0.26606590466005192</v>
      </c>
      <c r="Y5467" s="211">
        <v>0.68568763623297735</v>
      </c>
      <c r="Z5467" s="211">
        <v>0.14435338194861061</v>
      </c>
      <c r="AA5467" s="212">
        <v>0.11853153769782131</v>
      </c>
    </row>
    <row r="5468" spans="1:27" x14ac:dyDescent="0.35">
      <c r="A5468" s="210" t="s">
        <v>6144</v>
      </c>
      <c r="B5468" s="217">
        <v>133.79788678637183</v>
      </c>
      <c r="C5468" s="211">
        <v>5.5263845957917231E-2</v>
      </c>
      <c r="D5468" s="211">
        <v>0.11542446779005702</v>
      </c>
      <c r="E5468" s="211">
        <v>7.7887796321685437E-2</v>
      </c>
      <c r="F5468" s="211">
        <v>8.844590790898807E-2</v>
      </c>
      <c r="G5468" s="211">
        <v>0.11879407840219981</v>
      </c>
      <c r="H5468" s="211">
        <v>0.11268042194370867</v>
      </c>
      <c r="I5468" s="211">
        <v>0.47514160556723156</v>
      </c>
      <c r="J5468" s="211">
        <v>0.45158338221465011</v>
      </c>
      <c r="K5468" s="211">
        <v>0.58007343870479244</v>
      </c>
      <c r="L5468" s="211">
        <v>0.27538493896179078</v>
      </c>
      <c r="M5468" s="211">
        <v>9.5295767993119104E-2</v>
      </c>
      <c r="N5468" s="211">
        <v>0.56230311377428965</v>
      </c>
      <c r="O5468" s="211">
        <v>0.7299912012133305</v>
      </c>
      <c r="P5468" s="211">
        <v>6.4719507595870959E-2</v>
      </c>
      <c r="Q5468" s="211">
        <v>4.644574631670137E-2</v>
      </c>
      <c r="R5468" s="211">
        <v>0.38125933347170105</v>
      </c>
      <c r="S5468" s="211">
        <v>0.30944168909184022</v>
      </c>
      <c r="T5468" s="211">
        <v>0.61977020802931215</v>
      </c>
      <c r="U5468" s="211">
        <v>0.40948344431160716</v>
      </c>
      <c r="V5468" s="211">
        <v>9.4055182571202739E-2</v>
      </c>
      <c r="W5468" s="211">
        <v>0.56851354994152781</v>
      </c>
      <c r="X5468" s="211">
        <v>0.3357959565623983</v>
      </c>
      <c r="Y5468" s="211">
        <v>0.53932132518515941</v>
      </c>
      <c r="Z5468" s="211">
        <v>0.1491882430032177</v>
      </c>
      <c r="AA5468" s="212">
        <v>0.11409527255928188</v>
      </c>
    </row>
    <row r="5469" spans="1:27" x14ac:dyDescent="0.35">
      <c r="A5469" s="210" t="s">
        <v>6145</v>
      </c>
      <c r="B5469" s="217">
        <v>147.70933581782194</v>
      </c>
      <c r="C5469" s="211">
        <v>6.4074081083216439E-2</v>
      </c>
      <c r="D5469" s="211">
        <v>0.12511065565832702</v>
      </c>
      <c r="E5469" s="211">
        <v>8.1606543834324766E-2</v>
      </c>
      <c r="F5469" s="211">
        <v>9.1019662762513387E-2</v>
      </c>
      <c r="G5469" s="211">
        <v>0.12283682306553508</v>
      </c>
      <c r="H5469" s="211">
        <v>0.12353220184374403</v>
      </c>
      <c r="I5469" s="211">
        <v>0.52720078308667395</v>
      </c>
      <c r="J5469" s="211">
        <v>0.4526008873098239</v>
      </c>
      <c r="K5469" s="211">
        <v>0.64039641224474775</v>
      </c>
      <c r="L5469" s="211">
        <v>0.27778011859160867</v>
      </c>
      <c r="M5469" s="211">
        <v>0.11505986909378141</v>
      </c>
      <c r="N5469" s="211">
        <v>0.49687008238180097</v>
      </c>
      <c r="O5469" s="211">
        <v>0.73352733798811487</v>
      </c>
      <c r="P5469" s="211">
        <v>6.9126459317477601E-2</v>
      </c>
      <c r="Q5469" s="211">
        <v>0.16093518759149669</v>
      </c>
      <c r="R5469" s="211">
        <v>0.44242446219475745</v>
      </c>
      <c r="S5469" s="211">
        <v>0.27424430876589562</v>
      </c>
      <c r="T5469" s="211">
        <v>0.58290593202856433</v>
      </c>
      <c r="U5469" s="211">
        <v>0.38048722572564031</v>
      </c>
      <c r="V5469" s="211">
        <v>7.3595301034819677E-2</v>
      </c>
      <c r="W5469" s="211">
        <v>0.51524357605175575</v>
      </c>
      <c r="X5469" s="211">
        <v>0.36400560548830163</v>
      </c>
      <c r="Y5469" s="211">
        <v>0.70160065168355212</v>
      </c>
      <c r="Z5469" s="211">
        <v>0.14934639003602224</v>
      </c>
      <c r="AA5469" s="212">
        <v>0.11897553751723799</v>
      </c>
    </row>
    <row r="5470" spans="1:27" x14ac:dyDescent="0.35">
      <c r="A5470" s="210" t="s">
        <v>6146</v>
      </c>
      <c r="B5470" s="217">
        <v>144.21386842702901</v>
      </c>
      <c r="C5470" s="211">
        <v>6.2148348098298042E-2</v>
      </c>
      <c r="D5470" s="211">
        <v>0.1256236719798946</v>
      </c>
      <c r="E5470" s="211">
        <v>6.8215376807867101E-2</v>
      </c>
      <c r="F5470" s="211">
        <v>6.9011274455109156E-2</v>
      </c>
      <c r="G5470" s="211">
        <v>0.12044664682037196</v>
      </c>
      <c r="H5470" s="211">
        <v>0.11737254872240832</v>
      </c>
      <c r="I5470" s="211">
        <v>0.52127745130671777</v>
      </c>
      <c r="J5470" s="211">
        <v>0.41603261857396295</v>
      </c>
      <c r="K5470" s="211">
        <v>0.64726225492586353</v>
      </c>
      <c r="L5470" s="211">
        <v>0.27622012166281951</v>
      </c>
      <c r="M5470" s="211">
        <v>9.0351916562842666E-2</v>
      </c>
      <c r="N5470" s="211">
        <v>0.39808916305775094</v>
      </c>
      <c r="O5470" s="211">
        <v>0.6521012900424128</v>
      </c>
      <c r="P5470" s="211">
        <v>7.1326491008560838E-2</v>
      </c>
      <c r="Q5470" s="211">
        <v>9.5137610465137343E-2</v>
      </c>
      <c r="R5470" s="211">
        <v>0.44310975789915419</v>
      </c>
      <c r="S5470" s="211">
        <v>0.31540038755948901</v>
      </c>
      <c r="T5470" s="211">
        <v>0.55884222520540627</v>
      </c>
      <c r="U5470" s="211">
        <v>0.38388908158359469</v>
      </c>
      <c r="V5470" s="211">
        <v>0.14246365864815738</v>
      </c>
      <c r="W5470" s="211">
        <v>0.57545894081370608</v>
      </c>
      <c r="X5470" s="211">
        <v>0.3627357481007415</v>
      </c>
      <c r="Y5470" s="211">
        <v>0.52596423381677448</v>
      </c>
      <c r="Z5470" s="211">
        <v>0.14907994955729018</v>
      </c>
      <c r="AA5470" s="212">
        <v>0.11647366335914541</v>
      </c>
    </row>
    <row r="5471" spans="1:27" x14ac:dyDescent="0.35">
      <c r="A5471" s="210" t="s">
        <v>6147</v>
      </c>
      <c r="B5471" s="217">
        <v>103.24269892756807</v>
      </c>
      <c r="C5471" s="211">
        <v>5.2927082215540475E-2</v>
      </c>
      <c r="D5471" s="211">
        <v>0.1317149972823872</v>
      </c>
      <c r="E5471" s="211">
        <v>8.1234364555973521E-2</v>
      </c>
      <c r="F5471" s="211">
        <v>0.10834768895379712</v>
      </c>
      <c r="G5471" s="211">
        <v>0.11875366726233438</v>
      </c>
      <c r="H5471" s="211">
        <v>0.11496205407281371</v>
      </c>
      <c r="I5471" s="211">
        <v>0.48531798074037619</v>
      </c>
      <c r="J5471" s="211">
        <v>0.45732780136147411</v>
      </c>
      <c r="K5471" s="211">
        <v>0.63357249265619742</v>
      </c>
      <c r="L5471" s="211">
        <v>0.26571253841948078</v>
      </c>
      <c r="M5471" s="211">
        <v>7.7713593598520633E-2</v>
      </c>
      <c r="N5471" s="211">
        <v>0.38201197825705452</v>
      </c>
      <c r="O5471" s="211">
        <v>0.70798122588302392</v>
      </c>
      <c r="P5471" s="211">
        <v>6.206232291999423E-2</v>
      </c>
      <c r="Q5471" s="211">
        <v>9.1851497363284407E-2</v>
      </c>
      <c r="R5471" s="211">
        <v>0.4505087196183753</v>
      </c>
      <c r="S5471" s="211">
        <v>0.31188750428486889</v>
      </c>
      <c r="T5471" s="211">
        <v>0.54281849491216028</v>
      </c>
      <c r="U5471" s="211">
        <v>0.38818347255008595</v>
      </c>
      <c r="V5471" s="211">
        <v>7.7935914543381127E-2</v>
      </c>
      <c r="W5471" s="211">
        <v>0.53148086547968354</v>
      </c>
      <c r="X5471" s="211">
        <v>0.29679687742687466</v>
      </c>
      <c r="Y5471" s="211">
        <v>0.51488002404233102</v>
      </c>
      <c r="Z5471" s="211">
        <v>0.14505153970110496</v>
      </c>
      <c r="AA5471" s="212">
        <v>0.12591947543464091</v>
      </c>
    </row>
    <row r="5472" spans="1:27" x14ac:dyDescent="0.35">
      <c r="A5472" s="210" t="s">
        <v>6148</v>
      </c>
      <c r="B5472" s="217">
        <v>101.28657665310794</v>
      </c>
      <c r="C5472" s="211">
        <v>5.7699947620231277E-2</v>
      </c>
      <c r="D5472" s="211">
        <v>0.11307101352886623</v>
      </c>
      <c r="E5472" s="211">
        <v>8.2538871326111721E-2</v>
      </c>
      <c r="F5472" s="211">
        <v>9.024046746867645E-2</v>
      </c>
      <c r="G5472" s="211">
        <v>0.12193025689228132</v>
      </c>
      <c r="H5472" s="211">
        <v>0.11048237539687465</v>
      </c>
      <c r="I5472" s="211">
        <v>0.43511512042796258</v>
      </c>
      <c r="J5472" s="211">
        <v>0.39728282918558661</v>
      </c>
      <c r="K5472" s="211">
        <v>0.64173042225631627</v>
      </c>
      <c r="L5472" s="211">
        <v>0.27222111078057232</v>
      </c>
      <c r="M5472" s="211">
        <v>7.6783198853885737E-2</v>
      </c>
      <c r="N5472" s="211">
        <v>0.46892746401167551</v>
      </c>
      <c r="O5472" s="211">
        <v>0.63927751136802169</v>
      </c>
      <c r="P5472" s="211">
        <v>6.6720291530652356E-2</v>
      </c>
      <c r="Q5472" s="211">
        <v>7.7278620345014218E-2</v>
      </c>
      <c r="R5472" s="211">
        <v>0.43594624791316805</v>
      </c>
      <c r="S5472" s="211">
        <v>0.25618144883187371</v>
      </c>
      <c r="T5472" s="211">
        <v>0.56010460407099993</v>
      </c>
      <c r="U5472" s="211">
        <v>0.40058231120884802</v>
      </c>
      <c r="V5472" s="211">
        <v>5.2640517146465914E-2</v>
      </c>
      <c r="W5472" s="211">
        <v>0.56313260689524747</v>
      </c>
      <c r="X5472" s="211">
        <v>0.27765858173954894</v>
      </c>
      <c r="Y5472" s="211">
        <v>0.5801919047496491</v>
      </c>
      <c r="Z5472" s="211">
        <v>0.14987265731258639</v>
      </c>
      <c r="AA5472" s="212">
        <v>0.12569816996010091</v>
      </c>
    </row>
    <row r="5473" spans="1:27" x14ac:dyDescent="0.35">
      <c r="A5473" s="210" t="s">
        <v>6149</v>
      </c>
      <c r="B5473" s="217">
        <v>128.01862245961527</v>
      </c>
      <c r="C5473" s="211">
        <v>8.4495500216929892E-2</v>
      </c>
      <c r="D5473" s="211">
        <v>0.12659950999569272</v>
      </c>
      <c r="E5473" s="211">
        <v>8.2922063817212968E-2</v>
      </c>
      <c r="F5473" s="211">
        <v>0.10114077927682065</v>
      </c>
      <c r="G5473" s="211">
        <v>0.12365135187409326</v>
      </c>
      <c r="H5473" s="211">
        <v>0.11540109402961155</v>
      </c>
      <c r="I5473" s="211">
        <v>0.53763261220860936</v>
      </c>
      <c r="J5473" s="211">
        <v>0.48339382237749784</v>
      </c>
      <c r="K5473" s="211">
        <v>0.52069560012756511</v>
      </c>
      <c r="L5473" s="211">
        <v>0.27658824661931974</v>
      </c>
      <c r="M5473" s="211">
        <v>8.446134945269472E-2</v>
      </c>
      <c r="N5473" s="211">
        <v>0.4707242855398962</v>
      </c>
      <c r="O5473" s="211">
        <v>0.74994747752706103</v>
      </c>
      <c r="P5473" s="211">
        <v>6.3307924654662728E-2</v>
      </c>
      <c r="Q5473" s="211">
        <v>5.9036005007777656E-2</v>
      </c>
      <c r="R5473" s="211">
        <v>0.43340172837999963</v>
      </c>
      <c r="S5473" s="211">
        <v>0.32545872726043301</v>
      </c>
      <c r="T5473" s="211">
        <v>0.52618583502763927</v>
      </c>
      <c r="U5473" s="211">
        <v>0.47944663825428746</v>
      </c>
      <c r="V5473" s="211">
        <v>8.570225159230857E-2</v>
      </c>
      <c r="W5473" s="211">
        <v>0.51408943981211941</v>
      </c>
      <c r="X5473" s="211">
        <v>0.26545310841336978</v>
      </c>
      <c r="Y5473" s="211">
        <v>0.67062207943625596</v>
      </c>
      <c r="Z5473" s="211">
        <v>0.14501631361510059</v>
      </c>
      <c r="AA5473" s="212">
        <v>0.11748461668559065</v>
      </c>
    </row>
    <row r="5474" spans="1:27" x14ac:dyDescent="0.35">
      <c r="A5474" s="210" t="s">
        <v>6150</v>
      </c>
      <c r="B5474" s="217">
        <v>124.80515214470549</v>
      </c>
      <c r="C5474" s="211">
        <v>6.1246284276383782E-2</v>
      </c>
      <c r="D5474" s="211">
        <v>0.12607865119993841</v>
      </c>
      <c r="E5474" s="211">
        <v>8.0037598591736647E-2</v>
      </c>
      <c r="F5474" s="211">
        <v>0.11010395567067342</v>
      </c>
      <c r="G5474" s="211">
        <v>0.11693348362104754</v>
      </c>
      <c r="H5474" s="211">
        <v>0.11819934572376453</v>
      </c>
      <c r="I5474" s="211">
        <v>0.49975471219260503</v>
      </c>
      <c r="J5474" s="211">
        <v>0.46463519721539759</v>
      </c>
      <c r="K5474" s="211">
        <v>0.62237775740224621</v>
      </c>
      <c r="L5474" s="211">
        <v>0.26747328135068504</v>
      </c>
      <c r="M5474" s="211">
        <v>9.1857059725832732E-2</v>
      </c>
      <c r="N5474" s="211">
        <v>0.37268232430815379</v>
      </c>
      <c r="O5474" s="211">
        <v>0.67592761696634107</v>
      </c>
      <c r="P5474" s="211">
        <v>6.7226492815472008E-2</v>
      </c>
      <c r="Q5474" s="211">
        <v>0.11002003297616871</v>
      </c>
      <c r="R5474" s="211">
        <v>0.44600747269731528</v>
      </c>
      <c r="S5474" s="211">
        <v>0.30626942605440377</v>
      </c>
      <c r="T5474" s="211">
        <v>0.52638046154541707</v>
      </c>
      <c r="U5474" s="211">
        <v>0.36076481617599054</v>
      </c>
      <c r="V5474" s="211">
        <v>7.8682246455328231E-2</v>
      </c>
      <c r="W5474" s="211">
        <v>0.52293406289606725</v>
      </c>
      <c r="X5474" s="211">
        <v>0.32992694600246458</v>
      </c>
      <c r="Y5474" s="211">
        <v>0.64997868406448189</v>
      </c>
      <c r="Z5474" s="211">
        <v>0.14968553617076125</v>
      </c>
      <c r="AA5474" s="212">
        <v>0.1151694054217479</v>
      </c>
    </row>
    <row r="5475" spans="1:27" x14ac:dyDescent="0.35">
      <c r="A5475" s="210" t="s">
        <v>6151</v>
      </c>
      <c r="B5475" s="217">
        <v>140.65171409811339</v>
      </c>
      <c r="C5475" s="211">
        <v>6.006464588898399E-2</v>
      </c>
      <c r="D5475" s="211">
        <v>0.13291342755274158</v>
      </c>
      <c r="E5475" s="211">
        <v>8.0264227604964378E-2</v>
      </c>
      <c r="F5475" s="211">
        <v>9.483449305606699E-2</v>
      </c>
      <c r="G5475" s="211">
        <v>0.11739396703747534</v>
      </c>
      <c r="H5475" s="211">
        <v>0.12131782999720206</v>
      </c>
      <c r="I5475" s="211">
        <v>0.44165672045373766</v>
      </c>
      <c r="J5475" s="211">
        <v>0.45265616303121514</v>
      </c>
      <c r="K5475" s="211">
        <v>0.61719285391977052</v>
      </c>
      <c r="L5475" s="211">
        <v>0.27531815540142557</v>
      </c>
      <c r="M5475" s="211">
        <v>9.4568569175629877E-2</v>
      </c>
      <c r="N5475" s="211">
        <v>0.42971168174210483</v>
      </c>
      <c r="O5475" s="211">
        <v>0.74330865923998957</v>
      </c>
      <c r="P5475" s="211">
        <v>6.8061764618643522E-2</v>
      </c>
      <c r="Q5475" s="211">
        <v>4.9777941927034428E-2</v>
      </c>
      <c r="R5475" s="211">
        <v>0.43798808846762877</v>
      </c>
      <c r="S5475" s="211">
        <v>0.37568647866207094</v>
      </c>
      <c r="T5475" s="211">
        <v>0.45854673736351831</v>
      </c>
      <c r="U5475" s="211">
        <v>0.51210767255090217</v>
      </c>
      <c r="V5475" s="211">
        <v>8.7041136612073092E-2</v>
      </c>
      <c r="W5475" s="211">
        <v>0.52242194729257985</v>
      </c>
      <c r="X5475" s="211">
        <v>0.31997644284744176</v>
      </c>
      <c r="Y5475" s="211">
        <v>0.67187582124449707</v>
      </c>
      <c r="Z5475" s="211">
        <v>0.1490513217614795</v>
      </c>
      <c r="AA5475" s="212">
        <v>0.11799614865099428</v>
      </c>
    </row>
    <row r="5476" spans="1:27" x14ac:dyDescent="0.35">
      <c r="A5476" s="210" t="s">
        <v>6152</v>
      </c>
      <c r="B5476" s="217">
        <v>157.7692436565583</v>
      </c>
      <c r="C5476" s="211">
        <v>5.5388074403087281E-2</v>
      </c>
      <c r="D5476" s="211">
        <v>0.1231181003311372</v>
      </c>
      <c r="E5476" s="211">
        <v>7.4746820335698849E-2</v>
      </c>
      <c r="F5476" s="211">
        <v>0.1071367999143041</v>
      </c>
      <c r="G5476" s="211">
        <v>0.12347811993287053</v>
      </c>
      <c r="H5476" s="211">
        <v>0.12405313599226173</v>
      </c>
      <c r="I5476" s="211">
        <v>0.50485567343943549</v>
      </c>
      <c r="J5476" s="211">
        <v>0.45374594718357092</v>
      </c>
      <c r="K5476" s="211">
        <v>0.54366271806801425</v>
      </c>
      <c r="L5476" s="211">
        <v>0.27930150610502402</v>
      </c>
      <c r="M5476" s="211">
        <v>0.10106698001284327</v>
      </c>
      <c r="N5476" s="211">
        <v>0.48309989534692277</v>
      </c>
      <c r="O5476" s="211">
        <v>0.6407783388228675</v>
      </c>
      <c r="P5476" s="211">
        <v>7.038379573106493E-2</v>
      </c>
      <c r="Q5476" s="211">
        <v>8.4775654494857425E-2</v>
      </c>
      <c r="R5476" s="211">
        <v>0.45181706242863967</v>
      </c>
      <c r="S5476" s="211">
        <v>0.40377790019849003</v>
      </c>
      <c r="T5476" s="211">
        <v>0.53752745650089606</v>
      </c>
      <c r="U5476" s="211">
        <v>0.55299479919787642</v>
      </c>
      <c r="V5476" s="211">
        <v>0.12783515563325287</v>
      </c>
      <c r="W5476" s="211">
        <v>0.57675773703264299</v>
      </c>
      <c r="X5476" s="211">
        <v>0.36325703369020323</v>
      </c>
      <c r="Y5476" s="211">
        <v>0.59245948188498976</v>
      </c>
      <c r="Z5476" s="211">
        <v>0.14640177941688903</v>
      </c>
      <c r="AA5476" s="212">
        <v>0.11991204179953963</v>
      </c>
    </row>
    <row r="5477" spans="1:27" x14ac:dyDescent="0.35">
      <c r="A5477" s="210" t="s">
        <v>6153</v>
      </c>
      <c r="B5477" s="217">
        <v>115.15631679005602</v>
      </c>
      <c r="C5477" s="211">
        <v>5.972448674237299E-2</v>
      </c>
      <c r="D5477" s="211">
        <v>0.1245545163183284</v>
      </c>
      <c r="E5477" s="211">
        <v>8.3408830374810866E-2</v>
      </c>
      <c r="F5477" s="211">
        <v>9.7856054649859608E-2</v>
      </c>
      <c r="G5477" s="211">
        <v>0.12211589116539714</v>
      </c>
      <c r="H5477" s="211">
        <v>0.10910060125543715</v>
      </c>
      <c r="I5477" s="211">
        <v>0.51558192882518694</v>
      </c>
      <c r="J5477" s="211">
        <v>0.48155161785821099</v>
      </c>
      <c r="K5477" s="211">
        <v>0.60625972889641144</v>
      </c>
      <c r="L5477" s="211">
        <v>0.2744486016636144</v>
      </c>
      <c r="M5477" s="211">
        <v>8.8194930021398471E-2</v>
      </c>
      <c r="N5477" s="211">
        <v>0.50746280021385648</v>
      </c>
      <c r="O5477" s="211">
        <v>0.62645124886588732</v>
      </c>
      <c r="P5477" s="211">
        <v>6.479645178077259E-2</v>
      </c>
      <c r="Q5477" s="211">
        <v>5.303164484217586E-2</v>
      </c>
      <c r="R5477" s="211">
        <v>0.44038794400193088</v>
      </c>
      <c r="S5477" s="211">
        <v>0.26244368090333747</v>
      </c>
      <c r="T5477" s="211">
        <v>0.53428730337988029</v>
      </c>
      <c r="U5477" s="211">
        <v>0.42935217421605509</v>
      </c>
      <c r="V5477" s="211">
        <v>7.0919144333417311E-2</v>
      </c>
      <c r="W5477" s="211">
        <v>0.5023336993416051</v>
      </c>
      <c r="X5477" s="211">
        <v>0.3028343770549074</v>
      </c>
      <c r="Y5477" s="211">
        <v>0.62080192196709327</v>
      </c>
      <c r="Z5477" s="211">
        <v>0.14695070826103462</v>
      </c>
      <c r="AA5477" s="212">
        <v>0.12240595060939427</v>
      </c>
    </row>
    <row r="5478" spans="1:27" x14ac:dyDescent="0.35">
      <c r="A5478" s="210" t="s">
        <v>6154</v>
      </c>
      <c r="B5478" s="217">
        <v>113.32913918388478</v>
      </c>
      <c r="C5478" s="211">
        <v>5.961828999838302E-2</v>
      </c>
      <c r="D5478" s="211">
        <v>0.11735568829239144</v>
      </c>
      <c r="E5478" s="211">
        <v>6.753830883584179E-2</v>
      </c>
      <c r="F5478" s="211">
        <v>8.6333925278087323E-2</v>
      </c>
      <c r="G5478" s="211">
        <v>0.11938648994520823</v>
      </c>
      <c r="H5478" s="211">
        <v>0.12556725991995635</v>
      </c>
      <c r="I5478" s="211">
        <v>0.45618386012829015</v>
      </c>
      <c r="J5478" s="211">
        <v>0.45131938745674677</v>
      </c>
      <c r="K5478" s="211">
        <v>0.64206684712946593</v>
      </c>
      <c r="L5478" s="211">
        <v>0.27425891717565071</v>
      </c>
      <c r="M5478" s="211">
        <v>7.8435175922613662E-2</v>
      </c>
      <c r="N5478" s="211">
        <v>0.50522899138286637</v>
      </c>
      <c r="O5478" s="211">
        <v>0.74369124698177125</v>
      </c>
      <c r="P5478" s="211">
        <v>6.4752349237351403E-2</v>
      </c>
      <c r="Q5478" s="211">
        <v>0.12478818234248482</v>
      </c>
      <c r="R5478" s="211">
        <v>0.46268907680684479</v>
      </c>
      <c r="S5478" s="211">
        <v>0.27945883070474858</v>
      </c>
      <c r="T5478" s="211">
        <v>0.52908937059094907</v>
      </c>
      <c r="U5478" s="211">
        <v>0.4079293455886801</v>
      </c>
      <c r="V5478" s="211">
        <v>6.8111398002049212E-2</v>
      </c>
      <c r="W5478" s="211">
        <v>0.56030396417087081</v>
      </c>
      <c r="X5478" s="211">
        <v>0.30441326206090735</v>
      </c>
      <c r="Y5478" s="211">
        <v>0.55666089627118187</v>
      </c>
      <c r="Z5478" s="211">
        <v>0.14912224188949272</v>
      </c>
      <c r="AA5478" s="212">
        <v>0.11687213464549062</v>
      </c>
    </row>
    <row r="5479" spans="1:27" x14ac:dyDescent="0.35">
      <c r="A5479" s="210" t="s">
        <v>6155</v>
      </c>
      <c r="B5479" s="217">
        <v>111.84859393894291</v>
      </c>
      <c r="C5479" s="211">
        <v>5.5174718268599182E-2</v>
      </c>
      <c r="D5479" s="211">
        <v>0.12457593047120025</v>
      </c>
      <c r="E5479" s="211">
        <v>8.2949662279527145E-2</v>
      </c>
      <c r="F5479" s="211">
        <v>9.6578809493224255E-2</v>
      </c>
      <c r="G5479" s="211">
        <v>0.11971723621125299</v>
      </c>
      <c r="H5479" s="211">
        <v>0.12320077454850967</v>
      </c>
      <c r="I5479" s="211">
        <v>0.46962853891752077</v>
      </c>
      <c r="J5479" s="211">
        <v>0.44155643002021988</v>
      </c>
      <c r="K5479" s="211">
        <v>0.5386627329418292</v>
      </c>
      <c r="L5479" s="211">
        <v>0.2765296748331893</v>
      </c>
      <c r="M5479" s="211">
        <v>9.4699701023848365E-2</v>
      </c>
      <c r="N5479" s="211">
        <v>0.48228216246234057</v>
      </c>
      <c r="O5479" s="211">
        <v>0.78896922099239641</v>
      </c>
      <c r="P5479" s="211">
        <v>6.3300514266383653E-2</v>
      </c>
      <c r="Q5479" s="211">
        <v>4.9310925298059478E-2</v>
      </c>
      <c r="R5479" s="211">
        <v>0.39533394113504611</v>
      </c>
      <c r="S5479" s="211">
        <v>0.32304418780171362</v>
      </c>
      <c r="T5479" s="211">
        <v>0.54899158125896552</v>
      </c>
      <c r="U5479" s="211">
        <v>0.46268010946489796</v>
      </c>
      <c r="V5479" s="211">
        <v>5.4596111059347113E-2</v>
      </c>
      <c r="W5479" s="211">
        <v>0.54454800751696242</v>
      </c>
      <c r="X5479" s="211">
        <v>0.30414439507358937</v>
      </c>
      <c r="Y5479" s="211">
        <v>0.73457233004868128</v>
      </c>
      <c r="Z5479" s="211">
        <v>0.14383343233942225</v>
      </c>
      <c r="AA5479" s="212">
        <v>0.12673076537532571</v>
      </c>
    </row>
    <row r="5480" spans="1:27" x14ac:dyDescent="0.35">
      <c r="A5480" s="210" t="s">
        <v>6156</v>
      </c>
      <c r="B5480" s="217">
        <v>133.86749594570702</v>
      </c>
      <c r="C5480" s="211">
        <v>6.654412341517392E-2</v>
      </c>
      <c r="D5480" s="211">
        <v>0.11959711871368248</v>
      </c>
      <c r="E5480" s="211">
        <v>7.951659111750696E-2</v>
      </c>
      <c r="F5480" s="211">
        <v>0.11084901165032399</v>
      </c>
      <c r="G5480" s="211">
        <v>0.11933164823639676</v>
      </c>
      <c r="H5480" s="211">
        <v>0.11448795240722393</v>
      </c>
      <c r="I5480" s="211">
        <v>0.52963305796951721</v>
      </c>
      <c r="J5480" s="211">
        <v>0.45075041157564033</v>
      </c>
      <c r="K5480" s="211">
        <v>0.58297589183768128</v>
      </c>
      <c r="L5480" s="211">
        <v>0.28127691712074471</v>
      </c>
      <c r="M5480" s="211">
        <v>8.0429637055120476E-2</v>
      </c>
      <c r="N5480" s="211">
        <v>0.42717344673465568</v>
      </c>
      <c r="O5480" s="211">
        <v>0.64467063984483985</v>
      </c>
      <c r="P5480" s="211">
        <v>6.6247366504507701E-2</v>
      </c>
      <c r="Q5480" s="211">
        <v>9.7169832848938639E-2</v>
      </c>
      <c r="R5480" s="211">
        <v>0.43662215866699672</v>
      </c>
      <c r="S5480" s="211">
        <v>0.29664764567897539</v>
      </c>
      <c r="T5480" s="211">
        <v>0.52384739874322384</v>
      </c>
      <c r="U5480" s="211">
        <v>0.51696732805536472</v>
      </c>
      <c r="V5480" s="211">
        <v>0.10000039168692906</v>
      </c>
      <c r="W5480" s="211">
        <v>0.54520590605441133</v>
      </c>
      <c r="X5480" s="211">
        <v>0.3519031243626054</v>
      </c>
      <c r="Y5480" s="211">
        <v>0.67218353745103665</v>
      </c>
      <c r="Z5480" s="211">
        <v>0.14760665839197198</v>
      </c>
      <c r="AA5480" s="212">
        <v>0.11997302124876158</v>
      </c>
    </row>
    <row r="5481" spans="1:27" x14ac:dyDescent="0.35">
      <c r="A5481" s="210" t="s">
        <v>6157</v>
      </c>
      <c r="B5481" s="217">
        <v>164.59017775101836</v>
      </c>
      <c r="C5481" s="211">
        <v>6.7389081497800485E-2</v>
      </c>
      <c r="D5481" s="211">
        <v>0.13311615175779243</v>
      </c>
      <c r="E5481" s="211">
        <v>7.0459030413464102E-2</v>
      </c>
      <c r="F5481" s="211">
        <v>9.8722379566190149E-2</v>
      </c>
      <c r="G5481" s="211">
        <v>0.12078821131046619</v>
      </c>
      <c r="H5481" s="211">
        <v>0.10672331916741588</v>
      </c>
      <c r="I5481" s="211">
        <v>0.4582528988204142</v>
      </c>
      <c r="J5481" s="211">
        <v>0.44913465821314646</v>
      </c>
      <c r="K5481" s="211">
        <v>0.61143411960699312</v>
      </c>
      <c r="L5481" s="211">
        <v>0.27373884352516437</v>
      </c>
      <c r="M5481" s="211">
        <v>0.10716642437162241</v>
      </c>
      <c r="N5481" s="211">
        <v>0.51146161569546533</v>
      </c>
      <c r="O5481" s="211">
        <v>0.70882454847360754</v>
      </c>
      <c r="P5481" s="211">
        <v>6.6510055206174451E-2</v>
      </c>
      <c r="Q5481" s="211">
        <v>7.8457757902536993E-2</v>
      </c>
      <c r="R5481" s="211">
        <v>0.39007024757915193</v>
      </c>
      <c r="S5481" s="211">
        <v>0.36186939989370531</v>
      </c>
      <c r="T5481" s="211">
        <v>0.55944919221492362</v>
      </c>
      <c r="U5481" s="211">
        <v>0.46117202396821089</v>
      </c>
      <c r="V5481" s="211">
        <v>0.13491099023398914</v>
      </c>
      <c r="W5481" s="211">
        <v>0.53706251189791121</v>
      </c>
      <c r="X5481" s="211">
        <v>0.23527307663309058</v>
      </c>
      <c r="Y5481" s="211">
        <v>0.64429262038805557</v>
      </c>
      <c r="Z5481" s="211">
        <v>0.14731933632793265</v>
      </c>
      <c r="AA5481" s="212">
        <v>0.11767681773176698</v>
      </c>
    </row>
    <row r="5482" spans="1:27" x14ac:dyDescent="0.35">
      <c r="A5482" s="210" t="s">
        <v>6158</v>
      </c>
      <c r="B5482" s="217">
        <v>112.61538375161531</v>
      </c>
      <c r="C5482" s="211">
        <v>8.7290017591522412E-2</v>
      </c>
      <c r="D5482" s="211">
        <v>0.12163797937733684</v>
      </c>
      <c r="E5482" s="211">
        <v>7.1528319782609567E-2</v>
      </c>
      <c r="F5482" s="211">
        <v>0.11425434755056867</v>
      </c>
      <c r="G5482" s="211">
        <v>0.12133430826765815</v>
      </c>
      <c r="H5482" s="211">
        <v>0.1175818500146025</v>
      </c>
      <c r="I5482" s="211">
        <v>0.46001515373224411</v>
      </c>
      <c r="J5482" s="211">
        <v>0.43084651117337591</v>
      </c>
      <c r="K5482" s="211">
        <v>0.6430771858941835</v>
      </c>
      <c r="L5482" s="211">
        <v>0.26826695966158265</v>
      </c>
      <c r="M5482" s="211">
        <v>8.2472178921905198E-2</v>
      </c>
      <c r="N5482" s="211">
        <v>0.35620011345209501</v>
      </c>
      <c r="O5482" s="211">
        <v>0.70192460650257171</v>
      </c>
      <c r="P5482" s="211">
        <v>6.8757686546820032E-2</v>
      </c>
      <c r="Q5482" s="211">
        <v>4.3931975928320197E-2</v>
      </c>
      <c r="R5482" s="211">
        <v>0.45330349828406352</v>
      </c>
      <c r="S5482" s="211">
        <v>0.29505850878171713</v>
      </c>
      <c r="T5482" s="211">
        <v>0.54265184081360052</v>
      </c>
      <c r="U5482" s="211">
        <v>0.39407108279059744</v>
      </c>
      <c r="V5482" s="211">
        <v>9.2307876964648622E-2</v>
      </c>
      <c r="W5482" s="211">
        <v>0.56294744881176362</v>
      </c>
      <c r="X5482" s="211">
        <v>0.33887779648018823</v>
      </c>
      <c r="Y5482" s="211">
        <v>0.58105375030140372</v>
      </c>
      <c r="Z5482" s="211">
        <v>0.14767838896048055</v>
      </c>
      <c r="AA5482" s="212">
        <v>0.12443971379446032</v>
      </c>
    </row>
    <row r="5483" spans="1:27" x14ac:dyDescent="0.35">
      <c r="A5483" s="210" t="s">
        <v>6159</v>
      </c>
      <c r="B5483" s="217">
        <v>141.5349313409686</v>
      </c>
      <c r="C5483" s="211">
        <v>5.9828578886291353E-2</v>
      </c>
      <c r="D5483" s="211">
        <v>0.13156348449029795</v>
      </c>
      <c r="E5483" s="211">
        <v>8.152398625377355E-2</v>
      </c>
      <c r="F5483" s="211">
        <v>0.10052551024007039</v>
      </c>
      <c r="G5483" s="211">
        <v>0.1149624509192031</v>
      </c>
      <c r="H5483" s="211">
        <v>0.11479692456512285</v>
      </c>
      <c r="I5483" s="211">
        <v>0.42668654083822299</v>
      </c>
      <c r="J5483" s="211">
        <v>0.47287239149266064</v>
      </c>
      <c r="K5483" s="211">
        <v>0.6255496491317214</v>
      </c>
      <c r="L5483" s="211">
        <v>0.27151856692008702</v>
      </c>
      <c r="M5483" s="211">
        <v>0.11462535911136353</v>
      </c>
      <c r="N5483" s="211">
        <v>0.49049027957468477</v>
      </c>
      <c r="O5483" s="211">
        <v>0.72065202953129848</v>
      </c>
      <c r="P5483" s="211">
        <v>7.0452006030655906E-2</v>
      </c>
      <c r="Q5483" s="211">
        <v>0.12296592660361569</v>
      </c>
      <c r="R5483" s="211">
        <v>0.40526373270100463</v>
      </c>
      <c r="S5483" s="211">
        <v>0.33780217389984152</v>
      </c>
      <c r="T5483" s="211">
        <v>0.51188509560043094</v>
      </c>
      <c r="U5483" s="211">
        <v>0.42791391868535578</v>
      </c>
      <c r="V5483" s="211">
        <v>5.9206987148502477E-2</v>
      </c>
      <c r="W5483" s="211">
        <v>0.54688058876832268</v>
      </c>
      <c r="X5483" s="211">
        <v>0.31389338588609383</v>
      </c>
      <c r="Y5483" s="211">
        <v>0.76089341993152526</v>
      </c>
      <c r="Z5483" s="211">
        <v>0.14859735939762392</v>
      </c>
      <c r="AA5483" s="212">
        <v>0.11894143803813881</v>
      </c>
    </row>
    <row r="5484" spans="1:27" x14ac:dyDescent="0.35">
      <c r="A5484" s="210" t="s">
        <v>6160</v>
      </c>
      <c r="B5484" s="217">
        <v>168.95755483864622</v>
      </c>
      <c r="C5484" s="211">
        <v>5.7535540716758406E-2</v>
      </c>
      <c r="D5484" s="211">
        <v>0.12251082357369192</v>
      </c>
      <c r="E5484" s="211">
        <v>7.7573182159619586E-2</v>
      </c>
      <c r="F5484" s="211">
        <v>9.0508884748421031E-2</v>
      </c>
      <c r="G5484" s="211">
        <v>0.11703641322993132</v>
      </c>
      <c r="H5484" s="211">
        <v>0.12119042565851947</v>
      </c>
      <c r="I5484" s="211">
        <v>0.41611944343395052</v>
      </c>
      <c r="J5484" s="211">
        <v>0.44402821128763381</v>
      </c>
      <c r="K5484" s="211">
        <v>0.61080214996220783</v>
      </c>
      <c r="L5484" s="211">
        <v>0.28203938542674539</v>
      </c>
      <c r="M5484" s="211">
        <v>0.12115110713992631</v>
      </c>
      <c r="N5484" s="211">
        <v>0.38553150986053508</v>
      </c>
      <c r="O5484" s="211">
        <v>0.70823799224517681</v>
      </c>
      <c r="P5484" s="211">
        <v>6.5324636749796189E-2</v>
      </c>
      <c r="Q5484" s="211">
        <v>0.1090450094097416</v>
      </c>
      <c r="R5484" s="211">
        <v>0.43696261138729847</v>
      </c>
      <c r="S5484" s="211">
        <v>0.38157390967869864</v>
      </c>
      <c r="T5484" s="211">
        <v>0.57623249786018671</v>
      </c>
      <c r="U5484" s="211">
        <v>0.39070621429698005</v>
      </c>
      <c r="V5484" s="211">
        <v>0.15747754410367848</v>
      </c>
      <c r="W5484" s="211">
        <v>0.61070802201976937</v>
      </c>
      <c r="X5484" s="211">
        <v>0.36386579982801498</v>
      </c>
      <c r="Y5484" s="211">
        <v>0.72200807501040698</v>
      </c>
      <c r="Z5484" s="211">
        <v>0.14689716003355491</v>
      </c>
      <c r="AA5484" s="212">
        <v>0.12293948063174505</v>
      </c>
    </row>
    <row r="5485" spans="1:27" x14ac:dyDescent="0.35">
      <c r="A5485" s="210" t="s">
        <v>6161</v>
      </c>
      <c r="B5485" s="217">
        <v>186.00425014174166</v>
      </c>
      <c r="C5485" s="211">
        <v>8.2468749275822192E-2</v>
      </c>
      <c r="D5485" s="211">
        <v>0.11493368313584151</v>
      </c>
      <c r="E5485" s="211">
        <v>7.7185803964661251E-2</v>
      </c>
      <c r="F5485" s="211">
        <v>8.1997755604903605E-2</v>
      </c>
      <c r="G5485" s="211">
        <v>0.11401892289155392</v>
      </c>
      <c r="H5485" s="211">
        <v>0.11900706649928029</v>
      </c>
      <c r="I5485" s="211">
        <v>0.52504482635317129</v>
      </c>
      <c r="J5485" s="211">
        <v>0.44003553309711435</v>
      </c>
      <c r="K5485" s="211">
        <v>0.64937095065174555</v>
      </c>
      <c r="L5485" s="211">
        <v>0.26769872654233867</v>
      </c>
      <c r="M5485" s="211">
        <v>0.11313723858983191</v>
      </c>
      <c r="N5485" s="211">
        <v>0.53695577821248941</v>
      </c>
      <c r="O5485" s="211">
        <v>0.65627956238746665</v>
      </c>
      <c r="P5485" s="211">
        <v>7.1402897242847985E-2</v>
      </c>
      <c r="Q5485" s="211">
        <v>8.0264826861783919E-2</v>
      </c>
      <c r="R5485" s="211">
        <v>0.45981420376803528</v>
      </c>
      <c r="S5485" s="211">
        <v>0.34916745509379221</v>
      </c>
      <c r="T5485" s="211">
        <v>0.55217866720220332</v>
      </c>
      <c r="U5485" s="211">
        <v>0.39997134205493062</v>
      </c>
      <c r="V5485" s="211">
        <v>0.1362090820211751</v>
      </c>
      <c r="W5485" s="211">
        <v>0.59044071291621103</v>
      </c>
      <c r="X5485" s="211">
        <v>0.33243923270586007</v>
      </c>
      <c r="Y5485" s="211">
        <v>0.71710999716935608</v>
      </c>
      <c r="Z5485" s="211">
        <v>0.14909463173566354</v>
      </c>
      <c r="AA5485" s="212">
        <v>0.11711064295760647</v>
      </c>
    </row>
    <row r="5486" spans="1:27" x14ac:dyDescent="0.35">
      <c r="A5486" s="210" t="s">
        <v>6162</v>
      </c>
      <c r="B5486" s="217">
        <v>115.88490656462496</v>
      </c>
      <c r="C5486" s="211">
        <v>7.7901208991802834E-2</v>
      </c>
      <c r="D5486" s="211">
        <v>0.11623862412074262</v>
      </c>
      <c r="E5486" s="211">
        <v>7.8687542748218875E-2</v>
      </c>
      <c r="F5486" s="211">
        <v>9.4088574968516137E-2</v>
      </c>
      <c r="G5486" s="211">
        <v>0.11963403760560616</v>
      </c>
      <c r="H5486" s="211">
        <v>0.10209562678461305</v>
      </c>
      <c r="I5486" s="211">
        <v>0.47670840852302115</v>
      </c>
      <c r="J5486" s="211">
        <v>0.41526782292734848</v>
      </c>
      <c r="K5486" s="211">
        <v>0.62416495246294312</v>
      </c>
      <c r="L5486" s="211">
        <v>0.27427807902517026</v>
      </c>
      <c r="M5486" s="211">
        <v>9.1807534414178812E-2</v>
      </c>
      <c r="N5486" s="211">
        <v>0.42303920446897358</v>
      </c>
      <c r="O5486" s="211">
        <v>0.67426344492102941</v>
      </c>
      <c r="P5486" s="211">
        <v>6.8785056408164222E-2</v>
      </c>
      <c r="Q5486" s="211">
        <v>6.3299141852484336E-2</v>
      </c>
      <c r="R5486" s="211">
        <v>0.46480271222464153</v>
      </c>
      <c r="S5486" s="211">
        <v>0.27756255208054031</v>
      </c>
      <c r="T5486" s="211">
        <v>0.55322690550536824</v>
      </c>
      <c r="U5486" s="211">
        <v>0.35466702893240659</v>
      </c>
      <c r="V5486" s="211">
        <v>7.2749212224313992E-2</v>
      </c>
      <c r="W5486" s="211">
        <v>0.57129156785990598</v>
      </c>
      <c r="X5486" s="211">
        <v>0.35062810196103222</v>
      </c>
      <c r="Y5486" s="211">
        <v>0.71030952512618406</v>
      </c>
      <c r="Z5486" s="211">
        <v>0.14849655739929174</v>
      </c>
      <c r="AA5486" s="212">
        <v>0.12391512264722636</v>
      </c>
    </row>
    <row r="5487" spans="1:27" x14ac:dyDescent="0.35">
      <c r="A5487" s="210" t="s">
        <v>6163</v>
      </c>
      <c r="B5487" s="217">
        <v>146.34155521438566</v>
      </c>
      <c r="C5487" s="211">
        <v>5.1473236765796584E-2</v>
      </c>
      <c r="D5487" s="211">
        <v>0.1332503762065948</v>
      </c>
      <c r="E5487" s="211">
        <v>7.2165768470909178E-2</v>
      </c>
      <c r="F5487" s="211">
        <v>8.0278323668784166E-2</v>
      </c>
      <c r="G5487" s="211">
        <v>0.11743790902152287</v>
      </c>
      <c r="H5487" s="211">
        <v>0.11819273109786478</v>
      </c>
      <c r="I5487" s="211">
        <v>0.47508074329376981</v>
      </c>
      <c r="J5487" s="211">
        <v>0.46335336380028269</v>
      </c>
      <c r="K5487" s="211">
        <v>0.62720856013295556</v>
      </c>
      <c r="L5487" s="211">
        <v>0.27400088245344278</v>
      </c>
      <c r="M5487" s="211">
        <v>9.6023700129133166E-2</v>
      </c>
      <c r="N5487" s="211">
        <v>0.36395859399245362</v>
      </c>
      <c r="O5487" s="211">
        <v>0.58782264968750397</v>
      </c>
      <c r="P5487" s="211">
        <v>6.9790279812241757E-2</v>
      </c>
      <c r="Q5487" s="211">
        <v>0.15936431744749746</v>
      </c>
      <c r="R5487" s="211">
        <v>0.40784863498177304</v>
      </c>
      <c r="S5487" s="211">
        <v>0.3501994669160019</v>
      </c>
      <c r="T5487" s="211">
        <v>0.51260077042180185</v>
      </c>
      <c r="U5487" s="211">
        <v>0.45268294594913316</v>
      </c>
      <c r="V5487" s="211">
        <v>0.10212280098534628</v>
      </c>
      <c r="W5487" s="211">
        <v>0.54911137047527414</v>
      </c>
      <c r="X5487" s="211">
        <v>0.26277489925134978</v>
      </c>
      <c r="Y5487" s="211">
        <v>0.63331121326073203</v>
      </c>
      <c r="Z5487" s="211">
        <v>0.14640864264499903</v>
      </c>
      <c r="AA5487" s="212">
        <v>0.11539355410886107</v>
      </c>
    </row>
    <row r="5488" spans="1:27" x14ac:dyDescent="0.35">
      <c r="A5488" s="210" t="s">
        <v>6164</v>
      </c>
      <c r="B5488" s="217">
        <v>121.71476943997939</v>
      </c>
      <c r="C5488" s="211">
        <v>7.1081642847997756E-2</v>
      </c>
      <c r="D5488" s="211">
        <v>0.12980475051332419</v>
      </c>
      <c r="E5488" s="211">
        <v>7.2918554058556712E-2</v>
      </c>
      <c r="F5488" s="211">
        <v>7.9187548664301707E-2</v>
      </c>
      <c r="G5488" s="211">
        <v>0.12305854338553822</v>
      </c>
      <c r="H5488" s="211">
        <v>0.1234174142524157</v>
      </c>
      <c r="I5488" s="211">
        <v>0.47236549677296735</v>
      </c>
      <c r="J5488" s="211">
        <v>0.43527941321222596</v>
      </c>
      <c r="K5488" s="211">
        <v>0.56635544014131245</v>
      </c>
      <c r="L5488" s="211">
        <v>0.28099349386026146</v>
      </c>
      <c r="M5488" s="211">
        <v>8.7755807139209968E-2</v>
      </c>
      <c r="N5488" s="211">
        <v>0.46559375352426324</v>
      </c>
      <c r="O5488" s="211">
        <v>0.77966486061189955</v>
      </c>
      <c r="P5488" s="211">
        <v>6.6428362160216636E-2</v>
      </c>
      <c r="Q5488" s="211">
        <v>6.1862927842858281E-2</v>
      </c>
      <c r="R5488" s="211">
        <v>0.47032658289957596</v>
      </c>
      <c r="S5488" s="211">
        <v>0.40651306229862866</v>
      </c>
      <c r="T5488" s="211">
        <v>0.54098724157412226</v>
      </c>
      <c r="U5488" s="211">
        <v>0.40663698508260715</v>
      </c>
      <c r="V5488" s="211">
        <v>8.2906747848307663E-2</v>
      </c>
      <c r="W5488" s="211">
        <v>0.5729634211688438</v>
      </c>
      <c r="X5488" s="211">
        <v>0.32139571793105415</v>
      </c>
      <c r="Y5488" s="211">
        <v>0.65184028168593877</v>
      </c>
      <c r="Z5488" s="211">
        <v>0.14800341334112957</v>
      </c>
      <c r="AA5488" s="212">
        <v>0.12098148646219381</v>
      </c>
    </row>
    <row r="5489" spans="1:27" x14ac:dyDescent="0.35">
      <c r="A5489" s="210" t="s">
        <v>6165</v>
      </c>
      <c r="B5489" s="217">
        <v>153.40532644082981</v>
      </c>
      <c r="C5489" s="211">
        <v>6.0588386903299374E-2</v>
      </c>
      <c r="D5489" s="211">
        <v>0.12383712746619839</v>
      </c>
      <c r="E5489" s="211">
        <v>7.8060802812331007E-2</v>
      </c>
      <c r="F5489" s="211">
        <v>0.10152793485769812</v>
      </c>
      <c r="G5489" s="211">
        <v>0.12123197518795586</v>
      </c>
      <c r="H5489" s="211">
        <v>0.11509782129177064</v>
      </c>
      <c r="I5489" s="211">
        <v>0.51826281089826165</v>
      </c>
      <c r="J5489" s="211">
        <v>0.43151747957607733</v>
      </c>
      <c r="K5489" s="211">
        <v>0.62105299749180276</v>
      </c>
      <c r="L5489" s="211">
        <v>0.27154459873084419</v>
      </c>
      <c r="M5489" s="211">
        <v>9.5140026333771763E-2</v>
      </c>
      <c r="N5489" s="211">
        <v>0.47733670218620983</v>
      </c>
      <c r="O5489" s="211">
        <v>0.71062597381083092</v>
      </c>
      <c r="P5489" s="211">
        <v>6.9397168585784819E-2</v>
      </c>
      <c r="Q5489" s="211">
        <v>0.12045095621583499</v>
      </c>
      <c r="R5489" s="211">
        <v>0.45160660687340998</v>
      </c>
      <c r="S5489" s="211">
        <v>0.26874392123979662</v>
      </c>
      <c r="T5489" s="211">
        <v>0.5748171279158798</v>
      </c>
      <c r="U5489" s="211">
        <v>0.3598367148223689</v>
      </c>
      <c r="V5489" s="211">
        <v>0.13573688740375617</v>
      </c>
      <c r="W5489" s="211">
        <v>0.57867454403475715</v>
      </c>
      <c r="X5489" s="211">
        <v>0.28442223710405889</v>
      </c>
      <c r="Y5489" s="211">
        <v>0.71644326219556831</v>
      </c>
      <c r="Z5489" s="211">
        <v>0.14841785513273009</v>
      </c>
      <c r="AA5489" s="212">
        <v>0.12173663863289459</v>
      </c>
    </row>
    <row r="5490" spans="1:27" x14ac:dyDescent="0.35">
      <c r="A5490" s="210" t="s">
        <v>6166</v>
      </c>
      <c r="B5490" s="217">
        <v>159.81847317844466</v>
      </c>
      <c r="C5490" s="211">
        <v>5.5283516647012317E-2</v>
      </c>
      <c r="D5490" s="211">
        <v>0.12974459920865741</v>
      </c>
      <c r="E5490" s="211">
        <v>8.6216281490508417E-2</v>
      </c>
      <c r="F5490" s="211">
        <v>0.10388226953425697</v>
      </c>
      <c r="G5490" s="211">
        <v>0.11729853179996901</v>
      </c>
      <c r="H5490" s="211">
        <v>0.11449540792376443</v>
      </c>
      <c r="I5490" s="211">
        <v>0.49248091714066156</v>
      </c>
      <c r="J5490" s="211">
        <v>0.42939283544677043</v>
      </c>
      <c r="K5490" s="211">
        <v>0.64432805176389718</v>
      </c>
      <c r="L5490" s="211">
        <v>0.27736223004114491</v>
      </c>
      <c r="M5490" s="211">
        <v>0.10005285553069895</v>
      </c>
      <c r="N5490" s="211">
        <v>0.56643709870733405</v>
      </c>
      <c r="O5490" s="211">
        <v>0.69903435452438245</v>
      </c>
      <c r="P5490" s="211">
        <v>7.0968999311747355E-2</v>
      </c>
      <c r="Q5490" s="211">
        <v>8.309468136202873E-2</v>
      </c>
      <c r="R5490" s="211">
        <v>0.46822390407669567</v>
      </c>
      <c r="S5490" s="211">
        <v>0.35564711908717483</v>
      </c>
      <c r="T5490" s="211">
        <v>0.53463602034188973</v>
      </c>
      <c r="U5490" s="211">
        <v>0.43410180430584033</v>
      </c>
      <c r="V5490" s="211">
        <v>0.11786568826143107</v>
      </c>
      <c r="W5490" s="211">
        <v>0.59020857638082724</v>
      </c>
      <c r="X5490" s="211">
        <v>0.35336752411649774</v>
      </c>
      <c r="Y5490" s="211">
        <v>0.64981901915102502</v>
      </c>
      <c r="Z5490" s="211">
        <v>0.13853016649042332</v>
      </c>
      <c r="AA5490" s="212">
        <v>0.12379323707241702</v>
      </c>
    </row>
    <row r="5491" spans="1:27" x14ac:dyDescent="0.35">
      <c r="A5491" s="210" t="s">
        <v>6167</v>
      </c>
      <c r="B5491" s="217">
        <v>146.79030018465176</v>
      </c>
      <c r="C5491" s="211">
        <v>7.0929550259401564E-2</v>
      </c>
      <c r="D5491" s="211">
        <v>0.11960239310838086</v>
      </c>
      <c r="E5491" s="211">
        <v>7.372787938221867E-2</v>
      </c>
      <c r="F5491" s="211">
        <v>0.10505525423275487</v>
      </c>
      <c r="G5491" s="211">
        <v>0.12239110540931535</v>
      </c>
      <c r="H5491" s="211">
        <v>0.11426228224808306</v>
      </c>
      <c r="I5491" s="211">
        <v>0.52043387760792303</v>
      </c>
      <c r="J5491" s="211">
        <v>0.41449110322099841</v>
      </c>
      <c r="K5491" s="211">
        <v>0.64063561962042848</v>
      </c>
      <c r="L5491" s="211">
        <v>0.27401975988252392</v>
      </c>
      <c r="M5491" s="211">
        <v>9.5082156875110221E-2</v>
      </c>
      <c r="N5491" s="211">
        <v>0.42839932693691773</v>
      </c>
      <c r="O5491" s="211">
        <v>0.72112725105424513</v>
      </c>
      <c r="P5491" s="211">
        <v>6.9540368706475925E-2</v>
      </c>
      <c r="Q5491" s="211">
        <v>0.10681541004626641</v>
      </c>
      <c r="R5491" s="211">
        <v>0.45731957210558322</v>
      </c>
      <c r="S5491" s="211">
        <v>0.33406812058070046</v>
      </c>
      <c r="T5491" s="211">
        <v>0.58371117026737851</v>
      </c>
      <c r="U5491" s="211">
        <v>0.38574420339859727</v>
      </c>
      <c r="V5491" s="211">
        <v>0.14292054264772358</v>
      </c>
      <c r="W5491" s="211">
        <v>0.52497126306230912</v>
      </c>
      <c r="X5491" s="211">
        <v>0.33514062454474136</v>
      </c>
      <c r="Y5491" s="211">
        <v>0.61044042280091348</v>
      </c>
      <c r="Z5491" s="211">
        <v>0.1496979334714211</v>
      </c>
      <c r="AA5491" s="212">
        <v>0.12283019543260593</v>
      </c>
    </row>
    <row r="5492" spans="1:27" x14ac:dyDescent="0.35">
      <c r="A5492" s="210" t="s">
        <v>6168</v>
      </c>
      <c r="B5492" s="217">
        <v>135.83703430474077</v>
      </c>
      <c r="C5492" s="211">
        <v>6.1494456844715502E-2</v>
      </c>
      <c r="D5492" s="211">
        <v>0.12560585662700735</v>
      </c>
      <c r="E5492" s="211">
        <v>7.9329469702413183E-2</v>
      </c>
      <c r="F5492" s="211">
        <v>0.11238748623376833</v>
      </c>
      <c r="G5492" s="211">
        <v>0.1208488127172429</v>
      </c>
      <c r="H5492" s="211">
        <v>0.11672641449871715</v>
      </c>
      <c r="I5492" s="211">
        <v>0.47394769157529365</v>
      </c>
      <c r="J5492" s="211">
        <v>0.48029114805395873</v>
      </c>
      <c r="K5492" s="211">
        <v>0.5413355815702654</v>
      </c>
      <c r="L5492" s="211">
        <v>0.27028900536009903</v>
      </c>
      <c r="M5492" s="211">
        <v>0.11141423594212202</v>
      </c>
      <c r="N5492" s="211">
        <v>0.48284473415221602</v>
      </c>
      <c r="O5492" s="211">
        <v>0.70326898997508858</v>
      </c>
      <c r="P5492" s="211">
        <v>7.3833305439508307E-2</v>
      </c>
      <c r="Q5492" s="211">
        <v>0.11503928276166009</v>
      </c>
      <c r="R5492" s="211">
        <v>0.46083002513146731</v>
      </c>
      <c r="S5492" s="211">
        <v>0.33592461453083278</v>
      </c>
      <c r="T5492" s="211">
        <v>0.54248209774770872</v>
      </c>
      <c r="U5492" s="211">
        <v>0.34832639631492696</v>
      </c>
      <c r="V5492" s="211">
        <v>6.677285698146404E-2</v>
      </c>
      <c r="W5492" s="211">
        <v>0.60149070468398091</v>
      </c>
      <c r="X5492" s="211">
        <v>0.31780034120989631</v>
      </c>
      <c r="Y5492" s="211">
        <v>0.62842633477500587</v>
      </c>
      <c r="Z5492" s="211">
        <v>0.14928435129403334</v>
      </c>
      <c r="AA5492" s="212">
        <v>0.11653614702901183</v>
      </c>
    </row>
    <row r="5493" spans="1:27" x14ac:dyDescent="0.35">
      <c r="A5493" s="210" t="s">
        <v>6169</v>
      </c>
      <c r="B5493" s="217">
        <v>130.11671643055084</v>
      </c>
      <c r="C5493" s="211">
        <v>6.7333330655771295E-2</v>
      </c>
      <c r="D5493" s="211">
        <v>0.12919723188888674</v>
      </c>
      <c r="E5493" s="211">
        <v>8.5865774290245389E-2</v>
      </c>
      <c r="F5493" s="211">
        <v>0.10080659789378224</v>
      </c>
      <c r="G5493" s="211">
        <v>0.11878609478262619</v>
      </c>
      <c r="H5493" s="211">
        <v>0.11607470482815944</v>
      </c>
      <c r="I5493" s="211">
        <v>0.48873749861066251</v>
      </c>
      <c r="J5493" s="211">
        <v>0.44524732224896552</v>
      </c>
      <c r="K5493" s="211">
        <v>0.60753687103322207</v>
      </c>
      <c r="L5493" s="211">
        <v>0.27324766838970221</v>
      </c>
      <c r="M5493" s="211">
        <v>9.8869282680290549E-2</v>
      </c>
      <c r="N5493" s="211">
        <v>0.38339858841617519</v>
      </c>
      <c r="O5493" s="211">
        <v>0.64846988596884259</v>
      </c>
      <c r="P5493" s="211">
        <v>6.9252257029491698E-2</v>
      </c>
      <c r="Q5493" s="211">
        <v>8.576472255283149E-2</v>
      </c>
      <c r="R5493" s="211">
        <v>0.43018388947840636</v>
      </c>
      <c r="S5493" s="211">
        <v>0.44765804778440188</v>
      </c>
      <c r="T5493" s="211">
        <v>0.54925555287833772</v>
      </c>
      <c r="U5493" s="211">
        <v>0.39474975126503264</v>
      </c>
      <c r="V5493" s="211">
        <v>8.4743286280507465E-2</v>
      </c>
      <c r="W5493" s="211">
        <v>0.50599944907256955</v>
      </c>
      <c r="X5493" s="211">
        <v>0.33856272327649301</v>
      </c>
      <c r="Y5493" s="211">
        <v>0.57884661626032952</v>
      </c>
      <c r="Z5493" s="211">
        <v>0.1492266520325487</v>
      </c>
      <c r="AA5493" s="212">
        <v>0.11724238651847285</v>
      </c>
    </row>
    <row r="5494" spans="1:27" x14ac:dyDescent="0.35">
      <c r="A5494" s="210" t="s">
        <v>6170</v>
      </c>
      <c r="B5494" s="217">
        <v>182.40580065306051</v>
      </c>
      <c r="C5494" s="211">
        <v>7.0454371772452687E-2</v>
      </c>
      <c r="D5494" s="211">
        <v>0.11963813696669881</v>
      </c>
      <c r="E5494" s="211">
        <v>8.3571038006454892E-2</v>
      </c>
      <c r="F5494" s="211">
        <v>0.11566503789686995</v>
      </c>
      <c r="G5494" s="211">
        <v>0.1255773747327531</v>
      </c>
      <c r="H5494" s="211">
        <v>0.11282228937974231</v>
      </c>
      <c r="I5494" s="211">
        <v>0.52519576470539941</v>
      </c>
      <c r="J5494" s="211">
        <v>0.45239857022116592</v>
      </c>
      <c r="K5494" s="211">
        <v>0.60912440134546852</v>
      </c>
      <c r="L5494" s="211">
        <v>0.27168480036697057</v>
      </c>
      <c r="M5494" s="211">
        <v>0.11308753826976871</v>
      </c>
      <c r="N5494" s="211">
        <v>0.49610550094351036</v>
      </c>
      <c r="O5494" s="211">
        <v>0.63441596151636559</v>
      </c>
      <c r="P5494" s="211">
        <v>6.7730014337339647E-2</v>
      </c>
      <c r="Q5494" s="211">
        <v>6.5949417657122436E-2</v>
      </c>
      <c r="R5494" s="211">
        <v>0.4463998689406804</v>
      </c>
      <c r="S5494" s="211">
        <v>0.35755402501833256</v>
      </c>
      <c r="T5494" s="211">
        <v>0.55965713747877188</v>
      </c>
      <c r="U5494" s="211">
        <v>0.40865899302750452</v>
      </c>
      <c r="V5494" s="211">
        <v>0.13989906917089587</v>
      </c>
      <c r="W5494" s="211">
        <v>0.5660901155367829</v>
      </c>
      <c r="X5494" s="211">
        <v>0.30016412968233924</v>
      </c>
      <c r="Y5494" s="211">
        <v>0.77579065130748215</v>
      </c>
      <c r="Z5494" s="211">
        <v>0.14997412442183722</v>
      </c>
      <c r="AA5494" s="212">
        <v>0.11680177048061929</v>
      </c>
    </row>
    <row r="5495" spans="1:27" x14ac:dyDescent="0.35">
      <c r="A5495" s="210" t="s">
        <v>6171</v>
      </c>
      <c r="B5495" s="217">
        <v>134.93467941392305</v>
      </c>
      <c r="C5495" s="211">
        <v>5.2997180929784157E-2</v>
      </c>
      <c r="D5495" s="211">
        <v>0.11564461379895542</v>
      </c>
      <c r="E5495" s="211">
        <v>6.9464097686161477E-2</v>
      </c>
      <c r="F5495" s="211">
        <v>7.3421604640395405E-2</v>
      </c>
      <c r="G5495" s="211">
        <v>0.11916465804115414</v>
      </c>
      <c r="H5495" s="211">
        <v>0.1229695416202807</v>
      </c>
      <c r="I5495" s="211">
        <v>0.51161581152609148</v>
      </c>
      <c r="J5495" s="211">
        <v>0.43530155597671233</v>
      </c>
      <c r="K5495" s="211">
        <v>0.64847544772555532</v>
      </c>
      <c r="L5495" s="211">
        <v>0.27542092142349189</v>
      </c>
      <c r="M5495" s="211">
        <v>9.5604737032924075E-2</v>
      </c>
      <c r="N5495" s="211">
        <v>0.54195807547969477</v>
      </c>
      <c r="O5495" s="211">
        <v>0.76620777671396612</v>
      </c>
      <c r="P5495" s="211">
        <v>6.876247315385689E-2</v>
      </c>
      <c r="Q5495" s="211">
        <v>6.1507310275709937E-2</v>
      </c>
      <c r="R5495" s="211">
        <v>0.45156932316876913</v>
      </c>
      <c r="S5495" s="211">
        <v>0.35175355860058521</v>
      </c>
      <c r="T5495" s="211">
        <v>0.53415231378770123</v>
      </c>
      <c r="U5495" s="211">
        <v>0.36308970215028707</v>
      </c>
      <c r="V5495" s="211">
        <v>9.8055575567393957E-2</v>
      </c>
      <c r="W5495" s="211">
        <v>0.50424280640238117</v>
      </c>
      <c r="X5495" s="211">
        <v>0.28133563836347952</v>
      </c>
      <c r="Y5495" s="211">
        <v>0.62062594620600142</v>
      </c>
      <c r="Z5495" s="211">
        <v>0.14741314451621898</v>
      </c>
      <c r="AA5495" s="212">
        <v>0.11677225676679347</v>
      </c>
    </row>
    <row r="5496" spans="1:27" x14ac:dyDescent="0.35">
      <c r="A5496" s="210" t="s">
        <v>6172</v>
      </c>
      <c r="B5496" s="217">
        <v>128.20183599212515</v>
      </c>
      <c r="C5496" s="211">
        <v>6.1050152733774649E-2</v>
      </c>
      <c r="D5496" s="211">
        <v>0.11947644383098519</v>
      </c>
      <c r="E5496" s="211">
        <v>7.8154568962410645E-2</v>
      </c>
      <c r="F5496" s="211">
        <v>0.10145021508501732</v>
      </c>
      <c r="G5496" s="211">
        <v>0.11851586000042691</v>
      </c>
      <c r="H5496" s="211">
        <v>0.11524881507272217</v>
      </c>
      <c r="I5496" s="211">
        <v>0.51833578300461036</v>
      </c>
      <c r="J5496" s="211">
        <v>0.47841090900997435</v>
      </c>
      <c r="K5496" s="211">
        <v>0.57057356824775329</v>
      </c>
      <c r="L5496" s="211">
        <v>0.27326499392974268</v>
      </c>
      <c r="M5496" s="211">
        <v>8.4648924782992963E-2</v>
      </c>
      <c r="N5496" s="211">
        <v>0.48585690157029116</v>
      </c>
      <c r="O5496" s="211">
        <v>0.60281175151800348</v>
      </c>
      <c r="P5496" s="211">
        <v>6.7801743923631613E-2</v>
      </c>
      <c r="Q5496" s="211">
        <v>0.11174590491083736</v>
      </c>
      <c r="R5496" s="211">
        <v>0.45745559689819648</v>
      </c>
      <c r="S5496" s="211">
        <v>0.37545845322731919</v>
      </c>
      <c r="T5496" s="211">
        <v>0.56571883857791716</v>
      </c>
      <c r="U5496" s="211">
        <v>0.34405718061948593</v>
      </c>
      <c r="V5496" s="211">
        <v>0.10289191980012846</v>
      </c>
      <c r="W5496" s="211">
        <v>0.54534721053648705</v>
      </c>
      <c r="X5496" s="211">
        <v>0.30182877251983375</v>
      </c>
      <c r="Y5496" s="211">
        <v>0.64717110147390289</v>
      </c>
      <c r="Z5496" s="211">
        <v>0.14416057460394224</v>
      </c>
      <c r="AA5496" s="212">
        <v>0.1172370852686843</v>
      </c>
    </row>
    <row r="5497" spans="1:27" x14ac:dyDescent="0.35">
      <c r="A5497" s="210" t="s">
        <v>6173</v>
      </c>
      <c r="B5497" s="217">
        <v>132.5286201181402</v>
      </c>
      <c r="C5497" s="211">
        <v>7.7621564376480851E-2</v>
      </c>
      <c r="D5497" s="211">
        <v>0.12339634523541577</v>
      </c>
      <c r="E5497" s="211">
        <v>8.1037339171769987E-2</v>
      </c>
      <c r="F5497" s="211">
        <v>9.9293285230074746E-2</v>
      </c>
      <c r="G5497" s="211">
        <v>0.11855399606477085</v>
      </c>
      <c r="H5497" s="211">
        <v>0.11921416779140065</v>
      </c>
      <c r="I5497" s="211">
        <v>0.50747605130363205</v>
      </c>
      <c r="J5497" s="211">
        <v>0.45501452947175491</v>
      </c>
      <c r="K5497" s="211">
        <v>0.61342957849179169</v>
      </c>
      <c r="L5497" s="211">
        <v>0.27598975287213634</v>
      </c>
      <c r="M5497" s="211">
        <v>0.10281214932226532</v>
      </c>
      <c r="N5497" s="211">
        <v>0.40167770837142414</v>
      </c>
      <c r="O5497" s="211">
        <v>0.63348528237196444</v>
      </c>
      <c r="P5497" s="211">
        <v>7.0904376355247406E-2</v>
      </c>
      <c r="Q5497" s="211">
        <v>0.10699387718215109</v>
      </c>
      <c r="R5497" s="211">
        <v>0.36270226536636008</v>
      </c>
      <c r="S5497" s="211">
        <v>0.33245322660185139</v>
      </c>
      <c r="T5497" s="211">
        <v>0.54740166501540022</v>
      </c>
      <c r="U5497" s="211">
        <v>0.36203496738389529</v>
      </c>
      <c r="V5497" s="211">
        <v>9.0290752566094562E-2</v>
      </c>
      <c r="W5497" s="211">
        <v>0.58330872995884409</v>
      </c>
      <c r="X5497" s="211">
        <v>0.32169587703738112</v>
      </c>
      <c r="Y5497" s="211">
        <v>0.67403380986503136</v>
      </c>
      <c r="Z5497" s="211">
        <v>0.14616951061748948</v>
      </c>
      <c r="AA5497" s="212">
        <v>0.12092395854553527</v>
      </c>
    </row>
    <row r="5498" spans="1:27" x14ac:dyDescent="0.35">
      <c r="A5498" s="210" t="s">
        <v>6174</v>
      </c>
      <c r="B5498" s="217">
        <v>157.61119351072037</v>
      </c>
      <c r="C5498" s="211">
        <v>5.4499401724722625E-2</v>
      </c>
      <c r="D5498" s="211">
        <v>0.12661221049079832</v>
      </c>
      <c r="E5498" s="211">
        <v>7.5946674904084577E-2</v>
      </c>
      <c r="F5498" s="211">
        <v>8.6493236952951344E-2</v>
      </c>
      <c r="G5498" s="211">
        <v>0.12470438568759855</v>
      </c>
      <c r="H5498" s="211">
        <v>0.11916099890548115</v>
      </c>
      <c r="I5498" s="211">
        <v>0.50929466456716188</v>
      </c>
      <c r="J5498" s="211">
        <v>0.47545701519698041</v>
      </c>
      <c r="K5498" s="211">
        <v>0.55582047717657268</v>
      </c>
      <c r="L5498" s="211">
        <v>0.27481391904522845</v>
      </c>
      <c r="M5498" s="211">
        <v>0.10068576915345118</v>
      </c>
      <c r="N5498" s="211">
        <v>0.37421413267087733</v>
      </c>
      <c r="O5498" s="211">
        <v>0.76111992008954721</v>
      </c>
      <c r="P5498" s="211">
        <v>6.140349027939708E-2</v>
      </c>
      <c r="Q5498" s="211">
        <v>6.603359885251707E-2</v>
      </c>
      <c r="R5498" s="211">
        <v>0.46061616122263971</v>
      </c>
      <c r="S5498" s="211">
        <v>0.42214086805811296</v>
      </c>
      <c r="T5498" s="211">
        <v>0.58730593793539909</v>
      </c>
      <c r="U5498" s="211">
        <v>0.36889264864799653</v>
      </c>
      <c r="V5498" s="211">
        <v>0.19261433885825585</v>
      </c>
      <c r="W5498" s="211">
        <v>0.60277605133050038</v>
      </c>
      <c r="X5498" s="211">
        <v>0.34563558079019352</v>
      </c>
      <c r="Y5498" s="211">
        <v>0.73362932398434377</v>
      </c>
      <c r="Z5498" s="211">
        <v>0.145748270567227</v>
      </c>
      <c r="AA5498" s="212">
        <v>0.12064413736705727</v>
      </c>
    </row>
    <row r="5499" spans="1:27" x14ac:dyDescent="0.35">
      <c r="A5499" s="210" t="s">
        <v>6175</v>
      </c>
      <c r="B5499" s="217">
        <v>186.37923830551489</v>
      </c>
      <c r="C5499" s="211">
        <v>6.286107584529449E-2</v>
      </c>
      <c r="D5499" s="211">
        <v>0.1231077675109632</v>
      </c>
      <c r="E5499" s="211">
        <v>7.6571330863375031E-2</v>
      </c>
      <c r="F5499" s="211">
        <v>0.10982527361140018</v>
      </c>
      <c r="G5499" s="211">
        <v>0.12259625363782757</v>
      </c>
      <c r="H5499" s="211">
        <v>0.12361962441254251</v>
      </c>
      <c r="I5499" s="211">
        <v>0.48493899963714809</v>
      </c>
      <c r="J5499" s="211">
        <v>0.44953284127118609</v>
      </c>
      <c r="K5499" s="211">
        <v>0.63175214887337139</v>
      </c>
      <c r="L5499" s="211">
        <v>0.26955663206324404</v>
      </c>
      <c r="M5499" s="211">
        <v>9.9360343645587712E-2</v>
      </c>
      <c r="N5499" s="211">
        <v>0.5148962185369651</v>
      </c>
      <c r="O5499" s="211">
        <v>0.61284366872631335</v>
      </c>
      <c r="P5499" s="211">
        <v>7.0421656239892202E-2</v>
      </c>
      <c r="Q5499" s="211">
        <v>8.2117066066462879E-2</v>
      </c>
      <c r="R5499" s="211">
        <v>0.40114739628909923</v>
      </c>
      <c r="S5499" s="211">
        <v>0.35812679283761178</v>
      </c>
      <c r="T5499" s="211">
        <v>0.53208219221651054</v>
      </c>
      <c r="U5499" s="211">
        <v>0.43019853512376838</v>
      </c>
      <c r="V5499" s="211">
        <v>0.17258077848595549</v>
      </c>
      <c r="W5499" s="211">
        <v>0.51964479040301936</v>
      </c>
      <c r="X5499" s="211">
        <v>0.36828348937352684</v>
      </c>
      <c r="Y5499" s="211">
        <v>0.73318032129322086</v>
      </c>
      <c r="Z5499" s="211">
        <v>0.1490725729735039</v>
      </c>
      <c r="AA5499" s="212">
        <v>0.11972134355262941</v>
      </c>
    </row>
    <row r="5500" spans="1:27" x14ac:dyDescent="0.35">
      <c r="A5500" s="210" t="s">
        <v>6176</v>
      </c>
      <c r="B5500" s="217">
        <v>163.71615268161878</v>
      </c>
      <c r="C5500" s="211">
        <v>4.7749255152920896E-2</v>
      </c>
      <c r="D5500" s="211">
        <v>0.12651413835875205</v>
      </c>
      <c r="E5500" s="211">
        <v>6.9598078998569013E-2</v>
      </c>
      <c r="F5500" s="211">
        <v>7.671446267911286E-2</v>
      </c>
      <c r="G5500" s="211">
        <v>0.12005532429376641</v>
      </c>
      <c r="H5500" s="211">
        <v>0.11102374529484275</v>
      </c>
      <c r="I5500" s="211">
        <v>0.46197615118526747</v>
      </c>
      <c r="J5500" s="211">
        <v>0.42668048459147045</v>
      </c>
      <c r="K5500" s="211">
        <v>0.57069638353527874</v>
      </c>
      <c r="L5500" s="211">
        <v>0.27782529964888714</v>
      </c>
      <c r="M5500" s="211">
        <v>0.11908921257715113</v>
      </c>
      <c r="N5500" s="211">
        <v>0.40471194037776503</v>
      </c>
      <c r="O5500" s="211">
        <v>0.56116957059985872</v>
      </c>
      <c r="P5500" s="211">
        <v>6.6891267236078036E-2</v>
      </c>
      <c r="Q5500" s="211">
        <v>0.12269453417069413</v>
      </c>
      <c r="R5500" s="211">
        <v>0.39703907727657584</v>
      </c>
      <c r="S5500" s="211">
        <v>0.30544414298157957</v>
      </c>
      <c r="T5500" s="211">
        <v>0.56617231844253624</v>
      </c>
      <c r="U5500" s="211">
        <v>0.49054451131623977</v>
      </c>
      <c r="V5500" s="211">
        <v>0.12856003066775704</v>
      </c>
      <c r="W5500" s="211">
        <v>0.49231634715001016</v>
      </c>
      <c r="X5500" s="211">
        <v>0.35881772974340054</v>
      </c>
      <c r="Y5500" s="211">
        <v>0.7074488479613239</v>
      </c>
      <c r="Z5500" s="211">
        <v>0.1486242920393398</v>
      </c>
      <c r="AA5500" s="212">
        <v>0.1198592466316161</v>
      </c>
    </row>
    <row r="5501" spans="1:27" x14ac:dyDescent="0.35">
      <c r="A5501" s="210" t="s">
        <v>6177</v>
      </c>
      <c r="B5501" s="217">
        <v>141.98773287741813</v>
      </c>
      <c r="C5501" s="211">
        <v>7.2005766968964977E-2</v>
      </c>
      <c r="D5501" s="211">
        <v>0.12367038969241935</v>
      </c>
      <c r="E5501" s="211">
        <v>8.4415862468854824E-2</v>
      </c>
      <c r="F5501" s="211">
        <v>0.10312416444101054</v>
      </c>
      <c r="G5501" s="211">
        <v>0.12202480851589358</v>
      </c>
      <c r="H5501" s="211">
        <v>0.11169904489701392</v>
      </c>
      <c r="I5501" s="211">
        <v>0.50300200198050593</v>
      </c>
      <c r="J5501" s="211">
        <v>0.40960761396503259</v>
      </c>
      <c r="K5501" s="211">
        <v>0.63722147025021914</v>
      </c>
      <c r="L5501" s="211">
        <v>0.27932456646147258</v>
      </c>
      <c r="M5501" s="211">
        <v>0.10876886489131009</v>
      </c>
      <c r="N5501" s="211">
        <v>0.43489728088599922</v>
      </c>
      <c r="O5501" s="211">
        <v>0.72772652414374661</v>
      </c>
      <c r="P5501" s="211">
        <v>6.8187290991930438E-2</v>
      </c>
      <c r="Q5501" s="211">
        <v>5.3073808625337268E-2</v>
      </c>
      <c r="R5501" s="211">
        <v>0.43657491158224843</v>
      </c>
      <c r="S5501" s="211">
        <v>0.32829765648348019</v>
      </c>
      <c r="T5501" s="211">
        <v>0.55556595464791081</v>
      </c>
      <c r="U5501" s="211">
        <v>0.3204851513825358</v>
      </c>
      <c r="V5501" s="211">
        <v>9.7643813251443959E-2</v>
      </c>
      <c r="W5501" s="211">
        <v>0.5235020519423963</v>
      </c>
      <c r="X5501" s="211">
        <v>0.30395516394299904</v>
      </c>
      <c r="Y5501" s="211">
        <v>0.71105819935239267</v>
      </c>
      <c r="Z5501" s="211">
        <v>0.14978330083931704</v>
      </c>
      <c r="AA5501" s="212">
        <v>0.11688225674357859</v>
      </c>
    </row>
    <row r="5502" spans="1:27" x14ac:dyDescent="0.35">
      <c r="A5502" s="210" t="s">
        <v>6178</v>
      </c>
      <c r="B5502" s="217">
        <v>182.21888991436396</v>
      </c>
      <c r="C5502" s="211">
        <v>7.8801541701408323E-2</v>
      </c>
      <c r="D5502" s="211">
        <v>0.12927579333890199</v>
      </c>
      <c r="E5502" s="211">
        <v>7.0147409038052513E-2</v>
      </c>
      <c r="F5502" s="211">
        <v>8.7103803280877704E-2</v>
      </c>
      <c r="G5502" s="211">
        <v>0.12162535182053574</v>
      </c>
      <c r="H5502" s="211">
        <v>0.11308447297273015</v>
      </c>
      <c r="I5502" s="211">
        <v>0.5079099407863058</v>
      </c>
      <c r="J5502" s="211">
        <v>0.44662659037958036</v>
      </c>
      <c r="K5502" s="211">
        <v>0.62899788131687862</v>
      </c>
      <c r="L5502" s="211">
        <v>0.27039568307316808</v>
      </c>
      <c r="M5502" s="211">
        <v>9.3225580286502394E-2</v>
      </c>
      <c r="N5502" s="211">
        <v>0.51557984700020532</v>
      </c>
      <c r="O5502" s="211">
        <v>0.74858976166532532</v>
      </c>
      <c r="P5502" s="211">
        <v>6.5128352068664033E-2</v>
      </c>
      <c r="Q5502" s="211">
        <v>5.2054421031468984E-2</v>
      </c>
      <c r="R5502" s="211">
        <v>0.39944939154330866</v>
      </c>
      <c r="S5502" s="211">
        <v>0.3050333603715808</v>
      </c>
      <c r="T5502" s="211">
        <v>0.62414292652262249</v>
      </c>
      <c r="U5502" s="211">
        <v>0.47975272646104555</v>
      </c>
      <c r="V5502" s="211">
        <v>0.17877872512253778</v>
      </c>
      <c r="W5502" s="211">
        <v>0.48149574047592192</v>
      </c>
      <c r="X5502" s="211">
        <v>0.40044794773126591</v>
      </c>
      <c r="Y5502" s="211">
        <v>0.642422738949326</v>
      </c>
      <c r="Z5502" s="211">
        <v>0.14694096817041022</v>
      </c>
      <c r="AA5502" s="212">
        <v>0.11656132687396409</v>
      </c>
    </row>
    <row r="5503" spans="1:27" x14ac:dyDescent="0.35">
      <c r="A5503" s="210" t="s">
        <v>6179</v>
      </c>
      <c r="B5503" s="217">
        <v>141.81019926204672</v>
      </c>
      <c r="C5503" s="211">
        <v>5.9774644192058343E-2</v>
      </c>
      <c r="D5503" s="211">
        <v>0.11847035590543983</v>
      </c>
      <c r="E5503" s="211">
        <v>7.480137754772069E-2</v>
      </c>
      <c r="F5503" s="211">
        <v>8.7043636136518526E-2</v>
      </c>
      <c r="G5503" s="211">
        <v>0.11832024035581937</v>
      </c>
      <c r="H5503" s="211">
        <v>0.12010014440159877</v>
      </c>
      <c r="I5503" s="211">
        <v>0.44656368751215564</v>
      </c>
      <c r="J5503" s="211">
        <v>0.43998094427056211</v>
      </c>
      <c r="K5503" s="211">
        <v>0.64049125558344877</v>
      </c>
      <c r="L5503" s="211">
        <v>0.26996311078016172</v>
      </c>
      <c r="M5503" s="211">
        <v>0.10386434566824519</v>
      </c>
      <c r="N5503" s="211">
        <v>0.34164682243279376</v>
      </c>
      <c r="O5503" s="211">
        <v>0.63283592726007987</v>
      </c>
      <c r="P5503" s="211">
        <v>6.994897693367412E-2</v>
      </c>
      <c r="Q5503" s="211">
        <v>6.6316148838527877E-2</v>
      </c>
      <c r="R5503" s="211">
        <v>0.43321316079870476</v>
      </c>
      <c r="S5503" s="211">
        <v>0.33439603437587195</v>
      </c>
      <c r="T5503" s="211">
        <v>0.55446996248079183</v>
      </c>
      <c r="U5503" s="211">
        <v>0.53612040667442296</v>
      </c>
      <c r="V5503" s="211">
        <v>0.10630850725758227</v>
      </c>
      <c r="W5503" s="211">
        <v>0.48270870361727181</v>
      </c>
      <c r="X5503" s="211">
        <v>0.28111166858418807</v>
      </c>
      <c r="Y5503" s="211">
        <v>0.58713774542344721</v>
      </c>
      <c r="Z5503" s="211">
        <v>0.14833450884113014</v>
      </c>
      <c r="AA5503" s="212">
        <v>0.1226224677508657</v>
      </c>
    </row>
    <row r="5504" spans="1:27" x14ac:dyDescent="0.35">
      <c r="A5504" s="210" t="s">
        <v>6180</v>
      </c>
      <c r="B5504" s="217">
        <v>129.07070832279911</v>
      </c>
      <c r="C5504" s="211">
        <v>7.0799704843582292E-2</v>
      </c>
      <c r="D5504" s="211">
        <v>0.12679887429156958</v>
      </c>
      <c r="E5504" s="211">
        <v>8.5325411441089599E-2</v>
      </c>
      <c r="F5504" s="211">
        <v>0.10001132660059497</v>
      </c>
      <c r="G5504" s="211">
        <v>0.11873060618058393</v>
      </c>
      <c r="H5504" s="211">
        <v>0.11911769320716661</v>
      </c>
      <c r="I5504" s="211">
        <v>0.43482372213293102</v>
      </c>
      <c r="J5504" s="211">
        <v>0.42556893223413211</v>
      </c>
      <c r="K5504" s="211">
        <v>0.64933298903082437</v>
      </c>
      <c r="L5504" s="211">
        <v>0.26918232608784276</v>
      </c>
      <c r="M5504" s="211">
        <v>9.8550510845525574E-2</v>
      </c>
      <c r="N5504" s="211">
        <v>0.41299617455415316</v>
      </c>
      <c r="O5504" s="211">
        <v>0.69341987484885304</v>
      </c>
      <c r="P5504" s="211">
        <v>6.5326370072780457E-2</v>
      </c>
      <c r="Q5504" s="211">
        <v>7.3774651819512746E-2</v>
      </c>
      <c r="R5504" s="211">
        <v>0.46537095302484333</v>
      </c>
      <c r="S5504" s="211">
        <v>0.2796788306535174</v>
      </c>
      <c r="T5504" s="211">
        <v>0.52215308837335672</v>
      </c>
      <c r="U5504" s="211">
        <v>0.3933678705783199</v>
      </c>
      <c r="V5504" s="211">
        <v>9.1443947398572201E-2</v>
      </c>
      <c r="W5504" s="211">
        <v>0.51700075768191578</v>
      </c>
      <c r="X5504" s="211">
        <v>0.31554288640720496</v>
      </c>
      <c r="Y5504" s="211">
        <v>0.6151215671441026</v>
      </c>
      <c r="Z5504" s="211">
        <v>0.14556366531529283</v>
      </c>
      <c r="AA5504" s="212">
        <v>0.11934793913170802</v>
      </c>
    </row>
    <row r="5505" spans="1:27" x14ac:dyDescent="0.35">
      <c r="A5505" s="210" t="s">
        <v>6181</v>
      </c>
      <c r="B5505" s="217">
        <v>147.25032989376453</v>
      </c>
      <c r="C5505" s="211">
        <v>5.6024478043612151E-2</v>
      </c>
      <c r="D5505" s="211">
        <v>0.13149699957131045</v>
      </c>
      <c r="E5505" s="211">
        <v>8.3745399893135355E-2</v>
      </c>
      <c r="F5505" s="211">
        <v>9.7307927626557864E-2</v>
      </c>
      <c r="G5505" s="211">
        <v>0.11921881934689879</v>
      </c>
      <c r="H5505" s="211">
        <v>0.11322481466146443</v>
      </c>
      <c r="I5505" s="211">
        <v>0.52219278388908985</v>
      </c>
      <c r="J5505" s="211">
        <v>0.44234569465407053</v>
      </c>
      <c r="K5505" s="211">
        <v>0.62489101437668693</v>
      </c>
      <c r="L5505" s="211">
        <v>0.2762995885136883</v>
      </c>
      <c r="M5505" s="211">
        <v>0.11272093997110766</v>
      </c>
      <c r="N5505" s="211">
        <v>0.42957165190341595</v>
      </c>
      <c r="O5505" s="211">
        <v>0.66825149600217204</v>
      </c>
      <c r="P5505" s="211">
        <v>7.1594274038175296E-2</v>
      </c>
      <c r="Q5505" s="211">
        <v>9.7465974118032109E-2</v>
      </c>
      <c r="R5505" s="211">
        <v>0.36381029733527365</v>
      </c>
      <c r="S5505" s="211">
        <v>0.30549910314268119</v>
      </c>
      <c r="T5505" s="211">
        <v>0.60479401902159069</v>
      </c>
      <c r="U5505" s="211">
        <v>0.34504526914913292</v>
      </c>
      <c r="V5505" s="211">
        <v>9.4239537818183117E-2</v>
      </c>
      <c r="W5505" s="211">
        <v>0.5874859579135826</v>
      </c>
      <c r="X5505" s="211">
        <v>0.30247057890877405</v>
      </c>
      <c r="Y5505" s="211">
        <v>0.62802595531454242</v>
      </c>
      <c r="Z5505" s="211">
        <v>0.14381171902284418</v>
      </c>
      <c r="AA5505" s="212">
        <v>0.11683403165401708</v>
      </c>
    </row>
    <row r="5506" spans="1:27" x14ac:dyDescent="0.35">
      <c r="A5506" s="210" t="s">
        <v>6182</v>
      </c>
      <c r="B5506" s="217">
        <v>146.14783769224724</v>
      </c>
      <c r="C5506" s="211">
        <v>6.2091960674875296E-2</v>
      </c>
      <c r="D5506" s="211">
        <v>0.12594459620805051</v>
      </c>
      <c r="E5506" s="211">
        <v>7.5605284530611591E-2</v>
      </c>
      <c r="F5506" s="211">
        <v>8.6402041787924738E-2</v>
      </c>
      <c r="G5506" s="211">
        <v>0.11793823075177916</v>
      </c>
      <c r="H5506" s="211">
        <v>0.1118353421857283</v>
      </c>
      <c r="I5506" s="211">
        <v>0.5342607537735351</v>
      </c>
      <c r="J5506" s="211">
        <v>0.45230798076904766</v>
      </c>
      <c r="K5506" s="211">
        <v>0.5212916389297142</v>
      </c>
      <c r="L5506" s="211">
        <v>0.27435973736033403</v>
      </c>
      <c r="M5506" s="211">
        <v>9.3302359366574855E-2</v>
      </c>
      <c r="N5506" s="211">
        <v>0.50236665713639972</v>
      </c>
      <c r="O5506" s="211">
        <v>0.78578496505769613</v>
      </c>
      <c r="P5506" s="211">
        <v>6.4513203737287875E-2</v>
      </c>
      <c r="Q5506" s="211">
        <v>0.10495811371041922</v>
      </c>
      <c r="R5506" s="211">
        <v>0.46909166339338598</v>
      </c>
      <c r="S5506" s="211">
        <v>0.3222422519791236</v>
      </c>
      <c r="T5506" s="211">
        <v>0.51348529395598663</v>
      </c>
      <c r="U5506" s="211">
        <v>0.32861320861756249</v>
      </c>
      <c r="V5506" s="211">
        <v>0.13022522543504753</v>
      </c>
      <c r="W5506" s="211">
        <v>0.56751217939013465</v>
      </c>
      <c r="X5506" s="211">
        <v>0.35181066797063509</v>
      </c>
      <c r="Y5506" s="211">
        <v>0.71662007808351802</v>
      </c>
      <c r="Z5506" s="211">
        <v>0.14928769001043146</v>
      </c>
      <c r="AA5506" s="212">
        <v>0.11215979490015533</v>
      </c>
    </row>
    <row r="5507" spans="1:27" x14ac:dyDescent="0.35">
      <c r="A5507" s="210" t="s">
        <v>6183</v>
      </c>
      <c r="B5507" s="217">
        <v>136.78363110173549</v>
      </c>
      <c r="C5507" s="211">
        <v>4.9051001830200648E-2</v>
      </c>
      <c r="D5507" s="211">
        <v>0.12004303144988407</v>
      </c>
      <c r="E5507" s="211">
        <v>8.3862166567577362E-2</v>
      </c>
      <c r="F5507" s="211">
        <v>8.7059396102571254E-2</v>
      </c>
      <c r="G5507" s="211">
        <v>0.12327587489936766</v>
      </c>
      <c r="H5507" s="211">
        <v>0.10371715401078394</v>
      </c>
      <c r="I5507" s="211">
        <v>0.51650572584466514</v>
      </c>
      <c r="J5507" s="211">
        <v>0.41894831168921065</v>
      </c>
      <c r="K5507" s="211">
        <v>0.54172762662484153</v>
      </c>
      <c r="L5507" s="211">
        <v>0.27366579292207138</v>
      </c>
      <c r="M5507" s="211">
        <v>0.1220930238926914</v>
      </c>
      <c r="N5507" s="211">
        <v>0.40676229347456438</v>
      </c>
      <c r="O5507" s="211">
        <v>0.69817966458947822</v>
      </c>
      <c r="P5507" s="211">
        <v>7.2979938171888803E-2</v>
      </c>
      <c r="Q5507" s="211">
        <v>7.0938067303683447E-2</v>
      </c>
      <c r="R5507" s="211">
        <v>0.44204800252233462</v>
      </c>
      <c r="S5507" s="211">
        <v>0.31713867997819989</v>
      </c>
      <c r="T5507" s="211">
        <v>0.517940801294829</v>
      </c>
      <c r="U5507" s="211">
        <v>0.49024387194257951</v>
      </c>
      <c r="V5507" s="211">
        <v>6.794964269950074E-2</v>
      </c>
      <c r="W5507" s="211">
        <v>0.4897667624945084</v>
      </c>
      <c r="X5507" s="211">
        <v>0.43740469745753424</v>
      </c>
      <c r="Y5507" s="211">
        <v>0.66679000397687849</v>
      </c>
      <c r="Z5507" s="211">
        <v>0.14987759783429883</v>
      </c>
      <c r="AA5507" s="212">
        <v>0.12116637414528814</v>
      </c>
    </row>
    <row r="5508" spans="1:27" x14ac:dyDescent="0.35">
      <c r="A5508" s="210" t="s">
        <v>6184</v>
      </c>
      <c r="B5508" s="217">
        <v>127.2075138600763</v>
      </c>
      <c r="C5508" s="211">
        <v>5.428959610648941E-2</v>
      </c>
      <c r="D5508" s="211">
        <v>0.12480566879910227</v>
      </c>
      <c r="E5508" s="211">
        <v>7.5114911616982458E-2</v>
      </c>
      <c r="F5508" s="211">
        <v>7.3930309300249492E-2</v>
      </c>
      <c r="G5508" s="211">
        <v>0.12241178980851046</v>
      </c>
      <c r="H5508" s="211">
        <v>0.10986260829358398</v>
      </c>
      <c r="I5508" s="211">
        <v>0.51873943961820113</v>
      </c>
      <c r="J5508" s="211">
        <v>0.46412306007736137</v>
      </c>
      <c r="K5508" s="211">
        <v>0.60114177691114901</v>
      </c>
      <c r="L5508" s="211">
        <v>0.27735524624621161</v>
      </c>
      <c r="M5508" s="211">
        <v>9.8609520159655462E-2</v>
      </c>
      <c r="N5508" s="211">
        <v>0.44619564305107962</v>
      </c>
      <c r="O5508" s="211">
        <v>0.64993491094650091</v>
      </c>
      <c r="P5508" s="211">
        <v>6.2947811538007659E-2</v>
      </c>
      <c r="Q5508" s="211">
        <v>9.7006299797746692E-2</v>
      </c>
      <c r="R5508" s="211">
        <v>0.44704946038402354</v>
      </c>
      <c r="S5508" s="211">
        <v>0.32412356635591999</v>
      </c>
      <c r="T5508" s="211">
        <v>0.51890372465662671</v>
      </c>
      <c r="U5508" s="211">
        <v>0.35785226036282186</v>
      </c>
      <c r="V5508" s="211">
        <v>0.12307942296294576</v>
      </c>
      <c r="W5508" s="211">
        <v>0.54352173505187729</v>
      </c>
      <c r="X5508" s="211">
        <v>0.26255767637303429</v>
      </c>
      <c r="Y5508" s="211">
        <v>0.61356002587078184</v>
      </c>
      <c r="Z5508" s="211">
        <v>0.14967226725524252</v>
      </c>
      <c r="AA5508" s="212">
        <v>0.12038360447591681</v>
      </c>
    </row>
    <row r="5509" spans="1:27" x14ac:dyDescent="0.35">
      <c r="A5509" s="210" t="s">
        <v>6185</v>
      </c>
      <c r="B5509" s="217">
        <v>136.2534940026068</v>
      </c>
      <c r="C5509" s="211">
        <v>5.6260827109182641E-2</v>
      </c>
      <c r="D5509" s="211">
        <v>0.12348770486234231</v>
      </c>
      <c r="E5509" s="211">
        <v>8.1716027416124812E-2</v>
      </c>
      <c r="F5509" s="211">
        <v>8.872004614805129E-2</v>
      </c>
      <c r="G5509" s="211">
        <v>0.12278062758197562</v>
      </c>
      <c r="H5509" s="211">
        <v>0.121228281744006</v>
      </c>
      <c r="I5509" s="211">
        <v>0.46135194268482665</v>
      </c>
      <c r="J5509" s="211">
        <v>0.4346677768979596</v>
      </c>
      <c r="K5509" s="211">
        <v>0.62628596081373633</v>
      </c>
      <c r="L5509" s="211">
        <v>0.27341618076730845</v>
      </c>
      <c r="M5509" s="211">
        <v>8.7568184893080644E-2</v>
      </c>
      <c r="N5509" s="211">
        <v>0.37414362779364951</v>
      </c>
      <c r="O5509" s="211">
        <v>0.75287562840112177</v>
      </c>
      <c r="P5509" s="211">
        <v>6.7569282535588693E-2</v>
      </c>
      <c r="Q5509" s="211">
        <v>5.2949703811179888E-2</v>
      </c>
      <c r="R5509" s="211">
        <v>0.35879413881604244</v>
      </c>
      <c r="S5509" s="211">
        <v>0.31715598940279438</v>
      </c>
      <c r="T5509" s="211">
        <v>0.59718249055216222</v>
      </c>
      <c r="U5509" s="211">
        <v>0.49805740091119433</v>
      </c>
      <c r="V5509" s="211">
        <v>7.0521632939112483E-2</v>
      </c>
      <c r="W5509" s="211">
        <v>0.51319489734558976</v>
      </c>
      <c r="X5509" s="211">
        <v>0.35966502617453905</v>
      </c>
      <c r="Y5509" s="211">
        <v>0.70875253588413856</v>
      </c>
      <c r="Z5509" s="211">
        <v>0.14800477721201671</v>
      </c>
      <c r="AA5509" s="212">
        <v>0.11422784769677546</v>
      </c>
    </row>
    <row r="5510" spans="1:27" x14ac:dyDescent="0.35">
      <c r="A5510" s="210" t="s">
        <v>6186</v>
      </c>
      <c r="B5510" s="217">
        <v>120.47669067882214</v>
      </c>
      <c r="C5510" s="211">
        <v>5.7341566458040734E-2</v>
      </c>
      <c r="D5510" s="211">
        <v>0.12263296163520448</v>
      </c>
      <c r="E5510" s="211">
        <v>7.5717477287886054E-2</v>
      </c>
      <c r="F5510" s="211">
        <v>7.3733288459419094E-2</v>
      </c>
      <c r="G5510" s="211">
        <v>0.12320769464213642</v>
      </c>
      <c r="H5510" s="211">
        <v>0.12120523970114853</v>
      </c>
      <c r="I5510" s="211">
        <v>0.50876779080527257</v>
      </c>
      <c r="J5510" s="211">
        <v>0.42475140485812884</v>
      </c>
      <c r="K5510" s="211">
        <v>0.601070798580573</v>
      </c>
      <c r="L5510" s="211">
        <v>0.28395220996853421</v>
      </c>
      <c r="M5510" s="211">
        <v>0.10440233892120396</v>
      </c>
      <c r="N5510" s="211">
        <v>0.44290744805751309</v>
      </c>
      <c r="O5510" s="211">
        <v>0.76445480255632059</v>
      </c>
      <c r="P5510" s="211">
        <v>6.9906496025808035E-2</v>
      </c>
      <c r="Q5510" s="211">
        <v>0.14715993779246728</v>
      </c>
      <c r="R5510" s="211">
        <v>0.43979252392291446</v>
      </c>
      <c r="S5510" s="211">
        <v>0.296677981852421</v>
      </c>
      <c r="T5510" s="211">
        <v>0.5170069734653473</v>
      </c>
      <c r="U5510" s="211">
        <v>0.3730728370489021</v>
      </c>
      <c r="V5510" s="211">
        <v>5.7741644370409406E-2</v>
      </c>
      <c r="W5510" s="211">
        <v>0.5835529249363447</v>
      </c>
      <c r="X5510" s="211">
        <v>0.31742235602961627</v>
      </c>
      <c r="Y5510" s="211">
        <v>0.59771440407578502</v>
      </c>
      <c r="Z5510" s="211">
        <v>0.14823893519096426</v>
      </c>
      <c r="AA5510" s="212">
        <v>0.11922387846213513</v>
      </c>
    </row>
    <row r="5511" spans="1:27" x14ac:dyDescent="0.35">
      <c r="A5511" s="210" t="s">
        <v>6187</v>
      </c>
      <c r="B5511" s="217">
        <v>127.21161944934036</v>
      </c>
      <c r="C5511" s="211">
        <v>5.510706682758116E-2</v>
      </c>
      <c r="D5511" s="211">
        <v>0.11561680616195924</v>
      </c>
      <c r="E5511" s="211">
        <v>7.8020552997571824E-2</v>
      </c>
      <c r="F5511" s="211">
        <v>8.6329022166769923E-2</v>
      </c>
      <c r="G5511" s="211">
        <v>0.11849639937750622</v>
      </c>
      <c r="H5511" s="211">
        <v>0.11694110807109584</v>
      </c>
      <c r="I5511" s="211">
        <v>0.4407925341583549</v>
      </c>
      <c r="J5511" s="211">
        <v>0.45432493641239935</v>
      </c>
      <c r="K5511" s="211">
        <v>0.60811899167248518</v>
      </c>
      <c r="L5511" s="211">
        <v>0.26916595168614188</v>
      </c>
      <c r="M5511" s="211">
        <v>9.1002340647513613E-2</v>
      </c>
      <c r="N5511" s="211">
        <v>0.55181021649115558</v>
      </c>
      <c r="O5511" s="211">
        <v>0.6950052271481052</v>
      </c>
      <c r="P5511" s="211">
        <v>6.8349249494658898E-2</v>
      </c>
      <c r="Q5511" s="211">
        <v>0.11831375833617851</v>
      </c>
      <c r="R5511" s="211">
        <v>0.4577800205723313</v>
      </c>
      <c r="S5511" s="211">
        <v>0.31895858699640356</v>
      </c>
      <c r="T5511" s="211">
        <v>0.50781552115615947</v>
      </c>
      <c r="U5511" s="211">
        <v>0.39089493785756169</v>
      </c>
      <c r="V5511" s="211">
        <v>6.7827508431942657E-2</v>
      </c>
      <c r="W5511" s="211">
        <v>0.57602334669866462</v>
      </c>
      <c r="X5511" s="211">
        <v>0.3344797843186692</v>
      </c>
      <c r="Y5511" s="211">
        <v>0.64651179456621499</v>
      </c>
      <c r="Z5511" s="211">
        <v>0.14753768520360605</v>
      </c>
      <c r="AA5511" s="212">
        <v>0.11631806551576086</v>
      </c>
    </row>
    <row r="5512" spans="1:27" x14ac:dyDescent="0.35">
      <c r="A5512" s="210" t="s">
        <v>6188</v>
      </c>
      <c r="B5512" s="217">
        <v>135.45700124539314</v>
      </c>
      <c r="C5512" s="211">
        <v>7.188812271296427E-2</v>
      </c>
      <c r="D5512" s="211">
        <v>0.129458751433291</v>
      </c>
      <c r="E5512" s="211">
        <v>8.0372959142178485E-2</v>
      </c>
      <c r="F5512" s="211">
        <v>0.11863216919756857</v>
      </c>
      <c r="G5512" s="211">
        <v>0.11935679602031579</v>
      </c>
      <c r="H5512" s="211">
        <v>0.11277176392285854</v>
      </c>
      <c r="I5512" s="211">
        <v>0.49159462567411993</v>
      </c>
      <c r="J5512" s="211">
        <v>0.42887146571394086</v>
      </c>
      <c r="K5512" s="211">
        <v>0.51182758686782959</v>
      </c>
      <c r="L5512" s="211">
        <v>0.27748726089956771</v>
      </c>
      <c r="M5512" s="211">
        <v>9.1415594363915775E-2</v>
      </c>
      <c r="N5512" s="211">
        <v>0.46436389818160856</v>
      </c>
      <c r="O5512" s="211">
        <v>0.79337063319035683</v>
      </c>
      <c r="P5512" s="211">
        <v>6.7341021901028419E-2</v>
      </c>
      <c r="Q5512" s="211">
        <v>0.13119289088816075</v>
      </c>
      <c r="R5512" s="211">
        <v>0.41829279650053658</v>
      </c>
      <c r="S5512" s="211">
        <v>0.35609812574393668</v>
      </c>
      <c r="T5512" s="211">
        <v>0.57198356516822557</v>
      </c>
      <c r="U5512" s="211">
        <v>0.34670618694946054</v>
      </c>
      <c r="V5512" s="211">
        <v>0.12405176208755794</v>
      </c>
      <c r="W5512" s="211">
        <v>0.50026944528507367</v>
      </c>
      <c r="X5512" s="211">
        <v>0.23997854652765888</v>
      </c>
      <c r="Y5512" s="211">
        <v>0.67391997569397943</v>
      </c>
      <c r="Z5512" s="211">
        <v>0.14925612475897163</v>
      </c>
      <c r="AA5512" s="212">
        <v>0.1217830404545257</v>
      </c>
    </row>
    <row r="5513" spans="1:27" x14ac:dyDescent="0.35">
      <c r="A5513" s="210" t="s">
        <v>6189</v>
      </c>
      <c r="B5513" s="217">
        <v>144.69060415104505</v>
      </c>
      <c r="C5513" s="211">
        <v>8.003687057079277E-2</v>
      </c>
      <c r="D5513" s="211">
        <v>0.12258895679555612</v>
      </c>
      <c r="E5513" s="211">
        <v>7.6088761389930037E-2</v>
      </c>
      <c r="F5513" s="211">
        <v>9.7201641397126587E-2</v>
      </c>
      <c r="G5513" s="211">
        <v>0.1153191682657559</v>
      </c>
      <c r="H5513" s="211">
        <v>0.11092677504038315</v>
      </c>
      <c r="I5513" s="211">
        <v>0.44399540423978834</v>
      </c>
      <c r="J5513" s="211">
        <v>0.43740004045017361</v>
      </c>
      <c r="K5513" s="211">
        <v>0.57286408591762161</v>
      </c>
      <c r="L5513" s="211">
        <v>0.27994324010909449</v>
      </c>
      <c r="M5513" s="211">
        <v>9.2792665736053659E-2</v>
      </c>
      <c r="N5513" s="211">
        <v>0.45984088876405826</v>
      </c>
      <c r="O5513" s="211">
        <v>0.78375131299379297</v>
      </c>
      <c r="P5513" s="211">
        <v>6.6362348812219252E-2</v>
      </c>
      <c r="Q5513" s="211">
        <v>0.10774378438915058</v>
      </c>
      <c r="R5513" s="211">
        <v>0.45491766594990957</v>
      </c>
      <c r="S5513" s="211">
        <v>0.37799137198822724</v>
      </c>
      <c r="T5513" s="211">
        <v>0.50414528139410186</v>
      </c>
      <c r="U5513" s="211">
        <v>0.38767703429693012</v>
      </c>
      <c r="V5513" s="211">
        <v>0.13533548007128834</v>
      </c>
      <c r="W5513" s="211">
        <v>0.58271813005308926</v>
      </c>
      <c r="X5513" s="211">
        <v>0.26725373070793235</v>
      </c>
      <c r="Y5513" s="211">
        <v>0.64286667112579499</v>
      </c>
      <c r="Z5513" s="211">
        <v>0.1475950584748543</v>
      </c>
      <c r="AA5513" s="212">
        <v>0.11787237548544312</v>
      </c>
    </row>
    <row r="5514" spans="1:27" x14ac:dyDescent="0.35">
      <c r="A5514" s="210" t="s">
        <v>6190</v>
      </c>
      <c r="B5514" s="217">
        <v>149.42820273546866</v>
      </c>
      <c r="C5514" s="211">
        <v>6.2473906124786843E-2</v>
      </c>
      <c r="D5514" s="211">
        <v>0.11192117386629408</v>
      </c>
      <c r="E5514" s="211">
        <v>7.7082160148901027E-2</v>
      </c>
      <c r="F5514" s="211">
        <v>9.1585847919766317E-2</v>
      </c>
      <c r="G5514" s="211">
        <v>0.1193762204340017</v>
      </c>
      <c r="H5514" s="211">
        <v>0.12393149035348426</v>
      </c>
      <c r="I5514" s="211">
        <v>0.48203969880332381</v>
      </c>
      <c r="J5514" s="211">
        <v>0.4319869590982422</v>
      </c>
      <c r="K5514" s="211">
        <v>0.58731447466140541</v>
      </c>
      <c r="L5514" s="211">
        <v>0.27142521149037857</v>
      </c>
      <c r="M5514" s="211">
        <v>0.10179593156477199</v>
      </c>
      <c r="N5514" s="211">
        <v>0.50914931872074209</v>
      </c>
      <c r="O5514" s="211">
        <v>0.56949394269266129</v>
      </c>
      <c r="P5514" s="211">
        <v>7.0095878241365109E-2</v>
      </c>
      <c r="Q5514" s="211">
        <v>9.3286797103019389E-2</v>
      </c>
      <c r="R5514" s="211">
        <v>0.40660409168539813</v>
      </c>
      <c r="S5514" s="211">
        <v>0.27728527008112092</v>
      </c>
      <c r="T5514" s="211">
        <v>0.55773428753697529</v>
      </c>
      <c r="U5514" s="211">
        <v>0.43444686548752287</v>
      </c>
      <c r="V5514" s="211">
        <v>0.13587215248857246</v>
      </c>
      <c r="W5514" s="211">
        <v>0.61804785297992892</v>
      </c>
      <c r="X5514" s="211">
        <v>0.32830591274942134</v>
      </c>
      <c r="Y5514" s="211">
        <v>0.5756627116894395</v>
      </c>
      <c r="Z5514" s="211">
        <v>0.13885617872970019</v>
      </c>
      <c r="AA5514" s="212">
        <v>0.11927353867069809</v>
      </c>
    </row>
    <row r="5515" spans="1:27" x14ac:dyDescent="0.35">
      <c r="A5515" s="210" t="s">
        <v>6191</v>
      </c>
      <c r="B5515" s="217">
        <v>110.81106414540398</v>
      </c>
      <c r="C5515" s="211">
        <v>7.3960039760449875E-2</v>
      </c>
      <c r="D5515" s="211">
        <v>0.12265860336651645</v>
      </c>
      <c r="E5515" s="211">
        <v>7.4572600612479056E-2</v>
      </c>
      <c r="F5515" s="211">
        <v>8.5499434832777388E-2</v>
      </c>
      <c r="G5515" s="211">
        <v>0.12260285769944905</v>
      </c>
      <c r="H5515" s="211">
        <v>0.1254035845086624</v>
      </c>
      <c r="I5515" s="211">
        <v>0.46252909989521229</v>
      </c>
      <c r="J5515" s="211">
        <v>0.4033712751510643</v>
      </c>
      <c r="K5515" s="211">
        <v>0.60760507282267828</v>
      </c>
      <c r="L5515" s="211">
        <v>0.27516036056846083</v>
      </c>
      <c r="M5515" s="211">
        <v>9.4563088807931961E-2</v>
      </c>
      <c r="N5515" s="211">
        <v>0.40802321243548567</v>
      </c>
      <c r="O5515" s="211">
        <v>0.70363162313954108</v>
      </c>
      <c r="P5515" s="211">
        <v>6.9517926130943083E-2</v>
      </c>
      <c r="Q5515" s="211">
        <v>6.9327383826985861E-2</v>
      </c>
      <c r="R5515" s="211">
        <v>0.46999870544162792</v>
      </c>
      <c r="S5515" s="211">
        <v>0.29028112630282049</v>
      </c>
      <c r="T5515" s="211">
        <v>0.49972950766824747</v>
      </c>
      <c r="U5515" s="211">
        <v>0.3924241444584573</v>
      </c>
      <c r="V5515" s="211">
        <v>6.3784640578266327E-2</v>
      </c>
      <c r="W5515" s="211">
        <v>0.61537966077268491</v>
      </c>
      <c r="X5515" s="211">
        <v>0.27532631017050879</v>
      </c>
      <c r="Y5515" s="211">
        <v>0.67251634555776274</v>
      </c>
      <c r="Z5515" s="211">
        <v>0.14977194276605962</v>
      </c>
      <c r="AA5515" s="212">
        <v>0.12478937391225926</v>
      </c>
    </row>
    <row r="5516" spans="1:27" x14ac:dyDescent="0.35">
      <c r="A5516" s="210" t="s">
        <v>6192</v>
      </c>
      <c r="B5516" s="217">
        <v>125.60223081385874</v>
      </c>
      <c r="C5516" s="211">
        <v>6.6309195629575268E-2</v>
      </c>
      <c r="D5516" s="211">
        <v>0.1237754707896925</v>
      </c>
      <c r="E5516" s="211">
        <v>6.8502843627944565E-2</v>
      </c>
      <c r="F5516" s="211">
        <v>0.10139756304283798</v>
      </c>
      <c r="G5516" s="211">
        <v>0.11524287197778772</v>
      </c>
      <c r="H5516" s="211">
        <v>0.11462194061907299</v>
      </c>
      <c r="I5516" s="211">
        <v>0.53355226398611866</v>
      </c>
      <c r="J5516" s="211">
        <v>0.41864993893781971</v>
      </c>
      <c r="K5516" s="211">
        <v>0.63982197854253542</v>
      </c>
      <c r="L5516" s="211">
        <v>0.27407921977127708</v>
      </c>
      <c r="M5516" s="211">
        <v>8.8060370823321923E-2</v>
      </c>
      <c r="N5516" s="211">
        <v>0.41468026175695061</v>
      </c>
      <c r="O5516" s="211">
        <v>0.60976946946686705</v>
      </c>
      <c r="P5516" s="211">
        <v>7.0500582058457953E-2</v>
      </c>
      <c r="Q5516" s="211">
        <v>4.3583057764800669E-2</v>
      </c>
      <c r="R5516" s="211">
        <v>0.45943397092134991</v>
      </c>
      <c r="S5516" s="211">
        <v>0.34917660363864467</v>
      </c>
      <c r="T5516" s="211">
        <v>0.47443684637104927</v>
      </c>
      <c r="U5516" s="211">
        <v>0.39566694976773459</v>
      </c>
      <c r="V5516" s="211">
        <v>0.11647345480089508</v>
      </c>
      <c r="W5516" s="211">
        <v>0.50912490133107879</v>
      </c>
      <c r="X5516" s="211">
        <v>0.33739701243044323</v>
      </c>
      <c r="Y5516" s="211">
        <v>0.6001789916824839</v>
      </c>
      <c r="Z5516" s="211">
        <v>0.14908564679944664</v>
      </c>
      <c r="AA5516" s="212">
        <v>0.12190770059204036</v>
      </c>
    </row>
    <row r="5517" spans="1:27" x14ac:dyDescent="0.35">
      <c r="A5517" s="210" t="s">
        <v>6193</v>
      </c>
      <c r="B5517" s="217">
        <v>115.31098770088651</v>
      </c>
      <c r="C5517" s="211">
        <v>6.4569324189488908E-2</v>
      </c>
      <c r="D5517" s="211">
        <v>0.12939366578759418</v>
      </c>
      <c r="E5517" s="211">
        <v>7.0947783645883153E-2</v>
      </c>
      <c r="F5517" s="211">
        <v>9.5679189017151056E-2</v>
      </c>
      <c r="G5517" s="211">
        <v>0.12296108990962266</v>
      </c>
      <c r="H5517" s="211">
        <v>0.12713043490770093</v>
      </c>
      <c r="I5517" s="211">
        <v>0.46866359158344439</v>
      </c>
      <c r="J5517" s="211">
        <v>0.49111138463640175</v>
      </c>
      <c r="K5517" s="211">
        <v>0.62675899345942554</v>
      </c>
      <c r="L5517" s="211">
        <v>0.2761872753794396</v>
      </c>
      <c r="M5517" s="211">
        <v>9.0261530835271192E-2</v>
      </c>
      <c r="N5517" s="211">
        <v>0.41212162631895899</v>
      </c>
      <c r="O5517" s="211">
        <v>0.74997134166928436</v>
      </c>
      <c r="P5517" s="211">
        <v>6.2976688477969833E-2</v>
      </c>
      <c r="Q5517" s="211">
        <v>9.3545610665657197E-2</v>
      </c>
      <c r="R5517" s="211">
        <v>0.45568263350479432</v>
      </c>
      <c r="S5517" s="211">
        <v>0.27365490224512884</v>
      </c>
      <c r="T5517" s="211">
        <v>0.52337542368824508</v>
      </c>
      <c r="U5517" s="211">
        <v>0.48683061076415579</v>
      </c>
      <c r="V5517" s="211">
        <v>8.2028765252392041E-2</v>
      </c>
      <c r="W5517" s="211">
        <v>0.52407174618187391</v>
      </c>
      <c r="X5517" s="211">
        <v>0.33557265464372332</v>
      </c>
      <c r="Y5517" s="211">
        <v>0.55775250313905178</v>
      </c>
      <c r="Z5517" s="211">
        <v>0.14905296880403024</v>
      </c>
      <c r="AA5517" s="212">
        <v>0.12452194779235869</v>
      </c>
    </row>
    <row r="5518" spans="1:27" x14ac:dyDescent="0.35">
      <c r="A5518" s="210" t="s">
        <v>6194</v>
      </c>
      <c r="B5518" s="217">
        <v>124.81255900469647</v>
      </c>
      <c r="C5518" s="211">
        <v>6.6450651710861869E-2</v>
      </c>
      <c r="D5518" s="211">
        <v>0.13009333833554645</v>
      </c>
      <c r="E5518" s="211">
        <v>7.7151257594285066E-2</v>
      </c>
      <c r="F5518" s="211">
        <v>8.7614593018922868E-2</v>
      </c>
      <c r="G5518" s="211">
        <v>0.11559866210511362</v>
      </c>
      <c r="H5518" s="211">
        <v>0.11514354585020008</v>
      </c>
      <c r="I5518" s="211">
        <v>0.46263837671781216</v>
      </c>
      <c r="J5518" s="211">
        <v>0.47876135989967411</v>
      </c>
      <c r="K5518" s="211">
        <v>0.60857555311772593</v>
      </c>
      <c r="L5518" s="211">
        <v>0.27818506594353615</v>
      </c>
      <c r="M5518" s="211">
        <v>0.10066574917723509</v>
      </c>
      <c r="N5518" s="211">
        <v>0.42198109189968647</v>
      </c>
      <c r="O5518" s="211">
        <v>0.72611795318077488</v>
      </c>
      <c r="P5518" s="211">
        <v>6.6803327649681651E-2</v>
      </c>
      <c r="Q5518" s="211">
        <v>5.919963623828936E-2</v>
      </c>
      <c r="R5518" s="211">
        <v>0.39309574806382558</v>
      </c>
      <c r="S5518" s="211">
        <v>0.34356110751680313</v>
      </c>
      <c r="T5518" s="211">
        <v>0.47634171296403288</v>
      </c>
      <c r="U5518" s="211">
        <v>0.44501351243821763</v>
      </c>
      <c r="V5518" s="211">
        <v>7.6790962311009986E-2</v>
      </c>
      <c r="W5518" s="211">
        <v>0.53352769277433665</v>
      </c>
      <c r="X5518" s="211">
        <v>0.28497433135846467</v>
      </c>
      <c r="Y5518" s="211">
        <v>0.74623216317226382</v>
      </c>
      <c r="Z5518" s="211">
        <v>0.14900182918291641</v>
      </c>
      <c r="AA5518" s="212">
        <v>0.12417344675924782</v>
      </c>
    </row>
    <row r="5519" spans="1:27" x14ac:dyDescent="0.35">
      <c r="A5519" s="210" t="s">
        <v>6195</v>
      </c>
      <c r="B5519" s="217">
        <v>152.15410129131496</v>
      </c>
      <c r="C5519" s="211">
        <v>5.8051727953313224E-2</v>
      </c>
      <c r="D5519" s="211">
        <v>0.12539236565192077</v>
      </c>
      <c r="E5519" s="211">
        <v>7.1757572013183765E-2</v>
      </c>
      <c r="F5519" s="211">
        <v>8.566187580181564E-2</v>
      </c>
      <c r="G5519" s="211">
        <v>0.12302709830939296</v>
      </c>
      <c r="H5519" s="211">
        <v>0.11802009465860933</v>
      </c>
      <c r="I5519" s="211">
        <v>0.50423025827706547</v>
      </c>
      <c r="J5519" s="211">
        <v>0.45291787265952899</v>
      </c>
      <c r="K5519" s="211">
        <v>0.62881283133932442</v>
      </c>
      <c r="L5519" s="211">
        <v>0.27094881381418079</v>
      </c>
      <c r="M5519" s="211">
        <v>9.3138189666157126E-2</v>
      </c>
      <c r="N5519" s="211">
        <v>0.36691337943497848</v>
      </c>
      <c r="O5519" s="211">
        <v>0.62169962626478925</v>
      </c>
      <c r="P5519" s="211">
        <v>6.4383193490437418E-2</v>
      </c>
      <c r="Q5519" s="211">
        <v>7.2595454715070368E-2</v>
      </c>
      <c r="R5519" s="211">
        <v>0.37681401656969721</v>
      </c>
      <c r="S5519" s="211">
        <v>0.36980566910664131</v>
      </c>
      <c r="T5519" s="211">
        <v>0.56688625626601463</v>
      </c>
      <c r="U5519" s="211">
        <v>0.56775402874504277</v>
      </c>
      <c r="V5519" s="211">
        <v>0.14179827833684303</v>
      </c>
      <c r="W5519" s="211">
        <v>0.50317037230248818</v>
      </c>
      <c r="X5519" s="211">
        <v>0.26772120646989861</v>
      </c>
      <c r="Y5519" s="211">
        <v>0.57074332225806379</v>
      </c>
      <c r="Z5519" s="211">
        <v>0.14040179981171713</v>
      </c>
      <c r="AA5519" s="212">
        <v>0.11859622316046935</v>
      </c>
    </row>
    <row r="5520" spans="1:27" x14ac:dyDescent="0.35">
      <c r="A5520" s="210" t="s">
        <v>6196</v>
      </c>
      <c r="B5520" s="217">
        <v>137.61182751974508</v>
      </c>
      <c r="C5520" s="211">
        <v>6.7600032498159018E-2</v>
      </c>
      <c r="D5520" s="211">
        <v>0.12102892346890594</v>
      </c>
      <c r="E5520" s="211">
        <v>6.9275942949282424E-2</v>
      </c>
      <c r="F5520" s="211">
        <v>0.11162615326897948</v>
      </c>
      <c r="G5520" s="211">
        <v>0.11962948973977507</v>
      </c>
      <c r="H5520" s="211">
        <v>0.11710337352635959</v>
      </c>
      <c r="I5520" s="211">
        <v>0.4200315125507541</v>
      </c>
      <c r="J5520" s="211">
        <v>0.41163230755466529</v>
      </c>
      <c r="K5520" s="211">
        <v>0.6423314279969512</v>
      </c>
      <c r="L5520" s="211">
        <v>0.27670175994823509</v>
      </c>
      <c r="M5520" s="211">
        <v>0.10324266568723786</v>
      </c>
      <c r="N5520" s="211">
        <v>0.40855726656671704</v>
      </c>
      <c r="O5520" s="211">
        <v>0.76063170243451639</v>
      </c>
      <c r="P5520" s="211">
        <v>7.0514471564492129E-2</v>
      </c>
      <c r="Q5520" s="211">
        <v>6.8632161586765786E-2</v>
      </c>
      <c r="R5520" s="211">
        <v>0.44641450106925273</v>
      </c>
      <c r="S5520" s="211">
        <v>0.30661917703911429</v>
      </c>
      <c r="T5520" s="211">
        <v>0.50227659011663672</v>
      </c>
      <c r="U5520" s="211">
        <v>0.31493724959600716</v>
      </c>
      <c r="V5520" s="211">
        <v>0.10052924780207823</v>
      </c>
      <c r="W5520" s="211">
        <v>0.5799214663821749</v>
      </c>
      <c r="X5520" s="211">
        <v>0.22955180185647264</v>
      </c>
      <c r="Y5520" s="211">
        <v>0.73745192439559626</v>
      </c>
      <c r="Z5520" s="211">
        <v>0.14396109601304469</v>
      </c>
      <c r="AA5520" s="212">
        <v>0.11594596515292738</v>
      </c>
    </row>
    <row r="5521" spans="1:27" x14ac:dyDescent="0.35">
      <c r="A5521" s="210" t="s">
        <v>6197</v>
      </c>
      <c r="B5521" s="217">
        <v>124.04993908367631</v>
      </c>
      <c r="C5521" s="211">
        <v>7.0945739124923302E-2</v>
      </c>
      <c r="D5521" s="211">
        <v>0.11409239004629819</v>
      </c>
      <c r="E5521" s="211">
        <v>7.4502477506735443E-2</v>
      </c>
      <c r="F5521" s="211">
        <v>9.6330040152921681E-2</v>
      </c>
      <c r="G5521" s="211">
        <v>0.11943357379485137</v>
      </c>
      <c r="H5521" s="211">
        <v>0.12727572034688506</v>
      </c>
      <c r="I5521" s="211">
        <v>0.50778413971570679</v>
      </c>
      <c r="J5521" s="211">
        <v>0.47499207260148585</v>
      </c>
      <c r="K5521" s="211">
        <v>0.5955799503356165</v>
      </c>
      <c r="L5521" s="211">
        <v>0.27379227999925215</v>
      </c>
      <c r="M5521" s="211">
        <v>9.5400144363930087E-2</v>
      </c>
      <c r="N5521" s="211">
        <v>0.47435185635611754</v>
      </c>
      <c r="O5521" s="211">
        <v>0.75704259507783955</v>
      </c>
      <c r="P5521" s="211">
        <v>6.8432119430588093E-2</v>
      </c>
      <c r="Q5521" s="211">
        <v>9.1388431420638183E-2</v>
      </c>
      <c r="R5521" s="211">
        <v>0.45248715245883925</v>
      </c>
      <c r="S5521" s="211">
        <v>0.26860818424582916</v>
      </c>
      <c r="T5521" s="211">
        <v>0.51367593388586974</v>
      </c>
      <c r="U5521" s="211">
        <v>0.48267643916444047</v>
      </c>
      <c r="V5521" s="211">
        <v>5.8048513676830504E-2</v>
      </c>
      <c r="W5521" s="211">
        <v>0.49717024284781214</v>
      </c>
      <c r="X5521" s="211">
        <v>0.27650631698189543</v>
      </c>
      <c r="Y5521" s="211">
        <v>0.61144363267853541</v>
      </c>
      <c r="Z5521" s="211">
        <v>0.14902572832697153</v>
      </c>
      <c r="AA5521" s="212">
        <v>0.11608005462386908</v>
      </c>
    </row>
    <row r="5522" spans="1:27" x14ac:dyDescent="0.35">
      <c r="A5522" s="210" t="s">
        <v>6198</v>
      </c>
      <c r="B5522" s="217">
        <v>124.25665267623434</v>
      </c>
      <c r="C5522" s="211">
        <v>8.1972796496694908E-2</v>
      </c>
      <c r="D5522" s="211">
        <v>0.12245534034827091</v>
      </c>
      <c r="E5522" s="211">
        <v>7.5779177380261672E-2</v>
      </c>
      <c r="F5522" s="211">
        <v>0.10361067987958186</v>
      </c>
      <c r="G5522" s="211">
        <v>0.1154544586159701</v>
      </c>
      <c r="H5522" s="211">
        <v>0.10734325192760588</v>
      </c>
      <c r="I5522" s="211">
        <v>0.49226556943749472</v>
      </c>
      <c r="J5522" s="211">
        <v>0.44742301237192322</v>
      </c>
      <c r="K5522" s="211">
        <v>0.60326742730306382</v>
      </c>
      <c r="L5522" s="211">
        <v>0.27585710521380047</v>
      </c>
      <c r="M5522" s="211">
        <v>9.7379166233054315E-2</v>
      </c>
      <c r="N5522" s="211">
        <v>0.47262875376538771</v>
      </c>
      <c r="O5522" s="211">
        <v>0.63580157277757576</v>
      </c>
      <c r="P5522" s="211">
        <v>7.0323154688162248E-2</v>
      </c>
      <c r="Q5522" s="211">
        <v>5.6655291527094837E-2</v>
      </c>
      <c r="R5522" s="211">
        <v>0.40764312034049011</v>
      </c>
      <c r="S5522" s="211">
        <v>0.2786565694823942</v>
      </c>
      <c r="T5522" s="211">
        <v>0.53124128223649481</v>
      </c>
      <c r="U5522" s="211">
        <v>0.35724470923561746</v>
      </c>
      <c r="V5522" s="211">
        <v>8.4059753177040147E-2</v>
      </c>
      <c r="W5522" s="211">
        <v>0.57627306956201452</v>
      </c>
      <c r="X5522" s="211">
        <v>0.28493138736836521</v>
      </c>
      <c r="Y5522" s="211">
        <v>0.64995797299796521</v>
      </c>
      <c r="Z5522" s="211">
        <v>0.14825429629466219</v>
      </c>
      <c r="AA5522" s="212">
        <v>0.11948433696331814</v>
      </c>
    </row>
    <row r="5523" spans="1:27" x14ac:dyDescent="0.35">
      <c r="A5523" s="210" t="s">
        <v>6199</v>
      </c>
      <c r="B5523" s="217">
        <v>143.57988552129913</v>
      </c>
      <c r="C5523" s="211">
        <v>5.3651792951918936E-2</v>
      </c>
      <c r="D5523" s="211">
        <v>0.11760720050774917</v>
      </c>
      <c r="E5523" s="211">
        <v>7.2753337307961241E-2</v>
      </c>
      <c r="F5523" s="211">
        <v>8.8657123995139753E-2</v>
      </c>
      <c r="G5523" s="211">
        <v>0.11678823535040919</v>
      </c>
      <c r="H5523" s="211">
        <v>0.12162696933871273</v>
      </c>
      <c r="I5523" s="211">
        <v>0.51007780068139708</v>
      </c>
      <c r="J5523" s="211">
        <v>0.47303465732545275</v>
      </c>
      <c r="K5523" s="211">
        <v>0.644612087890299</v>
      </c>
      <c r="L5523" s="211">
        <v>0.27323272162081025</v>
      </c>
      <c r="M5523" s="211">
        <v>0.10874268351828582</v>
      </c>
      <c r="N5523" s="211">
        <v>0.46482593135720751</v>
      </c>
      <c r="O5523" s="211">
        <v>0.68736176438115015</v>
      </c>
      <c r="P5523" s="211">
        <v>6.6757810979531512E-2</v>
      </c>
      <c r="Q5523" s="211">
        <v>5.8800775231279967E-2</v>
      </c>
      <c r="R5523" s="211">
        <v>0.43029122622408317</v>
      </c>
      <c r="S5523" s="211">
        <v>0.35849156192210607</v>
      </c>
      <c r="T5523" s="211">
        <v>0.53541650657870332</v>
      </c>
      <c r="U5523" s="211">
        <v>0.38071663488344426</v>
      </c>
      <c r="V5523" s="211">
        <v>0.12644777227504611</v>
      </c>
      <c r="W5523" s="211">
        <v>0.58466050368173905</v>
      </c>
      <c r="X5523" s="211">
        <v>0.34638148902348059</v>
      </c>
      <c r="Y5523" s="211">
        <v>0.62512399624760162</v>
      </c>
      <c r="Z5523" s="211">
        <v>0.14881834447768993</v>
      </c>
      <c r="AA5523" s="212">
        <v>0.12040152374954591</v>
      </c>
    </row>
    <row r="5524" spans="1:27" x14ac:dyDescent="0.35">
      <c r="A5524" s="210" t="s">
        <v>6200</v>
      </c>
      <c r="B5524" s="217">
        <v>143.74364142319305</v>
      </c>
      <c r="C5524" s="211">
        <v>5.945909481393559E-2</v>
      </c>
      <c r="D5524" s="211">
        <v>0.11686060397636087</v>
      </c>
      <c r="E5524" s="211">
        <v>8.0122767442910497E-2</v>
      </c>
      <c r="F5524" s="211">
        <v>9.8176099359433999E-2</v>
      </c>
      <c r="G5524" s="211">
        <v>0.12073111744053114</v>
      </c>
      <c r="H5524" s="211">
        <v>0.12492034521250489</v>
      </c>
      <c r="I5524" s="211">
        <v>0.41668188247387322</v>
      </c>
      <c r="J5524" s="211">
        <v>0.40006613319565049</v>
      </c>
      <c r="K5524" s="211">
        <v>0.59585414104767909</v>
      </c>
      <c r="L5524" s="211">
        <v>0.27498175452341778</v>
      </c>
      <c r="M5524" s="211">
        <v>9.2958176528518704E-2</v>
      </c>
      <c r="N5524" s="211">
        <v>0.40363423658615549</v>
      </c>
      <c r="O5524" s="211">
        <v>0.72382477426305036</v>
      </c>
      <c r="P5524" s="211">
        <v>7.1054697379561854E-2</v>
      </c>
      <c r="Q5524" s="211">
        <v>5.2214770634704602E-2</v>
      </c>
      <c r="R5524" s="211">
        <v>0.43740655641072435</v>
      </c>
      <c r="S5524" s="211">
        <v>0.42833063813941907</v>
      </c>
      <c r="T5524" s="211">
        <v>0.51465478701613532</v>
      </c>
      <c r="U5524" s="211">
        <v>0.35763917965746456</v>
      </c>
      <c r="V5524" s="211">
        <v>0.11347282796346704</v>
      </c>
      <c r="W5524" s="211">
        <v>0.50333450603485141</v>
      </c>
      <c r="X5524" s="211">
        <v>0.35083590476637971</v>
      </c>
      <c r="Y5524" s="211">
        <v>0.65995208590702903</v>
      </c>
      <c r="Z5524" s="211">
        <v>0.14882878772290448</v>
      </c>
      <c r="AA5524" s="212">
        <v>0.11372617655094699</v>
      </c>
    </row>
    <row r="5525" spans="1:27" x14ac:dyDescent="0.35">
      <c r="A5525" s="210" t="s">
        <v>6201</v>
      </c>
      <c r="B5525" s="217">
        <v>123.98930296642004</v>
      </c>
      <c r="C5525" s="211">
        <v>5.7927824026535159E-2</v>
      </c>
      <c r="D5525" s="211">
        <v>0.12460261615483562</v>
      </c>
      <c r="E5525" s="211">
        <v>7.0957141266090804E-2</v>
      </c>
      <c r="F5525" s="211">
        <v>0.11226772819841563</v>
      </c>
      <c r="G5525" s="211">
        <v>0.11965224180150645</v>
      </c>
      <c r="H5525" s="211">
        <v>0.11751058194646816</v>
      </c>
      <c r="I5525" s="211">
        <v>0.52716478213339535</v>
      </c>
      <c r="J5525" s="211">
        <v>0.48222383030026345</v>
      </c>
      <c r="K5525" s="211">
        <v>0.56346754511476882</v>
      </c>
      <c r="L5525" s="211">
        <v>0.2773480161299835</v>
      </c>
      <c r="M5525" s="211">
        <v>9.6903442028558912E-2</v>
      </c>
      <c r="N5525" s="211">
        <v>0.4019984614499727</v>
      </c>
      <c r="O5525" s="211">
        <v>0.67561806811400482</v>
      </c>
      <c r="P5525" s="211">
        <v>7.1498652833950627E-2</v>
      </c>
      <c r="Q5525" s="211">
        <v>6.2807607761586004E-2</v>
      </c>
      <c r="R5525" s="211">
        <v>0.3828211473427936</v>
      </c>
      <c r="S5525" s="211">
        <v>0.39419949481335825</v>
      </c>
      <c r="T5525" s="211">
        <v>0.58620600693286362</v>
      </c>
      <c r="U5525" s="211">
        <v>0.31210482116704857</v>
      </c>
      <c r="V5525" s="211">
        <v>0.10320361535017791</v>
      </c>
      <c r="W5525" s="211">
        <v>0.58315217800432517</v>
      </c>
      <c r="X5525" s="211">
        <v>0.3593924432402027</v>
      </c>
      <c r="Y5525" s="211">
        <v>0.6291431521166746</v>
      </c>
      <c r="Z5525" s="211">
        <v>0.14520625274900895</v>
      </c>
      <c r="AA5525" s="212">
        <v>0.11904642568387716</v>
      </c>
    </row>
    <row r="5526" spans="1:27" x14ac:dyDescent="0.35">
      <c r="A5526" s="210" t="s">
        <v>6202</v>
      </c>
      <c r="B5526" s="217">
        <v>173.51927094582706</v>
      </c>
      <c r="C5526" s="211">
        <v>7.2336962552613487E-2</v>
      </c>
      <c r="D5526" s="211">
        <v>0.12314348548168844</v>
      </c>
      <c r="E5526" s="211">
        <v>7.7758123211093627E-2</v>
      </c>
      <c r="F5526" s="211">
        <v>9.7416022574826802E-2</v>
      </c>
      <c r="G5526" s="211">
        <v>0.11915749976153253</v>
      </c>
      <c r="H5526" s="211">
        <v>0.11571063048524298</v>
      </c>
      <c r="I5526" s="211">
        <v>0.48228541121550839</v>
      </c>
      <c r="J5526" s="211">
        <v>0.41961162066618568</v>
      </c>
      <c r="K5526" s="211">
        <v>0.62794422248242066</v>
      </c>
      <c r="L5526" s="211">
        <v>0.27821179969389354</v>
      </c>
      <c r="M5526" s="211">
        <v>0.11223006010290362</v>
      </c>
      <c r="N5526" s="211">
        <v>0.45630112175289606</v>
      </c>
      <c r="O5526" s="211">
        <v>0.67664481826386991</v>
      </c>
      <c r="P5526" s="211">
        <v>7.0283347479067532E-2</v>
      </c>
      <c r="Q5526" s="211">
        <v>6.2237004712957233E-2</v>
      </c>
      <c r="R5526" s="211">
        <v>0.47628436694529813</v>
      </c>
      <c r="S5526" s="211">
        <v>0.29328987883141716</v>
      </c>
      <c r="T5526" s="211">
        <v>0.48849825820362852</v>
      </c>
      <c r="U5526" s="211">
        <v>0.38559714730258726</v>
      </c>
      <c r="V5526" s="211">
        <v>0.1626331756451766</v>
      </c>
      <c r="W5526" s="211">
        <v>0.54932195685176644</v>
      </c>
      <c r="X5526" s="211">
        <v>0.33422881057658749</v>
      </c>
      <c r="Y5526" s="211">
        <v>0.66416939980566658</v>
      </c>
      <c r="Z5526" s="211">
        <v>0.1431840411343972</v>
      </c>
      <c r="AA5526" s="212">
        <v>0.11917954598691446</v>
      </c>
    </row>
    <row r="5527" spans="1:27" x14ac:dyDescent="0.35">
      <c r="A5527" s="210" t="s">
        <v>6203</v>
      </c>
      <c r="B5527" s="217">
        <v>114.18782029930554</v>
      </c>
      <c r="C5527" s="211">
        <v>6.1737024353243811E-2</v>
      </c>
      <c r="D5527" s="211">
        <v>0.11838034923254695</v>
      </c>
      <c r="E5527" s="211">
        <v>6.7525394124827096E-2</v>
      </c>
      <c r="F5527" s="211">
        <v>7.3778347250716372E-2</v>
      </c>
      <c r="G5527" s="211">
        <v>0.12084947764041166</v>
      </c>
      <c r="H5527" s="211">
        <v>0.1209354919528597</v>
      </c>
      <c r="I5527" s="211">
        <v>0.47026508935194522</v>
      </c>
      <c r="J5527" s="211">
        <v>0.41546823598931254</v>
      </c>
      <c r="K5527" s="211">
        <v>0.60635057354331923</v>
      </c>
      <c r="L5527" s="211">
        <v>0.27354769335517476</v>
      </c>
      <c r="M5527" s="211">
        <v>9.6706679010191476E-2</v>
      </c>
      <c r="N5527" s="211">
        <v>0.51317492628460359</v>
      </c>
      <c r="O5527" s="211">
        <v>0.73821742222656672</v>
      </c>
      <c r="P5527" s="211">
        <v>6.8585755246136068E-2</v>
      </c>
      <c r="Q5527" s="211">
        <v>5.2776532166830342E-2</v>
      </c>
      <c r="R5527" s="211">
        <v>0.48004416129554811</v>
      </c>
      <c r="S5527" s="211">
        <v>0.32985044519464696</v>
      </c>
      <c r="T5527" s="211">
        <v>0.49876167262976073</v>
      </c>
      <c r="U5527" s="211">
        <v>0.40497931420041167</v>
      </c>
      <c r="V5527" s="211">
        <v>6.7571550638602901E-2</v>
      </c>
      <c r="W5527" s="211">
        <v>0.48408648959133854</v>
      </c>
      <c r="X5527" s="211">
        <v>0.33935781834357065</v>
      </c>
      <c r="Y5527" s="211">
        <v>0.53204020251486661</v>
      </c>
      <c r="Z5527" s="211">
        <v>0.14767685437482295</v>
      </c>
      <c r="AA5527" s="212">
        <v>0.11784801128610825</v>
      </c>
    </row>
    <row r="5528" spans="1:27" x14ac:dyDescent="0.35">
      <c r="A5528" s="210" t="s">
        <v>6204</v>
      </c>
      <c r="B5528" s="217">
        <v>130.29562040130187</v>
      </c>
      <c r="C5528" s="211">
        <v>5.9118602553027907E-2</v>
      </c>
      <c r="D5528" s="211">
        <v>0.12796507916434749</v>
      </c>
      <c r="E5528" s="211">
        <v>7.825233789040692E-2</v>
      </c>
      <c r="F5528" s="211">
        <v>0.10646385455545809</v>
      </c>
      <c r="G5528" s="211">
        <v>0.12224883799085458</v>
      </c>
      <c r="H5528" s="211">
        <v>0.11410422566495444</v>
      </c>
      <c r="I5528" s="211">
        <v>0.4781237226784365</v>
      </c>
      <c r="J5528" s="211">
        <v>0.41841159589389543</v>
      </c>
      <c r="K5528" s="211">
        <v>0.54173156774788689</v>
      </c>
      <c r="L5528" s="211">
        <v>0.2736670186663191</v>
      </c>
      <c r="M5528" s="211">
        <v>0.11192622479044358</v>
      </c>
      <c r="N5528" s="211">
        <v>0.47650703076774265</v>
      </c>
      <c r="O5528" s="211">
        <v>0.73709233381870876</v>
      </c>
      <c r="P5528" s="211">
        <v>6.1929027036879324E-2</v>
      </c>
      <c r="Q5528" s="211">
        <v>0.13579558220201465</v>
      </c>
      <c r="R5528" s="211">
        <v>0.48046178782237192</v>
      </c>
      <c r="S5528" s="211">
        <v>0.25567954347474819</v>
      </c>
      <c r="T5528" s="211">
        <v>0.49408058824323425</v>
      </c>
      <c r="U5528" s="211">
        <v>0.46895349588557583</v>
      </c>
      <c r="V5528" s="211">
        <v>9.6472662051670974E-2</v>
      </c>
      <c r="W5528" s="211">
        <v>0.61513422764445891</v>
      </c>
      <c r="X5528" s="211">
        <v>0.39244406345802818</v>
      </c>
      <c r="Y5528" s="211">
        <v>0.59412398578982595</v>
      </c>
      <c r="Z5528" s="211">
        <v>0.14622796078073313</v>
      </c>
      <c r="AA5528" s="212">
        <v>0.1236047472420512</v>
      </c>
    </row>
    <row r="5529" spans="1:27" x14ac:dyDescent="0.35">
      <c r="A5529" s="210" t="s">
        <v>6205</v>
      </c>
      <c r="B5529" s="217">
        <v>110.28358605732929</v>
      </c>
      <c r="C5529" s="211">
        <v>7.7397312411317976E-2</v>
      </c>
      <c r="D5529" s="211">
        <v>0.12338252465464504</v>
      </c>
      <c r="E5529" s="211">
        <v>7.72893431632483E-2</v>
      </c>
      <c r="F5529" s="211">
        <v>8.1853259900582509E-2</v>
      </c>
      <c r="G5529" s="211">
        <v>0.11999952417712778</v>
      </c>
      <c r="H5529" s="211">
        <v>0.11263790613157931</v>
      </c>
      <c r="I5529" s="211">
        <v>0.51015813671649068</v>
      </c>
      <c r="J5529" s="211">
        <v>0.48631903976874508</v>
      </c>
      <c r="K5529" s="211">
        <v>0.54674005257218261</v>
      </c>
      <c r="L5529" s="211">
        <v>0.27844852292228067</v>
      </c>
      <c r="M5529" s="211">
        <v>0.11171181861356241</v>
      </c>
      <c r="N5529" s="211">
        <v>0.42249730027258781</v>
      </c>
      <c r="O5529" s="211">
        <v>0.65691472478245139</v>
      </c>
      <c r="P5529" s="211">
        <v>6.7876515642488658E-2</v>
      </c>
      <c r="Q5529" s="211">
        <v>5.4425794119740814E-2</v>
      </c>
      <c r="R5529" s="211">
        <v>0.44310418738940877</v>
      </c>
      <c r="S5529" s="211">
        <v>0.39578027628831769</v>
      </c>
      <c r="T5529" s="211">
        <v>0.53024802145716921</v>
      </c>
      <c r="U5529" s="211">
        <v>0.31569021691842786</v>
      </c>
      <c r="V5529" s="211">
        <v>6.9541018778609159E-2</v>
      </c>
      <c r="W5529" s="211">
        <v>0.58510286792811905</v>
      </c>
      <c r="X5529" s="211">
        <v>0.33322923735493454</v>
      </c>
      <c r="Y5529" s="211">
        <v>0.55530208338864651</v>
      </c>
      <c r="Z5529" s="211">
        <v>0.14648374437889922</v>
      </c>
      <c r="AA5529" s="212">
        <v>0.1196223018239828</v>
      </c>
    </row>
    <row r="5530" spans="1:27" x14ac:dyDescent="0.35">
      <c r="A5530" s="210" t="s">
        <v>6206</v>
      </c>
      <c r="B5530" s="217">
        <v>140.85937569743356</v>
      </c>
      <c r="C5530" s="211">
        <v>8.445140789157328E-2</v>
      </c>
      <c r="D5530" s="211">
        <v>0.12915614447745344</v>
      </c>
      <c r="E5530" s="211">
        <v>7.4868713204318607E-2</v>
      </c>
      <c r="F5530" s="211">
        <v>8.161316863584471E-2</v>
      </c>
      <c r="G5530" s="211">
        <v>0.12481931947271588</v>
      </c>
      <c r="H5530" s="211">
        <v>0.11682007887410706</v>
      </c>
      <c r="I5530" s="211">
        <v>0.49410480718024896</v>
      </c>
      <c r="J5530" s="211">
        <v>0.47843820518485913</v>
      </c>
      <c r="K5530" s="211">
        <v>0.5467844009475924</v>
      </c>
      <c r="L5530" s="211">
        <v>0.26955403416685086</v>
      </c>
      <c r="M5530" s="211">
        <v>0.10951567553535965</v>
      </c>
      <c r="N5530" s="211">
        <v>0.4407098078480991</v>
      </c>
      <c r="O5530" s="211">
        <v>0.69420750343004278</v>
      </c>
      <c r="P5530" s="211">
        <v>6.8787450419865073E-2</v>
      </c>
      <c r="Q5530" s="211">
        <v>6.4970129974754445E-2</v>
      </c>
      <c r="R5530" s="211">
        <v>0.48935292843340961</v>
      </c>
      <c r="S5530" s="211">
        <v>0.3832324899946708</v>
      </c>
      <c r="T5530" s="211">
        <v>0.58802206581006689</v>
      </c>
      <c r="U5530" s="211">
        <v>0.44064757530988818</v>
      </c>
      <c r="V5530" s="211">
        <v>8.3019710131691626E-2</v>
      </c>
      <c r="W5530" s="211">
        <v>0.54150255683466053</v>
      </c>
      <c r="X5530" s="211">
        <v>0.30160506660432801</v>
      </c>
      <c r="Y5530" s="211">
        <v>0.69275093462551074</v>
      </c>
      <c r="Z5530" s="211">
        <v>0.14469270535791617</v>
      </c>
      <c r="AA5530" s="212">
        <v>0.11776332084232545</v>
      </c>
    </row>
    <row r="5531" spans="1:27" x14ac:dyDescent="0.35">
      <c r="A5531" s="210" t="s">
        <v>6207</v>
      </c>
      <c r="B5531" s="217">
        <v>132.38735985362368</v>
      </c>
      <c r="C5531" s="211">
        <v>5.1858444095642352E-2</v>
      </c>
      <c r="D5531" s="211">
        <v>0.12039902813882539</v>
      </c>
      <c r="E5531" s="211">
        <v>7.4294437925386966E-2</v>
      </c>
      <c r="F5531" s="211">
        <v>8.1347939705013889E-2</v>
      </c>
      <c r="G5531" s="211">
        <v>0.11826199169967126</v>
      </c>
      <c r="H5531" s="211">
        <v>0.12491491914388562</v>
      </c>
      <c r="I5531" s="211">
        <v>0.51566352190324405</v>
      </c>
      <c r="J5531" s="211">
        <v>0.47921191905457594</v>
      </c>
      <c r="K5531" s="211">
        <v>0.62477932464688424</v>
      </c>
      <c r="L5531" s="211">
        <v>0.27662707039456552</v>
      </c>
      <c r="M5531" s="211">
        <v>0.10464359465138477</v>
      </c>
      <c r="N5531" s="211">
        <v>0.35799816887958197</v>
      </c>
      <c r="O5531" s="211">
        <v>0.69399292068455698</v>
      </c>
      <c r="P5531" s="211">
        <v>6.8794620049973068E-2</v>
      </c>
      <c r="Q5531" s="211">
        <v>9.2968762589496684E-2</v>
      </c>
      <c r="R5531" s="211">
        <v>0.4410225803407245</v>
      </c>
      <c r="S5531" s="211">
        <v>0.32451655923661243</v>
      </c>
      <c r="T5531" s="211">
        <v>0.55199260071889134</v>
      </c>
      <c r="U5531" s="211">
        <v>0.343747572752506</v>
      </c>
      <c r="V5531" s="211">
        <v>9.2678459299286642E-2</v>
      </c>
      <c r="W5531" s="211">
        <v>0.5760492418315728</v>
      </c>
      <c r="X5531" s="211">
        <v>0.37544816304606499</v>
      </c>
      <c r="Y5531" s="211">
        <v>0.71281719426403978</v>
      </c>
      <c r="Z5531" s="211">
        <v>0.14205769137396276</v>
      </c>
      <c r="AA5531" s="212">
        <v>0.11803530014877334</v>
      </c>
    </row>
    <row r="5532" spans="1:27" x14ac:dyDescent="0.35">
      <c r="A5532" s="210" t="s">
        <v>6208</v>
      </c>
      <c r="B5532" s="217">
        <v>177.13068637454438</v>
      </c>
      <c r="C5532" s="211">
        <v>5.1730462948421645E-2</v>
      </c>
      <c r="D5532" s="211">
        <v>0.12633982695703941</v>
      </c>
      <c r="E5532" s="211">
        <v>7.8023012359469734E-2</v>
      </c>
      <c r="F5532" s="211">
        <v>0.11894278113514455</v>
      </c>
      <c r="G5532" s="211">
        <v>0.1231688383315819</v>
      </c>
      <c r="H5532" s="211">
        <v>0.11264586496072891</v>
      </c>
      <c r="I5532" s="211">
        <v>0.52305586203871768</v>
      </c>
      <c r="J5532" s="211">
        <v>0.40025995391646635</v>
      </c>
      <c r="K5532" s="211">
        <v>0.64027742726060877</v>
      </c>
      <c r="L5532" s="211">
        <v>0.27522743413934275</v>
      </c>
      <c r="M5532" s="211">
        <v>8.7221254117668928E-2</v>
      </c>
      <c r="N5532" s="211">
        <v>0.42119747573273369</v>
      </c>
      <c r="O5532" s="211">
        <v>0.64427148886001762</v>
      </c>
      <c r="P5532" s="211">
        <v>6.7129808073083136E-2</v>
      </c>
      <c r="Q5532" s="211">
        <v>4.807701528899045E-2</v>
      </c>
      <c r="R5532" s="211">
        <v>0.4623151080202072</v>
      </c>
      <c r="S5532" s="211">
        <v>0.35651189018129498</v>
      </c>
      <c r="T5532" s="211">
        <v>0.63534493932149072</v>
      </c>
      <c r="U5532" s="211">
        <v>0.36718620110074118</v>
      </c>
      <c r="V5532" s="211">
        <v>0.17165975528866217</v>
      </c>
      <c r="W5532" s="211">
        <v>0.54955408804258554</v>
      </c>
      <c r="X5532" s="211">
        <v>0.28281543111034485</v>
      </c>
      <c r="Y5532" s="211">
        <v>0.78544762253960998</v>
      </c>
      <c r="Z5532" s="211">
        <v>0.14445551121539227</v>
      </c>
      <c r="AA5532" s="212">
        <v>0.11316550502386409</v>
      </c>
    </row>
    <row r="5533" spans="1:27" x14ac:dyDescent="0.35">
      <c r="A5533" s="210" t="s">
        <v>6209</v>
      </c>
      <c r="B5533" s="217">
        <v>140.37509176144462</v>
      </c>
      <c r="C5533" s="211">
        <v>5.0101963937262003E-2</v>
      </c>
      <c r="D5533" s="211">
        <v>0.12670685803619175</v>
      </c>
      <c r="E5533" s="211">
        <v>7.3803993771373061E-2</v>
      </c>
      <c r="F5533" s="211">
        <v>9.0986228720012288E-2</v>
      </c>
      <c r="G5533" s="211">
        <v>0.12201796258495606</v>
      </c>
      <c r="H5533" s="211">
        <v>0.11872719712304303</v>
      </c>
      <c r="I5533" s="211">
        <v>0.44263921803138379</v>
      </c>
      <c r="J5533" s="211">
        <v>0.47994339703735878</v>
      </c>
      <c r="K5533" s="211">
        <v>0.57702663355016792</v>
      </c>
      <c r="L5533" s="211">
        <v>0.27855118833665921</v>
      </c>
      <c r="M5533" s="211">
        <v>0.10428990085875985</v>
      </c>
      <c r="N5533" s="211">
        <v>0.41438795622447022</v>
      </c>
      <c r="O5533" s="211">
        <v>0.67028553747315689</v>
      </c>
      <c r="P5533" s="211">
        <v>7.0962777871612676E-2</v>
      </c>
      <c r="Q5533" s="211">
        <v>0.12483379060979075</v>
      </c>
      <c r="R5533" s="211">
        <v>0.44169680016473556</v>
      </c>
      <c r="S5533" s="211">
        <v>0.27077141021164075</v>
      </c>
      <c r="T5533" s="211">
        <v>0.57771881772909406</v>
      </c>
      <c r="U5533" s="211">
        <v>0.35944569140910987</v>
      </c>
      <c r="V5533" s="211">
        <v>9.0328860212830001E-2</v>
      </c>
      <c r="W5533" s="211">
        <v>0.52538223955104835</v>
      </c>
      <c r="X5533" s="211">
        <v>0.40885310537023117</v>
      </c>
      <c r="Y5533" s="211">
        <v>0.6189993429695968</v>
      </c>
      <c r="Z5533" s="211">
        <v>0.14650921520273177</v>
      </c>
      <c r="AA5533" s="212">
        <v>0.11278032313610174</v>
      </c>
    </row>
    <row r="5534" spans="1:27" x14ac:dyDescent="0.35">
      <c r="A5534" s="210" t="s">
        <v>6210</v>
      </c>
      <c r="B5534" s="217">
        <v>144.72688409824835</v>
      </c>
      <c r="C5534" s="211">
        <v>6.7010661966721424E-2</v>
      </c>
      <c r="D5534" s="211">
        <v>0.11684135404914872</v>
      </c>
      <c r="E5534" s="211">
        <v>8.7315051631403809E-2</v>
      </c>
      <c r="F5534" s="211">
        <v>0.12018736927793715</v>
      </c>
      <c r="G5534" s="211">
        <v>0.11607540261714012</v>
      </c>
      <c r="H5534" s="211">
        <v>0.12093780130106324</v>
      </c>
      <c r="I5534" s="211">
        <v>0.43602027881505523</v>
      </c>
      <c r="J5534" s="211">
        <v>0.4677081214831888</v>
      </c>
      <c r="K5534" s="211">
        <v>0.60812877591133818</v>
      </c>
      <c r="L5534" s="211">
        <v>0.27620992314518789</v>
      </c>
      <c r="M5534" s="211">
        <v>8.1918751014271055E-2</v>
      </c>
      <c r="N5534" s="211">
        <v>0.43387689251730843</v>
      </c>
      <c r="O5534" s="211">
        <v>0.61566117699958056</v>
      </c>
      <c r="P5534" s="211">
        <v>6.6541865257807753E-2</v>
      </c>
      <c r="Q5534" s="211">
        <v>6.9109918940158832E-2</v>
      </c>
      <c r="R5534" s="211">
        <v>0.42456420327468947</v>
      </c>
      <c r="S5534" s="211">
        <v>0.39728697374405086</v>
      </c>
      <c r="T5534" s="211">
        <v>0.55209071796612053</v>
      </c>
      <c r="U5534" s="211">
        <v>0.45513909629090832</v>
      </c>
      <c r="V5534" s="211">
        <v>0.13203496277687221</v>
      </c>
      <c r="W5534" s="211">
        <v>0.60769972490640978</v>
      </c>
      <c r="X5534" s="211">
        <v>0.34472827950647728</v>
      </c>
      <c r="Y5534" s="211">
        <v>0.67075761182670901</v>
      </c>
      <c r="Z5534" s="211">
        <v>0.14531508189392997</v>
      </c>
      <c r="AA5534" s="212">
        <v>0.12054658137206642</v>
      </c>
    </row>
    <row r="5535" spans="1:27" x14ac:dyDescent="0.35">
      <c r="A5535" s="210" t="s">
        <v>6211</v>
      </c>
      <c r="B5535" s="217">
        <v>153.85957469550539</v>
      </c>
      <c r="C5535" s="211">
        <v>5.9652875946933526E-2</v>
      </c>
      <c r="D5535" s="211">
        <v>0.12240985078662116</v>
      </c>
      <c r="E5535" s="211">
        <v>7.4049319007967962E-2</v>
      </c>
      <c r="F5535" s="211">
        <v>0.10150898807937131</v>
      </c>
      <c r="G5535" s="211">
        <v>0.11845612140489148</v>
      </c>
      <c r="H5535" s="211">
        <v>0.12020034405691218</v>
      </c>
      <c r="I5535" s="211">
        <v>0.52954048352772409</v>
      </c>
      <c r="J5535" s="211">
        <v>0.4263810991198741</v>
      </c>
      <c r="K5535" s="211">
        <v>0.60684837400252944</v>
      </c>
      <c r="L5535" s="211">
        <v>0.2764296845181366</v>
      </c>
      <c r="M5535" s="211">
        <v>9.6454076511150955E-2</v>
      </c>
      <c r="N5535" s="211">
        <v>0.41552039258923112</v>
      </c>
      <c r="O5535" s="211">
        <v>0.71803394411914345</v>
      </c>
      <c r="P5535" s="211">
        <v>6.5633175425403492E-2</v>
      </c>
      <c r="Q5535" s="211">
        <v>6.2876744116103486E-2</v>
      </c>
      <c r="R5535" s="211">
        <v>0.39514900496781158</v>
      </c>
      <c r="S5535" s="211">
        <v>0.37025653699924371</v>
      </c>
      <c r="T5535" s="211">
        <v>0.55588074514406716</v>
      </c>
      <c r="U5535" s="211">
        <v>0.50925877858637614</v>
      </c>
      <c r="V5535" s="211">
        <v>0.11913750408206845</v>
      </c>
      <c r="W5535" s="211">
        <v>0.56975470638781356</v>
      </c>
      <c r="X5535" s="211">
        <v>0.4223023608265849</v>
      </c>
      <c r="Y5535" s="211">
        <v>0.69584990599117469</v>
      </c>
      <c r="Z5535" s="211">
        <v>0.14972134895262429</v>
      </c>
      <c r="AA5535" s="212">
        <v>0.11875485366361702</v>
      </c>
    </row>
    <row r="5536" spans="1:27" x14ac:dyDescent="0.35">
      <c r="A5536" s="210" t="s">
        <v>6212</v>
      </c>
      <c r="B5536" s="217">
        <v>113.72935098381846</v>
      </c>
      <c r="C5536" s="211">
        <v>5.4024531304672808E-2</v>
      </c>
      <c r="D5536" s="211">
        <v>0.121907135150379</v>
      </c>
      <c r="E5536" s="211">
        <v>7.8986469494922426E-2</v>
      </c>
      <c r="F5536" s="211">
        <v>9.0052082700559713E-2</v>
      </c>
      <c r="G5536" s="211">
        <v>0.12223758456871452</v>
      </c>
      <c r="H5536" s="211">
        <v>0.10822246583075965</v>
      </c>
      <c r="I5536" s="211">
        <v>0.51136135183809861</v>
      </c>
      <c r="J5536" s="211">
        <v>0.48429090952392168</v>
      </c>
      <c r="K5536" s="211">
        <v>0.59909350994061195</v>
      </c>
      <c r="L5536" s="211">
        <v>0.27656739791803719</v>
      </c>
      <c r="M5536" s="211">
        <v>0.10414196734267103</v>
      </c>
      <c r="N5536" s="211">
        <v>0.37709972015012316</v>
      </c>
      <c r="O5536" s="211">
        <v>0.61675580862633539</v>
      </c>
      <c r="P5536" s="211">
        <v>6.4393826172739504E-2</v>
      </c>
      <c r="Q5536" s="211">
        <v>8.9404764914895948E-2</v>
      </c>
      <c r="R5536" s="211">
        <v>0.3706423151376354</v>
      </c>
      <c r="S5536" s="211">
        <v>0.3766140401971344</v>
      </c>
      <c r="T5536" s="211">
        <v>0.47322597558500279</v>
      </c>
      <c r="U5536" s="211">
        <v>0.47242480777923995</v>
      </c>
      <c r="V5536" s="211">
        <v>7.2198615991847015E-2</v>
      </c>
      <c r="W5536" s="211">
        <v>0.48122632195470583</v>
      </c>
      <c r="X5536" s="211">
        <v>0.28250214090587555</v>
      </c>
      <c r="Y5536" s="211">
        <v>0.64058581377494206</v>
      </c>
      <c r="Z5536" s="211">
        <v>0.14747096294101766</v>
      </c>
      <c r="AA5536" s="212">
        <v>0.1240606530918988</v>
      </c>
    </row>
    <row r="5537" spans="1:27" x14ac:dyDescent="0.35">
      <c r="A5537" s="210" t="s">
        <v>6213</v>
      </c>
      <c r="B5537" s="217">
        <v>172.11627428828413</v>
      </c>
      <c r="C5537" s="211">
        <v>5.5352072789264288E-2</v>
      </c>
      <c r="D5537" s="211">
        <v>0.12662453842751245</v>
      </c>
      <c r="E5537" s="211">
        <v>7.2570858363064664E-2</v>
      </c>
      <c r="F5537" s="211">
        <v>8.0657391371540016E-2</v>
      </c>
      <c r="G5537" s="211">
        <v>0.11992517645558409</v>
      </c>
      <c r="H5537" s="211">
        <v>0.11924189344719494</v>
      </c>
      <c r="I5537" s="211">
        <v>0.47990853701550029</v>
      </c>
      <c r="J5537" s="211">
        <v>0.40269954459281959</v>
      </c>
      <c r="K5537" s="211">
        <v>0.6125466361429438</v>
      </c>
      <c r="L5537" s="211">
        <v>0.27140066563510823</v>
      </c>
      <c r="M5537" s="211">
        <v>9.7856308866934416E-2</v>
      </c>
      <c r="N5537" s="211">
        <v>0.42943286909449341</v>
      </c>
      <c r="O5537" s="211">
        <v>0.73060941242133726</v>
      </c>
      <c r="P5537" s="211">
        <v>6.9115338256081182E-2</v>
      </c>
      <c r="Q5537" s="211">
        <v>7.2184237266250451E-2</v>
      </c>
      <c r="R5537" s="211">
        <v>0.44056175550073456</v>
      </c>
      <c r="S5537" s="211">
        <v>0.32983517048523125</v>
      </c>
      <c r="T5537" s="211">
        <v>0.6174189176754068</v>
      </c>
      <c r="U5537" s="211">
        <v>0.50559565314107946</v>
      </c>
      <c r="V5537" s="211">
        <v>0.15027500988166959</v>
      </c>
      <c r="W5537" s="211">
        <v>0.52272802873031465</v>
      </c>
      <c r="X5537" s="211">
        <v>0.36174630354237325</v>
      </c>
      <c r="Y5537" s="211">
        <v>0.60799970162336747</v>
      </c>
      <c r="Z5537" s="211">
        <v>0.14564119669342307</v>
      </c>
      <c r="AA5537" s="212">
        <v>0.11776552823666858</v>
      </c>
    </row>
    <row r="5538" spans="1:27" x14ac:dyDescent="0.35">
      <c r="A5538" s="210" t="s">
        <v>6214</v>
      </c>
      <c r="B5538" s="217">
        <v>128.9941240496382</v>
      </c>
      <c r="C5538" s="211">
        <v>7.4042095562488836E-2</v>
      </c>
      <c r="D5538" s="211">
        <v>0.12851493389025667</v>
      </c>
      <c r="E5538" s="211">
        <v>7.7923770141544044E-2</v>
      </c>
      <c r="F5538" s="211">
        <v>0.1118226533071888</v>
      </c>
      <c r="G5538" s="211">
        <v>0.11335338963528387</v>
      </c>
      <c r="H5538" s="211">
        <v>0.12708666446209699</v>
      </c>
      <c r="I5538" s="211">
        <v>0.44377309833619305</v>
      </c>
      <c r="J5538" s="211">
        <v>0.42882240376135106</v>
      </c>
      <c r="K5538" s="211">
        <v>0.6468270820253943</v>
      </c>
      <c r="L5538" s="211">
        <v>0.2781667123260414</v>
      </c>
      <c r="M5538" s="211">
        <v>9.0491546191580355E-2</v>
      </c>
      <c r="N5538" s="211">
        <v>0.41182276513626748</v>
      </c>
      <c r="O5538" s="211">
        <v>0.63981908694964174</v>
      </c>
      <c r="P5538" s="211">
        <v>7.1309662678256058E-2</v>
      </c>
      <c r="Q5538" s="211">
        <v>7.4480355777652371E-2</v>
      </c>
      <c r="R5538" s="211">
        <v>0.46249879148807088</v>
      </c>
      <c r="S5538" s="211">
        <v>0.40140790263614751</v>
      </c>
      <c r="T5538" s="211">
        <v>0.52298150880014094</v>
      </c>
      <c r="U5538" s="211">
        <v>0.47205661736295706</v>
      </c>
      <c r="V5538" s="211">
        <v>8.3772770029160504E-2</v>
      </c>
      <c r="W5538" s="211">
        <v>0.60296744471289898</v>
      </c>
      <c r="X5538" s="211">
        <v>0.29897577620160759</v>
      </c>
      <c r="Y5538" s="211">
        <v>0.59090211235377121</v>
      </c>
      <c r="Z5538" s="211">
        <v>0.14545957547851807</v>
      </c>
      <c r="AA5538" s="212">
        <v>0.12224978467659238</v>
      </c>
    </row>
    <row r="5539" spans="1:27" x14ac:dyDescent="0.35">
      <c r="A5539" s="210" t="s">
        <v>6215</v>
      </c>
      <c r="B5539" s="217">
        <v>137.92449169588005</v>
      </c>
      <c r="C5539" s="211">
        <v>5.8428598872099141E-2</v>
      </c>
      <c r="D5539" s="211">
        <v>0.12846438248963851</v>
      </c>
      <c r="E5539" s="211">
        <v>7.2012844521563535E-2</v>
      </c>
      <c r="F5539" s="211">
        <v>7.0349241648907754E-2</v>
      </c>
      <c r="G5539" s="211">
        <v>0.12504717488125733</v>
      </c>
      <c r="H5539" s="211">
        <v>0.11802983339824508</v>
      </c>
      <c r="I5539" s="211">
        <v>0.46643969087475434</v>
      </c>
      <c r="J5539" s="211">
        <v>0.41324685967416019</v>
      </c>
      <c r="K5539" s="211">
        <v>0.64223453220482507</v>
      </c>
      <c r="L5539" s="211">
        <v>0.26991495608445848</v>
      </c>
      <c r="M5539" s="211">
        <v>0.10480254684736255</v>
      </c>
      <c r="N5539" s="211">
        <v>0.41926078172010645</v>
      </c>
      <c r="O5539" s="211">
        <v>0.59822013367830595</v>
      </c>
      <c r="P5539" s="211">
        <v>6.3835871591627402E-2</v>
      </c>
      <c r="Q5539" s="211">
        <v>5.0224162470168726E-2</v>
      </c>
      <c r="R5539" s="211">
        <v>0.41004224071200385</v>
      </c>
      <c r="S5539" s="211">
        <v>0.34140559235220452</v>
      </c>
      <c r="T5539" s="211">
        <v>0.55343926128072396</v>
      </c>
      <c r="U5539" s="211">
        <v>0.31597228288634627</v>
      </c>
      <c r="V5539" s="211">
        <v>0.13366635984245095</v>
      </c>
      <c r="W5539" s="211">
        <v>0.55034562113184304</v>
      </c>
      <c r="X5539" s="211">
        <v>0.35519007805200664</v>
      </c>
      <c r="Y5539" s="211">
        <v>0.75877057269045678</v>
      </c>
      <c r="Z5539" s="211">
        <v>0.14985028105527745</v>
      </c>
      <c r="AA5539" s="212">
        <v>0.11969017576777827</v>
      </c>
    </row>
    <row r="5540" spans="1:27" x14ac:dyDescent="0.35">
      <c r="A5540" s="210" t="s">
        <v>6216</v>
      </c>
      <c r="B5540" s="217">
        <v>155.79147159188017</v>
      </c>
      <c r="C5540" s="211">
        <v>5.8210227985086849E-2</v>
      </c>
      <c r="D5540" s="211">
        <v>0.12486509414281174</v>
      </c>
      <c r="E5540" s="211">
        <v>7.8546396673870866E-2</v>
      </c>
      <c r="F5540" s="211">
        <v>0.10016969915491572</v>
      </c>
      <c r="G5540" s="211">
        <v>0.123197002323452</v>
      </c>
      <c r="H5540" s="211">
        <v>0.12255503503382928</v>
      </c>
      <c r="I5540" s="211">
        <v>0.44308280004033768</v>
      </c>
      <c r="J5540" s="211">
        <v>0.42266429076933831</v>
      </c>
      <c r="K5540" s="211">
        <v>0.56950014723687192</v>
      </c>
      <c r="L5540" s="211">
        <v>0.27487911626390099</v>
      </c>
      <c r="M5540" s="211">
        <v>0.10887020970288916</v>
      </c>
      <c r="N5540" s="211">
        <v>0.40514734335908353</v>
      </c>
      <c r="O5540" s="211">
        <v>0.66776208282110894</v>
      </c>
      <c r="P5540" s="211">
        <v>6.8175999478731125E-2</v>
      </c>
      <c r="Q5540" s="211">
        <v>4.9064269373427075E-2</v>
      </c>
      <c r="R5540" s="211">
        <v>0.4660559645401019</v>
      </c>
      <c r="S5540" s="211">
        <v>0.38705184239623436</v>
      </c>
      <c r="T5540" s="211">
        <v>0.51252185826947383</v>
      </c>
      <c r="U5540" s="211">
        <v>0.31917317838746362</v>
      </c>
      <c r="V5540" s="211">
        <v>0.17975815093428249</v>
      </c>
      <c r="W5540" s="211">
        <v>0.57197624722106744</v>
      </c>
      <c r="X5540" s="211">
        <v>0.35216342030997816</v>
      </c>
      <c r="Y5540" s="211">
        <v>0.69146420633756844</v>
      </c>
      <c r="Z5540" s="211">
        <v>0.14250399216471496</v>
      </c>
      <c r="AA5540" s="212">
        <v>0.11892168784711649</v>
      </c>
    </row>
    <row r="5541" spans="1:27" x14ac:dyDescent="0.35">
      <c r="A5541" s="210" t="s">
        <v>6217</v>
      </c>
      <c r="B5541" s="217">
        <v>158.22573244940375</v>
      </c>
      <c r="C5541" s="211">
        <v>6.6398899360896449E-2</v>
      </c>
      <c r="D5541" s="211">
        <v>0.12925034934194415</v>
      </c>
      <c r="E5541" s="211">
        <v>7.239520066412157E-2</v>
      </c>
      <c r="F5541" s="211">
        <v>0.10790368113779378</v>
      </c>
      <c r="G5541" s="211">
        <v>0.12237412696366075</v>
      </c>
      <c r="H5541" s="211">
        <v>0.12108922773281217</v>
      </c>
      <c r="I5541" s="211">
        <v>0.50054301331784701</v>
      </c>
      <c r="J5541" s="211">
        <v>0.44968295276688769</v>
      </c>
      <c r="K5541" s="211">
        <v>0.54018848455438584</v>
      </c>
      <c r="L5541" s="211">
        <v>0.27591680196792667</v>
      </c>
      <c r="M5541" s="211">
        <v>0.10926249534065396</v>
      </c>
      <c r="N5541" s="211">
        <v>0.46951314625377943</v>
      </c>
      <c r="O5541" s="211">
        <v>0.60000450123493443</v>
      </c>
      <c r="P5541" s="211">
        <v>6.266333131649543E-2</v>
      </c>
      <c r="Q5541" s="211">
        <v>7.6421301371573006E-2</v>
      </c>
      <c r="R5541" s="211">
        <v>0.4483604179389189</v>
      </c>
      <c r="S5541" s="211">
        <v>0.31411729284750334</v>
      </c>
      <c r="T5541" s="211">
        <v>0.53324914813838686</v>
      </c>
      <c r="U5541" s="211">
        <v>0.48632285519579765</v>
      </c>
      <c r="V5541" s="211">
        <v>0.14006422297570884</v>
      </c>
      <c r="W5541" s="211">
        <v>0.50716019045542682</v>
      </c>
      <c r="X5541" s="211">
        <v>0.38758542872133922</v>
      </c>
      <c r="Y5541" s="211">
        <v>0.65977907305957073</v>
      </c>
      <c r="Z5541" s="211">
        <v>0.14871127152663183</v>
      </c>
      <c r="AA5541" s="212">
        <v>0.11558809053860691</v>
      </c>
    </row>
    <row r="5542" spans="1:27" x14ac:dyDescent="0.35">
      <c r="A5542" s="210" t="s">
        <v>6218</v>
      </c>
      <c r="B5542" s="217">
        <v>153.89894817559895</v>
      </c>
      <c r="C5542" s="211">
        <v>6.1331537563762466E-2</v>
      </c>
      <c r="D5542" s="211">
        <v>0.12537500272782987</v>
      </c>
      <c r="E5542" s="211">
        <v>8.0275843637418604E-2</v>
      </c>
      <c r="F5542" s="211">
        <v>0.11150977055351836</v>
      </c>
      <c r="G5542" s="211">
        <v>0.11761813957996535</v>
      </c>
      <c r="H5542" s="211">
        <v>0.12232645770131596</v>
      </c>
      <c r="I5542" s="211">
        <v>0.50207950496149356</v>
      </c>
      <c r="J5542" s="211">
        <v>0.42143118466807855</v>
      </c>
      <c r="K5542" s="211">
        <v>0.61208284249999034</v>
      </c>
      <c r="L5542" s="211">
        <v>0.2766746246175697</v>
      </c>
      <c r="M5542" s="211">
        <v>0.10952171647019437</v>
      </c>
      <c r="N5542" s="211">
        <v>0.42041968691922049</v>
      </c>
      <c r="O5542" s="211">
        <v>0.62535369723786449</v>
      </c>
      <c r="P5542" s="211">
        <v>6.7407624168543193E-2</v>
      </c>
      <c r="Q5542" s="211">
        <v>0.10786375259586686</v>
      </c>
      <c r="R5542" s="211">
        <v>0.42188268842356796</v>
      </c>
      <c r="S5542" s="211">
        <v>0.37388717299688951</v>
      </c>
      <c r="T5542" s="211">
        <v>0.53563552843693463</v>
      </c>
      <c r="U5542" s="211">
        <v>0.47472375384692994</v>
      </c>
      <c r="V5542" s="211">
        <v>0.12007202308914552</v>
      </c>
      <c r="W5542" s="211">
        <v>0.65479415261517337</v>
      </c>
      <c r="X5542" s="211">
        <v>0.29192695642761463</v>
      </c>
      <c r="Y5542" s="211">
        <v>0.52977716275794351</v>
      </c>
      <c r="Z5542" s="211">
        <v>0.14955209397778313</v>
      </c>
      <c r="AA5542" s="212">
        <v>0.11538309748327512</v>
      </c>
    </row>
    <row r="5543" spans="1:27" x14ac:dyDescent="0.35">
      <c r="A5543" s="210" t="s">
        <v>6219</v>
      </c>
      <c r="B5543" s="217">
        <v>194.83968727499183</v>
      </c>
      <c r="C5543" s="211">
        <v>7.5456567398865221E-2</v>
      </c>
      <c r="D5543" s="211">
        <v>0.12537934874176521</v>
      </c>
      <c r="E5543" s="211">
        <v>8.8189384570196053E-2</v>
      </c>
      <c r="F5543" s="211">
        <v>9.9454197844507125E-2</v>
      </c>
      <c r="G5543" s="211">
        <v>0.12318693963266045</v>
      </c>
      <c r="H5543" s="211">
        <v>0.12875474836543174</v>
      </c>
      <c r="I5543" s="211">
        <v>0.48600335473675821</v>
      </c>
      <c r="J5543" s="211">
        <v>0.45654510841150886</v>
      </c>
      <c r="K5543" s="211">
        <v>0.64639486320252049</v>
      </c>
      <c r="L5543" s="211">
        <v>0.27652039308125231</v>
      </c>
      <c r="M5543" s="211">
        <v>0.12156553162976437</v>
      </c>
      <c r="N5543" s="211">
        <v>0.46194577244889395</v>
      </c>
      <c r="O5543" s="211">
        <v>0.70433264126262152</v>
      </c>
      <c r="P5543" s="211">
        <v>6.4318569352666721E-2</v>
      </c>
      <c r="Q5543" s="211">
        <v>5.2043416855015331E-2</v>
      </c>
      <c r="R5543" s="211">
        <v>0.43826549829760664</v>
      </c>
      <c r="S5543" s="211">
        <v>0.29964371709587084</v>
      </c>
      <c r="T5543" s="211">
        <v>0.58151873282098487</v>
      </c>
      <c r="U5543" s="211">
        <v>0.53070627073319654</v>
      </c>
      <c r="V5543" s="211">
        <v>0.15472525450676378</v>
      </c>
      <c r="W5543" s="211">
        <v>0.53710836599926959</v>
      </c>
      <c r="X5543" s="211">
        <v>0.34510727822306109</v>
      </c>
      <c r="Y5543" s="211">
        <v>0.64367130895015168</v>
      </c>
      <c r="Z5543" s="211">
        <v>0.14968323425813115</v>
      </c>
      <c r="AA5543" s="212">
        <v>0.12195807704275709</v>
      </c>
    </row>
    <row r="5544" spans="1:27" x14ac:dyDescent="0.35">
      <c r="A5544" s="210" t="s">
        <v>6220</v>
      </c>
      <c r="B5544" s="217">
        <v>162.9265209386447</v>
      </c>
      <c r="C5544" s="211">
        <v>5.1814355060118812E-2</v>
      </c>
      <c r="D5544" s="211">
        <v>0.12352782256337017</v>
      </c>
      <c r="E5544" s="211">
        <v>7.5696279962273363E-2</v>
      </c>
      <c r="F5544" s="211">
        <v>8.8041154997401588E-2</v>
      </c>
      <c r="G5544" s="211">
        <v>0.12253805805175302</v>
      </c>
      <c r="H5544" s="211">
        <v>0.10292792390809516</v>
      </c>
      <c r="I5544" s="211">
        <v>0.51729924029757279</v>
      </c>
      <c r="J5544" s="211">
        <v>0.39581792108491326</v>
      </c>
      <c r="K5544" s="211">
        <v>0.54096922030991978</v>
      </c>
      <c r="L5544" s="211">
        <v>0.27855886863930379</v>
      </c>
      <c r="M5544" s="211">
        <v>0.10445244719757435</v>
      </c>
      <c r="N5544" s="211">
        <v>0.43614057248898758</v>
      </c>
      <c r="O5544" s="211">
        <v>0.65094278223054125</v>
      </c>
      <c r="P5544" s="211">
        <v>6.5798736255646736E-2</v>
      </c>
      <c r="Q5544" s="211">
        <v>8.128216938074774E-2</v>
      </c>
      <c r="R5544" s="211">
        <v>0.45222598010658455</v>
      </c>
      <c r="S5544" s="211">
        <v>0.32827592356989704</v>
      </c>
      <c r="T5544" s="211">
        <v>0.53204006691610062</v>
      </c>
      <c r="U5544" s="211">
        <v>0.43562997526289027</v>
      </c>
      <c r="V5544" s="211">
        <v>0.15334099143585725</v>
      </c>
      <c r="W5544" s="211">
        <v>0.6471166588967745</v>
      </c>
      <c r="X5544" s="211">
        <v>0.2796778675987649</v>
      </c>
      <c r="Y5544" s="211">
        <v>0.68201243495411168</v>
      </c>
      <c r="Z5544" s="211">
        <v>0.1477197469222479</v>
      </c>
      <c r="AA5544" s="212">
        <v>0.11499539259445329</v>
      </c>
    </row>
    <row r="5545" spans="1:27" x14ac:dyDescent="0.35">
      <c r="A5545" s="210" t="s">
        <v>6221</v>
      </c>
      <c r="B5545" s="217">
        <v>137.38020983607208</v>
      </c>
      <c r="C5545" s="211">
        <v>4.8962770076939804E-2</v>
      </c>
      <c r="D5545" s="211">
        <v>0.11834298437537094</v>
      </c>
      <c r="E5545" s="211">
        <v>8.0965395707083179E-2</v>
      </c>
      <c r="F5545" s="211">
        <v>9.5949929076471985E-2</v>
      </c>
      <c r="G5545" s="211">
        <v>0.12436266262769424</v>
      </c>
      <c r="H5545" s="211">
        <v>0.11626698158646005</v>
      </c>
      <c r="I5545" s="211">
        <v>0.53342733976230183</v>
      </c>
      <c r="J5545" s="211">
        <v>0.46619033224321604</v>
      </c>
      <c r="K5545" s="211">
        <v>0.62142988751214279</v>
      </c>
      <c r="L5545" s="211">
        <v>0.28081880828680678</v>
      </c>
      <c r="M5545" s="211">
        <v>9.9500259402569152E-2</v>
      </c>
      <c r="N5545" s="211">
        <v>0.45224639370531516</v>
      </c>
      <c r="O5545" s="211">
        <v>0.7434278418349527</v>
      </c>
      <c r="P5545" s="211">
        <v>6.7966926740466505E-2</v>
      </c>
      <c r="Q5545" s="211">
        <v>4.7663721672746032E-2</v>
      </c>
      <c r="R5545" s="211">
        <v>0.45406340069255957</v>
      </c>
      <c r="S5545" s="211">
        <v>0.27726379245652671</v>
      </c>
      <c r="T5545" s="211">
        <v>0.6278554087745396</v>
      </c>
      <c r="U5545" s="211">
        <v>0.3936278749924948</v>
      </c>
      <c r="V5545" s="211">
        <v>0.11280897723305053</v>
      </c>
      <c r="W5545" s="211">
        <v>0.60411772701237509</v>
      </c>
      <c r="X5545" s="211">
        <v>0.31103720969988435</v>
      </c>
      <c r="Y5545" s="211">
        <v>0.63077685398104832</v>
      </c>
      <c r="Z5545" s="211">
        <v>0.14977115368388916</v>
      </c>
      <c r="AA5545" s="212">
        <v>0.124611871353192</v>
      </c>
    </row>
    <row r="5546" spans="1:27" x14ac:dyDescent="0.35">
      <c r="A5546" s="210" t="s">
        <v>6222</v>
      </c>
      <c r="B5546" s="217">
        <v>122.92106024886002</v>
      </c>
      <c r="C5546" s="211">
        <v>7.7797792776027941E-2</v>
      </c>
      <c r="D5546" s="211">
        <v>0.12195280993794055</v>
      </c>
      <c r="E5546" s="211">
        <v>7.9076205526637675E-2</v>
      </c>
      <c r="F5546" s="211">
        <v>9.7220293802148444E-2</v>
      </c>
      <c r="G5546" s="211">
        <v>0.12366737173670748</v>
      </c>
      <c r="H5546" s="211">
        <v>0.12505860162851867</v>
      </c>
      <c r="I5546" s="211">
        <v>0.5029835811405905</v>
      </c>
      <c r="J5546" s="211">
        <v>0.41804241293033451</v>
      </c>
      <c r="K5546" s="211">
        <v>0.56136203780272431</v>
      </c>
      <c r="L5546" s="211">
        <v>0.26977049334891529</v>
      </c>
      <c r="M5546" s="211">
        <v>0.1145650163938951</v>
      </c>
      <c r="N5546" s="211">
        <v>0.36403134574105633</v>
      </c>
      <c r="O5546" s="211">
        <v>0.73746794720572906</v>
      </c>
      <c r="P5546" s="211">
        <v>6.3762595082251169E-2</v>
      </c>
      <c r="Q5546" s="211">
        <v>0.10300401215501434</v>
      </c>
      <c r="R5546" s="211">
        <v>0.41710113586765407</v>
      </c>
      <c r="S5546" s="211">
        <v>0.30351576319926843</v>
      </c>
      <c r="T5546" s="211">
        <v>0.528994283856694</v>
      </c>
      <c r="U5546" s="211">
        <v>0.4178832444471462</v>
      </c>
      <c r="V5546" s="211">
        <v>8.0583291734848378E-2</v>
      </c>
      <c r="W5546" s="211">
        <v>0.63450182901165109</v>
      </c>
      <c r="X5546" s="211">
        <v>0.27336758374487807</v>
      </c>
      <c r="Y5546" s="211">
        <v>0.67364235902642533</v>
      </c>
      <c r="Z5546" s="211">
        <v>0.1479481264599993</v>
      </c>
      <c r="AA5546" s="212">
        <v>0.12322034147777249</v>
      </c>
    </row>
    <row r="5547" spans="1:27" x14ac:dyDescent="0.35">
      <c r="A5547" s="210" t="s">
        <v>6223</v>
      </c>
      <c r="B5547" s="217">
        <v>112.7856730913953</v>
      </c>
      <c r="C5547" s="211">
        <v>6.4319797097403847E-2</v>
      </c>
      <c r="D5547" s="211">
        <v>0.12587672358558635</v>
      </c>
      <c r="E5547" s="211">
        <v>8.3062684349501967E-2</v>
      </c>
      <c r="F5547" s="211">
        <v>0.10139008596598752</v>
      </c>
      <c r="G5547" s="211">
        <v>0.11513033292678788</v>
      </c>
      <c r="H5547" s="211">
        <v>0.11839938112421286</v>
      </c>
      <c r="I5547" s="211">
        <v>0.50804163913668998</v>
      </c>
      <c r="J5547" s="211">
        <v>0.46374895153679119</v>
      </c>
      <c r="K5547" s="211">
        <v>0.60021846007527402</v>
      </c>
      <c r="L5547" s="211">
        <v>0.27548405951404104</v>
      </c>
      <c r="M5547" s="211">
        <v>8.9834714467090682E-2</v>
      </c>
      <c r="N5547" s="211">
        <v>0.344570957660015</v>
      </c>
      <c r="O5547" s="211">
        <v>0.53351153389515638</v>
      </c>
      <c r="P5547" s="211">
        <v>6.4054351874287305E-2</v>
      </c>
      <c r="Q5547" s="211">
        <v>9.5684522061159044E-2</v>
      </c>
      <c r="R5547" s="211">
        <v>0.37252823694636733</v>
      </c>
      <c r="S5547" s="211">
        <v>0.29816570353227967</v>
      </c>
      <c r="T5547" s="211">
        <v>0.54927457595826223</v>
      </c>
      <c r="U5547" s="211">
        <v>0.40000722289162854</v>
      </c>
      <c r="V5547" s="211">
        <v>5.3242974958185293E-2</v>
      </c>
      <c r="W5547" s="211">
        <v>0.60068323738420748</v>
      </c>
      <c r="X5547" s="211">
        <v>0.31951111442999403</v>
      </c>
      <c r="Y5547" s="211">
        <v>0.70417603045216515</v>
      </c>
      <c r="Z5547" s="211">
        <v>0.14693422254255259</v>
      </c>
      <c r="AA5547" s="212">
        <v>0.11181236950871813</v>
      </c>
    </row>
    <row r="5548" spans="1:27" x14ac:dyDescent="0.35">
      <c r="A5548" s="210" t="s">
        <v>6224</v>
      </c>
      <c r="B5548" s="217">
        <v>125.41517985625441</v>
      </c>
      <c r="C5548" s="211">
        <v>8.5254678749642598E-2</v>
      </c>
      <c r="D5548" s="211">
        <v>0.11404330190785231</v>
      </c>
      <c r="E5548" s="211">
        <v>7.0679529053778667E-2</v>
      </c>
      <c r="F5548" s="211">
        <v>0.10485389845947056</v>
      </c>
      <c r="G5548" s="211">
        <v>0.12466256842536574</v>
      </c>
      <c r="H5548" s="211">
        <v>0.11194115876871079</v>
      </c>
      <c r="I5548" s="211">
        <v>0.4969767930688952</v>
      </c>
      <c r="J5548" s="211">
        <v>0.43588143475680019</v>
      </c>
      <c r="K5548" s="211">
        <v>0.62413480640442143</v>
      </c>
      <c r="L5548" s="211">
        <v>0.27832339361730701</v>
      </c>
      <c r="M5548" s="211">
        <v>9.4834932577590098E-2</v>
      </c>
      <c r="N5548" s="211">
        <v>0.47150036554903818</v>
      </c>
      <c r="O5548" s="211">
        <v>0.62133094099923925</v>
      </c>
      <c r="P5548" s="211">
        <v>6.5275842296284234E-2</v>
      </c>
      <c r="Q5548" s="211">
        <v>6.1525581830405365E-2</v>
      </c>
      <c r="R5548" s="211">
        <v>0.42606775154123577</v>
      </c>
      <c r="S5548" s="211">
        <v>0.35631024920572357</v>
      </c>
      <c r="T5548" s="211">
        <v>0.55804803133674696</v>
      </c>
      <c r="U5548" s="211">
        <v>0.35870140185725063</v>
      </c>
      <c r="V5548" s="211">
        <v>0.11836083578629225</v>
      </c>
      <c r="W5548" s="211">
        <v>0.54379185106713557</v>
      </c>
      <c r="X5548" s="211">
        <v>0.31944201278567913</v>
      </c>
      <c r="Y5548" s="211">
        <v>0.59654332201476812</v>
      </c>
      <c r="Z5548" s="211">
        <v>0.14901637548460914</v>
      </c>
      <c r="AA5548" s="212">
        <v>0.11994848657531744</v>
      </c>
    </row>
    <row r="5549" spans="1:27" x14ac:dyDescent="0.35">
      <c r="A5549" s="210" t="s">
        <v>6225</v>
      </c>
      <c r="B5549" s="217">
        <v>149.50094972055757</v>
      </c>
      <c r="C5549" s="211">
        <v>7.7600950032444091E-2</v>
      </c>
      <c r="D5549" s="211">
        <v>0.12909154675272333</v>
      </c>
      <c r="E5549" s="211">
        <v>7.978646905426301E-2</v>
      </c>
      <c r="F5549" s="211">
        <v>9.697145873529138E-2</v>
      </c>
      <c r="G5549" s="211">
        <v>0.11731785264326518</v>
      </c>
      <c r="H5549" s="211">
        <v>0.12453540110356165</v>
      </c>
      <c r="I5549" s="211">
        <v>0.47766299198572792</v>
      </c>
      <c r="J5549" s="211">
        <v>0.45764034123951636</v>
      </c>
      <c r="K5549" s="211">
        <v>0.5598046233547298</v>
      </c>
      <c r="L5549" s="211">
        <v>0.27447423953626343</v>
      </c>
      <c r="M5549" s="211">
        <v>9.8164588947322759E-2</v>
      </c>
      <c r="N5549" s="211">
        <v>0.4484665293722836</v>
      </c>
      <c r="O5549" s="211">
        <v>0.75628063113049959</v>
      </c>
      <c r="P5549" s="211">
        <v>6.5386917351450649E-2</v>
      </c>
      <c r="Q5549" s="211">
        <v>5.4028615154971898E-2</v>
      </c>
      <c r="R5549" s="211">
        <v>0.41902918179382154</v>
      </c>
      <c r="S5549" s="211">
        <v>0.31742559690980959</v>
      </c>
      <c r="T5549" s="211">
        <v>0.60177048427556512</v>
      </c>
      <c r="U5549" s="211">
        <v>0.47157802724146691</v>
      </c>
      <c r="V5549" s="211">
        <v>9.3678986160350863E-2</v>
      </c>
      <c r="W5549" s="211">
        <v>0.54472084441144986</v>
      </c>
      <c r="X5549" s="211">
        <v>0.36904898290128757</v>
      </c>
      <c r="Y5549" s="211">
        <v>0.67149536755795591</v>
      </c>
      <c r="Z5549" s="211">
        <v>0.14826118731993507</v>
      </c>
      <c r="AA5549" s="212">
        <v>0.11287036447725177</v>
      </c>
    </row>
    <row r="5550" spans="1:27" x14ac:dyDescent="0.35">
      <c r="A5550" s="210" t="s">
        <v>6226</v>
      </c>
      <c r="B5550" s="217">
        <v>140.34206624416402</v>
      </c>
      <c r="C5550" s="211">
        <v>7.28211767026192E-2</v>
      </c>
      <c r="D5550" s="211">
        <v>0.12190421817637352</v>
      </c>
      <c r="E5550" s="211">
        <v>7.6813315397224968E-2</v>
      </c>
      <c r="F5550" s="211">
        <v>8.4138842787185392E-2</v>
      </c>
      <c r="G5550" s="211">
        <v>0.12621335502858094</v>
      </c>
      <c r="H5550" s="211">
        <v>0.11703065092593005</v>
      </c>
      <c r="I5550" s="211">
        <v>0.5193020420044463</v>
      </c>
      <c r="J5550" s="211">
        <v>0.44596454890406068</v>
      </c>
      <c r="K5550" s="211">
        <v>0.57555085969806496</v>
      </c>
      <c r="L5550" s="211">
        <v>0.27416296102157639</v>
      </c>
      <c r="M5550" s="211">
        <v>0.10314351955795055</v>
      </c>
      <c r="N5550" s="211">
        <v>0.43208499571193659</v>
      </c>
      <c r="O5550" s="211">
        <v>0.59719998359881177</v>
      </c>
      <c r="P5550" s="211">
        <v>6.9818894657930425E-2</v>
      </c>
      <c r="Q5550" s="211">
        <v>7.2384319204985698E-2</v>
      </c>
      <c r="R5550" s="211">
        <v>0.47026214477954409</v>
      </c>
      <c r="S5550" s="211">
        <v>0.37315303657820181</v>
      </c>
      <c r="T5550" s="211">
        <v>0.56873000428157527</v>
      </c>
      <c r="U5550" s="211">
        <v>0.36645421886241297</v>
      </c>
      <c r="V5550" s="211">
        <v>0.12286857949551919</v>
      </c>
      <c r="W5550" s="211">
        <v>0.59739744100045677</v>
      </c>
      <c r="X5550" s="211">
        <v>0.43391394329532534</v>
      </c>
      <c r="Y5550" s="211">
        <v>0.64628755800860416</v>
      </c>
      <c r="Z5550" s="211">
        <v>0.14071010623504104</v>
      </c>
      <c r="AA5550" s="212">
        <v>0.12035713673455688</v>
      </c>
    </row>
    <row r="5551" spans="1:27" x14ac:dyDescent="0.35">
      <c r="A5551" s="210" t="s">
        <v>6227</v>
      </c>
      <c r="B5551" s="217">
        <v>145.023974118665</v>
      </c>
      <c r="C5551" s="211">
        <v>7.0686553441864614E-2</v>
      </c>
      <c r="D5551" s="211">
        <v>0.11707915037868474</v>
      </c>
      <c r="E5551" s="211">
        <v>6.8036958433601108E-2</v>
      </c>
      <c r="F5551" s="211">
        <v>8.1480994521394484E-2</v>
      </c>
      <c r="G5551" s="211">
        <v>0.1191247723795557</v>
      </c>
      <c r="H5551" s="211">
        <v>0.11695075752368653</v>
      </c>
      <c r="I5551" s="211">
        <v>0.44745531658279447</v>
      </c>
      <c r="J5551" s="211">
        <v>0.45121908841814429</v>
      </c>
      <c r="K5551" s="211">
        <v>0.6323851573174184</v>
      </c>
      <c r="L5551" s="211">
        <v>0.27936368851193338</v>
      </c>
      <c r="M5551" s="211">
        <v>9.8920821401052031E-2</v>
      </c>
      <c r="N5551" s="211">
        <v>0.38551038797801945</v>
      </c>
      <c r="O5551" s="211">
        <v>0.74325267869312694</v>
      </c>
      <c r="P5551" s="211">
        <v>6.6107695672514871E-2</v>
      </c>
      <c r="Q5551" s="211">
        <v>8.1599666012237546E-2</v>
      </c>
      <c r="R5551" s="211">
        <v>0.41572750246163653</v>
      </c>
      <c r="S5551" s="211">
        <v>0.3074113647860397</v>
      </c>
      <c r="T5551" s="211">
        <v>0.58997730424868688</v>
      </c>
      <c r="U5551" s="211">
        <v>0.3781416630283968</v>
      </c>
      <c r="V5551" s="211">
        <v>0.17120860586952974</v>
      </c>
      <c r="W5551" s="211">
        <v>0.50096516334866836</v>
      </c>
      <c r="X5551" s="211">
        <v>0.30146180594386857</v>
      </c>
      <c r="Y5551" s="211">
        <v>0.62072098185186431</v>
      </c>
      <c r="Z5551" s="211">
        <v>0.14745494642742962</v>
      </c>
      <c r="AA5551" s="212">
        <v>0.12396442078566901</v>
      </c>
    </row>
    <row r="5552" spans="1:27" x14ac:dyDescent="0.35">
      <c r="A5552" s="210" t="s">
        <v>6228</v>
      </c>
      <c r="B5552" s="217">
        <v>100.32715954403601</v>
      </c>
      <c r="C5552" s="211">
        <v>5.2673658769337432E-2</v>
      </c>
      <c r="D5552" s="211">
        <v>0.1236191794200857</v>
      </c>
      <c r="E5552" s="211">
        <v>6.9585543917656451E-2</v>
      </c>
      <c r="F5552" s="211">
        <v>0.10660792240478514</v>
      </c>
      <c r="G5552" s="211">
        <v>0.11704685530334936</v>
      </c>
      <c r="H5552" s="211">
        <v>0.11934584217199674</v>
      </c>
      <c r="I5552" s="211">
        <v>0.44921827249998803</v>
      </c>
      <c r="J5552" s="211">
        <v>0.4637200793304615</v>
      </c>
      <c r="K5552" s="211">
        <v>0.56026839014822549</v>
      </c>
      <c r="L5552" s="211">
        <v>0.27461495529181323</v>
      </c>
      <c r="M5552" s="211">
        <v>0.10142068950396746</v>
      </c>
      <c r="N5552" s="211">
        <v>0.54248907452659734</v>
      </c>
      <c r="O5552" s="211">
        <v>0.53205616645720843</v>
      </c>
      <c r="P5552" s="211">
        <v>6.4456384995131358E-2</v>
      </c>
      <c r="Q5552" s="211">
        <v>8.8736345461247756E-2</v>
      </c>
      <c r="R5552" s="211">
        <v>0.49596923545499538</v>
      </c>
      <c r="S5552" s="211">
        <v>0.32935685624112032</v>
      </c>
      <c r="T5552" s="211">
        <v>0.55866642608076011</v>
      </c>
      <c r="U5552" s="211">
        <v>0.36551036965746286</v>
      </c>
      <c r="V5552" s="211">
        <v>5.7805911775519137E-2</v>
      </c>
      <c r="W5552" s="211">
        <v>0.57023955388167424</v>
      </c>
      <c r="X5552" s="211">
        <v>0.26985985239713239</v>
      </c>
      <c r="Y5552" s="211">
        <v>0.5952969228143381</v>
      </c>
      <c r="Z5552" s="211">
        <v>0.14610438298305578</v>
      </c>
      <c r="AA5552" s="212">
        <v>0.12496995317430447</v>
      </c>
    </row>
    <row r="5553" spans="1:27" x14ac:dyDescent="0.35">
      <c r="A5553" s="210" t="s">
        <v>6229</v>
      </c>
      <c r="B5553" s="217">
        <v>117.63184159233658</v>
      </c>
      <c r="C5553" s="211">
        <v>7.7283968221828162E-2</v>
      </c>
      <c r="D5553" s="211">
        <v>0.11377466825118074</v>
      </c>
      <c r="E5553" s="211">
        <v>8.0316949144467908E-2</v>
      </c>
      <c r="F5553" s="211">
        <v>8.8708320289838619E-2</v>
      </c>
      <c r="G5553" s="211">
        <v>0.12178426976319073</v>
      </c>
      <c r="H5553" s="211">
        <v>0.12330799378401158</v>
      </c>
      <c r="I5553" s="211">
        <v>0.51273253277205699</v>
      </c>
      <c r="J5553" s="211">
        <v>0.43545401376816922</v>
      </c>
      <c r="K5553" s="211">
        <v>0.53790260257876166</v>
      </c>
      <c r="L5553" s="211">
        <v>0.27272341807524308</v>
      </c>
      <c r="M5553" s="211">
        <v>9.8425218340868176E-2</v>
      </c>
      <c r="N5553" s="211">
        <v>0.4610376296194989</v>
      </c>
      <c r="O5553" s="211">
        <v>0.68206168433948211</v>
      </c>
      <c r="P5553" s="211">
        <v>6.8282610867699572E-2</v>
      </c>
      <c r="Q5553" s="211">
        <v>0.11995161355692999</v>
      </c>
      <c r="R5553" s="211">
        <v>0.43484305445113852</v>
      </c>
      <c r="S5553" s="211">
        <v>0.37367503737018604</v>
      </c>
      <c r="T5553" s="211">
        <v>0.46543847132110966</v>
      </c>
      <c r="U5553" s="211">
        <v>0.40113853259502619</v>
      </c>
      <c r="V5553" s="211">
        <v>7.1289046852402643E-2</v>
      </c>
      <c r="W5553" s="211">
        <v>0.50431057870611007</v>
      </c>
      <c r="X5553" s="211">
        <v>0.34830258249008089</v>
      </c>
      <c r="Y5553" s="211">
        <v>0.61676894272703287</v>
      </c>
      <c r="Z5553" s="211">
        <v>0.14068031693190991</v>
      </c>
      <c r="AA5553" s="212">
        <v>0.11988793773483336</v>
      </c>
    </row>
    <row r="5554" spans="1:27" x14ac:dyDescent="0.35">
      <c r="A5554" s="210" t="s">
        <v>6230</v>
      </c>
      <c r="B5554" s="217">
        <v>130.88112465313029</v>
      </c>
      <c r="C5554" s="211">
        <v>4.6259415274215891E-2</v>
      </c>
      <c r="D5554" s="211">
        <v>0.11887540561747084</v>
      </c>
      <c r="E5554" s="211">
        <v>7.6455481843114417E-2</v>
      </c>
      <c r="F5554" s="211">
        <v>9.8375481381398677E-2</v>
      </c>
      <c r="G5554" s="211">
        <v>0.12397260374827997</v>
      </c>
      <c r="H5554" s="211">
        <v>0.1039243891118171</v>
      </c>
      <c r="I5554" s="211">
        <v>0.44426340562959132</v>
      </c>
      <c r="J5554" s="211">
        <v>0.47426733223763889</v>
      </c>
      <c r="K5554" s="211">
        <v>0.6323481665265549</v>
      </c>
      <c r="L5554" s="211">
        <v>0.27408560186753406</v>
      </c>
      <c r="M5554" s="211">
        <v>8.8976164298411875E-2</v>
      </c>
      <c r="N5554" s="211">
        <v>0.45046129310277938</v>
      </c>
      <c r="O5554" s="211">
        <v>0.70696989115091935</v>
      </c>
      <c r="P5554" s="211">
        <v>7.0489762757702967E-2</v>
      </c>
      <c r="Q5554" s="211">
        <v>8.5993958654791064E-2</v>
      </c>
      <c r="R5554" s="211">
        <v>0.39848833127053174</v>
      </c>
      <c r="S5554" s="211">
        <v>0.33105037769127987</v>
      </c>
      <c r="T5554" s="211">
        <v>0.51962555651140085</v>
      </c>
      <c r="U5554" s="211">
        <v>0.4044419098339328</v>
      </c>
      <c r="V5554" s="211">
        <v>9.6122366191980002E-2</v>
      </c>
      <c r="W5554" s="211">
        <v>0.54985023653874676</v>
      </c>
      <c r="X5554" s="211">
        <v>0.28076983429097457</v>
      </c>
      <c r="Y5554" s="211">
        <v>0.65543035590696808</v>
      </c>
      <c r="Z5554" s="211">
        <v>0.14242392481073685</v>
      </c>
      <c r="AA5554" s="212">
        <v>0.1211133682080356</v>
      </c>
    </row>
    <row r="5555" spans="1:27" x14ac:dyDescent="0.35">
      <c r="A5555" s="210" t="s">
        <v>6231</v>
      </c>
      <c r="B5555" s="217">
        <v>212.18489276921881</v>
      </c>
      <c r="C5555" s="211">
        <v>5.24148583656176E-2</v>
      </c>
      <c r="D5555" s="211">
        <v>0.12281413595303592</v>
      </c>
      <c r="E5555" s="211">
        <v>7.8846409641182738E-2</v>
      </c>
      <c r="F5555" s="211">
        <v>8.450732516252725E-2</v>
      </c>
      <c r="G5555" s="211">
        <v>0.12015678033631552</v>
      </c>
      <c r="H5555" s="211">
        <v>0.12057122823886177</v>
      </c>
      <c r="I5555" s="211">
        <v>0.47762770786946102</v>
      </c>
      <c r="J5555" s="211">
        <v>0.40655257739927503</v>
      </c>
      <c r="K5555" s="211">
        <v>0.6053789421514747</v>
      </c>
      <c r="L5555" s="211">
        <v>0.27149278767783636</v>
      </c>
      <c r="M5555" s="211">
        <v>0.11367826504030951</v>
      </c>
      <c r="N5555" s="211">
        <v>0.45231697391462533</v>
      </c>
      <c r="O5555" s="211">
        <v>0.77655054726979778</v>
      </c>
      <c r="P5555" s="211">
        <v>7.2350228666423363E-2</v>
      </c>
      <c r="Q5555" s="211">
        <v>4.2690902430157378E-2</v>
      </c>
      <c r="R5555" s="211">
        <v>0.48091675100933901</v>
      </c>
      <c r="S5555" s="211">
        <v>0.2960584968865268</v>
      </c>
      <c r="T5555" s="211">
        <v>0.55257470004754705</v>
      </c>
      <c r="U5555" s="211">
        <v>0.42673323566647675</v>
      </c>
      <c r="V5555" s="211">
        <v>0.18334657085922962</v>
      </c>
      <c r="W5555" s="211">
        <v>0.61061032301740514</v>
      </c>
      <c r="X5555" s="211">
        <v>0.2515438554370002</v>
      </c>
      <c r="Y5555" s="211">
        <v>0.64867097917503802</v>
      </c>
      <c r="Z5555" s="211">
        <v>0.14620839510308942</v>
      </c>
      <c r="AA5555" s="212">
        <v>0.11384270807404377</v>
      </c>
    </row>
    <row r="5556" spans="1:27" x14ac:dyDescent="0.35">
      <c r="A5556" s="210" t="s">
        <v>6232</v>
      </c>
      <c r="B5556" s="217">
        <v>133.8474690270443</v>
      </c>
      <c r="C5556" s="211">
        <v>5.5671478619010506E-2</v>
      </c>
      <c r="D5556" s="211">
        <v>0.11660228071103798</v>
      </c>
      <c r="E5556" s="211">
        <v>7.0236448589662298E-2</v>
      </c>
      <c r="F5556" s="211">
        <v>9.5012658156512081E-2</v>
      </c>
      <c r="G5556" s="211">
        <v>0.12507623325159631</v>
      </c>
      <c r="H5556" s="211">
        <v>0.12324275450825371</v>
      </c>
      <c r="I5556" s="211">
        <v>0.49898360597919761</v>
      </c>
      <c r="J5556" s="211">
        <v>0.45444569810734708</v>
      </c>
      <c r="K5556" s="211">
        <v>0.62143637374055527</v>
      </c>
      <c r="L5556" s="211">
        <v>0.27407446147185199</v>
      </c>
      <c r="M5556" s="211">
        <v>8.7880808893293277E-2</v>
      </c>
      <c r="N5556" s="211">
        <v>0.42311311896757559</v>
      </c>
      <c r="O5556" s="211">
        <v>0.74676716181625258</v>
      </c>
      <c r="P5556" s="211">
        <v>7.0591666599197314E-2</v>
      </c>
      <c r="Q5556" s="211">
        <v>6.9028677819122058E-2</v>
      </c>
      <c r="R5556" s="211">
        <v>0.46367624683941444</v>
      </c>
      <c r="S5556" s="211">
        <v>0.26819668825522441</v>
      </c>
      <c r="T5556" s="211">
        <v>0.55921675954365424</v>
      </c>
      <c r="U5556" s="211">
        <v>0.42127720094845778</v>
      </c>
      <c r="V5556" s="211">
        <v>8.2385517970752623E-2</v>
      </c>
      <c r="W5556" s="211">
        <v>0.54215545379360197</v>
      </c>
      <c r="X5556" s="211">
        <v>0.36377162540128433</v>
      </c>
      <c r="Y5556" s="211">
        <v>0.74976812695636119</v>
      </c>
      <c r="Z5556" s="211">
        <v>0.14987834655186996</v>
      </c>
      <c r="AA5556" s="212">
        <v>0.11820900878498641</v>
      </c>
    </row>
    <row r="5557" spans="1:27" x14ac:dyDescent="0.35">
      <c r="A5557" s="210" t="s">
        <v>6233</v>
      </c>
      <c r="B5557" s="217">
        <v>123.70092587444357</v>
      </c>
      <c r="C5557" s="211">
        <v>6.463393515379276E-2</v>
      </c>
      <c r="D5557" s="211">
        <v>0.12613844665913987</v>
      </c>
      <c r="E5557" s="211">
        <v>8.0186858055813562E-2</v>
      </c>
      <c r="F5557" s="211">
        <v>8.8876891923237472E-2</v>
      </c>
      <c r="G5557" s="211">
        <v>0.12537036475089308</v>
      </c>
      <c r="H5557" s="211">
        <v>0.10727984769109979</v>
      </c>
      <c r="I5557" s="211">
        <v>0.43732382733770625</v>
      </c>
      <c r="J5557" s="211">
        <v>0.43921088908520911</v>
      </c>
      <c r="K5557" s="211">
        <v>0.60540786198792595</v>
      </c>
      <c r="L5557" s="211">
        <v>0.26994688643738612</v>
      </c>
      <c r="M5557" s="211">
        <v>0.10405985756544071</v>
      </c>
      <c r="N5557" s="211">
        <v>0.43289181235850116</v>
      </c>
      <c r="O5557" s="211">
        <v>0.66608517881927631</v>
      </c>
      <c r="P5557" s="211">
        <v>6.7618694228499046E-2</v>
      </c>
      <c r="Q5557" s="211">
        <v>0.11685825850525217</v>
      </c>
      <c r="R5557" s="211">
        <v>0.44108080116335618</v>
      </c>
      <c r="S5557" s="211">
        <v>0.38137021142954985</v>
      </c>
      <c r="T5557" s="211">
        <v>0.50649091111543998</v>
      </c>
      <c r="U5557" s="211">
        <v>0.40920172175840763</v>
      </c>
      <c r="V5557" s="211">
        <v>6.3046276860919459E-2</v>
      </c>
      <c r="W5557" s="211">
        <v>0.54463749106092652</v>
      </c>
      <c r="X5557" s="211">
        <v>0.36011995553337273</v>
      </c>
      <c r="Y5557" s="211">
        <v>0.67547074432873411</v>
      </c>
      <c r="Z5557" s="211">
        <v>0.1482150535715214</v>
      </c>
      <c r="AA5557" s="212">
        <v>0.11892333631063762</v>
      </c>
    </row>
    <row r="5558" spans="1:27" x14ac:dyDescent="0.35">
      <c r="A5558" s="210" t="s">
        <v>6234</v>
      </c>
      <c r="B5558" s="217">
        <v>128.27932068724203</v>
      </c>
      <c r="C5558" s="211">
        <v>5.8248401229758273E-2</v>
      </c>
      <c r="D5558" s="211">
        <v>0.12149314452193591</v>
      </c>
      <c r="E5558" s="211">
        <v>8.2371199969843725E-2</v>
      </c>
      <c r="F5558" s="211">
        <v>7.382007417713253E-2</v>
      </c>
      <c r="G5558" s="211">
        <v>0.11931307359646073</v>
      </c>
      <c r="H5558" s="211">
        <v>0.11124926332580407</v>
      </c>
      <c r="I5558" s="211">
        <v>0.48314928816660191</v>
      </c>
      <c r="J5558" s="211">
        <v>0.45489245170092973</v>
      </c>
      <c r="K5558" s="211">
        <v>0.62626291404041368</v>
      </c>
      <c r="L5558" s="211">
        <v>0.27286346599604888</v>
      </c>
      <c r="M5558" s="211">
        <v>0.10001347540135334</v>
      </c>
      <c r="N5558" s="211">
        <v>0.5614175587437108</v>
      </c>
      <c r="O5558" s="211">
        <v>0.75996311901472646</v>
      </c>
      <c r="P5558" s="211">
        <v>7.1763478797754715E-2</v>
      </c>
      <c r="Q5558" s="211">
        <v>9.6343365799443151E-2</v>
      </c>
      <c r="R5558" s="211">
        <v>0.46791135412349222</v>
      </c>
      <c r="S5558" s="211">
        <v>0.43457269084846434</v>
      </c>
      <c r="T5558" s="211">
        <v>0.5471937248480282</v>
      </c>
      <c r="U5558" s="211">
        <v>0.35833615708114075</v>
      </c>
      <c r="V5558" s="211">
        <v>6.5206719033558014E-2</v>
      </c>
      <c r="W5558" s="211">
        <v>0.5456116445798771</v>
      </c>
      <c r="X5558" s="211">
        <v>0.31313974087646301</v>
      </c>
      <c r="Y5558" s="211">
        <v>0.73465102624848866</v>
      </c>
      <c r="Z5558" s="211">
        <v>0.14002810324032711</v>
      </c>
      <c r="AA5558" s="212">
        <v>0.12784186541954334</v>
      </c>
    </row>
    <row r="5559" spans="1:27" x14ac:dyDescent="0.35">
      <c r="A5559" s="210" t="s">
        <v>6235</v>
      </c>
      <c r="B5559" s="217">
        <v>119.17601611857602</v>
      </c>
      <c r="C5559" s="211">
        <v>7.7182498938579147E-2</v>
      </c>
      <c r="D5559" s="211">
        <v>0.12276222005168574</v>
      </c>
      <c r="E5559" s="211">
        <v>7.0105727947528687E-2</v>
      </c>
      <c r="F5559" s="211">
        <v>0.12259107971550436</v>
      </c>
      <c r="G5559" s="211">
        <v>0.12096904944350015</v>
      </c>
      <c r="H5559" s="211">
        <v>0.10638515635983298</v>
      </c>
      <c r="I5559" s="211">
        <v>0.49162035253840974</v>
      </c>
      <c r="J5559" s="211">
        <v>0.43954375706877141</v>
      </c>
      <c r="K5559" s="211">
        <v>0.55613584570432262</v>
      </c>
      <c r="L5559" s="211">
        <v>0.27452381196029541</v>
      </c>
      <c r="M5559" s="211">
        <v>0.10378319863158875</v>
      </c>
      <c r="N5559" s="211">
        <v>0.53403173429412509</v>
      </c>
      <c r="O5559" s="211">
        <v>0.54641156211119057</v>
      </c>
      <c r="P5559" s="211">
        <v>6.7490310553645794E-2</v>
      </c>
      <c r="Q5559" s="211">
        <v>8.9337888061381168E-2</v>
      </c>
      <c r="R5559" s="211">
        <v>0.45759435145197569</v>
      </c>
      <c r="S5559" s="211">
        <v>0.30963664752858755</v>
      </c>
      <c r="T5559" s="211">
        <v>0.50847049806493394</v>
      </c>
      <c r="U5559" s="211">
        <v>0.37950029426755255</v>
      </c>
      <c r="V5559" s="211">
        <v>6.3712950345235192E-2</v>
      </c>
      <c r="W5559" s="211">
        <v>0.61754594869499102</v>
      </c>
      <c r="X5559" s="211">
        <v>0.41215892103039165</v>
      </c>
      <c r="Y5559" s="211">
        <v>0.72280036533941738</v>
      </c>
      <c r="Z5559" s="211">
        <v>0.14993668110400912</v>
      </c>
      <c r="AA5559" s="212">
        <v>0.11760484896649065</v>
      </c>
    </row>
    <row r="5560" spans="1:27" x14ac:dyDescent="0.35">
      <c r="A5560" s="210" t="s">
        <v>6236</v>
      </c>
      <c r="B5560" s="217">
        <v>152.38754575078434</v>
      </c>
      <c r="C5560" s="211">
        <v>5.7249931374784714E-2</v>
      </c>
      <c r="D5560" s="211">
        <v>0.12278555449183759</v>
      </c>
      <c r="E5560" s="211">
        <v>8.5111316130206588E-2</v>
      </c>
      <c r="F5560" s="211">
        <v>9.0210189220217105E-2</v>
      </c>
      <c r="G5560" s="211">
        <v>0.11680950460268633</v>
      </c>
      <c r="H5560" s="211">
        <v>0.11894870699455182</v>
      </c>
      <c r="I5560" s="211">
        <v>0.51437601542655309</v>
      </c>
      <c r="J5560" s="211">
        <v>0.39942337301159953</v>
      </c>
      <c r="K5560" s="211">
        <v>0.6210306215175766</v>
      </c>
      <c r="L5560" s="211">
        <v>0.27274572809205494</v>
      </c>
      <c r="M5560" s="211">
        <v>9.9566091006026675E-2</v>
      </c>
      <c r="N5560" s="211">
        <v>0.57559606343333058</v>
      </c>
      <c r="O5560" s="211">
        <v>0.57729954919927606</v>
      </c>
      <c r="P5560" s="211">
        <v>7.0957119388968773E-2</v>
      </c>
      <c r="Q5560" s="211">
        <v>0.1261094067003036</v>
      </c>
      <c r="R5560" s="211">
        <v>0.37335052710934652</v>
      </c>
      <c r="S5560" s="211">
        <v>0.29857466725895493</v>
      </c>
      <c r="T5560" s="211">
        <v>0.57594300501977669</v>
      </c>
      <c r="U5560" s="211">
        <v>0.4744947367639647</v>
      </c>
      <c r="V5560" s="211">
        <v>0.10810163951470525</v>
      </c>
      <c r="W5560" s="211">
        <v>0.48474639662376967</v>
      </c>
      <c r="X5560" s="211">
        <v>0.32507040529645548</v>
      </c>
      <c r="Y5560" s="211">
        <v>0.58309496282820328</v>
      </c>
      <c r="Z5560" s="211">
        <v>0.14575131659979396</v>
      </c>
      <c r="AA5560" s="212">
        <v>0.12076599105980007</v>
      </c>
    </row>
    <row r="5561" spans="1:27" x14ac:dyDescent="0.35">
      <c r="A5561" s="210" t="s">
        <v>6237</v>
      </c>
      <c r="B5561" s="217">
        <v>185.09885232283256</v>
      </c>
      <c r="C5561" s="211">
        <v>6.8808426153728758E-2</v>
      </c>
      <c r="D5561" s="211">
        <v>0.13340378924282753</v>
      </c>
      <c r="E5561" s="211">
        <v>7.3512798248024175E-2</v>
      </c>
      <c r="F5561" s="211">
        <v>8.3066383235834707E-2</v>
      </c>
      <c r="G5561" s="211">
        <v>0.11509635850285624</v>
      </c>
      <c r="H5561" s="211">
        <v>0.10789065130388528</v>
      </c>
      <c r="I5561" s="211">
        <v>0.43166692967794273</v>
      </c>
      <c r="J5561" s="211">
        <v>0.40869017576290001</v>
      </c>
      <c r="K5561" s="211">
        <v>0.60478374727839668</v>
      </c>
      <c r="L5561" s="211">
        <v>0.27204536375004312</v>
      </c>
      <c r="M5561" s="211">
        <v>0.10845452091004694</v>
      </c>
      <c r="N5561" s="211">
        <v>0.46161004892735513</v>
      </c>
      <c r="O5561" s="211">
        <v>0.69223531714786279</v>
      </c>
      <c r="P5561" s="211">
        <v>6.8144174486555978E-2</v>
      </c>
      <c r="Q5561" s="211">
        <v>0.10750106485879632</v>
      </c>
      <c r="R5561" s="211">
        <v>0.46339669086262192</v>
      </c>
      <c r="S5561" s="211">
        <v>0.27323106280813614</v>
      </c>
      <c r="T5561" s="211">
        <v>0.63436721771700055</v>
      </c>
      <c r="U5561" s="211">
        <v>0.41269298268013266</v>
      </c>
      <c r="V5561" s="211">
        <v>0.16645027910195942</v>
      </c>
      <c r="W5561" s="211">
        <v>0.5639239525206402</v>
      </c>
      <c r="X5561" s="211">
        <v>0.29396269832787064</v>
      </c>
      <c r="Y5561" s="211">
        <v>0.7528823945289862</v>
      </c>
      <c r="Z5561" s="211">
        <v>0.14604918094424998</v>
      </c>
      <c r="AA5561" s="212">
        <v>0.12019989933460025</v>
      </c>
    </row>
    <row r="5562" spans="1:27" x14ac:dyDescent="0.35">
      <c r="A5562" s="210" t="s">
        <v>6238</v>
      </c>
      <c r="B5562" s="217">
        <v>132.33422853968958</v>
      </c>
      <c r="C5562" s="211">
        <v>6.7899656903145922E-2</v>
      </c>
      <c r="D5562" s="211">
        <v>0.12377236016473968</v>
      </c>
      <c r="E5562" s="211">
        <v>7.6289016502970111E-2</v>
      </c>
      <c r="F5562" s="211">
        <v>0.10516141574042889</v>
      </c>
      <c r="G5562" s="211">
        <v>0.12169077046023083</v>
      </c>
      <c r="H5562" s="211">
        <v>0.12557104626950916</v>
      </c>
      <c r="I5562" s="211">
        <v>0.51020420968063518</v>
      </c>
      <c r="J5562" s="211">
        <v>0.47066119520192962</v>
      </c>
      <c r="K5562" s="211">
        <v>0.60528126775370317</v>
      </c>
      <c r="L5562" s="211">
        <v>0.27349605708165897</v>
      </c>
      <c r="M5562" s="211">
        <v>9.4891865463188493E-2</v>
      </c>
      <c r="N5562" s="211">
        <v>0.36748022378590894</v>
      </c>
      <c r="O5562" s="211">
        <v>0.71214974498072747</v>
      </c>
      <c r="P5562" s="211">
        <v>6.7716559876498286E-2</v>
      </c>
      <c r="Q5562" s="211">
        <v>9.0921020181906509E-2</v>
      </c>
      <c r="R5562" s="211">
        <v>0.37007302835252082</v>
      </c>
      <c r="S5562" s="211">
        <v>0.34800650791593213</v>
      </c>
      <c r="T5562" s="211">
        <v>0.49189117065933069</v>
      </c>
      <c r="U5562" s="211">
        <v>0.35670254705494664</v>
      </c>
      <c r="V5562" s="211">
        <v>0.12789015461639705</v>
      </c>
      <c r="W5562" s="211">
        <v>0.49271707199145215</v>
      </c>
      <c r="X5562" s="211">
        <v>0.36761296971590324</v>
      </c>
      <c r="Y5562" s="211">
        <v>0.62890831406685443</v>
      </c>
      <c r="Z5562" s="211">
        <v>0.14506233953974118</v>
      </c>
      <c r="AA5562" s="212">
        <v>0.11963690309194788</v>
      </c>
    </row>
    <row r="5563" spans="1:27" x14ac:dyDescent="0.35">
      <c r="A5563" s="210" t="s">
        <v>6239</v>
      </c>
      <c r="B5563" s="217">
        <v>146.04446855401602</v>
      </c>
      <c r="C5563" s="211">
        <v>6.7307343001566378E-2</v>
      </c>
      <c r="D5563" s="211">
        <v>0.12490262356968325</v>
      </c>
      <c r="E5563" s="211">
        <v>8.1078730376576535E-2</v>
      </c>
      <c r="F5563" s="211">
        <v>0.11091740649892674</v>
      </c>
      <c r="G5563" s="211">
        <v>0.1228042256374095</v>
      </c>
      <c r="H5563" s="211">
        <v>0.11836824689629569</v>
      </c>
      <c r="I5563" s="211">
        <v>0.52545435438990529</v>
      </c>
      <c r="J5563" s="211">
        <v>0.3946146384777196</v>
      </c>
      <c r="K5563" s="211">
        <v>0.57641235794892909</v>
      </c>
      <c r="L5563" s="211">
        <v>0.27477891895085071</v>
      </c>
      <c r="M5563" s="211">
        <v>9.1278650780030834E-2</v>
      </c>
      <c r="N5563" s="211">
        <v>0.4000796513609744</v>
      </c>
      <c r="O5563" s="211">
        <v>0.64677858178711045</v>
      </c>
      <c r="P5563" s="211">
        <v>7.1114189803242231E-2</v>
      </c>
      <c r="Q5563" s="211">
        <v>0.1144578384423853</v>
      </c>
      <c r="R5563" s="211">
        <v>0.43969926477321369</v>
      </c>
      <c r="S5563" s="211">
        <v>0.32204369952989642</v>
      </c>
      <c r="T5563" s="211">
        <v>0.5680348202286295</v>
      </c>
      <c r="U5563" s="211">
        <v>0.31203619805993599</v>
      </c>
      <c r="V5563" s="211">
        <v>0.14769485145214051</v>
      </c>
      <c r="W5563" s="211">
        <v>0.5880626696600495</v>
      </c>
      <c r="X5563" s="211">
        <v>0.36138576277181855</v>
      </c>
      <c r="Y5563" s="211">
        <v>0.6876326520265672</v>
      </c>
      <c r="Z5563" s="211">
        <v>0.14945924563624585</v>
      </c>
      <c r="AA5563" s="212">
        <v>0.11870686431413463</v>
      </c>
    </row>
    <row r="5564" spans="1:27" x14ac:dyDescent="0.35">
      <c r="A5564" s="210" t="s">
        <v>6240</v>
      </c>
      <c r="B5564" s="217">
        <v>154.47761921864179</v>
      </c>
      <c r="C5564" s="211">
        <v>5.9095194469005172E-2</v>
      </c>
      <c r="D5564" s="211">
        <v>0.11858312229575151</v>
      </c>
      <c r="E5564" s="211">
        <v>7.3713560108792195E-2</v>
      </c>
      <c r="F5564" s="211">
        <v>9.1732785975782716E-2</v>
      </c>
      <c r="G5564" s="211">
        <v>0.12235623503436986</v>
      </c>
      <c r="H5564" s="211">
        <v>0.10542761680613631</v>
      </c>
      <c r="I5564" s="211">
        <v>0.45939235022143288</v>
      </c>
      <c r="J5564" s="211">
        <v>0.44689663271822339</v>
      </c>
      <c r="K5564" s="211">
        <v>0.64248186112732286</v>
      </c>
      <c r="L5564" s="211">
        <v>0.26719714232526426</v>
      </c>
      <c r="M5564" s="211">
        <v>0.10825570131491735</v>
      </c>
      <c r="N5564" s="211">
        <v>0.47290627235762767</v>
      </c>
      <c r="O5564" s="211">
        <v>0.63476984742392162</v>
      </c>
      <c r="P5564" s="211">
        <v>7.2704812484659515E-2</v>
      </c>
      <c r="Q5564" s="211">
        <v>5.4160836843517871E-2</v>
      </c>
      <c r="R5564" s="211">
        <v>0.4528620473543849</v>
      </c>
      <c r="S5564" s="211">
        <v>0.40639223041322448</v>
      </c>
      <c r="T5564" s="211">
        <v>0.48735701742811</v>
      </c>
      <c r="U5564" s="211">
        <v>0.41053497387605653</v>
      </c>
      <c r="V5564" s="211">
        <v>0.12864106224160304</v>
      </c>
      <c r="W5564" s="211">
        <v>0.54898748917738027</v>
      </c>
      <c r="X5564" s="211">
        <v>0.37741991220711257</v>
      </c>
      <c r="Y5564" s="211">
        <v>0.54943029016489597</v>
      </c>
      <c r="Z5564" s="211">
        <v>0.14971812748699459</v>
      </c>
      <c r="AA5564" s="212">
        <v>0.11714808727602675</v>
      </c>
    </row>
    <row r="5565" spans="1:27" x14ac:dyDescent="0.35">
      <c r="A5565" s="210" t="s">
        <v>6241</v>
      </c>
      <c r="B5565" s="217">
        <v>113.62633335226077</v>
      </c>
      <c r="C5565" s="211">
        <v>7.1239466225696393E-2</v>
      </c>
      <c r="D5565" s="211">
        <v>0.1224220645961803</v>
      </c>
      <c r="E5565" s="211">
        <v>6.8289873367064186E-2</v>
      </c>
      <c r="F5565" s="211">
        <v>0.11127669390609796</v>
      </c>
      <c r="G5565" s="211">
        <v>0.1174321158848801</v>
      </c>
      <c r="H5565" s="211">
        <v>0.12233469432506555</v>
      </c>
      <c r="I5565" s="211">
        <v>0.49451241197192375</v>
      </c>
      <c r="J5565" s="211">
        <v>0.44995292739895837</v>
      </c>
      <c r="K5565" s="211">
        <v>0.64056618533308318</v>
      </c>
      <c r="L5565" s="211">
        <v>0.27342858697414479</v>
      </c>
      <c r="M5565" s="211">
        <v>9.359477281204466E-2</v>
      </c>
      <c r="N5565" s="211">
        <v>0.35291124375407523</v>
      </c>
      <c r="O5565" s="211">
        <v>0.51285099355513408</v>
      </c>
      <c r="P5565" s="211">
        <v>6.6808366639036956E-2</v>
      </c>
      <c r="Q5565" s="211">
        <v>7.7536828556443865E-2</v>
      </c>
      <c r="R5565" s="211">
        <v>0.37025510459817162</v>
      </c>
      <c r="S5565" s="211">
        <v>0.38855588893911452</v>
      </c>
      <c r="T5565" s="211">
        <v>0.64450030522201607</v>
      </c>
      <c r="U5565" s="211">
        <v>0.39983337441258637</v>
      </c>
      <c r="V5565" s="211">
        <v>8.2822781862315772E-2</v>
      </c>
      <c r="W5565" s="211">
        <v>0.48599480093331143</v>
      </c>
      <c r="X5565" s="211">
        <v>0.31133569666146471</v>
      </c>
      <c r="Y5565" s="211">
        <v>0.57894868151779943</v>
      </c>
      <c r="Z5565" s="211">
        <v>0.14572619289733968</v>
      </c>
      <c r="AA5565" s="212">
        <v>0.11872531986337309</v>
      </c>
    </row>
    <row r="5566" spans="1:27" x14ac:dyDescent="0.35">
      <c r="A5566" s="210" t="s">
        <v>6242</v>
      </c>
      <c r="B5566" s="217">
        <v>132.69719865794215</v>
      </c>
      <c r="C5566" s="211">
        <v>5.3452628344258797E-2</v>
      </c>
      <c r="D5566" s="211">
        <v>0.12238875617991224</v>
      </c>
      <c r="E5566" s="211">
        <v>7.0184959671512656E-2</v>
      </c>
      <c r="F5566" s="211">
        <v>0.10576937113967286</v>
      </c>
      <c r="G5566" s="211">
        <v>0.11558789789879091</v>
      </c>
      <c r="H5566" s="211">
        <v>0.11942690220892702</v>
      </c>
      <c r="I5566" s="211">
        <v>0.4914387639207401</v>
      </c>
      <c r="J5566" s="211">
        <v>0.41380044712828556</v>
      </c>
      <c r="K5566" s="211">
        <v>0.61300272992503368</v>
      </c>
      <c r="L5566" s="211">
        <v>0.27061701192962795</v>
      </c>
      <c r="M5566" s="211">
        <v>9.4848187420916955E-2</v>
      </c>
      <c r="N5566" s="211">
        <v>0.41397826636697788</v>
      </c>
      <c r="O5566" s="211">
        <v>0.6853025302900414</v>
      </c>
      <c r="P5566" s="211">
        <v>7.1986728737182468E-2</v>
      </c>
      <c r="Q5566" s="211">
        <v>4.6217349846376425E-2</v>
      </c>
      <c r="R5566" s="211">
        <v>0.39383363480281658</v>
      </c>
      <c r="S5566" s="211">
        <v>0.39843117182156479</v>
      </c>
      <c r="T5566" s="211">
        <v>0.54463861221939158</v>
      </c>
      <c r="U5566" s="211">
        <v>0.3955153085872154</v>
      </c>
      <c r="V5566" s="211">
        <v>0.11699670168956586</v>
      </c>
      <c r="W5566" s="211">
        <v>0.57578822953359454</v>
      </c>
      <c r="X5566" s="211">
        <v>0.32756547558174209</v>
      </c>
      <c r="Y5566" s="211">
        <v>0.63624482695056361</v>
      </c>
      <c r="Z5566" s="211">
        <v>0.14181746487351268</v>
      </c>
      <c r="AA5566" s="212">
        <v>0.12335798480121693</v>
      </c>
    </row>
    <row r="5567" spans="1:27" x14ac:dyDescent="0.35">
      <c r="A5567" s="210" t="s">
        <v>6243</v>
      </c>
      <c r="B5567" s="217">
        <v>123.32998583052205</v>
      </c>
      <c r="C5567" s="211">
        <v>6.6641429359680399E-2</v>
      </c>
      <c r="D5567" s="211">
        <v>0.13152943639509915</v>
      </c>
      <c r="E5567" s="211">
        <v>7.9531620348589585E-2</v>
      </c>
      <c r="F5567" s="211">
        <v>9.3932532502108396E-2</v>
      </c>
      <c r="G5567" s="211">
        <v>0.12100765907589178</v>
      </c>
      <c r="H5567" s="211">
        <v>0.12145504350992728</v>
      </c>
      <c r="I5567" s="211">
        <v>0.4878491701826938</v>
      </c>
      <c r="J5567" s="211">
        <v>0.43433254618884104</v>
      </c>
      <c r="K5567" s="211">
        <v>0.56741665687755105</v>
      </c>
      <c r="L5567" s="211">
        <v>0.27627658835072066</v>
      </c>
      <c r="M5567" s="211">
        <v>0.10201643297471924</v>
      </c>
      <c r="N5567" s="211">
        <v>0.551313307962639</v>
      </c>
      <c r="O5567" s="211">
        <v>0.7124613888478184</v>
      </c>
      <c r="P5567" s="211">
        <v>7.0097849713405574E-2</v>
      </c>
      <c r="Q5567" s="211">
        <v>5.5426021058858216E-2</v>
      </c>
      <c r="R5567" s="211">
        <v>0.43896930970977305</v>
      </c>
      <c r="S5567" s="211">
        <v>0.34288694782953777</v>
      </c>
      <c r="T5567" s="211">
        <v>0.55657395258657738</v>
      </c>
      <c r="U5567" s="211">
        <v>0.36021533983823251</v>
      </c>
      <c r="V5567" s="211">
        <v>6.5736079984230533E-2</v>
      </c>
      <c r="W5567" s="211">
        <v>0.60189354254821592</v>
      </c>
      <c r="X5567" s="211">
        <v>0.34156494666050641</v>
      </c>
      <c r="Y5567" s="211">
        <v>0.59999275990727219</v>
      </c>
      <c r="Z5567" s="211">
        <v>0.14625044657395847</v>
      </c>
      <c r="AA5567" s="212">
        <v>0.12088860605272597</v>
      </c>
    </row>
    <row r="5568" spans="1:27" x14ac:dyDescent="0.35">
      <c r="A5568" s="210" t="s">
        <v>6244</v>
      </c>
      <c r="B5568" s="217">
        <v>146.8399733596475</v>
      </c>
      <c r="C5568" s="211">
        <v>8.0749792614930871E-2</v>
      </c>
      <c r="D5568" s="211">
        <v>0.11582260492671632</v>
      </c>
      <c r="E5568" s="211">
        <v>7.3238754601745379E-2</v>
      </c>
      <c r="F5568" s="211">
        <v>0.10008008315914663</v>
      </c>
      <c r="G5568" s="211">
        <v>0.1173250148782797</v>
      </c>
      <c r="H5568" s="211">
        <v>0.11971185469428938</v>
      </c>
      <c r="I5568" s="211">
        <v>0.52730322675199814</v>
      </c>
      <c r="J5568" s="211">
        <v>0.43123135184723566</v>
      </c>
      <c r="K5568" s="211">
        <v>0.54915214859685046</v>
      </c>
      <c r="L5568" s="211">
        <v>0.27527206680077315</v>
      </c>
      <c r="M5568" s="211">
        <v>0.10837621776267123</v>
      </c>
      <c r="N5568" s="211">
        <v>0.40615220218307291</v>
      </c>
      <c r="O5568" s="211">
        <v>0.62708539828586873</v>
      </c>
      <c r="P5568" s="211">
        <v>6.6556967384664878E-2</v>
      </c>
      <c r="Q5568" s="211">
        <v>0.12671206233775728</v>
      </c>
      <c r="R5568" s="211">
        <v>0.42037303599807457</v>
      </c>
      <c r="S5568" s="211">
        <v>0.33773082322970294</v>
      </c>
      <c r="T5568" s="211">
        <v>0.54346286947528799</v>
      </c>
      <c r="U5568" s="211">
        <v>0.47350230007033484</v>
      </c>
      <c r="V5568" s="211">
        <v>0.12755881538993985</v>
      </c>
      <c r="W5568" s="211">
        <v>0.56220099977592763</v>
      </c>
      <c r="X5568" s="211">
        <v>0.41723023034574935</v>
      </c>
      <c r="Y5568" s="211">
        <v>0.6730432785364806</v>
      </c>
      <c r="Z5568" s="211">
        <v>0.14663783313662621</v>
      </c>
      <c r="AA5568" s="212">
        <v>0.12385687728879642</v>
      </c>
    </row>
    <row r="5569" spans="1:27" x14ac:dyDescent="0.35">
      <c r="A5569" s="210" t="s">
        <v>6245</v>
      </c>
      <c r="B5569" s="217">
        <v>164.01198285773373</v>
      </c>
      <c r="C5569" s="211">
        <v>6.113604166436741E-2</v>
      </c>
      <c r="D5569" s="211">
        <v>0.11987802479879009</v>
      </c>
      <c r="E5569" s="211">
        <v>7.5975284785234437E-2</v>
      </c>
      <c r="F5569" s="211">
        <v>7.7966120313558429E-2</v>
      </c>
      <c r="G5569" s="211">
        <v>0.12332734733239135</v>
      </c>
      <c r="H5569" s="211">
        <v>0.10203136935691663</v>
      </c>
      <c r="I5569" s="211">
        <v>0.44438674360747205</v>
      </c>
      <c r="J5569" s="211">
        <v>0.42218250740801394</v>
      </c>
      <c r="K5569" s="211">
        <v>0.64933090088914214</v>
      </c>
      <c r="L5569" s="211">
        <v>0.27543357668979757</v>
      </c>
      <c r="M5569" s="211">
        <v>9.726105786025277E-2</v>
      </c>
      <c r="N5569" s="211">
        <v>0.40541065182221903</v>
      </c>
      <c r="O5569" s="211">
        <v>0.70337670823190446</v>
      </c>
      <c r="P5569" s="211">
        <v>6.3345159521915995E-2</v>
      </c>
      <c r="Q5569" s="211">
        <v>9.323612631392815E-2</v>
      </c>
      <c r="R5569" s="211">
        <v>0.45430308149500831</v>
      </c>
      <c r="S5569" s="211">
        <v>0.38402458084700919</v>
      </c>
      <c r="T5569" s="211">
        <v>0.50775072270906141</v>
      </c>
      <c r="U5569" s="211">
        <v>0.45451865573298467</v>
      </c>
      <c r="V5569" s="211">
        <v>0.16739557150175827</v>
      </c>
      <c r="W5569" s="211">
        <v>0.60121035585048388</v>
      </c>
      <c r="X5569" s="211">
        <v>0.2866637172411739</v>
      </c>
      <c r="Y5569" s="211">
        <v>0.65415977155049221</v>
      </c>
      <c r="Z5569" s="211">
        <v>0.14662410583056318</v>
      </c>
      <c r="AA5569" s="212">
        <v>0.11946612629508106</v>
      </c>
    </row>
    <row r="5570" spans="1:27" x14ac:dyDescent="0.35">
      <c r="A5570" s="210" t="s">
        <v>6246</v>
      </c>
      <c r="B5570" s="217">
        <v>170.30160142569636</v>
      </c>
      <c r="C5570" s="211">
        <v>7.5897768070957855E-2</v>
      </c>
      <c r="D5570" s="211">
        <v>0.12868837025916555</v>
      </c>
      <c r="E5570" s="211">
        <v>7.4270454817634821E-2</v>
      </c>
      <c r="F5570" s="211">
        <v>8.7621725934816583E-2</v>
      </c>
      <c r="G5570" s="211">
        <v>0.12174467634686735</v>
      </c>
      <c r="H5570" s="211">
        <v>0.11881992278669312</v>
      </c>
      <c r="I5570" s="211">
        <v>0.49327631400597227</v>
      </c>
      <c r="J5570" s="211">
        <v>0.45507362387109418</v>
      </c>
      <c r="K5570" s="211">
        <v>0.62969198553399675</v>
      </c>
      <c r="L5570" s="211">
        <v>0.27473311231380204</v>
      </c>
      <c r="M5570" s="211">
        <v>9.2148470134179455E-2</v>
      </c>
      <c r="N5570" s="211">
        <v>0.43752519295714853</v>
      </c>
      <c r="O5570" s="211">
        <v>0.76366970153863489</v>
      </c>
      <c r="P5570" s="211">
        <v>6.8875723872740671E-2</v>
      </c>
      <c r="Q5570" s="211">
        <v>5.3630203243801175E-2</v>
      </c>
      <c r="R5570" s="211">
        <v>0.46846621812123218</v>
      </c>
      <c r="S5570" s="211">
        <v>0.29488021688160071</v>
      </c>
      <c r="T5570" s="211">
        <v>0.51695039307932267</v>
      </c>
      <c r="U5570" s="211">
        <v>0.46818921112894873</v>
      </c>
      <c r="V5570" s="211">
        <v>0.14901125817880218</v>
      </c>
      <c r="W5570" s="211">
        <v>0.64363746803002397</v>
      </c>
      <c r="X5570" s="211">
        <v>0.30380402764489434</v>
      </c>
      <c r="Y5570" s="211">
        <v>0.61173536236896375</v>
      </c>
      <c r="Z5570" s="211">
        <v>0.14358747973609956</v>
      </c>
      <c r="AA5570" s="212">
        <v>0.11465998139334402</v>
      </c>
    </row>
    <row r="5571" spans="1:27" x14ac:dyDescent="0.35">
      <c r="A5571" s="210" t="s">
        <v>6247</v>
      </c>
      <c r="B5571" s="217">
        <v>164.94124638793016</v>
      </c>
      <c r="C5571" s="211">
        <v>6.9487253620575784E-2</v>
      </c>
      <c r="D5571" s="211">
        <v>0.12639644611057649</v>
      </c>
      <c r="E5571" s="211">
        <v>7.9896635509514841E-2</v>
      </c>
      <c r="F5571" s="211">
        <v>9.8015341436945819E-2</v>
      </c>
      <c r="G5571" s="211">
        <v>0.11965598118816827</v>
      </c>
      <c r="H5571" s="211">
        <v>0.11680270264091785</v>
      </c>
      <c r="I5571" s="211">
        <v>0.48775075149058583</v>
      </c>
      <c r="J5571" s="211">
        <v>0.40668305727099802</v>
      </c>
      <c r="K5571" s="211">
        <v>0.60548785330677002</v>
      </c>
      <c r="L5571" s="211">
        <v>0.27409053880983109</v>
      </c>
      <c r="M5571" s="211">
        <v>0.11162924859363423</v>
      </c>
      <c r="N5571" s="211">
        <v>0.52231375573326555</v>
      </c>
      <c r="O5571" s="211">
        <v>0.74841492669720189</v>
      </c>
      <c r="P5571" s="211">
        <v>7.0241758821044442E-2</v>
      </c>
      <c r="Q5571" s="211">
        <v>0.10950025820356946</v>
      </c>
      <c r="R5571" s="211">
        <v>0.3921270900238687</v>
      </c>
      <c r="S5571" s="211">
        <v>0.37725350030431926</v>
      </c>
      <c r="T5571" s="211">
        <v>0.53771710961187258</v>
      </c>
      <c r="U5571" s="211">
        <v>0.39738159678493667</v>
      </c>
      <c r="V5571" s="211">
        <v>0.15172099455626767</v>
      </c>
      <c r="W5571" s="211">
        <v>0.6045287769063834</v>
      </c>
      <c r="X5571" s="211">
        <v>0.31842516031106155</v>
      </c>
      <c r="Y5571" s="211">
        <v>0.51534842786584134</v>
      </c>
      <c r="Z5571" s="211">
        <v>0.14954187128555185</v>
      </c>
      <c r="AA5571" s="212">
        <v>0.11811628014544309</v>
      </c>
    </row>
    <row r="5572" spans="1:27" x14ac:dyDescent="0.35">
      <c r="A5572" s="210" t="s">
        <v>6248</v>
      </c>
      <c r="B5572" s="217">
        <v>116.00534118483579</v>
      </c>
      <c r="C5572" s="211">
        <v>5.9107665918116933E-2</v>
      </c>
      <c r="D5572" s="211">
        <v>0.1335157633123831</v>
      </c>
      <c r="E5572" s="211">
        <v>8.5259492237709122E-2</v>
      </c>
      <c r="F5572" s="211">
        <v>8.6881535034994919E-2</v>
      </c>
      <c r="G5572" s="211">
        <v>0.11670868409445093</v>
      </c>
      <c r="H5572" s="211">
        <v>0.12558775119574145</v>
      </c>
      <c r="I5572" s="211">
        <v>0.46817656222004334</v>
      </c>
      <c r="J5572" s="211">
        <v>0.42874593317040133</v>
      </c>
      <c r="K5572" s="211">
        <v>0.62163786846986535</v>
      </c>
      <c r="L5572" s="211">
        <v>0.27457573491774712</v>
      </c>
      <c r="M5572" s="211">
        <v>7.82737260006649E-2</v>
      </c>
      <c r="N5572" s="211">
        <v>0.44113562439784237</v>
      </c>
      <c r="O5572" s="211">
        <v>0.66071145512233087</v>
      </c>
      <c r="P5572" s="211">
        <v>6.7547380569035739E-2</v>
      </c>
      <c r="Q5572" s="211">
        <v>8.8336605479350433E-2</v>
      </c>
      <c r="R5572" s="211">
        <v>0.47102950022874052</v>
      </c>
      <c r="S5572" s="211">
        <v>0.41062653606439548</v>
      </c>
      <c r="T5572" s="211">
        <v>0.60141901717488189</v>
      </c>
      <c r="U5572" s="211">
        <v>0.40598115429356485</v>
      </c>
      <c r="V5572" s="211">
        <v>5.9990252434589136E-2</v>
      </c>
      <c r="W5572" s="211">
        <v>0.51098752264178759</v>
      </c>
      <c r="X5572" s="211">
        <v>0.28723094358245116</v>
      </c>
      <c r="Y5572" s="211">
        <v>0.6102560033751443</v>
      </c>
      <c r="Z5572" s="211">
        <v>0.14801007448793985</v>
      </c>
      <c r="AA5572" s="212">
        <v>0.12152890081252281</v>
      </c>
    </row>
    <row r="5573" spans="1:27" x14ac:dyDescent="0.35">
      <c r="A5573" s="210" t="s">
        <v>6249</v>
      </c>
      <c r="B5573" s="217">
        <v>137.9884802778754</v>
      </c>
      <c r="C5573" s="211">
        <v>4.9718827079588614E-2</v>
      </c>
      <c r="D5573" s="211">
        <v>0.11448499832073233</v>
      </c>
      <c r="E5573" s="211">
        <v>8.0150081134599802E-2</v>
      </c>
      <c r="F5573" s="211">
        <v>0.10768959837650019</v>
      </c>
      <c r="G5573" s="211">
        <v>0.12169445167810039</v>
      </c>
      <c r="H5573" s="211">
        <v>0.11772119435572229</v>
      </c>
      <c r="I5573" s="211">
        <v>0.52390383187611433</v>
      </c>
      <c r="J5573" s="211">
        <v>0.44074432578384187</v>
      </c>
      <c r="K5573" s="211">
        <v>0.59966046769235892</v>
      </c>
      <c r="L5573" s="211">
        <v>0.27692215380032031</v>
      </c>
      <c r="M5573" s="211">
        <v>9.4084111029034911E-2</v>
      </c>
      <c r="N5573" s="211">
        <v>0.38871520826452743</v>
      </c>
      <c r="O5573" s="211">
        <v>0.75211591747712625</v>
      </c>
      <c r="P5573" s="211">
        <v>7.4812240667402996E-2</v>
      </c>
      <c r="Q5573" s="211">
        <v>5.0280289970677308E-2</v>
      </c>
      <c r="R5573" s="211">
        <v>0.43698042438294143</v>
      </c>
      <c r="S5573" s="211">
        <v>0.38746940330163787</v>
      </c>
      <c r="T5573" s="211">
        <v>0.5972094738240683</v>
      </c>
      <c r="U5573" s="211">
        <v>0.46139027019599693</v>
      </c>
      <c r="V5573" s="211">
        <v>7.3891302458129998E-2</v>
      </c>
      <c r="W5573" s="211">
        <v>0.54030170265217814</v>
      </c>
      <c r="X5573" s="211">
        <v>0.37359599913115416</v>
      </c>
      <c r="Y5573" s="211">
        <v>0.68858176201699905</v>
      </c>
      <c r="Z5573" s="211">
        <v>0.14780365482173158</v>
      </c>
      <c r="AA5573" s="212">
        <v>0.11979934249249324</v>
      </c>
    </row>
    <row r="5574" spans="1:27" x14ac:dyDescent="0.35">
      <c r="A5574" s="210" t="s">
        <v>6250</v>
      </c>
      <c r="B5574" s="217">
        <v>115.05734288536802</v>
      </c>
      <c r="C5574" s="211">
        <v>7.0960788960933996E-2</v>
      </c>
      <c r="D5574" s="211">
        <v>0.12488990237862831</v>
      </c>
      <c r="E5574" s="211">
        <v>7.9084315043906173E-2</v>
      </c>
      <c r="F5574" s="211">
        <v>0.10826976943899612</v>
      </c>
      <c r="G5574" s="211">
        <v>0.11570893447459209</v>
      </c>
      <c r="H5574" s="211">
        <v>0.11898248405270197</v>
      </c>
      <c r="I5574" s="211">
        <v>0.51726552722965713</v>
      </c>
      <c r="J5574" s="211">
        <v>0.4178918303330742</v>
      </c>
      <c r="K5574" s="211">
        <v>0.52091732545237823</v>
      </c>
      <c r="L5574" s="211">
        <v>0.27163320673804603</v>
      </c>
      <c r="M5574" s="211">
        <v>0.10133667043285763</v>
      </c>
      <c r="N5574" s="211">
        <v>0.39021546854148031</v>
      </c>
      <c r="O5574" s="211">
        <v>0.71743098251040527</v>
      </c>
      <c r="P5574" s="211">
        <v>6.7800745626585224E-2</v>
      </c>
      <c r="Q5574" s="211">
        <v>6.1722518247613919E-2</v>
      </c>
      <c r="R5574" s="211">
        <v>0.38109960994037534</v>
      </c>
      <c r="S5574" s="211">
        <v>0.34684502500622472</v>
      </c>
      <c r="T5574" s="211">
        <v>0.57606423445020127</v>
      </c>
      <c r="U5574" s="211">
        <v>0.34882013362815079</v>
      </c>
      <c r="V5574" s="211">
        <v>6.108655453696149E-2</v>
      </c>
      <c r="W5574" s="211">
        <v>0.49921873088322521</v>
      </c>
      <c r="X5574" s="211">
        <v>0.31503502887364415</v>
      </c>
      <c r="Y5574" s="211">
        <v>0.783686805280702</v>
      </c>
      <c r="Z5574" s="211">
        <v>0.14433912650032804</v>
      </c>
      <c r="AA5574" s="212">
        <v>0.11935588628417858</v>
      </c>
    </row>
    <row r="5575" spans="1:27" x14ac:dyDescent="0.35">
      <c r="A5575" s="210" t="s">
        <v>6251</v>
      </c>
      <c r="B5575" s="217">
        <v>122.31400590254931</v>
      </c>
      <c r="C5575" s="211">
        <v>5.0042819759780935E-2</v>
      </c>
      <c r="D5575" s="211">
        <v>0.11915505568556189</v>
      </c>
      <c r="E5575" s="211">
        <v>7.712034775985746E-2</v>
      </c>
      <c r="F5575" s="211">
        <v>9.2409204448011747E-2</v>
      </c>
      <c r="G5575" s="211">
        <v>0.12240805763444988</v>
      </c>
      <c r="H5575" s="211">
        <v>0.11585801046461693</v>
      </c>
      <c r="I5575" s="211">
        <v>0.45301511315716825</v>
      </c>
      <c r="J5575" s="211">
        <v>0.43415470203557377</v>
      </c>
      <c r="K5575" s="211">
        <v>0.5189480881171048</v>
      </c>
      <c r="L5575" s="211">
        <v>0.2815998090893661</v>
      </c>
      <c r="M5575" s="211">
        <v>0.10309313098208053</v>
      </c>
      <c r="N5575" s="211">
        <v>0.42913537407019919</v>
      </c>
      <c r="O5575" s="211">
        <v>0.65621405891078421</v>
      </c>
      <c r="P5575" s="211">
        <v>6.4175434202352832E-2</v>
      </c>
      <c r="Q5575" s="211">
        <v>0.13300959122496275</v>
      </c>
      <c r="R5575" s="211">
        <v>0.44035896683827708</v>
      </c>
      <c r="S5575" s="211">
        <v>0.27798197497961757</v>
      </c>
      <c r="T5575" s="211">
        <v>0.53014244472033567</v>
      </c>
      <c r="U5575" s="211">
        <v>0.35779185152040782</v>
      </c>
      <c r="V5575" s="211">
        <v>0.10120289522162865</v>
      </c>
      <c r="W5575" s="211">
        <v>0.49450380824352991</v>
      </c>
      <c r="X5575" s="211">
        <v>0.32854735231176313</v>
      </c>
      <c r="Y5575" s="211">
        <v>0.597956340425148</v>
      </c>
      <c r="Z5575" s="211">
        <v>0.14872847107303791</v>
      </c>
      <c r="AA5575" s="212">
        <v>0.11541420770157279</v>
      </c>
    </row>
    <row r="5576" spans="1:27" x14ac:dyDescent="0.35">
      <c r="A5576" s="210" t="s">
        <v>6252</v>
      </c>
      <c r="B5576" s="217">
        <v>136.50335677445224</v>
      </c>
      <c r="C5576" s="211">
        <v>7.0971403591884516E-2</v>
      </c>
      <c r="D5576" s="211">
        <v>0.12885218406526405</v>
      </c>
      <c r="E5576" s="211">
        <v>8.5776070750809466E-2</v>
      </c>
      <c r="F5576" s="211">
        <v>7.3964207227268555E-2</v>
      </c>
      <c r="G5576" s="211">
        <v>0.11521287298319917</v>
      </c>
      <c r="H5576" s="211">
        <v>0.12086637656266797</v>
      </c>
      <c r="I5576" s="211">
        <v>0.51539804513468568</v>
      </c>
      <c r="J5576" s="211">
        <v>0.39411500656900694</v>
      </c>
      <c r="K5576" s="211">
        <v>0.63494154305488415</v>
      </c>
      <c r="L5576" s="211">
        <v>0.27122731747700701</v>
      </c>
      <c r="M5576" s="211">
        <v>0.11733937976991066</v>
      </c>
      <c r="N5576" s="211">
        <v>0.40916272154904154</v>
      </c>
      <c r="O5576" s="211">
        <v>0.67251807378137007</v>
      </c>
      <c r="P5576" s="211">
        <v>7.1721023700741307E-2</v>
      </c>
      <c r="Q5576" s="211">
        <v>6.1514824265055959E-2</v>
      </c>
      <c r="R5576" s="211">
        <v>0.40856936232948216</v>
      </c>
      <c r="S5576" s="211">
        <v>0.30996710160189667</v>
      </c>
      <c r="T5576" s="211">
        <v>0.48528972687817284</v>
      </c>
      <c r="U5576" s="211">
        <v>0.3771502140244502</v>
      </c>
      <c r="V5576" s="211">
        <v>9.3175400193684435E-2</v>
      </c>
      <c r="W5576" s="211">
        <v>0.56309465679959125</v>
      </c>
      <c r="X5576" s="211">
        <v>0.31698373987160688</v>
      </c>
      <c r="Y5576" s="211">
        <v>0.60939596025378673</v>
      </c>
      <c r="Z5576" s="211">
        <v>0.1483909490854356</v>
      </c>
      <c r="AA5576" s="212">
        <v>0.12222357466272366</v>
      </c>
    </row>
    <row r="5577" spans="1:27" x14ac:dyDescent="0.35">
      <c r="A5577" s="210" t="s">
        <v>6253</v>
      </c>
      <c r="B5577" s="217">
        <v>169.51169301305953</v>
      </c>
      <c r="C5577" s="211">
        <v>7.411710660825313E-2</v>
      </c>
      <c r="D5577" s="211">
        <v>0.12860719417585331</v>
      </c>
      <c r="E5577" s="211">
        <v>7.0552559180204102E-2</v>
      </c>
      <c r="F5577" s="211">
        <v>0.11972453053948603</v>
      </c>
      <c r="G5577" s="211">
        <v>0.11486228368631352</v>
      </c>
      <c r="H5577" s="211">
        <v>0.11869828869461421</v>
      </c>
      <c r="I5577" s="211">
        <v>0.41502975811382886</v>
      </c>
      <c r="J5577" s="211">
        <v>0.43804000399585785</v>
      </c>
      <c r="K5577" s="211">
        <v>0.57777515684661851</v>
      </c>
      <c r="L5577" s="211">
        <v>0.28030592236022922</v>
      </c>
      <c r="M5577" s="211">
        <v>0.10191723207466934</v>
      </c>
      <c r="N5577" s="211">
        <v>0.52921504279329423</v>
      </c>
      <c r="O5577" s="211">
        <v>0.76649168464513673</v>
      </c>
      <c r="P5577" s="211">
        <v>7.2588577658827327E-2</v>
      </c>
      <c r="Q5577" s="211">
        <v>6.4389335778883505E-2</v>
      </c>
      <c r="R5577" s="211">
        <v>0.40070067771923301</v>
      </c>
      <c r="S5577" s="211">
        <v>0.34470274169854703</v>
      </c>
      <c r="T5577" s="211">
        <v>0.50599802982245345</v>
      </c>
      <c r="U5577" s="211">
        <v>0.37774306058240487</v>
      </c>
      <c r="V5577" s="211">
        <v>0.18614394709487023</v>
      </c>
      <c r="W5577" s="211">
        <v>0.48068523808018432</v>
      </c>
      <c r="X5577" s="211">
        <v>0.31229903772557499</v>
      </c>
      <c r="Y5577" s="211">
        <v>0.51279018857977554</v>
      </c>
      <c r="Z5577" s="211">
        <v>0.14783494007910886</v>
      </c>
      <c r="AA5577" s="212">
        <v>0.1142655902523933</v>
      </c>
    </row>
    <row r="5578" spans="1:27" x14ac:dyDescent="0.35">
      <c r="A5578" s="210" t="s">
        <v>6254</v>
      </c>
      <c r="B5578" s="217">
        <v>127.20796778517628</v>
      </c>
      <c r="C5578" s="211">
        <v>6.7232253908118045E-2</v>
      </c>
      <c r="D5578" s="211">
        <v>0.12083042590116627</v>
      </c>
      <c r="E5578" s="211">
        <v>7.7678238144503114E-2</v>
      </c>
      <c r="F5578" s="211">
        <v>0.10472146865419442</v>
      </c>
      <c r="G5578" s="211">
        <v>0.11943757070325464</v>
      </c>
      <c r="H5578" s="211">
        <v>0.12518486932187017</v>
      </c>
      <c r="I5578" s="211">
        <v>0.53874557047240479</v>
      </c>
      <c r="J5578" s="211">
        <v>0.3893341252229956</v>
      </c>
      <c r="K5578" s="211">
        <v>0.64685261486089807</v>
      </c>
      <c r="L5578" s="211">
        <v>0.26622598035795869</v>
      </c>
      <c r="M5578" s="211">
        <v>9.1885108468205745E-2</v>
      </c>
      <c r="N5578" s="211">
        <v>0.41427485890147286</v>
      </c>
      <c r="O5578" s="211">
        <v>0.64217711965009205</v>
      </c>
      <c r="P5578" s="211">
        <v>7.1116785102266877E-2</v>
      </c>
      <c r="Q5578" s="211">
        <v>0.11290241258889933</v>
      </c>
      <c r="R5578" s="211">
        <v>0.44881192865377673</v>
      </c>
      <c r="S5578" s="211">
        <v>0.44032554180146816</v>
      </c>
      <c r="T5578" s="211">
        <v>0.59681099224896172</v>
      </c>
      <c r="U5578" s="211">
        <v>0.37469208571825502</v>
      </c>
      <c r="V5578" s="211">
        <v>7.2585977688677999E-2</v>
      </c>
      <c r="W5578" s="211">
        <v>0.60716744911410869</v>
      </c>
      <c r="X5578" s="211">
        <v>0.29991168903349047</v>
      </c>
      <c r="Y5578" s="211">
        <v>0.65984939788739261</v>
      </c>
      <c r="Z5578" s="211">
        <v>0.14434287235457505</v>
      </c>
      <c r="AA5578" s="212">
        <v>0.11978992792056402</v>
      </c>
    </row>
    <row r="5579" spans="1:27" x14ac:dyDescent="0.35">
      <c r="A5579" s="210" t="s">
        <v>6255</v>
      </c>
      <c r="B5579" s="217">
        <v>171.09127550016882</v>
      </c>
      <c r="C5579" s="211">
        <v>6.4802190150779745E-2</v>
      </c>
      <c r="D5579" s="211">
        <v>0.11950448065741193</v>
      </c>
      <c r="E5579" s="211">
        <v>8.5739135216916132E-2</v>
      </c>
      <c r="F5579" s="211">
        <v>9.5223860346215966E-2</v>
      </c>
      <c r="G5579" s="211">
        <v>0.12473893252175088</v>
      </c>
      <c r="H5579" s="211">
        <v>0.11968869123026002</v>
      </c>
      <c r="I5579" s="211">
        <v>0.42522675003222238</v>
      </c>
      <c r="J5579" s="211">
        <v>0.42299358825182032</v>
      </c>
      <c r="K5579" s="211">
        <v>0.61073612264503696</v>
      </c>
      <c r="L5579" s="211">
        <v>0.27238446743376293</v>
      </c>
      <c r="M5579" s="211">
        <v>0.12035664609807409</v>
      </c>
      <c r="N5579" s="211">
        <v>0.55719259187791348</v>
      </c>
      <c r="O5579" s="211">
        <v>0.55802776740240745</v>
      </c>
      <c r="P5579" s="211">
        <v>6.8727195674217381E-2</v>
      </c>
      <c r="Q5579" s="211">
        <v>0.10879745398262512</v>
      </c>
      <c r="R5579" s="211">
        <v>0.42529250004131813</v>
      </c>
      <c r="S5579" s="211">
        <v>0.28250188468369813</v>
      </c>
      <c r="T5579" s="211">
        <v>0.53710689123977606</v>
      </c>
      <c r="U5579" s="211">
        <v>0.37402586746485489</v>
      </c>
      <c r="V5579" s="211">
        <v>0.1346320510670154</v>
      </c>
      <c r="W5579" s="211">
        <v>0.51479106407325181</v>
      </c>
      <c r="X5579" s="211">
        <v>0.29126111391697751</v>
      </c>
      <c r="Y5579" s="211">
        <v>0.67344877398496106</v>
      </c>
      <c r="Z5579" s="211">
        <v>0.1488963591035172</v>
      </c>
      <c r="AA5579" s="212">
        <v>0.11613275764795501</v>
      </c>
    </row>
    <row r="5580" spans="1:27" x14ac:dyDescent="0.35">
      <c r="A5580" s="210" t="s">
        <v>6256</v>
      </c>
      <c r="B5580" s="217">
        <v>149.67151297368332</v>
      </c>
      <c r="C5580" s="211">
        <v>4.8152422435898214E-2</v>
      </c>
      <c r="D5580" s="211">
        <v>0.11862620964724958</v>
      </c>
      <c r="E5580" s="211">
        <v>7.7814750697903348E-2</v>
      </c>
      <c r="F5580" s="211">
        <v>9.7528879171970895E-2</v>
      </c>
      <c r="G5580" s="211">
        <v>0.11726891066782208</v>
      </c>
      <c r="H5580" s="211">
        <v>0.12768714439484252</v>
      </c>
      <c r="I5580" s="211">
        <v>0.50119775991137572</v>
      </c>
      <c r="J5580" s="211">
        <v>0.4638940027006711</v>
      </c>
      <c r="K5580" s="211">
        <v>0.61147768435536698</v>
      </c>
      <c r="L5580" s="211">
        <v>0.27684387802809324</v>
      </c>
      <c r="M5580" s="211">
        <v>0.11503260753244263</v>
      </c>
      <c r="N5580" s="211">
        <v>0.39607153498829839</v>
      </c>
      <c r="O5580" s="211">
        <v>0.75846096474077274</v>
      </c>
      <c r="P5580" s="211">
        <v>6.4927780064038529E-2</v>
      </c>
      <c r="Q5580" s="211">
        <v>8.50246435187621E-2</v>
      </c>
      <c r="R5580" s="211">
        <v>0.43899916874328981</v>
      </c>
      <c r="S5580" s="211">
        <v>0.28682367346822679</v>
      </c>
      <c r="T5580" s="211">
        <v>0.53279092592072075</v>
      </c>
      <c r="U5580" s="211">
        <v>0.36850050601689155</v>
      </c>
      <c r="V5580" s="211">
        <v>0.1196890227759055</v>
      </c>
      <c r="W5580" s="211">
        <v>0.53199207460947318</v>
      </c>
      <c r="X5580" s="211">
        <v>0.35210790551439924</v>
      </c>
      <c r="Y5580" s="211">
        <v>0.68501660234608253</v>
      </c>
      <c r="Z5580" s="211">
        <v>0.13949798315491771</v>
      </c>
      <c r="AA5580" s="212">
        <v>0.11585241950865469</v>
      </c>
    </row>
    <row r="5581" spans="1:27" x14ac:dyDescent="0.35">
      <c r="A5581" s="210" t="s">
        <v>6257</v>
      </c>
      <c r="B5581" s="217">
        <v>145.52772183925259</v>
      </c>
      <c r="C5581" s="211">
        <v>5.9456858982343264E-2</v>
      </c>
      <c r="D5581" s="211">
        <v>0.11753918854249563</v>
      </c>
      <c r="E5581" s="211">
        <v>6.5351434061415553E-2</v>
      </c>
      <c r="F5581" s="211">
        <v>7.4746614529619892E-2</v>
      </c>
      <c r="G5581" s="211">
        <v>0.11619372512036057</v>
      </c>
      <c r="H5581" s="211">
        <v>0.11113334933620894</v>
      </c>
      <c r="I5581" s="211">
        <v>0.52469576649352723</v>
      </c>
      <c r="J5581" s="211">
        <v>0.45187742245433293</v>
      </c>
      <c r="K5581" s="211">
        <v>0.52033440635843931</v>
      </c>
      <c r="L5581" s="211">
        <v>0.27995599945116451</v>
      </c>
      <c r="M5581" s="211">
        <v>0.11769360545722768</v>
      </c>
      <c r="N5581" s="211">
        <v>0.57132620512910737</v>
      </c>
      <c r="O5581" s="211">
        <v>0.61183174111857264</v>
      </c>
      <c r="P5581" s="211">
        <v>6.7150080607761287E-2</v>
      </c>
      <c r="Q5581" s="211">
        <v>9.648117086146861E-2</v>
      </c>
      <c r="R5581" s="211">
        <v>0.46697867496541068</v>
      </c>
      <c r="S5581" s="211">
        <v>0.38469341182996869</v>
      </c>
      <c r="T5581" s="211">
        <v>0.61396527048671667</v>
      </c>
      <c r="U5581" s="211">
        <v>0.44074065239138666</v>
      </c>
      <c r="V5581" s="211">
        <v>0.1448157790684679</v>
      </c>
      <c r="W5581" s="211">
        <v>0.57113071555817185</v>
      </c>
      <c r="X5581" s="211">
        <v>0.34922413364051252</v>
      </c>
      <c r="Y5581" s="211">
        <v>0.56904531976589445</v>
      </c>
      <c r="Z5581" s="211">
        <v>0.14480726079197315</v>
      </c>
      <c r="AA5581" s="212">
        <v>0.12417066631399071</v>
      </c>
    </row>
    <row r="5582" spans="1:27" x14ac:dyDescent="0.35">
      <c r="A5582" s="210" t="s">
        <v>6258</v>
      </c>
      <c r="B5582" s="217">
        <v>139.35795656482</v>
      </c>
      <c r="C5582" s="211">
        <v>5.8771053931275713E-2</v>
      </c>
      <c r="D5582" s="211">
        <v>0.12917042343774127</v>
      </c>
      <c r="E5582" s="211">
        <v>7.4596464314299255E-2</v>
      </c>
      <c r="F5582" s="211">
        <v>9.2304490660995053E-2</v>
      </c>
      <c r="G5582" s="211">
        <v>0.11883580139817766</v>
      </c>
      <c r="H5582" s="211">
        <v>0.12111676464761778</v>
      </c>
      <c r="I5582" s="211">
        <v>0.51838746852913009</v>
      </c>
      <c r="J5582" s="211">
        <v>0.46383227683315459</v>
      </c>
      <c r="K5582" s="211">
        <v>0.57921764202996961</v>
      </c>
      <c r="L5582" s="211">
        <v>0.27383086282212443</v>
      </c>
      <c r="M5582" s="211">
        <v>0.11759246818559081</v>
      </c>
      <c r="N5582" s="211">
        <v>0.5552637270671501</v>
      </c>
      <c r="O5582" s="211">
        <v>0.75290777011214938</v>
      </c>
      <c r="P5582" s="211">
        <v>7.1903956423628471E-2</v>
      </c>
      <c r="Q5582" s="211">
        <v>7.0525720301419292E-2</v>
      </c>
      <c r="R5582" s="211">
        <v>0.43086209355784777</v>
      </c>
      <c r="S5582" s="211">
        <v>0.34791593799086828</v>
      </c>
      <c r="T5582" s="211">
        <v>0.61043069001125694</v>
      </c>
      <c r="U5582" s="211">
        <v>0.40043154921382262</v>
      </c>
      <c r="V5582" s="211">
        <v>6.0313744343589021E-2</v>
      </c>
      <c r="W5582" s="211">
        <v>0.56614808660694416</v>
      </c>
      <c r="X5582" s="211">
        <v>0.31217491865218383</v>
      </c>
      <c r="Y5582" s="211">
        <v>0.74851340710529524</v>
      </c>
      <c r="Z5582" s="211">
        <v>0.14668729164311811</v>
      </c>
      <c r="AA5582" s="212">
        <v>0.12122546058669459</v>
      </c>
    </row>
    <row r="5583" spans="1:27" x14ac:dyDescent="0.35">
      <c r="A5583" s="210" t="s">
        <v>6259</v>
      </c>
      <c r="B5583" s="217">
        <v>165.79527337419671</v>
      </c>
      <c r="C5583" s="211">
        <v>5.8875399265326853E-2</v>
      </c>
      <c r="D5583" s="211">
        <v>0.12192610431412179</v>
      </c>
      <c r="E5583" s="211">
        <v>8.2610757148173675E-2</v>
      </c>
      <c r="F5583" s="211">
        <v>8.3404406538235096E-2</v>
      </c>
      <c r="G5583" s="211">
        <v>0.1214522326735598</v>
      </c>
      <c r="H5583" s="211">
        <v>0.11498622370798296</v>
      </c>
      <c r="I5583" s="211">
        <v>0.51221185022009785</v>
      </c>
      <c r="J5583" s="211">
        <v>0.43644804496034606</v>
      </c>
      <c r="K5583" s="211">
        <v>0.57215893841613519</v>
      </c>
      <c r="L5583" s="211">
        <v>0.26953689007442139</v>
      </c>
      <c r="M5583" s="211">
        <v>9.3984119355306289E-2</v>
      </c>
      <c r="N5583" s="211">
        <v>0.45115584456151459</v>
      </c>
      <c r="O5583" s="211">
        <v>0.7295296570393377</v>
      </c>
      <c r="P5583" s="211">
        <v>7.0776103777124885E-2</v>
      </c>
      <c r="Q5583" s="211">
        <v>5.8660694077657977E-2</v>
      </c>
      <c r="R5583" s="211">
        <v>0.46514697786145731</v>
      </c>
      <c r="S5583" s="211">
        <v>0.38394870273447224</v>
      </c>
      <c r="T5583" s="211">
        <v>0.49456419538524937</v>
      </c>
      <c r="U5583" s="211">
        <v>0.43577019787653903</v>
      </c>
      <c r="V5583" s="211">
        <v>0.10912953609335926</v>
      </c>
      <c r="W5583" s="211">
        <v>0.60416404188667117</v>
      </c>
      <c r="X5583" s="211">
        <v>0.31493613421904332</v>
      </c>
      <c r="Y5583" s="211">
        <v>0.74133005006684971</v>
      </c>
      <c r="Z5583" s="211">
        <v>0.1498017343418355</v>
      </c>
      <c r="AA5583" s="212">
        <v>0.11172543225603196</v>
      </c>
    </row>
    <row r="5584" spans="1:27" x14ac:dyDescent="0.35">
      <c r="A5584" s="210" t="s">
        <v>6260</v>
      </c>
      <c r="B5584" s="217">
        <v>140.45102457667906</v>
      </c>
      <c r="C5584" s="211">
        <v>6.4203865223973824E-2</v>
      </c>
      <c r="D5584" s="211">
        <v>0.11813508540523227</v>
      </c>
      <c r="E5584" s="211">
        <v>8.0277178501303018E-2</v>
      </c>
      <c r="F5584" s="211">
        <v>7.679925599631085E-2</v>
      </c>
      <c r="G5584" s="211">
        <v>0.1245360319010447</v>
      </c>
      <c r="H5584" s="211">
        <v>0.12148739623708971</v>
      </c>
      <c r="I5584" s="211">
        <v>0.47410145291992062</v>
      </c>
      <c r="J5584" s="211">
        <v>0.40821839197657772</v>
      </c>
      <c r="K5584" s="211">
        <v>0.64882229500993782</v>
      </c>
      <c r="L5584" s="211">
        <v>0.27999790951410869</v>
      </c>
      <c r="M5584" s="211">
        <v>9.8759070740162047E-2</v>
      </c>
      <c r="N5584" s="211">
        <v>0.45533069378144608</v>
      </c>
      <c r="O5584" s="211">
        <v>0.76081748852155417</v>
      </c>
      <c r="P5584" s="211">
        <v>6.2127938094770456E-2</v>
      </c>
      <c r="Q5584" s="211">
        <v>0.11359004015699059</v>
      </c>
      <c r="R5584" s="211">
        <v>0.43291993001541618</v>
      </c>
      <c r="S5584" s="211">
        <v>0.34330665464235854</v>
      </c>
      <c r="T5584" s="211">
        <v>0.5349936815326104</v>
      </c>
      <c r="U5584" s="211">
        <v>0.43365695896072587</v>
      </c>
      <c r="V5584" s="211">
        <v>0.12279972973291049</v>
      </c>
      <c r="W5584" s="211">
        <v>0.54506259346153674</v>
      </c>
      <c r="X5584" s="211">
        <v>0.26910620446998884</v>
      </c>
      <c r="Y5584" s="211">
        <v>0.60072595504280024</v>
      </c>
      <c r="Z5584" s="211">
        <v>0.1488915091248571</v>
      </c>
      <c r="AA5584" s="212">
        <v>0.12166766797977714</v>
      </c>
    </row>
    <row r="5585" spans="1:27" x14ac:dyDescent="0.35">
      <c r="A5585" s="210" t="s">
        <v>6261</v>
      </c>
      <c r="B5585" s="217">
        <v>147.85669382618804</v>
      </c>
      <c r="C5585" s="211">
        <v>5.5895520218819675E-2</v>
      </c>
      <c r="D5585" s="211">
        <v>0.11660663848700305</v>
      </c>
      <c r="E5585" s="211">
        <v>7.5030690542026005E-2</v>
      </c>
      <c r="F5585" s="211">
        <v>9.7026433676378518E-2</v>
      </c>
      <c r="G5585" s="211">
        <v>0.11418016366937032</v>
      </c>
      <c r="H5585" s="211">
        <v>0.10547382894003215</v>
      </c>
      <c r="I5585" s="211">
        <v>0.5044347490394786</v>
      </c>
      <c r="J5585" s="211">
        <v>0.44617996771770613</v>
      </c>
      <c r="K5585" s="211">
        <v>0.63439415304495728</v>
      </c>
      <c r="L5585" s="211">
        <v>0.28232970585713701</v>
      </c>
      <c r="M5585" s="211">
        <v>0.11606304904774624</v>
      </c>
      <c r="N5585" s="211">
        <v>0.52579176769653646</v>
      </c>
      <c r="O5585" s="211">
        <v>0.57052844184627338</v>
      </c>
      <c r="P5585" s="211">
        <v>6.7885910885227038E-2</v>
      </c>
      <c r="Q5585" s="211">
        <v>5.1915731582038743E-2</v>
      </c>
      <c r="R5585" s="211">
        <v>0.38113108084960579</v>
      </c>
      <c r="S5585" s="211">
        <v>0.31782447362422284</v>
      </c>
      <c r="T5585" s="211">
        <v>0.53202910871577203</v>
      </c>
      <c r="U5585" s="211">
        <v>0.46323977785586745</v>
      </c>
      <c r="V5585" s="211">
        <v>0.11504147094207487</v>
      </c>
      <c r="W5585" s="211">
        <v>0.53653718873868961</v>
      </c>
      <c r="X5585" s="211">
        <v>0.27925252410342599</v>
      </c>
      <c r="Y5585" s="211">
        <v>0.5885868568668623</v>
      </c>
      <c r="Z5585" s="211">
        <v>0.14871597635290107</v>
      </c>
      <c r="AA5585" s="212">
        <v>0.12057206529557521</v>
      </c>
    </row>
    <row r="5586" spans="1:27" x14ac:dyDescent="0.35">
      <c r="A5586" s="210" t="s">
        <v>6262</v>
      </c>
      <c r="B5586" s="217">
        <v>164.48779608092653</v>
      </c>
      <c r="C5586" s="211">
        <v>8.7521906439201144E-2</v>
      </c>
      <c r="D5586" s="211">
        <v>0.12497276931104737</v>
      </c>
      <c r="E5586" s="211">
        <v>7.3923694607427856E-2</v>
      </c>
      <c r="F5586" s="211">
        <v>8.4975259456327001E-2</v>
      </c>
      <c r="G5586" s="211">
        <v>0.12461316656092181</v>
      </c>
      <c r="H5586" s="211">
        <v>0.1076764677286848</v>
      </c>
      <c r="I5586" s="211">
        <v>0.47276991882559116</v>
      </c>
      <c r="J5586" s="211">
        <v>0.44997241142281291</v>
      </c>
      <c r="K5586" s="211">
        <v>0.60824952792541009</v>
      </c>
      <c r="L5586" s="211">
        <v>0.27387030343787983</v>
      </c>
      <c r="M5586" s="211">
        <v>0.10479232772341009</v>
      </c>
      <c r="N5586" s="211">
        <v>0.39635417633009984</v>
      </c>
      <c r="O5586" s="211">
        <v>0.71250896934233476</v>
      </c>
      <c r="P5586" s="211">
        <v>7.0851384806609533E-2</v>
      </c>
      <c r="Q5586" s="211">
        <v>9.2803094439834227E-2</v>
      </c>
      <c r="R5586" s="211">
        <v>0.45193316085653956</v>
      </c>
      <c r="S5586" s="211">
        <v>0.40613295344131384</v>
      </c>
      <c r="T5586" s="211">
        <v>0.62066631604587696</v>
      </c>
      <c r="U5586" s="211">
        <v>0.3696984604447382</v>
      </c>
      <c r="V5586" s="211">
        <v>0.15597076231267937</v>
      </c>
      <c r="W5586" s="211">
        <v>0.52315519355404894</v>
      </c>
      <c r="X5586" s="211">
        <v>0.2558458565010836</v>
      </c>
      <c r="Y5586" s="211">
        <v>0.53924223288060025</v>
      </c>
      <c r="Z5586" s="211">
        <v>0.14793594678765259</v>
      </c>
      <c r="AA5586" s="212">
        <v>0.11352773678443218</v>
      </c>
    </row>
    <row r="5587" spans="1:27" x14ac:dyDescent="0.35">
      <c r="A5587" s="210" t="s">
        <v>6263</v>
      </c>
      <c r="B5587" s="217">
        <v>131.28739720643654</v>
      </c>
      <c r="C5587" s="211">
        <v>6.3466052619037316E-2</v>
      </c>
      <c r="D5587" s="211">
        <v>0.12765908522366901</v>
      </c>
      <c r="E5587" s="211">
        <v>7.3002468445409238E-2</v>
      </c>
      <c r="F5587" s="211">
        <v>0.11225430696283735</v>
      </c>
      <c r="G5587" s="211">
        <v>0.12570174870668108</v>
      </c>
      <c r="H5587" s="211">
        <v>0.10499059082575903</v>
      </c>
      <c r="I5587" s="211">
        <v>0.50819405316260946</v>
      </c>
      <c r="J5587" s="211">
        <v>0.47412867242686796</v>
      </c>
      <c r="K5587" s="211">
        <v>0.60356264448955887</v>
      </c>
      <c r="L5587" s="211">
        <v>0.27335101410856788</v>
      </c>
      <c r="M5587" s="211">
        <v>8.4583285275012604E-2</v>
      </c>
      <c r="N5587" s="211">
        <v>0.40253847932507403</v>
      </c>
      <c r="O5587" s="211">
        <v>0.67278860826573861</v>
      </c>
      <c r="P5587" s="211">
        <v>6.7415897362477398E-2</v>
      </c>
      <c r="Q5587" s="211">
        <v>9.5854139839879837E-2</v>
      </c>
      <c r="R5587" s="211">
        <v>0.48129871581706091</v>
      </c>
      <c r="S5587" s="211">
        <v>0.3439601466383474</v>
      </c>
      <c r="T5587" s="211">
        <v>0.61975296099981703</v>
      </c>
      <c r="U5587" s="211">
        <v>0.43407168028457921</v>
      </c>
      <c r="V5587" s="211">
        <v>9.7007025895699886E-2</v>
      </c>
      <c r="W5587" s="211">
        <v>0.58150736059221175</v>
      </c>
      <c r="X5587" s="211">
        <v>0.26214264013717897</v>
      </c>
      <c r="Y5587" s="211">
        <v>0.71237664764504027</v>
      </c>
      <c r="Z5587" s="211">
        <v>0.14537550976951694</v>
      </c>
      <c r="AA5587" s="212">
        <v>0.12264212520662376</v>
      </c>
    </row>
    <row r="5588" spans="1:27" x14ac:dyDescent="0.35">
      <c r="A5588" s="210" t="s">
        <v>6264</v>
      </c>
      <c r="B5588" s="217">
        <v>117.89830566739604</v>
      </c>
      <c r="C5588" s="211">
        <v>5.5853832483771161E-2</v>
      </c>
      <c r="D5588" s="211">
        <v>0.12285337387512113</v>
      </c>
      <c r="E5588" s="211">
        <v>6.8160815246137291E-2</v>
      </c>
      <c r="F5588" s="211">
        <v>0.11583427879546578</v>
      </c>
      <c r="G5588" s="211">
        <v>0.12081809370077072</v>
      </c>
      <c r="H5588" s="211">
        <v>0.11862570699220294</v>
      </c>
      <c r="I5588" s="211">
        <v>0.47704170591642275</v>
      </c>
      <c r="J5588" s="211">
        <v>0.44868198422879479</v>
      </c>
      <c r="K5588" s="211">
        <v>0.61302999088125298</v>
      </c>
      <c r="L5588" s="211">
        <v>0.27183772025649078</v>
      </c>
      <c r="M5588" s="211">
        <v>0.10639569001881749</v>
      </c>
      <c r="N5588" s="211">
        <v>0.39136397397303163</v>
      </c>
      <c r="O5588" s="211">
        <v>0.76296874598317466</v>
      </c>
      <c r="P5588" s="211">
        <v>6.7996481105945084E-2</v>
      </c>
      <c r="Q5588" s="211">
        <v>7.3475096179488344E-2</v>
      </c>
      <c r="R5588" s="211">
        <v>0.45126137450273712</v>
      </c>
      <c r="S5588" s="211">
        <v>0.3269889126635972</v>
      </c>
      <c r="T5588" s="211">
        <v>0.60210096415802761</v>
      </c>
      <c r="U5588" s="211">
        <v>0.41808916690007214</v>
      </c>
      <c r="V5588" s="211">
        <v>5.8844823656671347E-2</v>
      </c>
      <c r="W5588" s="211">
        <v>0.55568435253638992</v>
      </c>
      <c r="X5588" s="211">
        <v>0.31956241813527336</v>
      </c>
      <c r="Y5588" s="211">
        <v>0.62524721770381209</v>
      </c>
      <c r="Z5588" s="211">
        <v>0.14751643950555837</v>
      </c>
      <c r="AA5588" s="212">
        <v>0.11864225750149496</v>
      </c>
    </row>
    <row r="5589" spans="1:27" x14ac:dyDescent="0.35">
      <c r="A5589" s="210" t="s">
        <v>6265</v>
      </c>
      <c r="B5589" s="217">
        <v>150.23622173846499</v>
      </c>
      <c r="C5589" s="211">
        <v>5.6109472470402023E-2</v>
      </c>
      <c r="D5589" s="211">
        <v>0.12027314596583299</v>
      </c>
      <c r="E5589" s="211">
        <v>7.1268632954380198E-2</v>
      </c>
      <c r="F5589" s="211">
        <v>6.9591249692145446E-2</v>
      </c>
      <c r="G5589" s="211">
        <v>0.12203004402531828</v>
      </c>
      <c r="H5589" s="211">
        <v>0.11553383759105254</v>
      </c>
      <c r="I5589" s="211">
        <v>0.47515371862102501</v>
      </c>
      <c r="J5589" s="211">
        <v>0.46265758563885095</v>
      </c>
      <c r="K5589" s="211">
        <v>0.60372311705614057</v>
      </c>
      <c r="L5589" s="211">
        <v>0.28147778937706525</v>
      </c>
      <c r="M5589" s="211">
        <v>8.6002889856421183E-2</v>
      </c>
      <c r="N5589" s="211">
        <v>0.37964902569171888</v>
      </c>
      <c r="O5589" s="211">
        <v>0.68179704576809497</v>
      </c>
      <c r="P5589" s="211">
        <v>6.6909071664688805E-2</v>
      </c>
      <c r="Q5589" s="211">
        <v>7.6867963652004309E-2</v>
      </c>
      <c r="R5589" s="211">
        <v>0.46979889120298823</v>
      </c>
      <c r="S5589" s="211">
        <v>0.34584716038242597</v>
      </c>
      <c r="T5589" s="211">
        <v>0.48087549472138907</v>
      </c>
      <c r="U5589" s="211">
        <v>0.45267587106627505</v>
      </c>
      <c r="V5589" s="211">
        <v>0.1836216672515909</v>
      </c>
      <c r="W5589" s="211">
        <v>0.4850659632858324</v>
      </c>
      <c r="X5589" s="211">
        <v>0.34786037984625423</v>
      </c>
      <c r="Y5589" s="211">
        <v>0.62318652183356571</v>
      </c>
      <c r="Z5589" s="211">
        <v>0.14180642860965825</v>
      </c>
      <c r="AA5589" s="212">
        <v>0.12238403275045744</v>
      </c>
    </row>
    <row r="5590" spans="1:27" x14ac:dyDescent="0.35">
      <c r="A5590" s="210" t="s">
        <v>6266</v>
      </c>
      <c r="B5590" s="217">
        <v>166.18205705590333</v>
      </c>
      <c r="C5590" s="211">
        <v>7.0496500824461419E-2</v>
      </c>
      <c r="D5590" s="211">
        <v>0.12134361089996375</v>
      </c>
      <c r="E5590" s="211">
        <v>7.993636330154108E-2</v>
      </c>
      <c r="F5590" s="211">
        <v>9.5996818307206216E-2</v>
      </c>
      <c r="G5590" s="211">
        <v>0.12562956483347706</v>
      </c>
      <c r="H5590" s="211">
        <v>0.11713863290667267</v>
      </c>
      <c r="I5590" s="211">
        <v>0.5100264524349597</v>
      </c>
      <c r="J5590" s="211">
        <v>0.42664617043704867</v>
      </c>
      <c r="K5590" s="211">
        <v>0.62840961783124205</v>
      </c>
      <c r="L5590" s="211">
        <v>0.27013303009856815</v>
      </c>
      <c r="M5590" s="211">
        <v>9.1680981532554939E-2</v>
      </c>
      <c r="N5590" s="211">
        <v>0.55601056717411534</v>
      </c>
      <c r="O5590" s="211">
        <v>0.60441947638150029</v>
      </c>
      <c r="P5590" s="211">
        <v>6.951176249914133E-2</v>
      </c>
      <c r="Q5590" s="211">
        <v>9.2764267819256174E-2</v>
      </c>
      <c r="R5590" s="211">
        <v>0.47529784896504945</v>
      </c>
      <c r="S5590" s="211">
        <v>0.32147074399949493</v>
      </c>
      <c r="T5590" s="211">
        <v>0.57537593753933658</v>
      </c>
      <c r="U5590" s="211">
        <v>0.42087456905392706</v>
      </c>
      <c r="V5590" s="211">
        <v>0.15926624394377437</v>
      </c>
      <c r="W5590" s="211">
        <v>0.49733754309859396</v>
      </c>
      <c r="X5590" s="211">
        <v>0.26706898312870586</v>
      </c>
      <c r="Y5590" s="211">
        <v>0.70715354498354555</v>
      </c>
      <c r="Z5590" s="211">
        <v>0.14314026536857291</v>
      </c>
      <c r="AA5590" s="212">
        <v>0.12338927575302688</v>
      </c>
    </row>
    <row r="5591" spans="1:27" x14ac:dyDescent="0.35">
      <c r="A5591" s="210" t="s">
        <v>6267</v>
      </c>
      <c r="B5591" s="217">
        <v>132.6049886513772</v>
      </c>
      <c r="C5591" s="211">
        <v>4.7928405287260806E-2</v>
      </c>
      <c r="D5591" s="211">
        <v>0.12142442593021717</v>
      </c>
      <c r="E5591" s="211">
        <v>7.6859660221445594E-2</v>
      </c>
      <c r="F5591" s="211">
        <v>0.10940841871155858</v>
      </c>
      <c r="G5591" s="211">
        <v>0.12466904846348881</v>
      </c>
      <c r="H5591" s="211">
        <v>0.12180540981634011</v>
      </c>
      <c r="I5591" s="211">
        <v>0.52959684042978172</v>
      </c>
      <c r="J5591" s="211">
        <v>0.44435841545775689</v>
      </c>
      <c r="K5591" s="211">
        <v>0.61831606937411254</v>
      </c>
      <c r="L5591" s="211">
        <v>0.28071689244680142</v>
      </c>
      <c r="M5591" s="211">
        <v>8.2364961878909515E-2</v>
      </c>
      <c r="N5591" s="211">
        <v>0.43152667262224764</v>
      </c>
      <c r="O5591" s="211">
        <v>0.70180308639157396</v>
      </c>
      <c r="P5591" s="211">
        <v>6.5576346729114832E-2</v>
      </c>
      <c r="Q5591" s="211">
        <v>7.7091271792966057E-2</v>
      </c>
      <c r="R5591" s="211">
        <v>0.39341106782068869</v>
      </c>
      <c r="S5591" s="211">
        <v>0.39896692879111351</v>
      </c>
      <c r="T5591" s="211">
        <v>0.62658164928174132</v>
      </c>
      <c r="U5591" s="211">
        <v>0.46481879322348252</v>
      </c>
      <c r="V5591" s="211">
        <v>0.10078453071854446</v>
      </c>
      <c r="W5591" s="211">
        <v>0.57983299521233467</v>
      </c>
      <c r="X5591" s="211">
        <v>0.33756166942969179</v>
      </c>
      <c r="Y5591" s="211">
        <v>0.63342551628729238</v>
      </c>
      <c r="Z5591" s="211">
        <v>0.14990730980644043</v>
      </c>
      <c r="AA5591" s="212">
        <v>0.11993817116400797</v>
      </c>
    </row>
    <row r="5592" spans="1:27" x14ac:dyDescent="0.35">
      <c r="A5592" s="210" t="s">
        <v>6268</v>
      </c>
      <c r="B5592" s="217">
        <v>131.60405735161828</v>
      </c>
      <c r="C5592" s="211">
        <v>7.1377600988993109E-2</v>
      </c>
      <c r="D5592" s="211">
        <v>0.1278236405546557</v>
      </c>
      <c r="E5592" s="211">
        <v>7.8215784873622213E-2</v>
      </c>
      <c r="F5592" s="211">
        <v>7.5765359053253184E-2</v>
      </c>
      <c r="G5592" s="211">
        <v>0.11663684312411127</v>
      </c>
      <c r="H5592" s="211">
        <v>0.12179729169428048</v>
      </c>
      <c r="I5592" s="211">
        <v>0.47617113313461329</v>
      </c>
      <c r="J5592" s="211">
        <v>0.42322802322218339</v>
      </c>
      <c r="K5592" s="211">
        <v>0.61164132931554926</v>
      </c>
      <c r="L5592" s="211">
        <v>0.27586063286017187</v>
      </c>
      <c r="M5592" s="211">
        <v>0.10291179763592417</v>
      </c>
      <c r="N5592" s="211">
        <v>0.53641287691304051</v>
      </c>
      <c r="O5592" s="211">
        <v>0.72410919686598696</v>
      </c>
      <c r="P5592" s="211">
        <v>7.0647795547349429E-2</v>
      </c>
      <c r="Q5592" s="211">
        <v>6.6350379165687257E-2</v>
      </c>
      <c r="R5592" s="211">
        <v>0.44538764003669112</v>
      </c>
      <c r="S5592" s="211">
        <v>0.28189702714159071</v>
      </c>
      <c r="T5592" s="211">
        <v>0.60817401248127223</v>
      </c>
      <c r="U5592" s="211">
        <v>0.36798110380372501</v>
      </c>
      <c r="V5592" s="211">
        <v>6.1635655258991756E-2</v>
      </c>
      <c r="W5592" s="211">
        <v>0.57351624094538978</v>
      </c>
      <c r="X5592" s="211">
        <v>0.28152536408200673</v>
      </c>
      <c r="Y5592" s="211">
        <v>0.6142006353554379</v>
      </c>
      <c r="Z5592" s="211">
        <v>0.14874819238416667</v>
      </c>
      <c r="AA5592" s="212">
        <v>0.11716991627577912</v>
      </c>
    </row>
    <row r="5593" spans="1:27" x14ac:dyDescent="0.35">
      <c r="A5593" s="210" t="s">
        <v>6269</v>
      </c>
      <c r="B5593" s="217">
        <v>119.31533033175771</v>
      </c>
      <c r="C5593" s="211">
        <v>7.5284973793808871E-2</v>
      </c>
      <c r="D5593" s="211">
        <v>0.13280560597128163</v>
      </c>
      <c r="E5593" s="211">
        <v>8.1059570848004053E-2</v>
      </c>
      <c r="F5593" s="211">
        <v>7.7943132167045431E-2</v>
      </c>
      <c r="G5593" s="211">
        <v>0.12311013339721563</v>
      </c>
      <c r="H5593" s="211">
        <v>0.11024495114959496</v>
      </c>
      <c r="I5593" s="211">
        <v>0.49364274852375528</v>
      </c>
      <c r="J5593" s="211">
        <v>0.47062050489346957</v>
      </c>
      <c r="K5593" s="211">
        <v>0.61948606375930737</v>
      </c>
      <c r="L5593" s="211">
        <v>0.2738573951341039</v>
      </c>
      <c r="M5593" s="211">
        <v>8.9966734052611977E-2</v>
      </c>
      <c r="N5593" s="211">
        <v>0.50932486285873024</v>
      </c>
      <c r="O5593" s="211">
        <v>0.63506049146714039</v>
      </c>
      <c r="P5593" s="211">
        <v>6.5185406665975845E-2</v>
      </c>
      <c r="Q5593" s="211">
        <v>6.1320188079319882E-2</v>
      </c>
      <c r="R5593" s="211">
        <v>0.41824126618804314</v>
      </c>
      <c r="S5593" s="211">
        <v>0.29181315387385326</v>
      </c>
      <c r="T5593" s="211">
        <v>0.51066686262516892</v>
      </c>
      <c r="U5593" s="211">
        <v>0.329168595858504</v>
      </c>
      <c r="V5593" s="211">
        <v>9.8825618224387152E-2</v>
      </c>
      <c r="W5593" s="211">
        <v>0.48612482465576407</v>
      </c>
      <c r="X5593" s="211">
        <v>0.26854123178217743</v>
      </c>
      <c r="Y5593" s="211">
        <v>0.60217234791246266</v>
      </c>
      <c r="Z5593" s="211">
        <v>0.14896991515553584</v>
      </c>
      <c r="AA5593" s="212">
        <v>0.12071077610456594</v>
      </c>
    </row>
    <row r="5594" spans="1:27" x14ac:dyDescent="0.35">
      <c r="A5594" s="210" t="s">
        <v>6270</v>
      </c>
      <c r="B5594" s="217">
        <v>139.85067789111821</v>
      </c>
      <c r="C5594" s="211">
        <v>5.6862017615054147E-2</v>
      </c>
      <c r="D5594" s="211">
        <v>0.12986633538497686</v>
      </c>
      <c r="E5594" s="211">
        <v>7.8072147492387972E-2</v>
      </c>
      <c r="F5594" s="211">
        <v>9.7826540856713301E-2</v>
      </c>
      <c r="G5594" s="211">
        <v>0.12217223331582774</v>
      </c>
      <c r="H5594" s="211">
        <v>0.11980773316353206</v>
      </c>
      <c r="I5594" s="211">
        <v>0.41431831499704957</v>
      </c>
      <c r="J5594" s="211">
        <v>0.47036407163009675</v>
      </c>
      <c r="K5594" s="211">
        <v>0.63127492804848906</v>
      </c>
      <c r="L5594" s="211">
        <v>0.28043966583682844</v>
      </c>
      <c r="M5594" s="211">
        <v>9.6727210868548852E-2</v>
      </c>
      <c r="N5594" s="211">
        <v>0.36902185597856363</v>
      </c>
      <c r="O5594" s="211">
        <v>0.70539517003508379</v>
      </c>
      <c r="P5594" s="211">
        <v>7.2415171707587031E-2</v>
      </c>
      <c r="Q5594" s="211">
        <v>6.8365959358280715E-2</v>
      </c>
      <c r="R5594" s="211">
        <v>0.46278598499158097</v>
      </c>
      <c r="S5594" s="211">
        <v>0.36972269992699824</v>
      </c>
      <c r="T5594" s="211">
        <v>0.62004858694245069</v>
      </c>
      <c r="U5594" s="211">
        <v>0.45552257967060672</v>
      </c>
      <c r="V5594" s="211">
        <v>6.0283119697073312E-2</v>
      </c>
      <c r="W5594" s="211">
        <v>0.61391857801306016</v>
      </c>
      <c r="X5594" s="211">
        <v>0.34288007899089812</v>
      </c>
      <c r="Y5594" s="211">
        <v>0.77941492666186674</v>
      </c>
      <c r="Z5594" s="211">
        <v>0.14952004013238163</v>
      </c>
      <c r="AA5594" s="212">
        <v>0.11655699027092022</v>
      </c>
    </row>
    <row r="5595" spans="1:27" x14ac:dyDescent="0.35">
      <c r="A5595" s="210" t="s">
        <v>6271</v>
      </c>
      <c r="B5595" s="217">
        <v>146.05178635783679</v>
      </c>
      <c r="C5595" s="211">
        <v>5.0804195600840624E-2</v>
      </c>
      <c r="D5595" s="211">
        <v>0.12343401748421792</v>
      </c>
      <c r="E5595" s="211">
        <v>6.9859445944669515E-2</v>
      </c>
      <c r="F5595" s="211">
        <v>0.10330831810598175</v>
      </c>
      <c r="G5595" s="211">
        <v>0.12239852480595657</v>
      </c>
      <c r="H5595" s="211">
        <v>0.11417042731351999</v>
      </c>
      <c r="I5595" s="211">
        <v>0.51789093485678983</v>
      </c>
      <c r="J5595" s="211">
        <v>0.42726145077103223</v>
      </c>
      <c r="K5595" s="211">
        <v>0.53038476362594333</v>
      </c>
      <c r="L5595" s="211">
        <v>0.28351022939483561</v>
      </c>
      <c r="M5595" s="211">
        <v>8.9815324044914935E-2</v>
      </c>
      <c r="N5595" s="211">
        <v>0.42986612214409481</v>
      </c>
      <c r="O5595" s="211">
        <v>0.77057220306337371</v>
      </c>
      <c r="P5595" s="211">
        <v>6.8216915428918293E-2</v>
      </c>
      <c r="Q5595" s="211">
        <v>4.9437664822735677E-2</v>
      </c>
      <c r="R5595" s="211">
        <v>0.47401290645529337</v>
      </c>
      <c r="S5595" s="211">
        <v>0.27354309187483428</v>
      </c>
      <c r="T5595" s="211">
        <v>0.54118573337307985</v>
      </c>
      <c r="U5595" s="211">
        <v>0.45537549374463493</v>
      </c>
      <c r="V5595" s="211">
        <v>0.12995420996639134</v>
      </c>
      <c r="W5595" s="211">
        <v>0.55417578632713693</v>
      </c>
      <c r="X5595" s="211">
        <v>0.33517774561391689</v>
      </c>
      <c r="Y5595" s="211">
        <v>0.66842117152322333</v>
      </c>
      <c r="Z5595" s="211">
        <v>0.14796509096829333</v>
      </c>
      <c r="AA5595" s="212">
        <v>0.11603054673973724</v>
      </c>
    </row>
    <row r="5596" spans="1:27" x14ac:dyDescent="0.35">
      <c r="A5596" s="210" t="s">
        <v>6272</v>
      </c>
      <c r="B5596" s="217">
        <v>151.19110725750573</v>
      </c>
      <c r="C5596" s="211">
        <v>5.3117140599243835E-2</v>
      </c>
      <c r="D5596" s="211">
        <v>0.11867209838548938</v>
      </c>
      <c r="E5596" s="211">
        <v>7.767622420254941E-2</v>
      </c>
      <c r="F5596" s="211">
        <v>0.10069419529904765</v>
      </c>
      <c r="G5596" s="211">
        <v>0.11660264727283541</v>
      </c>
      <c r="H5596" s="211">
        <v>0.12427410517551363</v>
      </c>
      <c r="I5596" s="211">
        <v>0.46051521017816088</v>
      </c>
      <c r="J5596" s="211">
        <v>0.47918254030421059</v>
      </c>
      <c r="K5596" s="211">
        <v>0.63672565564036931</v>
      </c>
      <c r="L5596" s="211">
        <v>0.2802054728166477</v>
      </c>
      <c r="M5596" s="211">
        <v>0.10312860002123894</v>
      </c>
      <c r="N5596" s="211">
        <v>0.41173766940703588</v>
      </c>
      <c r="O5596" s="211">
        <v>0.70697895264479016</v>
      </c>
      <c r="P5596" s="211">
        <v>7.2663677156749554E-2</v>
      </c>
      <c r="Q5596" s="211">
        <v>7.7774050711519424E-2</v>
      </c>
      <c r="R5596" s="211">
        <v>0.42445343494438981</v>
      </c>
      <c r="S5596" s="211">
        <v>0.37555803920776487</v>
      </c>
      <c r="T5596" s="211">
        <v>0.60377146569405349</v>
      </c>
      <c r="U5596" s="211">
        <v>0.39976279552368443</v>
      </c>
      <c r="V5596" s="211">
        <v>0.10988492035493937</v>
      </c>
      <c r="W5596" s="211">
        <v>0.55927006035320326</v>
      </c>
      <c r="X5596" s="211">
        <v>0.42895098071316101</v>
      </c>
      <c r="Y5596" s="211">
        <v>0.6533829978160125</v>
      </c>
      <c r="Z5596" s="211">
        <v>0.14517270222148038</v>
      </c>
      <c r="AA5596" s="212">
        <v>0.12002864080196302</v>
      </c>
    </row>
    <row r="5597" spans="1:27" x14ac:dyDescent="0.35">
      <c r="A5597" s="210" t="s">
        <v>6273</v>
      </c>
      <c r="B5597" s="217">
        <v>123.55045029809116</v>
      </c>
      <c r="C5597" s="211">
        <v>7.6389598393486566E-2</v>
      </c>
      <c r="D5597" s="211">
        <v>0.11803217889963662</v>
      </c>
      <c r="E5597" s="211">
        <v>7.1054297289475279E-2</v>
      </c>
      <c r="F5597" s="211">
        <v>9.7214180476824327E-2</v>
      </c>
      <c r="G5597" s="211">
        <v>0.1175633902130943</v>
      </c>
      <c r="H5597" s="211">
        <v>0.11871075971820554</v>
      </c>
      <c r="I5597" s="211">
        <v>0.52757182195746577</v>
      </c>
      <c r="J5597" s="211">
        <v>0.45120675335716581</v>
      </c>
      <c r="K5597" s="211">
        <v>0.62615344045977217</v>
      </c>
      <c r="L5597" s="211">
        <v>0.28001939024578865</v>
      </c>
      <c r="M5597" s="211">
        <v>0.1170275410469942</v>
      </c>
      <c r="N5597" s="211">
        <v>0.47544447610503021</v>
      </c>
      <c r="O5597" s="211">
        <v>0.78749204535701778</v>
      </c>
      <c r="P5597" s="211">
        <v>6.7484750602698984E-2</v>
      </c>
      <c r="Q5597" s="211">
        <v>6.2454266009521212E-2</v>
      </c>
      <c r="R5597" s="211">
        <v>0.46697077642461171</v>
      </c>
      <c r="S5597" s="211">
        <v>0.35625582820444712</v>
      </c>
      <c r="T5597" s="211">
        <v>0.51056151845430464</v>
      </c>
      <c r="U5597" s="211">
        <v>0.34685593851685426</v>
      </c>
      <c r="V5597" s="211">
        <v>5.6443388988318327E-2</v>
      </c>
      <c r="W5597" s="211">
        <v>0.50822147818565189</v>
      </c>
      <c r="X5597" s="211">
        <v>0.23745449394840579</v>
      </c>
      <c r="Y5597" s="211">
        <v>0.61485938056755585</v>
      </c>
      <c r="Z5597" s="211">
        <v>0.14857896507513055</v>
      </c>
      <c r="AA5597" s="212">
        <v>0.11278332212709351</v>
      </c>
    </row>
    <row r="5598" spans="1:27" x14ac:dyDescent="0.35">
      <c r="A5598" s="210" t="s">
        <v>6274</v>
      </c>
      <c r="B5598" s="217">
        <v>125.64886083671074</v>
      </c>
      <c r="C5598" s="211">
        <v>6.9003117907129846E-2</v>
      </c>
      <c r="D5598" s="211">
        <v>0.1324900718980683</v>
      </c>
      <c r="E5598" s="211">
        <v>7.5305307439679031E-2</v>
      </c>
      <c r="F5598" s="211">
        <v>0.10152514913186383</v>
      </c>
      <c r="G5598" s="211">
        <v>0.12029889611163619</v>
      </c>
      <c r="H5598" s="211">
        <v>0.12604827206254354</v>
      </c>
      <c r="I5598" s="211">
        <v>0.51505223150384061</v>
      </c>
      <c r="J5598" s="211">
        <v>0.45126614079669702</v>
      </c>
      <c r="K5598" s="211">
        <v>0.60423627745531816</v>
      </c>
      <c r="L5598" s="211">
        <v>0.27910963169081293</v>
      </c>
      <c r="M5598" s="211">
        <v>0.10617037748750513</v>
      </c>
      <c r="N5598" s="211">
        <v>0.40896486496997742</v>
      </c>
      <c r="O5598" s="211">
        <v>0.74680558508174233</v>
      </c>
      <c r="P5598" s="211">
        <v>6.6617273224793327E-2</v>
      </c>
      <c r="Q5598" s="211">
        <v>7.3504911520851507E-2</v>
      </c>
      <c r="R5598" s="211">
        <v>0.49190235288217032</v>
      </c>
      <c r="S5598" s="211">
        <v>0.30294004132192365</v>
      </c>
      <c r="T5598" s="211">
        <v>0.57859083523807808</v>
      </c>
      <c r="U5598" s="211">
        <v>0.35988648284521157</v>
      </c>
      <c r="V5598" s="211">
        <v>8.233292974906703E-2</v>
      </c>
      <c r="W5598" s="211">
        <v>0.61498473132406639</v>
      </c>
      <c r="X5598" s="211">
        <v>0.3342743554861109</v>
      </c>
      <c r="Y5598" s="211">
        <v>0.65513754171265126</v>
      </c>
      <c r="Z5598" s="211">
        <v>0.14887295457918581</v>
      </c>
      <c r="AA5598" s="212">
        <v>0.12160625849277246</v>
      </c>
    </row>
    <row r="5599" spans="1:27" x14ac:dyDescent="0.35">
      <c r="A5599" s="210" t="s">
        <v>6275</v>
      </c>
      <c r="B5599" s="217">
        <v>177.52055095422975</v>
      </c>
      <c r="C5599" s="211">
        <v>6.3269398486367825E-2</v>
      </c>
      <c r="D5599" s="211">
        <v>0.11735341147768866</v>
      </c>
      <c r="E5599" s="211">
        <v>7.7966221565452604E-2</v>
      </c>
      <c r="F5599" s="211">
        <v>0.1000495681725433</v>
      </c>
      <c r="G5599" s="211">
        <v>0.11614270423831712</v>
      </c>
      <c r="H5599" s="211">
        <v>0.12814714471955416</v>
      </c>
      <c r="I5599" s="211">
        <v>0.49980802470180097</v>
      </c>
      <c r="J5599" s="211">
        <v>0.48892150543630586</v>
      </c>
      <c r="K5599" s="211">
        <v>0.59060895697975768</v>
      </c>
      <c r="L5599" s="211">
        <v>0.27441491942084678</v>
      </c>
      <c r="M5599" s="211">
        <v>8.1744427707879472E-2</v>
      </c>
      <c r="N5599" s="211">
        <v>0.464070382675701</v>
      </c>
      <c r="O5599" s="211">
        <v>0.73491289570593277</v>
      </c>
      <c r="P5599" s="211">
        <v>6.8779233343540275E-2</v>
      </c>
      <c r="Q5599" s="211">
        <v>8.0717406882019158E-2</v>
      </c>
      <c r="R5599" s="211">
        <v>0.45993160207386041</v>
      </c>
      <c r="S5599" s="211">
        <v>0.31901552583719439</v>
      </c>
      <c r="T5599" s="211">
        <v>0.57968683506368468</v>
      </c>
      <c r="U5599" s="211">
        <v>0.43124903770419987</v>
      </c>
      <c r="V5599" s="211">
        <v>0.17534239632328974</v>
      </c>
      <c r="W5599" s="211">
        <v>0.51075568545453154</v>
      </c>
      <c r="X5599" s="211">
        <v>0.39364223132087561</v>
      </c>
      <c r="Y5599" s="211">
        <v>0.75689948341892666</v>
      </c>
      <c r="Z5599" s="211">
        <v>0.14788856088683183</v>
      </c>
      <c r="AA5599" s="212">
        <v>0.11716907905717255</v>
      </c>
    </row>
    <row r="5600" spans="1:27" x14ac:dyDescent="0.35">
      <c r="A5600" s="210" t="s">
        <v>6276</v>
      </c>
      <c r="B5600" s="217">
        <v>157.05559584268514</v>
      </c>
      <c r="C5600" s="211">
        <v>6.9042801876055979E-2</v>
      </c>
      <c r="D5600" s="211">
        <v>0.12996085450941253</v>
      </c>
      <c r="E5600" s="211">
        <v>7.9102323972899846E-2</v>
      </c>
      <c r="F5600" s="211">
        <v>9.8061377640902475E-2</v>
      </c>
      <c r="G5600" s="211">
        <v>0.12240753915577968</v>
      </c>
      <c r="H5600" s="211">
        <v>0.10426367878240454</v>
      </c>
      <c r="I5600" s="211">
        <v>0.52254502972887795</v>
      </c>
      <c r="J5600" s="211">
        <v>0.48852490929088549</v>
      </c>
      <c r="K5600" s="211">
        <v>0.64887530134666971</v>
      </c>
      <c r="L5600" s="211">
        <v>0.26971372590003145</v>
      </c>
      <c r="M5600" s="211">
        <v>9.4278187961008716E-2</v>
      </c>
      <c r="N5600" s="211">
        <v>0.42106576794752482</v>
      </c>
      <c r="O5600" s="211">
        <v>0.78751504709571496</v>
      </c>
      <c r="P5600" s="211">
        <v>6.530547849990169E-2</v>
      </c>
      <c r="Q5600" s="211">
        <v>0.10460790584015134</v>
      </c>
      <c r="R5600" s="211">
        <v>0.40692247693217776</v>
      </c>
      <c r="S5600" s="211">
        <v>0.4243929310360976</v>
      </c>
      <c r="T5600" s="211">
        <v>0.49277356524271398</v>
      </c>
      <c r="U5600" s="211">
        <v>0.33307215108095128</v>
      </c>
      <c r="V5600" s="211">
        <v>0.16527310551296095</v>
      </c>
      <c r="W5600" s="211">
        <v>0.59303790414651258</v>
      </c>
      <c r="X5600" s="211">
        <v>0.35457842495057518</v>
      </c>
      <c r="Y5600" s="211">
        <v>0.66302122741015324</v>
      </c>
      <c r="Z5600" s="211">
        <v>0.14770454756963031</v>
      </c>
      <c r="AA5600" s="212">
        <v>0.11728147151075841</v>
      </c>
    </row>
    <row r="5601" spans="1:27" x14ac:dyDescent="0.35">
      <c r="A5601" s="210" t="s">
        <v>6277</v>
      </c>
      <c r="B5601" s="217">
        <v>117.12654930989306</v>
      </c>
      <c r="C5601" s="211">
        <v>5.1689323073724411E-2</v>
      </c>
      <c r="D5601" s="211">
        <v>0.12811604355006054</v>
      </c>
      <c r="E5601" s="211">
        <v>7.0580894545477113E-2</v>
      </c>
      <c r="F5601" s="211">
        <v>8.6470471969683452E-2</v>
      </c>
      <c r="G5601" s="211">
        <v>0.12348370810803008</v>
      </c>
      <c r="H5601" s="211">
        <v>0.11272673916944288</v>
      </c>
      <c r="I5601" s="211">
        <v>0.52174074025550654</v>
      </c>
      <c r="J5601" s="211">
        <v>0.47117469437638004</v>
      </c>
      <c r="K5601" s="211">
        <v>0.64866091732338649</v>
      </c>
      <c r="L5601" s="211">
        <v>0.27907087533560893</v>
      </c>
      <c r="M5601" s="211">
        <v>0.10154419565205589</v>
      </c>
      <c r="N5601" s="211">
        <v>0.39952812534167748</v>
      </c>
      <c r="O5601" s="211">
        <v>0.74819296206700359</v>
      </c>
      <c r="P5601" s="211">
        <v>7.1875177838934406E-2</v>
      </c>
      <c r="Q5601" s="211">
        <v>0.10797455860543112</v>
      </c>
      <c r="R5601" s="211">
        <v>0.42505091292262509</v>
      </c>
      <c r="S5601" s="211">
        <v>0.29830983310147396</v>
      </c>
      <c r="T5601" s="211">
        <v>0.58446449188992822</v>
      </c>
      <c r="U5601" s="211">
        <v>0.47860059839658414</v>
      </c>
      <c r="V5601" s="211">
        <v>5.6624793041360394E-2</v>
      </c>
      <c r="W5601" s="211">
        <v>0.48079930092528572</v>
      </c>
      <c r="X5601" s="211">
        <v>0.33462236204018547</v>
      </c>
      <c r="Y5601" s="211">
        <v>0.56144612945659322</v>
      </c>
      <c r="Z5601" s="211">
        <v>0.14117103885309629</v>
      </c>
      <c r="AA5601" s="212">
        <v>0.12523670016078575</v>
      </c>
    </row>
    <row r="5602" spans="1:27" x14ac:dyDescent="0.35">
      <c r="A5602" s="210" t="s">
        <v>6278</v>
      </c>
      <c r="B5602" s="217">
        <v>128.12360892272133</v>
      </c>
      <c r="C5602" s="211">
        <v>7.4578030802540621E-2</v>
      </c>
      <c r="D5602" s="211">
        <v>0.11644220454144659</v>
      </c>
      <c r="E5602" s="211">
        <v>6.7937484436580736E-2</v>
      </c>
      <c r="F5602" s="211">
        <v>9.737645002053337E-2</v>
      </c>
      <c r="G5602" s="211">
        <v>0.11744224012466808</v>
      </c>
      <c r="H5602" s="211">
        <v>0.11273750285208915</v>
      </c>
      <c r="I5602" s="211">
        <v>0.51207033714572681</v>
      </c>
      <c r="J5602" s="211">
        <v>0.42729927865390027</v>
      </c>
      <c r="K5602" s="211">
        <v>0.6157390148219436</v>
      </c>
      <c r="L5602" s="211">
        <v>0.27862621597484333</v>
      </c>
      <c r="M5602" s="211">
        <v>0.118352374619294</v>
      </c>
      <c r="N5602" s="211">
        <v>0.42069525046194539</v>
      </c>
      <c r="O5602" s="211">
        <v>0.78427371790121536</v>
      </c>
      <c r="P5602" s="211">
        <v>6.4814975637364672E-2</v>
      </c>
      <c r="Q5602" s="211">
        <v>4.8720480230304848E-2</v>
      </c>
      <c r="R5602" s="211">
        <v>0.46902369470202671</v>
      </c>
      <c r="S5602" s="211">
        <v>0.3792514016367603</v>
      </c>
      <c r="T5602" s="211">
        <v>0.57210770604393124</v>
      </c>
      <c r="U5602" s="211">
        <v>0.48707192598523691</v>
      </c>
      <c r="V5602" s="211">
        <v>6.6982185991919907E-2</v>
      </c>
      <c r="W5602" s="211">
        <v>0.59391360967922957</v>
      </c>
      <c r="X5602" s="211">
        <v>0.35897498320121468</v>
      </c>
      <c r="Y5602" s="211">
        <v>0.65394237055034998</v>
      </c>
      <c r="Z5602" s="211">
        <v>0.14491842956294448</v>
      </c>
      <c r="AA5602" s="212">
        <v>0.12023082630342828</v>
      </c>
    </row>
    <row r="5603" spans="1:27" x14ac:dyDescent="0.35">
      <c r="A5603" s="210" t="s">
        <v>6279</v>
      </c>
      <c r="B5603" s="217">
        <v>131.1147517570102</v>
      </c>
      <c r="C5603" s="211">
        <v>7.8506992819993307E-2</v>
      </c>
      <c r="D5603" s="211">
        <v>0.12780202042948804</v>
      </c>
      <c r="E5603" s="211">
        <v>8.4534858922784326E-2</v>
      </c>
      <c r="F5603" s="211">
        <v>0.11255880938274922</v>
      </c>
      <c r="G5603" s="211">
        <v>0.12421677141741806</v>
      </c>
      <c r="H5603" s="211">
        <v>0.12191686596338473</v>
      </c>
      <c r="I5603" s="211">
        <v>0.50364507280219528</v>
      </c>
      <c r="J5603" s="211">
        <v>0.40402019304427211</v>
      </c>
      <c r="K5603" s="211">
        <v>0.57685448249083116</v>
      </c>
      <c r="L5603" s="211">
        <v>0.28003324746811858</v>
      </c>
      <c r="M5603" s="211">
        <v>0.10733343169365292</v>
      </c>
      <c r="N5603" s="211">
        <v>0.43631742275553598</v>
      </c>
      <c r="O5603" s="211">
        <v>0.76469702817919949</v>
      </c>
      <c r="P5603" s="211">
        <v>6.9707323858433229E-2</v>
      </c>
      <c r="Q5603" s="211">
        <v>6.2021891132909956E-2</v>
      </c>
      <c r="R5603" s="211">
        <v>0.41639257054095524</v>
      </c>
      <c r="S5603" s="211">
        <v>0.37943303240445447</v>
      </c>
      <c r="T5603" s="211">
        <v>0.58157941295901128</v>
      </c>
      <c r="U5603" s="211">
        <v>0.40429356158812968</v>
      </c>
      <c r="V5603" s="211">
        <v>8.1999697174232E-2</v>
      </c>
      <c r="W5603" s="211">
        <v>0.49850351186749875</v>
      </c>
      <c r="X5603" s="211">
        <v>0.28862456843908135</v>
      </c>
      <c r="Y5603" s="211">
        <v>0.6305797154392111</v>
      </c>
      <c r="Z5603" s="211">
        <v>0.14588161241245012</v>
      </c>
      <c r="AA5603" s="212">
        <v>0.12386043239999706</v>
      </c>
    </row>
    <row r="5604" spans="1:27" x14ac:dyDescent="0.35">
      <c r="A5604" s="210" t="s">
        <v>6280</v>
      </c>
      <c r="B5604" s="217">
        <v>136.75970926943143</v>
      </c>
      <c r="C5604" s="211">
        <v>6.179104597177118E-2</v>
      </c>
      <c r="D5604" s="211">
        <v>0.11955543769870229</v>
      </c>
      <c r="E5604" s="211">
        <v>6.7802023069600648E-2</v>
      </c>
      <c r="F5604" s="211">
        <v>0.10300602069381595</v>
      </c>
      <c r="G5604" s="211">
        <v>0.11819438605314707</v>
      </c>
      <c r="H5604" s="211">
        <v>0.12149280587515419</v>
      </c>
      <c r="I5604" s="211">
        <v>0.43168316901573583</v>
      </c>
      <c r="J5604" s="211">
        <v>0.45574731630305132</v>
      </c>
      <c r="K5604" s="211">
        <v>0.64688795240270691</v>
      </c>
      <c r="L5604" s="211">
        <v>0.27279000799329384</v>
      </c>
      <c r="M5604" s="211">
        <v>0.1138837840723981</v>
      </c>
      <c r="N5604" s="211">
        <v>0.41592534671613046</v>
      </c>
      <c r="O5604" s="211">
        <v>0.59085796881213204</v>
      </c>
      <c r="P5604" s="211">
        <v>6.879356615011635E-2</v>
      </c>
      <c r="Q5604" s="211">
        <v>6.5293832542447916E-2</v>
      </c>
      <c r="R5604" s="211">
        <v>0.45018446397918332</v>
      </c>
      <c r="S5604" s="211">
        <v>0.38490933630643004</v>
      </c>
      <c r="T5604" s="211">
        <v>0.55700471901470894</v>
      </c>
      <c r="U5604" s="211">
        <v>0.41275489878758703</v>
      </c>
      <c r="V5604" s="211">
        <v>8.7934782301506892E-2</v>
      </c>
      <c r="W5604" s="211">
        <v>0.58503359743544869</v>
      </c>
      <c r="X5604" s="211">
        <v>0.3851318671144851</v>
      </c>
      <c r="Y5604" s="211">
        <v>0.76448385075800518</v>
      </c>
      <c r="Z5604" s="211">
        <v>0.14677015813616032</v>
      </c>
      <c r="AA5604" s="212">
        <v>0.12302861281731289</v>
      </c>
    </row>
    <row r="5605" spans="1:27" x14ac:dyDescent="0.35">
      <c r="A5605" s="210" t="s">
        <v>6281</v>
      </c>
      <c r="B5605" s="217">
        <v>115.11314046617444</v>
      </c>
      <c r="C5605" s="211">
        <v>7.9925385181124436E-2</v>
      </c>
      <c r="D5605" s="211">
        <v>0.11619573349275146</v>
      </c>
      <c r="E5605" s="211">
        <v>8.4571749072923266E-2</v>
      </c>
      <c r="F5605" s="211">
        <v>9.7516896232525713E-2</v>
      </c>
      <c r="G5605" s="211">
        <v>0.12530583357513411</v>
      </c>
      <c r="H5605" s="211">
        <v>0.12040747029063451</v>
      </c>
      <c r="I5605" s="211">
        <v>0.52401617493914632</v>
      </c>
      <c r="J5605" s="211">
        <v>0.44079063368215188</v>
      </c>
      <c r="K5605" s="211">
        <v>0.52881410216941627</v>
      </c>
      <c r="L5605" s="211">
        <v>0.26546110006059459</v>
      </c>
      <c r="M5605" s="211">
        <v>9.5670712562220248E-2</v>
      </c>
      <c r="N5605" s="211">
        <v>0.39681767363758846</v>
      </c>
      <c r="O5605" s="211">
        <v>0.72452479489330135</v>
      </c>
      <c r="P5605" s="211">
        <v>6.9777871649743736E-2</v>
      </c>
      <c r="Q5605" s="211">
        <v>5.5401930070251362E-2</v>
      </c>
      <c r="R5605" s="211">
        <v>0.40344153192705051</v>
      </c>
      <c r="S5605" s="211">
        <v>0.30574916651518047</v>
      </c>
      <c r="T5605" s="211">
        <v>0.59732691037695895</v>
      </c>
      <c r="U5605" s="211">
        <v>0.33044878108152237</v>
      </c>
      <c r="V5605" s="211">
        <v>6.3982315931513573E-2</v>
      </c>
      <c r="W5605" s="211">
        <v>0.55343420844111768</v>
      </c>
      <c r="X5605" s="211">
        <v>0.35363450424501575</v>
      </c>
      <c r="Y5605" s="211">
        <v>0.73471260255786075</v>
      </c>
      <c r="Z5605" s="211">
        <v>0.14706492253746525</v>
      </c>
      <c r="AA5605" s="212">
        <v>0.12202644959355406</v>
      </c>
    </row>
    <row r="5606" spans="1:27" x14ac:dyDescent="0.35">
      <c r="A5606" s="210" t="s">
        <v>6282</v>
      </c>
      <c r="B5606" s="217">
        <v>127.05260986569691</v>
      </c>
      <c r="C5606" s="211">
        <v>6.0020488264028546E-2</v>
      </c>
      <c r="D5606" s="211">
        <v>0.1300989067524769</v>
      </c>
      <c r="E5606" s="211">
        <v>7.6153041193353782E-2</v>
      </c>
      <c r="F5606" s="211">
        <v>8.9544605448592079E-2</v>
      </c>
      <c r="G5606" s="211">
        <v>0.11928449243426009</v>
      </c>
      <c r="H5606" s="211">
        <v>0.12707300121120094</v>
      </c>
      <c r="I5606" s="211">
        <v>0.48596899827025231</v>
      </c>
      <c r="J5606" s="211">
        <v>0.4747714855814868</v>
      </c>
      <c r="K5606" s="211">
        <v>0.53352281808297186</v>
      </c>
      <c r="L5606" s="211">
        <v>0.28014713127617086</v>
      </c>
      <c r="M5606" s="211">
        <v>9.6387635167639873E-2</v>
      </c>
      <c r="N5606" s="211">
        <v>0.43121486840797751</v>
      </c>
      <c r="O5606" s="211">
        <v>0.67707714960777332</v>
      </c>
      <c r="P5606" s="211">
        <v>6.9936049002151557E-2</v>
      </c>
      <c r="Q5606" s="211">
        <v>7.1290931973314139E-2</v>
      </c>
      <c r="R5606" s="211">
        <v>0.38786623978400786</v>
      </c>
      <c r="S5606" s="211">
        <v>0.35309004123901783</v>
      </c>
      <c r="T5606" s="211">
        <v>0.54761776867030276</v>
      </c>
      <c r="U5606" s="211">
        <v>0.42001948791457772</v>
      </c>
      <c r="V5606" s="211">
        <v>0.10820675488586011</v>
      </c>
      <c r="W5606" s="211">
        <v>0.53443575627765116</v>
      </c>
      <c r="X5606" s="211">
        <v>0.32778477231629549</v>
      </c>
      <c r="Y5606" s="211">
        <v>0.6190558080135059</v>
      </c>
      <c r="Z5606" s="211">
        <v>0.14794619636949299</v>
      </c>
      <c r="AA5606" s="212">
        <v>0.12448243804519643</v>
      </c>
    </row>
    <row r="5607" spans="1:27" x14ac:dyDescent="0.35">
      <c r="A5607" s="210" t="s">
        <v>6283</v>
      </c>
      <c r="B5607" s="217">
        <v>141.30834312503814</v>
      </c>
      <c r="C5607" s="211">
        <v>7.164698499881135E-2</v>
      </c>
      <c r="D5607" s="211">
        <v>0.12565981938290449</v>
      </c>
      <c r="E5607" s="211">
        <v>6.8141909924571586E-2</v>
      </c>
      <c r="F5607" s="211">
        <v>0.12049245501989848</v>
      </c>
      <c r="G5607" s="211">
        <v>0.12222043586838581</v>
      </c>
      <c r="H5607" s="211">
        <v>0.11967785567351674</v>
      </c>
      <c r="I5607" s="211">
        <v>0.422873245954765</v>
      </c>
      <c r="J5607" s="211">
        <v>0.44488608767450533</v>
      </c>
      <c r="K5607" s="211">
        <v>0.64148023356427009</v>
      </c>
      <c r="L5607" s="211">
        <v>0.27634798351831602</v>
      </c>
      <c r="M5607" s="211">
        <v>9.7840155599835665E-2</v>
      </c>
      <c r="N5607" s="211">
        <v>0.45347330470403513</v>
      </c>
      <c r="O5607" s="211">
        <v>0.73761358332638338</v>
      </c>
      <c r="P5607" s="211">
        <v>7.235989201670022E-2</v>
      </c>
      <c r="Q5607" s="211">
        <v>6.0687576193196272E-2</v>
      </c>
      <c r="R5607" s="211">
        <v>0.37818988330393527</v>
      </c>
      <c r="S5607" s="211">
        <v>0.42922637812760106</v>
      </c>
      <c r="T5607" s="211">
        <v>0.59381235065460036</v>
      </c>
      <c r="U5607" s="211">
        <v>0.41718069205094344</v>
      </c>
      <c r="V5607" s="211">
        <v>9.6366108683594104E-2</v>
      </c>
      <c r="W5607" s="211">
        <v>0.53063907592397574</v>
      </c>
      <c r="X5607" s="211">
        <v>0.39469942199365171</v>
      </c>
      <c r="Y5607" s="211">
        <v>0.61211551649662599</v>
      </c>
      <c r="Z5607" s="211">
        <v>0.1484445779801474</v>
      </c>
      <c r="AA5607" s="212">
        <v>0.11881605876138576</v>
      </c>
    </row>
    <row r="5608" spans="1:27" x14ac:dyDescent="0.35">
      <c r="A5608" s="210" t="s">
        <v>6284</v>
      </c>
      <c r="B5608" s="217">
        <v>128.32396838646565</v>
      </c>
      <c r="C5608" s="211">
        <v>6.5576932073281413E-2</v>
      </c>
      <c r="D5608" s="211">
        <v>0.12314022193678088</v>
      </c>
      <c r="E5608" s="211">
        <v>8.014383944188172E-2</v>
      </c>
      <c r="F5608" s="211">
        <v>9.2674211185395428E-2</v>
      </c>
      <c r="G5608" s="211">
        <v>0.11986280510147143</v>
      </c>
      <c r="H5608" s="211">
        <v>0.12263887087352131</v>
      </c>
      <c r="I5608" s="211">
        <v>0.4341616818799805</v>
      </c>
      <c r="J5608" s="211">
        <v>0.48421158446852852</v>
      </c>
      <c r="K5608" s="211">
        <v>0.58374287486059051</v>
      </c>
      <c r="L5608" s="211">
        <v>0.27806903157167812</v>
      </c>
      <c r="M5608" s="211">
        <v>0.10500338329040794</v>
      </c>
      <c r="N5608" s="211">
        <v>0.39034340835605946</v>
      </c>
      <c r="O5608" s="211">
        <v>0.73300262737436372</v>
      </c>
      <c r="P5608" s="211">
        <v>6.7949710891559753E-2</v>
      </c>
      <c r="Q5608" s="211">
        <v>7.6405548236310239E-2</v>
      </c>
      <c r="R5608" s="211">
        <v>0.44575716318566355</v>
      </c>
      <c r="S5608" s="211">
        <v>0.35008594798241388</v>
      </c>
      <c r="T5608" s="211">
        <v>0.54516849253571686</v>
      </c>
      <c r="U5608" s="211">
        <v>0.35656158924729553</v>
      </c>
      <c r="V5608" s="211">
        <v>6.9365742513935097E-2</v>
      </c>
      <c r="W5608" s="211">
        <v>0.50277085148178269</v>
      </c>
      <c r="X5608" s="211">
        <v>0.33172740620013891</v>
      </c>
      <c r="Y5608" s="211">
        <v>0.67244251229655527</v>
      </c>
      <c r="Z5608" s="211">
        <v>0.13918626867073877</v>
      </c>
      <c r="AA5608" s="212">
        <v>0.11313466219291718</v>
      </c>
    </row>
    <row r="5609" spans="1:27" x14ac:dyDescent="0.35">
      <c r="A5609" s="210" t="s">
        <v>6285</v>
      </c>
      <c r="B5609" s="217">
        <v>122.28719187395441</v>
      </c>
      <c r="C5609" s="211">
        <v>7.231296077531954E-2</v>
      </c>
      <c r="D5609" s="211">
        <v>0.11612617760081126</v>
      </c>
      <c r="E5609" s="211">
        <v>7.7647032137129798E-2</v>
      </c>
      <c r="F5609" s="211">
        <v>0.11003182971398977</v>
      </c>
      <c r="G5609" s="211">
        <v>0.12337857002132034</v>
      </c>
      <c r="H5609" s="211">
        <v>0.11612553838158285</v>
      </c>
      <c r="I5609" s="211">
        <v>0.51233304388308165</v>
      </c>
      <c r="J5609" s="211">
        <v>0.4044208430745479</v>
      </c>
      <c r="K5609" s="211">
        <v>0.64176293291620612</v>
      </c>
      <c r="L5609" s="211">
        <v>0.26589921867340505</v>
      </c>
      <c r="M5609" s="211">
        <v>0.11185769217404638</v>
      </c>
      <c r="N5609" s="211">
        <v>0.42098297499061332</v>
      </c>
      <c r="O5609" s="211">
        <v>0.73830211432898329</v>
      </c>
      <c r="P5609" s="211">
        <v>7.0711005803064428E-2</v>
      </c>
      <c r="Q5609" s="211">
        <v>6.4918265839213785E-2</v>
      </c>
      <c r="R5609" s="211">
        <v>0.44043007429351555</v>
      </c>
      <c r="S5609" s="211">
        <v>0.3550524037829299</v>
      </c>
      <c r="T5609" s="211">
        <v>0.52961209025085365</v>
      </c>
      <c r="U5609" s="211">
        <v>0.41176168761776333</v>
      </c>
      <c r="V5609" s="211">
        <v>5.6023645809102879E-2</v>
      </c>
      <c r="W5609" s="211">
        <v>0.4905314056591919</v>
      </c>
      <c r="X5609" s="211">
        <v>0.43065177041705782</v>
      </c>
      <c r="Y5609" s="211">
        <v>0.60564911250439768</v>
      </c>
      <c r="Z5609" s="211">
        <v>0.14697158936064619</v>
      </c>
      <c r="AA5609" s="212">
        <v>0.11962707319937063</v>
      </c>
    </row>
    <row r="5610" spans="1:27" x14ac:dyDescent="0.35">
      <c r="A5610" s="210" t="s">
        <v>6286</v>
      </c>
      <c r="B5610" s="217">
        <v>162.654704520981</v>
      </c>
      <c r="C5610" s="211">
        <v>5.5080714285219608E-2</v>
      </c>
      <c r="D5610" s="211">
        <v>0.11966583344981507</v>
      </c>
      <c r="E5610" s="211">
        <v>7.5676483746857121E-2</v>
      </c>
      <c r="F5610" s="211">
        <v>0.10058794615760609</v>
      </c>
      <c r="G5610" s="211">
        <v>0.12068073411442427</v>
      </c>
      <c r="H5610" s="211">
        <v>0.11157299775533505</v>
      </c>
      <c r="I5610" s="211">
        <v>0.49418310963741313</v>
      </c>
      <c r="J5610" s="211">
        <v>0.40521926177282802</v>
      </c>
      <c r="K5610" s="211">
        <v>0.63269535378080333</v>
      </c>
      <c r="L5610" s="211">
        <v>0.27401553447065669</v>
      </c>
      <c r="M5610" s="211">
        <v>9.2981275153257409E-2</v>
      </c>
      <c r="N5610" s="211">
        <v>0.49845644304243614</v>
      </c>
      <c r="O5610" s="211">
        <v>0.70083585842923524</v>
      </c>
      <c r="P5610" s="211">
        <v>6.2479970650059925E-2</v>
      </c>
      <c r="Q5610" s="211">
        <v>9.0810977499851064E-2</v>
      </c>
      <c r="R5610" s="211">
        <v>0.4818607920964193</v>
      </c>
      <c r="S5610" s="211">
        <v>0.27379361965319771</v>
      </c>
      <c r="T5610" s="211">
        <v>0.55524503582090823</v>
      </c>
      <c r="U5610" s="211">
        <v>0.44231097411365283</v>
      </c>
      <c r="V5610" s="211">
        <v>0.16291312109486419</v>
      </c>
      <c r="W5610" s="211">
        <v>0.61024379125890682</v>
      </c>
      <c r="X5610" s="211">
        <v>0.31137427166491749</v>
      </c>
      <c r="Y5610" s="211">
        <v>0.69111213340261501</v>
      </c>
      <c r="Z5610" s="211">
        <v>0.14337868897626954</v>
      </c>
      <c r="AA5610" s="212">
        <v>0.11982612136075026</v>
      </c>
    </row>
    <row r="5611" spans="1:27" x14ac:dyDescent="0.35">
      <c r="A5611" s="210" t="s">
        <v>6287</v>
      </c>
      <c r="B5611" s="217">
        <v>134.29082625302837</v>
      </c>
      <c r="C5611" s="211">
        <v>6.5383444132180252E-2</v>
      </c>
      <c r="D5611" s="211">
        <v>0.13045369996348541</v>
      </c>
      <c r="E5611" s="211">
        <v>7.6793087846066421E-2</v>
      </c>
      <c r="F5611" s="211">
        <v>7.6675435690189697E-2</v>
      </c>
      <c r="G5611" s="211">
        <v>0.12021119771835652</v>
      </c>
      <c r="H5611" s="211">
        <v>0.11616908411595592</v>
      </c>
      <c r="I5611" s="211">
        <v>0.50461479640326778</v>
      </c>
      <c r="J5611" s="211">
        <v>0.4178861923930785</v>
      </c>
      <c r="K5611" s="211">
        <v>0.62199412672001597</v>
      </c>
      <c r="L5611" s="211">
        <v>0.27676278869298526</v>
      </c>
      <c r="M5611" s="211">
        <v>8.6031088916251525E-2</v>
      </c>
      <c r="N5611" s="211">
        <v>0.43060217663926165</v>
      </c>
      <c r="O5611" s="211">
        <v>0.68567690966460448</v>
      </c>
      <c r="P5611" s="211">
        <v>6.8581767719421857E-2</v>
      </c>
      <c r="Q5611" s="211">
        <v>9.9919342691230068E-2</v>
      </c>
      <c r="R5611" s="211">
        <v>0.40693465429291586</v>
      </c>
      <c r="S5611" s="211">
        <v>0.29689705419430162</v>
      </c>
      <c r="T5611" s="211">
        <v>0.53173696094221345</v>
      </c>
      <c r="U5611" s="211">
        <v>0.46134144838828428</v>
      </c>
      <c r="V5611" s="211">
        <v>9.1156026846683239E-2</v>
      </c>
      <c r="W5611" s="211">
        <v>0.53543109886519635</v>
      </c>
      <c r="X5611" s="211">
        <v>0.28759631237533201</v>
      </c>
      <c r="Y5611" s="211">
        <v>0.71319915962992408</v>
      </c>
      <c r="Z5611" s="211">
        <v>0.14913234909631171</v>
      </c>
      <c r="AA5611" s="212">
        <v>0.12183960353853081</v>
      </c>
    </row>
    <row r="5612" spans="1:27" x14ac:dyDescent="0.35">
      <c r="A5612" s="210" t="s">
        <v>6288</v>
      </c>
      <c r="B5612" s="217">
        <v>141.01567361151751</v>
      </c>
      <c r="C5612" s="211">
        <v>5.9554301034212734E-2</v>
      </c>
      <c r="D5612" s="211">
        <v>0.1253007165906749</v>
      </c>
      <c r="E5612" s="211">
        <v>8.1792828470956466E-2</v>
      </c>
      <c r="F5612" s="211">
        <v>8.8233184071986562E-2</v>
      </c>
      <c r="G5612" s="211">
        <v>0.11796936192689163</v>
      </c>
      <c r="H5612" s="211">
        <v>0.10711201289155683</v>
      </c>
      <c r="I5612" s="211">
        <v>0.49276500917083799</v>
      </c>
      <c r="J5612" s="211">
        <v>0.4504282716135406</v>
      </c>
      <c r="K5612" s="211">
        <v>0.5909670445887103</v>
      </c>
      <c r="L5612" s="211">
        <v>0.2757167170011674</v>
      </c>
      <c r="M5612" s="211">
        <v>8.2879637312287618E-2</v>
      </c>
      <c r="N5612" s="211">
        <v>0.42361889968182276</v>
      </c>
      <c r="O5612" s="211">
        <v>0.77020474734160937</v>
      </c>
      <c r="P5612" s="211">
        <v>6.7040595166923497E-2</v>
      </c>
      <c r="Q5612" s="211">
        <v>6.9865885523695409E-2</v>
      </c>
      <c r="R5612" s="211">
        <v>0.451303144504273</v>
      </c>
      <c r="S5612" s="211">
        <v>0.31004322313041693</v>
      </c>
      <c r="T5612" s="211">
        <v>0.5770838055180908</v>
      </c>
      <c r="U5612" s="211">
        <v>0.48524863022784714</v>
      </c>
      <c r="V5612" s="211">
        <v>9.5854277253670905E-2</v>
      </c>
      <c r="W5612" s="211">
        <v>0.55591051856871765</v>
      </c>
      <c r="X5612" s="211">
        <v>0.29488853968036505</v>
      </c>
      <c r="Y5612" s="211">
        <v>0.6757219125708851</v>
      </c>
      <c r="Z5612" s="211">
        <v>0.14960678937243535</v>
      </c>
      <c r="AA5612" s="212">
        <v>0.11767439268240591</v>
      </c>
    </row>
    <row r="5613" spans="1:27" x14ac:dyDescent="0.35">
      <c r="A5613" s="210" t="s">
        <v>6289</v>
      </c>
      <c r="B5613" s="217">
        <v>148.88144324521278</v>
      </c>
      <c r="C5613" s="211">
        <v>5.2577763768226343E-2</v>
      </c>
      <c r="D5613" s="211">
        <v>0.12887968818008863</v>
      </c>
      <c r="E5613" s="211">
        <v>8.4840004931244814E-2</v>
      </c>
      <c r="F5613" s="211">
        <v>0.1100222058382303</v>
      </c>
      <c r="G5613" s="211">
        <v>0.11918676937181188</v>
      </c>
      <c r="H5613" s="211">
        <v>0.12021309782700201</v>
      </c>
      <c r="I5613" s="211">
        <v>0.53289746396812498</v>
      </c>
      <c r="J5613" s="211">
        <v>0.42771748379368968</v>
      </c>
      <c r="K5613" s="211">
        <v>0.60712547937079098</v>
      </c>
      <c r="L5613" s="211">
        <v>0.27887759561349795</v>
      </c>
      <c r="M5613" s="211">
        <v>8.6903573326941416E-2</v>
      </c>
      <c r="N5613" s="211">
        <v>0.50525384827443087</v>
      </c>
      <c r="O5613" s="211">
        <v>0.59813582597460802</v>
      </c>
      <c r="P5613" s="211">
        <v>6.7910195001366996E-2</v>
      </c>
      <c r="Q5613" s="211">
        <v>6.3706185965380691E-2</v>
      </c>
      <c r="R5613" s="211">
        <v>0.46563244529960263</v>
      </c>
      <c r="S5613" s="211">
        <v>0.36676263768470807</v>
      </c>
      <c r="T5613" s="211">
        <v>0.55364854208149195</v>
      </c>
      <c r="U5613" s="211">
        <v>0.34955464205562642</v>
      </c>
      <c r="V5613" s="211">
        <v>0.13082811594496185</v>
      </c>
      <c r="W5613" s="211">
        <v>0.5724600697197777</v>
      </c>
      <c r="X5613" s="211">
        <v>0.32498904178048871</v>
      </c>
      <c r="Y5613" s="211">
        <v>0.69086548507643053</v>
      </c>
      <c r="Z5613" s="211">
        <v>0.14996929901496631</v>
      </c>
      <c r="AA5613" s="212">
        <v>0.11515917896236685</v>
      </c>
    </row>
    <row r="5614" spans="1:27" x14ac:dyDescent="0.35">
      <c r="A5614" s="210" t="s">
        <v>6290</v>
      </c>
      <c r="B5614" s="217">
        <v>149.98559327355122</v>
      </c>
      <c r="C5614" s="211">
        <v>5.801173449437038E-2</v>
      </c>
      <c r="D5614" s="211">
        <v>0.12364002950532949</v>
      </c>
      <c r="E5614" s="211">
        <v>8.1332321974561333E-2</v>
      </c>
      <c r="F5614" s="211">
        <v>0.10775265888237734</v>
      </c>
      <c r="G5614" s="211">
        <v>0.11638851262797237</v>
      </c>
      <c r="H5614" s="211">
        <v>0.11830267322193931</v>
      </c>
      <c r="I5614" s="211">
        <v>0.48137929252749528</v>
      </c>
      <c r="J5614" s="211">
        <v>0.43283299257833535</v>
      </c>
      <c r="K5614" s="211">
        <v>0.63647425906657185</v>
      </c>
      <c r="L5614" s="211">
        <v>0.26738752401772165</v>
      </c>
      <c r="M5614" s="211">
        <v>0.10242078538485146</v>
      </c>
      <c r="N5614" s="211">
        <v>0.41235359283711281</v>
      </c>
      <c r="O5614" s="211">
        <v>0.67224620285097747</v>
      </c>
      <c r="P5614" s="211">
        <v>6.9286708684097337E-2</v>
      </c>
      <c r="Q5614" s="211">
        <v>9.8805222268699727E-2</v>
      </c>
      <c r="R5614" s="211">
        <v>0.45597428457295847</v>
      </c>
      <c r="S5614" s="211">
        <v>0.2662386796001896</v>
      </c>
      <c r="T5614" s="211">
        <v>0.5192171353757804</v>
      </c>
      <c r="U5614" s="211">
        <v>0.37943981868170207</v>
      </c>
      <c r="V5614" s="211">
        <v>0.10696540114771687</v>
      </c>
      <c r="W5614" s="211">
        <v>0.52486961383348496</v>
      </c>
      <c r="X5614" s="211">
        <v>0.24672973495637254</v>
      </c>
      <c r="Y5614" s="211">
        <v>0.77782231445489025</v>
      </c>
      <c r="Z5614" s="211">
        <v>0.14958472888179358</v>
      </c>
      <c r="AA5614" s="212">
        <v>0.11897790147939476</v>
      </c>
    </row>
    <row r="5615" spans="1:27" x14ac:dyDescent="0.35">
      <c r="A5615" s="210" t="s">
        <v>6291</v>
      </c>
      <c r="B5615" s="217">
        <v>112.9045308656337</v>
      </c>
      <c r="C5615" s="211">
        <v>6.9240364585939795E-2</v>
      </c>
      <c r="D5615" s="211">
        <v>0.13050363291871483</v>
      </c>
      <c r="E5615" s="211">
        <v>7.6555903727971816E-2</v>
      </c>
      <c r="F5615" s="211">
        <v>9.9285345092368998E-2</v>
      </c>
      <c r="G5615" s="211">
        <v>0.12501564225449949</v>
      </c>
      <c r="H5615" s="211">
        <v>0.11456345401342757</v>
      </c>
      <c r="I5615" s="211">
        <v>0.47372797889509788</v>
      </c>
      <c r="J5615" s="211">
        <v>0.42002646936916499</v>
      </c>
      <c r="K5615" s="211">
        <v>0.62637006104987403</v>
      </c>
      <c r="L5615" s="211">
        <v>0.27567341549008229</v>
      </c>
      <c r="M5615" s="211">
        <v>7.8979731676754761E-2</v>
      </c>
      <c r="N5615" s="211">
        <v>0.39410428994066737</v>
      </c>
      <c r="O5615" s="211">
        <v>0.63544277406887784</v>
      </c>
      <c r="P5615" s="211">
        <v>6.9321605177234041E-2</v>
      </c>
      <c r="Q5615" s="211">
        <v>4.3403560430815287E-2</v>
      </c>
      <c r="R5615" s="211">
        <v>0.39760034560260005</v>
      </c>
      <c r="S5615" s="211">
        <v>0.37561425224885997</v>
      </c>
      <c r="T5615" s="211">
        <v>0.50331782839569372</v>
      </c>
      <c r="U5615" s="211">
        <v>0.40740246916625633</v>
      </c>
      <c r="V5615" s="211">
        <v>9.0111672571629636E-2</v>
      </c>
      <c r="W5615" s="211">
        <v>0.45975444640703039</v>
      </c>
      <c r="X5615" s="211">
        <v>0.30595357720755989</v>
      </c>
      <c r="Y5615" s="211">
        <v>0.64390379040502266</v>
      </c>
      <c r="Z5615" s="211">
        <v>0.14929624710227829</v>
      </c>
      <c r="AA5615" s="212">
        <v>0.12598072993667672</v>
      </c>
    </row>
    <row r="5616" spans="1:27" x14ac:dyDescent="0.35">
      <c r="A5616" s="210" t="s">
        <v>6292</v>
      </c>
      <c r="B5616" s="217">
        <v>128.5275146340683</v>
      </c>
      <c r="C5616" s="211">
        <v>6.1154635415491085E-2</v>
      </c>
      <c r="D5616" s="211">
        <v>0.12420110910096331</v>
      </c>
      <c r="E5616" s="211">
        <v>7.3211573832861948E-2</v>
      </c>
      <c r="F5616" s="211">
        <v>9.3963960139046343E-2</v>
      </c>
      <c r="G5616" s="211">
        <v>0.11755713648447325</v>
      </c>
      <c r="H5616" s="211">
        <v>0.11609268556963423</v>
      </c>
      <c r="I5616" s="211">
        <v>0.51146376148677219</v>
      </c>
      <c r="J5616" s="211">
        <v>0.49109776687823603</v>
      </c>
      <c r="K5616" s="211">
        <v>0.58577564137876059</v>
      </c>
      <c r="L5616" s="211">
        <v>0.27563093418113249</v>
      </c>
      <c r="M5616" s="211">
        <v>9.3934318893624316E-2</v>
      </c>
      <c r="N5616" s="211">
        <v>0.49864353391826516</v>
      </c>
      <c r="O5616" s="211">
        <v>0.69728413001119516</v>
      </c>
      <c r="P5616" s="211">
        <v>6.7247451824491156E-2</v>
      </c>
      <c r="Q5616" s="211">
        <v>7.6459096431850476E-2</v>
      </c>
      <c r="R5616" s="211">
        <v>0.40319793114084634</v>
      </c>
      <c r="S5616" s="211">
        <v>0.35872629396599065</v>
      </c>
      <c r="T5616" s="211">
        <v>0.47543123281914423</v>
      </c>
      <c r="U5616" s="211">
        <v>0.48092820372640549</v>
      </c>
      <c r="V5616" s="211">
        <v>7.8778399303046073E-2</v>
      </c>
      <c r="W5616" s="211">
        <v>0.61264143074384347</v>
      </c>
      <c r="X5616" s="211">
        <v>0.31456424049648302</v>
      </c>
      <c r="Y5616" s="211">
        <v>0.72593282820373373</v>
      </c>
      <c r="Z5616" s="211">
        <v>0.14972473558406987</v>
      </c>
      <c r="AA5616" s="212">
        <v>0.12221094768184987</v>
      </c>
    </row>
    <row r="5617" spans="1:27" x14ac:dyDescent="0.35">
      <c r="A5617" s="210" t="s">
        <v>6293</v>
      </c>
      <c r="B5617" s="217">
        <v>118.34480947456332</v>
      </c>
      <c r="C5617" s="211">
        <v>5.4942926202395999E-2</v>
      </c>
      <c r="D5617" s="211">
        <v>0.11958804083799597</v>
      </c>
      <c r="E5617" s="211">
        <v>7.8753814661294691E-2</v>
      </c>
      <c r="F5617" s="211">
        <v>0.10963018612492295</v>
      </c>
      <c r="G5617" s="211">
        <v>0.12112929730444885</v>
      </c>
      <c r="H5617" s="211">
        <v>0.10415776726903191</v>
      </c>
      <c r="I5617" s="211">
        <v>0.4832363081715092</v>
      </c>
      <c r="J5617" s="211">
        <v>0.45884006072307115</v>
      </c>
      <c r="K5617" s="211">
        <v>0.62105527916655501</v>
      </c>
      <c r="L5617" s="211">
        <v>0.27042939745099914</v>
      </c>
      <c r="M5617" s="211">
        <v>8.592680722037313E-2</v>
      </c>
      <c r="N5617" s="211">
        <v>0.39940816857583261</v>
      </c>
      <c r="O5617" s="211">
        <v>0.52945446181814404</v>
      </c>
      <c r="P5617" s="211">
        <v>7.1033939408921026E-2</v>
      </c>
      <c r="Q5617" s="211">
        <v>0.13610538826118668</v>
      </c>
      <c r="R5617" s="211">
        <v>0.48824284007519458</v>
      </c>
      <c r="S5617" s="211">
        <v>0.30505638599617146</v>
      </c>
      <c r="T5617" s="211">
        <v>0.51975541605769926</v>
      </c>
      <c r="U5617" s="211">
        <v>0.39523416614482526</v>
      </c>
      <c r="V5617" s="211">
        <v>6.2152531414336215E-2</v>
      </c>
      <c r="W5617" s="211">
        <v>0.53557300407919328</v>
      </c>
      <c r="X5617" s="211">
        <v>0.27430904594779171</v>
      </c>
      <c r="Y5617" s="211">
        <v>0.67948289189737343</v>
      </c>
      <c r="Z5617" s="211">
        <v>0.14792131295988131</v>
      </c>
      <c r="AA5617" s="212">
        <v>0.11740180818298965</v>
      </c>
    </row>
    <row r="5618" spans="1:27" x14ac:dyDescent="0.35">
      <c r="A5618" s="210" t="s">
        <v>6294</v>
      </c>
      <c r="B5618" s="217">
        <v>116.93183963350585</v>
      </c>
      <c r="C5618" s="211">
        <v>6.0632750678217329E-2</v>
      </c>
      <c r="D5618" s="211">
        <v>0.1294704385334309</v>
      </c>
      <c r="E5618" s="211">
        <v>7.9491621370797225E-2</v>
      </c>
      <c r="F5618" s="211">
        <v>8.0309034130719492E-2</v>
      </c>
      <c r="G5618" s="211">
        <v>0.12344769014092034</v>
      </c>
      <c r="H5618" s="211">
        <v>0.11313324803887539</v>
      </c>
      <c r="I5618" s="211">
        <v>0.49787288050573797</v>
      </c>
      <c r="J5618" s="211">
        <v>0.48011826338380004</v>
      </c>
      <c r="K5618" s="211">
        <v>0.58359122219384918</v>
      </c>
      <c r="L5618" s="211">
        <v>0.27429463650743935</v>
      </c>
      <c r="M5618" s="211">
        <v>0.11143882299973604</v>
      </c>
      <c r="N5618" s="211">
        <v>0.45001250554954836</v>
      </c>
      <c r="O5618" s="211">
        <v>0.71197796172180561</v>
      </c>
      <c r="P5618" s="211">
        <v>6.8310426688700646E-2</v>
      </c>
      <c r="Q5618" s="211">
        <v>0.12809395994930761</v>
      </c>
      <c r="R5618" s="211">
        <v>0.48577825216853432</v>
      </c>
      <c r="S5618" s="211">
        <v>0.2922881434807279</v>
      </c>
      <c r="T5618" s="211">
        <v>0.57619029168178981</v>
      </c>
      <c r="U5618" s="211">
        <v>0.33443180290283009</v>
      </c>
      <c r="V5618" s="211">
        <v>6.3082165455275563E-2</v>
      </c>
      <c r="W5618" s="211">
        <v>0.54345436371551348</v>
      </c>
      <c r="X5618" s="211">
        <v>0.26221288537775717</v>
      </c>
      <c r="Y5618" s="211">
        <v>0.6422315521024663</v>
      </c>
      <c r="Z5618" s="211">
        <v>0.14978872305467658</v>
      </c>
      <c r="AA5618" s="212">
        <v>0.12629880706957353</v>
      </c>
    </row>
    <row r="5619" spans="1:27" x14ac:dyDescent="0.35">
      <c r="A5619" s="210" t="s">
        <v>6295</v>
      </c>
      <c r="B5619" s="217">
        <v>115.97222179076647</v>
      </c>
      <c r="C5619" s="211">
        <v>8.0183686171027405E-2</v>
      </c>
      <c r="D5619" s="211">
        <v>0.12419265075006557</v>
      </c>
      <c r="E5619" s="211">
        <v>7.9672732326838497E-2</v>
      </c>
      <c r="F5619" s="211">
        <v>8.586821302543278E-2</v>
      </c>
      <c r="G5619" s="211">
        <v>0.12215216836668669</v>
      </c>
      <c r="H5619" s="211">
        <v>0.11755482822990623</v>
      </c>
      <c r="I5619" s="211">
        <v>0.48458518677781026</v>
      </c>
      <c r="J5619" s="211">
        <v>0.42598649617242307</v>
      </c>
      <c r="K5619" s="211">
        <v>0.64172001090917774</v>
      </c>
      <c r="L5619" s="211">
        <v>0.27222671465752801</v>
      </c>
      <c r="M5619" s="211">
        <v>0.10943325203395303</v>
      </c>
      <c r="N5619" s="211">
        <v>0.39172696981828103</v>
      </c>
      <c r="O5619" s="211">
        <v>0.72379644168887125</v>
      </c>
      <c r="P5619" s="211">
        <v>6.8804301796953557E-2</v>
      </c>
      <c r="Q5619" s="211">
        <v>5.7848925116593966E-2</v>
      </c>
      <c r="R5619" s="211">
        <v>0.41819338037466713</v>
      </c>
      <c r="S5619" s="211">
        <v>0.41133425841453886</v>
      </c>
      <c r="T5619" s="211">
        <v>0.53853161391142401</v>
      </c>
      <c r="U5619" s="211">
        <v>0.35405741224262866</v>
      </c>
      <c r="V5619" s="211">
        <v>5.726942751759545E-2</v>
      </c>
      <c r="W5619" s="211">
        <v>0.5576576611924654</v>
      </c>
      <c r="X5619" s="211">
        <v>0.34781165725092889</v>
      </c>
      <c r="Y5619" s="211">
        <v>0.69057519539143652</v>
      </c>
      <c r="Z5619" s="211">
        <v>0.14823435011590796</v>
      </c>
      <c r="AA5619" s="212">
        <v>0.12285384858167023</v>
      </c>
    </row>
    <row r="5620" spans="1:27" x14ac:dyDescent="0.35">
      <c r="A5620" s="210" t="s">
        <v>6296</v>
      </c>
      <c r="B5620" s="217">
        <v>153.29227325887129</v>
      </c>
      <c r="C5620" s="211">
        <v>6.5583066230481199E-2</v>
      </c>
      <c r="D5620" s="211">
        <v>0.11742057351852266</v>
      </c>
      <c r="E5620" s="211">
        <v>8.1215122819038837E-2</v>
      </c>
      <c r="F5620" s="211">
        <v>8.8583359477010903E-2</v>
      </c>
      <c r="G5620" s="211">
        <v>0.1223541940777497</v>
      </c>
      <c r="H5620" s="211">
        <v>0.10146226113650293</v>
      </c>
      <c r="I5620" s="211">
        <v>0.49135593083683982</v>
      </c>
      <c r="J5620" s="211">
        <v>0.41280570008670725</v>
      </c>
      <c r="K5620" s="211">
        <v>0.55447790370308736</v>
      </c>
      <c r="L5620" s="211">
        <v>0.27654241843463395</v>
      </c>
      <c r="M5620" s="211">
        <v>0.10430301106699587</v>
      </c>
      <c r="N5620" s="211">
        <v>0.42886522064176347</v>
      </c>
      <c r="O5620" s="211">
        <v>0.71690124144513667</v>
      </c>
      <c r="P5620" s="211">
        <v>6.6690533811782277E-2</v>
      </c>
      <c r="Q5620" s="211">
        <v>0.12616146396284636</v>
      </c>
      <c r="R5620" s="211">
        <v>0.46809069705723405</v>
      </c>
      <c r="S5620" s="211">
        <v>0.33492302009288266</v>
      </c>
      <c r="T5620" s="211">
        <v>0.60278530576890965</v>
      </c>
      <c r="U5620" s="211">
        <v>0.4031561085213996</v>
      </c>
      <c r="V5620" s="211">
        <v>0.14986340857298802</v>
      </c>
      <c r="W5620" s="211">
        <v>0.59192430665386198</v>
      </c>
      <c r="X5620" s="211">
        <v>0.31602816193812538</v>
      </c>
      <c r="Y5620" s="211">
        <v>0.63987536346632068</v>
      </c>
      <c r="Z5620" s="211">
        <v>0.14932026381952648</v>
      </c>
      <c r="AA5620" s="212">
        <v>0.1216432020340773</v>
      </c>
    </row>
    <row r="5621" spans="1:27" x14ac:dyDescent="0.35">
      <c r="A5621" s="210" t="s">
        <v>6297</v>
      </c>
      <c r="B5621" s="217">
        <v>152.86681361119179</v>
      </c>
      <c r="C5621" s="211">
        <v>7.9045607378291888E-2</v>
      </c>
      <c r="D5621" s="211">
        <v>0.12265170795011394</v>
      </c>
      <c r="E5621" s="211">
        <v>8.7502135440101214E-2</v>
      </c>
      <c r="F5621" s="211">
        <v>8.1935346570762152E-2</v>
      </c>
      <c r="G5621" s="211">
        <v>0.12093646369106742</v>
      </c>
      <c r="H5621" s="211">
        <v>0.12059667725267148</v>
      </c>
      <c r="I5621" s="211">
        <v>0.53025676074315031</v>
      </c>
      <c r="J5621" s="211">
        <v>0.45090382796385542</v>
      </c>
      <c r="K5621" s="211">
        <v>0.62401378722976886</v>
      </c>
      <c r="L5621" s="211">
        <v>0.27436564770716082</v>
      </c>
      <c r="M5621" s="211">
        <v>0.11230004109317528</v>
      </c>
      <c r="N5621" s="211">
        <v>0.48457945978563705</v>
      </c>
      <c r="O5621" s="211">
        <v>0.77817296304734884</v>
      </c>
      <c r="P5621" s="211">
        <v>7.003852662351813E-2</v>
      </c>
      <c r="Q5621" s="211">
        <v>0.11429810304769247</v>
      </c>
      <c r="R5621" s="211">
        <v>0.43328050398473228</v>
      </c>
      <c r="S5621" s="211">
        <v>0.28485706621316381</v>
      </c>
      <c r="T5621" s="211">
        <v>0.61774564674415489</v>
      </c>
      <c r="U5621" s="211">
        <v>0.38611545112551821</v>
      </c>
      <c r="V5621" s="211">
        <v>0.10048599990842641</v>
      </c>
      <c r="W5621" s="211">
        <v>0.53014821021917569</v>
      </c>
      <c r="X5621" s="211">
        <v>0.39987461093142967</v>
      </c>
      <c r="Y5621" s="211">
        <v>0.6692337018089578</v>
      </c>
      <c r="Z5621" s="211">
        <v>0.1437870109864165</v>
      </c>
      <c r="AA5621" s="212">
        <v>0.12551602604477996</v>
      </c>
    </row>
    <row r="5622" spans="1:27" x14ac:dyDescent="0.35">
      <c r="A5622" s="210" t="s">
        <v>6298</v>
      </c>
      <c r="B5622" s="217">
        <v>122.9738231673084</v>
      </c>
      <c r="C5622" s="211">
        <v>6.633909656859649E-2</v>
      </c>
      <c r="D5622" s="211">
        <v>0.1234688460767753</v>
      </c>
      <c r="E5622" s="211">
        <v>6.9240769368934377E-2</v>
      </c>
      <c r="F5622" s="211">
        <v>7.9502724243000589E-2</v>
      </c>
      <c r="G5622" s="211">
        <v>0.11925511760297093</v>
      </c>
      <c r="H5622" s="211">
        <v>0.11045092429914288</v>
      </c>
      <c r="I5622" s="211">
        <v>0.52154317454322807</v>
      </c>
      <c r="J5622" s="211">
        <v>0.43037805169522525</v>
      </c>
      <c r="K5622" s="211">
        <v>0.62961621398792389</v>
      </c>
      <c r="L5622" s="211">
        <v>0.27214759183852438</v>
      </c>
      <c r="M5622" s="211">
        <v>9.5556228400507814E-2</v>
      </c>
      <c r="N5622" s="211">
        <v>0.39702513057742517</v>
      </c>
      <c r="O5622" s="211">
        <v>0.7339625881518046</v>
      </c>
      <c r="P5622" s="211">
        <v>7.342785650056903E-2</v>
      </c>
      <c r="Q5622" s="211">
        <v>6.000666994062466E-2</v>
      </c>
      <c r="R5622" s="211">
        <v>0.45455426363943741</v>
      </c>
      <c r="S5622" s="211">
        <v>0.36342775106191727</v>
      </c>
      <c r="T5622" s="211">
        <v>0.55414984660727507</v>
      </c>
      <c r="U5622" s="211">
        <v>0.3247456949629931</v>
      </c>
      <c r="V5622" s="211">
        <v>9.2454169653650678E-2</v>
      </c>
      <c r="W5622" s="211">
        <v>0.54039353851434069</v>
      </c>
      <c r="X5622" s="211">
        <v>0.29521706078791499</v>
      </c>
      <c r="Y5622" s="211">
        <v>0.63281878125372248</v>
      </c>
      <c r="Z5622" s="211">
        <v>0.14468053537912159</v>
      </c>
      <c r="AA5622" s="212">
        <v>0.12209213002554331</v>
      </c>
    </row>
    <row r="5623" spans="1:27" x14ac:dyDescent="0.35">
      <c r="A5623" s="210" t="s">
        <v>6299</v>
      </c>
      <c r="B5623" s="217">
        <v>163.93882805943383</v>
      </c>
      <c r="C5623" s="211">
        <v>6.6595189002389171E-2</v>
      </c>
      <c r="D5623" s="211">
        <v>0.11914244704527199</v>
      </c>
      <c r="E5623" s="211">
        <v>7.7361028514421351E-2</v>
      </c>
      <c r="F5623" s="211">
        <v>0.10473646903902833</v>
      </c>
      <c r="G5623" s="211">
        <v>0.12235877680620318</v>
      </c>
      <c r="H5623" s="211">
        <v>0.11806219376214605</v>
      </c>
      <c r="I5623" s="211">
        <v>0.46989935742496836</v>
      </c>
      <c r="J5623" s="211">
        <v>0.48470415616342799</v>
      </c>
      <c r="K5623" s="211">
        <v>0.60544517387912222</v>
      </c>
      <c r="L5623" s="211">
        <v>0.27938410197210245</v>
      </c>
      <c r="M5623" s="211">
        <v>0.10904204445091267</v>
      </c>
      <c r="N5623" s="211">
        <v>0.42010888285470205</v>
      </c>
      <c r="O5623" s="211">
        <v>0.66360092459527897</v>
      </c>
      <c r="P5623" s="211">
        <v>6.4264465188383774E-2</v>
      </c>
      <c r="Q5623" s="211">
        <v>5.1466072780105093E-2</v>
      </c>
      <c r="R5623" s="211">
        <v>0.44473815143860018</v>
      </c>
      <c r="S5623" s="211">
        <v>0.39309957771586806</v>
      </c>
      <c r="T5623" s="211">
        <v>0.57263581974451694</v>
      </c>
      <c r="U5623" s="211">
        <v>0.41124776923845457</v>
      </c>
      <c r="V5623" s="211">
        <v>0.14884606978471485</v>
      </c>
      <c r="W5623" s="211">
        <v>0.51526528994119292</v>
      </c>
      <c r="X5623" s="211">
        <v>0.28538188649079343</v>
      </c>
      <c r="Y5623" s="211">
        <v>0.74859274630477501</v>
      </c>
      <c r="Z5623" s="211">
        <v>0.14697912022652307</v>
      </c>
      <c r="AA5623" s="212">
        <v>0.11915893842409828</v>
      </c>
    </row>
    <row r="5624" spans="1:27" x14ac:dyDescent="0.35">
      <c r="A5624" s="210" t="s">
        <v>6300</v>
      </c>
      <c r="B5624" s="217">
        <v>115.02195859459108</v>
      </c>
      <c r="C5624" s="211">
        <v>5.0717464397998756E-2</v>
      </c>
      <c r="D5624" s="211">
        <v>0.12082674565427318</v>
      </c>
      <c r="E5624" s="211">
        <v>7.0381431471841033E-2</v>
      </c>
      <c r="F5624" s="211">
        <v>0.11034774040368947</v>
      </c>
      <c r="G5624" s="211">
        <v>0.12106180867196743</v>
      </c>
      <c r="H5624" s="211">
        <v>0.11863092482111953</v>
      </c>
      <c r="I5624" s="211">
        <v>0.47480296887023671</v>
      </c>
      <c r="J5624" s="211">
        <v>0.46808193293203032</v>
      </c>
      <c r="K5624" s="211">
        <v>0.58927068525379844</v>
      </c>
      <c r="L5624" s="211">
        <v>0.27503003877274623</v>
      </c>
      <c r="M5624" s="211">
        <v>8.843023352545204E-2</v>
      </c>
      <c r="N5624" s="211">
        <v>0.46606433109025014</v>
      </c>
      <c r="O5624" s="211">
        <v>0.64995280355816076</v>
      </c>
      <c r="P5624" s="211">
        <v>6.8797837954471336E-2</v>
      </c>
      <c r="Q5624" s="211">
        <v>0.12078398662594239</v>
      </c>
      <c r="R5624" s="211">
        <v>0.46430716593056964</v>
      </c>
      <c r="S5624" s="211">
        <v>0.38228585961913342</v>
      </c>
      <c r="T5624" s="211">
        <v>0.5280830468885368</v>
      </c>
      <c r="U5624" s="211">
        <v>0.38133492594187729</v>
      </c>
      <c r="V5624" s="211">
        <v>7.5204259178726876E-2</v>
      </c>
      <c r="W5624" s="211">
        <v>0.54872024938329655</v>
      </c>
      <c r="X5624" s="211">
        <v>0.26735718823073296</v>
      </c>
      <c r="Y5624" s="211">
        <v>0.6849128426789306</v>
      </c>
      <c r="Z5624" s="211">
        <v>0.14756724967742352</v>
      </c>
      <c r="AA5624" s="212">
        <v>0.12363656450208294</v>
      </c>
    </row>
    <row r="5625" spans="1:27" x14ac:dyDescent="0.35">
      <c r="A5625" s="210" t="s">
        <v>6301</v>
      </c>
      <c r="B5625" s="217">
        <v>156.65157893976428</v>
      </c>
      <c r="C5625" s="211">
        <v>5.3806977030670687E-2</v>
      </c>
      <c r="D5625" s="211">
        <v>0.12722276289816703</v>
      </c>
      <c r="E5625" s="211">
        <v>7.5768618958881068E-2</v>
      </c>
      <c r="F5625" s="211">
        <v>0.11224550807211463</v>
      </c>
      <c r="G5625" s="211">
        <v>0.12144961171807302</v>
      </c>
      <c r="H5625" s="211">
        <v>0.10798917083696721</v>
      </c>
      <c r="I5625" s="211">
        <v>0.46697790793608801</v>
      </c>
      <c r="J5625" s="211">
        <v>0.45885332919838379</v>
      </c>
      <c r="K5625" s="211">
        <v>0.64251804338117569</v>
      </c>
      <c r="L5625" s="211">
        <v>0.28387813045923987</v>
      </c>
      <c r="M5625" s="211">
        <v>0.11255382971237549</v>
      </c>
      <c r="N5625" s="211">
        <v>0.57966963430389229</v>
      </c>
      <c r="O5625" s="211">
        <v>0.59526852271267228</v>
      </c>
      <c r="P5625" s="211">
        <v>6.6231247438419197E-2</v>
      </c>
      <c r="Q5625" s="211">
        <v>9.2793394714442479E-2</v>
      </c>
      <c r="R5625" s="211">
        <v>0.45437778788321426</v>
      </c>
      <c r="S5625" s="211">
        <v>0.36037123916915004</v>
      </c>
      <c r="T5625" s="211">
        <v>0.51787644083456041</v>
      </c>
      <c r="U5625" s="211">
        <v>0.40219418793296802</v>
      </c>
      <c r="V5625" s="211">
        <v>0.11719025253257455</v>
      </c>
      <c r="W5625" s="211">
        <v>0.5686226310246415</v>
      </c>
      <c r="X5625" s="211">
        <v>0.38842549745370103</v>
      </c>
      <c r="Y5625" s="211">
        <v>0.63329229702981316</v>
      </c>
      <c r="Z5625" s="211">
        <v>0.14829520177815808</v>
      </c>
      <c r="AA5625" s="212">
        <v>0.11583800501964411</v>
      </c>
    </row>
    <row r="5626" spans="1:27" x14ac:dyDescent="0.35">
      <c r="A5626" s="210" t="s">
        <v>6302</v>
      </c>
      <c r="B5626" s="217">
        <v>123.27903367876138</v>
      </c>
      <c r="C5626" s="211">
        <v>6.3041980601868761E-2</v>
      </c>
      <c r="D5626" s="211">
        <v>0.12271504418562047</v>
      </c>
      <c r="E5626" s="211">
        <v>7.0737787302779381E-2</v>
      </c>
      <c r="F5626" s="211">
        <v>0.10984557804761534</v>
      </c>
      <c r="G5626" s="211">
        <v>0.12034091442835158</v>
      </c>
      <c r="H5626" s="211">
        <v>0.11041946644813712</v>
      </c>
      <c r="I5626" s="211">
        <v>0.53817557594051801</v>
      </c>
      <c r="J5626" s="211">
        <v>0.40256127103393508</v>
      </c>
      <c r="K5626" s="211">
        <v>0.55952617775126712</v>
      </c>
      <c r="L5626" s="211">
        <v>0.26595372771189407</v>
      </c>
      <c r="M5626" s="211">
        <v>9.9879333060848452E-2</v>
      </c>
      <c r="N5626" s="211">
        <v>0.41940034928244363</v>
      </c>
      <c r="O5626" s="211">
        <v>0.77039849798929916</v>
      </c>
      <c r="P5626" s="211">
        <v>7.1954460888167968E-2</v>
      </c>
      <c r="Q5626" s="211">
        <v>9.7730660517281104E-2</v>
      </c>
      <c r="R5626" s="211">
        <v>0.41985992431794072</v>
      </c>
      <c r="S5626" s="211">
        <v>0.3909129057023919</v>
      </c>
      <c r="T5626" s="211">
        <v>0.56593795196871133</v>
      </c>
      <c r="U5626" s="211">
        <v>0.42390529059636239</v>
      </c>
      <c r="V5626" s="211">
        <v>6.4451913651872694E-2</v>
      </c>
      <c r="W5626" s="211">
        <v>0.55889441242333437</v>
      </c>
      <c r="X5626" s="211">
        <v>0.28347970935233341</v>
      </c>
      <c r="Y5626" s="211">
        <v>0.59088076317988758</v>
      </c>
      <c r="Z5626" s="211">
        <v>0.14108063558819608</v>
      </c>
      <c r="AA5626" s="212">
        <v>0.11835859362384932</v>
      </c>
    </row>
    <row r="5627" spans="1:27" x14ac:dyDescent="0.35">
      <c r="A5627" s="210" t="s">
        <v>6303</v>
      </c>
      <c r="B5627" s="217">
        <v>123.04576081980109</v>
      </c>
      <c r="C5627" s="211">
        <v>4.6652484836438211E-2</v>
      </c>
      <c r="D5627" s="211">
        <v>0.12361741711805224</v>
      </c>
      <c r="E5627" s="211">
        <v>6.871722789813689E-2</v>
      </c>
      <c r="F5627" s="211">
        <v>8.3333571491858022E-2</v>
      </c>
      <c r="G5627" s="211">
        <v>0.12288824704812625</v>
      </c>
      <c r="H5627" s="211">
        <v>0.11145089796960089</v>
      </c>
      <c r="I5627" s="211">
        <v>0.51201215125245536</v>
      </c>
      <c r="J5627" s="211">
        <v>0.49080056667040917</v>
      </c>
      <c r="K5627" s="211">
        <v>0.61414709889760777</v>
      </c>
      <c r="L5627" s="211">
        <v>0.27212980634752643</v>
      </c>
      <c r="M5627" s="211">
        <v>0.10367695561844056</v>
      </c>
      <c r="N5627" s="211">
        <v>0.36391097932420913</v>
      </c>
      <c r="O5627" s="211">
        <v>0.68499584847557449</v>
      </c>
      <c r="P5627" s="211">
        <v>6.6860509717926439E-2</v>
      </c>
      <c r="Q5627" s="211">
        <v>6.4727938544209829E-2</v>
      </c>
      <c r="R5627" s="211">
        <v>0.42134579796343352</v>
      </c>
      <c r="S5627" s="211">
        <v>0.36143646174729221</v>
      </c>
      <c r="T5627" s="211">
        <v>0.56000408482157715</v>
      </c>
      <c r="U5627" s="211">
        <v>0.42266990384707104</v>
      </c>
      <c r="V5627" s="211">
        <v>9.0937549070660734E-2</v>
      </c>
      <c r="W5627" s="211">
        <v>0.57409390772259061</v>
      </c>
      <c r="X5627" s="211">
        <v>0.29880731649361658</v>
      </c>
      <c r="Y5627" s="211">
        <v>0.66984863133468464</v>
      </c>
      <c r="Z5627" s="211">
        <v>0.1435321930107791</v>
      </c>
      <c r="AA5627" s="212">
        <v>0.12418194994099595</v>
      </c>
    </row>
    <row r="5628" spans="1:27" x14ac:dyDescent="0.35">
      <c r="A5628" s="210" t="s">
        <v>6304</v>
      </c>
      <c r="B5628" s="217">
        <v>130.92985432699879</v>
      </c>
      <c r="C5628" s="211">
        <v>6.9250597081664714E-2</v>
      </c>
      <c r="D5628" s="211">
        <v>0.11490090193985668</v>
      </c>
      <c r="E5628" s="211">
        <v>8.0185025175381092E-2</v>
      </c>
      <c r="F5628" s="211">
        <v>9.3304748216230485E-2</v>
      </c>
      <c r="G5628" s="211">
        <v>0.1234748382072437</v>
      </c>
      <c r="H5628" s="211">
        <v>0.10399691828411763</v>
      </c>
      <c r="I5628" s="211">
        <v>0.5018122822247002</v>
      </c>
      <c r="J5628" s="211">
        <v>0.42810094803701837</v>
      </c>
      <c r="K5628" s="211">
        <v>0.60234445242622614</v>
      </c>
      <c r="L5628" s="211">
        <v>0.27195568697419453</v>
      </c>
      <c r="M5628" s="211">
        <v>9.0614225417587457E-2</v>
      </c>
      <c r="N5628" s="211">
        <v>0.47920862716681945</v>
      </c>
      <c r="O5628" s="211">
        <v>0.7275242617601988</v>
      </c>
      <c r="P5628" s="211">
        <v>7.2392568254977668E-2</v>
      </c>
      <c r="Q5628" s="211">
        <v>0.12319297998734861</v>
      </c>
      <c r="R5628" s="211">
        <v>0.45608658231426497</v>
      </c>
      <c r="S5628" s="211">
        <v>0.29137766067218002</v>
      </c>
      <c r="T5628" s="211">
        <v>0.62333532466597374</v>
      </c>
      <c r="U5628" s="211">
        <v>0.39938644775380355</v>
      </c>
      <c r="V5628" s="211">
        <v>6.6267854008667498E-2</v>
      </c>
      <c r="W5628" s="211">
        <v>0.51941256258562185</v>
      </c>
      <c r="X5628" s="211">
        <v>0.28553416092019174</v>
      </c>
      <c r="Y5628" s="211">
        <v>0.60590613431918716</v>
      </c>
      <c r="Z5628" s="211">
        <v>0.1495106752746235</v>
      </c>
      <c r="AA5628" s="212">
        <v>0.11914024918010085</v>
      </c>
    </row>
    <row r="5629" spans="1:27" x14ac:dyDescent="0.35">
      <c r="A5629" s="210" t="s">
        <v>6305</v>
      </c>
      <c r="B5629" s="217">
        <v>138.42204158387781</v>
      </c>
      <c r="C5629" s="211">
        <v>6.3796086933746263E-2</v>
      </c>
      <c r="D5629" s="211">
        <v>0.12715677402168998</v>
      </c>
      <c r="E5629" s="211">
        <v>7.7505237305488306E-2</v>
      </c>
      <c r="F5629" s="211">
        <v>0.10156070672607247</v>
      </c>
      <c r="G5629" s="211">
        <v>0.11772971665110492</v>
      </c>
      <c r="H5629" s="211">
        <v>0.129312947115229</v>
      </c>
      <c r="I5629" s="211">
        <v>0.50672136181623051</v>
      </c>
      <c r="J5629" s="211">
        <v>0.43743732674504948</v>
      </c>
      <c r="K5629" s="211">
        <v>0.62305389007550327</v>
      </c>
      <c r="L5629" s="211">
        <v>0.26895745299204776</v>
      </c>
      <c r="M5629" s="211">
        <v>0.10017178455675706</v>
      </c>
      <c r="N5629" s="211">
        <v>0.33417466673655238</v>
      </c>
      <c r="O5629" s="211">
        <v>0.72701761707377632</v>
      </c>
      <c r="P5629" s="211">
        <v>7.1839635810493727E-2</v>
      </c>
      <c r="Q5629" s="211">
        <v>8.0833541877526213E-2</v>
      </c>
      <c r="R5629" s="211">
        <v>0.44046209207249676</v>
      </c>
      <c r="S5629" s="211">
        <v>0.35587348916521644</v>
      </c>
      <c r="T5629" s="211">
        <v>0.55416750149625538</v>
      </c>
      <c r="U5629" s="211">
        <v>0.48378662720117133</v>
      </c>
      <c r="V5629" s="211">
        <v>7.9432093244966487E-2</v>
      </c>
      <c r="W5629" s="211">
        <v>0.57279851054686515</v>
      </c>
      <c r="X5629" s="211">
        <v>0.43177454579227331</v>
      </c>
      <c r="Y5629" s="211">
        <v>0.55328124847241456</v>
      </c>
      <c r="Z5629" s="211">
        <v>0.14526003303400117</v>
      </c>
      <c r="AA5629" s="212">
        <v>0.11556626861770926</v>
      </c>
    </row>
    <row r="5630" spans="1:27" x14ac:dyDescent="0.35">
      <c r="A5630" s="210" t="s">
        <v>6306</v>
      </c>
      <c r="B5630" s="217">
        <v>143.26938637680513</v>
      </c>
      <c r="C5630" s="211">
        <v>5.0932989058657896E-2</v>
      </c>
      <c r="D5630" s="211">
        <v>0.12533648365154632</v>
      </c>
      <c r="E5630" s="211">
        <v>6.9992788596560621E-2</v>
      </c>
      <c r="F5630" s="211">
        <v>9.3428601294621244E-2</v>
      </c>
      <c r="G5630" s="211">
        <v>0.12508144786413827</v>
      </c>
      <c r="H5630" s="211">
        <v>0.11516992041700308</v>
      </c>
      <c r="I5630" s="211">
        <v>0.50681494464075105</v>
      </c>
      <c r="J5630" s="211">
        <v>0.43850516405338702</v>
      </c>
      <c r="K5630" s="211">
        <v>0.62805171148007832</v>
      </c>
      <c r="L5630" s="211">
        <v>0.26958668654268636</v>
      </c>
      <c r="M5630" s="211">
        <v>0.10980312372919274</v>
      </c>
      <c r="N5630" s="211">
        <v>0.36808887014767239</v>
      </c>
      <c r="O5630" s="211">
        <v>0.61876264566418249</v>
      </c>
      <c r="P5630" s="211">
        <v>7.2507293843361187E-2</v>
      </c>
      <c r="Q5630" s="211">
        <v>6.8441354846658711E-2</v>
      </c>
      <c r="R5630" s="211">
        <v>0.37230437285735501</v>
      </c>
      <c r="S5630" s="211">
        <v>0.38648619353444502</v>
      </c>
      <c r="T5630" s="211">
        <v>0.54692912402617677</v>
      </c>
      <c r="U5630" s="211">
        <v>0.4387972240426985</v>
      </c>
      <c r="V5630" s="211">
        <v>8.2158200828436459E-2</v>
      </c>
      <c r="W5630" s="211">
        <v>0.5815470984138893</v>
      </c>
      <c r="X5630" s="211">
        <v>0.23850217218466568</v>
      </c>
      <c r="Y5630" s="211">
        <v>0.60980074555671282</v>
      </c>
      <c r="Z5630" s="211">
        <v>0.14851916202756238</v>
      </c>
      <c r="AA5630" s="212">
        <v>0.11274451014342333</v>
      </c>
    </row>
    <row r="5631" spans="1:27" x14ac:dyDescent="0.35">
      <c r="A5631" s="210" t="s">
        <v>6307</v>
      </c>
      <c r="B5631" s="217">
        <v>125.74032148041712</v>
      </c>
      <c r="C5631" s="211">
        <v>5.5989734200391196E-2</v>
      </c>
      <c r="D5631" s="211">
        <v>0.12996245345098048</v>
      </c>
      <c r="E5631" s="211">
        <v>7.3485868211757524E-2</v>
      </c>
      <c r="F5631" s="211">
        <v>9.4249117554997319E-2</v>
      </c>
      <c r="G5631" s="211">
        <v>0.12063919365108783</v>
      </c>
      <c r="H5631" s="211">
        <v>0.1182029670111362</v>
      </c>
      <c r="I5631" s="211">
        <v>0.44327315606991052</v>
      </c>
      <c r="J5631" s="211">
        <v>0.4959149635530809</v>
      </c>
      <c r="K5631" s="211">
        <v>0.59004957919066137</v>
      </c>
      <c r="L5631" s="211">
        <v>0.27241431922992904</v>
      </c>
      <c r="M5631" s="211">
        <v>8.9028871526410175E-2</v>
      </c>
      <c r="N5631" s="211">
        <v>0.54684124112605792</v>
      </c>
      <c r="O5631" s="211">
        <v>0.7735080728994318</v>
      </c>
      <c r="P5631" s="211">
        <v>6.6647890551969596E-2</v>
      </c>
      <c r="Q5631" s="211">
        <v>4.1416607230312916E-2</v>
      </c>
      <c r="R5631" s="211">
        <v>0.42682143150370078</v>
      </c>
      <c r="S5631" s="211">
        <v>0.31371494216778267</v>
      </c>
      <c r="T5631" s="211">
        <v>0.57230527077739035</v>
      </c>
      <c r="U5631" s="211">
        <v>0.42665192691303555</v>
      </c>
      <c r="V5631" s="211">
        <v>6.5308727108039588E-2</v>
      </c>
      <c r="W5631" s="211">
        <v>0.49136329739134355</v>
      </c>
      <c r="X5631" s="211">
        <v>0.3793750893518244</v>
      </c>
      <c r="Y5631" s="211">
        <v>0.64718939405631659</v>
      </c>
      <c r="Z5631" s="211">
        <v>0.14327329024202484</v>
      </c>
      <c r="AA5631" s="212">
        <v>0.11630378338609018</v>
      </c>
    </row>
    <row r="5632" spans="1:27" x14ac:dyDescent="0.35">
      <c r="A5632" s="210" t="s">
        <v>6308</v>
      </c>
      <c r="B5632" s="217">
        <v>141.4701773381336</v>
      </c>
      <c r="C5632" s="211">
        <v>4.9351426977713025E-2</v>
      </c>
      <c r="D5632" s="211">
        <v>0.13044082156957848</v>
      </c>
      <c r="E5632" s="211">
        <v>7.8571119559438907E-2</v>
      </c>
      <c r="F5632" s="211">
        <v>0.10449623218703905</v>
      </c>
      <c r="G5632" s="211">
        <v>0.1170110600395346</v>
      </c>
      <c r="H5632" s="211">
        <v>0.11781838748364876</v>
      </c>
      <c r="I5632" s="211">
        <v>0.49281537180823731</v>
      </c>
      <c r="J5632" s="211">
        <v>0.46611244518781536</v>
      </c>
      <c r="K5632" s="211">
        <v>0.59915268543745803</v>
      </c>
      <c r="L5632" s="211">
        <v>0.27509086113851411</v>
      </c>
      <c r="M5632" s="211">
        <v>0.10023729668277193</v>
      </c>
      <c r="N5632" s="211">
        <v>0.36505827770056032</v>
      </c>
      <c r="O5632" s="211">
        <v>0.52251137391219726</v>
      </c>
      <c r="P5632" s="211">
        <v>7.3116839865000047E-2</v>
      </c>
      <c r="Q5632" s="211">
        <v>0.12774456949124208</v>
      </c>
      <c r="R5632" s="211">
        <v>0.44912361370755333</v>
      </c>
      <c r="S5632" s="211">
        <v>0.34305447001237033</v>
      </c>
      <c r="T5632" s="211">
        <v>0.55743067528224965</v>
      </c>
      <c r="U5632" s="211">
        <v>0.39487307445544662</v>
      </c>
      <c r="V5632" s="211">
        <v>8.7028811873277309E-2</v>
      </c>
      <c r="W5632" s="211">
        <v>0.59368543272996832</v>
      </c>
      <c r="X5632" s="211">
        <v>0.38541147900272055</v>
      </c>
      <c r="Y5632" s="211">
        <v>0.68095233021483581</v>
      </c>
      <c r="Z5632" s="211">
        <v>0.14558179395683457</v>
      </c>
      <c r="AA5632" s="212">
        <v>0.11606931886835201</v>
      </c>
    </row>
    <row r="5633" spans="1:27" x14ac:dyDescent="0.35">
      <c r="A5633" s="210" t="s">
        <v>6309</v>
      </c>
      <c r="B5633" s="217">
        <v>112.82900853951689</v>
      </c>
      <c r="C5633" s="211">
        <v>6.2601224481828394E-2</v>
      </c>
      <c r="D5633" s="211">
        <v>0.11948016437254429</v>
      </c>
      <c r="E5633" s="211">
        <v>7.769832513284089E-2</v>
      </c>
      <c r="F5633" s="211">
        <v>9.0684775564789613E-2</v>
      </c>
      <c r="G5633" s="211">
        <v>0.11551976684010921</v>
      </c>
      <c r="H5633" s="211">
        <v>0.12247145454615405</v>
      </c>
      <c r="I5633" s="211">
        <v>0.53320558331411694</v>
      </c>
      <c r="J5633" s="211">
        <v>0.44758807610262191</v>
      </c>
      <c r="K5633" s="211">
        <v>0.57971808324449414</v>
      </c>
      <c r="L5633" s="211">
        <v>0.2701750452444065</v>
      </c>
      <c r="M5633" s="211">
        <v>9.4036382141637884E-2</v>
      </c>
      <c r="N5633" s="211">
        <v>0.40429329571517936</v>
      </c>
      <c r="O5633" s="211">
        <v>0.74544801172947683</v>
      </c>
      <c r="P5633" s="211">
        <v>6.8802765149924741E-2</v>
      </c>
      <c r="Q5633" s="211">
        <v>9.6255219598246677E-2</v>
      </c>
      <c r="R5633" s="211">
        <v>0.39240997538051869</v>
      </c>
      <c r="S5633" s="211">
        <v>0.29963440546860814</v>
      </c>
      <c r="T5633" s="211">
        <v>0.58873002499225702</v>
      </c>
      <c r="U5633" s="211">
        <v>0.36904873594594773</v>
      </c>
      <c r="V5633" s="211">
        <v>6.3658218893036911E-2</v>
      </c>
      <c r="W5633" s="211">
        <v>0.56170695700986606</v>
      </c>
      <c r="X5633" s="211">
        <v>0.31095521679819693</v>
      </c>
      <c r="Y5633" s="211">
        <v>0.6744623338633966</v>
      </c>
      <c r="Z5633" s="211">
        <v>0.14961491702794094</v>
      </c>
      <c r="AA5633" s="212">
        <v>0.12479994995679092</v>
      </c>
    </row>
    <row r="5634" spans="1:27" x14ac:dyDescent="0.35">
      <c r="A5634" s="210" t="s">
        <v>6310</v>
      </c>
      <c r="B5634" s="217">
        <v>124.06785078480438</v>
      </c>
      <c r="C5634" s="211">
        <v>6.2375683700935575E-2</v>
      </c>
      <c r="D5634" s="211">
        <v>0.12303313704450346</v>
      </c>
      <c r="E5634" s="211">
        <v>7.6913936945277914E-2</v>
      </c>
      <c r="F5634" s="211">
        <v>0.11181008033664123</v>
      </c>
      <c r="G5634" s="211">
        <v>0.12231839787769962</v>
      </c>
      <c r="H5634" s="211">
        <v>0.10515468069706541</v>
      </c>
      <c r="I5634" s="211">
        <v>0.44665483058349437</v>
      </c>
      <c r="J5634" s="211">
        <v>0.46733049096736778</v>
      </c>
      <c r="K5634" s="211">
        <v>0.5669103818761505</v>
      </c>
      <c r="L5634" s="211">
        <v>0.27617889206366314</v>
      </c>
      <c r="M5634" s="211">
        <v>9.5044004982768465E-2</v>
      </c>
      <c r="N5634" s="211">
        <v>0.42942566910374946</v>
      </c>
      <c r="O5634" s="211">
        <v>0.57044261230528592</v>
      </c>
      <c r="P5634" s="211">
        <v>6.151163538285874E-2</v>
      </c>
      <c r="Q5634" s="211">
        <v>5.9055965198435229E-2</v>
      </c>
      <c r="R5634" s="211">
        <v>0.43420408573844826</v>
      </c>
      <c r="S5634" s="211">
        <v>0.34709134543855402</v>
      </c>
      <c r="T5634" s="211">
        <v>0.52097287091774636</v>
      </c>
      <c r="U5634" s="211">
        <v>0.48325403561459712</v>
      </c>
      <c r="V5634" s="211">
        <v>8.420980314953555E-2</v>
      </c>
      <c r="W5634" s="211">
        <v>0.57294139309012182</v>
      </c>
      <c r="X5634" s="211">
        <v>0.3139649816989758</v>
      </c>
      <c r="Y5634" s="211">
        <v>0.66614861344584009</v>
      </c>
      <c r="Z5634" s="211">
        <v>0.14646941660041801</v>
      </c>
      <c r="AA5634" s="212">
        <v>0.11494304202332294</v>
      </c>
    </row>
    <row r="5635" spans="1:27" x14ac:dyDescent="0.35">
      <c r="A5635" s="210" t="s">
        <v>6311</v>
      </c>
      <c r="B5635" s="217">
        <v>189.07523743813499</v>
      </c>
      <c r="C5635" s="211">
        <v>7.1418711933030482E-2</v>
      </c>
      <c r="D5635" s="211">
        <v>0.11654031449274684</v>
      </c>
      <c r="E5635" s="211">
        <v>7.3043541492879893E-2</v>
      </c>
      <c r="F5635" s="211">
        <v>9.2525723484136332E-2</v>
      </c>
      <c r="G5635" s="211">
        <v>0.12323046695901921</v>
      </c>
      <c r="H5635" s="211">
        <v>0.10634274484137639</v>
      </c>
      <c r="I5635" s="211">
        <v>0.50808988252352649</v>
      </c>
      <c r="J5635" s="211">
        <v>0.44783884431655185</v>
      </c>
      <c r="K5635" s="211">
        <v>0.61937126267321874</v>
      </c>
      <c r="L5635" s="211">
        <v>0.2685356666136216</v>
      </c>
      <c r="M5635" s="211">
        <v>0.1114006002501791</v>
      </c>
      <c r="N5635" s="211">
        <v>0.48809710749754492</v>
      </c>
      <c r="O5635" s="211">
        <v>0.70846168860966996</v>
      </c>
      <c r="P5635" s="211">
        <v>7.0679279419585406E-2</v>
      </c>
      <c r="Q5635" s="211">
        <v>0.12777753051722104</v>
      </c>
      <c r="R5635" s="211">
        <v>0.43005005774381888</v>
      </c>
      <c r="S5635" s="211">
        <v>0.33334132054141058</v>
      </c>
      <c r="T5635" s="211">
        <v>0.5441029218334249</v>
      </c>
      <c r="U5635" s="211">
        <v>0.42346644035213665</v>
      </c>
      <c r="V5635" s="211">
        <v>0.15329618472602571</v>
      </c>
      <c r="W5635" s="211">
        <v>0.56227168130312033</v>
      </c>
      <c r="X5635" s="211">
        <v>0.38549517835372743</v>
      </c>
      <c r="Y5635" s="211">
        <v>0.68538206630162557</v>
      </c>
      <c r="Z5635" s="211">
        <v>0.1457569113828526</v>
      </c>
      <c r="AA5635" s="212">
        <v>0.11683558059955047</v>
      </c>
    </row>
    <row r="5636" spans="1:27" x14ac:dyDescent="0.35">
      <c r="A5636" s="210" t="s">
        <v>6312</v>
      </c>
      <c r="B5636" s="217">
        <v>167.41924494495856</v>
      </c>
      <c r="C5636" s="211">
        <v>5.6820599703724613E-2</v>
      </c>
      <c r="D5636" s="211">
        <v>0.12171101139358226</v>
      </c>
      <c r="E5636" s="211">
        <v>7.2277389779595205E-2</v>
      </c>
      <c r="F5636" s="211">
        <v>0.1072240551524689</v>
      </c>
      <c r="G5636" s="211">
        <v>0.12432680813859212</v>
      </c>
      <c r="H5636" s="211">
        <v>0.11959645528594735</v>
      </c>
      <c r="I5636" s="211">
        <v>0.51672179740598723</v>
      </c>
      <c r="J5636" s="211">
        <v>0.45386095319071523</v>
      </c>
      <c r="K5636" s="211">
        <v>0.57452881374227682</v>
      </c>
      <c r="L5636" s="211">
        <v>0.26919018492267127</v>
      </c>
      <c r="M5636" s="211">
        <v>9.7329702852934782E-2</v>
      </c>
      <c r="N5636" s="211">
        <v>0.48680836371296449</v>
      </c>
      <c r="O5636" s="211">
        <v>0.74425095349126413</v>
      </c>
      <c r="P5636" s="211">
        <v>7.3148321397999663E-2</v>
      </c>
      <c r="Q5636" s="211">
        <v>0.14409316571423231</v>
      </c>
      <c r="R5636" s="211">
        <v>0.42471620384691416</v>
      </c>
      <c r="S5636" s="211">
        <v>0.36031803268012941</v>
      </c>
      <c r="T5636" s="211">
        <v>0.49841557188367014</v>
      </c>
      <c r="U5636" s="211">
        <v>0.36018586859918211</v>
      </c>
      <c r="V5636" s="211">
        <v>0.17566210337861179</v>
      </c>
      <c r="W5636" s="211">
        <v>0.53081727273654777</v>
      </c>
      <c r="X5636" s="211">
        <v>0.39342592109151975</v>
      </c>
      <c r="Y5636" s="211">
        <v>0.61214460594648146</v>
      </c>
      <c r="Z5636" s="211">
        <v>0.14903892605659538</v>
      </c>
      <c r="AA5636" s="212">
        <v>0.11765519119080388</v>
      </c>
    </row>
    <row r="5637" spans="1:27" x14ac:dyDescent="0.35">
      <c r="A5637" s="210" t="s">
        <v>6313</v>
      </c>
      <c r="B5637" s="217">
        <v>157.91144201721877</v>
      </c>
      <c r="C5637" s="211">
        <v>5.5583217634573197E-2</v>
      </c>
      <c r="D5637" s="211">
        <v>0.1301695918892033</v>
      </c>
      <c r="E5637" s="211">
        <v>7.4474780919468353E-2</v>
      </c>
      <c r="F5637" s="211">
        <v>0.11190151141083972</v>
      </c>
      <c r="G5637" s="211">
        <v>0.12284783951244521</v>
      </c>
      <c r="H5637" s="211">
        <v>0.10883682831168709</v>
      </c>
      <c r="I5637" s="211">
        <v>0.51751189999222358</v>
      </c>
      <c r="J5637" s="211">
        <v>0.4147853426609488</v>
      </c>
      <c r="K5637" s="211">
        <v>0.63691059481335954</v>
      </c>
      <c r="L5637" s="211">
        <v>0.27924489820610954</v>
      </c>
      <c r="M5637" s="211">
        <v>8.4300052725119826E-2</v>
      </c>
      <c r="N5637" s="211">
        <v>0.44265239984080451</v>
      </c>
      <c r="O5637" s="211">
        <v>0.7222889857799516</v>
      </c>
      <c r="P5637" s="211">
        <v>6.8037318599432087E-2</v>
      </c>
      <c r="Q5637" s="211">
        <v>6.7349119687425962E-2</v>
      </c>
      <c r="R5637" s="211">
        <v>0.42367426742596653</v>
      </c>
      <c r="S5637" s="211">
        <v>0.34455149827033127</v>
      </c>
      <c r="T5637" s="211">
        <v>0.53351148001080118</v>
      </c>
      <c r="U5637" s="211">
        <v>0.36675583361541253</v>
      </c>
      <c r="V5637" s="211">
        <v>0.1678272126240731</v>
      </c>
      <c r="W5637" s="211">
        <v>0.52368094011538424</v>
      </c>
      <c r="X5637" s="211">
        <v>0.28910696308138345</v>
      </c>
      <c r="Y5637" s="211">
        <v>0.65526815030145724</v>
      </c>
      <c r="Z5637" s="211">
        <v>0.14866266211921839</v>
      </c>
      <c r="AA5637" s="212">
        <v>0.11523543337172502</v>
      </c>
    </row>
    <row r="5638" spans="1:27" x14ac:dyDescent="0.35">
      <c r="A5638" s="210" t="s">
        <v>6314</v>
      </c>
      <c r="B5638" s="217">
        <v>132.28133617076</v>
      </c>
      <c r="C5638" s="211">
        <v>6.0493547205562645E-2</v>
      </c>
      <c r="D5638" s="211">
        <v>0.12154999358817024</v>
      </c>
      <c r="E5638" s="211">
        <v>7.5997094815278096E-2</v>
      </c>
      <c r="F5638" s="211">
        <v>0.11674117367631086</v>
      </c>
      <c r="G5638" s="211">
        <v>0.11643666145015899</v>
      </c>
      <c r="H5638" s="211">
        <v>0.11728262273832699</v>
      </c>
      <c r="I5638" s="211">
        <v>0.52162624267637281</v>
      </c>
      <c r="J5638" s="211">
        <v>0.4281935052869722</v>
      </c>
      <c r="K5638" s="211">
        <v>0.64764763302555295</v>
      </c>
      <c r="L5638" s="211">
        <v>0.28005979660187019</v>
      </c>
      <c r="M5638" s="211">
        <v>0.11138326779646084</v>
      </c>
      <c r="N5638" s="211">
        <v>0.50122846978686064</v>
      </c>
      <c r="O5638" s="211">
        <v>0.64480358097193557</v>
      </c>
      <c r="P5638" s="211">
        <v>6.6509399107899714E-2</v>
      </c>
      <c r="Q5638" s="211">
        <v>7.6385948176378421E-2</v>
      </c>
      <c r="R5638" s="211">
        <v>0.38102820412175803</v>
      </c>
      <c r="S5638" s="211">
        <v>0.35146128468095644</v>
      </c>
      <c r="T5638" s="211">
        <v>0.5947349070192256</v>
      </c>
      <c r="U5638" s="211">
        <v>0.39764039608332979</v>
      </c>
      <c r="V5638" s="211">
        <v>6.2263758878719683E-2</v>
      </c>
      <c r="W5638" s="211">
        <v>0.62191266215870855</v>
      </c>
      <c r="X5638" s="211">
        <v>0.37595240483772607</v>
      </c>
      <c r="Y5638" s="211">
        <v>0.70402955530907807</v>
      </c>
      <c r="Z5638" s="211">
        <v>0.146523767833935</v>
      </c>
      <c r="AA5638" s="212">
        <v>0.11589828486569836</v>
      </c>
    </row>
    <row r="5639" spans="1:27" x14ac:dyDescent="0.35">
      <c r="A5639" s="210" t="s">
        <v>6315</v>
      </c>
      <c r="B5639" s="217">
        <v>165.48697948702272</v>
      </c>
      <c r="C5639" s="211">
        <v>6.8478179187598701E-2</v>
      </c>
      <c r="D5639" s="211">
        <v>0.13212406723721276</v>
      </c>
      <c r="E5639" s="211">
        <v>7.5505754842730005E-2</v>
      </c>
      <c r="F5639" s="211">
        <v>9.9331665766883973E-2</v>
      </c>
      <c r="G5639" s="211">
        <v>0.12378451997271228</v>
      </c>
      <c r="H5639" s="211">
        <v>0.11730209833399503</v>
      </c>
      <c r="I5639" s="211">
        <v>0.49301857418082817</v>
      </c>
      <c r="J5639" s="211">
        <v>0.45697196102738125</v>
      </c>
      <c r="K5639" s="211">
        <v>0.63614316749448541</v>
      </c>
      <c r="L5639" s="211">
        <v>0.27555157127305119</v>
      </c>
      <c r="M5639" s="211">
        <v>0.11403820021200907</v>
      </c>
      <c r="N5639" s="211">
        <v>0.39515495373961085</v>
      </c>
      <c r="O5639" s="211">
        <v>0.73449572360238491</v>
      </c>
      <c r="P5639" s="211">
        <v>6.5749853708900671E-2</v>
      </c>
      <c r="Q5639" s="211">
        <v>0.12397923562610988</v>
      </c>
      <c r="R5639" s="211">
        <v>0.46597579219203028</v>
      </c>
      <c r="S5639" s="211">
        <v>0.32678503372738454</v>
      </c>
      <c r="T5639" s="211">
        <v>0.57999219098808374</v>
      </c>
      <c r="U5639" s="211">
        <v>0.4497560205874277</v>
      </c>
      <c r="V5639" s="211">
        <v>0.10947725575566415</v>
      </c>
      <c r="W5639" s="211">
        <v>0.54502309310998465</v>
      </c>
      <c r="X5639" s="211">
        <v>0.34495947202359567</v>
      </c>
      <c r="Y5639" s="211">
        <v>0.70320875652364889</v>
      </c>
      <c r="Z5639" s="211">
        <v>0.14759642570561621</v>
      </c>
      <c r="AA5639" s="212">
        <v>0.11671807615089098</v>
      </c>
    </row>
    <row r="5640" spans="1:27" x14ac:dyDescent="0.35">
      <c r="A5640" s="210" t="s">
        <v>6316</v>
      </c>
      <c r="B5640" s="217">
        <v>135.06212126430475</v>
      </c>
      <c r="C5640" s="211">
        <v>5.0834125216348974E-2</v>
      </c>
      <c r="D5640" s="211">
        <v>0.12421728026494872</v>
      </c>
      <c r="E5640" s="211">
        <v>7.1939276807833644E-2</v>
      </c>
      <c r="F5640" s="211">
        <v>9.6494764081712189E-2</v>
      </c>
      <c r="G5640" s="211">
        <v>0.12190444382985549</v>
      </c>
      <c r="H5640" s="211">
        <v>0.10556085143761487</v>
      </c>
      <c r="I5640" s="211">
        <v>0.4865651615178313</v>
      </c>
      <c r="J5640" s="211">
        <v>0.42512995300943679</v>
      </c>
      <c r="K5640" s="211">
        <v>0.63306971054335248</v>
      </c>
      <c r="L5640" s="211">
        <v>0.27682684551630193</v>
      </c>
      <c r="M5640" s="211">
        <v>9.3861669448455573E-2</v>
      </c>
      <c r="N5640" s="211">
        <v>0.55895077800466819</v>
      </c>
      <c r="O5640" s="211">
        <v>0.66343289850880072</v>
      </c>
      <c r="P5640" s="211">
        <v>6.9488065334917637E-2</v>
      </c>
      <c r="Q5640" s="211">
        <v>5.3729406418386902E-2</v>
      </c>
      <c r="R5640" s="211">
        <v>0.45060520679311955</v>
      </c>
      <c r="S5640" s="211">
        <v>0.25922288948283795</v>
      </c>
      <c r="T5640" s="211">
        <v>0.52361062030245087</v>
      </c>
      <c r="U5640" s="211">
        <v>0.40755702443800401</v>
      </c>
      <c r="V5640" s="211">
        <v>0.10296280775777944</v>
      </c>
      <c r="W5640" s="211">
        <v>0.49211724279722058</v>
      </c>
      <c r="X5640" s="211">
        <v>0.30979254137004764</v>
      </c>
      <c r="Y5640" s="211">
        <v>0.63276411437537172</v>
      </c>
      <c r="Z5640" s="211">
        <v>0.14814423993551112</v>
      </c>
      <c r="AA5640" s="212">
        <v>0.12024783965953342</v>
      </c>
    </row>
    <row r="5641" spans="1:27" x14ac:dyDescent="0.35">
      <c r="A5641" s="210" t="s">
        <v>6317</v>
      </c>
      <c r="B5641" s="217">
        <v>127.33975209744635</v>
      </c>
      <c r="C5641" s="211">
        <v>7.0295031263570409E-2</v>
      </c>
      <c r="D5641" s="211">
        <v>0.12344222786867855</v>
      </c>
      <c r="E5641" s="211">
        <v>7.526905922540103E-2</v>
      </c>
      <c r="F5641" s="211">
        <v>0.1031553132767927</v>
      </c>
      <c r="G5641" s="211">
        <v>0.11513599240013871</v>
      </c>
      <c r="H5641" s="211">
        <v>0.11875487578750851</v>
      </c>
      <c r="I5641" s="211">
        <v>0.47678523664966588</v>
      </c>
      <c r="J5641" s="211">
        <v>0.46169185525334544</v>
      </c>
      <c r="K5641" s="211">
        <v>0.62517274340321682</v>
      </c>
      <c r="L5641" s="211">
        <v>0.27734062766918993</v>
      </c>
      <c r="M5641" s="211">
        <v>8.8392035247638417E-2</v>
      </c>
      <c r="N5641" s="211">
        <v>0.45386819890078423</v>
      </c>
      <c r="O5641" s="211">
        <v>0.74860522321659884</v>
      </c>
      <c r="P5641" s="211">
        <v>7.2385206973697103E-2</v>
      </c>
      <c r="Q5641" s="211">
        <v>7.9748728056021082E-2</v>
      </c>
      <c r="R5641" s="211">
        <v>0.48636725215727977</v>
      </c>
      <c r="S5641" s="211">
        <v>0.31107818378714852</v>
      </c>
      <c r="T5641" s="211">
        <v>0.54625544869899612</v>
      </c>
      <c r="U5641" s="211">
        <v>0.47039841985108821</v>
      </c>
      <c r="V5641" s="211">
        <v>6.6648651135984338E-2</v>
      </c>
      <c r="W5641" s="211">
        <v>0.50173080369749845</v>
      </c>
      <c r="X5641" s="211">
        <v>0.25130687735949503</v>
      </c>
      <c r="Y5641" s="211">
        <v>0.75458598461794935</v>
      </c>
      <c r="Z5641" s="211">
        <v>0.14909927160499131</v>
      </c>
      <c r="AA5641" s="212">
        <v>0.12614526607853588</v>
      </c>
    </row>
    <row r="5642" spans="1:27" x14ac:dyDescent="0.35">
      <c r="A5642" s="210" t="s">
        <v>6318</v>
      </c>
      <c r="B5642" s="217">
        <v>120.08554885828663</v>
      </c>
      <c r="C5642" s="211">
        <v>4.931340750799558E-2</v>
      </c>
      <c r="D5642" s="211">
        <v>0.11922783339299675</v>
      </c>
      <c r="E5642" s="211">
        <v>7.9339631603859109E-2</v>
      </c>
      <c r="F5642" s="211">
        <v>8.1290143952335206E-2</v>
      </c>
      <c r="G5642" s="211">
        <v>0.12193208055109707</v>
      </c>
      <c r="H5642" s="211">
        <v>0.12084176522186948</v>
      </c>
      <c r="I5642" s="211">
        <v>0.46061335817432708</v>
      </c>
      <c r="J5642" s="211">
        <v>0.46419951743108873</v>
      </c>
      <c r="K5642" s="211">
        <v>0.64741793497393352</v>
      </c>
      <c r="L5642" s="211">
        <v>0.27306886301173983</v>
      </c>
      <c r="M5642" s="211">
        <v>9.0559423521149526E-2</v>
      </c>
      <c r="N5642" s="211">
        <v>0.41183884395094988</v>
      </c>
      <c r="O5642" s="211">
        <v>0.78910841339850923</v>
      </c>
      <c r="P5642" s="211">
        <v>6.2293187486280426E-2</v>
      </c>
      <c r="Q5642" s="211">
        <v>9.3450316471782632E-2</v>
      </c>
      <c r="R5642" s="211">
        <v>0.41482061101818313</v>
      </c>
      <c r="S5642" s="211">
        <v>0.30732342604613383</v>
      </c>
      <c r="T5642" s="211">
        <v>0.54913623517693488</v>
      </c>
      <c r="U5642" s="211">
        <v>0.41167160869960656</v>
      </c>
      <c r="V5642" s="211">
        <v>6.6344126681030263E-2</v>
      </c>
      <c r="W5642" s="211">
        <v>0.55515038115037596</v>
      </c>
      <c r="X5642" s="211">
        <v>0.35295420811770184</v>
      </c>
      <c r="Y5642" s="211">
        <v>0.65237196162428779</v>
      </c>
      <c r="Z5642" s="211">
        <v>0.14982271809380879</v>
      </c>
      <c r="AA5642" s="212">
        <v>0.11605620356980606</v>
      </c>
    </row>
    <row r="5643" spans="1:27" x14ac:dyDescent="0.35">
      <c r="A5643" s="210" t="s">
        <v>6319</v>
      </c>
      <c r="B5643" s="217">
        <v>153.1400432687351</v>
      </c>
      <c r="C5643" s="211">
        <v>6.423930295555913E-2</v>
      </c>
      <c r="D5643" s="211">
        <v>0.12688535383934227</v>
      </c>
      <c r="E5643" s="211">
        <v>8.3349483705087254E-2</v>
      </c>
      <c r="F5643" s="211">
        <v>7.9714030795751997E-2</v>
      </c>
      <c r="G5643" s="211">
        <v>0.12254455043279393</v>
      </c>
      <c r="H5643" s="211">
        <v>0.11587439028490715</v>
      </c>
      <c r="I5643" s="211">
        <v>0.45809491520803047</v>
      </c>
      <c r="J5643" s="211">
        <v>0.45233414570964237</v>
      </c>
      <c r="K5643" s="211">
        <v>0.60622697235613821</v>
      </c>
      <c r="L5643" s="211">
        <v>0.27246506675117632</v>
      </c>
      <c r="M5643" s="211">
        <v>7.6737746470970536E-2</v>
      </c>
      <c r="N5643" s="211">
        <v>0.44614925608185346</v>
      </c>
      <c r="O5643" s="211">
        <v>0.68267275677481698</v>
      </c>
      <c r="P5643" s="211">
        <v>6.8092219854418601E-2</v>
      </c>
      <c r="Q5643" s="211">
        <v>0.11058407024933914</v>
      </c>
      <c r="R5643" s="211">
        <v>0.45806822104712608</v>
      </c>
      <c r="S5643" s="211">
        <v>0.29863873023092252</v>
      </c>
      <c r="T5643" s="211">
        <v>0.49497778628193312</v>
      </c>
      <c r="U5643" s="211">
        <v>0.45606919049317918</v>
      </c>
      <c r="V5643" s="211">
        <v>0.14842110871863512</v>
      </c>
      <c r="W5643" s="211">
        <v>0.59250331436940606</v>
      </c>
      <c r="X5643" s="211">
        <v>0.41321589686499055</v>
      </c>
      <c r="Y5643" s="211">
        <v>0.69557805708253528</v>
      </c>
      <c r="Z5643" s="211">
        <v>0.14666723923578245</v>
      </c>
      <c r="AA5643" s="212">
        <v>0.12186759965489903</v>
      </c>
    </row>
    <row r="5644" spans="1:27" x14ac:dyDescent="0.35">
      <c r="A5644" s="210" t="s">
        <v>6320</v>
      </c>
      <c r="B5644" s="217">
        <v>122.22551235440449</v>
      </c>
      <c r="C5644" s="211">
        <v>5.8556018476693769E-2</v>
      </c>
      <c r="D5644" s="211">
        <v>0.1211534175874361</v>
      </c>
      <c r="E5644" s="211">
        <v>7.9021345797770509E-2</v>
      </c>
      <c r="F5644" s="211">
        <v>9.6262620072562602E-2</v>
      </c>
      <c r="G5644" s="211">
        <v>0.11820057764354905</v>
      </c>
      <c r="H5644" s="211">
        <v>0.11818171451885798</v>
      </c>
      <c r="I5644" s="211">
        <v>0.49912566694531907</v>
      </c>
      <c r="J5644" s="211">
        <v>0.47507595452833995</v>
      </c>
      <c r="K5644" s="211">
        <v>0.61906761926802034</v>
      </c>
      <c r="L5644" s="211">
        <v>0.27637269413842386</v>
      </c>
      <c r="M5644" s="211">
        <v>0.1010432260913878</v>
      </c>
      <c r="N5644" s="211">
        <v>0.4745374626820103</v>
      </c>
      <c r="O5644" s="211">
        <v>0.62779430824724625</v>
      </c>
      <c r="P5644" s="211">
        <v>6.8250795333675743E-2</v>
      </c>
      <c r="Q5644" s="211">
        <v>5.0212665994121358E-2</v>
      </c>
      <c r="R5644" s="211">
        <v>0.38244670553600452</v>
      </c>
      <c r="S5644" s="211">
        <v>0.35937193017462254</v>
      </c>
      <c r="T5644" s="211">
        <v>0.48373884857943611</v>
      </c>
      <c r="U5644" s="211">
        <v>0.41564391734561623</v>
      </c>
      <c r="V5644" s="211">
        <v>5.3833849621924931E-2</v>
      </c>
      <c r="W5644" s="211">
        <v>0.59016970741904429</v>
      </c>
      <c r="X5644" s="211">
        <v>0.29643681989209625</v>
      </c>
      <c r="Y5644" s="211">
        <v>0.68469118486397507</v>
      </c>
      <c r="Z5644" s="211">
        <v>0.14911265770950327</v>
      </c>
      <c r="AA5644" s="212">
        <v>0.11329789926102733</v>
      </c>
    </row>
    <row r="5645" spans="1:27" x14ac:dyDescent="0.35">
      <c r="A5645" s="210" t="s">
        <v>6321</v>
      </c>
      <c r="B5645" s="217">
        <v>184.21158380918368</v>
      </c>
      <c r="C5645" s="211">
        <v>5.4873488294679404E-2</v>
      </c>
      <c r="D5645" s="211">
        <v>0.11875553542452907</v>
      </c>
      <c r="E5645" s="211">
        <v>7.815662115896585E-2</v>
      </c>
      <c r="F5645" s="211">
        <v>0.10991285712829767</v>
      </c>
      <c r="G5645" s="211">
        <v>0.11725819492546893</v>
      </c>
      <c r="H5645" s="211">
        <v>0.12092716021801642</v>
      </c>
      <c r="I5645" s="211">
        <v>0.49083955022824716</v>
      </c>
      <c r="J5645" s="211">
        <v>0.42655637378358707</v>
      </c>
      <c r="K5645" s="211">
        <v>0.62917606810472981</v>
      </c>
      <c r="L5645" s="211">
        <v>0.26865525138228941</v>
      </c>
      <c r="M5645" s="211">
        <v>9.349172625484703E-2</v>
      </c>
      <c r="N5645" s="211">
        <v>0.54488109239070948</v>
      </c>
      <c r="O5645" s="211">
        <v>0.72426363000585936</v>
      </c>
      <c r="P5645" s="211">
        <v>6.9440952555611959E-2</v>
      </c>
      <c r="Q5645" s="211">
        <v>4.6296960948168847E-2</v>
      </c>
      <c r="R5645" s="211">
        <v>0.42382899494975684</v>
      </c>
      <c r="S5645" s="211">
        <v>0.43427832439898278</v>
      </c>
      <c r="T5645" s="211">
        <v>0.47307176990144922</v>
      </c>
      <c r="U5645" s="211">
        <v>0.485810208131572</v>
      </c>
      <c r="V5645" s="211">
        <v>0.1541591122787756</v>
      </c>
      <c r="W5645" s="211">
        <v>0.52181297877997412</v>
      </c>
      <c r="X5645" s="211">
        <v>0.37173246183714809</v>
      </c>
      <c r="Y5645" s="211">
        <v>0.72375943740164306</v>
      </c>
      <c r="Z5645" s="211">
        <v>0.14868702699657502</v>
      </c>
      <c r="AA5645" s="212">
        <v>0.11762585106833015</v>
      </c>
    </row>
    <row r="5646" spans="1:27" x14ac:dyDescent="0.35">
      <c r="A5646" s="210" t="s">
        <v>6322</v>
      </c>
      <c r="B5646" s="217">
        <v>155.05559391850809</v>
      </c>
      <c r="C5646" s="211">
        <v>6.4734501606119113E-2</v>
      </c>
      <c r="D5646" s="211">
        <v>0.11678982544156126</v>
      </c>
      <c r="E5646" s="211">
        <v>7.8979018664034756E-2</v>
      </c>
      <c r="F5646" s="211">
        <v>0.10611025960273471</v>
      </c>
      <c r="G5646" s="211">
        <v>0.12382456499323038</v>
      </c>
      <c r="H5646" s="211">
        <v>0.11952514848150331</v>
      </c>
      <c r="I5646" s="211">
        <v>0.43955796216910692</v>
      </c>
      <c r="J5646" s="211">
        <v>0.44207472906444983</v>
      </c>
      <c r="K5646" s="211">
        <v>0.59821976072232763</v>
      </c>
      <c r="L5646" s="211">
        <v>0.27328507426408938</v>
      </c>
      <c r="M5646" s="211">
        <v>0.11360261910869099</v>
      </c>
      <c r="N5646" s="211">
        <v>0.52499872180364648</v>
      </c>
      <c r="O5646" s="211">
        <v>0.67487285818304255</v>
      </c>
      <c r="P5646" s="211">
        <v>7.2957431949927459E-2</v>
      </c>
      <c r="Q5646" s="211">
        <v>4.307832448294769E-2</v>
      </c>
      <c r="R5646" s="211">
        <v>0.37723987370880346</v>
      </c>
      <c r="S5646" s="211">
        <v>0.29719002271466877</v>
      </c>
      <c r="T5646" s="211">
        <v>0.52131586640305727</v>
      </c>
      <c r="U5646" s="211">
        <v>0.41567408482868717</v>
      </c>
      <c r="V5646" s="211">
        <v>0.10336398143785856</v>
      </c>
      <c r="W5646" s="211">
        <v>0.5715223057437343</v>
      </c>
      <c r="X5646" s="211">
        <v>0.36000563705342759</v>
      </c>
      <c r="Y5646" s="211">
        <v>0.71747637385687835</v>
      </c>
      <c r="Z5646" s="211">
        <v>0.14720385373447789</v>
      </c>
      <c r="AA5646" s="212">
        <v>0.12096271502027296</v>
      </c>
    </row>
    <row r="5647" spans="1:27" x14ac:dyDescent="0.35">
      <c r="A5647" s="210" t="s">
        <v>6323</v>
      </c>
      <c r="B5647" s="217">
        <v>133.28530703199209</v>
      </c>
      <c r="C5647" s="211">
        <v>5.1048295080465919E-2</v>
      </c>
      <c r="D5647" s="211">
        <v>0.12818436200027389</v>
      </c>
      <c r="E5647" s="211">
        <v>7.3184990845515635E-2</v>
      </c>
      <c r="F5647" s="211">
        <v>7.1435703992516517E-2</v>
      </c>
      <c r="G5647" s="211">
        <v>0.12468040686523196</v>
      </c>
      <c r="H5647" s="211">
        <v>0.10343966547533863</v>
      </c>
      <c r="I5647" s="211">
        <v>0.52039869143982742</v>
      </c>
      <c r="J5647" s="211">
        <v>0.4588878938178676</v>
      </c>
      <c r="K5647" s="211">
        <v>0.55776484384964242</v>
      </c>
      <c r="L5647" s="211">
        <v>0.26744127127046791</v>
      </c>
      <c r="M5647" s="211">
        <v>0.12294463835953671</v>
      </c>
      <c r="N5647" s="211">
        <v>0.47324942273412496</v>
      </c>
      <c r="O5647" s="211">
        <v>0.59836611091271363</v>
      </c>
      <c r="P5647" s="211">
        <v>6.3104643892991391E-2</v>
      </c>
      <c r="Q5647" s="211">
        <v>4.1563891550087904E-2</v>
      </c>
      <c r="R5647" s="211">
        <v>0.42302928194186118</v>
      </c>
      <c r="S5647" s="211">
        <v>0.34687650588016494</v>
      </c>
      <c r="T5647" s="211">
        <v>0.51271982642093872</v>
      </c>
      <c r="U5647" s="211">
        <v>0.40937348998055784</v>
      </c>
      <c r="V5647" s="211">
        <v>0.13513328631863172</v>
      </c>
      <c r="W5647" s="211">
        <v>0.61665188448227681</v>
      </c>
      <c r="X5647" s="211">
        <v>0.30740803249886817</v>
      </c>
      <c r="Y5647" s="211">
        <v>0.51605047135656157</v>
      </c>
      <c r="Z5647" s="211">
        <v>0.13977213358185056</v>
      </c>
      <c r="AA5647" s="212">
        <v>0.12048343194072481</v>
      </c>
    </row>
    <row r="5648" spans="1:27" x14ac:dyDescent="0.35">
      <c r="A5648" s="210" t="s">
        <v>6324</v>
      </c>
      <c r="B5648" s="217">
        <v>173.12873751963343</v>
      </c>
      <c r="C5648" s="211">
        <v>5.9836390378686995E-2</v>
      </c>
      <c r="D5648" s="211">
        <v>0.12437117171333043</v>
      </c>
      <c r="E5648" s="211">
        <v>6.8699788992261077E-2</v>
      </c>
      <c r="F5648" s="211">
        <v>0.11998499980260091</v>
      </c>
      <c r="G5648" s="211">
        <v>0.11372960840610949</v>
      </c>
      <c r="H5648" s="211">
        <v>0.12450893616529042</v>
      </c>
      <c r="I5648" s="211">
        <v>0.50802166439303964</v>
      </c>
      <c r="J5648" s="211">
        <v>0.42875423685371622</v>
      </c>
      <c r="K5648" s="211">
        <v>0.5695407454256245</v>
      </c>
      <c r="L5648" s="211">
        <v>0.27308941254776947</v>
      </c>
      <c r="M5648" s="211">
        <v>0.1069890436998549</v>
      </c>
      <c r="N5648" s="211">
        <v>0.57624358480105919</v>
      </c>
      <c r="O5648" s="211">
        <v>0.69918972484641329</v>
      </c>
      <c r="P5648" s="211">
        <v>7.0447022332608633E-2</v>
      </c>
      <c r="Q5648" s="211">
        <v>9.0481886176992529E-2</v>
      </c>
      <c r="R5648" s="211">
        <v>0.44022700054402564</v>
      </c>
      <c r="S5648" s="211">
        <v>0.36150575811985319</v>
      </c>
      <c r="T5648" s="211">
        <v>0.49811802052387283</v>
      </c>
      <c r="U5648" s="211">
        <v>0.44451546059517022</v>
      </c>
      <c r="V5648" s="211">
        <v>0.16716410691244826</v>
      </c>
      <c r="W5648" s="211">
        <v>0.52785905555313961</v>
      </c>
      <c r="X5648" s="211">
        <v>0.31671335160380032</v>
      </c>
      <c r="Y5648" s="211">
        <v>0.66334096398979292</v>
      </c>
      <c r="Z5648" s="211">
        <v>0.14863292009468926</v>
      </c>
      <c r="AA5648" s="212">
        <v>0.12163981121426828</v>
      </c>
    </row>
    <row r="5649" spans="1:27" x14ac:dyDescent="0.35">
      <c r="A5649" s="210" t="s">
        <v>6325</v>
      </c>
      <c r="B5649" s="217">
        <v>123.71900986375552</v>
      </c>
      <c r="C5649" s="211">
        <v>7.0713603901596728E-2</v>
      </c>
      <c r="D5649" s="211">
        <v>0.11892313561998104</v>
      </c>
      <c r="E5649" s="211">
        <v>7.5916380455783167E-2</v>
      </c>
      <c r="F5649" s="211">
        <v>8.281156523041365E-2</v>
      </c>
      <c r="G5649" s="211">
        <v>0.1143848486510555</v>
      </c>
      <c r="H5649" s="211">
        <v>0.1139463562909124</v>
      </c>
      <c r="I5649" s="211">
        <v>0.4762089596377605</v>
      </c>
      <c r="J5649" s="211">
        <v>0.43276376297596536</v>
      </c>
      <c r="K5649" s="211">
        <v>0.60331716964916238</v>
      </c>
      <c r="L5649" s="211">
        <v>0.27786756876773872</v>
      </c>
      <c r="M5649" s="211">
        <v>8.8403272406532146E-2</v>
      </c>
      <c r="N5649" s="211">
        <v>0.36110715766819973</v>
      </c>
      <c r="O5649" s="211">
        <v>0.76764849860844042</v>
      </c>
      <c r="P5649" s="211">
        <v>7.0009918604885313E-2</v>
      </c>
      <c r="Q5649" s="211">
        <v>7.2813124946554938E-2</v>
      </c>
      <c r="R5649" s="211">
        <v>0.46884654698307332</v>
      </c>
      <c r="S5649" s="211">
        <v>0.3684022430999373</v>
      </c>
      <c r="T5649" s="211">
        <v>0.51600708620314217</v>
      </c>
      <c r="U5649" s="211">
        <v>0.51772005420783729</v>
      </c>
      <c r="V5649" s="211">
        <v>7.0668192436721788E-2</v>
      </c>
      <c r="W5649" s="211">
        <v>0.49275536551231508</v>
      </c>
      <c r="X5649" s="211">
        <v>0.27201234120449619</v>
      </c>
      <c r="Y5649" s="211">
        <v>0.65997502476792969</v>
      </c>
      <c r="Z5649" s="211">
        <v>0.14957095259615752</v>
      </c>
      <c r="AA5649" s="212">
        <v>0.12154500774363981</v>
      </c>
    </row>
    <row r="5650" spans="1:27" x14ac:dyDescent="0.35">
      <c r="A5650" s="210" t="s">
        <v>6326</v>
      </c>
      <c r="B5650" s="217">
        <v>121.0969086040341</v>
      </c>
      <c r="C5650" s="211">
        <v>4.9081068369791502E-2</v>
      </c>
      <c r="D5650" s="211">
        <v>0.12654815139704553</v>
      </c>
      <c r="E5650" s="211">
        <v>7.5402949971356714E-2</v>
      </c>
      <c r="F5650" s="211">
        <v>6.7477597820642471E-2</v>
      </c>
      <c r="G5650" s="211">
        <v>0.12326263325897088</v>
      </c>
      <c r="H5650" s="211">
        <v>0.10627329220119482</v>
      </c>
      <c r="I5650" s="211">
        <v>0.4138368864029921</v>
      </c>
      <c r="J5650" s="211">
        <v>0.38703790412529232</v>
      </c>
      <c r="K5650" s="211">
        <v>0.6440886704821337</v>
      </c>
      <c r="L5650" s="211">
        <v>0.27494785994417936</v>
      </c>
      <c r="M5650" s="211">
        <v>8.2550741210653644E-2</v>
      </c>
      <c r="N5650" s="211">
        <v>0.52632713033998813</v>
      </c>
      <c r="O5650" s="211">
        <v>0.75435426530911776</v>
      </c>
      <c r="P5650" s="211">
        <v>6.2667608130354213E-2</v>
      </c>
      <c r="Q5650" s="211">
        <v>5.5210259707427059E-2</v>
      </c>
      <c r="R5650" s="211">
        <v>0.45026057406437064</v>
      </c>
      <c r="S5650" s="211">
        <v>0.34801922200695606</v>
      </c>
      <c r="T5650" s="211">
        <v>0.57170076994894237</v>
      </c>
      <c r="U5650" s="211">
        <v>0.32560614667293819</v>
      </c>
      <c r="V5650" s="211">
        <v>0.10797593945894184</v>
      </c>
      <c r="W5650" s="211">
        <v>0.58592918909089875</v>
      </c>
      <c r="X5650" s="211">
        <v>0.32123900772979641</v>
      </c>
      <c r="Y5650" s="211">
        <v>0.63068267381126386</v>
      </c>
      <c r="Z5650" s="211">
        <v>0.14986252900636871</v>
      </c>
      <c r="AA5650" s="212">
        <v>0.12165821314966721</v>
      </c>
    </row>
    <row r="5651" spans="1:27" x14ac:dyDescent="0.35">
      <c r="A5651" s="210" t="s">
        <v>6327</v>
      </c>
      <c r="B5651" s="217">
        <v>123.52609854492549</v>
      </c>
      <c r="C5651" s="211">
        <v>5.1735735657977976E-2</v>
      </c>
      <c r="D5651" s="211">
        <v>0.1181020408452168</v>
      </c>
      <c r="E5651" s="211">
        <v>7.1059314360643028E-2</v>
      </c>
      <c r="F5651" s="211">
        <v>9.319604714523122E-2</v>
      </c>
      <c r="G5651" s="211">
        <v>0.11525661053799395</v>
      </c>
      <c r="H5651" s="211">
        <v>0.11076479052264539</v>
      </c>
      <c r="I5651" s="211">
        <v>0.46213885372435515</v>
      </c>
      <c r="J5651" s="211">
        <v>0.42702677124962485</v>
      </c>
      <c r="K5651" s="211">
        <v>0.57530224094339533</v>
      </c>
      <c r="L5651" s="211">
        <v>0.27375272641021847</v>
      </c>
      <c r="M5651" s="211">
        <v>0.111494017411258</v>
      </c>
      <c r="N5651" s="211">
        <v>0.36320082095901335</v>
      </c>
      <c r="O5651" s="211">
        <v>0.58564045818233135</v>
      </c>
      <c r="P5651" s="211">
        <v>6.6980551722849904E-2</v>
      </c>
      <c r="Q5651" s="211">
        <v>6.263786932169714E-2</v>
      </c>
      <c r="R5651" s="211">
        <v>0.43259822118823044</v>
      </c>
      <c r="S5651" s="211">
        <v>0.3718505218501742</v>
      </c>
      <c r="T5651" s="211">
        <v>0.52950786908439662</v>
      </c>
      <c r="U5651" s="211">
        <v>0.39717380288660803</v>
      </c>
      <c r="V5651" s="211">
        <v>8.1963153991515714E-2</v>
      </c>
      <c r="W5651" s="211">
        <v>0.57364304687128953</v>
      </c>
      <c r="X5651" s="211">
        <v>0.30496403844663561</v>
      </c>
      <c r="Y5651" s="211">
        <v>0.63617866647798338</v>
      </c>
      <c r="Z5651" s="211">
        <v>0.14759815001311768</v>
      </c>
      <c r="AA5651" s="212">
        <v>0.11426051163562377</v>
      </c>
    </row>
    <row r="5652" spans="1:27" x14ac:dyDescent="0.35">
      <c r="A5652" s="210" t="s">
        <v>6328</v>
      </c>
      <c r="B5652" s="217">
        <v>133.70198304186457</v>
      </c>
      <c r="C5652" s="211">
        <v>7.1206587391383691E-2</v>
      </c>
      <c r="D5652" s="211">
        <v>0.12831303801738997</v>
      </c>
      <c r="E5652" s="211">
        <v>8.150049595661428E-2</v>
      </c>
      <c r="F5652" s="211">
        <v>0.10246337017358377</v>
      </c>
      <c r="G5652" s="211">
        <v>0.11741028354650827</v>
      </c>
      <c r="H5652" s="211">
        <v>0.1136748075027058</v>
      </c>
      <c r="I5652" s="211">
        <v>0.49528840618396042</v>
      </c>
      <c r="J5652" s="211">
        <v>0.46758093245348498</v>
      </c>
      <c r="K5652" s="211">
        <v>0.64649091365663347</v>
      </c>
      <c r="L5652" s="211">
        <v>0.27542261904431659</v>
      </c>
      <c r="M5652" s="211">
        <v>0.1003672776033873</v>
      </c>
      <c r="N5652" s="211">
        <v>0.55385118887469231</v>
      </c>
      <c r="O5652" s="211">
        <v>0.7900206216309188</v>
      </c>
      <c r="P5652" s="211">
        <v>6.7174803774099998E-2</v>
      </c>
      <c r="Q5652" s="211">
        <v>4.228018768492136E-2</v>
      </c>
      <c r="R5652" s="211">
        <v>0.46067999971189427</v>
      </c>
      <c r="S5652" s="211">
        <v>0.33867260605939575</v>
      </c>
      <c r="T5652" s="211">
        <v>0.58693462610754676</v>
      </c>
      <c r="U5652" s="211">
        <v>0.54238254398583774</v>
      </c>
      <c r="V5652" s="211">
        <v>5.8514966898395138E-2</v>
      </c>
      <c r="W5652" s="211">
        <v>0.56984390262617479</v>
      </c>
      <c r="X5652" s="211">
        <v>0.31132540463289249</v>
      </c>
      <c r="Y5652" s="211">
        <v>0.56529956814496873</v>
      </c>
      <c r="Z5652" s="211">
        <v>0.14538357608758698</v>
      </c>
      <c r="AA5652" s="212">
        <v>0.1213093404287631</v>
      </c>
    </row>
    <row r="5653" spans="1:27" x14ac:dyDescent="0.35">
      <c r="A5653" s="210" t="s">
        <v>6329</v>
      </c>
      <c r="B5653" s="217">
        <v>112.55677845689571</v>
      </c>
      <c r="C5653" s="211">
        <v>5.7000327835027273E-2</v>
      </c>
      <c r="D5653" s="211">
        <v>0.13129470245356734</v>
      </c>
      <c r="E5653" s="211">
        <v>7.0296707228850633E-2</v>
      </c>
      <c r="F5653" s="211">
        <v>9.3245172014823241E-2</v>
      </c>
      <c r="G5653" s="211">
        <v>0.11760271756707869</v>
      </c>
      <c r="H5653" s="211">
        <v>0.10899443387555618</v>
      </c>
      <c r="I5653" s="211">
        <v>0.50351453117959788</v>
      </c>
      <c r="J5653" s="211">
        <v>0.44536122701285308</v>
      </c>
      <c r="K5653" s="211">
        <v>0.55666257540495667</v>
      </c>
      <c r="L5653" s="211">
        <v>0.27677089678371863</v>
      </c>
      <c r="M5653" s="211">
        <v>0.10721626022082124</v>
      </c>
      <c r="N5653" s="211">
        <v>0.34135583860641511</v>
      </c>
      <c r="O5653" s="211">
        <v>0.76805275493962721</v>
      </c>
      <c r="P5653" s="211">
        <v>6.8513602100147758E-2</v>
      </c>
      <c r="Q5653" s="211">
        <v>0.10433766680443925</v>
      </c>
      <c r="R5653" s="211">
        <v>0.44110014686577081</v>
      </c>
      <c r="S5653" s="211">
        <v>0.39796961246437113</v>
      </c>
      <c r="T5653" s="211">
        <v>0.48220842342721593</v>
      </c>
      <c r="U5653" s="211">
        <v>0.40652777002738899</v>
      </c>
      <c r="V5653" s="211">
        <v>5.9122843964077854E-2</v>
      </c>
      <c r="W5653" s="211">
        <v>0.51574654182396884</v>
      </c>
      <c r="X5653" s="211">
        <v>0.37865463275273414</v>
      </c>
      <c r="Y5653" s="211">
        <v>0.68970672325915128</v>
      </c>
      <c r="Z5653" s="211">
        <v>0.14965029368830857</v>
      </c>
      <c r="AA5653" s="212">
        <v>0.12224062527799281</v>
      </c>
    </row>
    <row r="5654" spans="1:27" x14ac:dyDescent="0.35">
      <c r="A5654" s="210" t="s">
        <v>6330</v>
      </c>
      <c r="B5654" s="217">
        <v>150.21890243273842</v>
      </c>
      <c r="C5654" s="211">
        <v>5.6036619110798665E-2</v>
      </c>
      <c r="D5654" s="211">
        <v>0.12689965679356238</v>
      </c>
      <c r="E5654" s="211">
        <v>8.8530189708840329E-2</v>
      </c>
      <c r="F5654" s="211">
        <v>0.11885495266759002</v>
      </c>
      <c r="G5654" s="211">
        <v>0.11723091545241612</v>
      </c>
      <c r="H5654" s="211">
        <v>0.12481665846227154</v>
      </c>
      <c r="I5654" s="211">
        <v>0.4801339935263198</v>
      </c>
      <c r="J5654" s="211">
        <v>0.46517647244256727</v>
      </c>
      <c r="K5654" s="211">
        <v>0.62046900139836281</v>
      </c>
      <c r="L5654" s="211">
        <v>0.26958183357218812</v>
      </c>
      <c r="M5654" s="211">
        <v>0.10435376111415667</v>
      </c>
      <c r="N5654" s="211">
        <v>0.38936879196809054</v>
      </c>
      <c r="O5654" s="211">
        <v>0.62371276079819937</v>
      </c>
      <c r="P5654" s="211">
        <v>6.9462431585394446E-2</v>
      </c>
      <c r="Q5654" s="211">
        <v>0.10812416216209061</v>
      </c>
      <c r="R5654" s="211">
        <v>0.42863866020679736</v>
      </c>
      <c r="S5654" s="211">
        <v>0.34089280532191774</v>
      </c>
      <c r="T5654" s="211">
        <v>0.53612808510094367</v>
      </c>
      <c r="U5654" s="211">
        <v>0.34454914699530076</v>
      </c>
      <c r="V5654" s="211">
        <v>0.1159219556698229</v>
      </c>
      <c r="W5654" s="211">
        <v>0.54140908874020943</v>
      </c>
      <c r="X5654" s="211">
        <v>0.39509653009271278</v>
      </c>
      <c r="Y5654" s="211">
        <v>0.67649340377130518</v>
      </c>
      <c r="Z5654" s="211">
        <v>0.14438562831897472</v>
      </c>
      <c r="AA5654" s="212">
        <v>0.11576305650478674</v>
      </c>
    </row>
    <row r="5655" spans="1:27" x14ac:dyDescent="0.35">
      <c r="A5655" s="210" t="s">
        <v>6331</v>
      </c>
      <c r="B5655" s="217">
        <v>100.01284534221405</v>
      </c>
      <c r="C5655" s="211">
        <v>7.82658503753835E-2</v>
      </c>
      <c r="D5655" s="211">
        <v>0.11692332486145295</v>
      </c>
      <c r="E5655" s="211">
        <v>6.7229043242880121E-2</v>
      </c>
      <c r="F5655" s="211">
        <v>6.8266812589774115E-2</v>
      </c>
      <c r="G5655" s="211">
        <v>0.1219684399323769</v>
      </c>
      <c r="H5655" s="211">
        <v>0.10516071093758125</v>
      </c>
      <c r="I5655" s="211">
        <v>0.46311567347163896</v>
      </c>
      <c r="J5655" s="211">
        <v>0.43807928366807353</v>
      </c>
      <c r="K5655" s="211">
        <v>0.6431028473102316</v>
      </c>
      <c r="L5655" s="211">
        <v>0.26947251546232809</v>
      </c>
      <c r="M5655" s="211">
        <v>8.7629225146998391E-2</v>
      </c>
      <c r="N5655" s="211">
        <v>0.4456622657002034</v>
      </c>
      <c r="O5655" s="211">
        <v>0.57287473968375113</v>
      </c>
      <c r="P5655" s="211">
        <v>6.6118799446319099E-2</v>
      </c>
      <c r="Q5655" s="211">
        <v>4.8268306391620448E-2</v>
      </c>
      <c r="R5655" s="211">
        <v>0.47362566566387204</v>
      </c>
      <c r="S5655" s="211">
        <v>0.28868946864646799</v>
      </c>
      <c r="T5655" s="211">
        <v>0.45284025222163954</v>
      </c>
      <c r="U5655" s="211">
        <v>0.37744340840474805</v>
      </c>
      <c r="V5655" s="211">
        <v>7.7002698393741714E-2</v>
      </c>
      <c r="W5655" s="211">
        <v>0.57339409759767201</v>
      </c>
      <c r="X5655" s="211">
        <v>0.31382314211237228</v>
      </c>
      <c r="Y5655" s="211">
        <v>0.52523261370883301</v>
      </c>
      <c r="Z5655" s="211">
        <v>0.14784379490491062</v>
      </c>
      <c r="AA5655" s="212">
        <v>0.12296567921712322</v>
      </c>
    </row>
    <row r="5656" spans="1:27" x14ac:dyDescent="0.35">
      <c r="A5656" s="210" t="s">
        <v>6332</v>
      </c>
      <c r="B5656" s="217">
        <v>115.28533164390889</v>
      </c>
      <c r="C5656" s="211">
        <v>7.3793897862031832E-2</v>
      </c>
      <c r="D5656" s="211">
        <v>0.11672030225854275</v>
      </c>
      <c r="E5656" s="211">
        <v>7.4604053404479925E-2</v>
      </c>
      <c r="F5656" s="211">
        <v>9.3769195841699099E-2</v>
      </c>
      <c r="G5656" s="211">
        <v>0.1244326930856207</v>
      </c>
      <c r="H5656" s="211">
        <v>0.1097858822861989</v>
      </c>
      <c r="I5656" s="211">
        <v>0.53513927696144425</v>
      </c>
      <c r="J5656" s="211">
        <v>0.47608759038604148</v>
      </c>
      <c r="K5656" s="211">
        <v>0.62909850764371089</v>
      </c>
      <c r="L5656" s="211">
        <v>0.27082508088492757</v>
      </c>
      <c r="M5656" s="211">
        <v>0.10730619785202913</v>
      </c>
      <c r="N5656" s="211">
        <v>0.42759163604210004</v>
      </c>
      <c r="O5656" s="211">
        <v>0.71307014192457441</v>
      </c>
      <c r="P5656" s="211">
        <v>6.7212998023003054E-2</v>
      </c>
      <c r="Q5656" s="211">
        <v>4.4107805711212908E-2</v>
      </c>
      <c r="R5656" s="211">
        <v>0.44037467609392034</v>
      </c>
      <c r="S5656" s="211">
        <v>0.28966372962605941</v>
      </c>
      <c r="T5656" s="211">
        <v>0.49576723656474853</v>
      </c>
      <c r="U5656" s="211">
        <v>0.37027981323823178</v>
      </c>
      <c r="V5656" s="211">
        <v>5.8017893208824362E-2</v>
      </c>
      <c r="W5656" s="211">
        <v>0.56531351278286557</v>
      </c>
      <c r="X5656" s="211">
        <v>0.26074895430725631</v>
      </c>
      <c r="Y5656" s="211">
        <v>0.66860874876881937</v>
      </c>
      <c r="Z5656" s="211">
        <v>0.14150644744102311</v>
      </c>
      <c r="AA5656" s="212">
        <v>0.1173447542618756</v>
      </c>
    </row>
    <row r="5657" spans="1:27" x14ac:dyDescent="0.35">
      <c r="A5657" s="210" t="s">
        <v>6333</v>
      </c>
      <c r="B5657" s="217">
        <v>145.19135831047745</v>
      </c>
      <c r="C5657" s="211">
        <v>8.5193678606336865E-2</v>
      </c>
      <c r="D5657" s="211">
        <v>0.13041996193179947</v>
      </c>
      <c r="E5657" s="211">
        <v>7.0168174051733118E-2</v>
      </c>
      <c r="F5657" s="211">
        <v>9.8673893867733717E-2</v>
      </c>
      <c r="G5657" s="211">
        <v>0.12553220146200486</v>
      </c>
      <c r="H5657" s="211">
        <v>0.11989911524440724</v>
      </c>
      <c r="I5657" s="211">
        <v>0.47537738486661635</v>
      </c>
      <c r="J5657" s="211">
        <v>0.45029279416623091</v>
      </c>
      <c r="K5657" s="211">
        <v>0.57753561483740123</v>
      </c>
      <c r="L5657" s="211">
        <v>0.27707609078784484</v>
      </c>
      <c r="M5657" s="211">
        <v>0.10979909369506173</v>
      </c>
      <c r="N5657" s="211">
        <v>0.39631388740682261</v>
      </c>
      <c r="O5657" s="211">
        <v>0.65750893650275488</v>
      </c>
      <c r="P5657" s="211">
        <v>6.9909760810650756E-2</v>
      </c>
      <c r="Q5657" s="211">
        <v>6.6638552679359239E-2</v>
      </c>
      <c r="R5657" s="211">
        <v>0.48167936618594243</v>
      </c>
      <c r="S5657" s="211">
        <v>0.34423400751939126</v>
      </c>
      <c r="T5657" s="211">
        <v>0.48820818884222272</v>
      </c>
      <c r="U5657" s="211">
        <v>0.48242050958100174</v>
      </c>
      <c r="V5657" s="211">
        <v>7.8380049294393933E-2</v>
      </c>
      <c r="W5657" s="211">
        <v>0.57926738571574732</v>
      </c>
      <c r="X5657" s="211">
        <v>0.40064778273150187</v>
      </c>
      <c r="Y5657" s="211">
        <v>0.59809130982501801</v>
      </c>
      <c r="Z5657" s="211">
        <v>0.14627299541497163</v>
      </c>
      <c r="AA5657" s="212">
        <v>0.11054433946714361</v>
      </c>
    </row>
    <row r="5658" spans="1:27" x14ac:dyDescent="0.35">
      <c r="A5658" s="210" t="s">
        <v>6334</v>
      </c>
      <c r="B5658" s="217">
        <v>105.65606940510187</v>
      </c>
      <c r="C5658" s="211">
        <v>8.1134881961150693E-2</v>
      </c>
      <c r="D5658" s="211">
        <v>0.12787547392895068</v>
      </c>
      <c r="E5658" s="211">
        <v>7.8327699491365213E-2</v>
      </c>
      <c r="F5658" s="211">
        <v>0.11634004691746916</v>
      </c>
      <c r="G5658" s="211">
        <v>0.12100625952504342</v>
      </c>
      <c r="H5658" s="211">
        <v>0.11773243324972529</v>
      </c>
      <c r="I5658" s="211">
        <v>0.51518251726052211</v>
      </c>
      <c r="J5658" s="211">
        <v>0.41914932975129604</v>
      </c>
      <c r="K5658" s="211">
        <v>0.53825375395431707</v>
      </c>
      <c r="L5658" s="211">
        <v>0.2780866982065035</v>
      </c>
      <c r="M5658" s="211">
        <v>9.1699320514712385E-2</v>
      </c>
      <c r="N5658" s="211">
        <v>0.3882043101633062</v>
      </c>
      <c r="O5658" s="211">
        <v>0.7431486432172445</v>
      </c>
      <c r="P5658" s="211">
        <v>7.0734547801982531E-2</v>
      </c>
      <c r="Q5658" s="211">
        <v>7.1659358200148335E-2</v>
      </c>
      <c r="R5658" s="211">
        <v>0.43507019321324142</v>
      </c>
      <c r="S5658" s="211">
        <v>0.3806705186865546</v>
      </c>
      <c r="T5658" s="211">
        <v>0.47489839866842121</v>
      </c>
      <c r="U5658" s="211">
        <v>0.37124990717563328</v>
      </c>
      <c r="V5658" s="211">
        <v>5.2494574416658668E-2</v>
      </c>
      <c r="W5658" s="211">
        <v>0.5367009961382958</v>
      </c>
      <c r="X5658" s="211">
        <v>0.38177479637499434</v>
      </c>
      <c r="Y5658" s="211">
        <v>0.54600913996031197</v>
      </c>
      <c r="Z5658" s="211">
        <v>0.14981214239683369</v>
      </c>
      <c r="AA5658" s="212">
        <v>0.12053680345918986</v>
      </c>
    </row>
    <row r="5659" spans="1:27" x14ac:dyDescent="0.35">
      <c r="A5659" s="210" t="s">
        <v>6335</v>
      </c>
      <c r="B5659" s="217">
        <v>130.64622841093359</v>
      </c>
      <c r="C5659" s="211">
        <v>6.6678359783441471E-2</v>
      </c>
      <c r="D5659" s="211">
        <v>0.12502548362615409</v>
      </c>
      <c r="E5659" s="211">
        <v>8.2462851221879879E-2</v>
      </c>
      <c r="F5659" s="211">
        <v>9.2260382131192809E-2</v>
      </c>
      <c r="G5659" s="211">
        <v>0.12445666150178318</v>
      </c>
      <c r="H5659" s="211">
        <v>0.106852289348513</v>
      </c>
      <c r="I5659" s="211">
        <v>0.42961474076841366</v>
      </c>
      <c r="J5659" s="211">
        <v>0.44951586754366107</v>
      </c>
      <c r="K5659" s="211">
        <v>0.58059025207772974</v>
      </c>
      <c r="L5659" s="211">
        <v>0.27028335521005964</v>
      </c>
      <c r="M5659" s="211">
        <v>9.1175924080091134E-2</v>
      </c>
      <c r="N5659" s="211">
        <v>0.46570753527537667</v>
      </c>
      <c r="O5659" s="211">
        <v>0.6624959621324058</v>
      </c>
      <c r="P5659" s="211">
        <v>6.359463873096563E-2</v>
      </c>
      <c r="Q5659" s="211">
        <v>4.633265397077134E-2</v>
      </c>
      <c r="R5659" s="211">
        <v>0.47308587411160508</v>
      </c>
      <c r="S5659" s="211">
        <v>0.30278823303457297</v>
      </c>
      <c r="T5659" s="211">
        <v>0.58277053886240349</v>
      </c>
      <c r="U5659" s="211">
        <v>0.34240686757683475</v>
      </c>
      <c r="V5659" s="211">
        <v>0.10929281641532519</v>
      </c>
      <c r="W5659" s="211">
        <v>0.58999630402602465</v>
      </c>
      <c r="X5659" s="211">
        <v>0.34802580413704109</v>
      </c>
      <c r="Y5659" s="211">
        <v>0.72645809719174159</v>
      </c>
      <c r="Z5659" s="211">
        <v>0.1495190940308507</v>
      </c>
      <c r="AA5659" s="212">
        <v>0.11861932120149141</v>
      </c>
    </row>
    <row r="5660" spans="1:27" x14ac:dyDescent="0.35">
      <c r="A5660" s="210" t="s">
        <v>6336</v>
      </c>
      <c r="B5660" s="217">
        <v>127.28495839840915</v>
      </c>
      <c r="C5660" s="211">
        <v>7.0710314974036903E-2</v>
      </c>
      <c r="D5660" s="211">
        <v>0.12735479241313213</v>
      </c>
      <c r="E5660" s="211">
        <v>8.5118692894039533E-2</v>
      </c>
      <c r="F5660" s="211">
        <v>9.4174057554038834E-2</v>
      </c>
      <c r="G5660" s="211">
        <v>0.11479428123785945</v>
      </c>
      <c r="H5660" s="211">
        <v>0.10520955967470492</v>
      </c>
      <c r="I5660" s="211">
        <v>0.52661915126118108</v>
      </c>
      <c r="J5660" s="211">
        <v>0.4698531712040373</v>
      </c>
      <c r="K5660" s="211">
        <v>0.56424607726547904</v>
      </c>
      <c r="L5660" s="211">
        <v>0.27619979683660167</v>
      </c>
      <c r="M5660" s="211">
        <v>9.1726739191411111E-2</v>
      </c>
      <c r="N5660" s="211">
        <v>0.40993357106021328</v>
      </c>
      <c r="O5660" s="211">
        <v>0.67518838099913148</v>
      </c>
      <c r="P5660" s="211">
        <v>6.7624923144834426E-2</v>
      </c>
      <c r="Q5660" s="211">
        <v>9.5701750025189575E-2</v>
      </c>
      <c r="R5660" s="211">
        <v>0.45032178467801648</v>
      </c>
      <c r="S5660" s="211">
        <v>0.32255671083651338</v>
      </c>
      <c r="T5660" s="211">
        <v>0.55653582975536753</v>
      </c>
      <c r="U5660" s="211">
        <v>0.40780923985631867</v>
      </c>
      <c r="V5660" s="211">
        <v>8.5058839907912506E-2</v>
      </c>
      <c r="W5660" s="211">
        <v>0.49878177795739248</v>
      </c>
      <c r="X5660" s="211">
        <v>0.33870482227021848</v>
      </c>
      <c r="Y5660" s="211">
        <v>0.62420091400949607</v>
      </c>
      <c r="Z5660" s="211">
        <v>0.14425815672318837</v>
      </c>
      <c r="AA5660" s="212">
        <v>0.11898828233489089</v>
      </c>
    </row>
    <row r="5661" spans="1:27" x14ac:dyDescent="0.35">
      <c r="A5661" s="210" t="s">
        <v>6337</v>
      </c>
      <c r="B5661" s="217">
        <v>122.09970140241866</v>
      </c>
      <c r="C5661" s="211">
        <v>5.6676282442914755E-2</v>
      </c>
      <c r="D5661" s="211">
        <v>0.12708414295552972</v>
      </c>
      <c r="E5661" s="211">
        <v>7.4514126639253372E-2</v>
      </c>
      <c r="F5661" s="211">
        <v>9.9738349866197576E-2</v>
      </c>
      <c r="G5661" s="211">
        <v>0.1187720371574915</v>
      </c>
      <c r="H5661" s="211">
        <v>0.11794702238435333</v>
      </c>
      <c r="I5661" s="211">
        <v>0.48770483047320518</v>
      </c>
      <c r="J5661" s="211">
        <v>0.44790626002402123</v>
      </c>
      <c r="K5661" s="211">
        <v>0.60679904631752657</v>
      </c>
      <c r="L5661" s="211">
        <v>0.27579933094000236</v>
      </c>
      <c r="M5661" s="211">
        <v>8.5599416062237282E-2</v>
      </c>
      <c r="N5661" s="211">
        <v>0.47916178519725794</v>
      </c>
      <c r="O5661" s="211">
        <v>0.77767073516538809</v>
      </c>
      <c r="P5661" s="211">
        <v>6.541444739739298E-2</v>
      </c>
      <c r="Q5661" s="211">
        <v>7.458581526265641E-2</v>
      </c>
      <c r="R5661" s="211">
        <v>0.43103965334148997</v>
      </c>
      <c r="S5661" s="211">
        <v>0.29921234736318786</v>
      </c>
      <c r="T5661" s="211">
        <v>0.57417419497797284</v>
      </c>
      <c r="U5661" s="211">
        <v>0.36350317903285084</v>
      </c>
      <c r="V5661" s="211">
        <v>7.5833364487469843E-2</v>
      </c>
      <c r="W5661" s="211">
        <v>0.51741439597923899</v>
      </c>
      <c r="X5661" s="211">
        <v>0.29960280376368637</v>
      </c>
      <c r="Y5661" s="211">
        <v>0.67202154993057683</v>
      </c>
      <c r="Z5661" s="211">
        <v>0.1496215879528163</v>
      </c>
      <c r="AA5661" s="212">
        <v>0.11736391516038719</v>
      </c>
    </row>
    <row r="5662" spans="1:27" x14ac:dyDescent="0.35">
      <c r="A5662" s="210" t="s">
        <v>6338</v>
      </c>
      <c r="B5662" s="217">
        <v>152.11943327983172</v>
      </c>
      <c r="C5662" s="211">
        <v>5.9613939476183736E-2</v>
      </c>
      <c r="D5662" s="211">
        <v>0.12628554101414646</v>
      </c>
      <c r="E5662" s="211">
        <v>8.2071884707533738E-2</v>
      </c>
      <c r="F5662" s="211">
        <v>7.0827791165317913E-2</v>
      </c>
      <c r="G5662" s="211">
        <v>0.12587243509743393</v>
      </c>
      <c r="H5662" s="211">
        <v>0.10867485448972125</v>
      </c>
      <c r="I5662" s="211">
        <v>0.52413361686604498</v>
      </c>
      <c r="J5662" s="211">
        <v>0.4555222115933803</v>
      </c>
      <c r="K5662" s="211">
        <v>0.57548939256986653</v>
      </c>
      <c r="L5662" s="211">
        <v>0.26665573157184969</v>
      </c>
      <c r="M5662" s="211">
        <v>9.2793389566946896E-2</v>
      </c>
      <c r="N5662" s="211">
        <v>0.50778134099602101</v>
      </c>
      <c r="O5662" s="211">
        <v>0.71034686935583291</v>
      </c>
      <c r="P5662" s="211">
        <v>6.6198710210013723E-2</v>
      </c>
      <c r="Q5662" s="211">
        <v>9.8126604536547979E-2</v>
      </c>
      <c r="R5662" s="211">
        <v>0.4328049305540404</v>
      </c>
      <c r="S5662" s="211">
        <v>0.35544222088262728</v>
      </c>
      <c r="T5662" s="211">
        <v>0.60929720976615909</v>
      </c>
      <c r="U5662" s="211">
        <v>0.37497446563046039</v>
      </c>
      <c r="V5662" s="211">
        <v>0.13913823486568208</v>
      </c>
      <c r="W5662" s="211">
        <v>0.55258963682534867</v>
      </c>
      <c r="X5662" s="211">
        <v>0.32267168780877398</v>
      </c>
      <c r="Y5662" s="211">
        <v>0.61886084994899471</v>
      </c>
      <c r="Z5662" s="211">
        <v>0.14997507553774289</v>
      </c>
      <c r="AA5662" s="212">
        <v>0.11681673960143667</v>
      </c>
    </row>
    <row r="5663" spans="1:27" x14ac:dyDescent="0.35">
      <c r="A5663" s="210" t="s">
        <v>6339</v>
      </c>
      <c r="B5663" s="217">
        <v>168.64732593499286</v>
      </c>
      <c r="C5663" s="211">
        <v>5.4821943866375789E-2</v>
      </c>
      <c r="D5663" s="211">
        <v>0.12775504966428952</v>
      </c>
      <c r="E5663" s="211">
        <v>7.9588387902670338E-2</v>
      </c>
      <c r="F5663" s="211">
        <v>0.11968733761937413</v>
      </c>
      <c r="G5663" s="211">
        <v>0.12217169216523639</v>
      </c>
      <c r="H5663" s="211">
        <v>0.11437046432734484</v>
      </c>
      <c r="I5663" s="211">
        <v>0.46748573325487502</v>
      </c>
      <c r="J5663" s="211">
        <v>0.43566569766854629</v>
      </c>
      <c r="K5663" s="211">
        <v>0.6406459761714316</v>
      </c>
      <c r="L5663" s="211">
        <v>0.27274604134799579</v>
      </c>
      <c r="M5663" s="211">
        <v>0.10324025286879474</v>
      </c>
      <c r="N5663" s="211">
        <v>0.40444576536467147</v>
      </c>
      <c r="O5663" s="211">
        <v>0.55992598033234953</v>
      </c>
      <c r="P5663" s="211">
        <v>6.7759129356791334E-2</v>
      </c>
      <c r="Q5663" s="211">
        <v>6.5040935131756697E-2</v>
      </c>
      <c r="R5663" s="211">
        <v>0.43851681815255455</v>
      </c>
      <c r="S5663" s="211">
        <v>0.43114619714962904</v>
      </c>
      <c r="T5663" s="211">
        <v>0.56597589700162709</v>
      </c>
      <c r="U5663" s="211">
        <v>0.51578980634801619</v>
      </c>
      <c r="V5663" s="211">
        <v>0.13090679939470456</v>
      </c>
      <c r="W5663" s="211">
        <v>0.62384835207441502</v>
      </c>
      <c r="X5663" s="211">
        <v>0.34363325620777563</v>
      </c>
      <c r="Y5663" s="211">
        <v>0.59344186953702194</v>
      </c>
      <c r="Z5663" s="211">
        <v>0.14579567545435085</v>
      </c>
      <c r="AA5663" s="212">
        <v>0.11450036425854326</v>
      </c>
    </row>
    <row r="5664" spans="1:27" x14ac:dyDescent="0.35">
      <c r="A5664" s="210" t="s">
        <v>6340</v>
      </c>
      <c r="B5664" s="217">
        <v>138.10113955172915</v>
      </c>
      <c r="C5664" s="211">
        <v>7.7673706119926134E-2</v>
      </c>
      <c r="D5664" s="211">
        <v>0.12916055549361255</v>
      </c>
      <c r="E5664" s="211">
        <v>7.3218625803195728E-2</v>
      </c>
      <c r="F5664" s="211">
        <v>9.1617499665281404E-2</v>
      </c>
      <c r="G5664" s="211">
        <v>0.1245738275592659</v>
      </c>
      <c r="H5664" s="211">
        <v>0.11348408827326628</v>
      </c>
      <c r="I5664" s="211">
        <v>0.50080099829771429</v>
      </c>
      <c r="J5664" s="211">
        <v>0.46323784994637052</v>
      </c>
      <c r="K5664" s="211">
        <v>0.61611776933607576</v>
      </c>
      <c r="L5664" s="211">
        <v>0.2723082170552123</v>
      </c>
      <c r="M5664" s="211">
        <v>9.353057053226374E-2</v>
      </c>
      <c r="N5664" s="211">
        <v>0.40884390878507243</v>
      </c>
      <c r="O5664" s="211">
        <v>0.73950164237805005</v>
      </c>
      <c r="P5664" s="211">
        <v>7.09178868781523E-2</v>
      </c>
      <c r="Q5664" s="211">
        <v>0.10459479446706807</v>
      </c>
      <c r="R5664" s="211">
        <v>0.46321519697271596</v>
      </c>
      <c r="S5664" s="211">
        <v>0.39137625657687047</v>
      </c>
      <c r="T5664" s="211">
        <v>0.500127149749095</v>
      </c>
      <c r="U5664" s="211">
        <v>0.38357143202601285</v>
      </c>
      <c r="V5664" s="211">
        <v>0.10958695978167668</v>
      </c>
      <c r="W5664" s="211">
        <v>0.61276533993253779</v>
      </c>
      <c r="X5664" s="211">
        <v>0.30415462888437822</v>
      </c>
      <c r="Y5664" s="211">
        <v>0.6744229457264963</v>
      </c>
      <c r="Z5664" s="211">
        <v>0.14741753348933817</v>
      </c>
      <c r="AA5664" s="212">
        <v>0.12269718100250891</v>
      </c>
    </row>
    <row r="5665" spans="1:27" x14ac:dyDescent="0.35">
      <c r="A5665" s="210" t="s">
        <v>6341</v>
      </c>
      <c r="B5665" s="217">
        <v>119.83058739303674</v>
      </c>
      <c r="C5665" s="211">
        <v>7.0263576845416703E-2</v>
      </c>
      <c r="D5665" s="211">
        <v>0.12096714027377839</v>
      </c>
      <c r="E5665" s="211">
        <v>7.5771520161362113E-2</v>
      </c>
      <c r="F5665" s="211">
        <v>9.0697791535813296E-2</v>
      </c>
      <c r="G5665" s="211">
        <v>0.12072187385140964</v>
      </c>
      <c r="H5665" s="211">
        <v>0.11392681949277712</v>
      </c>
      <c r="I5665" s="211">
        <v>0.50817933475272714</v>
      </c>
      <c r="J5665" s="211">
        <v>0.44481874589956072</v>
      </c>
      <c r="K5665" s="211">
        <v>0.59297005806269176</v>
      </c>
      <c r="L5665" s="211">
        <v>0.27403393036733914</v>
      </c>
      <c r="M5665" s="211">
        <v>8.6751434967223554E-2</v>
      </c>
      <c r="N5665" s="211">
        <v>0.43091414625079894</v>
      </c>
      <c r="O5665" s="211">
        <v>0.52801938941011817</v>
      </c>
      <c r="P5665" s="211">
        <v>7.1300429634236287E-2</v>
      </c>
      <c r="Q5665" s="211">
        <v>0.12533177486675146</v>
      </c>
      <c r="R5665" s="211">
        <v>0.44712847864978023</v>
      </c>
      <c r="S5665" s="211">
        <v>0.26391720472818514</v>
      </c>
      <c r="T5665" s="211">
        <v>0.48329293107263011</v>
      </c>
      <c r="U5665" s="211">
        <v>0.4175698909486989</v>
      </c>
      <c r="V5665" s="211">
        <v>9.8868550612078943E-2</v>
      </c>
      <c r="W5665" s="211">
        <v>0.62577572844688989</v>
      </c>
      <c r="X5665" s="211">
        <v>0.34993930088515113</v>
      </c>
      <c r="Y5665" s="211">
        <v>0.55392807747650152</v>
      </c>
      <c r="Z5665" s="211">
        <v>0.14976938799773429</v>
      </c>
      <c r="AA5665" s="212">
        <v>0.12365295292602042</v>
      </c>
    </row>
    <row r="5666" spans="1:27" x14ac:dyDescent="0.35">
      <c r="A5666" s="210" t="s">
        <v>6342</v>
      </c>
      <c r="B5666" s="217">
        <v>124.75224521136812</v>
      </c>
      <c r="C5666" s="211">
        <v>8.0307175888081214E-2</v>
      </c>
      <c r="D5666" s="211">
        <v>0.12604179605497826</v>
      </c>
      <c r="E5666" s="211">
        <v>7.504857231234012E-2</v>
      </c>
      <c r="F5666" s="211">
        <v>0.12280961150030428</v>
      </c>
      <c r="G5666" s="211">
        <v>0.12086083142818474</v>
      </c>
      <c r="H5666" s="211">
        <v>0.12002673145418334</v>
      </c>
      <c r="I5666" s="211">
        <v>0.51100270282773197</v>
      </c>
      <c r="J5666" s="211">
        <v>0.40392389110248478</v>
      </c>
      <c r="K5666" s="211">
        <v>0.57984892834921486</v>
      </c>
      <c r="L5666" s="211">
        <v>0.2789872281659499</v>
      </c>
      <c r="M5666" s="211">
        <v>0.11047218456831273</v>
      </c>
      <c r="N5666" s="211">
        <v>0.4021069575368228</v>
      </c>
      <c r="O5666" s="211">
        <v>0.73001361319217239</v>
      </c>
      <c r="P5666" s="211">
        <v>6.65638703082891E-2</v>
      </c>
      <c r="Q5666" s="211">
        <v>0.1416561688703192</v>
      </c>
      <c r="R5666" s="211">
        <v>0.43184369428461034</v>
      </c>
      <c r="S5666" s="211">
        <v>0.36577643108673474</v>
      </c>
      <c r="T5666" s="211">
        <v>0.53468345525976735</v>
      </c>
      <c r="U5666" s="211">
        <v>0.46825161412810395</v>
      </c>
      <c r="V5666" s="211">
        <v>6.5129990887228234E-2</v>
      </c>
      <c r="W5666" s="211">
        <v>0.51202552708241666</v>
      </c>
      <c r="X5666" s="211">
        <v>0.31870970120602599</v>
      </c>
      <c r="Y5666" s="211">
        <v>0.64822278896996566</v>
      </c>
      <c r="Z5666" s="211">
        <v>0.13962497187989437</v>
      </c>
      <c r="AA5666" s="212">
        <v>0.12163099261444953</v>
      </c>
    </row>
    <row r="5667" spans="1:27" x14ac:dyDescent="0.35">
      <c r="A5667" s="210" t="s">
        <v>6343</v>
      </c>
      <c r="B5667" s="217">
        <v>118.63280891301487</v>
      </c>
      <c r="C5667" s="211">
        <v>5.7354760735669121E-2</v>
      </c>
      <c r="D5667" s="211">
        <v>0.12654172898198057</v>
      </c>
      <c r="E5667" s="211">
        <v>7.2290134060241679E-2</v>
      </c>
      <c r="F5667" s="211">
        <v>9.4648834421184255E-2</v>
      </c>
      <c r="G5667" s="211">
        <v>0.12272016210559479</v>
      </c>
      <c r="H5667" s="211">
        <v>0.11268096691117947</v>
      </c>
      <c r="I5667" s="211">
        <v>0.51837273398974371</v>
      </c>
      <c r="J5667" s="211">
        <v>0.46100138674660002</v>
      </c>
      <c r="K5667" s="211">
        <v>0.54535721238806389</v>
      </c>
      <c r="L5667" s="211">
        <v>0.27983439349165817</v>
      </c>
      <c r="M5667" s="211">
        <v>0.11033371635193885</v>
      </c>
      <c r="N5667" s="211">
        <v>0.51076332286134107</v>
      </c>
      <c r="O5667" s="211">
        <v>0.73961045955118676</v>
      </c>
      <c r="P5667" s="211">
        <v>6.8722853987080626E-2</v>
      </c>
      <c r="Q5667" s="211">
        <v>5.5230396520229194E-2</v>
      </c>
      <c r="R5667" s="211">
        <v>0.46422261238119344</v>
      </c>
      <c r="S5667" s="211">
        <v>0.25553340557204246</v>
      </c>
      <c r="T5667" s="211">
        <v>0.53391976731616442</v>
      </c>
      <c r="U5667" s="211">
        <v>0.43032186215525725</v>
      </c>
      <c r="V5667" s="211">
        <v>5.2846977309349286E-2</v>
      </c>
      <c r="W5667" s="211">
        <v>0.52910791487264131</v>
      </c>
      <c r="X5667" s="211">
        <v>0.35064428735488606</v>
      </c>
      <c r="Y5667" s="211">
        <v>0.66714402033507014</v>
      </c>
      <c r="Z5667" s="211">
        <v>0.14924708622355645</v>
      </c>
      <c r="AA5667" s="212">
        <v>0.11991077753253358</v>
      </c>
    </row>
    <row r="5668" spans="1:27" x14ac:dyDescent="0.35">
      <c r="A5668" s="210" t="s">
        <v>6344</v>
      </c>
      <c r="B5668" s="217">
        <v>159.98693597037379</v>
      </c>
      <c r="C5668" s="211">
        <v>7.7744671789733238E-2</v>
      </c>
      <c r="D5668" s="211">
        <v>0.12207902771467918</v>
      </c>
      <c r="E5668" s="211">
        <v>7.564794576130858E-2</v>
      </c>
      <c r="F5668" s="211">
        <v>7.7255074665058932E-2</v>
      </c>
      <c r="G5668" s="211">
        <v>0.11710370643310948</v>
      </c>
      <c r="H5668" s="211">
        <v>0.11296287048552155</v>
      </c>
      <c r="I5668" s="211">
        <v>0.52998991428342046</v>
      </c>
      <c r="J5668" s="211">
        <v>0.45705552704859204</v>
      </c>
      <c r="K5668" s="211">
        <v>0.57912920454160877</v>
      </c>
      <c r="L5668" s="211">
        <v>0.26944289434459379</v>
      </c>
      <c r="M5668" s="211">
        <v>8.3973901975098894E-2</v>
      </c>
      <c r="N5668" s="211">
        <v>0.52492616414656179</v>
      </c>
      <c r="O5668" s="211">
        <v>0.76485386143625145</v>
      </c>
      <c r="P5668" s="211">
        <v>6.3839465136367637E-2</v>
      </c>
      <c r="Q5668" s="211">
        <v>0.10746043566058466</v>
      </c>
      <c r="R5668" s="211">
        <v>0.42769505816875286</v>
      </c>
      <c r="S5668" s="211">
        <v>0.34384880340698326</v>
      </c>
      <c r="T5668" s="211">
        <v>0.52163668237374627</v>
      </c>
      <c r="U5668" s="211">
        <v>0.47939154731645656</v>
      </c>
      <c r="V5668" s="211">
        <v>0.14759352027190487</v>
      </c>
      <c r="W5668" s="211">
        <v>0.50156870084142824</v>
      </c>
      <c r="X5668" s="211">
        <v>0.31210757357201913</v>
      </c>
      <c r="Y5668" s="211">
        <v>0.59899385351415568</v>
      </c>
      <c r="Z5668" s="211">
        <v>0.14292387603326664</v>
      </c>
      <c r="AA5668" s="212">
        <v>0.11274956213786026</v>
      </c>
    </row>
    <row r="5669" spans="1:27" x14ac:dyDescent="0.35">
      <c r="A5669" s="210" t="s">
        <v>6345</v>
      </c>
      <c r="B5669" s="217">
        <v>146.88265762532154</v>
      </c>
      <c r="C5669" s="211">
        <v>7.3065366415535002E-2</v>
      </c>
      <c r="D5669" s="211">
        <v>0.12737372875140712</v>
      </c>
      <c r="E5669" s="211">
        <v>7.167727374038789E-2</v>
      </c>
      <c r="F5669" s="211">
        <v>9.3657543203443189E-2</v>
      </c>
      <c r="G5669" s="211">
        <v>0.11676894933204655</v>
      </c>
      <c r="H5669" s="211">
        <v>0.11140142464734182</v>
      </c>
      <c r="I5669" s="211">
        <v>0.4873214915647831</v>
      </c>
      <c r="J5669" s="211">
        <v>0.39989900324459915</v>
      </c>
      <c r="K5669" s="211">
        <v>0.62783880371798717</v>
      </c>
      <c r="L5669" s="211">
        <v>0.27240116520912133</v>
      </c>
      <c r="M5669" s="211">
        <v>0.11538921144032521</v>
      </c>
      <c r="N5669" s="211">
        <v>0.41875152973391433</v>
      </c>
      <c r="O5669" s="211">
        <v>0.63612689301178349</v>
      </c>
      <c r="P5669" s="211">
        <v>6.6059832404585364E-2</v>
      </c>
      <c r="Q5669" s="211">
        <v>6.3629373707045619E-2</v>
      </c>
      <c r="R5669" s="211">
        <v>0.44916596165943734</v>
      </c>
      <c r="S5669" s="211">
        <v>0.41436751493919199</v>
      </c>
      <c r="T5669" s="211">
        <v>0.55376874167268186</v>
      </c>
      <c r="U5669" s="211">
        <v>0.42403115492778343</v>
      </c>
      <c r="V5669" s="211">
        <v>0.11746412243674538</v>
      </c>
      <c r="W5669" s="211">
        <v>0.54409660443397456</v>
      </c>
      <c r="X5669" s="211">
        <v>0.30027931597033547</v>
      </c>
      <c r="Y5669" s="211">
        <v>0.67102807195414405</v>
      </c>
      <c r="Z5669" s="211">
        <v>0.14759847864674472</v>
      </c>
      <c r="AA5669" s="212">
        <v>0.12221960119796299</v>
      </c>
    </row>
    <row r="5670" spans="1:27" x14ac:dyDescent="0.35">
      <c r="A5670" s="210" t="s">
        <v>6346</v>
      </c>
      <c r="B5670" s="217">
        <v>160.81788659253823</v>
      </c>
      <c r="C5670" s="211">
        <v>4.7771632427744952E-2</v>
      </c>
      <c r="D5670" s="211">
        <v>0.12859399455573542</v>
      </c>
      <c r="E5670" s="211">
        <v>7.3543220069545917E-2</v>
      </c>
      <c r="F5670" s="211">
        <v>9.2491908756630645E-2</v>
      </c>
      <c r="G5670" s="211">
        <v>0.12135094704851129</v>
      </c>
      <c r="H5670" s="211">
        <v>0.11655061204031929</v>
      </c>
      <c r="I5670" s="211">
        <v>0.52316997321561431</v>
      </c>
      <c r="J5670" s="211">
        <v>0.42291947253236195</v>
      </c>
      <c r="K5670" s="211">
        <v>0.6301496049824673</v>
      </c>
      <c r="L5670" s="211">
        <v>0.28046624276475363</v>
      </c>
      <c r="M5670" s="211">
        <v>0.10860334103157922</v>
      </c>
      <c r="N5670" s="211">
        <v>0.51969241421444046</v>
      </c>
      <c r="O5670" s="211">
        <v>0.79405029123023319</v>
      </c>
      <c r="P5670" s="211">
        <v>6.6008033835464816E-2</v>
      </c>
      <c r="Q5670" s="211">
        <v>8.7408039172989144E-2</v>
      </c>
      <c r="R5670" s="211">
        <v>0.41224239625704651</v>
      </c>
      <c r="S5670" s="211">
        <v>0.3294405449769367</v>
      </c>
      <c r="T5670" s="211">
        <v>0.51316011594545607</v>
      </c>
      <c r="U5670" s="211">
        <v>0.38512491296514262</v>
      </c>
      <c r="V5670" s="211">
        <v>0.1569783943219604</v>
      </c>
      <c r="W5670" s="211">
        <v>0.59459502819933263</v>
      </c>
      <c r="X5670" s="211">
        <v>0.38893811350748009</v>
      </c>
      <c r="Y5670" s="211">
        <v>0.57958209278725514</v>
      </c>
      <c r="Z5670" s="211">
        <v>0.14787753257837863</v>
      </c>
      <c r="AA5670" s="212">
        <v>0.11775704162995428</v>
      </c>
    </row>
    <row r="5671" spans="1:27" x14ac:dyDescent="0.35">
      <c r="A5671" s="210" t="s">
        <v>6347</v>
      </c>
      <c r="B5671" s="217">
        <v>138.32323261437932</v>
      </c>
      <c r="C5671" s="211">
        <v>6.0561427409474712E-2</v>
      </c>
      <c r="D5671" s="211">
        <v>0.12357985952617302</v>
      </c>
      <c r="E5671" s="211">
        <v>7.4578912069925854E-2</v>
      </c>
      <c r="F5671" s="211">
        <v>0.10504047469124163</v>
      </c>
      <c r="G5671" s="211">
        <v>0.12178159805688954</v>
      </c>
      <c r="H5671" s="211">
        <v>0.11745807236362354</v>
      </c>
      <c r="I5671" s="211">
        <v>0.50209714189525012</v>
      </c>
      <c r="J5671" s="211">
        <v>0.46891992885416867</v>
      </c>
      <c r="K5671" s="211">
        <v>0.59440661904352787</v>
      </c>
      <c r="L5671" s="211">
        <v>0.27904579803802126</v>
      </c>
      <c r="M5671" s="211">
        <v>0.11434706256413496</v>
      </c>
      <c r="N5671" s="211">
        <v>0.41487401436351562</v>
      </c>
      <c r="O5671" s="211">
        <v>0.65446783625637361</v>
      </c>
      <c r="P5671" s="211">
        <v>7.1469468151997478E-2</v>
      </c>
      <c r="Q5671" s="211">
        <v>9.1837081152633657E-2</v>
      </c>
      <c r="R5671" s="211">
        <v>0.45617606132585498</v>
      </c>
      <c r="S5671" s="211">
        <v>0.34670843374121396</v>
      </c>
      <c r="T5671" s="211">
        <v>0.55695934109110423</v>
      </c>
      <c r="U5671" s="211">
        <v>0.33577627141883604</v>
      </c>
      <c r="V5671" s="211">
        <v>0.12278108912057334</v>
      </c>
      <c r="W5671" s="211">
        <v>0.53342395681329247</v>
      </c>
      <c r="X5671" s="211">
        <v>0.33110849968687361</v>
      </c>
      <c r="Y5671" s="211">
        <v>0.55075955222928463</v>
      </c>
      <c r="Z5671" s="211">
        <v>0.14810981113994587</v>
      </c>
      <c r="AA5671" s="212">
        <v>0.11955645215654194</v>
      </c>
    </row>
    <row r="5672" spans="1:27" x14ac:dyDescent="0.35">
      <c r="A5672" s="210" t="s">
        <v>6348</v>
      </c>
      <c r="B5672" s="217">
        <v>172.24517202375986</v>
      </c>
      <c r="C5672" s="211">
        <v>8.3420934488948217E-2</v>
      </c>
      <c r="D5672" s="211">
        <v>0.12830774238718362</v>
      </c>
      <c r="E5672" s="211">
        <v>8.0748568209522392E-2</v>
      </c>
      <c r="F5672" s="211">
        <v>7.3802589905793456E-2</v>
      </c>
      <c r="G5672" s="211">
        <v>0.1224103348408932</v>
      </c>
      <c r="H5672" s="211">
        <v>0.11900089046374883</v>
      </c>
      <c r="I5672" s="211">
        <v>0.46076080118209084</v>
      </c>
      <c r="J5672" s="211">
        <v>0.43784113892340104</v>
      </c>
      <c r="K5672" s="211">
        <v>0.58687195321011454</v>
      </c>
      <c r="L5672" s="211">
        <v>0.27551569053651193</v>
      </c>
      <c r="M5672" s="211">
        <v>0.11362893054014259</v>
      </c>
      <c r="N5672" s="211">
        <v>0.37082451863450022</v>
      </c>
      <c r="O5672" s="211">
        <v>0.74272401979735403</v>
      </c>
      <c r="P5672" s="211">
        <v>7.0996595370196189E-2</v>
      </c>
      <c r="Q5672" s="211">
        <v>0.1212995380077153</v>
      </c>
      <c r="R5672" s="211">
        <v>0.4373010477582846</v>
      </c>
      <c r="S5672" s="211">
        <v>0.27398033129553334</v>
      </c>
      <c r="T5672" s="211">
        <v>0.52009116491149698</v>
      </c>
      <c r="U5672" s="211">
        <v>0.5630852616407328</v>
      </c>
      <c r="V5672" s="211">
        <v>8.9540579116748731E-2</v>
      </c>
      <c r="W5672" s="211">
        <v>0.50464418938516464</v>
      </c>
      <c r="X5672" s="211">
        <v>0.38223163778440761</v>
      </c>
      <c r="Y5672" s="211">
        <v>0.77850483575877294</v>
      </c>
      <c r="Z5672" s="211">
        <v>0.14803253299014191</v>
      </c>
      <c r="AA5672" s="212">
        <v>0.11848678361567373</v>
      </c>
    </row>
    <row r="5673" spans="1:27" x14ac:dyDescent="0.35">
      <c r="A5673" s="210" t="s">
        <v>6349</v>
      </c>
      <c r="B5673" s="217">
        <v>127.89858132121525</v>
      </c>
      <c r="C5673" s="211">
        <v>6.3429765104168645E-2</v>
      </c>
      <c r="D5673" s="211">
        <v>0.12040942272365467</v>
      </c>
      <c r="E5673" s="211">
        <v>7.6287096146086475E-2</v>
      </c>
      <c r="F5673" s="211">
        <v>9.0522892605128011E-2</v>
      </c>
      <c r="G5673" s="211">
        <v>0.12046679450482511</v>
      </c>
      <c r="H5673" s="211">
        <v>0.12244830661325116</v>
      </c>
      <c r="I5673" s="211">
        <v>0.48118966699400212</v>
      </c>
      <c r="J5673" s="211">
        <v>0.48034936475645207</v>
      </c>
      <c r="K5673" s="211">
        <v>0.58936845797146376</v>
      </c>
      <c r="L5673" s="211">
        <v>0.27622815750614771</v>
      </c>
      <c r="M5673" s="211">
        <v>8.8276337316210374E-2</v>
      </c>
      <c r="N5673" s="211">
        <v>0.3407269732466785</v>
      </c>
      <c r="O5673" s="211">
        <v>0.71896643209456801</v>
      </c>
      <c r="P5673" s="211">
        <v>6.2886920404125621E-2</v>
      </c>
      <c r="Q5673" s="211">
        <v>9.2189265464890577E-2</v>
      </c>
      <c r="R5673" s="211">
        <v>0.43358221831958471</v>
      </c>
      <c r="S5673" s="211">
        <v>0.3259284776680425</v>
      </c>
      <c r="T5673" s="211">
        <v>0.56703833960966998</v>
      </c>
      <c r="U5673" s="211">
        <v>0.35207343115225426</v>
      </c>
      <c r="V5673" s="211">
        <v>0.14702329865251579</v>
      </c>
      <c r="W5673" s="211">
        <v>0.52302658634828292</v>
      </c>
      <c r="X5673" s="211">
        <v>0.30752287398925904</v>
      </c>
      <c r="Y5673" s="211">
        <v>0.61535636984613395</v>
      </c>
      <c r="Z5673" s="211">
        <v>0.14265104679586718</v>
      </c>
      <c r="AA5673" s="212">
        <v>0.11959569085366172</v>
      </c>
    </row>
    <row r="5674" spans="1:27" x14ac:dyDescent="0.35">
      <c r="A5674" s="210" t="s">
        <v>6350</v>
      </c>
      <c r="B5674" s="217">
        <v>129.11135646268292</v>
      </c>
      <c r="C5674" s="211">
        <v>5.6306080152670086E-2</v>
      </c>
      <c r="D5674" s="211">
        <v>0.12487045667737429</v>
      </c>
      <c r="E5674" s="211">
        <v>7.331184307281309E-2</v>
      </c>
      <c r="F5674" s="211">
        <v>0.10034437544940232</v>
      </c>
      <c r="G5674" s="211">
        <v>0.11886323752318646</v>
      </c>
      <c r="H5674" s="211">
        <v>0.11081987834995179</v>
      </c>
      <c r="I5674" s="211">
        <v>0.48031556158216204</v>
      </c>
      <c r="J5674" s="211">
        <v>0.45100162213074746</v>
      </c>
      <c r="K5674" s="211">
        <v>0.57986097137577042</v>
      </c>
      <c r="L5674" s="211">
        <v>0.28214721929046693</v>
      </c>
      <c r="M5674" s="211">
        <v>8.2757222173036549E-2</v>
      </c>
      <c r="N5674" s="211">
        <v>0.43483746053604871</v>
      </c>
      <c r="O5674" s="211">
        <v>0.74610526818652134</v>
      </c>
      <c r="P5674" s="211">
        <v>6.6552317801201966E-2</v>
      </c>
      <c r="Q5674" s="211">
        <v>9.0979375186374584E-2</v>
      </c>
      <c r="R5674" s="211">
        <v>0.4169047099323927</v>
      </c>
      <c r="S5674" s="211">
        <v>0.40671880511706848</v>
      </c>
      <c r="T5674" s="211">
        <v>0.56215872228296981</v>
      </c>
      <c r="U5674" s="211">
        <v>0.48482274520210666</v>
      </c>
      <c r="V5674" s="211">
        <v>9.322783975134212E-2</v>
      </c>
      <c r="W5674" s="211">
        <v>0.55263429604892045</v>
      </c>
      <c r="X5674" s="211">
        <v>0.41347091852527001</v>
      </c>
      <c r="Y5674" s="211">
        <v>0.66957971658760096</v>
      </c>
      <c r="Z5674" s="211">
        <v>0.14988561365725284</v>
      </c>
      <c r="AA5674" s="212">
        <v>0.12192917034302796</v>
      </c>
    </row>
    <row r="5675" spans="1:27" x14ac:dyDescent="0.35">
      <c r="A5675" s="210" t="s">
        <v>6351</v>
      </c>
      <c r="B5675" s="217">
        <v>142.61126515535946</v>
      </c>
      <c r="C5675" s="211">
        <v>6.1309571176660041E-2</v>
      </c>
      <c r="D5675" s="211">
        <v>0.12119889181500011</v>
      </c>
      <c r="E5675" s="211">
        <v>7.9156076467517628E-2</v>
      </c>
      <c r="F5675" s="211">
        <v>8.8114127926486999E-2</v>
      </c>
      <c r="G5675" s="211">
        <v>0.11559449355729098</v>
      </c>
      <c r="H5675" s="211">
        <v>0.11694909522162782</v>
      </c>
      <c r="I5675" s="211">
        <v>0.49337155619801498</v>
      </c>
      <c r="J5675" s="211">
        <v>0.44854620371465032</v>
      </c>
      <c r="K5675" s="211">
        <v>0.6426960904128749</v>
      </c>
      <c r="L5675" s="211">
        <v>0.27227165083821447</v>
      </c>
      <c r="M5675" s="211">
        <v>9.7155129217584513E-2</v>
      </c>
      <c r="N5675" s="211">
        <v>0.41723556830280539</v>
      </c>
      <c r="O5675" s="211">
        <v>0.68762510864998749</v>
      </c>
      <c r="P5675" s="211">
        <v>6.380022160190571E-2</v>
      </c>
      <c r="Q5675" s="211">
        <v>0.1257053383556421</v>
      </c>
      <c r="R5675" s="211">
        <v>0.45186691794680373</v>
      </c>
      <c r="S5675" s="211">
        <v>0.30306036316724094</v>
      </c>
      <c r="T5675" s="211">
        <v>0.53125358232327213</v>
      </c>
      <c r="U5675" s="211">
        <v>0.43400272986153415</v>
      </c>
      <c r="V5675" s="211">
        <v>0.12882875020528234</v>
      </c>
      <c r="W5675" s="211">
        <v>0.50693148991933112</v>
      </c>
      <c r="X5675" s="211">
        <v>0.33108316062261606</v>
      </c>
      <c r="Y5675" s="211">
        <v>0.62170546947511229</v>
      </c>
      <c r="Z5675" s="211">
        <v>0.14634288340740043</v>
      </c>
      <c r="AA5675" s="212">
        <v>0.12172404720615423</v>
      </c>
    </row>
    <row r="5676" spans="1:27" x14ac:dyDescent="0.35">
      <c r="A5676" s="210" t="s">
        <v>6352</v>
      </c>
      <c r="B5676" s="217">
        <v>163.79350010376893</v>
      </c>
      <c r="C5676" s="211">
        <v>7.1229382157382698E-2</v>
      </c>
      <c r="D5676" s="211">
        <v>0.12698641561012741</v>
      </c>
      <c r="E5676" s="211">
        <v>6.7323203528636189E-2</v>
      </c>
      <c r="F5676" s="211">
        <v>9.7048676992762206E-2</v>
      </c>
      <c r="G5676" s="211">
        <v>0.11776986666222126</v>
      </c>
      <c r="H5676" s="211">
        <v>0.1190444976120769</v>
      </c>
      <c r="I5676" s="211">
        <v>0.484767565077035</v>
      </c>
      <c r="J5676" s="211">
        <v>0.41055106941306763</v>
      </c>
      <c r="K5676" s="211">
        <v>0.59262418526238236</v>
      </c>
      <c r="L5676" s="211">
        <v>0.28141310807013142</v>
      </c>
      <c r="M5676" s="211">
        <v>0.10752139503165797</v>
      </c>
      <c r="N5676" s="211">
        <v>0.4300867718119864</v>
      </c>
      <c r="O5676" s="211">
        <v>0.51481433537330512</v>
      </c>
      <c r="P5676" s="211">
        <v>6.9378884696362622E-2</v>
      </c>
      <c r="Q5676" s="211">
        <v>9.5179404305320903E-2</v>
      </c>
      <c r="R5676" s="211">
        <v>0.41164892242525986</v>
      </c>
      <c r="S5676" s="211">
        <v>0.29175801320777633</v>
      </c>
      <c r="T5676" s="211">
        <v>0.54233847985620609</v>
      </c>
      <c r="U5676" s="211">
        <v>0.51274378511368002</v>
      </c>
      <c r="V5676" s="211">
        <v>0.13973470976493202</v>
      </c>
      <c r="W5676" s="211">
        <v>0.48471321817809004</v>
      </c>
      <c r="X5676" s="211">
        <v>0.34723299509158589</v>
      </c>
      <c r="Y5676" s="211">
        <v>0.67910909433075251</v>
      </c>
      <c r="Z5676" s="211">
        <v>0.14617839261024468</v>
      </c>
      <c r="AA5676" s="212">
        <v>0.12177920557315157</v>
      </c>
    </row>
    <row r="5677" spans="1:27" x14ac:dyDescent="0.35">
      <c r="A5677" s="210" t="s">
        <v>6353</v>
      </c>
      <c r="B5677" s="217">
        <v>188.20471553394103</v>
      </c>
      <c r="C5677" s="211">
        <v>6.1070846196037962E-2</v>
      </c>
      <c r="D5677" s="211">
        <v>0.13087857057796176</v>
      </c>
      <c r="E5677" s="211">
        <v>8.1991804723418146E-2</v>
      </c>
      <c r="F5677" s="211">
        <v>9.1379130698763342E-2</v>
      </c>
      <c r="G5677" s="211">
        <v>0.12177914911773367</v>
      </c>
      <c r="H5677" s="211">
        <v>0.11483923108030188</v>
      </c>
      <c r="I5677" s="211">
        <v>0.45260919728140142</v>
      </c>
      <c r="J5677" s="211">
        <v>0.46785472392341859</v>
      </c>
      <c r="K5677" s="211">
        <v>0.63370066659024737</v>
      </c>
      <c r="L5677" s="211">
        <v>0.27147604180416074</v>
      </c>
      <c r="M5677" s="211">
        <v>0.10169896275326518</v>
      </c>
      <c r="N5677" s="211">
        <v>0.36680932602508076</v>
      </c>
      <c r="O5677" s="211">
        <v>0.67404762883514013</v>
      </c>
      <c r="P5677" s="211">
        <v>7.2584708258421268E-2</v>
      </c>
      <c r="Q5677" s="211">
        <v>0.12405587742823984</v>
      </c>
      <c r="R5677" s="211">
        <v>0.45345997479904598</v>
      </c>
      <c r="S5677" s="211">
        <v>0.28170793325753274</v>
      </c>
      <c r="T5677" s="211">
        <v>0.57876052850403048</v>
      </c>
      <c r="U5677" s="211">
        <v>0.41692837984565467</v>
      </c>
      <c r="V5677" s="211">
        <v>0.13958957589198345</v>
      </c>
      <c r="W5677" s="211">
        <v>0.62496607565237294</v>
      </c>
      <c r="X5677" s="211">
        <v>0.35593239066583032</v>
      </c>
      <c r="Y5677" s="211">
        <v>0.70204852147879593</v>
      </c>
      <c r="Z5677" s="211">
        <v>0.14989953466197706</v>
      </c>
      <c r="AA5677" s="212">
        <v>0.11423719011405283</v>
      </c>
    </row>
    <row r="5678" spans="1:27" x14ac:dyDescent="0.35">
      <c r="A5678" s="210" t="s">
        <v>6354</v>
      </c>
      <c r="B5678" s="217">
        <v>108.74396760652169</v>
      </c>
      <c r="C5678" s="211">
        <v>5.336798716781109E-2</v>
      </c>
      <c r="D5678" s="211">
        <v>0.1311844687535671</v>
      </c>
      <c r="E5678" s="211">
        <v>7.7705652017435373E-2</v>
      </c>
      <c r="F5678" s="211">
        <v>9.2284149737161578E-2</v>
      </c>
      <c r="G5678" s="211">
        <v>0.11881580171164229</v>
      </c>
      <c r="H5678" s="211">
        <v>0.11792337244688325</v>
      </c>
      <c r="I5678" s="211">
        <v>0.440326627171091</v>
      </c>
      <c r="J5678" s="211">
        <v>0.46407498121572371</v>
      </c>
      <c r="K5678" s="211">
        <v>0.57182718634347263</v>
      </c>
      <c r="L5678" s="211">
        <v>0.27584092766967155</v>
      </c>
      <c r="M5678" s="211">
        <v>0.10396192960754352</v>
      </c>
      <c r="N5678" s="211">
        <v>0.38093297517695646</v>
      </c>
      <c r="O5678" s="211">
        <v>0.56248109003764701</v>
      </c>
      <c r="P5678" s="211">
        <v>6.6419041837735837E-2</v>
      </c>
      <c r="Q5678" s="211">
        <v>5.9750409583017652E-2</v>
      </c>
      <c r="R5678" s="211">
        <v>0.46431946804912805</v>
      </c>
      <c r="S5678" s="211">
        <v>0.26065019815937751</v>
      </c>
      <c r="T5678" s="211">
        <v>0.55105796779441829</v>
      </c>
      <c r="U5678" s="211">
        <v>0.40585304729895838</v>
      </c>
      <c r="V5678" s="211">
        <v>5.4956912821267988E-2</v>
      </c>
      <c r="W5678" s="211">
        <v>0.52431268893149252</v>
      </c>
      <c r="X5678" s="211">
        <v>0.2275930265910491</v>
      </c>
      <c r="Y5678" s="211">
        <v>0.63708174814141616</v>
      </c>
      <c r="Z5678" s="211">
        <v>0.14865580820224966</v>
      </c>
      <c r="AA5678" s="212">
        <v>0.11722711112683649</v>
      </c>
    </row>
    <row r="5679" spans="1:27" x14ac:dyDescent="0.35">
      <c r="A5679" s="210" t="s">
        <v>6355</v>
      </c>
      <c r="B5679" s="217">
        <v>140.50907979030745</v>
      </c>
      <c r="C5679" s="211">
        <v>5.6351437348353635E-2</v>
      </c>
      <c r="D5679" s="211">
        <v>0.11944329837241835</v>
      </c>
      <c r="E5679" s="211">
        <v>8.3810271421920268E-2</v>
      </c>
      <c r="F5679" s="211">
        <v>9.0560594481780818E-2</v>
      </c>
      <c r="G5679" s="211">
        <v>0.12147816479385495</v>
      </c>
      <c r="H5679" s="211">
        <v>0.12128338121403283</v>
      </c>
      <c r="I5679" s="211">
        <v>0.48736727892848475</v>
      </c>
      <c r="J5679" s="211">
        <v>0.43792487341728731</v>
      </c>
      <c r="K5679" s="211">
        <v>0.63531412507676421</v>
      </c>
      <c r="L5679" s="211">
        <v>0.27372567211880788</v>
      </c>
      <c r="M5679" s="211">
        <v>0.10064674161139336</v>
      </c>
      <c r="N5679" s="211">
        <v>0.50626868330645503</v>
      </c>
      <c r="O5679" s="211">
        <v>0.67918049653341761</v>
      </c>
      <c r="P5679" s="211">
        <v>6.8848273114009401E-2</v>
      </c>
      <c r="Q5679" s="211">
        <v>0.13887783989283337</v>
      </c>
      <c r="R5679" s="211">
        <v>0.41899208413130362</v>
      </c>
      <c r="S5679" s="211">
        <v>0.31674582641497862</v>
      </c>
      <c r="T5679" s="211">
        <v>0.56468762355625679</v>
      </c>
      <c r="U5679" s="211">
        <v>0.54959727063141106</v>
      </c>
      <c r="V5679" s="211">
        <v>6.0002551376313523E-2</v>
      </c>
      <c r="W5679" s="211">
        <v>0.54397971827025204</v>
      </c>
      <c r="X5679" s="211">
        <v>0.3958826465280284</v>
      </c>
      <c r="Y5679" s="211">
        <v>0.61184730754771222</v>
      </c>
      <c r="Z5679" s="211">
        <v>0.14593012391626514</v>
      </c>
      <c r="AA5679" s="212">
        <v>0.11749025270582078</v>
      </c>
    </row>
    <row r="5680" spans="1:27" x14ac:dyDescent="0.35">
      <c r="A5680" s="210" t="s">
        <v>6356</v>
      </c>
      <c r="B5680" s="217">
        <v>133.97789610877882</v>
      </c>
      <c r="C5680" s="211">
        <v>4.7842776559388019E-2</v>
      </c>
      <c r="D5680" s="211">
        <v>0.12153740022464091</v>
      </c>
      <c r="E5680" s="211">
        <v>7.5050001625686091E-2</v>
      </c>
      <c r="F5680" s="211">
        <v>0.10447690486008042</v>
      </c>
      <c r="G5680" s="211">
        <v>0.11499676031250922</v>
      </c>
      <c r="H5680" s="211">
        <v>0.11999288693949262</v>
      </c>
      <c r="I5680" s="211">
        <v>0.51810186297536875</v>
      </c>
      <c r="J5680" s="211">
        <v>0.40274089997203072</v>
      </c>
      <c r="K5680" s="211">
        <v>0.61489192886905475</v>
      </c>
      <c r="L5680" s="211">
        <v>0.27112533055887023</v>
      </c>
      <c r="M5680" s="211">
        <v>8.5001355829805406E-2</v>
      </c>
      <c r="N5680" s="211">
        <v>0.51280881392730571</v>
      </c>
      <c r="O5680" s="211">
        <v>0.6362504355312586</v>
      </c>
      <c r="P5680" s="211">
        <v>6.5869636180164157E-2</v>
      </c>
      <c r="Q5680" s="211">
        <v>0.13500153465940101</v>
      </c>
      <c r="R5680" s="211">
        <v>0.43774070097082352</v>
      </c>
      <c r="S5680" s="211">
        <v>0.28535196610658792</v>
      </c>
      <c r="T5680" s="211">
        <v>0.57140341625377489</v>
      </c>
      <c r="U5680" s="211">
        <v>0.45189057081116801</v>
      </c>
      <c r="V5680" s="211">
        <v>9.7495431139435249E-2</v>
      </c>
      <c r="W5680" s="211">
        <v>0.5079767662003265</v>
      </c>
      <c r="X5680" s="211">
        <v>0.28531693551365561</v>
      </c>
      <c r="Y5680" s="211">
        <v>0.63800234221460972</v>
      </c>
      <c r="Z5680" s="211">
        <v>0.14615657646054139</v>
      </c>
      <c r="AA5680" s="212">
        <v>0.11841573496142252</v>
      </c>
    </row>
    <row r="5681" spans="1:27" x14ac:dyDescent="0.35">
      <c r="A5681" s="210" t="s">
        <v>6357</v>
      </c>
      <c r="B5681" s="217">
        <v>151.93907808438169</v>
      </c>
      <c r="C5681" s="211">
        <v>8.1215200859395625E-2</v>
      </c>
      <c r="D5681" s="211">
        <v>0.1180534251729088</v>
      </c>
      <c r="E5681" s="211">
        <v>8.5113721242503049E-2</v>
      </c>
      <c r="F5681" s="211">
        <v>9.4592233603494377E-2</v>
      </c>
      <c r="G5681" s="211">
        <v>0.11722513392712253</v>
      </c>
      <c r="H5681" s="211">
        <v>0.1235765540644812</v>
      </c>
      <c r="I5681" s="211">
        <v>0.48569869866771687</v>
      </c>
      <c r="J5681" s="211">
        <v>0.41791790413526719</v>
      </c>
      <c r="K5681" s="211">
        <v>0.62077779689452484</v>
      </c>
      <c r="L5681" s="211">
        <v>0.2776480963331211</v>
      </c>
      <c r="M5681" s="211">
        <v>0.10307271255498343</v>
      </c>
      <c r="N5681" s="211">
        <v>0.48408121676017374</v>
      </c>
      <c r="O5681" s="211">
        <v>0.69535426025382097</v>
      </c>
      <c r="P5681" s="211">
        <v>6.8236276268332813E-2</v>
      </c>
      <c r="Q5681" s="211">
        <v>0.14636724602038154</v>
      </c>
      <c r="R5681" s="211">
        <v>0.4175016987920569</v>
      </c>
      <c r="S5681" s="211">
        <v>0.30624431885623105</v>
      </c>
      <c r="T5681" s="211">
        <v>0.61866142074300623</v>
      </c>
      <c r="U5681" s="211">
        <v>0.37156236785276919</v>
      </c>
      <c r="V5681" s="211">
        <v>0.10326388931585345</v>
      </c>
      <c r="W5681" s="211">
        <v>0.59566239827126699</v>
      </c>
      <c r="X5681" s="211">
        <v>0.29513708275983769</v>
      </c>
      <c r="Y5681" s="211">
        <v>0.65734896886181871</v>
      </c>
      <c r="Z5681" s="211">
        <v>0.13554776231496754</v>
      </c>
      <c r="AA5681" s="212">
        <v>0.11761509060982493</v>
      </c>
    </row>
    <row r="5682" spans="1:27" x14ac:dyDescent="0.35">
      <c r="A5682" s="210" t="s">
        <v>6358</v>
      </c>
      <c r="B5682" s="217">
        <v>137.85674231806101</v>
      </c>
      <c r="C5682" s="211">
        <v>8.3747514566012149E-2</v>
      </c>
      <c r="D5682" s="211">
        <v>0.13114993542999445</v>
      </c>
      <c r="E5682" s="211">
        <v>7.3554462867759282E-2</v>
      </c>
      <c r="F5682" s="211">
        <v>0.10394239282402974</v>
      </c>
      <c r="G5682" s="211">
        <v>0.12094536728782747</v>
      </c>
      <c r="H5682" s="211">
        <v>0.12053017738981694</v>
      </c>
      <c r="I5682" s="211">
        <v>0.49763723372166951</v>
      </c>
      <c r="J5682" s="211">
        <v>0.43981135155861822</v>
      </c>
      <c r="K5682" s="211">
        <v>0.62441483509784679</v>
      </c>
      <c r="L5682" s="211">
        <v>0.27491041457145099</v>
      </c>
      <c r="M5682" s="211">
        <v>0.1205920653506987</v>
      </c>
      <c r="N5682" s="211">
        <v>0.39026031996426236</v>
      </c>
      <c r="O5682" s="211">
        <v>0.65242781672778116</v>
      </c>
      <c r="P5682" s="211">
        <v>6.506140743843955E-2</v>
      </c>
      <c r="Q5682" s="211">
        <v>0.11219654010298326</v>
      </c>
      <c r="R5682" s="211">
        <v>0.44456045073532618</v>
      </c>
      <c r="S5682" s="211">
        <v>0.28196009428117952</v>
      </c>
      <c r="T5682" s="211">
        <v>0.4723820691536898</v>
      </c>
      <c r="U5682" s="211">
        <v>0.52282472624890752</v>
      </c>
      <c r="V5682" s="211">
        <v>6.1986261467087439E-2</v>
      </c>
      <c r="W5682" s="211">
        <v>0.53954393581799309</v>
      </c>
      <c r="X5682" s="211">
        <v>0.34192777407966046</v>
      </c>
      <c r="Y5682" s="211">
        <v>0.72300459376034198</v>
      </c>
      <c r="Z5682" s="211">
        <v>0.14945460538747854</v>
      </c>
      <c r="AA5682" s="212">
        <v>0.11688625336275445</v>
      </c>
    </row>
    <row r="5683" spans="1:27" x14ac:dyDescent="0.35">
      <c r="A5683" s="210" t="s">
        <v>6359</v>
      </c>
      <c r="B5683" s="217">
        <v>120.21510982782014</v>
      </c>
      <c r="C5683" s="211">
        <v>5.5901277797726738E-2</v>
      </c>
      <c r="D5683" s="211">
        <v>0.11930487199133982</v>
      </c>
      <c r="E5683" s="211">
        <v>7.5598490891302314E-2</v>
      </c>
      <c r="F5683" s="211">
        <v>8.7564097272605446E-2</v>
      </c>
      <c r="G5683" s="211">
        <v>0.11926619932515138</v>
      </c>
      <c r="H5683" s="211">
        <v>0.11709420065510506</v>
      </c>
      <c r="I5683" s="211">
        <v>0.52583499808060374</v>
      </c>
      <c r="J5683" s="211">
        <v>0.4139340971710237</v>
      </c>
      <c r="K5683" s="211">
        <v>0.63754211543189432</v>
      </c>
      <c r="L5683" s="211">
        <v>0.2802669771905914</v>
      </c>
      <c r="M5683" s="211">
        <v>9.2145566763073561E-2</v>
      </c>
      <c r="N5683" s="211">
        <v>0.37445122566707384</v>
      </c>
      <c r="O5683" s="211">
        <v>0.70734781117670287</v>
      </c>
      <c r="P5683" s="211">
        <v>6.2202384333221665E-2</v>
      </c>
      <c r="Q5683" s="211">
        <v>8.321658587678081E-2</v>
      </c>
      <c r="R5683" s="211">
        <v>0.39852322192623479</v>
      </c>
      <c r="S5683" s="211">
        <v>0.35322343009941543</v>
      </c>
      <c r="T5683" s="211">
        <v>0.51914199669600802</v>
      </c>
      <c r="U5683" s="211">
        <v>0.39947416284295167</v>
      </c>
      <c r="V5683" s="211">
        <v>0.1124252259921448</v>
      </c>
      <c r="W5683" s="211">
        <v>0.55059944986871212</v>
      </c>
      <c r="X5683" s="211">
        <v>0.33726414446528247</v>
      </c>
      <c r="Y5683" s="211">
        <v>0.6441604014053619</v>
      </c>
      <c r="Z5683" s="211">
        <v>0.14696018658322854</v>
      </c>
      <c r="AA5683" s="212">
        <v>0.12584318053854132</v>
      </c>
    </row>
    <row r="5684" spans="1:27" x14ac:dyDescent="0.35">
      <c r="A5684" s="210" t="s">
        <v>6360</v>
      </c>
      <c r="B5684" s="217">
        <v>109.12772482147513</v>
      </c>
      <c r="C5684" s="211">
        <v>6.6414419958332027E-2</v>
      </c>
      <c r="D5684" s="211">
        <v>0.11996658460645968</v>
      </c>
      <c r="E5684" s="211">
        <v>7.0998250526134635E-2</v>
      </c>
      <c r="F5684" s="211">
        <v>8.2609891704891469E-2</v>
      </c>
      <c r="G5684" s="211">
        <v>0.11565737573762047</v>
      </c>
      <c r="H5684" s="211">
        <v>0.10961289681042347</v>
      </c>
      <c r="I5684" s="211">
        <v>0.52570962646739605</v>
      </c>
      <c r="J5684" s="211">
        <v>0.45373984157374914</v>
      </c>
      <c r="K5684" s="211">
        <v>0.59251706766477952</v>
      </c>
      <c r="L5684" s="211">
        <v>0.27529322368431591</v>
      </c>
      <c r="M5684" s="211">
        <v>8.3670285574502012E-2</v>
      </c>
      <c r="N5684" s="211">
        <v>0.40873940222367244</v>
      </c>
      <c r="O5684" s="211">
        <v>0.59970777156396504</v>
      </c>
      <c r="P5684" s="211">
        <v>6.8648128166958519E-2</v>
      </c>
      <c r="Q5684" s="211">
        <v>0.10775956943442956</v>
      </c>
      <c r="R5684" s="211">
        <v>0.389307272681502</v>
      </c>
      <c r="S5684" s="211">
        <v>0.33066772711523973</v>
      </c>
      <c r="T5684" s="211">
        <v>0.46264180422785228</v>
      </c>
      <c r="U5684" s="211">
        <v>0.41454929771134968</v>
      </c>
      <c r="V5684" s="211">
        <v>8.4517849093665665E-2</v>
      </c>
      <c r="W5684" s="211">
        <v>0.50640748152961035</v>
      </c>
      <c r="X5684" s="211">
        <v>0.34065172852511894</v>
      </c>
      <c r="Y5684" s="211">
        <v>0.55610658599630525</v>
      </c>
      <c r="Z5684" s="211">
        <v>0.14982421658849313</v>
      </c>
      <c r="AA5684" s="212">
        <v>0.12213230531492324</v>
      </c>
    </row>
    <row r="5685" spans="1:27" x14ac:dyDescent="0.35">
      <c r="A5685" s="210" t="s">
        <v>6361</v>
      </c>
      <c r="B5685" s="217">
        <v>141.23299785489564</v>
      </c>
      <c r="C5685" s="211">
        <v>5.4217797399754138E-2</v>
      </c>
      <c r="D5685" s="211">
        <v>0.12452057831385162</v>
      </c>
      <c r="E5685" s="211">
        <v>7.5713687213302211E-2</v>
      </c>
      <c r="F5685" s="211">
        <v>0.10010655976175691</v>
      </c>
      <c r="G5685" s="211">
        <v>0.12221009926074251</v>
      </c>
      <c r="H5685" s="211">
        <v>0.11833898386503552</v>
      </c>
      <c r="I5685" s="211">
        <v>0.46239756122123621</v>
      </c>
      <c r="J5685" s="211">
        <v>0.47434479807970747</v>
      </c>
      <c r="K5685" s="211">
        <v>0.63271052052645971</v>
      </c>
      <c r="L5685" s="211">
        <v>0.26973028939593685</v>
      </c>
      <c r="M5685" s="211">
        <v>0.10944698961865802</v>
      </c>
      <c r="N5685" s="211">
        <v>0.39185275390021213</v>
      </c>
      <c r="O5685" s="211">
        <v>0.57142689799810964</v>
      </c>
      <c r="P5685" s="211">
        <v>7.3083231525330139E-2</v>
      </c>
      <c r="Q5685" s="211">
        <v>0.11857744587255525</v>
      </c>
      <c r="R5685" s="211">
        <v>0.45238701784526403</v>
      </c>
      <c r="S5685" s="211">
        <v>0.35610531242418736</v>
      </c>
      <c r="T5685" s="211">
        <v>0.51827930982340298</v>
      </c>
      <c r="U5685" s="211">
        <v>0.44880045007452751</v>
      </c>
      <c r="V5685" s="211">
        <v>8.8617535563417962E-2</v>
      </c>
      <c r="W5685" s="211">
        <v>0.59356313366603275</v>
      </c>
      <c r="X5685" s="211">
        <v>0.35618146261702521</v>
      </c>
      <c r="Y5685" s="211">
        <v>0.61323769005935291</v>
      </c>
      <c r="Z5685" s="211">
        <v>0.14659562741352539</v>
      </c>
      <c r="AA5685" s="212">
        <v>0.12035634688867453</v>
      </c>
    </row>
    <row r="5686" spans="1:27" x14ac:dyDescent="0.35">
      <c r="A5686" s="210" t="s">
        <v>6362</v>
      </c>
      <c r="B5686" s="217">
        <v>115.82512457713472</v>
      </c>
      <c r="C5686" s="211">
        <v>5.2956442635335638E-2</v>
      </c>
      <c r="D5686" s="211">
        <v>0.12388388366695127</v>
      </c>
      <c r="E5686" s="211">
        <v>7.1657360738929143E-2</v>
      </c>
      <c r="F5686" s="211">
        <v>0.10373133263691042</v>
      </c>
      <c r="G5686" s="211">
        <v>0.11863113890474171</v>
      </c>
      <c r="H5686" s="211">
        <v>0.12101444873645795</v>
      </c>
      <c r="I5686" s="211">
        <v>0.45551481740883382</v>
      </c>
      <c r="J5686" s="211">
        <v>0.4773735241552895</v>
      </c>
      <c r="K5686" s="211">
        <v>0.57304573216762567</v>
      </c>
      <c r="L5686" s="211">
        <v>0.27438889330220739</v>
      </c>
      <c r="M5686" s="211">
        <v>7.9623656229020401E-2</v>
      </c>
      <c r="N5686" s="211">
        <v>0.44895782979121984</v>
      </c>
      <c r="O5686" s="211">
        <v>0.53632294593857344</v>
      </c>
      <c r="P5686" s="211">
        <v>6.6309679917187475E-2</v>
      </c>
      <c r="Q5686" s="211">
        <v>0.15653752678657304</v>
      </c>
      <c r="R5686" s="211">
        <v>0.42704861752005602</v>
      </c>
      <c r="S5686" s="211">
        <v>0.29151204602154585</v>
      </c>
      <c r="T5686" s="211">
        <v>0.4829582305614607</v>
      </c>
      <c r="U5686" s="211">
        <v>0.41114436671995591</v>
      </c>
      <c r="V5686" s="211">
        <v>0.12715767454694699</v>
      </c>
      <c r="W5686" s="211">
        <v>0.54291302712191603</v>
      </c>
      <c r="X5686" s="211">
        <v>0.33636297062777587</v>
      </c>
      <c r="Y5686" s="211">
        <v>0.58032429660066076</v>
      </c>
      <c r="Z5686" s="211">
        <v>0.14473834879075642</v>
      </c>
      <c r="AA5686" s="212">
        <v>0.12768496336971275</v>
      </c>
    </row>
    <row r="5687" spans="1:27" x14ac:dyDescent="0.35">
      <c r="A5687" s="210" t="s">
        <v>6363</v>
      </c>
      <c r="B5687" s="217">
        <v>152.11548375866974</v>
      </c>
      <c r="C5687" s="211">
        <v>6.4059566131573029E-2</v>
      </c>
      <c r="D5687" s="211">
        <v>0.12803025571641349</v>
      </c>
      <c r="E5687" s="211">
        <v>7.9222662353649734E-2</v>
      </c>
      <c r="F5687" s="211">
        <v>9.3600061692201392E-2</v>
      </c>
      <c r="G5687" s="211">
        <v>0.12265787724584078</v>
      </c>
      <c r="H5687" s="211">
        <v>0.10811709291646206</v>
      </c>
      <c r="I5687" s="211">
        <v>0.48346546249338962</v>
      </c>
      <c r="J5687" s="211">
        <v>0.40101040380283143</v>
      </c>
      <c r="K5687" s="211">
        <v>0.6431726610461197</v>
      </c>
      <c r="L5687" s="211">
        <v>0.27648358712842191</v>
      </c>
      <c r="M5687" s="211">
        <v>0.11617347631530398</v>
      </c>
      <c r="N5687" s="211">
        <v>0.41576884470986974</v>
      </c>
      <c r="O5687" s="211">
        <v>0.74345236778536161</v>
      </c>
      <c r="P5687" s="211">
        <v>6.4973941137236771E-2</v>
      </c>
      <c r="Q5687" s="211">
        <v>0.13838341964770426</v>
      </c>
      <c r="R5687" s="211">
        <v>0.45607062682842131</v>
      </c>
      <c r="S5687" s="211">
        <v>0.3217127036786227</v>
      </c>
      <c r="T5687" s="211">
        <v>0.54105662169255353</v>
      </c>
      <c r="U5687" s="211">
        <v>0.41888437705309606</v>
      </c>
      <c r="V5687" s="211">
        <v>0.11625488600380536</v>
      </c>
      <c r="W5687" s="211">
        <v>0.5738626011931024</v>
      </c>
      <c r="X5687" s="211">
        <v>0.39552735701899711</v>
      </c>
      <c r="Y5687" s="211">
        <v>0.68369476603485491</v>
      </c>
      <c r="Z5687" s="211">
        <v>0.14352873203944766</v>
      </c>
      <c r="AA5687" s="212">
        <v>0.12457059490968801</v>
      </c>
    </row>
    <row r="5688" spans="1:27" x14ac:dyDescent="0.35">
      <c r="A5688" s="210" t="s">
        <v>6364</v>
      </c>
      <c r="B5688" s="217">
        <v>147.2352407677584</v>
      </c>
      <c r="C5688" s="211">
        <v>5.8399143047139036E-2</v>
      </c>
      <c r="D5688" s="211">
        <v>0.12993373717469597</v>
      </c>
      <c r="E5688" s="211">
        <v>8.684606093621243E-2</v>
      </c>
      <c r="F5688" s="211">
        <v>6.8705936481540053E-2</v>
      </c>
      <c r="G5688" s="211">
        <v>0.11351768482549439</v>
      </c>
      <c r="H5688" s="211">
        <v>0.11563221765890812</v>
      </c>
      <c r="I5688" s="211">
        <v>0.44703375046920385</v>
      </c>
      <c r="J5688" s="211">
        <v>0.46973532572621784</v>
      </c>
      <c r="K5688" s="211">
        <v>0.6487259940957022</v>
      </c>
      <c r="L5688" s="211">
        <v>0.27552532161679827</v>
      </c>
      <c r="M5688" s="211">
        <v>8.4578928296699094E-2</v>
      </c>
      <c r="N5688" s="211">
        <v>0.54404685333915004</v>
      </c>
      <c r="O5688" s="211">
        <v>0.62884048535259718</v>
      </c>
      <c r="P5688" s="211">
        <v>6.8808680811851014E-2</v>
      </c>
      <c r="Q5688" s="211">
        <v>0.10675800818598666</v>
      </c>
      <c r="R5688" s="211">
        <v>0.49233237016449782</v>
      </c>
      <c r="S5688" s="211">
        <v>0.3966836463639471</v>
      </c>
      <c r="T5688" s="211">
        <v>0.60121604975063436</v>
      </c>
      <c r="U5688" s="211">
        <v>0.49816837859004581</v>
      </c>
      <c r="V5688" s="211">
        <v>9.5353607078997954E-2</v>
      </c>
      <c r="W5688" s="211">
        <v>0.48722894019644603</v>
      </c>
      <c r="X5688" s="211">
        <v>0.39653260235800875</v>
      </c>
      <c r="Y5688" s="211">
        <v>0.58899217326221764</v>
      </c>
      <c r="Z5688" s="211">
        <v>0.14166884761454651</v>
      </c>
      <c r="AA5688" s="212">
        <v>0.1204642091220378</v>
      </c>
    </row>
    <row r="5689" spans="1:27" x14ac:dyDescent="0.35">
      <c r="A5689" s="210" t="s">
        <v>6365</v>
      </c>
      <c r="B5689" s="217">
        <v>124.15758517040612</v>
      </c>
      <c r="C5689" s="211">
        <v>6.7794086456520297E-2</v>
      </c>
      <c r="D5689" s="211">
        <v>0.12554071412741258</v>
      </c>
      <c r="E5689" s="211">
        <v>7.7319209453935306E-2</v>
      </c>
      <c r="F5689" s="211">
        <v>9.3798752761464071E-2</v>
      </c>
      <c r="G5689" s="211">
        <v>0.12032333225368225</v>
      </c>
      <c r="H5689" s="211">
        <v>0.11932331889150266</v>
      </c>
      <c r="I5689" s="211">
        <v>0.51094429960517229</v>
      </c>
      <c r="J5689" s="211">
        <v>0.49412200554328239</v>
      </c>
      <c r="K5689" s="211">
        <v>0.58445007447633801</v>
      </c>
      <c r="L5689" s="211">
        <v>0.27407125140349803</v>
      </c>
      <c r="M5689" s="211">
        <v>9.0422460331207821E-2</v>
      </c>
      <c r="N5689" s="211">
        <v>0.58854950295036323</v>
      </c>
      <c r="O5689" s="211">
        <v>0.71501516797931342</v>
      </c>
      <c r="P5689" s="211">
        <v>6.20841819748899E-2</v>
      </c>
      <c r="Q5689" s="211">
        <v>0.1255217872013058</v>
      </c>
      <c r="R5689" s="211">
        <v>0.38970746735144196</v>
      </c>
      <c r="S5689" s="211">
        <v>0.29411520082925996</v>
      </c>
      <c r="T5689" s="211">
        <v>0.51258385395204753</v>
      </c>
      <c r="U5689" s="211">
        <v>0.44968911709557824</v>
      </c>
      <c r="V5689" s="211">
        <v>6.589892107297135E-2</v>
      </c>
      <c r="W5689" s="211">
        <v>0.58558106024255396</v>
      </c>
      <c r="X5689" s="211">
        <v>0.37464704702609619</v>
      </c>
      <c r="Y5689" s="211">
        <v>0.72385776204749974</v>
      </c>
      <c r="Z5689" s="211">
        <v>0.14882116149764799</v>
      </c>
      <c r="AA5689" s="212">
        <v>0.12175502552657667</v>
      </c>
    </row>
    <row r="5690" spans="1:27" x14ac:dyDescent="0.35">
      <c r="A5690" s="210" t="s">
        <v>6366</v>
      </c>
      <c r="B5690" s="217">
        <v>138.99132258792534</v>
      </c>
      <c r="C5690" s="211">
        <v>6.2993743357752402E-2</v>
      </c>
      <c r="D5690" s="211">
        <v>0.12662182728353769</v>
      </c>
      <c r="E5690" s="211">
        <v>7.5286417894506186E-2</v>
      </c>
      <c r="F5690" s="211">
        <v>7.41893194087304E-2</v>
      </c>
      <c r="G5690" s="211">
        <v>0.11923481414744846</v>
      </c>
      <c r="H5690" s="211">
        <v>0.11870771465818773</v>
      </c>
      <c r="I5690" s="211">
        <v>0.44416416173310419</v>
      </c>
      <c r="J5690" s="211">
        <v>0.41092355155217802</v>
      </c>
      <c r="K5690" s="211">
        <v>0.61479516532005407</v>
      </c>
      <c r="L5690" s="211">
        <v>0.27738419453547419</v>
      </c>
      <c r="M5690" s="211">
        <v>9.6347233910038604E-2</v>
      </c>
      <c r="N5690" s="211">
        <v>0.36638809022851038</v>
      </c>
      <c r="O5690" s="211">
        <v>0.74255074148821731</v>
      </c>
      <c r="P5690" s="211">
        <v>6.3146785845780623E-2</v>
      </c>
      <c r="Q5690" s="211">
        <v>0.14999651852031556</v>
      </c>
      <c r="R5690" s="211">
        <v>0.43181049934857957</v>
      </c>
      <c r="S5690" s="211">
        <v>0.34466937354496158</v>
      </c>
      <c r="T5690" s="211">
        <v>0.54547504046691908</v>
      </c>
      <c r="U5690" s="211">
        <v>0.49072090114402478</v>
      </c>
      <c r="V5690" s="211">
        <v>9.7119651676005767E-2</v>
      </c>
      <c r="W5690" s="211">
        <v>0.48738332104501103</v>
      </c>
      <c r="X5690" s="211">
        <v>0.32456232660707224</v>
      </c>
      <c r="Y5690" s="211">
        <v>0.72666922733732753</v>
      </c>
      <c r="Z5690" s="211">
        <v>0.14762425717297259</v>
      </c>
      <c r="AA5690" s="212">
        <v>0.1206018884545397</v>
      </c>
    </row>
    <row r="5691" spans="1:27" x14ac:dyDescent="0.35">
      <c r="A5691" s="210" t="s">
        <v>6367</v>
      </c>
      <c r="B5691" s="217">
        <v>115.36365077032106</v>
      </c>
      <c r="C5691" s="211">
        <v>5.6793227949870365E-2</v>
      </c>
      <c r="D5691" s="211">
        <v>0.13257741342269741</v>
      </c>
      <c r="E5691" s="211">
        <v>7.4485902377006669E-2</v>
      </c>
      <c r="F5691" s="211">
        <v>9.6813415225507973E-2</v>
      </c>
      <c r="G5691" s="211">
        <v>0.12453708201292081</v>
      </c>
      <c r="H5691" s="211">
        <v>0.11603218322102754</v>
      </c>
      <c r="I5691" s="211">
        <v>0.52021705537555574</v>
      </c>
      <c r="J5691" s="211">
        <v>0.41953887267343148</v>
      </c>
      <c r="K5691" s="211">
        <v>0.53315420396122126</v>
      </c>
      <c r="L5691" s="211">
        <v>0.27259769071253193</v>
      </c>
      <c r="M5691" s="211">
        <v>8.8656110406928362E-2</v>
      </c>
      <c r="N5691" s="211">
        <v>0.43460374023706128</v>
      </c>
      <c r="O5691" s="211">
        <v>0.75007821639863659</v>
      </c>
      <c r="P5691" s="211">
        <v>6.6245789728735627E-2</v>
      </c>
      <c r="Q5691" s="211">
        <v>7.6396848091501268E-2</v>
      </c>
      <c r="R5691" s="211">
        <v>0.45391238338474771</v>
      </c>
      <c r="S5691" s="211">
        <v>0.33081825893591382</v>
      </c>
      <c r="T5691" s="211">
        <v>0.50714824012368842</v>
      </c>
      <c r="U5691" s="211">
        <v>0.34682013880003165</v>
      </c>
      <c r="V5691" s="211">
        <v>7.4294642652734943E-2</v>
      </c>
      <c r="W5691" s="211">
        <v>0.60820798082479133</v>
      </c>
      <c r="X5691" s="211">
        <v>0.40352046461208069</v>
      </c>
      <c r="Y5691" s="211">
        <v>0.68917366383103584</v>
      </c>
      <c r="Z5691" s="211">
        <v>0.14377604256473187</v>
      </c>
      <c r="AA5691" s="212">
        <v>0.11828076442980363</v>
      </c>
    </row>
    <row r="5692" spans="1:27" x14ac:dyDescent="0.35">
      <c r="A5692" s="210" t="s">
        <v>6368</v>
      </c>
      <c r="B5692" s="217">
        <v>131.31399468035252</v>
      </c>
      <c r="C5692" s="211">
        <v>6.6650924503245501E-2</v>
      </c>
      <c r="D5692" s="211">
        <v>0.1226481776052929</v>
      </c>
      <c r="E5692" s="211">
        <v>7.808358427141672E-2</v>
      </c>
      <c r="F5692" s="211">
        <v>9.315649890126515E-2</v>
      </c>
      <c r="G5692" s="211">
        <v>0.12173314270970553</v>
      </c>
      <c r="H5692" s="211">
        <v>0.11526013645437946</v>
      </c>
      <c r="I5692" s="211">
        <v>0.49752741907520942</v>
      </c>
      <c r="J5692" s="211">
        <v>0.46903798210261249</v>
      </c>
      <c r="K5692" s="211">
        <v>0.57329698923380668</v>
      </c>
      <c r="L5692" s="211">
        <v>0.26911889523554228</v>
      </c>
      <c r="M5692" s="211">
        <v>0.10300699885320888</v>
      </c>
      <c r="N5692" s="211">
        <v>0.38185768337195103</v>
      </c>
      <c r="O5692" s="211">
        <v>0.74809329973988958</v>
      </c>
      <c r="P5692" s="211">
        <v>7.0861475868870871E-2</v>
      </c>
      <c r="Q5692" s="211">
        <v>6.1423564584105278E-2</v>
      </c>
      <c r="R5692" s="211">
        <v>0.44278673665666607</v>
      </c>
      <c r="S5692" s="211">
        <v>0.37346307010752633</v>
      </c>
      <c r="T5692" s="211">
        <v>0.60511144990309662</v>
      </c>
      <c r="U5692" s="211">
        <v>0.38251878122305727</v>
      </c>
      <c r="V5692" s="211">
        <v>9.1030871200144192E-2</v>
      </c>
      <c r="W5692" s="211">
        <v>0.62315993555057392</v>
      </c>
      <c r="X5692" s="211">
        <v>0.34775648989775781</v>
      </c>
      <c r="Y5692" s="211">
        <v>0.61155445357972438</v>
      </c>
      <c r="Z5692" s="211">
        <v>0.14558867322578761</v>
      </c>
      <c r="AA5692" s="212">
        <v>0.12028867955594177</v>
      </c>
    </row>
    <row r="5693" spans="1:27" x14ac:dyDescent="0.35">
      <c r="A5693" s="210" t="s">
        <v>6369</v>
      </c>
      <c r="B5693" s="217">
        <v>133.37817698773131</v>
      </c>
      <c r="C5693" s="211">
        <v>6.6731758284073073E-2</v>
      </c>
      <c r="D5693" s="211">
        <v>0.13058247204770923</v>
      </c>
      <c r="E5693" s="211">
        <v>7.5735766838146895E-2</v>
      </c>
      <c r="F5693" s="211">
        <v>9.2056693633257081E-2</v>
      </c>
      <c r="G5693" s="211">
        <v>0.12043616448814397</v>
      </c>
      <c r="H5693" s="211">
        <v>0.11390249939981924</v>
      </c>
      <c r="I5693" s="211">
        <v>0.49988325071608486</v>
      </c>
      <c r="J5693" s="211">
        <v>0.45567571733880763</v>
      </c>
      <c r="K5693" s="211">
        <v>0.59885647468314873</v>
      </c>
      <c r="L5693" s="211">
        <v>0.27337597692031673</v>
      </c>
      <c r="M5693" s="211">
        <v>0.11141757389263691</v>
      </c>
      <c r="N5693" s="211">
        <v>0.43526358003902454</v>
      </c>
      <c r="O5693" s="211">
        <v>0.69324145590674469</v>
      </c>
      <c r="P5693" s="211">
        <v>7.0972953307469222E-2</v>
      </c>
      <c r="Q5693" s="211">
        <v>6.29918173425566E-2</v>
      </c>
      <c r="R5693" s="211">
        <v>0.4431998633249904</v>
      </c>
      <c r="S5693" s="211">
        <v>0.30135496684616314</v>
      </c>
      <c r="T5693" s="211">
        <v>0.5988526442470834</v>
      </c>
      <c r="U5693" s="211">
        <v>0.33114458886048748</v>
      </c>
      <c r="V5693" s="211">
        <v>0.10192612395410824</v>
      </c>
      <c r="W5693" s="211">
        <v>0.57777976237910478</v>
      </c>
      <c r="X5693" s="211">
        <v>0.28131074013039553</v>
      </c>
      <c r="Y5693" s="211">
        <v>0.53863224577966196</v>
      </c>
      <c r="Z5693" s="211">
        <v>0.14602115220513848</v>
      </c>
      <c r="AA5693" s="212">
        <v>0.11816318446043264</v>
      </c>
    </row>
    <row r="5694" spans="1:27" x14ac:dyDescent="0.35">
      <c r="A5694" s="210" t="s">
        <v>6370</v>
      </c>
      <c r="B5694" s="217">
        <v>125.07459975926436</v>
      </c>
      <c r="C5694" s="211">
        <v>8.0958360349032185E-2</v>
      </c>
      <c r="D5694" s="211">
        <v>0.12934581878656812</v>
      </c>
      <c r="E5694" s="211">
        <v>7.6007866498793569E-2</v>
      </c>
      <c r="F5694" s="211">
        <v>9.9428764836472117E-2</v>
      </c>
      <c r="G5694" s="211">
        <v>0.11619076259039175</v>
      </c>
      <c r="H5694" s="211">
        <v>0.11826449837061193</v>
      </c>
      <c r="I5694" s="211">
        <v>0.48543478398466189</v>
      </c>
      <c r="J5694" s="211">
        <v>0.44838965542774489</v>
      </c>
      <c r="K5694" s="211">
        <v>0.59487744671202869</v>
      </c>
      <c r="L5694" s="211">
        <v>0.27762988743199879</v>
      </c>
      <c r="M5694" s="211">
        <v>8.9329756809208641E-2</v>
      </c>
      <c r="N5694" s="211">
        <v>0.45073019168444178</v>
      </c>
      <c r="O5694" s="211">
        <v>0.63947718186345948</v>
      </c>
      <c r="P5694" s="211">
        <v>6.1438131018100604E-2</v>
      </c>
      <c r="Q5694" s="211">
        <v>5.7720401641365229E-2</v>
      </c>
      <c r="R5694" s="211">
        <v>0.42253212287071873</v>
      </c>
      <c r="S5694" s="211">
        <v>0.38733350032998826</v>
      </c>
      <c r="T5694" s="211">
        <v>0.59015957148651055</v>
      </c>
      <c r="U5694" s="211">
        <v>0.36574749029732812</v>
      </c>
      <c r="V5694" s="211">
        <v>8.9140459523618237E-2</v>
      </c>
      <c r="W5694" s="211">
        <v>0.56906113863960195</v>
      </c>
      <c r="X5694" s="211">
        <v>0.32374741079976505</v>
      </c>
      <c r="Y5694" s="211">
        <v>0.78795650345209545</v>
      </c>
      <c r="Z5694" s="211">
        <v>0.14976995811095767</v>
      </c>
      <c r="AA5694" s="212">
        <v>0.1177415473214914</v>
      </c>
    </row>
    <row r="5695" spans="1:27" x14ac:dyDescent="0.35">
      <c r="A5695" s="210" t="s">
        <v>6371</v>
      </c>
      <c r="B5695" s="217">
        <v>164.43292874230261</v>
      </c>
      <c r="C5695" s="211">
        <v>6.712867881620016E-2</v>
      </c>
      <c r="D5695" s="211">
        <v>0.1188652202367687</v>
      </c>
      <c r="E5695" s="211">
        <v>7.3475746601868203E-2</v>
      </c>
      <c r="F5695" s="211">
        <v>9.1546643021889973E-2</v>
      </c>
      <c r="G5695" s="211">
        <v>0.12658147004775994</v>
      </c>
      <c r="H5695" s="211">
        <v>0.10867107028039649</v>
      </c>
      <c r="I5695" s="211">
        <v>0.45280215101572013</v>
      </c>
      <c r="J5695" s="211">
        <v>0.42255747900593632</v>
      </c>
      <c r="K5695" s="211">
        <v>0.63889386156264916</v>
      </c>
      <c r="L5695" s="211">
        <v>0.27738114700595728</v>
      </c>
      <c r="M5695" s="211">
        <v>9.6629109843442654E-2</v>
      </c>
      <c r="N5695" s="211">
        <v>0.38735588042451696</v>
      </c>
      <c r="O5695" s="211">
        <v>0.75787249129683032</v>
      </c>
      <c r="P5695" s="211">
        <v>7.1397313141929583E-2</v>
      </c>
      <c r="Q5695" s="211">
        <v>5.0704734201140744E-2</v>
      </c>
      <c r="R5695" s="211">
        <v>0.4100061974292914</v>
      </c>
      <c r="S5695" s="211">
        <v>0.31241867696654224</v>
      </c>
      <c r="T5695" s="211">
        <v>0.47184456832937244</v>
      </c>
      <c r="U5695" s="211">
        <v>0.53975327290065489</v>
      </c>
      <c r="V5695" s="211">
        <v>0.11986978705891947</v>
      </c>
      <c r="W5695" s="211">
        <v>0.58595736643029595</v>
      </c>
      <c r="X5695" s="211">
        <v>0.28327354999710058</v>
      </c>
      <c r="Y5695" s="211">
        <v>0.68388196888387154</v>
      </c>
      <c r="Z5695" s="211">
        <v>0.14917111111819226</v>
      </c>
      <c r="AA5695" s="212">
        <v>0.11916587968880675</v>
      </c>
    </row>
    <row r="5696" spans="1:27" x14ac:dyDescent="0.35">
      <c r="A5696" s="210" t="s">
        <v>6372</v>
      </c>
      <c r="B5696" s="217">
        <v>142.06762524383413</v>
      </c>
      <c r="C5696" s="211">
        <v>6.8991935363353407E-2</v>
      </c>
      <c r="D5696" s="211">
        <v>0.12503736335624904</v>
      </c>
      <c r="E5696" s="211">
        <v>7.4818295018945505E-2</v>
      </c>
      <c r="F5696" s="211">
        <v>0.11809417983794382</v>
      </c>
      <c r="G5696" s="211">
        <v>0.11371419905904089</v>
      </c>
      <c r="H5696" s="211">
        <v>0.10565080937680704</v>
      </c>
      <c r="I5696" s="211">
        <v>0.47868751529028092</v>
      </c>
      <c r="J5696" s="211">
        <v>0.44305208988772393</v>
      </c>
      <c r="K5696" s="211">
        <v>0.63275607027020619</v>
      </c>
      <c r="L5696" s="211">
        <v>0.27685934616005375</v>
      </c>
      <c r="M5696" s="211">
        <v>8.1462921989930367E-2</v>
      </c>
      <c r="N5696" s="211">
        <v>0.40399570325865009</v>
      </c>
      <c r="O5696" s="211">
        <v>0.6144466249068179</v>
      </c>
      <c r="P5696" s="211">
        <v>6.5584363137853915E-2</v>
      </c>
      <c r="Q5696" s="211">
        <v>0.11740610406193204</v>
      </c>
      <c r="R5696" s="211">
        <v>0.40908505646323862</v>
      </c>
      <c r="S5696" s="211">
        <v>0.3678863169435449</v>
      </c>
      <c r="T5696" s="211">
        <v>0.47311031671717607</v>
      </c>
      <c r="U5696" s="211">
        <v>0.40476892403678133</v>
      </c>
      <c r="V5696" s="211">
        <v>0.12495394110210845</v>
      </c>
      <c r="W5696" s="211">
        <v>0.58793808024840799</v>
      </c>
      <c r="X5696" s="211">
        <v>0.37341806902079</v>
      </c>
      <c r="Y5696" s="211">
        <v>0.72649590808179998</v>
      </c>
      <c r="Z5696" s="211">
        <v>0.14813824326825656</v>
      </c>
      <c r="AA5696" s="212">
        <v>0.11626707925514934</v>
      </c>
    </row>
    <row r="5697" spans="1:27" x14ac:dyDescent="0.35">
      <c r="A5697" s="210" t="s">
        <v>6373</v>
      </c>
      <c r="B5697" s="217">
        <v>125.13449371023088</v>
      </c>
      <c r="C5697" s="211">
        <v>5.2724129633268738E-2</v>
      </c>
      <c r="D5697" s="211">
        <v>0.11672438272438723</v>
      </c>
      <c r="E5697" s="211">
        <v>8.5889803948166629E-2</v>
      </c>
      <c r="F5697" s="211">
        <v>0.10809577921266711</v>
      </c>
      <c r="G5697" s="211">
        <v>0.12201641570964653</v>
      </c>
      <c r="H5697" s="211">
        <v>0.12398710178338199</v>
      </c>
      <c r="I5697" s="211">
        <v>0.50877024393014125</v>
      </c>
      <c r="J5697" s="211">
        <v>0.42515411432608002</v>
      </c>
      <c r="K5697" s="211">
        <v>0.55382055218388515</v>
      </c>
      <c r="L5697" s="211">
        <v>0.2807809459841446</v>
      </c>
      <c r="M5697" s="211">
        <v>9.1589011690526356E-2</v>
      </c>
      <c r="N5697" s="211">
        <v>0.4167485976491444</v>
      </c>
      <c r="O5697" s="211">
        <v>0.79418410149360197</v>
      </c>
      <c r="P5697" s="211">
        <v>6.4067685933854077E-2</v>
      </c>
      <c r="Q5697" s="211">
        <v>0.11819266342389412</v>
      </c>
      <c r="R5697" s="211">
        <v>0.45231573046084406</v>
      </c>
      <c r="S5697" s="211">
        <v>0.26865906549606711</v>
      </c>
      <c r="T5697" s="211">
        <v>0.56993758400193195</v>
      </c>
      <c r="U5697" s="211">
        <v>0.44129893431048234</v>
      </c>
      <c r="V5697" s="211">
        <v>7.0013935300814872E-2</v>
      </c>
      <c r="W5697" s="211">
        <v>0.55865382720569978</v>
      </c>
      <c r="X5697" s="211">
        <v>0.25646099889372265</v>
      </c>
      <c r="Y5697" s="211">
        <v>0.65343992444031729</v>
      </c>
      <c r="Z5697" s="211">
        <v>0.14742386988428813</v>
      </c>
      <c r="AA5697" s="212">
        <v>0.11733676495093591</v>
      </c>
    </row>
    <row r="5698" spans="1:27" x14ac:dyDescent="0.35">
      <c r="A5698" s="210" t="s">
        <v>6374</v>
      </c>
      <c r="B5698" s="217">
        <v>133.77541786531498</v>
      </c>
      <c r="C5698" s="211">
        <v>7.7019373276203798E-2</v>
      </c>
      <c r="D5698" s="211">
        <v>0.12738427163888505</v>
      </c>
      <c r="E5698" s="211">
        <v>8.125429824466579E-2</v>
      </c>
      <c r="F5698" s="211">
        <v>9.7408238514653994E-2</v>
      </c>
      <c r="G5698" s="211">
        <v>0.12233811167458314</v>
      </c>
      <c r="H5698" s="211">
        <v>0.11763270085061307</v>
      </c>
      <c r="I5698" s="211">
        <v>0.53169135285213509</v>
      </c>
      <c r="J5698" s="211">
        <v>0.43450353939811692</v>
      </c>
      <c r="K5698" s="211">
        <v>0.54616462275300071</v>
      </c>
      <c r="L5698" s="211">
        <v>0.27625859374544515</v>
      </c>
      <c r="M5698" s="211">
        <v>0.10039509887966723</v>
      </c>
      <c r="N5698" s="211">
        <v>0.38962684737352038</v>
      </c>
      <c r="O5698" s="211">
        <v>0.75796308036672955</v>
      </c>
      <c r="P5698" s="211">
        <v>7.1787318318243545E-2</v>
      </c>
      <c r="Q5698" s="211">
        <v>0.10067299198168458</v>
      </c>
      <c r="R5698" s="211">
        <v>0.45833993864588857</v>
      </c>
      <c r="S5698" s="211">
        <v>0.28043526316802719</v>
      </c>
      <c r="T5698" s="211">
        <v>0.50742831944044797</v>
      </c>
      <c r="U5698" s="211">
        <v>0.47662983698316919</v>
      </c>
      <c r="V5698" s="211">
        <v>8.1989852203780855E-2</v>
      </c>
      <c r="W5698" s="211">
        <v>0.5427909555207181</v>
      </c>
      <c r="X5698" s="211">
        <v>0.40956457292471432</v>
      </c>
      <c r="Y5698" s="211">
        <v>0.54104768458872787</v>
      </c>
      <c r="Z5698" s="211">
        <v>0.14390229580575364</v>
      </c>
      <c r="AA5698" s="212">
        <v>0.11847913931972984</v>
      </c>
    </row>
    <row r="5699" spans="1:27" x14ac:dyDescent="0.35">
      <c r="A5699" s="210" t="s">
        <v>6375</v>
      </c>
      <c r="B5699" s="217">
        <v>136.49514672837154</v>
      </c>
      <c r="C5699" s="211">
        <v>8.58799052459535E-2</v>
      </c>
      <c r="D5699" s="211">
        <v>0.12219262797759789</v>
      </c>
      <c r="E5699" s="211">
        <v>8.6025493260107597E-2</v>
      </c>
      <c r="F5699" s="211">
        <v>8.7477762927935299E-2</v>
      </c>
      <c r="G5699" s="211">
        <v>0.12400431997567521</v>
      </c>
      <c r="H5699" s="211">
        <v>0.12674381051852823</v>
      </c>
      <c r="I5699" s="211">
        <v>0.41375459897475969</v>
      </c>
      <c r="J5699" s="211">
        <v>0.40945510955359693</v>
      </c>
      <c r="K5699" s="211">
        <v>0.56165012838993578</v>
      </c>
      <c r="L5699" s="211">
        <v>0.2714664273077067</v>
      </c>
      <c r="M5699" s="211">
        <v>0.10652539362947162</v>
      </c>
      <c r="N5699" s="211">
        <v>0.3833582604152958</v>
      </c>
      <c r="O5699" s="211">
        <v>0.57806353786813947</v>
      </c>
      <c r="P5699" s="211">
        <v>7.1158524353901798E-2</v>
      </c>
      <c r="Q5699" s="211">
        <v>6.0675461652915555E-2</v>
      </c>
      <c r="R5699" s="211">
        <v>0.4452252460473109</v>
      </c>
      <c r="S5699" s="211">
        <v>0.29184388684808527</v>
      </c>
      <c r="T5699" s="211">
        <v>0.49246754502451062</v>
      </c>
      <c r="U5699" s="211">
        <v>0.49418597730311409</v>
      </c>
      <c r="V5699" s="211">
        <v>7.8141125321766772E-2</v>
      </c>
      <c r="W5699" s="211">
        <v>0.60783109939158741</v>
      </c>
      <c r="X5699" s="211">
        <v>0.23658607996879455</v>
      </c>
      <c r="Y5699" s="211">
        <v>0.64279734002290001</v>
      </c>
      <c r="Z5699" s="211">
        <v>0.1491264843662462</v>
      </c>
      <c r="AA5699" s="212">
        <v>0.11632114345366713</v>
      </c>
    </row>
    <row r="5700" spans="1:27" x14ac:dyDescent="0.35">
      <c r="A5700" s="210" t="s">
        <v>6376</v>
      </c>
      <c r="B5700" s="217">
        <v>177.75149136954127</v>
      </c>
      <c r="C5700" s="211">
        <v>8.159465741041784E-2</v>
      </c>
      <c r="D5700" s="211">
        <v>0.12885048611549665</v>
      </c>
      <c r="E5700" s="211">
        <v>8.5203038030607164E-2</v>
      </c>
      <c r="F5700" s="211">
        <v>8.2479416018014839E-2</v>
      </c>
      <c r="G5700" s="211">
        <v>0.12385419879927216</v>
      </c>
      <c r="H5700" s="211">
        <v>0.1082558962540492</v>
      </c>
      <c r="I5700" s="211">
        <v>0.48434581603307536</v>
      </c>
      <c r="J5700" s="211">
        <v>0.46780584011842219</v>
      </c>
      <c r="K5700" s="211">
        <v>0.54600649514532584</v>
      </c>
      <c r="L5700" s="211">
        <v>0.27113394326970919</v>
      </c>
      <c r="M5700" s="211">
        <v>0.10170803562249504</v>
      </c>
      <c r="N5700" s="211">
        <v>0.50003852451331232</v>
      </c>
      <c r="O5700" s="211">
        <v>0.73739653088024615</v>
      </c>
      <c r="P5700" s="211">
        <v>7.0473544865755744E-2</v>
      </c>
      <c r="Q5700" s="211">
        <v>0.13868887446211114</v>
      </c>
      <c r="R5700" s="211">
        <v>0.44529164067149429</v>
      </c>
      <c r="S5700" s="211">
        <v>0.35253738412221863</v>
      </c>
      <c r="T5700" s="211">
        <v>0.53490562896190263</v>
      </c>
      <c r="U5700" s="211">
        <v>0.52271019370545557</v>
      </c>
      <c r="V5700" s="211">
        <v>0.10890660380203777</v>
      </c>
      <c r="W5700" s="211">
        <v>0.51654941403111154</v>
      </c>
      <c r="X5700" s="211">
        <v>0.33540124645674829</v>
      </c>
      <c r="Y5700" s="211">
        <v>0.70238846611359118</v>
      </c>
      <c r="Z5700" s="211">
        <v>0.14892714090644729</v>
      </c>
      <c r="AA5700" s="212">
        <v>0.1158145710493767</v>
      </c>
    </row>
    <row r="5701" spans="1:27" x14ac:dyDescent="0.35">
      <c r="A5701" s="210" t="s">
        <v>6377</v>
      </c>
      <c r="B5701" s="217">
        <v>147.93908004083701</v>
      </c>
      <c r="C5701" s="211">
        <v>6.2426462128621359E-2</v>
      </c>
      <c r="D5701" s="211">
        <v>0.12128697668832138</v>
      </c>
      <c r="E5701" s="211">
        <v>8.324824816954661E-2</v>
      </c>
      <c r="F5701" s="211">
        <v>8.3275810556033086E-2</v>
      </c>
      <c r="G5701" s="211">
        <v>0.12426737086466361</v>
      </c>
      <c r="H5701" s="211">
        <v>0.11034456380553265</v>
      </c>
      <c r="I5701" s="211">
        <v>0.47146976539918867</v>
      </c>
      <c r="J5701" s="211">
        <v>0.44569247248342642</v>
      </c>
      <c r="K5701" s="211">
        <v>0.60157881967783133</v>
      </c>
      <c r="L5701" s="211">
        <v>0.28192228420401966</v>
      </c>
      <c r="M5701" s="211">
        <v>0.1000390769680925</v>
      </c>
      <c r="N5701" s="211">
        <v>0.42799110841518395</v>
      </c>
      <c r="O5701" s="211">
        <v>0.72803288747653783</v>
      </c>
      <c r="P5701" s="211">
        <v>6.6270839036143891E-2</v>
      </c>
      <c r="Q5701" s="211">
        <v>8.1731080846124737E-2</v>
      </c>
      <c r="R5701" s="211">
        <v>0.48586061538527769</v>
      </c>
      <c r="S5701" s="211">
        <v>0.29087352245675996</v>
      </c>
      <c r="T5701" s="211">
        <v>0.50552703702371526</v>
      </c>
      <c r="U5701" s="211">
        <v>0.42009078420961643</v>
      </c>
      <c r="V5701" s="211">
        <v>0.11235139669593704</v>
      </c>
      <c r="W5701" s="211">
        <v>0.50695330877797118</v>
      </c>
      <c r="X5701" s="211">
        <v>0.35503460082613891</v>
      </c>
      <c r="Y5701" s="211">
        <v>0.700106876453919</v>
      </c>
      <c r="Z5701" s="211">
        <v>0.14958574383304757</v>
      </c>
      <c r="AA5701" s="212">
        <v>0.11752366701685714</v>
      </c>
    </row>
    <row r="5702" spans="1:27" x14ac:dyDescent="0.35">
      <c r="A5702" s="210" t="s">
        <v>6378</v>
      </c>
      <c r="B5702" s="217">
        <v>132.55141787363169</v>
      </c>
      <c r="C5702" s="211">
        <v>5.5186946002873181E-2</v>
      </c>
      <c r="D5702" s="211">
        <v>0.12448539926863542</v>
      </c>
      <c r="E5702" s="211">
        <v>7.8596896407473762E-2</v>
      </c>
      <c r="F5702" s="211">
        <v>0.11373899487018949</v>
      </c>
      <c r="G5702" s="211">
        <v>0.12602919141080784</v>
      </c>
      <c r="H5702" s="211">
        <v>0.11981424468180872</v>
      </c>
      <c r="I5702" s="211">
        <v>0.50962356201990733</v>
      </c>
      <c r="J5702" s="211">
        <v>0.48760804661848867</v>
      </c>
      <c r="K5702" s="211">
        <v>0.63153688172162148</v>
      </c>
      <c r="L5702" s="211">
        <v>0.27021070437302819</v>
      </c>
      <c r="M5702" s="211">
        <v>9.6322524631447165E-2</v>
      </c>
      <c r="N5702" s="211">
        <v>0.47561603078625225</v>
      </c>
      <c r="O5702" s="211">
        <v>0.78672879153740005</v>
      </c>
      <c r="P5702" s="211">
        <v>6.4960375509886412E-2</v>
      </c>
      <c r="Q5702" s="211">
        <v>5.4077311781021181E-2</v>
      </c>
      <c r="R5702" s="211">
        <v>0.4474154881889601</v>
      </c>
      <c r="S5702" s="211">
        <v>0.30779295463274203</v>
      </c>
      <c r="T5702" s="211">
        <v>0.55089051771870379</v>
      </c>
      <c r="U5702" s="211">
        <v>0.5005982983469488</v>
      </c>
      <c r="V5702" s="211">
        <v>5.4557186713102626E-2</v>
      </c>
      <c r="W5702" s="211">
        <v>0.59762184555830555</v>
      </c>
      <c r="X5702" s="211">
        <v>0.33430466333342013</v>
      </c>
      <c r="Y5702" s="211">
        <v>0.74559267928761364</v>
      </c>
      <c r="Z5702" s="211">
        <v>0.14984484671188103</v>
      </c>
      <c r="AA5702" s="212">
        <v>0.11547844440766775</v>
      </c>
    </row>
    <row r="5703" spans="1:27" x14ac:dyDescent="0.35">
      <c r="A5703" s="210" t="s">
        <v>6379</v>
      </c>
      <c r="B5703" s="217">
        <v>147.66252957656835</v>
      </c>
      <c r="C5703" s="211">
        <v>6.9883620314215425E-2</v>
      </c>
      <c r="D5703" s="211">
        <v>0.12565303311863016</v>
      </c>
      <c r="E5703" s="211">
        <v>8.2000206574322901E-2</v>
      </c>
      <c r="F5703" s="211">
        <v>9.9159328716208972E-2</v>
      </c>
      <c r="G5703" s="211">
        <v>0.12635166551520399</v>
      </c>
      <c r="H5703" s="211">
        <v>0.11655296798521632</v>
      </c>
      <c r="I5703" s="211">
        <v>0.50410129276707871</v>
      </c>
      <c r="J5703" s="211">
        <v>0.46319442175681985</v>
      </c>
      <c r="K5703" s="211">
        <v>0.52910655793768879</v>
      </c>
      <c r="L5703" s="211">
        <v>0.27088264478218715</v>
      </c>
      <c r="M5703" s="211">
        <v>8.6758948254211973E-2</v>
      </c>
      <c r="N5703" s="211">
        <v>0.3767499389227677</v>
      </c>
      <c r="O5703" s="211">
        <v>0.74125691380673264</v>
      </c>
      <c r="P5703" s="211">
        <v>6.8127271671707332E-2</v>
      </c>
      <c r="Q5703" s="211">
        <v>7.6035274930588148E-2</v>
      </c>
      <c r="R5703" s="211">
        <v>0.44678079506578283</v>
      </c>
      <c r="S5703" s="211">
        <v>0.37224078641899833</v>
      </c>
      <c r="T5703" s="211">
        <v>0.55742054131201912</v>
      </c>
      <c r="U5703" s="211">
        <v>0.40452754749927344</v>
      </c>
      <c r="V5703" s="211">
        <v>0.14260371874690969</v>
      </c>
      <c r="W5703" s="211">
        <v>0.62482042871903754</v>
      </c>
      <c r="X5703" s="211">
        <v>0.29004154637692059</v>
      </c>
      <c r="Y5703" s="211">
        <v>0.61969857706896447</v>
      </c>
      <c r="Z5703" s="211">
        <v>0.14676303635988722</v>
      </c>
      <c r="AA5703" s="212">
        <v>0.11478976958738571</v>
      </c>
    </row>
    <row r="5704" spans="1:27" x14ac:dyDescent="0.35">
      <c r="A5704" s="210" t="s">
        <v>6380</v>
      </c>
      <c r="B5704" s="217">
        <v>122.38012652496528</v>
      </c>
      <c r="C5704" s="211">
        <v>5.3406740586079374E-2</v>
      </c>
      <c r="D5704" s="211">
        <v>0.12525015843185786</v>
      </c>
      <c r="E5704" s="211">
        <v>8.6646229527134466E-2</v>
      </c>
      <c r="F5704" s="211">
        <v>9.8597958448406312E-2</v>
      </c>
      <c r="G5704" s="211">
        <v>0.12052753105609094</v>
      </c>
      <c r="H5704" s="211">
        <v>0.12154257574496423</v>
      </c>
      <c r="I5704" s="211">
        <v>0.49541944112378933</v>
      </c>
      <c r="J5704" s="211">
        <v>0.49023669850515639</v>
      </c>
      <c r="K5704" s="211">
        <v>0.5759594007252532</v>
      </c>
      <c r="L5704" s="211">
        <v>0.27070528786417292</v>
      </c>
      <c r="M5704" s="211">
        <v>9.9306686142734926E-2</v>
      </c>
      <c r="N5704" s="211">
        <v>0.40776520428698104</v>
      </c>
      <c r="O5704" s="211">
        <v>0.69738470253077922</v>
      </c>
      <c r="P5704" s="211">
        <v>6.5271744035211646E-2</v>
      </c>
      <c r="Q5704" s="211">
        <v>9.3270031002981174E-2</v>
      </c>
      <c r="R5704" s="211">
        <v>0.40079521855206596</v>
      </c>
      <c r="S5704" s="211">
        <v>0.31649398771749637</v>
      </c>
      <c r="T5704" s="211">
        <v>0.56728865992529676</v>
      </c>
      <c r="U5704" s="211">
        <v>0.35574504555143821</v>
      </c>
      <c r="V5704" s="211">
        <v>8.7767260574284772E-2</v>
      </c>
      <c r="W5704" s="211">
        <v>0.50456440803014002</v>
      </c>
      <c r="X5704" s="211">
        <v>0.31694120874509429</v>
      </c>
      <c r="Y5704" s="211">
        <v>0.74726466660463975</v>
      </c>
      <c r="Z5704" s="211">
        <v>0.14528045691861324</v>
      </c>
      <c r="AA5704" s="212">
        <v>0.12564337652468222</v>
      </c>
    </row>
    <row r="5705" spans="1:27" x14ac:dyDescent="0.35">
      <c r="A5705" s="210" t="s">
        <v>6381</v>
      </c>
      <c r="B5705" s="217">
        <v>111.10383847955856</v>
      </c>
      <c r="C5705" s="211">
        <v>5.0443382744716304E-2</v>
      </c>
      <c r="D5705" s="211">
        <v>0.11730732111914968</v>
      </c>
      <c r="E5705" s="211">
        <v>8.2900745741372586E-2</v>
      </c>
      <c r="F5705" s="211">
        <v>0.10375437760664682</v>
      </c>
      <c r="G5705" s="211">
        <v>0.11923146838224713</v>
      </c>
      <c r="H5705" s="211">
        <v>0.12114021062150986</v>
      </c>
      <c r="I5705" s="211">
        <v>0.50020238735048439</v>
      </c>
      <c r="J5705" s="211">
        <v>0.4369885428326199</v>
      </c>
      <c r="K5705" s="211">
        <v>0.54140352782378254</v>
      </c>
      <c r="L5705" s="211">
        <v>0.27029405350162489</v>
      </c>
      <c r="M5705" s="211">
        <v>8.601488861216125E-2</v>
      </c>
      <c r="N5705" s="211">
        <v>0.40028533810785522</v>
      </c>
      <c r="O5705" s="211">
        <v>0.59430019282970714</v>
      </c>
      <c r="P5705" s="211">
        <v>7.3777663084795025E-2</v>
      </c>
      <c r="Q5705" s="211">
        <v>7.9891103087475768E-2</v>
      </c>
      <c r="R5705" s="211">
        <v>0.37464045844136423</v>
      </c>
      <c r="S5705" s="211">
        <v>0.36450838306797728</v>
      </c>
      <c r="T5705" s="211">
        <v>0.6389400911244576</v>
      </c>
      <c r="U5705" s="211">
        <v>0.39719195856574513</v>
      </c>
      <c r="V5705" s="211">
        <v>5.8619333509821431E-2</v>
      </c>
      <c r="W5705" s="211">
        <v>0.50697826066680773</v>
      </c>
      <c r="X5705" s="211">
        <v>0.38782405911447609</v>
      </c>
      <c r="Y5705" s="211">
        <v>0.63064774091009301</v>
      </c>
      <c r="Z5705" s="211">
        <v>0.14952210593263426</v>
      </c>
      <c r="AA5705" s="212">
        <v>0.12326917357954723</v>
      </c>
    </row>
    <row r="5706" spans="1:27" x14ac:dyDescent="0.35">
      <c r="A5706" s="210" t="s">
        <v>6382</v>
      </c>
      <c r="B5706" s="217">
        <v>133.45736819562711</v>
      </c>
      <c r="C5706" s="211">
        <v>7.254056983145836E-2</v>
      </c>
      <c r="D5706" s="211">
        <v>0.12728743223643185</v>
      </c>
      <c r="E5706" s="211">
        <v>8.3955870490515061E-2</v>
      </c>
      <c r="F5706" s="211">
        <v>0.10388597811825598</v>
      </c>
      <c r="G5706" s="211">
        <v>0.12584047034296997</v>
      </c>
      <c r="H5706" s="211">
        <v>0.11614603946522273</v>
      </c>
      <c r="I5706" s="211">
        <v>0.47898266363842301</v>
      </c>
      <c r="J5706" s="211">
        <v>0.39264191875632193</v>
      </c>
      <c r="K5706" s="211">
        <v>0.63572260879283993</v>
      </c>
      <c r="L5706" s="211">
        <v>0.28124797195852974</v>
      </c>
      <c r="M5706" s="211">
        <v>9.3415333685616719E-2</v>
      </c>
      <c r="N5706" s="211">
        <v>0.5006272193881981</v>
      </c>
      <c r="O5706" s="211">
        <v>0.78136193394517084</v>
      </c>
      <c r="P5706" s="211">
        <v>6.815583394336501E-2</v>
      </c>
      <c r="Q5706" s="211">
        <v>8.0459199617820873E-2</v>
      </c>
      <c r="R5706" s="211">
        <v>0.43743464554803829</v>
      </c>
      <c r="S5706" s="211">
        <v>0.27844372207633006</v>
      </c>
      <c r="T5706" s="211">
        <v>0.48440670139043973</v>
      </c>
      <c r="U5706" s="211">
        <v>0.35115781637651111</v>
      </c>
      <c r="V5706" s="211">
        <v>7.567244728837004E-2</v>
      </c>
      <c r="W5706" s="211">
        <v>0.5613061301064487</v>
      </c>
      <c r="X5706" s="211">
        <v>0.3552361621694225</v>
      </c>
      <c r="Y5706" s="211">
        <v>0.66870015034617136</v>
      </c>
      <c r="Z5706" s="211">
        <v>0.14616590304976607</v>
      </c>
      <c r="AA5706" s="212">
        <v>0.11555153715112801</v>
      </c>
    </row>
    <row r="5707" spans="1:27" x14ac:dyDescent="0.35">
      <c r="A5707" s="210" t="s">
        <v>6383</v>
      </c>
      <c r="B5707" s="217">
        <v>132.14204216933794</v>
      </c>
      <c r="C5707" s="211">
        <v>5.5818269480026828E-2</v>
      </c>
      <c r="D5707" s="211">
        <v>0.11821257639097432</v>
      </c>
      <c r="E5707" s="211">
        <v>7.5003681774543418E-2</v>
      </c>
      <c r="F5707" s="211">
        <v>0.1153094246670357</v>
      </c>
      <c r="G5707" s="211">
        <v>0.11383311264675819</v>
      </c>
      <c r="H5707" s="211">
        <v>0.11850378353951499</v>
      </c>
      <c r="I5707" s="211">
        <v>0.52138878197402039</v>
      </c>
      <c r="J5707" s="211">
        <v>0.47176989276391224</v>
      </c>
      <c r="K5707" s="211">
        <v>0.54874899432326885</v>
      </c>
      <c r="L5707" s="211">
        <v>0.26880996703132948</v>
      </c>
      <c r="M5707" s="211">
        <v>0.10020084393624021</v>
      </c>
      <c r="N5707" s="211">
        <v>0.43915147064132043</v>
      </c>
      <c r="O5707" s="211">
        <v>0.76749396076378662</v>
      </c>
      <c r="P5707" s="211">
        <v>6.7289131661622995E-2</v>
      </c>
      <c r="Q5707" s="211">
        <v>9.8243894080035671E-2</v>
      </c>
      <c r="R5707" s="211">
        <v>0.38378822000503304</v>
      </c>
      <c r="S5707" s="211">
        <v>0.31698724939825473</v>
      </c>
      <c r="T5707" s="211">
        <v>0.60242600140276381</v>
      </c>
      <c r="U5707" s="211">
        <v>0.44626256120017588</v>
      </c>
      <c r="V5707" s="211">
        <v>7.5620448322088488E-2</v>
      </c>
      <c r="W5707" s="211">
        <v>0.50987389241045056</v>
      </c>
      <c r="X5707" s="211">
        <v>0.34625155907828103</v>
      </c>
      <c r="Y5707" s="211">
        <v>0.70649060763562765</v>
      </c>
      <c r="Z5707" s="211">
        <v>0.14254267150078223</v>
      </c>
      <c r="AA5707" s="212">
        <v>0.1181527172518078</v>
      </c>
    </row>
    <row r="5708" spans="1:27" x14ac:dyDescent="0.35">
      <c r="A5708" s="210" t="s">
        <v>6384</v>
      </c>
      <c r="B5708" s="217">
        <v>154.57242022794722</v>
      </c>
      <c r="C5708" s="211">
        <v>5.3664992655968441E-2</v>
      </c>
      <c r="D5708" s="211">
        <v>0.11724042504750659</v>
      </c>
      <c r="E5708" s="211">
        <v>7.9391779413147012E-2</v>
      </c>
      <c r="F5708" s="211">
        <v>8.1755885684496016E-2</v>
      </c>
      <c r="G5708" s="211">
        <v>0.12084239914778246</v>
      </c>
      <c r="H5708" s="211">
        <v>0.11604822327859945</v>
      </c>
      <c r="I5708" s="211">
        <v>0.44775314792806969</v>
      </c>
      <c r="J5708" s="211">
        <v>0.46094801651048395</v>
      </c>
      <c r="K5708" s="211">
        <v>0.63386243234265527</v>
      </c>
      <c r="L5708" s="211">
        <v>0.26897086683709603</v>
      </c>
      <c r="M5708" s="211">
        <v>0.10620145324254737</v>
      </c>
      <c r="N5708" s="211">
        <v>0.47592288920919146</v>
      </c>
      <c r="O5708" s="211">
        <v>0.71268250944636413</v>
      </c>
      <c r="P5708" s="211">
        <v>6.9249990825342139E-2</v>
      </c>
      <c r="Q5708" s="211">
        <v>4.8354289820252715E-2</v>
      </c>
      <c r="R5708" s="211">
        <v>0.35429358862237481</v>
      </c>
      <c r="S5708" s="211">
        <v>0.34351145009704653</v>
      </c>
      <c r="T5708" s="211">
        <v>0.55180825196826255</v>
      </c>
      <c r="U5708" s="211">
        <v>0.47595749549166505</v>
      </c>
      <c r="V5708" s="211">
        <v>9.0166996116438428E-2</v>
      </c>
      <c r="W5708" s="211">
        <v>0.51986459944827534</v>
      </c>
      <c r="X5708" s="211">
        <v>0.29810509981037064</v>
      </c>
      <c r="Y5708" s="211">
        <v>0.754498770244448</v>
      </c>
      <c r="Z5708" s="211">
        <v>0.14000420695516988</v>
      </c>
      <c r="AA5708" s="212">
        <v>0.11854484018019329</v>
      </c>
    </row>
    <row r="5709" spans="1:27" x14ac:dyDescent="0.35">
      <c r="A5709" s="210" t="s">
        <v>6385</v>
      </c>
      <c r="B5709" s="217">
        <v>106.63146429872177</v>
      </c>
      <c r="C5709" s="211">
        <v>6.2315240086034243E-2</v>
      </c>
      <c r="D5709" s="211">
        <v>0.12449695291198531</v>
      </c>
      <c r="E5709" s="211">
        <v>8.0537250990853085E-2</v>
      </c>
      <c r="F5709" s="211">
        <v>0.10708820086920565</v>
      </c>
      <c r="G5709" s="211">
        <v>0.11689713906140252</v>
      </c>
      <c r="H5709" s="211">
        <v>0.12230383334621579</v>
      </c>
      <c r="I5709" s="211">
        <v>0.44519896380381407</v>
      </c>
      <c r="J5709" s="211">
        <v>0.47627185128362248</v>
      </c>
      <c r="K5709" s="211">
        <v>0.5794641040725248</v>
      </c>
      <c r="L5709" s="211">
        <v>0.2689557648821963</v>
      </c>
      <c r="M5709" s="211">
        <v>9.5564960781393177E-2</v>
      </c>
      <c r="N5709" s="211">
        <v>0.35112851301117737</v>
      </c>
      <c r="O5709" s="211">
        <v>0.60345181663667002</v>
      </c>
      <c r="P5709" s="211">
        <v>6.7710520748811884E-2</v>
      </c>
      <c r="Q5709" s="211">
        <v>8.4191155982018248E-2</v>
      </c>
      <c r="R5709" s="211">
        <v>0.41884633247960668</v>
      </c>
      <c r="S5709" s="211">
        <v>0.36527471504564091</v>
      </c>
      <c r="T5709" s="211">
        <v>0.56715726589565751</v>
      </c>
      <c r="U5709" s="211">
        <v>0.36766518125241887</v>
      </c>
      <c r="V5709" s="211">
        <v>7.3141646919124975E-2</v>
      </c>
      <c r="W5709" s="211">
        <v>0.52136209625309848</v>
      </c>
      <c r="X5709" s="211">
        <v>0.3204555874253967</v>
      </c>
      <c r="Y5709" s="211">
        <v>0.62067446312747643</v>
      </c>
      <c r="Z5709" s="211">
        <v>0.14602654054612307</v>
      </c>
      <c r="AA5709" s="212">
        <v>0.12570433212017171</v>
      </c>
    </row>
    <row r="5710" spans="1:27" x14ac:dyDescent="0.35">
      <c r="A5710" s="210" t="s">
        <v>6386</v>
      </c>
      <c r="B5710" s="217">
        <v>147.91793610736809</v>
      </c>
      <c r="C5710" s="211">
        <v>8.3306859639149924E-2</v>
      </c>
      <c r="D5710" s="211">
        <v>0.1250407010241332</v>
      </c>
      <c r="E5710" s="211">
        <v>7.1953199331905734E-2</v>
      </c>
      <c r="F5710" s="211">
        <v>8.5893293016515909E-2</v>
      </c>
      <c r="G5710" s="211">
        <v>0.11904983683317438</v>
      </c>
      <c r="H5710" s="211">
        <v>0.1189013683332176</v>
      </c>
      <c r="I5710" s="211">
        <v>0.507443510245978</v>
      </c>
      <c r="J5710" s="211">
        <v>0.39255537608183028</v>
      </c>
      <c r="K5710" s="211">
        <v>0.64230926093971685</v>
      </c>
      <c r="L5710" s="211">
        <v>0.27714650144442338</v>
      </c>
      <c r="M5710" s="211">
        <v>9.6407327251634603E-2</v>
      </c>
      <c r="N5710" s="211">
        <v>0.48469482045309209</v>
      </c>
      <c r="O5710" s="211">
        <v>0.59805580735472186</v>
      </c>
      <c r="P5710" s="211">
        <v>6.8232858303287944E-2</v>
      </c>
      <c r="Q5710" s="211">
        <v>5.9876636966218963E-2</v>
      </c>
      <c r="R5710" s="211">
        <v>0.46493060369190731</v>
      </c>
      <c r="S5710" s="211">
        <v>0.35025439201860731</v>
      </c>
      <c r="T5710" s="211">
        <v>0.5355434924153325</v>
      </c>
      <c r="U5710" s="211">
        <v>0.34274726204132205</v>
      </c>
      <c r="V5710" s="211">
        <v>0.13280371354293979</v>
      </c>
      <c r="W5710" s="211">
        <v>0.59572333419670764</v>
      </c>
      <c r="X5710" s="211">
        <v>0.33021215947679994</v>
      </c>
      <c r="Y5710" s="211">
        <v>0.75246224142238649</v>
      </c>
      <c r="Z5710" s="211">
        <v>0.14559963130898668</v>
      </c>
      <c r="AA5710" s="212">
        <v>0.11920305812981269</v>
      </c>
    </row>
    <row r="5711" spans="1:27" x14ac:dyDescent="0.35">
      <c r="A5711" s="210" t="s">
        <v>6387</v>
      </c>
      <c r="B5711" s="217">
        <v>131.90965793409114</v>
      </c>
      <c r="C5711" s="211">
        <v>6.2330166503113821E-2</v>
      </c>
      <c r="D5711" s="211">
        <v>0.11565383257224288</v>
      </c>
      <c r="E5711" s="211">
        <v>7.3368278940072126E-2</v>
      </c>
      <c r="F5711" s="211">
        <v>7.6254935719710926E-2</v>
      </c>
      <c r="G5711" s="211">
        <v>0.12331948481624165</v>
      </c>
      <c r="H5711" s="211">
        <v>0.11675386563858553</v>
      </c>
      <c r="I5711" s="211">
        <v>0.49444061532316258</v>
      </c>
      <c r="J5711" s="211">
        <v>0.4474867125237022</v>
      </c>
      <c r="K5711" s="211">
        <v>0.5909274755781454</v>
      </c>
      <c r="L5711" s="211">
        <v>0.27215693942786895</v>
      </c>
      <c r="M5711" s="211">
        <v>0.10078679571335981</v>
      </c>
      <c r="N5711" s="211">
        <v>0.43854332449304523</v>
      </c>
      <c r="O5711" s="211">
        <v>0.75079234787292237</v>
      </c>
      <c r="P5711" s="211">
        <v>6.9985841097704157E-2</v>
      </c>
      <c r="Q5711" s="211">
        <v>8.9231231714873419E-2</v>
      </c>
      <c r="R5711" s="211">
        <v>0.44416826400409332</v>
      </c>
      <c r="S5711" s="211">
        <v>0.41309236966098994</v>
      </c>
      <c r="T5711" s="211">
        <v>0.56166622724691484</v>
      </c>
      <c r="U5711" s="211">
        <v>0.43406530176999153</v>
      </c>
      <c r="V5711" s="211">
        <v>5.8841811889109946E-2</v>
      </c>
      <c r="W5711" s="211">
        <v>0.59924470025211207</v>
      </c>
      <c r="X5711" s="211">
        <v>0.33244921130468308</v>
      </c>
      <c r="Y5711" s="211">
        <v>0.69657578185997604</v>
      </c>
      <c r="Z5711" s="211">
        <v>0.1481424148837511</v>
      </c>
      <c r="AA5711" s="212">
        <v>0.1145972715738372</v>
      </c>
    </row>
    <row r="5712" spans="1:27" x14ac:dyDescent="0.35">
      <c r="A5712" s="210" t="s">
        <v>6388</v>
      </c>
      <c r="B5712" s="217">
        <v>165.66110756884657</v>
      </c>
      <c r="C5712" s="211">
        <v>5.0308508915462263E-2</v>
      </c>
      <c r="D5712" s="211">
        <v>0.11952547691787101</v>
      </c>
      <c r="E5712" s="211">
        <v>6.8650005642930195E-2</v>
      </c>
      <c r="F5712" s="211">
        <v>8.3511112353133687E-2</v>
      </c>
      <c r="G5712" s="211">
        <v>0.12369349094179623</v>
      </c>
      <c r="H5712" s="211">
        <v>0.1034492844128324</v>
      </c>
      <c r="I5712" s="211">
        <v>0.51134290526153892</v>
      </c>
      <c r="J5712" s="211">
        <v>0.45196216807134326</v>
      </c>
      <c r="K5712" s="211">
        <v>0.61947290652318499</v>
      </c>
      <c r="L5712" s="211">
        <v>0.2750288907757148</v>
      </c>
      <c r="M5712" s="211">
        <v>0.10230195778359485</v>
      </c>
      <c r="N5712" s="211">
        <v>0.40272231060680941</v>
      </c>
      <c r="O5712" s="211">
        <v>0.66574699602382059</v>
      </c>
      <c r="P5712" s="211">
        <v>7.1325710736381595E-2</v>
      </c>
      <c r="Q5712" s="211">
        <v>0.13363052240528894</v>
      </c>
      <c r="R5712" s="211">
        <v>0.39530322884777114</v>
      </c>
      <c r="S5712" s="211">
        <v>0.4021262763751754</v>
      </c>
      <c r="T5712" s="211">
        <v>0.55110940427947075</v>
      </c>
      <c r="U5712" s="211">
        <v>0.39269066758514443</v>
      </c>
      <c r="V5712" s="211">
        <v>0.16433836457704273</v>
      </c>
      <c r="W5712" s="211">
        <v>0.52399026124502479</v>
      </c>
      <c r="X5712" s="211">
        <v>0.39752696657495346</v>
      </c>
      <c r="Y5712" s="211">
        <v>0.64985190682685834</v>
      </c>
      <c r="Z5712" s="211">
        <v>0.14269974172069871</v>
      </c>
      <c r="AA5712" s="212">
        <v>0.11949704232110783</v>
      </c>
    </row>
    <row r="5713" spans="1:27" x14ac:dyDescent="0.35">
      <c r="A5713" s="210" t="s">
        <v>6389</v>
      </c>
      <c r="B5713" s="217">
        <v>128.17013933743493</v>
      </c>
      <c r="C5713" s="211">
        <v>5.8068656898495892E-2</v>
      </c>
      <c r="D5713" s="211">
        <v>0.1292073465186678</v>
      </c>
      <c r="E5713" s="211">
        <v>6.8674514532306344E-2</v>
      </c>
      <c r="F5713" s="211">
        <v>7.2118560939321882E-2</v>
      </c>
      <c r="G5713" s="211">
        <v>0.11821490963631744</v>
      </c>
      <c r="H5713" s="211">
        <v>0.11481915121519197</v>
      </c>
      <c r="I5713" s="211">
        <v>0.46638159746113805</v>
      </c>
      <c r="J5713" s="211">
        <v>0.40058324052992844</v>
      </c>
      <c r="K5713" s="211">
        <v>0.59587628467400333</v>
      </c>
      <c r="L5713" s="211">
        <v>0.27401354038751824</v>
      </c>
      <c r="M5713" s="211">
        <v>9.5737484275542697E-2</v>
      </c>
      <c r="N5713" s="211">
        <v>0.34747079845076234</v>
      </c>
      <c r="O5713" s="211">
        <v>0.57455681905769052</v>
      </c>
      <c r="P5713" s="211">
        <v>7.1370690609917603E-2</v>
      </c>
      <c r="Q5713" s="211">
        <v>0.15414251645409099</v>
      </c>
      <c r="R5713" s="211">
        <v>0.49764266643631111</v>
      </c>
      <c r="S5713" s="211">
        <v>0.29077924259551391</v>
      </c>
      <c r="T5713" s="211">
        <v>0.58024010439467077</v>
      </c>
      <c r="U5713" s="211">
        <v>0.32710860780806111</v>
      </c>
      <c r="V5713" s="211">
        <v>9.9687328355892044E-2</v>
      </c>
      <c r="W5713" s="211">
        <v>0.54423843105139924</v>
      </c>
      <c r="X5713" s="211">
        <v>0.44407356187662445</v>
      </c>
      <c r="Y5713" s="211">
        <v>0.7170396817400374</v>
      </c>
      <c r="Z5713" s="211">
        <v>0.14848389006101315</v>
      </c>
      <c r="AA5713" s="212">
        <v>0.12021325282860841</v>
      </c>
    </row>
    <row r="5714" spans="1:27" x14ac:dyDescent="0.35">
      <c r="A5714" s="210" t="s">
        <v>6390</v>
      </c>
      <c r="B5714" s="217">
        <v>118.30104640604463</v>
      </c>
      <c r="C5714" s="211">
        <v>6.0998769607415335E-2</v>
      </c>
      <c r="D5714" s="211">
        <v>0.12132240588075263</v>
      </c>
      <c r="E5714" s="211">
        <v>7.5661993727851318E-2</v>
      </c>
      <c r="F5714" s="211">
        <v>9.8763193191502494E-2</v>
      </c>
      <c r="G5714" s="211">
        <v>0.12200817331981512</v>
      </c>
      <c r="H5714" s="211">
        <v>0.11223075376441757</v>
      </c>
      <c r="I5714" s="211">
        <v>0.46226733660378377</v>
      </c>
      <c r="J5714" s="211">
        <v>0.47002747734274009</v>
      </c>
      <c r="K5714" s="211">
        <v>0.62645658571603668</v>
      </c>
      <c r="L5714" s="211">
        <v>0.27804954382407582</v>
      </c>
      <c r="M5714" s="211">
        <v>9.450071360921157E-2</v>
      </c>
      <c r="N5714" s="211">
        <v>0.56635667696900871</v>
      </c>
      <c r="O5714" s="211">
        <v>0.72123901629455633</v>
      </c>
      <c r="P5714" s="211">
        <v>6.4535901597241735E-2</v>
      </c>
      <c r="Q5714" s="211">
        <v>0.12166778059815436</v>
      </c>
      <c r="R5714" s="211">
        <v>0.40389844562885874</v>
      </c>
      <c r="S5714" s="211">
        <v>0.3196180174829738</v>
      </c>
      <c r="T5714" s="211">
        <v>0.48904332451242205</v>
      </c>
      <c r="U5714" s="211">
        <v>0.39731589046260379</v>
      </c>
      <c r="V5714" s="211">
        <v>5.1538966552937777E-2</v>
      </c>
      <c r="W5714" s="211">
        <v>0.49817303694199166</v>
      </c>
      <c r="X5714" s="211">
        <v>0.31750923205148635</v>
      </c>
      <c r="Y5714" s="211">
        <v>0.57449917496723102</v>
      </c>
      <c r="Z5714" s="211">
        <v>0.14948869775422408</v>
      </c>
      <c r="AA5714" s="212">
        <v>0.11302548315230525</v>
      </c>
    </row>
    <row r="5715" spans="1:27" x14ac:dyDescent="0.35">
      <c r="A5715" s="210" t="s">
        <v>6391</v>
      </c>
      <c r="B5715" s="217">
        <v>129.79577903444226</v>
      </c>
      <c r="C5715" s="211">
        <v>6.606490307050758E-2</v>
      </c>
      <c r="D5715" s="211">
        <v>0.12152294516942536</v>
      </c>
      <c r="E5715" s="211">
        <v>8.3207890632768775E-2</v>
      </c>
      <c r="F5715" s="211">
        <v>0.1114703167715136</v>
      </c>
      <c r="G5715" s="211">
        <v>0.11774610350825791</v>
      </c>
      <c r="H5715" s="211">
        <v>0.11035552922715738</v>
      </c>
      <c r="I5715" s="211">
        <v>0.4890248885453502</v>
      </c>
      <c r="J5715" s="211">
        <v>0.41120481866557385</v>
      </c>
      <c r="K5715" s="211">
        <v>0.55168903761406585</v>
      </c>
      <c r="L5715" s="211">
        <v>0.2673765176580169</v>
      </c>
      <c r="M5715" s="211">
        <v>8.8354915502206255E-2</v>
      </c>
      <c r="N5715" s="211">
        <v>0.42785590604460816</v>
      </c>
      <c r="O5715" s="211">
        <v>0.78613076905316015</v>
      </c>
      <c r="P5715" s="211">
        <v>6.7371160079412226E-2</v>
      </c>
      <c r="Q5715" s="211">
        <v>5.4213540401668855E-2</v>
      </c>
      <c r="R5715" s="211">
        <v>0.36762058106194029</v>
      </c>
      <c r="S5715" s="211">
        <v>0.27825548434905895</v>
      </c>
      <c r="T5715" s="211">
        <v>0.601432540667036</v>
      </c>
      <c r="U5715" s="211">
        <v>0.39371773040104385</v>
      </c>
      <c r="V5715" s="211">
        <v>9.7823445694036379E-2</v>
      </c>
      <c r="W5715" s="211">
        <v>0.54843467711969218</v>
      </c>
      <c r="X5715" s="211">
        <v>0.40329378133298871</v>
      </c>
      <c r="Y5715" s="211">
        <v>0.57768002578640687</v>
      </c>
      <c r="Z5715" s="211">
        <v>0.14111169544638533</v>
      </c>
      <c r="AA5715" s="212">
        <v>0.11699572298727623</v>
      </c>
    </row>
    <row r="5716" spans="1:27" x14ac:dyDescent="0.35">
      <c r="A5716" s="210" t="s">
        <v>6392</v>
      </c>
      <c r="B5716" s="217">
        <v>158.04080542192671</v>
      </c>
      <c r="C5716" s="211">
        <v>6.3063265786715658E-2</v>
      </c>
      <c r="D5716" s="211">
        <v>0.1156631306146642</v>
      </c>
      <c r="E5716" s="211">
        <v>7.2541796434134914E-2</v>
      </c>
      <c r="F5716" s="211">
        <v>0.1040921634929511</v>
      </c>
      <c r="G5716" s="211">
        <v>0.12403798127146635</v>
      </c>
      <c r="H5716" s="211">
        <v>0.10762880541106638</v>
      </c>
      <c r="I5716" s="211">
        <v>0.43011009636664765</v>
      </c>
      <c r="J5716" s="211">
        <v>0.41748862575777901</v>
      </c>
      <c r="K5716" s="211">
        <v>0.60910859383996807</v>
      </c>
      <c r="L5716" s="211">
        <v>0.2790487575626987</v>
      </c>
      <c r="M5716" s="211">
        <v>8.4947659260139655E-2</v>
      </c>
      <c r="N5716" s="211">
        <v>0.45608251077807649</v>
      </c>
      <c r="O5716" s="211">
        <v>0.76879814979946248</v>
      </c>
      <c r="P5716" s="211">
        <v>7.1699857453243962E-2</v>
      </c>
      <c r="Q5716" s="211">
        <v>6.6537028114982535E-2</v>
      </c>
      <c r="R5716" s="211">
        <v>0.45708388689324575</v>
      </c>
      <c r="S5716" s="211">
        <v>0.29482177045946673</v>
      </c>
      <c r="T5716" s="211">
        <v>0.55885556801274894</v>
      </c>
      <c r="U5716" s="211">
        <v>0.52293591609697976</v>
      </c>
      <c r="V5716" s="211">
        <v>0.1274008114306584</v>
      </c>
      <c r="W5716" s="211">
        <v>0.56422947350456387</v>
      </c>
      <c r="X5716" s="211">
        <v>0.26730911445988076</v>
      </c>
      <c r="Y5716" s="211">
        <v>0.65460247772708713</v>
      </c>
      <c r="Z5716" s="211">
        <v>0.1489653792324149</v>
      </c>
      <c r="AA5716" s="212">
        <v>0.12013691441736393</v>
      </c>
    </row>
    <row r="5717" spans="1:27" x14ac:dyDescent="0.35">
      <c r="A5717" s="210" t="s">
        <v>6393</v>
      </c>
      <c r="B5717" s="217">
        <v>124.40965776164555</v>
      </c>
      <c r="C5717" s="211">
        <v>6.143779663553299E-2</v>
      </c>
      <c r="D5717" s="211">
        <v>0.11926374744709788</v>
      </c>
      <c r="E5717" s="211">
        <v>7.6704294122906275E-2</v>
      </c>
      <c r="F5717" s="211">
        <v>0.10194974637182369</v>
      </c>
      <c r="G5717" s="211">
        <v>0.12205296467152725</v>
      </c>
      <c r="H5717" s="211">
        <v>0.11468230833914572</v>
      </c>
      <c r="I5717" s="211">
        <v>0.48412806944999437</v>
      </c>
      <c r="J5717" s="211">
        <v>0.40538305854660894</v>
      </c>
      <c r="K5717" s="211">
        <v>0.59301358150346151</v>
      </c>
      <c r="L5717" s="211">
        <v>0.27796184009041269</v>
      </c>
      <c r="M5717" s="211">
        <v>8.9517906140654621E-2</v>
      </c>
      <c r="N5717" s="211">
        <v>0.51008541154058273</v>
      </c>
      <c r="O5717" s="211">
        <v>0.63820802766452722</v>
      </c>
      <c r="P5717" s="211">
        <v>6.600543565161876E-2</v>
      </c>
      <c r="Q5717" s="211">
        <v>7.8612099704763169E-2</v>
      </c>
      <c r="R5717" s="211">
        <v>0.4071465713877746</v>
      </c>
      <c r="S5717" s="211">
        <v>0.33813797364745712</v>
      </c>
      <c r="T5717" s="211">
        <v>0.61413404597395727</v>
      </c>
      <c r="U5717" s="211">
        <v>0.32495435808532397</v>
      </c>
      <c r="V5717" s="211">
        <v>8.9932619222901938E-2</v>
      </c>
      <c r="W5717" s="211">
        <v>0.54247980414474406</v>
      </c>
      <c r="X5717" s="211">
        <v>0.34914873581100458</v>
      </c>
      <c r="Y5717" s="211">
        <v>0.7232256702927089</v>
      </c>
      <c r="Z5717" s="211">
        <v>0.14737658757401068</v>
      </c>
      <c r="AA5717" s="212">
        <v>0.11863725301750284</v>
      </c>
    </row>
    <row r="5718" spans="1:27" x14ac:dyDescent="0.35">
      <c r="A5718" s="210" t="s">
        <v>6394</v>
      </c>
      <c r="B5718" s="217">
        <v>163.06216220618057</v>
      </c>
      <c r="C5718" s="211">
        <v>4.6741968695314093E-2</v>
      </c>
      <c r="D5718" s="211">
        <v>0.12874518884521435</v>
      </c>
      <c r="E5718" s="211">
        <v>8.6053066604738451E-2</v>
      </c>
      <c r="F5718" s="211">
        <v>0.12136478849975872</v>
      </c>
      <c r="G5718" s="211">
        <v>0.11953901549764881</v>
      </c>
      <c r="H5718" s="211">
        <v>0.1164153154071484</v>
      </c>
      <c r="I5718" s="211">
        <v>0.45696297938260028</v>
      </c>
      <c r="J5718" s="211">
        <v>0.42691918051904704</v>
      </c>
      <c r="K5718" s="211">
        <v>0.6300193371371009</v>
      </c>
      <c r="L5718" s="211">
        <v>0.28063246707557588</v>
      </c>
      <c r="M5718" s="211">
        <v>0.10437939567556978</v>
      </c>
      <c r="N5718" s="211">
        <v>0.39506445292601156</v>
      </c>
      <c r="O5718" s="211">
        <v>0.71437344901811906</v>
      </c>
      <c r="P5718" s="211">
        <v>6.9716877291999241E-2</v>
      </c>
      <c r="Q5718" s="211">
        <v>5.9301131055607637E-2</v>
      </c>
      <c r="R5718" s="211">
        <v>0.43857747386055479</v>
      </c>
      <c r="S5718" s="211">
        <v>0.31853154476802947</v>
      </c>
      <c r="T5718" s="211">
        <v>0.55712856193780202</v>
      </c>
      <c r="U5718" s="211">
        <v>0.4606177775887329</v>
      </c>
      <c r="V5718" s="211">
        <v>0.12441068599692437</v>
      </c>
      <c r="W5718" s="211">
        <v>0.54217738593631881</v>
      </c>
      <c r="X5718" s="211">
        <v>0.36922183736446867</v>
      </c>
      <c r="Y5718" s="211">
        <v>0.55072235933382796</v>
      </c>
      <c r="Z5718" s="211">
        <v>0.1488722198051676</v>
      </c>
      <c r="AA5718" s="212">
        <v>0.11389758191576858</v>
      </c>
    </row>
    <row r="5719" spans="1:27" x14ac:dyDescent="0.35">
      <c r="A5719" s="210" t="s">
        <v>6395</v>
      </c>
      <c r="B5719" s="217">
        <v>140.36289937298196</v>
      </c>
      <c r="C5719" s="211">
        <v>5.7852811651162711E-2</v>
      </c>
      <c r="D5719" s="211">
        <v>0.1289702205063073</v>
      </c>
      <c r="E5719" s="211">
        <v>8.2758043707646167E-2</v>
      </c>
      <c r="F5719" s="211">
        <v>9.7504823933635229E-2</v>
      </c>
      <c r="G5719" s="211">
        <v>0.1200031705392378</v>
      </c>
      <c r="H5719" s="211">
        <v>0.11274508868496427</v>
      </c>
      <c r="I5719" s="211">
        <v>0.52220781864008836</v>
      </c>
      <c r="J5719" s="211">
        <v>0.40043208289493276</v>
      </c>
      <c r="K5719" s="211">
        <v>0.50740498183260763</v>
      </c>
      <c r="L5719" s="211">
        <v>0.27534022621273113</v>
      </c>
      <c r="M5719" s="211">
        <v>8.5881650140803831E-2</v>
      </c>
      <c r="N5719" s="211">
        <v>0.49353365656725634</v>
      </c>
      <c r="O5719" s="211">
        <v>0.7402884201098977</v>
      </c>
      <c r="P5719" s="211">
        <v>6.9312700108629929E-2</v>
      </c>
      <c r="Q5719" s="211">
        <v>7.4109940628881266E-2</v>
      </c>
      <c r="R5719" s="211">
        <v>0.43890096363513881</v>
      </c>
      <c r="S5719" s="211">
        <v>0.34942031326830553</v>
      </c>
      <c r="T5719" s="211">
        <v>0.61074795957503181</v>
      </c>
      <c r="U5719" s="211">
        <v>0.4529652550827189</v>
      </c>
      <c r="V5719" s="211">
        <v>8.6280631660648366E-2</v>
      </c>
      <c r="W5719" s="211">
        <v>0.61908960531838819</v>
      </c>
      <c r="X5719" s="211">
        <v>0.31004394894080362</v>
      </c>
      <c r="Y5719" s="211">
        <v>0.69814843994047804</v>
      </c>
      <c r="Z5719" s="211">
        <v>0.14938652345029624</v>
      </c>
      <c r="AA5719" s="212">
        <v>0.11774691326178155</v>
      </c>
    </row>
    <row r="5720" spans="1:27" x14ac:dyDescent="0.35">
      <c r="A5720" s="210" t="s">
        <v>6396</v>
      </c>
      <c r="B5720" s="217">
        <v>149.94885250451765</v>
      </c>
      <c r="C5720" s="211">
        <v>5.7477778967552316E-2</v>
      </c>
      <c r="D5720" s="211">
        <v>0.1274841351395388</v>
      </c>
      <c r="E5720" s="211">
        <v>8.1521587425548867E-2</v>
      </c>
      <c r="F5720" s="211">
        <v>0.10876165960352921</v>
      </c>
      <c r="G5720" s="211">
        <v>0.11998546890794348</v>
      </c>
      <c r="H5720" s="211">
        <v>0.12267595672087891</v>
      </c>
      <c r="I5720" s="211">
        <v>0.50120156654954884</v>
      </c>
      <c r="J5720" s="211">
        <v>0.42768201239588827</v>
      </c>
      <c r="K5720" s="211">
        <v>0.60117559846943791</v>
      </c>
      <c r="L5720" s="211">
        <v>0.27906533614764145</v>
      </c>
      <c r="M5720" s="211">
        <v>0.10260127135849839</v>
      </c>
      <c r="N5720" s="211">
        <v>0.42482083985137442</v>
      </c>
      <c r="O5720" s="211">
        <v>0.5772571269818243</v>
      </c>
      <c r="P5720" s="211">
        <v>7.1175147252768634E-2</v>
      </c>
      <c r="Q5720" s="211">
        <v>9.392541492904985E-2</v>
      </c>
      <c r="R5720" s="211">
        <v>0.42068868401457721</v>
      </c>
      <c r="S5720" s="211">
        <v>0.41569576847486289</v>
      </c>
      <c r="T5720" s="211">
        <v>0.54992088229783764</v>
      </c>
      <c r="U5720" s="211">
        <v>0.38824803260731794</v>
      </c>
      <c r="V5720" s="211">
        <v>9.7370889606734651E-2</v>
      </c>
      <c r="W5720" s="211">
        <v>0.57217691911964197</v>
      </c>
      <c r="X5720" s="211">
        <v>0.29162422768041074</v>
      </c>
      <c r="Y5720" s="211">
        <v>0.61278922475752229</v>
      </c>
      <c r="Z5720" s="211">
        <v>0.14761638208670971</v>
      </c>
      <c r="AA5720" s="212">
        <v>0.11123144346798419</v>
      </c>
    </row>
    <row r="5721" spans="1:27" x14ac:dyDescent="0.35">
      <c r="A5721" s="210" t="s">
        <v>6397</v>
      </c>
      <c r="B5721" s="217">
        <v>120.21166900242338</v>
      </c>
      <c r="C5721" s="211">
        <v>6.1427447893551174E-2</v>
      </c>
      <c r="D5721" s="211">
        <v>0.11958199076605219</v>
      </c>
      <c r="E5721" s="211">
        <v>7.1661094091811525E-2</v>
      </c>
      <c r="F5721" s="211">
        <v>9.7740755681336916E-2</v>
      </c>
      <c r="G5721" s="211">
        <v>0.11796173982428759</v>
      </c>
      <c r="H5721" s="211">
        <v>0.11294384704891323</v>
      </c>
      <c r="I5721" s="211">
        <v>0.49315960990448449</v>
      </c>
      <c r="J5721" s="211">
        <v>0.41806803590421721</v>
      </c>
      <c r="K5721" s="211">
        <v>0.63106040507508276</v>
      </c>
      <c r="L5721" s="211">
        <v>0.27543927881021035</v>
      </c>
      <c r="M5721" s="211">
        <v>8.3787984474604407E-2</v>
      </c>
      <c r="N5721" s="211">
        <v>0.41775766437657674</v>
      </c>
      <c r="O5721" s="211">
        <v>0.73975660654682796</v>
      </c>
      <c r="P5721" s="211">
        <v>6.6226925936581318E-2</v>
      </c>
      <c r="Q5721" s="211">
        <v>0.10779372223577074</v>
      </c>
      <c r="R5721" s="211">
        <v>0.38893578633541948</v>
      </c>
      <c r="S5721" s="211">
        <v>0.3836224932072223</v>
      </c>
      <c r="T5721" s="211">
        <v>0.54495379180138082</v>
      </c>
      <c r="U5721" s="211">
        <v>0.40635277149677251</v>
      </c>
      <c r="V5721" s="211">
        <v>0.10063920584772515</v>
      </c>
      <c r="W5721" s="211">
        <v>0.52994063940566327</v>
      </c>
      <c r="X5721" s="211">
        <v>0.25175867136750596</v>
      </c>
      <c r="Y5721" s="211">
        <v>0.63709358773895786</v>
      </c>
      <c r="Z5721" s="211">
        <v>0.14242245890947738</v>
      </c>
      <c r="AA5721" s="212">
        <v>0.12482192786229765</v>
      </c>
    </row>
    <row r="5722" spans="1:27" x14ac:dyDescent="0.35">
      <c r="A5722" s="210" t="s">
        <v>6398</v>
      </c>
      <c r="B5722" s="217">
        <v>167.74350338745901</v>
      </c>
      <c r="C5722" s="211">
        <v>6.4392781771457172E-2</v>
      </c>
      <c r="D5722" s="211">
        <v>0.12795119662252324</v>
      </c>
      <c r="E5722" s="211">
        <v>7.8462599815305942E-2</v>
      </c>
      <c r="F5722" s="211">
        <v>8.5941705139477201E-2</v>
      </c>
      <c r="G5722" s="211">
        <v>0.11603216016258008</v>
      </c>
      <c r="H5722" s="211">
        <v>0.12161147947599082</v>
      </c>
      <c r="I5722" s="211">
        <v>0.4810770331990839</v>
      </c>
      <c r="J5722" s="211">
        <v>0.4384801694499213</v>
      </c>
      <c r="K5722" s="211">
        <v>0.6213747337921991</v>
      </c>
      <c r="L5722" s="211">
        <v>0.27371107781432785</v>
      </c>
      <c r="M5722" s="211">
        <v>0.10925097168589036</v>
      </c>
      <c r="N5722" s="211">
        <v>0.34085751303994566</v>
      </c>
      <c r="O5722" s="211">
        <v>0.52433027218885098</v>
      </c>
      <c r="P5722" s="211">
        <v>7.1559406607710832E-2</v>
      </c>
      <c r="Q5722" s="211">
        <v>6.1055096676289639E-2</v>
      </c>
      <c r="R5722" s="211">
        <v>0.4295964475938675</v>
      </c>
      <c r="S5722" s="211">
        <v>0.3869804766635177</v>
      </c>
      <c r="T5722" s="211">
        <v>0.61438427737998857</v>
      </c>
      <c r="U5722" s="211">
        <v>0.4389087243552684</v>
      </c>
      <c r="V5722" s="211">
        <v>0.16500821930958376</v>
      </c>
      <c r="W5722" s="211">
        <v>0.47572015146416347</v>
      </c>
      <c r="X5722" s="211">
        <v>0.36866849678732061</v>
      </c>
      <c r="Y5722" s="211">
        <v>0.62502868855959437</v>
      </c>
      <c r="Z5722" s="211">
        <v>0.14673448107028533</v>
      </c>
      <c r="AA5722" s="212">
        <v>0.12241851643417463</v>
      </c>
    </row>
    <row r="5723" spans="1:27" x14ac:dyDescent="0.35">
      <c r="A5723" s="210" t="s">
        <v>6399</v>
      </c>
      <c r="B5723" s="217">
        <v>180.07664490078673</v>
      </c>
      <c r="C5723" s="211">
        <v>5.583124734981719E-2</v>
      </c>
      <c r="D5723" s="211">
        <v>0.12598214643307915</v>
      </c>
      <c r="E5723" s="211">
        <v>8.4717718956986487E-2</v>
      </c>
      <c r="F5723" s="211">
        <v>7.8903761023660118E-2</v>
      </c>
      <c r="G5723" s="211">
        <v>0.12060238904525084</v>
      </c>
      <c r="H5723" s="211">
        <v>0.11940366625540771</v>
      </c>
      <c r="I5723" s="211">
        <v>0.52672651974553464</v>
      </c>
      <c r="J5723" s="211">
        <v>0.39428721248562459</v>
      </c>
      <c r="K5723" s="211">
        <v>0.6032992891667045</v>
      </c>
      <c r="L5723" s="211">
        <v>0.27260214562165863</v>
      </c>
      <c r="M5723" s="211">
        <v>0.11429945671969598</v>
      </c>
      <c r="N5723" s="211">
        <v>0.50920056706861494</v>
      </c>
      <c r="O5723" s="211">
        <v>0.61170615098379422</v>
      </c>
      <c r="P5723" s="211">
        <v>7.1469017420380351E-2</v>
      </c>
      <c r="Q5723" s="211">
        <v>6.0461550435288461E-2</v>
      </c>
      <c r="R5723" s="211">
        <v>0.46121240718094009</v>
      </c>
      <c r="S5723" s="211">
        <v>0.38316374618428156</v>
      </c>
      <c r="T5723" s="211">
        <v>0.52370104351807134</v>
      </c>
      <c r="U5723" s="211">
        <v>0.54431205322372167</v>
      </c>
      <c r="V5723" s="211">
        <v>0.11217972101790477</v>
      </c>
      <c r="W5723" s="211">
        <v>0.50597515628475942</v>
      </c>
      <c r="X5723" s="211">
        <v>0.40137680947855775</v>
      </c>
      <c r="Y5723" s="211">
        <v>0.65540144031582459</v>
      </c>
      <c r="Z5723" s="211">
        <v>0.14854082209352315</v>
      </c>
      <c r="AA5723" s="212">
        <v>0.11750218834882463</v>
      </c>
    </row>
    <row r="5724" spans="1:27" x14ac:dyDescent="0.35">
      <c r="A5724" s="210" t="s">
        <v>6400</v>
      </c>
      <c r="B5724" s="217">
        <v>141.65418531315063</v>
      </c>
      <c r="C5724" s="211">
        <v>5.6417983159590623E-2</v>
      </c>
      <c r="D5724" s="211">
        <v>0.12507100762269532</v>
      </c>
      <c r="E5724" s="211">
        <v>7.1489931577099847E-2</v>
      </c>
      <c r="F5724" s="211">
        <v>0.1075265435302567</v>
      </c>
      <c r="G5724" s="211">
        <v>0.1238838181256313</v>
      </c>
      <c r="H5724" s="211">
        <v>0.10590623321495221</v>
      </c>
      <c r="I5724" s="211">
        <v>0.468522541166013</v>
      </c>
      <c r="J5724" s="211">
        <v>0.45860468714247526</v>
      </c>
      <c r="K5724" s="211">
        <v>0.57154513444414878</v>
      </c>
      <c r="L5724" s="211">
        <v>0.2743386132896381</v>
      </c>
      <c r="M5724" s="211">
        <v>0.10851740522007533</v>
      </c>
      <c r="N5724" s="211">
        <v>0.37037216351138996</v>
      </c>
      <c r="O5724" s="211">
        <v>0.76971061264162799</v>
      </c>
      <c r="P5724" s="211">
        <v>6.4965906513819227E-2</v>
      </c>
      <c r="Q5724" s="211">
        <v>6.8655033436380838E-2</v>
      </c>
      <c r="R5724" s="211">
        <v>0.47652180212246598</v>
      </c>
      <c r="S5724" s="211">
        <v>0.30598176081959644</v>
      </c>
      <c r="T5724" s="211">
        <v>0.56184536109021244</v>
      </c>
      <c r="U5724" s="211">
        <v>0.37462169209700347</v>
      </c>
      <c r="V5724" s="211">
        <v>0.15564956253748125</v>
      </c>
      <c r="W5724" s="211">
        <v>0.56423957917463552</v>
      </c>
      <c r="X5724" s="211">
        <v>0.31151450804262126</v>
      </c>
      <c r="Y5724" s="211">
        <v>0.64032266551519346</v>
      </c>
      <c r="Z5724" s="211">
        <v>0.14892351783602098</v>
      </c>
      <c r="AA5724" s="212">
        <v>0.1234387515051419</v>
      </c>
    </row>
    <row r="5725" spans="1:27" x14ac:dyDescent="0.35">
      <c r="A5725" s="210" t="s">
        <v>6401</v>
      </c>
      <c r="B5725" s="217">
        <v>149.97285237308481</v>
      </c>
      <c r="C5725" s="211">
        <v>7.9563193787366204E-2</v>
      </c>
      <c r="D5725" s="211">
        <v>0.12777672232699411</v>
      </c>
      <c r="E5725" s="211">
        <v>8.346586292062956E-2</v>
      </c>
      <c r="F5725" s="211">
        <v>9.53175507876107E-2</v>
      </c>
      <c r="G5725" s="211">
        <v>0.12258022818123426</v>
      </c>
      <c r="H5725" s="211">
        <v>0.11212536990412506</v>
      </c>
      <c r="I5725" s="211">
        <v>0.49871396224610143</v>
      </c>
      <c r="J5725" s="211">
        <v>0.40612476408456938</v>
      </c>
      <c r="K5725" s="211">
        <v>0.59430236179855356</v>
      </c>
      <c r="L5725" s="211">
        <v>0.26946457630794673</v>
      </c>
      <c r="M5725" s="211">
        <v>8.4931217288644931E-2</v>
      </c>
      <c r="N5725" s="211">
        <v>0.40886003742877053</v>
      </c>
      <c r="O5725" s="211">
        <v>0.74735428488708133</v>
      </c>
      <c r="P5725" s="211">
        <v>7.2255717461964769E-2</v>
      </c>
      <c r="Q5725" s="211">
        <v>5.6750986193332242E-2</v>
      </c>
      <c r="R5725" s="211">
        <v>0.47468448038790378</v>
      </c>
      <c r="S5725" s="211">
        <v>0.32494528527494876</v>
      </c>
      <c r="T5725" s="211">
        <v>0.56783927913300292</v>
      </c>
      <c r="U5725" s="211">
        <v>0.38902298544350439</v>
      </c>
      <c r="V5725" s="211">
        <v>0.13339293416064957</v>
      </c>
      <c r="W5725" s="211">
        <v>0.55361746861818806</v>
      </c>
      <c r="X5725" s="211">
        <v>0.4044761595910793</v>
      </c>
      <c r="Y5725" s="211">
        <v>0.65124509592054691</v>
      </c>
      <c r="Z5725" s="211">
        <v>0.1467513316194588</v>
      </c>
      <c r="AA5725" s="212">
        <v>0.12029468027591464</v>
      </c>
    </row>
    <row r="5726" spans="1:27" x14ac:dyDescent="0.35">
      <c r="A5726" s="210" t="s">
        <v>6402</v>
      </c>
      <c r="B5726" s="217">
        <v>123.937760969805</v>
      </c>
      <c r="C5726" s="211">
        <v>6.0580514474422968E-2</v>
      </c>
      <c r="D5726" s="211">
        <v>0.12630626461426006</v>
      </c>
      <c r="E5726" s="211">
        <v>7.0924831622162218E-2</v>
      </c>
      <c r="F5726" s="211">
        <v>7.6165944764771204E-2</v>
      </c>
      <c r="G5726" s="211">
        <v>0.12731790112644345</v>
      </c>
      <c r="H5726" s="211">
        <v>0.11352104326550938</v>
      </c>
      <c r="I5726" s="211">
        <v>0.53516644733072738</v>
      </c>
      <c r="J5726" s="211">
        <v>0.40149433526738454</v>
      </c>
      <c r="K5726" s="211">
        <v>0.61309187506701257</v>
      </c>
      <c r="L5726" s="211">
        <v>0.27669376901285408</v>
      </c>
      <c r="M5726" s="211">
        <v>9.8476895532095737E-2</v>
      </c>
      <c r="N5726" s="211">
        <v>0.35197665891562235</v>
      </c>
      <c r="O5726" s="211">
        <v>0.58260539581437831</v>
      </c>
      <c r="P5726" s="211">
        <v>6.4715096707690753E-2</v>
      </c>
      <c r="Q5726" s="211">
        <v>7.9646260968392418E-2</v>
      </c>
      <c r="R5726" s="211">
        <v>0.41600675859742109</v>
      </c>
      <c r="S5726" s="211">
        <v>0.31707280537446803</v>
      </c>
      <c r="T5726" s="211">
        <v>0.47930046485227973</v>
      </c>
      <c r="U5726" s="211">
        <v>0.39345565232229862</v>
      </c>
      <c r="V5726" s="211">
        <v>0.12955668110004687</v>
      </c>
      <c r="W5726" s="211">
        <v>0.53110292411905913</v>
      </c>
      <c r="X5726" s="211">
        <v>0.3111204905575583</v>
      </c>
      <c r="Y5726" s="211">
        <v>0.57397782927156793</v>
      </c>
      <c r="Z5726" s="211">
        <v>0.14583121217676334</v>
      </c>
      <c r="AA5726" s="212">
        <v>0.12106945236986524</v>
      </c>
    </row>
    <row r="5727" spans="1:27" x14ac:dyDescent="0.35">
      <c r="A5727" s="210" t="s">
        <v>6403</v>
      </c>
      <c r="B5727" s="217">
        <v>158.11120050468512</v>
      </c>
      <c r="C5727" s="211">
        <v>5.3860281370413363E-2</v>
      </c>
      <c r="D5727" s="211">
        <v>0.11566206925898834</v>
      </c>
      <c r="E5727" s="211">
        <v>7.4535246121991111E-2</v>
      </c>
      <c r="F5727" s="211">
        <v>9.7417134669339794E-2</v>
      </c>
      <c r="G5727" s="211">
        <v>0.12217804479537621</v>
      </c>
      <c r="H5727" s="211">
        <v>0.12296794888404078</v>
      </c>
      <c r="I5727" s="211">
        <v>0.53385777261684975</v>
      </c>
      <c r="J5727" s="211">
        <v>0.39831300882965726</v>
      </c>
      <c r="K5727" s="211">
        <v>0.60452740319442377</v>
      </c>
      <c r="L5727" s="211">
        <v>0.27732899713458908</v>
      </c>
      <c r="M5727" s="211">
        <v>0.10780604122753491</v>
      </c>
      <c r="N5727" s="211">
        <v>0.36351031820336699</v>
      </c>
      <c r="O5727" s="211">
        <v>0.68076236223629383</v>
      </c>
      <c r="P5727" s="211">
        <v>6.8608898816601122E-2</v>
      </c>
      <c r="Q5727" s="211">
        <v>0.1161049394151466</v>
      </c>
      <c r="R5727" s="211">
        <v>0.47701048407209423</v>
      </c>
      <c r="S5727" s="211">
        <v>0.28503078431515899</v>
      </c>
      <c r="T5727" s="211">
        <v>0.61855570028254125</v>
      </c>
      <c r="U5727" s="211">
        <v>0.39375918945346533</v>
      </c>
      <c r="V5727" s="211">
        <v>0.13669093415209949</v>
      </c>
      <c r="W5727" s="211">
        <v>0.58830753770035626</v>
      </c>
      <c r="X5727" s="211">
        <v>0.24464587001386978</v>
      </c>
      <c r="Y5727" s="211">
        <v>0.67518728736761646</v>
      </c>
      <c r="Z5727" s="211">
        <v>0.14506691201498054</v>
      </c>
      <c r="AA5727" s="212">
        <v>0.11765656201449677</v>
      </c>
    </row>
    <row r="5728" spans="1:27" x14ac:dyDescent="0.35">
      <c r="A5728" s="210" t="s">
        <v>6404</v>
      </c>
      <c r="B5728" s="217">
        <v>121.41615943356503</v>
      </c>
      <c r="C5728" s="211">
        <v>6.5287821608138619E-2</v>
      </c>
      <c r="D5728" s="211">
        <v>0.11366217077855452</v>
      </c>
      <c r="E5728" s="211">
        <v>7.5729220768179381E-2</v>
      </c>
      <c r="F5728" s="211">
        <v>0.10352785739890415</v>
      </c>
      <c r="G5728" s="211">
        <v>0.11484585234929248</v>
      </c>
      <c r="H5728" s="211">
        <v>0.11252665546857679</v>
      </c>
      <c r="I5728" s="211">
        <v>0.49090673135198765</v>
      </c>
      <c r="J5728" s="211">
        <v>0.46745530807699293</v>
      </c>
      <c r="K5728" s="211">
        <v>0.5573905803298862</v>
      </c>
      <c r="L5728" s="211">
        <v>0.27365440620025755</v>
      </c>
      <c r="M5728" s="211">
        <v>9.7845169189316308E-2</v>
      </c>
      <c r="N5728" s="211">
        <v>0.47820852031827982</v>
      </c>
      <c r="O5728" s="211">
        <v>0.66688834585187395</v>
      </c>
      <c r="P5728" s="211">
        <v>7.084654565163824E-2</v>
      </c>
      <c r="Q5728" s="211">
        <v>6.1642739260358792E-2</v>
      </c>
      <c r="R5728" s="211">
        <v>0.45195726917451595</v>
      </c>
      <c r="S5728" s="211">
        <v>0.4301686740999135</v>
      </c>
      <c r="T5728" s="211">
        <v>0.51125935567161629</v>
      </c>
      <c r="U5728" s="211">
        <v>0.38157943259036642</v>
      </c>
      <c r="V5728" s="211">
        <v>7.1916372762003605E-2</v>
      </c>
      <c r="W5728" s="211">
        <v>0.5912499559124571</v>
      </c>
      <c r="X5728" s="211">
        <v>0.26400065061947831</v>
      </c>
      <c r="Y5728" s="211">
        <v>0.68690048259255454</v>
      </c>
      <c r="Z5728" s="211">
        <v>0.1420777088538443</v>
      </c>
      <c r="AA5728" s="212">
        <v>0.11961662565420544</v>
      </c>
    </row>
    <row r="5729" spans="1:27" x14ac:dyDescent="0.35">
      <c r="A5729" s="210" t="s">
        <v>6405</v>
      </c>
      <c r="B5729" s="217">
        <v>135.28967304882246</v>
      </c>
      <c r="C5729" s="211">
        <v>5.3114554532578906E-2</v>
      </c>
      <c r="D5729" s="211">
        <v>0.11858519360070395</v>
      </c>
      <c r="E5729" s="211">
        <v>7.2560224199686732E-2</v>
      </c>
      <c r="F5729" s="211">
        <v>0.10065177255260613</v>
      </c>
      <c r="G5729" s="211">
        <v>0.11399365109132793</v>
      </c>
      <c r="H5729" s="211">
        <v>0.11281132581847236</v>
      </c>
      <c r="I5729" s="211">
        <v>0.50698761712618068</v>
      </c>
      <c r="J5729" s="211">
        <v>0.44838357168635645</v>
      </c>
      <c r="K5729" s="211">
        <v>0.62217867909576519</v>
      </c>
      <c r="L5729" s="211">
        <v>0.27814995987814761</v>
      </c>
      <c r="M5729" s="211">
        <v>9.2349705352094719E-2</v>
      </c>
      <c r="N5729" s="211">
        <v>0.43760441320393473</v>
      </c>
      <c r="O5729" s="211">
        <v>0.59417268243254762</v>
      </c>
      <c r="P5729" s="211">
        <v>6.8593418612203277E-2</v>
      </c>
      <c r="Q5729" s="211">
        <v>5.0456266271092315E-2</v>
      </c>
      <c r="R5729" s="211">
        <v>0.42161046218210513</v>
      </c>
      <c r="S5729" s="211">
        <v>0.33254533710582768</v>
      </c>
      <c r="T5729" s="211">
        <v>0.54056865278347255</v>
      </c>
      <c r="U5729" s="211">
        <v>0.35278037915455346</v>
      </c>
      <c r="V5729" s="211">
        <v>0.11512207105992874</v>
      </c>
      <c r="W5729" s="211">
        <v>0.56126533563361802</v>
      </c>
      <c r="X5729" s="211">
        <v>0.29768803892911511</v>
      </c>
      <c r="Y5729" s="211">
        <v>0.63943390976643377</v>
      </c>
      <c r="Z5729" s="211">
        <v>0.14093058005796807</v>
      </c>
      <c r="AA5729" s="212">
        <v>0.11351648595276118</v>
      </c>
    </row>
    <row r="5730" spans="1:27" x14ac:dyDescent="0.35">
      <c r="A5730" s="210" t="s">
        <v>6406</v>
      </c>
      <c r="B5730" s="217">
        <v>155.06138724819306</v>
      </c>
      <c r="C5730" s="211">
        <v>6.48718057340886E-2</v>
      </c>
      <c r="D5730" s="211">
        <v>0.12619700112731594</v>
      </c>
      <c r="E5730" s="211">
        <v>8.3864418351828784E-2</v>
      </c>
      <c r="F5730" s="211">
        <v>0.11467825533048981</v>
      </c>
      <c r="G5730" s="211">
        <v>0.12079670661121401</v>
      </c>
      <c r="H5730" s="211">
        <v>0.12208557923076296</v>
      </c>
      <c r="I5730" s="211">
        <v>0.41935743898424993</v>
      </c>
      <c r="J5730" s="211">
        <v>0.38695730353111579</v>
      </c>
      <c r="K5730" s="211">
        <v>0.59921086016610003</v>
      </c>
      <c r="L5730" s="211">
        <v>0.26958885636046404</v>
      </c>
      <c r="M5730" s="211">
        <v>0.11478718634510081</v>
      </c>
      <c r="N5730" s="211">
        <v>0.44299855350913808</v>
      </c>
      <c r="O5730" s="211">
        <v>0.68518706796814599</v>
      </c>
      <c r="P5730" s="211">
        <v>7.0921627397156614E-2</v>
      </c>
      <c r="Q5730" s="211">
        <v>7.2747084037996596E-2</v>
      </c>
      <c r="R5730" s="211">
        <v>0.43418664431908582</v>
      </c>
      <c r="S5730" s="211">
        <v>0.31915157862935239</v>
      </c>
      <c r="T5730" s="211">
        <v>0.6066355663423284</v>
      </c>
      <c r="U5730" s="211">
        <v>0.3586257801420541</v>
      </c>
      <c r="V5730" s="211">
        <v>0.16238718639898397</v>
      </c>
      <c r="W5730" s="211">
        <v>0.54078598560401248</v>
      </c>
      <c r="X5730" s="211">
        <v>0.34004631922785317</v>
      </c>
      <c r="Y5730" s="211">
        <v>0.56886127446767454</v>
      </c>
      <c r="Z5730" s="211">
        <v>0.14986889365690612</v>
      </c>
      <c r="AA5730" s="212">
        <v>0.12471418460235786</v>
      </c>
    </row>
    <row r="5731" spans="1:27" x14ac:dyDescent="0.35">
      <c r="A5731" s="210" t="s">
        <v>6407</v>
      </c>
      <c r="B5731" s="217">
        <v>131.30179199614827</v>
      </c>
      <c r="C5731" s="211">
        <v>5.0964838503500323E-2</v>
      </c>
      <c r="D5731" s="211">
        <v>0.13243546306197485</v>
      </c>
      <c r="E5731" s="211">
        <v>7.2858513525040455E-2</v>
      </c>
      <c r="F5731" s="211">
        <v>8.3547631537544853E-2</v>
      </c>
      <c r="G5731" s="211">
        <v>0.12119598773635232</v>
      </c>
      <c r="H5731" s="211">
        <v>0.11911516244203471</v>
      </c>
      <c r="I5731" s="211">
        <v>0.4575275291920608</v>
      </c>
      <c r="J5731" s="211">
        <v>0.4185657079084536</v>
      </c>
      <c r="K5731" s="211">
        <v>0.58019904353911633</v>
      </c>
      <c r="L5731" s="211">
        <v>0.27558582645115964</v>
      </c>
      <c r="M5731" s="211">
        <v>8.1892011172031348E-2</v>
      </c>
      <c r="N5731" s="211">
        <v>0.4929211925525494</v>
      </c>
      <c r="O5731" s="211">
        <v>0.62859892794240735</v>
      </c>
      <c r="P5731" s="211">
        <v>7.328717851784973E-2</v>
      </c>
      <c r="Q5731" s="211">
        <v>0.11078471815529994</v>
      </c>
      <c r="R5731" s="211">
        <v>0.40552484755350315</v>
      </c>
      <c r="S5731" s="211">
        <v>0.33547240978310489</v>
      </c>
      <c r="T5731" s="211">
        <v>0.47561096658067392</v>
      </c>
      <c r="U5731" s="211">
        <v>0.43903327637221568</v>
      </c>
      <c r="V5731" s="211">
        <v>0.11273940979290296</v>
      </c>
      <c r="W5731" s="211">
        <v>0.53769704889622805</v>
      </c>
      <c r="X5731" s="211">
        <v>0.25135871067810422</v>
      </c>
      <c r="Y5731" s="211">
        <v>0.65584590488939143</v>
      </c>
      <c r="Z5731" s="211">
        <v>0.14814182866175127</v>
      </c>
      <c r="AA5731" s="212">
        <v>0.12560581403138452</v>
      </c>
    </row>
    <row r="5732" spans="1:27" x14ac:dyDescent="0.35">
      <c r="A5732" s="210" t="s">
        <v>6408</v>
      </c>
      <c r="B5732" s="217">
        <v>118.26900941254029</v>
      </c>
      <c r="C5732" s="211">
        <v>6.1865561148775186E-2</v>
      </c>
      <c r="D5732" s="211">
        <v>0.12154660993168262</v>
      </c>
      <c r="E5732" s="211">
        <v>7.8258127140502842E-2</v>
      </c>
      <c r="F5732" s="211">
        <v>0.1084551474256356</v>
      </c>
      <c r="G5732" s="211">
        <v>0.12308984545424201</v>
      </c>
      <c r="H5732" s="211">
        <v>0.11226678102628787</v>
      </c>
      <c r="I5732" s="211">
        <v>0.41866179429011852</v>
      </c>
      <c r="J5732" s="211">
        <v>0.4401437878231122</v>
      </c>
      <c r="K5732" s="211">
        <v>0.54847313983031165</v>
      </c>
      <c r="L5732" s="211">
        <v>0.27953300477189841</v>
      </c>
      <c r="M5732" s="211">
        <v>9.9541073143293662E-2</v>
      </c>
      <c r="N5732" s="211">
        <v>0.44142423028586786</v>
      </c>
      <c r="O5732" s="211">
        <v>0.68923341983421682</v>
      </c>
      <c r="P5732" s="211">
        <v>6.4971975155831516E-2</v>
      </c>
      <c r="Q5732" s="211">
        <v>6.5442029340594968E-2</v>
      </c>
      <c r="R5732" s="211">
        <v>0.48925210760834897</v>
      </c>
      <c r="S5732" s="211">
        <v>0.27138483461980956</v>
      </c>
      <c r="T5732" s="211">
        <v>0.55702053567208287</v>
      </c>
      <c r="U5732" s="211">
        <v>0.44823451711295059</v>
      </c>
      <c r="V5732" s="211">
        <v>5.4734837332357095E-2</v>
      </c>
      <c r="W5732" s="211">
        <v>0.55878130096616885</v>
      </c>
      <c r="X5732" s="211">
        <v>0.30809861374208247</v>
      </c>
      <c r="Y5732" s="211">
        <v>0.71087867042758257</v>
      </c>
      <c r="Z5732" s="211">
        <v>0.14289567698296693</v>
      </c>
      <c r="AA5732" s="212">
        <v>0.11617618599127265</v>
      </c>
    </row>
    <row r="5733" spans="1:27" x14ac:dyDescent="0.35">
      <c r="A5733" s="210" t="s">
        <v>6409</v>
      </c>
      <c r="B5733" s="217">
        <v>139.19641466176665</v>
      </c>
      <c r="C5733" s="211">
        <v>5.1421561181798248E-2</v>
      </c>
      <c r="D5733" s="211">
        <v>0.11513051798520647</v>
      </c>
      <c r="E5733" s="211">
        <v>7.3193210042520843E-2</v>
      </c>
      <c r="F5733" s="211">
        <v>0.112230420535295</v>
      </c>
      <c r="G5733" s="211">
        <v>0.12660499906746425</v>
      </c>
      <c r="H5733" s="211">
        <v>0.11047874192825462</v>
      </c>
      <c r="I5733" s="211">
        <v>0.50035095239833649</v>
      </c>
      <c r="J5733" s="211">
        <v>0.44147150433711707</v>
      </c>
      <c r="K5733" s="211">
        <v>0.52551952075604047</v>
      </c>
      <c r="L5733" s="211">
        <v>0.27993356857855722</v>
      </c>
      <c r="M5733" s="211">
        <v>0.10609911075306432</v>
      </c>
      <c r="N5733" s="211">
        <v>0.38181359458107827</v>
      </c>
      <c r="O5733" s="211">
        <v>0.73063586440675543</v>
      </c>
      <c r="P5733" s="211">
        <v>6.5112836719341524E-2</v>
      </c>
      <c r="Q5733" s="211">
        <v>0.10489146994373458</v>
      </c>
      <c r="R5733" s="211">
        <v>0.47318561786645247</v>
      </c>
      <c r="S5733" s="211">
        <v>0.29797905118520135</v>
      </c>
      <c r="T5733" s="211">
        <v>0.46692918318428789</v>
      </c>
      <c r="U5733" s="211">
        <v>0.4775569566641355</v>
      </c>
      <c r="V5733" s="211">
        <v>0.12681444678115852</v>
      </c>
      <c r="W5733" s="211">
        <v>0.57492180311275076</v>
      </c>
      <c r="X5733" s="211">
        <v>0.31200277548161248</v>
      </c>
      <c r="Y5733" s="211">
        <v>0.65669870366068139</v>
      </c>
      <c r="Z5733" s="211">
        <v>0.14788115678198271</v>
      </c>
      <c r="AA5733" s="212">
        <v>0.12161597410254299</v>
      </c>
    </row>
    <row r="5734" spans="1:27" x14ac:dyDescent="0.35">
      <c r="A5734" s="210" t="s">
        <v>6410</v>
      </c>
      <c r="B5734" s="217">
        <v>177.32712787690468</v>
      </c>
      <c r="C5734" s="211">
        <v>5.5861649429703689E-2</v>
      </c>
      <c r="D5734" s="211">
        <v>0.13474128644767064</v>
      </c>
      <c r="E5734" s="211">
        <v>7.196662114589901E-2</v>
      </c>
      <c r="F5734" s="211">
        <v>0.11313676166751917</v>
      </c>
      <c r="G5734" s="211">
        <v>0.12506263545023497</v>
      </c>
      <c r="H5734" s="211">
        <v>0.10134032414677729</v>
      </c>
      <c r="I5734" s="211">
        <v>0.4965442836833272</v>
      </c>
      <c r="J5734" s="211">
        <v>0.45640239852627396</v>
      </c>
      <c r="K5734" s="211">
        <v>0.62942249354735147</v>
      </c>
      <c r="L5734" s="211">
        <v>0.26902293343277234</v>
      </c>
      <c r="M5734" s="211">
        <v>9.0586207774334168E-2</v>
      </c>
      <c r="N5734" s="211">
        <v>0.38502110285744451</v>
      </c>
      <c r="O5734" s="211">
        <v>0.72779350029874856</v>
      </c>
      <c r="P5734" s="211">
        <v>7.1218190846121451E-2</v>
      </c>
      <c r="Q5734" s="211">
        <v>4.9754635961555653E-2</v>
      </c>
      <c r="R5734" s="211">
        <v>0.44133680046021512</v>
      </c>
      <c r="S5734" s="211">
        <v>0.26518651642074309</v>
      </c>
      <c r="T5734" s="211">
        <v>0.60893287732288248</v>
      </c>
      <c r="U5734" s="211">
        <v>0.44490451905157546</v>
      </c>
      <c r="V5734" s="211">
        <v>0.16222634203682132</v>
      </c>
      <c r="W5734" s="211">
        <v>0.51484222049908102</v>
      </c>
      <c r="X5734" s="211">
        <v>0.35961747149536571</v>
      </c>
      <c r="Y5734" s="211">
        <v>0.68195249861650564</v>
      </c>
      <c r="Z5734" s="211">
        <v>0.14827593100787254</v>
      </c>
      <c r="AA5734" s="212">
        <v>0.11673725061875151</v>
      </c>
    </row>
    <row r="5735" spans="1:27" x14ac:dyDescent="0.35">
      <c r="A5735" s="210" t="s">
        <v>6411</v>
      </c>
      <c r="B5735" s="217">
        <v>123.32553093358453</v>
      </c>
      <c r="C5735" s="211">
        <v>7.4493029662977592E-2</v>
      </c>
      <c r="D5735" s="211">
        <v>0.12131427285948129</v>
      </c>
      <c r="E5735" s="211">
        <v>7.5861414715314962E-2</v>
      </c>
      <c r="F5735" s="211">
        <v>8.7796453945589201E-2</v>
      </c>
      <c r="G5735" s="211">
        <v>0.12387805048987539</v>
      </c>
      <c r="H5735" s="211">
        <v>0.11596743070781565</v>
      </c>
      <c r="I5735" s="211">
        <v>0.5096910175146675</v>
      </c>
      <c r="J5735" s="211">
        <v>0.44024848649904053</v>
      </c>
      <c r="K5735" s="211">
        <v>0.63913651830590101</v>
      </c>
      <c r="L5735" s="211">
        <v>0.2762350459184113</v>
      </c>
      <c r="M5735" s="211">
        <v>0.10297554427147465</v>
      </c>
      <c r="N5735" s="211">
        <v>0.47804032442040856</v>
      </c>
      <c r="O5735" s="211">
        <v>0.74010469992242767</v>
      </c>
      <c r="P5735" s="211">
        <v>6.2301184716663661E-2</v>
      </c>
      <c r="Q5735" s="211">
        <v>0.10500624551007887</v>
      </c>
      <c r="R5735" s="211">
        <v>0.42114905503133454</v>
      </c>
      <c r="S5735" s="211">
        <v>0.32821189906994919</v>
      </c>
      <c r="T5735" s="211">
        <v>0.6035821212392436</v>
      </c>
      <c r="U5735" s="211">
        <v>0.32297087882292946</v>
      </c>
      <c r="V5735" s="211">
        <v>7.6256007159280492E-2</v>
      </c>
      <c r="W5735" s="211">
        <v>0.53703772834560803</v>
      </c>
      <c r="X5735" s="211">
        <v>0.42827459089775671</v>
      </c>
      <c r="Y5735" s="211">
        <v>0.64939193940353723</v>
      </c>
      <c r="Z5735" s="211">
        <v>0.14953973892199465</v>
      </c>
      <c r="AA5735" s="212">
        <v>0.11800791095747219</v>
      </c>
    </row>
    <row r="5736" spans="1:27" x14ac:dyDescent="0.35">
      <c r="A5736" s="210" t="s">
        <v>6412</v>
      </c>
      <c r="B5736" s="217">
        <v>120.87396688984971</v>
      </c>
      <c r="C5736" s="211">
        <v>6.1676576929510687E-2</v>
      </c>
      <c r="D5736" s="211">
        <v>0.12676111133928664</v>
      </c>
      <c r="E5736" s="211">
        <v>8.186882335372786E-2</v>
      </c>
      <c r="F5736" s="211">
        <v>0.11629244515190845</v>
      </c>
      <c r="G5736" s="211">
        <v>0.12082912276022773</v>
      </c>
      <c r="H5736" s="211">
        <v>0.12364388557807283</v>
      </c>
      <c r="I5736" s="211">
        <v>0.53582026199979493</v>
      </c>
      <c r="J5736" s="211">
        <v>0.42986245933905731</v>
      </c>
      <c r="K5736" s="211">
        <v>0.63869548144022215</v>
      </c>
      <c r="L5736" s="211">
        <v>0.28262646046530843</v>
      </c>
      <c r="M5736" s="211">
        <v>0.10531804568218851</v>
      </c>
      <c r="N5736" s="211">
        <v>0.49779740268278855</v>
      </c>
      <c r="O5736" s="211">
        <v>0.6582074345367821</v>
      </c>
      <c r="P5736" s="211">
        <v>6.6520898087511438E-2</v>
      </c>
      <c r="Q5736" s="211">
        <v>7.256372771240352E-2</v>
      </c>
      <c r="R5736" s="211">
        <v>0.37696347428638333</v>
      </c>
      <c r="S5736" s="211">
        <v>0.42147202119474086</v>
      </c>
      <c r="T5736" s="211">
        <v>0.50787042727858089</v>
      </c>
      <c r="U5736" s="211">
        <v>0.35301770878463035</v>
      </c>
      <c r="V5736" s="211">
        <v>9.2068457615571087E-2</v>
      </c>
      <c r="W5736" s="211">
        <v>0.48703250917374535</v>
      </c>
      <c r="X5736" s="211">
        <v>0.33685759470428539</v>
      </c>
      <c r="Y5736" s="211">
        <v>0.59137230187875733</v>
      </c>
      <c r="Z5736" s="211">
        <v>0.14971500768106563</v>
      </c>
      <c r="AA5736" s="212">
        <v>0.1256127098561379</v>
      </c>
    </row>
    <row r="5737" spans="1:27" x14ac:dyDescent="0.35">
      <c r="A5737" s="210" t="s">
        <v>6413</v>
      </c>
      <c r="B5737" s="217">
        <v>128.88838330375054</v>
      </c>
      <c r="C5737" s="211">
        <v>5.6156685494801024E-2</v>
      </c>
      <c r="D5737" s="211">
        <v>0.1282841935957123</v>
      </c>
      <c r="E5737" s="211">
        <v>8.2967257570353864E-2</v>
      </c>
      <c r="F5737" s="211">
        <v>0.10119529394145677</v>
      </c>
      <c r="G5737" s="211">
        <v>0.12244441945511417</v>
      </c>
      <c r="H5737" s="211">
        <v>0.12828604481383854</v>
      </c>
      <c r="I5737" s="211">
        <v>0.45046314685521094</v>
      </c>
      <c r="J5737" s="211">
        <v>0.41126674508611138</v>
      </c>
      <c r="K5737" s="211">
        <v>0.62831764830782999</v>
      </c>
      <c r="L5737" s="211">
        <v>0.27450939173931699</v>
      </c>
      <c r="M5737" s="211">
        <v>0.10553614262030052</v>
      </c>
      <c r="N5737" s="211">
        <v>0.39898711177961382</v>
      </c>
      <c r="O5737" s="211">
        <v>0.69483216408405957</v>
      </c>
      <c r="P5737" s="211">
        <v>6.7365597944267441E-2</v>
      </c>
      <c r="Q5737" s="211">
        <v>7.4971330148457985E-2</v>
      </c>
      <c r="R5737" s="211">
        <v>0.42408289420446332</v>
      </c>
      <c r="S5737" s="211">
        <v>0.35801262934370626</v>
      </c>
      <c r="T5737" s="211">
        <v>0.50785687386153977</v>
      </c>
      <c r="U5737" s="211">
        <v>0.40120871728572854</v>
      </c>
      <c r="V5737" s="211">
        <v>8.6736294388604682E-2</v>
      </c>
      <c r="W5737" s="211">
        <v>0.4867758931544971</v>
      </c>
      <c r="X5737" s="211">
        <v>0.32332949131936473</v>
      </c>
      <c r="Y5737" s="211">
        <v>0.63297782600356867</v>
      </c>
      <c r="Z5737" s="211">
        <v>0.14799436226915696</v>
      </c>
      <c r="AA5737" s="212">
        <v>0.12019592162011687</v>
      </c>
    </row>
    <row r="5738" spans="1:27" x14ac:dyDescent="0.35">
      <c r="A5738" s="210" t="s">
        <v>6414</v>
      </c>
      <c r="B5738" s="217">
        <v>141.04324108028234</v>
      </c>
      <c r="C5738" s="211">
        <v>6.2770996524767253E-2</v>
      </c>
      <c r="D5738" s="211">
        <v>0.12756517058781977</v>
      </c>
      <c r="E5738" s="211">
        <v>7.9690936996732187E-2</v>
      </c>
      <c r="F5738" s="211">
        <v>8.7831541991737538E-2</v>
      </c>
      <c r="G5738" s="211">
        <v>0.11917671553213648</v>
      </c>
      <c r="H5738" s="211">
        <v>0.11156631824400554</v>
      </c>
      <c r="I5738" s="211">
        <v>0.42595912395197261</v>
      </c>
      <c r="J5738" s="211">
        <v>0.45548964448913909</v>
      </c>
      <c r="K5738" s="211">
        <v>0.60251919341888893</v>
      </c>
      <c r="L5738" s="211">
        <v>0.27118241629012979</v>
      </c>
      <c r="M5738" s="211">
        <v>0.10688985339353275</v>
      </c>
      <c r="N5738" s="211">
        <v>0.44950964400721249</v>
      </c>
      <c r="O5738" s="211">
        <v>0.55483757957499391</v>
      </c>
      <c r="P5738" s="211">
        <v>6.6075655793347038E-2</v>
      </c>
      <c r="Q5738" s="211">
        <v>5.3086092620048972E-2</v>
      </c>
      <c r="R5738" s="211">
        <v>0.38182225715669738</v>
      </c>
      <c r="S5738" s="211">
        <v>0.26837880288813387</v>
      </c>
      <c r="T5738" s="211">
        <v>0.45762654917549273</v>
      </c>
      <c r="U5738" s="211">
        <v>0.44815943904442634</v>
      </c>
      <c r="V5738" s="211">
        <v>0.10293816877059918</v>
      </c>
      <c r="W5738" s="211">
        <v>0.58329094624092714</v>
      </c>
      <c r="X5738" s="211">
        <v>0.41354550593915124</v>
      </c>
      <c r="Y5738" s="211">
        <v>0.70426687844140512</v>
      </c>
      <c r="Z5738" s="211">
        <v>0.14827792242850729</v>
      </c>
      <c r="AA5738" s="212">
        <v>0.1180496195454081</v>
      </c>
    </row>
    <row r="5739" spans="1:27" x14ac:dyDescent="0.35">
      <c r="A5739" s="210" t="s">
        <v>6415</v>
      </c>
      <c r="B5739" s="217">
        <v>170.43224152098355</v>
      </c>
      <c r="C5739" s="211">
        <v>5.3404050940778644E-2</v>
      </c>
      <c r="D5739" s="211">
        <v>0.11443616002933168</v>
      </c>
      <c r="E5739" s="211">
        <v>8.6211845854645364E-2</v>
      </c>
      <c r="F5739" s="211">
        <v>8.3208371212921434E-2</v>
      </c>
      <c r="G5739" s="211">
        <v>0.12085684065449537</v>
      </c>
      <c r="H5739" s="211">
        <v>0.12081838418906216</v>
      </c>
      <c r="I5739" s="211">
        <v>0.53127940188343825</v>
      </c>
      <c r="J5739" s="211">
        <v>0.41553054826514335</v>
      </c>
      <c r="K5739" s="211">
        <v>0.51848752323025726</v>
      </c>
      <c r="L5739" s="211">
        <v>0.27402394170792688</v>
      </c>
      <c r="M5739" s="211">
        <v>0.11285351240024416</v>
      </c>
      <c r="N5739" s="211">
        <v>0.39595309379153815</v>
      </c>
      <c r="O5739" s="211">
        <v>0.63360728165088054</v>
      </c>
      <c r="P5739" s="211">
        <v>7.168133795858006E-2</v>
      </c>
      <c r="Q5739" s="211">
        <v>0.1351345017287755</v>
      </c>
      <c r="R5739" s="211">
        <v>0.3819885010542749</v>
      </c>
      <c r="S5739" s="211">
        <v>0.32020880022359899</v>
      </c>
      <c r="T5739" s="211">
        <v>0.52905648714165232</v>
      </c>
      <c r="U5739" s="211">
        <v>0.46107404273463826</v>
      </c>
      <c r="V5739" s="211">
        <v>0.13235464736438624</v>
      </c>
      <c r="W5739" s="211">
        <v>0.55540826087708661</v>
      </c>
      <c r="X5739" s="211">
        <v>0.24749115599188848</v>
      </c>
      <c r="Y5739" s="211">
        <v>0.78877432073769072</v>
      </c>
      <c r="Z5739" s="211">
        <v>0.14587120255920494</v>
      </c>
      <c r="AA5739" s="212">
        <v>0.12117397059330043</v>
      </c>
    </row>
    <row r="5740" spans="1:27" x14ac:dyDescent="0.35">
      <c r="A5740" s="210" t="s">
        <v>6416</v>
      </c>
      <c r="B5740" s="217">
        <v>132.09360317517147</v>
      </c>
      <c r="C5740" s="211">
        <v>6.0796812511884991E-2</v>
      </c>
      <c r="D5740" s="211">
        <v>0.13276444615050051</v>
      </c>
      <c r="E5740" s="211">
        <v>6.7498938383198939E-2</v>
      </c>
      <c r="F5740" s="211">
        <v>0.11954120282557583</v>
      </c>
      <c r="G5740" s="211">
        <v>0.11968525906933938</v>
      </c>
      <c r="H5740" s="211">
        <v>0.12348709383527919</v>
      </c>
      <c r="I5740" s="211">
        <v>0.53642834326219713</v>
      </c>
      <c r="J5740" s="211">
        <v>0.43611359547052936</v>
      </c>
      <c r="K5740" s="211">
        <v>0.56471503136450085</v>
      </c>
      <c r="L5740" s="211">
        <v>0.27377420427999483</v>
      </c>
      <c r="M5740" s="211">
        <v>0.10754983597196827</v>
      </c>
      <c r="N5740" s="211">
        <v>0.56931159192954084</v>
      </c>
      <c r="O5740" s="211">
        <v>0.60089517331895337</v>
      </c>
      <c r="P5740" s="211">
        <v>6.1851022283820015E-2</v>
      </c>
      <c r="Q5740" s="211">
        <v>9.1992157386595247E-2</v>
      </c>
      <c r="R5740" s="211">
        <v>0.40981301200300801</v>
      </c>
      <c r="S5740" s="211">
        <v>0.40021136617534425</v>
      </c>
      <c r="T5740" s="211">
        <v>0.51891906625268913</v>
      </c>
      <c r="U5740" s="211">
        <v>0.41196180977969077</v>
      </c>
      <c r="V5740" s="211">
        <v>0.11571552192469184</v>
      </c>
      <c r="W5740" s="211">
        <v>0.54132989072140258</v>
      </c>
      <c r="X5740" s="211">
        <v>0.40212666882795733</v>
      </c>
      <c r="Y5740" s="211">
        <v>0.67939237871169722</v>
      </c>
      <c r="Z5740" s="211">
        <v>0.14324254590900781</v>
      </c>
      <c r="AA5740" s="212">
        <v>0.12410575900906635</v>
      </c>
    </row>
    <row r="5741" spans="1:27" x14ac:dyDescent="0.35">
      <c r="A5741" s="210" t="s">
        <v>6417</v>
      </c>
      <c r="B5741" s="217">
        <v>135.15952320916284</v>
      </c>
      <c r="C5741" s="211">
        <v>8.0386402753084313E-2</v>
      </c>
      <c r="D5741" s="211">
        <v>0.12250592299854506</v>
      </c>
      <c r="E5741" s="211">
        <v>7.7243197633331775E-2</v>
      </c>
      <c r="F5741" s="211">
        <v>0.10104683345327432</v>
      </c>
      <c r="G5741" s="211">
        <v>0.11709588021361352</v>
      </c>
      <c r="H5741" s="211">
        <v>0.1139047789200425</v>
      </c>
      <c r="I5741" s="211">
        <v>0.50533605687830696</v>
      </c>
      <c r="J5741" s="211">
        <v>0.46148871906283306</v>
      </c>
      <c r="K5741" s="211">
        <v>0.57828800082170551</v>
      </c>
      <c r="L5741" s="211">
        <v>0.27339284926857044</v>
      </c>
      <c r="M5741" s="211">
        <v>0.10507287905736244</v>
      </c>
      <c r="N5741" s="211">
        <v>0.42613291891632776</v>
      </c>
      <c r="O5741" s="211">
        <v>0.61663734384042757</v>
      </c>
      <c r="P5741" s="211">
        <v>6.9423533988692498E-2</v>
      </c>
      <c r="Q5741" s="211">
        <v>5.1198637688180559E-2</v>
      </c>
      <c r="R5741" s="211">
        <v>0.44549905451478511</v>
      </c>
      <c r="S5741" s="211">
        <v>0.27056899406232326</v>
      </c>
      <c r="T5741" s="211">
        <v>0.6203159287124016</v>
      </c>
      <c r="U5741" s="211">
        <v>0.42476825203612673</v>
      </c>
      <c r="V5741" s="211">
        <v>7.4589261684303521E-2</v>
      </c>
      <c r="W5741" s="211">
        <v>0.61544445784369639</v>
      </c>
      <c r="X5741" s="211">
        <v>0.30443350563542654</v>
      </c>
      <c r="Y5741" s="211">
        <v>0.74040000929795136</v>
      </c>
      <c r="Z5741" s="211">
        <v>0.14977692145802554</v>
      </c>
      <c r="AA5741" s="212">
        <v>0.11775884606579269</v>
      </c>
    </row>
    <row r="5742" spans="1:27" x14ac:dyDescent="0.35">
      <c r="A5742" s="210" t="s">
        <v>6418</v>
      </c>
      <c r="B5742" s="217">
        <v>142.82494046012062</v>
      </c>
      <c r="C5742" s="211">
        <v>6.7316045394169244E-2</v>
      </c>
      <c r="D5742" s="211">
        <v>0.13279121103240951</v>
      </c>
      <c r="E5742" s="211">
        <v>7.0663325715030686E-2</v>
      </c>
      <c r="F5742" s="211">
        <v>0.10811376975129615</v>
      </c>
      <c r="G5742" s="211">
        <v>0.12640967557018568</v>
      </c>
      <c r="H5742" s="211">
        <v>0.11582445786351059</v>
      </c>
      <c r="I5742" s="211">
        <v>0.43044653801465699</v>
      </c>
      <c r="J5742" s="211">
        <v>0.45041774851650157</v>
      </c>
      <c r="K5742" s="211">
        <v>0.53215156712737555</v>
      </c>
      <c r="L5742" s="211">
        <v>0.27072141868747507</v>
      </c>
      <c r="M5742" s="211">
        <v>0.10813576311528247</v>
      </c>
      <c r="N5742" s="211">
        <v>0.40458332873219566</v>
      </c>
      <c r="O5742" s="211">
        <v>0.7706299665614279</v>
      </c>
      <c r="P5742" s="211">
        <v>7.0407960200445763E-2</v>
      </c>
      <c r="Q5742" s="211">
        <v>0.13199521834014968</v>
      </c>
      <c r="R5742" s="211">
        <v>0.41187844799370554</v>
      </c>
      <c r="S5742" s="211">
        <v>0.33823155610232591</v>
      </c>
      <c r="T5742" s="211">
        <v>0.56633629624176207</v>
      </c>
      <c r="U5742" s="211">
        <v>0.42977543363920379</v>
      </c>
      <c r="V5742" s="211">
        <v>9.078839810840908E-2</v>
      </c>
      <c r="W5742" s="211">
        <v>0.50791403989813644</v>
      </c>
      <c r="X5742" s="211">
        <v>0.31811790685541824</v>
      </c>
      <c r="Y5742" s="211">
        <v>0.62994452668160705</v>
      </c>
      <c r="Z5742" s="211">
        <v>0.14845939420861773</v>
      </c>
      <c r="AA5742" s="212">
        <v>0.11541051734314695</v>
      </c>
    </row>
    <row r="5743" spans="1:27" x14ac:dyDescent="0.35">
      <c r="A5743" s="210" t="s">
        <v>6419</v>
      </c>
      <c r="B5743" s="217">
        <v>172.33792855424031</v>
      </c>
      <c r="C5743" s="211">
        <v>5.435773481730842E-2</v>
      </c>
      <c r="D5743" s="211">
        <v>0.12447323205474339</v>
      </c>
      <c r="E5743" s="211">
        <v>7.9139353521275185E-2</v>
      </c>
      <c r="F5743" s="211">
        <v>0.11997026027439242</v>
      </c>
      <c r="G5743" s="211">
        <v>0.12553454814130116</v>
      </c>
      <c r="H5743" s="211">
        <v>0.1182799639008123</v>
      </c>
      <c r="I5743" s="211">
        <v>0.51870893339522917</v>
      </c>
      <c r="J5743" s="211">
        <v>0.43436222889647413</v>
      </c>
      <c r="K5743" s="211">
        <v>0.60009887264501693</v>
      </c>
      <c r="L5743" s="211">
        <v>0.27598143439519207</v>
      </c>
      <c r="M5743" s="211">
        <v>0.11409668552866216</v>
      </c>
      <c r="N5743" s="211">
        <v>0.34324035641487527</v>
      </c>
      <c r="O5743" s="211">
        <v>0.5920979007518814</v>
      </c>
      <c r="P5743" s="211">
        <v>6.8835455337061452E-2</v>
      </c>
      <c r="Q5743" s="211">
        <v>9.9696316348599545E-2</v>
      </c>
      <c r="R5743" s="211">
        <v>0.43262268016229732</v>
      </c>
      <c r="S5743" s="211">
        <v>0.26360899226367518</v>
      </c>
      <c r="T5743" s="211">
        <v>0.59782874244736461</v>
      </c>
      <c r="U5743" s="211">
        <v>0.53791528693495905</v>
      </c>
      <c r="V5743" s="211">
        <v>0.1501857248516304</v>
      </c>
      <c r="W5743" s="211">
        <v>0.55660285364983508</v>
      </c>
      <c r="X5743" s="211">
        <v>0.32695212709540505</v>
      </c>
      <c r="Y5743" s="211">
        <v>0.64891649277379704</v>
      </c>
      <c r="Z5743" s="211">
        <v>0.14532505280022467</v>
      </c>
      <c r="AA5743" s="212">
        <v>0.12552724741892099</v>
      </c>
    </row>
    <row r="5744" spans="1:27" x14ac:dyDescent="0.35">
      <c r="A5744" s="210" t="s">
        <v>6420</v>
      </c>
      <c r="B5744" s="217">
        <v>143.86971425172609</v>
      </c>
      <c r="C5744" s="211">
        <v>5.1164407911857945E-2</v>
      </c>
      <c r="D5744" s="211">
        <v>0.11712159273706109</v>
      </c>
      <c r="E5744" s="211">
        <v>7.3898981055211768E-2</v>
      </c>
      <c r="F5744" s="211">
        <v>0.10607756942570659</v>
      </c>
      <c r="G5744" s="211">
        <v>0.12507087526538699</v>
      </c>
      <c r="H5744" s="211">
        <v>0.11568160016591336</v>
      </c>
      <c r="I5744" s="211">
        <v>0.44797068353002201</v>
      </c>
      <c r="J5744" s="211">
        <v>0.40340515693762763</v>
      </c>
      <c r="K5744" s="211">
        <v>0.55795327478731394</v>
      </c>
      <c r="L5744" s="211">
        <v>0.27691481792319295</v>
      </c>
      <c r="M5744" s="211">
        <v>9.1916444084051363E-2</v>
      </c>
      <c r="N5744" s="211">
        <v>0.40700818286592377</v>
      </c>
      <c r="O5744" s="211">
        <v>0.73184287102880696</v>
      </c>
      <c r="P5744" s="211">
        <v>6.4499824879844014E-2</v>
      </c>
      <c r="Q5744" s="211">
        <v>9.797424278232765E-2</v>
      </c>
      <c r="R5744" s="211">
        <v>0.44333732921991997</v>
      </c>
      <c r="S5744" s="211">
        <v>0.3837544700378685</v>
      </c>
      <c r="T5744" s="211">
        <v>0.48826221823606208</v>
      </c>
      <c r="U5744" s="211">
        <v>0.45216275067227435</v>
      </c>
      <c r="V5744" s="211">
        <v>0.13336981808797188</v>
      </c>
      <c r="W5744" s="211">
        <v>0.52496237170208826</v>
      </c>
      <c r="X5744" s="211">
        <v>0.30580014668212635</v>
      </c>
      <c r="Y5744" s="211">
        <v>0.65769812638617786</v>
      </c>
      <c r="Z5744" s="211">
        <v>0.14619592110417362</v>
      </c>
      <c r="AA5744" s="212">
        <v>0.11515482078771216</v>
      </c>
    </row>
    <row r="5745" spans="1:27" x14ac:dyDescent="0.35">
      <c r="A5745" s="210" t="s">
        <v>6421</v>
      </c>
      <c r="B5745" s="217">
        <v>135.04030308181629</v>
      </c>
      <c r="C5745" s="211">
        <v>7.4713712594911802E-2</v>
      </c>
      <c r="D5745" s="211">
        <v>0.12604282095224087</v>
      </c>
      <c r="E5745" s="211">
        <v>7.2078398583241665E-2</v>
      </c>
      <c r="F5745" s="211">
        <v>7.5836470996934469E-2</v>
      </c>
      <c r="G5745" s="211">
        <v>0.12300712620284189</v>
      </c>
      <c r="H5745" s="211">
        <v>0.11831131526501155</v>
      </c>
      <c r="I5745" s="211">
        <v>0.43996121036707142</v>
      </c>
      <c r="J5745" s="211">
        <v>0.40367214798946022</v>
      </c>
      <c r="K5745" s="211">
        <v>0.6374045274319976</v>
      </c>
      <c r="L5745" s="211">
        <v>0.26679341471927936</v>
      </c>
      <c r="M5745" s="211">
        <v>9.6141461363635314E-2</v>
      </c>
      <c r="N5745" s="211">
        <v>0.41038983063845591</v>
      </c>
      <c r="O5745" s="211">
        <v>0.60097570925760913</v>
      </c>
      <c r="P5745" s="211">
        <v>6.8468686991334141E-2</v>
      </c>
      <c r="Q5745" s="211">
        <v>0.10143465112085825</v>
      </c>
      <c r="R5745" s="211">
        <v>0.42964589659638003</v>
      </c>
      <c r="S5745" s="211">
        <v>0.425506727833801</v>
      </c>
      <c r="T5745" s="211">
        <v>0.63220830722942722</v>
      </c>
      <c r="U5745" s="211">
        <v>0.4017560649524734</v>
      </c>
      <c r="V5745" s="211">
        <v>0.11969992211968512</v>
      </c>
      <c r="W5745" s="211">
        <v>0.60907158328407451</v>
      </c>
      <c r="X5745" s="211">
        <v>0.26158268067977336</v>
      </c>
      <c r="Y5745" s="211">
        <v>0.63170201848728835</v>
      </c>
      <c r="Z5745" s="211">
        <v>0.14860260191423968</v>
      </c>
      <c r="AA5745" s="212">
        <v>0.12487511520163012</v>
      </c>
    </row>
    <row r="5746" spans="1:27" x14ac:dyDescent="0.35">
      <c r="A5746" s="210" t="s">
        <v>6422</v>
      </c>
      <c r="B5746" s="217">
        <v>174.43444047479701</v>
      </c>
      <c r="C5746" s="211">
        <v>7.5823583333643557E-2</v>
      </c>
      <c r="D5746" s="211">
        <v>0.11618510597116641</v>
      </c>
      <c r="E5746" s="211">
        <v>7.7063007833938185E-2</v>
      </c>
      <c r="F5746" s="211">
        <v>7.9074571103046457E-2</v>
      </c>
      <c r="G5746" s="211">
        <v>0.1195864153467566</v>
      </c>
      <c r="H5746" s="211">
        <v>0.10332513079534501</v>
      </c>
      <c r="I5746" s="211">
        <v>0.51537486074498062</v>
      </c>
      <c r="J5746" s="211">
        <v>0.45164597845026899</v>
      </c>
      <c r="K5746" s="211">
        <v>0.64084825443024895</v>
      </c>
      <c r="L5746" s="211">
        <v>0.26830501434932724</v>
      </c>
      <c r="M5746" s="211">
        <v>9.6494843396348146E-2</v>
      </c>
      <c r="N5746" s="211">
        <v>0.509068389190802</v>
      </c>
      <c r="O5746" s="211">
        <v>0.67673136716552862</v>
      </c>
      <c r="P5746" s="211">
        <v>7.1180959893529003E-2</v>
      </c>
      <c r="Q5746" s="211">
        <v>8.6133812276108446E-2</v>
      </c>
      <c r="R5746" s="211">
        <v>0.44347278555593128</v>
      </c>
      <c r="S5746" s="211">
        <v>0.44677130094025391</v>
      </c>
      <c r="T5746" s="211">
        <v>0.50994186090165405</v>
      </c>
      <c r="U5746" s="211">
        <v>0.51397020846967079</v>
      </c>
      <c r="V5746" s="211">
        <v>0.10260258510483883</v>
      </c>
      <c r="W5746" s="211">
        <v>0.60667845076261606</v>
      </c>
      <c r="X5746" s="211">
        <v>0.37051222145709761</v>
      </c>
      <c r="Y5746" s="211">
        <v>0.64036719995272851</v>
      </c>
      <c r="Z5746" s="211">
        <v>0.14970262331615963</v>
      </c>
      <c r="AA5746" s="212">
        <v>0.11173144440412877</v>
      </c>
    </row>
    <row r="5747" spans="1:27" x14ac:dyDescent="0.35">
      <c r="A5747" s="210" t="s">
        <v>6423</v>
      </c>
      <c r="B5747" s="217">
        <v>142.38882387850032</v>
      </c>
      <c r="C5747" s="211">
        <v>6.2030770948138761E-2</v>
      </c>
      <c r="D5747" s="211">
        <v>0.1237992398323037</v>
      </c>
      <c r="E5747" s="211">
        <v>8.4577837122605415E-2</v>
      </c>
      <c r="F5747" s="211">
        <v>8.9297910895765747E-2</v>
      </c>
      <c r="G5747" s="211">
        <v>0.12183541278623702</v>
      </c>
      <c r="H5747" s="211">
        <v>0.12409612571098141</v>
      </c>
      <c r="I5747" s="211">
        <v>0.44927918554273727</v>
      </c>
      <c r="J5747" s="211">
        <v>0.38907275522555668</v>
      </c>
      <c r="K5747" s="211">
        <v>0.63144630684847702</v>
      </c>
      <c r="L5747" s="211">
        <v>0.27981095194113753</v>
      </c>
      <c r="M5747" s="211">
        <v>0.10163716459005145</v>
      </c>
      <c r="N5747" s="211">
        <v>0.38375554865370631</v>
      </c>
      <c r="O5747" s="211">
        <v>0.7651977269461705</v>
      </c>
      <c r="P5747" s="211">
        <v>7.0933460971546514E-2</v>
      </c>
      <c r="Q5747" s="211">
        <v>5.8558729225759942E-2</v>
      </c>
      <c r="R5747" s="211">
        <v>0.39259315233668945</v>
      </c>
      <c r="S5747" s="211">
        <v>0.33535544926428612</v>
      </c>
      <c r="T5747" s="211">
        <v>0.63309012883377958</v>
      </c>
      <c r="U5747" s="211">
        <v>0.40068921458299178</v>
      </c>
      <c r="V5747" s="211">
        <v>5.9417010201267273E-2</v>
      </c>
      <c r="W5747" s="211">
        <v>0.6121925211407715</v>
      </c>
      <c r="X5747" s="211">
        <v>0.27785350956867932</v>
      </c>
      <c r="Y5747" s="211">
        <v>0.70282838174564477</v>
      </c>
      <c r="Z5747" s="211">
        <v>0.14630067811036651</v>
      </c>
      <c r="AA5747" s="212">
        <v>0.11155840786903534</v>
      </c>
    </row>
    <row r="5748" spans="1:27" x14ac:dyDescent="0.35">
      <c r="A5748" s="210" t="s">
        <v>6424</v>
      </c>
      <c r="B5748" s="217">
        <v>135.45051644527197</v>
      </c>
      <c r="C5748" s="211">
        <v>6.3050804078787243E-2</v>
      </c>
      <c r="D5748" s="211">
        <v>0.11805964249081401</v>
      </c>
      <c r="E5748" s="211">
        <v>7.5901591403068736E-2</v>
      </c>
      <c r="F5748" s="211">
        <v>9.6352793638323275E-2</v>
      </c>
      <c r="G5748" s="211">
        <v>0.12566546444040663</v>
      </c>
      <c r="H5748" s="211">
        <v>0.12114584919432744</v>
      </c>
      <c r="I5748" s="211">
        <v>0.43921349347128891</v>
      </c>
      <c r="J5748" s="211">
        <v>0.41700826143244341</v>
      </c>
      <c r="K5748" s="211">
        <v>0.54298603804701506</v>
      </c>
      <c r="L5748" s="211">
        <v>0.28301332213502856</v>
      </c>
      <c r="M5748" s="211">
        <v>9.851967795874568E-2</v>
      </c>
      <c r="N5748" s="211">
        <v>0.44567973987387299</v>
      </c>
      <c r="O5748" s="211">
        <v>0.72391474114621357</v>
      </c>
      <c r="P5748" s="211">
        <v>6.2910453848731673E-2</v>
      </c>
      <c r="Q5748" s="211">
        <v>6.6655123185812307E-2</v>
      </c>
      <c r="R5748" s="211">
        <v>0.47097537165040959</v>
      </c>
      <c r="S5748" s="211">
        <v>0.37651783535090844</v>
      </c>
      <c r="T5748" s="211">
        <v>0.53698371765768005</v>
      </c>
      <c r="U5748" s="211">
        <v>0.49790187593269686</v>
      </c>
      <c r="V5748" s="211">
        <v>0.12211429558715907</v>
      </c>
      <c r="W5748" s="211">
        <v>0.55209480661164601</v>
      </c>
      <c r="X5748" s="211">
        <v>0.36874164027567141</v>
      </c>
      <c r="Y5748" s="211">
        <v>0.66118065025914852</v>
      </c>
      <c r="Z5748" s="211">
        <v>0.14424612345654764</v>
      </c>
      <c r="AA5748" s="212">
        <v>0.12518962305676126</v>
      </c>
    </row>
    <row r="5749" spans="1:27" x14ac:dyDescent="0.35">
      <c r="A5749" s="210" t="s">
        <v>6425</v>
      </c>
      <c r="B5749" s="217">
        <v>171.60897710613403</v>
      </c>
      <c r="C5749" s="211">
        <v>6.2798043822435451E-2</v>
      </c>
      <c r="D5749" s="211">
        <v>0.1196988767722644</v>
      </c>
      <c r="E5749" s="211">
        <v>8.2876163404993139E-2</v>
      </c>
      <c r="F5749" s="211">
        <v>8.7095145317843778E-2</v>
      </c>
      <c r="G5749" s="211">
        <v>0.12418243841299147</v>
      </c>
      <c r="H5749" s="211">
        <v>0.11276080946463707</v>
      </c>
      <c r="I5749" s="211">
        <v>0.46195890007710144</v>
      </c>
      <c r="J5749" s="211">
        <v>0.47079870527607809</v>
      </c>
      <c r="K5749" s="211">
        <v>0.6373684553315393</v>
      </c>
      <c r="L5749" s="211">
        <v>0.27393993952817786</v>
      </c>
      <c r="M5749" s="211">
        <v>0.11223883957464836</v>
      </c>
      <c r="N5749" s="211">
        <v>0.39920073057929778</v>
      </c>
      <c r="O5749" s="211">
        <v>0.65510665345034225</v>
      </c>
      <c r="P5749" s="211">
        <v>7.063081211293451E-2</v>
      </c>
      <c r="Q5749" s="211">
        <v>5.2467999647169639E-2</v>
      </c>
      <c r="R5749" s="211">
        <v>0.40676149824388852</v>
      </c>
      <c r="S5749" s="211">
        <v>0.31366093372737369</v>
      </c>
      <c r="T5749" s="211">
        <v>0.60529702425492138</v>
      </c>
      <c r="U5749" s="211">
        <v>0.45484802260299112</v>
      </c>
      <c r="V5749" s="211">
        <v>0.10826382748892041</v>
      </c>
      <c r="W5749" s="211">
        <v>0.50557393295388431</v>
      </c>
      <c r="X5749" s="211">
        <v>0.3656016326654522</v>
      </c>
      <c r="Y5749" s="211">
        <v>0.72893528984604172</v>
      </c>
      <c r="Z5749" s="211">
        <v>0.14954300363306863</v>
      </c>
      <c r="AA5749" s="212">
        <v>0.11641629510034324</v>
      </c>
    </row>
    <row r="5750" spans="1:27" x14ac:dyDescent="0.35">
      <c r="A5750" s="210" t="s">
        <v>6426</v>
      </c>
      <c r="B5750" s="217">
        <v>161.067888502427</v>
      </c>
      <c r="C5750" s="211">
        <v>4.9665684947897172E-2</v>
      </c>
      <c r="D5750" s="211">
        <v>0.12796208281801011</v>
      </c>
      <c r="E5750" s="211">
        <v>7.5971831091523653E-2</v>
      </c>
      <c r="F5750" s="211">
        <v>0.10715909010681615</v>
      </c>
      <c r="G5750" s="211">
        <v>0.12556953641177518</v>
      </c>
      <c r="H5750" s="211">
        <v>0.11139797073386047</v>
      </c>
      <c r="I5750" s="211">
        <v>0.40103472032558224</v>
      </c>
      <c r="J5750" s="211">
        <v>0.49197840451244307</v>
      </c>
      <c r="K5750" s="211">
        <v>0.63851370651393546</v>
      </c>
      <c r="L5750" s="211">
        <v>0.27735718744474513</v>
      </c>
      <c r="M5750" s="211">
        <v>9.8813151238277622E-2</v>
      </c>
      <c r="N5750" s="211">
        <v>0.54978791712325359</v>
      </c>
      <c r="O5750" s="211">
        <v>0.58752190439274177</v>
      </c>
      <c r="P5750" s="211">
        <v>6.1905794674719156E-2</v>
      </c>
      <c r="Q5750" s="211">
        <v>6.2380533730096124E-2</v>
      </c>
      <c r="R5750" s="211">
        <v>0.39370154439273242</v>
      </c>
      <c r="S5750" s="211">
        <v>0.27064769062219596</v>
      </c>
      <c r="T5750" s="211">
        <v>0.55901410351518999</v>
      </c>
      <c r="U5750" s="211">
        <v>0.43772870695064114</v>
      </c>
      <c r="V5750" s="211">
        <v>0.16685741267801729</v>
      </c>
      <c r="W5750" s="211">
        <v>0.48219134908261607</v>
      </c>
      <c r="X5750" s="211">
        <v>0.31716331556448019</v>
      </c>
      <c r="Y5750" s="211">
        <v>0.65964044059922267</v>
      </c>
      <c r="Z5750" s="211">
        <v>0.14803997361088589</v>
      </c>
      <c r="AA5750" s="212">
        <v>0.1193169212590242</v>
      </c>
    </row>
    <row r="5751" spans="1:27" x14ac:dyDescent="0.35">
      <c r="A5751" s="210" t="s">
        <v>6427</v>
      </c>
      <c r="B5751" s="217">
        <v>123.04716627900788</v>
      </c>
      <c r="C5751" s="211">
        <v>6.3028079601849155E-2</v>
      </c>
      <c r="D5751" s="211">
        <v>0.12434747662484949</v>
      </c>
      <c r="E5751" s="211">
        <v>8.1073859772171158E-2</v>
      </c>
      <c r="F5751" s="211">
        <v>0.10361854030263573</v>
      </c>
      <c r="G5751" s="211">
        <v>0.12225598949738854</v>
      </c>
      <c r="H5751" s="211">
        <v>0.1161841390136257</v>
      </c>
      <c r="I5751" s="211">
        <v>0.4956010387273998</v>
      </c>
      <c r="J5751" s="211">
        <v>0.43786627114179472</v>
      </c>
      <c r="K5751" s="211">
        <v>0.64597296715594732</v>
      </c>
      <c r="L5751" s="211">
        <v>0.27680795023133592</v>
      </c>
      <c r="M5751" s="211">
        <v>8.4540137318577235E-2</v>
      </c>
      <c r="N5751" s="211">
        <v>0.40443766510291024</v>
      </c>
      <c r="O5751" s="211">
        <v>0.64833099098253577</v>
      </c>
      <c r="P5751" s="211">
        <v>6.9310904772825588E-2</v>
      </c>
      <c r="Q5751" s="211">
        <v>4.9183331284772092E-2</v>
      </c>
      <c r="R5751" s="211">
        <v>0.45013647916142452</v>
      </c>
      <c r="S5751" s="211">
        <v>0.34162374248204463</v>
      </c>
      <c r="T5751" s="211">
        <v>0.56193719114278173</v>
      </c>
      <c r="U5751" s="211">
        <v>0.44158323697781787</v>
      </c>
      <c r="V5751" s="211">
        <v>6.3593905730580685E-2</v>
      </c>
      <c r="W5751" s="211">
        <v>0.61325228730844916</v>
      </c>
      <c r="X5751" s="211">
        <v>0.24845314482014783</v>
      </c>
      <c r="Y5751" s="211">
        <v>0.70859704729144446</v>
      </c>
      <c r="Z5751" s="211">
        <v>0.14696416840265586</v>
      </c>
      <c r="AA5751" s="212">
        <v>0.11860073003342116</v>
      </c>
    </row>
    <row r="5752" spans="1:27" x14ac:dyDescent="0.35">
      <c r="A5752" s="210" t="s">
        <v>6428</v>
      </c>
      <c r="B5752" s="217">
        <v>153.32771745659858</v>
      </c>
      <c r="C5752" s="211">
        <v>5.5231590553269566E-2</v>
      </c>
      <c r="D5752" s="211">
        <v>0.11623839992746941</v>
      </c>
      <c r="E5752" s="211">
        <v>7.4616833935493232E-2</v>
      </c>
      <c r="F5752" s="211">
        <v>9.5274343203907388E-2</v>
      </c>
      <c r="G5752" s="211">
        <v>0.1159650056481981</v>
      </c>
      <c r="H5752" s="211">
        <v>0.12060417812070891</v>
      </c>
      <c r="I5752" s="211">
        <v>0.48931512136552235</v>
      </c>
      <c r="J5752" s="211">
        <v>0.47256526718403624</v>
      </c>
      <c r="K5752" s="211">
        <v>0.62288699491676169</v>
      </c>
      <c r="L5752" s="211">
        <v>0.27937721824018685</v>
      </c>
      <c r="M5752" s="211">
        <v>9.3324113068030998E-2</v>
      </c>
      <c r="N5752" s="211">
        <v>0.54213141882128668</v>
      </c>
      <c r="O5752" s="211">
        <v>0.60269083594787765</v>
      </c>
      <c r="P5752" s="211">
        <v>7.1984703625340568E-2</v>
      </c>
      <c r="Q5752" s="211">
        <v>0.14922843822355317</v>
      </c>
      <c r="R5752" s="211">
        <v>0.47343683644686679</v>
      </c>
      <c r="S5752" s="211">
        <v>0.27385419736446098</v>
      </c>
      <c r="T5752" s="211">
        <v>0.60917061964495434</v>
      </c>
      <c r="U5752" s="211">
        <v>0.45017079797643306</v>
      </c>
      <c r="V5752" s="211">
        <v>0.10924690585677435</v>
      </c>
      <c r="W5752" s="211">
        <v>0.62364037956562091</v>
      </c>
      <c r="X5752" s="211">
        <v>0.26932135698246867</v>
      </c>
      <c r="Y5752" s="211">
        <v>0.6452462243974797</v>
      </c>
      <c r="Z5752" s="211">
        <v>0.14212181385621214</v>
      </c>
      <c r="AA5752" s="212">
        <v>0.12066310391393242</v>
      </c>
    </row>
    <row r="5753" spans="1:27" x14ac:dyDescent="0.35">
      <c r="A5753" s="210" t="s">
        <v>6429</v>
      </c>
      <c r="B5753" s="217">
        <v>167.75551380600606</v>
      </c>
      <c r="C5753" s="211">
        <v>7.4722957748908012E-2</v>
      </c>
      <c r="D5753" s="211">
        <v>0.1174177930467282</v>
      </c>
      <c r="E5753" s="211">
        <v>8.6428028445710112E-2</v>
      </c>
      <c r="F5753" s="211">
        <v>9.6033982322953709E-2</v>
      </c>
      <c r="G5753" s="211">
        <v>0.12278785772628885</v>
      </c>
      <c r="H5753" s="211">
        <v>0.10538817658991816</v>
      </c>
      <c r="I5753" s="211">
        <v>0.51210713951238929</v>
      </c>
      <c r="J5753" s="211">
        <v>0.44728558596360568</v>
      </c>
      <c r="K5753" s="211">
        <v>0.62305689858861379</v>
      </c>
      <c r="L5753" s="211">
        <v>0.28260640588490937</v>
      </c>
      <c r="M5753" s="211">
        <v>0.11756316460796584</v>
      </c>
      <c r="N5753" s="211">
        <v>0.50459064588337721</v>
      </c>
      <c r="O5753" s="211">
        <v>0.77249520220364754</v>
      </c>
      <c r="P5753" s="211">
        <v>6.6128558506784507E-2</v>
      </c>
      <c r="Q5753" s="211">
        <v>8.7743362920768606E-2</v>
      </c>
      <c r="R5753" s="211">
        <v>0.41752214514444513</v>
      </c>
      <c r="S5753" s="211">
        <v>0.34432485394191314</v>
      </c>
      <c r="T5753" s="211">
        <v>0.58780508674581933</v>
      </c>
      <c r="U5753" s="211">
        <v>0.45981287396210468</v>
      </c>
      <c r="V5753" s="211">
        <v>0.12547661950778038</v>
      </c>
      <c r="W5753" s="211">
        <v>0.58460688876129574</v>
      </c>
      <c r="X5753" s="211">
        <v>0.27393930328450877</v>
      </c>
      <c r="Y5753" s="211">
        <v>0.61719477451818083</v>
      </c>
      <c r="Z5753" s="211">
        <v>0.14978118521618783</v>
      </c>
      <c r="AA5753" s="212">
        <v>0.12186634431077042</v>
      </c>
    </row>
    <row r="5754" spans="1:27" x14ac:dyDescent="0.35">
      <c r="A5754" s="210" t="s">
        <v>6430</v>
      </c>
      <c r="B5754" s="217">
        <v>103.75488657267415</v>
      </c>
      <c r="C5754" s="211">
        <v>6.9628152044411473E-2</v>
      </c>
      <c r="D5754" s="211">
        <v>0.12574465482237626</v>
      </c>
      <c r="E5754" s="211">
        <v>6.8401207974764067E-2</v>
      </c>
      <c r="F5754" s="211">
        <v>9.5999624827849128E-2</v>
      </c>
      <c r="G5754" s="211">
        <v>0.12081971558552734</v>
      </c>
      <c r="H5754" s="211">
        <v>0.10161323139079906</v>
      </c>
      <c r="I5754" s="211">
        <v>0.5093554779416043</v>
      </c>
      <c r="J5754" s="211">
        <v>0.43987046539897406</v>
      </c>
      <c r="K5754" s="211">
        <v>0.60450716989524578</v>
      </c>
      <c r="L5754" s="211">
        <v>0.27388781942898194</v>
      </c>
      <c r="M5754" s="211">
        <v>9.2138434831412361E-2</v>
      </c>
      <c r="N5754" s="211">
        <v>0.35809007907269186</v>
      </c>
      <c r="O5754" s="211">
        <v>0.61408211884439501</v>
      </c>
      <c r="P5754" s="211">
        <v>6.3637724794340975E-2</v>
      </c>
      <c r="Q5754" s="211">
        <v>9.4295289906328614E-2</v>
      </c>
      <c r="R5754" s="211">
        <v>0.43963128989082728</v>
      </c>
      <c r="S5754" s="211">
        <v>0.29640929000581162</v>
      </c>
      <c r="T5754" s="211">
        <v>0.50207726000259745</v>
      </c>
      <c r="U5754" s="211">
        <v>0.44594477501651031</v>
      </c>
      <c r="V5754" s="211">
        <v>6.4931310428018391E-2</v>
      </c>
      <c r="W5754" s="211">
        <v>0.55009070982797126</v>
      </c>
      <c r="X5754" s="211">
        <v>0.29234327161011014</v>
      </c>
      <c r="Y5754" s="211">
        <v>0.56633029117219436</v>
      </c>
      <c r="Z5754" s="211">
        <v>0.14932170976252571</v>
      </c>
      <c r="AA5754" s="212">
        <v>0.12058413735707664</v>
      </c>
    </row>
    <row r="5755" spans="1:27" x14ac:dyDescent="0.35">
      <c r="A5755" s="210" t="s">
        <v>6431</v>
      </c>
      <c r="B5755" s="217">
        <v>170.69571784736311</v>
      </c>
      <c r="C5755" s="211">
        <v>4.7060586475937895E-2</v>
      </c>
      <c r="D5755" s="211">
        <v>0.12838290784470269</v>
      </c>
      <c r="E5755" s="211">
        <v>7.1890913170441509E-2</v>
      </c>
      <c r="F5755" s="211">
        <v>0.12323865284534771</v>
      </c>
      <c r="G5755" s="211">
        <v>0.11724716434585161</v>
      </c>
      <c r="H5755" s="211">
        <v>0.12024773511302587</v>
      </c>
      <c r="I5755" s="211">
        <v>0.43930737459798397</v>
      </c>
      <c r="J5755" s="211">
        <v>0.48469551546377893</v>
      </c>
      <c r="K5755" s="211">
        <v>0.58412894763785561</v>
      </c>
      <c r="L5755" s="211">
        <v>0.27786227215297615</v>
      </c>
      <c r="M5755" s="211">
        <v>9.3044218435487713E-2</v>
      </c>
      <c r="N5755" s="211">
        <v>0.49121041836509433</v>
      </c>
      <c r="O5755" s="211">
        <v>0.67032752756638081</v>
      </c>
      <c r="P5755" s="211">
        <v>7.0590024611360325E-2</v>
      </c>
      <c r="Q5755" s="211">
        <v>0.13585765543791961</v>
      </c>
      <c r="R5755" s="211">
        <v>0.43248489545562263</v>
      </c>
      <c r="S5755" s="211">
        <v>0.30761292210497493</v>
      </c>
      <c r="T5755" s="211">
        <v>0.54739379018055678</v>
      </c>
      <c r="U5755" s="211">
        <v>0.52327428526675601</v>
      </c>
      <c r="V5755" s="211">
        <v>0.13105802617396312</v>
      </c>
      <c r="W5755" s="211">
        <v>0.48771206739551543</v>
      </c>
      <c r="X5755" s="211">
        <v>0.28050982338902658</v>
      </c>
      <c r="Y5755" s="211">
        <v>0.69459943707176763</v>
      </c>
      <c r="Z5755" s="211">
        <v>0.14890781997756056</v>
      </c>
      <c r="AA5755" s="212">
        <v>0.1179745667350391</v>
      </c>
    </row>
    <row r="5756" spans="1:27" x14ac:dyDescent="0.35">
      <c r="A5756" s="210" t="s">
        <v>6432</v>
      </c>
      <c r="B5756" s="217">
        <v>118.59108266789107</v>
      </c>
      <c r="C5756" s="211">
        <v>5.5099094807729981E-2</v>
      </c>
      <c r="D5756" s="211">
        <v>0.12896450512603569</v>
      </c>
      <c r="E5756" s="211">
        <v>8.5534575154081804E-2</v>
      </c>
      <c r="F5756" s="211">
        <v>0.10064073455780362</v>
      </c>
      <c r="G5756" s="211">
        <v>0.12215101562771057</v>
      </c>
      <c r="H5756" s="211">
        <v>0.12691362363406955</v>
      </c>
      <c r="I5756" s="211">
        <v>0.47696225101609091</v>
      </c>
      <c r="J5756" s="211">
        <v>0.45534710472453455</v>
      </c>
      <c r="K5756" s="211">
        <v>0.56752472934975895</v>
      </c>
      <c r="L5756" s="211">
        <v>0.28048188966598503</v>
      </c>
      <c r="M5756" s="211">
        <v>9.3127326328685645E-2</v>
      </c>
      <c r="N5756" s="211">
        <v>0.45719826689958631</v>
      </c>
      <c r="O5756" s="211">
        <v>0.74623383308463576</v>
      </c>
      <c r="P5756" s="211">
        <v>6.9507642975183387E-2</v>
      </c>
      <c r="Q5756" s="211">
        <v>5.5949487180690857E-2</v>
      </c>
      <c r="R5756" s="211">
        <v>0.4227631436007056</v>
      </c>
      <c r="S5756" s="211">
        <v>0.25831129677095077</v>
      </c>
      <c r="T5756" s="211">
        <v>0.56910910251540181</v>
      </c>
      <c r="U5756" s="211">
        <v>0.36699797588122363</v>
      </c>
      <c r="V5756" s="211">
        <v>6.088450726210537E-2</v>
      </c>
      <c r="W5756" s="211">
        <v>0.50741333374395792</v>
      </c>
      <c r="X5756" s="211">
        <v>0.2742688986086218</v>
      </c>
      <c r="Y5756" s="211">
        <v>0.731352449244277</v>
      </c>
      <c r="Z5756" s="211">
        <v>0.14694157896082397</v>
      </c>
      <c r="AA5756" s="212">
        <v>0.12332594404631136</v>
      </c>
    </row>
    <row r="5757" spans="1:27" x14ac:dyDescent="0.35">
      <c r="A5757" s="210" t="s">
        <v>6433</v>
      </c>
      <c r="B5757" s="217">
        <v>119.48735637348453</v>
      </c>
      <c r="C5757" s="211">
        <v>5.8123210101740999E-2</v>
      </c>
      <c r="D5757" s="211">
        <v>0.1219670162136554</v>
      </c>
      <c r="E5757" s="211">
        <v>7.3076824228575366E-2</v>
      </c>
      <c r="F5757" s="211">
        <v>0.11248444671755135</v>
      </c>
      <c r="G5757" s="211">
        <v>0.12121749990637588</v>
      </c>
      <c r="H5757" s="211">
        <v>0.10801313474399014</v>
      </c>
      <c r="I5757" s="211">
        <v>0.52145589711109241</v>
      </c>
      <c r="J5757" s="211">
        <v>0.42560655816845971</v>
      </c>
      <c r="K5757" s="211">
        <v>0.64446210370122992</v>
      </c>
      <c r="L5757" s="211">
        <v>0.27497210399170818</v>
      </c>
      <c r="M5757" s="211">
        <v>0.10926961645078342</v>
      </c>
      <c r="N5757" s="211">
        <v>0.46702080994757644</v>
      </c>
      <c r="O5757" s="211">
        <v>0.64637073050513416</v>
      </c>
      <c r="P5757" s="211">
        <v>6.9541303803190443E-2</v>
      </c>
      <c r="Q5757" s="211">
        <v>8.8632989686295002E-2</v>
      </c>
      <c r="R5757" s="211">
        <v>0.39027468933903692</v>
      </c>
      <c r="S5757" s="211">
        <v>0.28589956431252173</v>
      </c>
      <c r="T5757" s="211">
        <v>0.53494196531640892</v>
      </c>
      <c r="U5757" s="211">
        <v>0.37361644953039574</v>
      </c>
      <c r="V5757" s="211">
        <v>5.6611749309847054E-2</v>
      </c>
      <c r="W5757" s="211">
        <v>0.58989868185667604</v>
      </c>
      <c r="X5757" s="211">
        <v>0.29677076737851366</v>
      </c>
      <c r="Y5757" s="211">
        <v>0.59664074953392121</v>
      </c>
      <c r="Z5757" s="211">
        <v>0.14675679224130006</v>
      </c>
      <c r="AA5757" s="212">
        <v>0.11635497601785882</v>
      </c>
    </row>
    <row r="5758" spans="1:27" x14ac:dyDescent="0.35">
      <c r="A5758" s="210" t="s">
        <v>6434</v>
      </c>
      <c r="B5758" s="217">
        <v>130.43038492343697</v>
      </c>
      <c r="C5758" s="211">
        <v>5.6298590238931807E-2</v>
      </c>
      <c r="D5758" s="211">
        <v>0.12246841780460652</v>
      </c>
      <c r="E5758" s="211">
        <v>7.4876013742397288E-2</v>
      </c>
      <c r="F5758" s="211">
        <v>8.3792864225474495E-2</v>
      </c>
      <c r="G5758" s="211">
        <v>0.11647143562229377</v>
      </c>
      <c r="H5758" s="211">
        <v>0.12054150209664564</v>
      </c>
      <c r="I5758" s="211">
        <v>0.48820648864570876</v>
      </c>
      <c r="J5758" s="211">
        <v>0.41996972357635498</v>
      </c>
      <c r="K5758" s="211">
        <v>0.56405603365809109</v>
      </c>
      <c r="L5758" s="211">
        <v>0.27000358299287569</v>
      </c>
      <c r="M5758" s="211">
        <v>7.7477327899457146E-2</v>
      </c>
      <c r="N5758" s="211">
        <v>0.37770397996870531</v>
      </c>
      <c r="O5758" s="211">
        <v>0.70644534360267219</v>
      </c>
      <c r="P5758" s="211">
        <v>6.8913074646503938E-2</v>
      </c>
      <c r="Q5758" s="211">
        <v>5.9488140232073342E-2</v>
      </c>
      <c r="R5758" s="211">
        <v>0.43057439719729773</v>
      </c>
      <c r="S5758" s="211">
        <v>0.29054351425148334</v>
      </c>
      <c r="T5758" s="211">
        <v>0.550575746582742</v>
      </c>
      <c r="U5758" s="211">
        <v>0.43488190318495029</v>
      </c>
      <c r="V5758" s="211">
        <v>0.10160086551623719</v>
      </c>
      <c r="W5758" s="211">
        <v>0.48626551103600507</v>
      </c>
      <c r="X5758" s="211">
        <v>0.38247413943950942</v>
      </c>
      <c r="Y5758" s="211">
        <v>0.68702603436075937</v>
      </c>
      <c r="Z5758" s="211">
        <v>0.14669926911175513</v>
      </c>
      <c r="AA5758" s="212">
        <v>0.11611767768509958</v>
      </c>
    </row>
    <row r="5759" spans="1:27" x14ac:dyDescent="0.35">
      <c r="A5759" s="210" t="s">
        <v>6435</v>
      </c>
      <c r="B5759" s="217">
        <v>125.66662840937305</v>
      </c>
      <c r="C5759" s="211">
        <v>6.8331852309971575E-2</v>
      </c>
      <c r="D5759" s="211">
        <v>0.12210642009838989</v>
      </c>
      <c r="E5759" s="211">
        <v>7.2690266596736622E-2</v>
      </c>
      <c r="F5759" s="211">
        <v>9.8220871129597528E-2</v>
      </c>
      <c r="G5759" s="211">
        <v>0.1196961113455417</v>
      </c>
      <c r="H5759" s="211">
        <v>0.10899021540619377</v>
      </c>
      <c r="I5759" s="211">
        <v>0.52141934411742064</v>
      </c>
      <c r="J5759" s="211">
        <v>0.44443172422647725</v>
      </c>
      <c r="K5759" s="211">
        <v>0.61624594325547377</v>
      </c>
      <c r="L5759" s="211">
        <v>0.27462565454792059</v>
      </c>
      <c r="M5759" s="211">
        <v>0.10466413913602872</v>
      </c>
      <c r="N5759" s="211">
        <v>0.51166973006479122</v>
      </c>
      <c r="O5759" s="211">
        <v>0.6696374455624533</v>
      </c>
      <c r="P5759" s="211">
        <v>7.1995613795112601E-2</v>
      </c>
      <c r="Q5759" s="211">
        <v>6.4749224755671991E-2</v>
      </c>
      <c r="R5759" s="211">
        <v>0.45095212350374192</v>
      </c>
      <c r="S5759" s="211">
        <v>0.26325923646659893</v>
      </c>
      <c r="T5759" s="211">
        <v>0.51013088993764355</v>
      </c>
      <c r="U5759" s="211">
        <v>0.37615198545325707</v>
      </c>
      <c r="V5759" s="211">
        <v>6.5803984123993797E-2</v>
      </c>
      <c r="W5759" s="211">
        <v>0.49955057023440974</v>
      </c>
      <c r="X5759" s="211">
        <v>0.31915211673752103</v>
      </c>
      <c r="Y5759" s="211">
        <v>0.63412579630223775</v>
      </c>
      <c r="Z5759" s="211">
        <v>0.14769993192811601</v>
      </c>
      <c r="AA5759" s="212">
        <v>0.11774346214396741</v>
      </c>
    </row>
    <row r="5760" spans="1:27" x14ac:dyDescent="0.35">
      <c r="A5760" s="210" t="s">
        <v>6436</v>
      </c>
      <c r="B5760" s="217">
        <v>118.20834059281034</v>
      </c>
      <c r="C5760" s="211">
        <v>4.513840167133816E-2</v>
      </c>
      <c r="D5760" s="211">
        <v>0.12573863654896927</v>
      </c>
      <c r="E5760" s="211">
        <v>8.7020205798492276E-2</v>
      </c>
      <c r="F5760" s="211">
        <v>7.984772698723186E-2</v>
      </c>
      <c r="G5760" s="211">
        <v>0.1186460113739413</v>
      </c>
      <c r="H5760" s="211">
        <v>0.11471415785181946</v>
      </c>
      <c r="I5760" s="211">
        <v>0.4585133778869076</v>
      </c>
      <c r="J5760" s="211">
        <v>0.46882091337386617</v>
      </c>
      <c r="K5760" s="211">
        <v>0.62548254370017287</v>
      </c>
      <c r="L5760" s="211">
        <v>0.2717604649856063</v>
      </c>
      <c r="M5760" s="211">
        <v>9.4423625336842648E-2</v>
      </c>
      <c r="N5760" s="211">
        <v>0.48179311548322101</v>
      </c>
      <c r="O5760" s="211">
        <v>0.63830815616323089</v>
      </c>
      <c r="P5760" s="211">
        <v>6.2159436173651869E-2</v>
      </c>
      <c r="Q5760" s="211">
        <v>4.4186067528706394E-2</v>
      </c>
      <c r="R5760" s="211">
        <v>0.448422307494247</v>
      </c>
      <c r="S5760" s="211">
        <v>0.30157461632484461</v>
      </c>
      <c r="T5760" s="211">
        <v>0.63118581605429369</v>
      </c>
      <c r="U5760" s="211">
        <v>0.35141243442754577</v>
      </c>
      <c r="V5760" s="211">
        <v>6.7583497043317953E-2</v>
      </c>
      <c r="W5760" s="211">
        <v>0.49104716467370929</v>
      </c>
      <c r="X5760" s="211">
        <v>0.31627785831602112</v>
      </c>
      <c r="Y5760" s="211">
        <v>0.65444786936603849</v>
      </c>
      <c r="Z5760" s="211">
        <v>0.14691301195041206</v>
      </c>
      <c r="AA5760" s="212">
        <v>0.11773683998096997</v>
      </c>
    </row>
    <row r="5761" spans="1:27" x14ac:dyDescent="0.35">
      <c r="A5761" s="210" t="s">
        <v>6437</v>
      </c>
      <c r="B5761" s="217">
        <v>181.07114434026568</v>
      </c>
      <c r="C5761" s="211">
        <v>6.5775577018196377E-2</v>
      </c>
      <c r="D5761" s="211">
        <v>0.12899093043185864</v>
      </c>
      <c r="E5761" s="211">
        <v>7.6120300835276433E-2</v>
      </c>
      <c r="F5761" s="211">
        <v>0.10872104790426146</v>
      </c>
      <c r="G5761" s="211">
        <v>0.11569214831188472</v>
      </c>
      <c r="H5761" s="211">
        <v>0.10911302516666793</v>
      </c>
      <c r="I5761" s="211">
        <v>0.49523163921373481</v>
      </c>
      <c r="J5761" s="211">
        <v>0.45658883877405787</v>
      </c>
      <c r="K5761" s="211">
        <v>0.59661529738135688</v>
      </c>
      <c r="L5761" s="211">
        <v>0.27244651217076543</v>
      </c>
      <c r="M5761" s="211">
        <v>8.7040628581446414E-2</v>
      </c>
      <c r="N5761" s="211">
        <v>0.3500828925507708</v>
      </c>
      <c r="O5761" s="211">
        <v>0.75871699564799366</v>
      </c>
      <c r="P5761" s="211">
        <v>6.8847846823829509E-2</v>
      </c>
      <c r="Q5761" s="211">
        <v>4.449380274951046E-2</v>
      </c>
      <c r="R5761" s="211">
        <v>0.44596254546313518</v>
      </c>
      <c r="S5761" s="211">
        <v>0.30917506306690012</v>
      </c>
      <c r="T5761" s="211">
        <v>0.56372991661699901</v>
      </c>
      <c r="U5761" s="211">
        <v>0.45225187731813038</v>
      </c>
      <c r="V5761" s="211">
        <v>0.16067148251228361</v>
      </c>
      <c r="W5761" s="211">
        <v>0.59087866533262945</v>
      </c>
      <c r="X5761" s="211">
        <v>0.33564473345513229</v>
      </c>
      <c r="Y5761" s="211">
        <v>0.78123647338743218</v>
      </c>
      <c r="Z5761" s="211">
        <v>0.14974860553767913</v>
      </c>
      <c r="AA5761" s="212">
        <v>0.11415877378853596</v>
      </c>
    </row>
    <row r="5762" spans="1:27" x14ac:dyDescent="0.35">
      <c r="A5762" s="210" t="s">
        <v>6438</v>
      </c>
      <c r="B5762" s="217">
        <v>110.16270057049199</v>
      </c>
      <c r="C5762" s="211">
        <v>7.4364066671133794E-2</v>
      </c>
      <c r="D5762" s="211">
        <v>0.13094658034352263</v>
      </c>
      <c r="E5762" s="211">
        <v>7.3102207554171572E-2</v>
      </c>
      <c r="F5762" s="211">
        <v>9.8983565363156084E-2</v>
      </c>
      <c r="G5762" s="211">
        <v>0.12532115390635284</v>
      </c>
      <c r="H5762" s="211">
        <v>0.12406714582612059</v>
      </c>
      <c r="I5762" s="211">
        <v>0.51591816192316142</v>
      </c>
      <c r="J5762" s="211">
        <v>0.44562454196691864</v>
      </c>
      <c r="K5762" s="211">
        <v>0.5670684611789909</v>
      </c>
      <c r="L5762" s="211">
        <v>0.275955104744883</v>
      </c>
      <c r="M5762" s="211">
        <v>9.3456992893687016E-2</v>
      </c>
      <c r="N5762" s="211">
        <v>0.44658275173582818</v>
      </c>
      <c r="O5762" s="211">
        <v>0.65416626289060953</v>
      </c>
      <c r="P5762" s="211">
        <v>6.1464271446057137E-2</v>
      </c>
      <c r="Q5762" s="211">
        <v>6.7961853020860677E-2</v>
      </c>
      <c r="R5762" s="211">
        <v>0.46857409383477217</v>
      </c>
      <c r="S5762" s="211">
        <v>0.27183802456927242</v>
      </c>
      <c r="T5762" s="211">
        <v>0.50466549814162975</v>
      </c>
      <c r="U5762" s="211">
        <v>0.42161066230052746</v>
      </c>
      <c r="V5762" s="211">
        <v>6.9824035717339361E-2</v>
      </c>
      <c r="W5762" s="211">
        <v>0.59755709675454138</v>
      </c>
      <c r="X5762" s="211">
        <v>0.28456096711750567</v>
      </c>
      <c r="Y5762" s="211">
        <v>0.54371133316975917</v>
      </c>
      <c r="Z5762" s="211">
        <v>0.14452280730064784</v>
      </c>
      <c r="AA5762" s="212">
        <v>0.11566659281638536</v>
      </c>
    </row>
    <row r="5763" spans="1:27" x14ac:dyDescent="0.35">
      <c r="A5763" s="210" t="s">
        <v>6439</v>
      </c>
      <c r="B5763" s="217">
        <v>135.03583222065876</v>
      </c>
      <c r="C5763" s="211">
        <v>5.0824341562864292E-2</v>
      </c>
      <c r="D5763" s="211">
        <v>0.12048745843436788</v>
      </c>
      <c r="E5763" s="211">
        <v>7.7271647530859494E-2</v>
      </c>
      <c r="F5763" s="211">
        <v>8.0872601615140469E-2</v>
      </c>
      <c r="G5763" s="211">
        <v>0.11899680365205097</v>
      </c>
      <c r="H5763" s="211">
        <v>0.12876417391206851</v>
      </c>
      <c r="I5763" s="211">
        <v>0.52616015621495016</v>
      </c>
      <c r="J5763" s="211">
        <v>0.45373495322749097</v>
      </c>
      <c r="K5763" s="211">
        <v>0.56727530323800446</v>
      </c>
      <c r="L5763" s="211">
        <v>0.27441684651997694</v>
      </c>
      <c r="M5763" s="211">
        <v>0.11215362356694923</v>
      </c>
      <c r="N5763" s="211">
        <v>0.36393197847712755</v>
      </c>
      <c r="O5763" s="211">
        <v>0.72751723607487007</v>
      </c>
      <c r="P5763" s="211">
        <v>7.1359489410621368E-2</v>
      </c>
      <c r="Q5763" s="211">
        <v>9.9831438923538809E-2</v>
      </c>
      <c r="R5763" s="211">
        <v>0.42504930809473029</v>
      </c>
      <c r="S5763" s="211">
        <v>0.39771357724407436</v>
      </c>
      <c r="T5763" s="211">
        <v>0.51556943364082652</v>
      </c>
      <c r="U5763" s="211">
        <v>0.3564795307131069</v>
      </c>
      <c r="V5763" s="211">
        <v>0.11474276179831407</v>
      </c>
      <c r="W5763" s="211">
        <v>0.60728381743512749</v>
      </c>
      <c r="X5763" s="211">
        <v>0.3167833416272875</v>
      </c>
      <c r="Y5763" s="211">
        <v>0.65807533907544613</v>
      </c>
      <c r="Z5763" s="211">
        <v>0.149741076164632</v>
      </c>
      <c r="AA5763" s="212">
        <v>0.12433713702137239</v>
      </c>
    </row>
    <row r="5764" spans="1:27" x14ac:dyDescent="0.35">
      <c r="A5764" s="210" t="s">
        <v>6440</v>
      </c>
      <c r="B5764" s="217">
        <v>170.39789241917711</v>
      </c>
      <c r="C5764" s="211">
        <v>5.5276441220762924E-2</v>
      </c>
      <c r="D5764" s="211">
        <v>0.13204130638187689</v>
      </c>
      <c r="E5764" s="211">
        <v>7.8080486375536648E-2</v>
      </c>
      <c r="F5764" s="211">
        <v>0.11450710174845871</v>
      </c>
      <c r="G5764" s="211">
        <v>0.11705280469287915</v>
      </c>
      <c r="H5764" s="211">
        <v>0.1133788985708121</v>
      </c>
      <c r="I5764" s="211">
        <v>0.4643280958274435</v>
      </c>
      <c r="J5764" s="211">
        <v>0.42629756571625754</v>
      </c>
      <c r="K5764" s="211">
        <v>0.64371308596165777</v>
      </c>
      <c r="L5764" s="211">
        <v>0.2708518912278649</v>
      </c>
      <c r="M5764" s="211">
        <v>0.10500004510343651</v>
      </c>
      <c r="N5764" s="211">
        <v>0.36099219392913257</v>
      </c>
      <c r="O5764" s="211">
        <v>0.64324330747584724</v>
      </c>
      <c r="P5764" s="211">
        <v>7.2911021426334655E-2</v>
      </c>
      <c r="Q5764" s="211">
        <v>0.11012829494686263</v>
      </c>
      <c r="R5764" s="211">
        <v>0.4671268808330129</v>
      </c>
      <c r="S5764" s="211">
        <v>0.34313316878239786</v>
      </c>
      <c r="T5764" s="211">
        <v>0.55753907420645898</v>
      </c>
      <c r="U5764" s="211">
        <v>0.3864095039409457</v>
      </c>
      <c r="V5764" s="211">
        <v>0.14591330983362982</v>
      </c>
      <c r="W5764" s="211">
        <v>0.50492541424903348</v>
      </c>
      <c r="X5764" s="211">
        <v>0.29412607763748616</v>
      </c>
      <c r="Y5764" s="211">
        <v>0.59148046580058844</v>
      </c>
      <c r="Z5764" s="211">
        <v>0.14753456391557143</v>
      </c>
      <c r="AA5764" s="212">
        <v>0.11466693672227517</v>
      </c>
    </row>
    <row r="5765" spans="1:27" x14ac:dyDescent="0.35">
      <c r="A5765" s="210" t="s">
        <v>6441</v>
      </c>
      <c r="B5765" s="217">
        <v>130.84379256149487</v>
      </c>
      <c r="C5765" s="211">
        <v>6.1322762890973104E-2</v>
      </c>
      <c r="D5765" s="211">
        <v>0.13317856600977351</v>
      </c>
      <c r="E5765" s="211">
        <v>7.9630895900650117E-2</v>
      </c>
      <c r="F5765" s="211">
        <v>0.1068125287960176</v>
      </c>
      <c r="G5765" s="211">
        <v>0.11599462989426251</v>
      </c>
      <c r="H5765" s="211">
        <v>0.12332229844896629</v>
      </c>
      <c r="I5765" s="211">
        <v>0.48415847678773771</v>
      </c>
      <c r="J5765" s="211">
        <v>0.44188365583018391</v>
      </c>
      <c r="K5765" s="211">
        <v>0.62227028670063433</v>
      </c>
      <c r="L5765" s="211">
        <v>0.27817185393577232</v>
      </c>
      <c r="M5765" s="211">
        <v>0.12261165618918916</v>
      </c>
      <c r="N5765" s="211">
        <v>0.51280183304005234</v>
      </c>
      <c r="O5765" s="211">
        <v>0.75064011519717599</v>
      </c>
      <c r="P5765" s="211">
        <v>7.02252787277719E-2</v>
      </c>
      <c r="Q5765" s="211">
        <v>4.7262464704687285E-2</v>
      </c>
      <c r="R5765" s="211">
        <v>0.40995444123595692</v>
      </c>
      <c r="S5765" s="211">
        <v>0.30540073400830076</v>
      </c>
      <c r="T5765" s="211">
        <v>0.53378401900185535</v>
      </c>
      <c r="U5765" s="211">
        <v>0.38126640658328603</v>
      </c>
      <c r="V5765" s="211">
        <v>7.532150538102618E-2</v>
      </c>
      <c r="W5765" s="211">
        <v>0.52560696354754555</v>
      </c>
      <c r="X5765" s="211">
        <v>0.41798580835995891</v>
      </c>
      <c r="Y5765" s="211">
        <v>0.64211208453546242</v>
      </c>
      <c r="Z5765" s="211">
        <v>0.14712767219608922</v>
      </c>
      <c r="AA5765" s="212">
        <v>0.12649215919297807</v>
      </c>
    </row>
    <row r="5766" spans="1:27" x14ac:dyDescent="0.35">
      <c r="A5766" s="210" t="s">
        <v>6442</v>
      </c>
      <c r="B5766" s="217">
        <v>116.45226895960442</v>
      </c>
      <c r="C5766" s="211">
        <v>5.3133905878238095E-2</v>
      </c>
      <c r="D5766" s="211">
        <v>0.12967669264748535</v>
      </c>
      <c r="E5766" s="211">
        <v>7.3444766726042623E-2</v>
      </c>
      <c r="F5766" s="211">
        <v>9.9387141391167125E-2</v>
      </c>
      <c r="G5766" s="211">
        <v>0.1230241374802289</v>
      </c>
      <c r="H5766" s="211">
        <v>0.12290071091108014</v>
      </c>
      <c r="I5766" s="211">
        <v>0.46917027545872181</v>
      </c>
      <c r="J5766" s="211">
        <v>0.44546844674673147</v>
      </c>
      <c r="K5766" s="211">
        <v>0.59758387921464584</v>
      </c>
      <c r="L5766" s="211">
        <v>0.28101240840174596</v>
      </c>
      <c r="M5766" s="211">
        <v>0.10710765890178936</v>
      </c>
      <c r="N5766" s="211">
        <v>0.4677274422614201</v>
      </c>
      <c r="O5766" s="211">
        <v>0.77565850231835687</v>
      </c>
      <c r="P5766" s="211">
        <v>6.5289768144621937E-2</v>
      </c>
      <c r="Q5766" s="211">
        <v>6.8327438776649388E-2</v>
      </c>
      <c r="R5766" s="211">
        <v>0.46192966733061008</v>
      </c>
      <c r="S5766" s="211">
        <v>0.30811348968072783</v>
      </c>
      <c r="T5766" s="211">
        <v>0.54969231168358557</v>
      </c>
      <c r="U5766" s="211">
        <v>0.33177301009849475</v>
      </c>
      <c r="V5766" s="211">
        <v>5.868023853891785E-2</v>
      </c>
      <c r="W5766" s="211">
        <v>0.60018139146552874</v>
      </c>
      <c r="X5766" s="211">
        <v>0.27887699302232039</v>
      </c>
      <c r="Y5766" s="211">
        <v>0.6790083735959177</v>
      </c>
      <c r="Z5766" s="211">
        <v>0.14820968698551207</v>
      </c>
      <c r="AA5766" s="212">
        <v>0.11771793548470577</v>
      </c>
    </row>
    <row r="5767" spans="1:27" x14ac:dyDescent="0.35">
      <c r="A5767" s="210" t="s">
        <v>6443</v>
      </c>
      <c r="B5767" s="217">
        <v>135.01397852014202</v>
      </c>
      <c r="C5767" s="211">
        <v>5.5271253496296337E-2</v>
      </c>
      <c r="D5767" s="211">
        <v>0.12166611607695563</v>
      </c>
      <c r="E5767" s="211">
        <v>8.0050089758318815E-2</v>
      </c>
      <c r="F5767" s="211">
        <v>7.4816781705121724E-2</v>
      </c>
      <c r="G5767" s="211">
        <v>0.12073273157865783</v>
      </c>
      <c r="H5767" s="211">
        <v>0.11637224399219895</v>
      </c>
      <c r="I5767" s="211">
        <v>0.497578999432644</v>
      </c>
      <c r="J5767" s="211">
        <v>0.4598973677038003</v>
      </c>
      <c r="K5767" s="211">
        <v>0.51945557037567114</v>
      </c>
      <c r="L5767" s="211">
        <v>0.27141273256144371</v>
      </c>
      <c r="M5767" s="211">
        <v>9.2175452905982058E-2</v>
      </c>
      <c r="N5767" s="211">
        <v>0.50666181596866533</v>
      </c>
      <c r="O5767" s="211">
        <v>0.69552265657416534</v>
      </c>
      <c r="P5767" s="211">
        <v>6.407112712707938E-2</v>
      </c>
      <c r="Q5767" s="211">
        <v>7.7973716628696357E-2</v>
      </c>
      <c r="R5767" s="211">
        <v>0.40141756213944169</v>
      </c>
      <c r="S5767" s="211">
        <v>0.38107410577184836</v>
      </c>
      <c r="T5767" s="211">
        <v>0.5265774105984008</v>
      </c>
      <c r="U5767" s="211">
        <v>0.45560939164045849</v>
      </c>
      <c r="V5767" s="211">
        <v>0.15352687422460951</v>
      </c>
      <c r="W5767" s="211">
        <v>0.55421855638494877</v>
      </c>
      <c r="X5767" s="211">
        <v>0.2764309983327996</v>
      </c>
      <c r="Y5767" s="211">
        <v>0.53816131895725816</v>
      </c>
      <c r="Z5767" s="211">
        <v>0.14417232129425425</v>
      </c>
      <c r="AA5767" s="212">
        <v>0.12279303622901051</v>
      </c>
    </row>
    <row r="5768" spans="1:27" x14ac:dyDescent="0.35">
      <c r="A5768" s="210" t="s">
        <v>6444</v>
      </c>
      <c r="B5768" s="217">
        <v>147.83958428779258</v>
      </c>
      <c r="C5768" s="211">
        <v>5.32071023688057E-2</v>
      </c>
      <c r="D5768" s="211">
        <v>0.12737895036702881</v>
      </c>
      <c r="E5768" s="211">
        <v>7.2498057680607741E-2</v>
      </c>
      <c r="F5768" s="211">
        <v>0.10894942338931111</v>
      </c>
      <c r="G5768" s="211">
        <v>0.11649611401740134</v>
      </c>
      <c r="H5768" s="211">
        <v>0.12721512301383336</v>
      </c>
      <c r="I5768" s="211">
        <v>0.45352327701897077</v>
      </c>
      <c r="J5768" s="211">
        <v>0.44258369892168581</v>
      </c>
      <c r="K5768" s="211">
        <v>0.59027266832494973</v>
      </c>
      <c r="L5768" s="211">
        <v>0.2840344972303861</v>
      </c>
      <c r="M5768" s="211">
        <v>0.11785587085323396</v>
      </c>
      <c r="N5768" s="211">
        <v>0.38388882126893842</v>
      </c>
      <c r="O5768" s="211">
        <v>0.68754508115034141</v>
      </c>
      <c r="P5768" s="211">
        <v>7.0106348963666437E-2</v>
      </c>
      <c r="Q5768" s="211">
        <v>0.14326568986792809</v>
      </c>
      <c r="R5768" s="211">
        <v>0.45223531479780527</v>
      </c>
      <c r="S5768" s="211">
        <v>0.37133631929703315</v>
      </c>
      <c r="T5768" s="211">
        <v>0.57015175851778543</v>
      </c>
      <c r="U5768" s="211">
        <v>0.40669118279255601</v>
      </c>
      <c r="V5768" s="211">
        <v>8.7483145557996259E-2</v>
      </c>
      <c r="W5768" s="211">
        <v>0.59345677337005887</v>
      </c>
      <c r="X5768" s="211">
        <v>0.24036001332648366</v>
      </c>
      <c r="Y5768" s="211">
        <v>0.73017753030976829</v>
      </c>
      <c r="Z5768" s="211">
        <v>0.13999264834824504</v>
      </c>
      <c r="AA5768" s="212">
        <v>0.11792952690230427</v>
      </c>
    </row>
    <row r="5769" spans="1:27" x14ac:dyDescent="0.35">
      <c r="A5769" s="210" t="s">
        <v>6445</v>
      </c>
      <c r="B5769" s="217">
        <v>113.22361647918554</v>
      </c>
      <c r="C5769" s="211">
        <v>5.2505195777924299E-2</v>
      </c>
      <c r="D5769" s="211">
        <v>0.11870640053679821</v>
      </c>
      <c r="E5769" s="211">
        <v>7.5917255516357002E-2</v>
      </c>
      <c r="F5769" s="211">
        <v>9.0290308884848208E-2</v>
      </c>
      <c r="G5769" s="211">
        <v>0.12053047515197188</v>
      </c>
      <c r="H5769" s="211">
        <v>0.11666518020741923</v>
      </c>
      <c r="I5769" s="211">
        <v>0.47930504951269426</v>
      </c>
      <c r="J5769" s="211">
        <v>0.42622155604171902</v>
      </c>
      <c r="K5769" s="211">
        <v>0.5606976022737642</v>
      </c>
      <c r="L5769" s="211">
        <v>0.27747559520542964</v>
      </c>
      <c r="M5769" s="211">
        <v>8.6922594940442119E-2</v>
      </c>
      <c r="N5769" s="211">
        <v>0.47558172895487105</v>
      </c>
      <c r="O5769" s="211">
        <v>0.61152919849108522</v>
      </c>
      <c r="P5769" s="211">
        <v>6.3206678019228288E-2</v>
      </c>
      <c r="Q5769" s="211">
        <v>7.5987505619656684E-2</v>
      </c>
      <c r="R5769" s="211">
        <v>0.44540556494068873</v>
      </c>
      <c r="S5769" s="211">
        <v>0.28005777535244314</v>
      </c>
      <c r="T5769" s="211">
        <v>0.49797805064935752</v>
      </c>
      <c r="U5769" s="211">
        <v>0.38649490124063002</v>
      </c>
      <c r="V5769" s="211">
        <v>8.7372815567837311E-2</v>
      </c>
      <c r="W5769" s="211">
        <v>0.61215769750114402</v>
      </c>
      <c r="X5769" s="211">
        <v>0.28687401881366925</v>
      </c>
      <c r="Y5769" s="211">
        <v>0.68051228138057052</v>
      </c>
      <c r="Z5769" s="211">
        <v>0.14171544138571512</v>
      </c>
      <c r="AA5769" s="212">
        <v>0.11991453807939398</v>
      </c>
    </row>
    <row r="5770" spans="1:27" x14ac:dyDescent="0.35">
      <c r="A5770" s="210" t="s">
        <v>6446</v>
      </c>
      <c r="B5770" s="217">
        <v>102.94440347691432</v>
      </c>
      <c r="C5770" s="211">
        <v>5.0530916678688503E-2</v>
      </c>
      <c r="D5770" s="211">
        <v>0.11712546767879624</v>
      </c>
      <c r="E5770" s="211">
        <v>6.6746400220588253E-2</v>
      </c>
      <c r="F5770" s="211">
        <v>0.10347947835759527</v>
      </c>
      <c r="G5770" s="211">
        <v>0.12097775769162505</v>
      </c>
      <c r="H5770" s="211">
        <v>0.12262535118728865</v>
      </c>
      <c r="I5770" s="211">
        <v>0.4652094914326137</v>
      </c>
      <c r="J5770" s="211">
        <v>0.4490673680352667</v>
      </c>
      <c r="K5770" s="211">
        <v>0.53059570661090005</v>
      </c>
      <c r="L5770" s="211">
        <v>0.26850050357737393</v>
      </c>
      <c r="M5770" s="211">
        <v>8.9858186364921558E-2</v>
      </c>
      <c r="N5770" s="211">
        <v>0.44340007875435672</v>
      </c>
      <c r="O5770" s="211">
        <v>0.65856174118960387</v>
      </c>
      <c r="P5770" s="211">
        <v>6.5393028908565756E-2</v>
      </c>
      <c r="Q5770" s="211">
        <v>0.11163087000115071</v>
      </c>
      <c r="R5770" s="211">
        <v>0.43261120887693028</v>
      </c>
      <c r="S5770" s="211">
        <v>0.29447087494498952</v>
      </c>
      <c r="T5770" s="211">
        <v>0.5448813727904126</v>
      </c>
      <c r="U5770" s="211">
        <v>0.35119946895049131</v>
      </c>
      <c r="V5770" s="211">
        <v>6.0991493895723642E-2</v>
      </c>
      <c r="W5770" s="211">
        <v>0.47578322647592142</v>
      </c>
      <c r="X5770" s="211">
        <v>0.41868562486322541</v>
      </c>
      <c r="Y5770" s="211">
        <v>0.68090177648828876</v>
      </c>
      <c r="Z5770" s="211">
        <v>0.1487838258337556</v>
      </c>
      <c r="AA5770" s="212">
        <v>0.11911655327249407</v>
      </c>
    </row>
    <row r="5771" spans="1:27" x14ac:dyDescent="0.35">
      <c r="A5771" s="210" t="s">
        <v>6447</v>
      </c>
      <c r="B5771" s="217">
        <v>128.45723386866132</v>
      </c>
      <c r="C5771" s="211">
        <v>5.2425864469282754E-2</v>
      </c>
      <c r="D5771" s="211">
        <v>0.12600904130234122</v>
      </c>
      <c r="E5771" s="211">
        <v>7.5345621895469547E-2</v>
      </c>
      <c r="F5771" s="211">
        <v>9.8800622069800836E-2</v>
      </c>
      <c r="G5771" s="211">
        <v>0.12130169141553523</v>
      </c>
      <c r="H5771" s="211">
        <v>0.11556559794380478</v>
      </c>
      <c r="I5771" s="211">
        <v>0.5124999435387888</v>
      </c>
      <c r="J5771" s="211">
        <v>0.44912947373299289</v>
      </c>
      <c r="K5771" s="211">
        <v>0.64391809127666666</v>
      </c>
      <c r="L5771" s="211">
        <v>0.27581634519511372</v>
      </c>
      <c r="M5771" s="211">
        <v>9.9569559538988661E-2</v>
      </c>
      <c r="N5771" s="211">
        <v>0.3684663141024378</v>
      </c>
      <c r="O5771" s="211">
        <v>0.65018271812099604</v>
      </c>
      <c r="P5771" s="211">
        <v>6.3805452188081077E-2</v>
      </c>
      <c r="Q5771" s="211">
        <v>0.10859231982173737</v>
      </c>
      <c r="R5771" s="211">
        <v>0.45363936794960175</v>
      </c>
      <c r="S5771" s="211">
        <v>0.31300168529413114</v>
      </c>
      <c r="T5771" s="211">
        <v>0.56802201545861186</v>
      </c>
      <c r="U5771" s="211">
        <v>0.42595869501968397</v>
      </c>
      <c r="V5771" s="211">
        <v>9.5035205369499012E-2</v>
      </c>
      <c r="W5771" s="211">
        <v>0.53760076866673556</v>
      </c>
      <c r="X5771" s="211">
        <v>0.3519906484416841</v>
      </c>
      <c r="Y5771" s="211">
        <v>0.58311719340866464</v>
      </c>
      <c r="Z5771" s="211">
        <v>0.14963909577659631</v>
      </c>
      <c r="AA5771" s="212">
        <v>0.11758032804259609</v>
      </c>
    </row>
    <row r="5772" spans="1:27" x14ac:dyDescent="0.35">
      <c r="A5772" s="210" t="s">
        <v>6448</v>
      </c>
      <c r="B5772" s="217">
        <v>138.93124235752936</v>
      </c>
      <c r="C5772" s="211">
        <v>8.3316013716928289E-2</v>
      </c>
      <c r="D5772" s="211">
        <v>0.11597629223950026</v>
      </c>
      <c r="E5772" s="211">
        <v>7.760649709178484E-2</v>
      </c>
      <c r="F5772" s="211">
        <v>9.2510757930203497E-2</v>
      </c>
      <c r="G5772" s="211">
        <v>0.11675423045272348</v>
      </c>
      <c r="H5772" s="211">
        <v>0.11567500557348538</v>
      </c>
      <c r="I5772" s="211">
        <v>0.52146972837453098</v>
      </c>
      <c r="J5772" s="211">
        <v>0.44221083345588086</v>
      </c>
      <c r="K5772" s="211">
        <v>0.59321051557496607</v>
      </c>
      <c r="L5772" s="211">
        <v>0.2690451460526368</v>
      </c>
      <c r="M5772" s="211">
        <v>0.10664697694183511</v>
      </c>
      <c r="N5772" s="211">
        <v>0.47594785954640634</v>
      </c>
      <c r="O5772" s="211">
        <v>0.73670442581185092</v>
      </c>
      <c r="P5772" s="211">
        <v>7.3925568196182248E-2</v>
      </c>
      <c r="Q5772" s="211">
        <v>5.9782220281102819E-2</v>
      </c>
      <c r="R5772" s="211">
        <v>0.35329786794820417</v>
      </c>
      <c r="S5772" s="211">
        <v>0.35842333304460972</v>
      </c>
      <c r="T5772" s="211">
        <v>0.58654617577616708</v>
      </c>
      <c r="U5772" s="211">
        <v>0.47517008556327928</v>
      </c>
      <c r="V5772" s="211">
        <v>5.7782120845194046E-2</v>
      </c>
      <c r="W5772" s="211">
        <v>0.62058258009530631</v>
      </c>
      <c r="X5772" s="211">
        <v>0.40291087119561159</v>
      </c>
      <c r="Y5772" s="211">
        <v>0.66634822499098556</v>
      </c>
      <c r="Z5772" s="211">
        <v>0.1468494299926052</v>
      </c>
      <c r="AA5772" s="212">
        <v>0.11844097331960336</v>
      </c>
    </row>
    <row r="5773" spans="1:27" x14ac:dyDescent="0.35">
      <c r="A5773" s="210" t="s">
        <v>6449</v>
      </c>
      <c r="B5773" s="217">
        <v>124.04534095076606</v>
      </c>
      <c r="C5773" s="211">
        <v>5.4538106451245572E-2</v>
      </c>
      <c r="D5773" s="211">
        <v>0.1297241768591996</v>
      </c>
      <c r="E5773" s="211">
        <v>7.2702041704268999E-2</v>
      </c>
      <c r="F5773" s="211">
        <v>0.11435853642906807</v>
      </c>
      <c r="G5773" s="211">
        <v>0.11684179140993572</v>
      </c>
      <c r="H5773" s="211">
        <v>0.11834958144095122</v>
      </c>
      <c r="I5773" s="211">
        <v>0.51282788919911348</v>
      </c>
      <c r="J5773" s="211">
        <v>0.44042752117524375</v>
      </c>
      <c r="K5773" s="211">
        <v>0.57585482491670903</v>
      </c>
      <c r="L5773" s="211">
        <v>0.27054888407891509</v>
      </c>
      <c r="M5773" s="211">
        <v>9.6438398036237188E-2</v>
      </c>
      <c r="N5773" s="211">
        <v>0.48869277595873362</v>
      </c>
      <c r="O5773" s="211">
        <v>0.60828870479791997</v>
      </c>
      <c r="P5773" s="211">
        <v>6.4059982935527282E-2</v>
      </c>
      <c r="Q5773" s="211">
        <v>0.14737446725177894</v>
      </c>
      <c r="R5773" s="211">
        <v>0.4023678511554396</v>
      </c>
      <c r="S5773" s="211">
        <v>0.37712119838121699</v>
      </c>
      <c r="T5773" s="211">
        <v>0.62116790507294706</v>
      </c>
      <c r="U5773" s="211">
        <v>0.38446575212955136</v>
      </c>
      <c r="V5773" s="211">
        <v>8.3346349239256406E-2</v>
      </c>
      <c r="W5773" s="211">
        <v>0.46429655401517356</v>
      </c>
      <c r="X5773" s="211">
        <v>0.26808273834551305</v>
      </c>
      <c r="Y5773" s="211">
        <v>0.70391143401570166</v>
      </c>
      <c r="Z5773" s="211">
        <v>0.14967266607598106</v>
      </c>
      <c r="AA5773" s="212">
        <v>0.12047605708879805</v>
      </c>
    </row>
    <row r="5774" spans="1:27" x14ac:dyDescent="0.35">
      <c r="A5774" s="210" t="s">
        <v>6450</v>
      </c>
      <c r="B5774" s="217">
        <v>139.34806936195</v>
      </c>
      <c r="C5774" s="211">
        <v>5.3104886129899311E-2</v>
      </c>
      <c r="D5774" s="211">
        <v>0.12987879698928512</v>
      </c>
      <c r="E5774" s="211">
        <v>7.7131939593469548E-2</v>
      </c>
      <c r="F5774" s="211">
        <v>6.9655583709576335E-2</v>
      </c>
      <c r="G5774" s="211">
        <v>0.11721868418059744</v>
      </c>
      <c r="H5774" s="211">
        <v>0.11949670069742023</v>
      </c>
      <c r="I5774" s="211">
        <v>0.52612336421694761</v>
      </c>
      <c r="J5774" s="211">
        <v>0.46668633575018054</v>
      </c>
      <c r="K5774" s="211">
        <v>0.58761218316301833</v>
      </c>
      <c r="L5774" s="211">
        <v>0.27504207764820726</v>
      </c>
      <c r="M5774" s="211">
        <v>0.11201427405463427</v>
      </c>
      <c r="N5774" s="211">
        <v>0.39236431045645082</v>
      </c>
      <c r="O5774" s="211">
        <v>0.71577534515484376</v>
      </c>
      <c r="P5774" s="211">
        <v>7.1014496994365711E-2</v>
      </c>
      <c r="Q5774" s="211">
        <v>7.5445466938299538E-2</v>
      </c>
      <c r="R5774" s="211">
        <v>0.45439897894249415</v>
      </c>
      <c r="S5774" s="211">
        <v>0.3246104888300444</v>
      </c>
      <c r="T5774" s="211">
        <v>0.57610680915851897</v>
      </c>
      <c r="U5774" s="211">
        <v>0.4587949078288337</v>
      </c>
      <c r="V5774" s="211">
        <v>7.702319652256498E-2</v>
      </c>
      <c r="W5774" s="211">
        <v>0.55956841340057228</v>
      </c>
      <c r="X5774" s="211">
        <v>0.27992298216193667</v>
      </c>
      <c r="Y5774" s="211">
        <v>0.5871866623377674</v>
      </c>
      <c r="Z5774" s="211">
        <v>0.14818907167243225</v>
      </c>
      <c r="AA5774" s="212">
        <v>0.11658202785858182</v>
      </c>
    </row>
    <row r="5775" spans="1:27" x14ac:dyDescent="0.35">
      <c r="A5775" s="210" t="s">
        <v>6451</v>
      </c>
      <c r="B5775" s="217">
        <v>173.07338514208644</v>
      </c>
      <c r="C5775" s="211">
        <v>5.1227078912125898E-2</v>
      </c>
      <c r="D5775" s="211">
        <v>0.12470873797237357</v>
      </c>
      <c r="E5775" s="211">
        <v>7.2450867023247573E-2</v>
      </c>
      <c r="F5775" s="211">
        <v>9.5813637557887035E-2</v>
      </c>
      <c r="G5775" s="211">
        <v>0.12339695069156495</v>
      </c>
      <c r="H5775" s="211">
        <v>0.10781435125773539</v>
      </c>
      <c r="I5775" s="211">
        <v>0.50866261640093802</v>
      </c>
      <c r="J5775" s="211">
        <v>0.49275618984452851</v>
      </c>
      <c r="K5775" s="211">
        <v>0.54369413682364753</v>
      </c>
      <c r="L5775" s="211">
        <v>0.2750427308355568</v>
      </c>
      <c r="M5775" s="211">
        <v>0.11807939125955261</v>
      </c>
      <c r="N5775" s="211">
        <v>0.37263699436540204</v>
      </c>
      <c r="O5775" s="211">
        <v>0.7545606738684093</v>
      </c>
      <c r="P5775" s="211">
        <v>6.5767761692291496E-2</v>
      </c>
      <c r="Q5775" s="211">
        <v>5.7838008996119031E-2</v>
      </c>
      <c r="R5775" s="211">
        <v>0.40743655607308632</v>
      </c>
      <c r="S5775" s="211">
        <v>0.32833653493243009</v>
      </c>
      <c r="T5775" s="211">
        <v>0.48077637476105589</v>
      </c>
      <c r="U5775" s="211">
        <v>0.45389947129592123</v>
      </c>
      <c r="V5775" s="211">
        <v>0.14776964498268336</v>
      </c>
      <c r="W5775" s="211">
        <v>0.56828517602384687</v>
      </c>
      <c r="X5775" s="211">
        <v>0.31160886054169873</v>
      </c>
      <c r="Y5775" s="211">
        <v>0.73905282100565262</v>
      </c>
      <c r="Z5775" s="211">
        <v>0.14543158028236458</v>
      </c>
      <c r="AA5775" s="212">
        <v>0.11575557709872714</v>
      </c>
    </row>
    <row r="5776" spans="1:27" x14ac:dyDescent="0.35">
      <c r="A5776" s="210" t="s">
        <v>6452</v>
      </c>
      <c r="B5776" s="217">
        <v>167.51727277790113</v>
      </c>
      <c r="C5776" s="211">
        <v>4.7357117158173527E-2</v>
      </c>
      <c r="D5776" s="211">
        <v>0.12814865486452215</v>
      </c>
      <c r="E5776" s="211">
        <v>8.365800006127086E-2</v>
      </c>
      <c r="F5776" s="211">
        <v>8.4786800452473776E-2</v>
      </c>
      <c r="G5776" s="211">
        <v>0.12136707664761831</v>
      </c>
      <c r="H5776" s="211">
        <v>0.12292997832955033</v>
      </c>
      <c r="I5776" s="211">
        <v>0.52811176545404859</v>
      </c>
      <c r="J5776" s="211">
        <v>0.42743622218780758</v>
      </c>
      <c r="K5776" s="211">
        <v>0.61426228469607214</v>
      </c>
      <c r="L5776" s="211">
        <v>0.27727048338806176</v>
      </c>
      <c r="M5776" s="211">
        <v>8.3267394275763448E-2</v>
      </c>
      <c r="N5776" s="211">
        <v>0.48565595508247916</v>
      </c>
      <c r="O5776" s="211">
        <v>0.75930296487773363</v>
      </c>
      <c r="P5776" s="211">
        <v>6.9530169636194239E-2</v>
      </c>
      <c r="Q5776" s="211">
        <v>0.13860282013724518</v>
      </c>
      <c r="R5776" s="211">
        <v>0.40940135940686606</v>
      </c>
      <c r="S5776" s="211">
        <v>0.26933829778821078</v>
      </c>
      <c r="T5776" s="211">
        <v>0.59226364743155602</v>
      </c>
      <c r="U5776" s="211">
        <v>0.46279705025621309</v>
      </c>
      <c r="V5776" s="211">
        <v>0.14447746754366983</v>
      </c>
      <c r="W5776" s="211">
        <v>0.53203408966704546</v>
      </c>
      <c r="X5776" s="211">
        <v>0.37652111020165058</v>
      </c>
      <c r="Y5776" s="211">
        <v>0.68772853499046183</v>
      </c>
      <c r="Z5776" s="211">
        <v>0.14811551115688354</v>
      </c>
      <c r="AA5776" s="212">
        <v>0.12172320476107293</v>
      </c>
    </row>
    <row r="5777" spans="1:27" x14ac:dyDescent="0.35">
      <c r="A5777" s="210" t="s">
        <v>6453</v>
      </c>
      <c r="B5777" s="217">
        <v>147.56089039136791</v>
      </c>
      <c r="C5777" s="211">
        <v>5.9206869424226746E-2</v>
      </c>
      <c r="D5777" s="211">
        <v>0.12362857972869673</v>
      </c>
      <c r="E5777" s="211">
        <v>7.4530134935407139E-2</v>
      </c>
      <c r="F5777" s="211">
        <v>8.8279013845609558E-2</v>
      </c>
      <c r="G5777" s="211">
        <v>0.12065949814473992</v>
      </c>
      <c r="H5777" s="211">
        <v>0.1100969190701523</v>
      </c>
      <c r="I5777" s="211">
        <v>0.50574821518345625</v>
      </c>
      <c r="J5777" s="211">
        <v>0.47185124754852853</v>
      </c>
      <c r="K5777" s="211">
        <v>0.59800259063265282</v>
      </c>
      <c r="L5777" s="211">
        <v>0.27734181082344905</v>
      </c>
      <c r="M5777" s="211">
        <v>0.10931186353672538</v>
      </c>
      <c r="N5777" s="211">
        <v>0.41508833301806602</v>
      </c>
      <c r="O5777" s="211">
        <v>0.76934065249975359</v>
      </c>
      <c r="P5777" s="211">
        <v>6.33295891952073E-2</v>
      </c>
      <c r="Q5777" s="211">
        <v>4.4330195614451187E-2</v>
      </c>
      <c r="R5777" s="211">
        <v>0.47035361380932439</v>
      </c>
      <c r="S5777" s="211">
        <v>0.34834348985614411</v>
      </c>
      <c r="T5777" s="211">
        <v>0.54183148408037951</v>
      </c>
      <c r="U5777" s="211">
        <v>0.37388239660316819</v>
      </c>
      <c r="V5777" s="211">
        <v>0.13567629060198316</v>
      </c>
      <c r="W5777" s="211">
        <v>0.51397902660525518</v>
      </c>
      <c r="X5777" s="211">
        <v>0.24381383102116094</v>
      </c>
      <c r="Y5777" s="211">
        <v>0.70590124152071076</v>
      </c>
      <c r="Z5777" s="211">
        <v>0.14902904469183553</v>
      </c>
      <c r="AA5777" s="212">
        <v>0.11865153651134777</v>
      </c>
    </row>
    <row r="5778" spans="1:27" x14ac:dyDescent="0.35">
      <c r="A5778" s="210" t="s">
        <v>6454</v>
      </c>
      <c r="B5778" s="217">
        <v>113.68242964432726</v>
      </c>
      <c r="C5778" s="211">
        <v>6.7054653612140677E-2</v>
      </c>
      <c r="D5778" s="211">
        <v>0.1260658254246588</v>
      </c>
      <c r="E5778" s="211">
        <v>7.2046414332644859E-2</v>
      </c>
      <c r="F5778" s="211">
        <v>9.7782791695488341E-2</v>
      </c>
      <c r="G5778" s="211">
        <v>0.118205552503967</v>
      </c>
      <c r="H5778" s="211">
        <v>0.12183742925642953</v>
      </c>
      <c r="I5778" s="211">
        <v>0.47297889157688999</v>
      </c>
      <c r="J5778" s="211">
        <v>0.40919558409312107</v>
      </c>
      <c r="K5778" s="211">
        <v>0.53747102565018112</v>
      </c>
      <c r="L5778" s="211">
        <v>0.28048979599339752</v>
      </c>
      <c r="M5778" s="211">
        <v>9.3666764045305051E-2</v>
      </c>
      <c r="N5778" s="211">
        <v>0.46185634980844048</v>
      </c>
      <c r="O5778" s="211">
        <v>0.65635399614605183</v>
      </c>
      <c r="P5778" s="211">
        <v>6.6381162561222201E-2</v>
      </c>
      <c r="Q5778" s="211">
        <v>0.1431653327623848</v>
      </c>
      <c r="R5778" s="211">
        <v>0.44400127845420256</v>
      </c>
      <c r="S5778" s="211">
        <v>0.40586878429239648</v>
      </c>
      <c r="T5778" s="211">
        <v>0.51427717622116098</v>
      </c>
      <c r="U5778" s="211">
        <v>0.45187124691025193</v>
      </c>
      <c r="V5778" s="211">
        <v>5.4181952656186819E-2</v>
      </c>
      <c r="W5778" s="211">
        <v>0.57475852846538233</v>
      </c>
      <c r="X5778" s="211">
        <v>0.37467102153650222</v>
      </c>
      <c r="Y5778" s="211">
        <v>0.60779541664919312</v>
      </c>
      <c r="Z5778" s="211">
        <v>0.14818445957967169</v>
      </c>
      <c r="AA5778" s="212">
        <v>0.11756701484312318</v>
      </c>
    </row>
    <row r="5779" spans="1:27" x14ac:dyDescent="0.35">
      <c r="A5779" s="210" t="s">
        <v>6455</v>
      </c>
      <c r="B5779" s="217">
        <v>147.78586911445348</v>
      </c>
      <c r="C5779" s="211">
        <v>5.3365258454262501E-2</v>
      </c>
      <c r="D5779" s="211">
        <v>0.12486258453632181</v>
      </c>
      <c r="E5779" s="211">
        <v>7.4420101166298686E-2</v>
      </c>
      <c r="F5779" s="211">
        <v>0.10094366068633882</v>
      </c>
      <c r="G5779" s="211">
        <v>0.11929852667193461</v>
      </c>
      <c r="H5779" s="211">
        <v>0.12444545082184268</v>
      </c>
      <c r="I5779" s="211">
        <v>0.48308560986089649</v>
      </c>
      <c r="J5779" s="211">
        <v>0.44870231830180957</v>
      </c>
      <c r="K5779" s="211">
        <v>0.62169417085855516</v>
      </c>
      <c r="L5779" s="211">
        <v>0.28165990809670582</v>
      </c>
      <c r="M5779" s="211">
        <v>0.1045338230425224</v>
      </c>
      <c r="N5779" s="211">
        <v>0.36117010623707707</v>
      </c>
      <c r="O5779" s="211">
        <v>0.71163152665610041</v>
      </c>
      <c r="P5779" s="211">
        <v>6.5721210763637503E-2</v>
      </c>
      <c r="Q5779" s="211">
        <v>8.8424063434223529E-2</v>
      </c>
      <c r="R5779" s="211">
        <v>0.41590041865251415</v>
      </c>
      <c r="S5779" s="211">
        <v>0.38614662821435886</v>
      </c>
      <c r="T5779" s="211">
        <v>0.57226122243197564</v>
      </c>
      <c r="U5779" s="211">
        <v>0.42981208582293917</v>
      </c>
      <c r="V5779" s="211">
        <v>0.15500647617986354</v>
      </c>
      <c r="W5779" s="211">
        <v>0.6082742275562153</v>
      </c>
      <c r="X5779" s="211">
        <v>0.3381078858517545</v>
      </c>
      <c r="Y5779" s="211">
        <v>0.63336885339472282</v>
      </c>
      <c r="Z5779" s="211">
        <v>0.14994479267025498</v>
      </c>
      <c r="AA5779" s="212">
        <v>0.12712304562348964</v>
      </c>
    </row>
    <row r="5780" spans="1:27" x14ac:dyDescent="0.35">
      <c r="A5780" s="210" t="s">
        <v>6456</v>
      </c>
      <c r="B5780" s="217">
        <v>121.42535215219041</v>
      </c>
      <c r="C5780" s="211">
        <v>5.3909964173151685E-2</v>
      </c>
      <c r="D5780" s="211">
        <v>0.13028653432805457</v>
      </c>
      <c r="E5780" s="211">
        <v>6.6510027883685582E-2</v>
      </c>
      <c r="F5780" s="211">
        <v>0.10177962676200859</v>
      </c>
      <c r="G5780" s="211">
        <v>0.126016224395435</v>
      </c>
      <c r="H5780" s="211">
        <v>0.1150388389577171</v>
      </c>
      <c r="I5780" s="211">
        <v>0.5017663597775075</v>
      </c>
      <c r="J5780" s="211">
        <v>0.41509217808299503</v>
      </c>
      <c r="K5780" s="211">
        <v>0.56663625484653291</v>
      </c>
      <c r="L5780" s="211">
        <v>0.27054389446975668</v>
      </c>
      <c r="M5780" s="211">
        <v>0.11269885567915473</v>
      </c>
      <c r="N5780" s="211">
        <v>0.39563981885279248</v>
      </c>
      <c r="O5780" s="211">
        <v>0.68024331402794858</v>
      </c>
      <c r="P5780" s="211">
        <v>6.9902312578634329E-2</v>
      </c>
      <c r="Q5780" s="211">
        <v>0.10565040737084788</v>
      </c>
      <c r="R5780" s="211">
        <v>0.43617763478651345</v>
      </c>
      <c r="S5780" s="211">
        <v>0.41279806716828887</v>
      </c>
      <c r="T5780" s="211">
        <v>0.54657876587681531</v>
      </c>
      <c r="U5780" s="211">
        <v>0.43671345555728314</v>
      </c>
      <c r="V5780" s="211">
        <v>6.7813096305709225E-2</v>
      </c>
      <c r="W5780" s="211">
        <v>0.48557337755312752</v>
      </c>
      <c r="X5780" s="211">
        <v>0.31673002395370264</v>
      </c>
      <c r="Y5780" s="211">
        <v>0.61305372654026247</v>
      </c>
      <c r="Z5780" s="211">
        <v>0.14988127177652524</v>
      </c>
      <c r="AA5780" s="212">
        <v>0.11994564933820658</v>
      </c>
    </row>
    <row r="5781" spans="1:27" x14ac:dyDescent="0.35">
      <c r="A5781" s="210" t="s">
        <v>6457</v>
      </c>
      <c r="B5781" s="217">
        <v>150.13826320696131</v>
      </c>
      <c r="C5781" s="211">
        <v>6.2970491537600787E-2</v>
      </c>
      <c r="D5781" s="211">
        <v>0.13159099662669158</v>
      </c>
      <c r="E5781" s="211">
        <v>7.6507605399973394E-2</v>
      </c>
      <c r="F5781" s="211">
        <v>8.8778393284068072E-2</v>
      </c>
      <c r="G5781" s="211">
        <v>0.11850102823926556</v>
      </c>
      <c r="H5781" s="211">
        <v>0.11370129079935742</v>
      </c>
      <c r="I5781" s="211">
        <v>0.42211225817916281</v>
      </c>
      <c r="J5781" s="211">
        <v>0.47662931311017726</v>
      </c>
      <c r="K5781" s="211">
        <v>0.64984354322234605</v>
      </c>
      <c r="L5781" s="211">
        <v>0.27180796803749191</v>
      </c>
      <c r="M5781" s="211">
        <v>0.104487910513357</v>
      </c>
      <c r="N5781" s="211">
        <v>0.42719267525516746</v>
      </c>
      <c r="O5781" s="211">
        <v>0.65644396082529732</v>
      </c>
      <c r="P5781" s="211">
        <v>6.6316206297594438E-2</v>
      </c>
      <c r="Q5781" s="211">
        <v>9.6130009749660447E-2</v>
      </c>
      <c r="R5781" s="211">
        <v>0.45132483603171225</v>
      </c>
      <c r="S5781" s="211">
        <v>0.26697611477709382</v>
      </c>
      <c r="T5781" s="211">
        <v>0.49182388238655927</v>
      </c>
      <c r="U5781" s="211">
        <v>0.46452759091028423</v>
      </c>
      <c r="V5781" s="211">
        <v>0.101154842933924</v>
      </c>
      <c r="W5781" s="211">
        <v>0.58423338702659167</v>
      </c>
      <c r="X5781" s="211">
        <v>0.25419651662524162</v>
      </c>
      <c r="Y5781" s="211">
        <v>0.66148020124816143</v>
      </c>
      <c r="Z5781" s="211">
        <v>0.14272378791823248</v>
      </c>
      <c r="AA5781" s="212">
        <v>0.11612096664754799</v>
      </c>
    </row>
    <row r="5782" spans="1:27" x14ac:dyDescent="0.35">
      <c r="A5782" s="210" t="s">
        <v>6458</v>
      </c>
      <c r="B5782" s="217">
        <v>131.83123967543463</v>
      </c>
      <c r="C5782" s="211">
        <v>6.5917964636466625E-2</v>
      </c>
      <c r="D5782" s="211">
        <v>0.11585533280879599</v>
      </c>
      <c r="E5782" s="211">
        <v>7.1120999219758924E-2</v>
      </c>
      <c r="F5782" s="211">
        <v>8.6974425922682161E-2</v>
      </c>
      <c r="G5782" s="211">
        <v>0.12133626566543186</v>
      </c>
      <c r="H5782" s="211">
        <v>0.11920469320641365</v>
      </c>
      <c r="I5782" s="211">
        <v>0.47967048417043112</v>
      </c>
      <c r="J5782" s="211">
        <v>0.44550421576344135</v>
      </c>
      <c r="K5782" s="211">
        <v>0.64595315593890434</v>
      </c>
      <c r="L5782" s="211">
        <v>0.28037635459039029</v>
      </c>
      <c r="M5782" s="211">
        <v>0.10950850268831183</v>
      </c>
      <c r="N5782" s="211">
        <v>0.51339852307208134</v>
      </c>
      <c r="O5782" s="211">
        <v>0.71473302511473369</v>
      </c>
      <c r="P5782" s="211">
        <v>6.9995269869028376E-2</v>
      </c>
      <c r="Q5782" s="211">
        <v>0.11681527153384189</v>
      </c>
      <c r="R5782" s="211">
        <v>0.39518489962581432</v>
      </c>
      <c r="S5782" s="211">
        <v>0.34231128067932176</v>
      </c>
      <c r="T5782" s="211">
        <v>0.58049171770372676</v>
      </c>
      <c r="U5782" s="211">
        <v>0.43799052786567205</v>
      </c>
      <c r="V5782" s="211">
        <v>8.130444407179202E-2</v>
      </c>
      <c r="W5782" s="211">
        <v>0.58852766212215846</v>
      </c>
      <c r="X5782" s="211">
        <v>0.38986194330601015</v>
      </c>
      <c r="Y5782" s="211">
        <v>0.57624716431584244</v>
      </c>
      <c r="Z5782" s="211">
        <v>0.14725965572443153</v>
      </c>
      <c r="AA5782" s="212">
        <v>0.12453525179897047</v>
      </c>
    </row>
    <row r="5783" spans="1:27" x14ac:dyDescent="0.35">
      <c r="A5783" s="210" t="s">
        <v>6459</v>
      </c>
      <c r="B5783" s="217">
        <v>122.21903048226407</v>
      </c>
      <c r="C5783" s="211">
        <v>6.4712100169134715E-2</v>
      </c>
      <c r="D5783" s="211">
        <v>0.12287932536446328</v>
      </c>
      <c r="E5783" s="211">
        <v>8.2913840476106032E-2</v>
      </c>
      <c r="F5783" s="211">
        <v>0.10007520774737075</v>
      </c>
      <c r="G5783" s="211">
        <v>0.12455800311319432</v>
      </c>
      <c r="H5783" s="211">
        <v>0.11997156230861462</v>
      </c>
      <c r="I5783" s="211">
        <v>0.50249484868285987</v>
      </c>
      <c r="J5783" s="211">
        <v>0.47417263118620934</v>
      </c>
      <c r="K5783" s="211">
        <v>0.56581474567157186</v>
      </c>
      <c r="L5783" s="211">
        <v>0.27300910656192912</v>
      </c>
      <c r="M5783" s="211">
        <v>0.10027506227969389</v>
      </c>
      <c r="N5783" s="211">
        <v>0.43831127766216621</v>
      </c>
      <c r="O5783" s="211">
        <v>0.70482322842313017</v>
      </c>
      <c r="P5783" s="211">
        <v>7.0855597405430917E-2</v>
      </c>
      <c r="Q5783" s="211">
        <v>5.6974332057029897E-2</v>
      </c>
      <c r="R5783" s="211">
        <v>0.45506859875629857</v>
      </c>
      <c r="S5783" s="211">
        <v>0.30726073969295992</v>
      </c>
      <c r="T5783" s="211">
        <v>0.57819410533423765</v>
      </c>
      <c r="U5783" s="211">
        <v>0.40238396221250283</v>
      </c>
      <c r="V5783" s="211">
        <v>5.4900247320641013E-2</v>
      </c>
      <c r="W5783" s="211">
        <v>0.50416879229446887</v>
      </c>
      <c r="X5783" s="211">
        <v>0.31651873886891024</v>
      </c>
      <c r="Y5783" s="211">
        <v>0.67003862304745065</v>
      </c>
      <c r="Z5783" s="211">
        <v>0.14533518193107242</v>
      </c>
      <c r="AA5783" s="212">
        <v>0.11895942979366729</v>
      </c>
    </row>
    <row r="5784" spans="1:27" x14ac:dyDescent="0.35">
      <c r="A5784" s="210" t="s">
        <v>6460</v>
      </c>
      <c r="B5784" s="217">
        <v>121.63921382018965</v>
      </c>
      <c r="C5784" s="211">
        <v>7.5585214066656914E-2</v>
      </c>
      <c r="D5784" s="211">
        <v>0.11737963255135422</v>
      </c>
      <c r="E5784" s="211">
        <v>7.6334536314726517E-2</v>
      </c>
      <c r="F5784" s="211">
        <v>0.10417443554624871</v>
      </c>
      <c r="G5784" s="211">
        <v>0.11928847615304665</v>
      </c>
      <c r="H5784" s="211">
        <v>0.11670108803072571</v>
      </c>
      <c r="I5784" s="211">
        <v>0.48747098478796902</v>
      </c>
      <c r="J5784" s="211">
        <v>0.40790089948199187</v>
      </c>
      <c r="K5784" s="211">
        <v>0.60944483677659167</v>
      </c>
      <c r="L5784" s="211">
        <v>0.27605422309046163</v>
      </c>
      <c r="M5784" s="211">
        <v>8.5365153947608491E-2</v>
      </c>
      <c r="N5784" s="211">
        <v>0.43798095398944159</v>
      </c>
      <c r="O5784" s="211">
        <v>0.66488717495879146</v>
      </c>
      <c r="P5784" s="211">
        <v>6.6261412866109398E-2</v>
      </c>
      <c r="Q5784" s="211">
        <v>0.11155443470668566</v>
      </c>
      <c r="R5784" s="211">
        <v>0.49655981669400789</v>
      </c>
      <c r="S5784" s="211">
        <v>0.27676707602289335</v>
      </c>
      <c r="T5784" s="211">
        <v>0.57639891532043286</v>
      </c>
      <c r="U5784" s="211">
        <v>0.43560027486381903</v>
      </c>
      <c r="V5784" s="211">
        <v>8.7871621211239023E-2</v>
      </c>
      <c r="W5784" s="211">
        <v>0.56516145704079945</v>
      </c>
      <c r="X5784" s="211">
        <v>0.32477315473304852</v>
      </c>
      <c r="Y5784" s="211">
        <v>0.52118079473782775</v>
      </c>
      <c r="Z5784" s="211">
        <v>0.14147877872309847</v>
      </c>
      <c r="AA5784" s="212">
        <v>0.11839687111564902</v>
      </c>
    </row>
    <row r="5785" spans="1:27" x14ac:dyDescent="0.35">
      <c r="A5785" s="210" t="s">
        <v>6461</v>
      </c>
      <c r="B5785" s="217">
        <v>127.29686829145804</v>
      </c>
      <c r="C5785" s="211">
        <v>6.6562705469811051E-2</v>
      </c>
      <c r="D5785" s="211">
        <v>0.12061048950126066</v>
      </c>
      <c r="E5785" s="211">
        <v>7.8524548040135284E-2</v>
      </c>
      <c r="F5785" s="211">
        <v>9.8961242306976255E-2</v>
      </c>
      <c r="G5785" s="211">
        <v>0.11641426381234291</v>
      </c>
      <c r="H5785" s="211">
        <v>0.12394627829417154</v>
      </c>
      <c r="I5785" s="211">
        <v>0.49879191373763121</v>
      </c>
      <c r="J5785" s="211">
        <v>0.42201425456396069</v>
      </c>
      <c r="K5785" s="211">
        <v>0.58473292781368391</v>
      </c>
      <c r="L5785" s="211">
        <v>0.27247478115827789</v>
      </c>
      <c r="M5785" s="211">
        <v>0.11060632131077763</v>
      </c>
      <c r="N5785" s="211">
        <v>0.43604584101535782</v>
      </c>
      <c r="O5785" s="211">
        <v>0.67497237513431074</v>
      </c>
      <c r="P5785" s="211">
        <v>6.7766530885737516E-2</v>
      </c>
      <c r="Q5785" s="211">
        <v>0.11090599525472139</v>
      </c>
      <c r="R5785" s="211">
        <v>0.36983633451712838</v>
      </c>
      <c r="S5785" s="211">
        <v>0.28007045565205696</v>
      </c>
      <c r="T5785" s="211">
        <v>0.59585780967161539</v>
      </c>
      <c r="U5785" s="211">
        <v>0.40508334133252288</v>
      </c>
      <c r="V5785" s="211">
        <v>7.4498996899527908E-2</v>
      </c>
      <c r="W5785" s="211">
        <v>0.64595725604319387</v>
      </c>
      <c r="X5785" s="211">
        <v>0.34897283260835787</v>
      </c>
      <c r="Y5785" s="211">
        <v>0.65228333862232635</v>
      </c>
      <c r="Z5785" s="211">
        <v>0.14519104126462828</v>
      </c>
      <c r="AA5785" s="212">
        <v>0.12180719453514782</v>
      </c>
    </row>
    <row r="5786" spans="1:27" x14ac:dyDescent="0.35">
      <c r="A5786" s="210" t="s">
        <v>6462</v>
      </c>
      <c r="B5786" s="217">
        <v>122.27212671600405</v>
      </c>
      <c r="C5786" s="211">
        <v>5.5741144691573943E-2</v>
      </c>
      <c r="D5786" s="211">
        <v>0.12596698179281404</v>
      </c>
      <c r="E5786" s="211">
        <v>7.9358650168321151E-2</v>
      </c>
      <c r="F5786" s="211">
        <v>0.10332582181034278</v>
      </c>
      <c r="G5786" s="211">
        <v>0.12373849374176132</v>
      </c>
      <c r="H5786" s="211">
        <v>0.10849373094147138</v>
      </c>
      <c r="I5786" s="211">
        <v>0.51906133791330233</v>
      </c>
      <c r="J5786" s="211">
        <v>0.44026464852432518</v>
      </c>
      <c r="K5786" s="211">
        <v>0.64249335156286391</v>
      </c>
      <c r="L5786" s="211">
        <v>0.27675822112635717</v>
      </c>
      <c r="M5786" s="211">
        <v>9.3686417377088771E-2</v>
      </c>
      <c r="N5786" s="211">
        <v>0.46660539676363522</v>
      </c>
      <c r="O5786" s="211">
        <v>0.75826039826408143</v>
      </c>
      <c r="P5786" s="211">
        <v>7.2720469605044802E-2</v>
      </c>
      <c r="Q5786" s="211">
        <v>9.9122011976934349E-2</v>
      </c>
      <c r="R5786" s="211">
        <v>0.4731242312666436</v>
      </c>
      <c r="S5786" s="211">
        <v>0.31550807388997115</v>
      </c>
      <c r="T5786" s="211">
        <v>0.57185219859378977</v>
      </c>
      <c r="U5786" s="211">
        <v>0.44622491287806826</v>
      </c>
      <c r="V5786" s="211">
        <v>6.0123498380494966E-2</v>
      </c>
      <c r="W5786" s="211">
        <v>0.51203964307638627</v>
      </c>
      <c r="X5786" s="211">
        <v>0.34303015255972646</v>
      </c>
      <c r="Y5786" s="211">
        <v>0.54007842289516461</v>
      </c>
      <c r="Z5786" s="211">
        <v>0.14550137124671061</v>
      </c>
      <c r="AA5786" s="212">
        <v>0.12477631595559847</v>
      </c>
    </row>
    <row r="5787" spans="1:27" x14ac:dyDescent="0.35">
      <c r="A5787" s="210" t="s">
        <v>6463</v>
      </c>
      <c r="B5787" s="217">
        <v>157.77673592416772</v>
      </c>
      <c r="C5787" s="211">
        <v>4.7824963685120098E-2</v>
      </c>
      <c r="D5787" s="211">
        <v>0.13053874056043316</v>
      </c>
      <c r="E5787" s="211">
        <v>6.8898373948691083E-2</v>
      </c>
      <c r="F5787" s="211">
        <v>8.0967493634204746E-2</v>
      </c>
      <c r="G5787" s="211">
        <v>0.12615770046335281</v>
      </c>
      <c r="H5787" s="211">
        <v>0.11418342637590195</v>
      </c>
      <c r="I5787" s="211">
        <v>0.46562934360783387</v>
      </c>
      <c r="J5787" s="211">
        <v>0.45234825517001359</v>
      </c>
      <c r="K5787" s="211">
        <v>0.61140185903098132</v>
      </c>
      <c r="L5787" s="211">
        <v>0.27979602919246377</v>
      </c>
      <c r="M5787" s="211">
        <v>9.3236363562746588E-2</v>
      </c>
      <c r="N5787" s="211">
        <v>0.38462587336997389</v>
      </c>
      <c r="O5787" s="211">
        <v>0.65859897810194745</v>
      </c>
      <c r="P5787" s="211">
        <v>6.9729004268548223E-2</v>
      </c>
      <c r="Q5787" s="211">
        <v>0.12273768761598265</v>
      </c>
      <c r="R5787" s="211">
        <v>0.44991354586700355</v>
      </c>
      <c r="S5787" s="211">
        <v>0.30118169100158637</v>
      </c>
      <c r="T5787" s="211">
        <v>0.58911391692811488</v>
      </c>
      <c r="U5787" s="211">
        <v>0.39383688852486509</v>
      </c>
      <c r="V5787" s="211">
        <v>0.16322406934943323</v>
      </c>
      <c r="W5787" s="211">
        <v>0.5518795005898961</v>
      </c>
      <c r="X5787" s="211">
        <v>0.32449629481582709</v>
      </c>
      <c r="Y5787" s="211">
        <v>0.75094779721998473</v>
      </c>
      <c r="Z5787" s="211">
        <v>0.1479540620645288</v>
      </c>
      <c r="AA5787" s="212">
        <v>0.12424347100794568</v>
      </c>
    </row>
    <row r="5788" spans="1:27" x14ac:dyDescent="0.35">
      <c r="A5788" s="210" t="s">
        <v>6464</v>
      </c>
      <c r="B5788" s="217">
        <v>141.58690276617955</v>
      </c>
      <c r="C5788" s="211">
        <v>5.0916728939274535E-2</v>
      </c>
      <c r="D5788" s="211">
        <v>0.13110803407342472</v>
      </c>
      <c r="E5788" s="211">
        <v>6.5063886628084544E-2</v>
      </c>
      <c r="F5788" s="211">
        <v>7.5992644239106497E-2</v>
      </c>
      <c r="G5788" s="211">
        <v>0.11754987710884228</v>
      </c>
      <c r="H5788" s="211">
        <v>0.12201762336774864</v>
      </c>
      <c r="I5788" s="211">
        <v>0.46553469336308551</v>
      </c>
      <c r="J5788" s="211">
        <v>0.45167243528723389</v>
      </c>
      <c r="K5788" s="211">
        <v>0.58553756206614516</v>
      </c>
      <c r="L5788" s="211">
        <v>0.2828405571562661</v>
      </c>
      <c r="M5788" s="211">
        <v>9.0651887301893497E-2</v>
      </c>
      <c r="N5788" s="211">
        <v>0.45460380291039137</v>
      </c>
      <c r="O5788" s="211">
        <v>0.74430513042967106</v>
      </c>
      <c r="P5788" s="211">
        <v>6.9523560694194825E-2</v>
      </c>
      <c r="Q5788" s="211">
        <v>9.4780193029610091E-2</v>
      </c>
      <c r="R5788" s="211">
        <v>0.39985788646998982</v>
      </c>
      <c r="S5788" s="211">
        <v>0.37811550367761321</v>
      </c>
      <c r="T5788" s="211">
        <v>0.55141538614934948</v>
      </c>
      <c r="U5788" s="211">
        <v>0.48433389711629216</v>
      </c>
      <c r="V5788" s="211">
        <v>0.10687508103177699</v>
      </c>
      <c r="W5788" s="211">
        <v>0.56496956106391127</v>
      </c>
      <c r="X5788" s="211">
        <v>0.36656774571887568</v>
      </c>
      <c r="Y5788" s="211">
        <v>0.67773562390666042</v>
      </c>
      <c r="Z5788" s="211">
        <v>0.14990766860567917</v>
      </c>
      <c r="AA5788" s="212">
        <v>0.12087014735414928</v>
      </c>
    </row>
    <row r="5789" spans="1:27" x14ac:dyDescent="0.35">
      <c r="A5789" s="210" t="s">
        <v>6465</v>
      </c>
      <c r="B5789" s="217">
        <v>113.74653322088177</v>
      </c>
      <c r="C5789" s="211">
        <v>6.4045761945015323E-2</v>
      </c>
      <c r="D5789" s="211">
        <v>0.13024497401298296</v>
      </c>
      <c r="E5789" s="211">
        <v>7.999943788643174E-2</v>
      </c>
      <c r="F5789" s="211">
        <v>9.6748303485233139E-2</v>
      </c>
      <c r="G5789" s="211">
        <v>0.11838549431851356</v>
      </c>
      <c r="H5789" s="211">
        <v>0.12441772790185364</v>
      </c>
      <c r="I5789" s="211">
        <v>0.49759299169628279</v>
      </c>
      <c r="J5789" s="211">
        <v>0.48278281201182649</v>
      </c>
      <c r="K5789" s="211">
        <v>0.64385075938244418</v>
      </c>
      <c r="L5789" s="211">
        <v>0.26690019636473977</v>
      </c>
      <c r="M5789" s="211">
        <v>7.7694321894010265E-2</v>
      </c>
      <c r="N5789" s="211">
        <v>0.43683423527637633</v>
      </c>
      <c r="O5789" s="211">
        <v>0.71478050645246483</v>
      </c>
      <c r="P5789" s="211">
        <v>7.1570658532128267E-2</v>
      </c>
      <c r="Q5789" s="211">
        <v>5.1698441407930937E-2</v>
      </c>
      <c r="R5789" s="211">
        <v>0.45359576618647557</v>
      </c>
      <c r="S5789" s="211">
        <v>0.38561701450726227</v>
      </c>
      <c r="T5789" s="211">
        <v>0.50368726298978794</v>
      </c>
      <c r="U5789" s="211">
        <v>0.39961857788157057</v>
      </c>
      <c r="V5789" s="211">
        <v>7.7125587224524519E-2</v>
      </c>
      <c r="W5789" s="211">
        <v>0.57786961536214598</v>
      </c>
      <c r="X5789" s="211">
        <v>0.33921928850042204</v>
      </c>
      <c r="Y5789" s="211">
        <v>0.52569528606558513</v>
      </c>
      <c r="Z5789" s="211">
        <v>0.14635135258566997</v>
      </c>
      <c r="AA5789" s="212">
        <v>0.12476255510844213</v>
      </c>
    </row>
    <row r="5790" spans="1:27" x14ac:dyDescent="0.35">
      <c r="A5790" s="210" t="s">
        <v>6466</v>
      </c>
      <c r="B5790" s="217">
        <v>172.54175308105926</v>
      </c>
      <c r="C5790" s="211">
        <v>5.5523900631789885E-2</v>
      </c>
      <c r="D5790" s="211">
        <v>0.11804751510855348</v>
      </c>
      <c r="E5790" s="211">
        <v>8.0919633037602259E-2</v>
      </c>
      <c r="F5790" s="211">
        <v>8.6250590666948457E-2</v>
      </c>
      <c r="G5790" s="211">
        <v>0.1211982715129406</v>
      </c>
      <c r="H5790" s="211">
        <v>0.12656446434833002</v>
      </c>
      <c r="I5790" s="211">
        <v>0.49105896597619036</v>
      </c>
      <c r="J5790" s="211">
        <v>0.40830436018739652</v>
      </c>
      <c r="K5790" s="211">
        <v>0.58737008803631752</v>
      </c>
      <c r="L5790" s="211">
        <v>0.27318231711573904</v>
      </c>
      <c r="M5790" s="211">
        <v>8.8105587514625494E-2</v>
      </c>
      <c r="N5790" s="211">
        <v>0.37225565165737506</v>
      </c>
      <c r="O5790" s="211">
        <v>0.63701231596584751</v>
      </c>
      <c r="P5790" s="211">
        <v>6.6544132672585854E-2</v>
      </c>
      <c r="Q5790" s="211">
        <v>4.8239790128419668E-2</v>
      </c>
      <c r="R5790" s="211">
        <v>0.39951190203263864</v>
      </c>
      <c r="S5790" s="211">
        <v>0.3676168929951294</v>
      </c>
      <c r="T5790" s="211">
        <v>0.59697124610123853</v>
      </c>
      <c r="U5790" s="211">
        <v>0.45956937565198508</v>
      </c>
      <c r="V5790" s="211">
        <v>0.15829910117397167</v>
      </c>
      <c r="W5790" s="211">
        <v>0.53429737163245228</v>
      </c>
      <c r="X5790" s="211">
        <v>0.35688524354687517</v>
      </c>
      <c r="Y5790" s="211">
        <v>0.73222118688291626</v>
      </c>
      <c r="Z5790" s="211">
        <v>0.14885463666706944</v>
      </c>
      <c r="AA5790" s="212">
        <v>0.1124402313002268</v>
      </c>
    </row>
    <row r="5791" spans="1:27" x14ac:dyDescent="0.35">
      <c r="A5791" s="210" t="s">
        <v>6467</v>
      </c>
      <c r="B5791" s="217">
        <v>169.60317076806271</v>
      </c>
      <c r="C5791" s="211">
        <v>6.2276922482068175E-2</v>
      </c>
      <c r="D5791" s="211">
        <v>0.12689644432171376</v>
      </c>
      <c r="E5791" s="211">
        <v>8.0589615131061026E-2</v>
      </c>
      <c r="F5791" s="211">
        <v>9.0734152232368248E-2</v>
      </c>
      <c r="G5791" s="211">
        <v>0.1190023212277284</v>
      </c>
      <c r="H5791" s="211">
        <v>0.11951404348514932</v>
      </c>
      <c r="I5791" s="211">
        <v>0.51528494462591801</v>
      </c>
      <c r="J5791" s="211">
        <v>0.39224545373672604</v>
      </c>
      <c r="K5791" s="211">
        <v>0.63980169971085044</v>
      </c>
      <c r="L5791" s="211">
        <v>0.2700479338382108</v>
      </c>
      <c r="M5791" s="211">
        <v>9.6263331223191653E-2</v>
      </c>
      <c r="N5791" s="211">
        <v>0.42573700648647939</v>
      </c>
      <c r="O5791" s="211">
        <v>0.62658358061216002</v>
      </c>
      <c r="P5791" s="211">
        <v>7.0537602706000763E-2</v>
      </c>
      <c r="Q5791" s="211">
        <v>5.3522976458347277E-2</v>
      </c>
      <c r="R5791" s="211">
        <v>0.37057650089632749</v>
      </c>
      <c r="S5791" s="211">
        <v>0.31994091347209697</v>
      </c>
      <c r="T5791" s="211">
        <v>0.57255395705819079</v>
      </c>
      <c r="U5791" s="211">
        <v>0.46525549619780648</v>
      </c>
      <c r="V5791" s="211">
        <v>0.12781037523262304</v>
      </c>
      <c r="W5791" s="211">
        <v>0.50097755117201137</v>
      </c>
      <c r="X5791" s="211">
        <v>0.2897408239897637</v>
      </c>
      <c r="Y5791" s="211">
        <v>0.70684610423435634</v>
      </c>
      <c r="Z5791" s="211">
        <v>0.1474184032398477</v>
      </c>
      <c r="AA5791" s="212">
        <v>0.11646997610557736</v>
      </c>
    </row>
    <row r="5792" spans="1:27" x14ac:dyDescent="0.35">
      <c r="A5792" s="210" t="s">
        <v>6468</v>
      </c>
      <c r="B5792" s="217">
        <v>124.17334847019544</v>
      </c>
      <c r="C5792" s="211">
        <v>6.2577268393440175E-2</v>
      </c>
      <c r="D5792" s="211">
        <v>0.11781976832587855</v>
      </c>
      <c r="E5792" s="211">
        <v>8.028116504514847E-2</v>
      </c>
      <c r="F5792" s="211">
        <v>0.1018077724552606</v>
      </c>
      <c r="G5792" s="211">
        <v>0.12418010266894285</v>
      </c>
      <c r="H5792" s="211">
        <v>0.11571344741662906</v>
      </c>
      <c r="I5792" s="211">
        <v>0.52369066203447856</v>
      </c>
      <c r="J5792" s="211">
        <v>0.42634649542954589</v>
      </c>
      <c r="K5792" s="211">
        <v>0.60466885447509955</v>
      </c>
      <c r="L5792" s="211">
        <v>0.27474622306818586</v>
      </c>
      <c r="M5792" s="211">
        <v>8.5042256463912932E-2</v>
      </c>
      <c r="N5792" s="211">
        <v>0.37515519947797998</v>
      </c>
      <c r="O5792" s="211">
        <v>0.61893316136990562</v>
      </c>
      <c r="P5792" s="211">
        <v>6.7974985414295475E-2</v>
      </c>
      <c r="Q5792" s="211">
        <v>0.12212394811554458</v>
      </c>
      <c r="R5792" s="211">
        <v>0.43881444432854155</v>
      </c>
      <c r="S5792" s="211">
        <v>0.29593741805923657</v>
      </c>
      <c r="T5792" s="211">
        <v>0.60155105218234761</v>
      </c>
      <c r="U5792" s="211">
        <v>0.38943340948377347</v>
      </c>
      <c r="V5792" s="211">
        <v>9.5813197547416781E-2</v>
      </c>
      <c r="W5792" s="211">
        <v>0.58272917153861692</v>
      </c>
      <c r="X5792" s="211">
        <v>0.40494621136366676</v>
      </c>
      <c r="Y5792" s="211">
        <v>0.62993443001276772</v>
      </c>
      <c r="Z5792" s="211">
        <v>0.14946916189436246</v>
      </c>
      <c r="AA5792" s="212">
        <v>0.12085472433876382</v>
      </c>
    </row>
    <row r="5793" spans="1:27" x14ac:dyDescent="0.35">
      <c r="A5793" s="210" t="s">
        <v>6469</v>
      </c>
      <c r="B5793" s="217">
        <v>119.5092908847061</v>
      </c>
      <c r="C5793" s="211">
        <v>5.8857294143612342E-2</v>
      </c>
      <c r="D5793" s="211">
        <v>0.13050112435913375</v>
      </c>
      <c r="E5793" s="211">
        <v>8.7426702553872637E-2</v>
      </c>
      <c r="F5793" s="211">
        <v>0.10871397805998904</v>
      </c>
      <c r="G5793" s="211">
        <v>0.11778709000478221</v>
      </c>
      <c r="H5793" s="211">
        <v>0.12318341938348153</v>
      </c>
      <c r="I5793" s="211">
        <v>0.5207439363364037</v>
      </c>
      <c r="J5793" s="211">
        <v>0.47158852016798974</v>
      </c>
      <c r="K5793" s="211">
        <v>0.53013432340551681</v>
      </c>
      <c r="L5793" s="211">
        <v>0.27027283050578699</v>
      </c>
      <c r="M5793" s="211">
        <v>8.2323021513627595E-2</v>
      </c>
      <c r="N5793" s="211">
        <v>0.38382472652808214</v>
      </c>
      <c r="O5793" s="211">
        <v>0.70059983582258123</v>
      </c>
      <c r="P5793" s="211">
        <v>6.3244448290888045E-2</v>
      </c>
      <c r="Q5793" s="211">
        <v>4.4071016059614387E-2</v>
      </c>
      <c r="R5793" s="211">
        <v>0.43937724333219624</v>
      </c>
      <c r="S5793" s="211">
        <v>0.431264972488555</v>
      </c>
      <c r="T5793" s="211">
        <v>0.4721094025210979</v>
      </c>
      <c r="U5793" s="211">
        <v>0.43972457108533791</v>
      </c>
      <c r="V5793" s="211">
        <v>0.10216893700624234</v>
      </c>
      <c r="W5793" s="211">
        <v>0.55893494954051581</v>
      </c>
      <c r="X5793" s="211">
        <v>0.33961001557937881</v>
      </c>
      <c r="Y5793" s="211">
        <v>0.58328146386645963</v>
      </c>
      <c r="Z5793" s="211">
        <v>0.14479090658517652</v>
      </c>
      <c r="AA5793" s="212">
        <v>0.11758250100882733</v>
      </c>
    </row>
    <row r="5794" spans="1:27" x14ac:dyDescent="0.35">
      <c r="A5794" s="210" t="s">
        <v>6470</v>
      </c>
      <c r="B5794" s="217">
        <v>158.05674904556807</v>
      </c>
      <c r="C5794" s="211">
        <v>4.8867604097460784E-2</v>
      </c>
      <c r="D5794" s="211">
        <v>0.11583989065933824</v>
      </c>
      <c r="E5794" s="211">
        <v>7.8632152056335697E-2</v>
      </c>
      <c r="F5794" s="211">
        <v>8.8978433427248566E-2</v>
      </c>
      <c r="G5794" s="211">
        <v>0.11809239046403629</v>
      </c>
      <c r="H5794" s="211">
        <v>0.11966947784372634</v>
      </c>
      <c r="I5794" s="211">
        <v>0.51750694886939486</v>
      </c>
      <c r="J5794" s="211">
        <v>0.48743708231461691</v>
      </c>
      <c r="K5794" s="211">
        <v>0.64948652815413932</v>
      </c>
      <c r="L5794" s="211">
        <v>0.27635112449245047</v>
      </c>
      <c r="M5794" s="211">
        <v>0.10010343339505196</v>
      </c>
      <c r="N5794" s="211">
        <v>0.4976396567358512</v>
      </c>
      <c r="O5794" s="211">
        <v>0.66859632855804785</v>
      </c>
      <c r="P5794" s="211">
        <v>7.0405432033867357E-2</v>
      </c>
      <c r="Q5794" s="211">
        <v>6.2264740697282134E-2</v>
      </c>
      <c r="R5794" s="211">
        <v>0.42229054777986286</v>
      </c>
      <c r="S5794" s="211">
        <v>0.36957315620234044</v>
      </c>
      <c r="T5794" s="211">
        <v>0.49319907118900796</v>
      </c>
      <c r="U5794" s="211">
        <v>0.47546931280252175</v>
      </c>
      <c r="V5794" s="211">
        <v>0.12826794893357174</v>
      </c>
      <c r="W5794" s="211">
        <v>0.55760323471418016</v>
      </c>
      <c r="X5794" s="211">
        <v>0.29385509403882426</v>
      </c>
      <c r="Y5794" s="211">
        <v>0.68880084838190059</v>
      </c>
      <c r="Z5794" s="211">
        <v>0.14834667881441249</v>
      </c>
      <c r="AA5794" s="212">
        <v>0.12495602373336057</v>
      </c>
    </row>
    <row r="5795" spans="1:27" x14ac:dyDescent="0.35">
      <c r="A5795" s="210" t="s">
        <v>6471</v>
      </c>
      <c r="B5795" s="217">
        <v>121.87213965108404</v>
      </c>
      <c r="C5795" s="211">
        <v>6.2565551132455641E-2</v>
      </c>
      <c r="D5795" s="211">
        <v>0.12326270390350201</v>
      </c>
      <c r="E5795" s="211">
        <v>7.2141966144901079E-2</v>
      </c>
      <c r="F5795" s="211">
        <v>0.12030182879645704</v>
      </c>
      <c r="G5795" s="211">
        <v>0.11722726818227</v>
      </c>
      <c r="H5795" s="211">
        <v>0.11825134823355399</v>
      </c>
      <c r="I5795" s="211">
        <v>0.50868914085244565</v>
      </c>
      <c r="J5795" s="211">
        <v>0.43140831652625633</v>
      </c>
      <c r="K5795" s="211">
        <v>0.56523857513793063</v>
      </c>
      <c r="L5795" s="211">
        <v>0.27075258196269275</v>
      </c>
      <c r="M5795" s="211">
        <v>8.5759592174690591E-2</v>
      </c>
      <c r="N5795" s="211">
        <v>0.38187841234054065</v>
      </c>
      <c r="O5795" s="211">
        <v>0.71852273787791332</v>
      </c>
      <c r="P5795" s="211">
        <v>6.3464094423975437E-2</v>
      </c>
      <c r="Q5795" s="211">
        <v>0.13985409931282988</v>
      </c>
      <c r="R5795" s="211">
        <v>0.43063947984597756</v>
      </c>
      <c r="S5795" s="211">
        <v>0.33312426850887461</v>
      </c>
      <c r="T5795" s="211">
        <v>0.5595083778397747</v>
      </c>
      <c r="U5795" s="211">
        <v>0.36595212821920131</v>
      </c>
      <c r="V5795" s="211">
        <v>7.8357065857601021E-2</v>
      </c>
      <c r="W5795" s="211">
        <v>0.54620999636262124</v>
      </c>
      <c r="X5795" s="211">
        <v>0.41872840060542543</v>
      </c>
      <c r="Y5795" s="211">
        <v>0.7535947347729085</v>
      </c>
      <c r="Z5795" s="211">
        <v>0.14915134021585977</v>
      </c>
      <c r="AA5795" s="212">
        <v>0.11459401297576409</v>
      </c>
    </row>
    <row r="5796" spans="1:27" x14ac:dyDescent="0.35">
      <c r="A5796" s="210" t="s">
        <v>6472</v>
      </c>
      <c r="B5796" s="217">
        <v>134.63653038312432</v>
      </c>
      <c r="C5796" s="211">
        <v>6.4340990341340498E-2</v>
      </c>
      <c r="D5796" s="211">
        <v>0.12451699192158407</v>
      </c>
      <c r="E5796" s="211">
        <v>7.2737236310410236E-2</v>
      </c>
      <c r="F5796" s="211">
        <v>8.5172212074567127E-2</v>
      </c>
      <c r="G5796" s="211">
        <v>0.12368186394655466</v>
      </c>
      <c r="H5796" s="211">
        <v>0.11555338744662624</v>
      </c>
      <c r="I5796" s="211">
        <v>0.51381056796163449</v>
      </c>
      <c r="J5796" s="211">
        <v>0.4586916973512285</v>
      </c>
      <c r="K5796" s="211">
        <v>0.61962313238714251</v>
      </c>
      <c r="L5796" s="211">
        <v>0.27847173974225747</v>
      </c>
      <c r="M5796" s="211">
        <v>0.10247674629258889</v>
      </c>
      <c r="N5796" s="211">
        <v>0.40800836285575515</v>
      </c>
      <c r="O5796" s="211">
        <v>0.7571618539209698</v>
      </c>
      <c r="P5796" s="211">
        <v>6.1504062259878992E-2</v>
      </c>
      <c r="Q5796" s="211">
        <v>9.021519446224821E-2</v>
      </c>
      <c r="R5796" s="211">
        <v>0.46289561041269894</v>
      </c>
      <c r="S5796" s="211">
        <v>0.39061994862980604</v>
      </c>
      <c r="T5796" s="211">
        <v>0.48581101256500092</v>
      </c>
      <c r="U5796" s="211">
        <v>0.381660880377653</v>
      </c>
      <c r="V5796" s="211">
        <v>0.12075911956892393</v>
      </c>
      <c r="W5796" s="211">
        <v>0.58054232840786535</v>
      </c>
      <c r="X5796" s="211">
        <v>0.33084035465333217</v>
      </c>
      <c r="Y5796" s="211">
        <v>0.5720851065570588</v>
      </c>
      <c r="Z5796" s="211">
        <v>0.14645569651693421</v>
      </c>
      <c r="AA5796" s="212">
        <v>0.11446936756450089</v>
      </c>
    </row>
    <row r="5797" spans="1:27" x14ac:dyDescent="0.35">
      <c r="A5797" s="210" t="s">
        <v>6473</v>
      </c>
      <c r="B5797" s="217">
        <v>158.31741303474337</v>
      </c>
      <c r="C5797" s="211">
        <v>5.2212883249837055E-2</v>
      </c>
      <c r="D5797" s="211">
        <v>0.13064436151379558</v>
      </c>
      <c r="E5797" s="211">
        <v>7.0656904644953611E-2</v>
      </c>
      <c r="F5797" s="211">
        <v>9.8964109518572818E-2</v>
      </c>
      <c r="G5797" s="211">
        <v>0.12038655862737455</v>
      </c>
      <c r="H5797" s="211">
        <v>0.12067147632247302</v>
      </c>
      <c r="I5797" s="211">
        <v>0.47526786018195616</v>
      </c>
      <c r="J5797" s="211">
        <v>0.44081776797411248</v>
      </c>
      <c r="K5797" s="211">
        <v>0.63462738988936807</v>
      </c>
      <c r="L5797" s="211">
        <v>0.27541221678270644</v>
      </c>
      <c r="M5797" s="211">
        <v>0.11031194188487746</v>
      </c>
      <c r="N5797" s="211">
        <v>0.37086379770918199</v>
      </c>
      <c r="O5797" s="211">
        <v>0.76560653172335069</v>
      </c>
      <c r="P5797" s="211">
        <v>6.8888006439897648E-2</v>
      </c>
      <c r="Q5797" s="211">
        <v>0.11695807660906424</v>
      </c>
      <c r="R5797" s="211">
        <v>0.43732506236611979</v>
      </c>
      <c r="S5797" s="211">
        <v>0.29999967164677127</v>
      </c>
      <c r="T5797" s="211">
        <v>0.5409356115481323</v>
      </c>
      <c r="U5797" s="211">
        <v>0.44881893409688678</v>
      </c>
      <c r="V5797" s="211">
        <v>0.12200298906840655</v>
      </c>
      <c r="W5797" s="211">
        <v>0.589016749968444</v>
      </c>
      <c r="X5797" s="211">
        <v>0.357283670520607</v>
      </c>
      <c r="Y5797" s="211">
        <v>0.66186351694633461</v>
      </c>
      <c r="Z5797" s="211">
        <v>0.1483048133047109</v>
      </c>
      <c r="AA5797" s="212">
        <v>0.12094532164748659</v>
      </c>
    </row>
    <row r="5798" spans="1:27" x14ac:dyDescent="0.35">
      <c r="A5798" s="210" t="s">
        <v>6474</v>
      </c>
      <c r="B5798" s="217">
        <v>108.21050942794056</v>
      </c>
      <c r="C5798" s="211">
        <v>6.3261837409085295E-2</v>
      </c>
      <c r="D5798" s="211">
        <v>0.12328869784998389</v>
      </c>
      <c r="E5798" s="211">
        <v>7.966767234691309E-2</v>
      </c>
      <c r="F5798" s="211">
        <v>0.12223109705853169</v>
      </c>
      <c r="G5798" s="211">
        <v>0.12156194663426165</v>
      </c>
      <c r="H5798" s="211">
        <v>0.10594769861992981</v>
      </c>
      <c r="I5798" s="211">
        <v>0.49221143921688559</v>
      </c>
      <c r="J5798" s="211">
        <v>0.43059704798013565</v>
      </c>
      <c r="K5798" s="211">
        <v>0.62933390961557001</v>
      </c>
      <c r="L5798" s="211">
        <v>0.27100454862331741</v>
      </c>
      <c r="M5798" s="211">
        <v>9.5732918995863392E-2</v>
      </c>
      <c r="N5798" s="211">
        <v>0.38566102022162857</v>
      </c>
      <c r="O5798" s="211">
        <v>0.78716229916489722</v>
      </c>
      <c r="P5798" s="211">
        <v>6.4657663330092277E-2</v>
      </c>
      <c r="Q5798" s="211">
        <v>0.10591049959699417</v>
      </c>
      <c r="R5798" s="211">
        <v>0.42811664085754297</v>
      </c>
      <c r="S5798" s="211">
        <v>0.36235418325222629</v>
      </c>
      <c r="T5798" s="211">
        <v>0.50554722957595699</v>
      </c>
      <c r="U5798" s="211">
        <v>0.42110329849704614</v>
      </c>
      <c r="V5798" s="211">
        <v>5.3230121314795154E-2</v>
      </c>
      <c r="W5798" s="211">
        <v>0.47697565783142004</v>
      </c>
      <c r="X5798" s="211">
        <v>0.33604939752777729</v>
      </c>
      <c r="Y5798" s="211">
        <v>0.6384162738393826</v>
      </c>
      <c r="Z5798" s="211">
        <v>0.14380570716504432</v>
      </c>
      <c r="AA5798" s="212">
        <v>0.12405532341907002</v>
      </c>
    </row>
    <row r="5799" spans="1:27" x14ac:dyDescent="0.35">
      <c r="A5799" s="210" t="s">
        <v>6475</v>
      </c>
      <c r="B5799" s="217">
        <v>106.76830835746435</v>
      </c>
      <c r="C5799" s="211">
        <v>5.0158469167915394E-2</v>
      </c>
      <c r="D5799" s="211">
        <v>0.12874304163965716</v>
      </c>
      <c r="E5799" s="211">
        <v>7.4735320459749927E-2</v>
      </c>
      <c r="F5799" s="211">
        <v>9.7092058756489102E-2</v>
      </c>
      <c r="G5799" s="211">
        <v>0.11518182940114932</v>
      </c>
      <c r="H5799" s="211">
        <v>0.12042725613626148</v>
      </c>
      <c r="I5799" s="211">
        <v>0.47745755465020578</v>
      </c>
      <c r="J5799" s="211">
        <v>0.46888085888396625</v>
      </c>
      <c r="K5799" s="211">
        <v>0.61384450994751094</v>
      </c>
      <c r="L5799" s="211">
        <v>0.27745506603900577</v>
      </c>
      <c r="M5799" s="211">
        <v>8.7135652029360008E-2</v>
      </c>
      <c r="N5799" s="211">
        <v>0.44179217720797359</v>
      </c>
      <c r="O5799" s="211">
        <v>0.6377209357901662</v>
      </c>
      <c r="P5799" s="211">
        <v>6.7866873288347576E-2</v>
      </c>
      <c r="Q5799" s="211">
        <v>7.5852643543886544E-2</v>
      </c>
      <c r="R5799" s="211">
        <v>0.45983819095838574</v>
      </c>
      <c r="S5799" s="211">
        <v>0.36596700309964419</v>
      </c>
      <c r="T5799" s="211">
        <v>0.55565415073195679</v>
      </c>
      <c r="U5799" s="211">
        <v>0.38955026801378229</v>
      </c>
      <c r="V5799" s="211">
        <v>7.4844530194941444E-2</v>
      </c>
      <c r="W5799" s="211">
        <v>0.5483685826920186</v>
      </c>
      <c r="X5799" s="211">
        <v>0.27517117269771002</v>
      </c>
      <c r="Y5799" s="211">
        <v>0.56639874246637401</v>
      </c>
      <c r="Z5799" s="211">
        <v>0.14894109561738705</v>
      </c>
      <c r="AA5799" s="212">
        <v>0.12782101332586798</v>
      </c>
    </row>
    <row r="5800" spans="1:27" x14ac:dyDescent="0.35">
      <c r="A5800" s="210" t="s">
        <v>6476</v>
      </c>
      <c r="B5800" s="217">
        <v>134.33785144778176</v>
      </c>
      <c r="C5800" s="211">
        <v>5.5749378895020733E-2</v>
      </c>
      <c r="D5800" s="211">
        <v>0.12862232904055343</v>
      </c>
      <c r="E5800" s="211">
        <v>8.6984065343918934E-2</v>
      </c>
      <c r="F5800" s="211">
        <v>0.10096084938439912</v>
      </c>
      <c r="G5800" s="211">
        <v>0.1234203697304601</v>
      </c>
      <c r="H5800" s="211">
        <v>0.11602884587978624</v>
      </c>
      <c r="I5800" s="211">
        <v>0.46401554972634002</v>
      </c>
      <c r="J5800" s="211">
        <v>0.43054589536965931</v>
      </c>
      <c r="K5800" s="211">
        <v>0.57876915706546517</v>
      </c>
      <c r="L5800" s="211">
        <v>0.28198387974951139</v>
      </c>
      <c r="M5800" s="211">
        <v>9.4525976941860837E-2</v>
      </c>
      <c r="N5800" s="211">
        <v>0.40189548392298785</v>
      </c>
      <c r="O5800" s="211">
        <v>0.76277424716404352</v>
      </c>
      <c r="P5800" s="211">
        <v>6.9763472463479567E-2</v>
      </c>
      <c r="Q5800" s="211">
        <v>6.6875738500047174E-2</v>
      </c>
      <c r="R5800" s="211">
        <v>0.43329173227716311</v>
      </c>
      <c r="S5800" s="211">
        <v>0.31292965773311998</v>
      </c>
      <c r="T5800" s="211">
        <v>0.51460245610118582</v>
      </c>
      <c r="U5800" s="211">
        <v>0.53718868481825077</v>
      </c>
      <c r="V5800" s="211">
        <v>8.5187808505936227E-2</v>
      </c>
      <c r="W5800" s="211">
        <v>0.49533651152472835</v>
      </c>
      <c r="X5800" s="211">
        <v>0.26929884730811704</v>
      </c>
      <c r="Y5800" s="211">
        <v>0.56166131905107519</v>
      </c>
      <c r="Z5800" s="211">
        <v>0.14279862446717537</v>
      </c>
      <c r="AA5800" s="212">
        <v>0.11995168704155025</v>
      </c>
    </row>
    <row r="5801" spans="1:27" x14ac:dyDescent="0.35">
      <c r="A5801" s="210" t="s">
        <v>6477</v>
      </c>
      <c r="B5801" s="217">
        <v>157.05257497606846</v>
      </c>
      <c r="C5801" s="211">
        <v>7.4293104913578739E-2</v>
      </c>
      <c r="D5801" s="211">
        <v>0.11947242355297032</v>
      </c>
      <c r="E5801" s="211">
        <v>8.1263456452266028E-2</v>
      </c>
      <c r="F5801" s="211">
        <v>0.1076492644543072</v>
      </c>
      <c r="G5801" s="211">
        <v>0.11642406786620091</v>
      </c>
      <c r="H5801" s="211">
        <v>0.12488915909360312</v>
      </c>
      <c r="I5801" s="211">
        <v>0.52678200740347958</v>
      </c>
      <c r="J5801" s="211">
        <v>0.43088397418059704</v>
      </c>
      <c r="K5801" s="211">
        <v>0.62355995349827442</v>
      </c>
      <c r="L5801" s="211">
        <v>0.27632202722064136</v>
      </c>
      <c r="M5801" s="211">
        <v>0.11563486737373876</v>
      </c>
      <c r="N5801" s="211">
        <v>0.35800677213409798</v>
      </c>
      <c r="O5801" s="211">
        <v>0.63893113692520775</v>
      </c>
      <c r="P5801" s="211">
        <v>6.7351636815855695E-2</v>
      </c>
      <c r="Q5801" s="211">
        <v>8.758675158546303E-2</v>
      </c>
      <c r="R5801" s="211">
        <v>0.45030378155998652</v>
      </c>
      <c r="S5801" s="211">
        <v>0.42878409542374774</v>
      </c>
      <c r="T5801" s="211">
        <v>0.53123477656064222</v>
      </c>
      <c r="U5801" s="211">
        <v>0.48953641893997857</v>
      </c>
      <c r="V5801" s="211">
        <v>8.819627332007858E-2</v>
      </c>
      <c r="W5801" s="211">
        <v>0.62331108763373733</v>
      </c>
      <c r="X5801" s="211">
        <v>0.27699454274772112</v>
      </c>
      <c r="Y5801" s="211">
        <v>0.7630155990236196</v>
      </c>
      <c r="Z5801" s="211">
        <v>0.14819175991534606</v>
      </c>
      <c r="AA5801" s="212">
        <v>0.11707872324214916</v>
      </c>
    </row>
    <row r="5802" spans="1:27" x14ac:dyDescent="0.35">
      <c r="A5802" s="210" t="s">
        <v>6478</v>
      </c>
      <c r="B5802" s="217">
        <v>165.48321456626024</v>
      </c>
      <c r="C5802" s="211">
        <v>5.6829101856836768E-2</v>
      </c>
      <c r="D5802" s="211">
        <v>0.12949234173698179</v>
      </c>
      <c r="E5802" s="211">
        <v>8.1533409289009193E-2</v>
      </c>
      <c r="F5802" s="211">
        <v>0.10087581752763111</v>
      </c>
      <c r="G5802" s="211">
        <v>0.12028168434325683</v>
      </c>
      <c r="H5802" s="211">
        <v>0.11275764298426752</v>
      </c>
      <c r="I5802" s="211">
        <v>0.48714011469488416</v>
      </c>
      <c r="J5802" s="211">
        <v>0.42713295057775014</v>
      </c>
      <c r="K5802" s="211">
        <v>0.55410211906011919</v>
      </c>
      <c r="L5802" s="211">
        <v>0.27661200057405405</v>
      </c>
      <c r="M5802" s="211">
        <v>0.10971331724448509</v>
      </c>
      <c r="N5802" s="211">
        <v>0.40277982874371121</v>
      </c>
      <c r="O5802" s="211">
        <v>0.69666617985044144</v>
      </c>
      <c r="P5802" s="211">
        <v>7.2162050752755405E-2</v>
      </c>
      <c r="Q5802" s="211">
        <v>7.5397276179100775E-2</v>
      </c>
      <c r="R5802" s="211">
        <v>0.46497705640401826</v>
      </c>
      <c r="S5802" s="211">
        <v>0.29961093261242627</v>
      </c>
      <c r="T5802" s="211">
        <v>0.60858167759986803</v>
      </c>
      <c r="U5802" s="211">
        <v>0.40155976779522284</v>
      </c>
      <c r="V5802" s="211">
        <v>0.10711403890203414</v>
      </c>
      <c r="W5802" s="211">
        <v>0.54640630679714497</v>
      </c>
      <c r="X5802" s="211">
        <v>0.29935332369569123</v>
      </c>
      <c r="Y5802" s="211">
        <v>0.6498877620527671</v>
      </c>
      <c r="Z5802" s="211">
        <v>0.14864602199289262</v>
      </c>
      <c r="AA5802" s="212">
        <v>0.1113572343758088</v>
      </c>
    </row>
    <row r="5803" spans="1:27" x14ac:dyDescent="0.35">
      <c r="A5803" s="210" t="s">
        <v>6479</v>
      </c>
      <c r="B5803" s="217">
        <v>134.81518872494723</v>
      </c>
      <c r="C5803" s="211">
        <v>6.2431622470657283E-2</v>
      </c>
      <c r="D5803" s="211">
        <v>0.12580578899647124</v>
      </c>
      <c r="E5803" s="211">
        <v>7.4723005213224045E-2</v>
      </c>
      <c r="F5803" s="211">
        <v>7.6109124672518152E-2</v>
      </c>
      <c r="G5803" s="211">
        <v>0.12509365210878759</v>
      </c>
      <c r="H5803" s="211">
        <v>0.11675741944690829</v>
      </c>
      <c r="I5803" s="211">
        <v>0.46686901752928411</v>
      </c>
      <c r="J5803" s="211">
        <v>0.4498103350399924</v>
      </c>
      <c r="K5803" s="211">
        <v>0.60513128471034627</v>
      </c>
      <c r="L5803" s="211">
        <v>0.27154142640368595</v>
      </c>
      <c r="M5803" s="211">
        <v>0.11139897881459959</v>
      </c>
      <c r="N5803" s="211">
        <v>0.46271364947534899</v>
      </c>
      <c r="O5803" s="211">
        <v>0.74564291110083025</v>
      </c>
      <c r="P5803" s="211">
        <v>6.9128949958572314E-2</v>
      </c>
      <c r="Q5803" s="211">
        <v>0.11467023993833703</v>
      </c>
      <c r="R5803" s="211">
        <v>0.4465327444377461</v>
      </c>
      <c r="S5803" s="211">
        <v>0.3947768571274724</v>
      </c>
      <c r="T5803" s="211">
        <v>0.5318713300941027</v>
      </c>
      <c r="U5803" s="211">
        <v>0.31801323820843175</v>
      </c>
      <c r="V5803" s="211">
        <v>0.11604024443582894</v>
      </c>
      <c r="W5803" s="211">
        <v>0.52714981097439073</v>
      </c>
      <c r="X5803" s="211">
        <v>0.37781193805895108</v>
      </c>
      <c r="Y5803" s="211">
        <v>0.55319304073602704</v>
      </c>
      <c r="Z5803" s="211">
        <v>0.14942672101128823</v>
      </c>
      <c r="AA5803" s="212">
        <v>0.12002951994798916</v>
      </c>
    </row>
    <row r="5804" spans="1:27" x14ac:dyDescent="0.35">
      <c r="A5804" s="210" t="s">
        <v>6480</v>
      </c>
      <c r="B5804" s="217">
        <v>138.77530138696719</v>
      </c>
      <c r="C5804" s="211">
        <v>6.768129138774559E-2</v>
      </c>
      <c r="D5804" s="211">
        <v>0.13019777478921543</v>
      </c>
      <c r="E5804" s="211">
        <v>6.9071898297659057E-2</v>
      </c>
      <c r="F5804" s="211">
        <v>8.8125001860586014E-2</v>
      </c>
      <c r="G5804" s="211">
        <v>0.11713546001394719</v>
      </c>
      <c r="H5804" s="211">
        <v>0.10988254425266814</v>
      </c>
      <c r="I5804" s="211">
        <v>0.48245204213981241</v>
      </c>
      <c r="J5804" s="211">
        <v>0.46564761555721895</v>
      </c>
      <c r="K5804" s="211">
        <v>0.55098208857756625</v>
      </c>
      <c r="L5804" s="211">
        <v>0.27385046864449175</v>
      </c>
      <c r="M5804" s="211">
        <v>9.371679459878246E-2</v>
      </c>
      <c r="N5804" s="211">
        <v>0.42531586634291213</v>
      </c>
      <c r="O5804" s="211">
        <v>0.72087566376230716</v>
      </c>
      <c r="P5804" s="211">
        <v>6.9211353657150712E-2</v>
      </c>
      <c r="Q5804" s="211">
        <v>5.8894142998327625E-2</v>
      </c>
      <c r="R5804" s="211">
        <v>0.44625295775364432</v>
      </c>
      <c r="S5804" s="211">
        <v>0.34174324985762861</v>
      </c>
      <c r="T5804" s="211">
        <v>0.51923193624565511</v>
      </c>
      <c r="U5804" s="211">
        <v>0.55411318420273836</v>
      </c>
      <c r="V5804" s="211">
        <v>0.10436806125985792</v>
      </c>
      <c r="W5804" s="211">
        <v>0.61534444908007435</v>
      </c>
      <c r="X5804" s="211">
        <v>0.39762088101476772</v>
      </c>
      <c r="Y5804" s="211">
        <v>0.62362832965302661</v>
      </c>
      <c r="Z5804" s="211">
        <v>0.14882608678847117</v>
      </c>
      <c r="AA5804" s="212">
        <v>0.12181030100122878</v>
      </c>
    </row>
    <row r="5805" spans="1:27" x14ac:dyDescent="0.35">
      <c r="A5805" s="210" t="s">
        <v>6481</v>
      </c>
      <c r="B5805" s="217">
        <v>180.26881682237473</v>
      </c>
      <c r="C5805" s="211">
        <v>6.1447591212509235E-2</v>
      </c>
      <c r="D5805" s="211">
        <v>0.13152051414593918</v>
      </c>
      <c r="E5805" s="211">
        <v>7.6999720413557252E-2</v>
      </c>
      <c r="F5805" s="211">
        <v>7.1521346217712237E-2</v>
      </c>
      <c r="G5805" s="211">
        <v>0.12434988994574603</v>
      </c>
      <c r="H5805" s="211">
        <v>0.12403307932315401</v>
      </c>
      <c r="I5805" s="211">
        <v>0.48856785678052816</v>
      </c>
      <c r="J5805" s="211">
        <v>0.47373365047157107</v>
      </c>
      <c r="K5805" s="211">
        <v>0.61008327158831455</v>
      </c>
      <c r="L5805" s="211">
        <v>0.27052027392455458</v>
      </c>
      <c r="M5805" s="211">
        <v>0.11708735363550427</v>
      </c>
      <c r="N5805" s="211">
        <v>0.53962955931664536</v>
      </c>
      <c r="O5805" s="211">
        <v>0.75597802803240188</v>
      </c>
      <c r="P5805" s="211">
        <v>6.9595264627080877E-2</v>
      </c>
      <c r="Q5805" s="211">
        <v>4.6934784517183394E-2</v>
      </c>
      <c r="R5805" s="211">
        <v>0.45457578920390268</v>
      </c>
      <c r="S5805" s="211">
        <v>0.30719369418649617</v>
      </c>
      <c r="T5805" s="211">
        <v>0.49680046926367161</v>
      </c>
      <c r="U5805" s="211">
        <v>0.46276499679431854</v>
      </c>
      <c r="V5805" s="211">
        <v>0.14537199874325324</v>
      </c>
      <c r="W5805" s="211">
        <v>0.59606023787164442</v>
      </c>
      <c r="X5805" s="211">
        <v>0.2838450484621754</v>
      </c>
      <c r="Y5805" s="211">
        <v>0.60460563099150366</v>
      </c>
      <c r="Z5805" s="211">
        <v>0.14921434576091117</v>
      </c>
      <c r="AA5805" s="212">
        <v>0.11815824102536596</v>
      </c>
    </row>
    <row r="5806" spans="1:27" x14ac:dyDescent="0.35">
      <c r="A5806" s="210" t="s">
        <v>6482</v>
      </c>
      <c r="B5806" s="217">
        <v>116.75432612935394</v>
      </c>
      <c r="C5806" s="211">
        <v>5.2159773238278577E-2</v>
      </c>
      <c r="D5806" s="211">
        <v>0.12247416442093519</v>
      </c>
      <c r="E5806" s="211">
        <v>7.2083867306898752E-2</v>
      </c>
      <c r="F5806" s="211">
        <v>8.5429793107917304E-2</v>
      </c>
      <c r="G5806" s="211">
        <v>0.12341159731681144</v>
      </c>
      <c r="H5806" s="211">
        <v>0.11915337350941911</v>
      </c>
      <c r="I5806" s="211">
        <v>0.46601620681129896</v>
      </c>
      <c r="J5806" s="211">
        <v>0.42586967730800174</v>
      </c>
      <c r="K5806" s="211">
        <v>0.58490594518419958</v>
      </c>
      <c r="L5806" s="211">
        <v>0.27694626291944296</v>
      </c>
      <c r="M5806" s="211">
        <v>9.304026859090532E-2</v>
      </c>
      <c r="N5806" s="211">
        <v>0.4040661454070622</v>
      </c>
      <c r="O5806" s="211">
        <v>0.64761951313199972</v>
      </c>
      <c r="P5806" s="211">
        <v>7.0911499644760234E-2</v>
      </c>
      <c r="Q5806" s="211">
        <v>7.4880211906570723E-2</v>
      </c>
      <c r="R5806" s="211">
        <v>0.40815993931259242</v>
      </c>
      <c r="S5806" s="211">
        <v>0.37349923225707538</v>
      </c>
      <c r="T5806" s="211">
        <v>0.54247379992688582</v>
      </c>
      <c r="U5806" s="211">
        <v>0.49497794205426565</v>
      </c>
      <c r="V5806" s="211">
        <v>5.366205452982567E-2</v>
      </c>
      <c r="W5806" s="211">
        <v>0.63515683532211742</v>
      </c>
      <c r="X5806" s="211">
        <v>0.32365233935136684</v>
      </c>
      <c r="Y5806" s="211">
        <v>0.63906684611278786</v>
      </c>
      <c r="Z5806" s="211">
        <v>0.14927882929503994</v>
      </c>
      <c r="AA5806" s="212">
        <v>0.11819407340103213</v>
      </c>
    </row>
    <row r="5807" spans="1:27" x14ac:dyDescent="0.35">
      <c r="A5807" s="210" t="s">
        <v>6483</v>
      </c>
      <c r="B5807" s="217">
        <v>164.58465155189998</v>
      </c>
      <c r="C5807" s="211">
        <v>6.1366484007370686E-2</v>
      </c>
      <c r="D5807" s="211">
        <v>0.11866788794677569</v>
      </c>
      <c r="E5807" s="211">
        <v>7.7800802520088405E-2</v>
      </c>
      <c r="F5807" s="211">
        <v>0.10773488475760296</v>
      </c>
      <c r="G5807" s="211">
        <v>0.12029377783192208</v>
      </c>
      <c r="H5807" s="211">
        <v>0.10988671285041249</v>
      </c>
      <c r="I5807" s="211">
        <v>0.48100638523592171</v>
      </c>
      <c r="J5807" s="211">
        <v>0.4323290799812689</v>
      </c>
      <c r="K5807" s="211">
        <v>0.61491190457219758</v>
      </c>
      <c r="L5807" s="211">
        <v>0.27325621344284873</v>
      </c>
      <c r="M5807" s="211">
        <v>0.11691633310840088</v>
      </c>
      <c r="N5807" s="211">
        <v>0.42239131116958445</v>
      </c>
      <c r="O5807" s="211">
        <v>0.54626436507115717</v>
      </c>
      <c r="P5807" s="211">
        <v>7.2803708556488114E-2</v>
      </c>
      <c r="Q5807" s="211">
        <v>9.9668840512448148E-2</v>
      </c>
      <c r="R5807" s="211">
        <v>0.40957644250655378</v>
      </c>
      <c r="S5807" s="211">
        <v>0.40046896987151404</v>
      </c>
      <c r="T5807" s="211">
        <v>0.50325928422270982</v>
      </c>
      <c r="U5807" s="211">
        <v>0.34451193981068079</v>
      </c>
      <c r="V5807" s="211">
        <v>0.12694674182547444</v>
      </c>
      <c r="W5807" s="211">
        <v>0.60091980341575957</v>
      </c>
      <c r="X5807" s="211">
        <v>0.2465992394828333</v>
      </c>
      <c r="Y5807" s="211">
        <v>0.74843581811728477</v>
      </c>
      <c r="Z5807" s="211">
        <v>0.14454393342379807</v>
      </c>
      <c r="AA5807" s="212">
        <v>0.11673642568205245</v>
      </c>
    </row>
    <row r="5808" spans="1:27" x14ac:dyDescent="0.35">
      <c r="A5808" s="210" t="s">
        <v>6484</v>
      </c>
      <c r="B5808" s="217">
        <v>132.14236345148811</v>
      </c>
      <c r="C5808" s="211">
        <v>6.1406781603561944E-2</v>
      </c>
      <c r="D5808" s="211">
        <v>0.11777541294842633</v>
      </c>
      <c r="E5808" s="211">
        <v>7.7366953854168544E-2</v>
      </c>
      <c r="F5808" s="211">
        <v>8.2492435173529069E-2</v>
      </c>
      <c r="G5808" s="211">
        <v>0.122092920539666</v>
      </c>
      <c r="H5808" s="211">
        <v>0.10568482324224537</v>
      </c>
      <c r="I5808" s="211">
        <v>0.49839886301608066</v>
      </c>
      <c r="J5808" s="211">
        <v>0.42899099203308838</v>
      </c>
      <c r="K5808" s="211">
        <v>0.53860841724513264</v>
      </c>
      <c r="L5808" s="211">
        <v>0.27012897286572501</v>
      </c>
      <c r="M5808" s="211">
        <v>0.10226476588045377</v>
      </c>
      <c r="N5808" s="211">
        <v>0.45136938599488408</v>
      </c>
      <c r="O5808" s="211">
        <v>0.62343342745968722</v>
      </c>
      <c r="P5808" s="211">
        <v>6.8117078419085389E-2</v>
      </c>
      <c r="Q5808" s="211">
        <v>6.3846898590081705E-2</v>
      </c>
      <c r="R5808" s="211">
        <v>0.3778094432995952</v>
      </c>
      <c r="S5808" s="211">
        <v>0.40161719978150956</v>
      </c>
      <c r="T5808" s="211">
        <v>0.53661122716268805</v>
      </c>
      <c r="U5808" s="211">
        <v>0.39827132839731116</v>
      </c>
      <c r="V5808" s="211">
        <v>0.10013385868263888</v>
      </c>
      <c r="W5808" s="211">
        <v>0.50332343478319808</v>
      </c>
      <c r="X5808" s="211">
        <v>0.32858633951715344</v>
      </c>
      <c r="Y5808" s="211">
        <v>0.67229502557172716</v>
      </c>
      <c r="Z5808" s="211">
        <v>0.14918783902046559</v>
      </c>
      <c r="AA5808" s="212">
        <v>0.11722530600580128</v>
      </c>
    </row>
    <row r="5809" spans="1:27" x14ac:dyDescent="0.35">
      <c r="A5809" s="210" t="s">
        <v>6485</v>
      </c>
      <c r="B5809" s="217">
        <v>146.40894073890826</v>
      </c>
      <c r="C5809" s="211">
        <v>5.2094477465133363E-2</v>
      </c>
      <c r="D5809" s="211">
        <v>0.12158088398515905</v>
      </c>
      <c r="E5809" s="211">
        <v>8.2268849471136815E-2</v>
      </c>
      <c r="F5809" s="211">
        <v>9.924168109023751E-2</v>
      </c>
      <c r="G5809" s="211">
        <v>0.1221178436049029</v>
      </c>
      <c r="H5809" s="211">
        <v>0.11701643045839949</v>
      </c>
      <c r="I5809" s="211">
        <v>0.49517321091321964</v>
      </c>
      <c r="J5809" s="211">
        <v>0.48660690464661532</v>
      </c>
      <c r="K5809" s="211">
        <v>0.62757588253284924</v>
      </c>
      <c r="L5809" s="211">
        <v>0.27865880851380642</v>
      </c>
      <c r="M5809" s="211">
        <v>8.5498656470058387E-2</v>
      </c>
      <c r="N5809" s="211">
        <v>0.54335415690313082</v>
      </c>
      <c r="O5809" s="211">
        <v>0.68546373735317523</v>
      </c>
      <c r="P5809" s="211">
        <v>7.0887620214543742E-2</v>
      </c>
      <c r="Q5809" s="211">
        <v>0.12363766468608033</v>
      </c>
      <c r="R5809" s="211">
        <v>0.48750705875473599</v>
      </c>
      <c r="S5809" s="211">
        <v>0.35386249974617512</v>
      </c>
      <c r="T5809" s="211">
        <v>0.56528505472155222</v>
      </c>
      <c r="U5809" s="211">
        <v>0.42531807397485566</v>
      </c>
      <c r="V5809" s="211">
        <v>5.6380482400513549E-2</v>
      </c>
      <c r="W5809" s="211">
        <v>0.52361089785715342</v>
      </c>
      <c r="X5809" s="211">
        <v>0.32146442870404723</v>
      </c>
      <c r="Y5809" s="211">
        <v>0.71546120785725875</v>
      </c>
      <c r="Z5809" s="211">
        <v>0.14976074217711155</v>
      </c>
      <c r="AA5809" s="212">
        <v>0.11120427870260025</v>
      </c>
    </row>
    <row r="5810" spans="1:27" x14ac:dyDescent="0.35">
      <c r="A5810" s="210" t="s">
        <v>6486</v>
      </c>
      <c r="B5810" s="217">
        <v>117.98425902683572</v>
      </c>
      <c r="C5810" s="211">
        <v>7.4515811462946765E-2</v>
      </c>
      <c r="D5810" s="211">
        <v>0.12975553680784721</v>
      </c>
      <c r="E5810" s="211">
        <v>7.3359212243640781E-2</v>
      </c>
      <c r="F5810" s="211">
        <v>8.7046788049484652E-2</v>
      </c>
      <c r="G5810" s="211">
        <v>0.12509420902635801</v>
      </c>
      <c r="H5810" s="211">
        <v>0.11954907836561948</v>
      </c>
      <c r="I5810" s="211">
        <v>0.47857474677830825</v>
      </c>
      <c r="J5810" s="211">
        <v>0.48355869111230121</v>
      </c>
      <c r="K5810" s="211">
        <v>0.60935960369613729</v>
      </c>
      <c r="L5810" s="211">
        <v>0.27354906537373358</v>
      </c>
      <c r="M5810" s="211">
        <v>9.8073978640726006E-2</v>
      </c>
      <c r="N5810" s="211">
        <v>0.48776238830346397</v>
      </c>
      <c r="O5810" s="211">
        <v>0.64398681037725514</v>
      </c>
      <c r="P5810" s="211">
        <v>6.437837323340298E-2</v>
      </c>
      <c r="Q5810" s="211">
        <v>0.10990015439084748</v>
      </c>
      <c r="R5810" s="211">
        <v>0.39164126500274293</v>
      </c>
      <c r="S5810" s="211">
        <v>0.40506657618659869</v>
      </c>
      <c r="T5810" s="211">
        <v>0.59118065510392404</v>
      </c>
      <c r="U5810" s="211">
        <v>0.48155940333145458</v>
      </c>
      <c r="V5810" s="211">
        <v>6.0293968479629756E-2</v>
      </c>
      <c r="W5810" s="211">
        <v>0.58088850376769741</v>
      </c>
      <c r="X5810" s="211">
        <v>0.34043513685207394</v>
      </c>
      <c r="Y5810" s="211">
        <v>0.54400998547881774</v>
      </c>
      <c r="Z5810" s="211">
        <v>0.14840577956681877</v>
      </c>
      <c r="AA5810" s="212">
        <v>0.12003527354344344</v>
      </c>
    </row>
    <row r="5811" spans="1:27" x14ac:dyDescent="0.35">
      <c r="A5811" s="210" t="s">
        <v>6487</v>
      </c>
      <c r="B5811" s="217">
        <v>143.77943097014051</v>
      </c>
      <c r="C5811" s="211">
        <v>5.2575659785210629E-2</v>
      </c>
      <c r="D5811" s="211">
        <v>0.12443062409199504</v>
      </c>
      <c r="E5811" s="211">
        <v>6.8693212469130835E-2</v>
      </c>
      <c r="F5811" s="211">
        <v>0.10105675142918395</v>
      </c>
      <c r="G5811" s="211">
        <v>0.12260883180169498</v>
      </c>
      <c r="H5811" s="211">
        <v>0.11605162442748734</v>
      </c>
      <c r="I5811" s="211">
        <v>0.47535411461374877</v>
      </c>
      <c r="J5811" s="211">
        <v>0.45839834848941735</v>
      </c>
      <c r="K5811" s="211">
        <v>0.61570717521137164</v>
      </c>
      <c r="L5811" s="211">
        <v>0.2740211381271575</v>
      </c>
      <c r="M5811" s="211">
        <v>0.10287182692861468</v>
      </c>
      <c r="N5811" s="211">
        <v>0.43511593846868113</v>
      </c>
      <c r="O5811" s="211">
        <v>0.57151486363842319</v>
      </c>
      <c r="P5811" s="211">
        <v>6.6436708495469232E-2</v>
      </c>
      <c r="Q5811" s="211">
        <v>5.5102519093205904E-2</v>
      </c>
      <c r="R5811" s="211">
        <v>0.4714709505216545</v>
      </c>
      <c r="S5811" s="211">
        <v>0.29409229618177885</v>
      </c>
      <c r="T5811" s="211">
        <v>0.62837996810764352</v>
      </c>
      <c r="U5811" s="211">
        <v>0.34207986357167175</v>
      </c>
      <c r="V5811" s="211">
        <v>0.13268648416605205</v>
      </c>
      <c r="W5811" s="211">
        <v>0.55745298342590699</v>
      </c>
      <c r="X5811" s="211">
        <v>0.41695975806402158</v>
      </c>
      <c r="Y5811" s="211">
        <v>0.72579088558033511</v>
      </c>
      <c r="Z5811" s="211">
        <v>0.14928263912372886</v>
      </c>
      <c r="AA5811" s="212">
        <v>0.11767879645786254</v>
      </c>
    </row>
    <row r="5812" spans="1:27" x14ac:dyDescent="0.35">
      <c r="A5812" s="210" t="s">
        <v>6488</v>
      </c>
      <c r="B5812" s="217">
        <v>129.15455632803636</v>
      </c>
      <c r="C5812" s="211">
        <v>5.5205502605682355E-2</v>
      </c>
      <c r="D5812" s="211">
        <v>0.12171375249400686</v>
      </c>
      <c r="E5812" s="211">
        <v>7.4158966506281926E-2</v>
      </c>
      <c r="F5812" s="211">
        <v>0.11164558854981765</v>
      </c>
      <c r="G5812" s="211">
        <v>0.12139856689448036</v>
      </c>
      <c r="H5812" s="211">
        <v>0.10421320179221952</v>
      </c>
      <c r="I5812" s="211">
        <v>0.48168075552701667</v>
      </c>
      <c r="J5812" s="211">
        <v>0.46673478910522193</v>
      </c>
      <c r="K5812" s="211">
        <v>0.58492188405200185</v>
      </c>
      <c r="L5812" s="211">
        <v>0.27242916878397128</v>
      </c>
      <c r="M5812" s="211">
        <v>8.5246747190144787E-2</v>
      </c>
      <c r="N5812" s="211">
        <v>0.40246994811860104</v>
      </c>
      <c r="O5812" s="211">
        <v>0.61146901689076016</v>
      </c>
      <c r="P5812" s="211">
        <v>6.6881073924441536E-2</v>
      </c>
      <c r="Q5812" s="211">
        <v>6.2814607073600232E-2</v>
      </c>
      <c r="R5812" s="211">
        <v>0.36035503934318186</v>
      </c>
      <c r="S5812" s="211">
        <v>0.32907249226355173</v>
      </c>
      <c r="T5812" s="211">
        <v>0.52843631521688816</v>
      </c>
      <c r="U5812" s="211">
        <v>0.42656793969523193</v>
      </c>
      <c r="V5812" s="211">
        <v>0.11368339367735349</v>
      </c>
      <c r="W5812" s="211">
        <v>0.58809803716085374</v>
      </c>
      <c r="X5812" s="211">
        <v>0.27390251034937629</v>
      </c>
      <c r="Y5812" s="211">
        <v>0.60651539021369461</v>
      </c>
      <c r="Z5812" s="211">
        <v>0.14861087983078561</v>
      </c>
      <c r="AA5812" s="212">
        <v>0.11541197879351156</v>
      </c>
    </row>
    <row r="5813" spans="1:27" x14ac:dyDescent="0.35">
      <c r="A5813" s="210" t="s">
        <v>6489</v>
      </c>
      <c r="B5813" s="217">
        <v>163.83723920159201</v>
      </c>
      <c r="C5813" s="211">
        <v>6.4627122733430228E-2</v>
      </c>
      <c r="D5813" s="211">
        <v>0.12515726237668501</v>
      </c>
      <c r="E5813" s="211">
        <v>7.8212171646911827E-2</v>
      </c>
      <c r="F5813" s="211">
        <v>0.10991859833900069</v>
      </c>
      <c r="G5813" s="211">
        <v>0.12276569224739613</v>
      </c>
      <c r="H5813" s="211">
        <v>0.11944866230316589</v>
      </c>
      <c r="I5813" s="211">
        <v>0.51852269502504167</v>
      </c>
      <c r="J5813" s="211">
        <v>0.47199329636542703</v>
      </c>
      <c r="K5813" s="211">
        <v>0.6111488430726234</v>
      </c>
      <c r="L5813" s="211">
        <v>0.27935179487849221</v>
      </c>
      <c r="M5813" s="211">
        <v>0.10402428117602877</v>
      </c>
      <c r="N5813" s="211">
        <v>0.42829056654023823</v>
      </c>
      <c r="O5813" s="211">
        <v>0.77159782898576001</v>
      </c>
      <c r="P5813" s="211">
        <v>6.8542973752860059E-2</v>
      </c>
      <c r="Q5813" s="211">
        <v>0.14446338158288352</v>
      </c>
      <c r="R5813" s="211">
        <v>0.47098855742121604</v>
      </c>
      <c r="S5813" s="211">
        <v>0.30471345160936991</v>
      </c>
      <c r="T5813" s="211">
        <v>0.58493334189658031</v>
      </c>
      <c r="U5813" s="211">
        <v>0.40931982602814776</v>
      </c>
      <c r="V5813" s="211">
        <v>0.11981264870368828</v>
      </c>
      <c r="W5813" s="211">
        <v>0.59526246008940997</v>
      </c>
      <c r="X5813" s="211">
        <v>0.27046081485157308</v>
      </c>
      <c r="Y5813" s="211">
        <v>0.77461529650406169</v>
      </c>
      <c r="Z5813" s="211">
        <v>0.14439178595486285</v>
      </c>
      <c r="AA5813" s="212">
        <v>0.12145152006855907</v>
      </c>
    </row>
    <row r="5814" spans="1:27" x14ac:dyDescent="0.35">
      <c r="A5814" s="210" t="s">
        <v>6490</v>
      </c>
      <c r="B5814" s="217">
        <v>126.2653488239021</v>
      </c>
      <c r="C5814" s="211">
        <v>6.3254125720390172E-2</v>
      </c>
      <c r="D5814" s="211">
        <v>0.12117028738744505</v>
      </c>
      <c r="E5814" s="211">
        <v>7.1849910917653831E-2</v>
      </c>
      <c r="F5814" s="211">
        <v>7.4770252833173748E-2</v>
      </c>
      <c r="G5814" s="211">
        <v>0.12168538071524208</v>
      </c>
      <c r="H5814" s="211">
        <v>0.12007706699299396</v>
      </c>
      <c r="I5814" s="211">
        <v>0.44916370135091455</v>
      </c>
      <c r="J5814" s="211">
        <v>0.47640254337367227</v>
      </c>
      <c r="K5814" s="211">
        <v>0.62277862208793233</v>
      </c>
      <c r="L5814" s="211">
        <v>0.27387325178992794</v>
      </c>
      <c r="M5814" s="211">
        <v>9.2829646630522719E-2</v>
      </c>
      <c r="N5814" s="211">
        <v>0.36740577349708115</v>
      </c>
      <c r="O5814" s="211">
        <v>0.67176370983745692</v>
      </c>
      <c r="P5814" s="211">
        <v>7.0573796505784089E-2</v>
      </c>
      <c r="Q5814" s="211">
        <v>9.871866996438497E-2</v>
      </c>
      <c r="R5814" s="211">
        <v>0.45897767022507863</v>
      </c>
      <c r="S5814" s="211">
        <v>0.39116870089118466</v>
      </c>
      <c r="T5814" s="211">
        <v>0.56989927641502902</v>
      </c>
      <c r="U5814" s="211">
        <v>0.40518636084547482</v>
      </c>
      <c r="V5814" s="211">
        <v>8.7160578807523273E-2</v>
      </c>
      <c r="W5814" s="211">
        <v>0.58563215986664352</v>
      </c>
      <c r="X5814" s="211">
        <v>0.2855015250186681</v>
      </c>
      <c r="Y5814" s="211">
        <v>0.67946204048432235</v>
      </c>
      <c r="Z5814" s="211">
        <v>0.14614873407114773</v>
      </c>
      <c r="AA5814" s="212">
        <v>0.12248694666155718</v>
      </c>
    </row>
    <row r="5815" spans="1:27" x14ac:dyDescent="0.35">
      <c r="A5815" s="210" t="s">
        <v>6491</v>
      </c>
      <c r="B5815" s="217">
        <v>129.99102644705485</v>
      </c>
      <c r="C5815" s="211">
        <v>6.7395606475687486E-2</v>
      </c>
      <c r="D5815" s="211">
        <v>0.12218642292751344</v>
      </c>
      <c r="E5815" s="211">
        <v>7.8510655261261789E-2</v>
      </c>
      <c r="F5815" s="211">
        <v>0.11060816589346811</v>
      </c>
      <c r="G5815" s="211">
        <v>0.12277382318763314</v>
      </c>
      <c r="H5815" s="211">
        <v>0.10090643206965336</v>
      </c>
      <c r="I5815" s="211">
        <v>0.5047930437961945</v>
      </c>
      <c r="J5815" s="211">
        <v>0.41149300519305432</v>
      </c>
      <c r="K5815" s="211">
        <v>0.53797786791349889</v>
      </c>
      <c r="L5815" s="211">
        <v>0.27482456811362355</v>
      </c>
      <c r="M5815" s="211">
        <v>0.11913098574015214</v>
      </c>
      <c r="N5815" s="211">
        <v>0.50919117623098198</v>
      </c>
      <c r="O5815" s="211">
        <v>0.63765989389050071</v>
      </c>
      <c r="P5815" s="211">
        <v>6.8034935663232265E-2</v>
      </c>
      <c r="Q5815" s="211">
        <v>7.4056115089754834E-2</v>
      </c>
      <c r="R5815" s="211">
        <v>0.40505725220811972</v>
      </c>
      <c r="S5815" s="211">
        <v>0.3132642110167434</v>
      </c>
      <c r="T5815" s="211">
        <v>0.52292604184700553</v>
      </c>
      <c r="U5815" s="211">
        <v>0.49733202484191086</v>
      </c>
      <c r="V5815" s="211">
        <v>7.064744039772819E-2</v>
      </c>
      <c r="W5815" s="211">
        <v>0.48762519150878236</v>
      </c>
      <c r="X5815" s="211">
        <v>0.3379208806349574</v>
      </c>
      <c r="Y5815" s="211">
        <v>0.64782710676489941</v>
      </c>
      <c r="Z5815" s="211">
        <v>0.14639195637132471</v>
      </c>
      <c r="AA5815" s="212">
        <v>0.12170718761162133</v>
      </c>
    </row>
    <row r="5816" spans="1:27" x14ac:dyDescent="0.35">
      <c r="A5816" s="210" t="s">
        <v>6492</v>
      </c>
      <c r="B5816" s="217">
        <v>111.25006839433654</v>
      </c>
      <c r="C5816" s="211">
        <v>7.6996899048970044E-2</v>
      </c>
      <c r="D5816" s="211">
        <v>0.12904829602396017</v>
      </c>
      <c r="E5816" s="211">
        <v>7.7552727141269512E-2</v>
      </c>
      <c r="F5816" s="211">
        <v>0.11237644338925873</v>
      </c>
      <c r="G5816" s="211">
        <v>0.11966667576077523</v>
      </c>
      <c r="H5816" s="211">
        <v>0.11538967272021866</v>
      </c>
      <c r="I5816" s="211">
        <v>0.51891853061946025</v>
      </c>
      <c r="J5816" s="211">
        <v>0.47353235972242058</v>
      </c>
      <c r="K5816" s="211">
        <v>0.51802988951169859</v>
      </c>
      <c r="L5816" s="211">
        <v>0.27489866612650971</v>
      </c>
      <c r="M5816" s="211">
        <v>9.0313948192494747E-2</v>
      </c>
      <c r="N5816" s="211">
        <v>0.47398449807550119</v>
      </c>
      <c r="O5816" s="211">
        <v>0.6092027826413724</v>
      </c>
      <c r="P5816" s="211">
        <v>6.7303854026400239E-2</v>
      </c>
      <c r="Q5816" s="211">
        <v>7.2227531898346867E-2</v>
      </c>
      <c r="R5816" s="211">
        <v>0.45127779224467429</v>
      </c>
      <c r="S5816" s="211">
        <v>0.31392008036036489</v>
      </c>
      <c r="T5816" s="211">
        <v>0.56236138987282636</v>
      </c>
      <c r="U5816" s="211">
        <v>0.35321239038454244</v>
      </c>
      <c r="V5816" s="211">
        <v>7.1143677287731827E-2</v>
      </c>
      <c r="W5816" s="211">
        <v>0.60812472729759948</v>
      </c>
      <c r="X5816" s="211">
        <v>0.33286936153350521</v>
      </c>
      <c r="Y5816" s="211">
        <v>0.64658629288055325</v>
      </c>
      <c r="Z5816" s="211">
        <v>0.1450895793607804</v>
      </c>
      <c r="AA5816" s="212">
        <v>0.12226703674809648</v>
      </c>
    </row>
    <row r="5817" spans="1:27" x14ac:dyDescent="0.35">
      <c r="A5817" s="210" t="s">
        <v>6493</v>
      </c>
      <c r="B5817" s="217">
        <v>153.21239596356077</v>
      </c>
      <c r="C5817" s="211">
        <v>8.5866751456765145E-2</v>
      </c>
      <c r="D5817" s="211">
        <v>0.12541259099413926</v>
      </c>
      <c r="E5817" s="211">
        <v>7.7968167130317484E-2</v>
      </c>
      <c r="F5817" s="211">
        <v>8.3874966559293898E-2</v>
      </c>
      <c r="G5817" s="211">
        <v>0.12018375572253946</v>
      </c>
      <c r="H5817" s="211">
        <v>0.11449650640004949</v>
      </c>
      <c r="I5817" s="211">
        <v>0.48771985534272555</v>
      </c>
      <c r="J5817" s="211">
        <v>0.43271652620576767</v>
      </c>
      <c r="K5817" s="211">
        <v>0.58801645147137027</v>
      </c>
      <c r="L5817" s="211">
        <v>0.266642277036022</v>
      </c>
      <c r="M5817" s="211">
        <v>0.1089133035908379</v>
      </c>
      <c r="N5817" s="211">
        <v>0.39158539132439824</v>
      </c>
      <c r="O5817" s="211">
        <v>0.74404753808948054</v>
      </c>
      <c r="P5817" s="211">
        <v>7.1322965733308791E-2</v>
      </c>
      <c r="Q5817" s="211">
        <v>9.592967181057363E-2</v>
      </c>
      <c r="R5817" s="211">
        <v>0.40096129797632696</v>
      </c>
      <c r="S5817" s="211">
        <v>0.31899156479549262</v>
      </c>
      <c r="T5817" s="211">
        <v>0.60381954152606665</v>
      </c>
      <c r="U5817" s="211">
        <v>0.35247999437564403</v>
      </c>
      <c r="V5817" s="211">
        <v>0.15159113570347491</v>
      </c>
      <c r="W5817" s="211">
        <v>0.49040321476008336</v>
      </c>
      <c r="X5817" s="211">
        <v>0.33654233462957611</v>
      </c>
      <c r="Y5817" s="211">
        <v>0.51815558242745052</v>
      </c>
      <c r="Z5817" s="211">
        <v>0.14561116928445236</v>
      </c>
      <c r="AA5817" s="212">
        <v>0.1172610553057519</v>
      </c>
    </row>
    <row r="5818" spans="1:27" x14ac:dyDescent="0.35">
      <c r="A5818" s="210" t="s">
        <v>6494</v>
      </c>
      <c r="B5818" s="217">
        <v>153.52176202800541</v>
      </c>
      <c r="C5818" s="211">
        <v>6.2366772320150733E-2</v>
      </c>
      <c r="D5818" s="211">
        <v>0.12697129927109962</v>
      </c>
      <c r="E5818" s="211">
        <v>6.9589754721322797E-2</v>
      </c>
      <c r="F5818" s="211">
        <v>0.10849112215984986</v>
      </c>
      <c r="G5818" s="211">
        <v>0.11641361490815889</v>
      </c>
      <c r="H5818" s="211">
        <v>0.12297573408472467</v>
      </c>
      <c r="I5818" s="211">
        <v>0.48288157686473221</v>
      </c>
      <c r="J5818" s="211">
        <v>0.47664705077102276</v>
      </c>
      <c r="K5818" s="211">
        <v>0.62300564331283592</v>
      </c>
      <c r="L5818" s="211">
        <v>0.27530465476827054</v>
      </c>
      <c r="M5818" s="211">
        <v>0.11086851569742417</v>
      </c>
      <c r="N5818" s="211">
        <v>0.48495262978059384</v>
      </c>
      <c r="O5818" s="211">
        <v>0.64812076903225735</v>
      </c>
      <c r="P5818" s="211">
        <v>6.7936280094939849E-2</v>
      </c>
      <c r="Q5818" s="211">
        <v>4.3338939231300888E-2</v>
      </c>
      <c r="R5818" s="211">
        <v>0.45037236135665171</v>
      </c>
      <c r="S5818" s="211">
        <v>0.33074730515617817</v>
      </c>
      <c r="T5818" s="211">
        <v>0.58528270166402319</v>
      </c>
      <c r="U5818" s="211">
        <v>0.3864536276901292</v>
      </c>
      <c r="V5818" s="211">
        <v>0.11601654699632782</v>
      </c>
      <c r="W5818" s="211">
        <v>0.49059761698166549</v>
      </c>
      <c r="X5818" s="211">
        <v>0.34427665088621118</v>
      </c>
      <c r="Y5818" s="211">
        <v>0.70409092915778593</v>
      </c>
      <c r="Z5818" s="211">
        <v>0.14690041623890357</v>
      </c>
      <c r="AA5818" s="212">
        <v>0.1167133145978211</v>
      </c>
    </row>
    <row r="5819" spans="1:27" x14ac:dyDescent="0.35">
      <c r="A5819" s="210" t="s">
        <v>6495</v>
      </c>
      <c r="B5819" s="217">
        <v>122.60402820924155</v>
      </c>
      <c r="C5819" s="211">
        <v>5.6272962519988853E-2</v>
      </c>
      <c r="D5819" s="211">
        <v>0.12782974316476123</v>
      </c>
      <c r="E5819" s="211">
        <v>8.4276878860137835E-2</v>
      </c>
      <c r="F5819" s="211">
        <v>0.11205847477222282</v>
      </c>
      <c r="G5819" s="211">
        <v>0.12182834545679762</v>
      </c>
      <c r="H5819" s="211">
        <v>0.1107498019981184</v>
      </c>
      <c r="I5819" s="211">
        <v>0.51709290950349285</v>
      </c>
      <c r="J5819" s="211">
        <v>0.43105119814056886</v>
      </c>
      <c r="K5819" s="211">
        <v>0.6445629084010287</v>
      </c>
      <c r="L5819" s="211">
        <v>0.28304939179788335</v>
      </c>
      <c r="M5819" s="211">
        <v>8.375807173839947E-2</v>
      </c>
      <c r="N5819" s="211">
        <v>0.45373369756704846</v>
      </c>
      <c r="O5819" s="211">
        <v>0.71152048328043216</v>
      </c>
      <c r="P5819" s="211">
        <v>6.9936775389754E-2</v>
      </c>
      <c r="Q5819" s="211">
        <v>9.6027042186028921E-2</v>
      </c>
      <c r="R5819" s="211">
        <v>0.38578994692922153</v>
      </c>
      <c r="S5819" s="211">
        <v>0.29445491511513816</v>
      </c>
      <c r="T5819" s="211">
        <v>0.46100322725796011</v>
      </c>
      <c r="U5819" s="211">
        <v>0.47282567930437591</v>
      </c>
      <c r="V5819" s="211">
        <v>5.3781665570547858E-2</v>
      </c>
      <c r="W5819" s="211">
        <v>0.55601053124658495</v>
      </c>
      <c r="X5819" s="211">
        <v>0.41643296462381363</v>
      </c>
      <c r="Y5819" s="211">
        <v>0.68806798812450032</v>
      </c>
      <c r="Z5819" s="211">
        <v>0.14783190977495941</v>
      </c>
      <c r="AA5819" s="212">
        <v>0.1192344536321948</v>
      </c>
    </row>
    <row r="5820" spans="1:27" x14ac:dyDescent="0.35">
      <c r="A5820" s="210" t="s">
        <v>6496</v>
      </c>
      <c r="B5820" s="217">
        <v>133.34089092525474</v>
      </c>
      <c r="C5820" s="211">
        <v>6.0004476245120585E-2</v>
      </c>
      <c r="D5820" s="211">
        <v>0.12419150039264597</v>
      </c>
      <c r="E5820" s="211">
        <v>7.518029326914813E-2</v>
      </c>
      <c r="F5820" s="211">
        <v>0.10606314222184579</v>
      </c>
      <c r="G5820" s="211">
        <v>0.11686018095700139</v>
      </c>
      <c r="H5820" s="211">
        <v>0.11847368298632077</v>
      </c>
      <c r="I5820" s="211">
        <v>0.40892901332684251</v>
      </c>
      <c r="J5820" s="211">
        <v>0.45498799920723532</v>
      </c>
      <c r="K5820" s="211">
        <v>0.57016335875071911</v>
      </c>
      <c r="L5820" s="211">
        <v>0.26624665898565292</v>
      </c>
      <c r="M5820" s="211">
        <v>9.8089345527526087E-2</v>
      </c>
      <c r="N5820" s="211">
        <v>0.5186891771131279</v>
      </c>
      <c r="O5820" s="211">
        <v>0.69338420364420261</v>
      </c>
      <c r="P5820" s="211">
        <v>6.8436645389407094E-2</v>
      </c>
      <c r="Q5820" s="211">
        <v>0.13003528124360422</v>
      </c>
      <c r="R5820" s="211">
        <v>0.41719864555617014</v>
      </c>
      <c r="S5820" s="211">
        <v>0.34021453027168502</v>
      </c>
      <c r="T5820" s="211">
        <v>0.51627637028555995</v>
      </c>
      <c r="U5820" s="211">
        <v>0.4274331960757759</v>
      </c>
      <c r="V5820" s="211">
        <v>0.11113540143793227</v>
      </c>
      <c r="W5820" s="211">
        <v>0.61472013335488218</v>
      </c>
      <c r="X5820" s="211">
        <v>0.3338874505752541</v>
      </c>
      <c r="Y5820" s="211">
        <v>0.62379118952988954</v>
      </c>
      <c r="Z5820" s="211">
        <v>0.14974407917937918</v>
      </c>
      <c r="AA5820" s="212">
        <v>0.12619470966657081</v>
      </c>
    </row>
    <row r="5821" spans="1:27" x14ac:dyDescent="0.35">
      <c r="A5821" s="210" t="s">
        <v>6497</v>
      </c>
      <c r="B5821" s="217">
        <v>138.49421635694796</v>
      </c>
      <c r="C5821" s="211">
        <v>5.547976749026088E-2</v>
      </c>
      <c r="D5821" s="211">
        <v>0.1263500642724921</v>
      </c>
      <c r="E5821" s="211">
        <v>7.1641287135183751E-2</v>
      </c>
      <c r="F5821" s="211">
        <v>9.9769793866092291E-2</v>
      </c>
      <c r="G5821" s="211">
        <v>0.12511622930779231</v>
      </c>
      <c r="H5821" s="211">
        <v>0.1223314752706723</v>
      </c>
      <c r="I5821" s="211">
        <v>0.43750625867858534</v>
      </c>
      <c r="J5821" s="211">
        <v>0.46156120969565712</v>
      </c>
      <c r="K5821" s="211">
        <v>0.63192116588473335</v>
      </c>
      <c r="L5821" s="211">
        <v>0.27072820799445318</v>
      </c>
      <c r="M5821" s="211">
        <v>8.3864297918358921E-2</v>
      </c>
      <c r="N5821" s="211">
        <v>0.4349330071024422</v>
      </c>
      <c r="O5821" s="211">
        <v>0.72357739947937771</v>
      </c>
      <c r="P5821" s="211">
        <v>6.212124028601531E-2</v>
      </c>
      <c r="Q5821" s="211">
        <v>0.1028910564756845</v>
      </c>
      <c r="R5821" s="211">
        <v>0.45922001040632987</v>
      </c>
      <c r="S5821" s="211">
        <v>0.34510395532530774</v>
      </c>
      <c r="T5821" s="211">
        <v>0.52186847526480473</v>
      </c>
      <c r="U5821" s="211">
        <v>0.3616875955968632</v>
      </c>
      <c r="V5821" s="211">
        <v>0.1842357034865128</v>
      </c>
      <c r="W5821" s="211">
        <v>0.63957895360305517</v>
      </c>
      <c r="X5821" s="211">
        <v>0.34120727143172702</v>
      </c>
      <c r="Y5821" s="211">
        <v>0.56847061270464383</v>
      </c>
      <c r="Z5821" s="211">
        <v>0.14560638416492769</v>
      </c>
      <c r="AA5821" s="212">
        <v>0.12000838118542312</v>
      </c>
    </row>
    <row r="5822" spans="1:27" x14ac:dyDescent="0.35">
      <c r="A5822" s="210" t="s">
        <v>6498</v>
      </c>
      <c r="B5822" s="217">
        <v>121.85818908660117</v>
      </c>
      <c r="C5822" s="211">
        <v>7.6467465184622496E-2</v>
      </c>
      <c r="D5822" s="211">
        <v>0.12247700359079357</v>
      </c>
      <c r="E5822" s="211">
        <v>6.8953348019153843E-2</v>
      </c>
      <c r="F5822" s="211">
        <v>0.11213793790572099</v>
      </c>
      <c r="G5822" s="211">
        <v>0.1230629803104651</v>
      </c>
      <c r="H5822" s="211">
        <v>0.11926354157283163</v>
      </c>
      <c r="I5822" s="211">
        <v>0.47855693490134771</v>
      </c>
      <c r="J5822" s="211">
        <v>0.48254672535517645</v>
      </c>
      <c r="K5822" s="211">
        <v>0.59202006833490972</v>
      </c>
      <c r="L5822" s="211">
        <v>0.26771878487293638</v>
      </c>
      <c r="M5822" s="211">
        <v>7.899049151461246E-2</v>
      </c>
      <c r="N5822" s="211">
        <v>0.48373454257867815</v>
      </c>
      <c r="O5822" s="211">
        <v>0.6307249282207591</v>
      </c>
      <c r="P5822" s="211">
        <v>6.4180717637441861E-2</v>
      </c>
      <c r="Q5822" s="211">
        <v>6.5967689616917333E-2</v>
      </c>
      <c r="R5822" s="211">
        <v>0.44715701904554961</v>
      </c>
      <c r="S5822" s="211">
        <v>0.34482663798168939</v>
      </c>
      <c r="T5822" s="211">
        <v>0.48299700982274252</v>
      </c>
      <c r="U5822" s="211">
        <v>0.39844800758431714</v>
      </c>
      <c r="V5822" s="211">
        <v>9.6709944056735386E-2</v>
      </c>
      <c r="W5822" s="211">
        <v>0.55226415267909368</v>
      </c>
      <c r="X5822" s="211">
        <v>0.33097864094907065</v>
      </c>
      <c r="Y5822" s="211">
        <v>0.65371817669411403</v>
      </c>
      <c r="Z5822" s="211">
        <v>0.14832216304170864</v>
      </c>
      <c r="AA5822" s="212">
        <v>0.11456500470023448</v>
      </c>
    </row>
    <row r="5823" spans="1:27" x14ac:dyDescent="0.35">
      <c r="A5823" s="210" t="s">
        <v>6499</v>
      </c>
      <c r="B5823" s="217">
        <v>105.93308241931167</v>
      </c>
      <c r="C5823" s="211">
        <v>6.647446854477379E-2</v>
      </c>
      <c r="D5823" s="211">
        <v>0.11665909943437905</v>
      </c>
      <c r="E5823" s="211">
        <v>7.1719969049198168E-2</v>
      </c>
      <c r="F5823" s="211">
        <v>9.5107895258267169E-2</v>
      </c>
      <c r="G5823" s="211">
        <v>0.11842054319215203</v>
      </c>
      <c r="H5823" s="211">
        <v>0.12288788810202135</v>
      </c>
      <c r="I5823" s="211">
        <v>0.51747426735433866</v>
      </c>
      <c r="J5823" s="211">
        <v>0.47997741213780842</v>
      </c>
      <c r="K5823" s="211">
        <v>0.58993032825397629</v>
      </c>
      <c r="L5823" s="211">
        <v>0.27240156088853323</v>
      </c>
      <c r="M5823" s="211">
        <v>9.1279325222559271E-2</v>
      </c>
      <c r="N5823" s="211">
        <v>0.46175065078040117</v>
      </c>
      <c r="O5823" s="211">
        <v>0.75694598611191577</v>
      </c>
      <c r="P5823" s="211">
        <v>6.859002566018485E-2</v>
      </c>
      <c r="Q5823" s="211">
        <v>7.214076882869444E-2</v>
      </c>
      <c r="R5823" s="211">
        <v>0.4378988315001528</v>
      </c>
      <c r="S5823" s="211">
        <v>0.33947388582769611</v>
      </c>
      <c r="T5823" s="211">
        <v>0.48720829291250478</v>
      </c>
      <c r="U5823" s="211">
        <v>0.36622650650195804</v>
      </c>
      <c r="V5823" s="211">
        <v>6.6020290525388298E-2</v>
      </c>
      <c r="W5823" s="211">
        <v>0.52227748830476706</v>
      </c>
      <c r="X5823" s="211">
        <v>0.33944133095182782</v>
      </c>
      <c r="Y5823" s="211">
        <v>0.52075723803231178</v>
      </c>
      <c r="Z5823" s="211">
        <v>0.14219800291749016</v>
      </c>
      <c r="AA5823" s="212">
        <v>0.12194955230370884</v>
      </c>
    </row>
    <row r="5824" spans="1:27" x14ac:dyDescent="0.35">
      <c r="A5824" s="210" t="s">
        <v>6500</v>
      </c>
      <c r="B5824" s="217">
        <v>159.08607793274371</v>
      </c>
      <c r="C5824" s="211">
        <v>7.3453808688042854E-2</v>
      </c>
      <c r="D5824" s="211">
        <v>0.12767732882028557</v>
      </c>
      <c r="E5824" s="211">
        <v>7.1219165710518534E-2</v>
      </c>
      <c r="F5824" s="211">
        <v>0.11126882119097241</v>
      </c>
      <c r="G5824" s="211">
        <v>0.11625138684461597</v>
      </c>
      <c r="H5824" s="211">
        <v>0.10985032338469326</v>
      </c>
      <c r="I5824" s="211">
        <v>0.48826906792484887</v>
      </c>
      <c r="J5824" s="211">
        <v>0.45465108069529853</v>
      </c>
      <c r="K5824" s="211">
        <v>0.58479629186826776</v>
      </c>
      <c r="L5824" s="211">
        <v>0.27499305591887174</v>
      </c>
      <c r="M5824" s="211">
        <v>0.11480868232053898</v>
      </c>
      <c r="N5824" s="211">
        <v>0.35823457694568289</v>
      </c>
      <c r="O5824" s="211">
        <v>0.5888072719723414</v>
      </c>
      <c r="P5824" s="211">
        <v>6.0551266135414138E-2</v>
      </c>
      <c r="Q5824" s="211">
        <v>0.12005154637412188</v>
      </c>
      <c r="R5824" s="211">
        <v>0.45934535205466415</v>
      </c>
      <c r="S5824" s="211">
        <v>0.34830371789813147</v>
      </c>
      <c r="T5824" s="211">
        <v>0.62677565490490295</v>
      </c>
      <c r="U5824" s="211">
        <v>0.46121955306336282</v>
      </c>
      <c r="V5824" s="211">
        <v>0.14279752126433648</v>
      </c>
      <c r="W5824" s="211">
        <v>0.6164896176391359</v>
      </c>
      <c r="X5824" s="211">
        <v>0.41528957196821753</v>
      </c>
      <c r="Y5824" s="211">
        <v>0.592490313494211</v>
      </c>
      <c r="Z5824" s="211">
        <v>0.14887721203739865</v>
      </c>
      <c r="AA5824" s="212">
        <v>0.11368939728857864</v>
      </c>
    </row>
    <row r="5825" spans="1:27" x14ac:dyDescent="0.35">
      <c r="A5825" s="210" t="s">
        <v>6501</v>
      </c>
      <c r="B5825" s="217">
        <v>162.86405258476231</v>
      </c>
      <c r="C5825" s="211">
        <v>8.2408521723057876E-2</v>
      </c>
      <c r="D5825" s="211">
        <v>0.12902101039219552</v>
      </c>
      <c r="E5825" s="211">
        <v>7.6196173544154797E-2</v>
      </c>
      <c r="F5825" s="211">
        <v>8.5735870322814475E-2</v>
      </c>
      <c r="G5825" s="211">
        <v>0.11709361598480275</v>
      </c>
      <c r="H5825" s="211">
        <v>0.11120090952801702</v>
      </c>
      <c r="I5825" s="211">
        <v>0.48150060354119872</v>
      </c>
      <c r="J5825" s="211">
        <v>0.44528820075339848</v>
      </c>
      <c r="K5825" s="211">
        <v>0.613336181053869</v>
      </c>
      <c r="L5825" s="211">
        <v>0.27931368896345404</v>
      </c>
      <c r="M5825" s="211">
        <v>0.10277128906510168</v>
      </c>
      <c r="N5825" s="211">
        <v>0.39626090447826073</v>
      </c>
      <c r="O5825" s="211">
        <v>0.70300537492496729</v>
      </c>
      <c r="P5825" s="211">
        <v>7.0821250007877048E-2</v>
      </c>
      <c r="Q5825" s="211">
        <v>9.2956409792997727E-2</v>
      </c>
      <c r="R5825" s="211">
        <v>0.40998015698339585</v>
      </c>
      <c r="S5825" s="211">
        <v>0.40989615955570902</v>
      </c>
      <c r="T5825" s="211">
        <v>0.48187864857018387</v>
      </c>
      <c r="U5825" s="211">
        <v>0.45850653373764072</v>
      </c>
      <c r="V5825" s="211">
        <v>0.12661154859410123</v>
      </c>
      <c r="W5825" s="211">
        <v>0.50480165931284238</v>
      </c>
      <c r="X5825" s="211">
        <v>0.35808363687128658</v>
      </c>
      <c r="Y5825" s="211">
        <v>0.64868080231815572</v>
      </c>
      <c r="Z5825" s="211">
        <v>0.14661924401951817</v>
      </c>
      <c r="AA5825" s="212">
        <v>0.11754606877189187</v>
      </c>
    </row>
    <row r="5826" spans="1:27" x14ac:dyDescent="0.35">
      <c r="A5826" s="210" t="s">
        <v>6502</v>
      </c>
      <c r="B5826" s="217">
        <v>124.83297956528237</v>
      </c>
      <c r="C5826" s="211">
        <v>5.3420864370817896E-2</v>
      </c>
      <c r="D5826" s="211">
        <v>0.1322630071018657</v>
      </c>
      <c r="E5826" s="211">
        <v>6.591114386933232E-2</v>
      </c>
      <c r="F5826" s="211">
        <v>7.9823205253320262E-2</v>
      </c>
      <c r="G5826" s="211">
        <v>0.12028705964532381</v>
      </c>
      <c r="H5826" s="211">
        <v>0.12095607387842028</v>
      </c>
      <c r="I5826" s="211">
        <v>0.51011624797989741</v>
      </c>
      <c r="J5826" s="211">
        <v>0.46116042645913224</v>
      </c>
      <c r="K5826" s="211">
        <v>0.57914371782702101</v>
      </c>
      <c r="L5826" s="211">
        <v>0.27836891247285966</v>
      </c>
      <c r="M5826" s="211">
        <v>9.5360922052017114E-2</v>
      </c>
      <c r="N5826" s="211">
        <v>0.3908904275003916</v>
      </c>
      <c r="O5826" s="211">
        <v>0.66415151479032186</v>
      </c>
      <c r="P5826" s="211">
        <v>7.0359716854561508E-2</v>
      </c>
      <c r="Q5826" s="211">
        <v>4.135496857706001E-2</v>
      </c>
      <c r="R5826" s="211">
        <v>0.47011371638642352</v>
      </c>
      <c r="S5826" s="211">
        <v>0.33884673904642837</v>
      </c>
      <c r="T5826" s="211">
        <v>0.57666905609162455</v>
      </c>
      <c r="U5826" s="211">
        <v>0.41618729597978243</v>
      </c>
      <c r="V5826" s="211">
        <v>0.10004266226077933</v>
      </c>
      <c r="W5826" s="211">
        <v>0.50942466097326089</v>
      </c>
      <c r="X5826" s="211">
        <v>0.33102530367133715</v>
      </c>
      <c r="Y5826" s="211">
        <v>0.59336239934397206</v>
      </c>
      <c r="Z5826" s="211">
        <v>0.14648962850255068</v>
      </c>
      <c r="AA5826" s="212">
        <v>0.12016779573734172</v>
      </c>
    </row>
    <row r="5827" spans="1:27" x14ac:dyDescent="0.35">
      <c r="A5827" s="210" t="s">
        <v>6503</v>
      </c>
      <c r="B5827" s="217">
        <v>147.32188935376021</v>
      </c>
      <c r="C5827" s="211">
        <v>7.875390608247046E-2</v>
      </c>
      <c r="D5827" s="211">
        <v>0.13389165209385309</v>
      </c>
      <c r="E5827" s="211">
        <v>7.8377375000459923E-2</v>
      </c>
      <c r="F5827" s="211">
        <v>7.8635095879140415E-2</v>
      </c>
      <c r="G5827" s="211">
        <v>0.12221112276851648</v>
      </c>
      <c r="H5827" s="211">
        <v>0.11249516451140584</v>
      </c>
      <c r="I5827" s="211">
        <v>0.51998258697801114</v>
      </c>
      <c r="J5827" s="211">
        <v>0.4154189236521787</v>
      </c>
      <c r="K5827" s="211">
        <v>0.63366285258176003</v>
      </c>
      <c r="L5827" s="211">
        <v>0.27380429045966853</v>
      </c>
      <c r="M5827" s="211">
        <v>9.280187077068161E-2</v>
      </c>
      <c r="N5827" s="211">
        <v>0.36777669481957442</v>
      </c>
      <c r="O5827" s="211">
        <v>0.69540443406721986</v>
      </c>
      <c r="P5827" s="211">
        <v>6.7883485490840237E-2</v>
      </c>
      <c r="Q5827" s="211">
        <v>7.314145466997346E-2</v>
      </c>
      <c r="R5827" s="211">
        <v>0.4850529788285905</v>
      </c>
      <c r="S5827" s="211">
        <v>0.317481899207399</v>
      </c>
      <c r="T5827" s="211">
        <v>0.56558122857247806</v>
      </c>
      <c r="U5827" s="211">
        <v>0.4184944981457932</v>
      </c>
      <c r="V5827" s="211">
        <v>0.11023032916227571</v>
      </c>
      <c r="W5827" s="211">
        <v>0.56980306970256811</v>
      </c>
      <c r="X5827" s="211">
        <v>0.34539728335586473</v>
      </c>
      <c r="Y5827" s="211">
        <v>0.68004165124625582</v>
      </c>
      <c r="Z5827" s="211">
        <v>0.14749327756080721</v>
      </c>
      <c r="AA5827" s="212">
        <v>0.11693278819246124</v>
      </c>
    </row>
    <row r="5828" spans="1:27" x14ac:dyDescent="0.35">
      <c r="A5828" s="210" t="s">
        <v>6504</v>
      </c>
      <c r="B5828" s="217">
        <v>132.89338275468643</v>
      </c>
      <c r="C5828" s="211">
        <v>5.5611555148555342E-2</v>
      </c>
      <c r="D5828" s="211">
        <v>0.11772280909512896</v>
      </c>
      <c r="E5828" s="211">
        <v>8.3175274031465754E-2</v>
      </c>
      <c r="F5828" s="211">
        <v>0.11859357573465561</v>
      </c>
      <c r="G5828" s="211">
        <v>0.11384175447519573</v>
      </c>
      <c r="H5828" s="211">
        <v>0.12373588045622481</v>
      </c>
      <c r="I5828" s="211">
        <v>0.41222156883580963</v>
      </c>
      <c r="J5828" s="211">
        <v>0.46352001670731413</v>
      </c>
      <c r="K5828" s="211">
        <v>0.62675384821699498</v>
      </c>
      <c r="L5828" s="211">
        <v>0.27346941625438953</v>
      </c>
      <c r="M5828" s="211">
        <v>8.7426654130862425E-2</v>
      </c>
      <c r="N5828" s="211">
        <v>0.4311238720550053</v>
      </c>
      <c r="O5828" s="211">
        <v>0.62714495280201454</v>
      </c>
      <c r="P5828" s="211">
        <v>7.239890477225891E-2</v>
      </c>
      <c r="Q5828" s="211">
        <v>9.1801988456225669E-2</v>
      </c>
      <c r="R5828" s="211">
        <v>0.35494216109577936</v>
      </c>
      <c r="S5828" s="211">
        <v>0.29686433774557119</v>
      </c>
      <c r="T5828" s="211">
        <v>0.54657002540074351</v>
      </c>
      <c r="U5828" s="211">
        <v>0.43630781865573309</v>
      </c>
      <c r="V5828" s="211">
        <v>8.096367796317229E-2</v>
      </c>
      <c r="W5828" s="211">
        <v>0.49500998013842501</v>
      </c>
      <c r="X5828" s="211">
        <v>0.29640645438850644</v>
      </c>
      <c r="Y5828" s="211">
        <v>0.63046035479150575</v>
      </c>
      <c r="Z5828" s="211">
        <v>0.14988147918914324</v>
      </c>
      <c r="AA5828" s="212">
        <v>0.11711611374585887</v>
      </c>
    </row>
    <row r="5829" spans="1:27" x14ac:dyDescent="0.35">
      <c r="A5829" s="210" t="s">
        <v>6505</v>
      </c>
      <c r="B5829" s="217">
        <v>128.43798230300652</v>
      </c>
      <c r="C5829" s="211">
        <v>6.1082356025362855E-2</v>
      </c>
      <c r="D5829" s="211">
        <v>0.12287304769941182</v>
      </c>
      <c r="E5829" s="211">
        <v>7.6655202332171171E-2</v>
      </c>
      <c r="F5829" s="211">
        <v>8.496653187670164E-2</v>
      </c>
      <c r="G5829" s="211">
        <v>0.11856140818863151</v>
      </c>
      <c r="H5829" s="211">
        <v>0.11879330527514056</v>
      </c>
      <c r="I5829" s="211">
        <v>0.47201373825402498</v>
      </c>
      <c r="J5829" s="211">
        <v>0.47866399010285621</v>
      </c>
      <c r="K5829" s="211">
        <v>0.63123792481509255</v>
      </c>
      <c r="L5829" s="211">
        <v>0.27515837465040011</v>
      </c>
      <c r="M5829" s="211">
        <v>8.6004884432287515E-2</v>
      </c>
      <c r="N5829" s="211">
        <v>0.43672198031843246</v>
      </c>
      <c r="O5829" s="211">
        <v>0.77439166913530055</v>
      </c>
      <c r="P5829" s="211">
        <v>6.7383696618430286E-2</v>
      </c>
      <c r="Q5829" s="211">
        <v>7.0900900705763062E-2</v>
      </c>
      <c r="R5829" s="211">
        <v>0.40945764787227146</v>
      </c>
      <c r="S5829" s="211">
        <v>0.34117138474151287</v>
      </c>
      <c r="T5829" s="211">
        <v>0.55755279263701751</v>
      </c>
      <c r="U5829" s="211">
        <v>0.44488869064719333</v>
      </c>
      <c r="V5829" s="211">
        <v>5.7171457954271421E-2</v>
      </c>
      <c r="W5829" s="211">
        <v>0.48870001655270157</v>
      </c>
      <c r="X5829" s="211">
        <v>0.33995113080120132</v>
      </c>
      <c r="Y5829" s="211">
        <v>0.74191740327054101</v>
      </c>
      <c r="Z5829" s="211">
        <v>0.13920485108052194</v>
      </c>
      <c r="AA5829" s="212">
        <v>0.11404924543062968</v>
      </c>
    </row>
    <row r="5830" spans="1:27" x14ac:dyDescent="0.35">
      <c r="A5830" s="210" t="s">
        <v>6506</v>
      </c>
      <c r="B5830" s="217">
        <v>168.0682669963856</v>
      </c>
      <c r="C5830" s="211">
        <v>7.4220678356835892E-2</v>
      </c>
      <c r="D5830" s="211">
        <v>0.12100776677627806</v>
      </c>
      <c r="E5830" s="211">
        <v>7.021051189721024E-2</v>
      </c>
      <c r="F5830" s="211">
        <v>0.10028579226858154</v>
      </c>
      <c r="G5830" s="211">
        <v>0.11742982399073804</v>
      </c>
      <c r="H5830" s="211">
        <v>0.10972103057278262</v>
      </c>
      <c r="I5830" s="211">
        <v>0.50889405717864322</v>
      </c>
      <c r="J5830" s="211">
        <v>0.43679409245011808</v>
      </c>
      <c r="K5830" s="211">
        <v>0.60609678411563617</v>
      </c>
      <c r="L5830" s="211">
        <v>0.28239114966587392</v>
      </c>
      <c r="M5830" s="211">
        <v>9.4164216896461955E-2</v>
      </c>
      <c r="N5830" s="211">
        <v>0.53586585974811174</v>
      </c>
      <c r="O5830" s="211">
        <v>0.76825299311480677</v>
      </c>
      <c r="P5830" s="211">
        <v>7.0386766643526333E-2</v>
      </c>
      <c r="Q5830" s="211">
        <v>9.5400860264290718E-2</v>
      </c>
      <c r="R5830" s="211">
        <v>0.41074779387755672</v>
      </c>
      <c r="S5830" s="211">
        <v>0.33938276688582125</v>
      </c>
      <c r="T5830" s="211">
        <v>0.60413371695258655</v>
      </c>
      <c r="U5830" s="211">
        <v>0.49360108388762242</v>
      </c>
      <c r="V5830" s="211">
        <v>0.1166769932009496</v>
      </c>
      <c r="W5830" s="211">
        <v>0.5824003620205247</v>
      </c>
      <c r="X5830" s="211">
        <v>0.3565253986637571</v>
      </c>
      <c r="Y5830" s="211">
        <v>0.66692075311058796</v>
      </c>
      <c r="Z5830" s="211">
        <v>0.14888395915001051</v>
      </c>
      <c r="AA5830" s="212">
        <v>0.1168401216082299</v>
      </c>
    </row>
    <row r="5831" spans="1:27" x14ac:dyDescent="0.35">
      <c r="A5831" s="210" t="s">
        <v>6507</v>
      </c>
      <c r="B5831" s="217">
        <v>111.04698770382807</v>
      </c>
      <c r="C5831" s="211">
        <v>5.7606575517685589E-2</v>
      </c>
      <c r="D5831" s="211">
        <v>0.12308021375582906</v>
      </c>
      <c r="E5831" s="211">
        <v>7.0523705421622201E-2</v>
      </c>
      <c r="F5831" s="211">
        <v>0.11377079968893347</v>
      </c>
      <c r="G5831" s="211">
        <v>0.12474280819035043</v>
      </c>
      <c r="H5831" s="211">
        <v>0.12054956791284201</v>
      </c>
      <c r="I5831" s="211">
        <v>0.429766372772029</v>
      </c>
      <c r="J5831" s="211">
        <v>0.4535432153601916</v>
      </c>
      <c r="K5831" s="211">
        <v>0.63728559202222645</v>
      </c>
      <c r="L5831" s="211">
        <v>0.27040532608039691</v>
      </c>
      <c r="M5831" s="211">
        <v>0.11601147937670235</v>
      </c>
      <c r="N5831" s="211">
        <v>0.38649742139642235</v>
      </c>
      <c r="O5831" s="211">
        <v>0.67502026414721183</v>
      </c>
      <c r="P5831" s="211">
        <v>6.4511170831090467E-2</v>
      </c>
      <c r="Q5831" s="211">
        <v>6.7707590557188863E-2</v>
      </c>
      <c r="R5831" s="211">
        <v>0.40544262599207437</v>
      </c>
      <c r="S5831" s="211">
        <v>0.32671750497032842</v>
      </c>
      <c r="T5831" s="211">
        <v>0.57231264298659701</v>
      </c>
      <c r="U5831" s="211">
        <v>0.36491545992067054</v>
      </c>
      <c r="V5831" s="211">
        <v>5.5961617684454318E-2</v>
      </c>
      <c r="W5831" s="211">
        <v>0.64409418079241298</v>
      </c>
      <c r="X5831" s="211">
        <v>0.31443107679341831</v>
      </c>
      <c r="Y5831" s="211">
        <v>0.59830117813495021</v>
      </c>
      <c r="Z5831" s="211">
        <v>0.14962468196177739</v>
      </c>
      <c r="AA5831" s="212">
        <v>0.11632880371137726</v>
      </c>
    </row>
    <row r="5832" spans="1:27" x14ac:dyDescent="0.35">
      <c r="A5832" s="210" t="s">
        <v>6508</v>
      </c>
      <c r="B5832" s="217">
        <v>176.27520048711995</v>
      </c>
      <c r="C5832" s="211">
        <v>5.578105256642215E-2</v>
      </c>
      <c r="D5832" s="211">
        <v>0.12688234880764063</v>
      </c>
      <c r="E5832" s="211">
        <v>8.2752893030046223E-2</v>
      </c>
      <c r="F5832" s="211">
        <v>0.10294843704097628</v>
      </c>
      <c r="G5832" s="211">
        <v>0.12006333418455301</v>
      </c>
      <c r="H5832" s="211">
        <v>0.10719883198895523</v>
      </c>
      <c r="I5832" s="211">
        <v>0.49030993002556589</v>
      </c>
      <c r="J5832" s="211">
        <v>0.45636648616810321</v>
      </c>
      <c r="K5832" s="211">
        <v>0.58489953904394354</v>
      </c>
      <c r="L5832" s="211">
        <v>0.27698277900985463</v>
      </c>
      <c r="M5832" s="211">
        <v>0.10196880205270759</v>
      </c>
      <c r="N5832" s="211">
        <v>0.48298397636099399</v>
      </c>
      <c r="O5832" s="211">
        <v>0.72731831982937034</v>
      </c>
      <c r="P5832" s="211">
        <v>7.3707496805177936E-2</v>
      </c>
      <c r="Q5832" s="211">
        <v>0.14579489652548863</v>
      </c>
      <c r="R5832" s="211">
        <v>0.3906593240136072</v>
      </c>
      <c r="S5832" s="211">
        <v>0.31487275976560514</v>
      </c>
      <c r="T5832" s="211">
        <v>0.49335753263139215</v>
      </c>
      <c r="U5832" s="211">
        <v>0.36468506600406253</v>
      </c>
      <c r="V5832" s="211">
        <v>0.17322269469483942</v>
      </c>
      <c r="W5832" s="211">
        <v>0.59903361146007916</v>
      </c>
      <c r="X5832" s="211">
        <v>0.27799002373698656</v>
      </c>
      <c r="Y5832" s="211">
        <v>0.65848672017984433</v>
      </c>
      <c r="Z5832" s="211">
        <v>0.14692469198664454</v>
      </c>
      <c r="AA5832" s="212">
        <v>0.12005451826712032</v>
      </c>
    </row>
    <row r="5833" spans="1:27" x14ac:dyDescent="0.35">
      <c r="A5833" s="210" t="s">
        <v>6509</v>
      </c>
      <c r="B5833" s="217">
        <v>105.55353523754388</v>
      </c>
      <c r="C5833" s="211">
        <v>6.0972393297052993E-2</v>
      </c>
      <c r="D5833" s="211">
        <v>0.11961291497187365</v>
      </c>
      <c r="E5833" s="211">
        <v>7.4250416876127309E-2</v>
      </c>
      <c r="F5833" s="211">
        <v>8.6876743364754552E-2</v>
      </c>
      <c r="G5833" s="211">
        <v>0.12233341761499708</v>
      </c>
      <c r="H5833" s="211">
        <v>0.10953772500581471</v>
      </c>
      <c r="I5833" s="211">
        <v>0.49377096841657464</v>
      </c>
      <c r="J5833" s="211">
        <v>0.4402595797674641</v>
      </c>
      <c r="K5833" s="211">
        <v>0.58893894445748507</v>
      </c>
      <c r="L5833" s="211">
        <v>0.27634635929950513</v>
      </c>
      <c r="M5833" s="211">
        <v>8.6885220980225955E-2</v>
      </c>
      <c r="N5833" s="211">
        <v>0.37809158768222434</v>
      </c>
      <c r="O5833" s="211">
        <v>0.69841113025509893</v>
      </c>
      <c r="P5833" s="211">
        <v>6.7051315883817436E-2</v>
      </c>
      <c r="Q5833" s="211">
        <v>6.5137353532819062E-2</v>
      </c>
      <c r="R5833" s="211">
        <v>0.44787729809453669</v>
      </c>
      <c r="S5833" s="211">
        <v>0.39223777695108675</v>
      </c>
      <c r="T5833" s="211">
        <v>0.47035152722781709</v>
      </c>
      <c r="U5833" s="211">
        <v>0.34145710154503311</v>
      </c>
      <c r="V5833" s="211">
        <v>5.4916899688698909E-2</v>
      </c>
      <c r="W5833" s="211">
        <v>0.5391577162851755</v>
      </c>
      <c r="X5833" s="211">
        <v>0.3526674118355817</v>
      </c>
      <c r="Y5833" s="211">
        <v>0.56503366883546735</v>
      </c>
      <c r="Z5833" s="211">
        <v>0.1487216449934993</v>
      </c>
      <c r="AA5833" s="212">
        <v>0.11217282103879382</v>
      </c>
    </row>
    <row r="5834" spans="1:27" x14ac:dyDescent="0.35">
      <c r="A5834" s="210" t="s">
        <v>6510</v>
      </c>
      <c r="B5834" s="217">
        <v>188.84721802226051</v>
      </c>
      <c r="C5834" s="211">
        <v>5.3912738656687428E-2</v>
      </c>
      <c r="D5834" s="211">
        <v>0.11945043217484455</v>
      </c>
      <c r="E5834" s="211">
        <v>7.2669646165666735E-2</v>
      </c>
      <c r="F5834" s="211">
        <v>0.10455049361907984</v>
      </c>
      <c r="G5834" s="211">
        <v>0.12014453503548134</v>
      </c>
      <c r="H5834" s="211">
        <v>0.1226216331036952</v>
      </c>
      <c r="I5834" s="211">
        <v>0.52232623087347019</v>
      </c>
      <c r="J5834" s="211">
        <v>0.42923600311754634</v>
      </c>
      <c r="K5834" s="211">
        <v>0.61706062033823816</v>
      </c>
      <c r="L5834" s="211">
        <v>0.27717345566911489</v>
      </c>
      <c r="M5834" s="211">
        <v>0.10009285256314102</v>
      </c>
      <c r="N5834" s="211">
        <v>0.44928978687808757</v>
      </c>
      <c r="O5834" s="211">
        <v>0.67187995356999575</v>
      </c>
      <c r="P5834" s="211">
        <v>6.2043467889729642E-2</v>
      </c>
      <c r="Q5834" s="211">
        <v>8.9635703716937201E-2</v>
      </c>
      <c r="R5834" s="211">
        <v>0.44124760486705594</v>
      </c>
      <c r="S5834" s="211">
        <v>0.41942769882724107</v>
      </c>
      <c r="T5834" s="211">
        <v>0.61303813892324877</v>
      </c>
      <c r="U5834" s="211">
        <v>0.50699347714686316</v>
      </c>
      <c r="V5834" s="211">
        <v>0.16622781612335846</v>
      </c>
      <c r="W5834" s="211">
        <v>0.56919338438513123</v>
      </c>
      <c r="X5834" s="211">
        <v>0.26713757715204406</v>
      </c>
      <c r="Y5834" s="211">
        <v>0.70713923541799573</v>
      </c>
      <c r="Z5834" s="211">
        <v>0.14957064161796027</v>
      </c>
      <c r="AA5834" s="212">
        <v>0.11321203125199082</v>
      </c>
    </row>
    <row r="5835" spans="1:27" x14ac:dyDescent="0.35">
      <c r="A5835" s="210" t="s">
        <v>6511</v>
      </c>
      <c r="B5835" s="217">
        <v>152.21603580985666</v>
      </c>
      <c r="C5835" s="211">
        <v>4.6903407320621364E-2</v>
      </c>
      <c r="D5835" s="211">
        <v>0.12073115759447799</v>
      </c>
      <c r="E5835" s="211">
        <v>7.4121624205657849E-2</v>
      </c>
      <c r="F5835" s="211">
        <v>0.10457828719714582</v>
      </c>
      <c r="G5835" s="211">
        <v>0.12029088409642934</v>
      </c>
      <c r="H5835" s="211">
        <v>0.12122559606173236</v>
      </c>
      <c r="I5835" s="211">
        <v>0.43561192123584419</v>
      </c>
      <c r="J5835" s="211">
        <v>0.42236359607374951</v>
      </c>
      <c r="K5835" s="211">
        <v>0.60005257599334705</v>
      </c>
      <c r="L5835" s="211">
        <v>0.26728077786200216</v>
      </c>
      <c r="M5835" s="211">
        <v>8.7901736181719745E-2</v>
      </c>
      <c r="N5835" s="211">
        <v>0.4156171182254994</v>
      </c>
      <c r="O5835" s="211">
        <v>0.68501847459976417</v>
      </c>
      <c r="P5835" s="211">
        <v>7.0738397115728394E-2</v>
      </c>
      <c r="Q5835" s="211">
        <v>0.1276906091283094</v>
      </c>
      <c r="R5835" s="211">
        <v>0.44840229523745112</v>
      </c>
      <c r="S5835" s="211">
        <v>0.33215126495269065</v>
      </c>
      <c r="T5835" s="211">
        <v>0.63172175341500236</v>
      </c>
      <c r="U5835" s="211">
        <v>0.39131785776846589</v>
      </c>
      <c r="V5835" s="211">
        <v>0.14348720228887879</v>
      </c>
      <c r="W5835" s="211">
        <v>0.58028200074202896</v>
      </c>
      <c r="X5835" s="211">
        <v>0.35721866899029109</v>
      </c>
      <c r="Y5835" s="211">
        <v>0.69753462945165323</v>
      </c>
      <c r="Z5835" s="211">
        <v>0.14249968780271</v>
      </c>
      <c r="AA5835" s="212">
        <v>0.12093193472405742</v>
      </c>
    </row>
    <row r="5836" spans="1:27" x14ac:dyDescent="0.35">
      <c r="A5836" s="210" t="s">
        <v>6512</v>
      </c>
      <c r="B5836" s="217">
        <v>111.06726043978531</v>
      </c>
      <c r="C5836" s="211">
        <v>8.2906994419201172E-2</v>
      </c>
      <c r="D5836" s="211">
        <v>0.12620958752461339</v>
      </c>
      <c r="E5836" s="211">
        <v>7.1943001161012599E-2</v>
      </c>
      <c r="F5836" s="211">
        <v>0.11015247509060751</v>
      </c>
      <c r="G5836" s="211">
        <v>0.12154765449731038</v>
      </c>
      <c r="H5836" s="211">
        <v>0.10524267078724914</v>
      </c>
      <c r="I5836" s="211">
        <v>0.51613183172662092</v>
      </c>
      <c r="J5836" s="211">
        <v>0.48663239355283189</v>
      </c>
      <c r="K5836" s="211">
        <v>0.62078882469558672</v>
      </c>
      <c r="L5836" s="211">
        <v>0.27567059699072954</v>
      </c>
      <c r="M5836" s="211">
        <v>9.2986383335215986E-2</v>
      </c>
      <c r="N5836" s="211">
        <v>0.45117901522984516</v>
      </c>
      <c r="O5836" s="211">
        <v>0.68520045404339613</v>
      </c>
      <c r="P5836" s="211">
        <v>6.9965329046441121E-2</v>
      </c>
      <c r="Q5836" s="211">
        <v>7.6859161746293134E-2</v>
      </c>
      <c r="R5836" s="211">
        <v>0.47112118396491121</v>
      </c>
      <c r="S5836" s="211">
        <v>0.26104737792166538</v>
      </c>
      <c r="T5836" s="211">
        <v>0.52894517566409238</v>
      </c>
      <c r="U5836" s="211">
        <v>0.42126038405823274</v>
      </c>
      <c r="V5836" s="211">
        <v>7.0322959206222169E-2</v>
      </c>
      <c r="W5836" s="211">
        <v>0.51850346153947791</v>
      </c>
      <c r="X5836" s="211">
        <v>0.37456934200887143</v>
      </c>
      <c r="Y5836" s="211">
        <v>0.50729143010980982</v>
      </c>
      <c r="Z5836" s="211">
        <v>0.14676707149042451</v>
      </c>
      <c r="AA5836" s="212">
        <v>0.12585677282015578</v>
      </c>
    </row>
    <row r="5837" spans="1:27" x14ac:dyDescent="0.35">
      <c r="A5837" s="210" t="s">
        <v>6513</v>
      </c>
      <c r="B5837" s="217">
        <v>138.4482882130678</v>
      </c>
      <c r="C5837" s="211">
        <v>7.4816554980554867E-2</v>
      </c>
      <c r="D5837" s="211">
        <v>0.12023897470098008</v>
      </c>
      <c r="E5837" s="211">
        <v>7.4275245302581699E-2</v>
      </c>
      <c r="F5837" s="211">
        <v>7.935122239628524E-2</v>
      </c>
      <c r="G5837" s="211">
        <v>0.12082987321467437</v>
      </c>
      <c r="H5837" s="211">
        <v>0.11097111326355008</v>
      </c>
      <c r="I5837" s="211">
        <v>0.49997010976629153</v>
      </c>
      <c r="J5837" s="211">
        <v>0.43418629545124371</v>
      </c>
      <c r="K5837" s="211">
        <v>0.62183652804455214</v>
      </c>
      <c r="L5837" s="211">
        <v>0.27733781194935392</v>
      </c>
      <c r="M5837" s="211">
        <v>8.9881725226766962E-2</v>
      </c>
      <c r="N5837" s="211">
        <v>0.45453435744684534</v>
      </c>
      <c r="O5837" s="211">
        <v>0.65357275017472161</v>
      </c>
      <c r="P5837" s="211">
        <v>6.9497708125313348E-2</v>
      </c>
      <c r="Q5837" s="211">
        <v>5.0559376428732067E-2</v>
      </c>
      <c r="R5837" s="211">
        <v>0.47467372206276909</v>
      </c>
      <c r="S5837" s="211">
        <v>0.30775287926745393</v>
      </c>
      <c r="T5837" s="211">
        <v>0.48207218966497067</v>
      </c>
      <c r="U5837" s="211">
        <v>0.48051241218531271</v>
      </c>
      <c r="V5837" s="211">
        <v>9.1524412884169723E-2</v>
      </c>
      <c r="W5837" s="211">
        <v>0.49981061713338759</v>
      </c>
      <c r="X5837" s="211">
        <v>0.29932693166195001</v>
      </c>
      <c r="Y5837" s="211">
        <v>0.72119802535722066</v>
      </c>
      <c r="Z5837" s="211">
        <v>0.14385944870702971</v>
      </c>
      <c r="AA5837" s="212">
        <v>0.11907350944823597</v>
      </c>
    </row>
    <row r="5838" spans="1:27" x14ac:dyDescent="0.35">
      <c r="A5838" s="210" t="s">
        <v>6514</v>
      </c>
      <c r="B5838" s="217">
        <v>115.30902268261006</v>
      </c>
      <c r="C5838" s="211">
        <v>5.0155343444314257E-2</v>
      </c>
      <c r="D5838" s="211">
        <v>0.12469025392278232</v>
      </c>
      <c r="E5838" s="211">
        <v>7.360088881527492E-2</v>
      </c>
      <c r="F5838" s="211">
        <v>0.11542551700569403</v>
      </c>
      <c r="G5838" s="211">
        <v>0.12416815573325855</v>
      </c>
      <c r="H5838" s="211">
        <v>0.11789359921754985</v>
      </c>
      <c r="I5838" s="211">
        <v>0.51994825834633573</v>
      </c>
      <c r="J5838" s="211">
        <v>0.45848922595548869</v>
      </c>
      <c r="K5838" s="211">
        <v>0.57109267757611781</v>
      </c>
      <c r="L5838" s="211">
        <v>0.27674724288550928</v>
      </c>
      <c r="M5838" s="211">
        <v>9.0426174312571522E-2</v>
      </c>
      <c r="N5838" s="211">
        <v>0.40726754312715008</v>
      </c>
      <c r="O5838" s="211">
        <v>0.62754142006603231</v>
      </c>
      <c r="P5838" s="211">
        <v>6.6407477470205672E-2</v>
      </c>
      <c r="Q5838" s="211">
        <v>9.2758836991338217E-2</v>
      </c>
      <c r="R5838" s="211">
        <v>0.45067287245600041</v>
      </c>
      <c r="S5838" s="211">
        <v>0.2908247620733635</v>
      </c>
      <c r="T5838" s="211">
        <v>0.49756063462257855</v>
      </c>
      <c r="U5838" s="211">
        <v>0.39093493044515737</v>
      </c>
      <c r="V5838" s="211">
        <v>8.8745060038242285E-2</v>
      </c>
      <c r="W5838" s="211">
        <v>0.53165671638588252</v>
      </c>
      <c r="X5838" s="211">
        <v>0.32709093407247303</v>
      </c>
      <c r="Y5838" s="211">
        <v>0.64966996424488088</v>
      </c>
      <c r="Z5838" s="211">
        <v>0.13713247878079149</v>
      </c>
      <c r="AA5838" s="212">
        <v>0.12114251940077643</v>
      </c>
    </row>
    <row r="5839" spans="1:27" x14ac:dyDescent="0.35">
      <c r="A5839" s="210" t="s">
        <v>6515</v>
      </c>
      <c r="B5839" s="217">
        <v>149.38548429001114</v>
      </c>
      <c r="C5839" s="211">
        <v>5.001124087526905E-2</v>
      </c>
      <c r="D5839" s="211">
        <v>0.1312913860787184</v>
      </c>
      <c r="E5839" s="211">
        <v>7.0838704438779182E-2</v>
      </c>
      <c r="F5839" s="211">
        <v>9.0355420466004824E-2</v>
      </c>
      <c r="G5839" s="211">
        <v>0.11641032043987132</v>
      </c>
      <c r="H5839" s="211">
        <v>0.1121170426859872</v>
      </c>
      <c r="I5839" s="211">
        <v>0.44405933284883337</v>
      </c>
      <c r="J5839" s="211">
        <v>0.45382775273833187</v>
      </c>
      <c r="K5839" s="211">
        <v>0.61683957271222833</v>
      </c>
      <c r="L5839" s="211">
        <v>0.27741377994795957</v>
      </c>
      <c r="M5839" s="211">
        <v>9.8941816690931286E-2</v>
      </c>
      <c r="N5839" s="211">
        <v>0.4470927228392414</v>
      </c>
      <c r="O5839" s="211">
        <v>0.5070196140015707</v>
      </c>
      <c r="P5839" s="211">
        <v>6.6450794808445818E-2</v>
      </c>
      <c r="Q5839" s="211">
        <v>7.9283357618817163E-2</v>
      </c>
      <c r="R5839" s="211">
        <v>0.40247014110441526</v>
      </c>
      <c r="S5839" s="211">
        <v>0.3382661524590036</v>
      </c>
      <c r="T5839" s="211">
        <v>0.55195452146005919</v>
      </c>
      <c r="U5839" s="211">
        <v>0.35144996303851567</v>
      </c>
      <c r="V5839" s="211">
        <v>0.15861169082805882</v>
      </c>
      <c r="W5839" s="211">
        <v>0.57952483653950326</v>
      </c>
      <c r="X5839" s="211">
        <v>0.37706380152675684</v>
      </c>
      <c r="Y5839" s="211">
        <v>0.76272716322523093</v>
      </c>
      <c r="Z5839" s="211">
        <v>0.14994065195662024</v>
      </c>
      <c r="AA5839" s="212">
        <v>0.12121742880014183</v>
      </c>
    </row>
    <row r="5840" spans="1:27" x14ac:dyDescent="0.35">
      <c r="A5840" s="210" t="s">
        <v>6516</v>
      </c>
      <c r="B5840" s="217">
        <v>114.61252255557088</v>
      </c>
      <c r="C5840" s="211">
        <v>5.18808865693451E-2</v>
      </c>
      <c r="D5840" s="211">
        <v>0.12270045390909474</v>
      </c>
      <c r="E5840" s="211">
        <v>7.0016676890688717E-2</v>
      </c>
      <c r="F5840" s="211">
        <v>0.10636968653955767</v>
      </c>
      <c r="G5840" s="211">
        <v>0.11915992920075189</v>
      </c>
      <c r="H5840" s="211">
        <v>0.10480690731440606</v>
      </c>
      <c r="I5840" s="211">
        <v>0.44876835135244869</v>
      </c>
      <c r="J5840" s="211">
        <v>0.41137579555059467</v>
      </c>
      <c r="K5840" s="211">
        <v>0.64315774074355592</v>
      </c>
      <c r="L5840" s="211">
        <v>0.27477157281430636</v>
      </c>
      <c r="M5840" s="211">
        <v>9.0270585149036062E-2</v>
      </c>
      <c r="N5840" s="211">
        <v>0.44514822130586107</v>
      </c>
      <c r="O5840" s="211">
        <v>0.70120969671983691</v>
      </c>
      <c r="P5840" s="211">
        <v>6.0992621688562496E-2</v>
      </c>
      <c r="Q5840" s="211">
        <v>0.1171037803848673</v>
      </c>
      <c r="R5840" s="211">
        <v>0.43120679417938879</v>
      </c>
      <c r="S5840" s="211">
        <v>0.32701959075187237</v>
      </c>
      <c r="T5840" s="211">
        <v>0.55579437909334106</v>
      </c>
      <c r="U5840" s="211">
        <v>0.47375270356118654</v>
      </c>
      <c r="V5840" s="211">
        <v>5.3556287253667505E-2</v>
      </c>
      <c r="W5840" s="211">
        <v>0.53575393656426806</v>
      </c>
      <c r="X5840" s="211">
        <v>0.42917109799677611</v>
      </c>
      <c r="Y5840" s="211">
        <v>0.730389683241641</v>
      </c>
      <c r="Z5840" s="211">
        <v>0.14882696510541835</v>
      </c>
      <c r="AA5840" s="212">
        <v>0.11785060831319114</v>
      </c>
    </row>
    <row r="5841" spans="1:27" x14ac:dyDescent="0.35">
      <c r="A5841" s="210" t="s">
        <v>6517</v>
      </c>
      <c r="B5841" s="217">
        <v>105.40898930422341</v>
      </c>
      <c r="C5841" s="211">
        <v>6.7080488104352382E-2</v>
      </c>
      <c r="D5841" s="211">
        <v>0.13202702884719467</v>
      </c>
      <c r="E5841" s="211">
        <v>7.5089683164040341E-2</v>
      </c>
      <c r="F5841" s="211">
        <v>9.2770840290816448E-2</v>
      </c>
      <c r="G5841" s="211">
        <v>0.12565373072670974</v>
      </c>
      <c r="H5841" s="211">
        <v>0.1039471508130425</v>
      </c>
      <c r="I5841" s="211">
        <v>0.493878488045838</v>
      </c>
      <c r="J5841" s="211">
        <v>0.48310102041841824</v>
      </c>
      <c r="K5841" s="211">
        <v>0.55560496424607742</v>
      </c>
      <c r="L5841" s="211">
        <v>0.27377159525316414</v>
      </c>
      <c r="M5841" s="211">
        <v>8.6048010400996452E-2</v>
      </c>
      <c r="N5841" s="211">
        <v>0.39558674132722194</v>
      </c>
      <c r="O5841" s="211">
        <v>0.68895850812127857</v>
      </c>
      <c r="P5841" s="211">
        <v>6.1626818290769513E-2</v>
      </c>
      <c r="Q5841" s="211">
        <v>0.10700430030607894</v>
      </c>
      <c r="R5841" s="211">
        <v>0.38287947561950919</v>
      </c>
      <c r="S5841" s="211">
        <v>0.2714705123529384</v>
      </c>
      <c r="T5841" s="211">
        <v>0.5858854259367583</v>
      </c>
      <c r="U5841" s="211">
        <v>0.34782186660382819</v>
      </c>
      <c r="V5841" s="211">
        <v>5.6888190745778361E-2</v>
      </c>
      <c r="W5841" s="211">
        <v>0.53887365473057169</v>
      </c>
      <c r="X5841" s="211">
        <v>0.35359515552552917</v>
      </c>
      <c r="Y5841" s="211">
        <v>0.58522930573254384</v>
      </c>
      <c r="Z5841" s="211">
        <v>0.14762848930800085</v>
      </c>
      <c r="AA5841" s="212">
        <v>0.11529423722412056</v>
      </c>
    </row>
    <row r="5842" spans="1:27" x14ac:dyDescent="0.35">
      <c r="A5842" s="210" t="s">
        <v>6518</v>
      </c>
      <c r="B5842" s="217">
        <v>118.91902042896136</v>
      </c>
      <c r="C5842" s="211">
        <v>4.8406145439034931E-2</v>
      </c>
      <c r="D5842" s="211">
        <v>0.12340754573158327</v>
      </c>
      <c r="E5842" s="211">
        <v>7.9353119375830172E-2</v>
      </c>
      <c r="F5842" s="211">
        <v>8.7483042801682551E-2</v>
      </c>
      <c r="G5842" s="211">
        <v>0.1179961968772992</v>
      </c>
      <c r="H5842" s="211">
        <v>0.11609542133676505</v>
      </c>
      <c r="I5842" s="211">
        <v>0.52089219418440214</v>
      </c>
      <c r="J5842" s="211">
        <v>0.44191643165769173</v>
      </c>
      <c r="K5842" s="211">
        <v>0.6313298423848972</v>
      </c>
      <c r="L5842" s="211">
        <v>0.27403749172677372</v>
      </c>
      <c r="M5842" s="211">
        <v>9.9964000871018616E-2</v>
      </c>
      <c r="N5842" s="211">
        <v>0.4073142650653841</v>
      </c>
      <c r="O5842" s="211">
        <v>0.74865656779035161</v>
      </c>
      <c r="P5842" s="211">
        <v>6.9695524277661458E-2</v>
      </c>
      <c r="Q5842" s="211">
        <v>9.2290887524433152E-2</v>
      </c>
      <c r="R5842" s="211">
        <v>0.48143688837855669</v>
      </c>
      <c r="S5842" s="211">
        <v>0.36787553363642561</v>
      </c>
      <c r="T5842" s="211">
        <v>0.59005152732861232</v>
      </c>
      <c r="U5842" s="211">
        <v>0.39030369984306257</v>
      </c>
      <c r="V5842" s="211">
        <v>6.4913890559928328E-2</v>
      </c>
      <c r="W5842" s="211">
        <v>0.61983314336401429</v>
      </c>
      <c r="X5842" s="211">
        <v>0.37300378331041401</v>
      </c>
      <c r="Y5842" s="211">
        <v>0.62261906746468698</v>
      </c>
      <c r="Z5842" s="211">
        <v>0.14770750123961457</v>
      </c>
      <c r="AA5842" s="212">
        <v>0.12576968868803018</v>
      </c>
    </row>
    <row r="5843" spans="1:27" x14ac:dyDescent="0.35">
      <c r="A5843" s="210" t="s">
        <v>6519</v>
      </c>
      <c r="B5843" s="217">
        <v>146.35585072973362</v>
      </c>
      <c r="C5843" s="211">
        <v>6.392344880217346E-2</v>
      </c>
      <c r="D5843" s="211">
        <v>0.11971455708043865</v>
      </c>
      <c r="E5843" s="211">
        <v>6.8741123749835931E-2</v>
      </c>
      <c r="F5843" s="211">
        <v>0.10068902992368388</v>
      </c>
      <c r="G5843" s="211">
        <v>0.11737728830225554</v>
      </c>
      <c r="H5843" s="211">
        <v>0.12835446954615437</v>
      </c>
      <c r="I5843" s="211">
        <v>0.50040141798836923</v>
      </c>
      <c r="J5843" s="211">
        <v>0.43954798034885001</v>
      </c>
      <c r="K5843" s="211">
        <v>0.58616419658874985</v>
      </c>
      <c r="L5843" s="211">
        <v>0.27537578084952608</v>
      </c>
      <c r="M5843" s="211">
        <v>9.7938186662323262E-2</v>
      </c>
      <c r="N5843" s="211">
        <v>0.4060529775271432</v>
      </c>
      <c r="O5843" s="211">
        <v>0.57253539549338772</v>
      </c>
      <c r="P5843" s="211">
        <v>6.9062021607321514E-2</v>
      </c>
      <c r="Q5843" s="211">
        <v>8.9281646711512841E-2</v>
      </c>
      <c r="R5843" s="211">
        <v>0.45594366840620554</v>
      </c>
      <c r="S5843" s="211">
        <v>0.29962642777810444</v>
      </c>
      <c r="T5843" s="211">
        <v>0.57116592726008986</v>
      </c>
      <c r="U5843" s="211">
        <v>0.42895331554658173</v>
      </c>
      <c r="V5843" s="211">
        <v>0.117936412949874</v>
      </c>
      <c r="W5843" s="211">
        <v>0.58904234288309421</v>
      </c>
      <c r="X5843" s="211">
        <v>0.29523595384915696</v>
      </c>
      <c r="Y5843" s="211">
        <v>0.61504481290020874</v>
      </c>
      <c r="Z5843" s="211">
        <v>0.14963877372817</v>
      </c>
      <c r="AA5843" s="212">
        <v>0.113160639041348</v>
      </c>
    </row>
    <row r="5844" spans="1:27" x14ac:dyDescent="0.35">
      <c r="A5844" s="210" t="s">
        <v>6520</v>
      </c>
      <c r="B5844" s="217">
        <v>142.64868099055209</v>
      </c>
      <c r="C5844" s="211">
        <v>6.1860412374570448E-2</v>
      </c>
      <c r="D5844" s="211">
        <v>0.13101026420951944</v>
      </c>
      <c r="E5844" s="211">
        <v>7.5340739420176453E-2</v>
      </c>
      <c r="F5844" s="211">
        <v>9.9267957636986787E-2</v>
      </c>
      <c r="G5844" s="211">
        <v>0.12580256946020174</v>
      </c>
      <c r="H5844" s="211">
        <v>0.11903876361465332</v>
      </c>
      <c r="I5844" s="211">
        <v>0.47996967235329258</v>
      </c>
      <c r="J5844" s="211">
        <v>0.45204341594491793</v>
      </c>
      <c r="K5844" s="211">
        <v>0.64191531882480801</v>
      </c>
      <c r="L5844" s="211">
        <v>0.27559421831966752</v>
      </c>
      <c r="M5844" s="211">
        <v>8.4669369285593932E-2</v>
      </c>
      <c r="N5844" s="211">
        <v>0.34557900729182206</v>
      </c>
      <c r="O5844" s="211">
        <v>0.73258219110306644</v>
      </c>
      <c r="P5844" s="211">
        <v>6.9866238989581955E-2</v>
      </c>
      <c r="Q5844" s="211">
        <v>5.2403770015229625E-2</v>
      </c>
      <c r="R5844" s="211">
        <v>0.37572130771298623</v>
      </c>
      <c r="S5844" s="211">
        <v>0.33353568583624688</v>
      </c>
      <c r="T5844" s="211">
        <v>0.53275108927271153</v>
      </c>
      <c r="U5844" s="211">
        <v>0.5196597642675127</v>
      </c>
      <c r="V5844" s="211">
        <v>0.10813455735396404</v>
      </c>
      <c r="W5844" s="211">
        <v>0.55860437569666344</v>
      </c>
      <c r="X5844" s="211">
        <v>0.34474393172852968</v>
      </c>
      <c r="Y5844" s="211">
        <v>0.63507653580147028</v>
      </c>
      <c r="Z5844" s="211">
        <v>0.14240067904318676</v>
      </c>
      <c r="AA5844" s="212">
        <v>0.11958146541536831</v>
      </c>
    </row>
    <row r="5845" spans="1:27" x14ac:dyDescent="0.35">
      <c r="A5845" s="210" t="s">
        <v>6521</v>
      </c>
      <c r="B5845" s="217">
        <v>142.23457745116781</v>
      </c>
      <c r="C5845" s="211">
        <v>6.3303733543317656E-2</v>
      </c>
      <c r="D5845" s="211">
        <v>0.12453092366831599</v>
      </c>
      <c r="E5845" s="211">
        <v>7.8471464516332093E-2</v>
      </c>
      <c r="F5845" s="211">
        <v>0.10210243055267361</v>
      </c>
      <c r="G5845" s="211">
        <v>0.11760936993944686</v>
      </c>
      <c r="H5845" s="211">
        <v>0.10909159362847846</v>
      </c>
      <c r="I5845" s="211">
        <v>0.45248284816604689</v>
      </c>
      <c r="J5845" s="211">
        <v>0.43769842375902357</v>
      </c>
      <c r="K5845" s="211">
        <v>0.63044743480269005</v>
      </c>
      <c r="L5845" s="211">
        <v>0.28052417407064162</v>
      </c>
      <c r="M5845" s="211">
        <v>9.8348702931434967E-2</v>
      </c>
      <c r="N5845" s="211">
        <v>0.40439924856485809</v>
      </c>
      <c r="O5845" s="211">
        <v>0.72446170109774721</v>
      </c>
      <c r="P5845" s="211">
        <v>6.9412395054740131E-2</v>
      </c>
      <c r="Q5845" s="211">
        <v>0.11039937998777966</v>
      </c>
      <c r="R5845" s="211">
        <v>0.4467481312803826</v>
      </c>
      <c r="S5845" s="211">
        <v>0.38896704391415327</v>
      </c>
      <c r="T5845" s="211">
        <v>0.61024351502498053</v>
      </c>
      <c r="U5845" s="211">
        <v>0.33505960891429526</v>
      </c>
      <c r="V5845" s="211">
        <v>0.11962920163123332</v>
      </c>
      <c r="W5845" s="211">
        <v>0.53144187847060553</v>
      </c>
      <c r="X5845" s="211">
        <v>0.39163306452541563</v>
      </c>
      <c r="Y5845" s="211">
        <v>0.64138152061439402</v>
      </c>
      <c r="Z5845" s="211">
        <v>0.14913972904743705</v>
      </c>
      <c r="AA5845" s="212">
        <v>0.11944574032742168</v>
      </c>
    </row>
    <row r="5846" spans="1:27" x14ac:dyDescent="0.35">
      <c r="A5846" s="210" t="s">
        <v>6522</v>
      </c>
      <c r="B5846" s="217">
        <v>161.08348371673677</v>
      </c>
      <c r="C5846" s="211">
        <v>7.2531106870402734E-2</v>
      </c>
      <c r="D5846" s="211">
        <v>0.12977277938838777</v>
      </c>
      <c r="E5846" s="211">
        <v>6.9355432333758613E-2</v>
      </c>
      <c r="F5846" s="211">
        <v>7.245100172766275E-2</v>
      </c>
      <c r="G5846" s="211">
        <v>0.12198111104427718</v>
      </c>
      <c r="H5846" s="211">
        <v>0.10763131176805106</v>
      </c>
      <c r="I5846" s="211">
        <v>0.47422762729814583</v>
      </c>
      <c r="J5846" s="211">
        <v>0.46285695448656727</v>
      </c>
      <c r="K5846" s="211">
        <v>0.63758045204347924</v>
      </c>
      <c r="L5846" s="211">
        <v>0.27794333739194971</v>
      </c>
      <c r="M5846" s="211">
        <v>9.7338460825636838E-2</v>
      </c>
      <c r="N5846" s="211">
        <v>0.43430643604409924</v>
      </c>
      <c r="O5846" s="211">
        <v>0.75899831623576663</v>
      </c>
      <c r="P5846" s="211">
        <v>6.9086431166481763E-2</v>
      </c>
      <c r="Q5846" s="211">
        <v>6.2353311326912714E-2</v>
      </c>
      <c r="R5846" s="211">
        <v>0.37423157306951238</v>
      </c>
      <c r="S5846" s="211">
        <v>0.36324869770257551</v>
      </c>
      <c r="T5846" s="211">
        <v>0.55172419611793366</v>
      </c>
      <c r="U5846" s="211">
        <v>0.4198410272933969</v>
      </c>
      <c r="V5846" s="211">
        <v>0.16216769083029103</v>
      </c>
      <c r="W5846" s="211">
        <v>0.49347184277797024</v>
      </c>
      <c r="X5846" s="211">
        <v>0.36818347853146266</v>
      </c>
      <c r="Y5846" s="211">
        <v>0.61568600033465404</v>
      </c>
      <c r="Z5846" s="211">
        <v>0.14797520093482497</v>
      </c>
      <c r="AA5846" s="212">
        <v>0.11991664630713324</v>
      </c>
    </row>
    <row r="5847" spans="1:27" x14ac:dyDescent="0.35">
      <c r="A5847" s="210" t="s">
        <v>6523</v>
      </c>
      <c r="B5847" s="217">
        <v>133.80169004398678</v>
      </c>
      <c r="C5847" s="211">
        <v>5.7242723309546169E-2</v>
      </c>
      <c r="D5847" s="211">
        <v>0.12034144946083999</v>
      </c>
      <c r="E5847" s="211">
        <v>7.4863596578966352E-2</v>
      </c>
      <c r="F5847" s="211">
        <v>9.5668512819432561E-2</v>
      </c>
      <c r="G5847" s="211">
        <v>0.12394419635091973</v>
      </c>
      <c r="H5847" s="211">
        <v>0.11921800382461947</v>
      </c>
      <c r="I5847" s="211">
        <v>0.4495232456018079</v>
      </c>
      <c r="J5847" s="211">
        <v>0.44897560660070507</v>
      </c>
      <c r="K5847" s="211">
        <v>0.63821306483975138</v>
      </c>
      <c r="L5847" s="211">
        <v>0.27300850045455338</v>
      </c>
      <c r="M5847" s="211">
        <v>0.11981643042197553</v>
      </c>
      <c r="N5847" s="211">
        <v>0.51325392613192833</v>
      </c>
      <c r="O5847" s="211">
        <v>0.63000754230649936</v>
      </c>
      <c r="P5847" s="211">
        <v>7.1068700135317575E-2</v>
      </c>
      <c r="Q5847" s="211">
        <v>5.9909017546963844E-2</v>
      </c>
      <c r="R5847" s="211">
        <v>0.48009804181566523</v>
      </c>
      <c r="S5847" s="211">
        <v>0.31451559373393134</v>
      </c>
      <c r="T5847" s="211">
        <v>0.55913966949375937</v>
      </c>
      <c r="U5847" s="211">
        <v>0.46909367356345016</v>
      </c>
      <c r="V5847" s="211">
        <v>6.9126653821557721E-2</v>
      </c>
      <c r="W5847" s="211">
        <v>0.53154898776448167</v>
      </c>
      <c r="X5847" s="211">
        <v>0.33162804991536121</v>
      </c>
      <c r="Y5847" s="211">
        <v>0.5863594876350321</v>
      </c>
      <c r="Z5847" s="211">
        <v>0.14470905688149194</v>
      </c>
      <c r="AA5847" s="212">
        <v>0.12138293832370999</v>
      </c>
    </row>
    <row r="5848" spans="1:27" x14ac:dyDescent="0.35">
      <c r="A5848" s="210" t="s">
        <v>6524</v>
      </c>
      <c r="B5848" s="217">
        <v>177.05257953213967</v>
      </c>
      <c r="C5848" s="211">
        <v>6.0327832986293101E-2</v>
      </c>
      <c r="D5848" s="211">
        <v>0.12600635545478425</v>
      </c>
      <c r="E5848" s="211">
        <v>7.5197708438486055E-2</v>
      </c>
      <c r="F5848" s="211">
        <v>7.4575908691262363E-2</v>
      </c>
      <c r="G5848" s="211">
        <v>0.12026321191316761</v>
      </c>
      <c r="H5848" s="211">
        <v>0.12009848830515979</v>
      </c>
      <c r="I5848" s="211">
        <v>0.52728474520175916</v>
      </c>
      <c r="J5848" s="211">
        <v>0.42521930539844632</v>
      </c>
      <c r="K5848" s="211">
        <v>0.57990061066255072</v>
      </c>
      <c r="L5848" s="211">
        <v>0.27872433393919716</v>
      </c>
      <c r="M5848" s="211">
        <v>9.7959301164256371E-2</v>
      </c>
      <c r="N5848" s="211">
        <v>0.39343070351499898</v>
      </c>
      <c r="O5848" s="211">
        <v>0.70619551730750485</v>
      </c>
      <c r="P5848" s="211">
        <v>7.428336325941659E-2</v>
      </c>
      <c r="Q5848" s="211">
        <v>4.9692697797366125E-2</v>
      </c>
      <c r="R5848" s="211">
        <v>0.44774948295794464</v>
      </c>
      <c r="S5848" s="211">
        <v>0.31366490218798859</v>
      </c>
      <c r="T5848" s="211">
        <v>0.52593691894261074</v>
      </c>
      <c r="U5848" s="211">
        <v>0.45560626836055185</v>
      </c>
      <c r="V5848" s="211">
        <v>0.15626949865838605</v>
      </c>
      <c r="W5848" s="211">
        <v>0.62344943110843976</v>
      </c>
      <c r="X5848" s="211">
        <v>0.29305100997526745</v>
      </c>
      <c r="Y5848" s="211">
        <v>0.5841249732164594</v>
      </c>
      <c r="Z5848" s="211">
        <v>0.14329308735917295</v>
      </c>
      <c r="AA5848" s="212">
        <v>0.11375748947282627</v>
      </c>
    </row>
    <row r="5849" spans="1:27" x14ac:dyDescent="0.35">
      <c r="A5849" s="210" t="s">
        <v>6525</v>
      </c>
      <c r="B5849" s="217">
        <v>130.87794500156545</v>
      </c>
      <c r="C5849" s="211">
        <v>6.9901307454094327E-2</v>
      </c>
      <c r="D5849" s="211">
        <v>0.13007447554103921</v>
      </c>
      <c r="E5849" s="211">
        <v>7.1542296666477934E-2</v>
      </c>
      <c r="F5849" s="211">
        <v>9.905184667138528E-2</v>
      </c>
      <c r="G5849" s="211">
        <v>0.11465034742838492</v>
      </c>
      <c r="H5849" s="211">
        <v>0.11444703520598307</v>
      </c>
      <c r="I5849" s="211">
        <v>0.49117888549881039</v>
      </c>
      <c r="J5849" s="211">
        <v>0.4095775479077427</v>
      </c>
      <c r="K5849" s="211">
        <v>0.57001216913200858</v>
      </c>
      <c r="L5849" s="211">
        <v>0.27348724299801092</v>
      </c>
      <c r="M5849" s="211">
        <v>9.2238648653081318E-2</v>
      </c>
      <c r="N5849" s="211">
        <v>0.52884571836657834</v>
      </c>
      <c r="O5849" s="211">
        <v>0.66195079130805579</v>
      </c>
      <c r="P5849" s="211">
        <v>7.3185731762506825E-2</v>
      </c>
      <c r="Q5849" s="211">
        <v>7.5951791277319505E-2</v>
      </c>
      <c r="R5849" s="211">
        <v>0.45564760003507887</v>
      </c>
      <c r="S5849" s="211">
        <v>0.29309845709782717</v>
      </c>
      <c r="T5849" s="211">
        <v>0.51105141305300694</v>
      </c>
      <c r="U5849" s="211">
        <v>0.37637033724386643</v>
      </c>
      <c r="V5849" s="211">
        <v>7.3214280075208027E-2</v>
      </c>
      <c r="W5849" s="211">
        <v>0.55166754820407138</v>
      </c>
      <c r="X5849" s="211">
        <v>0.32360978574890542</v>
      </c>
      <c r="Y5849" s="211">
        <v>0.67500149997951842</v>
      </c>
      <c r="Z5849" s="211">
        <v>0.1458049859534282</v>
      </c>
      <c r="AA5849" s="212">
        <v>0.11620956585196733</v>
      </c>
    </row>
    <row r="5850" spans="1:27" x14ac:dyDescent="0.35">
      <c r="A5850" s="210" t="s">
        <v>6526</v>
      </c>
      <c r="B5850" s="217">
        <v>105.4873144011474</v>
      </c>
      <c r="C5850" s="211">
        <v>6.6492643181135958E-2</v>
      </c>
      <c r="D5850" s="211">
        <v>0.11514911793341499</v>
      </c>
      <c r="E5850" s="211">
        <v>6.9190007095135175E-2</v>
      </c>
      <c r="F5850" s="211">
        <v>7.1113170712333071E-2</v>
      </c>
      <c r="G5850" s="211">
        <v>0.11581352786587781</v>
      </c>
      <c r="H5850" s="211">
        <v>0.11127141861633119</v>
      </c>
      <c r="I5850" s="211">
        <v>0.51635957310750291</v>
      </c>
      <c r="J5850" s="211">
        <v>0.38937758554756524</v>
      </c>
      <c r="K5850" s="211">
        <v>0.6258868990716665</v>
      </c>
      <c r="L5850" s="211">
        <v>0.27013875545974425</v>
      </c>
      <c r="M5850" s="211">
        <v>8.2194984383916384E-2</v>
      </c>
      <c r="N5850" s="211">
        <v>0.46979669419422865</v>
      </c>
      <c r="O5850" s="211">
        <v>0.54832168743437482</v>
      </c>
      <c r="P5850" s="211">
        <v>6.7427008643663994E-2</v>
      </c>
      <c r="Q5850" s="211">
        <v>5.712915411893478E-2</v>
      </c>
      <c r="R5850" s="211">
        <v>0.39726005192705072</v>
      </c>
      <c r="S5850" s="211">
        <v>0.30543033095227379</v>
      </c>
      <c r="T5850" s="211">
        <v>0.6053341760561739</v>
      </c>
      <c r="U5850" s="211">
        <v>0.34950858145973684</v>
      </c>
      <c r="V5850" s="211">
        <v>7.4051145781811878E-2</v>
      </c>
      <c r="W5850" s="211">
        <v>0.53492982229117003</v>
      </c>
      <c r="X5850" s="211">
        <v>0.33850228517140679</v>
      </c>
      <c r="Y5850" s="211">
        <v>0.67523857637283324</v>
      </c>
      <c r="Z5850" s="211">
        <v>0.1467439317520734</v>
      </c>
      <c r="AA5850" s="212">
        <v>0.12355634671924855</v>
      </c>
    </row>
    <row r="5851" spans="1:27" x14ac:dyDescent="0.35">
      <c r="A5851" s="210" t="s">
        <v>6527</v>
      </c>
      <c r="B5851" s="217">
        <v>151.03269254771612</v>
      </c>
      <c r="C5851" s="211">
        <v>8.247402374564812E-2</v>
      </c>
      <c r="D5851" s="211">
        <v>0.1277173328948987</v>
      </c>
      <c r="E5851" s="211">
        <v>6.6064019774337041E-2</v>
      </c>
      <c r="F5851" s="211">
        <v>0.11108735330549263</v>
      </c>
      <c r="G5851" s="211">
        <v>0.12323249926729318</v>
      </c>
      <c r="H5851" s="211">
        <v>0.12456153953206717</v>
      </c>
      <c r="I5851" s="211">
        <v>0.49970964864886191</v>
      </c>
      <c r="J5851" s="211">
        <v>0.46271317804410123</v>
      </c>
      <c r="K5851" s="211">
        <v>0.62964572391301055</v>
      </c>
      <c r="L5851" s="211">
        <v>0.26940052851359547</v>
      </c>
      <c r="M5851" s="211">
        <v>0.10888414395817315</v>
      </c>
      <c r="N5851" s="211">
        <v>0.49966195219368742</v>
      </c>
      <c r="O5851" s="211">
        <v>0.72948828666536225</v>
      </c>
      <c r="P5851" s="211">
        <v>6.2917712981431506E-2</v>
      </c>
      <c r="Q5851" s="211">
        <v>9.8326290036752528E-2</v>
      </c>
      <c r="R5851" s="211">
        <v>0.38978704563020239</v>
      </c>
      <c r="S5851" s="211">
        <v>0.4275842693845372</v>
      </c>
      <c r="T5851" s="211">
        <v>0.52864248269115666</v>
      </c>
      <c r="U5851" s="211">
        <v>0.42591070914631601</v>
      </c>
      <c r="V5851" s="211">
        <v>0.11527844186605041</v>
      </c>
      <c r="W5851" s="211">
        <v>0.51101954950884843</v>
      </c>
      <c r="X5851" s="211">
        <v>0.32760574626666938</v>
      </c>
      <c r="Y5851" s="211">
        <v>0.67836224723618632</v>
      </c>
      <c r="Z5851" s="211">
        <v>0.14322728840844295</v>
      </c>
      <c r="AA5851" s="212">
        <v>0.11671471332452008</v>
      </c>
    </row>
    <row r="5852" spans="1:27" x14ac:dyDescent="0.35">
      <c r="A5852" s="210" t="s">
        <v>6528</v>
      </c>
      <c r="B5852" s="217">
        <v>144.11172512275107</v>
      </c>
      <c r="C5852" s="211">
        <v>6.819150318933781E-2</v>
      </c>
      <c r="D5852" s="211">
        <v>0.11601694477910876</v>
      </c>
      <c r="E5852" s="211">
        <v>7.4200394825502947E-2</v>
      </c>
      <c r="F5852" s="211">
        <v>8.3754358710808344E-2</v>
      </c>
      <c r="G5852" s="211">
        <v>0.11750794289176134</v>
      </c>
      <c r="H5852" s="211">
        <v>0.11611031599020626</v>
      </c>
      <c r="I5852" s="211">
        <v>0.51444175532150804</v>
      </c>
      <c r="J5852" s="211">
        <v>0.46693147995931544</v>
      </c>
      <c r="K5852" s="211">
        <v>0.6317366304106744</v>
      </c>
      <c r="L5852" s="211">
        <v>0.27139089076937051</v>
      </c>
      <c r="M5852" s="211">
        <v>9.3621521428570276E-2</v>
      </c>
      <c r="N5852" s="211">
        <v>0.50329356672593084</v>
      </c>
      <c r="O5852" s="211">
        <v>0.57988980427878545</v>
      </c>
      <c r="P5852" s="211">
        <v>7.2688768206450441E-2</v>
      </c>
      <c r="Q5852" s="211">
        <v>0.12637851090218111</v>
      </c>
      <c r="R5852" s="211">
        <v>0.42008802204522844</v>
      </c>
      <c r="S5852" s="211">
        <v>0.37155735564360814</v>
      </c>
      <c r="T5852" s="211">
        <v>0.56325186961894447</v>
      </c>
      <c r="U5852" s="211">
        <v>0.50568330810572681</v>
      </c>
      <c r="V5852" s="211">
        <v>8.755428376746098E-2</v>
      </c>
      <c r="W5852" s="211">
        <v>0.57081014200254165</v>
      </c>
      <c r="X5852" s="211">
        <v>0.34307846264215247</v>
      </c>
      <c r="Y5852" s="211">
        <v>0.62877703767630422</v>
      </c>
      <c r="Z5852" s="211">
        <v>0.14721609501561606</v>
      </c>
      <c r="AA5852" s="212">
        <v>0.12060930407196126</v>
      </c>
    </row>
    <row r="5853" spans="1:27" x14ac:dyDescent="0.35">
      <c r="A5853" s="210" t="s">
        <v>6529</v>
      </c>
      <c r="B5853" s="217">
        <v>138.34520856233911</v>
      </c>
      <c r="C5853" s="211">
        <v>5.6715715248694218E-2</v>
      </c>
      <c r="D5853" s="211">
        <v>0.12650137766826552</v>
      </c>
      <c r="E5853" s="211">
        <v>7.5458662789170156E-2</v>
      </c>
      <c r="F5853" s="211">
        <v>0.10139462539995524</v>
      </c>
      <c r="G5853" s="211">
        <v>0.12273340241096951</v>
      </c>
      <c r="H5853" s="211">
        <v>0.12842468414456704</v>
      </c>
      <c r="I5853" s="211">
        <v>0.5240535283351242</v>
      </c>
      <c r="J5853" s="211">
        <v>0.45505914301090905</v>
      </c>
      <c r="K5853" s="211">
        <v>0.64123500605189443</v>
      </c>
      <c r="L5853" s="211">
        <v>0.2771766481415604</v>
      </c>
      <c r="M5853" s="211">
        <v>0.10186869586022727</v>
      </c>
      <c r="N5853" s="211">
        <v>0.38108164462540378</v>
      </c>
      <c r="O5853" s="211">
        <v>0.67730629635688722</v>
      </c>
      <c r="P5853" s="211">
        <v>6.9935277645734123E-2</v>
      </c>
      <c r="Q5853" s="211">
        <v>9.2501426555604935E-2</v>
      </c>
      <c r="R5853" s="211">
        <v>0.37242583443706151</v>
      </c>
      <c r="S5853" s="211">
        <v>0.31291764617895745</v>
      </c>
      <c r="T5853" s="211">
        <v>0.55374299440492447</v>
      </c>
      <c r="U5853" s="211">
        <v>0.52654277421656348</v>
      </c>
      <c r="V5853" s="211">
        <v>7.3669541395069538E-2</v>
      </c>
      <c r="W5853" s="211">
        <v>0.64745233278658354</v>
      </c>
      <c r="X5853" s="211">
        <v>0.3048851606388544</v>
      </c>
      <c r="Y5853" s="211">
        <v>0.66097210683846153</v>
      </c>
      <c r="Z5853" s="211">
        <v>0.14552870477731172</v>
      </c>
      <c r="AA5853" s="212">
        <v>0.11975884496219744</v>
      </c>
    </row>
    <row r="5854" spans="1:27" x14ac:dyDescent="0.35">
      <c r="A5854" s="210" t="s">
        <v>6530</v>
      </c>
      <c r="B5854" s="217">
        <v>117.34928387708547</v>
      </c>
      <c r="C5854" s="211">
        <v>7.4666677663466269E-2</v>
      </c>
      <c r="D5854" s="211">
        <v>0.11572523376963603</v>
      </c>
      <c r="E5854" s="211">
        <v>6.9593510446734383E-2</v>
      </c>
      <c r="F5854" s="211">
        <v>8.2816707410186638E-2</v>
      </c>
      <c r="G5854" s="211">
        <v>0.12136046249540554</v>
      </c>
      <c r="H5854" s="211">
        <v>0.10489875345879225</v>
      </c>
      <c r="I5854" s="211">
        <v>0.46301068733166056</v>
      </c>
      <c r="J5854" s="211">
        <v>0.39192877322903441</v>
      </c>
      <c r="K5854" s="211">
        <v>0.64636757210764484</v>
      </c>
      <c r="L5854" s="211">
        <v>0.27677521038671871</v>
      </c>
      <c r="M5854" s="211">
        <v>9.1604467713960885E-2</v>
      </c>
      <c r="N5854" s="211">
        <v>0.56282512201317436</v>
      </c>
      <c r="O5854" s="211">
        <v>0.62874459213021583</v>
      </c>
      <c r="P5854" s="211">
        <v>7.0143087690862152E-2</v>
      </c>
      <c r="Q5854" s="211">
        <v>5.1326384565822433E-2</v>
      </c>
      <c r="R5854" s="211">
        <v>0.44689731602047705</v>
      </c>
      <c r="S5854" s="211">
        <v>0.30514174539772693</v>
      </c>
      <c r="T5854" s="211">
        <v>0.50893547997986943</v>
      </c>
      <c r="U5854" s="211">
        <v>0.40960330222784191</v>
      </c>
      <c r="V5854" s="211">
        <v>5.5458457456292853E-2</v>
      </c>
      <c r="W5854" s="211">
        <v>0.53840083693263996</v>
      </c>
      <c r="X5854" s="211">
        <v>0.30259282210067551</v>
      </c>
      <c r="Y5854" s="211">
        <v>0.66613448147394849</v>
      </c>
      <c r="Z5854" s="211">
        <v>0.14095724015887526</v>
      </c>
      <c r="AA5854" s="212">
        <v>0.11754356787420751</v>
      </c>
    </row>
    <row r="5855" spans="1:27" x14ac:dyDescent="0.35">
      <c r="A5855" s="210" t="s">
        <v>6531</v>
      </c>
      <c r="B5855" s="217">
        <v>112.15633226121003</v>
      </c>
      <c r="C5855" s="211">
        <v>5.912300090241164E-2</v>
      </c>
      <c r="D5855" s="211">
        <v>0.12345660520143552</v>
      </c>
      <c r="E5855" s="211">
        <v>8.0541714596583644E-2</v>
      </c>
      <c r="F5855" s="211">
        <v>8.8649539596699051E-2</v>
      </c>
      <c r="G5855" s="211">
        <v>0.12082665165573919</v>
      </c>
      <c r="H5855" s="211">
        <v>0.11879175018606461</v>
      </c>
      <c r="I5855" s="211">
        <v>0.50325993145591286</v>
      </c>
      <c r="J5855" s="211">
        <v>0.39282693393890261</v>
      </c>
      <c r="K5855" s="211">
        <v>0.64800629260307252</v>
      </c>
      <c r="L5855" s="211">
        <v>0.27236538769143231</v>
      </c>
      <c r="M5855" s="211">
        <v>0.11233717125914437</v>
      </c>
      <c r="N5855" s="211">
        <v>0.42634668336746084</v>
      </c>
      <c r="O5855" s="211">
        <v>0.64453210898495039</v>
      </c>
      <c r="P5855" s="211">
        <v>6.6560559591561819E-2</v>
      </c>
      <c r="Q5855" s="211">
        <v>8.8156866652203403E-2</v>
      </c>
      <c r="R5855" s="211">
        <v>0.42626071111305813</v>
      </c>
      <c r="S5855" s="211">
        <v>0.42605631426522816</v>
      </c>
      <c r="T5855" s="211">
        <v>0.56470413845555067</v>
      </c>
      <c r="U5855" s="211">
        <v>0.37564449361418001</v>
      </c>
      <c r="V5855" s="211">
        <v>5.3943965212454432E-2</v>
      </c>
      <c r="W5855" s="211">
        <v>0.54344249977604486</v>
      </c>
      <c r="X5855" s="211">
        <v>0.29883498183405188</v>
      </c>
      <c r="Y5855" s="211">
        <v>0.61441872146721466</v>
      </c>
      <c r="Z5855" s="211">
        <v>0.14963714649234569</v>
      </c>
      <c r="AA5855" s="212">
        <v>0.12299268674071763</v>
      </c>
    </row>
    <row r="5856" spans="1:27" x14ac:dyDescent="0.35">
      <c r="A5856" s="210" t="s">
        <v>6532</v>
      </c>
      <c r="B5856" s="217">
        <v>125.90906109395594</v>
      </c>
      <c r="C5856" s="211">
        <v>5.4762620400089723E-2</v>
      </c>
      <c r="D5856" s="211">
        <v>0.11625872787207835</v>
      </c>
      <c r="E5856" s="211">
        <v>6.9614801866231951E-2</v>
      </c>
      <c r="F5856" s="211">
        <v>0.10751757228618541</v>
      </c>
      <c r="G5856" s="211">
        <v>0.11696516243563911</v>
      </c>
      <c r="H5856" s="211">
        <v>0.1247398884225851</v>
      </c>
      <c r="I5856" s="211">
        <v>0.50906595522400278</v>
      </c>
      <c r="J5856" s="211">
        <v>0.45984848091872788</v>
      </c>
      <c r="K5856" s="211">
        <v>0.61524612213155494</v>
      </c>
      <c r="L5856" s="211">
        <v>0.27014189313518672</v>
      </c>
      <c r="M5856" s="211">
        <v>0.11428358185909734</v>
      </c>
      <c r="N5856" s="211">
        <v>0.40076721110800417</v>
      </c>
      <c r="O5856" s="211">
        <v>0.75712414428747932</v>
      </c>
      <c r="P5856" s="211">
        <v>6.8375461636993609E-2</v>
      </c>
      <c r="Q5856" s="211">
        <v>0.1365772215990646</v>
      </c>
      <c r="R5856" s="211">
        <v>0.42547194708523955</v>
      </c>
      <c r="S5856" s="211">
        <v>0.41270847453568371</v>
      </c>
      <c r="T5856" s="211">
        <v>0.48419014612553035</v>
      </c>
      <c r="U5856" s="211">
        <v>0.46004788408976194</v>
      </c>
      <c r="V5856" s="211">
        <v>6.1127214351907377E-2</v>
      </c>
      <c r="W5856" s="211">
        <v>0.52803196094696481</v>
      </c>
      <c r="X5856" s="211">
        <v>0.35505168590960046</v>
      </c>
      <c r="Y5856" s="211">
        <v>0.7287564201494835</v>
      </c>
      <c r="Z5856" s="211">
        <v>0.14895481399433044</v>
      </c>
      <c r="AA5856" s="212">
        <v>0.1223493269556078</v>
      </c>
    </row>
    <row r="5857" spans="1:27" x14ac:dyDescent="0.35">
      <c r="A5857" s="210" t="s">
        <v>6533</v>
      </c>
      <c r="B5857" s="217">
        <v>153.66147835467552</v>
      </c>
      <c r="C5857" s="211">
        <v>5.3124717274005716E-2</v>
      </c>
      <c r="D5857" s="211">
        <v>0.13255147255764779</v>
      </c>
      <c r="E5857" s="211">
        <v>7.6366937055195316E-2</v>
      </c>
      <c r="F5857" s="211">
        <v>9.8743566007903669E-2</v>
      </c>
      <c r="G5857" s="211">
        <v>0.1209389386106447</v>
      </c>
      <c r="H5857" s="211">
        <v>0.11093098341977967</v>
      </c>
      <c r="I5857" s="211">
        <v>0.51010772221219569</v>
      </c>
      <c r="J5857" s="211">
        <v>0.474439756225843</v>
      </c>
      <c r="K5857" s="211">
        <v>0.62641731494830277</v>
      </c>
      <c r="L5857" s="211">
        <v>0.27544230357836069</v>
      </c>
      <c r="M5857" s="211">
        <v>8.8550911794739492E-2</v>
      </c>
      <c r="N5857" s="211">
        <v>0.45794100636416463</v>
      </c>
      <c r="O5857" s="211">
        <v>0.63129838789551196</v>
      </c>
      <c r="P5857" s="211">
        <v>7.1228352930207989E-2</v>
      </c>
      <c r="Q5857" s="211">
        <v>0.1567256752893714</v>
      </c>
      <c r="R5857" s="211">
        <v>0.40269783429211337</v>
      </c>
      <c r="S5857" s="211">
        <v>0.29324537032200471</v>
      </c>
      <c r="T5857" s="211">
        <v>0.5542562744188646</v>
      </c>
      <c r="U5857" s="211">
        <v>0.51254674416108625</v>
      </c>
      <c r="V5857" s="211">
        <v>8.788677090234312E-2</v>
      </c>
      <c r="W5857" s="211">
        <v>0.6146050259364938</v>
      </c>
      <c r="X5857" s="211">
        <v>0.33223099203574502</v>
      </c>
      <c r="Y5857" s="211">
        <v>0.5715774740465841</v>
      </c>
      <c r="Z5857" s="211">
        <v>0.14043685254628877</v>
      </c>
      <c r="AA5857" s="212">
        <v>0.11338113816331459</v>
      </c>
    </row>
    <row r="5858" spans="1:27" x14ac:dyDescent="0.35">
      <c r="A5858" s="210" t="s">
        <v>6534</v>
      </c>
      <c r="B5858" s="217">
        <v>140.79788477800864</v>
      </c>
      <c r="C5858" s="211">
        <v>6.2154718360060111E-2</v>
      </c>
      <c r="D5858" s="211">
        <v>0.12907808646777333</v>
      </c>
      <c r="E5858" s="211">
        <v>8.0033613313580582E-2</v>
      </c>
      <c r="F5858" s="211">
        <v>0.10784731080735026</v>
      </c>
      <c r="G5858" s="211">
        <v>0.1158978652088313</v>
      </c>
      <c r="H5858" s="211">
        <v>0.11976983521413566</v>
      </c>
      <c r="I5858" s="211">
        <v>0.48583850695916098</v>
      </c>
      <c r="J5858" s="211">
        <v>0.46541103640355769</v>
      </c>
      <c r="K5858" s="211">
        <v>0.64197111207450763</v>
      </c>
      <c r="L5858" s="211">
        <v>0.27262083074641813</v>
      </c>
      <c r="M5858" s="211">
        <v>0.11736519476701021</v>
      </c>
      <c r="N5858" s="211">
        <v>0.53669909872042598</v>
      </c>
      <c r="O5858" s="211">
        <v>0.61350014767496408</v>
      </c>
      <c r="P5858" s="211">
        <v>6.8707019730905539E-2</v>
      </c>
      <c r="Q5858" s="211">
        <v>7.0456163832461949E-2</v>
      </c>
      <c r="R5858" s="211">
        <v>0.40634047995895817</v>
      </c>
      <c r="S5858" s="211">
        <v>0.29820611983655626</v>
      </c>
      <c r="T5858" s="211">
        <v>0.49837182170893729</v>
      </c>
      <c r="U5858" s="211">
        <v>0.35324880441223466</v>
      </c>
      <c r="V5858" s="211">
        <v>7.9321754335413955E-2</v>
      </c>
      <c r="W5858" s="211">
        <v>0.51139951101262082</v>
      </c>
      <c r="X5858" s="211">
        <v>0.33371968123317386</v>
      </c>
      <c r="Y5858" s="211">
        <v>0.70580568654886633</v>
      </c>
      <c r="Z5858" s="211">
        <v>0.14980103326855845</v>
      </c>
      <c r="AA5858" s="212">
        <v>0.11590188745920539</v>
      </c>
    </row>
    <row r="5859" spans="1:27" x14ac:dyDescent="0.35">
      <c r="A5859" s="210" t="s">
        <v>6535</v>
      </c>
      <c r="B5859" s="217">
        <v>157.00604941641231</v>
      </c>
      <c r="C5859" s="211">
        <v>7.3572229879747847E-2</v>
      </c>
      <c r="D5859" s="211">
        <v>0.11680969211523187</v>
      </c>
      <c r="E5859" s="211">
        <v>7.3926827461199718E-2</v>
      </c>
      <c r="F5859" s="211">
        <v>0.1138292208262682</v>
      </c>
      <c r="G5859" s="211">
        <v>0.11409846551584811</v>
      </c>
      <c r="H5859" s="211">
        <v>0.12385767452030466</v>
      </c>
      <c r="I5859" s="211">
        <v>0.45478396057997683</v>
      </c>
      <c r="J5859" s="211">
        <v>0.43501400589535871</v>
      </c>
      <c r="K5859" s="211">
        <v>0.64363964029748377</v>
      </c>
      <c r="L5859" s="211">
        <v>0.27990332529370937</v>
      </c>
      <c r="M5859" s="211">
        <v>9.1819609559099985E-2</v>
      </c>
      <c r="N5859" s="211">
        <v>0.37633930542768085</v>
      </c>
      <c r="O5859" s="211">
        <v>0.59446499620206184</v>
      </c>
      <c r="P5859" s="211">
        <v>7.3799526118356717E-2</v>
      </c>
      <c r="Q5859" s="211">
        <v>0.1201157575996501</v>
      </c>
      <c r="R5859" s="211">
        <v>0.40800004747759966</v>
      </c>
      <c r="S5859" s="211">
        <v>0.27990590603697679</v>
      </c>
      <c r="T5859" s="211">
        <v>0.61751927069126278</v>
      </c>
      <c r="U5859" s="211">
        <v>0.39611472032331724</v>
      </c>
      <c r="V5859" s="211">
        <v>0.15884223322701713</v>
      </c>
      <c r="W5859" s="211">
        <v>0.5900822123637266</v>
      </c>
      <c r="X5859" s="211">
        <v>0.41751791841491392</v>
      </c>
      <c r="Y5859" s="211">
        <v>0.57800442037263711</v>
      </c>
      <c r="Z5859" s="211">
        <v>0.14721852605070246</v>
      </c>
      <c r="AA5859" s="212">
        <v>0.11978328112355856</v>
      </c>
    </row>
    <row r="5860" spans="1:27" x14ac:dyDescent="0.35">
      <c r="A5860" s="210" t="s">
        <v>6536</v>
      </c>
      <c r="B5860" s="217">
        <v>166.91201202576545</v>
      </c>
      <c r="C5860" s="211">
        <v>4.6569956032062827E-2</v>
      </c>
      <c r="D5860" s="211">
        <v>0.12283717492429269</v>
      </c>
      <c r="E5860" s="211">
        <v>7.4475301706039831E-2</v>
      </c>
      <c r="F5860" s="211">
        <v>8.9095540300940246E-2</v>
      </c>
      <c r="G5860" s="211">
        <v>0.12411324860434815</v>
      </c>
      <c r="H5860" s="211">
        <v>0.11811989601020431</v>
      </c>
      <c r="I5860" s="211">
        <v>0.45173217966741269</v>
      </c>
      <c r="J5860" s="211">
        <v>0.42535184375514823</v>
      </c>
      <c r="K5860" s="211">
        <v>0.64666650139524595</v>
      </c>
      <c r="L5860" s="211">
        <v>0.26689000475117097</v>
      </c>
      <c r="M5860" s="211">
        <v>8.9707694719077885E-2</v>
      </c>
      <c r="N5860" s="211">
        <v>0.41044577352908973</v>
      </c>
      <c r="O5860" s="211">
        <v>0.7939394501114122</v>
      </c>
      <c r="P5860" s="211">
        <v>6.8670645102645742E-2</v>
      </c>
      <c r="Q5860" s="211">
        <v>5.8305992606942775E-2</v>
      </c>
      <c r="R5860" s="211">
        <v>0.43305023501848289</v>
      </c>
      <c r="S5860" s="211">
        <v>0.33410429347064285</v>
      </c>
      <c r="T5860" s="211">
        <v>0.57101953819576989</v>
      </c>
      <c r="U5860" s="211">
        <v>0.45014876999536246</v>
      </c>
      <c r="V5860" s="211">
        <v>0.15143043346174681</v>
      </c>
      <c r="W5860" s="211">
        <v>0.6022353254421331</v>
      </c>
      <c r="X5860" s="211">
        <v>0.36159552314087584</v>
      </c>
      <c r="Y5860" s="211">
        <v>0.67463020524975326</v>
      </c>
      <c r="Z5860" s="211">
        <v>0.14738751310591428</v>
      </c>
      <c r="AA5860" s="212">
        <v>0.11821861671538164</v>
      </c>
    </row>
    <row r="5861" spans="1:27" x14ac:dyDescent="0.35">
      <c r="A5861" s="210" t="s">
        <v>6537</v>
      </c>
      <c r="B5861" s="217">
        <v>101.67000807054617</v>
      </c>
      <c r="C5861" s="211">
        <v>5.4712580053510852E-2</v>
      </c>
      <c r="D5861" s="211">
        <v>0.11625769178537111</v>
      </c>
      <c r="E5861" s="211">
        <v>7.9320740604798462E-2</v>
      </c>
      <c r="F5861" s="211">
        <v>9.0541261159220857E-2</v>
      </c>
      <c r="G5861" s="211">
        <v>0.12146523834874619</v>
      </c>
      <c r="H5861" s="211">
        <v>0.10934115051161665</v>
      </c>
      <c r="I5861" s="211">
        <v>0.41901229606432361</v>
      </c>
      <c r="J5861" s="211">
        <v>0.44867376165683104</v>
      </c>
      <c r="K5861" s="211">
        <v>0.52317752460506461</v>
      </c>
      <c r="L5861" s="211">
        <v>0.27081256251120672</v>
      </c>
      <c r="M5861" s="211">
        <v>9.0209998905832103E-2</v>
      </c>
      <c r="N5861" s="211">
        <v>0.35548655005599583</v>
      </c>
      <c r="O5861" s="211">
        <v>0.57028683210830278</v>
      </c>
      <c r="P5861" s="211">
        <v>6.6613138280157982E-2</v>
      </c>
      <c r="Q5861" s="211">
        <v>5.6062892799359859E-2</v>
      </c>
      <c r="R5861" s="211">
        <v>0.43864192668434843</v>
      </c>
      <c r="S5861" s="211">
        <v>0.29473711848855005</v>
      </c>
      <c r="T5861" s="211">
        <v>0.50081603146933706</v>
      </c>
      <c r="U5861" s="211">
        <v>0.33928920067533574</v>
      </c>
      <c r="V5861" s="211">
        <v>7.818678082614762E-2</v>
      </c>
      <c r="W5861" s="211">
        <v>0.61301464270853567</v>
      </c>
      <c r="X5861" s="211">
        <v>0.38208912132180894</v>
      </c>
      <c r="Y5861" s="211">
        <v>0.70942671695081883</v>
      </c>
      <c r="Z5861" s="211">
        <v>0.14721170113316642</v>
      </c>
      <c r="AA5861" s="212">
        <v>0.12321580141889509</v>
      </c>
    </row>
    <row r="5862" spans="1:27" x14ac:dyDescent="0.35">
      <c r="A5862" s="210" t="s">
        <v>6538</v>
      </c>
      <c r="B5862" s="217">
        <v>156.90744755703264</v>
      </c>
      <c r="C5862" s="211">
        <v>6.1275318411898434E-2</v>
      </c>
      <c r="D5862" s="211">
        <v>0.12724508197960799</v>
      </c>
      <c r="E5862" s="211">
        <v>7.0549512510439921E-2</v>
      </c>
      <c r="F5862" s="211">
        <v>9.912187073251863E-2</v>
      </c>
      <c r="G5862" s="211">
        <v>0.11384530513036978</v>
      </c>
      <c r="H5862" s="211">
        <v>0.11007283296712478</v>
      </c>
      <c r="I5862" s="211">
        <v>0.44385586978629205</v>
      </c>
      <c r="J5862" s="211">
        <v>0.49441270237758067</v>
      </c>
      <c r="K5862" s="211">
        <v>0.61801489877726379</v>
      </c>
      <c r="L5862" s="211">
        <v>0.2778181848676004</v>
      </c>
      <c r="M5862" s="211">
        <v>0.10538176471020785</v>
      </c>
      <c r="N5862" s="211">
        <v>0.45878251365082634</v>
      </c>
      <c r="O5862" s="211">
        <v>0.69895992520114147</v>
      </c>
      <c r="P5862" s="211">
        <v>7.1700532110958504E-2</v>
      </c>
      <c r="Q5862" s="211">
        <v>6.6739573119734205E-2</v>
      </c>
      <c r="R5862" s="211">
        <v>0.38915347272298639</v>
      </c>
      <c r="S5862" s="211">
        <v>0.33187613149136719</v>
      </c>
      <c r="T5862" s="211">
        <v>0.63214257689609921</v>
      </c>
      <c r="U5862" s="211">
        <v>0.44509197071389905</v>
      </c>
      <c r="V5862" s="211">
        <v>0.11998737992918959</v>
      </c>
      <c r="W5862" s="211">
        <v>0.57254632787750903</v>
      </c>
      <c r="X5862" s="211">
        <v>0.34307486665569986</v>
      </c>
      <c r="Y5862" s="211">
        <v>0.61507040745385022</v>
      </c>
      <c r="Z5862" s="211">
        <v>0.14857629144622458</v>
      </c>
      <c r="AA5862" s="212">
        <v>0.11967516288384997</v>
      </c>
    </row>
    <row r="5863" spans="1:27" x14ac:dyDescent="0.35">
      <c r="A5863" s="210" t="s">
        <v>6539</v>
      </c>
      <c r="B5863" s="217">
        <v>154.14793926873028</v>
      </c>
      <c r="C5863" s="211">
        <v>5.6849536444047923E-2</v>
      </c>
      <c r="D5863" s="211">
        <v>0.12528895190371225</v>
      </c>
      <c r="E5863" s="211">
        <v>7.6400624738108894E-2</v>
      </c>
      <c r="F5863" s="211">
        <v>0.10782028566073801</v>
      </c>
      <c r="G5863" s="211">
        <v>0.12435548583677845</v>
      </c>
      <c r="H5863" s="211">
        <v>0.1126990613667378</v>
      </c>
      <c r="I5863" s="211">
        <v>0.48529287409248911</v>
      </c>
      <c r="J5863" s="211">
        <v>0.39391247960157572</v>
      </c>
      <c r="K5863" s="211">
        <v>0.63934511108937486</v>
      </c>
      <c r="L5863" s="211">
        <v>0.270144984586</v>
      </c>
      <c r="M5863" s="211">
        <v>0.10383316809173392</v>
      </c>
      <c r="N5863" s="211">
        <v>0.44661953392676673</v>
      </c>
      <c r="O5863" s="211">
        <v>0.69684225174325642</v>
      </c>
      <c r="P5863" s="211">
        <v>7.0880413743435858E-2</v>
      </c>
      <c r="Q5863" s="211">
        <v>8.4736586223799093E-2</v>
      </c>
      <c r="R5863" s="211">
        <v>0.449492748189802</v>
      </c>
      <c r="S5863" s="211">
        <v>0.33664428380507144</v>
      </c>
      <c r="T5863" s="211">
        <v>0.55733937765751529</v>
      </c>
      <c r="U5863" s="211">
        <v>0.44238586601461483</v>
      </c>
      <c r="V5863" s="211">
        <v>0.10050074911180458</v>
      </c>
      <c r="W5863" s="211">
        <v>0.55084760129025223</v>
      </c>
      <c r="X5863" s="211">
        <v>0.36327217055658623</v>
      </c>
      <c r="Y5863" s="211">
        <v>0.62135041951145753</v>
      </c>
      <c r="Z5863" s="211">
        <v>0.14838497399082357</v>
      </c>
      <c r="AA5863" s="212">
        <v>0.11597546769155838</v>
      </c>
    </row>
    <row r="5864" spans="1:27" x14ac:dyDescent="0.35">
      <c r="A5864" s="210" t="s">
        <v>6540</v>
      </c>
      <c r="B5864" s="217">
        <v>154.88885518890018</v>
      </c>
      <c r="C5864" s="211">
        <v>5.5751621625288919E-2</v>
      </c>
      <c r="D5864" s="211">
        <v>0.13147418977812544</v>
      </c>
      <c r="E5864" s="211">
        <v>7.5910488590745825E-2</v>
      </c>
      <c r="F5864" s="211">
        <v>9.8434078130416852E-2</v>
      </c>
      <c r="G5864" s="211">
        <v>0.12171565337738055</v>
      </c>
      <c r="H5864" s="211">
        <v>0.10602148221782749</v>
      </c>
      <c r="I5864" s="211">
        <v>0.50323901547849492</v>
      </c>
      <c r="J5864" s="211">
        <v>0.43020844776152484</v>
      </c>
      <c r="K5864" s="211">
        <v>0.55930931218430735</v>
      </c>
      <c r="L5864" s="211">
        <v>0.27494857478554774</v>
      </c>
      <c r="M5864" s="211">
        <v>0.10658647919923246</v>
      </c>
      <c r="N5864" s="211">
        <v>0.38771103048511235</v>
      </c>
      <c r="O5864" s="211">
        <v>0.78732126912742995</v>
      </c>
      <c r="P5864" s="211">
        <v>6.9035828198865182E-2</v>
      </c>
      <c r="Q5864" s="211">
        <v>4.8372893811677822E-2</v>
      </c>
      <c r="R5864" s="211">
        <v>0.45185307269031072</v>
      </c>
      <c r="S5864" s="211">
        <v>0.37642093497112189</v>
      </c>
      <c r="T5864" s="211">
        <v>0.47996789470994339</v>
      </c>
      <c r="U5864" s="211">
        <v>0.45274368491227107</v>
      </c>
      <c r="V5864" s="211">
        <v>0.15760553751963846</v>
      </c>
      <c r="W5864" s="211">
        <v>0.48211711605765178</v>
      </c>
      <c r="X5864" s="211">
        <v>0.39826970879776669</v>
      </c>
      <c r="Y5864" s="211">
        <v>0.68352958498390204</v>
      </c>
      <c r="Z5864" s="211">
        <v>0.14961940531324139</v>
      </c>
      <c r="AA5864" s="212">
        <v>0.12750916527017161</v>
      </c>
    </row>
    <row r="5865" spans="1:27" x14ac:dyDescent="0.35">
      <c r="A5865" s="210" t="s">
        <v>6541</v>
      </c>
      <c r="B5865" s="217">
        <v>180.51720369833032</v>
      </c>
      <c r="C5865" s="211">
        <v>6.4671830305688127E-2</v>
      </c>
      <c r="D5865" s="211">
        <v>0.12125787364068484</v>
      </c>
      <c r="E5865" s="211">
        <v>7.3365836787496794E-2</v>
      </c>
      <c r="F5865" s="211">
        <v>7.9796938669615236E-2</v>
      </c>
      <c r="G5865" s="211">
        <v>0.11273370989859005</v>
      </c>
      <c r="H5865" s="211">
        <v>0.11680809182571979</v>
      </c>
      <c r="I5865" s="211">
        <v>0.47322055891545284</v>
      </c>
      <c r="J5865" s="211">
        <v>0.45413091479383177</v>
      </c>
      <c r="K5865" s="211">
        <v>0.60583128214288939</v>
      </c>
      <c r="L5865" s="211">
        <v>0.2714360568549059</v>
      </c>
      <c r="M5865" s="211">
        <v>0.12111227341128357</v>
      </c>
      <c r="N5865" s="211">
        <v>0.50154329050158508</v>
      </c>
      <c r="O5865" s="211">
        <v>0.63267949542791879</v>
      </c>
      <c r="P5865" s="211">
        <v>6.8299497812570983E-2</v>
      </c>
      <c r="Q5865" s="211">
        <v>0.11083819232956577</v>
      </c>
      <c r="R5865" s="211">
        <v>0.42012739485950762</v>
      </c>
      <c r="S5865" s="211">
        <v>0.38766494558109393</v>
      </c>
      <c r="T5865" s="211">
        <v>0.63427704861061818</v>
      </c>
      <c r="U5865" s="211">
        <v>0.45279467594412903</v>
      </c>
      <c r="V5865" s="211">
        <v>0.14756996847945034</v>
      </c>
      <c r="W5865" s="211">
        <v>0.55814965610153411</v>
      </c>
      <c r="X5865" s="211">
        <v>0.35902970272558454</v>
      </c>
      <c r="Y5865" s="211">
        <v>0.54305633246843821</v>
      </c>
      <c r="Z5865" s="211">
        <v>0.148375562858826</v>
      </c>
      <c r="AA5865" s="212">
        <v>0.11414834561425344</v>
      </c>
    </row>
    <row r="5866" spans="1:27" x14ac:dyDescent="0.35">
      <c r="A5866" s="210" t="s">
        <v>6542</v>
      </c>
      <c r="B5866" s="217">
        <v>152.74398826838862</v>
      </c>
      <c r="C5866" s="211">
        <v>6.3104951715230756E-2</v>
      </c>
      <c r="D5866" s="211">
        <v>0.13165453309249298</v>
      </c>
      <c r="E5866" s="211">
        <v>7.6900262169273453E-2</v>
      </c>
      <c r="F5866" s="211">
        <v>0.12335787811398731</v>
      </c>
      <c r="G5866" s="211">
        <v>0.12190535462390409</v>
      </c>
      <c r="H5866" s="211">
        <v>0.10712814147058139</v>
      </c>
      <c r="I5866" s="211">
        <v>0.50118534517916458</v>
      </c>
      <c r="J5866" s="211">
        <v>0.45234094578723333</v>
      </c>
      <c r="K5866" s="211">
        <v>0.53438243637263216</v>
      </c>
      <c r="L5866" s="211">
        <v>0.26938034127500365</v>
      </c>
      <c r="M5866" s="211">
        <v>9.485127895393454E-2</v>
      </c>
      <c r="N5866" s="211">
        <v>0.52529815883400377</v>
      </c>
      <c r="O5866" s="211">
        <v>0.68385765654691</v>
      </c>
      <c r="P5866" s="211">
        <v>6.9262845345204577E-2</v>
      </c>
      <c r="Q5866" s="211">
        <v>5.2890789754790446E-2</v>
      </c>
      <c r="R5866" s="211">
        <v>0.41357451724842215</v>
      </c>
      <c r="S5866" s="211">
        <v>0.28116016123352577</v>
      </c>
      <c r="T5866" s="211">
        <v>0.58005522038112622</v>
      </c>
      <c r="U5866" s="211">
        <v>0.45226987640704003</v>
      </c>
      <c r="V5866" s="211">
        <v>0.16141151067145743</v>
      </c>
      <c r="W5866" s="211">
        <v>0.48365375785316833</v>
      </c>
      <c r="X5866" s="211">
        <v>0.34944941235193955</v>
      </c>
      <c r="Y5866" s="211">
        <v>0.61046200709990972</v>
      </c>
      <c r="Z5866" s="211">
        <v>0.1488356050652796</v>
      </c>
      <c r="AA5866" s="212">
        <v>0.12366671810662083</v>
      </c>
    </row>
    <row r="5867" spans="1:27" x14ac:dyDescent="0.35">
      <c r="A5867" s="210" t="s">
        <v>6543</v>
      </c>
      <c r="B5867" s="217">
        <v>165.51862843095697</v>
      </c>
      <c r="C5867" s="211">
        <v>7.4651802023506658E-2</v>
      </c>
      <c r="D5867" s="211">
        <v>0.13117003586987402</v>
      </c>
      <c r="E5867" s="211">
        <v>7.6127020156055075E-2</v>
      </c>
      <c r="F5867" s="211">
        <v>9.837767052228874E-2</v>
      </c>
      <c r="G5867" s="211">
        <v>0.11700195787061389</v>
      </c>
      <c r="H5867" s="211">
        <v>0.11490106019847524</v>
      </c>
      <c r="I5867" s="211">
        <v>0.52109439298975913</v>
      </c>
      <c r="J5867" s="211">
        <v>0.46229074797627784</v>
      </c>
      <c r="K5867" s="211">
        <v>0.57324658339869916</v>
      </c>
      <c r="L5867" s="211">
        <v>0.27310188159246207</v>
      </c>
      <c r="M5867" s="211">
        <v>9.9818889174789829E-2</v>
      </c>
      <c r="N5867" s="211">
        <v>0.48088372112722455</v>
      </c>
      <c r="O5867" s="211">
        <v>0.77614121534583147</v>
      </c>
      <c r="P5867" s="211">
        <v>7.2254016088565978E-2</v>
      </c>
      <c r="Q5867" s="211">
        <v>5.9849762163119866E-2</v>
      </c>
      <c r="R5867" s="211">
        <v>0.41291622295791391</v>
      </c>
      <c r="S5867" s="211">
        <v>0.31435777353375316</v>
      </c>
      <c r="T5867" s="211">
        <v>0.63000639161225702</v>
      </c>
      <c r="U5867" s="211">
        <v>0.33681163503508948</v>
      </c>
      <c r="V5867" s="211">
        <v>0.16159434978576567</v>
      </c>
      <c r="W5867" s="211">
        <v>0.59546936902929515</v>
      </c>
      <c r="X5867" s="211">
        <v>0.25189033956946955</v>
      </c>
      <c r="Y5867" s="211">
        <v>0.64987415348711441</v>
      </c>
      <c r="Z5867" s="211">
        <v>0.14866417015210071</v>
      </c>
      <c r="AA5867" s="212">
        <v>0.11824296617918668</v>
      </c>
    </row>
    <row r="5868" spans="1:27" x14ac:dyDescent="0.35">
      <c r="A5868" s="210" t="s">
        <v>6544</v>
      </c>
      <c r="B5868" s="217">
        <v>181.07828329638167</v>
      </c>
      <c r="C5868" s="211">
        <v>5.6922061004693221E-2</v>
      </c>
      <c r="D5868" s="211">
        <v>0.13002703684949829</v>
      </c>
      <c r="E5868" s="211">
        <v>8.514925251321516E-2</v>
      </c>
      <c r="F5868" s="211">
        <v>8.2909427299429059E-2</v>
      </c>
      <c r="G5868" s="211">
        <v>0.12411736709550611</v>
      </c>
      <c r="H5868" s="211">
        <v>0.11796244186266605</v>
      </c>
      <c r="I5868" s="211">
        <v>0.52252031342304606</v>
      </c>
      <c r="J5868" s="211">
        <v>0.44346043437870819</v>
      </c>
      <c r="K5868" s="211">
        <v>0.64524863179770564</v>
      </c>
      <c r="L5868" s="211">
        <v>0.27633375409450883</v>
      </c>
      <c r="M5868" s="211">
        <v>9.220651577763711E-2</v>
      </c>
      <c r="N5868" s="211">
        <v>0.50392199511890046</v>
      </c>
      <c r="O5868" s="211">
        <v>0.60052389652938498</v>
      </c>
      <c r="P5868" s="211">
        <v>7.1800047178491894E-2</v>
      </c>
      <c r="Q5868" s="211">
        <v>0.11246633357455446</v>
      </c>
      <c r="R5868" s="211">
        <v>0.46585795246938116</v>
      </c>
      <c r="S5868" s="211">
        <v>0.28083366981814578</v>
      </c>
      <c r="T5868" s="211">
        <v>0.55216042276834898</v>
      </c>
      <c r="U5868" s="211">
        <v>0.49356829368528726</v>
      </c>
      <c r="V5868" s="211">
        <v>0.15362413069643133</v>
      </c>
      <c r="W5868" s="211">
        <v>0.52722180210400016</v>
      </c>
      <c r="X5868" s="211">
        <v>0.29067448806799345</v>
      </c>
      <c r="Y5868" s="211">
        <v>0.5480701623092179</v>
      </c>
      <c r="Z5868" s="211">
        <v>0.14938267827543039</v>
      </c>
      <c r="AA5868" s="212">
        <v>0.11564202881664919</v>
      </c>
    </row>
    <row r="5869" spans="1:27" x14ac:dyDescent="0.35">
      <c r="A5869" s="210" t="s">
        <v>6545</v>
      </c>
      <c r="B5869" s="217">
        <v>110.93027975028619</v>
      </c>
      <c r="C5869" s="211">
        <v>5.7611646113062076E-2</v>
      </c>
      <c r="D5869" s="211">
        <v>0.12663949825292758</v>
      </c>
      <c r="E5869" s="211">
        <v>8.2277457340683563E-2</v>
      </c>
      <c r="F5869" s="211">
        <v>0.11330025605913244</v>
      </c>
      <c r="G5869" s="211">
        <v>0.12261046269665871</v>
      </c>
      <c r="H5869" s="211">
        <v>0.12637897389656019</v>
      </c>
      <c r="I5869" s="211">
        <v>0.48482511730234357</v>
      </c>
      <c r="J5869" s="211">
        <v>0.4479853040482854</v>
      </c>
      <c r="K5869" s="211">
        <v>0.51553981426196316</v>
      </c>
      <c r="L5869" s="211">
        <v>0.28014189412347329</v>
      </c>
      <c r="M5869" s="211">
        <v>0.10338063268603759</v>
      </c>
      <c r="N5869" s="211">
        <v>0.4078081421938663</v>
      </c>
      <c r="O5869" s="211">
        <v>0.7671765835754174</v>
      </c>
      <c r="P5869" s="211">
        <v>6.6578829616082344E-2</v>
      </c>
      <c r="Q5869" s="211">
        <v>6.1088606830628764E-2</v>
      </c>
      <c r="R5869" s="211">
        <v>0.48952098298825769</v>
      </c>
      <c r="S5869" s="211">
        <v>0.30207572618053002</v>
      </c>
      <c r="T5869" s="211">
        <v>0.52260746794568214</v>
      </c>
      <c r="U5869" s="211">
        <v>0.40555500940799838</v>
      </c>
      <c r="V5869" s="211">
        <v>6.5080207869086443E-2</v>
      </c>
      <c r="W5869" s="211">
        <v>0.48859559807503722</v>
      </c>
      <c r="X5869" s="211">
        <v>0.38387683847146614</v>
      </c>
      <c r="Y5869" s="211">
        <v>0.67166306136802101</v>
      </c>
      <c r="Z5869" s="211">
        <v>0.14432871019224197</v>
      </c>
      <c r="AA5869" s="212">
        <v>0.1267593634746228</v>
      </c>
    </row>
    <row r="5870" spans="1:27" x14ac:dyDescent="0.35">
      <c r="A5870" s="210" t="s">
        <v>6546</v>
      </c>
      <c r="B5870" s="217">
        <v>122.29095201871642</v>
      </c>
      <c r="C5870" s="211">
        <v>6.7251612609563E-2</v>
      </c>
      <c r="D5870" s="211">
        <v>0.11668359885978845</v>
      </c>
      <c r="E5870" s="211">
        <v>7.637304673964862E-2</v>
      </c>
      <c r="F5870" s="211">
        <v>0.1021437670608188</v>
      </c>
      <c r="G5870" s="211">
        <v>0.1209510835565409</v>
      </c>
      <c r="H5870" s="211">
        <v>0.1167162355709432</v>
      </c>
      <c r="I5870" s="211">
        <v>0.41289442799095438</v>
      </c>
      <c r="J5870" s="211">
        <v>0.46171910799476645</v>
      </c>
      <c r="K5870" s="211">
        <v>0.6029952059304986</v>
      </c>
      <c r="L5870" s="211">
        <v>0.27152708022309441</v>
      </c>
      <c r="M5870" s="211">
        <v>9.4581382376740492E-2</v>
      </c>
      <c r="N5870" s="211">
        <v>0.4195089207788556</v>
      </c>
      <c r="O5870" s="211">
        <v>0.62300600879240664</v>
      </c>
      <c r="P5870" s="211">
        <v>6.7286163837686014E-2</v>
      </c>
      <c r="Q5870" s="211">
        <v>8.6224684359678269E-2</v>
      </c>
      <c r="R5870" s="211">
        <v>0.42568632838920423</v>
      </c>
      <c r="S5870" s="211">
        <v>0.32827323045883888</v>
      </c>
      <c r="T5870" s="211">
        <v>0.56941405459465355</v>
      </c>
      <c r="U5870" s="211">
        <v>0.41699024055721556</v>
      </c>
      <c r="V5870" s="211">
        <v>7.2130562821856703E-2</v>
      </c>
      <c r="W5870" s="211">
        <v>0.58942787109155204</v>
      </c>
      <c r="X5870" s="211">
        <v>0.32286447532854035</v>
      </c>
      <c r="Y5870" s="211">
        <v>0.7408398139142075</v>
      </c>
      <c r="Z5870" s="211">
        <v>0.14849458750511496</v>
      </c>
      <c r="AA5870" s="212">
        <v>0.12031302874473583</v>
      </c>
    </row>
    <row r="5871" spans="1:27" x14ac:dyDescent="0.35">
      <c r="A5871" s="210" t="s">
        <v>6547</v>
      </c>
      <c r="B5871" s="217">
        <v>129.73315192030623</v>
      </c>
      <c r="C5871" s="211">
        <v>4.7157308518932711E-2</v>
      </c>
      <c r="D5871" s="211">
        <v>0.12516370354224696</v>
      </c>
      <c r="E5871" s="211">
        <v>7.3570269189301346E-2</v>
      </c>
      <c r="F5871" s="211">
        <v>0.10253200080562384</v>
      </c>
      <c r="G5871" s="211">
        <v>0.12199151282843915</v>
      </c>
      <c r="H5871" s="211">
        <v>0.10607336206172786</v>
      </c>
      <c r="I5871" s="211">
        <v>0.47745220339451039</v>
      </c>
      <c r="J5871" s="211">
        <v>0.40177143087940259</v>
      </c>
      <c r="K5871" s="211">
        <v>0.63483409937634361</v>
      </c>
      <c r="L5871" s="211">
        <v>0.26959096472083427</v>
      </c>
      <c r="M5871" s="211">
        <v>9.6661148934097718E-2</v>
      </c>
      <c r="N5871" s="211">
        <v>0.49308293272991477</v>
      </c>
      <c r="O5871" s="211">
        <v>0.69143636508769757</v>
      </c>
      <c r="P5871" s="211">
        <v>6.7901528710331088E-2</v>
      </c>
      <c r="Q5871" s="211">
        <v>4.9375997952636946E-2</v>
      </c>
      <c r="R5871" s="211">
        <v>0.42316606024376174</v>
      </c>
      <c r="S5871" s="211">
        <v>0.35052697394514221</v>
      </c>
      <c r="T5871" s="211">
        <v>0.5517687301793609</v>
      </c>
      <c r="U5871" s="211">
        <v>0.31193233278260896</v>
      </c>
      <c r="V5871" s="211">
        <v>0.16413779903529518</v>
      </c>
      <c r="W5871" s="211">
        <v>0.60864741728096639</v>
      </c>
      <c r="X5871" s="211">
        <v>0.34297149062495808</v>
      </c>
      <c r="Y5871" s="211">
        <v>0.55708964713968578</v>
      </c>
      <c r="Z5871" s="211">
        <v>0.1498144491561286</v>
      </c>
      <c r="AA5871" s="212">
        <v>0.12682433798351159</v>
      </c>
    </row>
    <row r="5872" spans="1:27" x14ac:dyDescent="0.35">
      <c r="A5872" s="210" t="s">
        <v>6548</v>
      </c>
      <c r="B5872" s="217">
        <v>164.3479570488328</v>
      </c>
      <c r="C5872" s="211">
        <v>7.3220493510364415E-2</v>
      </c>
      <c r="D5872" s="211">
        <v>0.11321872882717354</v>
      </c>
      <c r="E5872" s="211">
        <v>7.9058932701241633E-2</v>
      </c>
      <c r="F5872" s="211">
        <v>8.3387638403346898E-2</v>
      </c>
      <c r="G5872" s="211">
        <v>0.1221965510400128</v>
      </c>
      <c r="H5872" s="211">
        <v>0.11493515394168945</v>
      </c>
      <c r="I5872" s="211">
        <v>0.44615293231300274</v>
      </c>
      <c r="J5872" s="211">
        <v>0.49355068874850294</v>
      </c>
      <c r="K5872" s="211">
        <v>0.60265282888356264</v>
      </c>
      <c r="L5872" s="211">
        <v>0.2820265437290102</v>
      </c>
      <c r="M5872" s="211">
        <v>9.002170141485534E-2</v>
      </c>
      <c r="N5872" s="211">
        <v>0.41248429617133131</v>
      </c>
      <c r="O5872" s="211">
        <v>0.73123206474204772</v>
      </c>
      <c r="P5872" s="211">
        <v>6.7616543561462628E-2</v>
      </c>
      <c r="Q5872" s="211">
        <v>0.10640258386927172</v>
      </c>
      <c r="R5872" s="211">
        <v>0.37931503621696017</v>
      </c>
      <c r="S5872" s="211">
        <v>0.31860854472629602</v>
      </c>
      <c r="T5872" s="211">
        <v>0.56558549378591372</v>
      </c>
      <c r="U5872" s="211">
        <v>0.50219891650050597</v>
      </c>
      <c r="V5872" s="211">
        <v>0.12382260077350583</v>
      </c>
      <c r="W5872" s="211">
        <v>0.50147959529884545</v>
      </c>
      <c r="X5872" s="211">
        <v>0.31743667024584521</v>
      </c>
      <c r="Y5872" s="211">
        <v>0.68429788569549355</v>
      </c>
      <c r="Z5872" s="211">
        <v>0.14875357942899936</v>
      </c>
      <c r="AA5872" s="212">
        <v>0.11413974020756439</v>
      </c>
    </row>
    <row r="5873" spans="1:27" x14ac:dyDescent="0.35">
      <c r="A5873" s="210" t="s">
        <v>6549</v>
      </c>
      <c r="B5873" s="217">
        <v>105.65231483498928</v>
      </c>
      <c r="C5873" s="211">
        <v>8.0350172989436863E-2</v>
      </c>
      <c r="D5873" s="211">
        <v>0.12505635587114314</v>
      </c>
      <c r="E5873" s="211">
        <v>8.2248701875011432E-2</v>
      </c>
      <c r="F5873" s="211">
        <v>0.1054669836059038</v>
      </c>
      <c r="G5873" s="211">
        <v>0.12010084894244069</v>
      </c>
      <c r="H5873" s="211">
        <v>0.11697300042547644</v>
      </c>
      <c r="I5873" s="211">
        <v>0.47975502547817728</v>
      </c>
      <c r="J5873" s="211">
        <v>0.4561166371719696</v>
      </c>
      <c r="K5873" s="211">
        <v>0.5625145593385763</v>
      </c>
      <c r="L5873" s="211">
        <v>0.27825422123134508</v>
      </c>
      <c r="M5873" s="211">
        <v>8.8098283865419597E-2</v>
      </c>
      <c r="N5873" s="211">
        <v>0.39932043728987032</v>
      </c>
      <c r="O5873" s="211">
        <v>0.63403486278247312</v>
      </c>
      <c r="P5873" s="211">
        <v>6.5199162922171414E-2</v>
      </c>
      <c r="Q5873" s="211">
        <v>7.6443456898509399E-2</v>
      </c>
      <c r="R5873" s="211">
        <v>0.41384454658811376</v>
      </c>
      <c r="S5873" s="211">
        <v>0.3974759300313282</v>
      </c>
      <c r="T5873" s="211">
        <v>0.50056816528885839</v>
      </c>
      <c r="U5873" s="211">
        <v>0.35100353314557964</v>
      </c>
      <c r="V5873" s="211">
        <v>5.8403348456579574E-2</v>
      </c>
      <c r="W5873" s="211">
        <v>0.56699418662765011</v>
      </c>
      <c r="X5873" s="211">
        <v>0.39842183651970137</v>
      </c>
      <c r="Y5873" s="211">
        <v>0.57134724972384743</v>
      </c>
      <c r="Z5873" s="211">
        <v>0.14920414223255957</v>
      </c>
      <c r="AA5873" s="212">
        <v>0.11681794344884341</v>
      </c>
    </row>
    <row r="5874" spans="1:27" x14ac:dyDescent="0.35">
      <c r="A5874" s="210" t="s">
        <v>6550</v>
      </c>
      <c r="B5874" s="217">
        <v>131.02635689243175</v>
      </c>
      <c r="C5874" s="211">
        <v>5.9447641633744441E-2</v>
      </c>
      <c r="D5874" s="211">
        <v>0.13150956322904883</v>
      </c>
      <c r="E5874" s="211">
        <v>7.6521037104282374E-2</v>
      </c>
      <c r="F5874" s="211">
        <v>8.3320654813826583E-2</v>
      </c>
      <c r="G5874" s="211">
        <v>0.12413481864819617</v>
      </c>
      <c r="H5874" s="211">
        <v>0.12185769428171629</v>
      </c>
      <c r="I5874" s="211">
        <v>0.4608639234843836</v>
      </c>
      <c r="J5874" s="211">
        <v>0.42411645298178768</v>
      </c>
      <c r="K5874" s="211">
        <v>0.57005536520578048</v>
      </c>
      <c r="L5874" s="211">
        <v>0.26987846430856738</v>
      </c>
      <c r="M5874" s="211">
        <v>0.10399602889583645</v>
      </c>
      <c r="N5874" s="211">
        <v>0.47328093698103169</v>
      </c>
      <c r="O5874" s="211">
        <v>0.54881918204706392</v>
      </c>
      <c r="P5874" s="211">
        <v>6.4624542235658861E-2</v>
      </c>
      <c r="Q5874" s="211">
        <v>0.10978069069583088</v>
      </c>
      <c r="R5874" s="211">
        <v>0.44788229916693628</v>
      </c>
      <c r="S5874" s="211">
        <v>0.29696065266074467</v>
      </c>
      <c r="T5874" s="211">
        <v>0.54621377932053738</v>
      </c>
      <c r="U5874" s="211">
        <v>0.43721129204407461</v>
      </c>
      <c r="V5874" s="211">
        <v>9.2170577357105279E-2</v>
      </c>
      <c r="W5874" s="211">
        <v>0.55201807225597155</v>
      </c>
      <c r="X5874" s="211">
        <v>0.38250135254072465</v>
      </c>
      <c r="Y5874" s="211">
        <v>0.61583909344531329</v>
      </c>
      <c r="Z5874" s="211">
        <v>0.14522271135853276</v>
      </c>
      <c r="AA5874" s="212">
        <v>0.11686344309472428</v>
      </c>
    </row>
    <row r="5875" spans="1:27" x14ac:dyDescent="0.35">
      <c r="A5875" s="210" t="s">
        <v>6551</v>
      </c>
      <c r="B5875" s="217">
        <v>157.96370037030385</v>
      </c>
      <c r="C5875" s="211">
        <v>6.7693069729861235E-2</v>
      </c>
      <c r="D5875" s="211">
        <v>0.12653852796511431</v>
      </c>
      <c r="E5875" s="211">
        <v>8.499329814289576E-2</v>
      </c>
      <c r="F5875" s="211">
        <v>8.8965158127798677E-2</v>
      </c>
      <c r="G5875" s="211">
        <v>0.12208093777438418</v>
      </c>
      <c r="H5875" s="211">
        <v>0.12417675352707661</v>
      </c>
      <c r="I5875" s="211">
        <v>0.46584041231287771</v>
      </c>
      <c r="J5875" s="211">
        <v>0.4162923969925556</v>
      </c>
      <c r="K5875" s="211">
        <v>0.63423371209629642</v>
      </c>
      <c r="L5875" s="211">
        <v>0.27670220315370536</v>
      </c>
      <c r="M5875" s="211">
        <v>9.020506689472392E-2</v>
      </c>
      <c r="N5875" s="211">
        <v>0.41189317759200661</v>
      </c>
      <c r="O5875" s="211">
        <v>0.60261987481910995</v>
      </c>
      <c r="P5875" s="211">
        <v>7.1717231931403363E-2</v>
      </c>
      <c r="Q5875" s="211">
        <v>0.13060850587111272</v>
      </c>
      <c r="R5875" s="211">
        <v>0.38459271051065946</v>
      </c>
      <c r="S5875" s="211">
        <v>0.30678250878319846</v>
      </c>
      <c r="T5875" s="211">
        <v>0.59348687824821611</v>
      </c>
      <c r="U5875" s="211">
        <v>0.46803311114101998</v>
      </c>
      <c r="V5875" s="211">
        <v>0.13081329011694942</v>
      </c>
      <c r="W5875" s="211">
        <v>0.58732965475793686</v>
      </c>
      <c r="X5875" s="211">
        <v>0.34758808626093396</v>
      </c>
      <c r="Y5875" s="211">
        <v>0.66357872742941315</v>
      </c>
      <c r="Z5875" s="211">
        <v>0.14320954678832939</v>
      </c>
      <c r="AA5875" s="212">
        <v>0.1233823354638226</v>
      </c>
    </row>
    <row r="5876" spans="1:27" x14ac:dyDescent="0.35">
      <c r="A5876" s="210" t="s">
        <v>6552</v>
      </c>
      <c r="B5876" s="217">
        <v>131.43877160746291</v>
      </c>
      <c r="C5876" s="211">
        <v>7.0993047888269933E-2</v>
      </c>
      <c r="D5876" s="211">
        <v>0.12004631053171984</v>
      </c>
      <c r="E5876" s="211">
        <v>7.2733398096220356E-2</v>
      </c>
      <c r="F5876" s="211">
        <v>8.4264286941801964E-2</v>
      </c>
      <c r="G5876" s="211">
        <v>0.12494463560179403</v>
      </c>
      <c r="H5876" s="211">
        <v>0.11840821140740196</v>
      </c>
      <c r="I5876" s="211">
        <v>0.45008999000478722</v>
      </c>
      <c r="J5876" s="211">
        <v>0.46303903482608799</v>
      </c>
      <c r="K5876" s="211">
        <v>0.61615320285099195</v>
      </c>
      <c r="L5876" s="211">
        <v>0.2749740177557991</v>
      </c>
      <c r="M5876" s="211">
        <v>8.2660915564037762E-2</v>
      </c>
      <c r="N5876" s="211">
        <v>0.39962430652286229</v>
      </c>
      <c r="O5876" s="211">
        <v>0.67198490444185122</v>
      </c>
      <c r="P5876" s="211">
        <v>6.9266774027301081E-2</v>
      </c>
      <c r="Q5876" s="211">
        <v>8.8794580587793923E-2</v>
      </c>
      <c r="R5876" s="211">
        <v>0.45467827935804322</v>
      </c>
      <c r="S5876" s="211">
        <v>0.30932094483284012</v>
      </c>
      <c r="T5876" s="211">
        <v>0.48068971048524567</v>
      </c>
      <c r="U5876" s="211">
        <v>0.45953059706699539</v>
      </c>
      <c r="V5876" s="211">
        <v>9.9190019456285902E-2</v>
      </c>
      <c r="W5876" s="211">
        <v>0.55832161137042557</v>
      </c>
      <c r="X5876" s="211">
        <v>0.3051507277375502</v>
      </c>
      <c r="Y5876" s="211">
        <v>0.65398848295617729</v>
      </c>
      <c r="Z5876" s="211">
        <v>0.14535139597769228</v>
      </c>
      <c r="AA5876" s="212">
        <v>0.11879931458665373</v>
      </c>
    </row>
    <row r="5877" spans="1:27" x14ac:dyDescent="0.35">
      <c r="A5877" s="210" t="s">
        <v>6553</v>
      </c>
      <c r="B5877" s="217">
        <v>159.05538758975086</v>
      </c>
      <c r="C5877" s="211">
        <v>5.8630079564769864E-2</v>
      </c>
      <c r="D5877" s="211">
        <v>0.12998325344813041</v>
      </c>
      <c r="E5877" s="211">
        <v>7.3458560485615859E-2</v>
      </c>
      <c r="F5877" s="211">
        <v>9.8807563523631459E-2</v>
      </c>
      <c r="G5877" s="211">
        <v>0.11948514613546665</v>
      </c>
      <c r="H5877" s="211">
        <v>0.12654286516283628</v>
      </c>
      <c r="I5877" s="211">
        <v>0.49521474824212197</v>
      </c>
      <c r="J5877" s="211">
        <v>0.4354849100023771</v>
      </c>
      <c r="K5877" s="211">
        <v>0.63216326650585875</v>
      </c>
      <c r="L5877" s="211">
        <v>0.2799589708284434</v>
      </c>
      <c r="M5877" s="211">
        <v>9.2009683579976423E-2</v>
      </c>
      <c r="N5877" s="211">
        <v>0.4934201452136982</v>
      </c>
      <c r="O5877" s="211">
        <v>0.77184237630674846</v>
      </c>
      <c r="P5877" s="211">
        <v>7.2717250230279515E-2</v>
      </c>
      <c r="Q5877" s="211">
        <v>0.10638938974903774</v>
      </c>
      <c r="R5877" s="211">
        <v>0.39377973655986387</v>
      </c>
      <c r="S5877" s="211">
        <v>0.30886012644276029</v>
      </c>
      <c r="T5877" s="211">
        <v>0.56381509003006836</v>
      </c>
      <c r="U5877" s="211">
        <v>0.40575869540276172</v>
      </c>
      <c r="V5877" s="211">
        <v>8.7581445681811448E-2</v>
      </c>
      <c r="W5877" s="211">
        <v>0.5449194703195801</v>
      </c>
      <c r="X5877" s="211">
        <v>0.33412492300660318</v>
      </c>
      <c r="Y5877" s="211">
        <v>0.67054626064193124</v>
      </c>
      <c r="Z5877" s="211">
        <v>0.14405287323368479</v>
      </c>
      <c r="AA5877" s="212">
        <v>0.11163037881467075</v>
      </c>
    </row>
    <row r="5878" spans="1:27" x14ac:dyDescent="0.35">
      <c r="A5878" s="210" t="s">
        <v>6554</v>
      </c>
      <c r="B5878" s="217">
        <v>153.11506114543363</v>
      </c>
      <c r="C5878" s="211">
        <v>6.190779618008467E-2</v>
      </c>
      <c r="D5878" s="211">
        <v>0.13303841433307578</v>
      </c>
      <c r="E5878" s="211">
        <v>7.1030872099946976E-2</v>
      </c>
      <c r="F5878" s="211">
        <v>8.1362513986333207E-2</v>
      </c>
      <c r="G5878" s="211">
        <v>0.12166108871201038</v>
      </c>
      <c r="H5878" s="211">
        <v>0.10975885052714594</v>
      </c>
      <c r="I5878" s="211">
        <v>0.53992252118467676</v>
      </c>
      <c r="J5878" s="211">
        <v>0.48886658456212639</v>
      </c>
      <c r="K5878" s="211">
        <v>0.6295082507749723</v>
      </c>
      <c r="L5878" s="211">
        <v>0.27855298760426589</v>
      </c>
      <c r="M5878" s="211">
        <v>9.0828857341523239E-2</v>
      </c>
      <c r="N5878" s="211">
        <v>0.48906041022206809</v>
      </c>
      <c r="O5878" s="211">
        <v>0.75121982836944678</v>
      </c>
      <c r="P5878" s="211">
        <v>7.4125136052141716E-2</v>
      </c>
      <c r="Q5878" s="211">
        <v>6.0897471185687682E-2</v>
      </c>
      <c r="R5878" s="211">
        <v>0.40263268991440415</v>
      </c>
      <c r="S5878" s="211">
        <v>0.35501514878852186</v>
      </c>
      <c r="T5878" s="211">
        <v>0.61317555460026374</v>
      </c>
      <c r="U5878" s="211">
        <v>0.36563389794705026</v>
      </c>
      <c r="V5878" s="211">
        <v>0.13509599962721652</v>
      </c>
      <c r="W5878" s="211">
        <v>0.63375755501189091</v>
      </c>
      <c r="X5878" s="211">
        <v>0.30472437297747607</v>
      </c>
      <c r="Y5878" s="211">
        <v>0.7496348690413841</v>
      </c>
      <c r="Z5878" s="211">
        <v>0.14689327327131441</v>
      </c>
      <c r="AA5878" s="212">
        <v>0.12665508345692372</v>
      </c>
    </row>
    <row r="5879" spans="1:27" x14ac:dyDescent="0.35">
      <c r="A5879" s="210" t="s">
        <v>6555</v>
      </c>
      <c r="B5879" s="217">
        <v>146.93381363861647</v>
      </c>
      <c r="C5879" s="211">
        <v>6.1223191970760871E-2</v>
      </c>
      <c r="D5879" s="211">
        <v>0.11464319755566299</v>
      </c>
      <c r="E5879" s="211">
        <v>7.3769854771156801E-2</v>
      </c>
      <c r="F5879" s="211">
        <v>8.4974866870782567E-2</v>
      </c>
      <c r="G5879" s="211">
        <v>0.1214508676657627</v>
      </c>
      <c r="H5879" s="211">
        <v>0.1114981522050357</v>
      </c>
      <c r="I5879" s="211">
        <v>0.4816621923421931</v>
      </c>
      <c r="J5879" s="211">
        <v>0.41320108556067608</v>
      </c>
      <c r="K5879" s="211">
        <v>0.60281358713924083</v>
      </c>
      <c r="L5879" s="211">
        <v>0.26956409446083957</v>
      </c>
      <c r="M5879" s="211">
        <v>0.10223092353263583</v>
      </c>
      <c r="N5879" s="211">
        <v>0.4397234599437726</v>
      </c>
      <c r="O5879" s="211">
        <v>0.56171578518415766</v>
      </c>
      <c r="P5879" s="211">
        <v>7.306336825949114E-2</v>
      </c>
      <c r="Q5879" s="211">
        <v>8.1170504589008222E-2</v>
      </c>
      <c r="R5879" s="211">
        <v>0.37280111094853569</v>
      </c>
      <c r="S5879" s="211">
        <v>0.30907757888981258</v>
      </c>
      <c r="T5879" s="211">
        <v>0.51634871266653815</v>
      </c>
      <c r="U5879" s="211">
        <v>0.40942368536708085</v>
      </c>
      <c r="V5879" s="211">
        <v>0.11977082834825563</v>
      </c>
      <c r="W5879" s="211">
        <v>0.54307986694198429</v>
      </c>
      <c r="X5879" s="211">
        <v>0.29616219507938524</v>
      </c>
      <c r="Y5879" s="211">
        <v>0.66307030861477279</v>
      </c>
      <c r="Z5879" s="211">
        <v>0.13989276067523093</v>
      </c>
      <c r="AA5879" s="212">
        <v>0.11915951680207761</v>
      </c>
    </row>
    <row r="5880" spans="1:27" x14ac:dyDescent="0.35">
      <c r="A5880" s="210" t="s">
        <v>6556</v>
      </c>
      <c r="B5880" s="217">
        <v>157.92830640902983</v>
      </c>
      <c r="C5880" s="211">
        <v>6.5023797591662241E-2</v>
      </c>
      <c r="D5880" s="211">
        <v>0.12952392650924316</v>
      </c>
      <c r="E5880" s="211">
        <v>7.9570166465245451E-2</v>
      </c>
      <c r="F5880" s="211">
        <v>8.7653133373454456E-2</v>
      </c>
      <c r="G5880" s="211">
        <v>0.12219823095738949</v>
      </c>
      <c r="H5880" s="211">
        <v>0.11661287418626803</v>
      </c>
      <c r="I5880" s="211">
        <v>0.49642213482880754</v>
      </c>
      <c r="J5880" s="211">
        <v>0.46326781965455288</v>
      </c>
      <c r="K5880" s="211">
        <v>0.6095552663711411</v>
      </c>
      <c r="L5880" s="211">
        <v>0.27051408563400964</v>
      </c>
      <c r="M5880" s="211">
        <v>8.4959435072672812E-2</v>
      </c>
      <c r="N5880" s="211">
        <v>0.4614014827725883</v>
      </c>
      <c r="O5880" s="211">
        <v>0.71419333106212601</v>
      </c>
      <c r="P5880" s="211">
        <v>6.4129373462000136E-2</v>
      </c>
      <c r="Q5880" s="211">
        <v>6.4358764302159671E-2</v>
      </c>
      <c r="R5880" s="211">
        <v>0.35887448784057707</v>
      </c>
      <c r="S5880" s="211">
        <v>0.3547772051559942</v>
      </c>
      <c r="T5880" s="211">
        <v>0.47166223352677955</v>
      </c>
      <c r="U5880" s="211">
        <v>0.41703026645493757</v>
      </c>
      <c r="V5880" s="211">
        <v>0.18343844332694917</v>
      </c>
      <c r="W5880" s="211">
        <v>0.57191144200202959</v>
      </c>
      <c r="X5880" s="211">
        <v>0.36186466683042512</v>
      </c>
      <c r="Y5880" s="211">
        <v>0.66106535909806508</v>
      </c>
      <c r="Z5880" s="211">
        <v>0.14182925691616197</v>
      </c>
      <c r="AA5880" s="212">
        <v>0.11840709719115615</v>
      </c>
    </row>
    <row r="5881" spans="1:27" x14ac:dyDescent="0.35">
      <c r="A5881" s="210" t="s">
        <v>6557</v>
      </c>
      <c r="B5881" s="217">
        <v>137.62647716004935</v>
      </c>
      <c r="C5881" s="211">
        <v>5.3156521111693701E-2</v>
      </c>
      <c r="D5881" s="211">
        <v>0.12166904193849983</v>
      </c>
      <c r="E5881" s="211">
        <v>7.4710881251407998E-2</v>
      </c>
      <c r="F5881" s="211">
        <v>9.0278646198998933E-2</v>
      </c>
      <c r="G5881" s="211">
        <v>0.1186132845796511</v>
      </c>
      <c r="H5881" s="211">
        <v>0.12411254683157107</v>
      </c>
      <c r="I5881" s="211">
        <v>0.4897093542522844</v>
      </c>
      <c r="J5881" s="211">
        <v>0.46258392964225747</v>
      </c>
      <c r="K5881" s="211">
        <v>0.60977258635259002</v>
      </c>
      <c r="L5881" s="211">
        <v>0.27579615290698889</v>
      </c>
      <c r="M5881" s="211">
        <v>0.10122535346716674</v>
      </c>
      <c r="N5881" s="211">
        <v>0.48634603083948014</v>
      </c>
      <c r="O5881" s="211">
        <v>0.65565473011010633</v>
      </c>
      <c r="P5881" s="211">
        <v>6.4684772857071568E-2</v>
      </c>
      <c r="Q5881" s="211">
        <v>9.0114431271781648E-2</v>
      </c>
      <c r="R5881" s="211">
        <v>0.47490999186266425</v>
      </c>
      <c r="S5881" s="211">
        <v>0.32025177216444661</v>
      </c>
      <c r="T5881" s="211">
        <v>0.54039071607469857</v>
      </c>
      <c r="U5881" s="211">
        <v>0.54313483876429303</v>
      </c>
      <c r="V5881" s="211">
        <v>0.10130489937918048</v>
      </c>
      <c r="W5881" s="211">
        <v>0.56713105199027114</v>
      </c>
      <c r="X5881" s="211">
        <v>0.30564469681582418</v>
      </c>
      <c r="Y5881" s="211">
        <v>0.61596462126452978</v>
      </c>
      <c r="Z5881" s="211">
        <v>0.14398197363219256</v>
      </c>
      <c r="AA5881" s="212">
        <v>0.12470789026718312</v>
      </c>
    </row>
    <row r="5882" spans="1:27" x14ac:dyDescent="0.35">
      <c r="A5882" s="210" t="s">
        <v>6558</v>
      </c>
      <c r="B5882" s="217">
        <v>146.71422282198259</v>
      </c>
      <c r="C5882" s="211">
        <v>5.661902307933625E-2</v>
      </c>
      <c r="D5882" s="211">
        <v>0.12260228063520777</v>
      </c>
      <c r="E5882" s="211">
        <v>7.5799341037830342E-2</v>
      </c>
      <c r="F5882" s="211">
        <v>0.10037625358962371</v>
      </c>
      <c r="G5882" s="211">
        <v>0.12550145586500938</v>
      </c>
      <c r="H5882" s="211">
        <v>0.1116556154531238</v>
      </c>
      <c r="I5882" s="211">
        <v>0.52799693587319163</v>
      </c>
      <c r="J5882" s="211">
        <v>0.47940513068913765</v>
      </c>
      <c r="K5882" s="211">
        <v>0.57164415193973728</v>
      </c>
      <c r="L5882" s="211">
        <v>0.28199941150990876</v>
      </c>
      <c r="M5882" s="211">
        <v>9.8141627756421518E-2</v>
      </c>
      <c r="N5882" s="211">
        <v>0.37556089360221578</v>
      </c>
      <c r="O5882" s="211">
        <v>0.6826255387223914</v>
      </c>
      <c r="P5882" s="211">
        <v>7.4080506641609534E-2</v>
      </c>
      <c r="Q5882" s="211">
        <v>5.2365482879978081E-2</v>
      </c>
      <c r="R5882" s="211">
        <v>0.45056744471219257</v>
      </c>
      <c r="S5882" s="211">
        <v>0.33009317047570197</v>
      </c>
      <c r="T5882" s="211">
        <v>0.60919148563375591</v>
      </c>
      <c r="U5882" s="211">
        <v>0.32892831206283979</v>
      </c>
      <c r="V5882" s="211">
        <v>0.16886594846729192</v>
      </c>
      <c r="W5882" s="211">
        <v>0.48619914952600102</v>
      </c>
      <c r="X5882" s="211">
        <v>0.30330445342116191</v>
      </c>
      <c r="Y5882" s="211">
        <v>0.62835066061735545</v>
      </c>
      <c r="Z5882" s="211">
        <v>0.14238043099444131</v>
      </c>
      <c r="AA5882" s="212">
        <v>0.12259572125700821</v>
      </c>
    </row>
    <row r="5883" spans="1:27" x14ac:dyDescent="0.35">
      <c r="A5883" s="210" t="s">
        <v>6559</v>
      </c>
      <c r="B5883" s="217">
        <v>126.02450775109108</v>
      </c>
      <c r="C5883" s="211">
        <v>7.1689821870354206E-2</v>
      </c>
      <c r="D5883" s="211">
        <v>0.11686517892161727</v>
      </c>
      <c r="E5883" s="211">
        <v>7.4025916512395942E-2</v>
      </c>
      <c r="F5883" s="211">
        <v>0.1080280405485927</v>
      </c>
      <c r="G5883" s="211">
        <v>0.1187425716790019</v>
      </c>
      <c r="H5883" s="211">
        <v>0.11868367672661609</v>
      </c>
      <c r="I5883" s="211">
        <v>0.42748261381120317</v>
      </c>
      <c r="J5883" s="211">
        <v>0.48399657593746342</v>
      </c>
      <c r="K5883" s="211">
        <v>0.6129834829786851</v>
      </c>
      <c r="L5883" s="211">
        <v>0.26950630751325427</v>
      </c>
      <c r="M5883" s="211">
        <v>0.12053200997528182</v>
      </c>
      <c r="N5883" s="211">
        <v>0.40921048372638469</v>
      </c>
      <c r="O5883" s="211">
        <v>0.71032917254966976</v>
      </c>
      <c r="P5883" s="211">
        <v>6.5152972059556072E-2</v>
      </c>
      <c r="Q5883" s="211">
        <v>9.902972818816963E-2</v>
      </c>
      <c r="R5883" s="211">
        <v>0.36261837910242412</v>
      </c>
      <c r="S5883" s="211">
        <v>0.35679663618962776</v>
      </c>
      <c r="T5883" s="211">
        <v>0.48472110226544241</v>
      </c>
      <c r="U5883" s="211">
        <v>0.40509028948258297</v>
      </c>
      <c r="V5883" s="211">
        <v>7.7616480093455523E-2</v>
      </c>
      <c r="W5883" s="211">
        <v>0.52383199956531057</v>
      </c>
      <c r="X5883" s="211">
        <v>0.34705568721864366</v>
      </c>
      <c r="Y5883" s="211">
        <v>0.74618275847546245</v>
      </c>
      <c r="Z5883" s="211">
        <v>0.1497295413841227</v>
      </c>
      <c r="AA5883" s="212">
        <v>0.12463626438843506</v>
      </c>
    </row>
    <row r="5884" spans="1:27" x14ac:dyDescent="0.35">
      <c r="A5884" s="210" t="s">
        <v>6560</v>
      </c>
      <c r="B5884" s="217">
        <v>165.96106236287275</v>
      </c>
      <c r="C5884" s="211">
        <v>5.7460972769250274E-2</v>
      </c>
      <c r="D5884" s="211">
        <v>0.12482575944951772</v>
      </c>
      <c r="E5884" s="211">
        <v>8.0279969942506454E-2</v>
      </c>
      <c r="F5884" s="211">
        <v>9.530562917962572E-2</v>
      </c>
      <c r="G5884" s="211">
        <v>0.12229371442855616</v>
      </c>
      <c r="H5884" s="211">
        <v>0.1162222151894956</v>
      </c>
      <c r="I5884" s="211">
        <v>0.45448428089842063</v>
      </c>
      <c r="J5884" s="211">
        <v>0.4133130855578277</v>
      </c>
      <c r="K5884" s="211">
        <v>0.64079203712255572</v>
      </c>
      <c r="L5884" s="211">
        <v>0.2781026191004547</v>
      </c>
      <c r="M5884" s="211">
        <v>0.11384380412148276</v>
      </c>
      <c r="N5884" s="211">
        <v>0.45242049971371312</v>
      </c>
      <c r="O5884" s="211">
        <v>0.66669547936243878</v>
      </c>
      <c r="P5884" s="211">
        <v>7.1593004602449953E-2</v>
      </c>
      <c r="Q5884" s="211">
        <v>9.3868800615513642E-2</v>
      </c>
      <c r="R5884" s="211">
        <v>0.43763179094667126</v>
      </c>
      <c r="S5884" s="211">
        <v>0.3348856791247109</v>
      </c>
      <c r="T5884" s="211">
        <v>0.56978260215083021</v>
      </c>
      <c r="U5884" s="211">
        <v>0.46351489004510404</v>
      </c>
      <c r="V5884" s="211">
        <v>0.10770302535172475</v>
      </c>
      <c r="W5884" s="211">
        <v>0.65080328148217181</v>
      </c>
      <c r="X5884" s="211">
        <v>0.40842791159018793</v>
      </c>
      <c r="Y5884" s="211">
        <v>0.63865801358229679</v>
      </c>
      <c r="Z5884" s="211">
        <v>0.14941703493381051</v>
      </c>
      <c r="AA5884" s="212">
        <v>0.11916220785907622</v>
      </c>
    </row>
    <row r="5885" spans="1:27" x14ac:dyDescent="0.35">
      <c r="A5885" s="210" t="s">
        <v>6561</v>
      </c>
      <c r="B5885" s="217">
        <v>137.51333196680375</v>
      </c>
      <c r="C5885" s="211">
        <v>6.3486648397381801E-2</v>
      </c>
      <c r="D5885" s="211">
        <v>0.12244421885209832</v>
      </c>
      <c r="E5885" s="211">
        <v>7.5803334179550264E-2</v>
      </c>
      <c r="F5885" s="211">
        <v>7.5514891993751471E-2</v>
      </c>
      <c r="G5885" s="211">
        <v>0.11883248318963328</v>
      </c>
      <c r="H5885" s="211">
        <v>0.11087451167101491</v>
      </c>
      <c r="I5885" s="211">
        <v>0.50084955853001378</v>
      </c>
      <c r="J5885" s="211">
        <v>0.44224196634517748</v>
      </c>
      <c r="K5885" s="211">
        <v>0.61327287702276423</v>
      </c>
      <c r="L5885" s="211">
        <v>0.27814162212226157</v>
      </c>
      <c r="M5885" s="211">
        <v>8.6520090142921877E-2</v>
      </c>
      <c r="N5885" s="211">
        <v>0.37109805883504376</v>
      </c>
      <c r="O5885" s="211">
        <v>0.69761766561879113</v>
      </c>
      <c r="P5885" s="211">
        <v>6.8609219037887234E-2</v>
      </c>
      <c r="Q5885" s="211">
        <v>5.4708205528247678E-2</v>
      </c>
      <c r="R5885" s="211">
        <v>0.47716347709419171</v>
      </c>
      <c r="S5885" s="211">
        <v>0.3395861589934846</v>
      </c>
      <c r="T5885" s="211">
        <v>0.55266716577805264</v>
      </c>
      <c r="U5885" s="211">
        <v>0.38763063650748164</v>
      </c>
      <c r="V5885" s="211">
        <v>0.13848127249692063</v>
      </c>
      <c r="W5885" s="211">
        <v>0.55606441275458651</v>
      </c>
      <c r="X5885" s="211">
        <v>0.32251931849846888</v>
      </c>
      <c r="Y5885" s="211">
        <v>0.63348585968511306</v>
      </c>
      <c r="Z5885" s="211">
        <v>0.14392954753836995</v>
      </c>
      <c r="AA5885" s="212">
        <v>0.12035107763882173</v>
      </c>
    </row>
    <row r="5886" spans="1:27" x14ac:dyDescent="0.35">
      <c r="A5886" s="210" t="s">
        <v>6562</v>
      </c>
      <c r="B5886" s="217">
        <v>118.40000235391287</v>
      </c>
      <c r="C5886" s="211">
        <v>5.9274669294305249E-2</v>
      </c>
      <c r="D5886" s="211">
        <v>0.12060029716074216</v>
      </c>
      <c r="E5886" s="211">
        <v>8.5614541139395289E-2</v>
      </c>
      <c r="F5886" s="211">
        <v>9.9086289440487002E-2</v>
      </c>
      <c r="G5886" s="211">
        <v>0.1175869540307674</v>
      </c>
      <c r="H5886" s="211">
        <v>0.123677130856803</v>
      </c>
      <c r="I5886" s="211">
        <v>0.52164931304802409</v>
      </c>
      <c r="J5886" s="211">
        <v>0.4603002071848506</v>
      </c>
      <c r="K5886" s="211">
        <v>0.59064146072570833</v>
      </c>
      <c r="L5886" s="211">
        <v>0.27033029961780536</v>
      </c>
      <c r="M5886" s="211">
        <v>9.4083476244390063E-2</v>
      </c>
      <c r="N5886" s="211">
        <v>0.43935896988284229</v>
      </c>
      <c r="O5886" s="211">
        <v>0.75962869580118464</v>
      </c>
      <c r="P5886" s="211">
        <v>6.6295117649725469E-2</v>
      </c>
      <c r="Q5886" s="211">
        <v>0.11962360381245846</v>
      </c>
      <c r="R5886" s="211">
        <v>0.39716739838896525</v>
      </c>
      <c r="S5886" s="211">
        <v>0.30011719055117952</v>
      </c>
      <c r="T5886" s="211">
        <v>0.4798758302845002</v>
      </c>
      <c r="U5886" s="211">
        <v>0.37115105178527025</v>
      </c>
      <c r="V5886" s="211">
        <v>6.0602641196993573E-2</v>
      </c>
      <c r="W5886" s="211">
        <v>0.57266032859196803</v>
      </c>
      <c r="X5886" s="211">
        <v>0.32902724092363045</v>
      </c>
      <c r="Y5886" s="211">
        <v>0.68193523213920337</v>
      </c>
      <c r="Z5886" s="211">
        <v>0.14935681675566859</v>
      </c>
      <c r="AA5886" s="212">
        <v>0.11914744323693081</v>
      </c>
    </row>
    <row r="5887" spans="1:27" x14ac:dyDescent="0.35">
      <c r="A5887" s="210" t="s">
        <v>6563</v>
      </c>
      <c r="B5887" s="217">
        <v>131.78921169903242</v>
      </c>
      <c r="C5887" s="211">
        <v>6.932711045928891E-2</v>
      </c>
      <c r="D5887" s="211">
        <v>0.12694878513657559</v>
      </c>
      <c r="E5887" s="211">
        <v>7.2931493941768788E-2</v>
      </c>
      <c r="F5887" s="211">
        <v>0.10778902770204615</v>
      </c>
      <c r="G5887" s="211">
        <v>0.11422426372114071</v>
      </c>
      <c r="H5887" s="211">
        <v>0.11429401835846761</v>
      </c>
      <c r="I5887" s="211">
        <v>0.51860592843177811</v>
      </c>
      <c r="J5887" s="211">
        <v>0.48655522381174282</v>
      </c>
      <c r="K5887" s="211">
        <v>0.61511512781983457</v>
      </c>
      <c r="L5887" s="211">
        <v>0.27128627723038828</v>
      </c>
      <c r="M5887" s="211">
        <v>0.10764262448526253</v>
      </c>
      <c r="N5887" s="211">
        <v>0.49195128077940559</v>
      </c>
      <c r="O5887" s="211">
        <v>0.62118750922384225</v>
      </c>
      <c r="P5887" s="211">
        <v>6.7221242927324898E-2</v>
      </c>
      <c r="Q5887" s="211">
        <v>6.1981198288048947E-2</v>
      </c>
      <c r="R5887" s="211">
        <v>0.44622257038801838</v>
      </c>
      <c r="S5887" s="211">
        <v>0.31228426070141235</v>
      </c>
      <c r="T5887" s="211">
        <v>0.51085246417772956</v>
      </c>
      <c r="U5887" s="211">
        <v>0.45337999215872499</v>
      </c>
      <c r="V5887" s="211">
        <v>7.4862649981428248E-2</v>
      </c>
      <c r="W5887" s="211">
        <v>0.55135390670779072</v>
      </c>
      <c r="X5887" s="211">
        <v>0.36831166054647374</v>
      </c>
      <c r="Y5887" s="211">
        <v>0.60943470479781869</v>
      </c>
      <c r="Z5887" s="211">
        <v>0.14808179726204257</v>
      </c>
      <c r="AA5887" s="212">
        <v>0.11593249133044113</v>
      </c>
    </row>
    <row r="5888" spans="1:27" x14ac:dyDescent="0.35">
      <c r="A5888" s="210" t="s">
        <v>6564</v>
      </c>
      <c r="B5888" s="217">
        <v>141.90549931512447</v>
      </c>
      <c r="C5888" s="211">
        <v>5.2065204336363594E-2</v>
      </c>
      <c r="D5888" s="211">
        <v>0.11838402423669378</v>
      </c>
      <c r="E5888" s="211">
        <v>7.4197550574036722E-2</v>
      </c>
      <c r="F5888" s="211">
        <v>0.10502100946604703</v>
      </c>
      <c r="G5888" s="211">
        <v>0.12041717867893593</v>
      </c>
      <c r="H5888" s="211">
        <v>0.12199931202325498</v>
      </c>
      <c r="I5888" s="211">
        <v>0.4400335441534034</v>
      </c>
      <c r="J5888" s="211">
        <v>0.43357113183602425</v>
      </c>
      <c r="K5888" s="211">
        <v>0.63895071058607045</v>
      </c>
      <c r="L5888" s="211">
        <v>0.27846300557035203</v>
      </c>
      <c r="M5888" s="211">
        <v>9.461716123627259E-2</v>
      </c>
      <c r="N5888" s="211">
        <v>0.42648728960854015</v>
      </c>
      <c r="O5888" s="211">
        <v>0.65341821884392237</v>
      </c>
      <c r="P5888" s="211">
        <v>6.7156697360487003E-2</v>
      </c>
      <c r="Q5888" s="211">
        <v>8.7661653936326384E-2</v>
      </c>
      <c r="R5888" s="211">
        <v>0.41800508714420154</v>
      </c>
      <c r="S5888" s="211">
        <v>0.39504011245465959</v>
      </c>
      <c r="T5888" s="211">
        <v>0.49580951727122374</v>
      </c>
      <c r="U5888" s="211">
        <v>0.39830074640567104</v>
      </c>
      <c r="V5888" s="211">
        <v>0.13737886253162362</v>
      </c>
      <c r="W5888" s="211">
        <v>0.54085085107082009</v>
      </c>
      <c r="X5888" s="211">
        <v>0.34951935662565475</v>
      </c>
      <c r="Y5888" s="211">
        <v>0.63335044613251801</v>
      </c>
      <c r="Z5888" s="211">
        <v>0.14799599034122488</v>
      </c>
      <c r="AA5888" s="212">
        <v>0.1195946930296069</v>
      </c>
    </row>
    <row r="5889" spans="1:27" x14ac:dyDescent="0.35">
      <c r="A5889" s="210" t="s">
        <v>6565</v>
      </c>
      <c r="B5889" s="217">
        <v>131.73531570576807</v>
      </c>
      <c r="C5889" s="211">
        <v>6.998434948402607E-2</v>
      </c>
      <c r="D5889" s="211">
        <v>0.1327748693040692</v>
      </c>
      <c r="E5889" s="211">
        <v>8.0809947666123108E-2</v>
      </c>
      <c r="F5889" s="211">
        <v>8.2389574359511553E-2</v>
      </c>
      <c r="G5889" s="211">
        <v>0.11948229060264513</v>
      </c>
      <c r="H5889" s="211">
        <v>0.10920677309787727</v>
      </c>
      <c r="I5889" s="211">
        <v>0.46023854737256109</v>
      </c>
      <c r="J5889" s="211">
        <v>0.42302387667973801</v>
      </c>
      <c r="K5889" s="211">
        <v>0.5957216107330825</v>
      </c>
      <c r="L5889" s="211">
        <v>0.27316826909007064</v>
      </c>
      <c r="M5889" s="211">
        <v>9.3920414403735331E-2</v>
      </c>
      <c r="N5889" s="211">
        <v>0.41774709404372268</v>
      </c>
      <c r="O5889" s="211">
        <v>0.64957799253822401</v>
      </c>
      <c r="P5889" s="211">
        <v>6.6259566129452704E-2</v>
      </c>
      <c r="Q5889" s="211">
        <v>5.0529591026781909E-2</v>
      </c>
      <c r="R5889" s="211">
        <v>0.37387408117751142</v>
      </c>
      <c r="S5889" s="211">
        <v>0.28659276603142281</v>
      </c>
      <c r="T5889" s="211">
        <v>0.56071500730805368</v>
      </c>
      <c r="U5889" s="211">
        <v>0.45377883716654205</v>
      </c>
      <c r="V5889" s="211">
        <v>8.9526807425963681E-2</v>
      </c>
      <c r="W5889" s="211">
        <v>0.46563590372090385</v>
      </c>
      <c r="X5889" s="211">
        <v>0.39187896243619846</v>
      </c>
      <c r="Y5889" s="211">
        <v>0.66950612057573422</v>
      </c>
      <c r="Z5889" s="211">
        <v>0.14768976305208553</v>
      </c>
      <c r="AA5889" s="212">
        <v>0.11830566670592564</v>
      </c>
    </row>
    <row r="5890" spans="1:27" x14ac:dyDescent="0.35">
      <c r="A5890" s="210" t="s">
        <v>6566</v>
      </c>
      <c r="B5890" s="217">
        <v>131.49310548945871</v>
      </c>
      <c r="C5890" s="211">
        <v>5.8034313845957711E-2</v>
      </c>
      <c r="D5890" s="211">
        <v>0.1257040220533889</v>
      </c>
      <c r="E5890" s="211">
        <v>7.6624523083149404E-2</v>
      </c>
      <c r="F5890" s="211">
        <v>0.10124208458763233</v>
      </c>
      <c r="G5890" s="211">
        <v>0.12305807060869117</v>
      </c>
      <c r="H5890" s="211">
        <v>0.12096974619856168</v>
      </c>
      <c r="I5890" s="211">
        <v>0.48988307394956221</v>
      </c>
      <c r="J5890" s="211">
        <v>0.43759775827211228</v>
      </c>
      <c r="K5890" s="211">
        <v>0.52409995815206978</v>
      </c>
      <c r="L5890" s="211">
        <v>0.27276125742739948</v>
      </c>
      <c r="M5890" s="211">
        <v>8.4481981806973458E-2</v>
      </c>
      <c r="N5890" s="211">
        <v>0.44408719650473227</v>
      </c>
      <c r="O5890" s="211">
        <v>0.69366453625150359</v>
      </c>
      <c r="P5890" s="211">
        <v>6.6081114953756459E-2</v>
      </c>
      <c r="Q5890" s="211">
        <v>5.8572925955181251E-2</v>
      </c>
      <c r="R5890" s="211">
        <v>0.44458526185683567</v>
      </c>
      <c r="S5890" s="211">
        <v>0.27025217853253997</v>
      </c>
      <c r="T5890" s="211">
        <v>0.49628644155007179</v>
      </c>
      <c r="U5890" s="211">
        <v>0.3418835462800387</v>
      </c>
      <c r="V5890" s="211">
        <v>0.16908718454924893</v>
      </c>
      <c r="W5890" s="211">
        <v>0.52833959211142045</v>
      </c>
      <c r="X5890" s="211">
        <v>0.24911524751895048</v>
      </c>
      <c r="Y5890" s="211">
        <v>0.53400552897104547</v>
      </c>
      <c r="Z5890" s="211">
        <v>0.14730992055697589</v>
      </c>
      <c r="AA5890" s="212">
        <v>0.11413328394314765</v>
      </c>
    </row>
    <row r="5891" spans="1:27" x14ac:dyDescent="0.35">
      <c r="A5891" s="210" t="s">
        <v>6567</v>
      </c>
      <c r="B5891" s="217">
        <v>135.92076514723584</v>
      </c>
      <c r="C5891" s="211">
        <v>7.9031340046796753E-2</v>
      </c>
      <c r="D5891" s="211">
        <v>0.12009020965634851</v>
      </c>
      <c r="E5891" s="211">
        <v>8.3668402082777885E-2</v>
      </c>
      <c r="F5891" s="211">
        <v>9.0646131509727446E-2</v>
      </c>
      <c r="G5891" s="211">
        <v>0.11845593063554388</v>
      </c>
      <c r="H5891" s="211">
        <v>0.10318852217621929</v>
      </c>
      <c r="I5891" s="211">
        <v>0.49947534115617431</v>
      </c>
      <c r="J5891" s="211">
        <v>0.46837971847999504</v>
      </c>
      <c r="K5891" s="211">
        <v>0.56355128860179637</v>
      </c>
      <c r="L5891" s="211">
        <v>0.27972451061167097</v>
      </c>
      <c r="M5891" s="211">
        <v>8.8690212869757937E-2</v>
      </c>
      <c r="N5891" s="211">
        <v>0.39192551616438243</v>
      </c>
      <c r="O5891" s="211">
        <v>0.62394389287562468</v>
      </c>
      <c r="P5891" s="211">
        <v>7.2925019794270088E-2</v>
      </c>
      <c r="Q5891" s="211">
        <v>5.0262797391520897E-2</v>
      </c>
      <c r="R5891" s="211">
        <v>0.41105619181468106</v>
      </c>
      <c r="S5891" s="211">
        <v>0.37408885758918475</v>
      </c>
      <c r="T5891" s="211">
        <v>0.61171030946726257</v>
      </c>
      <c r="U5891" s="211">
        <v>0.46325052846157377</v>
      </c>
      <c r="V5891" s="211">
        <v>9.0527871477019586E-2</v>
      </c>
      <c r="W5891" s="211">
        <v>0.52103769332481864</v>
      </c>
      <c r="X5891" s="211">
        <v>0.30718834132036438</v>
      </c>
      <c r="Y5891" s="211">
        <v>0.61467602620341166</v>
      </c>
      <c r="Z5891" s="211">
        <v>0.14670073316674309</v>
      </c>
      <c r="AA5891" s="212">
        <v>0.11825051949882984</v>
      </c>
    </row>
    <row r="5892" spans="1:27" x14ac:dyDescent="0.35">
      <c r="A5892" s="210" t="s">
        <v>6568</v>
      </c>
      <c r="B5892" s="217">
        <v>176.54764675411147</v>
      </c>
      <c r="C5892" s="211">
        <v>7.017585579518526E-2</v>
      </c>
      <c r="D5892" s="211">
        <v>0.11651736475635997</v>
      </c>
      <c r="E5892" s="211">
        <v>7.7401704505597677E-2</v>
      </c>
      <c r="F5892" s="211">
        <v>0.10514015808345818</v>
      </c>
      <c r="G5892" s="211">
        <v>0.11935791889137592</v>
      </c>
      <c r="H5892" s="211">
        <v>0.11669135551400178</v>
      </c>
      <c r="I5892" s="211">
        <v>0.45610397045024537</v>
      </c>
      <c r="J5892" s="211">
        <v>0.48289151716506062</v>
      </c>
      <c r="K5892" s="211">
        <v>0.60124469262370461</v>
      </c>
      <c r="L5892" s="211">
        <v>0.26966992559997049</v>
      </c>
      <c r="M5892" s="211">
        <v>0.1064695009171447</v>
      </c>
      <c r="N5892" s="211">
        <v>0.40243810324768059</v>
      </c>
      <c r="O5892" s="211">
        <v>0.70044987998125197</v>
      </c>
      <c r="P5892" s="211">
        <v>6.9679029583584989E-2</v>
      </c>
      <c r="Q5892" s="211">
        <v>4.0976452708602409E-2</v>
      </c>
      <c r="R5892" s="211">
        <v>0.42706956840935784</v>
      </c>
      <c r="S5892" s="211">
        <v>0.35554875806895547</v>
      </c>
      <c r="T5892" s="211">
        <v>0.57321603825753331</v>
      </c>
      <c r="U5892" s="211">
        <v>0.47220334902769906</v>
      </c>
      <c r="V5892" s="211">
        <v>0.12071743927223579</v>
      </c>
      <c r="W5892" s="211">
        <v>0.65018483238386549</v>
      </c>
      <c r="X5892" s="211">
        <v>0.32765723949950309</v>
      </c>
      <c r="Y5892" s="211">
        <v>0.76082319454674585</v>
      </c>
      <c r="Z5892" s="211">
        <v>0.14587787412150438</v>
      </c>
      <c r="AA5892" s="212">
        <v>0.11499199489303154</v>
      </c>
    </row>
    <row r="5893" spans="1:27" x14ac:dyDescent="0.35">
      <c r="A5893" s="210" t="s">
        <v>6569</v>
      </c>
      <c r="B5893" s="217">
        <v>123.58598079601619</v>
      </c>
      <c r="C5893" s="211">
        <v>4.8640548276810594E-2</v>
      </c>
      <c r="D5893" s="211">
        <v>0.1253527244076974</v>
      </c>
      <c r="E5893" s="211">
        <v>7.9201871429733312E-2</v>
      </c>
      <c r="F5893" s="211">
        <v>9.5469601535856125E-2</v>
      </c>
      <c r="G5893" s="211">
        <v>0.12220333268342784</v>
      </c>
      <c r="H5893" s="211">
        <v>0.12371430910464069</v>
      </c>
      <c r="I5893" s="211">
        <v>0.53175605388288538</v>
      </c>
      <c r="J5893" s="211">
        <v>0.47414893702699229</v>
      </c>
      <c r="K5893" s="211">
        <v>0.53364496955023366</v>
      </c>
      <c r="L5893" s="211">
        <v>0.27657007463214517</v>
      </c>
      <c r="M5893" s="211">
        <v>9.5185239287725196E-2</v>
      </c>
      <c r="N5893" s="211">
        <v>0.39036032987440761</v>
      </c>
      <c r="O5893" s="211">
        <v>0.73022958704899388</v>
      </c>
      <c r="P5893" s="211">
        <v>6.7935237670705625E-2</v>
      </c>
      <c r="Q5893" s="211">
        <v>0.13655847902243062</v>
      </c>
      <c r="R5893" s="211">
        <v>0.36452103655292167</v>
      </c>
      <c r="S5893" s="211">
        <v>0.32086672068673838</v>
      </c>
      <c r="T5893" s="211">
        <v>0.54316416631342168</v>
      </c>
      <c r="U5893" s="211">
        <v>0.36360223095601785</v>
      </c>
      <c r="V5893" s="211">
        <v>0.10096268659301967</v>
      </c>
      <c r="W5893" s="211">
        <v>0.49327704958433571</v>
      </c>
      <c r="X5893" s="211">
        <v>0.32972643186328787</v>
      </c>
      <c r="Y5893" s="211">
        <v>0.64057427254959987</v>
      </c>
      <c r="Z5893" s="211">
        <v>0.14682114046324896</v>
      </c>
      <c r="AA5893" s="212">
        <v>0.12188602199572701</v>
      </c>
    </row>
    <row r="5894" spans="1:27" x14ac:dyDescent="0.35">
      <c r="A5894" s="210" t="s">
        <v>6570</v>
      </c>
      <c r="B5894" s="217">
        <v>160.096455059146</v>
      </c>
      <c r="C5894" s="211">
        <v>5.2726963874484216E-2</v>
      </c>
      <c r="D5894" s="211">
        <v>0.11940669209961183</v>
      </c>
      <c r="E5894" s="211">
        <v>7.4748619235582667E-2</v>
      </c>
      <c r="F5894" s="211">
        <v>0.10473298512063134</v>
      </c>
      <c r="G5894" s="211">
        <v>0.1223903879877578</v>
      </c>
      <c r="H5894" s="211">
        <v>0.1025602876619212</v>
      </c>
      <c r="I5894" s="211">
        <v>0.47629200080675471</v>
      </c>
      <c r="J5894" s="211">
        <v>0.43144555269254431</v>
      </c>
      <c r="K5894" s="211">
        <v>0.62745073126454931</v>
      </c>
      <c r="L5894" s="211">
        <v>0.28089544408876321</v>
      </c>
      <c r="M5894" s="211">
        <v>9.0243231203077229E-2</v>
      </c>
      <c r="N5894" s="211">
        <v>0.36241780561884729</v>
      </c>
      <c r="O5894" s="211">
        <v>0.72641522719637364</v>
      </c>
      <c r="P5894" s="211">
        <v>7.1263145698174879E-2</v>
      </c>
      <c r="Q5894" s="211">
        <v>6.698603392677184E-2</v>
      </c>
      <c r="R5894" s="211">
        <v>0.43814409538238352</v>
      </c>
      <c r="S5894" s="211">
        <v>0.31563939136983621</v>
      </c>
      <c r="T5894" s="211">
        <v>0.54582986732854766</v>
      </c>
      <c r="U5894" s="211">
        <v>0.43471578917850018</v>
      </c>
      <c r="V5894" s="211">
        <v>0.15141354169290308</v>
      </c>
      <c r="W5894" s="211">
        <v>0.49848225943040203</v>
      </c>
      <c r="X5894" s="211">
        <v>0.3244322815639113</v>
      </c>
      <c r="Y5894" s="211">
        <v>0.62999056487957739</v>
      </c>
      <c r="Z5894" s="211">
        <v>0.14934879749481114</v>
      </c>
      <c r="AA5894" s="212">
        <v>0.11700924956706828</v>
      </c>
    </row>
    <row r="5895" spans="1:27" x14ac:dyDescent="0.35">
      <c r="A5895" s="210" t="s">
        <v>6571</v>
      </c>
      <c r="B5895" s="217">
        <v>139.68151490634278</v>
      </c>
      <c r="C5895" s="211">
        <v>5.5438956443563031E-2</v>
      </c>
      <c r="D5895" s="211">
        <v>0.11755276730778172</v>
      </c>
      <c r="E5895" s="211">
        <v>7.5268059882885721E-2</v>
      </c>
      <c r="F5895" s="211">
        <v>8.5823531343915377E-2</v>
      </c>
      <c r="G5895" s="211">
        <v>0.11413321022626692</v>
      </c>
      <c r="H5895" s="211">
        <v>0.11848525429310551</v>
      </c>
      <c r="I5895" s="211">
        <v>0.47183310526548439</v>
      </c>
      <c r="J5895" s="211">
        <v>0.45570222464432197</v>
      </c>
      <c r="K5895" s="211">
        <v>0.57696300757761354</v>
      </c>
      <c r="L5895" s="211">
        <v>0.27515723467691994</v>
      </c>
      <c r="M5895" s="211">
        <v>9.773476182941572E-2</v>
      </c>
      <c r="N5895" s="211">
        <v>0.38984844043279454</v>
      </c>
      <c r="O5895" s="211">
        <v>0.67828147569929242</v>
      </c>
      <c r="P5895" s="211">
        <v>6.5514350392996787E-2</v>
      </c>
      <c r="Q5895" s="211">
        <v>9.80073042882596E-2</v>
      </c>
      <c r="R5895" s="211">
        <v>0.45538328402589806</v>
      </c>
      <c r="S5895" s="211">
        <v>0.25753335426832569</v>
      </c>
      <c r="T5895" s="211">
        <v>0.60083760669805641</v>
      </c>
      <c r="U5895" s="211">
        <v>0.37877704367108117</v>
      </c>
      <c r="V5895" s="211">
        <v>0.13520986248046887</v>
      </c>
      <c r="W5895" s="211">
        <v>0.5337482838176616</v>
      </c>
      <c r="X5895" s="211">
        <v>0.42477196842303033</v>
      </c>
      <c r="Y5895" s="211">
        <v>0.72513989481049901</v>
      </c>
      <c r="Z5895" s="211">
        <v>0.14754955785765134</v>
      </c>
      <c r="AA5895" s="212">
        <v>0.12235790779282014</v>
      </c>
    </row>
    <row r="5896" spans="1:27" x14ac:dyDescent="0.35">
      <c r="A5896" s="210" t="s">
        <v>6572</v>
      </c>
      <c r="B5896" s="217">
        <v>147.18853986475196</v>
      </c>
      <c r="C5896" s="211">
        <v>7.9008496146420526E-2</v>
      </c>
      <c r="D5896" s="211">
        <v>0.12940984634503269</v>
      </c>
      <c r="E5896" s="211">
        <v>7.6857747122634143E-2</v>
      </c>
      <c r="F5896" s="211">
        <v>9.0411583088189626E-2</v>
      </c>
      <c r="G5896" s="211">
        <v>0.12205433703908854</v>
      </c>
      <c r="H5896" s="211">
        <v>0.11783557708846168</v>
      </c>
      <c r="I5896" s="211">
        <v>0.46937277951922696</v>
      </c>
      <c r="J5896" s="211">
        <v>0.3924932768296186</v>
      </c>
      <c r="K5896" s="211">
        <v>0.60014210393913525</v>
      </c>
      <c r="L5896" s="211">
        <v>0.26678518211413604</v>
      </c>
      <c r="M5896" s="211">
        <v>0.10031796487611776</v>
      </c>
      <c r="N5896" s="211">
        <v>0.46615434996638372</v>
      </c>
      <c r="O5896" s="211">
        <v>0.67855891016617664</v>
      </c>
      <c r="P5896" s="211">
        <v>7.1354696280747629E-2</v>
      </c>
      <c r="Q5896" s="211">
        <v>0.12047967267585513</v>
      </c>
      <c r="R5896" s="211">
        <v>0.41910070813270145</v>
      </c>
      <c r="S5896" s="211">
        <v>0.30834026523200819</v>
      </c>
      <c r="T5896" s="211">
        <v>0.59272223594893425</v>
      </c>
      <c r="U5896" s="211">
        <v>0.43177955340887242</v>
      </c>
      <c r="V5896" s="211">
        <v>8.5085939001340288E-2</v>
      </c>
      <c r="W5896" s="211">
        <v>0.50383385757124288</v>
      </c>
      <c r="X5896" s="211">
        <v>0.30821946119471533</v>
      </c>
      <c r="Y5896" s="211">
        <v>0.72105963858461497</v>
      </c>
      <c r="Z5896" s="211">
        <v>0.14287040208356938</v>
      </c>
      <c r="AA5896" s="212">
        <v>0.11871940065370758</v>
      </c>
    </row>
    <row r="5897" spans="1:27" x14ac:dyDescent="0.35">
      <c r="A5897" s="210" t="s">
        <v>6573</v>
      </c>
      <c r="B5897" s="217">
        <v>106.23456477664953</v>
      </c>
      <c r="C5897" s="211">
        <v>6.1862961392737656E-2</v>
      </c>
      <c r="D5897" s="211">
        <v>0.12272253033335315</v>
      </c>
      <c r="E5897" s="211">
        <v>8.0797229406338281E-2</v>
      </c>
      <c r="F5897" s="211">
        <v>0.1033561161192349</v>
      </c>
      <c r="G5897" s="211">
        <v>0.12284191088632183</v>
      </c>
      <c r="H5897" s="211">
        <v>0.11283259936654355</v>
      </c>
      <c r="I5897" s="211">
        <v>0.47415516757180998</v>
      </c>
      <c r="J5897" s="211">
        <v>0.44865392821975641</v>
      </c>
      <c r="K5897" s="211">
        <v>0.61355944761969805</v>
      </c>
      <c r="L5897" s="211">
        <v>0.27388963829590701</v>
      </c>
      <c r="M5897" s="211">
        <v>9.8159462176363774E-2</v>
      </c>
      <c r="N5897" s="211">
        <v>0.38303608326533922</v>
      </c>
      <c r="O5897" s="211">
        <v>0.75683705838641246</v>
      </c>
      <c r="P5897" s="211">
        <v>6.4823977620591264E-2</v>
      </c>
      <c r="Q5897" s="211">
        <v>5.0305785275099199E-2</v>
      </c>
      <c r="R5897" s="211">
        <v>0.47940179322446119</v>
      </c>
      <c r="S5897" s="211">
        <v>0.36370450187426417</v>
      </c>
      <c r="T5897" s="211">
        <v>0.60981547592306629</v>
      </c>
      <c r="U5897" s="211">
        <v>0.33884287840333077</v>
      </c>
      <c r="V5897" s="211">
        <v>6.0516017990969506E-2</v>
      </c>
      <c r="W5897" s="211">
        <v>0.53794552615095315</v>
      </c>
      <c r="X5897" s="211">
        <v>0.3274458693181132</v>
      </c>
      <c r="Y5897" s="211">
        <v>0.56864755428151348</v>
      </c>
      <c r="Z5897" s="211">
        <v>0.14804601123378272</v>
      </c>
      <c r="AA5897" s="212">
        <v>0.12334055966779195</v>
      </c>
    </row>
    <row r="5898" spans="1:27" x14ac:dyDescent="0.35">
      <c r="A5898" s="210" t="s">
        <v>6574</v>
      </c>
      <c r="B5898" s="217">
        <v>120.23127874415557</v>
      </c>
      <c r="C5898" s="211">
        <v>5.6025750168710309E-2</v>
      </c>
      <c r="D5898" s="211">
        <v>0.12319433884370361</v>
      </c>
      <c r="E5898" s="211">
        <v>7.2622647492873935E-2</v>
      </c>
      <c r="F5898" s="211">
        <v>0.10234301880437041</v>
      </c>
      <c r="G5898" s="211">
        <v>0.1184418278012571</v>
      </c>
      <c r="H5898" s="211">
        <v>0.1072594071819596</v>
      </c>
      <c r="I5898" s="211">
        <v>0.43862652999103119</v>
      </c>
      <c r="J5898" s="211">
        <v>0.45445358140413578</v>
      </c>
      <c r="K5898" s="211">
        <v>0.64413562042360084</v>
      </c>
      <c r="L5898" s="211">
        <v>0.27558356494894332</v>
      </c>
      <c r="M5898" s="211">
        <v>0.11647455118426173</v>
      </c>
      <c r="N5898" s="211">
        <v>0.36379311240388262</v>
      </c>
      <c r="O5898" s="211">
        <v>0.77606641898900675</v>
      </c>
      <c r="P5898" s="211">
        <v>6.7856951135048735E-2</v>
      </c>
      <c r="Q5898" s="211">
        <v>4.7378859984422421E-2</v>
      </c>
      <c r="R5898" s="211">
        <v>0.42359020241965512</v>
      </c>
      <c r="S5898" s="211">
        <v>0.28766061959882516</v>
      </c>
      <c r="T5898" s="211">
        <v>0.5247168829429455</v>
      </c>
      <c r="U5898" s="211">
        <v>0.41748099083138696</v>
      </c>
      <c r="V5898" s="211">
        <v>7.051824317603686E-2</v>
      </c>
      <c r="W5898" s="211">
        <v>0.55161225667433056</v>
      </c>
      <c r="X5898" s="211">
        <v>0.274463623777713</v>
      </c>
      <c r="Y5898" s="211">
        <v>0.6186972334521853</v>
      </c>
      <c r="Z5898" s="211">
        <v>0.14739808721409653</v>
      </c>
      <c r="AA5898" s="212">
        <v>0.12213448444604695</v>
      </c>
    </row>
    <row r="5899" spans="1:27" x14ac:dyDescent="0.35">
      <c r="A5899" s="210" t="s">
        <v>6575</v>
      </c>
      <c r="B5899" s="217">
        <v>142.11582782612373</v>
      </c>
      <c r="C5899" s="211">
        <v>7.0482855166809646E-2</v>
      </c>
      <c r="D5899" s="211">
        <v>0.12663836600295586</v>
      </c>
      <c r="E5899" s="211">
        <v>7.478423229119513E-2</v>
      </c>
      <c r="F5899" s="211">
        <v>9.1194926964226167E-2</v>
      </c>
      <c r="G5899" s="211">
        <v>0.1224694648578637</v>
      </c>
      <c r="H5899" s="211">
        <v>0.10732548212676449</v>
      </c>
      <c r="I5899" s="211">
        <v>0.49366931231681177</v>
      </c>
      <c r="J5899" s="211">
        <v>0.43575299242104126</v>
      </c>
      <c r="K5899" s="211">
        <v>0.57037143341656116</v>
      </c>
      <c r="L5899" s="211">
        <v>0.27295047524126398</v>
      </c>
      <c r="M5899" s="211">
        <v>0.11056644870665983</v>
      </c>
      <c r="N5899" s="211">
        <v>0.37237549270715309</v>
      </c>
      <c r="O5899" s="211">
        <v>0.74882748780688568</v>
      </c>
      <c r="P5899" s="211">
        <v>7.2452411842100661E-2</v>
      </c>
      <c r="Q5899" s="211">
        <v>5.2656437405501688E-2</v>
      </c>
      <c r="R5899" s="211">
        <v>0.3807191536388716</v>
      </c>
      <c r="S5899" s="211">
        <v>0.30503686972426947</v>
      </c>
      <c r="T5899" s="211">
        <v>0.48540802385679888</v>
      </c>
      <c r="U5899" s="211">
        <v>0.35591573906898705</v>
      </c>
      <c r="V5899" s="211">
        <v>8.7315850859260649E-2</v>
      </c>
      <c r="W5899" s="211">
        <v>0.53468114294376246</v>
      </c>
      <c r="X5899" s="211">
        <v>0.37840925322119329</v>
      </c>
      <c r="Y5899" s="211">
        <v>0.64106986634930796</v>
      </c>
      <c r="Z5899" s="211">
        <v>0.14496274989565935</v>
      </c>
      <c r="AA5899" s="212">
        <v>0.11080831756455921</v>
      </c>
    </row>
    <row r="5900" spans="1:27" x14ac:dyDescent="0.35">
      <c r="A5900" s="210" t="s">
        <v>6576</v>
      </c>
      <c r="B5900" s="217">
        <v>123.91462928651563</v>
      </c>
      <c r="C5900" s="211">
        <v>4.9882290266531897E-2</v>
      </c>
      <c r="D5900" s="211">
        <v>0.13274816123371488</v>
      </c>
      <c r="E5900" s="211">
        <v>7.6009480394056361E-2</v>
      </c>
      <c r="F5900" s="211">
        <v>8.4258375888223963E-2</v>
      </c>
      <c r="G5900" s="211">
        <v>0.12033472101373591</v>
      </c>
      <c r="H5900" s="211">
        <v>0.11502282160674003</v>
      </c>
      <c r="I5900" s="211">
        <v>0.51977290038297586</v>
      </c>
      <c r="J5900" s="211">
        <v>0.45388362674368515</v>
      </c>
      <c r="K5900" s="211">
        <v>0.5673195445704351</v>
      </c>
      <c r="L5900" s="211">
        <v>0.27912012255846907</v>
      </c>
      <c r="M5900" s="211">
        <v>0.10117418856887429</v>
      </c>
      <c r="N5900" s="211">
        <v>0.51266815226610463</v>
      </c>
      <c r="O5900" s="211">
        <v>0.7797341066101291</v>
      </c>
      <c r="P5900" s="211">
        <v>6.5647067229634898E-2</v>
      </c>
      <c r="Q5900" s="211">
        <v>4.6061438137438342E-2</v>
      </c>
      <c r="R5900" s="211">
        <v>0.43056804555413314</v>
      </c>
      <c r="S5900" s="211">
        <v>0.2913927196026484</v>
      </c>
      <c r="T5900" s="211">
        <v>0.52853137698890518</v>
      </c>
      <c r="U5900" s="211">
        <v>0.41423959566321256</v>
      </c>
      <c r="V5900" s="211">
        <v>0.10188959716236169</v>
      </c>
      <c r="W5900" s="211">
        <v>0.6232462562258454</v>
      </c>
      <c r="X5900" s="211">
        <v>0.33977408793789371</v>
      </c>
      <c r="Y5900" s="211">
        <v>0.57233323026549598</v>
      </c>
      <c r="Z5900" s="211">
        <v>0.14222792024274686</v>
      </c>
      <c r="AA5900" s="212">
        <v>0.12610315531114621</v>
      </c>
    </row>
    <row r="5901" spans="1:27" x14ac:dyDescent="0.35">
      <c r="A5901" s="210" t="s">
        <v>6577</v>
      </c>
      <c r="B5901" s="217">
        <v>127.52728356350123</v>
      </c>
      <c r="C5901" s="211">
        <v>4.8182113285615107E-2</v>
      </c>
      <c r="D5901" s="211">
        <v>0.12201875553596446</v>
      </c>
      <c r="E5901" s="211">
        <v>8.2786872581506743E-2</v>
      </c>
      <c r="F5901" s="211">
        <v>0.10362673866628003</v>
      </c>
      <c r="G5901" s="211">
        <v>0.1191406310167718</v>
      </c>
      <c r="H5901" s="211">
        <v>0.12136885616074777</v>
      </c>
      <c r="I5901" s="211">
        <v>0.4815400042642945</v>
      </c>
      <c r="J5901" s="211">
        <v>0.4360298486489449</v>
      </c>
      <c r="K5901" s="211">
        <v>0.62013440360957905</v>
      </c>
      <c r="L5901" s="211">
        <v>0.27044180129899847</v>
      </c>
      <c r="M5901" s="211">
        <v>9.9428272349830676E-2</v>
      </c>
      <c r="N5901" s="211">
        <v>0.49479723542469112</v>
      </c>
      <c r="O5901" s="211">
        <v>0.72805583614151093</v>
      </c>
      <c r="P5901" s="211">
        <v>7.1322671132045753E-2</v>
      </c>
      <c r="Q5901" s="211">
        <v>9.8092689051762355E-2</v>
      </c>
      <c r="R5901" s="211">
        <v>0.46880968789354194</v>
      </c>
      <c r="S5901" s="211">
        <v>0.3504102298653774</v>
      </c>
      <c r="T5901" s="211">
        <v>0.60742716179483025</v>
      </c>
      <c r="U5901" s="211">
        <v>0.40291433514656239</v>
      </c>
      <c r="V5901" s="211">
        <v>6.2462904952204634E-2</v>
      </c>
      <c r="W5901" s="211">
        <v>0.552956280106503</v>
      </c>
      <c r="X5901" s="211">
        <v>0.28418257936812752</v>
      </c>
      <c r="Y5901" s="211">
        <v>0.6226631322047812</v>
      </c>
      <c r="Z5901" s="211">
        <v>0.14863638990829564</v>
      </c>
      <c r="AA5901" s="212">
        <v>0.12343765221024684</v>
      </c>
    </row>
    <row r="5902" spans="1:27" x14ac:dyDescent="0.35">
      <c r="A5902" s="210" t="s">
        <v>6578</v>
      </c>
      <c r="B5902" s="217">
        <v>135.27026162910499</v>
      </c>
      <c r="C5902" s="211">
        <v>6.7696050930571086E-2</v>
      </c>
      <c r="D5902" s="211">
        <v>0.12663157796125554</v>
      </c>
      <c r="E5902" s="211">
        <v>8.5731434700008463E-2</v>
      </c>
      <c r="F5902" s="211">
        <v>8.3821013357057786E-2</v>
      </c>
      <c r="G5902" s="211">
        <v>0.12558453803916608</v>
      </c>
      <c r="H5902" s="211">
        <v>0.11309082048747322</v>
      </c>
      <c r="I5902" s="211">
        <v>0.46780290175050465</v>
      </c>
      <c r="J5902" s="211">
        <v>0.45858623740063781</v>
      </c>
      <c r="K5902" s="211">
        <v>0.61334661692266956</v>
      </c>
      <c r="L5902" s="211">
        <v>0.27945434684896231</v>
      </c>
      <c r="M5902" s="211">
        <v>9.2653801189719387E-2</v>
      </c>
      <c r="N5902" s="211">
        <v>0.51846850289110913</v>
      </c>
      <c r="O5902" s="211">
        <v>0.58391325649685155</v>
      </c>
      <c r="P5902" s="211">
        <v>6.0291901035492902E-2</v>
      </c>
      <c r="Q5902" s="211">
        <v>5.6038453951639769E-2</v>
      </c>
      <c r="R5902" s="211">
        <v>0.42092779484478099</v>
      </c>
      <c r="S5902" s="211">
        <v>0.30353258167994412</v>
      </c>
      <c r="T5902" s="211">
        <v>0.57315882811703778</v>
      </c>
      <c r="U5902" s="211">
        <v>0.51103924413921198</v>
      </c>
      <c r="V5902" s="211">
        <v>8.5410714762989989E-2</v>
      </c>
      <c r="W5902" s="211">
        <v>0.62512792907747206</v>
      </c>
      <c r="X5902" s="211">
        <v>0.39257986912191606</v>
      </c>
      <c r="Y5902" s="211">
        <v>0.6675690180852285</v>
      </c>
      <c r="Z5902" s="211">
        <v>0.14523956575448727</v>
      </c>
      <c r="AA5902" s="212">
        <v>0.116998697871514</v>
      </c>
    </row>
    <row r="5903" spans="1:27" x14ac:dyDescent="0.35">
      <c r="A5903" s="210" t="s">
        <v>6579</v>
      </c>
      <c r="B5903" s="217">
        <v>137.58711555625638</v>
      </c>
      <c r="C5903" s="211">
        <v>5.7274076930108671E-2</v>
      </c>
      <c r="D5903" s="211">
        <v>0.12349320298922654</v>
      </c>
      <c r="E5903" s="211">
        <v>7.5911704344936187E-2</v>
      </c>
      <c r="F5903" s="211">
        <v>0.10827024574706262</v>
      </c>
      <c r="G5903" s="211">
        <v>0.12306930793212312</v>
      </c>
      <c r="H5903" s="211">
        <v>0.10881832140487882</v>
      </c>
      <c r="I5903" s="211">
        <v>0.51654235080627053</v>
      </c>
      <c r="J5903" s="211">
        <v>0.47398876028332043</v>
      </c>
      <c r="K5903" s="211">
        <v>0.52392177765100223</v>
      </c>
      <c r="L5903" s="211">
        <v>0.27757788821867185</v>
      </c>
      <c r="M5903" s="211">
        <v>0.10829719427747551</v>
      </c>
      <c r="N5903" s="211">
        <v>0.39067127420737041</v>
      </c>
      <c r="O5903" s="211">
        <v>0.66740953158788885</v>
      </c>
      <c r="P5903" s="211">
        <v>6.643254087755128E-2</v>
      </c>
      <c r="Q5903" s="211">
        <v>4.2295826071249293E-2</v>
      </c>
      <c r="R5903" s="211">
        <v>0.43271608134730316</v>
      </c>
      <c r="S5903" s="211">
        <v>0.4087329085478914</v>
      </c>
      <c r="T5903" s="211">
        <v>0.49783964630736788</v>
      </c>
      <c r="U5903" s="211">
        <v>0.34490461742805184</v>
      </c>
      <c r="V5903" s="211">
        <v>0.15030674578102277</v>
      </c>
      <c r="W5903" s="211">
        <v>0.50994780422105679</v>
      </c>
      <c r="X5903" s="211">
        <v>0.31866701591720314</v>
      </c>
      <c r="Y5903" s="211">
        <v>0.66866388111850905</v>
      </c>
      <c r="Z5903" s="211">
        <v>0.14850058571140951</v>
      </c>
      <c r="AA5903" s="212">
        <v>0.11902860902268873</v>
      </c>
    </row>
    <row r="5904" spans="1:27" x14ac:dyDescent="0.35">
      <c r="A5904" s="210" t="s">
        <v>6580</v>
      </c>
      <c r="B5904" s="217">
        <v>165.66168558033112</v>
      </c>
      <c r="C5904" s="211">
        <v>7.3530392671177114E-2</v>
      </c>
      <c r="D5904" s="211">
        <v>0.12670553532828582</v>
      </c>
      <c r="E5904" s="211">
        <v>6.9439042816614976E-2</v>
      </c>
      <c r="F5904" s="211">
        <v>9.0758873058853967E-2</v>
      </c>
      <c r="G5904" s="211">
        <v>0.12619905743337223</v>
      </c>
      <c r="H5904" s="211">
        <v>0.1213519151689349</v>
      </c>
      <c r="I5904" s="211">
        <v>0.52329942259646522</v>
      </c>
      <c r="J5904" s="211">
        <v>0.41364669344942534</v>
      </c>
      <c r="K5904" s="211">
        <v>0.6133187581624473</v>
      </c>
      <c r="L5904" s="211">
        <v>0.27030477698219069</v>
      </c>
      <c r="M5904" s="211">
        <v>0.11451270508556248</v>
      </c>
      <c r="N5904" s="211">
        <v>0.36006080316991801</v>
      </c>
      <c r="O5904" s="211">
        <v>0.70386414853079771</v>
      </c>
      <c r="P5904" s="211">
        <v>6.6799082759808351E-2</v>
      </c>
      <c r="Q5904" s="211">
        <v>0.12472260444373801</v>
      </c>
      <c r="R5904" s="211">
        <v>0.44685202040748978</v>
      </c>
      <c r="S5904" s="211">
        <v>0.26544933759389838</v>
      </c>
      <c r="T5904" s="211">
        <v>0.5272331623185248</v>
      </c>
      <c r="U5904" s="211">
        <v>0.38416833328173666</v>
      </c>
      <c r="V5904" s="211">
        <v>0.15542268177785895</v>
      </c>
      <c r="W5904" s="211">
        <v>0.61770982638604688</v>
      </c>
      <c r="X5904" s="211">
        <v>0.31159390747211635</v>
      </c>
      <c r="Y5904" s="211">
        <v>0.74267944502070937</v>
      </c>
      <c r="Z5904" s="211">
        <v>0.13862932785138202</v>
      </c>
      <c r="AA5904" s="212">
        <v>0.12203629163737709</v>
      </c>
    </row>
    <row r="5905" spans="1:27" x14ac:dyDescent="0.35">
      <c r="A5905" s="210" t="s">
        <v>6581</v>
      </c>
      <c r="B5905" s="217">
        <v>151.82789206527175</v>
      </c>
      <c r="C5905" s="211">
        <v>5.4093826364400258E-2</v>
      </c>
      <c r="D5905" s="211">
        <v>0.12176507813770515</v>
      </c>
      <c r="E5905" s="211">
        <v>7.420500971707944E-2</v>
      </c>
      <c r="F5905" s="211">
        <v>0.10248669773725359</v>
      </c>
      <c r="G5905" s="211">
        <v>0.12117874014389558</v>
      </c>
      <c r="H5905" s="211">
        <v>0.12927984662252626</v>
      </c>
      <c r="I5905" s="211">
        <v>0.51936015116360501</v>
      </c>
      <c r="J5905" s="211">
        <v>0.40379930599448499</v>
      </c>
      <c r="K5905" s="211">
        <v>0.54974313971355437</v>
      </c>
      <c r="L5905" s="211">
        <v>0.27942098676561999</v>
      </c>
      <c r="M5905" s="211">
        <v>9.9571307618488814E-2</v>
      </c>
      <c r="N5905" s="211">
        <v>0.3866512697378976</v>
      </c>
      <c r="O5905" s="211">
        <v>0.53527503301734713</v>
      </c>
      <c r="P5905" s="211">
        <v>6.5663927237968309E-2</v>
      </c>
      <c r="Q5905" s="211">
        <v>6.04514663722273E-2</v>
      </c>
      <c r="R5905" s="211">
        <v>0.41165281167614487</v>
      </c>
      <c r="S5905" s="211">
        <v>0.30663464894772058</v>
      </c>
      <c r="T5905" s="211">
        <v>0.52043976250622381</v>
      </c>
      <c r="U5905" s="211">
        <v>0.39011711266457627</v>
      </c>
      <c r="V5905" s="211">
        <v>0.16542866227661324</v>
      </c>
      <c r="W5905" s="211">
        <v>0.53224148432734386</v>
      </c>
      <c r="X5905" s="211">
        <v>0.25165257765869364</v>
      </c>
      <c r="Y5905" s="211">
        <v>0.75613619545166799</v>
      </c>
      <c r="Z5905" s="211">
        <v>0.14789980764910743</v>
      </c>
      <c r="AA5905" s="212">
        <v>0.11755212976655367</v>
      </c>
    </row>
    <row r="5906" spans="1:27" x14ac:dyDescent="0.35">
      <c r="A5906" s="210" t="s">
        <v>6582</v>
      </c>
      <c r="B5906" s="217">
        <v>158.55864125079822</v>
      </c>
      <c r="C5906" s="211">
        <v>7.1600965232478483E-2</v>
      </c>
      <c r="D5906" s="211">
        <v>0.12445777143873739</v>
      </c>
      <c r="E5906" s="211">
        <v>7.5908391879995901E-2</v>
      </c>
      <c r="F5906" s="211">
        <v>0.11445496828142721</v>
      </c>
      <c r="G5906" s="211">
        <v>0.12281229844739704</v>
      </c>
      <c r="H5906" s="211">
        <v>0.11805964627702829</v>
      </c>
      <c r="I5906" s="211">
        <v>0.52362143718029042</v>
      </c>
      <c r="J5906" s="211">
        <v>0.40906832403481297</v>
      </c>
      <c r="K5906" s="211">
        <v>0.5290489011395908</v>
      </c>
      <c r="L5906" s="211">
        <v>0.27553247471361991</v>
      </c>
      <c r="M5906" s="211">
        <v>0.11471950181200503</v>
      </c>
      <c r="N5906" s="211">
        <v>0.50108652489353667</v>
      </c>
      <c r="O5906" s="211">
        <v>0.72569350249492648</v>
      </c>
      <c r="P5906" s="211">
        <v>6.9717270186931524E-2</v>
      </c>
      <c r="Q5906" s="211">
        <v>9.6602199819501494E-2</v>
      </c>
      <c r="R5906" s="211">
        <v>0.4707774049526921</v>
      </c>
      <c r="S5906" s="211">
        <v>0.3367190086859318</v>
      </c>
      <c r="T5906" s="211">
        <v>0.6120412236591527</v>
      </c>
      <c r="U5906" s="211">
        <v>0.37256511122300839</v>
      </c>
      <c r="V5906" s="211">
        <v>0.12816581977038649</v>
      </c>
      <c r="W5906" s="211">
        <v>0.55596257845916708</v>
      </c>
      <c r="X5906" s="211">
        <v>0.32818973387377143</v>
      </c>
      <c r="Y5906" s="211">
        <v>0.68055657742452558</v>
      </c>
      <c r="Z5906" s="211">
        <v>0.14779884186125988</v>
      </c>
      <c r="AA5906" s="212">
        <v>0.11884439847407205</v>
      </c>
    </row>
    <row r="5907" spans="1:27" x14ac:dyDescent="0.35">
      <c r="A5907" s="210" t="s">
        <v>6583</v>
      </c>
      <c r="B5907" s="217">
        <v>110.49615536572202</v>
      </c>
      <c r="C5907" s="211">
        <v>7.6214877091771258E-2</v>
      </c>
      <c r="D5907" s="211">
        <v>0.12519465489077089</v>
      </c>
      <c r="E5907" s="211">
        <v>6.9952404817307953E-2</v>
      </c>
      <c r="F5907" s="211">
        <v>0.10273073813623368</v>
      </c>
      <c r="G5907" s="211">
        <v>0.12175819185627249</v>
      </c>
      <c r="H5907" s="211">
        <v>0.11310461269948195</v>
      </c>
      <c r="I5907" s="211">
        <v>0.49107041226162962</v>
      </c>
      <c r="J5907" s="211">
        <v>0.44200505587625183</v>
      </c>
      <c r="K5907" s="211">
        <v>0.56979374519563386</v>
      </c>
      <c r="L5907" s="211">
        <v>0.28193021164400256</v>
      </c>
      <c r="M5907" s="211">
        <v>8.6959953539450338E-2</v>
      </c>
      <c r="N5907" s="211">
        <v>0.34450180640231542</v>
      </c>
      <c r="O5907" s="211">
        <v>0.62510206033145477</v>
      </c>
      <c r="P5907" s="211">
        <v>7.2497733000382536E-2</v>
      </c>
      <c r="Q5907" s="211">
        <v>5.460018377357323E-2</v>
      </c>
      <c r="R5907" s="211">
        <v>0.42937641923222869</v>
      </c>
      <c r="S5907" s="211">
        <v>0.2995531457287236</v>
      </c>
      <c r="T5907" s="211">
        <v>0.49897225979246845</v>
      </c>
      <c r="U5907" s="211">
        <v>0.4192525577938625</v>
      </c>
      <c r="V5907" s="211">
        <v>7.9381867353252866E-2</v>
      </c>
      <c r="W5907" s="211">
        <v>0.48441376397499453</v>
      </c>
      <c r="X5907" s="211">
        <v>0.32800180230858617</v>
      </c>
      <c r="Y5907" s="211">
        <v>0.54517224814927712</v>
      </c>
      <c r="Z5907" s="211">
        <v>0.14055640537520794</v>
      </c>
      <c r="AA5907" s="212">
        <v>0.12007912253052924</v>
      </c>
    </row>
    <row r="5908" spans="1:27" x14ac:dyDescent="0.35">
      <c r="A5908" s="210" t="s">
        <v>6584</v>
      </c>
      <c r="B5908" s="217">
        <v>142.96967729136614</v>
      </c>
      <c r="C5908" s="211">
        <v>6.2456570963387241E-2</v>
      </c>
      <c r="D5908" s="211">
        <v>0.12440577882895167</v>
      </c>
      <c r="E5908" s="211">
        <v>7.8735749915618256E-2</v>
      </c>
      <c r="F5908" s="211">
        <v>0.12164746808208192</v>
      </c>
      <c r="G5908" s="211">
        <v>0.12161055945692048</v>
      </c>
      <c r="H5908" s="211">
        <v>0.11897374122492858</v>
      </c>
      <c r="I5908" s="211">
        <v>0.48915839134732664</v>
      </c>
      <c r="J5908" s="211">
        <v>0.44341057456865318</v>
      </c>
      <c r="K5908" s="211">
        <v>0.58150569732907809</v>
      </c>
      <c r="L5908" s="211">
        <v>0.27267335384340402</v>
      </c>
      <c r="M5908" s="211">
        <v>0.11454599185930113</v>
      </c>
      <c r="N5908" s="211">
        <v>0.45179823760753934</v>
      </c>
      <c r="O5908" s="211">
        <v>0.67540264542890427</v>
      </c>
      <c r="P5908" s="211">
        <v>7.1493586352189345E-2</v>
      </c>
      <c r="Q5908" s="211">
        <v>5.4299341963879963E-2</v>
      </c>
      <c r="R5908" s="211">
        <v>0.40325214596656067</v>
      </c>
      <c r="S5908" s="211">
        <v>0.25561157032557252</v>
      </c>
      <c r="T5908" s="211">
        <v>0.59911992228788014</v>
      </c>
      <c r="U5908" s="211">
        <v>0.46828194211583885</v>
      </c>
      <c r="V5908" s="211">
        <v>5.1448624002209592E-2</v>
      </c>
      <c r="W5908" s="211">
        <v>0.57901627620316198</v>
      </c>
      <c r="X5908" s="211">
        <v>0.28961053879132193</v>
      </c>
      <c r="Y5908" s="211">
        <v>0.76101796145150158</v>
      </c>
      <c r="Z5908" s="211">
        <v>0.14686888437254375</v>
      </c>
      <c r="AA5908" s="212">
        <v>0.11279749155791036</v>
      </c>
    </row>
    <row r="5909" spans="1:27" x14ac:dyDescent="0.35">
      <c r="A5909" s="210" t="s">
        <v>6585</v>
      </c>
      <c r="B5909" s="217">
        <v>137.106904792249</v>
      </c>
      <c r="C5909" s="211">
        <v>5.5407845962943361E-2</v>
      </c>
      <c r="D5909" s="211">
        <v>0.12455811623521923</v>
      </c>
      <c r="E5909" s="211">
        <v>7.953557652142243E-2</v>
      </c>
      <c r="F5909" s="211">
        <v>0.10480936293324998</v>
      </c>
      <c r="G5909" s="211">
        <v>0.12000740931539962</v>
      </c>
      <c r="H5909" s="211">
        <v>0.12066601409387022</v>
      </c>
      <c r="I5909" s="211">
        <v>0.48474028336905028</v>
      </c>
      <c r="J5909" s="211">
        <v>0.44843165651231154</v>
      </c>
      <c r="K5909" s="211">
        <v>0.64770464364534464</v>
      </c>
      <c r="L5909" s="211">
        <v>0.27578329678301322</v>
      </c>
      <c r="M5909" s="211">
        <v>8.007787529010589E-2</v>
      </c>
      <c r="N5909" s="211">
        <v>0.46003972780486035</v>
      </c>
      <c r="O5909" s="211">
        <v>0.7625478106369421</v>
      </c>
      <c r="P5909" s="211">
        <v>6.2382218784919057E-2</v>
      </c>
      <c r="Q5909" s="211">
        <v>9.7504267316879126E-2</v>
      </c>
      <c r="R5909" s="211">
        <v>0.43450573892569111</v>
      </c>
      <c r="S5909" s="211">
        <v>0.39426941883281497</v>
      </c>
      <c r="T5909" s="211">
        <v>0.51083727678605828</v>
      </c>
      <c r="U5909" s="211">
        <v>0.42722337698297619</v>
      </c>
      <c r="V5909" s="211">
        <v>0.11061614785018076</v>
      </c>
      <c r="W5909" s="211">
        <v>0.56437596029844894</v>
      </c>
      <c r="X5909" s="211">
        <v>0.32648645478746452</v>
      </c>
      <c r="Y5909" s="211">
        <v>0.67990823332282335</v>
      </c>
      <c r="Z5909" s="211">
        <v>0.14481900122449273</v>
      </c>
      <c r="AA5909" s="212">
        <v>0.1180026230045369</v>
      </c>
    </row>
    <row r="5910" spans="1:27" x14ac:dyDescent="0.35">
      <c r="A5910" s="210" t="s">
        <v>6586</v>
      </c>
      <c r="B5910" s="217">
        <v>159.68541476957685</v>
      </c>
      <c r="C5910" s="211">
        <v>8.6091564930746947E-2</v>
      </c>
      <c r="D5910" s="211">
        <v>0.12647612548270293</v>
      </c>
      <c r="E5910" s="211">
        <v>7.6841063695639658E-2</v>
      </c>
      <c r="F5910" s="211">
        <v>0.11386952454170776</v>
      </c>
      <c r="G5910" s="211">
        <v>0.12476807303134131</v>
      </c>
      <c r="H5910" s="211">
        <v>0.12669590431276989</v>
      </c>
      <c r="I5910" s="211">
        <v>0.52723690369746079</v>
      </c>
      <c r="J5910" s="211">
        <v>0.41463009890090696</v>
      </c>
      <c r="K5910" s="211">
        <v>0.63784943344195422</v>
      </c>
      <c r="L5910" s="211">
        <v>0.2759975603726269</v>
      </c>
      <c r="M5910" s="211">
        <v>0.10829146957568903</v>
      </c>
      <c r="N5910" s="211">
        <v>0.42308775804858889</v>
      </c>
      <c r="O5910" s="211">
        <v>0.69990394840184034</v>
      </c>
      <c r="P5910" s="211">
        <v>6.647123931458869E-2</v>
      </c>
      <c r="Q5910" s="211">
        <v>0.10101016114068753</v>
      </c>
      <c r="R5910" s="211">
        <v>0.46220176379184363</v>
      </c>
      <c r="S5910" s="211">
        <v>0.31724161086816616</v>
      </c>
      <c r="T5910" s="211">
        <v>0.59740150545900472</v>
      </c>
      <c r="U5910" s="211">
        <v>0.36023745930960327</v>
      </c>
      <c r="V5910" s="211">
        <v>0.15799778568205908</v>
      </c>
      <c r="W5910" s="211">
        <v>0.57531199996435745</v>
      </c>
      <c r="X5910" s="211">
        <v>0.30792883336984878</v>
      </c>
      <c r="Y5910" s="211">
        <v>0.58290932431524567</v>
      </c>
      <c r="Z5910" s="211">
        <v>0.14714446696154312</v>
      </c>
      <c r="AA5910" s="212">
        <v>0.1173682408774252</v>
      </c>
    </row>
    <row r="5911" spans="1:27" x14ac:dyDescent="0.35">
      <c r="A5911" s="210" t="s">
        <v>6587</v>
      </c>
      <c r="B5911" s="217">
        <v>117.39492664098383</v>
      </c>
      <c r="C5911" s="211">
        <v>4.7146923981554442E-2</v>
      </c>
      <c r="D5911" s="211">
        <v>0.12716340660128372</v>
      </c>
      <c r="E5911" s="211">
        <v>7.9401323373508817E-2</v>
      </c>
      <c r="F5911" s="211">
        <v>0.11497421180267905</v>
      </c>
      <c r="G5911" s="211">
        <v>0.11948703117564209</v>
      </c>
      <c r="H5911" s="211">
        <v>0.10597753503781884</v>
      </c>
      <c r="I5911" s="211">
        <v>0.52878751525351053</v>
      </c>
      <c r="J5911" s="211">
        <v>0.41180558786437738</v>
      </c>
      <c r="K5911" s="211">
        <v>0.57842367209471912</v>
      </c>
      <c r="L5911" s="211">
        <v>0.27298006187722085</v>
      </c>
      <c r="M5911" s="211">
        <v>0.10342442530399082</v>
      </c>
      <c r="N5911" s="211">
        <v>0.42212361137466498</v>
      </c>
      <c r="O5911" s="211">
        <v>0.73818798359183158</v>
      </c>
      <c r="P5911" s="211">
        <v>6.7623113571468565E-2</v>
      </c>
      <c r="Q5911" s="211">
        <v>0.10753661498046455</v>
      </c>
      <c r="R5911" s="211">
        <v>0.4907304617967011</v>
      </c>
      <c r="S5911" s="211">
        <v>0.27346694614881978</v>
      </c>
      <c r="T5911" s="211">
        <v>0.60127651317110653</v>
      </c>
      <c r="U5911" s="211">
        <v>0.38085579107913747</v>
      </c>
      <c r="V5911" s="211">
        <v>6.1002140982698572E-2</v>
      </c>
      <c r="W5911" s="211">
        <v>0.50513339455294093</v>
      </c>
      <c r="X5911" s="211">
        <v>0.31085890981531294</v>
      </c>
      <c r="Y5911" s="211">
        <v>0.55791186927166536</v>
      </c>
      <c r="Z5911" s="211">
        <v>0.1486581050383137</v>
      </c>
      <c r="AA5911" s="212">
        <v>0.11966235623125283</v>
      </c>
    </row>
    <row r="5912" spans="1:27" x14ac:dyDescent="0.35">
      <c r="A5912" s="210" t="s">
        <v>6588</v>
      </c>
      <c r="B5912" s="217">
        <v>153.22923417541529</v>
      </c>
      <c r="C5912" s="211">
        <v>6.2053304459207037E-2</v>
      </c>
      <c r="D5912" s="211">
        <v>0.1243544674930992</v>
      </c>
      <c r="E5912" s="211">
        <v>7.865598925856504E-2</v>
      </c>
      <c r="F5912" s="211">
        <v>9.6575830759818654E-2</v>
      </c>
      <c r="G5912" s="211">
        <v>0.11945932300198334</v>
      </c>
      <c r="H5912" s="211">
        <v>0.12487387258882592</v>
      </c>
      <c r="I5912" s="211">
        <v>0.50037366214889489</v>
      </c>
      <c r="J5912" s="211">
        <v>0.41056864560392076</v>
      </c>
      <c r="K5912" s="211">
        <v>0.62903268836127213</v>
      </c>
      <c r="L5912" s="211">
        <v>0.27506821023403705</v>
      </c>
      <c r="M5912" s="211">
        <v>0.12074990984588713</v>
      </c>
      <c r="N5912" s="211">
        <v>0.4806039091528202</v>
      </c>
      <c r="O5912" s="211">
        <v>0.70941582982082219</v>
      </c>
      <c r="P5912" s="211">
        <v>6.4422200608286323E-2</v>
      </c>
      <c r="Q5912" s="211">
        <v>5.771875855052544E-2</v>
      </c>
      <c r="R5912" s="211">
        <v>0.45358548621134193</v>
      </c>
      <c r="S5912" s="211">
        <v>0.29071439101265012</v>
      </c>
      <c r="T5912" s="211">
        <v>0.58063816550148251</v>
      </c>
      <c r="U5912" s="211">
        <v>0.47438134381790553</v>
      </c>
      <c r="V5912" s="211">
        <v>0.11313236213796361</v>
      </c>
      <c r="W5912" s="211">
        <v>0.55241837872828226</v>
      </c>
      <c r="X5912" s="211">
        <v>0.32647785238220978</v>
      </c>
      <c r="Y5912" s="211">
        <v>0.54323785635368493</v>
      </c>
      <c r="Z5912" s="211">
        <v>0.14688485503400439</v>
      </c>
      <c r="AA5912" s="212">
        <v>0.11794938798892665</v>
      </c>
    </row>
    <row r="5913" spans="1:27" x14ac:dyDescent="0.35">
      <c r="A5913" s="210" t="s">
        <v>6589</v>
      </c>
      <c r="B5913" s="217">
        <v>185.02180362425483</v>
      </c>
      <c r="C5913" s="211">
        <v>5.9945625465002442E-2</v>
      </c>
      <c r="D5913" s="211">
        <v>0.11776293407065591</v>
      </c>
      <c r="E5913" s="211">
        <v>7.7153231549830725E-2</v>
      </c>
      <c r="F5913" s="211">
        <v>0.10898820281236057</v>
      </c>
      <c r="G5913" s="211">
        <v>0.12167320361961008</v>
      </c>
      <c r="H5913" s="211">
        <v>0.11656417475179277</v>
      </c>
      <c r="I5913" s="211">
        <v>0.43603750259085716</v>
      </c>
      <c r="J5913" s="211">
        <v>0.43523513949702791</v>
      </c>
      <c r="K5913" s="211">
        <v>0.64804030725922179</v>
      </c>
      <c r="L5913" s="211">
        <v>0.27381734943384733</v>
      </c>
      <c r="M5913" s="211">
        <v>9.1662392009041152E-2</v>
      </c>
      <c r="N5913" s="211">
        <v>0.43436024737234885</v>
      </c>
      <c r="O5913" s="211">
        <v>0.65034677800865259</v>
      </c>
      <c r="P5913" s="211">
        <v>6.616740771776794E-2</v>
      </c>
      <c r="Q5913" s="211">
        <v>6.0346422659031299E-2</v>
      </c>
      <c r="R5913" s="211">
        <v>0.41300558177938501</v>
      </c>
      <c r="S5913" s="211">
        <v>0.36401235573165297</v>
      </c>
      <c r="T5913" s="211">
        <v>0.57478109782505193</v>
      </c>
      <c r="U5913" s="211">
        <v>0.49747511358422064</v>
      </c>
      <c r="V5913" s="211">
        <v>0.16135052785821064</v>
      </c>
      <c r="W5913" s="211">
        <v>0.61286639834763479</v>
      </c>
      <c r="X5913" s="211">
        <v>0.36485884515572475</v>
      </c>
      <c r="Y5913" s="211">
        <v>0.7890536874738675</v>
      </c>
      <c r="Z5913" s="211">
        <v>0.14714147428939095</v>
      </c>
      <c r="AA5913" s="212">
        <v>0.11900033535284713</v>
      </c>
    </row>
    <row r="5914" spans="1:27" x14ac:dyDescent="0.35">
      <c r="A5914" s="210" t="s">
        <v>6590</v>
      </c>
      <c r="B5914" s="217">
        <v>112.39427729546424</v>
      </c>
      <c r="C5914" s="211">
        <v>5.2206433648484415E-2</v>
      </c>
      <c r="D5914" s="211">
        <v>0.11980614653991678</v>
      </c>
      <c r="E5914" s="211">
        <v>7.9613454192251465E-2</v>
      </c>
      <c r="F5914" s="211">
        <v>8.7628260894654961E-2</v>
      </c>
      <c r="G5914" s="211">
        <v>0.1234155087664297</v>
      </c>
      <c r="H5914" s="211">
        <v>0.12397594534895587</v>
      </c>
      <c r="I5914" s="211">
        <v>0.51424464877046494</v>
      </c>
      <c r="J5914" s="211">
        <v>0.42230255256015975</v>
      </c>
      <c r="K5914" s="211">
        <v>0.54453247299255736</v>
      </c>
      <c r="L5914" s="211">
        <v>0.26785955583787779</v>
      </c>
      <c r="M5914" s="211">
        <v>9.8395786758546294E-2</v>
      </c>
      <c r="N5914" s="211">
        <v>0.38730000724036695</v>
      </c>
      <c r="O5914" s="211">
        <v>0.68970741916400369</v>
      </c>
      <c r="P5914" s="211">
        <v>7.3107413946522773E-2</v>
      </c>
      <c r="Q5914" s="211">
        <v>4.6206197057918265E-2</v>
      </c>
      <c r="R5914" s="211">
        <v>0.47317794304746696</v>
      </c>
      <c r="S5914" s="211">
        <v>0.29136334741821063</v>
      </c>
      <c r="T5914" s="211">
        <v>0.5390206757966336</v>
      </c>
      <c r="U5914" s="211">
        <v>0.39686911442301187</v>
      </c>
      <c r="V5914" s="211">
        <v>6.8595754732624969E-2</v>
      </c>
      <c r="W5914" s="211">
        <v>0.51578642295758992</v>
      </c>
      <c r="X5914" s="211">
        <v>0.38529734773137236</v>
      </c>
      <c r="Y5914" s="211">
        <v>0.65852730867322329</v>
      </c>
      <c r="Z5914" s="211">
        <v>0.14920823519200993</v>
      </c>
      <c r="AA5914" s="212">
        <v>0.126495261793621</v>
      </c>
    </row>
    <row r="5915" spans="1:27" x14ac:dyDescent="0.35">
      <c r="A5915" s="210" t="s">
        <v>6591</v>
      </c>
      <c r="B5915" s="217">
        <v>121.31670383176314</v>
      </c>
      <c r="C5915" s="211">
        <v>4.6449145637210879E-2</v>
      </c>
      <c r="D5915" s="211">
        <v>0.12373719134741851</v>
      </c>
      <c r="E5915" s="211">
        <v>7.7306972197634966E-2</v>
      </c>
      <c r="F5915" s="211">
        <v>8.0404658853625091E-2</v>
      </c>
      <c r="G5915" s="211">
        <v>0.12243594183845481</v>
      </c>
      <c r="H5915" s="211">
        <v>0.12145239406077546</v>
      </c>
      <c r="I5915" s="211">
        <v>0.5156893751839563</v>
      </c>
      <c r="J5915" s="211">
        <v>0.44255027723646811</v>
      </c>
      <c r="K5915" s="211">
        <v>0.64908085765199841</v>
      </c>
      <c r="L5915" s="211">
        <v>0.26941707513502183</v>
      </c>
      <c r="M5915" s="211">
        <v>9.4377363490736277E-2</v>
      </c>
      <c r="N5915" s="211">
        <v>0.53235856482848409</v>
      </c>
      <c r="O5915" s="211">
        <v>0.75316849329919067</v>
      </c>
      <c r="P5915" s="211">
        <v>6.5274735555520963E-2</v>
      </c>
      <c r="Q5915" s="211">
        <v>7.9321585957597016E-2</v>
      </c>
      <c r="R5915" s="211">
        <v>0.43860227249826966</v>
      </c>
      <c r="S5915" s="211">
        <v>0.29850288402080843</v>
      </c>
      <c r="T5915" s="211">
        <v>0.55759063799811404</v>
      </c>
      <c r="U5915" s="211">
        <v>0.36142129674810597</v>
      </c>
      <c r="V5915" s="211">
        <v>8.1697050304441424E-2</v>
      </c>
      <c r="W5915" s="211">
        <v>0.49745053908735021</v>
      </c>
      <c r="X5915" s="211">
        <v>0.31106326794769118</v>
      </c>
      <c r="Y5915" s="211">
        <v>0.65003871680858472</v>
      </c>
      <c r="Z5915" s="211">
        <v>0.14940232005160642</v>
      </c>
      <c r="AA5915" s="212">
        <v>0.12488104772176585</v>
      </c>
    </row>
    <row r="5916" spans="1:27" x14ac:dyDescent="0.35">
      <c r="A5916" s="210" t="s">
        <v>6592</v>
      </c>
      <c r="B5916" s="217">
        <v>133.82617973478602</v>
      </c>
      <c r="C5916" s="211">
        <v>5.4249298570930755E-2</v>
      </c>
      <c r="D5916" s="211">
        <v>0.12224807831781317</v>
      </c>
      <c r="E5916" s="211">
        <v>8.3059482702646098E-2</v>
      </c>
      <c r="F5916" s="211">
        <v>7.4597060784662564E-2</v>
      </c>
      <c r="G5916" s="211">
        <v>0.12612833359065082</v>
      </c>
      <c r="H5916" s="211">
        <v>0.11946343792907198</v>
      </c>
      <c r="I5916" s="211">
        <v>0.49856365020019155</v>
      </c>
      <c r="J5916" s="211">
        <v>0.48187406738797434</v>
      </c>
      <c r="K5916" s="211">
        <v>0.55284784015003019</v>
      </c>
      <c r="L5916" s="211">
        <v>0.2769121280366047</v>
      </c>
      <c r="M5916" s="211">
        <v>9.5059984426852151E-2</v>
      </c>
      <c r="N5916" s="211">
        <v>0.51122351498215401</v>
      </c>
      <c r="O5916" s="211">
        <v>0.75401042912795324</v>
      </c>
      <c r="P5916" s="211">
        <v>7.1775188744706689E-2</v>
      </c>
      <c r="Q5916" s="211">
        <v>8.523658719239488E-2</v>
      </c>
      <c r="R5916" s="211">
        <v>0.41132321150143536</v>
      </c>
      <c r="S5916" s="211">
        <v>0.34754754074043159</v>
      </c>
      <c r="T5916" s="211">
        <v>0.53420497342871132</v>
      </c>
      <c r="U5916" s="211">
        <v>0.32375293580693415</v>
      </c>
      <c r="V5916" s="211">
        <v>0.10581077569040305</v>
      </c>
      <c r="W5916" s="211">
        <v>0.533271126228828</v>
      </c>
      <c r="X5916" s="211">
        <v>0.43658591815866121</v>
      </c>
      <c r="Y5916" s="211">
        <v>0.63844303281621539</v>
      </c>
      <c r="Z5916" s="211">
        <v>0.14772733083007103</v>
      </c>
      <c r="AA5916" s="212">
        <v>0.12189040865996088</v>
      </c>
    </row>
    <row r="5917" spans="1:27" x14ac:dyDescent="0.35">
      <c r="A5917" s="210" t="s">
        <v>6593</v>
      </c>
      <c r="B5917" s="217">
        <v>155.38300779941474</v>
      </c>
      <c r="C5917" s="211">
        <v>5.2098044545613356E-2</v>
      </c>
      <c r="D5917" s="211">
        <v>0.12614809330853258</v>
      </c>
      <c r="E5917" s="211">
        <v>8.2882344048334888E-2</v>
      </c>
      <c r="F5917" s="211">
        <v>0.11244227143039802</v>
      </c>
      <c r="G5917" s="211">
        <v>0.119453806594557</v>
      </c>
      <c r="H5917" s="211">
        <v>0.12103789645427335</v>
      </c>
      <c r="I5917" s="211">
        <v>0.51372636971358854</v>
      </c>
      <c r="J5917" s="211">
        <v>0.44775525673837796</v>
      </c>
      <c r="K5917" s="211">
        <v>0.56933609653751716</v>
      </c>
      <c r="L5917" s="211">
        <v>0.27438137848892319</v>
      </c>
      <c r="M5917" s="211">
        <v>8.1827215683124691E-2</v>
      </c>
      <c r="N5917" s="211">
        <v>0.53469619339215169</v>
      </c>
      <c r="O5917" s="211">
        <v>0.67998347054374564</v>
      </c>
      <c r="P5917" s="211">
        <v>7.069121443029136E-2</v>
      </c>
      <c r="Q5917" s="211">
        <v>7.5428300457920344E-2</v>
      </c>
      <c r="R5917" s="211">
        <v>0.43020573276974539</v>
      </c>
      <c r="S5917" s="211">
        <v>0.31839009314081046</v>
      </c>
      <c r="T5917" s="211">
        <v>0.62443097558415317</v>
      </c>
      <c r="U5917" s="211">
        <v>0.50777449095847738</v>
      </c>
      <c r="V5917" s="211">
        <v>0.14866103638966208</v>
      </c>
      <c r="W5917" s="211">
        <v>0.53106315277297622</v>
      </c>
      <c r="X5917" s="211">
        <v>0.38232245643121665</v>
      </c>
      <c r="Y5917" s="211">
        <v>0.60339823758785915</v>
      </c>
      <c r="Z5917" s="211">
        <v>0.13998739890833875</v>
      </c>
      <c r="AA5917" s="212">
        <v>0.12559941190418034</v>
      </c>
    </row>
    <row r="5918" spans="1:27" x14ac:dyDescent="0.35">
      <c r="A5918" s="210" t="s">
        <v>6594</v>
      </c>
      <c r="B5918" s="217">
        <v>146.46697717854158</v>
      </c>
      <c r="C5918" s="211">
        <v>5.2663686746950995E-2</v>
      </c>
      <c r="D5918" s="211">
        <v>0.13241123636530838</v>
      </c>
      <c r="E5918" s="211">
        <v>7.6254569976036177E-2</v>
      </c>
      <c r="F5918" s="211">
        <v>0.11352142274284213</v>
      </c>
      <c r="G5918" s="211">
        <v>0.12176813315986051</v>
      </c>
      <c r="H5918" s="211">
        <v>0.11750908309267256</v>
      </c>
      <c r="I5918" s="211">
        <v>0.5222306071606353</v>
      </c>
      <c r="J5918" s="211">
        <v>0.41085309240425844</v>
      </c>
      <c r="K5918" s="211">
        <v>0.58270089481863219</v>
      </c>
      <c r="L5918" s="211">
        <v>0.28399375478113004</v>
      </c>
      <c r="M5918" s="211">
        <v>7.6904215525798347E-2</v>
      </c>
      <c r="N5918" s="211">
        <v>0.48625156124708796</v>
      </c>
      <c r="O5918" s="211">
        <v>0.75166618016250286</v>
      </c>
      <c r="P5918" s="211">
        <v>6.8980018110818067E-2</v>
      </c>
      <c r="Q5918" s="211">
        <v>5.3789371148580609E-2</v>
      </c>
      <c r="R5918" s="211">
        <v>0.45675578663249122</v>
      </c>
      <c r="S5918" s="211">
        <v>0.36766717809664357</v>
      </c>
      <c r="T5918" s="211">
        <v>0.58774779302627433</v>
      </c>
      <c r="U5918" s="211">
        <v>0.38712029707440981</v>
      </c>
      <c r="V5918" s="211">
        <v>0.1135386173630492</v>
      </c>
      <c r="W5918" s="211">
        <v>0.56268006312513519</v>
      </c>
      <c r="X5918" s="211">
        <v>0.3972308869657597</v>
      </c>
      <c r="Y5918" s="211">
        <v>0.65627715178425683</v>
      </c>
      <c r="Z5918" s="211">
        <v>0.14771133727229729</v>
      </c>
      <c r="AA5918" s="212">
        <v>0.11291079124751072</v>
      </c>
    </row>
    <row r="5919" spans="1:27" x14ac:dyDescent="0.35">
      <c r="A5919" s="210" t="s">
        <v>6595</v>
      </c>
      <c r="B5919" s="217">
        <v>175.00914346537664</v>
      </c>
      <c r="C5919" s="211">
        <v>6.0824778517792562E-2</v>
      </c>
      <c r="D5919" s="211">
        <v>0.1303248105033781</v>
      </c>
      <c r="E5919" s="211">
        <v>7.5450701347598279E-2</v>
      </c>
      <c r="F5919" s="211">
        <v>8.2777874052860731E-2</v>
      </c>
      <c r="G5919" s="211">
        <v>0.11582717782963312</v>
      </c>
      <c r="H5919" s="211">
        <v>0.10570032429736977</v>
      </c>
      <c r="I5919" s="211">
        <v>0.45706907807341446</v>
      </c>
      <c r="J5919" s="211">
        <v>0.4454760122018615</v>
      </c>
      <c r="K5919" s="211">
        <v>0.63792086256091418</v>
      </c>
      <c r="L5919" s="211">
        <v>0.28253100591833258</v>
      </c>
      <c r="M5919" s="211">
        <v>9.8066846359490478E-2</v>
      </c>
      <c r="N5919" s="211">
        <v>0.41771493961471134</v>
      </c>
      <c r="O5919" s="211">
        <v>0.70080456834703253</v>
      </c>
      <c r="P5919" s="211">
        <v>7.315743403234895E-2</v>
      </c>
      <c r="Q5919" s="211">
        <v>8.7066924081734484E-2</v>
      </c>
      <c r="R5919" s="211">
        <v>0.47434381283341959</v>
      </c>
      <c r="S5919" s="211">
        <v>0.37632216862071322</v>
      </c>
      <c r="T5919" s="211">
        <v>0.5298680432107572</v>
      </c>
      <c r="U5919" s="211">
        <v>0.42317475836013507</v>
      </c>
      <c r="V5919" s="211">
        <v>0.13424645101077848</v>
      </c>
      <c r="W5919" s="211">
        <v>0.65279517552363409</v>
      </c>
      <c r="X5919" s="211">
        <v>0.31629394346208861</v>
      </c>
      <c r="Y5919" s="211">
        <v>0.68290164361886874</v>
      </c>
      <c r="Z5919" s="211">
        <v>0.14880211570056573</v>
      </c>
      <c r="AA5919" s="212">
        <v>0.1162912696377135</v>
      </c>
    </row>
    <row r="5920" spans="1:27" x14ac:dyDescent="0.35">
      <c r="A5920" s="210" t="s">
        <v>6596</v>
      </c>
      <c r="B5920" s="217">
        <v>153.49880487158512</v>
      </c>
      <c r="C5920" s="211">
        <v>5.5954750920581463E-2</v>
      </c>
      <c r="D5920" s="211">
        <v>0.12884906107221603</v>
      </c>
      <c r="E5920" s="211">
        <v>7.9424942178248525E-2</v>
      </c>
      <c r="F5920" s="211">
        <v>0.11405073571552249</v>
      </c>
      <c r="G5920" s="211">
        <v>0.12412380338324232</v>
      </c>
      <c r="H5920" s="211">
        <v>0.11585505813011157</v>
      </c>
      <c r="I5920" s="211">
        <v>0.52283280571451718</v>
      </c>
      <c r="J5920" s="211">
        <v>0.45867664469566594</v>
      </c>
      <c r="K5920" s="211">
        <v>0.64584177864434844</v>
      </c>
      <c r="L5920" s="211">
        <v>0.27400359036516481</v>
      </c>
      <c r="M5920" s="211">
        <v>0.10880145328974672</v>
      </c>
      <c r="N5920" s="211">
        <v>0.36411270493497505</v>
      </c>
      <c r="O5920" s="211">
        <v>0.77636090140516623</v>
      </c>
      <c r="P5920" s="211">
        <v>7.1107140207949865E-2</v>
      </c>
      <c r="Q5920" s="211">
        <v>0.1171768276163766</v>
      </c>
      <c r="R5920" s="211">
        <v>0.42976566324473586</v>
      </c>
      <c r="S5920" s="211">
        <v>0.34998354773311224</v>
      </c>
      <c r="T5920" s="211">
        <v>0.4831690363874192</v>
      </c>
      <c r="U5920" s="211">
        <v>0.37040355088459187</v>
      </c>
      <c r="V5920" s="211">
        <v>0.10170349521076334</v>
      </c>
      <c r="W5920" s="211">
        <v>0.62289553543691156</v>
      </c>
      <c r="X5920" s="211">
        <v>0.29373061065036193</v>
      </c>
      <c r="Y5920" s="211">
        <v>0.66558710404442434</v>
      </c>
      <c r="Z5920" s="211">
        <v>0.14635221483384225</v>
      </c>
      <c r="AA5920" s="212">
        <v>0.11573499972876511</v>
      </c>
    </row>
    <row r="5921" spans="1:27" x14ac:dyDescent="0.35">
      <c r="A5921" s="210" t="s">
        <v>6597</v>
      </c>
      <c r="B5921" s="217">
        <v>174.19572055390165</v>
      </c>
      <c r="C5921" s="211">
        <v>5.4305249914276578E-2</v>
      </c>
      <c r="D5921" s="211">
        <v>0.12014690182849413</v>
      </c>
      <c r="E5921" s="211">
        <v>8.6319499718672796E-2</v>
      </c>
      <c r="F5921" s="211">
        <v>0.11610143425486008</v>
      </c>
      <c r="G5921" s="211">
        <v>0.11527165498535866</v>
      </c>
      <c r="H5921" s="211">
        <v>0.11510791300751665</v>
      </c>
      <c r="I5921" s="211">
        <v>0.46422600160940608</v>
      </c>
      <c r="J5921" s="211">
        <v>0.46782081003612908</v>
      </c>
      <c r="K5921" s="211">
        <v>0.64580874737061278</v>
      </c>
      <c r="L5921" s="211">
        <v>0.27703334137212965</v>
      </c>
      <c r="M5921" s="211">
        <v>0.1130674070779666</v>
      </c>
      <c r="N5921" s="211">
        <v>0.43223372850535369</v>
      </c>
      <c r="O5921" s="211">
        <v>0.71020916762178343</v>
      </c>
      <c r="P5921" s="211">
        <v>7.2160209939255218E-2</v>
      </c>
      <c r="Q5921" s="211">
        <v>6.0144610871871146E-2</v>
      </c>
      <c r="R5921" s="211">
        <v>0.46882571106456095</v>
      </c>
      <c r="S5921" s="211">
        <v>0.2932818332207166</v>
      </c>
      <c r="T5921" s="211">
        <v>0.57684438532862004</v>
      </c>
      <c r="U5921" s="211">
        <v>0.35003973944967559</v>
      </c>
      <c r="V5921" s="211">
        <v>0.13308520776992311</v>
      </c>
      <c r="W5921" s="211">
        <v>0.51509836110976703</v>
      </c>
      <c r="X5921" s="211">
        <v>0.32278747073399117</v>
      </c>
      <c r="Y5921" s="211">
        <v>0.73997358652958356</v>
      </c>
      <c r="Z5921" s="211">
        <v>0.14934036563507089</v>
      </c>
      <c r="AA5921" s="212">
        <v>0.11836402844615666</v>
      </c>
    </row>
    <row r="5922" spans="1:27" x14ac:dyDescent="0.35">
      <c r="A5922" s="210" t="s">
        <v>6598</v>
      </c>
      <c r="B5922" s="217">
        <v>152.56706945635676</v>
      </c>
      <c r="C5922" s="211">
        <v>6.0534513936228919E-2</v>
      </c>
      <c r="D5922" s="211">
        <v>0.13291799386450509</v>
      </c>
      <c r="E5922" s="211">
        <v>8.5818101215958661E-2</v>
      </c>
      <c r="F5922" s="211">
        <v>7.6181890167497046E-2</v>
      </c>
      <c r="G5922" s="211">
        <v>0.11509423651317525</v>
      </c>
      <c r="H5922" s="211">
        <v>0.11986430282509643</v>
      </c>
      <c r="I5922" s="211">
        <v>0.53681852463696378</v>
      </c>
      <c r="J5922" s="211">
        <v>0.44381953607312796</v>
      </c>
      <c r="K5922" s="211">
        <v>0.58733535154323491</v>
      </c>
      <c r="L5922" s="211">
        <v>0.26963785956459041</v>
      </c>
      <c r="M5922" s="211">
        <v>9.7893327882149217E-2</v>
      </c>
      <c r="N5922" s="211">
        <v>0.53103497454777771</v>
      </c>
      <c r="O5922" s="211">
        <v>0.51446592846457428</v>
      </c>
      <c r="P5922" s="211">
        <v>6.9167095460294439E-2</v>
      </c>
      <c r="Q5922" s="211">
        <v>7.171847263472711E-2</v>
      </c>
      <c r="R5922" s="211">
        <v>0.39247755088737757</v>
      </c>
      <c r="S5922" s="211">
        <v>0.29789440204109063</v>
      </c>
      <c r="T5922" s="211">
        <v>0.59457852851541004</v>
      </c>
      <c r="U5922" s="211">
        <v>0.4210860045431718</v>
      </c>
      <c r="V5922" s="211">
        <v>0.10405810500636166</v>
      </c>
      <c r="W5922" s="211">
        <v>0.62157769539430729</v>
      </c>
      <c r="X5922" s="211">
        <v>0.35344168046429097</v>
      </c>
      <c r="Y5922" s="211">
        <v>0.63265272891272928</v>
      </c>
      <c r="Z5922" s="211">
        <v>0.14864347938589637</v>
      </c>
      <c r="AA5922" s="212">
        <v>0.11343560351153202</v>
      </c>
    </row>
    <row r="5923" spans="1:27" x14ac:dyDescent="0.35">
      <c r="A5923" s="210" t="s">
        <v>6599</v>
      </c>
      <c r="B5923" s="217">
        <v>135.3113301599266</v>
      </c>
      <c r="C5923" s="211">
        <v>7.4897114017097116E-2</v>
      </c>
      <c r="D5923" s="211">
        <v>0.11902482885166926</v>
      </c>
      <c r="E5923" s="211">
        <v>7.8910776615511213E-2</v>
      </c>
      <c r="F5923" s="211">
        <v>0.11067182999286516</v>
      </c>
      <c r="G5923" s="211">
        <v>0.12384610105556279</v>
      </c>
      <c r="H5923" s="211">
        <v>0.11688708699541812</v>
      </c>
      <c r="I5923" s="211">
        <v>0.46592151152038414</v>
      </c>
      <c r="J5923" s="211">
        <v>0.47872138489101335</v>
      </c>
      <c r="K5923" s="211">
        <v>0.58865521351691841</v>
      </c>
      <c r="L5923" s="211">
        <v>0.26954104535547807</v>
      </c>
      <c r="M5923" s="211">
        <v>0.1141845450269799</v>
      </c>
      <c r="N5923" s="211">
        <v>0.5147245732570267</v>
      </c>
      <c r="O5923" s="211">
        <v>0.65028016104255393</v>
      </c>
      <c r="P5923" s="211">
        <v>6.8400856031044344E-2</v>
      </c>
      <c r="Q5923" s="211">
        <v>9.8196024483799271E-2</v>
      </c>
      <c r="R5923" s="211">
        <v>0.42025324438296152</v>
      </c>
      <c r="S5923" s="211">
        <v>0.36652755012915406</v>
      </c>
      <c r="T5923" s="211">
        <v>0.58382928597389427</v>
      </c>
      <c r="U5923" s="211">
        <v>0.39398381940881921</v>
      </c>
      <c r="V5923" s="211">
        <v>6.34771993671297E-2</v>
      </c>
      <c r="W5923" s="211">
        <v>0.60211544068844147</v>
      </c>
      <c r="X5923" s="211">
        <v>0.32535771844022127</v>
      </c>
      <c r="Y5923" s="211">
        <v>0.6527457428745973</v>
      </c>
      <c r="Z5923" s="211">
        <v>0.14784359231018399</v>
      </c>
      <c r="AA5923" s="212">
        <v>0.11519571026248533</v>
      </c>
    </row>
    <row r="5924" spans="1:27" x14ac:dyDescent="0.35">
      <c r="A5924" s="210" t="s">
        <v>6600</v>
      </c>
      <c r="B5924" s="217">
        <v>123.18028995038581</v>
      </c>
      <c r="C5924" s="211">
        <v>8.1341685598854033E-2</v>
      </c>
      <c r="D5924" s="211">
        <v>0.12683975506993753</v>
      </c>
      <c r="E5924" s="211">
        <v>8.2288035013657237E-2</v>
      </c>
      <c r="F5924" s="211">
        <v>0.10937730359051082</v>
      </c>
      <c r="G5924" s="211">
        <v>0.11501458190615593</v>
      </c>
      <c r="H5924" s="211">
        <v>0.11286591681691821</v>
      </c>
      <c r="I5924" s="211">
        <v>0.46250027862499454</v>
      </c>
      <c r="J5924" s="211">
        <v>0.45304039754280528</v>
      </c>
      <c r="K5924" s="211">
        <v>0.59348237589397479</v>
      </c>
      <c r="L5924" s="211">
        <v>0.26999405192824222</v>
      </c>
      <c r="M5924" s="211">
        <v>0.11325013854894181</v>
      </c>
      <c r="N5924" s="211">
        <v>0.43492795135391582</v>
      </c>
      <c r="O5924" s="211">
        <v>0.69861464984407751</v>
      </c>
      <c r="P5924" s="211">
        <v>6.662885371867118E-2</v>
      </c>
      <c r="Q5924" s="211">
        <v>5.6836469744418583E-2</v>
      </c>
      <c r="R5924" s="211">
        <v>0.39506114042872359</v>
      </c>
      <c r="S5924" s="211">
        <v>0.35056850830704833</v>
      </c>
      <c r="T5924" s="211">
        <v>0.63622201297888969</v>
      </c>
      <c r="U5924" s="211">
        <v>0.38064301833218295</v>
      </c>
      <c r="V5924" s="211">
        <v>5.5956764634613548E-2</v>
      </c>
      <c r="W5924" s="211">
        <v>0.55873580853682281</v>
      </c>
      <c r="X5924" s="211">
        <v>0.3207144069742443</v>
      </c>
      <c r="Y5924" s="211">
        <v>0.76532033329520388</v>
      </c>
      <c r="Z5924" s="211">
        <v>0.1460815100971104</v>
      </c>
      <c r="AA5924" s="212">
        <v>0.12228335213210639</v>
      </c>
    </row>
    <row r="5925" spans="1:27" x14ac:dyDescent="0.35">
      <c r="A5925" s="210" t="s">
        <v>6601</v>
      </c>
      <c r="B5925" s="217">
        <v>133.14505628102651</v>
      </c>
      <c r="C5925" s="211">
        <v>6.6143081148137176E-2</v>
      </c>
      <c r="D5925" s="211">
        <v>0.12750234957693785</v>
      </c>
      <c r="E5925" s="211">
        <v>7.5663298306963028E-2</v>
      </c>
      <c r="F5925" s="211">
        <v>0.10055730184891236</v>
      </c>
      <c r="G5925" s="211">
        <v>0.12297013640738005</v>
      </c>
      <c r="H5925" s="211">
        <v>0.10716844541532217</v>
      </c>
      <c r="I5925" s="211">
        <v>0.49810693768705072</v>
      </c>
      <c r="J5925" s="211">
        <v>0.47148515229694543</v>
      </c>
      <c r="K5925" s="211">
        <v>0.57588752296618473</v>
      </c>
      <c r="L5925" s="211">
        <v>0.27093118377320147</v>
      </c>
      <c r="M5925" s="211">
        <v>9.5102605148443251E-2</v>
      </c>
      <c r="N5925" s="211">
        <v>0.43660460557078851</v>
      </c>
      <c r="O5925" s="211">
        <v>0.73319084716316585</v>
      </c>
      <c r="P5925" s="211">
        <v>6.9821101079127479E-2</v>
      </c>
      <c r="Q5925" s="211">
        <v>0.10437149862296356</v>
      </c>
      <c r="R5925" s="211">
        <v>0.37954953799517888</v>
      </c>
      <c r="S5925" s="211">
        <v>0.33502450263269479</v>
      </c>
      <c r="T5925" s="211">
        <v>0.52783748969022282</v>
      </c>
      <c r="U5925" s="211">
        <v>0.35355145706205432</v>
      </c>
      <c r="V5925" s="211">
        <v>9.2377334635950048E-2</v>
      </c>
      <c r="W5925" s="211">
        <v>0.57413758030473183</v>
      </c>
      <c r="X5925" s="211">
        <v>0.39847615162017958</v>
      </c>
      <c r="Y5925" s="211">
        <v>0.7077708107659727</v>
      </c>
      <c r="Z5925" s="211">
        <v>0.14959596302556488</v>
      </c>
      <c r="AA5925" s="212">
        <v>0.11868179638554038</v>
      </c>
    </row>
    <row r="5926" spans="1:27" x14ac:dyDescent="0.35">
      <c r="A5926" s="210" t="s">
        <v>6602</v>
      </c>
      <c r="B5926" s="217">
        <v>133.36940836530064</v>
      </c>
      <c r="C5926" s="211">
        <v>6.0569476245122052E-2</v>
      </c>
      <c r="D5926" s="211">
        <v>0.12325268946466307</v>
      </c>
      <c r="E5926" s="211">
        <v>7.0592227555750786E-2</v>
      </c>
      <c r="F5926" s="211">
        <v>8.1886722968878722E-2</v>
      </c>
      <c r="G5926" s="211">
        <v>0.12112815903399952</v>
      </c>
      <c r="H5926" s="211">
        <v>0.12190908756657455</v>
      </c>
      <c r="I5926" s="211">
        <v>0.46914884523207384</v>
      </c>
      <c r="J5926" s="211">
        <v>0.44829667299001108</v>
      </c>
      <c r="K5926" s="211">
        <v>0.5655488135991481</v>
      </c>
      <c r="L5926" s="211">
        <v>0.27520637383423396</v>
      </c>
      <c r="M5926" s="211">
        <v>0.10712809624185111</v>
      </c>
      <c r="N5926" s="211">
        <v>0.43291487787573413</v>
      </c>
      <c r="O5926" s="211">
        <v>0.74162200377759091</v>
      </c>
      <c r="P5926" s="211">
        <v>6.1927531593835142E-2</v>
      </c>
      <c r="Q5926" s="211">
        <v>7.7118734321306392E-2</v>
      </c>
      <c r="R5926" s="211">
        <v>0.43303834361703658</v>
      </c>
      <c r="S5926" s="211">
        <v>0.33923969974441281</v>
      </c>
      <c r="T5926" s="211">
        <v>0.53798356925091906</v>
      </c>
      <c r="U5926" s="211">
        <v>0.39105329531986344</v>
      </c>
      <c r="V5926" s="211">
        <v>0.10082377931874811</v>
      </c>
      <c r="W5926" s="211">
        <v>0.55902569348966713</v>
      </c>
      <c r="X5926" s="211">
        <v>0.39169349000612885</v>
      </c>
      <c r="Y5926" s="211">
        <v>0.78159684520281147</v>
      </c>
      <c r="Z5926" s="211">
        <v>0.14227475995939218</v>
      </c>
      <c r="AA5926" s="212">
        <v>0.11942125808190902</v>
      </c>
    </row>
    <row r="5927" spans="1:27" x14ac:dyDescent="0.35">
      <c r="A5927" s="210" t="s">
        <v>6603</v>
      </c>
      <c r="B5927" s="217">
        <v>128.15949602679734</v>
      </c>
      <c r="C5927" s="211">
        <v>6.5726183118045151E-2</v>
      </c>
      <c r="D5927" s="211">
        <v>0.1198608441283314</v>
      </c>
      <c r="E5927" s="211">
        <v>7.700621409627062E-2</v>
      </c>
      <c r="F5927" s="211">
        <v>9.4890803561925141E-2</v>
      </c>
      <c r="G5927" s="211">
        <v>0.11680226670385684</v>
      </c>
      <c r="H5927" s="211">
        <v>0.12163249538922416</v>
      </c>
      <c r="I5927" s="211">
        <v>0.52542121447936974</v>
      </c>
      <c r="J5927" s="211">
        <v>0.48088786700678432</v>
      </c>
      <c r="K5927" s="211">
        <v>0.64524444564788408</v>
      </c>
      <c r="L5927" s="211">
        <v>0.26677007914231787</v>
      </c>
      <c r="M5927" s="211">
        <v>0.10180547717207059</v>
      </c>
      <c r="N5927" s="211">
        <v>0.52332224820466111</v>
      </c>
      <c r="O5927" s="211">
        <v>0.58290739928204749</v>
      </c>
      <c r="P5927" s="211">
        <v>6.2265781264916394E-2</v>
      </c>
      <c r="Q5927" s="211">
        <v>4.8971776397874985E-2</v>
      </c>
      <c r="R5927" s="211">
        <v>0.37087765620746577</v>
      </c>
      <c r="S5927" s="211">
        <v>0.35142364774141432</v>
      </c>
      <c r="T5927" s="211">
        <v>0.58853615599131681</v>
      </c>
      <c r="U5927" s="211">
        <v>0.4671238189562163</v>
      </c>
      <c r="V5927" s="211">
        <v>8.0714880365611474E-2</v>
      </c>
      <c r="W5927" s="211">
        <v>0.56017203151609252</v>
      </c>
      <c r="X5927" s="211">
        <v>0.25067141191470338</v>
      </c>
      <c r="Y5927" s="211">
        <v>0.6075425345237736</v>
      </c>
      <c r="Z5927" s="211">
        <v>0.14446528650296003</v>
      </c>
      <c r="AA5927" s="212">
        <v>0.11739884564065603</v>
      </c>
    </row>
    <row r="5928" spans="1:27" x14ac:dyDescent="0.35">
      <c r="A5928" s="210" t="s">
        <v>6604</v>
      </c>
      <c r="B5928" s="217">
        <v>155.21929988584546</v>
      </c>
      <c r="C5928" s="211">
        <v>7.8355253701566596E-2</v>
      </c>
      <c r="D5928" s="211">
        <v>0.12774704402065101</v>
      </c>
      <c r="E5928" s="211">
        <v>7.5905862977595884E-2</v>
      </c>
      <c r="F5928" s="211">
        <v>8.1407341213667328E-2</v>
      </c>
      <c r="G5928" s="211">
        <v>0.12085221961487949</v>
      </c>
      <c r="H5928" s="211">
        <v>0.10436187403601142</v>
      </c>
      <c r="I5928" s="211">
        <v>0.47124601103657004</v>
      </c>
      <c r="J5928" s="211">
        <v>0.4496231530126153</v>
      </c>
      <c r="K5928" s="211">
        <v>0.56288561253551117</v>
      </c>
      <c r="L5928" s="211">
        <v>0.27631205988630148</v>
      </c>
      <c r="M5928" s="211">
        <v>9.4922846695673802E-2</v>
      </c>
      <c r="N5928" s="211">
        <v>0.52347308295145234</v>
      </c>
      <c r="O5928" s="211">
        <v>0.71976982062233907</v>
      </c>
      <c r="P5928" s="211">
        <v>7.1954092143231535E-2</v>
      </c>
      <c r="Q5928" s="211">
        <v>7.0871265238852774E-2</v>
      </c>
      <c r="R5928" s="211">
        <v>0.40321966778866358</v>
      </c>
      <c r="S5928" s="211">
        <v>0.34976133021254652</v>
      </c>
      <c r="T5928" s="211">
        <v>0.61377019502814523</v>
      </c>
      <c r="U5928" s="211">
        <v>0.41780668276299349</v>
      </c>
      <c r="V5928" s="211">
        <v>0.12138290329484655</v>
      </c>
      <c r="W5928" s="211">
        <v>0.51557271356801826</v>
      </c>
      <c r="X5928" s="211">
        <v>0.25876262752530205</v>
      </c>
      <c r="Y5928" s="211">
        <v>0.68781798427101049</v>
      </c>
      <c r="Z5928" s="211">
        <v>0.14812725175245273</v>
      </c>
      <c r="AA5928" s="212">
        <v>0.12034453484100001</v>
      </c>
    </row>
    <row r="5929" spans="1:27" x14ac:dyDescent="0.35">
      <c r="A5929" s="210" t="s">
        <v>6605</v>
      </c>
      <c r="B5929" s="217">
        <v>126.97433572048165</v>
      </c>
      <c r="C5929" s="211">
        <v>5.0334486562672774E-2</v>
      </c>
      <c r="D5929" s="211">
        <v>0.11317827404125967</v>
      </c>
      <c r="E5929" s="211">
        <v>7.2660850293882417E-2</v>
      </c>
      <c r="F5929" s="211">
        <v>0.10600340850826855</v>
      </c>
      <c r="G5929" s="211">
        <v>0.11873401856119134</v>
      </c>
      <c r="H5929" s="211">
        <v>0.11102163568846871</v>
      </c>
      <c r="I5929" s="211">
        <v>0.45028049353069799</v>
      </c>
      <c r="J5929" s="211">
        <v>0.4368746561724311</v>
      </c>
      <c r="K5929" s="211">
        <v>0.63358555183570109</v>
      </c>
      <c r="L5929" s="211">
        <v>0.27670990477760671</v>
      </c>
      <c r="M5929" s="211">
        <v>0.10274681666596747</v>
      </c>
      <c r="N5929" s="211">
        <v>0.5064988228378664</v>
      </c>
      <c r="O5929" s="211">
        <v>0.67356384899243038</v>
      </c>
      <c r="P5929" s="211">
        <v>7.0026980187881796E-2</v>
      </c>
      <c r="Q5929" s="211">
        <v>6.1615098754810055E-2</v>
      </c>
      <c r="R5929" s="211">
        <v>0.42552246973573621</v>
      </c>
      <c r="S5929" s="211">
        <v>0.394501963903994</v>
      </c>
      <c r="T5929" s="211">
        <v>0.56475337279979199</v>
      </c>
      <c r="U5929" s="211">
        <v>0.43578376189299672</v>
      </c>
      <c r="V5929" s="211">
        <v>6.1517030987674942E-2</v>
      </c>
      <c r="W5929" s="211">
        <v>0.49999713241665272</v>
      </c>
      <c r="X5929" s="211">
        <v>0.32265740379970298</v>
      </c>
      <c r="Y5929" s="211">
        <v>0.69119007510621278</v>
      </c>
      <c r="Z5929" s="211">
        <v>0.14811975468121139</v>
      </c>
      <c r="AA5929" s="212">
        <v>0.11868094872437247</v>
      </c>
    </row>
    <row r="5930" spans="1:27" x14ac:dyDescent="0.35">
      <c r="A5930" s="210" t="s">
        <v>6606</v>
      </c>
      <c r="B5930" s="217">
        <v>125.1612241562423</v>
      </c>
      <c r="C5930" s="211">
        <v>5.355240802777321E-2</v>
      </c>
      <c r="D5930" s="211">
        <v>0.12342397004585626</v>
      </c>
      <c r="E5930" s="211">
        <v>7.7464126588713988E-2</v>
      </c>
      <c r="F5930" s="211">
        <v>0.11522606414688501</v>
      </c>
      <c r="G5930" s="211">
        <v>0.12267488489732249</v>
      </c>
      <c r="H5930" s="211">
        <v>0.11963301750168466</v>
      </c>
      <c r="I5930" s="211">
        <v>0.4632319311180918</v>
      </c>
      <c r="J5930" s="211">
        <v>0.45238213770033336</v>
      </c>
      <c r="K5930" s="211">
        <v>0.60472538181296109</v>
      </c>
      <c r="L5930" s="211">
        <v>0.28092980104111293</v>
      </c>
      <c r="M5930" s="211">
        <v>9.532927828505236E-2</v>
      </c>
      <c r="N5930" s="211">
        <v>0.39837603913954844</v>
      </c>
      <c r="O5930" s="211">
        <v>0.71318173421436637</v>
      </c>
      <c r="P5930" s="211">
        <v>6.3031086805755684E-2</v>
      </c>
      <c r="Q5930" s="211">
        <v>8.851598229324166E-2</v>
      </c>
      <c r="R5930" s="211">
        <v>0.452409142462393</v>
      </c>
      <c r="S5930" s="211">
        <v>0.30901090627809491</v>
      </c>
      <c r="T5930" s="211">
        <v>0.56711696863671834</v>
      </c>
      <c r="U5930" s="211">
        <v>0.4499110178140151</v>
      </c>
      <c r="V5930" s="211">
        <v>7.4420796821066004E-2</v>
      </c>
      <c r="W5930" s="211">
        <v>0.51842013975117163</v>
      </c>
      <c r="X5930" s="211">
        <v>0.37283657692001121</v>
      </c>
      <c r="Y5930" s="211">
        <v>0.60303944713405122</v>
      </c>
      <c r="Z5930" s="211">
        <v>0.14917987772450486</v>
      </c>
      <c r="AA5930" s="212">
        <v>0.11337402298819949</v>
      </c>
    </row>
    <row r="5931" spans="1:27" x14ac:dyDescent="0.35">
      <c r="A5931" s="210" t="s">
        <v>6607</v>
      </c>
      <c r="B5931" s="217">
        <v>129.15828087283782</v>
      </c>
      <c r="C5931" s="211">
        <v>6.5040886388046185E-2</v>
      </c>
      <c r="D5931" s="211">
        <v>0.12042185982332554</v>
      </c>
      <c r="E5931" s="211">
        <v>7.7417181164649615E-2</v>
      </c>
      <c r="F5931" s="211">
        <v>0.10174087994439421</v>
      </c>
      <c r="G5931" s="211">
        <v>0.12439303910814088</v>
      </c>
      <c r="H5931" s="211">
        <v>0.11562434815084366</v>
      </c>
      <c r="I5931" s="211">
        <v>0.51944215276850203</v>
      </c>
      <c r="J5931" s="211">
        <v>0.45508210028096441</v>
      </c>
      <c r="K5931" s="211">
        <v>0.58797512249176775</v>
      </c>
      <c r="L5931" s="211">
        <v>0.26858753771317911</v>
      </c>
      <c r="M5931" s="211">
        <v>8.8112393832544489E-2</v>
      </c>
      <c r="N5931" s="211">
        <v>0.39616441735021768</v>
      </c>
      <c r="O5931" s="211">
        <v>0.7669987822512534</v>
      </c>
      <c r="P5931" s="211">
        <v>6.4260372022457574E-2</v>
      </c>
      <c r="Q5931" s="211">
        <v>0.10598038124380568</v>
      </c>
      <c r="R5931" s="211">
        <v>0.39667580878337427</v>
      </c>
      <c r="S5931" s="211">
        <v>0.3820845190661864</v>
      </c>
      <c r="T5931" s="211">
        <v>0.50761358330895989</v>
      </c>
      <c r="U5931" s="211">
        <v>0.54161344497175734</v>
      </c>
      <c r="V5931" s="211">
        <v>7.8330535624735742E-2</v>
      </c>
      <c r="W5931" s="211">
        <v>0.60574718923094129</v>
      </c>
      <c r="X5931" s="211">
        <v>0.3362572514364317</v>
      </c>
      <c r="Y5931" s="211">
        <v>0.63213846156721765</v>
      </c>
      <c r="Z5931" s="211">
        <v>0.14942844938226371</v>
      </c>
      <c r="AA5931" s="212">
        <v>0.11754095492671063</v>
      </c>
    </row>
    <row r="5932" spans="1:27" x14ac:dyDescent="0.35">
      <c r="A5932" s="210" t="s">
        <v>6608</v>
      </c>
      <c r="B5932" s="217">
        <v>119.64520329126097</v>
      </c>
      <c r="C5932" s="211">
        <v>7.8862135131612568E-2</v>
      </c>
      <c r="D5932" s="211">
        <v>0.12465973012387555</v>
      </c>
      <c r="E5932" s="211">
        <v>7.3582408860351237E-2</v>
      </c>
      <c r="F5932" s="211">
        <v>0.11333296868853514</v>
      </c>
      <c r="G5932" s="211">
        <v>0.12157070825034472</v>
      </c>
      <c r="H5932" s="211">
        <v>0.10826860332128563</v>
      </c>
      <c r="I5932" s="211">
        <v>0.51899538244723387</v>
      </c>
      <c r="J5932" s="211">
        <v>0.42946534384974355</v>
      </c>
      <c r="K5932" s="211">
        <v>0.62552169856447948</v>
      </c>
      <c r="L5932" s="211">
        <v>0.27806196181366094</v>
      </c>
      <c r="M5932" s="211">
        <v>9.8411759453039913E-2</v>
      </c>
      <c r="N5932" s="211">
        <v>0.40547418549249575</v>
      </c>
      <c r="O5932" s="211">
        <v>0.62472262186004601</v>
      </c>
      <c r="P5932" s="211">
        <v>6.9990654193780893E-2</v>
      </c>
      <c r="Q5932" s="211">
        <v>7.2421514537167983E-2</v>
      </c>
      <c r="R5932" s="211">
        <v>0.41463962681373279</v>
      </c>
      <c r="S5932" s="211">
        <v>0.28352893677027635</v>
      </c>
      <c r="T5932" s="211">
        <v>0.5490871679080338</v>
      </c>
      <c r="U5932" s="211">
        <v>0.42432438188064625</v>
      </c>
      <c r="V5932" s="211">
        <v>7.4159172075046298E-2</v>
      </c>
      <c r="W5932" s="211">
        <v>0.54398740430626791</v>
      </c>
      <c r="X5932" s="211">
        <v>0.305480028527638</v>
      </c>
      <c r="Y5932" s="211">
        <v>0.54226665421523268</v>
      </c>
      <c r="Z5932" s="211">
        <v>0.14964252011273255</v>
      </c>
      <c r="AA5932" s="212">
        <v>0.11878358585038923</v>
      </c>
    </row>
    <row r="5933" spans="1:27" x14ac:dyDescent="0.35">
      <c r="A5933" s="210" t="s">
        <v>6609</v>
      </c>
      <c r="B5933" s="217">
        <v>215.4363274735849</v>
      </c>
      <c r="C5933" s="211">
        <v>5.8937543864401504E-2</v>
      </c>
      <c r="D5933" s="211">
        <v>0.12252149024118796</v>
      </c>
      <c r="E5933" s="211">
        <v>7.6432388165779422E-2</v>
      </c>
      <c r="F5933" s="211">
        <v>9.9279922048594232E-2</v>
      </c>
      <c r="G5933" s="211">
        <v>0.11866974941961056</v>
      </c>
      <c r="H5933" s="211">
        <v>0.11552021088000161</v>
      </c>
      <c r="I5933" s="211">
        <v>0.46802515747555462</v>
      </c>
      <c r="J5933" s="211">
        <v>0.44722275636681091</v>
      </c>
      <c r="K5933" s="211">
        <v>0.6379183322363986</v>
      </c>
      <c r="L5933" s="211">
        <v>0.26614857348532872</v>
      </c>
      <c r="M5933" s="211">
        <v>0.11619276756023264</v>
      </c>
      <c r="N5933" s="211">
        <v>0.55148852798667813</v>
      </c>
      <c r="O5933" s="211">
        <v>0.60840626393234998</v>
      </c>
      <c r="P5933" s="211">
        <v>6.1439536173997202E-2</v>
      </c>
      <c r="Q5933" s="211">
        <v>0.11390003905642057</v>
      </c>
      <c r="R5933" s="211">
        <v>0.41609782950767271</v>
      </c>
      <c r="S5933" s="211">
        <v>0.25780907204692832</v>
      </c>
      <c r="T5933" s="211">
        <v>0.52585271930259114</v>
      </c>
      <c r="U5933" s="211">
        <v>0.45343979550797409</v>
      </c>
      <c r="V5933" s="211">
        <v>0.19613670729464611</v>
      </c>
      <c r="W5933" s="211">
        <v>0.57187989069998002</v>
      </c>
      <c r="X5933" s="211">
        <v>0.269501429433119</v>
      </c>
      <c r="Y5933" s="211">
        <v>0.73984198215901809</v>
      </c>
      <c r="Z5933" s="211">
        <v>0.14784788166547019</v>
      </c>
      <c r="AA5933" s="212">
        <v>0.11427663204197651</v>
      </c>
    </row>
    <row r="5934" spans="1:27" x14ac:dyDescent="0.35">
      <c r="A5934" s="210" t="s">
        <v>6610</v>
      </c>
      <c r="B5934" s="217">
        <v>134.4399615442741</v>
      </c>
      <c r="C5934" s="211">
        <v>5.7118570564382506E-2</v>
      </c>
      <c r="D5934" s="211">
        <v>0.11736186623203065</v>
      </c>
      <c r="E5934" s="211">
        <v>8.1070500286198707E-2</v>
      </c>
      <c r="F5934" s="211">
        <v>0.11867319097488936</v>
      </c>
      <c r="G5934" s="211">
        <v>0.12125774038225848</v>
      </c>
      <c r="H5934" s="211">
        <v>0.11546013445524317</v>
      </c>
      <c r="I5934" s="211">
        <v>0.50743284970553626</v>
      </c>
      <c r="J5934" s="211">
        <v>0.46388704131967512</v>
      </c>
      <c r="K5934" s="211">
        <v>0.55664143060128268</v>
      </c>
      <c r="L5934" s="211">
        <v>0.27728800518224911</v>
      </c>
      <c r="M5934" s="211">
        <v>9.6832425385851198E-2</v>
      </c>
      <c r="N5934" s="211">
        <v>0.36197951554123076</v>
      </c>
      <c r="O5934" s="211">
        <v>0.74116869305607924</v>
      </c>
      <c r="P5934" s="211">
        <v>7.0777196197519321E-2</v>
      </c>
      <c r="Q5934" s="211">
        <v>4.8386193187709509E-2</v>
      </c>
      <c r="R5934" s="211">
        <v>0.47445857220518428</v>
      </c>
      <c r="S5934" s="211">
        <v>0.40055797021649581</v>
      </c>
      <c r="T5934" s="211">
        <v>0.58521420946748748</v>
      </c>
      <c r="U5934" s="211">
        <v>0.50664943123604289</v>
      </c>
      <c r="V5934" s="211">
        <v>8.0361276957442732E-2</v>
      </c>
      <c r="W5934" s="211">
        <v>0.55227238682449598</v>
      </c>
      <c r="X5934" s="211">
        <v>0.39799197349130255</v>
      </c>
      <c r="Y5934" s="211">
        <v>0.67511518373339308</v>
      </c>
      <c r="Z5934" s="211">
        <v>0.14638439620324081</v>
      </c>
      <c r="AA5934" s="212">
        <v>0.12060649090292211</v>
      </c>
    </row>
    <row r="5935" spans="1:27" x14ac:dyDescent="0.35">
      <c r="A5935" s="210" t="s">
        <v>6611</v>
      </c>
      <c r="B5935" s="217">
        <v>121.88132459708605</v>
      </c>
      <c r="C5935" s="211">
        <v>7.3075715334873087E-2</v>
      </c>
      <c r="D5935" s="211">
        <v>0.12273453537660409</v>
      </c>
      <c r="E5935" s="211">
        <v>7.8414194191024342E-2</v>
      </c>
      <c r="F5935" s="211">
        <v>0.10514530899583965</v>
      </c>
      <c r="G5935" s="211">
        <v>0.12378915063538261</v>
      </c>
      <c r="H5935" s="211">
        <v>0.12424479549827928</v>
      </c>
      <c r="I5935" s="211">
        <v>0.47970514365423333</v>
      </c>
      <c r="J5935" s="211">
        <v>0.40477771827521891</v>
      </c>
      <c r="K5935" s="211">
        <v>0.54276421306552047</v>
      </c>
      <c r="L5935" s="211">
        <v>0.27901458715071809</v>
      </c>
      <c r="M5935" s="211">
        <v>8.5467628871617407E-2</v>
      </c>
      <c r="N5935" s="211">
        <v>0.44647331447485089</v>
      </c>
      <c r="O5935" s="211">
        <v>0.76480106854423446</v>
      </c>
      <c r="P5935" s="211">
        <v>6.9043908463342171E-2</v>
      </c>
      <c r="Q5935" s="211">
        <v>0.14616046017386625</v>
      </c>
      <c r="R5935" s="211">
        <v>0.45573364955526374</v>
      </c>
      <c r="S5935" s="211">
        <v>0.3537153028905996</v>
      </c>
      <c r="T5935" s="211">
        <v>0.54048458709442693</v>
      </c>
      <c r="U5935" s="211">
        <v>0.40371649155241307</v>
      </c>
      <c r="V5935" s="211">
        <v>6.7692208011392307E-2</v>
      </c>
      <c r="W5935" s="211">
        <v>0.52269423071650489</v>
      </c>
      <c r="X5935" s="211">
        <v>0.30130060963042204</v>
      </c>
      <c r="Y5935" s="211">
        <v>0.61778919208568372</v>
      </c>
      <c r="Z5935" s="211">
        <v>0.14830623864273759</v>
      </c>
      <c r="AA5935" s="212">
        <v>0.11844949206027927</v>
      </c>
    </row>
    <row r="5936" spans="1:27" x14ac:dyDescent="0.35">
      <c r="A5936" s="210" t="s">
        <v>6612</v>
      </c>
      <c r="B5936" s="217">
        <v>152.21720284066234</v>
      </c>
      <c r="C5936" s="211">
        <v>7.0088060049678075E-2</v>
      </c>
      <c r="D5936" s="211">
        <v>0.11841749352698459</v>
      </c>
      <c r="E5936" s="211">
        <v>6.955175045268594E-2</v>
      </c>
      <c r="F5936" s="211">
        <v>0.1015060135417675</v>
      </c>
      <c r="G5936" s="211">
        <v>0.11923537213399096</v>
      </c>
      <c r="H5936" s="211">
        <v>0.11489453645723711</v>
      </c>
      <c r="I5936" s="211">
        <v>0.46749045457764649</v>
      </c>
      <c r="J5936" s="211">
        <v>0.46528371064183599</v>
      </c>
      <c r="K5936" s="211">
        <v>0.58983336074106363</v>
      </c>
      <c r="L5936" s="211">
        <v>0.27918716279448774</v>
      </c>
      <c r="M5936" s="211">
        <v>8.7227149012702454E-2</v>
      </c>
      <c r="N5936" s="211">
        <v>0.51919748272211774</v>
      </c>
      <c r="O5936" s="211">
        <v>0.67082458560967351</v>
      </c>
      <c r="P5936" s="211">
        <v>7.1449145478526113E-2</v>
      </c>
      <c r="Q5936" s="211">
        <v>7.3481142970935914E-2</v>
      </c>
      <c r="R5936" s="211">
        <v>0.42538458609704444</v>
      </c>
      <c r="S5936" s="211">
        <v>0.39809040336793577</v>
      </c>
      <c r="T5936" s="211">
        <v>0.54838418039415704</v>
      </c>
      <c r="U5936" s="211">
        <v>0.43478191773846797</v>
      </c>
      <c r="V5936" s="211">
        <v>0.14012633727250445</v>
      </c>
      <c r="W5936" s="211">
        <v>0.49658288335355749</v>
      </c>
      <c r="X5936" s="211">
        <v>0.3057246695416963</v>
      </c>
      <c r="Y5936" s="211">
        <v>0.68643652497216623</v>
      </c>
      <c r="Z5936" s="211">
        <v>0.14733901863405247</v>
      </c>
      <c r="AA5936" s="212">
        <v>0.12124973243952153</v>
      </c>
    </row>
    <row r="5937" spans="1:27" x14ac:dyDescent="0.35">
      <c r="A5937" s="210" t="s">
        <v>6613</v>
      </c>
      <c r="B5937" s="217">
        <v>132.02754259604939</v>
      </c>
      <c r="C5937" s="211">
        <v>8.1366405772356237E-2</v>
      </c>
      <c r="D5937" s="211">
        <v>0.12636990106358503</v>
      </c>
      <c r="E5937" s="211">
        <v>8.4288631445801121E-2</v>
      </c>
      <c r="F5937" s="211">
        <v>9.6303779447038912E-2</v>
      </c>
      <c r="G5937" s="211">
        <v>0.11969555325962863</v>
      </c>
      <c r="H5937" s="211">
        <v>0.11696175665906962</v>
      </c>
      <c r="I5937" s="211">
        <v>0.48386678172232822</v>
      </c>
      <c r="J5937" s="211">
        <v>0.44800364657289315</v>
      </c>
      <c r="K5937" s="211">
        <v>0.59385208672738221</v>
      </c>
      <c r="L5937" s="211">
        <v>0.27263609927825422</v>
      </c>
      <c r="M5937" s="211">
        <v>9.6637221490614295E-2</v>
      </c>
      <c r="N5937" s="211">
        <v>0.39734300966593039</v>
      </c>
      <c r="O5937" s="211">
        <v>0.56086737327155045</v>
      </c>
      <c r="P5937" s="211">
        <v>6.2527571934955103E-2</v>
      </c>
      <c r="Q5937" s="211">
        <v>0.11808179467704225</v>
      </c>
      <c r="R5937" s="211">
        <v>0.41924115651784011</v>
      </c>
      <c r="S5937" s="211">
        <v>0.30423305453477367</v>
      </c>
      <c r="T5937" s="211">
        <v>0.57385267388127426</v>
      </c>
      <c r="U5937" s="211">
        <v>0.52213093595870097</v>
      </c>
      <c r="V5937" s="211">
        <v>6.6703447674214544E-2</v>
      </c>
      <c r="W5937" s="211">
        <v>0.64261403723032018</v>
      </c>
      <c r="X5937" s="211">
        <v>0.30854652127351778</v>
      </c>
      <c r="Y5937" s="211">
        <v>0.71082178318594591</v>
      </c>
      <c r="Z5937" s="211">
        <v>0.14106676134927632</v>
      </c>
      <c r="AA5937" s="212">
        <v>0.11476017818438473</v>
      </c>
    </row>
    <row r="5938" spans="1:27" x14ac:dyDescent="0.35">
      <c r="A5938" s="210" t="s">
        <v>6614</v>
      </c>
      <c r="B5938" s="217">
        <v>103.64598372389615</v>
      </c>
      <c r="C5938" s="211">
        <v>8.0426022097196528E-2</v>
      </c>
      <c r="D5938" s="211">
        <v>0.12677543743773756</v>
      </c>
      <c r="E5938" s="211">
        <v>8.4907417749078437E-2</v>
      </c>
      <c r="F5938" s="211">
        <v>9.7801600861774668E-2</v>
      </c>
      <c r="G5938" s="211">
        <v>0.11671513694336766</v>
      </c>
      <c r="H5938" s="211">
        <v>0.1197615351220937</v>
      </c>
      <c r="I5938" s="211">
        <v>0.52835924585365157</v>
      </c>
      <c r="J5938" s="211">
        <v>0.42140767635442089</v>
      </c>
      <c r="K5938" s="211">
        <v>0.54455742771214577</v>
      </c>
      <c r="L5938" s="211">
        <v>0.28089175990261905</v>
      </c>
      <c r="M5938" s="211">
        <v>9.1068356092169317E-2</v>
      </c>
      <c r="N5938" s="211">
        <v>0.46542812124323751</v>
      </c>
      <c r="O5938" s="211">
        <v>0.67829286835881986</v>
      </c>
      <c r="P5938" s="211">
        <v>7.1981966086339111E-2</v>
      </c>
      <c r="Q5938" s="211">
        <v>4.586626697340658E-2</v>
      </c>
      <c r="R5938" s="211">
        <v>0.38849647631058604</v>
      </c>
      <c r="S5938" s="211">
        <v>0.32531746893083674</v>
      </c>
      <c r="T5938" s="211">
        <v>0.52339098857834843</v>
      </c>
      <c r="U5938" s="211">
        <v>0.31669157724462299</v>
      </c>
      <c r="V5938" s="211">
        <v>5.6484798380308454E-2</v>
      </c>
      <c r="W5938" s="211">
        <v>0.50360977505294291</v>
      </c>
      <c r="X5938" s="211">
        <v>0.3493038823966087</v>
      </c>
      <c r="Y5938" s="211">
        <v>0.51726554416602566</v>
      </c>
      <c r="Z5938" s="211">
        <v>0.14906090298490324</v>
      </c>
      <c r="AA5938" s="212">
        <v>0.12531163047201069</v>
      </c>
    </row>
    <row r="5939" spans="1:27" x14ac:dyDescent="0.35">
      <c r="A5939" s="210" t="s">
        <v>6615</v>
      </c>
      <c r="B5939" s="217">
        <v>128.78549987607923</v>
      </c>
      <c r="C5939" s="211">
        <v>6.1640920388776811E-2</v>
      </c>
      <c r="D5939" s="211">
        <v>0.11995977763532779</v>
      </c>
      <c r="E5939" s="211">
        <v>8.6117114661182284E-2</v>
      </c>
      <c r="F5939" s="211">
        <v>8.0089953035051051E-2</v>
      </c>
      <c r="G5939" s="211">
        <v>0.12194683515662637</v>
      </c>
      <c r="H5939" s="211">
        <v>0.10734935189629172</v>
      </c>
      <c r="I5939" s="211">
        <v>0.51170933674362873</v>
      </c>
      <c r="J5939" s="211">
        <v>0.44428483333188851</v>
      </c>
      <c r="K5939" s="211">
        <v>0.58580005647133837</v>
      </c>
      <c r="L5939" s="211">
        <v>0.27299185350853039</v>
      </c>
      <c r="M5939" s="211">
        <v>8.8220112042764046E-2</v>
      </c>
      <c r="N5939" s="211">
        <v>0.53623450990537758</v>
      </c>
      <c r="O5939" s="211">
        <v>0.72727561291655718</v>
      </c>
      <c r="P5939" s="211">
        <v>7.0135577695885146E-2</v>
      </c>
      <c r="Q5939" s="211">
        <v>7.0984415504967036E-2</v>
      </c>
      <c r="R5939" s="211">
        <v>0.49251894838564392</v>
      </c>
      <c r="S5939" s="211">
        <v>0.30518386456549607</v>
      </c>
      <c r="T5939" s="211">
        <v>0.54342996926962672</v>
      </c>
      <c r="U5939" s="211">
        <v>0.5212353581588981</v>
      </c>
      <c r="V5939" s="211">
        <v>6.2757015580030356E-2</v>
      </c>
      <c r="W5939" s="211">
        <v>0.5826764239771175</v>
      </c>
      <c r="X5939" s="211">
        <v>0.28929878673789888</v>
      </c>
      <c r="Y5939" s="211">
        <v>0.61850689664672254</v>
      </c>
      <c r="Z5939" s="211">
        <v>0.14691816182415615</v>
      </c>
      <c r="AA5939" s="212">
        <v>0.12347669157987376</v>
      </c>
    </row>
    <row r="5940" spans="1:27" x14ac:dyDescent="0.35">
      <c r="A5940" s="210" t="s">
        <v>6616</v>
      </c>
      <c r="B5940" s="217">
        <v>150.8980376562956</v>
      </c>
      <c r="C5940" s="211">
        <v>7.5366842173209728E-2</v>
      </c>
      <c r="D5940" s="211">
        <v>0.11815224391425669</v>
      </c>
      <c r="E5940" s="211">
        <v>7.0665111351864832E-2</v>
      </c>
      <c r="F5940" s="211">
        <v>9.668048376668828E-2</v>
      </c>
      <c r="G5940" s="211">
        <v>0.12032436029620741</v>
      </c>
      <c r="H5940" s="211">
        <v>0.11060564904742629</v>
      </c>
      <c r="I5940" s="211">
        <v>0.45690077863647549</v>
      </c>
      <c r="J5940" s="211">
        <v>0.47888183308108745</v>
      </c>
      <c r="K5940" s="211">
        <v>0.5086840636493396</v>
      </c>
      <c r="L5940" s="211">
        <v>0.2790113088024489</v>
      </c>
      <c r="M5940" s="211">
        <v>0.11228800893825638</v>
      </c>
      <c r="N5940" s="211">
        <v>0.39539176726674136</v>
      </c>
      <c r="O5940" s="211">
        <v>0.69566593864007853</v>
      </c>
      <c r="P5940" s="211">
        <v>7.251560667091389E-2</v>
      </c>
      <c r="Q5940" s="211">
        <v>5.2470287348219652E-2</v>
      </c>
      <c r="R5940" s="211">
        <v>0.45505140983553372</v>
      </c>
      <c r="S5940" s="211">
        <v>0.31910216926154839</v>
      </c>
      <c r="T5940" s="211">
        <v>0.55878673787611421</v>
      </c>
      <c r="U5940" s="211">
        <v>0.54344813287612082</v>
      </c>
      <c r="V5940" s="211">
        <v>8.4446762656870969E-2</v>
      </c>
      <c r="W5940" s="211">
        <v>0.52732186759928501</v>
      </c>
      <c r="X5940" s="211">
        <v>0.33443626214197153</v>
      </c>
      <c r="Y5940" s="211">
        <v>0.67226439640030811</v>
      </c>
      <c r="Z5940" s="211">
        <v>0.14618189475344229</v>
      </c>
      <c r="AA5940" s="212">
        <v>0.11483487975751853</v>
      </c>
    </row>
    <row r="5941" spans="1:27" x14ac:dyDescent="0.35">
      <c r="A5941" s="210" t="s">
        <v>6617</v>
      </c>
      <c r="B5941" s="217">
        <v>132.08522277189661</v>
      </c>
      <c r="C5941" s="211">
        <v>7.6651452258137825E-2</v>
      </c>
      <c r="D5941" s="211">
        <v>0.12545282663387317</v>
      </c>
      <c r="E5941" s="211">
        <v>7.6039808027125247E-2</v>
      </c>
      <c r="F5941" s="211">
        <v>8.6053432528049187E-2</v>
      </c>
      <c r="G5941" s="211">
        <v>0.12166035877559178</v>
      </c>
      <c r="H5941" s="211">
        <v>0.11472983217184961</v>
      </c>
      <c r="I5941" s="211">
        <v>0.46314326947597356</v>
      </c>
      <c r="J5941" s="211">
        <v>0.43782036497905552</v>
      </c>
      <c r="K5941" s="211">
        <v>0.62192910164699855</v>
      </c>
      <c r="L5941" s="211">
        <v>0.27630269530052742</v>
      </c>
      <c r="M5941" s="211">
        <v>9.9097123372789558E-2</v>
      </c>
      <c r="N5941" s="211">
        <v>0.51870649039244299</v>
      </c>
      <c r="O5941" s="211">
        <v>0.79569069967164574</v>
      </c>
      <c r="P5941" s="211">
        <v>6.7828812017977774E-2</v>
      </c>
      <c r="Q5941" s="211">
        <v>9.0991069476407102E-2</v>
      </c>
      <c r="R5941" s="211">
        <v>0.45201402537365498</v>
      </c>
      <c r="S5941" s="211">
        <v>0.32118500906692249</v>
      </c>
      <c r="T5941" s="211">
        <v>0.58606262729623826</v>
      </c>
      <c r="U5941" s="211">
        <v>0.37672170361617041</v>
      </c>
      <c r="V5941" s="211">
        <v>6.5917697286255045E-2</v>
      </c>
      <c r="W5941" s="211">
        <v>0.60860435416002368</v>
      </c>
      <c r="X5941" s="211">
        <v>0.2588954878925685</v>
      </c>
      <c r="Y5941" s="211">
        <v>0.6804303561439482</v>
      </c>
      <c r="Z5941" s="211">
        <v>0.14458446034242825</v>
      </c>
      <c r="AA5941" s="212">
        <v>0.11821562284793979</v>
      </c>
    </row>
    <row r="5942" spans="1:27" x14ac:dyDescent="0.35">
      <c r="A5942" s="210" t="s">
        <v>6618</v>
      </c>
      <c r="B5942" s="217">
        <v>172.86859835079554</v>
      </c>
      <c r="C5942" s="211">
        <v>6.4024690912730289E-2</v>
      </c>
      <c r="D5942" s="211">
        <v>0.12477208178395459</v>
      </c>
      <c r="E5942" s="211">
        <v>7.9097105517155764E-2</v>
      </c>
      <c r="F5942" s="211">
        <v>9.2998533645999498E-2</v>
      </c>
      <c r="G5942" s="211">
        <v>0.12064352205726908</v>
      </c>
      <c r="H5942" s="211">
        <v>0.1236893413306947</v>
      </c>
      <c r="I5942" s="211">
        <v>0.45885550796329327</v>
      </c>
      <c r="J5942" s="211">
        <v>0.42352962672804095</v>
      </c>
      <c r="K5942" s="211">
        <v>0.64360278376793445</v>
      </c>
      <c r="L5942" s="211">
        <v>0.27456619702631224</v>
      </c>
      <c r="M5942" s="211">
        <v>9.1203030486934844E-2</v>
      </c>
      <c r="N5942" s="211">
        <v>0.50423960872583229</v>
      </c>
      <c r="O5942" s="211">
        <v>0.69007299897381069</v>
      </c>
      <c r="P5942" s="211">
        <v>7.0021914160810855E-2</v>
      </c>
      <c r="Q5942" s="211">
        <v>0.15038531135892838</v>
      </c>
      <c r="R5942" s="211">
        <v>0.46790004868265966</v>
      </c>
      <c r="S5942" s="211">
        <v>0.29679088162350076</v>
      </c>
      <c r="T5942" s="211">
        <v>0.62868765008699667</v>
      </c>
      <c r="U5942" s="211">
        <v>0.48361524701523628</v>
      </c>
      <c r="V5942" s="211">
        <v>0.12073242796052541</v>
      </c>
      <c r="W5942" s="211">
        <v>0.57294967271941954</v>
      </c>
      <c r="X5942" s="211">
        <v>0.28870372885448509</v>
      </c>
      <c r="Y5942" s="211">
        <v>0.60153131318993436</v>
      </c>
      <c r="Z5942" s="211">
        <v>0.14880941008362172</v>
      </c>
      <c r="AA5942" s="212">
        <v>0.11465065327083405</v>
      </c>
    </row>
    <row r="5943" spans="1:27" x14ac:dyDescent="0.35">
      <c r="A5943" s="210" t="s">
        <v>6619</v>
      </c>
      <c r="B5943" s="217">
        <v>142.8497394781179</v>
      </c>
      <c r="C5943" s="211">
        <v>7.0287314392735195E-2</v>
      </c>
      <c r="D5943" s="211">
        <v>0.12575064230352498</v>
      </c>
      <c r="E5943" s="211">
        <v>7.5756576702681433E-2</v>
      </c>
      <c r="F5943" s="211">
        <v>0.10016668933070116</v>
      </c>
      <c r="G5943" s="211">
        <v>0.11454090730874006</v>
      </c>
      <c r="H5943" s="211">
        <v>0.11742221460566639</v>
      </c>
      <c r="I5943" s="211">
        <v>0.49888917776543296</v>
      </c>
      <c r="J5943" s="211">
        <v>0.47741512306292994</v>
      </c>
      <c r="K5943" s="211">
        <v>0.5891043127667035</v>
      </c>
      <c r="L5943" s="211">
        <v>0.27779264919622909</v>
      </c>
      <c r="M5943" s="211">
        <v>8.8707011215579751E-2</v>
      </c>
      <c r="N5943" s="211">
        <v>0.407716371532584</v>
      </c>
      <c r="O5943" s="211">
        <v>0.60876794118340394</v>
      </c>
      <c r="P5943" s="211">
        <v>6.5364892454016776E-2</v>
      </c>
      <c r="Q5943" s="211">
        <v>7.7826744206108495E-2</v>
      </c>
      <c r="R5943" s="211">
        <v>0.48574623325345062</v>
      </c>
      <c r="S5943" s="211">
        <v>0.36979747005012076</v>
      </c>
      <c r="T5943" s="211">
        <v>0.49369879374415521</v>
      </c>
      <c r="U5943" s="211">
        <v>0.46863816189159846</v>
      </c>
      <c r="V5943" s="211">
        <v>0.14398785616079887</v>
      </c>
      <c r="W5943" s="211">
        <v>0.61900375195047519</v>
      </c>
      <c r="X5943" s="211">
        <v>0.32496086386734874</v>
      </c>
      <c r="Y5943" s="211">
        <v>0.64115252423810221</v>
      </c>
      <c r="Z5943" s="211">
        <v>0.14815492389118817</v>
      </c>
      <c r="AA5943" s="212">
        <v>0.12185402405869802</v>
      </c>
    </row>
    <row r="5944" spans="1:27" x14ac:dyDescent="0.35">
      <c r="A5944" s="210" t="s">
        <v>6620</v>
      </c>
      <c r="B5944" s="217">
        <v>130.30506380723597</v>
      </c>
      <c r="C5944" s="211">
        <v>4.9916643417402908E-2</v>
      </c>
      <c r="D5944" s="211">
        <v>0.12383481465882461</v>
      </c>
      <c r="E5944" s="211">
        <v>8.2136147296165293E-2</v>
      </c>
      <c r="F5944" s="211">
        <v>0.10038510965395511</v>
      </c>
      <c r="G5944" s="211">
        <v>0.12245540718656667</v>
      </c>
      <c r="H5944" s="211">
        <v>0.11761602828614509</v>
      </c>
      <c r="I5944" s="211">
        <v>0.43122964827094751</v>
      </c>
      <c r="J5944" s="211">
        <v>0.39146992585594553</v>
      </c>
      <c r="K5944" s="211">
        <v>0.61542599594224168</v>
      </c>
      <c r="L5944" s="211">
        <v>0.27636572855242192</v>
      </c>
      <c r="M5944" s="211">
        <v>0.11050882534298889</v>
      </c>
      <c r="N5944" s="211">
        <v>0.49563096249275218</v>
      </c>
      <c r="O5944" s="211">
        <v>0.58358733558752307</v>
      </c>
      <c r="P5944" s="211">
        <v>7.0445254777830951E-2</v>
      </c>
      <c r="Q5944" s="211">
        <v>9.9427803753296254E-2</v>
      </c>
      <c r="R5944" s="211">
        <v>0.45534234587501365</v>
      </c>
      <c r="S5944" s="211">
        <v>0.34597171707830426</v>
      </c>
      <c r="T5944" s="211">
        <v>0.63809454498540552</v>
      </c>
      <c r="U5944" s="211">
        <v>0.52234611774420803</v>
      </c>
      <c r="V5944" s="211">
        <v>5.1143499483324598E-2</v>
      </c>
      <c r="W5944" s="211">
        <v>0.46909443216107705</v>
      </c>
      <c r="X5944" s="211">
        <v>0.40068683900179619</v>
      </c>
      <c r="Y5944" s="211">
        <v>0.57113081134463084</v>
      </c>
      <c r="Z5944" s="211">
        <v>0.14897351046242041</v>
      </c>
      <c r="AA5944" s="212">
        <v>0.11778847401407992</v>
      </c>
    </row>
    <row r="5945" spans="1:27" x14ac:dyDescent="0.35">
      <c r="A5945" s="210" t="s">
        <v>6621</v>
      </c>
      <c r="B5945" s="217">
        <v>136.51941425642633</v>
      </c>
      <c r="C5945" s="211">
        <v>5.3951339225230391E-2</v>
      </c>
      <c r="D5945" s="211">
        <v>0.12200553944158925</v>
      </c>
      <c r="E5945" s="211">
        <v>7.2654930732137107E-2</v>
      </c>
      <c r="F5945" s="211">
        <v>0.10884783393075997</v>
      </c>
      <c r="G5945" s="211">
        <v>0.11308409920727922</v>
      </c>
      <c r="H5945" s="211">
        <v>0.12133078400804934</v>
      </c>
      <c r="I5945" s="211">
        <v>0.45989287057256556</v>
      </c>
      <c r="J5945" s="211">
        <v>0.4085232525022463</v>
      </c>
      <c r="K5945" s="211">
        <v>0.52338798373643758</v>
      </c>
      <c r="L5945" s="211">
        <v>0.27385929942144371</v>
      </c>
      <c r="M5945" s="211">
        <v>8.3527617449995234E-2</v>
      </c>
      <c r="N5945" s="211">
        <v>0.39376867251634939</v>
      </c>
      <c r="O5945" s="211">
        <v>0.63813456859392814</v>
      </c>
      <c r="P5945" s="211">
        <v>7.1111515902574349E-2</v>
      </c>
      <c r="Q5945" s="211">
        <v>5.7964583750819684E-2</v>
      </c>
      <c r="R5945" s="211">
        <v>0.35563092424709647</v>
      </c>
      <c r="S5945" s="211">
        <v>0.31924739425326487</v>
      </c>
      <c r="T5945" s="211">
        <v>0.51352445498234944</v>
      </c>
      <c r="U5945" s="211">
        <v>0.47586719828535523</v>
      </c>
      <c r="V5945" s="211">
        <v>0.14707746879525355</v>
      </c>
      <c r="W5945" s="211">
        <v>0.62295572062196003</v>
      </c>
      <c r="X5945" s="211">
        <v>0.29999916060410048</v>
      </c>
      <c r="Y5945" s="211">
        <v>0.62311963535254555</v>
      </c>
      <c r="Z5945" s="211">
        <v>0.14778595502862604</v>
      </c>
      <c r="AA5945" s="212">
        <v>0.1220613383346163</v>
      </c>
    </row>
    <row r="5946" spans="1:27" x14ac:dyDescent="0.35">
      <c r="A5946" s="210" t="s">
        <v>6622</v>
      </c>
      <c r="B5946" s="217">
        <v>125.10518009016312</v>
      </c>
      <c r="C5946" s="211">
        <v>4.5530524578840596E-2</v>
      </c>
      <c r="D5946" s="211">
        <v>0.12872725500896132</v>
      </c>
      <c r="E5946" s="211">
        <v>7.2184829562923353E-2</v>
      </c>
      <c r="F5946" s="211">
        <v>7.5556224542328521E-2</v>
      </c>
      <c r="G5946" s="211">
        <v>0.11712763862864352</v>
      </c>
      <c r="H5946" s="211">
        <v>0.11567752992059779</v>
      </c>
      <c r="I5946" s="211">
        <v>0.40308105837911945</v>
      </c>
      <c r="J5946" s="211">
        <v>0.455806890446256</v>
      </c>
      <c r="K5946" s="211">
        <v>0.63926396869149227</v>
      </c>
      <c r="L5946" s="211">
        <v>0.27865751589387683</v>
      </c>
      <c r="M5946" s="211">
        <v>9.5394172686537548E-2</v>
      </c>
      <c r="N5946" s="211">
        <v>0.42464844264954676</v>
      </c>
      <c r="O5946" s="211">
        <v>0.65935815369091788</v>
      </c>
      <c r="P5946" s="211">
        <v>6.2642748562135156E-2</v>
      </c>
      <c r="Q5946" s="211">
        <v>9.4003505042228916E-2</v>
      </c>
      <c r="R5946" s="211">
        <v>0.46954199011207576</v>
      </c>
      <c r="S5946" s="211">
        <v>0.34612819489739494</v>
      </c>
      <c r="T5946" s="211">
        <v>0.48504163068227013</v>
      </c>
      <c r="U5946" s="211">
        <v>0.40765066771621944</v>
      </c>
      <c r="V5946" s="211">
        <v>0.10669343268118715</v>
      </c>
      <c r="W5946" s="211">
        <v>0.5263753300028946</v>
      </c>
      <c r="X5946" s="211">
        <v>0.35663523482288956</v>
      </c>
      <c r="Y5946" s="211">
        <v>0.69569157128215098</v>
      </c>
      <c r="Z5946" s="211">
        <v>0.14866492771978596</v>
      </c>
      <c r="AA5946" s="212">
        <v>0.12454785579532997</v>
      </c>
    </row>
    <row r="5947" spans="1:27" x14ac:dyDescent="0.35">
      <c r="A5947" s="210" t="s">
        <v>6623</v>
      </c>
      <c r="B5947" s="217">
        <v>155.43827669288831</v>
      </c>
      <c r="C5947" s="211">
        <v>5.2647492120331381E-2</v>
      </c>
      <c r="D5947" s="211">
        <v>0.12959335100259484</v>
      </c>
      <c r="E5947" s="211">
        <v>7.818403479386099E-2</v>
      </c>
      <c r="F5947" s="211">
        <v>8.502352201586702E-2</v>
      </c>
      <c r="G5947" s="211">
        <v>0.11823854689395757</v>
      </c>
      <c r="H5947" s="211">
        <v>0.10267602166784218</v>
      </c>
      <c r="I5947" s="211">
        <v>0.49266334514848087</v>
      </c>
      <c r="J5947" s="211">
        <v>0.45384106400160179</v>
      </c>
      <c r="K5947" s="211">
        <v>0.64731514075164887</v>
      </c>
      <c r="L5947" s="211">
        <v>0.27933450344940497</v>
      </c>
      <c r="M5947" s="211">
        <v>7.8561019763054865E-2</v>
      </c>
      <c r="N5947" s="211">
        <v>0.4154043273382183</v>
      </c>
      <c r="O5947" s="211">
        <v>0.76780222261464759</v>
      </c>
      <c r="P5947" s="211">
        <v>7.193458249602043E-2</v>
      </c>
      <c r="Q5947" s="211">
        <v>8.9458778645343767E-2</v>
      </c>
      <c r="R5947" s="211">
        <v>0.39075779768177032</v>
      </c>
      <c r="S5947" s="211">
        <v>0.37418598775140188</v>
      </c>
      <c r="T5947" s="211">
        <v>0.54199745652922193</v>
      </c>
      <c r="U5947" s="211">
        <v>0.30611500591757462</v>
      </c>
      <c r="V5947" s="211">
        <v>0.14053024318138055</v>
      </c>
      <c r="W5947" s="211">
        <v>0.57916840052515572</v>
      </c>
      <c r="X5947" s="211">
        <v>0.25503103432901048</v>
      </c>
      <c r="Y5947" s="211">
        <v>0.76991856756862764</v>
      </c>
      <c r="Z5947" s="211">
        <v>0.14968063098143061</v>
      </c>
      <c r="AA5947" s="212">
        <v>0.11541961353511485</v>
      </c>
    </row>
    <row r="5948" spans="1:27" x14ac:dyDescent="0.35">
      <c r="A5948" s="210" t="s">
        <v>6624</v>
      </c>
      <c r="B5948" s="217">
        <v>141.30169436983743</v>
      </c>
      <c r="C5948" s="211">
        <v>7.6368366673188706E-2</v>
      </c>
      <c r="D5948" s="211">
        <v>0.12326333150518415</v>
      </c>
      <c r="E5948" s="211">
        <v>7.5784631408804037E-2</v>
      </c>
      <c r="F5948" s="211">
        <v>9.1209927223128651E-2</v>
      </c>
      <c r="G5948" s="211">
        <v>0.11755866322129745</v>
      </c>
      <c r="H5948" s="211">
        <v>0.11534853904149263</v>
      </c>
      <c r="I5948" s="211">
        <v>0.52726837395541426</v>
      </c>
      <c r="J5948" s="211">
        <v>0.49856823999960498</v>
      </c>
      <c r="K5948" s="211">
        <v>0.60984444394420856</v>
      </c>
      <c r="L5948" s="211">
        <v>0.27568370886688615</v>
      </c>
      <c r="M5948" s="211">
        <v>0.10296681159895096</v>
      </c>
      <c r="N5948" s="211">
        <v>0.48883941225532684</v>
      </c>
      <c r="O5948" s="211">
        <v>0.72678120629524601</v>
      </c>
      <c r="P5948" s="211">
        <v>7.2640679858216747E-2</v>
      </c>
      <c r="Q5948" s="211">
        <v>0.11742465034698281</v>
      </c>
      <c r="R5948" s="211">
        <v>0.41019145788639877</v>
      </c>
      <c r="S5948" s="211">
        <v>0.30331622374265793</v>
      </c>
      <c r="T5948" s="211">
        <v>0.45981154479729969</v>
      </c>
      <c r="U5948" s="211">
        <v>0.38608871914861442</v>
      </c>
      <c r="V5948" s="211">
        <v>8.4008550840627444E-2</v>
      </c>
      <c r="W5948" s="211">
        <v>0.5533193053691009</v>
      </c>
      <c r="X5948" s="211">
        <v>0.3252052862468936</v>
      </c>
      <c r="Y5948" s="211">
        <v>0.69149526080894019</v>
      </c>
      <c r="Z5948" s="211">
        <v>0.14899960711509291</v>
      </c>
      <c r="AA5948" s="212">
        <v>0.11907206326871708</v>
      </c>
    </row>
    <row r="5949" spans="1:27" x14ac:dyDescent="0.35">
      <c r="A5949" s="210" t="s">
        <v>6625</v>
      </c>
      <c r="B5949" s="217">
        <v>120.17057089778075</v>
      </c>
      <c r="C5949" s="211">
        <v>8.5650934702847473E-2</v>
      </c>
      <c r="D5949" s="211">
        <v>0.12216892207169719</v>
      </c>
      <c r="E5949" s="211">
        <v>7.2336676905940228E-2</v>
      </c>
      <c r="F5949" s="211">
        <v>0.11233567849545202</v>
      </c>
      <c r="G5949" s="211">
        <v>0.1194999186855641</v>
      </c>
      <c r="H5949" s="211">
        <v>0.11365426360572101</v>
      </c>
      <c r="I5949" s="211">
        <v>0.47149219564900702</v>
      </c>
      <c r="J5949" s="211">
        <v>0.44856002263902456</v>
      </c>
      <c r="K5949" s="211">
        <v>0.62352915227162464</v>
      </c>
      <c r="L5949" s="211">
        <v>0.27356732251045274</v>
      </c>
      <c r="M5949" s="211">
        <v>0.1035418434680887</v>
      </c>
      <c r="N5949" s="211">
        <v>0.44273747052226808</v>
      </c>
      <c r="O5949" s="211">
        <v>0.71379448478291851</v>
      </c>
      <c r="P5949" s="211">
        <v>7.1740937284622067E-2</v>
      </c>
      <c r="Q5949" s="211">
        <v>5.1049240775604007E-2</v>
      </c>
      <c r="R5949" s="211">
        <v>0.40621275811028285</v>
      </c>
      <c r="S5949" s="211">
        <v>0.33529435726141543</v>
      </c>
      <c r="T5949" s="211">
        <v>0.61895164259306878</v>
      </c>
      <c r="U5949" s="211">
        <v>0.39052785765188591</v>
      </c>
      <c r="V5949" s="211">
        <v>6.2272224704537971E-2</v>
      </c>
      <c r="W5949" s="211">
        <v>0.56221530902015115</v>
      </c>
      <c r="X5949" s="211">
        <v>0.34762388227290281</v>
      </c>
      <c r="Y5949" s="211">
        <v>0.56666737949081114</v>
      </c>
      <c r="Z5949" s="211">
        <v>0.14469493193459271</v>
      </c>
      <c r="AA5949" s="212">
        <v>0.1206181932897194</v>
      </c>
    </row>
    <row r="5950" spans="1:27" x14ac:dyDescent="0.35">
      <c r="A5950" s="210" t="s">
        <v>6626</v>
      </c>
      <c r="B5950" s="217">
        <v>127.50263877731082</v>
      </c>
      <c r="C5950" s="211">
        <v>4.7303250745117029E-2</v>
      </c>
      <c r="D5950" s="211">
        <v>0.12974572329491582</v>
      </c>
      <c r="E5950" s="211">
        <v>7.4236906946891709E-2</v>
      </c>
      <c r="F5950" s="211">
        <v>0.11055926304462733</v>
      </c>
      <c r="G5950" s="211">
        <v>0.12346602991435782</v>
      </c>
      <c r="H5950" s="211">
        <v>0.11697827107581825</v>
      </c>
      <c r="I5950" s="211">
        <v>0.53915306139898078</v>
      </c>
      <c r="J5950" s="211">
        <v>0.41849098669923046</v>
      </c>
      <c r="K5950" s="211">
        <v>0.61029221980334047</v>
      </c>
      <c r="L5950" s="211">
        <v>0.27578528342659825</v>
      </c>
      <c r="M5950" s="211">
        <v>0.10541898476668368</v>
      </c>
      <c r="N5950" s="211">
        <v>0.44509956278595442</v>
      </c>
      <c r="O5950" s="211">
        <v>0.764211820570738</v>
      </c>
      <c r="P5950" s="211">
        <v>6.6671641080215546E-2</v>
      </c>
      <c r="Q5950" s="211">
        <v>9.6980298630620548E-2</v>
      </c>
      <c r="R5950" s="211">
        <v>0.45486277824278976</v>
      </c>
      <c r="S5950" s="211">
        <v>0.30952037120944176</v>
      </c>
      <c r="T5950" s="211">
        <v>0.55698069837328346</v>
      </c>
      <c r="U5950" s="211">
        <v>0.48413458802266801</v>
      </c>
      <c r="V5950" s="211">
        <v>5.8355894210104203E-2</v>
      </c>
      <c r="W5950" s="211">
        <v>0.50844056699133011</v>
      </c>
      <c r="X5950" s="211">
        <v>0.44123523215445765</v>
      </c>
      <c r="Y5950" s="211">
        <v>0.63172297701481628</v>
      </c>
      <c r="Z5950" s="211">
        <v>0.14817715931366737</v>
      </c>
      <c r="AA5950" s="212">
        <v>0.11764080072120935</v>
      </c>
    </row>
    <row r="5951" spans="1:27" x14ac:dyDescent="0.35">
      <c r="A5951" s="210" t="s">
        <v>6627</v>
      </c>
      <c r="B5951" s="217">
        <v>121.16548924331558</v>
      </c>
      <c r="C5951" s="211">
        <v>7.6248833296519089E-2</v>
      </c>
      <c r="D5951" s="211">
        <v>0.12903072214730124</v>
      </c>
      <c r="E5951" s="211">
        <v>7.7630570707959146E-2</v>
      </c>
      <c r="F5951" s="211">
        <v>9.4624983758791109E-2</v>
      </c>
      <c r="G5951" s="211">
        <v>0.11957668715041946</v>
      </c>
      <c r="H5951" s="211">
        <v>0.12816377660886855</v>
      </c>
      <c r="I5951" s="211">
        <v>0.46744260533948218</v>
      </c>
      <c r="J5951" s="211">
        <v>0.44808147974051432</v>
      </c>
      <c r="K5951" s="211">
        <v>0.56951238927814007</v>
      </c>
      <c r="L5951" s="211">
        <v>0.26826186428099308</v>
      </c>
      <c r="M5951" s="211">
        <v>0.11666712632567945</v>
      </c>
      <c r="N5951" s="211">
        <v>0.39339945169734003</v>
      </c>
      <c r="O5951" s="211">
        <v>0.74824994887356167</v>
      </c>
      <c r="P5951" s="211">
        <v>6.6099776669048343E-2</v>
      </c>
      <c r="Q5951" s="211">
        <v>7.8690598904140027E-2</v>
      </c>
      <c r="R5951" s="211">
        <v>0.38535877299165611</v>
      </c>
      <c r="S5951" s="211">
        <v>0.33616818707836393</v>
      </c>
      <c r="T5951" s="211">
        <v>0.54718818736336838</v>
      </c>
      <c r="U5951" s="211">
        <v>0.31267147020221792</v>
      </c>
      <c r="V5951" s="211">
        <v>6.9463054549046666E-2</v>
      </c>
      <c r="W5951" s="211">
        <v>0.6243294804386752</v>
      </c>
      <c r="X5951" s="211">
        <v>0.31262011964281089</v>
      </c>
      <c r="Y5951" s="211">
        <v>0.75150252914380589</v>
      </c>
      <c r="Z5951" s="211">
        <v>0.14959841739465718</v>
      </c>
      <c r="AA5951" s="212">
        <v>0.11934702319060456</v>
      </c>
    </row>
    <row r="5952" spans="1:27" x14ac:dyDescent="0.35">
      <c r="A5952" s="210" t="s">
        <v>6628</v>
      </c>
      <c r="B5952" s="217">
        <v>139.99937865404411</v>
      </c>
      <c r="C5952" s="211">
        <v>6.8103105711712547E-2</v>
      </c>
      <c r="D5952" s="211">
        <v>0.12648688788694423</v>
      </c>
      <c r="E5952" s="211">
        <v>7.2088319979304621E-2</v>
      </c>
      <c r="F5952" s="211">
        <v>0.11368443866448544</v>
      </c>
      <c r="G5952" s="211">
        <v>0.11961573952912688</v>
      </c>
      <c r="H5952" s="211">
        <v>0.11010975136591551</v>
      </c>
      <c r="I5952" s="211">
        <v>0.50599854228583407</v>
      </c>
      <c r="J5952" s="211">
        <v>0.49316468177353656</v>
      </c>
      <c r="K5952" s="211">
        <v>0.56940260925450026</v>
      </c>
      <c r="L5952" s="211">
        <v>0.26845189637993977</v>
      </c>
      <c r="M5952" s="211">
        <v>8.9353307419437603E-2</v>
      </c>
      <c r="N5952" s="211">
        <v>0.48720372378610549</v>
      </c>
      <c r="O5952" s="211">
        <v>0.60332306491120302</v>
      </c>
      <c r="P5952" s="211">
        <v>6.5969148541692516E-2</v>
      </c>
      <c r="Q5952" s="211">
        <v>0.10629839944909036</v>
      </c>
      <c r="R5952" s="211">
        <v>0.41228790968587081</v>
      </c>
      <c r="S5952" s="211">
        <v>0.31708529715917178</v>
      </c>
      <c r="T5952" s="211">
        <v>0.59426915361390453</v>
      </c>
      <c r="U5952" s="211">
        <v>0.44833615016058936</v>
      </c>
      <c r="V5952" s="211">
        <v>0.14119266281819642</v>
      </c>
      <c r="W5952" s="211">
        <v>0.59614774830140849</v>
      </c>
      <c r="X5952" s="211">
        <v>0.31140149059831496</v>
      </c>
      <c r="Y5952" s="211">
        <v>0.67903682054945591</v>
      </c>
      <c r="Z5952" s="211">
        <v>0.14726722229620917</v>
      </c>
      <c r="AA5952" s="212">
        <v>0.12749767155075206</v>
      </c>
    </row>
    <row r="5953" spans="1:27" x14ac:dyDescent="0.35">
      <c r="A5953" s="210" t="s">
        <v>6629</v>
      </c>
      <c r="B5953" s="217">
        <v>129.72757387542018</v>
      </c>
      <c r="C5953" s="211">
        <v>6.5459603912455186E-2</v>
      </c>
      <c r="D5953" s="211">
        <v>0.12559019394213672</v>
      </c>
      <c r="E5953" s="211">
        <v>7.1981260684132298E-2</v>
      </c>
      <c r="F5953" s="211">
        <v>9.3590728838544496E-2</v>
      </c>
      <c r="G5953" s="211">
        <v>0.11759824010720799</v>
      </c>
      <c r="H5953" s="211">
        <v>0.11899284082162088</v>
      </c>
      <c r="I5953" s="211">
        <v>0.42495652125103395</v>
      </c>
      <c r="J5953" s="211">
        <v>0.43221768299725877</v>
      </c>
      <c r="K5953" s="211">
        <v>0.62820944720359262</v>
      </c>
      <c r="L5953" s="211">
        <v>0.26691431593091447</v>
      </c>
      <c r="M5953" s="211">
        <v>0.10476544755460834</v>
      </c>
      <c r="N5953" s="211">
        <v>0.53117700991825889</v>
      </c>
      <c r="O5953" s="211">
        <v>0.57239601349208291</v>
      </c>
      <c r="P5953" s="211">
        <v>6.4086690100383939E-2</v>
      </c>
      <c r="Q5953" s="211">
        <v>0.12137540363552193</v>
      </c>
      <c r="R5953" s="211">
        <v>0.4126947395017479</v>
      </c>
      <c r="S5953" s="211">
        <v>0.28905804652790851</v>
      </c>
      <c r="T5953" s="211">
        <v>0.5596455129027883</v>
      </c>
      <c r="U5953" s="211">
        <v>0.39520232953645856</v>
      </c>
      <c r="V5953" s="211">
        <v>0.10908565085890701</v>
      </c>
      <c r="W5953" s="211">
        <v>0.54138902800063216</v>
      </c>
      <c r="X5953" s="211">
        <v>0.31600073715096938</v>
      </c>
      <c r="Y5953" s="211">
        <v>0.59872261363319224</v>
      </c>
      <c r="Z5953" s="211">
        <v>0.14864944328757321</v>
      </c>
      <c r="AA5953" s="212">
        <v>0.1223911120428379</v>
      </c>
    </row>
    <row r="5954" spans="1:27" x14ac:dyDescent="0.35">
      <c r="A5954" s="210" t="s">
        <v>6630</v>
      </c>
      <c r="B5954" s="217">
        <v>132.53220354540923</v>
      </c>
      <c r="C5954" s="211">
        <v>4.7740186797540177E-2</v>
      </c>
      <c r="D5954" s="211">
        <v>0.11869123042706362</v>
      </c>
      <c r="E5954" s="211">
        <v>8.2941316065256843E-2</v>
      </c>
      <c r="F5954" s="211">
        <v>0.10865011217596851</v>
      </c>
      <c r="G5954" s="211">
        <v>0.11782713509454124</v>
      </c>
      <c r="H5954" s="211">
        <v>0.11409243924323674</v>
      </c>
      <c r="I5954" s="211">
        <v>0.51987337347211948</v>
      </c>
      <c r="J5954" s="211">
        <v>0.44626319536931525</v>
      </c>
      <c r="K5954" s="211">
        <v>0.58249084705983589</v>
      </c>
      <c r="L5954" s="211">
        <v>0.27496419255791582</v>
      </c>
      <c r="M5954" s="211">
        <v>9.5655116242890803E-2</v>
      </c>
      <c r="N5954" s="211">
        <v>0.42859616968447334</v>
      </c>
      <c r="O5954" s="211">
        <v>0.5455514359625403</v>
      </c>
      <c r="P5954" s="211">
        <v>7.1299254343500276E-2</v>
      </c>
      <c r="Q5954" s="211">
        <v>0.14025510138637662</v>
      </c>
      <c r="R5954" s="211">
        <v>0.44987735082821501</v>
      </c>
      <c r="S5954" s="211">
        <v>0.35841075317762278</v>
      </c>
      <c r="T5954" s="211">
        <v>0.57452208230083568</v>
      </c>
      <c r="U5954" s="211">
        <v>0.34793831967053823</v>
      </c>
      <c r="V5954" s="211">
        <v>8.2286293801172153E-2</v>
      </c>
      <c r="W5954" s="211">
        <v>0.50374362213054047</v>
      </c>
      <c r="X5954" s="211">
        <v>0.3052292759264395</v>
      </c>
      <c r="Y5954" s="211">
        <v>0.59916366329150783</v>
      </c>
      <c r="Z5954" s="211">
        <v>0.14014062818829706</v>
      </c>
      <c r="AA5954" s="212">
        <v>0.11269055047824279</v>
      </c>
    </row>
    <row r="5955" spans="1:27" x14ac:dyDescent="0.35">
      <c r="A5955" s="210" t="s">
        <v>6631</v>
      </c>
      <c r="B5955" s="217">
        <v>203.8391172240494</v>
      </c>
      <c r="C5955" s="211">
        <v>7.6240023900216683E-2</v>
      </c>
      <c r="D5955" s="211">
        <v>0.1233690218295922</v>
      </c>
      <c r="E5955" s="211">
        <v>7.9808601973438323E-2</v>
      </c>
      <c r="F5955" s="211">
        <v>9.1950933062357021E-2</v>
      </c>
      <c r="G5955" s="211">
        <v>0.12083904623568277</v>
      </c>
      <c r="H5955" s="211">
        <v>0.1172765230813074</v>
      </c>
      <c r="I5955" s="211">
        <v>0.50408337272884296</v>
      </c>
      <c r="J5955" s="211">
        <v>0.45485591433567008</v>
      </c>
      <c r="K5955" s="211">
        <v>0.64601809388893705</v>
      </c>
      <c r="L5955" s="211">
        <v>0.27369057659785484</v>
      </c>
      <c r="M5955" s="211">
        <v>0.11557741368672009</v>
      </c>
      <c r="N5955" s="211">
        <v>0.39898234365150254</v>
      </c>
      <c r="O5955" s="211">
        <v>0.74512781804100559</v>
      </c>
      <c r="P5955" s="211">
        <v>7.0929077939418383E-2</v>
      </c>
      <c r="Q5955" s="211">
        <v>0.13948229284106656</v>
      </c>
      <c r="R5955" s="211">
        <v>0.46369059672508461</v>
      </c>
      <c r="S5955" s="211">
        <v>0.28614302518253376</v>
      </c>
      <c r="T5955" s="211">
        <v>0.51892765616129111</v>
      </c>
      <c r="U5955" s="211">
        <v>0.43248910114823852</v>
      </c>
      <c r="V5955" s="211">
        <v>0.15359425769665727</v>
      </c>
      <c r="W5955" s="211">
        <v>0.48187933929306698</v>
      </c>
      <c r="X5955" s="211">
        <v>0.39089867399894612</v>
      </c>
      <c r="Y5955" s="211">
        <v>0.63988439438039424</v>
      </c>
      <c r="Z5955" s="211">
        <v>0.14898943715519425</v>
      </c>
      <c r="AA5955" s="212">
        <v>0.11284513473274034</v>
      </c>
    </row>
    <row r="5956" spans="1:27" x14ac:dyDescent="0.35">
      <c r="A5956" s="210" t="s">
        <v>6632</v>
      </c>
      <c r="B5956" s="217">
        <v>122.36459954497649</v>
      </c>
      <c r="C5956" s="211">
        <v>7.0746880963257264E-2</v>
      </c>
      <c r="D5956" s="211">
        <v>0.11917168511577335</v>
      </c>
      <c r="E5956" s="211">
        <v>8.6681043537233105E-2</v>
      </c>
      <c r="F5956" s="211">
        <v>0.10604842735660344</v>
      </c>
      <c r="G5956" s="211">
        <v>0.113359746621951</v>
      </c>
      <c r="H5956" s="211">
        <v>0.11827507113713626</v>
      </c>
      <c r="I5956" s="211">
        <v>0.4310989407006019</v>
      </c>
      <c r="J5956" s="211">
        <v>0.43383262824587077</v>
      </c>
      <c r="K5956" s="211">
        <v>0.64202108419145842</v>
      </c>
      <c r="L5956" s="211">
        <v>0.27086042080232503</v>
      </c>
      <c r="M5956" s="211">
        <v>0.11567478442598605</v>
      </c>
      <c r="N5956" s="211">
        <v>0.47626281269699167</v>
      </c>
      <c r="O5956" s="211">
        <v>0.68734205656563496</v>
      </c>
      <c r="P5956" s="211">
        <v>6.7542245845938931E-2</v>
      </c>
      <c r="Q5956" s="211">
        <v>0.1252943693252096</v>
      </c>
      <c r="R5956" s="211">
        <v>0.45279955331456018</v>
      </c>
      <c r="S5956" s="211">
        <v>0.3996613991434268</v>
      </c>
      <c r="T5956" s="211">
        <v>0.58073610199934389</v>
      </c>
      <c r="U5956" s="211">
        <v>0.36051637882647775</v>
      </c>
      <c r="V5956" s="211">
        <v>6.3569721673061658E-2</v>
      </c>
      <c r="W5956" s="211">
        <v>0.59831687247754739</v>
      </c>
      <c r="X5956" s="211">
        <v>0.35762588754736113</v>
      </c>
      <c r="Y5956" s="211">
        <v>0.57670535759315222</v>
      </c>
      <c r="Z5956" s="211">
        <v>0.14972565806729118</v>
      </c>
      <c r="AA5956" s="212">
        <v>0.12505466152029548</v>
      </c>
    </row>
    <row r="5957" spans="1:27" x14ac:dyDescent="0.35">
      <c r="A5957" s="210" t="s">
        <v>6633</v>
      </c>
      <c r="B5957" s="217">
        <v>166.57695972805979</v>
      </c>
      <c r="C5957" s="211">
        <v>8.0941631272433881E-2</v>
      </c>
      <c r="D5957" s="211">
        <v>0.12162472576432816</v>
      </c>
      <c r="E5957" s="211">
        <v>8.6009313054355843E-2</v>
      </c>
      <c r="F5957" s="211">
        <v>0.10700996787935151</v>
      </c>
      <c r="G5957" s="211">
        <v>0.11724010839742234</v>
      </c>
      <c r="H5957" s="211">
        <v>0.12063748386595152</v>
      </c>
      <c r="I5957" s="211">
        <v>0.46452283830552632</v>
      </c>
      <c r="J5957" s="211">
        <v>0.40317459535257344</v>
      </c>
      <c r="K5957" s="211">
        <v>0.62774759741284381</v>
      </c>
      <c r="L5957" s="211">
        <v>0.27537658735110876</v>
      </c>
      <c r="M5957" s="211">
        <v>9.2110973365515131E-2</v>
      </c>
      <c r="N5957" s="211">
        <v>0.38198944088010672</v>
      </c>
      <c r="O5957" s="211">
        <v>0.73860566019958451</v>
      </c>
      <c r="P5957" s="211">
        <v>6.9764425157497673E-2</v>
      </c>
      <c r="Q5957" s="211">
        <v>6.6450774931385362E-2</v>
      </c>
      <c r="R5957" s="211">
        <v>0.48429969903420444</v>
      </c>
      <c r="S5957" s="211">
        <v>0.29883666780596418</v>
      </c>
      <c r="T5957" s="211">
        <v>0.6189557795103704</v>
      </c>
      <c r="U5957" s="211">
        <v>0.41636534652403606</v>
      </c>
      <c r="V5957" s="211">
        <v>0.14230216679066923</v>
      </c>
      <c r="W5957" s="211">
        <v>0.59891712812674558</v>
      </c>
      <c r="X5957" s="211">
        <v>0.33495207456396187</v>
      </c>
      <c r="Y5957" s="211">
        <v>0.65190932845729843</v>
      </c>
      <c r="Z5957" s="211">
        <v>0.14729248579317938</v>
      </c>
      <c r="AA5957" s="212">
        <v>0.11665891878956919</v>
      </c>
    </row>
    <row r="5958" spans="1:27" x14ac:dyDescent="0.35">
      <c r="A5958" s="210" t="s">
        <v>6634</v>
      </c>
      <c r="B5958" s="217">
        <v>122.04100863814234</v>
      </c>
      <c r="C5958" s="211">
        <v>7.2496963015593441E-2</v>
      </c>
      <c r="D5958" s="211">
        <v>0.12252992989330216</v>
      </c>
      <c r="E5958" s="211">
        <v>7.6949947733565963E-2</v>
      </c>
      <c r="F5958" s="211">
        <v>8.9678028935378823E-2</v>
      </c>
      <c r="G5958" s="211">
        <v>0.12147704300528386</v>
      </c>
      <c r="H5958" s="211">
        <v>0.10940412551345563</v>
      </c>
      <c r="I5958" s="211">
        <v>0.43283290060452223</v>
      </c>
      <c r="J5958" s="211">
        <v>0.38908840435994846</v>
      </c>
      <c r="K5958" s="211">
        <v>0.60121834289050036</v>
      </c>
      <c r="L5958" s="211">
        <v>0.27817719880036723</v>
      </c>
      <c r="M5958" s="211">
        <v>9.6979126449675435E-2</v>
      </c>
      <c r="N5958" s="211">
        <v>0.508400706465576</v>
      </c>
      <c r="O5958" s="211">
        <v>0.66396368681787921</v>
      </c>
      <c r="P5958" s="211">
        <v>6.987190778633659E-2</v>
      </c>
      <c r="Q5958" s="211">
        <v>5.8767112924507897E-2</v>
      </c>
      <c r="R5958" s="211">
        <v>0.44217870918551538</v>
      </c>
      <c r="S5958" s="211">
        <v>0.27835555120387756</v>
      </c>
      <c r="T5958" s="211">
        <v>0.55349004826953807</v>
      </c>
      <c r="U5958" s="211">
        <v>0.46183896106919886</v>
      </c>
      <c r="V5958" s="211">
        <v>5.4171916394155722E-2</v>
      </c>
      <c r="W5958" s="211">
        <v>0.54386563307459435</v>
      </c>
      <c r="X5958" s="211">
        <v>0.3237148623502068</v>
      </c>
      <c r="Y5958" s="211">
        <v>0.60059851404660902</v>
      </c>
      <c r="Z5958" s="211">
        <v>0.14522110325167212</v>
      </c>
      <c r="AA5958" s="212">
        <v>0.1171392440970257</v>
      </c>
    </row>
    <row r="5959" spans="1:27" x14ac:dyDescent="0.35">
      <c r="A5959" s="210" t="s">
        <v>6635</v>
      </c>
      <c r="B5959" s="217">
        <v>116.72820837901769</v>
      </c>
      <c r="C5959" s="211">
        <v>6.2164179570566885E-2</v>
      </c>
      <c r="D5959" s="211">
        <v>0.12606842572598503</v>
      </c>
      <c r="E5959" s="211">
        <v>7.7157712488310673E-2</v>
      </c>
      <c r="F5959" s="211">
        <v>8.0076530370783328E-2</v>
      </c>
      <c r="G5959" s="211">
        <v>0.12425940348958148</v>
      </c>
      <c r="H5959" s="211">
        <v>0.12013866544322968</v>
      </c>
      <c r="I5959" s="211">
        <v>0.4341095604807107</v>
      </c>
      <c r="J5959" s="211">
        <v>0.45837269072358683</v>
      </c>
      <c r="K5959" s="211">
        <v>0.5642995908671079</v>
      </c>
      <c r="L5959" s="211">
        <v>0.26829359886110843</v>
      </c>
      <c r="M5959" s="211">
        <v>0.10147124600201994</v>
      </c>
      <c r="N5959" s="211">
        <v>0.42934371191956888</v>
      </c>
      <c r="O5959" s="211">
        <v>0.64506077038341092</v>
      </c>
      <c r="P5959" s="211">
        <v>6.1109468496165019E-2</v>
      </c>
      <c r="Q5959" s="211">
        <v>9.6795809099301813E-2</v>
      </c>
      <c r="R5959" s="211">
        <v>0.37835811998062918</v>
      </c>
      <c r="S5959" s="211">
        <v>0.311111891274574</v>
      </c>
      <c r="T5959" s="211">
        <v>0.50078583046085479</v>
      </c>
      <c r="U5959" s="211">
        <v>0.41442229973786632</v>
      </c>
      <c r="V5959" s="211">
        <v>6.0470275521397054E-2</v>
      </c>
      <c r="W5959" s="211">
        <v>0.51693922888891664</v>
      </c>
      <c r="X5959" s="211">
        <v>0.32779037397442318</v>
      </c>
      <c r="Y5959" s="211">
        <v>0.65911154311934683</v>
      </c>
      <c r="Z5959" s="211">
        <v>0.14409935718896597</v>
      </c>
      <c r="AA5959" s="212">
        <v>0.11062193561333515</v>
      </c>
    </row>
    <row r="5960" spans="1:27" x14ac:dyDescent="0.35">
      <c r="A5960" s="210" t="s">
        <v>6636</v>
      </c>
      <c r="B5960" s="217">
        <v>112.33871255851128</v>
      </c>
      <c r="C5960" s="211">
        <v>6.4504501818115623E-2</v>
      </c>
      <c r="D5960" s="211">
        <v>0.1241083382578744</v>
      </c>
      <c r="E5960" s="211">
        <v>6.7323948461012362E-2</v>
      </c>
      <c r="F5960" s="211">
        <v>0.10283412194384767</v>
      </c>
      <c r="G5960" s="211">
        <v>0.12137634486411021</v>
      </c>
      <c r="H5960" s="211">
        <v>0.11767153014584679</v>
      </c>
      <c r="I5960" s="211">
        <v>0.52789905847772167</v>
      </c>
      <c r="J5960" s="211">
        <v>0.43027600949358913</v>
      </c>
      <c r="K5960" s="211">
        <v>0.64634664516646523</v>
      </c>
      <c r="L5960" s="211">
        <v>0.2807308099035758</v>
      </c>
      <c r="M5960" s="211">
        <v>9.0787412214094781E-2</v>
      </c>
      <c r="N5960" s="211">
        <v>0.54017313798441657</v>
      </c>
      <c r="O5960" s="211">
        <v>0.72609626433616692</v>
      </c>
      <c r="P5960" s="211">
        <v>6.9979387775377447E-2</v>
      </c>
      <c r="Q5960" s="211">
        <v>7.7893783172932718E-2</v>
      </c>
      <c r="R5960" s="211">
        <v>0.46666280236987628</v>
      </c>
      <c r="S5960" s="211">
        <v>0.40720644952129692</v>
      </c>
      <c r="T5960" s="211">
        <v>0.52836077111118829</v>
      </c>
      <c r="U5960" s="211">
        <v>0.4041084122222614</v>
      </c>
      <c r="V5960" s="211">
        <v>5.272438675442654E-2</v>
      </c>
      <c r="W5960" s="211">
        <v>0.49839001048163645</v>
      </c>
      <c r="X5960" s="211">
        <v>0.25542254689225186</v>
      </c>
      <c r="Y5960" s="211">
        <v>0.56428321275774662</v>
      </c>
      <c r="Z5960" s="211">
        <v>0.14930628070954904</v>
      </c>
      <c r="AA5960" s="212">
        <v>0.12058115728578464</v>
      </c>
    </row>
    <row r="5961" spans="1:27" x14ac:dyDescent="0.35">
      <c r="A5961" s="210" t="s">
        <v>6637</v>
      </c>
      <c r="B5961" s="217">
        <v>143.23770610355396</v>
      </c>
      <c r="C5961" s="211">
        <v>5.7409503326705934E-2</v>
      </c>
      <c r="D5961" s="211">
        <v>0.12352610874472081</v>
      </c>
      <c r="E5961" s="211">
        <v>8.1339680119693239E-2</v>
      </c>
      <c r="F5961" s="211">
        <v>8.9339788190628558E-2</v>
      </c>
      <c r="G5961" s="211">
        <v>0.12221711058716972</v>
      </c>
      <c r="H5961" s="211">
        <v>0.12625360939638577</v>
      </c>
      <c r="I5961" s="211">
        <v>0.53071819537020082</v>
      </c>
      <c r="J5961" s="211">
        <v>0.48275981904438814</v>
      </c>
      <c r="K5961" s="211">
        <v>0.6458864417153577</v>
      </c>
      <c r="L5961" s="211">
        <v>0.27030957033015396</v>
      </c>
      <c r="M5961" s="211">
        <v>8.6569424007137546E-2</v>
      </c>
      <c r="N5961" s="211">
        <v>0.39866166525065305</v>
      </c>
      <c r="O5961" s="211">
        <v>0.6527553716918143</v>
      </c>
      <c r="P5961" s="211">
        <v>7.3182463830740382E-2</v>
      </c>
      <c r="Q5961" s="211">
        <v>8.9294652725068632E-2</v>
      </c>
      <c r="R5961" s="211">
        <v>0.40504462314119444</v>
      </c>
      <c r="S5961" s="211">
        <v>0.30329265924818261</v>
      </c>
      <c r="T5961" s="211">
        <v>0.55120886270283886</v>
      </c>
      <c r="U5961" s="211">
        <v>0.4722938524412516</v>
      </c>
      <c r="V5961" s="211">
        <v>8.6147281091644878E-2</v>
      </c>
      <c r="W5961" s="211">
        <v>0.6411674192718112</v>
      </c>
      <c r="X5961" s="211">
        <v>0.38088161310650431</v>
      </c>
      <c r="Y5961" s="211">
        <v>0.73970331911572984</v>
      </c>
      <c r="Z5961" s="211">
        <v>0.14707611146819502</v>
      </c>
      <c r="AA5961" s="212">
        <v>0.12211749233188135</v>
      </c>
    </row>
    <row r="5962" spans="1:27" x14ac:dyDescent="0.35">
      <c r="A5962" s="210" t="s">
        <v>6638</v>
      </c>
      <c r="B5962" s="217">
        <v>158.38688148897921</v>
      </c>
      <c r="C5962" s="211">
        <v>8.0180936921103618E-2</v>
      </c>
      <c r="D5962" s="211">
        <v>0.12813739090804444</v>
      </c>
      <c r="E5962" s="211">
        <v>7.4597379635094968E-2</v>
      </c>
      <c r="F5962" s="211">
        <v>8.4588480898430851E-2</v>
      </c>
      <c r="G5962" s="211">
        <v>0.12453479001389382</v>
      </c>
      <c r="H5962" s="211">
        <v>0.11095334847710753</v>
      </c>
      <c r="I5962" s="211">
        <v>0.4793616139143449</v>
      </c>
      <c r="J5962" s="211">
        <v>0.4789006050796149</v>
      </c>
      <c r="K5962" s="211">
        <v>0.56423319498528524</v>
      </c>
      <c r="L5962" s="211">
        <v>0.27553712925512014</v>
      </c>
      <c r="M5962" s="211">
        <v>9.5809523627645526E-2</v>
      </c>
      <c r="N5962" s="211">
        <v>0.37765370121479341</v>
      </c>
      <c r="O5962" s="211">
        <v>0.7596698065601466</v>
      </c>
      <c r="P5962" s="211">
        <v>6.5604670056203657E-2</v>
      </c>
      <c r="Q5962" s="211">
        <v>0.13356256253797902</v>
      </c>
      <c r="R5962" s="211">
        <v>0.43537239879924416</v>
      </c>
      <c r="S5962" s="211">
        <v>0.33509014092090511</v>
      </c>
      <c r="T5962" s="211">
        <v>0.59203135087204228</v>
      </c>
      <c r="U5962" s="211">
        <v>0.43845332165435608</v>
      </c>
      <c r="V5962" s="211">
        <v>0.17738388951880721</v>
      </c>
      <c r="W5962" s="211">
        <v>0.57998375053490625</v>
      </c>
      <c r="X5962" s="211">
        <v>0.35493665157383142</v>
      </c>
      <c r="Y5962" s="211">
        <v>0.63162807218506933</v>
      </c>
      <c r="Z5962" s="211">
        <v>0.14861663153036997</v>
      </c>
      <c r="AA5962" s="212">
        <v>0.12301155776163171</v>
      </c>
    </row>
    <row r="5963" spans="1:27" x14ac:dyDescent="0.35">
      <c r="A5963" s="210" t="s">
        <v>6639</v>
      </c>
      <c r="B5963" s="217">
        <v>135.43377417845099</v>
      </c>
      <c r="C5963" s="211">
        <v>6.9717537365964685E-2</v>
      </c>
      <c r="D5963" s="211">
        <v>0.12348361449124975</v>
      </c>
      <c r="E5963" s="211">
        <v>6.9786167019315892E-2</v>
      </c>
      <c r="F5963" s="211">
        <v>7.8444315480704491E-2</v>
      </c>
      <c r="G5963" s="211">
        <v>0.11960232270446329</v>
      </c>
      <c r="H5963" s="211">
        <v>0.11836208181401826</v>
      </c>
      <c r="I5963" s="211">
        <v>0.45657788258660892</v>
      </c>
      <c r="J5963" s="211">
        <v>0.46853044403703836</v>
      </c>
      <c r="K5963" s="211">
        <v>0.55513019957764009</v>
      </c>
      <c r="L5963" s="211">
        <v>0.27583467979464138</v>
      </c>
      <c r="M5963" s="211">
        <v>9.9456550548026795E-2</v>
      </c>
      <c r="N5963" s="211">
        <v>0.40882086960340569</v>
      </c>
      <c r="O5963" s="211">
        <v>0.70952293860905602</v>
      </c>
      <c r="P5963" s="211">
        <v>6.1377027963623716E-2</v>
      </c>
      <c r="Q5963" s="211">
        <v>0.10560778452714054</v>
      </c>
      <c r="R5963" s="211">
        <v>0.49003399624991073</v>
      </c>
      <c r="S5963" s="211">
        <v>0.37004345675412065</v>
      </c>
      <c r="T5963" s="211">
        <v>0.58077408991304724</v>
      </c>
      <c r="U5963" s="211">
        <v>0.44088646516263796</v>
      </c>
      <c r="V5963" s="211">
        <v>0.11865300939683562</v>
      </c>
      <c r="W5963" s="211">
        <v>0.54525378626984966</v>
      </c>
      <c r="X5963" s="211">
        <v>0.34226399959418718</v>
      </c>
      <c r="Y5963" s="211">
        <v>0.64265768963466763</v>
      </c>
      <c r="Z5963" s="211">
        <v>0.14811828402472285</v>
      </c>
      <c r="AA5963" s="212">
        <v>0.11824356938944283</v>
      </c>
    </row>
    <row r="5964" spans="1:27" x14ac:dyDescent="0.35">
      <c r="A5964" s="210" t="s">
        <v>6640</v>
      </c>
      <c r="B5964" s="217">
        <v>118.09833815727332</v>
      </c>
      <c r="C5964" s="211">
        <v>7.5097342494254399E-2</v>
      </c>
      <c r="D5964" s="211">
        <v>0.12248956259268129</v>
      </c>
      <c r="E5964" s="211">
        <v>7.1935492985218924E-2</v>
      </c>
      <c r="F5964" s="211">
        <v>8.7780155995920123E-2</v>
      </c>
      <c r="G5964" s="211">
        <v>0.11876604104251791</v>
      </c>
      <c r="H5964" s="211">
        <v>0.12161728611491712</v>
      </c>
      <c r="I5964" s="211">
        <v>0.51669682305833109</v>
      </c>
      <c r="J5964" s="211">
        <v>0.43320435713670047</v>
      </c>
      <c r="K5964" s="211">
        <v>0.55413586368359014</v>
      </c>
      <c r="L5964" s="211">
        <v>0.27395001270282782</v>
      </c>
      <c r="M5964" s="211">
        <v>9.2973344803333788E-2</v>
      </c>
      <c r="N5964" s="211">
        <v>0.41323746599881328</v>
      </c>
      <c r="O5964" s="211">
        <v>0.76618618667758454</v>
      </c>
      <c r="P5964" s="211">
        <v>7.3115033021108E-2</v>
      </c>
      <c r="Q5964" s="211">
        <v>5.5424693141155862E-2</v>
      </c>
      <c r="R5964" s="211">
        <v>0.45337187622977937</v>
      </c>
      <c r="S5964" s="211">
        <v>0.31963293304828611</v>
      </c>
      <c r="T5964" s="211">
        <v>0.53908282849755051</v>
      </c>
      <c r="U5964" s="211">
        <v>0.40679812102984048</v>
      </c>
      <c r="V5964" s="211">
        <v>7.2361082386688924E-2</v>
      </c>
      <c r="W5964" s="211">
        <v>0.61531075955055403</v>
      </c>
      <c r="X5964" s="211">
        <v>0.42278932587744372</v>
      </c>
      <c r="Y5964" s="211">
        <v>0.64735970030173728</v>
      </c>
      <c r="Z5964" s="211">
        <v>0.14885235406460601</v>
      </c>
      <c r="AA5964" s="212">
        <v>0.12459061099687226</v>
      </c>
    </row>
    <row r="5965" spans="1:27" x14ac:dyDescent="0.35">
      <c r="A5965" s="210" t="s">
        <v>6641</v>
      </c>
      <c r="B5965" s="217">
        <v>153.10188643769052</v>
      </c>
      <c r="C5965" s="211">
        <v>6.8393219033008046E-2</v>
      </c>
      <c r="D5965" s="211">
        <v>0.13100538302978137</v>
      </c>
      <c r="E5965" s="211">
        <v>7.6929190797933672E-2</v>
      </c>
      <c r="F5965" s="211">
        <v>9.3352504391178995E-2</v>
      </c>
      <c r="G5965" s="211">
        <v>0.11632176787507423</v>
      </c>
      <c r="H5965" s="211">
        <v>0.11305860110138838</v>
      </c>
      <c r="I5965" s="211">
        <v>0.52152075311681612</v>
      </c>
      <c r="J5965" s="211">
        <v>0.4389889645745052</v>
      </c>
      <c r="K5965" s="211">
        <v>0.62307453787294453</v>
      </c>
      <c r="L5965" s="211">
        <v>0.27760660930300313</v>
      </c>
      <c r="M5965" s="211">
        <v>0.11383923891269863</v>
      </c>
      <c r="N5965" s="211">
        <v>0.41358162654687491</v>
      </c>
      <c r="O5965" s="211">
        <v>0.58949607487811118</v>
      </c>
      <c r="P5965" s="211">
        <v>7.2275288142477925E-2</v>
      </c>
      <c r="Q5965" s="211">
        <v>0.1037975150487111</v>
      </c>
      <c r="R5965" s="211">
        <v>0.41242965114271668</v>
      </c>
      <c r="S5965" s="211">
        <v>0.32762467451887212</v>
      </c>
      <c r="T5965" s="211">
        <v>0.53694964494276898</v>
      </c>
      <c r="U5965" s="211">
        <v>0.50531959670086235</v>
      </c>
      <c r="V5965" s="211">
        <v>8.2760454951523732E-2</v>
      </c>
      <c r="W5965" s="211">
        <v>0.61435569625722031</v>
      </c>
      <c r="X5965" s="211">
        <v>0.29073842708301567</v>
      </c>
      <c r="Y5965" s="211">
        <v>0.6038639302203217</v>
      </c>
      <c r="Z5965" s="211">
        <v>0.14401887671920796</v>
      </c>
      <c r="AA5965" s="212">
        <v>0.11628161846738876</v>
      </c>
    </row>
    <row r="5966" spans="1:27" x14ac:dyDescent="0.35">
      <c r="A5966" s="210" t="s">
        <v>6642</v>
      </c>
      <c r="B5966" s="217">
        <v>118.66325594674328</v>
      </c>
      <c r="C5966" s="211">
        <v>7.0079150361092163E-2</v>
      </c>
      <c r="D5966" s="211">
        <v>0.12458940476419315</v>
      </c>
      <c r="E5966" s="211">
        <v>7.186533130952838E-2</v>
      </c>
      <c r="F5966" s="211">
        <v>8.5849276975695485E-2</v>
      </c>
      <c r="G5966" s="211">
        <v>0.11854320480523034</v>
      </c>
      <c r="H5966" s="211">
        <v>0.12572251379497518</v>
      </c>
      <c r="I5966" s="211">
        <v>0.52506982857996987</v>
      </c>
      <c r="J5966" s="211">
        <v>0.44380174208765011</v>
      </c>
      <c r="K5966" s="211">
        <v>0.61192874691518795</v>
      </c>
      <c r="L5966" s="211">
        <v>0.27608840203038021</v>
      </c>
      <c r="M5966" s="211">
        <v>9.5841046167715147E-2</v>
      </c>
      <c r="N5966" s="211">
        <v>0.36715762289052184</v>
      </c>
      <c r="O5966" s="211">
        <v>0.76774464477056037</v>
      </c>
      <c r="P5966" s="211">
        <v>6.5838014398145961E-2</v>
      </c>
      <c r="Q5966" s="211">
        <v>0.13089685934826228</v>
      </c>
      <c r="R5966" s="211">
        <v>0.46379616882516844</v>
      </c>
      <c r="S5966" s="211">
        <v>0.38929067552872648</v>
      </c>
      <c r="T5966" s="211">
        <v>0.51490805904148607</v>
      </c>
      <c r="U5966" s="211">
        <v>0.41075730297405355</v>
      </c>
      <c r="V5966" s="211">
        <v>5.8863522854593509E-2</v>
      </c>
      <c r="W5966" s="211">
        <v>0.55625444528197576</v>
      </c>
      <c r="X5966" s="211">
        <v>0.42497118946111823</v>
      </c>
      <c r="Y5966" s="211">
        <v>0.70406520765989855</v>
      </c>
      <c r="Z5966" s="211">
        <v>0.14653108568763262</v>
      </c>
      <c r="AA5966" s="212">
        <v>0.1186315378259872</v>
      </c>
    </row>
    <row r="5967" spans="1:27" x14ac:dyDescent="0.35">
      <c r="A5967" s="210" t="s">
        <v>6643</v>
      </c>
      <c r="B5967" s="217">
        <v>133.65683755636579</v>
      </c>
      <c r="C5967" s="211">
        <v>8.047159105422097E-2</v>
      </c>
      <c r="D5967" s="211">
        <v>0.1254074623822525</v>
      </c>
      <c r="E5967" s="211">
        <v>8.5986536136164748E-2</v>
      </c>
      <c r="F5967" s="211">
        <v>7.6769908085578237E-2</v>
      </c>
      <c r="G5967" s="211">
        <v>0.12487885361270015</v>
      </c>
      <c r="H5967" s="211">
        <v>0.12941793305843252</v>
      </c>
      <c r="I5967" s="211">
        <v>0.42479831840167942</v>
      </c>
      <c r="J5967" s="211">
        <v>0.41082499292026264</v>
      </c>
      <c r="K5967" s="211">
        <v>0.63634746092649785</v>
      </c>
      <c r="L5967" s="211">
        <v>0.27450259648621572</v>
      </c>
      <c r="M5967" s="211">
        <v>0.10960452053020732</v>
      </c>
      <c r="N5967" s="211">
        <v>0.42515472465217996</v>
      </c>
      <c r="O5967" s="211">
        <v>0.67992810169465889</v>
      </c>
      <c r="P5967" s="211">
        <v>6.4918477259387763E-2</v>
      </c>
      <c r="Q5967" s="211">
        <v>0.14439559125064594</v>
      </c>
      <c r="R5967" s="211">
        <v>0.41013272589434985</v>
      </c>
      <c r="S5967" s="211">
        <v>0.31138770651753023</v>
      </c>
      <c r="T5967" s="211">
        <v>0.54187345895896433</v>
      </c>
      <c r="U5967" s="211">
        <v>0.44279500803130745</v>
      </c>
      <c r="V5967" s="211">
        <v>6.6059250740795744E-2</v>
      </c>
      <c r="W5967" s="211">
        <v>0.5135105877348336</v>
      </c>
      <c r="X5967" s="211">
        <v>0.35892922437383096</v>
      </c>
      <c r="Y5967" s="211">
        <v>0.6907965716337332</v>
      </c>
      <c r="Z5967" s="211">
        <v>0.14996377161672128</v>
      </c>
      <c r="AA5967" s="212">
        <v>0.11827956393354799</v>
      </c>
    </row>
    <row r="5968" spans="1:27" x14ac:dyDescent="0.35">
      <c r="A5968" s="210" t="s">
        <v>6644</v>
      </c>
      <c r="B5968" s="217">
        <v>114.63009709474387</v>
      </c>
      <c r="C5968" s="211">
        <v>5.5785552421375201E-2</v>
      </c>
      <c r="D5968" s="211">
        <v>0.1274490758704569</v>
      </c>
      <c r="E5968" s="211">
        <v>7.4245813485014092E-2</v>
      </c>
      <c r="F5968" s="211">
        <v>9.8204590210642317E-2</v>
      </c>
      <c r="G5968" s="211">
        <v>0.12238090664003537</v>
      </c>
      <c r="H5968" s="211">
        <v>0.12449842883764811</v>
      </c>
      <c r="I5968" s="211">
        <v>0.40619293123496947</v>
      </c>
      <c r="J5968" s="211">
        <v>0.45436820660236205</v>
      </c>
      <c r="K5968" s="211">
        <v>0.59544294498233918</v>
      </c>
      <c r="L5968" s="211">
        <v>0.27261288626372998</v>
      </c>
      <c r="M5968" s="211">
        <v>8.2276506450418077E-2</v>
      </c>
      <c r="N5968" s="211">
        <v>0.36052638669666076</v>
      </c>
      <c r="O5968" s="211">
        <v>0.65984708257258529</v>
      </c>
      <c r="P5968" s="211">
        <v>6.7891818153025835E-2</v>
      </c>
      <c r="Q5968" s="211">
        <v>4.7151703220387406E-2</v>
      </c>
      <c r="R5968" s="211">
        <v>0.44583765324716146</v>
      </c>
      <c r="S5968" s="211">
        <v>0.27300594058190575</v>
      </c>
      <c r="T5968" s="211">
        <v>0.62226646118357132</v>
      </c>
      <c r="U5968" s="211">
        <v>0.49294426501986499</v>
      </c>
      <c r="V5968" s="211">
        <v>6.263208274113527E-2</v>
      </c>
      <c r="W5968" s="211">
        <v>0.4990590477800001</v>
      </c>
      <c r="X5968" s="211">
        <v>0.30846655431207359</v>
      </c>
      <c r="Y5968" s="211">
        <v>0.62812050384241847</v>
      </c>
      <c r="Z5968" s="211">
        <v>0.14506855082306927</v>
      </c>
      <c r="AA5968" s="212">
        <v>0.11788550859049469</v>
      </c>
    </row>
    <row r="5969" spans="1:27" x14ac:dyDescent="0.35">
      <c r="A5969" s="210" t="s">
        <v>6645</v>
      </c>
      <c r="B5969" s="217">
        <v>126.59166700475502</v>
      </c>
      <c r="C5969" s="211">
        <v>5.1681754167159845E-2</v>
      </c>
      <c r="D5969" s="211">
        <v>0.13042323204830322</v>
      </c>
      <c r="E5969" s="211">
        <v>6.9114953753571323E-2</v>
      </c>
      <c r="F5969" s="211">
        <v>9.2824565379924534E-2</v>
      </c>
      <c r="G5969" s="211">
        <v>0.1221571724454434</v>
      </c>
      <c r="H5969" s="211">
        <v>0.12025144497230336</v>
      </c>
      <c r="I5969" s="211">
        <v>0.45204876664198296</v>
      </c>
      <c r="J5969" s="211">
        <v>0.43875894391908443</v>
      </c>
      <c r="K5969" s="211">
        <v>0.5788672092127598</v>
      </c>
      <c r="L5969" s="211">
        <v>0.27709931918916147</v>
      </c>
      <c r="M5969" s="211">
        <v>9.2926980651747704E-2</v>
      </c>
      <c r="N5969" s="211">
        <v>0.42474394689841632</v>
      </c>
      <c r="O5969" s="211">
        <v>0.70931091566451165</v>
      </c>
      <c r="P5969" s="211">
        <v>6.5059956347101502E-2</v>
      </c>
      <c r="Q5969" s="211">
        <v>5.5141889228340665E-2</v>
      </c>
      <c r="R5969" s="211">
        <v>0.41925499735603122</v>
      </c>
      <c r="S5969" s="211">
        <v>0.25233654524950894</v>
      </c>
      <c r="T5969" s="211">
        <v>0.59319340317691938</v>
      </c>
      <c r="U5969" s="211">
        <v>0.31180299624957608</v>
      </c>
      <c r="V5969" s="211">
        <v>0.14223632655569929</v>
      </c>
      <c r="W5969" s="211">
        <v>0.49456667507222929</v>
      </c>
      <c r="X5969" s="211">
        <v>0.28700302288372032</v>
      </c>
      <c r="Y5969" s="211">
        <v>0.59572912115830101</v>
      </c>
      <c r="Z5969" s="211">
        <v>0.14262671133471219</v>
      </c>
      <c r="AA5969" s="212">
        <v>0.11694661352597265</v>
      </c>
    </row>
    <row r="5970" spans="1:27" x14ac:dyDescent="0.35">
      <c r="A5970" s="210" t="s">
        <v>6646</v>
      </c>
      <c r="B5970" s="217">
        <v>164.24540951324059</v>
      </c>
      <c r="C5970" s="211">
        <v>6.2803890894232883E-2</v>
      </c>
      <c r="D5970" s="211">
        <v>0.12674502030219584</v>
      </c>
      <c r="E5970" s="211">
        <v>6.9502390294010868E-2</v>
      </c>
      <c r="F5970" s="211">
        <v>9.9003074482358983E-2</v>
      </c>
      <c r="G5970" s="211">
        <v>0.12072361165930887</v>
      </c>
      <c r="H5970" s="211">
        <v>0.11187774682609337</v>
      </c>
      <c r="I5970" s="211">
        <v>0.452970586424016</v>
      </c>
      <c r="J5970" s="211">
        <v>0.40826519309571413</v>
      </c>
      <c r="K5970" s="211">
        <v>0.62162220908435406</v>
      </c>
      <c r="L5970" s="211">
        <v>0.27173216973444525</v>
      </c>
      <c r="M5970" s="211">
        <v>0.10925491466544333</v>
      </c>
      <c r="N5970" s="211">
        <v>0.38573979825034876</v>
      </c>
      <c r="O5970" s="211">
        <v>0.78282057618378176</v>
      </c>
      <c r="P5970" s="211">
        <v>6.4133144706694969E-2</v>
      </c>
      <c r="Q5970" s="211">
        <v>4.2394059985400696E-2</v>
      </c>
      <c r="R5970" s="211">
        <v>0.46366764834288793</v>
      </c>
      <c r="S5970" s="211">
        <v>0.29545004215898829</v>
      </c>
      <c r="T5970" s="211">
        <v>0.64238280927753932</v>
      </c>
      <c r="U5970" s="211">
        <v>0.37467763285216404</v>
      </c>
      <c r="V5970" s="211">
        <v>0.18548619030888183</v>
      </c>
      <c r="W5970" s="211">
        <v>0.52187182018853751</v>
      </c>
      <c r="X5970" s="211">
        <v>0.35624839240927852</v>
      </c>
      <c r="Y5970" s="211">
        <v>0.6411369504141553</v>
      </c>
      <c r="Z5970" s="211">
        <v>0.14792367843534066</v>
      </c>
      <c r="AA5970" s="212">
        <v>0.11928198553105433</v>
      </c>
    </row>
    <row r="5971" spans="1:27" x14ac:dyDescent="0.35">
      <c r="A5971" s="210" t="s">
        <v>6647</v>
      </c>
      <c r="B5971" s="217">
        <v>173.72485483503561</v>
      </c>
      <c r="C5971" s="211">
        <v>7.5720604889550194E-2</v>
      </c>
      <c r="D5971" s="211">
        <v>0.12055025206608656</v>
      </c>
      <c r="E5971" s="211">
        <v>7.7997015800093383E-2</v>
      </c>
      <c r="F5971" s="211">
        <v>8.6386415912054454E-2</v>
      </c>
      <c r="G5971" s="211">
        <v>0.12422538207814324</v>
      </c>
      <c r="H5971" s="211">
        <v>0.1179398729885732</v>
      </c>
      <c r="I5971" s="211">
        <v>0.45689742639785996</v>
      </c>
      <c r="J5971" s="211">
        <v>0.44183424962826884</v>
      </c>
      <c r="K5971" s="211">
        <v>0.63942548070800198</v>
      </c>
      <c r="L5971" s="211">
        <v>0.27466803474719015</v>
      </c>
      <c r="M5971" s="211">
        <v>0.1119766781559379</v>
      </c>
      <c r="N5971" s="211">
        <v>0.47877428408446393</v>
      </c>
      <c r="O5971" s="211">
        <v>0.66830535774431021</v>
      </c>
      <c r="P5971" s="211">
        <v>7.1286327143923411E-2</v>
      </c>
      <c r="Q5971" s="211">
        <v>7.1845053467660763E-2</v>
      </c>
      <c r="R5971" s="211">
        <v>0.48381117757194775</v>
      </c>
      <c r="S5971" s="211">
        <v>0.33339289755580254</v>
      </c>
      <c r="T5971" s="211">
        <v>0.56667559296024128</v>
      </c>
      <c r="U5971" s="211">
        <v>0.36274181451401599</v>
      </c>
      <c r="V5971" s="211">
        <v>0.17216251547692529</v>
      </c>
      <c r="W5971" s="211">
        <v>0.54922129761188154</v>
      </c>
      <c r="X5971" s="211">
        <v>0.22992896202857352</v>
      </c>
      <c r="Y5971" s="211">
        <v>0.63956394517652371</v>
      </c>
      <c r="Z5971" s="211">
        <v>0.14932059889847013</v>
      </c>
      <c r="AA5971" s="212">
        <v>0.12108382245288148</v>
      </c>
    </row>
    <row r="5972" spans="1:27" x14ac:dyDescent="0.35">
      <c r="A5972" s="210" t="s">
        <v>6648</v>
      </c>
      <c r="B5972" s="217">
        <v>127.99129323221459</v>
      </c>
      <c r="C5972" s="211">
        <v>6.1757359768696514E-2</v>
      </c>
      <c r="D5972" s="211">
        <v>0.12286301348590864</v>
      </c>
      <c r="E5972" s="211">
        <v>7.2471772920024394E-2</v>
      </c>
      <c r="F5972" s="211">
        <v>8.9398430244196359E-2</v>
      </c>
      <c r="G5972" s="211">
        <v>0.12374661751000793</v>
      </c>
      <c r="H5972" s="211">
        <v>0.11104522827643329</v>
      </c>
      <c r="I5972" s="211">
        <v>0.51592784044301188</v>
      </c>
      <c r="J5972" s="211">
        <v>0.4557155543405032</v>
      </c>
      <c r="K5972" s="211">
        <v>0.59530557137419415</v>
      </c>
      <c r="L5972" s="211">
        <v>0.27384703038297348</v>
      </c>
      <c r="M5972" s="211">
        <v>8.2685460919501352E-2</v>
      </c>
      <c r="N5972" s="211">
        <v>0.52756737297432277</v>
      </c>
      <c r="O5972" s="211">
        <v>0.73863260869584368</v>
      </c>
      <c r="P5972" s="211">
        <v>6.9664386139897533E-2</v>
      </c>
      <c r="Q5972" s="211">
        <v>4.9038262182698439E-2</v>
      </c>
      <c r="R5972" s="211">
        <v>0.37643799547827977</v>
      </c>
      <c r="S5972" s="211">
        <v>0.35992553613609224</v>
      </c>
      <c r="T5972" s="211">
        <v>0.46901269984811844</v>
      </c>
      <c r="U5972" s="211">
        <v>0.44899785159200856</v>
      </c>
      <c r="V5972" s="211">
        <v>8.1900543042976809E-2</v>
      </c>
      <c r="W5972" s="211">
        <v>0.61242561341219637</v>
      </c>
      <c r="X5972" s="211">
        <v>0.41465194087277552</v>
      </c>
      <c r="Y5972" s="211">
        <v>0.68110395802070633</v>
      </c>
      <c r="Z5972" s="211">
        <v>0.14156473231209132</v>
      </c>
      <c r="AA5972" s="212">
        <v>0.11910089971889411</v>
      </c>
    </row>
    <row r="5973" spans="1:27" x14ac:dyDescent="0.35">
      <c r="A5973" s="210" t="s">
        <v>6649</v>
      </c>
      <c r="B5973" s="217">
        <v>105.8942478968732</v>
      </c>
      <c r="C5973" s="211">
        <v>7.7792074879985157E-2</v>
      </c>
      <c r="D5973" s="211">
        <v>0.12926884782099005</v>
      </c>
      <c r="E5973" s="211">
        <v>7.6802580342417187E-2</v>
      </c>
      <c r="F5973" s="211">
        <v>8.8152556937040161E-2</v>
      </c>
      <c r="G5973" s="211">
        <v>0.11827701975642066</v>
      </c>
      <c r="H5973" s="211">
        <v>0.1193117662156781</v>
      </c>
      <c r="I5973" s="211">
        <v>0.48367459388318323</v>
      </c>
      <c r="J5973" s="211">
        <v>0.45897201573335827</v>
      </c>
      <c r="K5973" s="211">
        <v>0.5345893760365269</v>
      </c>
      <c r="L5973" s="211">
        <v>0.27878514701196688</v>
      </c>
      <c r="M5973" s="211">
        <v>9.5772596426980439E-2</v>
      </c>
      <c r="N5973" s="211">
        <v>0.45527210940933804</v>
      </c>
      <c r="O5973" s="211">
        <v>0.51162993926176403</v>
      </c>
      <c r="P5973" s="211">
        <v>6.9477331339613257E-2</v>
      </c>
      <c r="Q5973" s="211">
        <v>9.7413173274845541E-2</v>
      </c>
      <c r="R5973" s="211">
        <v>0.40189131788327664</v>
      </c>
      <c r="S5973" s="211">
        <v>0.31271645849745677</v>
      </c>
      <c r="T5973" s="211">
        <v>0.53928791588843372</v>
      </c>
      <c r="U5973" s="211">
        <v>0.36123433948310169</v>
      </c>
      <c r="V5973" s="211">
        <v>6.1552541000855471E-2</v>
      </c>
      <c r="W5973" s="211">
        <v>0.60382264616706527</v>
      </c>
      <c r="X5973" s="211">
        <v>0.30546438490025196</v>
      </c>
      <c r="Y5973" s="211">
        <v>0.65027567308080958</v>
      </c>
      <c r="Z5973" s="211">
        <v>0.14778002547527075</v>
      </c>
      <c r="AA5973" s="212">
        <v>0.12463502415708079</v>
      </c>
    </row>
    <row r="5974" spans="1:27" x14ac:dyDescent="0.35">
      <c r="A5974" s="210" t="s">
        <v>6650</v>
      </c>
      <c r="B5974" s="217">
        <v>152.52844066160392</v>
      </c>
      <c r="C5974" s="211">
        <v>5.5661861665195114E-2</v>
      </c>
      <c r="D5974" s="211">
        <v>0.12476781341750212</v>
      </c>
      <c r="E5974" s="211">
        <v>7.2444227651117479E-2</v>
      </c>
      <c r="F5974" s="211">
        <v>8.529163678909632E-2</v>
      </c>
      <c r="G5974" s="211">
        <v>0.12452003656359507</v>
      </c>
      <c r="H5974" s="211">
        <v>0.11690953961397452</v>
      </c>
      <c r="I5974" s="211">
        <v>0.49348099547404367</v>
      </c>
      <c r="J5974" s="211">
        <v>0.4355962661815232</v>
      </c>
      <c r="K5974" s="211">
        <v>0.62330595567681413</v>
      </c>
      <c r="L5974" s="211">
        <v>0.27776553104840979</v>
      </c>
      <c r="M5974" s="211">
        <v>7.9237363354855261E-2</v>
      </c>
      <c r="N5974" s="211">
        <v>0.51612883931893783</v>
      </c>
      <c r="O5974" s="211">
        <v>0.74343832196925541</v>
      </c>
      <c r="P5974" s="211">
        <v>6.7840687238052852E-2</v>
      </c>
      <c r="Q5974" s="211">
        <v>5.8224701801656134E-2</v>
      </c>
      <c r="R5974" s="211">
        <v>0.46877971126494605</v>
      </c>
      <c r="S5974" s="211">
        <v>0.3651658211527033</v>
      </c>
      <c r="T5974" s="211">
        <v>0.53662262847668141</v>
      </c>
      <c r="U5974" s="211">
        <v>0.53867173896437859</v>
      </c>
      <c r="V5974" s="211">
        <v>0.13481378887588438</v>
      </c>
      <c r="W5974" s="211">
        <v>0.56217619324826862</v>
      </c>
      <c r="X5974" s="211">
        <v>0.38919078706492877</v>
      </c>
      <c r="Y5974" s="211">
        <v>0.64077767187166379</v>
      </c>
      <c r="Z5974" s="211">
        <v>0.14941119349180187</v>
      </c>
      <c r="AA5974" s="212">
        <v>0.12251099856715766</v>
      </c>
    </row>
    <row r="5975" spans="1:27" x14ac:dyDescent="0.35">
      <c r="A5975" s="210" t="s">
        <v>6651</v>
      </c>
      <c r="B5975" s="217">
        <v>141.2209327346599</v>
      </c>
      <c r="C5975" s="211">
        <v>6.6351754610644562E-2</v>
      </c>
      <c r="D5975" s="211">
        <v>0.11611527344442384</v>
      </c>
      <c r="E5975" s="211">
        <v>7.053314154509481E-2</v>
      </c>
      <c r="F5975" s="211">
        <v>0.11054713673565</v>
      </c>
      <c r="G5975" s="211">
        <v>0.11706171270054121</v>
      </c>
      <c r="H5975" s="211">
        <v>0.12590101747581056</v>
      </c>
      <c r="I5975" s="211">
        <v>0.49145156721810251</v>
      </c>
      <c r="J5975" s="211">
        <v>0.46386848125530816</v>
      </c>
      <c r="K5975" s="211">
        <v>0.61171542906011878</v>
      </c>
      <c r="L5975" s="211">
        <v>0.27400216514041625</v>
      </c>
      <c r="M5975" s="211">
        <v>9.3132769766632817E-2</v>
      </c>
      <c r="N5975" s="211">
        <v>0.49573759194842348</v>
      </c>
      <c r="O5975" s="211">
        <v>0.76417755438557766</v>
      </c>
      <c r="P5975" s="211">
        <v>7.0685904360302879E-2</v>
      </c>
      <c r="Q5975" s="211">
        <v>0.14820780551597967</v>
      </c>
      <c r="R5975" s="211">
        <v>0.44815883406120172</v>
      </c>
      <c r="S5975" s="211">
        <v>0.31460583288269051</v>
      </c>
      <c r="T5975" s="211">
        <v>0.51716629234777722</v>
      </c>
      <c r="U5975" s="211">
        <v>0.36766939584953462</v>
      </c>
      <c r="V5975" s="211">
        <v>0.13303046281383638</v>
      </c>
      <c r="W5975" s="211">
        <v>0.50596053671206787</v>
      </c>
      <c r="X5975" s="211">
        <v>0.27250910195698008</v>
      </c>
      <c r="Y5975" s="211">
        <v>0.61128338428745677</v>
      </c>
      <c r="Z5975" s="211">
        <v>0.14993431013454461</v>
      </c>
      <c r="AA5975" s="212">
        <v>0.12229773691812632</v>
      </c>
    </row>
    <row r="5976" spans="1:27" x14ac:dyDescent="0.35">
      <c r="A5976" s="210" t="s">
        <v>6652</v>
      </c>
      <c r="B5976" s="217">
        <v>147.45383756040212</v>
      </c>
      <c r="C5976" s="211">
        <v>7.0522765461569895E-2</v>
      </c>
      <c r="D5976" s="211">
        <v>0.11647812676335953</v>
      </c>
      <c r="E5976" s="211">
        <v>7.6646516377594648E-2</v>
      </c>
      <c r="F5976" s="211">
        <v>9.947351132064533E-2</v>
      </c>
      <c r="G5976" s="211">
        <v>0.11641216378028413</v>
      </c>
      <c r="H5976" s="211">
        <v>0.12746998399412965</v>
      </c>
      <c r="I5976" s="211">
        <v>0.47978141407734831</v>
      </c>
      <c r="J5976" s="211">
        <v>0.39607996732551559</v>
      </c>
      <c r="K5976" s="211">
        <v>0.55726488279557262</v>
      </c>
      <c r="L5976" s="211">
        <v>0.26922891313996816</v>
      </c>
      <c r="M5976" s="211">
        <v>0.12227730208097745</v>
      </c>
      <c r="N5976" s="211">
        <v>0.50224092181118551</v>
      </c>
      <c r="O5976" s="211">
        <v>0.62755540056001724</v>
      </c>
      <c r="P5976" s="211">
        <v>6.3271692331254667E-2</v>
      </c>
      <c r="Q5976" s="211">
        <v>7.7880259924989217E-2</v>
      </c>
      <c r="R5976" s="211">
        <v>0.43578376360021664</v>
      </c>
      <c r="S5976" s="211">
        <v>0.37908416751822993</v>
      </c>
      <c r="T5976" s="211">
        <v>0.50560373869592867</v>
      </c>
      <c r="U5976" s="211">
        <v>0.33070240175262583</v>
      </c>
      <c r="V5976" s="211">
        <v>0.16617469844686089</v>
      </c>
      <c r="W5976" s="211">
        <v>0.55184091106252298</v>
      </c>
      <c r="X5976" s="211">
        <v>0.31183039733254009</v>
      </c>
      <c r="Y5976" s="211">
        <v>0.54493422678424175</v>
      </c>
      <c r="Z5976" s="211">
        <v>0.1497892144103227</v>
      </c>
      <c r="AA5976" s="212">
        <v>0.11438122011841786</v>
      </c>
    </row>
    <row r="5977" spans="1:27" x14ac:dyDescent="0.35">
      <c r="A5977" s="210" t="s">
        <v>6653</v>
      </c>
      <c r="B5977" s="217">
        <v>147.56836670866034</v>
      </c>
      <c r="C5977" s="211">
        <v>5.4991324367784283E-2</v>
      </c>
      <c r="D5977" s="211">
        <v>0.12560841358423658</v>
      </c>
      <c r="E5977" s="211">
        <v>7.3535261339828281E-2</v>
      </c>
      <c r="F5977" s="211">
        <v>9.5082581131894273E-2</v>
      </c>
      <c r="G5977" s="211">
        <v>0.12321004673911884</v>
      </c>
      <c r="H5977" s="211">
        <v>0.11836759259070793</v>
      </c>
      <c r="I5977" s="211">
        <v>0.50015930586503576</v>
      </c>
      <c r="J5977" s="211">
        <v>0.41696053530363619</v>
      </c>
      <c r="K5977" s="211">
        <v>0.60244712906560061</v>
      </c>
      <c r="L5977" s="211">
        <v>0.27166850094016576</v>
      </c>
      <c r="M5977" s="211">
        <v>9.8203803751595667E-2</v>
      </c>
      <c r="N5977" s="211">
        <v>0.44102273091343969</v>
      </c>
      <c r="O5977" s="211">
        <v>0.69281301998396438</v>
      </c>
      <c r="P5977" s="211">
        <v>6.5217450562113866E-2</v>
      </c>
      <c r="Q5977" s="211">
        <v>5.5973530718117614E-2</v>
      </c>
      <c r="R5977" s="211">
        <v>0.42412103335333046</v>
      </c>
      <c r="S5977" s="211">
        <v>0.31233802517613057</v>
      </c>
      <c r="T5977" s="211">
        <v>0.58955990376082401</v>
      </c>
      <c r="U5977" s="211">
        <v>0.3427664467080756</v>
      </c>
      <c r="V5977" s="211">
        <v>0.16743663854801247</v>
      </c>
      <c r="W5977" s="211">
        <v>0.54720915832499617</v>
      </c>
      <c r="X5977" s="211">
        <v>0.34659236811148258</v>
      </c>
      <c r="Y5977" s="211">
        <v>0.66287101802340309</v>
      </c>
      <c r="Z5977" s="211">
        <v>0.14672728154481246</v>
      </c>
      <c r="AA5977" s="212">
        <v>0.11933899393264524</v>
      </c>
    </row>
    <row r="5978" spans="1:27" x14ac:dyDescent="0.35">
      <c r="A5978" s="210" t="s">
        <v>6654</v>
      </c>
      <c r="B5978" s="217">
        <v>140.01137369820739</v>
      </c>
      <c r="C5978" s="211">
        <v>6.5062220335644863E-2</v>
      </c>
      <c r="D5978" s="211">
        <v>0.12297572571654759</v>
      </c>
      <c r="E5978" s="211">
        <v>7.281856554156535E-2</v>
      </c>
      <c r="F5978" s="211">
        <v>7.6864803369006987E-2</v>
      </c>
      <c r="G5978" s="211">
        <v>0.12140733891719269</v>
      </c>
      <c r="H5978" s="211">
        <v>0.11349748012813045</v>
      </c>
      <c r="I5978" s="211">
        <v>0.50018409538591135</v>
      </c>
      <c r="J5978" s="211">
        <v>0.45059515310284809</v>
      </c>
      <c r="K5978" s="211">
        <v>0.64826663583922217</v>
      </c>
      <c r="L5978" s="211">
        <v>0.27799785814535222</v>
      </c>
      <c r="M5978" s="211">
        <v>0.11050225535520823</v>
      </c>
      <c r="N5978" s="211">
        <v>0.37375807817056278</v>
      </c>
      <c r="O5978" s="211">
        <v>0.71603359653241894</v>
      </c>
      <c r="P5978" s="211">
        <v>7.0157311702504568E-2</v>
      </c>
      <c r="Q5978" s="211">
        <v>0.13564788132888683</v>
      </c>
      <c r="R5978" s="211">
        <v>0.45506125355991073</v>
      </c>
      <c r="S5978" s="211">
        <v>0.32702795808638896</v>
      </c>
      <c r="T5978" s="211">
        <v>0.47615655482193175</v>
      </c>
      <c r="U5978" s="211">
        <v>0.37752135294053535</v>
      </c>
      <c r="V5978" s="211">
        <v>0.121488318101878</v>
      </c>
      <c r="W5978" s="211">
        <v>0.55455201187189807</v>
      </c>
      <c r="X5978" s="211">
        <v>0.40724071562931918</v>
      </c>
      <c r="Y5978" s="211">
        <v>0.63874013663285678</v>
      </c>
      <c r="Z5978" s="211">
        <v>0.14579414290387202</v>
      </c>
      <c r="AA5978" s="212">
        <v>0.12654560670831791</v>
      </c>
    </row>
    <row r="5979" spans="1:27" x14ac:dyDescent="0.35">
      <c r="A5979" s="210" t="s">
        <v>6655</v>
      </c>
      <c r="B5979" s="217">
        <v>152.90391112732198</v>
      </c>
      <c r="C5979" s="211">
        <v>5.5326430376504171E-2</v>
      </c>
      <c r="D5979" s="211">
        <v>0.12658590418978219</v>
      </c>
      <c r="E5979" s="211">
        <v>8.1602472609865015E-2</v>
      </c>
      <c r="F5979" s="211">
        <v>7.8412818589669489E-2</v>
      </c>
      <c r="G5979" s="211">
        <v>0.1255532733356885</v>
      </c>
      <c r="H5979" s="211">
        <v>0.11913515669738549</v>
      </c>
      <c r="I5979" s="211">
        <v>0.52387224034212665</v>
      </c>
      <c r="J5979" s="211">
        <v>0.47801578545819856</v>
      </c>
      <c r="K5979" s="211">
        <v>0.60422439877184941</v>
      </c>
      <c r="L5979" s="211">
        <v>0.27467099802735501</v>
      </c>
      <c r="M5979" s="211">
        <v>0.10277821198547528</v>
      </c>
      <c r="N5979" s="211">
        <v>0.38126501318219219</v>
      </c>
      <c r="O5979" s="211">
        <v>0.68805444902674529</v>
      </c>
      <c r="P5979" s="211">
        <v>7.4544106726798079E-2</v>
      </c>
      <c r="Q5979" s="211">
        <v>0.12343550312074011</v>
      </c>
      <c r="R5979" s="211">
        <v>0.46364905513191784</v>
      </c>
      <c r="S5979" s="211">
        <v>0.28358600940921813</v>
      </c>
      <c r="T5979" s="211">
        <v>0.55071291764200803</v>
      </c>
      <c r="U5979" s="211">
        <v>0.37384211393853306</v>
      </c>
      <c r="V5979" s="211">
        <v>0.10422892005265234</v>
      </c>
      <c r="W5979" s="211">
        <v>0.53685892117612655</v>
      </c>
      <c r="X5979" s="211">
        <v>0.36917757159118836</v>
      </c>
      <c r="Y5979" s="211">
        <v>0.65765801298401694</v>
      </c>
      <c r="Z5979" s="211">
        <v>0.14660763762941073</v>
      </c>
      <c r="AA5979" s="212">
        <v>0.11763564182287631</v>
      </c>
    </row>
    <row r="5980" spans="1:27" x14ac:dyDescent="0.35">
      <c r="A5980" s="210" t="s">
        <v>6656</v>
      </c>
      <c r="B5980" s="217">
        <v>151.78974394436909</v>
      </c>
      <c r="C5980" s="211">
        <v>4.9851327676898267E-2</v>
      </c>
      <c r="D5980" s="211">
        <v>0.11830666833431731</v>
      </c>
      <c r="E5980" s="211">
        <v>7.0817650723477385E-2</v>
      </c>
      <c r="F5980" s="211">
        <v>9.5696590109264484E-2</v>
      </c>
      <c r="G5980" s="211">
        <v>0.12224409687047083</v>
      </c>
      <c r="H5980" s="211">
        <v>0.11715135844042797</v>
      </c>
      <c r="I5980" s="211">
        <v>0.51633437393216364</v>
      </c>
      <c r="J5980" s="211">
        <v>0.4485537274677715</v>
      </c>
      <c r="K5980" s="211">
        <v>0.63619569631667328</v>
      </c>
      <c r="L5980" s="211">
        <v>0.2779776146541289</v>
      </c>
      <c r="M5980" s="211">
        <v>0.10791989690888483</v>
      </c>
      <c r="N5980" s="211">
        <v>0.3925327214785439</v>
      </c>
      <c r="O5980" s="211">
        <v>0.76152328650212753</v>
      </c>
      <c r="P5980" s="211">
        <v>6.8484175693727264E-2</v>
      </c>
      <c r="Q5980" s="211">
        <v>8.589310940842361E-2</v>
      </c>
      <c r="R5980" s="211">
        <v>0.44115967933349748</v>
      </c>
      <c r="S5980" s="211">
        <v>0.35401988864114642</v>
      </c>
      <c r="T5980" s="211">
        <v>0.52792972130397131</v>
      </c>
      <c r="U5980" s="211">
        <v>0.40288306322306011</v>
      </c>
      <c r="V5980" s="211">
        <v>0.12771239096262227</v>
      </c>
      <c r="W5980" s="211">
        <v>0.55075440682253507</v>
      </c>
      <c r="X5980" s="211">
        <v>0.33366125637517796</v>
      </c>
      <c r="Y5980" s="211">
        <v>0.68552213158245534</v>
      </c>
      <c r="Z5980" s="211">
        <v>0.14519589743787081</v>
      </c>
      <c r="AA5980" s="212">
        <v>0.12092252812162169</v>
      </c>
    </row>
    <row r="5981" spans="1:27" x14ac:dyDescent="0.35">
      <c r="A5981" s="210" t="s">
        <v>6657</v>
      </c>
      <c r="B5981" s="217">
        <v>163.47869643859875</v>
      </c>
      <c r="C5981" s="211">
        <v>8.1228166150621658E-2</v>
      </c>
      <c r="D5981" s="211">
        <v>0.11724476269460606</v>
      </c>
      <c r="E5981" s="211">
        <v>7.6878631267206232E-2</v>
      </c>
      <c r="F5981" s="211">
        <v>7.0584670050288872E-2</v>
      </c>
      <c r="G5981" s="211">
        <v>0.12222712543281175</v>
      </c>
      <c r="H5981" s="211">
        <v>0.12287658849122553</v>
      </c>
      <c r="I5981" s="211">
        <v>0.44831743579498501</v>
      </c>
      <c r="J5981" s="211">
        <v>0.43310539129850018</v>
      </c>
      <c r="K5981" s="211">
        <v>0.57422724816800796</v>
      </c>
      <c r="L5981" s="211">
        <v>0.27565344865088204</v>
      </c>
      <c r="M5981" s="211">
        <v>9.152763498226045E-2</v>
      </c>
      <c r="N5981" s="211">
        <v>0.56875461728197629</v>
      </c>
      <c r="O5981" s="211">
        <v>0.62033763585622881</v>
      </c>
      <c r="P5981" s="211">
        <v>6.6923006997418336E-2</v>
      </c>
      <c r="Q5981" s="211">
        <v>0.13099760742300653</v>
      </c>
      <c r="R5981" s="211">
        <v>0.43569395149173384</v>
      </c>
      <c r="S5981" s="211">
        <v>0.34533680068100842</v>
      </c>
      <c r="T5981" s="211">
        <v>0.56638342225128857</v>
      </c>
      <c r="U5981" s="211">
        <v>0.52678438150408891</v>
      </c>
      <c r="V5981" s="211">
        <v>0.11629746118502694</v>
      </c>
      <c r="W5981" s="211">
        <v>0.56152443354876092</v>
      </c>
      <c r="X5981" s="211">
        <v>0.35257320416373111</v>
      </c>
      <c r="Y5981" s="211">
        <v>0.64470538078156392</v>
      </c>
      <c r="Z5981" s="211">
        <v>0.14809901771119607</v>
      </c>
      <c r="AA5981" s="212">
        <v>0.11376030977465723</v>
      </c>
    </row>
    <row r="5982" spans="1:27" x14ac:dyDescent="0.35">
      <c r="A5982" s="210" t="s">
        <v>6658</v>
      </c>
      <c r="B5982" s="217">
        <v>136.51577975148615</v>
      </c>
      <c r="C5982" s="211">
        <v>6.7049790487254055E-2</v>
      </c>
      <c r="D5982" s="211">
        <v>0.12271943653534002</v>
      </c>
      <c r="E5982" s="211">
        <v>7.4498034427557105E-2</v>
      </c>
      <c r="F5982" s="211">
        <v>8.888124168984754E-2</v>
      </c>
      <c r="G5982" s="211">
        <v>0.12209987446697286</v>
      </c>
      <c r="H5982" s="211">
        <v>0.12041828745218096</v>
      </c>
      <c r="I5982" s="211">
        <v>0.4783921157346831</v>
      </c>
      <c r="J5982" s="211">
        <v>0.4581959783337396</v>
      </c>
      <c r="K5982" s="211">
        <v>0.60850455019758753</v>
      </c>
      <c r="L5982" s="211">
        <v>0.28054079976536772</v>
      </c>
      <c r="M5982" s="211">
        <v>9.1191219794276218E-2</v>
      </c>
      <c r="N5982" s="211">
        <v>0.39543747198712431</v>
      </c>
      <c r="O5982" s="211">
        <v>0.6786191826341873</v>
      </c>
      <c r="P5982" s="211">
        <v>6.4270092926127426E-2</v>
      </c>
      <c r="Q5982" s="211">
        <v>5.9966164170943206E-2</v>
      </c>
      <c r="R5982" s="211">
        <v>0.45520134197450696</v>
      </c>
      <c r="S5982" s="211">
        <v>0.39205842969852367</v>
      </c>
      <c r="T5982" s="211">
        <v>0.5639018273716232</v>
      </c>
      <c r="U5982" s="211">
        <v>0.51646863818557698</v>
      </c>
      <c r="V5982" s="211">
        <v>9.6699840248450866E-2</v>
      </c>
      <c r="W5982" s="211">
        <v>0.56189563096929362</v>
      </c>
      <c r="X5982" s="211">
        <v>0.40939953636322152</v>
      </c>
      <c r="Y5982" s="211">
        <v>0.71788443327258211</v>
      </c>
      <c r="Z5982" s="211">
        <v>0.14998881001619391</v>
      </c>
      <c r="AA5982" s="212">
        <v>0.12114700284216968</v>
      </c>
    </row>
    <row r="5983" spans="1:27" x14ac:dyDescent="0.35">
      <c r="A5983" s="210" t="s">
        <v>6659</v>
      </c>
      <c r="B5983" s="217">
        <v>116.60164511975108</v>
      </c>
      <c r="C5983" s="211">
        <v>5.8972810974700446E-2</v>
      </c>
      <c r="D5983" s="211">
        <v>0.12446615676813769</v>
      </c>
      <c r="E5983" s="211">
        <v>7.9468236447311047E-2</v>
      </c>
      <c r="F5983" s="211">
        <v>0.10794120825042229</v>
      </c>
      <c r="G5983" s="211">
        <v>0.11752486035862021</v>
      </c>
      <c r="H5983" s="211">
        <v>0.10956211561391548</v>
      </c>
      <c r="I5983" s="211">
        <v>0.53095387200900024</v>
      </c>
      <c r="J5983" s="211">
        <v>0.4645611836033588</v>
      </c>
      <c r="K5983" s="211">
        <v>0.64469891380382227</v>
      </c>
      <c r="L5983" s="211">
        <v>0.26650368371938876</v>
      </c>
      <c r="M5983" s="211">
        <v>9.3531351469366017E-2</v>
      </c>
      <c r="N5983" s="211">
        <v>0.41289740551641185</v>
      </c>
      <c r="O5983" s="211">
        <v>0.58189166591536523</v>
      </c>
      <c r="P5983" s="211">
        <v>7.1168869435624615E-2</v>
      </c>
      <c r="Q5983" s="211">
        <v>0.11881244386278539</v>
      </c>
      <c r="R5983" s="211">
        <v>0.40932019720481821</v>
      </c>
      <c r="S5983" s="211">
        <v>0.37493510103689498</v>
      </c>
      <c r="T5983" s="211">
        <v>0.49692843935849851</v>
      </c>
      <c r="U5983" s="211">
        <v>0.42700781675513544</v>
      </c>
      <c r="V5983" s="211">
        <v>5.3858389887815356E-2</v>
      </c>
      <c r="W5983" s="211">
        <v>0.62306726143297197</v>
      </c>
      <c r="X5983" s="211">
        <v>0.36860194635009136</v>
      </c>
      <c r="Y5983" s="211">
        <v>0.68843145353661583</v>
      </c>
      <c r="Z5983" s="211">
        <v>0.14481730187286407</v>
      </c>
      <c r="AA5983" s="212">
        <v>0.12320727504951109</v>
      </c>
    </row>
    <row r="5984" spans="1:27" x14ac:dyDescent="0.35">
      <c r="A5984" s="210" t="s">
        <v>6660</v>
      </c>
      <c r="B5984" s="217">
        <v>136.34548885139455</v>
      </c>
      <c r="C5984" s="211">
        <v>6.3417645575345682E-2</v>
      </c>
      <c r="D5984" s="211">
        <v>0.12769418090977189</v>
      </c>
      <c r="E5984" s="211">
        <v>8.4306695627986622E-2</v>
      </c>
      <c r="F5984" s="211">
        <v>9.2617148636645941E-2</v>
      </c>
      <c r="G5984" s="211">
        <v>0.12466989395959263</v>
      </c>
      <c r="H5984" s="211">
        <v>0.10690980148751789</v>
      </c>
      <c r="I5984" s="211">
        <v>0.51397716444644459</v>
      </c>
      <c r="J5984" s="211">
        <v>0.4073759628036554</v>
      </c>
      <c r="K5984" s="211">
        <v>0.58458113506456422</v>
      </c>
      <c r="L5984" s="211">
        <v>0.27943372668305921</v>
      </c>
      <c r="M5984" s="211">
        <v>0.10483434665060991</v>
      </c>
      <c r="N5984" s="211">
        <v>0.41394930239870653</v>
      </c>
      <c r="O5984" s="211">
        <v>0.64904006740752784</v>
      </c>
      <c r="P5984" s="211">
        <v>6.763460264612968E-2</v>
      </c>
      <c r="Q5984" s="211">
        <v>0.13391887572478278</v>
      </c>
      <c r="R5984" s="211">
        <v>0.45111761008903484</v>
      </c>
      <c r="S5984" s="211">
        <v>0.32241921160169285</v>
      </c>
      <c r="T5984" s="211">
        <v>0.5844516729980479</v>
      </c>
      <c r="U5984" s="211">
        <v>0.35673408708382282</v>
      </c>
      <c r="V5984" s="211">
        <v>0.13938569286415795</v>
      </c>
      <c r="W5984" s="211">
        <v>0.59782605833423808</v>
      </c>
      <c r="X5984" s="211">
        <v>0.34651040904998964</v>
      </c>
      <c r="Y5984" s="211">
        <v>0.53618791055081116</v>
      </c>
      <c r="Z5984" s="211">
        <v>0.14921850713875534</v>
      </c>
      <c r="AA5984" s="212">
        <v>0.12409608268381353</v>
      </c>
    </row>
    <row r="5985" spans="1:27" x14ac:dyDescent="0.35">
      <c r="A5985" s="210" t="s">
        <v>6661</v>
      </c>
      <c r="B5985" s="217">
        <v>149.39820422598623</v>
      </c>
      <c r="C5985" s="211">
        <v>5.5956689768902397E-2</v>
      </c>
      <c r="D5985" s="211">
        <v>0.12050880309088742</v>
      </c>
      <c r="E5985" s="211">
        <v>7.8265087104479575E-2</v>
      </c>
      <c r="F5985" s="211">
        <v>8.7595679096005241E-2</v>
      </c>
      <c r="G5985" s="211">
        <v>0.11917272278195444</v>
      </c>
      <c r="H5985" s="211">
        <v>0.11382294494320221</v>
      </c>
      <c r="I5985" s="211">
        <v>0.44486398187487258</v>
      </c>
      <c r="J5985" s="211">
        <v>0.44993309074516125</v>
      </c>
      <c r="K5985" s="211">
        <v>0.64784201022766763</v>
      </c>
      <c r="L5985" s="211">
        <v>0.27617840543297811</v>
      </c>
      <c r="M5985" s="211">
        <v>9.5427659092495884E-2</v>
      </c>
      <c r="N5985" s="211">
        <v>0.47394578948261668</v>
      </c>
      <c r="O5985" s="211">
        <v>0.65463301506237714</v>
      </c>
      <c r="P5985" s="211">
        <v>7.2967411704667515E-2</v>
      </c>
      <c r="Q5985" s="211">
        <v>7.8524619348147959E-2</v>
      </c>
      <c r="R5985" s="211">
        <v>0.45163486145788656</v>
      </c>
      <c r="S5985" s="211">
        <v>0.27774163722327944</v>
      </c>
      <c r="T5985" s="211">
        <v>0.63275239693093099</v>
      </c>
      <c r="U5985" s="211">
        <v>0.36808407686173988</v>
      </c>
      <c r="V5985" s="211">
        <v>0.10001535772065648</v>
      </c>
      <c r="W5985" s="211">
        <v>0.61912375220612614</v>
      </c>
      <c r="X5985" s="211">
        <v>0.32258715290205953</v>
      </c>
      <c r="Y5985" s="211">
        <v>0.76490364635601127</v>
      </c>
      <c r="Z5985" s="211">
        <v>0.14658889569224695</v>
      </c>
      <c r="AA5985" s="212">
        <v>0.12074941582001326</v>
      </c>
    </row>
    <row r="5986" spans="1:27" x14ac:dyDescent="0.35">
      <c r="A5986" s="210" t="s">
        <v>6662</v>
      </c>
      <c r="B5986" s="217">
        <v>110.83303208944234</v>
      </c>
      <c r="C5986" s="211">
        <v>6.1045539810119578E-2</v>
      </c>
      <c r="D5986" s="211">
        <v>0.1295729729685261</v>
      </c>
      <c r="E5986" s="211">
        <v>8.9125565902598514E-2</v>
      </c>
      <c r="F5986" s="211">
        <v>8.5109972557067912E-2</v>
      </c>
      <c r="G5986" s="211">
        <v>0.11492489708166981</v>
      </c>
      <c r="H5986" s="211">
        <v>0.11739213720409754</v>
      </c>
      <c r="I5986" s="211">
        <v>0.41312500118273232</v>
      </c>
      <c r="J5986" s="211">
        <v>0.41685469397666736</v>
      </c>
      <c r="K5986" s="211">
        <v>0.578883266825025</v>
      </c>
      <c r="L5986" s="211">
        <v>0.27798804798958848</v>
      </c>
      <c r="M5986" s="211">
        <v>8.1582933458372822E-2</v>
      </c>
      <c r="N5986" s="211">
        <v>0.39777971864395295</v>
      </c>
      <c r="O5986" s="211">
        <v>0.66817140939005515</v>
      </c>
      <c r="P5986" s="211">
        <v>6.9987286627034684E-2</v>
      </c>
      <c r="Q5986" s="211">
        <v>7.2102357998389086E-2</v>
      </c>
      <c r="R5986" s="211">
        <v>0.374016828413406</v>
      </c>
      <c r="S5986" s="211">
        <v>0.30837662874637972</v>
      </c>
      <c r="T5986" s="211">
        <v>0.60438337897879779</v>
      </c>
      <c r="U5986" s="211">
        <v>0.31608227050142379</v>
      </c>
      <c r="V5986" s="211">
        <v>6.8570903261390453E-2</v>
      </c>
      <c r="W5986" s="211">
        <v>0.5096429048271468</v>
      </c>
      <c r="X5986" s="211">
        <v>0.24753113913971131</v>
      </c>
      <c r="Y5986" s="211">
        <v>0.65788100558357543</v>
      </c>
      <c r="Z5986" s="211">
        <v>0.14855306812229707</v>
      </c>
      <c r="AA5986" s="212">
        <v>0.12314309567853729</v>
      </c>
    </row>
    <row r="5987" spans="1:27" x14ac:dyDescent="0.35">
      <c r="A5987" s="210" t="s">
        <v>6663</v>
      </c>
      <c r="B5987" s="217">
        <v>160.86864755290671</v>
      </c>
      <c r="C5987" s="211">
        <v>7.2323033343603293E-2</v>
      </c>
      <c r="D5987" s="211">
        <v>0.11664482727603773</v>
      </c>
      <c r="E5987" s="211">
        <v>8.2214758876629407E-2</v>
      </c>
      <c r="F5987" s="211">
        <v>9.6055455912116255E-2</v>
      </c>
      <c r="G5987" s="211">
        <v>0.12528667286353853</v>
      </c>
      <c r="H5987" s="211">
        <v>0.12376406121102344</v>
      </c>
      <c r="I5987" s="211">
        <v>0.46535407522154576</v>
      </c>
      <c r="J5987" s="211">
        <v>0.43505915217960334</v>
      </c>
      <c r="K5987" s="211">
        <v>0.54937732693345753</v>
      </c>
      <c r="L5987" s="211">
        <v>0.2767324509139899</v>
      </c>
      <c r="M5987" s="211">
        <v>9.1745497538657128E-2</v>
      </c>
      <c r="N5987" s="211">
        <v>0.41973181587108999</v>
      </c>
      <c r="O5987" s="211">
        <v>0.73207219248504507</v>
      </c>
      <c r="P5987" s="211">
        <v>7.2017657104476634E-2</v>
      </c>
      <c r="Q5987" s="211">
        <v>7.9719134810643202E-2</v>
      </c>
      <c r="R5987" s="211">
        <v>0.43747930478559249</v>
      </c>
      <c r="S5987" s="211">
        <v>0.32506633682420383</v>
      </c>
      <c r="T5987" s="211">
        <v>0.58710926655409823</v>
      </c>
      <c r="U5987" s="211">
        <v>0.41559253614219915</v>
      </c>
      <c r="V5987" s="211">
        <v>0.17584953356977767</v>
      </c>
      <c r="W5987" s="211">
        <v>0.52372909960131264</v>
      </c>
      <c r="X5987" s="211">
        <v>0.327936381875929</v>
      </c>
      <c r="Y5987" s="211">
        <v>0.54620962891949965</v>
      </c>
      <c r="Z5987" s="211">
        <v>0.14206127729929258</v>
      </c>
      <c r="AA5987" s="212">
        <v>0.11757699131656692</v>
      </c>
    </row>
    <row r="5988" spans="1:27" x14ac:dyDescent="0.35">
      <c r="A5988" s="210" t="s">
        <v>6664</v>
      </c>
      <c r="B5988" s="217">
        <v>133.53057555116737</v>
      </c>
      <c r="C5988" s="211">
        <v>5.8566932822663446E-2</v>
      </c>
      <c r="D5988" s="211">
        <v>0.13196641771230661</v>
      </c>
      <c r="E5988" s="211">
        <v>7.0770289378825194E-2</v>
      </c>
      <c r="F5988" s="211">
        <v>7.6588186727628391E-2</v>
      </c>
      <c r="G5988" s="211">
        <v>0.1230232151768564</v>
      </c>
      <c r="H5988" s="211">
        <v>0.11707043382364175</v>
      </c>
      <c r="I5988" s="211">
        <v>0.49445933852195328</v>
      </c>
      <c r="J5988" s="211">
        <v>0.42893833704655693</v>
      </c>
      <c r="K5988" s="211">
        <v>0.5683396560610271</v>
      </c>
      <c r="L5988" s="211">
        <v>0.27047443709849678</v>
      </c>
      <c r="M5988" s="211">
        <v>0.11889552177172739</v>
      </c>
      <c r="N5988" s="211">
        <v>0.41515020390551904</v>
      </c>
      <c r="O5988" s="211">
        <v>0.57132831254851002</v>
      </c>
      <c r="P5988" s="211">
        <v>7.3483081336020231E-2</v>
      </c>
      <c r="Q5988" s="211">
        <v>4.6476798863196257E-2</v>
      </c>
      <c r="R5988" s="211">
        <v>0.4727046506720059</v>
      </c>
      <c r="S5988" s="211">
        <v>0.42931553737627604</v>
      </c>
      <c r="T5988" s="211">
        <v>0.47429142616820907</v>
      </c>
      <c r="U5988" s="211">
        <v>0.48836405847482911</v>
      </c>
      <c r="V5988" s="211">
        <v>8.5926980197230635E-2</v>
      </c>
      <c r="W5988" s="211">
        <v>0.57563569521464619</v>
      </c>
      <c r="X5988" s="211">
        <v>0.27051969208974341</v>
      </c>
      <c r="Y5988" s="211">
        <v>0.59360457111552911</v>
      </c>
      <c r="Z5988" s="211">
        <v>0.14568614358074058</v>
      </c>
      <c r="AA5988" s="212">
        <v>0.12272768367388592</v>
      </c>
    </row>
    <row r="5989" spans="1:27" x14ac:dyDescent="0.35">
      <c r="A5989" s="210" t="s">
        <v>6665</v>
      </c>
      <c r="B5989" s="217">
        <v>120.29553340164669</v>
      </c>
      <c r="C5989" s="211">
        <v>6.5273846526669732E-2</v>
      </c>
      <c r="D5989" s="211">
        <v>0.12322977739107635</v>
      </c>
      <c r="E5989" s="211">
        <v>7.1669753334729844E-2</v>
      </c>
      <c r="F5989" s="211">
        <v>8.6614419497162337E-2</v>
      </c>
      <c r="G5989" s="211">
        <v>0.12034545747484439</v>
      </c>
      <c r="H5989" s="211">
        <v>0.11967958314089144</v>
      </c>
      <c r="I5989" s="211">
        <v>0.53148822763181958</v>
      </c>
      <c r="J5989" s="211">
        <v>0.44306387235249617</v>
      </c>
      <c r="K5989" s="211">
        <v>0.59041041316662335</v>
      </c>
      <c r="L5989" s="211">
        <v>0.27889712014134249</v>
      </c>
      <c r="M5989" s="211">
        <v>0.10335099435608189</v>
      </c>
      <c r="N5989" s="211">
        <v>0.49095999213023284</v>
      </c>
      <c r="O5989" s="211">
        <v>0.6709041429250161</v>
      </c>
      <c r="P5989" s="211">
        <v>6.380945055817977E-2</v>
      </c>
      <c r="Q5989" s="211">
        <v>0.13617445555973512</v>
      </c>
      <c r="R5989" s="211">
        <v>0.41896753868460079</v>
      </c>
      <c r="S5989" s="211">
        <v>0.33603203541742771</v>
      </c>
      <c r="T5989" s="211">
        <v>0.48274040759235792</v>
      </c>
      <c r="U5989" s="211">
        <v>0.32973296864715756</v>
      </c>
      <c r="V5989" s="211">
        <v>8.6807689339070834E-2</v>
      </c>
      <c r="W5989" s="211">
        <v>0.59600753792808925</v>
      </c>
      <c r="X5989" s="211">
        <v>0.3143357157578105</v>
      </c>
      <c r="Y5989" s="211">
        <v>0.63900700172868474</v>
      </c>
      <c r="Z5989" s="211">
        <v>0.14276558275653278</v>
      </c>
      <c r="AA5989" s="212">
        <v>0.1183563230111343</v>
      </c>
    </row>
    <row r="5990" spans="1:27" x14ac:dyDescent="0.35">
      <c r="A5990" s="210" t="s">
        <v>6666</v>
      </c>
      <c r="B5990" s="217">
        <v>156.63723776533885</v>
      </c>
      <c r="C5990" s="211">
        <v>7.6152266112053599E-2</v>
      </c>
      <c r="D5990" s="211">
        <v>0.13119593159069406</v>
      </c>
      <c r="E5990" s="211">
        <v>7.3752272379294603E-2</v>
      </c>
      <c r="F5990" s="211">
        <v>7.5698290205922378E-2</v>
      </c>
      <c r="G5990" s="211">
        <v>0.12030031714285444</v>
      </c>
      <c r="H5990" s="211">
        <v>0.11071208430585835</v>
      </c>
      <c r="I5990" s="211">
        <v>0.52273771114185941</v>
      </c>
      <c r="J5990" s="211">
        <v>0.46202029257304866</v>
      </c>
      <c r="K5990" s="211">
        <v>0.56213125498171679</v>
      </c>
      <c r="L5990" s="211">
        <v>0.27987097034566211</v>
      </c>
      <c r="M5990" s="211">
        <v>8.6200287760449287E-2</v>
      </c>
      <c r="N5990" s="211">
        <v>0.45078331244049874</v>
      </c>
      <c r="O5990" s="211">
        <v>0.605485984544199</v>
      </c>
      <c r="P5990" s="211">
        <v>6.956145886622199E-2</v>
      </c>
      <c r="Q5990" s="211">
        <v>0.10956395862990759</v>
      </c>
      <c r="R5990" s="211">
        <v>0.42633934487537078</v>
      </c>
      <c r="S5990" s="211">
        <v>0.3485351112202944</v>
      </c>
      <c r="T5990" s="211">
        <v>0.54095393154667826</v>
      </c>
      <c r="U5990" s="211">
        <v>0.34798435869062105</v>
      </c>
      <c r="V5990" s="211">
        <v>0.18780664813685929</v>
      </c>
      <c r="W5990" s="211">
        <v>0.52575573992523439</v>
      </c>
      <c r="X5990" s="211">
        <v>0.34154434529442285</v>
      </c>
      <c r="Y5990" s="211">
        <v>0.61405689097503835</v>
      </c>
      <c r="Z5990" s="211">
        <v>0.14911155129409642</v>
      </c>
      <c r="AA5990" s="212">
        <v>0.11498576120232323</v>
      </c>
    </row>
    <row r="5991" spans="1:27" x14ac:dyDescent="0.35">
      <c r="A5991" s="210" t="s">
        <v>6667</v>
      </c>
      <c r="B5991" s="217">
        <v>150.37954902024637</v>
      </c>
      <c r="C5991" s="211">
        <v>5.4592128853238636E-2</v>
      </c>
      <c r="D5991" s="211">
        <v>0.12290756223748051</v>
      </c>
      <c r="E5991" s="211">
        <v>7.1819880454924767E-2</v>
      </c>
      <c r="F5991" s="211">
        <v>0.11257747956516612</v>
      </c>
      <c r="G5991" s="211">
        <v>0.12417789310707705</v>
      </c>
      <c r="H5991" s="211">
        <v>0.12327860201689342</v>
      </c>
      <c r="I5991" s="211">
        <v>0.52159772457703257</v>
      </c>
      <c r="J5991" s="211">
        <v>0.41004084451830464</v>
      </c>
      <c r="K5991" s="211">
        <v>0.59377440553285366</v>
      </c>
      <c r="L5991" s="211">
        <v>0.27468224038687761</v>
      </c>
      <c r="M5991" s="211">
        <v>9.30461294706144E-2</v>
      </c>
      <c r="N5991" s="211">
        <v>0.42562263687953317</v>
      </c>
      <c r="O5991" s="211">
        <v>0.71376970909349025</v>
      </c>
      <c r="P5991" s="211">
        <v>6.94953809158943E-2</v>
      </c>
      <c r="Q5991" s="211">
        <v>0.13140753536956773</v>
      </c>
      <c r="R5991" s="211">
        <v>0.43465974276705144</v>
      </c>
      <c r="S5991" s="211">
        <v>0.33138718257806171</v>
      </c>
      <c r="T5991" s="211">
        <v>0.53886972577077152</v>
      </c>
      <c r="U5991" s="211">
        <v>0.47159177871341518</v>
      </c>
      <c r="V5991" s="211">
        <v>9.5743778433347845E-2</v>
      </c>
      <c r="W5991" s="211">
        <v>0.49348776884402445</v>
      </c>
      <c r="X5991" s="211">
        <v>0.35651989930954953</v>
      </c>
      <c r="Y5991" s="211">
        <v>0.61716981875023946</v>
      </c>
      <c r="Z5991" s="211">
        <v>0.14964534806810612</v>
      </c>
      <c r="AA5991" s="212">
        <v>0.11118512372296901</v>
      </c>
    </row>
    <row r="5992" spans="1:27" x14ac:dyDescent="0.35">
      <c r="A5992" s="210" t="s">
        <v>6668</v>
      </c>
      <c r="B5992" s="217">
        <v>161.58438993703646</v>
      </c>
      <c r="C5992" s="211">
        <v>6.3830158596565587E-2</v>
      </c>
      <c r="D5992" s="211">
        <v>0.12249058902656393</v>
      </c>
      <c r="E5992" s="211">
        <v>6.86676518055091E-2</v>
      </c>
      <c r="F5992" s="211">
        <v>8.3214605494922086E-2</v>
      </c>
      <c r="G5992" s="211">
        <v>0.11948868700172521</v>
      </c>
      <c r="H5992" s="211">
        <v>0.12207166059403732</v>
      </c>
      <c r="I5992" s="211">
        <v>0.46782269374761837</v>
      </c>
      <c r="J5992" s="211">
        <v>0.40874351736108816</v>
      </c>
      <c r="K5992" s="211">
        <v>0.6167201363918855</v>
      </c>
      <c r="L5992" s="211">
        <v>0.27421502964463895</v>
      </c>
      <c r="M5992" s="211">
        <v>0.10784233345143963</v>
      </c>
      <c r="N5992" s="211">
        <v>0.40675808369725119</v>
      </c>
      <c r="O5992" s="211">
        <v>0.66231775390027847</v>
      </c>
      <c r="P5992" s="211">
        <v>7.0994900110970149E-2</v>
      </c>
      <c r="Q5992" s="211">
        <v>0.13054278524542398</v>
      </c>
      <c r="R5992" s="211">
        <v>0.45684949082264287</v>
      </c>
      <c r="S5992" s="211">
        <v>0.38605278090203526</v>
      </c>
      <c r="T5992" s="211">
        <v>0.62323603947038309</v>
      </c>
      <c r="U5992" s="211">
        <v>0.44458938912428514</v>
      </c>
      <c r="V5992" s="211">
        <v>9.6912684064342072E-2</v>
      </c>
      <c r="W5992" s="211">
        <v>0.50837378918810194</v>
      </c>
      <c r="X5992" s="211">
        <v>0.42869116537865543</v>
      </c>
      <c r="Y5992" s="211">
        <v>0.75356444159098424</v>
      </c>
      <c r="Z5992" s="211">
        <v>0.1465573665603617</v>
      </c>
      <c r="AA5992" s="212">
        <v>0.11614379393924615</v>
      </c>
    </row>
    <row r="5993" spans="1:27" x14ac:dyDescent="0.35">
      <c r="A5993" s="210" t="s">
        <v>6669</v>
      </c>
      <c r="B5993" s="217">
        <v>116.01183596312401</v>
      </c>
      <c r="C5993" s="211">
        <v>5.9191312430177397E-2</v>
      </c>
      <c r="D5993" s="211">
        <v>0.12813380968604296</v>
      </c>
      <c r="E5993" s="211">
        <v>8.416187974235928E-2</v>
      </c>
      <c r="F5993" s="211">
        <v>0.1174290174995121</v>
      </c>
      <c r="G5993" s="211">
        <v>0.12036408405846297</v>
      </c>
      <c r="H5993" s="211">
        <v>0.11521806848500117</v>
      </c>
      <c r="I5993" s="211">
        <v>0.4503583903703624</v>
      </c>
      <c r="J5993" s="211">
        <v>0.43653900980422711</v>
      </c>
      <c r="K5993" s="211">
        <v>0.60614373959865442</v>
      </c>
      <c r="L5993" s="211">
        <v>0.27930384167692651</v>
      </c>
      <c r="M5993" s="211">
        <v>9.7177998202441454E-2</v>
      </c>
      <c r="N5993" s="211">
        <v>0.4300586934384204</v>
      </c>
      <c r="O5993" s="211">
        <v>0.74772279169502631</v>
      </c>
      <c r="P5993" s="211">
        <v>6.3021414709763496E-2</v>
      </c>
      <c r="Q5993" s="211">
        <v>5.5650680187893722E-2</v>
      </c>
      <c r="R5993" s="211">
        <v>0.49436932399175559</v>
      </c>
      <c r="S5993" s="211">
        <v>0.29417515941988681</v>
      </c>
      <c r="T5993" s="211">
        <v>0.5024438133200676</v>
      </c>
      <c r="U5993" s="211">
        <v>0.39702106241879564</v>
      </c>
      <c r="V5993" s="211">
        <v>8.4045832355046146E-2</v>
      </c>
      <c r="W5993" s="211">
        <v>0.59810140368103182</v>
      </c>
      <c r="X5993" s="211">
        <v>0.34322219659637998</v>
      </c>
      <c r="Y5993" s="211">
        <v>0.62945696793695383</v>
      </c>
      <c r="Z5993" s="211">
        <v>0.14934941335176069</v>
      </c>
      <c r="AA5993" s="212">
        <v>0.12652922341802258</v>
      </c>
    </row>
    <row r="5994" spans="1:27" x14ac:dyDescent="0.35">
      <c r="A5994" s="210" t="s">
        <v>6670</v>
      </c>
      <c r="B5994" s="217">
        <v>124.62512448096483</v>
      </c>
      <c r="C5994" s="211">
        <v>5.4632753390565128E-2</v>
      </c>
      <c r="D5994" s="211">
        <v>0.11826737236181378</v>
      </c>
      <c r="E5994" s="211">
        <v>8.8206839005492671E-2</v>
      </c>
      <c r="F5994" s="211">
        <v>0.10207658623993515</v>
      </c>
      <c r="G5994" s="211">
        <v>0.11629334757788998</v>
      </c>
      <c r="H5994" s="211">
        <v>0.10843267346627965</v>
      </c>
      <c r="I5994" s="211">
        <v>0.46622268749646917</v>
      </c>
      <c r="J5994" s="211">
        <v>0.45962249811963146</v>
      </c>
      <c r="K5994" s="211">
        <v>0.63136558998554715</v>
      </c>
      <c r="L5994" s="211">
        <v>0.26851416698915487</v>
      </c>
      <c r="M5994" s="211">
        <v>7.7096592268584091E-2</v>
      </c>
      <c r="N5994" s="211">
        <v>0.48692702378213459</v>
      </c>
      <c r="O5994" s="211">
        <v>0.66415900994331734</v>
      </c>
      <c r="P5994" s="211">
        <v>6.9219475360965566E-2</v>
      </c>
      <c r="Q5994" s="211">
        <v>5.4852690285772665E-2</v>
      </c>
      <c r="R5994" s="211">
        <v>0.39238339567589531</v>
      </c>
      <c r="S5994" s="211">
        <v>0.354864804969514</v>
      </c>
      <c r="T5994" s="211">
        <v>0.59946480839755356</v>
      </c>
      <c r="U5994" s="211">
        <v>0.48478015070052843</v>
      </c>
      <c r="V5994" s="211">
        <v>7.0279146891044197E-2</v>
      </c>
      <c r="W5994" s="211">
        <v>0.52683014998472844</v>
      </c>
      <c r="X5994" s="211">
        <v>0.33898089832936756</v>
      </c>
      <c r="Y5994" s="211">
        <v>0.59977015332312855</v>
      </c>
      <c r="Z5994" s="211">
        <v>0.14939227749541178</v>
      </c>
      <c r="AA5994" s="212">
        <v>0.12198440350691291</v>
      </c>
    </row>
    <row r="5995" spans="1:27" x14ac:dyDescent="0.35">
      <c r="A5995" s="210" t="s">
        <v>6671</v>
      </c>
      <c r="B5995" s="217">
        <v>177.85680292125966</v>
      </c>
      <c r="C5995" s="211">
        <v>5.2342744562005314E-2</v>
      </c>
      <c r="D5995" s="211">
        <v>0.12515483422635967</v>
      </c>
      <c r="E5995" s="211">
        <v>7.7839772030767598E-2</v>
      </c>
      <c r="F5995" s="211">
        <v>0.10347207859227842</v>
      </c>
      <c r="G5995" s="211">
        <v>0.11797581605813422</v>
      </c>
      <c r="H5995" s="211">
        <v>0.1106292797101327</v>
      </c>
      <c r="I5995" s="211">
        <v>0.53414131795761788</v>
      </c>
      <c r="J5995" s="211">
        <v>0.42744697169368229</v>
      </c>
      <c r="K5995" s="211">
        <v>0.6251045094641724</v>
      </c>
      <c r="L5995" s="211">
        <v>0.27748212933377953</v>
      </c>
      <c r="M5995" s="211">
        <v>0.10357286621829062</v>
      </c>
      <c r="N5995" s="211">
        <v>0.46211182511814519</v>
      </c>
      <c r="O5995" s="211">
        <v>0.75725228402813571</v>
      </c>
      <c r="P5995" s="211">
        <v>6.9380525343275393E-2</v>
      </c>
      <c r="Q5995" s="211">
        <v>0.11535544838577717</v>
      </c>
      <c r="R5995" s="211">
        <v>0.43285620483263199</v>
      </c>
      <c r="S5995" s="211">
        <v>0.29162001141079713</v>
      </c>
      <c r="T5995" s="211">
        <v>0.49342854698279692</v>
      </c>
      <c r="U5995" s="211">
        <v>0.46673551649999789</v>
      </c>
      <c r="V5995" s="211">
        <v>0.14503290655387757</v>
      </c>
      <c r="W5995" s="211">
        <v>0.58112481235771463</v>
      </c>
      <c r="X5995" s="211">
        <v>0.44295935567626321</v>
      </c>
      <c r="Y5995" s="211">
        <v>0.5971425682686099</v>
      </c>
      <c r="Z5995" s="211">
        <v>0.14999262424269053</v>
      </c>
      <c r="AA5995" s="212">
        <v>0.11502344044761011</v>
      </c>
    </row>
    <row r="5996" spans="1:27" x14ac:dyDescent="0.35">
      <c r="A5996" s="210" t="s">
        <v>6672</v>
      </c>
      <c r="B5996" s="217">
        <v>159.04271220885823</v>
      </c>
      <c r="C5996" s="211">
        <v>5.0686525824929288E-2</v>
      </c>
      <c r="D5996" s="211">
        <v>0.11966726252687949</v>
      </c>
      <c r="E5996" s="211">
        <v>7.9184702769411003E-2</v>
      </c>
      <c r="F5996" s="211">
        <v>0.10645496240257814</v>
      </c>
      <c r="G5996" s="211">
        <v>0.12234038668726469</v>
      </c>
      <c r="H5996" s="211">
        <v>0.11683259750744229</v>
      </c>
      <c r="I5996" s="211">
        <v>0.45639897300321675</v>
      </c>
      <c r="J5996" s="211">
        <v>0.4510226422818614</v>
      </c>
      <c r="K5996" s="211">
        <v>0.53572283600961512</v>
      </c>
      <c r="L5996" s="211">
        <v>0.27558909019767469</v>
      </c>
      <c r="M5996" s="211">
        <v>0.12277227771134054</v>
      </c>
      <c r="N5996" s="211">
        <v>0.41330112845832345</v>
      </c>
      <c r="O5996" s="211">
        <v>0.70855136401678631</v>
      </c>
      <c r="P5996" s="211">
        <v>7.3401907272200181E-2</v>
      </c>
      <c r="Q5996" s="211">
        <v>0.11287786773360561</v>
      </c>
      <c r="R5996" s="211">
        <v>0.39136866662116598</v>
      </c>
      <c r="S5996" s="211">
        <v>0.3539192190780443</v>
      </c>
      <c r="T5996" s="211">
        <v>0.57123896066511903</v>
      </c>
      <c r="U5996" s="211">
        <v>0.48027621212649557</v>
      </c>
      <c r="V5996" s="211">
        <v>9.1655882334908886E-2</v>
      </c>
      <c r="W5996" s="211">
        <v>0.53015325417382131</v>
      </c>
      <c r="X5996" s="211">
        <v>0.35347664349721036</v>
      </c>
      <c r="Y5996" s="211">
        <v>0.65948660181975505</v>
      </c>
      <c r="Z5996" s="211">
        <v>0.14999549278654706</v>
      </c>
      <c r="AA5996" s="212">
        <v>0.11765172874248042</v>
      </c>
    </row>
    <row r="5997" spans="1:27" x14ac:dyDescent="0.35">
      <c r="A5997" s="210" t="s">
        <v>6673</v>
      </c>
      <c r="B5997" s="217">
        <v>131.15002273974287</v>
      </c>
      <c r="C5997" s="211">
        <v>7.5593359688718192E-2</v>
      </c>
      <c r="D5997" s="211">
        <v>0.11760364958226133</v>
      </c>
      <c r="E5997" s="211">
        <v>7.463804671572348E-2</v>
      </c>
      <c r="F5997" s="211">
        <v>9.0882401536981045E-2</v>
      </c>
      <c r="G5997" s="211">
        <v>0.1210667514446729</v>
      </c>
      <c r="H5997" s="211">
        <v>0.12132288096118848</v>
      </c>
      <c r="I5997" s="211">
        <v>0.44842054912578183</v>
      </c>
      <c r="J5997" s="211">
        <v>0.45469013976199379</v>
      </c>
      <c r="K5997" s="211">
        <v>0.56203519694742654</v>
      </c>
      <c r="L5997" s="211">
        <v>0.26767220501073752</v>
      </c>
      <c r="M5997" s="211">
        <v>0.11530660990007739</v>
      </c>
      <c r="N5997" s="211">
        <v>0.42439739975746926</v>
      </c>
      <c r="O5997" s="211">
        <v>0.56056378734387735</v>
      </c>
      <c r="P5997" s="211">
        <v>6.934923421289288E-2</v>
      </c>
      <c r="Q5997" s="211">
        <v>8.3307717224298528E-2</v>
      </c>
      <c r="R5997" s="211">
        <v>0.38050458364742795</v>
      </c>
      <c r="S5997" s="211">
        <v>0.2977752010080964</v>
      </c>
      <c r="T5997" s="211">
        <v>0.58148167874528522</v>
      </c>
      <c r="U5997" s="211">
        <v>0.3943457436421538</v>
      </c>
      <c r="V5997" s="211">
        <v>0.1020225746315388</v>
      </c>
      <c r="W5997" s="211">
        <v>0.55610353367510168</v>
      </c>
      <c r="X5997" s="211">
        <v>0.39940081913329234</v>
      </c>
      <c r="Y5997" s="211">
        <v>0.6552834703552145</v>
      </c>
      <c r="Z5997" s="211">
        <v>0.14853838933569</v>
      </c>
      <c r="AA5997" s="212">
        <v>0.12355563438847565</v>
      </c>
    </row>
    <row r="5998" spans="1:27" x14ac:dyDescent="0.35">
      <c r="A5998" s="210" t="s">
        <v>6674</v>
      </c>
      <c r="B5998" s="217">
        <v>177.64798752420819</v>
      </c>
      <c r="C5998" s="211">
        <v>6.5374502476780089E-2</v>
      </c>
      <c r="D5998" s="211">
        <v>0.11939882013453285</v>
      </c>
      <c r="E5998" s="211">
        <v>7.3041443030190126E-2</v>
      </c>
      <c r="F5998" s="211">
        <v>9.4674554857294618E-2</v>
      </c>
      <c r="G5998" s="211">
        <v>0.1201355554165545</v>
      </c>
      <c r="H5998" s="211">
        <v>0.12166428909303301</v>
      </c>
      <c r="I5998" s="211">
        <v>0.4912829890403384</v>
      </c>
      <c r="J5998" s="211">
        <v>0.48817220005905892</v>
      </c>
      <c r="K5998" s="211">
        <v>0.5859044689010896</v>
      </c>
      <c r="L5998" s="211">
        <v>0.27486158056992016</v>
      </c>
      <c r="M5998" s="211">
        <v>8.9792114521395003E-2</v>
      </c>
      <c r="N5998" s="211">
        <v>0.5054560657942645</v>
      </c>
      <c r="O5998" s="211">
        <v>0.71504601287991087</v>
      </c>
      <c r="P5998" s="211">
        <v>6.5938718857352363E-2</v>
      </c>
      <c r="Q5998" s="211">
        <v>0.10609295445363416</v>
      </c>
      <c r="R5998" s="211">
        <v>0.41331789943579195</v>
      </c>
      <c r="S5998" s="211">
        <v>0.34869641471631962</v>
      </c>
      <c r="T5998" s="211">
        <v>0.56616173855623853</v>
      </c>
      <c r="U5998" s="211">
        <v>0.42592568475990256</v>
      </c>
      <c r="V5998" s="211">
        <v>0.16208060052872117</v>
      </c>
      <c r="W5998" s="211">
        <v>0.61816136550668954</v>
      </c>
      <c r="X5998" s="211">
        <v>0.38400370447796855</v>
      </c>
      <c r="Y5998" s="211">
        <v>0.76053324787570431</v>
      </c>
      <c r="Z5998" s="211">
        <v>0.14993583519631487</v>
      </c>
      <c r="AA5998" s="212">
        <v>0.11417115792183652</v>
      </c>
    </row>
    <row r="5999" spans="1:27" x14ac:dyDescent="0.35">
      <c r="A5999" s="210" t="s">
        <v>6675</v>
      </c>
      <c r="B5999" s="217">
        <v>105.84803314948589</v>
      </c>
      <c r="C5999" s="211">
        <v>8.0358340947922879E-2</v>
      </c>
      <c r="D5999" s="211">
        <v>0.12375119755424102</v>
      </c>
      <c r="E5999" s="211">
        <v>8.0520883609174171E-2</v>
      </c>
      <c r="F5999" s="211">
        <v>0.11463645715551939</v>
      </c>
      <c r="G5999" s="211">
        <v>0.11996408970493287</v>
      </c>
      <c r="H5999" s="211">
        <v>0.12303819666519177</v>
      </c>
      <c r="I5999" s="211">
        <v>0.44032998886007996</v>
      </c>
      <c r="J5999" s="211">
        <v>0.42524428841061973</v>
      </c>
      <c r="K5999" s="211">
        <v>0.63272206104986417</v>
      </c>
      <c r="L5999" s="211">
        <v>0.27626215498249018</v>
      </c>
      <c r="M5999" s="211">
        <v>9.516211352479334E-2</v>
      </c>
      <c r="N5999" s="211">
        <v>0.42433066301973887</v>
      </c>
      <c r="O5999" s="211">
        <v>0.54823393922154917</v>
      </c>
      <c r="P5999" s="211">
        <v>6.6176210831495247E-2</v>
      </c>
      <c r="Q5999" s="211">
        <v>6.9705214840994345E-2</v>
      </c>
      <c r="R5999" s="211">
        <v>0.42506765776312583</v>
      </c>
      <c r="S5999" s="211">
        <v>0.30764976327000532</v>
      </c>
      <c r="T5999" s="211">
        <v>0.47013020419306883</v>
      </c>
      <c r="U5999" s="211">
        <v>0.39561069115776737</v>
      </c>
      <c r="V5999" s="211">
        <v>5.2423970163061814E-2</v>
      </c>
      <c r="W5999" s="211">
        <v>0.55069832754924231</v>
      </c>
      <c r="X5999" s="211">
        <v>0.31964094652351838</v>
      </c>
      <c r="Y5999" s="211">
        <v>0.6795378869203712</v>
      </c>
      <c r="Z5999" s="211">
        <v>0.14594097358381611</v>
      </c>
      <c r="AA5999" s="212">
        <v>0.12057330486350161</v>
      </c>
    </row>
    <row r="6000" spans="1:27" x14ac:dyDescent="0.35">
      <c r="A6000" s="210" t="s">
        <v>6676</v>
      </c>
      <c r="B6000" s="217">
        <v>121.76466842528829</v>
      </c>
      <c r="C6000" s="211">
        <v>6.3195366836844472E-2</v>
      </c>
      <c r="D6000" s="211">
        <v>0.1265857238840051</v>
      </c>
      <c r="E6000" s="211">
        <v>7.4118150744044015E-2</v>
      </c>
      <c r="F6000" s="211">
        <v>0.10203039267102552</v>
      </c>
      <c r="G6000" s="211">
        <v>0.12146611937924169</v>
      </c>
      <c r="H6000" s="211">
        <v>0.11973731346845355</v>
      </c>
      <c r="I6000" s="211">
        <v>0.51441224480568071</v>
      </c>
      <c r="J6000" s="211">
        <v>0.46950695174727153</v>
      </c>
      <c r="K6000" s="211">
        <v>0.64868388555406054</v>
      </c>
      <c r="L6000" s="211">
        <v>0.27048769791754773</v>
      </c>
      <c r="M6000" s="211">
        <v>0.10077946724536768</v>
      </c>
      <c r="N6000" s="211">
        <v>0.42449652269188076</v>
      </c>
      <c r="O6000" s="211">
        <v>0.59605099680306661</v>
      </c>
      <c r="P6000" s="211">
        <v>6.9157603025006953E-2</v>
      </c>
      <c r="Q6000" s="211">
        <v>9.4985045554938141E-2</v>
      </c>
      <c r="R6000" s="211">
        <v>0.44608856753125664</v>
      </c>
      <c r="S6000" s="211">
        <v>0.40981946889827991</v>
      </c>
      <c r="T6000" s="211">
        <v>0.6271618237139549</v>
      </c>
      <c r="U6000" s="211">
        <v>0.37101402143542667</v>
      </c>
      <c r="V6000" s="211">
        <v>5.6120450881214895E-2</v>
      </c>
      <c r="W6000" s="211">
        <v>0.57508649290040537</v>
      </c>
      <c r="X6000" s="211">
        <v>0.25628286889563495</v>
      </c>
      <c r="Y6000" s="211">
        <v>0.6812426610070107</v>
      </c>
      <c r="Z6000" s="211">
        <v>0.14503220907938727</v>
      </c>
      <c r="AA6000" s="212">
        <v>0.11744376250003676</v>
      </c>
    </row>
    <row r="6001" spans="1:27" x14ac:dyDescent="0.35">
      <c r="A6001" s="210" t="s">
        <v>6677</v>
      </c>
      <c r="B6001" s="217">
        <v>124.49847470976677</v>
      </c>
      <c r="C6001" s="211">
        <v>7.6169586207256584E-2</v>
      </c>
      <c r="D6001" s="211">
        <v>0.12221790931103446</v>
      </c>
      <c r="E6001" s="211">
        <v>7.4211954874536246E-2</v>
      </c>
      <c r="F6001" s="211">
        <v>8.7988035936262088E-2</v>
      </c>
      <c r="G6001" s="211">
        <v>0.11984902167614271</v>
      </c>
      <c r="H6001" s="211">
        <v>0.10367776899196912</v>
      </c>
      <c r="I6001" s="211">
        <v>0.47634001251128222</v>
      </c>
      <c r="J6001" s="211">
        <v>0.45595897809888519</v>
      </c>
      <c r="K6001" s="211">
        <v>0.62197178495420635</v>
      </c>
      <c r="L6001" s="211">
        <v>0.27792694815384372</v>
      </c>
      <c r="M6001" s="211">
        <v>8.0747116116892004E-2</v>
      </c>
      <c r="N6001" s="211">
        <v>0.47747549808737788</v>
      </c>
      <c r="O6001" s="211">
        <v>0.66055970246885876</v>
      </c>
      <c r="P6001" s="211">
        <v>7.1749024563374231E-2</v>
      </c>
      <c r="Q6001" s="211">
        <v>0.13669608740487899</v>
      </c>
      <c r="R6001" s="211">
        <v>0.37147027169219216</v>
      </c>
      <c r="S6001" s="211">
        <v>0.33335339575835599</v>
      </c>
      <c r="T6001" s="211">
        <v>0.54636326155100856</v>
      </c>
      <c r="U6001" s="211">
        <v>0.34842992866802458</v>
      </c>
      <c r="V6001" s="211">
        <v>7.3959512892599388E-2</v>
      </c>
      <c r="W6001" s="211">
        <v>0.52561483164310718</v>
      </c>
      <c r="X6001" s="211">
        <v>0.37104394280526365</v>
      </c>
      <c r="Y6001" s="211">
        <v>0.74714765783785186</v>
      </c>
      <c r="Z6001" s="211">
        <v>0.1470610318739223</v>
      </c>
      <c r="AA6001" s="212">
        <v>0.1207694738138526</v>
      </c>
    </row>
    <row r="6002" spans="1:27" x14ac:dyDescent="0.35">
      <c r="A6002" s="210" t="s">
        <v>6678</v>
      </c>
      <c r="B6002" s="217">
        <v>151.78276963726566</v>
      </c>
      <c r="C6002" s="211">
        <v>6.0306777127125982E-2</v>
      </c>
      <c r="D6002" s="211">
        <v>0.12830392847874103</v>
      </c>
      <c r="E6002" s="211">
        <v>7.3083984023408877E-2</v>
      </c>
      <c r="F6002" s="211">
        <v>9.5165426180397097E-2</v>
      </c>
      <c r="G6002" s="211">
        <v>0.11996808082178778</v>
      </c>
      <c r="H6002" s="211">
        <v>0.11235964084689032</v>
      </c>
      <c r="I6002" s="211">
        <v>0.4460477564778596</v>
      </c>
      <c r="J6002" s="211">
        <v>0.46990352771598348</v>
      </c>
      <c r="K6002" s="211">
        <v>0.59930391846326025</v>
      </c>
      <c r="L6002" s="211">
        <v>0.27931615843584073</v>
      </c>
      <c r="M6002" s="211">
        <v>0.10419709864655166</v>
      </c>
      <c r="N6002" s="211">
        <v>0.40724528193920984</v>
      </c>
      <c r="O6002" s="211">
        <v>0.74516113213917556</v>
      </c>
      <c r="P6002" s="211">
        <v>7.0327895884625555E-2</v>
      </c>
      <c r="Q6002" s="211">
        <v>9.2847729184063699E-2</v>
      </c>
      <c r="R6002" s="211">
        <v>0.43615696373632767</v>
      </c>
      <c r="S6002" s="211">
        <v>0.39985160933770353</v>
      </c>
      <c r="T6002" s="211">
        <v>0.51801746758005662</v>
      </c>
      <c r="U6002" s="211">
        <v>0.33572169571575494</v>
      </c>
      <c r="V6002" s="211">
        <v>0.11574709497999736</v>
      </c>
      <c r="W6002" s="211">
        <v>0.59152706160410562</v>
      </c>
      <c r="X6002" s="211">
        <v>0.35219774179577834</v>
      </c>
      <c r="Y6002" s="211">
        <v>0.74410013995564372</v>
      </c>
      <c r="Z6002" s="211">
        <v>0.14812682255922766</v>
      </c>
      <c r="AA6002" s="212">
        <v>0.11536331594136988</v>
      </c>
    </row>
    <row r="6003" spans="1:27" x14ac:dyDescent="0.35">
      <c r="A6003" s="210" t="s">
        <v>6679</v>
      </c>
      <c r="B6003" s="217">
        <v>134.29989008404578</v>
      </c>
      <c r="C6003" s="211">
        <v>6.3073122013253352E-2</v>
      </c>
      <c r="D6003" s="211">
        <v>0.13168462189932739</v>
      </c>
      <c r="E6003" s="211">
        <v>7.7223857488406197E-2</v>
      </c>
      <c r="F6003" s="211">
        <v>0.10284979104069843</v>
      </c>
      <c r="G6003" s="211">
        <v>0.11921818600089902</v>
      </c>
      <c r="H6003" s="211">
        <v>0.11311449718926109</v>
      </c>
      <c r="I6003" s="211">
        <v>0.48510033108818917</v>
      </c>
      <c r="J6003" s="211">
        <v>0.4839557431042556</v>
      </c>
      <c r="K6003" s="211">
        <v>0.57100744749691545</v>
      </c>
      <c r="L6003" s="211">
        <v>0.27075924882557845</v>
      </c>
      <c r="M6003" s="211">
        <v>8.7588925952732793E-2</v>
      </c>
      <c r="N6003" s="211">
        <v>0.35316779775244034</v>
      </c>
      <c r="O6003" s="211">
        <v>0.74989629598679086</v>
      </c>
      <c r="P6003" s="211">
        <v>6.5174337509787156E-2</v>
      </c>
      <c r="Q6003" s="211">
        <v>5.6333712509553782E-2</v>
      </c>
      <c r="R6003" s="211">
        <v>0.43446710336123473</v>
      </c>
      <c r="S6003" s="211">
        <v>0.42209537189504215</v>
      </c>
      <c r="T6003" s="211">
        <v>0.51952899579243761</v>
      </c>
      <c r="U6003" s="211">
        <v>0.40047246429178002</v>
      </c>
      <c r="V6003" s="211">
        <v>0.13342204328901708</v>
      </c>
      <c r="W6003" s="211">
        <v>0.58459503747870167</v>
      </c>
      <c r="X6003" s="211">
        <v>0.31249830864382577</v>
      </c>
      <c r="Y6003" s="211">
        <v>0.7143078707962055</v>
      </c>
      <c r="Z6003" s="211">
        <v>0.14693948165829621</v>
      </c>
      <c r="AA6003" s="212">
        <v>0.12251999137214371</v>
      </c>
    </row>
    <row r="6004" spans="1:27" x14ac:dyDescent="0.35">
      <c r="A6004" s="210" t="s">
        <v>6680</v>
      </c>
      <c r="B6004" s="217">
        <v>154.89185893754023</v>
      </c>
      <c r="C6004" s="211">
        <v>6.6267472089166835E-2</v>
      </c>
      <c r="D6004" s="211">
        <v>0.12926357297828248</v>
      </c>
      <c r="E6004" s="211">
        <v>8.2284868871617942E-2</v>
      </c>
      <c r="F6004" s="211">
        <v>8.6847583549199109E-2</v>
      </c>
      <c r="G6004" s="211">
        <v>0.1215888184698973</v>
      </c>
      <c r="H6004" s="211">
        <v>0.11518199982499461</v>
      </c>
      <c r="I6004" s="211">
        <v>0.4736508358142939</v>
      </c>
      <c r="J6004" s="211">
        <v>0.47166391668606339</v>
      </c>
      <c r="K6004" s="211">
        <v>0.57428195082549394</v>
      </c>
      <c r="L6004" s="211">
        <v>0.28214609147313474</v>
      </c>
      <c r="M6004" s="211">
        <v>0.12397695161079017</v>
      </c>
      <c r="N6004" s="211">
        <v>0.42725055787327271</v>
      </c>
      <c r="O6004" s="211">
        <v>0.67273143706991745</v>
      </c>
      <c r="P6004" s="211">
        <v>7.1330314895319241E-2</v>
      </c>
      <c r="Q6004" s="211">
        <v>0.13424679552344704</v>
      </c>
      <c r="R6004" s="211">
        <v>0.47143652658700863</v>
      </c>
      <c r="S6004" s="211">
        <v>0.29449841915149089</v>
      </c>
      <c r="T6004" s="211">
        <v>0.62611572529662463</v>
      </c>
      <c r="U6004" s="211">
        <v>0.41386300943422866</v>
      </c>
      <c r="V6004" s="211">
        <v>0.10470364572752359</v>
      </c>
      <c r="W6004" s="211">
        <v>0.52096902243531862</v>
      </c>
      <c r="X6004" s="211">
        <v>0.30714877529607876</v>
      </c>
      <c r="Y6004" s="211">
        <v>0.71035279854021782</v>
      </c>
      <c r="Z6004" s="211">
        <v>0.14233447945195862</v>
      </c>
      <c r="AA6004" s="212">
        <v>0.12639541387766307</v>
      </c>
    </row>
    <row r="6005" spans="1:27" x14ac:dyDescent="0.35">
      <c r="A6005" s="210" t="s">
        <v>6681</v>
      </c>
      <c r="B6005" s="217">
        <v>130.40886458034291</v>
      </c>
      <c r="C6005" s="211">
        <v>5.7095447150714004E-2</v>
      </c>
      <c r="D6005" s="211">
        <v>0.12570226859765968</v>
      </c>
      <c r="E6005" s="211">
        <v>7.4887324450401735E-2</v>
      </c>
      <c r="F6005" s="211">
        <v>9.0935849397633342E-2</v>
      </c>
      <c r="G6005" s="211">
        <v>0.12113937667601908</v>
      </c>
      <c r="H6005" s="211">
        <v>0.11431159853831317</v>
      </c>
      <c r="I6005" s="211">
        <v>0.51342334452375049</v>
      </c>
      <c r="J6005" s="211">
        <v>0.47174705537160977</v>
      </c>
      <c r="K6005" s="211">
        <v>0.60756328787801561</v>
      </c>
      <c r="L6005" s="211">
        <v>0.27539507339600677</v>
      </c>
      <c r="M6005" s="211">
        <v>0.11253751406887323</v>
      </c>
      <c r="N6005" s="211">
        <v>0.40946967572506665</v>
      </c>
      <c r="O6005" s="211">
        <v>0.69548329640023987</v>
      </c>
      <c r="P6005" s="211">
        <v>7.2424945352086725E-2</v>
      </c>
      <c r="Q6005" s="211">
        <v>9.7657107456066108E-2</v>
      </c>
      <c r="R6005" s="211">
        <v>0.46946816057063734</v>
      </c>
      <c r="S6005" s="211">
        <v>0.28885369173171166</v>
      </c>
      <c r="T6005" s="211">
        <v>0.52285833014439775</v>
      </c>
      <c r="U6005" s="211">
        <v>0.35904871156426282</v>
      </c>
      <c r="V6005" s="211">
        <v>7.8249265131802498E-2</v>
      </c>
      <c r="W6005" s="211">
        <v>0.53298828655387276</v>
      </c>
      <c r="X6005" s="211">
        <v>0.37793718969236823</v>
      </c>
      <c r="Y6005" s="211">
        <v>0.71239433884356296</v>
      </c>
      <c r="Z6005" s="211">
        <v>0.14768089754758162</v>
      </c>
      <c r="AA6005" s="212">
        <v>0.12295640015280053</v>
      </c>
    </row>
    <row r="6006" spans="1:27" x14ac:dyDescent="0.35">
      <c r="A6006" s="210" t="s">
        <v>6682</v>
      </c>
      <c r="B6006" s="217">
        <v>153.76610733291679</v>
      </c>
      <c r="C6006" s="211">
        <v>6.1296139903653402E-2</v>
      </c>
      <c r="D6006" s="211">
        <v>0.12642505565424847</v>
      </c>
      <c r="E6006" s="211">
        <v>7.7566281221893268E-2</v>
      </c>
      <c r="F6006" s="211">
        <v>7.9804489860982653E-2</v>
      </c>
      <c r="G6006" s="211">
        <v>0.11947531351143545</v>
      </c>
      <c r="H6006" s="211">
        <v>0.1196304006060562</v>
      </c>
      <c r="I6006" s="211">
        <v>0.48019875474475338</v>
      </c>
      <c r="J6006" s="211">
        <v>0.44914855903066542</v>
      </c>
      <c r="K6006" s="211">
        <v>0.63799457618457289</v>
      </c>
      <c r="L6006" s="211">
        <v>0.26710933372802059</v>
      </c>
      <c r="M6006" s="211">
        <v>8.3907609998727248E-2</v>
      </c>
      <c r="N6006" s="211">
        <v>0.36939827167410705</v>
      </c>
      <c r="O6006" s="211">
        <v>0.65730223216603267</v>
      </c>
      <c r="P6006" s="211">
        <v>6.4668074112395516E-2</v>
      </c>
      <c r="Q6006" s="211">
        <v>8.8916338314050936E-2</v>
      </c>
      <c r="R6006" s="211">
        <v>0.46080689396474583</v>
      </c>
      <c r="S6006" s="211">
        <v>0.30403495342352205</v>
      </c>
      <c r="T6006" s="211">
        <v>0.50195366560491117</v>
      </c>
      <c r="U6006" s="211">
        <v>0.49826184455712796</v>
      </c>
      <c r="V6006" s="211">
        <v>0.1482888148069669</v>
      </c>
      <c r="W6006" s="211">
        <v>0.6181648980605785</v>
      </c>
      <c r="X6006" s="211">
        <v>0.27931111829883321</v>
      </c>
      <c r="Y6006" s="211">
        <v>0.59984590130177284</v>
      </c>
      <c r="Z6006" s="211">
        <v>0.14032339074694367</v>
      </c>
      <c r="AA6006" s="212">
        <v>0.11574361132224999</v>
      </c>
    </row>
    <row r="6007" spans="1:27" x14ac:dyDescent="0.35">
      <c r="A6007" s="210" t="s">
        <v>6683</v>
      </c>
      <c r="B6007" s="217">
        <v>161.25334740056479</v>
      </c>
      <c r="C6007" s="211">
        <v>5.7533321496154574E-2</v>
      </c>
      <c r="D6007" s="211">
        <v>0.12296071387649755</v>
      </c>
      <c r="E6007" s="211">
        <v>7.7138749886506514E-2</v>
      </c>
      <c r="F6007" s="211">
        <v>0.11797757174055674</v>
      </c>
      <c r="G6007" s="211">
        <v>0.11897897277588415</v>
      </c>
      <c r="H6007" s="211">
        <v>0.12254146010128628</v>
      </c>
      <c r="I6007" s="211">
        <v>0.51667399783488055</v>
      </c>
      <c r="J6007" s="211">
        <v>0.40069790754171303</v>
      </c>
      <c r="K6007" s="211">
        <v>0.53321269317648523</v>
      </c>
      <c r="L6007" s="211">
        <v>0.26751644204780572</v>
      </c>
      <c r="M6007" s="211">
        <v>9.0134828447320181E-2</v>
      </c>
      <c r="N6007" s="211">
        <v>0.45871861420677562</v>
      </c>
      <c r="O6007" s="211">
        <v>0.60622120144014802</v>
      </c>
      <c r="P6007" s="211">
        <v>7.2726058178379543E-2</v>
      </c>
      <c r="Q6007" s="211">
        <v>0.14659427227325</v>
      </c>
      <c r="R6007" s="211">
        <v>0.4541102734509328</v>
      </c>
      <c r="S6007" s="211">
        <v>0.31617321395457915</v>
      </c>
      <c r="T6007" s="211">
        <v>0.56968775685173589</v>
      </c>
      <c r="U6007" s="211">
        <v>0.45688668388725479</v>
      </c>
      <c r="V6007" s="211">
        <v>0.13997371535937819</v>
      </c>
      <c r="W6007" s="211">
        <v>0.57079035303317194</v>
      </c>
      <c r="X6007" s="211">
        <v>0.35534295818761541</v>
      </c>
      <c r="Y6007" s="211">
        <v>0.77825535018078573</v>
      </c>
      <c r="Z6007" s="211">
        <v>0.14773995600618939</v>
      </c>
      <c r="AA6007" s="212">
        <v>0.12324605997229057</v>
      </c>
    </row>
    <row r="6008" spans="1:27" x14ac:dyDescent="0.35">
      <c r="A6008" s="210" t="s">
        <v>6684</v>
      </c>
      <c r="B6008" s="217">
        <v>152.83271239143718</v>
      </c>
      <c r="C6008" s="211">
        <v>6.7032532065933362E-2</v>
      </c>
      <c r="D6008" s="211">
        <v>0.12017322645580446</v>
      </c>
      <c r="E6008" s="211">
        <v>7.7063325242358968E-2</v>
      </c>
      <c r="F6008" s="211">
        <v>7.3437257310052337E-2</v>
      </c>
      <c r="G6008" s="211">
        <v>0.12320286804647228</v>
      </c>
      <c r="H6008" s="211">
        <v>0.12362818504284964</v>
      </c>
      <c r="I6008" s="211">
        <v>0.50078924028488736</v>
      </c>
      <c r="J6008" s="211">
        <v>0.42916053905354162</v>
      </c>
      <c r="K6008" s="211">
        <v>0.62479687401829587</v>
      </c>
      <c r="L6008" s="211">
        <v>0.27715465971900249</v>
      </c>
      <c r="M6008" s="211">
        <v>9.257335731730415E-2</v>
      </c>
      <c r="N6008" s="211">
        <v>0.40492920774669328</v>
      </c>
      <c r="O6008" s="211">
        <v>0.61650996156661997</v>
      </c>
      <c r="P6008" s="211">
        <v>6.5668812445371719E-2</v>
      </c>
      <c r="Q6008" s="211">
        <v>4.2679003710793799E-2</v>
      </c>
      <c r="R6008" s="211">
        <v>0.48609777689470873</v>
      </c>
      <c r="S6008" s="211">
        <v>0.41631079265263959</v>
      </c>
      <c r="T6008" s="211">
        <v>0.5479682163000934</v>
      </c>
      <c r="U6008" s="211">
        <v>0.33056639262445453</v>
      </c>
      <c r="V6008" s="211">
        <v>0.16058788255959155</v>
      </c>
      <c r="W6008" s="211">
        <v>0.58541937043606596</v>
      </c>
      <c r="X6008" s="211">
        <v>0.23909565487010243</v>
      </c>
      <c r="Y6008" s="211">
        <v>0.68813621437620409</v>
      </c>
      <c r="Z6008" s="211">
        <v>0.14362673481210533</v>
      </c>
      <c r="AA6008" s="212">
        <v>0.11222011250167574</v>
      </c>
    </row>
    <row r="6009" spans="1:27" x14ac:dyDescent="0.35">
      <c r="A6009" s="210" t="s">
        <v>6685</v>
      </c>
      <c r="B6009" s="217">
        <v>132.30428154842534</v>
      </c>
      <c r="C6009" s="211">
        <v>6.0010750059414766E-2</v>
      </c>
      <c r="D6009" s="211">
        <v>0.12336738141810354</v>
      </c>
      <c r="E6009" s="211">
        <v>7.132916095774583E-2</v>
      </c>
      <c r="F6009" s="211">
        <v>9.2384627774455219E-2</v>
      </c>
      <c r="G6009" s="211">
        <v>0.11958003771078766</v>
      </c>
      <c r="H6009" s="211">
        <v>0.1071210388001174</v>
      </c>
      <c r="I6009" s="211">
        <v>0.43194778049791194</v>
      </c>
      <c r="J6009" s="211">
        <v>0.43656250259096685</v>
      </c>
      <c r="K6009" s="211">
        <v>0.58586487593720427</v>
      </c>
      <c r="L6009" s="211">
        <v>0.27619122930746309</v>
      </c>
      <c r="M6009" s="211">
        <v>9.2126015197867978E-2</v>
      </c>
      <c r="N6009" s="211">
        <v>0.36323748474455364</v>
      </c>
      <c r="O6009" s="211">
        <v>0.62206784439193752</v>
      </c>
      <c r="P6009" s="211">
        <v>7.0530454303318044E-2</v>
      </c>
      <c r="Q6009" s="211">
        <v>8.7334532822018002E-2</v>
      </c>
      <c r="R6009" s="211">
        <v>0.3785179035843047</v>
      </c>
      <c r="S6009" s="211">
        <v>0.28734104281346839</v>
      </c>
      <c r="T6009" s="211">
        <v>0.55546372343597605</v>
      </c>
      <c r="U6009" s="211">
        <v>0.38240528769925752</v>
      </c>
      <c r="V6009" s="211">
        <v>0.12968158954407161</v>
      </c>
      <c r="W6009" s="211">
        <v>0.57788931090480422</v>
      </c>
      <c r="X6009" s="211">
        <v>0.3649415969680273</v>
      </c>
      <c r="Y6009" s="211">
        <v>0.73008809990723755</v>
      </c>
      <c r="Z6009" s="211">
        <v>0.14243825937807852</v>
      </c>
      <c r="AA6009" s="212">
        <v>0.12602632122923685</v>
      </c>
    </row>
    <row r="6010" spans="1:27" x14ac:dyDescent="0.35">
      <c r="A6010" s="210" t="s">
        <v>6686</v>
      </c>
      <c r="B6010" s="217">
        <v>135.58398063144924</v>
      </c>
      <c r="C6010" s="211">
        <v>6.1994478325383476E-2</v>
      </c>
      <c r="D6010" s="211">
        <v>0.13078386269636796</v>
      </c>
      <c r="E6010" s="211">
        <v>8.1412107168483974E-2</v>
      </c>
      <c r="F6010" s="211">
        <v>7.5528716895688519E-2</v>
      </c>
      <c r="G6010" s="211">
        <v>0.12030131031108078</v>
      </c>
      <c r="H6010" s="211">
        <v>0.12047008459502903</v>
      </c>
      <c r="I6010" s="211">
        <v>0.52706040333158566</v>
      </c>
      <c r="J6010" s="211">
        <v>0.43451325847602973</v>
      </c>
      <c r="K6010" s="211">
        <v>0.61868731235965102</v>
      </c>
      <c r="L6010" s="211">
        <v>0.26796892680890944</v>
      </c>
      <c r="M6010" s="211">
        <v>8.9843166124896207E-2</v>
      </c>
      <c r="N6010" s="211">
        <v>0.34422655954746922</v>
      </c>
      <c r="O6010" s="211">
        <v>0.53848653743407537</v>
      </c>
      <c r="P6010" s="211">
        <v>6.8896412506049706E-2</v>
      </c>
      <c r="Q6010" s="211">
        <v>5.6374571838358478E-2</v>
      </c>
      <c r="R6010" s="211">
        <v>0.38553528336960891</v>
      </c>
      <c r="S6010" s="211">
        <v>0.37262109847480929</v>
      </c>
      <c r="T6010" s="211">
        <v>0.53033732850039994</v>
      </c>
      <c r="U6010" s="211">
        <v>0.35317312590781763</v>
      </c>
      <c r="V6010" s="211">
        <v>0.1392754949483262</v>
      </c>
      <c r="W6010" s="211">
        <v>0.53395174474617069</v>
      </c>
      <c r="X6010" s="211">
        <v>0.38359962446624013</v>
      </c>
      <c r="Y6010" s="211">
        <v>0.71355324523193231</v>
      </c>
      <c r="Z6010" s="211">
        <v>0.14901753077933111</v>
      </c>
      <c r="AA6010" s="212">
        <v>0.12202283519344903</v>
      </c>
    </row>
    <row r="6011" spans="1:27" x14ac:dyDescent="0.35">
      <c r="A6011" s="210" t="s">
        <v>6687</v>
      </c>
      <c r="B6011" s="217">
        <v>135.769349985231</v>
      </c>
      <c r="C6011" s="211">
        <v>6.3015430149984453E-2</v>
      </c>
      <c r="D6011" s="211">
        <v>0.12068931838790246</v>
      </c>
      <c r="E6011" s="211">
        <v>7.3336788081751328E-2</v>
      </c>
      <c r="F6011" s="211">
        <v>8.9233286376096066E-2</v>
      </c>
      <c r="G6011" s="211">
        <v>0.12529749872637175</v>
      </c>
      <c r="H6011" s="211">
        <v>0.11722012640719254</v>
      </c>
      <c r="I6011" s="211">
        <v>0.45272165366734707</v>
      </c>
      <c r="J6011" s="211">
        <v>0.47419464585726301</v>
      </c>
      <c r="K6011" s="211">
        <v>0.57675118830159744</v>
      </c>
      <c r="L6011" s="211">
        <v>0.27061261131210557</v>
      </c>
      <c r="M6011" s="211">
        <v>0.11144201552688761</v>
      </c>
      <c r="N6011" s="211">
        <v>0.38973158686656834</v>
      </c>
      <c r="O6011" s="211">
        <v>0.61749092775520009</v>
      </c>
      <c r="P6011" s="211">
        <v>7.1269858480527318E-2</v>
      </c>
      <c r="Q6011" s="211">
        <v>0.11146156413323627</v>
      </c>
      <c r="R6011" s="211">
        <v>0.45536553114199618</v>
      </c>
      <c r="S6011" s="211">
        <v>0.3200252434308446</v>
      </c>
      <c r="T6011" s="211">
        <v>0.61095382999907988</v>
      </c>
      <c r="U6011" s="211">
        <v>0.41604990611845477</v>
      </c>
      <c r="V6011" s="211">
        <v>8.773047986409481E-2</v>
      </c>
      <c r="W6011" s="211">
        <v>0.52904722820105421</v>
      </c>
      <c r="X6011" s="211">
        <v>0.35648557363168742</v>
      </c>
      <c r="Y6011" s="211">
        <v>0.65086857910195417</v>
      </c>
      <c r="Z6011" s="211">
        <v>0.14783172448030726</v>
      </c>
      <c r="AA6011" s="212">
        <v>0.1201564791967463</v>
      </c>
    </row>
    <row r="6012" spans="1:27" x14ac:dyDescent="0.35">
      <c r="A6012" s="210" t="s">
        <v>6688</v>
      </c>
      <c r="B6012" s="217">
        <v>129.32557568315369</v>
      </c>
      <c r="C6012" s="211">
        <v>6.4007784762208655E-2</v>
      </c>
      <c r="D6012" s="211">
        <v>0.11958521775419696</v>
      </c>
      <c r="E6012" s="211">
        <v>8.3492666525790349E-2</v>
      </c>
      <c r="F6012" s="211">
        <v>8.8353901561451009E-2</v>
      </c>
      <c r="G6012" s="211">
        <v>0.11955032633309529</v>
      </c>
      <c r="H6012" s="211">
        <v>0.1237344719694758</v>
      </c>
      <c r="I6012" s="211">
        <v>0.45550617292143103</v>
      </c>
      <c r="J6012" s="211">
        <v>0.45399355068693437</v>
      </c>
      <c r="K6012" s="211">
        <v>0.60771535103451324</v>
      </c>
      <c r="L6012" s="211">
        <v>0.27482804942300026</v>
      </c>
      <c r="M6012" s="211">
        <v>0.10557420964807263</v>
      </c>
      <c r="N6012" s="211">
        <v>0.41702700527098197</v>
      </c>
      <c r="O6012" s="211">
        <v>0.63995369911775457</v>
      </c>
      <c r="P6012" s="211">
        <v>7.2027811295183319E-2</v>
      </c>
      <c r="Q6012" s="211">
        <v>0.11451713831051025</v>
      </c>
      <c r="R6012" s="211">
        <v>0.43925388228068701</v>
      </c>
      <c r="S6012" s="211">
        <v>0.34211016144645634</v>
      </c>
      <c r="T6012" s="211">
        <v>0.51001365798224674</v>
      </c>
      <c r="U6012" s="211">
        <v>0.42208257691287598</v>
      </c>
      <c r="V6012" s="211">
        <v>5.8818692877699141E-2</v>
      </c>
      <c r="W6012" s="211">
        <v>0.55457892974521394</v>
      </c>
      <c r="X6012" s="211">
        <v>0.41244328571322103</v>
      </c>
      <c r="Y6012" s="211">
        <v>0.57794925043484913</v>
      </c>
      <c r="Z6012" s="211">
        <v>0.14757709442467931</v>
      </c>
      <c r="AA6012" s="212">
        <v>0.11488071041266648</v>
      </c>
    </row>
    <row r="6013" spans="1:27" x14ac:dyDescent="0.35">
      <c r="A6013" s="210" t="s">
        <v>6689</v>
      </c>
      <c r="B6013" s="217">
        <v>156.17483854887456</v>
      </c>
      <c r="C6013" s="211">
        <v>6.8147571256515549E-2</v>
      </c>
      <c r="D6013" s="211">
        <v>0.12235645667551659</v>
      </c>
      <c r="E6013" s="211">
        <v>7.5496306188993029E-2</v>
      </c>
      <c r="F6013" s="211">
        <v>8.4593156520099716E-2</v>
      </c>
      <c r="G6013" s="211">
        <v>0.1145378385154288</v>
      </c>
      <c r="H6013" s="211">
        <v>0.11159730324050708</v>
      </c>
      <c r="I6013" s="211">
        <v>0.49300087886342953</v>
      </c>
      <c r="J6013" s="211">
        <v>0.43370454681121023</v>
      </c>
      <c r="K6013" s="211">
        <v>0.60751386657149908</v>
      </c>
      <c r="L6013" s="211">
        <v>0.28159122126442587</v>
      </c>
      <c r="M6013" s="211">
        <v>9.2452900809991967E-2</v>
      </c>
      <c r="N6013" s="211">
        <v>0.47144784784738641</v>
      </c>
      <c r="O6013" s="211">
        <v>0.66649166853129482</v>
      </c>
      <c r="P6013" s="211">
        <v>7.0571050780989839E-2</v>
      </c>
      <c r="Q6013" s="211">
        <v>0.10413266863316518</v>
      </c>
      <c r="R6013" s="211">
        <v>0.42657842852718608</v>
      </c>
      <c r="S6013" s="211">
        <v>0.31706494466300489</v>
      </c>
      <c r="T6013" s="211">
        <v>0.52614767664732853</v>
      </c>
      <c r="U6013" s="211">
        <v>0.43398317592956182</v>
      </c>
      <c r="V6013" s="211">
        <v>0.12585644987323508</v>
      </c>
      <c r="W6013" s="211">
        <v>0.50576362245951234</v>
      </c>
      <c r="X6013" s="211">
        <v>0.34232506483096897</v>
      </c>
      <c r="Y6013" s="211">
        <v>0.69982611118781368</v>
      </c>
      <c r="Z6013" s="211">
        <v>0.14537929554622198</v>
      </c>
      <c r="AA6013" s="212">
        <v>0.11872422112631528</v>
      </c>
    </row>
    <row r="6014" spans="1:27" x14ac:dyDescent="0.35">
      <c r="A6014" s="210" t="s">
        <v>6690</v>
      </c>
      <c r="B6014" s="217">
        <v>137.33225338285465</v>
      </c>
      <c r="C6014" s="211">
        <v>5.3692723821410313E-2</v>
      </c>
      <c r="D6014" s="211">
        <v>0.12479445734763188</v>
      </c>
      <c r="E6014" s="211">
        <v>7.776534654091985E-2</v>
      </c>
      <c r="F6014" s="211">
        <v>9.3460550317777738E-2</v>
      </c>
      <c r="G6014" s="211">
        <v>0.11669970226371328</v>
      </c>
      <c r="H6014" s="211">
        <v>0.12188355961375583</v>
      </c>
      <c r="I6014" s="211">
        <v>0.4974822327157622</v>
      </c>
      <c r="J6014" s="211">
        <v>0.45982810512977612</v>
      </c>
      <c r="K6014" s="211">
        <v>0.59859535807334963</v>
      </c>
      <c r="L6014" s="211">
        <v>0.27524074667876541</v>
      </c>
      <c r="M6014" s="211">
        <v>0.10395119561804901</v>
      </c>
      <c r="N6014" s="211">
        <v>0.38190582319484223</v>
      </c>
      <c r="O6014" s="211">
        <v>0.60192353626241124</v>
      </c>
      <c r="P6014" s="211">
        <v>7.3519544221755634E-2</v>
      </c>
      <c r="Q6014" s="211">
        <v>7.0964048717913397E-2</v>
      </c>
      <c r="R6014" s="211">
        <v>0.38484469371113367</v>
      </c>
      <c r="S6014" s="211">
        <v>0.31572955979007195</v>
      </c>
      <c r="T6014" s="211">
        <v>0.6144112156210878</v>
      </c>
      <c r="U6014" s="211">
        <v>0.44917401051984929</v>
      </c>
      <c r="V6014" s="211">
        <v>5.2733586437972525E-2</v>
      </c>
      <c r="W6014" s="211">
        <v>0.52601371534996233</v>
      </c>
      <c r="X6014" s="211">
        <v>0.35498846098608328</v>
      </c>
      <c r="Y6014" s="211">
        <v>0.70651592745055458</v>
      </c>
      <c r="Z6014" s="211">
        <v>0.14830232588517403</v>
      </c>
      <c r="AA6014" s="212">
        <v>0.11153354892060283</v>
      </c>
    </row>
    <row r="6015" spans="1:27" x14ac:dyDescent="0.35">
      <c r="A6015" s="210" t="s">
        <v>6691</v>
      </c>
      <c r="B6015" s="217">
        <v>121.81948306812845</v>
      </c>
      <c r="C6015" s="211">
        <v>5.0161571455211024E-2</v>
      </c>
      <c r="D6015" s="211">
        <v>0.12547369822993076</v>
      </c>
      <c r="E6015" s="211">
        <v>7.9251797253156162E-2</v>
      </c>
      <c r="F6015" s="211">
        <v>9.1088769937839889E-2</v>
      </c>
      <c r="G6015" s="211">
        <v>0.11785794094863726</v>
      </c>
      <c r="H6015" s="211">
        <v>0.11239448251226108</v>
      </c>
      <c r="I6015" s="211">
        <v>0.51003223860495739</v>
      </c>
      <c r="J6015" s="211">
        <v>0.4344357395383831</v>
      </c>
      <c r="K6015" s="211">
        <v>0.54967099889852677</v>
      </c>
      <c r="L6015" s="211">
        <v>0.28049761564165637</v>
      </c>
      <c r="M6015" s="211">
        <v>8.3803481089517073E-2</v>
      </c>
      <c r="N6015" s="211">
        <v>0.50158376991368869</v>
      </c>
      <c r="O6015" s="211">
        <v>0.64901006571371422</v>
      </c>
      <c r="P6015" s="211">
        <v>6.9958543759083211E-2</v>
      </c>
      <c r="Q6015" s="211">
        <v>4.8213394649819774E-2</v>
      </c>
      <c r="R6015" s="211">
        <v>0.49090481646721196</v>
      </c>
      <c r="S6015" s="211">
        <v>0.28651445232232153</v>
      </c>
      <c r="T6015" s="211">
        <v>0.56241687147793118</v>
      </c>
      <c r="U6015" s="211">
        <v>0.38939136977581668</v>
      </c>
      <c r="V6015" s="211">
        <v>8.031243289484738E-2</v>
      </c>
      <c r="W6015" s="211">
        <v>0.58261657378289167</v>
      </c>
      <c r="X6015" s="211">
        <v>0.26006855501421883</v>
      </c>
      <c r="Y6015" s="211">
        <v>0.65505961767184406</v>
      </c>
      <c r="Z6015" s="211">
        <v>0.14666804662103361</v>
      </c>
      <c r="AA6015" s="212">
        <v>0.11983434471252997</v>
      </c>
    </row>
    <row r="6016" spans="1:27" x14ac:dyDescent="0.35">
      <c r="A6016" s="210" t="s">
        <v>6692</v>
      </c>
      <c r="B6016" s="217">
        <v>145.9517482364439</v>
      </c>
      <c r="C6016" s="211">
        <v>7.6229271708024321E-2</v>
      </c>
      <c r="D6016" s="211">
        <v>0.1252724041665394</v>
      </c>
      <c r="E6016" s="211">
        <v>7.4262801915230062E-2</v>
      </c>
      <c r="F6016" s="211">
        <v>0.10916241700359799</v>
      </c>
      <c r="G6016" s="211">
        <v>0.12517450614415057</v>
      </c>
      <c r="H6016" s="211">
        <v>0.1234922199306383</v>
      </c>
      <c r="I6016" s="211">
        <v>0.50932466743316485</v>
      </c>
      <c r="J6016" s="211">
        <v>0.44843307300337504</v>
      </c>
      <c r="K6016" s="211">
        <v>0.58331415585734947</v>
      </c>
      <c r="L6016" s="211">
        <v>0.27471750785690557</v>
      </c>
      <c r="M6016" s="211">
        <v>9.727150140383084E-2</v>
      </c>
      <c r="N6016" s="211">
        <v>0.43188801332446952</v>
      </c>
      <c r="O6016" s="211">
        <v>0.66313175970460025</v>
      </c>
      <c r="P6016" s="211">
        <v>6.9386936391527571E-2</v>
      </c>
      <c r="Q6016" s="211">
        <v>5.7041683111563143E-2</v>
      </c>
      <c r="R6016" s="211">
        <v>0.38332983308850677</v>
      </c>
      <c r="S6016" s="211">
        <v>0.26512650580453556</v>
      </c>
      <c r="T6016" s="211">
        <v>0.47371409121086078</v>
      </c>
      <c r="U6016" s="211">
        <v>0.39374665590973595</v>
      </c>
      <c r="V6016" s="211">
        <v>0.11605819792483109</v>
      </c>
      <c r="W6016" s="211">
        <v>0.58187128772225993</v>
      </c>
      <c r="X6016" s="211">
        <v>0.35070001212753976</v>
      </c>
      <c r="Y6016" s="211">
        <v>0.67973161172310115</v>
      </c>
      <c r="Z6016" s="211">
        <v>0.14954486966441238</v>
      </c>
      <c r="AA6016" s="212">
        <v>0.11396995703632454</v>
      </c>
    </row>
    <row r="6017" spans="1:27" x14ac:dyDescent="0.35">
      <c r="A6017" s="210" t="s">
        <v>6693</v>
      </c>
      <c r="B6017" s="217">
        <v>137.43101884538805</v>
      </c>
      <c r="C6017" s="211">
        <v>5.5908585700872294E-2</v>
      </c>
      <c r="D6017" s="211">
        <v>0.12481944980745302</v>
      </c>
      <c r="E6017" s="211">
        <v>8.146008343406802E-2</v>
      </c>
      <c r="F6017" s="211">
        <v>9.7357170986249741E-2</v>
      </c>
      <c r="G6017" s="211">
        <v>0.12439013415547866</v>
      </c>
      <c r="H6017" s="211">
        <v>0.10196696204365384</v>
      </c>
      <c r="I6017" s="211">
        <v>0.51348586547199748</v>
      </c>
      <c r="J6017" s="211">
        <v>0.45937277724175335</v>
      </c>
      <c r="K6017" s="211">
        <v>0.59399273085394599</v>
      </c>
      <c r="L6017" s="211">
        <v>0.27695755427289442</v>
      </c>
      <c r="M6017" s="211">
        <v>0.12440018002564589</v>
      </c>
      <c r="N6017" s="211">
        <v>0.44454724477145136</v>
      </c>
      <c r="O6017" s="211">
        <v>0.63523647421145912</v>
      </c>
      <c r="P6017" s="211">
        <v>6.8333938207524841E-2</v>
      </c>
      <c r="Q6017" s="211">
        <v>5.8536303959012645E-2</v>
      </c>
      <c r="R6017" s="211">
        <v>0.43113474728340462</v>
      </c>
      <c r="S6017" s="211">
        <v>0.2950407805317613</v>
      </c>
      <c r="T6017" s="211">
        <v>0.58555944222893042</v>
      </c>
      <c r="U6017" s="211">
        <v>0.45050384169683094</v>
      </c>
      <c r="V6017" s="211">
        <v>7.9308695096356088E-2</v>
      </c>
      <c r="W6017" s="211">
        <v>0.55071714998586752</v>
      </c>
      <c r="X6017" s="211">
        <v>0.29807933233051814</v>
      </c>
      <c r="Y6017" s="211">
        <v>0.56113257325757293</v>
      </c>
      <c r="Z6017" s="211">
        <v>0.14846901569944548</v>
      </c>
      <c r="AA6017" s="212">
        <v>0.11763187983401058</v>
      </c>
    </row>
    <row r="6018" spans="1:27" x14ac:dyDescent="0.35">
      <c r="A6018" s="210" t="s">
        <v>6694</v>
      </c>
      <c r="B6018" s="217">
        <v>110.270858769246</v>
      </c>
      <c r="C6018" s="211">
        <v>6.5468214949791603E-2</v>
      </c>
      <c r="D6018" s="211">
        <v>0.12797035382857802</v>
      </c>
      <c r="E6018" s="211">
        <v>7.3280304518177269E-2</v>
      </c>
      <c r="F6018" s="211">
        <v>8.9754605023314921E-2</v>
      </c>
      <c r="G6018" s="211">
        <v>0.11967262519471007</v>
      </c>
      <c r="H6018" s="211">
        <v>0.11800802758892522</v>
      </c>
      <c r="I6018" s="211">
        <v>0.48975880682266099</v>
      </c>
      <c r="J6018" s="211">
        <v>0.48229633524234383</v>
      </c>
      <c r="K6018" s="211">
        <v>0.56460631038496922</v>
      </c>
      <c r="L6018" s="211">
        <v>0.2675121088543671</v>
      </c>
      <c r="M6018" s="211">
        <v>8.9039101168957607E-2</v>
      </c>
      <c r="N6018" s="211">
        <v>0.39661375705231627</v>
      </c>
      <c r="O6018" s="211">
        <v>0.58413175457615163</v>
      </c>
      <c r="P6018" s="211">
        <v>6.6930033690936419E-2</v>
      </c>
      <c r="Q6018" s="211">
        <v>8.4997376595730867E-2</v>
      </c>
      <c r="R6018" s="211">
        <v>0.49138227384393929</v>
      </c>
      <c r="S6018" s="211">
        <v>0.28523804047554141</v>
      </c>
      <c r="T6018" s="211">
        <v>0.48738871645605819</v>
      </c>
      <c r="U6018" s="211">
        <v>0.49655200448923942</v>
      </c>
      <c r="V6018" s="211">
        <v>5.6503836083278663E-2</v>
      </c>
      <c r="W6018" s="211">
        <v>0.57791463949183741</v>
      </c>
      <c r="X6018" s="211">
        <v>0.36652688101997011</v>
      </c>
      <c r="Y6018" s="211">
        <v>0.65444202469714696</v>
      </c>
      <c r="Z6018" s="211">
        <v>0.14756161822771435</v>
      </c>
      <c r="AA6018" s="212">
        <v>0.12032845439195673</v>
      </c>
    </row>
    <row r="6019" spans="1:27" x14ac:dyDescent="0.35">
      <c r="A6019" s="210" t="s">
        <v>6695</v>
      </c>
      <c r="B6019" s="217">
        <v>125.02225163074692</v>
      </c>
      <c r="C6019" s="211">
        <v>7.0807666482876133E-2</v>
      </c>
      <c r="D6019" s="211">
        <v>0.1233949454607028</v>
      </c>
      <c r="E6019" s="211">
        <v>8.237041373874765E-2</v>
      </c>
      <c r="F6019" s="211">
        <v>8.9446331112890826E-2</v>
      </c>
      <c r="G6019" s="211">
        <v>0.12423586639973574</v>
      </c>
      <c r="H6019" s="211">
        <v>0.10511710718443848</v>
      </c>
      <c r="I6019" s="211">
        <v>0.45983082005639547</v>
      </c>
      <c r="J6019" s="211">
        <v>0.4579372737786962</v>
      </c>
      <c r="K6019" s="211">
        <v>0.61388825572994143</v>
      </c>
      <c r="L6019" s="211">
        <v>0.2749920534111619</v>
      </c>
      <c r="M6019" s="211">
        <v>9.1118217950558286E-2</v>
      </c>
      <c r="N6019" s="211">
        <v>0.36173639820113201</v>
      </c>
      <c r="O6019" s="211">
        <v>0.72604987491034212</v>
      </c>
      <c r="P6019" s="211">
        <v>6.1546636774752417E-2</v>
      </c>
      <c r="Q6019" s="211">
        <v>0.10275188291008501</v>
      </c>
      <c r="R6019" s="211">
        <v>0.44995769856424589</v>
      </c>
      <c r="S6019" s="211">
        <v>0.3005660214294622</v>
      </c>
      <c r="T6019" s="211">
        <v>0.53160340387439864</v>
      </c>
      <c r="U6019" s="211">
        <v>0.51358984967740962</v>
      </c>
      <c r="V6019" s="211">
        <v>9.5555306943768126E-2</v>
      </c>
      <c r="W6019" s="211">
        <v>0.557503582808061</v>
      </c>
      <c r="X6019" s="211">
        <v>0.28816358241386991</v>
      </c>
      <c r="Y6019" s="211">
        <v>0.58914736732256046</v>
      </c>
      <c r="Z6019" s="211">
        <v>0.14878899982306018</v>
      </c>
      <c r="AA6019" s="212">
        <v>0.1230205808661157</v>
      </c>
    </row>
    <row r="6020" spans="1:27" x14ac:dyDescent="0.35">
      <c r="A6020" s="210" t="s">
        <v>6696</v>
      </c>
      <c r="B6020" s="217">
        <v>150.97418764894121</v>
      </c>
      <c r="C6020" s="211">
        <v>6.6914065295388458E-2</v>
      </c>
      <c r="D6020" s="211">
        <v>0.11554565491269307</v>
      </c>
      <c r="E6020" s="211">
        <v>7.4933929145208994E-2</v>
      </c>
      <c r="F6020" s="211">
        <v>9.2005260768747113E-2</v>
      </c>
      <c r="G6020" s="211">
        <v>0.12498439965906694</v>
      </c>
      <c r="H6020" s="211">
        <v>0.11231099056936933</v>
      </c>
      <c r="I6020" s="211">
        <v>0.53373220177587954</v>
      </c>
      <c r="J6020" s="211">
        <v>0.42741282304541006</v>
      </c>
      <c r="K6020" s="211">
        <v>0.61006790256320231</v>
      </c>
      <c r="L6020" s="211">
        <v>0.26917905346422233</v>
      </c>
      <c r="M6020" s="211">
        <v>7.9083812925214367E-2</v>
      </c>
      <c r="N6020" s="211">
        <v>0.54045891230680454</v>
      </c>
      <c r="O6020" s="211">
        <v>0.69998585882161268</v>
      </c>
      <c r="P6020" s="211">
        <v>6.607827579513989E-2</v>
      </c>
      <c r="Q6020" s="211">
        <v>5.8762958538208732E-2</v>
      </c>
      <c r="R6020" s="211">
        <v>0.45560515945075153</v>
      </c>
      <c r="S6020" s="211">
        <v>0.36152731507145552</v>
      </c>
      <c r="T6020" s="211">
        <v>0.56397503240381197</v>
      </c>
      <c r="U6020" s="211">
        <v>0.3887931901721341</v>
      </c>
      <c r="V6020" s="211">
        <v>0.17513211000853296</v>
      </c>
      <c r="W6020" s="211">
        <v>0.58003598499044995</v>
      </c>
      <c r="X6020" s="211">
        <v>0.32186005328506234</v>
      </c>
      <c r="Y6020" s="211">
        <v>0.67652011124014666</v>
      </c>
      <c r="Z6020" s="211">
        <v>0.14978338979945022</v>
      </c>
      <c r="AA6020" s="212">
        <v>0.12145649771411755</v>
      </c>
    </row>
    <row r="6021" spans="1:27" x14ac:dyDescent="0.35">
      <c r="A6021" s="210" t="s">
        <v>6697</v>
      </c>
      <c r="B6021" s="217">
        <v>132.42911632500113</v>
      </c>
      <c r="C6021" s="211">
        <v>4.8371863847391054E-2</v>
      </c>
      <c r="D6021" s="211">
        <v>0.12708530852029321</v>
      </c>
      <c r="E6021" s="211">
        <v>7.9885204872221727E-2</v>
      </c>
      <c r="F6021" s="211">
        <v>9.4455172591458608E-2</v>
      </c>
      <c r="G6021" s="211">
        <v>0.12051586978767378</v>
      </c>
      <c r="H6021" s="211">
        <v>0.12476840249668927</v>
      </c>
      <c r="I6021" s="211">
        <v>0.52901948054719439</v>
      </c>
      <c r="J6021" s="211">
        <v>0.41663088414379412</v>
      </c>
      <c r="K6021" s="211">
        <v>0.63762900680129686</v>
      </c>
      <c r="L6021" s="211">
        <v>0.27923993685219595</v>
      </c>
      <c r="M6021" s="211">
        <v>8.8061860340727383E-2</v>
      </c>
      <c r="N6021" s="211">
        <v>0.51447958173752961</v>
      </c>
      <c r="O6021" s="211">
        <v>0.75500906763679676</v>
      </c>
      <c r="P6021" s="211">
        <v>6.9350671097107852E-2</v>
      </c>
      <c r="Q6021" s="211">
        <v>6.1820541570565601E-2</v>
      </c>
      <c r="R6021" s="211">
        <v>0.44047931711936716</v>
      </c>
      <c r="S6021" s="211">
        <v>0.280754724413801</v>
      </c>
      <c r="T6021" s="211">
        <v>0.56628919509876563</v>
      </c>
      <c r="U6021" s="211">
        <v>0.48235206773072259</v>
      </c>
      <c r="V6021" s="211">
        <v>6.7357852463254902E-2</v>
      </c>
      <c r="W6021" s="211">
        <v>0.56597678557013809</v>
      </c>
      <c r="X6021" s="211">
        <v>0.39908065041159935</v>
      </c>
      <c r="Y6021" s="211">
        <v>0.58034239437305768</v>
      </c>
      <c r="Z6021" s="211">
        <v>0.1485915199529951</v>
      </c>
      <c r="AA6021" s="212">
        <v>0.1179189741193182</v>
      </c>
    </row>
    <row r="6022" spans="1:27" x14ac:dyDescent="0.35">
      <c r="A6022" s="210" t="s">
        <v>6698</v>
      </c>
      <c r="B6022" s="217">
        <v>159.22730868465382</v>
      </c>
      <c r="C6022" s="211">
        <v>4.614015939258468E-2</v>
      </c>
      <c r="D6022" s="211">
        <v>0.13170153937930038</v>
      </c>
      <c r="E6022" s="211">
        <v>7.1018662886804473E-2</v>
      </c>
      <c r="F6022" s="211">
        <v>0.11126570872373026</v>
      </c>
      <c r="G6022" s="211">
        <v>0.12437731720101125</v>
      </c>
      <c r="H6022" s="211">
        <v>0.11816253863803411</v>
      </c>
      <c r="I6022" s="211">
        <v>0.50541501197338357</v>
      </c>
      <c r="J6022" s="211">
        <v>0.46826974792173487</v>
      </c>
      <c r="K6022" s="211">
        <v>0.61025248580350699</v>
      </c>
      <c r="L6022" s="211">
        <v>0.27447924463076484</v>
      </c>
      <c r="M6022" s="211">
        <v>0.10860940374280589</v>
      </c>
      <c r="N6022" s="211">
        <v>0.49662303462631635</v>
      </c>
      <c r="O6022" s="211">
        <v>0.74361557882835261</v>
      </c>
      <c r="P6022" s="211">
        <v>6.9070744216897378E-2</v>
      </c>
      <c r="Q6022" s="211">
        <v>5.1892492189473033E-2</v>
      </c>
      <c r="R6022" s="211">
        <v>0.36891814688868768</v>
      </c>
      <c r="S6022" s="211">
        <v>0.32779770948947956</v>
      </c>
      <c r="T6022" s="211">
        <v>0.54214167535431412</v>
      </c>
      <c r="U6022" s="211">
        <v>0.47978423646146839</v>
      </c>
      <c r="V6022" s="211">
        <v>0.11524046176335281</v>
      </c>
      <c r="W6022" s="211">
        <v>0.57811264982419319</v>
      </c>
      <c r="X6022" s="211">
        <v>0.38065585406953184</v>
      </c>
      <c r="Y6022" s="211">
        <v>0.64695916335014603</v>
      </c>
      <c r="Z6022" s="211">
        <v>0.14557729229829891</v>
      </c>
      <c r="AA6022" s="212">
        <v>0.11861750840648956</v>
      </c>
    </row>
    <row r="6023" spans="1:27" x14ac:dyDescent="0.35">
      <c r="A6023" s="210" t="s">
        <v>6699</v>
      </c>
      <c r="B6023" s="217">
        <v>183.81019180195639</v>
      </c>
      <c r="C6023" s="211">
        <v>5.38257793542673E-2</v>
      </c>
      <c r="D6023" s="211">
        <v>0.13281186864614955</v>
      </c>
      <c r="E6023" s="211">
        <v>6.6050114987308992E-2</v>
      </c>
      <c r="F6023" s="211">
        <v>7.9877738832551656E-2</v>
      </c>
      <c r="G6023" s="211">
        <v>0.11883293937379702</v>
      </c>
      <c r="H6023" s="211">
        <v>0.10735829064975749</v>
      </c>
      <c r="I6023" s="211">
        <v>0.51188784535330578</v>
      </c>
      <c r="J6023" s="211">
        <v>0.44408164307514125</v>
      </c>
      <c r="K6023" s="211">
        <v>0.61678159252594777</v>
      </c>
      <c r="L6023" s="211">
        <v>0.27723890870398943</v>
      </c>
      <c r="M6023" s="211">
        <v>8.4705364885169651E-2</v>
      </c>
      <c r="N6023" s="211">
        <v>0.38167945231589262</v>
      </c>
      <c r="O6023" s="211">
        <v>0.66141807840588318</v>
      </c>
      <c r="P6023" s="211">
        <v>6.771376191233501E-2</v>
      </c>
      <c r="Q6023" s="211">
        <v>4.6240983680282781E-2</v>
      </c>
      <c r="R6023" s="211">
        <v>0.41679521876449532</v>
      </c>
      <c r="S6023" s="211">
        <v>0.32182053636918462</v>
      </c>
      <c r="T6023" s="211">
        <v>0.57155429491653309</v>
      </c>
      <c r="U6023" s="211">
        <v>0.54202422564687014</v>
      </c>
      <c r="V6023" s="211">
        <v>0.17060461600783056</v>
      </c>
      <c r="W6023" s="211">
        <v>0.52275401305096336</v>
      </c>
      <c r="X6023" s="211">
        <v>0.34727831155575584</v>
      </c>
      <c r="Y6023" s="211">
        <v>0.69624229021470696</v>
      </c>
      <c r="Z6023" s="211">
        <v>0.14760784942192423</v>
      </c>
      <c r="AA6023" s="212">
        <v>0.11425582302547986</v>
      </c>
    </row>
    <row r="6024" spans="1:27" x14ac:dyDescent="0.35">
      <c r="A6024" s="210" t="s">
        <v>6700</v>
      </c>
      <c r="B6024" s="217">
        <v>170.46141502358086</v>
      </c>
      <c r="C6024" s="211">
        <v>7.5323619028050209E-2</v>
      </c>
      <c r="D6024" s="211">
        <v>0.13377908082806922</v>
      </c>
      <c r="E6024" s="211">
        <v>7.212876789832845E-2</v>
      </c>
      <c r="F6024" s="211">
        <v>8.2402812653994212E-2</v>
      </c>
      <c r="G6024" s="211">
        <v>0.12260341132108102</v>
      </c>
      <c r="H6024" s="211">
        <v>0.11841222427860751</v>
      </c>
      <c r="I6024" s="211">
        <v>0.50255007139271501</v>
      </c>
      <c r="J6024" s="211">
        <v>0.42496373950224159</v>
      </c>
      <c r="K6024" s="211">
        <v>0.62574190492555282</v>
      </c>
      <c r="L6024" s="211">
        <v>0.26806021652911721</v>
      </c>
      <c r="M6024" s="211">
        <v>0.10784643029632475</v>
      </c>
      <c r="N6024" s="211">
        <v>0.37835098219927876</v>
      </c>
      <c r="O6024" s="211">
        <v>0.74915690298950133</v>
      </c>
      <c r="P6024" s="211">
        <v>7.0357538565803207E-2</v>
      </c>
      <c r="Q6024" s="211">
        <v>6.5265137907141169E-2</v>
      </c>
      <c r="R6024" s="211">
        <v>0.46011826630390346</v>
      </c>
      <c r="S6024" s="211">
        <v>0.27036710786502333</v>
      </c>
      <c r="T6024" s="211">
        <v>0.48804633590846491</v>
      </c>
      <c r="U6024" s="211">
        <v>0.42939672856432121</v>
      </c>
      <c r="V6024" s="211">
        <v>0.16819290382768501</v>
      </c>
      <c r="W6024" s="211">
        <v>0.51622414329503818</v>
      </c>
      <c r="X6024" s="211">
        <v>0.34910939632269017</v>
      </c>
      <c r="Y6024" s="211">
        <v>0.63311290526584074</v>
      </c>
      <c r="Z6024" s="211">
        <v>0.1481750804668768</v>
      </c>
      <c r="AA6024" s="212">
        <v>0.12164840055012111</v>
      </c>
    </row>
    <row r="6025" spans="1:27" x14ac:dyDescent="0.35">
      <c r="A6025" s="210" t="s">
        <v>6701</v>
      </c>
      <c r="B6025" s="217">
        <v>128.17141547101008</v>
      </c>
      <c r="C6025" s="211">
        <v>6.4525211568670818E-2</v>
      </c>
      <c r="D6025" s="211">
        <v>0.12195690866337276</v>
      </c>
      <c r="E6025" s="211">
        <v>8.0539069167574764E-2</v>
      </c>
      <c r="F6025" s="211">
        <v>8.2572903535876499E-2</v>
      </c>
      <c r="G6025" s="211">
        <v>0.11953461034725334</v>
      </c>
      <c r="H6025" s="211">
        <v>0.12160864981741749</v>
      </c>
      <c r="I6025" s="211">
        <v>0.4868045434492107</v>
      </c>
      <c r="J6025" s="211">
        <v>0.46154655456728938</v>
      </c>
      <c r="K6025" s="211">
        <v>0.56242139265756907</v>
      </c>
      <c r="L6025" s="211">
        <v>0.28040007184097088</v>
      </c>
      <c r="M6025" s="211">
        <v>0.10583407684776461</v>
      </c>
      <c r="N6025" s="211">
        <v>0.45178248447601599</v>
      </c>
      <c r="O6025" s="211">
        <v>0.70537050042341232</v>
      </c>
      <c r="P6025" s="211">
        <v>6.6035201973390398E-2</v>
      </c>
      <c r="Q6025" s="211">
        <v>4.9155119366455384E-2</v>
      </c>
      <c r="R6025" s="211">
        <v>0.46960877861706246</v>
      </c>
      <c r="S6025" s="211">
        <v>0.33000212711617904</v>
      </c>
      <c r="T6025" s="211">
        <v>0.56117132867759534</v>
      </c>
      <c r="U6025" s="211">
        <v>0.38707500962736718</v>
      </c>
      <c r="V6025" s="211">
        <v>9.7792716735790194E-2</v>
      </c>
      <c r="W6025" s="211">
        <v>0.57087790184506515</v>
      </c>
      <c r="X6025" s="211">
        <v>0.26159760461232417</v>
      </c>
      <c r="Y6025" s="211">
        <v>0.61346571041696496</v>
      </c>
      <c r="Z6025" s="211">
        <v>0.14925126275643555</v>
      </c>
      <c r="AA6025" s="212">
        <v>0.12054263820947457</v>
      </c>
    </row>
    <row r="6026" spans="1:27" x14ac:dyDescent="0.35">
      <c r="A6026" s="210" t="s">
        <v>6702</v>
      </c>
      <c r="B6026" s="217">
        <v>110.89714265933397</v>
      </c>
      <c r="C6026" s="211">
        <v>5.731946826573877E-2</v>
      </c>
      <c r="D6026" s="211">
        <v>0.12430937643445861</v>
      </c>
      <c r="E6026" s="211">
        <v>7.8894016846545095E-2</v>
      </c>
      <c r="F6026" s="211">
        <v>9.599533038553093E-2</v>
      </c>
      <c r="G6026" s="211">
        <v>0.11607229834089021</v>
      </c>
      <c r="H6026" s="211">
        <v>0.11051681490364387</v>
      </c>
      <c r="I6026" s="211">
        <v>0.51304586026162902</v>
      </c>
      <c r="J6026" s="211">
        <v>0.46119802550097783</v>
      </c>
      <c r="K6026" s="211">
        <v>0.60671904903200558</v>
      </c>
      <c r="L6026" s="211">
        <v>0.27056591268179681</v>
      </c>
      <c r="M6026" s="211">
        <v>9.7317569030845569E-2</v>
      </c>
      <c r="N6026" s="211">
        <v>0.44493636352599147</v>
      </c>
      <c r="O6026" s="211">
        <v>0.67697387075967064</v>
      </c>
      <c r="P6026" s="211">
        <v>6.3284682228879036E-2</v>
      </c>
      <c r="Q6026" s="211">
        <v>8.3584305023849184E-2</v>
      </c>
      <c r="R6026" s="211">
        <v>0.38588448005072368</v>
      </c>
      <c r="S6026" s="211">
        <v>0.35505333606424627</v>
      </c>
      <c r="T6026" s="211">
        <v>0.54857391972484815</v>
      </c>
      <c r="U6026" s="211">
        <v>0.34965734850233443</v>
      </c>
      <c r="V6026" s="211">
        <v>5.947218288278297E-2</v>
      </c>
      <c r="W6026" s="211">
        <v>0.52448324942493574</v>
      </c>
      <c r="X6026" s="211">
        <v>0.33265592686453205</v>
      </c>
      <c r="Y6026" s="211">
        <v>0.60119520247999525</v>
      </c>
      <c r="Z6026" s="211">
        <v>0.14934342304492007</v>
      </c>
      <c r="AA6026" s="212">
        <v>0.116274620991811</v>
      </c>
    </row>
    <row r="6027" spans="1:27" x14ac:dyDescent="0.35">
      <c r="A6027" s="210" t="s">
        <v>6703</v>
      </c>
      <c r="B6027" s="217">
        <v>140.55283851398843</v>
      </c>
      <c r="C6027" s="211">
        <v>6.5948703672351755E-2</v>
      </c>
      <c r="D6027" s="211">
        <v>0.13297615943190425</v>
      </c>
      <c r="E6027" s="211">
        <v>7.6848914190732906E-2</v>
      </c>
      <c r="F6027" s="211">
        <v>9.5884889498185522E-2</v>
      </c>
      <c r="G6027" s="211">
        <v>0.11930987685582735</v>
      </c>
      <c r="H6027" s="211">
        <v>0.1101718892351176</v>
      </c>
      <c r="I6027" s="211">
        <v>0.47365351406315181</v>
      </c>
      <c r="J6027" s="211">
        <v>0.42205770198776493</v>
      </c>
      <c r="K6027" s="211">
        <v>0.64772461071265841</v>
      </c>
      <c r="L6027" s="211">
        <v>0.26744889803851651</v>
      </c>
      <c r="M6027" s="211">
        <v>9.5114432581296648E-2</v>
      </c>
      <c r="N6027" s="211">
        <v>0.45788033576530307</v>
      </c>
      <c r="O6027" s="211">
        <v>0.63243749831604223</v>
      </c>
      <c r="P6027" s="211">
        <v>7.2323304907359429E-2</v>
      </c>
      <c r="Q6027" s="211">
        <v>8.3282615232650223E-2</v>
      </c>
      <c r="R6027" s="211">
        <v>0.42965705470549737</v>
      </c>
      <c r="S6027" s="211">
        <v>0.34347345802530643</v>
      </c>
      <c r="T6027" s="211">
        <v>0.56407191272027668</v>
      </c>
      <c r="U6027" s="211">
        <v>0.48959124932076942</v>
      </c>
      <c r="V6027" s="211">
        <v>6.0368230131321921E-2</v>
      </c>
      <c r="W6027" s="211">
        <v>0.54245689782948725</v>
      </c>
      <c r="X6027" s="211">
        <v>0.30394391650303065</v>
      </c>
      <c r="Y6027" s="211">
        <v>0.65450789009576438</v>
      </c>
      <c r="Z6027" s="211">
        <v>0.14684026613065568</v>
      </c>
      <c r="AA6027" s="212">
        <v>0.11432019644431886</v>
      </c>
    </row>
    <row r="6028" spans="1:27" x14ac:dyDescent="0.35">
      <c r="A6028" s="210" t="s">
        <v>6704</v>
      </c>
      <c r="B6028" s="217">
        <v>147.98758051620581</v>
      </c>
      <c r="C6028" s="211">
        <v>4.8522322700217196E-2</v>
      </c>
      <c r="D6028" s="211">
        <v>0.12036424626551201</v>
      </c>
      <c r="E6028" s="211">
        <v>7.9387666115179958E-2</v>
      </c>
      <c r="F6028" s="211">
        <v>0.10360471037837521</v>
      </c>
      <c r="G6028" s="211">
        <v>0.1203959850302142</v>
      </c>
      <c r="H6028" s="211">
        <v>0.11992148125288826</v>
      </c>
      <c r="I6028" s="211">
        <v>0.44930185191377764</v>
      </c>
      <c r="J6028" s="211">
        <v>0.4700336408033236</v>
      </c>
      <c r="K6028" s="211">
        <v>0.63297248682420093</v>
      </c>
      <c r="L6028" s="211">
        <v>0.27779650626317642</v>
      </c>
      <c r="M6028" s="211">
        <v>0.10337057026035273</v>
      </c>
      <c r="N6028" s="211">
        <v>0.43481221747122478</v>
      </c>
      <c r="O6028" s="211">
        <v>0.75438882635158533</v>
      </c>
      <c r="P6028" s="211">
        <v>6.3159297470956E-2</v>
      </c>
      <c r="Q6028" s="211">
        <v>4.2449721870617622E-2</v>
      </c>
      <c r="R6028" s="211">
        <v>0.40030809832684572</v>
      </c>
      <c r="S6028" s="211">
        <v>0.26190853600433556</v>
      </c>
      <c r="T6028" s="211">
        <v>0.5705915036395286</v>
      </c>
      <c r="U6028" s="211">
        <v>0.40601235243646205</v>
      </c>
      <c r="V6028" s="211">
        <v>0.14574264187057653</v>
      </c>
      <c r="W6028" s="211">
        <v>0.61941085303969579</v>
      </c>
      <c r="X6028" s="211">
        <v>0.30411403666957171</v>
      </c>
      <c r="Y6028" s="211">
        <v>0.56869378349438726</v>
      </c>
      <c r="Z6028" s="211">
        <v>0.14908877763842529</v>
      </c>
      <c r="AA6028" s="212">
        <v>0.11702310676878919</v>
      </c>
    </row>
    <row r="6029" spans="1:27" x14ac:dyDescent="0.35">
      <c r="A6029" s="210" t="s">
        <v>6705</v>
      </c>
      <c r="B6029" s="217">
        <v>114.5728053065021</v>
      </c>
      <c r="C6029" s="211">
        <v>5.5889319107601504E-2</v>
      </c>
      <c r="D6029" s="211">
        <v>0.12625114557575259</v>
      </c>
      <c r="E6029" s="211">
        <v>8.5522077265566085E-2</v>
      </c>
      <c r="F6029" s="211">
        <v>7.6489310725602291E-2</v>
      </c>
      <c r="G6029" s="211">
        <v>0.12006508160217194</v>
      </c>
      <c r="H6029" s="211">
        <v>0.11906497888018254</v>
      </c>
      <c r="I6029" s="211">
        <v>0.4637896527236593</v>
      </c>
      <c r="J6029" s="211">
        <v>0.45880066321633284</v>
      </c>
      <c r="K6029" s="211">
        <v>0.58116536727430168</v>
      </c>
      <c r="L6029" s="211">
        <v>0.27106110685844637</v>
      </c>
      <c r="M6029" s="211">
        <v>0.10452809420960654</v>
      </c>
      <c r="N6029" s="211">
        <v>0.46765431001271995</v>
      </c>
      <c r="O6029" s="211">
        <v>0.67761868514471868</v>
      </c>
      <c r="P6029" s="211">
        <v>7.1830381520180162E-2</v>
      </c>
      <c r="Q6029" s="211">
        <v>9.2256083580900081E-2</v>
      </c>
      <c r="R6029" s="211">
        <v>0.40876593711319431</v>
      </c>
      <c r="S6029" s="211">
        <v>0.31687062336742366</v>
      </c>
      <c r="T6029" s="211">
        <v>0.5435211712943876</v>
      </c>
      <c r="U6029" s="211">
        <v>0.37890902769848755</v>
      </c>
      <c r="V6029" s="211">
        <v>5.5126564989080001E-2</v>
      </c>
      <c r="W6029" s="211">
        <v>0.52841264103985708</v>
      </c>
      <c r="X6029" s="211">
        <v>0.29972723926525152</v>
      </c>
      <c r="Y6029" s="211">
        <v>0.58549901767212043</v>
      </c>
      <c r="Z6029" s="211">
        <v>0.14690089010298737</v>
      </c>
      <c r="AA6029" s="212">
        <v>0.1251202179781295</v>
      </c>
    </row>
    <row r="6030" spans="1:27" x14ac:dyDescent="0.35">
      <c r="A6030" s="210" t="s">
        <v>6706</v>
      </c>
      <c r="B6030" s="217">
        <v>134.49246990860365</v>
      </c>
      <c r="C6030" s="211">
        <v>6.1320982905100442E-2</v>
      </c>
      <c r="D6030" s="211">
        <v>0.12113461713561649</v>
      </c>
      <c r="E6030" s="211">
        <v>7.5682704890641994E-2</v>
      </c>
      <c r="F6030" s="211">
        <v>0.12236004171741989</v>
      </c>
      <c r="G6030" s="211">
        <v>0.12544139891848768</v>
      </c>
      <c r="H6030" s="211">
        <v>0.11039868142578885</v>
      </c>
      <c r="I6030" s="211">
        <v>0.51864184680131176</v>
      </c>
      <c r="J6030" s="211">
        <v>0.41498404065857464</v>
      </c>
      <c r="K6030" s="211">
        <v>0.57867950971618387</v>
      </c>
      <c r="L6030" s="211">
        <v>0.27515375654098584</v>
      </c>
      <c r="M6030" s="211">
        <v>0.10679868225691236</v>
      </c>
      <c r="N6030" s="211">
        <v>0.57790866705909361</v>
      </c>
      <c r="O6030" s="211">
        <v>0.74063969121944606</v>
      </c>
      <c r="P6030" s="211">
        <v>6.9960124593288306E-2</v>
      </c>
      <c r="Q6030" s="211">
        <v>8.7020336328349587E-2</v>
      </c>
      <c r="R6030" s="211">
        <v>0.39476592632944879</v>
      </c>
      <c r="S6030" s="211">
        <v>0.27768823605588133</v>
      </c>
      <c r="T6030" s="211">
        <v>0.54005398350295297</v>
      </c>
      <c r="U6030" s="211">
        <v>0.44354639257686984</v>
      </c>
      <c r="V6030" s="211">
        <v>7.8412584868070054E-2</v>
      </c>
      <c r="W6030" s="211">
        <v>0.61761851916611343</v>
      </c>
      <c r="X6030" s="211">
        <v>0.34603106850833582</v>
      </c>
      <c r="Y6030" s="211">
        <v>0.55450076756977607</v>
      </c>
      <c r="Z6030" s="211">
        <v>0.14067414374633475</v>
      </c>
      <c r="AA6030" s="212">
        <v>0.11953940539605541</v>
      </c>
    </row>
    <row r="6031" spans="1:27" x14ac:dyDescent="0.35">
      <c r="A6031" s="210" t="s">
        <v>6707</v>
      </c>
      <c r="B6031" s="217">
        <v>102.36930617104316</v>
      </c>
      <c r="C6031" s="211">
        <v>6.8213982784193383E-2</v>
      </c>
      <c r="D6031" s="211">
        <v>0.11333483894472011</v>
      </c>
      <c r="E6031" s="211">
        <v>7.2662165024371908E-2</v>
      </c>
      <c r="F6031" s="211">
        <v>9.2642377670179979E-2</v>
      </c>
      <c r="G6031" s="211">
        <v>0.11570626226802191</v>
      </c>
      <c r="H6031" s="211">
        <v>0.1089571340680381</v>
      </c>
      <c r="I6031" s="211">
        <v>0.53333026877517775</v>
      </c>
      <c r="J6031" s="211">
        <v>0.4523587730524718</v>
      </c>
      <c r="K6031" s="211">
        <v>0.58357739732994662</v>
      </c>
      <c r="L6031" s="211">
        <v>0.27195197481086397</v>
      </c>
      <c r="M6031" s="211">
        <v>0.10334301386810238</v>
      </c>
      <c r="N6031" s="211">
        <v>0.4923716390856302</v>
      </c>
      <c r="O6031" s="211">
        <v>0.72544252829112665</v>
      </c>
      <c r="P6031" s="211">
        <v>6.2256084475693932E-2</v>
      </c>
      <c r="Q6031" s="211">
        <v>6.0859490219688506E-2</v>
      </c>
      <c r="R6031" s="211">
        <v>0.36857029829136184</v>
      </c>
      <c r="S6031" s="211">
        <v>0.32362684438132405</v>
      </c>
      <c r="T6031" s="211">
        <v>0.55674209091076088</v>
      </c>
      <c r="U6031" s="211">
        <v>0.38134815641556086</v>
      </c>
      <c r="V6031" s="211">
        <v>5.7368247814803736E-2</v>
      </c>
      <c r="W6031" s="211">
        <v>0.53682239425982559</v>
      </c>
      <c r="X6031" s="211">
        <v>0.3167366500603378</v>
      </c>
      <c r="Y6031" s="211">
        <v>0.62606886839560294</v>
      </c>
      <c r="Z6031" s="211">
        <v>0.1457862271688207</v>
      </c>
      <c r="AA6031" s="212">
        <v>0.12676447205519678</v>
      </c>
    </row>
    <row r="6032" spans="1:27" x14ac:dyDescent="0.35">
      <c r="A6032" s="210" t="s">
        <v>6708</v>
      </c>
      <c r="B6032" s="217">
        <v>132.47325772418617</v>
      </c>
      <c r="C6032" s="211">
        <v>5.5970495607468092E-2</v>
      </c>
      <c r="D6032" s="211">
        <v>0.12794883909637261</v>
      </c>
      <c r="E6032" s="211">
        <v>8.5106920664061961E-2</v>
      </c>
      <c r="F6032" s="211">
        <v>0.11733389121987138</v>
      </c>
      <c r="G6032" s="211">
        <v>0.12697045197939227</v>
      </c>
      <c r="H6032" s="211">
        <v>0.12510173167224353</v>
      </c>
      <c r="I6032" s="211">
        <v>0.5318921783507975</v>
      </c>
      <c r="J6032" s="211">
        <v>0.45087862733417794</v>
      </c>
      <c r="K6032" s="211">
        <v>0.64273410894051441</v>
      </c>
      <c r="L6032" s="211">
        <v>0.27713418577064641</v>
      </c>
      <c r="M6032" s="211">
        <v>8.7958921536190587E-2</v>
      </c>
      <c r="N6032" s="211">
        <v>0.43327926546914786</v>
      </c>
      <c r="O6032" s="211">
        <v>0.67190979786310245</v>
      </c>
      <c r="P6032" s="211">
        <v>6.6453018575709358E-2</v>
      </c>
      <c r="Q6032" s="211">
        <v>9.0386403392348671E-2</v>
      </c>
      <c r="R6032" s="211">
        <v>0.43278014098545647</v>
      </c>
      <c r="S6032" s="211">
        <v>0.31986592671878011</v>
      </c>
      <c r="T6032" s="211">
        <v>0.47852649068146852</v>
      </c>
      <c r="U6032" s="211">
        <v>0.36004456567049559</v>
      </c>
      <c r="V6032" s="211">
        <v>0.13055366228086007</v>
      </c>
      <c r="W6032" s="211">
        <v>0.51096268060396999</v>
      </c>
      <c r="X6032" s="211">
        <v>0.37181947464251497</v>
      </c>
      <c r="Y6032" s="211">
        <v>0.63055696485457324</v>
      </c>
      <c r="Z6032" s="211">
        <v>0.14877382906653522</v>
      </c>
      <c r="AA6032" s="212">
        <v>0.12310931306408981</v>
      </c>
    </row>
    <row r="6033" spans="1:27" x14ac:dyDescent="0.35">
      <c r="A6033" s="210" t="s">
        <v>6709</v>
      </c>
      <c r="B6033" s="217">
        <v>133.335012204522</v>
      </c>
      <c r="C6033" s="211">
        <v>5.9948322978385794E-2</v>
      </c>
      <c r="D6033" s="211">
        <v>0.1204336453688271</v>
      </c>
      <c r="E6033" s="211">
        <v>7.6103735584361704E-2</v>
      </c>
      <c r="F6033" s="211">
        <v>7.9616458614874222E-2</v>
      </c>
      <c r="G6033" s="211">
        <v>0.12080616130620431</v>
      </c>
      <c r="H6033" s="211">
        <v>0.10082431438110824</v>
      </c>
      <c r="I6033" s="211">
        <v>0.5232250310278439</v>
      </c>
      <c r="J6033" s="211">
        <v>0.42842789726644398</v>
      </c>
      <c r="K6033" s="211">
        <v>0.58328020386181945</v>
      </c>
      <c r="L6033" s="211">
        <v>0.27752536695910601</v>
      </c>
      <c r="M6033" s="211">
        <v>9.548132619699734E-2</v>
      </c>
      <c r="N6033" s="211">
        <v>0.40890989168673242</v>
      </c>
      <c r="O6033" s="211">
        <v>0.75272871070428771</v>
      </c>
      <c r="P6033" s="211">
        <v>7.2201978103779207E-2</v>
      </c>
      <c r="Q6033" s="211">
        <v>0.10363973343896758</v>
      </c>
      <c r="R6033" s="211">
        <v>0.45987564167110867</v>
      </c>
      <c r="S6033" s="211">
        <v>0.38940673250785102</v>
      </c>
      <c r="T6033" s="211">
        <v>0.50688945754451675</v>
      </c>
      <c r="U6033" s="211">
        <v>0.38735634703170457</v>
      </c>
      <c r="V6033" s="211">
        <v>8.6632118483431372E-2</v>
      </c>
      <c r="W6033" s="211">
        <v>0.51105492557791965</v>
      </c>
      <c r="X6033" s="211">
        <v>0.2950481894484987</v>
      </c>
      <c r="Y6033" s="211">
        <v>0.71443825867734367</v>
      </c>
      <c r="Z6033" s="211">
        <v>0.14614756169239171</v>
      </c>
      <c r="AA6033" s="212">
        <v>0.12006696807334266</v>
      </c>
    </row>
    <row r="6034" spans="1:27" x14ac:dyDescent="0.35">
      <c r="A6034" s="210" t="s">
        <v>6710</v>
      </c>
      <c r="B6034" s="217">
        <v>119.40973049660556</v>
      </c>
      <c r="C6034" s="211">
        <v>6.4595748505040643E-2</v>
      </c>
      <c r="D6034" s="211">
        <v>0.13020484530876997</v>
      </c>
      <c r="E6034" s="211">
        <v>7.4691984052269053E-2</v>
      </c>
      <c r="F6034" s="211">
        <v>0.10643625889060652</v>
      </c>
      <c r="G6034" s="211">
        <v>0.11938255219766249</v>
      </c>
      <c r="H6034" s="211">
        <v>0.11680015280343495</v>
      </c>
      <c r="I6034" s="211">
        <v>0.48073809476455764</v>
      </c>
      <c r="J6034" s="211">
        <v>0.46259886487731322</v>
      </c>
      <c r="K6034" s="211">
        <v>0.63900120373449631</v>
      </c>
      <c r="L6034" s="211">
        <v>0.27580841670084605</v>
      </c>
      <c r="M6034" s="211">
        <v>9.2840848872387027E-2</v>
      </c>
      <c r="N6034" s="211">
        <v>0.43217296174703179</v>
      </c>
      <c r="O6034" s="211">
        <v>0.64110048371523043</v>
      </c>
      <c r="P6034" s="211">
        <v>6.4227909444515938E-2</v>
      </c>
      <c r="Q6034" s="211">
        <v>5.2281059994737561E-2</v>
      </c>
      <c r="R6034" s="211">
        <v>0.43069681550451167</v>
      </c>
      <c r="S6034" s="211">
        <v>0.32720294770148861</v>
      </c>
      <c r="T6034" s="211">
        <v>0.58417173521192112</v>
      </c>
      <c r="U6034" s="211">
        <v>0.39321026769611811</v>
      </c>
      <c r="V6034" s="211">
        <v>7.6280280083866767E-2</v>
      </c>
      <c r="W6034" s="211">
        <v>0.61214372856363697</v>
      </c>
      <c r="X6034" s="211">
        <v>0.39948563963821976</v>
      </c>
      <c r="Y6034" s="211">
        <v>0.71002405309266015</v>
      </c>
      <c r="Z6034" s="211">
        <v>0.14666066506041406</v>
      </c>
      <c r="AA6034" s="212">
        <v>0.12148468745632542</v>
      </c>
    </row>
    <row r="6035" spans="1:27" x14ac:dyDescent="0.35">
      <c r="A6035" s="210" t="s">
        <v>6711</v>
      </c>
      <c r="B6035" s="217">
        <v>154.04781304145837</v>
      </c>
      <c r="C6035" s="211">
        <v>8.3127893238511039E-2</v>
      </c>
      <c r="D6035" s="211">
        <v>0.12370431674454155</v>
      </c>
      <c r="E6035" s="211">
        <v>7.1596043227495826E-2</v>
      </c>
      <c r="F6035" s="211">
        <v>8.8866722458762454E-2</v>
      </c>
      <c r="G6035" s="211">
        <v>0.11728281013207104</v>
      </c>
      <c r="H6035" s="211">
        <v>0.10841198571905959</v>
      </c>
      <c r="I6035" s="211">
        <v>0.52208511966251925</v>
      </c>
      <c r="J6035" s="211">
        <v>0.43340971664819283</v>
      </c>
      <c r="K6035" s="211">
        <v>0.58058123593055977</v>
      </c>
      <c r="L6035" s="211">
        <v>0.28314302163138166</v>
      </c>
      <c r="M6035" s="211">
        <v>9.4586274526313519E-2</v>
      </c>
      <c r="N6035" s="211">
        <v>0.52155254083868674</v>
      </c>
      <c r="O6035" s="211">
        <v>0.70519323780415433</v>
      </c>
      <c r="P6035" s="211">
        <v>7.0495652164337369E-2</v>
      </c>
      <c r="Q6035" s="211">
        <v>4.9807872181274623E-2</v>
      </c>
      <c r="R6035" s="211">
        <v>0.38699710180371033</v>
      </c>
      <c r="S6035" s="211">
        <v>0.27314127402751304</v>
      </c>
      <c r="T6035" s="211">
        <v>0.58987963141397315</v>
      </c>
      <c r="U6035" s="211">
        <v>0.40467526082780131</v>
      </c>
      <c r="V6035" s="211">
        <v>0.14510569770779203</v>
      </c>
      <c r="W6035" s="211">
        <v>0.57938745861755725</v>
      </c>
      <c r="X6035" s="211">
        <v>0.368458065874671</v>
      </c>
      <c r="Y6035" s="211">
        <v>0.62665951060814318</v>
      </c>
      <c r="Z6035" s="211">
        <v>0.14748840987059597</v>
      </c>
      <c r="AA6035" s="212">
        <v>0.11919541654582236</v>
      </c>
    </row>
    <row r="6036" spans="1:27" x14ac:dyDescent="0.35">
      <c r="A6036" s="210" t="s">
        <v>6712</v>
      </c>
      <c r="B6036" s="217">
        <v>157.18107442599629</v>
      </c>
      <c r="C6036" s="211">
        <v>6.8106296712106856E-2</v>
      </c>
      <c r="D6036" s="211">
        <v>0.1258108861037058</v>
      </c>
      <c r="E6036" s="211">
        <v>7.3743123503707791E-2</v>
      </c>
      <c r="F6036" s="211">
        <v>9.9128252449889515E-2</v>
      </c>
      <c r="G6036" s="211">
        <v>0.11976978340029344</v>
      </c>
      <c r="H6036" s="211">
        <v>0.11197694053399088</v>
      </c>
      <c r="I6036" s="211">
        <v>0.47750646701780902</v>
      </c>
      <c r="J6036" s="211">
        <v>0.47857173096239797</v>
      </c>
      <c r="K6036" s="211">
        <v>0.64963011707937024</v>
      </c>
      <c r="L6036" s="211">
        <v>0.27617151180331811</v>
      </c>
      <c r="M6036" s="211">
        <v>0.10028827230706149</v>
      </c>
      <c r="N6036" s="211">
        <v>0.4108886020939112</v>
      </c>
      <c r="O6036" s="211">
        <v>0.54995071797087858</v>
      </c>
      <c r="P6036" s="211">
        <v>7.0818458930888756E-2</v>
      </c>
      <c r="Q6036" s="211">
        <v>0.10597549364382476</v>
      </c>
      <c r="R6036" s="211">
        <v>0.43325775241579767</v>
      </c>
      <c r="S6036" s="211">
        <v>0.3140239494686039</v>
      </c>
      <c r="T6036" s="211">
        <v>0.61538241803359905</v>
      </c>
      <c r="U6036" s="211">
        <v>0.37539653042884857</v>
      </c>
      <c r="V6036" s="211">
        <v>0.16823755541190688</v>
      </c>
      <c r="W6036" s="211">
        <v>0.5968209691046219</v>
      </c>
      <c r="X6036" s="211">
        <v>0.40098884067078749</v>
      </c>
      <c r="Y6036" s="211">
        <v>0.55996257978292763</v>
      </c>
      <c r="Z6036" s="211">
        <v>0.14926196592367583</v>
      </c>
      <c r="AA6036" s="212">
        <v>0.1198644149606815</v>
      </c>
    </row>
    <row r="6037" spans="1:27" x14ac:dyDescent="0.35">
      <c r="A6037" s="210" t="s">
        <v>6713</v>
      </c>
      <c r="B6037" s="217">
        <v>110.92903828270687</v>
      </c>
      <c r="C6037" s="211">
        <v>6.0992888726783781E-2</v>
      </c>
      <c r="D6037" s="211">
        <v>0.11494655485907891</v>
      </c>
      <c r="E6037" s="211">
        <v>7.5497918508118378E-2</v>
      </c>
      <c r="F6037" s="211">
        <v>9.571698828234515E-2</v>
      </c>
      <c r="G6037" s="211">
        <v>0.12216377922445999</v>
      </c>
      <c r="H6037" s="211">
        <v>0.1052978840997634</v>
      </c>
      <c r="I6037" s="211">
        <v>0.49138380747392429</v>
      </c>
      <c r="J6037" s="211">
        <v>0.44048199115196263</v>
      </c>
      <c r="K6037" s="211">
        <v>0.64566654775937027</v>
      </c>
      <c r="L6037" s="211">
        <v>0.27433220401040509</v>
      </c>
      <c r="M6037" s="211">
        <v>9.9516153613179045E-2</v>
      </c>
      <c r="N6037" s="211">
        <v>0.36260779558445527</v>
      </c>
      <c r="O6037" s="211">
        <v>0.73609291944848443</v>
      </c>
      <c r="P6037" s="211">
        <v>6.5229294951555605E-2</v>
      </c>
      <c r="Q6037" s="211">
        <v>6.9412787966434769E-2</v>
      </c>
      <c r="R6037" s="211">
        <v>0.44112446416849505</v>
      </c>
      <c r="S6037" s="211">
        <v>0.294891842316237</v>
      </c>
      <c r="T6037" s="211">
        <v>0.57878805416841883</v>
      </c>
      <c r="U6037" s="211">
        <v>0.39936321190622909</v>
      </c>
      <c r="V6037" s="211">
        <v>5.2870305782129708E-2</v>
      </c>
      <c r="W6037" s="211">
        <v>0.60692083674032404</v>
      </c>
      <c r="X6037" s="211">
        <v>0.30054049225685886</v>
      </c>
      <c r="Y6037" s="211">
        <v>0.66424257200992198</v>
      </c>
      <c r="Z6037" s="211">
        <v>0.14611842937783545</v>
      </c>
      <c r="AA6037" s="212">
        <v>0.11874980726693155</v>
      </c>
    </row>
    <row r="6038" spans="1:27" x14ac:dyDescent="0.35">
      <c r="A6038" s="210" t="s">
        <v>6714</v>
      </c>
      <c r="B6038" s="217">
        <v>171.90792167277044</v>
      </c>
      <c r="C6038" s="211">
        <v>7.3213645445342854E-2</v>
      </c>
      <c r="D6038" s="211">
        <v>0.11812570773206048</v>
      </c>
      <c r="E6038" s="211">
        <v>7.1904231664864954E-2</v>
      </c>
      <c r="F6038" s="211">
        <v>0.11738382748463674</v>
      </c>
      <c r="G6038" s="211">
        <v>0.12317415469633142</v>
      </c>
      <c r="H6038" s="211">
        <v>0.1234373101250001</v>
      </c>
      <c r="I6038" s="211">
        <v>0.51382314846698729</v>
      </c>
      <c r="J6038" s="211">
        <v>0.42039801338091248</v>
      </c>
      <c r="K6038" s="211">
        <v>0.55331969970728745</v>
      </c>
      <c r="L6038" s="211">
        <v>0.27050921404834555</v>
      </c>
      <c r="M6038" s="211">
        <v>9.4031014076458627E-2</v>
      </c>
      <c r="N6038" s="211">
        <v>0.37049351033129341</v>
      </c>
      <c r="O6038" s="211">
        <v>0.65451214630980115</v>
      </c>
      <c r="P6038" s="211">
        <v>7.2938420442467164E-2</v>
      </c>
      <c r="Q6038" s="211">
        <v>5.0583723236982778E-2</v>
      </c>
      <c r="R6038" s="211">
        <v>0.45559351704925477</v>
      </c>
      <c r="S6038" s="211">
        <v>0.37174629525670477</v>
      </c>
      <c r="T6038" s="211">
        <v>0.50520920617695342</v>
      </c>
      <c r="U6038" s="211">
        <v>0.42174440942781255</v>
      </c>
      <c r="V6038" s="211">
        <v>0.1754937971878486</v>
      </c>
      <c r="W6038" s="211">
        <v>0.52319792485792582</v>
      </c>
      <c r="X6038" s="211">
        <v>0.3715402523525696</v>
      </c>
      <c r="Y6038" s="211">
        <v>0.74635401507381693</v>
      </c>
      <c r="Z6038" s="211">
        <v>0.14872143883934519</v>
      </c>
      <c r="AA6038" s="212">
        <v>0.11870115105360195</v>
      </c>
    </row>
    <row r="6039" spans="1:27" x14ac:dyDescent="0.35">
      <c r="A6039" s="210" t="s">
        <v>6715</v>
      </c>
      <c r="B6039" s="217">
        <v>130.76036148008876</v>
      </c>
      <c r="C6039" s="211">
        <v>6.5170078153305513E-2</v>
      </c>
      <c r="D6039" s="211">
        <v>0.11747648662740731</v>
      </c>
      <c r="E6039" s="211">
        <v>7.615368242488213E-2</v>
      </c>
      <c r="F6039" s="211">
        <v>7.0312386937410543E-2</v>
      </c>
      <c r="G6039" s="211">
        <v>0.11682244918052273</v>
      </c>
      <c r="H6039" s="211">
        <v>0.11951615416894878</v>
      </c>
      <c r="I6039" s="211">
        <v>0.4998534702784615</v>
      </c>
      <c r="J6039" s="211">
        <v>0.42459151483184598</v>
      </c>
      <c r="K6039" s="211">
        <v>0.61888644812103444</v>
      </c>
      <c r="L6039" s="211">
        <v>0.27654808471310238</v>
      </c>
      <c r="M6039" s="211">
        <v>9.772037310450217E-2</v>
      </c>
      <c r="N6039" s="211">
        <v>0.47157094812935069</v>
      </c>
      <c r="O6039" s="211">
        <v>0.7877370962588941</v>
      </c>
      <c r="P6039" s="211">
        <v>6.9572283174240676E-2</v>
      </c>
      <c r="Q6039" s="211">
        <v>0.12345927265336637</v>
      </c>
      <c r="R6039" s="211">
        <v>0.3585766423481872</v>
      </c>
      <c r="S6039" s="211">
        <v>0.36810834054139585</v>
      </c>
      <c r="T6039" s="211">
        <v>0.53756858004810715</v>
      </c>
      <c r="U6039" s="211">
        <v>0.41758862947886888</v>
      </c>
      <c r="V6039" s="211">
        <v>6.2981991599688925E-2</v>
      </c>
      <c r="W6039" s="211">
        <v>0.54574020565885806</v>
      </c>
      <c r="X6039" s="211">
        <v>0.25739822381881849</v>
      </c>
      <c r="Y6039" s="211">
        <v>0.64197020624964907</v>
      </c>
      <c r="Z6039" s="211">
        <v>0.1380455819460838</v>
      </c>
      <c r="AA6039" s="212">
        <v>0.11601491588976237</v>
      </c>
    </row>
    <row r="6040" spans="1:27" x14ac:dyDescent="0.35">
      <c r="A6040" s="210" t="s">
        <v>6716</v>
      </c>
      <c r="B6040" s="217">
        <v>121.61461120110748</v>
      </c>
      <c r="C6040" s="211">
        <v>7.5240426757786305E-2</v>
      </c>
      <c r="D6040" s="211">
        <v>0.13079157325423871</v>
      </c>
      <c r="E6040" s="211">
        <v>6.8324728635910992E-2</v>
      </c>
      <c r="F6040" s="211">
        <v>0.10383330007070489</v>
      </c>
      <c r="G6040" s="211">
        <v>0.12620247609651686</v>
      </c>
      <c r="H6040" s="211">
        <v>0.11043119538054566</v>
      </c>
      <c r="I6040" s="211">
        <v>0.49301191067216382</v>
      </c>
      <c r="J6040" s="211">
        <v>0.45549679001332305</v>
      </c>
      <c r="K6040" s="211">
        <v>0.63381259141437885</v>
      </c>
      <c r="L6040" s="211">
        <v>0.27793648267592663</v>
      </c>
      <c r="M6040" s="211">
        <v>9.0625457185144864E-2</v>
      </c>
      <c r="N6040" s="211">
        <v>0.49093530564237009</v>
      </c>
      <c r="O6040" s="211">
        <v>0.68619834708974925</v>
      </c>
      <c r="P6040" s="211">
        <v>6.8031259734745497E-2</v>
      </c>
      <c r="Q6040" s="211">
        <v>0.14219290980662147</v>
      </c>
      <c r="R6040" s="211">
        <v>0.48608240937431019</v>
      </c>
      <c r="S6040" s="211">
        <v>0.3948028443187005</v>
      </c>
      <c r="T6040" s="211">
        <v>0.58390385785591081</v>
      </c>
      <c r="U6040" s="211">
        <v>0.56354505410975408</v>
      </c>
      <c r="V6040" s="211">
        <v>5.8342017134701524E-2</v>
      </c>
      <c r="W6040" s="211">
        <v>0.5605650017480005</v>
      </c>
      <c r="X6040" s="211">
        <v>0.27657710539654973</v>
      </c>
      <c r="Y6040" s="211">
        <v>0.58805805100361563</v>
      </c>
      <c r="Z6040" s="211">
        <v>0.14790818264879182</v>
      </c>
      <c r="AA6040" s="212">
        <v>0.12564031616340271</v>
      </c>
    </row>
    <row r="6041" spans="1:27" x14ac:dyDescent="0.35">
      <c r="A6041" s="210" t="s">
        <v>6717</v>
      </c>
      <c r="B6041" s="217">
        <v>135.70561165408776</v>
      </c>
      <c r="C6041" s="211">
        <v>7.8320077846371294E-2</v>
      </c>
      <c r="D6041" s="211">
        <v>0.12092729738347573</v>
      </c>
      <c r="E6041" s="211">
        <v>8.2673711693102322E-2</v>
      </c>
      <c r="F6041" s="211">
        <v>0.10325674198983645</v>
      </c>
      <c r="G6041" s="211">
        <v>0.12007435228957349</v>
      </c>
      <c r="H6041" s="211">
        <v>0.11028611190059824</v>
      </c>
      <c r="I6041" s="211">
        <v>0.49822934056418172</v>
      </c>
      <c r="J6041" s="211">
        <v>0.43962665781408311</v>
      </c>
      <c r="K6041" s="211">
        <v>0.60138461080374339</v>
      </c>
      <c r="L6041" s="211">
        <v>0.26702431079642924</v>
      </c>
      <c r="M6041" s="211">
        <v>0.10056350460407304</v>
      </c>
      <c r="N6041" s="211">
        <v>0.47284951048593638</v>
      </c>
      <c r="O6041" s="211">
        <v>0.70887778433098325</v>
      </c>
      <c r="P6041" s="211">
        <v>7.0714271060388079E-2</v>
      </c>
      <c r="Q6041" s="211">
        <v>0.12852338847663874</v>
      </c>
      <c r="R6041" s="211">
        <v>0.37482976922668809</v>
      </c>
      <c r="S6041" s="211">
        <v>0.32380238526340677</v>
      </c>
      <c r="T6041" s="211">
        <v>0.62197138955883524</v>
      </c>
      <c r="U6041" s="211">
        <v>0.40581399805543095</v>
      </c>
      <c r="V6041" s="211">
        <v>6.9607090937078092E-2</v>
      </c>
      <c r="W6041" s="211">
        <v>0.53498478484090461</v>
      </c>
      <c r="X6041" s="211">
        <v>0.32801747245070806</v>
      </c>
      <c r="Y6041" s="211">
        <v>0.56588275054822224</v>
      </c>
      <c r="Z6041" s="211">
        <v>0.14427827205148216</v>
      </c>
      <c r="AA6041" s="212">
        <v>0.11725069262276715</v>
      </c>
    </row>
    <row r="6042" spans="1:27" x14ac:dyDescent="0.35">
      <c r="A6042" s="210" t="s">
        <v>6718</v>
      </c>
      <c r="B6042" s="217">
        <v>145.39025093239036</v>
      </c>
      <c r="C6042" s="211">
        <v>5.9569750061064179E-2</v>
      </c>
      <c r="D6042" s="211">
        <v>0.13008776180723083</v>
      </c>
      <c r="E6042" s="211">
        <v>8.1738011941847724E-2</v>
      </c>
      <c r="F6042" s="211">
        <v>9.2146732912968016E-2</v>
      </c>
      <c r="G6042" s="211">
        <v>0.11922258811420779</v>
      </c>
      <c r="H6042" s="211">
        <v>0.11653423466189922</v>
      </c>
      <c r="I6042" s="211">
        <v>0.49843137222439793</v>
      </c>
      <c r="J6042" s="211">
        <v>0.44185787074542648</v>
      </c>
      <c r="K6042" s="211">
        <v>0.5972309867911354</v>
      </c>
      <c r="L6042" s="211">
        <v>0.2758599554449282</v>
      </c>
      <c r="M6042" s="211">
        <v>0.11333469334054964</v>
      </c>
      <c r="N6042" s="211">
        <v>0.49439378196168349</v>
      </c>
      <c r="O6042" s="211">
        <v>0.64520382260363762</v>
      </c>
      <c r="P6042" s="211">
        <v>6.9915542152218194E-2</v>
      </c>
      <c r="Q6042" s="211">
        <v>0.12926834425398559</v>
      </c>
      <c r="R6042" s="211">
        <v>0.46391154542004265</v>
      </c>
      <c r="S6042" s="211">
        <v>0.35108705774544713</v>
      </c>
      <c r="T6042" s="211">
        <v>0.57020637497628068</v>
      </c>
      <c r="U6042" s="211">
        <v>0.41511143611690865</v>
      </c>
      <c r="V6042" s="211">
        <v>7.9796307073293465E-2</v>
      </c>
      <c r="W6042" s="211">
        <v>0.50040884500504423</v>
      </c>
      <c r="X6042" s="211">
        <v>0.40115933320380193</v>
      </c>
      <c r="Y6042" s="211">
        <v>0.54415187098265616</v>
      </c>
      <c r="Z6042" s="211">
        <v>0.14512179938400446</v>
      </c>
      <c r="AA6042" s="212">
        <v>0.11421279986428157</v>
      </c>
    </row>
    <row r="6043" spans="1:27" x14ac:dyDescent="0.35">
      <c r="A6043" s="210" t="s">
        <v>6719</v>
      </c>
      <c r="B6043" s="217">
        <v>141.96553266478082</v>
      </c>
      <c r="C6043" s="211">
        <v>6.0847681719041549E-2</v>
      </c>
      <c r="D6043" s="211">
        <v>0.12620157227692025</v>
      </c>
      <c r="E6043" s="211">
        <v>8.4377306811469197E-2</v>
      </c>
      <c r="F6043" s="211">
        <v>8.3269204202795696E-2</v>
      </c>
      <c r="G6043" s="211">
        <v>0.11736741229508828</v>
      </c>
      <c r="H6043" s="211">
        <v>0.11882265072402218</v>
      </c>
      <c r="I6043" s="211">
        <v>0.50855218758584542</v>
      </c>
      <c r="J6043" s="211">
        <v>0.470611299897639</v>
      </c>
      <c r="K6043" s="211">
        <v>0.627396743291327</v>
      </c>
      <c r="L6043" s="211">
        <v>0.27629479889955427</v>
      </c>
      <c r="M6043" s="211">
        <v>0.10140410928097229</v>
      </c>
      <c r="N6043" s="211">
        <v>0.46685351127090685</v>
      </c>
      <c r="O6043" s="211">
        <v>0.74300379487341417</v>
      </c>
      <c r="P6043" s="211">
        <v>6.7932257417605141E-2</v>
      </c>
      <c r="Q6043" s="211">
        <v>8.7303558965217298E-2</v>
      </c>
      <c r="R6043" s="211">
        <v>0.48297970541007518</v>
      </c>
      <c r="S6043" s="211">
        <v>0.39013686603583225</v>
      </c>
      <c r="T6043" s="211">
        <v>0.53449055917387223</v>
      </c>
      <c r="U6043" s="211">
        <v>0.47245619504080089</v>
      </c>
      <c r="V6043" s="211">
        <v>0.10029718816381167</v>
      </c>
      <c r="W6043" s="211">
        <v>0.51424979977478347</v>
      </c>
      <c r="X6043" s="211">
        <v>0.22674455625934697</v>
      </c>
      <c r="Y6043" s="211">
        <v>0.60396454021333323</v>
      </c>
      <c r="Z6043" s="211">
        <v>0.14554320339318591</v>
      </c>
      <c r="AA6043" s="212">
        <v>0.12434669539835838</v>
      </c>
    </row>
    <row r="6044" spans="1:27" x14ac:dyDescent="0.35">
      <c r="A6044" s="210" t="s">
        <v>6720</v>
      </c>
      <c r="B6044" s="217">
        <v>119.27656391018108</v>
      </c>
      <c r="C6044" s="211">
        <v>5.7077427442185143E-2</v>
      </c>
      <c r="D6044" s="211">
        <v>0.12271748250306549</v>
      </c>
      <c r="E6044" s="211">
        <v>8.3381874886831395E-2</v>
      </c>
      <c r="F6044" s="211">
        <v>0.10151896124991981</v>
      </c>
      <c r="G6044" s="211">
        <v>0.11797933999469487</v>
      </c>
      <c r="H6044" s="211">
        <v>0.1209967961089379</v>
      </c>
      <c r="I6044" s="211">
        <v>0.46134138546450326</v>
      </c>
      <c r="J6044" s="211">
        <v>0.44527825430837031</v>
      </c>
      <c r="K6044" s="211">
        <v>0.64603158951626205</v>
      </c>
      <c r="L6044" s="211">
        <v>0.27312215750936236</v>
      </c>
      <c r="M6044" s="211">
        <v>9.656114469759508E-2</v>
      </c>
      <c r="N6044" s="211">
        <v>0.34546043872697019</v>
      </c>
      <c r="O6044" s="211">
        <v>0.65300486937430391</v>
      </c>
      <c r="P6044" s="211">
        <v>6.534137880163822E-2</v>
      </c>
      <c r="Q6044" s="211">
        <v>9.9565282212102424E-2</v>
      </c>
      <c r="R6044" s="211">
        <v>0.42031507900188037</v>
      </c>
      <c r="S6044" s="211">
        <v>0.28584157814412342</v>
      </c>
      <c r="T6044" s="211">
        <v>0.4738134638145533</v>
      </c>
      <c r="U6044" s="211">
        <v>0.44045234893206137</v>
      </c>
      <c r="V6044" s="211">
        <v>7.0793987559424398E-2</v>
      </c>
      <c r="W6044" s="211">
        <v>0.57665977317944295</v>
      </c>
      <c r="X6044" s="211">
        <v>0.43811160453143144</v>
      </c>
      <c r="Y6044" s="211">
        <v>0.58296570139086501</v>
      </c>
      <c r="Z6044" s="211">
        <v>0.14251385329015717</v>
      </c>
      <c r="AA6044" s="212">
        <v>0.11609056039525281</v>
      </c>
    </row>
    <row r="6045" spans="1:27" x14ac:dyDescent="0.35">
      <c r="A6045" s="210" t="s">
        <v>6721</v>
      </c>
      <c r="B6045" s="217">
        <v>156.14601552523268</v>
      </c>
      <c r="C6045" s="211">
        <v>7.5773290252090814E-2</v>
      </c>
      <c r="D6045" s="211">
        <v>0.12802886679510386</v>
      </c>
      <c r="E6045" s="211">
        <v>7.7112332115716192E-2</v>
      </c>
      <c r="F6045" s="211">
        <v>0.10712769359682138</v>
      </c>
      <c r="G6045" s="211">
        <v>0.12014210578278285</v>
      </c>
      <c r="H6045" s="211">
        <v>0.12109447522119929</v>
      </c>
      <c r="I6045" s="211">
        <v>0.51354143083591675</v>
      </c>
      <c r="J6045" s="211">
        <v>0.46344672215675869</v>
      </c>
      <c r="K6045" s="211">
        <v>0.59284838636027359</v>
      </c>
      <c r="L6045" s="211">
        <v>0.28085822446262076</v>
      </c>
      <c r="M6045" s="211">
        <v>8.5988125525553558E-2</v>
      </c>
      <c r="N6045" s="211">
        <v>0.38062135466048036</v>
      </c>
      <c r="O6045" s="211">
        <v>0.71882301011775107</v>
      </c>
      <c r="P6045" s="211">
        <v>6.9370909280009663E-2</v>
      </c>
      <c r="Q6045" s="211">
        <v>6.7162464726036347E-2</v>
      </c>
      <c r="R6045" s="211">
        <v>0.45197798134398998</v>
      </c>
      <c r="S6045" s="211">
        <v>0.33805329157226227</v>
      </c>
      <c r="T6045" s="211">
        <v>0.53716361936242285</v>
      </c>
      <c r="U6045" s="211">
        <v>0.45241738116243402</v>
      </c>
      <c r="V6045" s="211">
        <v>0.13405987294022104</v>
      </c>
      <c r="W6045" s="211">
        <v>0.50603498113147816</v>
      </c>
      <c r="X6045" s="211">
        <v>0.2896208499067513</v>
      </c>
      <c r="Y6045" s="211">
        <v>0.62514450846825564</v>
      </c>
      <c r="Z6045" s="211">
        <v>0.14715940797112098</v>
      </c>
      <c r="AA6045" s="212">
        <v>0.11369646591913299</v>
      </c>
    </row>
    <row r="6046" spans="1:27" x14ac:dyDescent="0.35">
      <c r="A6046" s="210" t="s">
        <v>6722</v>
      </c>
      <c r="B6046" s="217">
        <v>146.40628591761094</v>
      </c>
      <c r="C6046" s="211">
        <v>5.5603506757927947E-2</v>
      </c>
      <c r="D6046" s="211">
        <v>0.12860211249716619</v>
      </c>
      <c r="E6046" s="211">
        <v>8.1363808751403893E-2</v>
      </c>
      <c r="F6046" s="211">
        <v>0.10302902759118865</v>
      </c>
      <c r="G6046" s="211">
        <v>0.11692706712095194</v>
      </c>
      <c r="H6046" s="211">
        <v>0.11739715700566772</v>
      </c>
      <c r="I6046" s="211">
        <v>0.49260515049391473</v>
      </c>
      <c r="J6046" s="211">
        <v>0.42177929293564942</v>
      </c>
      <c r="K6046" s="211">
        <v>0.61233092032235159</v>
      </c>
      <c r="L6046" s="211">
        <v>0.27415498978786518</v>
      </c>
      <c r="M6046" s="211">
        <v>8.9585562538768926E-2</v>
      </c>
      <c r="N6046" s="211">
        <v>0.58048849466233288</v>
      </c>
      <c r="O6046" s="211">
        <v>0.67444551209026082</v>
      </c>
      <c r="P6046" s="211">
        <v>6.7858900048787724E-2</v>
      </c>
      <c r="Q6046" s="211">
        <v>6.0630017127397434E-2</v>
      </c>
      <c r="R6046" s="211">
        <v>0.4480375746915517</v>
      </c>
      <c r="S6046" s="211">
        <v>0.2998316531706961</v>
      </c>
      <c r="T6046" s="211">
        <v>0.55550033580373814</v>
      </c>
      <c r="U6046" s="211">
        <v>0.31407630211085963</v>
      </c>
      <c r="V6046" s="211">
        <v>0.15371030661903826</v>
      </c>
      <c r="W6046" s="211">
        <v>0.55097780004694674</v>
      </c>
      <c r="X6046" s="211">
        <v>0.37224956950326438</v>
      </c>
      <c r="Y6046" s="211">
        <v>0.63617237736148158</v>
      </c>
      <c r="Z6046" s="211">
        <v>0.14774830955551599</v>
      </c>
      <c r="AA6046" s="212">
        <v>0.1194013711947256</v>
      </c>
    </row>
    <row r="6047" spans="1:27" x14ac:dyDescent="0.35">
      <c r="A6047" s="210" t="s">
        <v>6723</v>
      </c>
      <c r="B6047" s="217">
        <v>151.95186161041161</v>
      </c>
      <c r="C6047" s="211">
        <v>8.0455030185359766E-2</v>
      </c>
      <c r="D6047" s="211">
        <v>0.1232103303685624</v>
      </c>
      <c r="E6047" s="211">
        <v>7.761770837209378E-2</v>
      </c>
      <c r="F6047" s="211">
        <v>9.6932299636161984E-2</v>
      </c>
      <c r="G6047" s="211">
        <v>0.12290959083046445</v>
      </c>
      <c r="H6047" s="211">
        <v>0.11669966664000934</v>
      </c>
      <c r="I6047" s="211">
        <v>0.47241401805619609</v>
      </c>
      <c r="J6047" s="211">
        <v>0.43642433207529491</v>
      </c>
      <c r="K6047" s="211">
        <v>0.61695958318580213</v>
      </c>
      <c r="L6047" s="211">
        <v>0.27712308597097352</v>
      </c>
      <c r="M6047" s="211">
        <v>0.11487145902403578</v>
      </c>
      <c r="N6047" s="211">
        <v>0.38939606013094691</v>
      </c>
      <c r="O6047" s="211">
        <v>0.59736896916519766</v>
      </c>
      <c r="P6047" s="211">
        <v>7.0367023562394188E-2</v>
      </c>
      <c r="Q6047" s="211">
        <v>0.10068669646199838</v>
      </c>
      <c r="R6047" s="211">
        <v>0.46442149382562231</v>
      </c>
      <c r="S6047" s="211">
        <v>0.31298447567198284</v>
      </c>
      <c r="T6047" s="211">
        <v>0.6000802349338904</v>
      </c>
      <c r="U6047" s="211">
        <v>0.44001454945982288</v>
      </c>
      <c r="V6047" s="211">
        <v>0.10946277247939701</v>
      </c>
      <c r="W6047" s="211">
        <v>0.49263778502182348</v>
      </c>
      <c r="X6047" s="211">
        <v>0.22872087116478931</v>
      </c>
      <c r="Y6047" s="211">
        <v>0.66740661684329838</v>
      </c>
      <c r="Z6047" s="211">
        <v>0.14405572467783501</v>
      </c>
      <c r="AA6047" s="212">
        <v>0.12176705004375749</v>
      </c>
    </row>
    <row r="6048" spans="1:27" x14ac:dyDescent="0.35">
      <c r="A6048" s="210" t="s">
        <v>6724</v>
      </c>
      <c r="B6048" s="217">
        <v>127.14600413775982</v>
      </c>
      <c r="C6048" s="211">
        <v>6.0095214178552119E-2</v>
      </c>
      <c r="D6048" s="211">
        <v>0.11910781636704665</v>
      </c>
      <c r="E6048" s="211">
        <v>7.6304382341102178E-2</v>
      </c>
      <c r="F6048" s="211">
        <v>0.11567949643040817</v>
      </c>
      <c r="G6048" s="211">
        <v>0.11774118039008148</v>
      </c>
      <c r="H6048" s="211">
        <v>0.11990194871733485</v>
      </c>
      <c r="I6048" s="211">
        <v>0.45799442550828778</v>
      </c>
      <c r="J6048" s="211">
        <v>0.48125616924014064</v>
      </c>
      <c r="K6048" s="211">
        <v>0.5803492889828944</v>
      </c>
      <c r="L6048" s="211">
        <v>0.27128097613708885</v>
      </c>
      <c r="M6048" s="211">
        <v>8.3793560371205444E-2</v>
      </c>
      <c r="N6048" s="211">
        <v>0.47368770230599649</v>
      </c>
      <c r="O6048" s="211">
        <v>0.51982168911838711</v>
      </c>
      <c r="P6048" s="211">
        <v>7.0999839531215081E-2</v>
      </c>
      <c r="Q6048" s="211">
        <v>4.7590854070870443E-2</v>
      </c>
      <c r="R6048" s="211">
        <v>0.45910971373092863</v>
      </c>
      <c r="S6048" s="211">
        <v>0.28240609498912167</v>
      </c>
      <c r="T6048" s="211">
        <v>0.5621700855817805</v>
      </c>
      <c r="U6048" s="211">
        <v>0.37980308966689968</v>
      </c>
      <c r="V6048" s="211">
        <v>0.13680327204631237</v>
      </c>
      <c r="W6048" s="211">
        <v>0.5309361136812516</v>
      </c>
      <c r="X6048" s="211">
        <v>0.32032772004883481</v>
      </c>
      <c r="Y6048" s="211">
        <v>0.61094162430956644</v>
      </c>
      <c r="Z6048" s="211">
        <v>0.14572810036323111</v>
      </c>
      <c r="AA6048" s="212">
        <v>0.12408381656203209</v>
      </c>
    </row>
    <row r="6049" spans="1:27" x14ac:dyDescent="0.35">
      <c r="A6049" s="210" t="s">
        <v>6725</v>
      </c>
      <c r="B6049" s="217">
        <v>139.74879643714834</v>
      </c>
      <c r="C6049" s="211">
        <v>6.3868127799776242E-2</v>
      </c>
      <c r="D6049" s="211">
        <v>0.11674520813474729</v>
      </c>
      <c r="E6049" s="211">
        <v>8.0941293878775827E-2</v>
      </c>
      <c r="F6049" s="211">
        <v>8.4216450639411328E-2</v>
      </c>
      <c r="G6049" s="211">
        <v>0.11522176373087341</v>
      </c>
      <c r="H6049" s="211">
        <v>0.11507852612475172</v>
      </c>
      <c r="I6049" s="211">
        <v>0.49479360146027096</v>
      </c>
      <c r="J6049" s="211">
        <v>0.44221882503493304</v>
      </c>
      <c r="K6049" s="211">
        <v>0.63187846768679001</v>
      </c>
      <c r="L6049" s="211">
        <v>0.27443717754539387</v>
      </c>
      <c r="M6049" s="211">
        <v>9.9665521955991515E-2</v>
      </c>
      <c r="N6049" s="211">
        <v>0.39124155990946147</v>
      </c>
      <c r="O6049" s="211">
        <v>0.61277766727541694</v>
      </c>
      <c r="P6049" s="211">
        <v>6.8975604646587182E-2</v>
      </c>
      <c r="Q6049" s="211">
        <v>0.11101142630987765</v>
      </c>
      <c r="R6049" s="211">
        <v>0.42827930328844488</v>
      </c>
      <c r="S6049" s="211">
        <v>0.33499092137270103</v>
      </c>
      <c r="T6049" s="211">
        <v>0.57304803974007668</v>
      </c>
      <c r="U6049" s="211">
        <v>0.45398447597129149</v>
      </c>
      <c r="V6049" s="211">
        <v>0.12128827409527902</v>
      </c>
      <c r="W6049" s="211">
        <v>0.5617434633950924</v>
      </c>
      <c r="X6049" s="211">
        <v>0.36194296263429748</v>
      </c>
      <c r="Y6049" s="211">
        <v>0.58047368586541592</v>
      </c>
      <c r="Z6049" s="211">
        <v>0.14778865706493932</v>
      </c>
      <c r="AA6049" s="212">
        <v>0.12464708756605222</v>
      </c>
    </row>
    <row r="6050" spans="1:27" x14ac:dyDescent="0.35">
      <c r="A6050" s="210" t="s">
        <v>6726</v>
      </c>
      <c r="B6050" s="217">
        <v>155.45357708411575</v>
      </c>
      <c r="C6050" s="211">
        <v>7.5979101956958173E-2</v>
      </c>
      <c r="D6050" s="211">
        <v>0.12217472303783991</v>
      </c>
      <c r="E6050" s="211">
        <v>7.9636284721731801E-2</v>
      </c>
      <c r="F6050" s="211">
        <v>7.3907186958572055E-2</v>
      </c>
      <c r="G6050" s="211">
        <v>0.12553802763016012</v>
      </c>
      <c r="H6050" s="211">
        <v>0.12516439658010711</v>
      </c>
      <c r="I6050" s="211">
        <v>0.50572897454846699</v>
      </c>
      <c r="J6050" s="211">
        <v>0.42413645414427636</v>
      </c>
      <c r="K6050" s="211">
        <v>0.57269056062435042</v>
      </c>
      <c r="L6050" s="211">
        <v>0.27582789440190392</v>
      </c>
      <c r="M6050" s="211">
        <v>9.4625259634919426E-2</v>
      </c>
      <c r="N6050" s="211">
        <v>0.49211268817823772</v>
      </c>
      <c r="O6050" s="211">
        <v>0.71232008436908734</v>
      </c>
      <c r="P6050" s="211">
        <v>7.2463207575516872E-2</v>
      </c>
      <c r="Q6050" s="211">
        <v>0.10909417580786485</v>
      </c>
      <c r="R6050" s="211">
        <v>0.46225225152306826</v>
      </c>
      <c r="S6050" s="211">
        <v>0.34067696642506429</v>
      </c>
      <c r="T6050" s="211">
        <v>0.50111067303232537</v>
      </c>
      <c r="U6050" s="211">
        <v>0.4150227214702612</v>
      </c>
      <c r="V6050" s="211">
        <v>7.9579085314015099E-2</v>
      </c>
      <c r="W6050" s="211">
        <v>0.57907876665685287</v>
      </c>
      <c r="X6050" s="211">
        <v>0.43421882452554011</v>
      </c>
      <c r="Y6050" s="211">
        <v>0.79364218046201973</v>
      </c>
      <c r="Z6050" s="211">
        <v>0.14678118333350224</v>
      </c>
      <c r="AA6050" s="212">
        <v>0.11350573830972295</v>
      </c>
    </row>
    <row r="6051" spans="1:27" x14ac:dyDescent="0.35">
      <c r="A6051" s="210" t="s">
        <v>6727</v>
      </c>
      <c r="B6051" s="217">
        <v>118.30999944422757</v>
      </c>
      <c r="C6051" s="211">
        <v>6.9232853275824152E-2</v>
      </c>
      <c r="D6051" s="211">
        <v>0.11980073963685615</v>
      </c>
      <c r="E6051" s="211">
        <v>8.2006775813624838E-2</v>
      </c>
      <c r="F6051" s="211">
        <v>8.1085856026977959E-2</v>
      </c>
      <c r="G6051" s="211">
        <v>0.12251974754637665</v>
      </c>
      <c r="H6051" s="211">
        <v>0.11377239372586628</v>
      </c>
      <c r="I6051" s="211">
        <v>0.42958060967405304</v>
      </c>
      <c r="J6051" s="211">
        <v>0.42019227487192884</v>
      </c>
      <c r="K6051" s="211">
        <v>0.64232386150176046</v>
      </c>
      <c r="L6051" s="211">
        <v>0.28006377637837387</v>
      </c>
      <c r="M6051" s="211">
        <v>0.10355751941610361</v>
      </c>
      <c r="N6051" s="211">
        <v>0.46099372821548668</v>
      </c>
      <c r="O6051" s="211">
        <v>0.71927047045775772</v>
      </c>
      <c r="P6051" s="211">
        <v>6.8506464449192339E-2</v>
      </c>
      <c r="Q6051" s="211">
        <v>4.7296406476646374E-2</v>
      </c>
      <c r="R6051" s="211">
        <v>0.47047089912448181</v>
      </c>
      <c r="S6051" s="211">
        <v>0.32130362105811927</v>
      </c>
      <c r="T6051" s="211">
        <v>0.51002603319248208</v>
      </c>
      <c r="U6051" s="211">
        <v>0.37030624958340508</v>
      </c>
      <c r="V6051" s="211">
        <v>5.6732138600313897E-2</v>
      </c>
      <c r="W6051" s="211">
        <v>0.50436785122455774</v>
      </c>
      <c r="X6051" s="211">
        <v>0.26618194265077816</v>
      </c>
      <c r="Y6051" s="211">
        <v>0.68901854416564956</v>
      </c>
      <c r="Z6051" s="211">
        <v>0.14638008328142565</v>
      </c>
      <c r="AA6051" s="212">
        <v>0.12028577544506565</v>
      </c>
    </row>
    <row r="6052" spans="1:27" x14ac:dyDescent="0.35">
      <c r="A6052" s="210" t="s">
        <v>6728</v>
      </c>
      <c r="B6052" s="217">
        <v>137.05483275549594</v>
      </c>
      <c r="C6052" s="211">
        <v>5.9815876981769808E-2</v>
      </c>
      <c r="D6052" s="211">
        <v>0.12137627114671271</v>
      </c>
      <c r="E6052" s="211">
        <v>7.3405166754866927E-2</v>
      </c>
      <c r="F6052" s="211">
        <v>0.11277412944544386</v>
      </c>
      <c r="G6052" s="211">
        <v>0.12006834288889504</v>
      </c>
      <c r="H6052" s="211">
        <v>0.11733143170308376</v>
      </c>
      <c r="I6052" s="211">
        <v>0.51574611361741374</v>
      </c>
      <c r="J6052" s="211">
        <v>0.44755778695622078</v>
      </c>
      <c r="K6052" s="211">
        <v>0.63088635932700976</v>
      </c>
      <c r="L6052" s="211">
        <v>0.27444228213221727</v>
      </c>
      <c r="M6052" s="211">
        <v>9.6463009119564833E-2</v>
      </c>
      <c r="N6052" s="211">
        <v>0.53597628701028388</v>
      </c>
      <c r="O6052" s="211">
        <v>0.6739399292165873</v>
      </c>
      <c r="P6052" s="211">
        <v>6.8684474614149116E-2</v>
      </c>
      <c r="Q6052" s="211">
        <v>6.5503872849029018E-2</v>
      </c>
      <c r="R6052" s="211">
        <v>0.49082527241459156</v>
      </c>
      <c r="S6052" s="211">
        <v>0.30460756731945182</v>
      </c>
      <c r="T6052" s="211">
        <v>0.47129580535296611</v>
      </c>
      <c r="U6052" s="211">
        <v>0.51890727160283756</v>
      </c>
      <c r="V6052" s="211">
        <v>9.4936425345584566E-2</v>
      </c>
      <c r="W6052" s="211">
        <v>0.57821379456966104</v>
      </c>
      <c r="X6052" s="211">
        <v>0.37725029924073089</v>
      </c>
      <c r="Y6052" s="211">
        <v>0.63179278802270411</v>
      </c>
      <c r="Z6052" s="211">
        <v>0.14601146102664819</v>
      </c>
      <c r="AA6052" s="212">
        <v>0.12442989633556278</v>
      </c>
    </row>
    <row r="6053" spans="1:27" x14ac:dyDescent="0.35">
      <c r="A6053" s="210" t="s">
        <v>6729</v>
      </c>
      <c r="B6053" s="217">
        <v>141.30339016096138</v>
      </c>
      <c r="C6053" s="211">
        <v>6.4585667218344717E-2</v>
      </c>
      <c r="D6053" s="211">
        <v>0.12438281827294735</v>
      </c>
      <c r="E6053" s="211">
        <v>8.0632186431741706E-2</v>
      </c>
      <c r="F6053" s="211">
        <v>0.1029249633112002</v>
      </c>
      <c r="G6053" s="211">
        <v>0.11372535226439731</v>
      </c>
      <c r="H6053" s="211">
        <v>0.11996346885970879</v>
      </c>
      <c r="I6053" s="211">
        <v>0.49438106569734869</v>
      </c>
      <c r="J6053" s="211">
        <v>0.43009788289082357</v>
      </c>
      <c r="K6053" s="211">
        <v>0.64303241666233735</v>
      </c>
      <c r="L6053" s="211">
        <v>0.27588939806615936</v>
      </c>
      <c r="M6053" s="211">
        <v>0.11908666478708925</v>
      </c>
      <c r="N6053" s="211">
        <v>0.41334503690639068</v>
      </c>
      <c r="O6053" s="211">
        <v>0.54890719121476261</v>
      </c>
      <c r="P6053" s="211">
        <v>7.09014734880829E-2</v>
      </c>
      <c r="Q6053" s="211">
        <v>0.1106800318757145</v>
      </c>
      <c r="R6053" s="211">
        <v>0.4437417344103427</v>
      </c>
      <c r="S6053" s="211">
        <v>0.35657731481131771</v>
      </c>
      <c r="T6053" s="211">
        <v>0.61903447080693175</v>
      </c>
      <c r="U6053" s="211">
        <v>0.39626242712969351</v>
      </c>
      <c r="V6053" s="211">
        <v>7.4765516211168448E-2</v>
      </c>
      <c r="W6053" s="211">
        <v>0.54988058269850093</v>
      </c>
      <c r="X6053" s="211">
        <v>0.35443816758681457</v>
      </c>
      <c r="Y6053" s="211">
        <v>0.62039541640343321</v>
      </c>
      <c r="Z6053" s="211">
        <v>0.14897271440580956</v>
      </c>
      <c r="AA6053" s="212">
        <v>0.11615526788884172</v>
      </c>
    </row>
    <row r="6054" spans="1:27" x14ac:dyDescent="0.35">
      <c r="A6054" s="210" t="s">
        <v>6730</v>
      </c>
      <c r="B6054" s="217">
        <v>151.19920692180159</v>
      </c>
      <c r="C6054" s="211">
        <v>5.3908375921830926E-2</v>
      </c>
      <c r="D6054" s="211">
        <v>0.12948409557992643</v>
      </c>
      <c r="E6054" s="211">
        <v>7.6717322370977711E-2</v>
      </c>
      <c r="F6054" s="211">
        <v>8.5985724707771188E-2</v>
      </c>
      <c r="G6054" s="211">
        <v>0.11790577589314427</v>
      </c>
      <c r="H6054" s="211">
        <v>0.11099841811495734</v>
      </c>
      <c r="I6054" s="211">
        <v>0.44623230004350573</v>
      </c>
      <c r="J6054" s="211">
        <v>0.47163361511827384</v>
      </c>
      <c r="K6054" s="211">
        <v>0.63117712851507191</v>
      </c>
      <c r="L6054" s="211">
        <v>0.28154770276908747</v>
      </c>
      <c r="M6054" s="211">
        <v>9.1594647751654309E-2</v>
      </c>
      <c r="N6054" s="211">
        <v>0.51362191730039619</v>
      </c>
      <c r="O6054" s="211">
        <v>0.70993243215195911</v>
      </c>
      <c r="P6054" s="211">
        <v>6.4578276754741232E-2</v>
      </c>
      <c r="Q6054" s="211">
        <v>7.4862864962264936E-2</v>
      </c>
      <c r="R6054" s="211">
        <v>0.46423892985302628</v>
      </c>
      <c r="S6054" s="211">
        <v>0.38198534174320609</v>
      </c>
      <c r="T6054" s="211">
        <v>0.49044779688840823</v>
      </c>
      <c r="U6054" s="211">
        <v>0.51021461721421679</v>
      </c>
      <c r="V6054" s="211">
        <v>0.13431241298769536</v>
      </c>
      <c r="W6054" s="211">
        <v>0.56739680850852625</v>
      </c>
      <c r="X6054" s="211">
        <v>0.28057847967474725</v>
      </c>
      <c r="Y6054" s="211">
        <v>0.61059044612991697</v>
      </c>
      <c r="Z6054" s="211">
        <v>0.14177212751314225</v>
      </c>
      <c r="AA6054" s="212">
        <v>0.12129203862519218</v>
      </c>
    </row>
    <row r="6055" spans="1:27" x14ac:dyDescent="0.35">
      <c r="A6055" s="210" t="s">
        <v>6731</v>
      </c>
      <c r="B6055" s="217">
        <v>122.10060977636</v>
      </c>
      <c r="C6055" s="211">
        <v>8.2673381869671048E-2</v>
      </c>
      <c r="D6055" s="211">
        <v>0.12970658433700014</v>
      </c>
      <c r="E6055" s="211">
        <v>8.4193192119752361E-2</v>
      </c>
      <c r="F6055" s="211">
        <v>0.10470778410124086</v>
      </c>
      <c r="G6055" s="211">
        <v>0.11835638832921418</v>
      </c>
      <c r="H6055" s="211">
        <v>0.1174776662672742</v>
      </c>
      <c r="I6055" s="211">
        <v>0.43846802773377624</v>
      </c>
      <c r="J6055" s="211">
        <v>0.40311544594955667</v>
      </c>
      <c r="K6055" s="211">
        <v>0.63936885987364112</v>
      </c>
      <c r="L6055" s="211">
        <v>0.27795107586901685</v>
      </c>
      <c r="M6055" s="211">
        <v>8.3689675402137342E-2</v>
      </c>
      <c r="N6055" s="211">
        <v>0.49344944941631569</v>
      </c>
      <c r="O6055" s="211">
        <v>0.70771685512329341</v>
      </c>
      <c r="P6055" s="211">
        <v>7.2352617403665206E-2</v>
      </c>
      <c r="Q6055" s="211">
        <v>5.5783965076683928E-2</v>
      </c>
      <c r="R6055" s="211">
        <v>0.43127521881728836</v>
      </c>
      <c r="S6055" s="211">
        <v>0.37167855838326991</v>
      </c>
      <c r="T6055" s="211">
        <v>0.54009570832115805</v>
      </c>
      <c r="U6055" s="211">
        <v>0.36016650549134577</v>
      </c>
      <c r="V6055" s="211">
        <v>6.6477460096851237E-2</v>
      </c>
      <c r="W6055" s="211">
        <v>0.52566844867156459</v>
      </c>
      <c r="X6055" s="211">
        <v>0.37477479733468572</v>
      </c>
      <c r="Y6055" s="211">
        <v>0.67743637249397215</v>
      </c>
      <c r="Z6055" s="211">
        <v>0.14511212692006084</v>
      </c>
      <c r="AA6055" s="212">
        <v>0.124301564131805</v>
      </c>
    </row>
    <row r="6056" spans="1:27" x14ac:dyDescent="0.35">
      <c r="A6056" s="210" t="s">
        <v>6732</v>
      </c>
      <c r="B6056" s="217">
        <v>126.71861217492429</v>
      </c>
      <c r="C6056" s="211">
        <v>5.9172571418560305E-2</v>
      </c>
      <c r="D6056" s="211">
        <v>0.11425307828710655</v>
      </c>
      <c r="E6056" s="211">
        <v>7.7777282009601878E-2</v>
      </c>
      <c r="F6056" s="211">
        <v>0.10979136482176897</v>
      </c>
      <c r="G6056" s="211">
        <v>0.11938761103871261</v>
      </c>
      <c r="H6056" s="211">
        <v>0.12354697801810299</v>
      </c>
      <c r="I6056" s="211">
        <v>0.50754942949772952</v>
      </c>
      <c r="J6056" s="211">
        <v>0.45495531408230139</v>
      </c>
      <c r="K6056" s="211">
        <v>0.64147495826101597</v>
      </c>
      <c r="L6056" s="211">
        <v>0.27117874894450977</v>
      </c>
      <c r="M6056" s="211">
        <v>9.1996116524268048E-2</v>
      </c>
      <c r="N6056" s="211">
        <v>0.35099829935218263</v>
      </c>
      <c r="O6056" s="211">
        <v>0.67134271555488922</v>
      </c>
      <c r="P6056" s="211">
        <v>6.7145553582997827E-2</v>
      </c>
      <c r="Q6056" s="211">
        <v>0.11505669956375203</v>
      </c>
      <c r="R6056" s="211">
        <v>0.4822043956654361</v>
      </c>
      <c r="S6056" s="211">
        <v>0.27823815921002554</v>
      </c>
      <c r="T6056" s="211">
        <v>0.59580221929169119</v>
      </c>
      <c r="U6056" s="211">
        <v>0.49243259910979165</v>
      </c>
      <c r="V6056" s="211">
        <v>8.495527763780171E-2</v>
      </c>
      <c r="W6056" s="211">
        <v>0.56457132339206295</v>
      </c>
      <c r="X6056" s="211">
        <v>0.31096188758256249</v>
      </c>
      <c r="Y6056" s="211">
        <v>0.54089362284464126</v>
      </c>
      <c r="Z6056" s="211">
        <v>0.14708915244426468</v>
      </c>
      <c r="AA6056" s="212">
        <v>0.11894629105722211</v>
      </c>
    </row>
    <row r="6057" spans="1:27" x14ac:dyDescent="0.35">
      <c r="A6057" s="210" t="s">
        <v>6733</v>
      </c>
      <c r="B6057" s="217">
        <v>140.1304344449733</v>
      </c>
      <c r="C6057" s="211">
        <v>5.5844108408923072E-2</v>
      </c>
      <c r="D6057" s="211">
        <v>0.1211411696772219</v>
      </c>
      <c r="E6057" s="211">
        <v>7.5535046825017244E-2</v>
      </c>
      <c r="F6057" s="211">
        <v>8.033396758349988E-2</v>
      </c>
      <c r="G6057" s="211">
        <v>0.11974271226750767</v>
      </c>
      <c r="H6057" s="211">
        <v>0.11208578934472158</v>
      </c>
      <c r="I6057" s="211">
        <v>0.52038038782364193</v>
      </c>
      <c r="J6057" s="211">
        <v>0.43072239647084121</v>
      </c>
      <c r="K6057" s="211">
        <v>0.6410050399688374</v>
      </c>
      <c r="L6057" s="211">
        <v>0.27691417750165059</v>
      </c>
      <c r="M6057" s="211">
        <v>0.11373981467924263</v>
      </c>
      <c r="N6057" s="211">
        <v>0.41268288524729924</v>
      </c>
      <c r="O6057" s="211">
        <v>0.64129635945798791</v>
      </c>
      <c r="P6057" s="211">
        <v>6.9025701436145254E-2</v>
      </c>
      <c r="Q6057" s="211">
        <v>7.4214926352406022E-2</v>
      </c>
      <c r="R6057" s="211">
        <v>0.40138858675199679</v>
      </c>
      <c r="S6057" s="211">
        <v>0.35151281373773713</v>
      </c>
      <c r="T6057" s="211">
        <v>0.52730664323477772</v>
      </c>
      <c r="U6057" s="211">
        <v>0.35869152928195441</v>
      </c>
      <c r="V6057" s="211">
        <v>0.10655486766444669</v>
      </c>
      <c r="W6057" s="211">
        <v>0.51991458337695917</v>
      </c>
      <c r="X6057" s="211">
        <v>0.25350704480982406</v>
      </c>
      <c r="Y6057" s="211">
        <v>0.68153751889022285</v>
      </c>
      <c r="Z6057" s="211">
        <v>0.14860614223620616</v>
      </c>
      <c r="AA6057" s="212">
        <v>0.11963363638932047</v>
      </c>
    </row>
    <row r="6058" spans="1:27" x14ac:dyDescent="0.35">
      <c r="A6058" s="210" t="s">
        <v>6734</v>
      </c>
      <c r="B6058" s="217">
        <v>155.56699169109936</v>
      </c>
      <c r="C6058" s="211">
        <v>6.0728280427830184E-2</v>
      </c>
      <c r="D6058" s="211">
        <v>0.12455049142350252</v>
      </c>
      <c r="E6058" s="211">
        <v>7.6306436206084391E-2</v>
      </c>
      <c r="F6058" s="211">
        <v>0.10402742351988108</v>
      </c>
      <c r="G6058" s="211">
        <v>0.11963159738812049</v>
      </c>
      <c r="H6058" s="211">
        <v>0.10551439194094102</v>
      </c>
      <c r="I6058" s="211">
        <v>0.49311619265428697</v>
      </c>
      <c r="J6058" s="211">
        <v>0.42643148768100481</v>
      </c>
      <c r="K6058" s="211">
        <v>0.53516323950240319</v>
      </c>
      <c r="L6058" s="211">
        <v>0.27418494883818673</v>
      </c>
      <c r="M6058" s="211">
        <v>9.5953195724576043E-2</v>
      </c>
      <c r="N6058" s="211">
        <v>0.44168676357028558</v>
      </c>
      <c r="O6058" s="211">
        <v>0.66530343278305015</v>
      </c>
      <c r="P6058" s="211">
        <v>6.9396778823061653E-2</v>
      </c>
      <c r="Q6058" s="211">
        <v>0.15537108506230315</v>
      </c>
      <c r="R6058" s="211">
        <v>0.44860554532910907</v>
      </c>
      <c r="S6058" s="211">
        <v>0.40515673003285402</v>
      </c>
      <c r="T6058" s="211">
        <v>0.54662993967089135</v>
      </c>
      <c r="U6058" s="211">
        <v>0.40068010185307218</v>
      </c>
      <c r="V6058" s="211">
        <v>0.17949292318388194</v>
      </c>
      <c r="W6058" s="211">
        <v>0.63552163967191122</v>
      </c>
      <c r="X6058" s="211">
        <v>0.30476666144103087</v>
      </c>
      <c r="Y6058" s="211">
        <v>0.62376188469559857</v>
      </c>
      <c r="Z6058" s="211">
        <v>0.14681906320927485</v>
      </c>
      <c r="AA6058" s="212">
        <v>0.12289289340510527</v>
      </c>
    </row>
    <row r="6059" spans="1:27" x14ac:dyDescent="0.35">
      <c r="A6059" s="210" t="s">
        <v>6735</v>
      </c>
      <c r="B6059" s="217">
        <v>172.69965167895418</v>
      </c>
      <c r="C6059" s="211">
        <v>6.1176399734638065E-2</v>
      </c>
      <c r="D6059" s="211">
        <v>0.12452727916274782</v>
      </c>
      <c r="E6059" s="211">
        <v>8.1676531322949261E-2</v>
      </c>
      <c r="F6059" s="211">
        <v>9.0107102850312995E-2</v>
      </c>
      <c r="G6059" s="211">
        <v>0.12078126529232758</v>
      </c>
      <c r="H6059" s="211">
        <v>0.11077415947729884</v>
      </c>
      <c r="I6059" s="211">
        <v>0.50805709735939775</v>
      </c>
      <c r="J6059" s="211">
        <v>0.45548923785508888</v>
      </c>
      <c r="K6059" s="211">
        <v>0.64885357564748358</v>
      </c>
      <c r="L6059" s="211">
        <v>0.26684722481114909</v>
      </c>
      <c r="M6059" s="211">
        <v>0.1134011801313666</v>
      </c>
      <c r="N6059" s="211">
        <v>0.36420513853361719</v>
      </c>
      <c r="O6059" s="211">
        <v>0.73356673822041751</v>
      </c>
      <c r="P6059" s="211">
        <v>7.4272515740541764E-2</v>
      </c>
      <c r="Q6059" s="211">
        <v>0.12929118535063935</v>
      </c>
      <c r="R6059" s="211">
        <v>0.40668304181352449</v>
      </c>
      <c r="S6059" s="211">
        <v>0.31368805341512251</v>
      </c>
      <c r="T6059" s="211">
        <v>0.51496199434180701</v>
      </c>
      <c r="U6059" s="211">
        <v>0.43269344699791146</v>
      </c>
      <c r="V6059" s="211">
        <v>0.10517063697637098</v>
      </c>
      <c r="W6059" s="211">
        <v>0.49249981912667495</v>
      </c>
      <c r="X6059" s="211">
        <v>0.28433842485832822</v>
      </c>
      <c r="Y6059" s="211">
        <v>0.64887790105133547</v>
      </c>
      <c r="Z6059" s="211">
        <v>0.14815944448678325</v>
      </c>
      <c r="AA6059" s="212">
        <v>0.1152980439264979</v>
      </c>
    </row>
    <row r="6060" spans="1:27" x14ac:dyDescent="0.35">
      <c r="A6060" s="210" t="s">
        <v>6736</v>
      </c>
      <c r="B6060" s="217">
        <v>171.64004442494445</v>
      </c>
      <c r="C6060" s="211">
        <v>5.8084371934196175E-2</v>
      </c>
      <c r="D6060" s="211">
        <v>0.12124451241604642</v>
      </c>
      <c r="E6060" s="211">
        <v>8.2564453034202429E-2</v>
      </c>
      <c r="F6060" s="211">
        <v>0.11290187714431475</v>
      </c>
      <c r="G6060" s="211">
        <v>0.11824524775074036</v>
      </c>
      <c r="H6060" s="211">
        <v>0.12538116416162171</v>
      </c>
      <c r="I6060" s="211">
        <v>0.52404245478719091</v>
      </c>
      <c r="J6060" s="211">
        <v>0.45780501602080004</v>
      </c>
      <c r="K6060" s="211">
        <v>0.63557752211895813</v>
      </c>
      <c r="L6060" s="211">
        <v>0.27921034487073065</v>
      </c>
      <c r="M6060" s="211">
        <v>9.548891000527325E-2</v>
      </c>
      <c r="N6060" s="211">
        <v>0.52385832658285092</v>
      </c>
      <c r="O6060" s="211">
        <v>0.73543289878703644</v>
      </c>
      <c r="P6060" s="211">
        <v>7.4654755904510248E-2</v>
      </c>
      <c r="Q6060" s="211">
        <v>6.1931901422839011E-2</v>
      </c>
      <c r="R6060" s="211">
        <v>0.42827217767242559</v>
      </c>
      <c r="S6060" s="211">
        <v>0.32576906712755616</v>
      </c>
      <c r="T6060" s="211">
        <v>0.53433159292718158</v>
      </c>
      <c r="U6060" s="211">
        <v>0.38465761147463107</v>
      </c>
      <c r="V6060" s="211">
        <v>0.14771692029021605</v>
      </c>
      <c r="W6060" s="211">
        <v>0.58707012395060498</v>
      </c>
      <c r="X6060" s="211">
        <v>0.24809542329989448</v>
      </c>
      <c r="Y6060" s="211">
        <v>0.66822754516191563</v>
      </c>
      <c r="Z6060" s="211">
        <v>0.14951867847165295</v>
      </c>
      <c r="AA6060" s="212">
        <v>0.1204433324325023</v>
      </c>
    </row>
    <row r="6061" spans="1:27" x14ac:dyDescent="0.35">
      <c r="A6061" s="210" t="s">
        <v>6737</v>
      </c>
      <c r="B6061" s="217">
        <v>131.72949585972421</v>
      </c>
      <c r="C6061" s="211">
        <v>5.4258795235064813E-2</v>
      </c>
      <c r="D6061" s="211">
        <v>0.1308857969102713</v>
      </c>
      <c r="E6061" s="211">
        <v>7.4548460403777078E-2</v>
      </c>
      <c r="F6061" s="211">
        <v>0.10673816375566475</v>
      </c>
      <c r="G6061" s="211">
        <v>0.11523440656284108</v>
      </c>
      <c r="H6061" s="211">
        <v>0.11750418771130311</v>
      </c>
      <c r="I6061" s="211">
        <v>0.51913352652906353</v>
      </c>
      <c r="J6061" s="211">
        <v>0.47673214475610926</v>
      </c>
      <c r="K6061" s="211">
        <v>0.63254782882345306</v>
      </c>
      <c r="L6061" s="211">
        <v>0.27860730877417722</v>
      </c>
      <c r="M6061" s="211">
        <v>9.4672002670542155E-2</v>
      </c>
      <c r="N6061" s="211">
        <v>0.43801722765215068</v>
      </c>
      <c r="O6061" s="211">
        <v>0.78154640747646686</v>
      </c>
      <c r="P6061" s="211">
        <v>6.1614549105113554E-2</v>
      </c>
      <c r="Q6061" s="211">
        <v>5.8016451950040959E-2</v>
      </c>
      <c r="R6061" s="211">
        <v>0.40478654088577865</v>
      </c>
      <c r="S6061" s="211">
        <v>0.37714460596046789</v>
      </c>
      <c r="T6061" s="211">
        <v>0.49707026392436093</v>
      </c>
      <c r="U6061" s="211">
        <v>0.36734707013524265</v>
      </c>
      <c r="V6061" s="211">
        <v>0.11356517639404824</v>
      </c>
      <c r="W6061" s="211">
        <v>0.5657627513930642</v>
      </c>
      <c r="X6061" s="211">
        <v>0.34790419494712843</v>
      </c>
      <c r="Y6061" s="211">
        <v>0.62278143950244713</v>
      </c>
      <c r="Z6061" s="211">
        <v>0.14919708895600664</v>
      </c>
      <c r="AA6061" s="212">
        <v>0.11510475402443053</v>
      </c>
    </row>
    <row r="6062" spans="1:27" x14ac:dyDescent="0.35">
      <c r="A6062" s="210" t="s">
        <v>6738</v>
      </c>
      <c r="B6062" s="217">
        <v>136.73413009492472</v>
      </c>
      <c r="C6062" s="211">
        <v>5.8519504072646E-2</v>
      </c>
      <c r="D6062" s="211">
        <v>0.12189700144764658</v>
      </c>
      <c r="E6062" s="211">
        <v>6.9631159992032829E-2</v>
      </c>
      <c r="F6062" s="211">
        <v>9.6080200012765793E-2</v>
      </c>
      <c r="G6062" s="211">
        <v>0.1159797802649174</v>
      </c>
      <c r="H6062" s="211">
        <v>0.10670777389558526</v>
      </c>
      <c r="I6062" s="211">
        <v>0.51516181223475987</v>
      </c>
      <c r="J6062" s="211">
        <v>0.46164336042633536</v>
      </c>
      <c r="K6062" s="211">
        <v>0.64601215413079083</v>
      </c>
      <c r="L6062" s="211">
        <v>0.26671852332896129</v>
      </c>
      <c r="M6062" s="211">
        <v>9.4980769736517534E-2</v>
      </c>
      <c r="N6062" s="211">
        <v>0.58770681613723086</v>
      </c>
      <c r="O6062" s="211">
        <v>0.73836169029496634</v>
      </c>
      <c r="P6062" s="211">
        <v>6.8930735773027996E-2</v>
      </c>
      <c r="Q6062" s="211">
        <v>8.7419703677372299E-2</v>
      </c>
      <c r="R6062" s="211">
        <v>0.38645162837079156</v>
      </c>
      <c r="S6062" s="211">
        <v>0.28548551463463356</v>
      </c>
      <c r="T6062" s="211">
        <v>0.5893867960502911</v>
      </c>
      <c r="U6062" s="211">
        <v>0.35999626761916953</v>
      </c>
      <c r="V6062" s="211">
        <v>7.4220872055626802E-2</v>
      </c>
      <c r="W6062" s="211">
        <v>0.55384212029082946</v>
      </c>
      <c r="X6062" s="211">
        <v>0.32788380201433898</v>
      </c>
      <c r="Y6062" s="211">
        <v>0.73770322872822069</v>
      </c>
      <c r="Z6062" s="211">
        <v>0.14942448828992427</v>
      </c>
      <c r="AA6062" s="212">
        <v>0.11662662685724919</v>
      </c>
    </row>
    <row r="6063" spans="1:27" x14ac:dyDescent="0.35">
      <c r="A6063" s="210" t="s">
        <v>6739</v>
      </c>
      <c r="B6063" s="217">
        <v>146.75526118652837</v>
      </c>
      <c r="C6063" s="211">
        <v>5.7241719529994677E-2</v>
      </c>
      <c r="D6063" s="211">
        <v>0.12000540012370023</v>
      </c>
      <c r="E6063" s="211">
        <v>7.0327270157593685E-2</v>
      </c>
      <c r="F6063" s="211">
        <v>0.1092676516706636</v>
      </c>
      <c r="G6063" s="211">
        <v>0.12143104432482038</v>
      </c>
      <c r="H6063" s="211">
        <v>0.11757844881722562</v>
      </c>
      <c r="I6063" s="211">
        <v>0.52343658303608798</v>
      </c>
      <c r="J6063" s="211">
        <v>0.43227692994548217</v>
      </c>
      <c r="K6063" s="211">
        <v>0.64656970869945218</v>
      </c>
      <c r="L6063" s="211">
        <v>0.27954497948994039</v>
      </c>
      <c r="M6063" s="211">
        <v>0.11133197395578279</v>
      </c>
      <c r="N6063" s="211">
        <v>0.43291166798823738</v>
      </c>
      <c r="O6063" s="211">
        <v>0.60301924458674794</v>
      </c>
      <c r="P6063" s="211">
        <v>7.1037807967416572E-2</v>
      </c>
      <c r="Q6063" s="211">
        <v>5.9420942135781654E-2</v>
      </c>
      <c r="R6063" s="211">
        <v>0.4133817460063286</v>
      </c>
      <c r="S6063" s="211">
        <v>0.36764072119172897</v>
      </c>
      <c r="T6063" s="211">
        <v>0.55745995759582179</v>
      </c>
      <c r="U6063" s="211">
        <v>0.40333662812968507</v>
      </c>
      <c r="V6063" s="211">
        <v>0.1080417200360987</v>
      </c>
      <c r="W6063" s="211">
        <v>0.56935428321939263</v>
      </c>
      <c r="X6063" s="211">
        <v>0.32072740490167584</v>
      </c>
      <c r="Y6063" s="211">
        <v>0.69490746435607631</v>
      </c>
      <c r="Z6063" s="211">
        <v>0.14825758918184001</v>
      </c>
      <c r="AA6063" s="212">
        <v>0.12121867847600791</v>
      </c>
    </row>
    <row r="6064" spans="1:27" x14ac:dyDescent="0.35">
      <c r="A6064" s="210" t="s">
        <v>6740</v>
      </c>
      <c r="B6064" s="217">
        <v>128.13794577161238</v>
      </c>
      <c r="C6064" s="211">
        <v>5.8184923205320357E-2</v>
      </c>
      <c r="D6064" s="211">
        <v>0.11378066383719342</v>
      </c>
      <c r="E6064" s="211">
        <v>7.3937068492014715E-2</v>
      </c>
      <c r="F6064" s="211">
        <v>9.9733779013016638E-2</v>
      </c>
      <c r="G6064" s="211">
        <v>0.12132015111976679</v>
      </c>
      <c r="H6064" s="211">
        <v>0.12169859010877966</v>
      </c>
      <c r="I6064" s="211">
        <v>0.53484910958712417</v>
      </c>
      <c r="J6064" s="211">
        <v>0.45792848645050405</v>
      </c>
      <c r="K6064" s="211">
        <v>0.64408549891982469</v>
      </c>
      <c r="L6064" s="211">
        <v>0.27542841696272991</v>
      </c>
      <c r="M6064" s="211">
        <v>9.2362537879996681E-2</v>
      </c>
      <c r="N6064" s="211">
        <v>0.50821687473558141</v>
      </c>
      <c r="O6064" s="211">
        <v>0.7165307620734841</v>
      </c>
      <c r="P6064" s="211">
        <v>7.3478530777821183E-2</v>
      </c>
      <c r="Q6064" s="211">
        <v>0.11056816562174342</v>
      </c>
      <c r="R6064" s="211">
        <v>0.45079958789033875</v>
      </c>
      <c r="S6064" s="211">
        <v>0.38072684073890356</v>
      </c>
      <c r="T6064" s="211">
        <v>0.58503094648963772</v>
      </c>
      <c r="U6064" s="211">
        <v>0.3940903608667875</v>
      </c>
      <c r="V6064" s="211">
        <v>7.6420638095087326E-2</v>
      </c>
      <c r="W6064" s="211">
        <v>0.53559971866736178</v>
      </c>
      <c r="X6064" s="211">
        <v>0.31607564049578007</v>
      </c>
      <c r="Y6064" s="211">
        <v>0.63332660687750175</v>
      </c>
      <c r="Z6064" s="211">
        <v>0.14938390605452073</v>
      </c>
      <c r="AA6064" s="212">
        <v>0.12504161761789495</v>
      </c>
    </row>
    <row r="6065" spans="1:27" x14ac:dyDescent="0.35">
      <c r="A6065" s="210" t="s">
        <v>6741</v>
      </c>
      <c r="B6065" s="217">
        <v>129.34403225302171</v>
      </c>
      <c r="C6065" s="211">
        <v>7.5186544430707325E-2</v>
      </c>
      <c r="D6065" s="211">
        <v>0.12857743391854765</v>
      </c>
      <c r="E6065" s="211">
        <v>8.7279195361097461E-2</v>
      </c>
      <c r="F6065" s="211">
        <v>8.5081050614064846E-2</v>
      </c>
      <c r="G6065" s="211">
        <v>0.12138666853516902</v>
      </c>
      <c r="H6065" s="211">
        <v>0.11463229606553603</v>
      </c>
      <c r="I6065" s="211">
        <v>0.52104854114303389</v>
      </c>
      <c r="J6065" s="211">
        <v>0.48118531030432277</v>
      </c>
      <c r="K6065" s="211">
        <v>0.64379065606492547</v>
      </c>
      <c r="L6065" s="211">
        <v>0.26816022144845347</v>
      </c>
      <c r="M6065" s="211">
        <v>9.920719850664933E-2</v>
      </c>
      <c r="N6065" s="211">
        <v>0.42631981732834623</v>
      </c>
      <c r="O6065" s="211">
        <v>0.76380439949818724</v>
      </c>
      <c r="P6065" s="211">
        <v>6.2151053946735403E-2</v>
      </c>
      <c r="Q6065" s="211">
        <v>6.6006192620137419E-2</v>
      </c>
      <c r="R6065" s="211">
        <v>0.45572088041705316</v>
      </c>
      <c r="S6065" s="211">
        <v>0.41660461947038308</v>
      </c>
      <c r="T6065" s="211">
        <v>0.53303103864552925</v>
      </c>
      <c r="U6065" s="211">
        <v>0.46993726974884192</v>
      </c>
      <c r="V6065" s="211">
        <v>7.7204287138916111E-2</v>
      </c>
      <c r="W6065" s="211">
        <v>0.48306414806195669</v>
      </c>
      <c r="X6065" s="211">
        <v>0.3119670391081163</v>
      </c>
      <c r="Y6065" s="211">
        <v>0.59743561454048677</v>
      </c>
      <c r="Z6065" s="211">
        <v>0.14579092283293116</v>
      </c>
      <c r="AA6065" s="212">
        <v>0.11995909681499786</v>
      </c>
    </row>
    <row r="6066" spans="1:27" x14ac:dyDescent="0.35">
      <c r="A6066" s="210" t="s">
        <v>6742</v>
      </c>
      <c r="B6066" s="217">
        <v>132.25773983299678</v>
      </c>
      <c r="C6066" s="211">
        <v>5.6366528413839288E-2</v>
      </c>
      <c r="D6066" s="211">
        <v>0.12586449131375221</v>
      </c>
      <c r="E6066" s="211">
        <v>7.3974310089111803E-2</v>
      </c>
      <c r="F6066" s="211">
        <v>0.11080807823904046</v>
      </c>
      <c r="G6066" s="211">
        <v>0.1188741165955844</v>
      </c>
      <c r="H6066" s="211">
        <v>0.11481447362970251</v>
      </c>
      <c r="I6066" s="211">
        <v>0.49794333112572825</v>
      </c>
      <c r="J6066" s="211">
        <v>0.44213730503839882</v>
      </c>
      <c r="K6066" s="211">
        <v>0.60604878918366634</v>
      </c>
      <c r="L6066" s="211">
        <v>0.27132499298901597</v>
      </c>
      <c r="M6066" s="211">
        <v>9.5292085863771359E-2</v>
      </c>
      <c r="N6066" s="211">
        <v>0.47106779159687495</v>
      </c>
      <c r="O6066" s="211">
        <v>0.66567778417620005</v>
      </c>
      <c r="P6066" s="211">
        <v>6.9829114013636367E-2</v>
      </c>
      <c r="Q6066" s="211">
        <v>0.11578338985978402</v>
      </c>
      <c r="R6066" s="211">
        <v>0.48405337266247739</v>
      </c>
      <c r="S6066" s="211">
        <v>0.31598858012849329</v>
      </c>
      <c r="T6066" s="211">
        <v>0.62388481934977469</v>
      </c>
      <c r="U6066" s="211">
        <v>0.35817296071523808</v>
      </c>
      <c r="V6066" s="211">
        <v>7.0608695721753739E-2</v>
      </c>
      <c r="W6066" s="211">
        <v>0.53508634228881247</v>
      </c>
      <c r="X6066" s="211">
        <v>0.35630032477153545</v>
      </c>
      <c r="Y6066" s="211">
        <v>0.70430130934691793</v>
      </c>
      <c r="Z6066" s="211">
        <v>0.14881045079996985</v>
      </c>
      <c r="AA6066" s="212">
        <v>0.11623256650994511</v>
      </c>
    </row>
    <row r="6067" spans="1:27" x14ac:dyDescent="0.35">
      <c r="A6067" s="210" t="s">
        <v>6743</v>
      </c>
      <c r="B6067" s="217">
        <v>166.80529041996033</v>
      </c>
      <c r="C6067" s="211">
        <v>5.5507348948579963E-2</v>
      </c>
      <c r="D6067" s="211">
        <v>0.12033232148323617</v>
      </c>
      <c r="E6067" s="211">
        <v>8.0637346825328096E-2</v>
      </c>
      <c r="F6067" s="211">
        <v>7.3788328313335261E-2</v>
      </c>
      <c r="G6067" s="211">
        <v>0.12362100973817852</v>
      </c>
      <c r="H6067" s="211">
        <v>0.11678779945235429</v>
      </c>
      <c r="I6067" s="211">
        <v>0.46148569585324978</v>
      </c>
      <c r="J6067" s="211">
        <v>0.45139931687869439</v>
      </c>
      <c r="K6067" s="211">
        <v>0.63587992594783627</v>
      </c>
      <c r="L6067" s="211">
        <v>0.2750922334720306</v>
      </c>
      <c r="M6067" s="211">
        <v>0.10071677280599897</v>
      </c>
      <c r="N6067" s="211">
        <v>0.40494605737927414</v>
      </c>
      <c r="O6067" s="211">
        <v>0.64703367887177743</v>
      </c>
      <c r="P6067" s="211">
        <v>6.888379636615713E-2</v>
      </c>
      <c r="Q6067" s="211">
        <v>6.8897151365699641E-2</v>
      </c>
      <c r="R6067" s="211">
        <v>0.46797912349996507</v>
      </c>
      <c r="S6067" s="211">
        <v>0.35818248263185853</v>
      </c>
      <c r="T6067" s="211">
        <v>0.59774620846690762</v>
      </c>
      <c r="U6067" s="211">
        <v>0.45651728851998741</v>
      </c>
      <c r="V6067" s="211">
        <v>0.13077619735185431</v>
      </c>
      <c r="W6067" s="211">
        <v>0.54965097763757598</v>
      </c>
      <c r="X6067" s="211">
        <v>0.32870443693917367</v>
      </c>
      <c r="Y6067" s="211">
        <v>0.65790387623320623</v>
      </c>
      <c r="Z6067" s="211">
        <v>0.1495003888833504</v>
      </c>
      <c r="AA6067" s="212">
        <v>0.11623151749565308</v>
      </c>
    </row>
    <row r="6068" spans="1:27" x14ac:dyDescent="0.35">
      <c r="A6068" s="210" t="s">
        <v>6744</v>
      </c>
      <c r="B6068" s="217">
        <v>132.04050957781709</v>
      </c>
      <c r="C6068" s="211">
        <v>5.6277806253236987E-2</v>
      </c>
      <c r="D6068" s="211">
        <v>0.12888386589074557</v>
      </c>
      <c r="E6068" s="211">
        <v>8.6378016217498119E-2</v>
      </c>
      <c r="F6068" s="211">
        <v>0.10127680528941374</v>
      </c>
      <c r="G6068" s="211">
        <v>0.11827116827913418</v>
      </c>
      <c r="H6068" s="211">
        <v>0.10730409389680406</v>
      </c>
      <c r="I6068" s="211">
        <v>0.47676883660436487</v>
      </c>
      <c r="J6068" s="211">
        <v>0.4790270541724011</v>
      </c>
      <c r="K6068" s="211">
        <v>0.63352232947061093</v>
      </c>
      <c r="L6068" s="211">
        <v>0.2744125556273444</v>
      </c>
      <c r="M6068" s="211">
        <v>9.5624995263289631E-2</v>
      </c>
      <c r="N6068" s="211">
        <v>0.45156447063335248</v>
      </c>
      <c r="O6068" s="211">
        <v>0.70829096385072565</v>
      </c>
      <c r="P6068" s="211">
        <v>7.1431384721444974E-2</v>
      </c>
      <c r="Q6068" s="211">
        <v>0.13688154149776552</v>
      </c>
      <c r="R6068" s="211">
        <v>0.45083569671596396</v>
      </c>
      <c r="S6068" s="211">
        <v>0.27790766171209802</v>
      </c>
      <c r="T6068" s="211">
        <v>0.56683849874893377</v>
      </c>
      <c r="U6068" s="211">
        <v>0.4245937497090605</v>
      </c>
      <c r="V6068" s="211">
        <v>6.2914199807115934E-2</v>
      </c>
      <c r="W6068" s="211">
        <v>0.51199081479430186</v>
      </c>
      <c r="X6068" s="211">
        <v>0.35473979381394094</v>
      </c>
      <c r="Y6068" s="211">
        <v>0.63577154775677402</v>
      </c>
      <c r="Z6068" s="211">
        <v>0.14707507650213114</v>
      </c>
      <c r="AA6068" s="212">
        <v>0.12146557408440255</v>
      </c>
    </row>
    <row r="6069" spans="1:27" x14ac:dyDescent="0.35">
      <c r="A6069" s="210" t="s">
        <v>6745</v>
      </c>
      <c r="B6069" s="217">
        <v>106.09780495163659</v>
      </c>
      <c r="C6069" s="211">
        <v>6.2359724575497634E-2</v>
      </c>
      <c r="D6069" s="211">
        <v>0.11928865169268929</v>
      </c>
      <c r="E6069" s="211">
        <v>6.8916442877095141E-2</v>
      </c>
      <c r="F6069" s="211">
        <v>0.11397093672162115</v>
      </c>
      <c r="G6069" s="211">
        <v>0.1188309926055251</v>
      </c>
      <c r="H6069" s="211">
        <v>0.12509329443234532</v>
      </c>
      <c r="I6069" s="211">
        <v>0.53269727824189861</v>
      </c>
      <c r="J6069" s="211">
        <v>0.4440118972112968</v>
      </c>
      <c r="K6069" s="211">
        <v>0.59022274822609966</v>
      </c>
      <c r="L6069" s="211">
        <v>0.27543743954359623</v>
      </c>
      <c r="M6069" s="211">
        <v>8.4937974374095448E-2</v>
      </c>
      <c r="N6069" s="211">
        <v>0.36306104469741951</v>
      </c>
      <c r="O6069" s="211">
        <v>0.63025993625622156</v>
      </c>
      <c r="P6069" s="211">
        <v>6.8745411449989718E-2</v>
      </c>
      <c r="Q6069" s="211">
        <v>4.8391165682188014E-2</v>
      </c>
      <c r="R6069" s="211">
        <v>0.4003324913691379</v>
      </c>
      <c r="S6069" s="211">
        <v>0.30361317400649568</v>
      </c>
      <c r="T6069" s="211">
        <v>0.49060606266817586</v>
      </c>
      <c r="U6069" s="211">
        <v>0.30746062251889422</v>
      </c>
      <c r="V6069" s="211">
        <v>9.1403620486935552E-2</v>
      </c>
      <c r="W6069" s="211">
        <v>0.60056316501977502</v>
      </c>
      <c r="X6069" s="211">
        <v>0.29664998728315317</v>
      </c>
      <c r="Y6069" s="211">
        <v>0.55391417235371476</v>
      </c>
      <c r="Z6069" s="211">
        <v>0.14918234321846552</v>
      </c>
      <c r="AA6069" s="212">
        <v>0.11593759053612401</v>
      </c>
    </row>
    <row r="6070" spans="1:27" x14ac:dyDescent="0.35">
      <c r="A6070" s="210" t="s">
        <v>6746</v>
      </c>
      <c r="B6070" s="217">
        <v>169.18936629917332</v>
      </c>
      <c r="C6070" s="211">
        <v>6.2041066810404374E-2</v>
      </c>
      <c r="D6070" s="211">
        <v>0.1307606308215373</v>
      </c>
      <c r="E6070" s="211">
        <v>7.4631671056410775E-2</v>
      </c>
      <c r="F6070" s="211">
        <v>0.1060894952233631</v>
      </c>
      <c r="G6070" s="211">
        <v>0.11382708712607865</v>
      </c>
      <c r="H6070" s="211">
        <v>0.12646226608549738</v>
      </c>
      <c r="I6070" s="211">
        <v>0.49131357979743112</v>
      </c>
      <c r="J6070" s="211">
        <v>0.4253321071423472</v>
      </c>
      <c r="K6070" s="211">
        <v>0.60620589723017149</v>
      </c>
      <c r="L6070" s="211">
        <v>0.26889808642342533</v>
      </c>
      <c r="M6070" s="211">
        <v>0.10067779795872883</v>
      </c>
      <c r="N6070" s="211">
        <v>0.34152901015752857</v>
      </c>
      <c r="O6070" s="211">
        <v>0.52523926251587327</v>
      </c>
      <c r="P6070" s="211">
        <v>7.1388385018457318E-2</v>
      </c>
      <c r="Q6070" s="211">
        <v>7.9769812020957218E-2</v>
      </c>
      <c r="R6070" s="211">
        <v>0.42879965629047373</v>
      </c>
      <c r="S6070" s="211">
        <v>0.37471263350561618</v>
      </c>
      <c r="T6070" s="211">
        <v>0.63231526392133897</v>
      </c>
      <c r="U6070" s="211">
        <v>0.45138257605800169</v>
      </c>
      <c r="V6070" s="211">
        <v>0.14124349479728068</v>
      </c>
      <c r="W6070" s="211">
        <v>0.58475682937353246</v>
      </c>
      <c r="X6070" s="211">
        <v>0.41477247997193206</v>
      </c>
      <c r="Y6070" s="211">
        <v>0.61541431790077838</v>
      </c>
      <c r="Z6070" s="211">
        <v>0.14633068321500292</v>
      </c>
      <c r="AA6070" s="212">
        <v>0.113729400335458</v>
      </c>
    </row>
    <row r="6071" spans="1:27" x14ac:dyDescent="0.35">
      <c r="A6071" s="210" t="s">
        <v>6747</v>
      </c>
      <c r="B6071" s="217">
        <v>141.87738015329018</v>
      </c>
      <c r="C6071" s="211">
        <v>7.1396278447560774E-2</v>
      </c>
      <c r="D6071" s="211">
        <v>0.12955688540827473</v>
      </c>
      <c r="E6071" s="211">
        <v>6.9802171611749939E-2</v>
      </c>
      <c r="F6071" s="211">
        <v>8.1665859510845901E-2</v>
      </c>
      <c r="G6071" s="211">
        <v>0.11632131079743044</v>
      </c>
      <c r="H6071" s="211">
        <v>0.12085230958260272</v>
      </c>
      <c r="I6071" s="211">
        <v>0.5027750141117604</v>
      </c>
      <c r="J6071" s="211">
        <v>0.47313274317476933</v>
      </c>
      <c r="K6071" s="211">
        <v>0.62945959837449739</v>
      </c>
      <c r="L6071" s="211">
        <v>0.2777049453725175</v>
      </c>
      <c r="M6071" s="211">
        <v>0.10869391370918322</v>
      </c>
      <c r="N6071" s="211">
        <v>0.47308365845726891</v>
      </c>
      <c r="O6071" s="211">
        <v>0.68140693723527301</v>
      </c>
      <c r="P6071" s="211">
        <v>6.4653405488122123E-2</v>
      </c>
      <c r="Q6071" s="211">
        <v>0.10353000398127975</v>
      </c>
      <c r="R6071" s="211">
        <v>0.38056648888557948</v>
      </c>
      <c r="S6071" s="211">
        <v>0.38544986934004699</v>
      </c>
      <c r="T6071" s="211">
        <v>0.47501364232402693</v>
      </c>
      <c r="U6071" s="211">
        <v>0.54358958525663525</v>
      </c>
      <c r="V6071" s="211">
        <v>8.8932514297677942E-2</v>
      </c>
      <c r="W6071" s="211">
        <v>0.52509350561680712</v>
      </c>
      <c r="X6071" s="211">
        <v>0.39347155703771175</v>
      </c>
      <c r="Y6071" s="211">
        <v>0.66392761039094084</v>
      </c>
      <c r="Z6071" s="211">
        <v>0.14328038242163357</v>
      </c>
      <c r="AA6071" s="212">
        <v>0.1219383532614577</v>
      </c>
    </row>
    <row r="6072" spans="1:27" x14ac:dyDescent="0.35">
      <c r="A6072" s="210" t="s">
        <v>6748</v>
      </c>
      <c r="B6072" s="217">
        <v>142.59520544929435</v>
      </c>
      <c r="C6072" s="211">
        <v>7.6086435883155223E-2</v>
      </c>
      <c r="D6072" s="211">
        <v>0.11899456408071683</v>
      </c>
      <c r="E6072" s="211">
        <v>7.8576784366846827E-2</v>
      </c>
      <c r="F6072" s="211">
        <v>8.9356462458284519E-2</v>
      </c>
      <c r="G6072" s="211">
        <v>0.1255259475561453</v>
      </c>
      <c r="H6072" s="211">
        <v>0.12450578233174174</v>
      </c>
      <c r="I6072" s="211">
        <v>0.50693977718449112</v>
      </c>
      <c r="J6072" s="211">
        <v>0.48618383422623174</v>
      </c>
      <c r="K6072" s="211">
        <v>0.61174722473173393</v>
      </c>
      <c r="L6072" s="211">
        <v>0.26802853653161235</v>
      </c>
      <c r="M6072" s="211">
        <v>9.7425724799154526E-2</v>
      </c>
      <c r="N6072" s="211">
        <v>0.38281798099937459</v>
      </c>
      <c r="O6072" s="211">
        <v>0.5444130891895802</v>
      </c>
      <c r="P6072" s="211">
        <v>6.617781574206627E-2</v>
      </c>
      <c r="Q6072" s="211">
        <v>9.1774648048255053E-2</v>
      </c>
      <c r="R6072" s="211">
        <v>0.40171656733627908</v>
      </c>
      <c r="S6072" s="211">
        <v>0.32322885078046126</v>
      </c>
      <c r="T6072" s="211">
        <v>0.60287955427503381</v>
      </c>
      <c r="U6072" s="211">
        <v>0.45543962208030409</v>
      </c>
      <c r="V6072" s="211">
        <v>0.1386187889740374</v>
      </c>
      <c r="W6072" s="211">
        <v>0.54794881850852728</v>
      </c>
      <c r="X6072" s="211">
        <v>0.34841472197571205</v>
      </c>
      <c r="Y6072" s="211">
        <v>0.59141710468849684</v>
      </c>
      <c r="Z6072" s="211">
        <v>0.14905469317171668</v>
      </c>
      <c r="AA6072" s="212">
        <v>0.12201447875345744</v>
      </c>
    </row>
    <row r="6073" spans="1:27" x14ac:dyDescent="0.35">
      <c r="A6073" s="210" t="s">
        <v>6749</v>
      </c>
      <c r="B6073" s="217">
        <v>116.26062282344003</v>
      </c>
      <c r="C6073" s="211">
        <v>5.5853079793891258E-2</v>
      </c>
      <c r="D6073" s="211">
        <v>0.1271658844171156</v>
      </c>
      <c r="E6073" s="211">
        <v>8.0624368364999019E-2</v>
      </c>
      <c r="F6073" s="211">
        <v>0.12399272824469494</v>
      </c>
      <c r="G6073" s="211">
        <v>0.11897829544752797</v>
      </c>
      <c r="H6073" s="211">
        <v>0.11438999902767996</v>
      </c>
      <c r="I6073" s="211">
        <v>0.52888595651096837</v>
      </c>
      <c r="J6073" s="211">
        <v>0.48189255945543791</v>
      </c>
      <c r="K6073" s="211">
        <v>0.63627954664075781</v>
      </c>
      <c r="L6073" s="211">
        <v>0.27231618476477276</v>
      </c>
      <c r="M6073" s="211">
        <v>9.170618077769209E-2</v>
      </c>
      <c r="N6073" s="211">
        <v>0.36536321150053946</v>
      </c>
      <c r="O6073" s="211">
        <v>0.73108825440814895</v>
      </c>
      <c r="P6073" s="211">
        <v>7.2943237769203653E-2</v>
      </c>
      <c r="Q6073" s="211">
        <v>4.8224827723187057E-2</v>
      </c>
      <c r="R6073" s="211">
        <v>0.4759461169109645</v>
      </c>
      <c r="S6073" s="211">
        <v>0.30224171878992795</v>
      </c>
      <c r="T6073" s="211">
        <v>0.49905725230200737</v>
      </c>
      <c r="U6073" s="211">
        <v>0.38524020548503329</v>
      </c>
      <c r="V6073" s="211">
        <v>6.1253402322203637E-2</v>
      </c>
      <c r="W6073" s="211">
        <v>0.51661911191719079</v>
      </c>
      <c r="X6073" s="211">
        <v>0.29358308657748972</v>
      </c>
      <c r="Y6073" s="211">
        <v>0.77322082645694956</v>
      </c>
      <c r="Z6073" s="211">
        <v>0.14748794558597347</v>
      </c>
      <c r="AA6073" s="212">
        <v>0.12579636945295083</v>
      </c>
    </row>
    <row r="6074" spans="1:27" x14ac:dyDescent="0.35">
      <c r="A6074" s="210" t="s">
        <v>6750</v>
      </c>
      <c r="B6074" s="217">
        <v>145.31885585243521</v>
      </c>
      <c r="C6074" s="211">
        <v>7.9474700303475587E-2</v>
      </c>
      <c r="D6074" s="211">
        <v>0.12444255315211582</v>
      </c>
      <c r="E6074" s="211">
        <v>7.3250714407505871E-2</v>
      </c>
      <c r="F6074" s="211">
        <v>8.5254688024200942E-2</v>
      </c>
      <c r="G6074" s="211">
        <v>0.12014900318798036</v>
      </c>
      <c r="H6074" s="211">
        <v>0.10366886667735521</v>
      </c>
      <c r="I6074" s="211">
        <v>0.49127013828478017</v>
      </c>
      <c r="J6074" s="211">
        <v>0.43346501255844139</v>
      </c>
      <c r="K6074" s="211">
        <v>0.61824048145096089</v>
      </c>
      <c r="L6074" s="211">
        <v>0.27875364324767021</v>
      </c>
      <c r="M6074" s="211">
        <v>0.1052706452797483</v>
      </c>
      <c r="N6074" s="211">
        <v>0.43394023640623625</v>
      </c>
      <c r="O6074" s="211">
        <v>0.66074055272754251</v>
      </c>
      <c r="P6074" s="211">
        <v>7.3400036242665778E-2</v>
      </c>
      <c r="Q6074" s="211">
        <v>7.4576960686381866E-2</v>
      </c>
      <c r="R6074" s="211">
        <v>0.46345839449831105</v>
      </c>
      <c r="S6074" s="211">
        <v>0.37558107853384604</v>
      </c>
      <c r="T6074" s="211">
        <v>0.46893964837738766</v>
      </c>
      <c r="U6074" s="211">
        <v>0.43328408060733548</v>
      </c>
      <c r="V6074" s="211">
        <v>9.9332775109476468E-2</v>
      </c>
      <c r="W6074" s="211">
        <v>0.5048978191237381</v>
      </c>
      <c r="X6074" s="211">
        <v>0.2934163697091785</v>
      </c>
      <c r="Y6074" s="211">
        <v>0.63924681404672257</v>
      </c>
      <c r="Z6074" s="211">
        <v>0.14675219600647732</v>
      </c>
      <c r="AA6074" s="212">
        <v>0.1193722503273083</v>
      </c>
    </row>
    <row r="6075" spans="1:27" x14ac:dyDescent="0.35">
      <c r="A6075" s="210" t="s">
        <v>6751</v>
      </c>
      <c r="B6075" s="217">
        <v>152.21235397679166</v>
      </c>
      <c r="C6075" s="211">
        <v>6.0097363340795538E-2</v>
      </c>
      <c r="D6075" s="211">
        <v>0.12215981272770117</v>
      </c>
      <c r="E6075" s="211">
        <v>7.2493155487457717E-2</v>
      </c>
      <c r="F6075" s="211">
        <v>9.7184856039897266E-2</v>
      </c>
      <c r="G6075" s="211">
        <v>0.11928253589513166</v>
      </c>
      <c r="H6075" s="211">
        <v>0.11872474298297275</v>
      </c>
      <c r="I6075" s="211">
        <v>0.51456576836977774</v>
      </c>
      <c r="J6075" s="211">
        <v>0.45143776536956792</v>
      </c>
      <c r="K6075" s="211">
        <v>0.5450524819200212</v>
      </c>
      <c r="L6075" s="211">
        <v>0.28172250566891971</v>
      </c>
      <c r="M6075" s="211">
        <v>9.2751313461553991E-2</v>
      </c>
      <c r="N6075" s="211">
        <v>0.40170009787750277</v>
      </c>
      <c r="O6075" s="211">
        <v>0.73311712372910076</v>
      </c>
      <c r="P6075" s="211">
        <v>7.144949022787174E-2</v>
      </c>
      <c r="Q6075" s="211">
        <v>9.8633411029396198E-2</v>
      </c>
      <c r="R6075" s="211">
        <v>0.42995389097578873</v>
      </c>
      <c r="S6075" s="211">
        <v>0.40082872238681228</v>
      </c>
      <c r="T6075" s="211">
        <v>0.52123441664130643</v>
      </c>
      <c r="U6075" s="211">
        <v>0.4735598604402651</v>
      </c>
      <c r="V6075" s="211">
        <v>0.14783602906320564</v>
      </c>
      <c r="W6075" s="211">
        <v>0.57520731696170591</v>
      </c>
      <c r="X6075" s="211">
        <v>0.31739914060881924</v>
      </c>
      <c r="Y6075" s="211">
        <v>0.66571860146503181</v>
      </c>
      <c r="Z6075" s="211">
        <v>0.1474203635981248</v>
      </c>
      <c r="AA6075" s="212">
        <v>0.12395150416406535</v>
      </c>
    </row>
    <row r="6076" spans="1:27" x14ac:dyDescent="0.35">
      <c r="A6076" s="210" t="s">
        <v>6752</v>
      </c>
      <c r="B6076" s="217">
        <v>127.57833313074866</v>
      </c>
      <c r="C6076" s="211">
        <v>8.415026802119728E-2</v>
      </c>
      <c r="D6076" s="211">
        <v>0.12475944965121304</v>
      </c>
      <c r="E6076" s="211">
        <v>6.6459549534680015E-2</v>
      </c>
      <c r="F6076" s="211">
        <v>0.10302399207859325</v>
      </c>
      <c r="G6076" s="211">
        <v>0.11841444479147142</v>
      </c>
      <c r="H6076" s="211">
        <v>0.10909652043316542</v>
      </c>
      <c r="I6076" s="211">
        <v>0.49309138630814431</v>
      </c>
      <c r="J6076" s="211">
        <v>0.44830855790152513</v>
      </c>
      <c r="K6076" s="211">
        <v>0.62545077197223187</v>
      </c>
      <c r="L6076" s="211">
        <v>0.27460733242906865</v>
      </c>
      <c r="M6076" s="211">
        <v>9.0194522162622442E-2</v>
      </c>
      <c r="N6076" s="211">
        <v>0.41301927145232187</v>
      </c>
      <c r="O6076" s="211">
        <v>0.74995756390700963</v>
      </c>
      <c r="P6076" s="211">
        <v>6.5871829428041248E-2</v>
      </c>
      <c r="Q6076" s="211">
        <v>5.0863397914890182E-2</v>
      </c>
      <c r="R6076" s="211">
        <v>0.41884889151041249</v>
      </c>
      <c r="S6076" s="211">
        <v>0.37893190107125868</v>
      </c>
      <c r="T6076" s="211">
        <v>0.56924313079488542</v>
      </c>
      <c r="U6076" s="211">
        <v>0.419590956760517</v>
      </c>
      <c r="V6076" s="211">
        <v>0.12211704261684865</v>
      </c>
      <c r="W6076" s="211">
        <v>0.57159780358817736</v>
      </c>
      <c r="X6076" s="211">
        <v>0.42971982440078277</v>
      </c>
      <c r="Y6076" s="211">
        <v>0.60797420611625319</v>
      </c>
      <c r="Z6076" s="211">
        <v>0.14094411604733384</v>
      </c>
      <c r="AA6076" s="212">
        <v>0.12572442327848909</v>
      </c>
    </row>
    <row r="6077" spans="1:27" x14ac:dyDescent="0.35">
      <c r="A6077" s="210" t="s">
        <v>6753</v>
      </c>
      <c r="B6077" s="217">
        <v>158.70187624883445</v>
      </c>
      <c r="C6077" s="211">
        <v>5.0413874550851945E-2</v>
      </c>
      <c r="D6077" s="211">
        <v>0.12170707672761118</v>
      </c>
      <c r="E6077" s="211">
        <v>7.5076679227096293E-2</v>
      </c>
      <c r="F6077" s="211">
        <v>6.6803078070028166E-2</v>
      </c>
      <c r="G6077" s="211">
        <v>0.12349096124126008</v>
      </c>
      <c r="H6077" s="211">
        <v>0.11896002536739536</v>
      </c>
      <c r="I6077" s="211">
        <v>0.51463243887072818</v>
      </c>
      <c r="J6077" s="211">
        <v>0.47121169964911996</v>
      </c>
      <c r="K6077" s="211">
        <v>0.62298555455234439</v>
      </c>
      <c r="L6077" s="211">
        <v>0.27636495218394441</v>
      </c>
      <c r="M6077" s="211">
        <v>0.10408087430616819</v>
      </c>
      <c r="N6077" s="211">
        <v>0.44208836145041402</v>
      </c>
      <c r="O6077" s="211">
        <v>0.56875308339299613</v>
      </c>
      <c r="P6077" s="211">
        <v>6.3845083724058005E-2</v>
      </c>
      <c r="Q6077" s="211">
        <v>7.2266155461045409E-2</v>
      </c>
      <c r="R6077" s="211">
        <v>0.47994724131475075</v>
      </c>
      <c r="S6077" s="211">
        <v>0.29766734802125688</v>
      </c>
      <c r="T6077" s="211">
        <v>0.55781526804242199</v>
      </c>
      <c r="U6077" s="211">
        <v>0.51736003090528504</v>
      </c>
      <c r="V6077" s="211">
        <v>0.15093326800194151</v>
      </c>
      <c r="W6077" s="211">
        <v>0.46572515372160711</v>
      </c>
      <c r="X6077" s="211">
        <v>0.29749039232735958</v>
      </c>
      <c r="Y6077" s="211">
        <v>0.61539925719723709</v>
      </c>
      <c r="Z6077" s="211">
        <v>0.14969388119044372</v>
      </c>
      <c r="AA6077" s="212">
        <v>0.12167630607084856</v>
      </c>
    </row>
    <row r="6078" spans="1:27" x14ac:dyDescent="0.35">
      <c r="A6078" s="210" t="s">
        <v>6754</v>
      </c>
      <c r="B6078" s="217">
        <v>155.96497454064823</v>
      </c>
      <c r="C6078" s="211">
        <v>5.2203506129378817E-2</v>
      </c>
      <c r="D6078" s="211">
        <v>0.11840381647199255</v>
      </c>
      <c r="E6078" s="211">
        <v>8.6464253312563119E-2</v>
      </c>
      <c r="F6078" s="211">
        <v>9.4103572527791529E-2</v>
      </c>
      <c r="G6078" s="211">
        <v>0.12114751641067636</v>
      </c>
      <c r="H6078" s="211">
        <v>0.11210158575814794</v>
      </c>
      <c r="I6078" s="211">
        <v>0.53014140734893422</v>
      </c>
      <c r="J6078" s="211">
        <v>0.45174723154329277</v>
      </c>
      <c r="K6078" s="211">
        <v>0.57459802393294424</v>
      </c>
      <c r="L6078" s="211">
        <v>0.27178731268627632</v>
      </c>
      <c r="M6078" s="211">
        <v>8.2510471249193348E-2</v>
      </c>
      <c r="N6078" s="211">
        <v>0.42477898091367639</v>
      </c>
      <c r="O6078" s="211">
        <v>0.74294562433689881</v>
      </c>
      <c r="P6078" s="211">
        <v>6.956985418658794E-2</v>
      </c>
      <c r="Q6078" s="211">
        <v>5.4612218173598986E-2</v>
      </c>
      <c r="R6078" s="211">
        <v>0.44878404922211268</v>
      </c>
      <c r="S6078" s="211">
        <v>0.35529057664291475</v>
      </c>
      <c r="T6078" s="211">
        <v>0.49380763268199362</v>
      </c>
      <c r="U6078" s="211">
        <v>0.50773731179142345</v>
      </c>
      <c r="V6078" s="211">
        <v>0.11839829885461968</v>
      </c>
      <c r="W6078" s="211">
        <v>0.47590671815949565</v>
      </c>
      <c r="X6078" s="211">
        <v>0.3792316857562617</v>
      </c>
      <c r="Y6078" s="211">
        <v>0.7086281305765304</v>
      </c>
      <c r="Z6078" s="211">
        <v>0.14941100336449703</v>
      </c>
      <c r="AA6078" s="212">
        <v>0.11664981082960596</v>
      </c>
    </row>
    <row r="6079" spans="1:27" x14ac:dyDescent="0.35">
      <c r="A6079" s="210" t="s">
        <v>6755</v>
      </c>
      <c r="B6079" s="217">
        <v>152.71556460632985</v>
      </c>
      <c r="C6079" s="211">
        <v>7.1938847086363999E-2</v>
      </c>
      <c r="D6079" s="211">
        <v>0.1262835029518348</v>
      </c>
      <c r="E6079" s="211">
        <v>7.385040519711121E-2</v>
      </c>
      <c r="F6079" s="211">
        <v>8.1955743924189639E-2</v>
      </c>
      <c r="G6079" s="211">
        <v>0.11815929875484425</v>
      </c>
      <c r="H6079" s="211">
        <v>0.11152503349529302</v>
      </c>
      <c r="I6079" s="211">
        <v>0.47362731449970441</v>
      </c>
      <c r="J6079" s="211">
        <v>0.3922775793771327</v>
      </c>
      <c r="K6079" s="211">
        <v>0.6117272034331207</v>
      </c>
      <c r="L6079" s="211">
        <v>0.2760052770075696</v>
      </c>
      <c r="M6079" s="211">
        <v>0.10875095166948506</v>
      </c>
      <c r="N6079" s="211">
        <v>0.46786515631634473</v>
      </c>
      <c r="O6079" s="211">
        <v>0.75092708394044794</v>
      </c>
      <c r="P6079" s="211">
        <v>6.7353089889804124E-2</v>
      </c>
      <c r="Q6079" s="211">
        <v>4.4991569300838426E-2</v>
      </c>
      <c r="R6079" s="211">
        <v>0.47706211087249251</v>
      </c>
      <c r="S6079" s="211">
        <v>0.29491326430754056</v>
      </c>
      <c r="T6079" s="211">
        <v>0.5461046085723994</v>
      </c>
      <c r="U6079" s="211">
        <v>0.41101269508475236</v>
      </c>
      <c r="V6079" s="211">
        <v>0.12668106715311164</v>
      </c>
      <c r="W6079" s="211">
        <v>0.4894795364862376</v>
      </c>
      <c r="X6079" s="211">
        <v>0.29525364327925985</v>
      </c>
      <c r="Y6079" s="211">
        <v>0.66927206060338551</v>
      </c>
      <c r="Z6079" s="211">
        <v>0.14781457902920986</v>
      </c>
      <c r="AA6079" s="212">
        <v>0.12030870350620708</v>
      </c>
    </row>
    <row r="6080" spans="1:27" x14ac:dyDescent="0.35">
      <c r="A6080" s="210" t="s">
        <v>6756</v>
      </c>
      <c r="B6080" s="217">
        <v>121.15938836439675</v>
      </c>
      <c r="C6080" s="211">
        <v>6.5117253117655843E-2</v>
      </c>
      <c r="D6080" s="211">
        <v>0.12264568651379161</v>
      </c>
      <c r="E6080" s="211">
        <v>7.9666963645304345E-2</v>
      </c>
      <c r="F6080" s="211">
        <v>0.11458177460719825</v>
      </c>
      <c r="G6080" s="211">
        <v>0.11546366430842289</v>
      </c>
      <c r="H6080" s="211">
        <v>0.10986661967849297</v>
      </c>
      <c r="I6080" s="211">
        <v>0.50665844333401033</v>
      </c>
      <c r="J6080" s="211">
        <v>0.4329153890856362</v>
      </c>
      <c r="K6080" s="211">
        <v>0.57828777528229292</v>
      </c>
      <c r="L6080" s="211">
        <v>0.26717849318348641</v>
      </c>
      <c r="M6080" s="211">
        <v>9.1951272230623868E-2</v>
      </c>
      <c r="N6080" s="211">
        <v>0.38913728953795085</v>
      </c>
      <c r="O6080" s="211">
        <v>0.61698070215516976</v>
      </c>
      <c r="P6080" s="211">
        <v>6.7701099010610055E-2</v>
      </c>
      <c r="Q6080" s="211">
        <v>8.6790980856242164E-2</v>
      </c>
      <c r="R6080" s="211">
        <v>0.43965813200126896</v>
      </c>
      <c r="S6080" s="211">
        <v>0.33916356681639304</v>
      </c>
      <c r="T6080" s="211">
        <v>0.59179269954788893</v>
      </c>
      <c r="U6080" s="211">
        <v>0.44951501329801291</v>
      </c>
      <c r="V6080" s="211">
        <v>6.8866000014767892E-2</v>
      </c>
      <c r="W6080" s="211">
        <v>0.54599071429666135</v>
      </c>
      <c r="X6080" s="211">
        <v>0.31908421594158437</v>
      </c>
      <c r="Y6080" s="211">
        <v>0.59097830354767489</v>
      </c>
      <c r="Z6080" s="211">
        <v>0.14148017893788323</v>
      </c>
      <c r="AA6080" s="212">
        <v>0.11612338557249691</v>
      </c>
    </row>
    <row r="6081" spans="1:27" x14ac:dyDescent="0.35">
      <c r="A6081" s="210" t="s">
        <v>6757</v>
      </c>
      <c r="B6081" s="217">
        <v>121.84746587839545</v>
      </c>
      <c r="C6081" s="211">
        <v>6.2790547972173427E-2</v>
      </c>
      <c r="D6081" s="211">
        <v>0.13197862961744164</v>
      </c>
      <c r="E6081" s="211">
        <v>7.6422411938728507E-2</v>
      </c>
      <c r="F6081" s="211">
        <v>0.11405984642962971</v>
      </c>
      <c r="G6081" s="211">
        <v>0.12132242628140727</v>
      </c>
      <c r="H6081" s="211">
        <v>0.11608125614132714</v>
      </c>
      <c r="I6081" s="211">
        <v>0.53443509285712787</v>
      </c>
      <c r="J6081" s="211">
        <v>0.46334314046924879</v>
      </c>
      <c r="K6081" s="211">
        <v>0.6256892791935782</v>
      </c>
      <c r="L6081" s="211">
        <v>0.2777631122398323</v>
      </c>
      <c r="M6081" s="211">
        <v>8.9542002887958994E-2</v>
      </c>
      <c r="N6081" s="211">
        <v>0.51747541995856938</v>
      </c>
      <c r="O6081" s="211">
        <v>0.76393924861365081</v>
      </c>
      <c r="P6081" s="211">
        <v>6.3078426579928348E-2</v>
      </c>
      <c r="Q6081" s="211">
        <v>7.8115183023271292E-2</v>
      </c>
      <c r="R6081" s="211">
        <v>0.46639205749931828</v>
      </c>
      <c r="S6081" s="211">
        <v>0.41580442348563612</v>
      </c>
      <c r="T6081" s="211">
        <v>0.46045266923849115</v>
      </c>
      <c r="U6081" s="211">
        <v>0.44377282341179602</v>
      </c>
      <c r="V6081" s="211">
        <v>6.0557682381976813E-2</v>
      </c>
      <c r="W6081" s="211">
        <v>0.56435482772301682</v>
      </c>
      <c r="X6081" s="211">
        <v>0.32601999620664923</v>
      </c>
      <c r="Y6081" s="211">
        <v>0.65874968186073413</v>
      </c>
      <c r="Z6081" s="211">
        <v>0.14872423559244344</v>
      </c>
      <c r="AA6081" s="212">
        <v>0.11646099946842531</v>
      </c>
    </row>
    <row r="6082" spans="1:27" x14ac:dyDescent="0.35">
      <c r="A6082" s="210" t="s">
        <v>6758</v>
      </c>
      <c r="B6082" s="217">
        <v>135.63458753213104</v>
      </c>
      <c r="C6082" s="211">
        <v>5.0507526671928329E-2</v>
      </c>
      <c r="D6082" s="211">
        <v>0.12258426365122257</v>
      </c>
      <c r="E6082" s="211">
        <v>7.2825896959344535E-2</v>
      </c>
      <c r="F6082" s="211">
        <v>0.11444834356195374</v>
      </c>
      <c r="G6082" s="211">
        <v>0.11774182691260572</v>
      </c>
      <c r="H6082" s="211">
        <v>0.10648896106702856</v>
      </c>
      <c r="I6082" s="211">
        <v>0.48760814818856474</v>
      </c>
      <c r="J6082" s="211">
        <v>0.42501257131195236</v>
      </c>
      <c r="K6082" s="211">
        <v>0.62237236883160418</v>
      </c>
      <c r="L6082" s="211">
        <v>0.27721913206722931</v>
      </c>
      <c r="M6082" s="211">
        <v>9.63709443825356E-2</v>
      </c>
      <c r="N6082" s="211">
        <v>0.46983332715277937</v>
      </c>
      <c r="O6082" s="211">
        <v>0.59727785060978877</v>
      </c>
      <c r="P6082" s="211">
        <v>6.5719924777501007E-2</v>
      </c>
      <c r="Q6082" s="211">
        <v>5.5548307345928208E-2</v>
      </c>
      <c r="R6082" s="211">
        <v>0.37645725014650838</v>
      </c>
      <c r="S6082" s="211">
        <v>0.31964201182047958</v>
      </c>
      <c r="T6082" s="211">
        <v>0.56383322337541197</v>
      </c>
      <c r="U6082" s="211">
        <v>0.42649556085115647</v>
      </c>
      <c r="V6082" s="211">
        <v>0.12707632633727595</v>
      </c>
      <c r="W6082" s="211">
        <v>0.58075770363735857</v>
      </c>
      <c r="X6082" s="211">
        <v>0.44015104854593817</v>
      </c>
      <c r="Y6082" s="211">
        <v>0.66024091495688053</v>
      </c>
      <c r="Z6082" s="211">
        <v>0.14713843408098526</v>
      </c>
      <c r="AA6082" s="212">
        <v>0.1243677018377097</v>
      </c>
    </row>
    <row r="6083" spans="1:27" x14ac:dyDescent="0.35">
      <c r="A6083" s="210" t="s">
        <v>6759</v>
      </c>
      <c r="B6083" s="217">
        <v>152.88253186256409</v>
      </c>
      <c r="C6083" s="211">
        <v>5.2875807909759931E-2</v>
      </c>
      <c r="D6083" s="211">
        <v>0.1215727130236964</v>
      </c>
      <c r="E6083" s="211">
        <v>7.8878385145497165E-2</v>
      </c>
      <c r="F6083" s="211">
        <v>0.11202726624846275</v>
      </c>
      <c r="G6083" s="211">
        <v>0.12701442412780681</v>
      </c>
      <c r="H6083" s="211">
        <v>0.1176700293502323</v>
      </c>
      <c r="I6083" s="211">
        <v>0.51323802916872119</v>
      </c>
      <c r="J6083" s="211">
        <v>0.44100252669703788</v>
      </c>
      <c r="K6083" s="211">
        <v>0.64870448145497728</v>
      </c>
      <c r="L6083" s="211">
        <v>0.27162576298295737</v>
      </c>
      <c r="M6083" s="211">
        <v>0.10815247397135447</v>
      </c>
      <c r="N6083" s="211">
        <v>0.44053775032912945</v>
      </c>
      <c r="O6083" s="211">
        <v>0.58908755543971658</v>
      </c>
      <c r="P6083" s="211">
        <v>6.7566965255247247E-2</v>
      </c>
      <c r="Q6083" s="211">
        <v>8.7467555571310557E-2</v>
      </c>
      <c r="R6083" s="211">
        <v>0.41367216849648497</v>
      </c>
      <c r="S6083" s="211">
        <v>0.30639272087491976</v>
      </c>
      <c r="T6083" s="211">
        <v>0.56722013238401392</v>
      </c>
      <c r="U6083" s="211">
        <v>0.48641426881402161</v>
      </c>
      <c r="V6083" s="211">
        <v>8.9147868715858433E-2</v>
      </c>
      <c r="W6083" s="211">
        <v>0.6309647389117502</v>
      </c>
      <c r="X6083" s="211">
        <v>0.27686624173324187</v>
      </c>
      <c r="Y6083" s="211">
        <v>0.73561341073892883</v>
      </c>
      <c r="Z6083" s="211">
        <v>0.14554732879056695</v>
      </c>
      <c r="AA6083" s="212">
        <v>0.11805858548333449</v>
      </c>
    </row>
    <row r="6084" spans="1:27" x14ac:dyDescent="0.35">
      <c r="A6084" s="210" t="s">
        <v>6760</v>
      </c>
      <c r="B6084" s="217">
        <v>126.54646289405788</v>
      </c>
      <c r="C6084" s="211">
        <v>5.0689149369854747E-2</v>
      </c>
      <c r="D6084" s="211">
        <v>0.12622165913575034</v>
      </c>
      <c r="E6084" s="211">
        <v>8.0949242089343815E-2</v>
      </c>
      <c r="F6084" s="211">
        <v>7.6846464371353007E-2</v>
      </c>
      <c r="G6084" s="211">
        <v>0.12328984237054059</v>
      </c>
      <c r="H6084" s="211">
        <v>0.12181697252431144</v>
      </c>
      <c r="I6084" s="211">
        <v>0.46395965527259037</v>
      </c>
      <c r="J6084" s="211">
        <v>0.47580115386718852</v>
      </c>
      <c r="K6084" s="211">
        <v>0.56000299577318657</v>
      </c>
      <c r="L6084" s="211">
        <v>0.2670370548125407</v>
      </c>
      <c r="M6084" s="211">
        <v>0.11463776241961209</v>
      </c>
      <c r="N6084" s="211">
        <v>0.54101861453886024</v>
      </c>
      <c r="O6084" s="211">
        <v>0.73964413614209146</v>
      </c>
      <c r="P6084" s="211">
        <v>6.7160474611980256E-2</v>
      </c>
      <c r="Q6084" s="211">
        <v>5.9327546896607852E-2</v>
      </c>
      <c r="R6084" s="211">
        <v>0.46313346469156719</v>
      </c>
      <c r="S6084" s="211">
        <v>0.40617079363224934</v>
      </c>
      <c r="T6084" s="211">
        <v>0.54333870673328799</v>
      </c>
      <c r="U6084" s="211">
        <v>0.32204378928434096</v>
      </c>
      <c r="V6084" s="211">
        <v>8.7597597889196827E-2</v>
      </c>
      <c r="W6084" s="211">
        <v>0.55980385731809135</v>
      </c>
      <c r="X6084" s="211">
        <v>0.33697665564916041</v>
      </c>
      <c r="Y6084" s="211">
        <v>0.5683295361377283</v>
      </c>
      <c r="Z6084" s="211">
        <v>0.14946259982492438</v>
      </c>
      <c r="AA6084" s="212">
        <v>0.12035479953633391</v>
      </c>
    </row>
    <row r="6085" spans="1:27" x14ac:dyDescent="0.35">
      <c r="A6085" s="210" t="s">
        <v>6761</v>
      </c>
      <c r="B6085" s="217">
        <v>147.76595987214628</v>
      </c>
      <c r="C6085" s="211">
        <v>6.554576479047422E-2</v>
      </c>
      <c r="D6085" s="211">
        <v>0.12531014842838409</v>
      </c>
      <c r="E6085" s="211">
        <v>7.7037444382645148E-2</v>
      </c>
      <c r="F6085" s="211">
        <v>8.9929492167790448E-2</v>
      </c>
      <c r="G6085" s="211">
        <v>0.11999590832443494</v>
      </c>
      <c r="H6085" s="211">
        <v>0.12552489189039548</v>
      </c>
      <c r="I6085" s="211">
        <v>0.4655648839648806</v>
      </c>
      <c r="J6085" s="211">
        <v>0.45999630650312445</v>
      </c>
      <c r="K6085" s="211">
        <v>0.62603445632018406</v>
      </c>
      <c r="L6085" s="211">
        <v>0.27701330313751343</v>
      </c>
      <c r="M6085" s="211">
        <v>0.11091123558464411</v>
      </c>
      <c r="N6085" s="211">
        <v>0.58314365175375094</v>
      </c>
      <c r="O6085" s="211">
        <v>0.59010160480407792</v>
      </c>
      <c r="P6085" s="211">
        <v>6.9531643087270015E-2</v>
      </c>
      <c r="Q6085" s="211">
        <v>7.1782655481259172E-2</v>
      </c>
      <c r="R6085" s="211">
        <v>0.39927862831044258</v>
      </c>
      <c r="S6085" s="211">
        <v>0.31952464705841244</v>
      </c>
      <c r="T6085" s="211">
        <v>0.54871149052327994</v>
      </c>
      <c r="U6085" s="211">
        <v>0.46687194188255832</v>
      </c>
      <c r="V6085" s="211">
        <v>9.5788638655969011E-2</v>
      </c>
      <c r="W6085" s="211">
        <v>0.58207079354327718</v>
      </c>
      <c r="X6085" s="211">
        <v>0.35018660174609589</v>
      </c>
      <c r="Y6085" s="211">
        <v>0.6199078892988068</v>
      </c>
      <c r="Z6085" s="211">
        <v>0.14678522953625284</v>
      </c>
      <c r="AA6085" s="212">
        <v>0.12080380394100028</v>
      </c>
    </row>
    <row r="6086" spans="1:27" x14ac:dyDescent="0.35">
      <c r="A6086" s="210" t="s">
        <v>6762</v>
      </c>
      <c r="B6086" s="217">
        <v>104.41081308317413</v>
      </c>
      <c r="C6086" s="211">
        <v>6.718477846147039E-2</v>
      </c>
      <c r="D6086" s="211">
        <v>0.12349700156492642</v>
      </c>
      <c r="E6086" s="211">
        <v>6.8932902586282124E-2</v>
      </c>
      <c r="F6086" s="211">
        <v>0.10376632755896963</v>
      </c>
      <c r="G6086" s="211">
        <v>0.12365034030817118</v>
      </c>
      <c r="H6086" s="211">
        <v>0.11484355002870494</v>
      </c>
      <c r="I6086" s="211">
        <v>0.44574836219810421</v>
      </c>
      <c r="J6086" s="211">
        <v>0.44984754392613868</v>
      </c>
      <c r="K6086" s="211">
        <v>0.5926299158230266</v>
      </c>
      <c r="L6086" s="211">
        <v>0.27176605912624696</v>
      </c>
      <c r="M6086" s="211">
        <v>8.7795896904394904E-2</v>
      </c>
      <c r="N6086" s="211">
        <v>0.38510793925791331</v>
      </c>
      <c r="O6086" s="211">
        <v>0.76004386359988141</v>
      </c>
      <c r="P6086" s="211">
        <v>6.3627790440213369E-2</v>
      </c>
      <c r="Q6086" s="211">
        <v>8.1900949635269643E-2</v>
      </c>
      <c r="R6086" s="211">
        <v>0.41628102619547214</v>
      </c>
      <c r="S6086" s="211">
        <v>0.30623702772364458</v>
      </c>
      <c r="T6086" s="211">
        <v>0.62916524513447891</v>
      </c>
      <c r="U6086" s="211">
        <v>0.34667970819954413</v>
      </c>
      <c r="V6086" s="211">
        <v>7.3206339008460825E-2</v>
      </c>
      <c r="W6086" s="211">
        <v>0.47401693087844793</v>
      </c>
      <c r="X6086" s="211">
        <v>0.32364150273051817</v>
      </c>
      <c r="Y6086" s="211">
        <v>0.66009118372501385</v>
      </c>
      <c r="Z6086" s="211">
        <v>0.14947461689401884</v>
      </c>
      <c r="AA6086" s="212">
        <v>0.12532596957024891</v>
      </c>
    </row>
    <row r="6087" spans="1:27" x14ac:dyDescent="0.35">
      <c r="A6087" s="210" t="s">
        <v>6763</v>
      </c>
      <c r="B6087" s="217">
        <v>120.69792585909244</v>
      </c>
      <c r="C6087" s="211">
        <v>5.2196410059112207E-2</v>
      </c>
      <c r="D6087" s="211">
        <v>0.12587526014800543</v>
      </c>
      <c r="E6087" s="211">
        <v>7.8222397472043764E-2</v>
      </c>
      <c r="F6087" s="211">
        <v>0.11779978111686984</v>
      </c>
      <c r="G6087" s="211">
        <v>0.12369525562858558</v>
      </c>
      <c r="H6087" s="211">
        <v>0.11126904766457486</v>
      </c>
      <c r="I6087" s="211">
        <v>0.51839789890345855</v>
      </c>
      <c r="J6087" s="211">
        <v>0.44076348167537122</v>
      </c>
      <c r="K6087" s="211">
        <v>0.5987255292826148</v>
      </c>
      <c r="L6087" s="211">
        <v>0.27888058313192238</v>
      </c>
      <c r="M6087" s="211">
        <v>9.1218288599821715E-2</v>
      </c>
      <c r="N6087" s="211">
        <v>0.4724387604491373</v>
      </c>
      <c r="O6087" s="211">
        <v>0.74317516024007357</v>
      </c>
      <c r="P6087" s="211">
        <v>7.3229296511114067E-2</v>
      </c>
      <c r="Q6087" s="211">
        <v>7.3262832237277281E-2</v>
      </c>
      <c r="R6087" s="211">
        <v>0.39333717266665991</v>
      </c>
      <c r="S6087" s="211">
        <v>0.4460479790185175</v>
      </c>
      <c r="T6087" s="211">
        <v>0.55355775819950781</v>
      </c>
      <c r="U6087" s="211">
        <v>0.41761786245185561</v>
      </c>
      <c r="V6087" s="211">
        <v>5.8250028759469191E-2</v>
      </c>
      <c r="W6087" s="211">
        <v>0.53678617836604281</v>
      </c>
      <c r="X6087" s="211">
        <v>0.34202478955914606</v>
      </c>
      <c r="Y6087" s="211">
        <v>0.75625027256729327</v>
      </c>
      <c r="Z6087" s="211">
        <v>0.14640112636207858</v>
      </c>
      <c r="AA6087" s="212">
        <v>0.12718244501385315</v>
      </c>
    </row>
    <row r="6088" spans="1:27" x14ac:dyDescent="0.35">
      <c r="A6088" s="210" t="s">
        <v>6764</v>
      </c>
      <c r="B6088" s="217">
        <v>126.29153162645106</v>
      </c>
      <c r="C6088" s="211">
        <v>7.5290139163143283E-2</v>
      </c>
      <c r="D6088" s="211">
        <v>0.12401383347577651</v>
      </c>
      <c r="E6088" s="211">
        <v>7.4531934361374633E-2</v>
      </c>
      <c r="F6088" s="211">
        <v>9.6706262935548681E-2</v>
      </c>
      <c r="G6088" s="211">
        <v>0.11479690887379632</v>
      </c>
      <c r="H6088" s="211">
        <v>0.10311578294109931</v>
      </c>
      <c r="I6088" s="211">
        <v>0.45963934047091531</v>
      </c>
      <c r="J6088" s="211">
        <v>0.45993402322382143</v>
      </c>
      <c r="K6088" s="211">
        <v>0.64884510006589025</v>
      </c>
      <c r="L6088" s="211">
        <v>0.27783884586190882</v>
      </c>
      <c r="M6088" s="211">
        <v>0.1146189005156443</v>
      </c>
      <c r="N6088" s="211">
        <v>0.42143993216811171</v>
      </c>
      <c r="O6088" s="211">
        <v>0.72941652119399902</v>
      </c>
      <c r="P6088" s="211">
        <v>7.0707337719590535E-2</v>
      </c>
      <c r="Q6088" s="211">
        <v>0.1154312417562206</v>
      </c>
      <c r="R6088" s="211">
        <v>0.36003268649802378</v>
      </c>
      <c r="S6088" s="211">
        <v>0.38061354688749571</v>
      </c>
      <c r="T6088" s="211">
        <v>0.55065039141822336</v>
      </c>
      <c r="U6088" s="211">
        <v>0.42598290087408996</v>
      </c>
      <c r="V6088" s="211">
        <v>5.7960888016281964E-2</v>
      </c>
      <c r="W6088" s="211">
        <v>0.54972511353003872</v>
      </c>
      <c r="X6088" s="211">
        <v>0.39692626017022314</v>
      </c>
      <c r="Y6088" s="211">
        <v>0.68022785682725229</v>
      </c>
      <c r="Z6088" s="211">
        <v>0.14695559647980733</v>
      </c>
      <c r="AA6088" s="212">
        <v>0.12392994586535294</v>
      </c>
    </row>
    <row r="6089" spans="1:27" x14ac:dyDescent="0.35">
      <c r="A6089" s="210" t="s">
        <v>6765</v>
      </c>
      <c r="B6089" s="217">
        <v>109.799049688704</v>
      </c>
      <c r="C6089" s="211">
        <v>8.291764018187496E-2</v>
      </c>
      <c r="D6089" s="211">
        <v>0.12153072028649835</v>
      </c>
      <c r="E6089" s="211">
        <v>6.9693717625343751E-2</v>
      </c>
      <c r="F6089" s="211">
        <v>0.10393909997886397</v>
      </c>
      <c r="G6089" s="211">
        <v>0.11720605948629237</v>
      </c>
      <c r="H6089" s="211">
        <v>0.10690533880300224</v>
      </c>
      <c r="I6089" s="211">
        <v>0.53039091363052637</v>
      </c>
      <c r="J6089" s="211">
        <v>0.44051740823485669</v>
      </c>
      <c r="K6089" s="211">
        <v>0.58245209102404727</v>
      </c>
      <c r="L6089" s="211">
        <v>0.27520347532756551</v>
      </c>
      <c r="M6089" s="211">
        <v>8.1298916276140609E-2</v>
      </c>
      <c r="N6089" s="211">
        <v>0.42492634243953842</v>
      </c>
      <c r="O6089" s="211">
        <v>0.6773759980080567</v>
      </c>
      <c r="P6089" s="211">
        <v>6.6462836145242565E-2</v>
      </c>
      <c r="Q6089" s="211">
        <v>6.3082067509894466E-2</v>
      </c>
      <c r="R6089" s="211">
        <v>0.40809210511380106</v>
      </c>
      <c r="S6089" s="211">
        <v>0.30681838713775722</v>
      </c>
      <c r="T6089" s="211">
        <v>0.5802164757965429</v>
      </c>
      <c r="U6089" s="211">
        <v>0.38236204986783784</v>
      </c>
      <c r="V6089" s="211">
        <v>6.7249408322037713E-2</v>
      </c>
      <c r="W6089" s="211">
        <v>0.59362330987114986</v>
      </c>
      <c r="X6089" s="211">
        <v>0.33346239289503943</v>
      </c>
      <c r="Y6089" s="211">
        <v>0.70393042389789184</v>
      </c>
      <c r="Z6089" s="211">
        <v>0.13922172883571104</v>
      </c>
      <c r="AA6089" s="212">
        <v>0.1210551730224277</v>
      </c>
    </row>
    <row r="6090" spans="1:27" x14ac:dyDescent="0.35">
      <c r="A6090" s="210" t="s">
        <v>6766</v>
      </c>
      <c r="B6090" s="217">
        <v>149.1029566910403</v>
      </c>
      <c r="C6090" s="211">
        <v>6.1958055914121735E-2</v>
      </c>
      <c r="D6090" s="211">
        <v>0.12173038159180752</v>
      </c>
      <c r="E6090" s="211">
        <v>7.9523025046129167E-2</v>
      </c>
      <c r="F6090" s="211">
        <v>8.9772490620288664E-2</v>
      </c>
      <c r="G6090" s="211">
        <v>0.12458855956435901</v>
      </c>
      <c r="H6090" s="211">
        <v>0.11647822075569995</v>
      </c>
      <c r="I6090" s="211">
        <v>0.46722097439860066</v>
      </c>
      <c r="J6090" s="211">
        <v>0.43321779934268534</v>
      </c>
      <c r="K6090" s="211">
        <v>0.56724533144865619</v>
      </c>
      <c r="L6090" s="211">
        <v>0.28185928939987986</v>
      </c>
      <c r="M6090" s="211">
        <v>0.11537630418253272</v>
      </c>
      <c r="N6090" s="211">
        <v>0.39045792425133863</v>
      </c>
      <c r="O6090" s="211">
        <v>0.74245390742462558</v>
      </c>
      <c r="P6090" s="211">
        <v>6.8941197043655339E-2</v>
      </c>
      <c r="Q6090" s="211">
        <v>5.2157715393128856E-2</v>
      </c>
      <c r="R6090" s="211">
        <v>0.42249175999311472</v>
      </c>
      <c r="S6090" s="211">
        <v>0.33450441905220385</v>
      </c>
      <c r="T6090" s="211">
        <v>0.57682254718128523</v>
      </c>
      <c r="U6090" s="211">
        <v>0.47988205438868087</v>
      </c>
      <c r="V6090" s="211">
        <v>9.3493406158528941E-2</v>
      </c>
      <c r="W6090" s="211">
        <v>0.53659636187542148</v>
      </c>
      <c r="X6090" s="211">
        <v>0.39463123503025249</v>
      </c>
      <c r="Y6090" s="211">
        <v>0.69232350007777277</v>
      </c>
      <c r="Z6090" s="211">
        <v>0.14127705651440278</v>
      </c>
      <c r="AA6090" s="212">
        <v>0.11926943664524918</v>
      </c>
    </row>
    <row r="6091" spans="1:27" x14ac:dyDescent="0.35">
      <c r="A6091" s="210" t="s">
        <v>6767</v>
      </c>
      <c r="B6091" s="217">
        <v>118.48919618299118</v>
      </c>
      <c r="C6091" s="211">
        <v>6.0684504502067624E-2</v>
      </c>
      <c r="D6091" s="211">
        <v>0.12300336137214045</v>
      </c>
      <c r="E6091" s="211">
        <v>6.919726792673396E-2</v>
      </c>
      <c r="F6091" s="211">
        <v>0.10005948450298101</v>
      </c>
      <c r="G6091" s="211">
        <v>0.11608691440436276</v>
      </c>
      <c r="H6091" s="211">
        <v>0.11523440860417794</v>
      </c>
      <c r="I6091" s="211">
        <v>0.46578229859618825</v>
      </c>
      <c r="J6091" s="211">
        <v>0.40396207948678386</v>
      </c>
      <c r="K6091" s="211">
        <v>0.55559779469375403</v>
      </c>
      <c r="L6091" s="211">
        <v>0.27337754173694634</v>
      </c>
      <c r="M6091" s="211">
        <v>9.2425360681644073E-2</v>
      </c>
      <c r="N6091" s="211">
        <v>0.40573553943365048</v>
      </c>
      <c r="O6091" s="211">
        <v>0.72742014199695171</v>
      </c>
      <c r="P6091" s="211">
        <v>6.4645512743516348E-2</v>
      </c>
      <c r="Q6091" s="211">
        <v>8.6815747724690071E-2</v>
      </c>
      <c r="R6091" s="211">
        <v>0.39030172903402549</v>
      </c>
      <c r="S6091" s="211">
        <v>0.4126737692379322</v>
      </c>
      <c r="T6091" s="211">
        <v>0.57490598771877677</v>
      </c>
      <c r="U6091" s="211">
        <v>0.38068115936574298</v>
      </c>
      <c r="V6091" s="211">
        <v>8.8147326899142051E-2</v>
      </c>
      <c r="W6091" s="211">
        <v>0.6532768635663373</v>
      </c>
      <c r="X6091" s="211">
        <v>0.31399227928191631</v>
      </c>
      <c r="Y6091" s="211">
        <v>0.5797097452424429</v>
      </c>
      <c r="Z6091" s="211">
        <v>0.14240553358470184</v>
      </c>
      <c r="AA6091" s="212">
        <v>0.11480519465054938</v>
      </c>
    </row>
    <row r="6092" spans="1:27" x14ac:dyDescent="0.35">
      <c r="A6092" s="210" t="s">
        <v>6768</v>
      </c>
      <c r="B6092" s="217">
        <v>118.01949222264828</v>
      </c>
      <c r="C6092" s="211">
        <v>4.8579145598647566E-2</v>
      </c>
      <c r="D6092" s="211">
        <v>0.12027697124371421</v>
      </c>
      <c r="E6092" s="211">
        <v>7.2746853230619302E-2</v>
      </c>
      <c r="F6092" s="211">
        <v>0.10108769223247062</v>
      </c>
      <c r="G6092" s="211">
        <v>0.1215909999009942</v>
      </c>
      <c r="H6092" s="211">
        <v>0.12458051342248179</v>
      </c>
      <c r="I6092" s="211">
        <v>0.51077208015995978</v>
      </c>
      <c r="J6092" s="211">
        <v>0.44983375488481114</v>
      </c>
      <c r="K6092" s="211">
        <v>0.61789931070701043</v>
      </c>
      <c r="L6092" s="211">
        <v>0.26988047906045826</v>
      </c>
      <c r="M6092" s="211">
        <v>8.0780157545500039E-2</v>
      </c>
      <c r="N6092" s="211">
        <v>0.49043279575482024</v>
      </c>
      <c r="O6092" s="211">
        <v>0.6468265686976451</v>
      </c>
      <c r="P6092" s="211">
        <v>7.2483037508945136E-2</v>
      </c>
      <c r="Q6092" s="211">
        <v>9.2688621908567512E-2</v>
      </c>
      <c r="R6092" s="211">
        <v>0.48559143543354227</v>
      </c>
      <c r="S6092" s="211">
        <v>0.29566247122911055</v>
      </c>
      <c r="T6092" s="211">
        <v>0.52546984698265053</v>
      </c>
      <c r="U6092" s="211">
        <v>0.48578617684092434</v>
      </c>
      <c r="V6092" s="211">
        <v>6.2571454038367891E-2</v>
      </c>
      <c r="W6092" s="211">
        <v>0.46541604530675118</v>
      </c>
      <c r="X6092" s="211">
        <v>0.40548775994518016</v>
      </c>
      <c r="Y6092" s="211">
        <v>0.63455840018470644</v>
      </c>
      <c r="Z6092" s="211">
        <v>0.14717790367213632</v>
      </c>
      <c r="AA6092" s="212">
        <v>0.1232439904495997</v>
      </c>
    </row>
    <row r="6093" spans="1:27" x14ac:dyDescent="0.35">
      <c r="A6093" s="210" t="s">
        <v>6769</v>
      </c>
      <c r="B6093" s="217">
        <v>114.09080749879708</v>
      </c>
      <c r="C6093" s="211">
        <v>6.4113869196496712E-2</v>
      </c>
      <c r="D6093" s="211">
        <v>0.12117673270626865</v>
      </c>
      <c r="E6093" s="211">
        <v>7.2523295780267158E-2</v>
      </c>
      <c r="F6093" s="211">
        <v>9.3171872782744886E-2</v>
      </c>
      <c r="G6093" s="211">
        <v>0.11492019912590483</v>
      </c>
      <c r="H6093" s="211">
        <v>0.11533746115629262</v>
      </c>
      <c r="I6093" s="211">
        <v>0.48317422371266389</v>
      </c>
      <c r="J6093" s="211">
        <v>0.43018133753784921</v>
      </c>
      <c r="K6093" s="211">
        <v>0.58505102282483523</v>
      </c>
      <c r="L6093" s="211">
        <v>0.27152561684199483</v>
      </c>
      <c r="M6093" s="211">
        <v>8.6762891728179747E-2</v>
      </c>
      <c r="N6093" s="211">
        <v>0.43141473362610572</v>
      </c>
      <c r="O6093" s="211">
        <v>0.76915974978067592</v>
      </c>
      <c r="P6093" s="211">
        <v>6.5722482177287683E-2</v>
      </c>
      <c r="Q6093" s="211">
        <v>5.4730207406410603E-2</v>
      </c>
      <c r="R6093" s="211">
        <v>0.47438856502758409</v>
      </c>
      <c r="S6093" s="211">
        <v>0.42840457776729823</v>
      </c>
      <c r="T6093" s="211">
        <v>0.55706436031822593</v>
      </c>
      <c r="U6093" s="211">
        <v>0.40677204737249339</v>
      </c>
      <c r="V6093" s="211">
        <v>6.0976052099340677E-2</v>
      </c>
      <c r="W6093" s="211">
        <v>0.54493972001410018</v>
      </c>
      <c r="X6093" s="211">
        <v>0.31719277915993627</v>
      </c>
      <c r="Y6093" s="211">
        <v>0.67151537601062294</v>
      </c>
      <c r="Z6093" s="211">
        <v>0.14677631273434219</v>
      </c>
      <c r="AA6093" s="212">
        <v>0.11795564238690848</v>
      </c>
    </row>
    <row r="6094" spans="1:27" x14ac:dyDescent="0.35">
      <c r="A6094" s="210" t="s">
        <v>6770</v>
      </c>
      <c r="B6094" s="217">
        <v>108.7963656650344</v>
      </c>
      <c r="C6094" s="211">
        <v>5.5772237765674998E-2</v>
      </c>
      <c r="D6094" s="211">
        <v>0.12603539309991879</v>
      </c>
      <c r="E6094" s="211">
        <v>7.7682481373558612E-2</v>
      </c>
      <c r="F6094" s="211">
        <v>0.10517729435123127</v>
      </c>
      <c r="G6094" s="211">
        <v>0.1177938292530965</v>
      </c>
      <c r="H6094" s="211">
        <v>0.12223569761673758</v>
      </c>
      <c r="I6094" s="211">
        <v>0.44306158270089968</v>
      </c>
      <c r="J6094" s="211">
        <v>0.41542940437966297</v>
      </c>
      <c r="K6094" s="211">
        <v>0.55713609374140693</v>
      </c>
      <c r="L6094" s="211">
        <v>0.27389829965397106</v>
      </c>
      <c r="M6094" s="211">
        <v>9.213361552158536E-2</v>
      </c>
      <c r="N6094" s="211">
        <v>0.35135182768838519</v>
      </c>
      <c r="O6094" s="211">
        <v>0.63238206049429813</v>
      </c>
      <c r="P6094" s="211">
        <v>6.8248253920205545E-2</v>
      </c>
      <c r="Q6094" s="211">
        <v>0.11400402217277858</v>
      </c>
      <c r="R6094" s="211">
        <v>0.44126826756896764</v>
      </c>
      <c r="S6094" s="211">
        <v>0.27732891013979832</v>
      </c>
      <c r="T6094" s="211">
        <v>0.60623401385433817</v>
      </c>
      <c r="U6094" s="211">
        <v>0.37350490383631135</v>
      </c>
      <c r="V6094" s="211">
        <v>7.1616318561068371E-2</v>
      </c>
      <c r="W6094" s="211">
        <v>0.55062435883504557</v>
      </c>
      <c r="X6094" s="211">
        <v>0.24584294806873178</v>
      </c>
      <c r="Y6094" s="211">
        <v>0.61758870173851022</v>
      </c>
      <c r="Z6094" s="211">
        <v>0.14959638206045697</v>
      </c>
      <c r="AA6094" s="212">
        <v>0.1229511617568093</v>
      </c>
    </row>
    <row r="6095" spans="1:27" x14ac:dyDescent="0.35">
      <c r="A6095" s="210" t="s">
        <v>6771</v>
      </c>
      <c r="B6095" s="217">
        <v>149.16362009393347</v>
      </c>
      <c r="C6095" s="211">
        <v>8.1160582255858801E-2</v>
      </c>
      <c r="D6095" s="211">
        <v>0.12501825468916988</v>
      </c>
      <c r="E6095" s="211">
        <v>7.4803732504004322E-2</v>
      </c>
      <c r="F6095" s="211">
        <v>0.1012508880265746</v>
      </c>
      <c r="G6095" s="211">
        <v>0.12202194572347563</v>
      </c>
      <c r="H6095" s="211">
        <v>0.12463154449591718</v>
      </c>
      <c r="I6095" s="211">
        <v>0.50115929208882093</v>
      </c>
      <c r="J6095" s="211">
        <v>0.43828518449145137</v>
      </c>
      <c r="K6095" s="211">
        <v>0.63387690915554429</v>
      </c>
      <c r="L6095" s="211">
        <v>0.26998235225436662</v>
      </c>
      <c r="M6095" s="211">
        <v>9.2704855815424592E-2</v>
      </c>
      <c r="N6095" s="211">
        <v>0.36483374580692313</v>
      </c>
      <c r="O6095" s="211">
        <v>0.73392836287224461</v>
      </c>
      <c r="P6095" s="211">
        <v>6.4231256840411824E-2</v>
      </c>
      <c r="Q6095" s="211">
        <v>0.11823669588783735</v>
      </c>
      <c r="R6095" s="211">
        <v>0.46923519416088555</v>
      </c>
      <c r="S6095" s="211">
        <v>0.27995419516498116</v>
      </c>
      <c r="T6095" s="211">
        <v>0.54729513886065828</v>
      </c>
      <c r="U6095" s="211">
        <v>0.36547161898446617</v>
      </c>
      <c r="V6095" s="211">
        <v>0.15442991351309909</v>
      </c>
      <c r="W6095" s="211">
        <v>0.59489555062763244</v>
      </c>
      <c r="X6095" s="211">
        <v>0.32464568162779872</v>
      </c>
      <c r="Y6095" s="211">
        <v>0.6563118955005528</v>
      </c>
      <c r="Z6095" s="211">
        <v>0.1462962059679169</v>
      </c>
      <c r="AA6095" s="212">
        <v>0.11760128620019139</v>
      </c>
    </row>
    <row r="6096" spans="1:27" x14ac:dyDescent="0.35">
      <c r="A6096" s="210" t="s">
        <v>6772</v>
      </c>
      <c r="B6096" s="217">
        <v>144.55908799647412</v>
      </c>
      <c r="C6096" s="211">
        <v>4.6706951568303311E-2</v>
      </c>
      <c r="D6096" s="211">
        <v>0.13039481666004585</v>
      </c>
      <c r="E6096" s="211">
        <v>8.3018482058041701E-2</v>
      </c>
      <c r="F6096" s="211">
        <v>9.3090485820713803E-2</v>
      </c>
      <c r="G6096" s="211">
        <v>0.12127098169962824</v>
      </c>
      <c r="H6096" s="211">
        <v>0.11479647457196458</v>
      </c>
      <c r="I6096" s="211">
        <v>0.50931587896728625</v>
      </c>
      <c r="J6096" s="211">
        <v>0.44347749861596941</v>
      </c>
      <c r="K6096" s="211">
        <v>0.58322756030977962</v>
      </c>
      <c r="L6096" s="211">
        <v>0.27967006906424413</v>
      </c>
      <c r="M6096" s="211">
        <v>8.6943655335295619E-2</v>
      </c>
      <c r="N6096" s="211">
        <v>0.40141945404984897</v>
      </c>
      <c r="O6096" s="211">
        <v>0.74201879767003565</v>
      </c>
      <c r="P6096" s="211">
        <v>6.3350153248815919E-2</v>
      </c>
      <c r="Q6096" s="211">
        <v>7.8669706684262958E-2</v>
      </c>
      <c r="R6096" s="211">
        <v>0.44649092995378042</v>
      </c>
      <c r="S6096" s="211">
        <v>0.37525799097901918</v>
      </c>
      <c r="T6096" s="211">
        <v>0.57304124775288956</v>
      </c>
      <c r="U6096" s="211">
        <v>0.47131414802424498</v>
      </c>
      <c r="V6096" s="211">
        <v>0.12313043413329644</v>
      </c>
      <c r="W6096" s="211">
        <v>0.50281878484394538</v>
      </c>
      <c r="X6096" s="211">
        <v>0.38191346795848052</v>
      </c>
      <c r="Y6096" s="211">
        <v>0.71421919163471015</v>
      </c>
      <c r="Z6096" s="211">
        <v>0.14632147022784664</v>
      </c>
      <c r="AA6096" s="212">
        <v>0.12079729951221699</v>
      </c>
    </row>
    <row r="6097" spans="1:27" x14ac:dyDescent="0.35">
      <c r="A6097" s="210" t="s">
        <v>6773</v>
      </c>
      <c r="B6097" s="217">
        <v>143.82209340338511</v>
      </c>
      <c r="C6097" s="211">
        <v>5.1932541528436682E-2</v>
      </c>
      <c r="D6097" s="211">
        <v>0.13135692903632068</v>
      </c>
      <c r="E6097" s="211">
        <v>7.9839018072215384E-2</v>
      </c>
      <c r="F6097" s="211">
        <v>0.10771440759000951</v>
      </c>
      <c r="G6097" s="211">
        <v>0.12372673127413968</v>
      </c>
      <c r="H6097" s="211">
        <v>0.11531187111411485</v>
      </c>
      <c r="I6097" s="211">
        <v>0.51311371877913181</v>
      </c>
      <c r="J6097" s="211">
        <v>0.48090777292625891</v>
      </c>
      <c r="K6097" s="211">
        <v>0.61272158162668611</v>
      </c>
      <c r="L6097" s="211">
        <v>0.26869935178996396</v>
      </c>
      <c r="M6097" s="211">
        <v>9.490356670696419E-2</v>
      </c>
      <c r="N6097" s="211">
        <v>0.3448311204526277</v>
      </c>
      <c r="O6097" s="211">
        <v>0.66216361250346911</v>
      </c>
      <c r="P6097" s="211">
        <v>7.0619507996741632E-2</v>
      </c>
      <c r="Q6097" s="211">
        <v>0.12173068803163366</v>
      </c>
      <c r="R6097" s="211">
        <v>0.44758963190970624</v>
      </c>
      <c r="S6097" s="211">
        <v>0.35892483481646198</v>
      </c>
      <c r="T6097" s="211">
        <v>0.57875236862903123</v>
      </c>
      <c r="U6097" s="211">
        <v>0.45410775054460356</v>
      </c>
      <c r="V6097" s="211">
        <v>9.9426897212994775E-2</v>
      </c>
      <c r="W6097" s="211">
        <v>0.63831665513148106</v>
      </c>
      <c r="X6097" s="211">
        <v>0.39578831825416527</v>
      </c>
      <c r="Y6097" s="211">
        <v>0.57657390304357503</v>
      </c>
      <c r="Z6097" s="211">
        <v>0.14808563361084592</v>
      </c>
      <c r="AA6097" s="212">
        <v>0.11735861978546977</v>
      </c>
    </row>
    <row r="6098" spans="1:27" x14ac:dyDescent="0.35">
      <c r="A6098" s="210" t="s">
        <v>6774</v>
      </c>
      <c r="B6098" s="217">
        <v>124.79444027390566</v>
      </c>
      <c r="C6098" s="211">
        <v>6.2498820474052884E-2</v>
      </c>
      <c r="D6098" s="211">
        <v>0.12003260566805068</v>
      </c>
      <c r="E6098" s="211">
        <v>7.4178157931781855E-2</v>
      </c>
      <c r="F6098" s="211">
        <v>0.10061843236683025</v>
      </c>
      <c r="G6098" s="211">
        <v>0.11594913799792958</v>
      </c>
      <c r="H6098" s="211">
        <v>0.11258719474468362</v>
      </c>
      <c r="I6098" s="211">
        <v>0.46462316306946194</v>
      </c>
      <c r="J6098" s="211">
        <v>0.43793632073669608</v>
      </c>
      <c r="K6098" s="211">
        <v>0.58709038318461326</v>
      </c>
      <c r="L6098" s="211">
        <v>0.26532856688435014</v>
      </c>
      <c r="M6098" s="211">
        <v>8.669731207869831E-2</v>
      </c>
      <c r="N6098" s="211">
        <v>0.42340923545758463</v>
      </c>
      <c r="O6098" s="211">
        <v>0.75425419795501569</v>
      </c>
      <c r="P6098" s="211">
        <v>6.6248327252661873E-2</v>
      </c>
      <c r="Q6098" s="211">
        <v>0.11776355913657494</v>
      </c>
      <c r="R6098" s="211">
        <v>0.36433542711640488</v>
      </c>
      <c r="S6098" s="211">
        <v>0.34835715682635449</v>
      </c>
      <c r="T6098" s="211">
        <v>0.4908097950411146</v>
      </c>
      <c r="U6098" s="211">
        <v>0.40676701437947349</v>
      </c>
      <c r="V6098" s="211">
        <v>9.416821360560268E-2</v>
      </c>
      <c r="W6098" s="211">
        <v>0.56301752200531974</v>
      </c>
      <c r="X6098" s="211">
        <v>0.34138720084228835</v>
      </c>
      <c r="Y6098" s="211">
        <v>0.57516678534013654</v>
      </c>
      <c r="Z6098" s="211">
        <v>0.13777128231915378</v>
      </c>
      <c r="AA6098" s="212">
        <v>0.11522199874163253</v>
      </c>
    </row>
    <row r="6099" spans="1:27" x14ac:dyDescent="0.35">
      <c r="A6099" s="210" t="s">
        <v>6775</v>
      </c>
      <c r="B6099" s="217">
        <v>133.37414735907663</v>
      </c>
      <c r="C6099" s="211">
        <v>8.1488700154906876E-2</v>
      </c>
      <c r="D6099" s="211">
        <v>0.13266600740497408</v>
      </c>
      <c r="E6099" s="211">
        <v>8.7050198573027551E-2</v>
      </c>
      <c r="F6099" s="211">
        <v>9.6558067590611446E-2</v>
      </c>
      <c r="G6099" s="211">
        <v>0.1178970212914309</v>
      </c>
      <c r="H6099" s="211">
        <v>0.11980154961025602</v>
      </c>
      <c r="I6099" s="211">
        <v>0.47106330999202251</v>
      </c>
      <c r="J6099" s="211">
        <v>0.46922414229423198</v>
      </c>
      <c r="K6099" s="211">
        <v>0.60263632135489298</v>
      </c>
      <c r="L6099" s="211">
        <v>0.27769306915964947</v>
      </c>
      <c r="M6099" s="211">
        <v>9.0781859204965065E-2</v>
      </c>
      <c r="N6099" s="211">
        <v>0.39363544196542249</v>
      </c>
      <c r="O6099" s="211">
        <v>0.72389386382580745</v>
      </c>
      <c r="P6099" s="211">
        <v>6.2778273846781973E-2</v>
      </c>
      <c r="Q6099" s="211">
        <v>0.10108812181727725</v>
      </c>
      <c r="R6099" s="211">
        <v>0.40152982429591827</v>
      </c>
      <c r="S6099" s="211">
        <v>0.38043717184054332</v>
      </c>
      <c r="T6099" s="211">
        <v>0.63990349685808867</v>
      </c>
      <c r="U6099" s="211">
        <v>0.52104904539959063</v>
      </c>
      <c r="V6099" s="211">
        <v>8.0628403414084726E-2</v>
      </c>
      <c r="W6099" s="211">
        <v>0.60362288864385039</v>
      </c>
      <c r="X6099" s="211">
        <v>0.35163176577192667</v>
      </c>
      <c r="Y6099" s="211">
        <v>0.53710711778895437</v>
      </c>
      <c r="Z6099" s="211">
        <v>0.14910996661026787</v>
      </c>
      <c r="AA6099" s="212">
        <v>0.11710284962967603</v>
      </c>
    </row>
    <row r="6100" spans="1:27" x14ac:dyDescent="0.35">
      <c r="A6100" s="210" t="s">
        <v>6776</v>
      </c>
      <c r="B6100" s="217">
        <v>154.2591956157348</v>
      </c>
      <c r="C6100" s="211">
        <v>5.7086285781858016E-2</v>
      </c>
      <c r="D6100" s="211">
        <v>0.128965458433453</v>
      </c>
      <c r="E6100" s="211">
        <v>7.8800978966726276E-2</v>
      </c>
      <c r="F6100" s="211">
        <v>0.11021008934715251</v>
      </c>
      <c r="G6100" s="211">
        <v>0.11837180402341266</v>
      </c>
      <c r="H6100" s="211">
        <v>0.12181008371067452</v>
      </c>
      <c r="I6100" s="211">
        <v>0.48979452141152668</v>
      </c>
      <c r="J6100" s="211">
        <v>0.46314613731688115</v>
      </c>
      <c r="K6100" s="211">
        <v>0.58520075784890524</v>
      </c>
      <c r="L6100" s="211">
        <v>0.28050292925622555</v>
      </c>
      <c r="M6100" s="211">
        <v>9.3752455438326429E-2</v>
      </c>
      <c r="N6100" s="211">
        <v>0.47213657610258497</v>
      </c>
      <c r="O6100" s="211">
        <v>0.64445480806038513</v>
      </c>
      <c r="P6100" s="211">
        <v>6.819076916591503E-2</v>
      </c>
      <c r="Q6100" s="211">
        <v>9.3337194554880654E-2</v>
      </c>
      <c r="R6100" s="211">
        <v>0.48367354488275038</v>
      </c>
      <c r="S6100" s="211">
        <v>0.33676435565093138</v>
      </c>
      <c r="T6100" s="211">
        <v>0.57075461796702098</v>
      </c>
      <c r="U6100" s="211">
        <v>0.52435562523927437</v>
      </c>
      <c r="V6100" s="211">
        <v>0.1262879703521092</v>
      </c>
      <c r="W6100" s="211">
        <v>0.53236692324191082</v>
      </c>
      <c r="X6100" s="211">
        <v>0.24639667287235201</v>
      </c>
      <c r="Y6100" s="211">
        <v>0.59000056394501732</v>
      </c>
      <c r="Z6100" s="211">
        <v>0.14471830072408703</v>
      </c>
      <c r="AA6100" s="212">
        <v>0.11931766469637994</v>
      </c>
    </row>
    <row r="6101" spans="1:27" x14ac:dyDescent="0.35">
      <c r="A6101" s="210" t="s">
        <v>6777</v>
      </c>
      <c r="B6101" s="217">
        <v>188.74967395715998</v>
      </c>
      <c r="C6101" s="211">
        <v>5.0607277124898549E-2</v>
      </c>
      <c r="D6101" s="211">
        <v>0.12910922453595602</v>
      </c>
      <c r="E6101" s="211">
        <v>8.2503489560925375E-2</v>
      </c>
      <c r="F6101" s="211">
        <v>0.10355687355173296</v>
      </c>
      <c r="G6101" s="211">
        <v>0.1248816347852764</v>
      </c>
      <c r="H6101" s="211">
        <v>0.11882509265299368</v>
      </c>
      <c r="I6101" s="211">
        <v>0.50587467302423783</v>
      </c>
      <c r="J6101" s="211">
        <v>0.44739189758390679</v>
      </c>
      <c r="K6101" s="211">
        <v>0.63291490208514889</v>
      </c>
      <c r="L6101" s="211">
        <v>0.2766548917591905</v>
      </c>
      <c r="M6101" s="211">
        <v>0.1020465129789115</v>
      </c>
      <c r="N6101" s="211">
        <v>0.54447714848465489</v>
      </c>
      <c r="O6101" s="211">
        <v>0.62609755749137641</v>
      </c>
      <c r="P6101" s="211">
        <v>7.2133034780437241E-2</v>
      </c>
      <c r="Q6101" s="211">
        <v>5.8900570203709118E-2</v>
      </c>
      <c r="R6101" s="211">
        <v>0.46987490396207837</v>
      </c>
      <c r="S6101" s="211">
        <v>0.39921382863693289</v>
      </c>
      <c r="T6101" s="211">
        <v>0.58510394218681494</v>
      </c>
      <c r="U6101" s="211">
        <v>0.38781434458358499</v>
      </c>
      <c r="V6101" s="211">
        <v>0.13980135117190995</v>
      </c>
      <c r="W6101" s="211">
        <v>0.52708061165126163</v>
      </c>
      <c r="X6101" s="211">
        <v>0.4319138401500523</v>
      </c>
      <c r="Y6101" s="211">
        <v>0.74219358064899554</v>
      </c>
      <c r="Z6101" s="211">
        <v>0.14915733415958013</v>
      </c>
      <c r="AA6101" s="212">
        <v>0.11468562015605391</v>
      </c>
    </row>
    <row r="6102" spans="1:27" x14ac:dyDescent="0.35">
      <c r="A6102" s="210" t="s">
        <v>6778</v>
      </c>
      <c r="B6102" s="217">
        <v>154.407405443557</v>
      </c>
      <c r="C6102" s="211">
        <v>8.3518518752925916E-2</v>
      </c>
      <c r="D6102" s="211">
        <v>0.12648934701392006</v>
      </c>
      <c r="E6102" s="211">
        <v>7.7867518951719047E-2</v>
      </c>
      <c r="F6102" s="211">
        <v>7.7613548426922099E-2</v>
      </c>
      <c r="G6102" s="211">
        <v>0.12091078627772814</v>
      </c>
      <c r="H6102" s="211">
        <v>0.11160225554823616</v>
      </c>
      <c r="I6102" s="211">
        <v>0.51393502491991694</v>
      </c>
      <c r="J6102" s="211">
        <v>0.46538529032183851</v>
      </c>
      <c r="K6102" s="211">
        <v>0.61697868555818314</v>
      </c>
      <c r="L6102" s="211">
        <v>0.28143097733737177</v>
      </c>
      <c r="M6102" s="211">
        <v>9.7171256087818916E-2</v>
      </c>
      <c r="N6102" s="211">
        <v>0.49434309786832431</v>
      </c>
      <c r="O6102" s="211">
        <v>0.59506265916745704</v>
      </c>
      <c r="P6102" s="211">
        <v>7.0826666389629034E-2</v>
      </c>
      <c r="Q6102" s="211">
        <v>8.2846907305983805E-2</v>
      </c>
      <c r="R6102" s="211">
        <v>0.43229327906073023</v>
      </c>
      <c r="S6102" s="211">
        <v>0.33130504626532065</v>
      </c>
      <c r="T6102" s="211">
        <v>0.55597828180497433</v>
      </c>
      <c r="U6102" s="211">
        <v>0.50881943751149039</v>
      </c>
      <c r="V6102" s="211">
        <v>6.7014663393254847E-2</v>
      </c>
      <c r="W6102" s="211">
        <v>0.54719693382700363</v>
      </c>
      <c r="X6102" s="211">
        <v>0.29752721178213698</v>
      </c>
      <c r="Y6102" s="211">
        <v>0.71970144582390383</v>
      </c>
      <c r="Z6102" s="211">
        <v>0.14792806314242979</v>
      </c>
      <c r="AA6102" s="212">
        <v>0.11098910575551725</v>
      </c>
    </row>
    <row r="6103" spans="1:27" x14ac:dyDescent="0.35">
      <c r="A6103" s="210" t="s">
        <v>6779</v>
      </c>
      <c r="B6103" s="217">
        <v>116.02452032746056</v>
      </c>
      <c r="C6103" s="211">
        <v>5.2923163588188861E-2</v>
      </c>
      <c r="D6103" s="211">
        <v>0.12426604409347217</v>
      </c>
      <c r="E6103" s="211">
        <v>7.6025709343739561E-2</v>
      </c>
      <c r="F6103" s="211">
        <v>0.11393344884271527</v>
      </c>
      <c r="G6103" s="211">
        <v>0.12421168234890009</v>
      </c>
      <c r="H6103" s="211">
        <v>0.11583369296478291</v>
      </c>
      <c r="I6103" s="211">
        <v>0.45726555730523949</v>
      </c>
      <c r="J6103" s="211">
        <v>0.44886974371864852</v>
      </c>
      <c r="K6103" s="211">
        <v>0.57765001208197664</v>
      </c>
      <c r="L6103" s="211">
        <v>0.27568065202602587</v>
      </c>
      <c r="M6103" s="211">
        <v>9.0235412894738035E-2</v>
      </c>
      <c r="N6103" s="211">
        <v>0.50670055554613902</v>
      </c>
      <c r="O6103" s="211">
        <v>0.57317182170341285</v>
      </c>
      <c r="P6103" s="211">
        <v>7.3959881993551163E-2</v>
      </c>
      <c r="Q6103" s="211">
        <v>5.1964283053687832E-2</v>
      </c>
      <c r="R6103" s="211">
        <v>0.47907899949271626</v>
      </c>
      <c r="S6103" s="211">
        <v>0.36132725941910082</v>
      </c>
      <c r="T6103" s="211">
        <v>0.52004948767990788</v>
      </c>
      <c r="U6103" s="211">
        <v>0.34749147603497549</v>
      </c>
      <c r="V6103" s="211">
        <v>7.104569895899579E-2</v>
      </c>
      <c r="W6103" s="211">
        <v>0.55352055232481601</v>
      </c>
      <c r="X6103" s="211">
        <v>0.30011524374923781</v>
      </c>
      <c r="Y6103" s="211">
        <v>0.68658471565347889</v>
      </c>
      <c r="Z6103" s="211">
        <v>0.1485932028204765</v>
      </c>
      <c r="AA6103" s="212">
        <v>0.12263837962382751</v>
      </c>
    </row>
    <row r="6104" spans="1:27" x14ac:dyDescent="0.35">
      <c r="A6104" s="210" t="s">
        <v>6780</v>
      </c>
      <c r="B6104" s="217">
        <v>181.25470650623711</v>
      </c>
      <c r="C6104" s="211">
        <v>5.2676437067668475E-2</v>
      </c>
      <c r="D6104" s="211">
        <v>0.11709026089912331</v>
      </c>
      <c r="E6104" s="211">
        <v>8.677232971227794E-2</v>
      </c>
      <c r="F6104" s="211">
        <v>9.8481229782171942E-2</v>
      </c>
      <c r="G6104" s="211">
        <v>0.1175543382472006</v>
      </c>
      <c r="H6104" s="211">
        <v>0.11140901152429145</v>
      </c>
      <c r="I6104" s="211">
        <v>0.53430417068531755</v>
      </c>
      <c r="J6104" s="211">
        <v>0.45527367783241951</v>
      </c>
      <c r="K6104" s="211">
        <v>0.61226513339503552</v>
      </c>
      <c r="L6104" s="211">
        <v>0.27275583043951318</v>
      </c>
      <c r="M6104" s="211">
        <v>9.8881468214183033E-2</v>
      </c>
      <c r="N6104" s="211">
        <v>0.44643934351545234</v>
      </c>
      <c r="O6104" s="211">
        <v>0.67050248534880752</v>
      </c>
      <c r="P6104" s="211">
        <v>6.797701072753172E-2</v>
      </c>
      <c r="Q6104" s="211">
        <v>8.5325251292142135E-2</v>
      </c>
      <c r="R6104" s="211">
        <v>0.47368515960855995</v>
      </c>
      <c r="S6104" s="211">
        <v>0.35148914916348156</v>
      </c>
      <c r="T6104" s="211">
        <v>0.52760649411971561</v>
      </c>
      <c r="U6104" s="211">
        <v>0.41497308197343452</v>
      </c>
      <c r="V6104" s="211">
        <v>0.14682930341210701</v>
      </c>
      <c r="W6104" s="211">
        <v>0.55281998460086856</v>
      </c>
      <c r="X6104" s="211">
        <v>0.33258638634975851</v>
      </c>
      <c r="Y6104" s="211">
        <v>0.73512816314619889</v>
      </c>
      <c r="Z6104" s="211">
        <v>0.14516997575113094</v>
      </c>
      <c r="AA6104" s="212">
        <v>0.11293192626165005</v>
      </c>
    </row>
    <row r="6105" spans="1:27" x14ac:dyDescent="0.35">
      <c r="A6105" s="210" t="s">
        <v>6781</v>
      </c>
      <c r="B6105" s="217">
        <v>138.82242036954895</v>
      </c>
      <c r="C6105" s="211">
        <v>7.2078562578799965E-2</v>
      </c>
      <c r="D6105" s="211">
        <v>0.12597804036741081</v>
      </c>
      <c r="E6105" s="211">
        <v>7.7439736615185287E-2</v>
      </c>
      <c r="F6105" s="211">
        <v>0.11575020912031891</v>
      </c>
      <c r="G6105" s="211">
        <v>0.1232954775171603</v>
      </c>
      <c r="H6105" s="211">
        <v>0.12255245624168631</v>
      </c>
      <c r="I6105" s="211">
        <v>0.41657171688186029</v>
      </c>
      <c r="J6105" s="211">
        <v>0.45205619909576017</v>
      </c>
      <c r="K6105" s="211">
        <v>0.59569433489544232</v>
      </c>
      <c r="L6105" s="211">
        <v>0.27522445428550768</v>
      </c>
      <c r="M6105" s="211">
        <v>9.0778325817848754E-2</v>
      </c>
      <c r="N6105" s="211">
        <v>0.39097756603557021</v>
      </c>
      <c r="O6105" s="211">
        <v>0.77758628451666933</v>
      </c>
      <c r="P6105" s="211">
        <v>7.25718069785104E-2</v>
      </c>
      <c r="Q6105" s="211">
        <v>7.627205429421284E-2</v>
      </c>
      <c r="R6105" s="211">
        <v>0.45158715587517756</v>
      </c>
      <c r="S6105" s="211">
        <v>0.34094275175461153</v>
      </c>
      <c r="T6105" s="211">
        <v>0.54683570192305198</v>
      </c>
      <c r="U6105" s="211">
        <v>0.4422480477980904</v>
      </c>
      <c r="V6105" s="211">
        <v>9.2753751448732547E-2</v>
      </c>
      <c r="W6105" s="211">
        <v>0.55883204566887068</v>
      </c>
      <c r="X6105" s="211">
        <v>0.32555113281744924</v>
      </c>
      <c r="Y6105" s="211">
        <v>0.67875760088670611</v>
      </c>
      <c r="Z6105" s="211">
        <v>0.14805460344006866</v>
      </c>
      <c r="AA6105" s="212">
        <v>0.12106563331438247</v>
      </c>
    </row>
    <row r="6106" spans="1:27" x14ac:dyDescent="0.35">
      <c r="A6106" s="210" t="s">
        <v>6782</v>
      </c>
      <c r="B6106" s="217">
        <v>122.15679240237773</v>
      </c>
      <c r="C6106" s="211">
        <v>6.6078407543557247E-2</v>
      </c>
      <c r="D6106" s="211">
        <v>0.12292573460880291</v>
      </c>
      <c r="E6106" s="211">
        <v>7.7036329914772161E-2</v>
      </c>
      <c r="F6106" s="211">
        <v>9.4194992285047074E-2</v>
      </c>
      <c r="G6106" s="211">
        <v>0.12324526521296485</v>
      </c>
      <c r="H6106" s="211">
        <v>0.11321594926721699</v>
      </c>
      <c r="I6106" s="211">
        <v>0.51374916542232774</v>
      </c>
      <c r="J6106" s="211">
        <v>0.46968551670147135</v>
      </c>
      <c r="K6106" s="211">
        <v>0.56969615730777123</v>
      </c>
      <c r="L6106" s="211">
        <v>0.2746331692147394</v>
      </c>
      <c r="M6106" s="211">
        <v>8.3052791750567664E-2</v>
      </c>
      <c r="N6106" s="211">
        <v>0.44504985697753069</v>
      </c>
      <c r="O6106" s="211">
        <v>0.73153931226199809</v>
      </c>
      <c r="P6106" s="211">
        <v>6.3405726733689535E-2</v>
      </c>
      <c r="Q6106" s="211">
        <v>0.11120249938666521</v>
      </c>
      <c r="R6106" s="211">
        <v>0.44208815696933579</v>
      </c>
      <c r="S6106" s="211">
        <v>0.30168479552962624</v>
      </c>
      <c r="T6106" s="211">
        <v>0.57149635815766686</v>
      </c>
      <c r="U6106" s="211">
        <v>0.45442826890771815</v>
      </c>
      <c r="V6106" s="211">
        <v>5.6519248234851327E-2</v>
      </c>
      <c r="W6106" s="211">
        <v>0.55769974396055533</v>
      </c>
      <c r="X6106" s="211">
        <v>0.34847952273779537</v>
      </c>
      <c r="Y6106" s="211">
        <v>0.63737836144644344</v>
      </c>
      <c r="Z6106" s="211">
        <v>0.14803761910719668</v>
      </c>
      <c r="AA6106" s="212">
        <v>0.11179564182058765</v>
      </c>
    </row>
    <row r="6107" spans="1:27" x14ac:dyDescent="0.35">
      <c r="A6107" s="210" t="s">
        <v>6783</v>
      </c>
      <c r="B6107" s="217">
        <v>152.41387478727319</v>
      </c>
      <c r="C6107" s="211">
        <v>5.2155331049626462E-2</v>
      </c>
      <c r="D6107" s="211">
        <v>0.12397417484609269</v>
      </c>
      <c r="E6107" s="211">
        <v>7.6031642239580033E-2</v>
      </c>
      <c r="F6107" s="211">
        <v>0.11943126585533943</v>
      </c>
      <c r="G6107" s="211">
        <v>0.12267280354018943</v>
      </c>
      <c r="H6107" s="211">
        <v>0.11999745368120068</v>
      </c>
      <c r="I6107" s="211">
        <v>0.50182997887835368</v>
      </c>
      <c r="J6107" s="211">
        <v>0.47783410740270099</v>
      </c>
      <c r="K6107" s="211">
        <v>0.6000386918791818</v>
      </c>
      <c r="L6107" s="211">
        <v>0.27322501419646095</v>
      </c>
      <c r="M6107" s="211">
        <v>0.10546145870632079</v>
      </c>
      <c r="N6107" s="211">
        <v>0.39544414244120901</v>
      </c>
      <c r="O6107" s="211">
        <v>0.72853633547259045</v>
      </c>
      <c r="P6107" s="211">
        <v>6.8037746845372435E-2</v>
      </c>
      <c r="Q6107" s="211">
        <v>7.7917175926451976E-2</v>
      </c>
      <c r="R6107" s="211">
        <v>0.3747883508590184</v>
      </c>
      <c r="S6107" s="211">
        <v>0.34936273335140922</v>
      </c>
      <c r="T6107" s="211">
        <v>0.54067736472903194</v>
      </c>
      <c r="U6107" s="211">
        <v>0.47427888433168597</v>
      </c>
      <c r="V6107" s="211">
        <v>0.14268190887464577</v>
      </c>
      <c r="W6107" s="211">
        <v>0.47938295895919902</v>
      </c>
      <c r="X6107" s="211">
        <v>0.28244730173519883</v>
      </c>
      <c r="Y6107" s="211">
        <v>0.66227970428171967</v>
      </c>
      <c r="Z6107" s="211">
        <v>0.14960042630084258</v>
      </c>
      <c r="AA6107" s="212">
        <v>0.12722741755260628</v>
      </c>
    </row>
    <row r="6108" spans="1:27" x14ac:dyDescent="0.35">
      <c r="A6108" s="210" t="s">
        <v>6784</v>
      </c>
      <c r="B6108" s="217">
        <v>125.86101865076743</v>
      </c>
      <c r="C6108" s="211">
        <v>5.6656094906604719E-2</v>
      </c>
      <c r="D6108" s="211">
        <v>0.11353296739398841</v>
      </c>
      <c r="E6108" s="211">
        <v>7.3442743569304372E-2</v>
      </c>
      <c r="F6108" s="211">
        <v>0.10319640070929074</v>
      </c>
      <c r="G6108" s="211">
        <v>0.12461665556079377</v>
      </c>
      <c r="H6108" s="211">
        <v>0.10706658568582644</v>
      </c>
      <c r="I6108" s="211">
        <v>0.53220553823996131</v>
      </c>
      <c r="J6108" s="211">
        <v>0.43772046918081475</v>
      </c>
      <c r="K6108" s="211">
        <v>0.61160422662220215</v>
      </c>
      <c r="L6108" s="211">
        <v>0.28142898483471568</v>
      </c>
      <c r="M6108" s="211">
        <v>0.10136148409220416</v>
      </c>
      <c r="N6108" s="211">
        <v>0.53658326418151048</v>
      </c>
      <c r="O6108" s="211">
        <v>0.65847794619192634</v>
      </c>
      <c r="P6108" s="211">
        <v>7.0741379877843041E-2</v>
      </c>
      <c r="Q6108" s="211">
        <v>7.5421450051153222E-2</v>
      </c>
      <c r="R6108" s="211">
        <v>0.49060943666797968</v>
      </c>
      <c r="S6108" s="211">
        <v>0.33086370743710464</v>
      </c>
      <c r="T6108" s="211">
        <v>0.50116903715142058</v>
      </c>
      <c r="U6108" s="211">
        <v>0.35163997275657033</v>
      </c>
      <c r="V6108" s="211">
        <v>6.8813943988164844E-2</v>
      </c>
      <c r="W6108" s="211">
        <v>0.64574435870488012</v>
      </c>
      <c r="X6108" s="211">
        <v>0.34069809665459838</v>
      </c>
      <c r="Y6108" s="211">
        <v>0.68819152691633245</v>
      </c>
      <c r="Z6108" s="211">
        <v>0.14282620996183998</v>
      </c>
      <c r="AA6108" s="212">
        <v>0.1176481006644764</v>
      </c>
    </row>
    <row r="6109" spans="1:27" x14ac:dyDescent="0.35">
      <c r="A6109" s="210" t="s">
        <v>6785</v>
      </c>
      <c r="B6109" s="217">
        <v>121.72281390323928</v>
      </c>
      <c r="C6109" s="211">
        <v>6.444062825885416E-2</v>
      </c>
      <c r="D6109" s="211">
        <v>0.12176810814925079</v>
      </c>
      <c r="E6109" s="211">
        <v>7.8808537796374492E-2</v>
      </c>
      <c r="F6109" s="211">
        <v>7.169493315052447E-2</v>
      </c>
      <c r="G6109" s="211">
        <v>0.12121229905175478</v>
      </c>
      <c r="H6109" s="211">
        <v>0.11234192163117233</v>
      </c>
      <c r="I6109" s="211">
        <v>0.49178953741324349</v>
      </c>
      <c r="J6109" s="211">
        <v>0.39495003282984581</v>
      </c>
      <c r="K6109" s="211">
        <v>0.64431526303813735</v>
      </c>
      <c r="L6109" s="211">
        <v>0.26886278414773829</v>
      </c>
      <c r="M6109" s="211">
        <v>0.10511014475820167</v>
      </c>
      <c r="N6109" s="211">
        <v>0.37854656308199014</v>
      </c>
      <c r="O6109" s="211">
        <v>0.67690504436415977</v>
      </c>
      <c r="P6109" s="211">
        <v>6.1688397139676665E-2</v>
      </c>
      <c r="Q6109" s="211">
        <v>0.10402362085755022</v>
      </c>
      <c r="R6109" s="211">
        <v>0.46250927467390823</v>
      </c>
      <c r="S6109" s="211">
        <v>0.35579321978350048</v>
      </c>
      <c r="T6109" s="211">
        <v>0.5686758780109038</v>
      </c>
      <c r="U6109" s="211">
        <v>0.37824971406929864</v>
      </c>
      <c r="V6109" s="211">
        <v>9.981115439759268E-2</v>
      </c>
      <c r="W6109" s="211">
        <v>0.59383489989668303</v>
      </c>
      <c r="X6109" s="211">
        <v>0.32658308159243754</v>
      </c>
      <c r="Y6109" s="211">
        <v>0.62937459368432469</v>
      </c>
      <c r="Z6109" s="211">
        <v>0.14662311522846525</v>
      </c>
      <c r="AA6109" s="212">
        <v>0.1260299452193567</v>
      </c>
    </row>
    <row r="6110" spans="1:27" x14ac:dyDescent="0.35">
      <c r="A6110" s="210" t="s">
        <v>6786</v>
      </c>
      <c r="B6110" s="217">
        <v>164.50501040252377</v>
      </c>
      <c r="C6110" s="211">
        <v>6.7486910515118875E-2</v>
      </c>
      <c r="D6110" s="211">
        <v>0.12826771113367227</v>
      </c>
      <c r="E6110" s="211">
        <v>7.2987639163085316E-2</v>
      </c>
      <c r="F6110" s="211">
        <v>0.10099068253517537</v>
      </c>
      <c r="G6110" s="211">
        <v>0.11854201991173387</v>
      </c>
      <c r="H6110" s="211">
        <v>0.11040102616111734</v>
      </c>
      <c r="I6110" s="211">
        <v>0.50367824158400276</v>
      </c>
      <c r="J6110" s="211">
        <v>0.48610314787042669</v>
      </c>
      <c r="K6110" s="211">
        <v>0.64608652741068195</v>
      </c>
      <c r="L6110" s="211">
        <v>0.27405659478992989</v>
      </c>
      <c r="M6110" s="211">
        <v>0.11754750350453455</v>
      </c>
      <c r="N6110" s="211">
        <v>0.54107361481833349</v>
      </c>
      <c r="O6110" s="211">
        <v>0.7578013150114481</v>
      </c>
      <c r="P6110" s="211">
        <v>6.9122848125065209E-2</v>
      </c>
      <c r="Q6110" s="211">
        <v>8.6522755740014737E-2</v>
      </c>
      <c r="R6110" s="211">
        <v>0.44573983710654452</v>
      </c>
      <c r="S6110" s="211">
        <v>0.38825134685157131</v>
      </c>
      <c r="T6110" s="211">
        <v>0.49568924025407068</v>
      </c>
      <c r="U6110" s="211">
        <v>0.38880236953532277</v>
      </c>
      <c r="V6110" s="211">
        <v>0.12536963951215208</v>
      </c>
      <c r="W6110" s="211">
        <v>0.64690885292353184</v>
      </c>
      <c r="X6110" s="211">
        <v>0.27754582734229261</v>
      </c>
      <c r="Y6110" s="211">
        <v>0.63239049371997746</v>
      </c>
      <c r="Z6110" s="211">
        <v>0.14716177739239902</v>
      </c>
      <c r="AA6110" s="212">
        <v>0.11900014682699593</v>
      </c>
    </row>
    <row r="6111" spans="1:27" x14ac:dyDescent="0.35">
      <c r="A6111" s="210" t="s">
        <v>6787</v>
      </c>
      <c r="B6111" s="217">
        <v>135.99320236372279</v>
      </c>
      <c r="C6111" s="211">
        <v>6.2953536569465604E-2</v>
      </c>
      <c r="D6111" s="211">
        <v>0.12616820854752847</v>
      </c>
      <c r="E6111" s="211">
        <v>7.171790824678323E-2</v>
      </c>
      <c r="F6111" s="211">
        <v>7.5388324183054634E-2</v>
      </c>
      <c r="G6111" s="211">
        <v>0.12104358756544858</v>
      </c>
      <c r="H6111" s="211">
        <v>0.10772831660722243</v>
      </c>
      <c r="I6111" s="211">
        <v>0.49273294970895926</v>
      </c>
      <c r="J6111" s="211">
        <v>0.4217611198961122</v>
      </c>
      <c r="K6111" s="211">
        <v>0.56760375042317368</v>
      </c>
      <c r="L6111" s="211">
        <v>0.27174723283326369</v>
      </c>
      <c r="M6111" s="211">
        <v>8.3664566779182187E-2</v>
      </c>
      <c r="N6111" s="211">
        <v>0.45681769685224088</v>
      </c>
      <c r="O6111" s="211">
        <v>0.63381120159641036</v>
      </c>
      <c r="P6111" s="211">
        <v>6.8535695550703588E-2</v>
      </c>
      <c r="Q6111" s="211">
        <v>7.3434837232511693E-2</v>
      </c>
      <c r="R6111" s="211">
        <v>0.40948986669732867</v>
      </c>
      <c r="S6111" s="211">
        <v>0.39582645131283339</v>
      </c>
      <c r="T6111" s="211">
        <v>0.60409565624704908</v>
      </c>
      <c r="U6111" s="211">
        <v>0.48566956356533919</v>
      </c>
      <c r="V6111" s="211">
        <v>0.10727778197831149</v>
      </c>
      <c r="W6111" s="211">
        <v>0.57621483762221826</v>
      </c>
      <c r="X6111" s="211">
        <v>0.34530683545547275</v>
      </c>
      <c r="Y6111" s="211">
        <v>0.77405035874384076</v>
      </c>
      <c r="Z6111" s="211">
        <v>0.1453956180895582</v>
      </c>
      <c r="AA6111" s="212">
        <v>0.12604023458605715</v>
      </c>
    </row>
    <row r="6112" spans="1:27" x14ac:dyDescent="0.35">
      <c r="A6112" s="210" t="s">
        <v>6788</v>
      </c>
      <c r="B6112" s="217">
        <v>145.82351380862769</v>
      </c>
      <c r="C6112" s="211">
        <v>7.449909437391064E-2</v>
      </c>
      <c r="D6112" s="211">
        <v>0.12379075545917718</v>
      </c>
      <c r="E6112" s="211">
        <v>7.2838088675652446E-2</v>
      </c>
      <c r="F6112" s="211">
        <v>7.5563977695606743E-2</v>
      </c>
      <c r="G6112" s="211">
        <v>0.12148583321797472</v>
      </c>
      <c r="H6112" s="211">
        <v>0.110589700147915</v>
      </c>
      <c r="I6112" s="211">
        <v>0.41725928547276081</v>
      </c>
      <c r="J6112" s="211">
        <v>0.47480185969246774</v>
      </c>
      <c r="K6112" s="211">
        <v>0.58628321808970052</v>
      </c>
      <c r="L6112" s="211">
        <v>0.2751315570605195</v>
      </c>
      <c r="M6112" s="211">
        <v>0.10662267306702192</v>
      </c>
      <c r="N6112" s="211">
        <v>0.52066868146456813</v>
      </c>
      <c r="O6112" s="211">
        <v>0.57220058717205402</v>
      </c>
      <c r="P6112" s="211">
        <v>7.0337388642203486E-2</v>
      </c>
      <c r="Q6112" s="211">
        <v>6.4551576667884955E-2</v>
      </c>
      <c r="R6112" s="211">
        <v>0.46317128486803472</v>
      </c>
      <c r="S6112" s="211">
        <v>0.3939466453811597</v>
      </c>
      <c r="T6112" s="211">
        <v>0.56250525362761783</v>
      </c>
      <c r="U6112" s="211">
        <v>0.33405271586344487</v>
      </c>
      <c r="V6112" s="211">
        <v>0.13924993827358639</v>
      </c>
      <c r="W6112" s="211">
        <v>0.58630698982587759</v>
      </c>
      <c r="X6112" s="211">
        <v>0.27593439398081981</v>
      </c>
      <c r="Y6112" s="211">
        <v>0.60515157548305998</v>
      </c>
      <c r="Z6112" s="211">
        <v>0.14752108687468782</v>
      </c>
      <c r="AA6112" s="212">
        <v>0.1175034237718789</v>
      </c>
    </row>
    <row r="6113" spans="1:27" x14ac:dyDescent="0.35">
      <c r="A6113" s="210" t="s">
        <v>6789</v>
      </c>
      <c r="B6113" s="217">
        <v>136.73326951924022</v>
      </c>
      <c r="C6113" s="211">
        <v>5.6082108792458389E-2</v>
      </c>
      <c r="D6113" s="211">
        <v>0.12303968595180705</v>
      </c>
      <c r="E6113" s="211">
        <v>7.268746669211977E-2</v>
      </c>
      <c r="F6113" s="211">
        <v>7.1556512721166157E-2</v>
      </c>
      <c r="G6113" s="211">
        <v>0.12306629154953651</v>
      </c>
      <c r="H6113" s="211">
        <v>0.11405050035254245</v>
      </c>
      <c r="I6113" s="211">
        <v>0.51426579702672959</v>
      </c>
      <c r="J6113" s="211">
        <v>0.44302159204042912</v>
      </c>
      <c r="K6113" s="211">
        <v>0.59353712655059099</v>
      </c>
      <c r="L6113" s="211">
        <v>0.26874884729386811</v>
      </c>
      <c r="M6113" s="211">
        <v>8.1051349164425773E-2</v>
      </c>
      <c r="N6113" s="211">
        <v>0.47865437926883381</v>
      </c>
      <c r="O6113" s="211">
        <v>0.61386592645367266</v>
      </c>
      <c r="P6113" s="211">
        <v>7.0099017636257824E-2</v>
      </c>
      <c r="Q6113" s="211">
        <v>8.463122197479811E-2</v>
      </c>
      <c r="R6113" s="211">
        <v>0.44664183874609664</v>
      </c>
      <c r="S6113" s="211">
        <v>0.28350577775859265</v>
      </c>
      <c r="T6113" s="211">
        <v>0.5327340438660636</v>
      </c>
      <c r="U6113" s="211">
        <v>0.35081553304174079</v>
      </c>
      <c r="V6113" s="211">
        <v>0.11984190515422782</v>
      </c>
      <c r="W6113" s="211">
        <v>0.53957330540097703</v>
      </c>
      <c r="X6113" s="211">
        <v>0.26239673249858475</v>
      </c>
      <c r="Y6113" s="211">
        <v>0.70759872471506724</v>
      </c>
      <c r="Z6113" s="211">
        <v>0.14761467841757259</v>
      </c>
      <c r="AA6113" s="212">
        <v>0.1164014258019548</v>
      </c>
    </row>
    <row r="6114" spans="1:27" x14ac:dyDescent="0.35">
      <c r="A6114" s="210" t="s">
        <v>6790</v>
      </c>
      <c r="B6114" s="217">
        <v>124.12530516773258</v>
      </c>
      <c r="C6114" s="211">
        <v>5.6104005473640806E-2</v>
      </c>
      <c r="D6114" s="211">
        <v>0.11370598719792382</v>
      </c>
      <c r="E6114" s="211">
        <v>7.5929150493544928E-2</v>
      </c>
      <c r="F6114" s="211">
        <v>0.11291788196835899</v>
      </c>
      <c r="G6114" s="211">
        <v>0.12163820166365051</v>
      </c>
      <c r="H6114" s="211">
        <v>0.11451498628790767</v>
      </c>
      <c r="I6114" s="211">
        <v>0.45012048083881895</v>
      </c>
      <c r="J6114" s="211">
        <v>0.43598626411985397</v>
      </c>
      <c r="K6114" s="211">
        <v>0.61500186583776673</v>
      </c>
      <c r="L6114" s="211">
        <v>0.28167508871939656</v>
      </c>
      <c r="M6114" s="211">
        <v>7.8743699024952846E-2</v>
      </c>
      <c r="N6114" s="211">
        <v>0.42506314993401956</v>
      </c>
      <c r="O6114" s="211">
        <v>0.74746299783005654</v>
      </c>
      <c r="P6114" s="211">
        <v>6.6218824369473503E-2</v>
      </c>
      <c r="Q6114" s="211">
        <v>6.3499165561443166E-2</v>
      </c>
      <c r="R6114" s="211">
        <v>0.4431758878024567</v>
      </c>
      <c r="S6114" s="211">
        <v>0.29238586266088051</v>
      </c>
      <c r="T6114" s="211">
        <v>0.56176999138614148</v>
      </c>
      <c r="U6114" s="211">
        <v>0.38963414962916132</v>
      </c>
      <c r="V6114" s="211">
        <v>0.12110046725628128</v>
      </c>
      <c r="W6114" s="211">
        <v>0.58635986370983295</v>
      </c>
      <c r="X6114" s="211">
        <v>0.32789204692410112</v>
      </c>
      <c r="Y6114" s="211">
        <v>0.62112125056057887</v>
      </c>
      <c r="Z6114" s="211">
        <v>0.149975619863988</v>
      </c>
      <c r="AA6114" s="212">
        <v>0.12300060792619656</v>
      </c>
    </row>
    <row r="6115" spans="1:27" x14ac:dyDescent="0.35">
      <c r="A6115" s="210" t="s">
        <v>6791</v>
      </c>
      <c r="B6115" s="217">
        <v>130.44154125286036</v>
      </c>
      <c r="C6115" s="211">
        <v>6.8740651440033759E-2</v>
      </c>
      <c r="D6115" s="211">
        <v>0.12474175665707632</v>
      </c>
      <c r="E6115" s="211">
        <v>8.2507195201081032E-2</v>
      </c>
      <c r="F6115" s="211">
        <v>0.10735810164074425</v>
      </c>
      <c r="G6115" s="211">
        <v>0.12208841121756286</v>
      </c>
      <c r="H6115" s="211">
        <v>0.11149624220777987</v>
      </c>
      <c r="I6115" s="211">
        <v>0.47542403039718023</v>
      </c>
      <c r="J6115" s="211">
        <v>0.44860076783095981</v>
      </c>
      <c r="K6115" s="211">
        <v>0.56565580894038947</v>
      </c>
      <c r="L6115" s="211">
        <v>0.27517059809088346</v>
      </c>
      <c r="M6115" s="211">
        <v>9.3888691702481542E-2</v>
      </c>
      <c r="N6115" s="211">
        <v>0.5464741386484443</v>
      </c>
      <c r="O6115" s="211">
        <v>0.74482002015404258</v>
      </c>
      <c r="P6115" s="211">
        <v>6.8722205492251748E-2</v>
      </c>
      <c r="Q6115" s="211">
        <v>5.7687496251277948E-2</v>
      </c>
      <c r="R6115" s="211">
        <v>0.46358406819466558</v>
      </c>
      <c r="S6115" s="211">
        <v>0.27892614269663968</v>
      </c>
      <c r="T6115" s="211">
        <v>0.5134632769524945</v>
      </c>
      <c r="U6115" s="211">
        <v>0.46676065321118304</v>
      </c>
      <c r="V6115" s="211">
        <v>6.7122708151122507E-2</v>
      </c>
      <c r="W6115" s="211">
        <v>0.53548286966929248</v>
      </c>
      <c r="X6115" s="211">
        <v>0.36688040435867308</v>
      </c>
      <c r="Y6115" s="211">
        <v>0.62836105523976005</v>
      </c>
      <c r="Z6115" s="211">
        <v>0.14971559625324846</v>
      </c>
      <c r="AA6115" s="212">
        <v>0.11870521873554421</v>
      </c>
    </row>
    <row r="6116" spans="1:27" x14ac:dyDescent="0.35">
      <c r="A6116" s="210" t="s">
        <v>6792</v>
      </c>
      <c r="B6116" s="217">
        <v>141.53276871877281</v>
      </c>
      <c r="C6116" s="211">
        <v>5.3992532807877781E-2</v>
      </c>
      <c r="D6116" s="211">
        <v>0.11271659609625539</v>
      </c>
      <c r="E6116" s="211">
        <v>8.6893367757655868E-2</v>
      </c>
      <c r="F6116" s="211">
        <v>9.7994650511353532E-2</v>
      </c>
      <c r="G6116" s="211">
        <v>0.12008279092412699</v>
      </c>
      <c r="H6116" s="211">
        <v>0.12186579249455491</v>
      </c>
      <c r="I6116" s="211">
        <v>0.49140560498113595</v>
      </c>
      <c r="J6116" s="211">
        <v>0.43873975717702657</v>
      </c>
      <c r="K6116" s="211">
        <v>0.58614664481122569</v>
      </c>
      <c r="L6116" s="211">
        <v>0.27790924812388784</v>
      </c>
      <c r="M6116" s="211">
        <v>8.5626199586118862E-2</v>
      </c>
      <c r="N6116" s="211">
        <v>0.42224080999875679</v>
      </c>
      <c r="O6116" s="211">
        <v>0.69310131085095172</v>
      </c>
      <c r="P6116" s="211">
        <v>6.4110124776646127E-2</v>
      </c>
      <c r="Q6116" s="211">
        <v>0.10062575407388677</v>
      </c>
      <c r="R6116" s="211">
        <v>0.44786211697896305</v>
      </c>
      <c r="S6116" s="211">
        <v>0.32343320290728772</v>
      </c>
      <c r="T6116" s="211">
        <v>0.60354526985787882</v>
      </c>
      <c r="U6116" s="211">
        <v>0.49615396282965751</v>
      </c>
      <c r="V6116" s="211">
        <v>0.1022107419554676</v>
      </c>
      <c r="W6116" s="211">
        <v>0.56204923234797366</v>
      </c>
      <c r="X6116" s="211">
        <v>0.29180355641455058</v>
      </c>
      <c r="Y6116" s="211">
        <v>0.61861141910938189</v>
      </c>
      <c r="Z6116" s="211">
        <v>0.14801430920764996</v>
      </c>
      <c r="AA6116" s="212">
        <v>0.11491914824609906</v>
      </c>
    </row>
    <row r="6117" spans="1:27" x14ac:dyDescent="0.35">
      <c r="A6117" s="210" t="s">
        <v>6793</v>
      </c>
      <c r="B6117" s="217">
        <v>106.97000129114201</v>
      </c>
      <c r="C6117" s="211">
        <v>6.2013219777105569E-2</v>
      </c>
      <c r="D6117" s="211">
        <v>0.12801306440088348</v>
      </c>
      <c r="E6117" s="211">
        <v>7.814495014481411E-2</v>
      </c>
      <c r="F6117" s="211">
        <v>6.9534893114129442E-2</v>
      </c>
      <c r="G6117" s="211">
        <v>0.11525034684382743</v>
      </c>
      <c r="H6117" s="211">
        <v>0.12545814353780974</v>
      </c>
      <c r="I6117" s="211">
        <v>0.49019998627304434</v>
      </c>
      <c r="J6117" s="211">
        <v>0.46333675008378294</v>
      </c>
      <c r="K6117" s="211">
        <v>0.53327894309962764</v>
      </c>
      <c r="L6117" s="211">
        <v>0.2719249793938166</v>
      </c>
      <c r="M6117" s="211">
        <v>9.3304872827853588E-2</v>
      </c>
      <c r="N6117" s="211">
        <v>0.4087121486515044</v>
      </c>
      <c r="O6117" s="211">
        <v>0.6879622068202812</v>
      </c>
      <c r="P6117" s="211">
        <v>6.5771905461371086E-2</v>
      </c>
      <c r="Q6117" s="211">
        <v>5.7004192469732318E-2</v>
      </c>
      <c r="R6117" s="211">
        <v>0.44025676956398618</v>
      </c>
      <c r="S6117" s="211">
        <v>0.39250311163866991</v>
      </c>
      <c r="T6117" s="211">
        <v>0.48574165706780298</v>
      </c>
      <c r="U6117" s="211">
        <v>0.34406303708925579</v>
      </c>
      <c r="V6117" s="211">
        <v>6.9814194088268916E-2</v>
      </c>
      <c r="W6117" s="211">
        <v>0.54052500078177323</v>
      </c>
      <c r="X6117" s="211">
        <v>0.33899185412034188</v>
      </c>
      <c r="Y6117" s="211">
        <v>0.65934161824741555</v>
      </c>
      <c r="Z6117" s="211">
        <v>0.14756242148922166</v>
      </c>
      <c r="AA6117" s="212">
        <v>0.12058265093264144</v>
      </c>
    </row>
    <row r="6118" spans="1:27" x14ac:dyDescent="0.35">
      <c r="A6118" s="210" t="s">
        <v>6794</v>
      </c>
      <c r="B6118" s="217">
        <v>132.38324292059934</v>
      </c>
      <c r="C6118" s="211">
        <v>4.9759461045874989E-2</v>
      </c>
      <c r="D6118" s="211">
        <v>0.12067175005488505</v>
      </c>
      <c r="E6118" s="211">
        <v>7.2264551874972147E-2</v>
      </c>
      <c r="F6118" s="211">
        <v>7.7070549172868846E-2</v>
      </c>
      <c r="G6118" s="211">
        <v>0.11952344996358225</v>
      </c>
      <c r="H6118" s="211">
        <v>0.12209582898034928</v>
      </c>
      <c r="I6118" s="211">
        <v>0.45410917284063435</v>
      </c>
      <c r="J6118" s="211">
        <v>0.46504216061334724</v>
      </c>
      <c r="K6118" s="211">
        <v>0.6335448511095505</v>
      </c>
      <c r="L6118" s="211">
        <v>0.27708837008224418</v>
      </c>
      <c r="M6118" s="211">
        <v>9.4991275508141182E-2</v>
      </c>
      <c r="N6118" s="211">
        <v>0.48471788309528768</v>
      </c>
      <c r="O6118" s="211">
        <v>0.74059451561913359</v>
      </c>
      <c r="P6118" s="211">
        <v>6.9039617614568449E-2</v>
      </c>
      <c r="Q6118" s="211">
        <v>7.3800130593514854E-2</v>
      </c>
      <c r="R6118" s="211">
        <v>0.40885687211497634</v>
      </c>
      <c r="S6118" s="211">
        <v>0.30325894346962579</v>
      </c>
      <c r="T6118" s="211">
        <v>0.52221022304236198</v>
      </c>
      <c r="U6118" s="211">
        <v>0.47314711576889135</v>
      </c>
      <c r="V6118" s="211">
        <v>8.104493089457597E-2</v>
      </c>
      <c r="W6118" s="211">
        <v>0.5824207247086699</v>
      </c>
      <c r="X6118" s="211">
        <v>0.30111558980664821</v>
      </c>
      <c r="Y6118" s="211">
        <v>0.64800213676500462</v>
      </c>
      <c r="Z6118" s="211">
        <v>0.14590087667764873</v>
      </c>
      <c r="AA6118" s="212">
        <v>0.1202131953191298</v>
      </c>
    </row>
    <row r="6119" spans="1:27" x14ac:dyDescent="0.35">
      <c r="A6119" s="210" t="s">
        <v>6795</v>
      </c>
      <c r="B6119" s="217">
        <v>166.74330834101443</v>
      </c>
      <c r="C6119" s="211">
        <v>6.7982330538652394E-2</v>
      </c>
      <c r="D6119" s="211">
        <v>0.11889353705766845</v>
      </c>
      <c r="E6119" s="211">
        <v>7.1838146608029535E-2</v>
      </c>
      <c r="F6119" s="211">
        <v>8.7410696637879093E-2</v>
      </c>
      <c r="G6119" s="211">
        <v>0.12385082084595465</v>
      </c>
      <c r="H6119" s="211">
        <v>0.12202104918731932</v>
      </c>
      <c r="I6119" s="211">
        <v>0.41962421332411115</v>
      </c>
      <c r="J6119" s="211">
        <v>0.45558137318060138</v>
      </c>
      <c r="K6119" s="211">
        <v>0.63856826691694613</v>
      </c>
      <c r="L6119" s="211">
        <v>0.26766459210077381</v>
      </c>
      <c r="M6119" s="211">
        <v>9.8261350609181619E-2</v>
      </c>
      <c r="N6119" s="211">
        <v>0.48170055600610889</v>
      </c>
      <c r="O6119" s="211">
        <v>0.62759655893680966</v>
      </c>
      <c r="P6119" s="211">
        <v>7.2347717406546358E-2</v>
      </c>
      <c r="Q6119" s="211">
        <v>9.5197880518342728E-2</v>
      </c>
      <c r="R6119" s="211">
        <v>0.43879676444337212</v>
      </c>
      <c r="S6119" s="211">
        <v>0.30088444110719459</v>
      </c>
      <c r="T6119" s="211">
        <v>0.47147216499090999</v>
      </c>
      <c r="U6119" s="211">
        <v>0.46553316412799972</v>
      </c>
      <c r="V6119" s="211">
        <v>0.11580372371840668</v>
      </c>
      <c r="W6119" s="211">
        <v>0.59603780336201229</v>
      </c>
      <c r="X6119" s="211">
        <v>0.3290343992746535</v>
      </c>
      <c r="Y6119" s="211">
        <v>0.73542085403258217</v>
      </c>
      <c r="Z6119" s="211">
        <v>0.14715104524073319</v>
      </c>
      <c r="AA6119" s="212">
        <v>0.11739431509495374</v>
      </c>
    </row>
    <row r="6120" spans="1:27" x14ac:dyDescent="0.35">
      <c r="A6120" s="210" t="s">
        <v>6796</v>
      </c>
      <c r="B6120" s="217">
        <v>147.83235348407342</v>
      </c>
      <c r="C6120" s="211">
        <v>5.6005892407796146E-2</v>
      </c>
      <c r="D6120" s="211">
        <v>0.12740340489000304</v>
      </c>
      <c r="E6120" s="211">
        <v>8.413681008765464E-2</v>
      </c>
      <c r="F6120" s="211">
        <v>0.11658983498611659</v>
      </c>
      <c r="G6120" s="211">
        <v>0.12161921520288232</v>
      </c>
      <c r="H6120" s="211">
        <v>0.10645401456059313</v>
      </c>
      <c r="I6120" s="211">
        <v>0.4744518814015965</v>
      </c>
      <c r="J6120" s="211">
        <v>0.46168447228938647</v>
      </c>
      <c r="K6120" s="211">
        <v>0.57081429196143618</v>
      </c>
      <c r="L6120" s="211">
        <v>0.2729821916151442</v>
      </c>
      <c r="M6120" s="211">
        <v>0.10659373907949271</v>
      </c>
      <c r="N6120" s="211">
        <v>0.39284801608865993</v>
      </c>
      <c r="O6120" s="211">
        <v>0.6364955243314474</v>
      </c>
      <c r="P6120" s="211">
        <v>7.0978263536988301E-2</v>
      </c>
      <c r="Q6120" s="211">
        <v>6.9042557508169247E-2</v>
      </c>
      <c r="R6120" s="211">
        <v>0.45917662628926598</v>
      </c>
      <c r="S6120" s="211">
        <v>0.32068216612859807</v>
      </c>
      <c r="T6120" s="211">
        <v>0.6102200759359705</v>
      </c>
      <c r="U6120" s="211">
        <v>0.41931148586122324</v>
      </c>
      <c r="V6120" s="211">
        <v>0.10543724379231463</v>
      </c>
      <c r="W6120" s="211">
        <v>0.5747058791677252</v>
      </c>
      <c r="X6120" s="211">
        <v>0.35141367994226336</v>
      </c>
      <c r="Y6120" s="211">
        <v>0.67043337656326318</v>
      </c>
      <c r="Z6120" s="211">
        <v>0.14830795052676876</v>
      </c>
      <c r="AA6120" s="212">
        <v>0.11943918238451315</v>
      </c>
    </row>
    <row r="6121" spans="1:27" x14ac:dyDescent="0.35">
      <c r="A6121" s="210" t="s">
        <v>6797</v>
      </c>
      <c r="B6121" s="217">
        <v>142.83269388371886</v>
      </c>
      <c r="C6121" s="211">
        <v>6.0875659494258466E-2</v>
      </c>
      <c r="D6121" s="211">
        <v>0.11791532169078033</v>
      </c>
      <c r="E6121" s="211">
        <v>7.8574537226626467E-2</v>
      </c>
      <c r="F6121" s="211">
        <v>0.12301533416341605</v>
      </c>
      <c r="G6121" s="211">
        <v>0.11388963328969483</v>
      </c>
      <c r="H6121" s="211">
        <v>0.11796935151826822</v>
      </c>
      <c r="I6121" s="211">
        <v>0.49067644462748472</v>
      </c>
      <c r="J6121" s="211">
        <v>0.39053548483233563</v>
      </c>
      <c r="K6121" s="211">
        <v>0.59130220262157573</v>
      </c>
      <c r="L6121" s="211">
        <v>0.27907231762203416</v>
      </c>
      <c r="M6121" s="211">
        <v>8.9494582778866294E-2</v>
      </c>
      <c r="N6121" s="211">
        <v>0.36480971182254007</v>
      </c>
      <c r="O6121" s="211">
        <v>0.73502284964109399</v>
      </c>
      <c r="P6121" s="211">
        <v>6.8854496357589445E-2</v>
      </c>
      <c r="Q6121" s="211">
        <v>0.13874307232091854</v>
      </c>
      <c r="R6121" s="211">
        <v>0.39631229032079168</v>
      </c>
      <c r="S6121" s="211">
        <v>0.32707359370280314</v>
      </c>
      <c r="T6121" s="211">
        <v>0.55489680891633986</v>
      </c>
      <c r="U6121" s="211">
        <v>0.50513045811541701</v>
      </c>
      <c r="V6121" s="211">
        <v>9.6764089027143452E-2</v>
      </c>
      <c r="W6121" s="211">
        <v>0.50339636702273949</v>
      </c>
      <c r="X6121" s="211">
        <v>0.33557996283584551</v>
      </c>
      <c r="Y6121" s="211">
        <v>0.60940884269769591</v>
      </c>
      <c r="Z6121" s="211">
        <v>0.14956404623721337</v>
      </c>
      <c r="AA6121" s="212">
        <v>0.11487866759289025</v>
      </c>
    </row>
    <row r="6122" spans="1:27" x14ac:dyDescent="0.35">
      <c r="A6122" s="210" t="s">
        <v>6798</v>
      </c>
      <c r="B6122" s="217">
        <v>114.74392926137197</v>
      </c>
      <c r="C6122" s="211">
        <v>5.1786082805358576E-2</v>
      </c>
      <c r="D6122" s="211">
        <v>0.1205710496158561</v>
      </c>
      <c r="E6122" s="211">
        <v>6.9882226225687377E-2</v>
      </c>
      <c r="F6122" s="211">
        <v>9.71731087903209E-2</v>
      </c>
      <c r="G6122" s="211">
        <v>0.11515697917077708</v>
      </c>
      <c r="H6122" s="211">
        <v>0.11921999560476614</v>
      </c>
      <c r="I6122" s="211">
        <v>0.51175806641597144</v>
      </c>
      <c r="J6122" s="211">
        <v>0.45170074029099538</v>
      </c>
      <c r="K6122" s="211">
        <v>0.62047824764756287</v>
      </c>
      <c r="L6122" s="211">
        <v>0.28275555714086409</v>
      </c>
      <c r="M6122" s="211">
        <v>0.10177188416834038</v>
      </c>
      <c r="N6122" s="211">
        <v>0.41242217749741472</v>
      </c>
      <c r="O6122" s="211">
        <v>0.76261325145245751</v>
      </c>
      <c r="P6122" s="211">
        <v>6.7094375551585692E-2</v>
      </c>
      <c r="Q6122" s="211">
        <v>5.6203242017927549E-2</v>
      </c>
      <c r="R6122" s="211">
        <v>0.4270916821892255</v>
      </c>
      <c r="S6122" s="211">
        <v>0.33057508270050046</v>
      </c>
      <c r="T6122" s="211">
        <v>0.54289591243405377</v>
      </c>
      <c r="U6122" s="211">
        <v>0.38168374143218758</v>
      </c>
      <c r="V6122" s="211">
        <v>6.8014175072084931E-2</v>
      </c>
      <c r="W6122" s="211">
        <v>0.56963408115279313</v>
      </c>
      <c r="X6122" s="211">
        <v>0.33463645590655028</v>
      </c>
      <c r="Y6122" s="211">
        <v>0.68264579831605476</v>
      </c>
      <c r="Z6122" s="211">
        <v>0.14934795292193531</v>
      </c>
      <c r="AA6122" s="212">
        <v>0.12204730561607531</v>
      </c>
    </row>
    <row r="6123" spans="1:27" x14ac:dyDescent="0.35">
      <c r="A6123" s="210" t="s">
        <v>6799</v>
      </c>
      <c r="B6123" s="217">
        <v>121.63658302229479</v>
      </c>
      <c r="C6123" s="211">
        <v>5.4253163463390229E-2</v>
      </c>
      <c r="D6123" s="211">
        <v>0.1269491693447487</v>
      </c>
      <c r="E6123" s="211">
        <v>6.7455843221430528E-2</v>
      </c>
      <c r="F6123" s="211">
        <v>0.12035924807664972</v>
      </c>
      <c r="G6123" s="211">
        <v>0.12223153548483198</v>
      </c>
      <c r="H6123" s="211">
        <v>0.10748750265012082</v>
      </c>
      <c r="I6123" s="211">
        <v>0.48103160111606952</v>
      </c>
      <c r="J6123" s="211">
        <v>0.44185432399694147</v>
      </c>
      <c r="K6123" s="211">
        <v>0.62678544925073698</v>
      </c>
      <c r="L6123" s="211">
        <v>0.26743603183614728</v>
      </c>
      <c r="M6123" s="211">
        <v>9.7470334361763972E-2</v>
      </c>
      <c r="N6123" s="211">
        <v>0.41730704773805039</v>
      </c>
      <c r="O6123" s="211">
        <v>0.51371347009721069</v>
      </c>
      <c r="P6123" s="211">
        <v>6.7118685880375603E-2</v>
      </c>
      <c r="Q6123" s="211">
        <v>0.15142950618011627</v>
      </c>
      <c r="R6123" s="211">
        <v>0.40534445520523715</v>
      </c>
      <c r="S6123" s="211">
        <v>0.34633177910882429</v>
      </c>
      <c r="T6123" s="211">
        <v>0.54086836145518302</v>
      </c>
      <c r="U6123" s="211">
        <v>0.44215548634396584</v>
      </c>
      <c r="V6123" s="211">
        <v>9.1270769320524303E-2</v>
      </c>
      <c r="W6123" s="211">
        <v>0.53414680187277264</v>
      </c>
      <c r="X6123" s="211">
        <v>0.24157237158766826</v>
      </c>
      <c r="Y6123" s="211">
        <v>0.54957883470424762</v>
      </c>
      <c r="Z6123" s="211">
        <v>0.1440897475520618</v>
      </c>
      <c r="AA6123" s="212">
        <v>0.11989587309911653</v>
      </c>
    </row>
    <row r="6124" spans="1:27" x14ac:dyDescent="0.35">
      <c r="A6124" s="210" t="s">
        <v>6800</v>
      </c>
      <c r="B6124" s="217">
        <v>129.82903058868214</v>
      </c>
      <c r="C6124" s="211">
        <v>5.1974373123592529E-2</v>
      </c>
      <c r="D6124" s="211">
        <v>0.12521271539242301</v>
      </c>
      <c r="E6124" s="211">
        <v>7.8265934278158644E-2</v>
      </c>
      <c r="F6124" s="211">
        <v>9.8712762499105919E-2</v>
      </c>
      <c r="G6124" s="211">
        <v>0.12122624671523274</v>
      </c>
      <c r="H6124" s="211">
        <v>0.12027349093834759</v>
      </c>
      <c r="I6124" s="211">
        <v>0.51477292236092342</v>
      </c>
      <c r="J6124" s="211">
        <v>0.40519391628246565</v>
      </c>
      <c r="K6124" s="211">
        <v>0.61035626727305581</v>
      </c>
      <c r="L6124" s="211">
        <v>0.28090679598426754</v>
      </c>
      <c r="M6124" s="211">
        <v>9.47084342705833E-2</v>
      </c>
      <c r="N6124" s="211">
        <v>0.42452414636396224</v>
      </c>
      <c r="O6124" s="211">
        <v>0.73819907925554995</v>
      </c>
      <c r="P6124" s="211">
        <v>6.5335187732799435E-2</v>
      </c>
      <c r="Q6124" s="211">
        <v>5.2646055397334454E-2</v>
      </c>
      <c r="R6124" s="211">
        <v>0.48727272544785188</v>
      </c>
      <c r="S6124" s="211">
        <v>0.30032371488234827</v>
      </c>
      <c r="T6124" s="211">
        <v>0.58408099669453917</v>
      </c>
      <c r="U6124" s="211">
        <v>0.4467210156388865</v>
      </c>
      <c r="V6124" s="211">
        <v>8.8800362927239807E-2</v>
      </c>
      <c r="W6124" s="211">
        <v>0.61016387210007272</v>
      </c>
      <c r="X6124" s="211">
        <v>0.34821613097024617</v>
      </c>
      <c r="Y6124" s="211">
        <v>0.6855762488154179</v>
      </c>
      <c r="Z6124" s="211">
        <v>0.14755417346292382</v>
      </c>
      <c r="AA6124" s="212">
        <v>0.12254781693384149</v>
      </c>
    </row>
    <row r="6125" spans="1:27" x14ac:dyDescent="0.35">
      <c r="A6125" s="210" t="s">
        <v>6801</v>
      </c>
      <c r="B6125" s="217">
        <v>144.71160918530066</v>
      </c>
      <c r="C6125" s="211">
        <v>6.4705433806464097E-2</v>
      </c>
      <c r="D6125" s="211">
        <v>0.12682625452705346</v>
      </c>
      <c r="E6125" s="211">
        <v>7.1072043298976401E-2</v>
      </c>
      <c r="F6125" s="211">
        <v>0.10875693789577134</v>
      </c>
      <c r="G6125" s="211">
        <v>0.11935037006629913</v>
      </c>
      <c r="H6125" s="211">
        <v>0.12253661136883565</v>
      </c>
      <c r="I6125" s="211">
        <v>0.47153930505840774</v>
      </c>
      <c r="J6125" s="211">
        <v>0.48246544262542318</v>
      </c>
      <c r="K6125" s="211">
        <v>0.61092666652706185</v>
      </c>
      <c r="L6125" s="211">
        <v>0.2733993830590784</v>
      </c>
      <c r="M6125" s="211">
        <v>0.10280283737786182</v>
      </c>
      <c r="N6125" s="211">
        <v>0.42962413052621201</v>
      </c>
      <c r="O6125" s="211">
        <v>0.78506200834748863</v>
      </c>
      <c r="P6125" s="211">
        <v>6.8519381619446595E-2</v>
      </c>
      <c r="Q6125" s="211">
        <v>7.3927454516976354E-2</v>
      </c>
      <c r="R6125" s="211">
        <v>0.40648831487554304</v>
      </c>
      <c r="S6125" s="211">
        <v>0.3553821969461865</v>
      </c>
      <c r="T6125" s="211">
        <v>0.49261109685741156</v>
      </c>
      <c r="U6125" s="211">
        <v>0.41124340387241942</v>
      </c>
      <c r="V6125" s="211">
        <v>0.10796904511246729</v>
      </c>
      <c r="W6125" s="211">
        <v>0.61615755282746387</v>
      </c>
      <c r="X6125" s="211">
        <v>0.30387550224094895</v>
      </c>
      <c r="Y6125" s="211">
        <v>0.68612328883073948</v>
      </c>
      <c r="Z6125" s="211">
        <v>0.14903498386142633</v>
      </c>
      <c r="AA6125" s="212">
        <v>0.11862810918973699</v>
      </c>
    </row>
    <row r="6126" spans="1:27" x14ac:dyDescent="0.35">
      <c r="A6126" s="210" t="s">
        <v>6802</v>
      </c>
      <c r="B6126" s="217">
        <v>148.84741805057828</v>
      </c>
      <c r="C6126" s="211">
        <v>5.8753706970776282E-2</v>
      </c>
      <c r="D6126" s="211">
        <v>0.11477847751838166</v>
      </c>
      <c r="E6126" s="211">
        <v>7.8193193506583616E-2</v>
      </c>
      <c r="F6126" s="211">
        <v>0.11930312437390407</v>
      </c>
      <c r="G6126" s="211">
        <v>0.11297836259577633</v>
      </c>
      <c r="H6126" s="211">
        <v>0.11867248709736981</v>
      </c>
      <c r="I6126" s="211">
        <v>0.50242956045779308</v>
      </c>
      <c r="J6126" s="211">
        <v>0.47279154824580427</v>
      </c>
      <c r="K6126" s="211">
        <v>0.55727732660075835</v>
      </c>
      <c r="L6126" s="211">
        <v>0.28004551878400524</v>
      </c>
      <c r="M6126" s="211">
        <v>0.10911461833475886</v>
      </c>
      <c r="N6126" s="211">
        <v>0.53311902281965051</v>
      </c>
      <c r="O6126" s="211">
        <v>0.61324991969546516</v>
      </c>
      <c r="P6126" s="211">
        <v>7.3002831534607626E-2</v>
      </c>
      <c r="Q6126" s="211">
        <v>0.14506169622300938</v>
      </c>
      <c r="R6126" s="211">
        <v>0.42432283705855012</v>
      </c>
      <c r="S6126" s="211">
        <v>0.31867384934138598</v>
      </c>
      <c r="T6126" s="211">
        <v>0.55505504851692689</v>
      </c>
      <c r="U6126" s="211">
        <v>0.37706804739380645</v>
      </c>
      <c r="V6126" s="211">
        <v>0.10954039435508547</v>
      </c>
      <c r="W6126" s="211">
        <v>0.62541844756741383</v>
      </c>
      <c r="X6126" s="211">
        <v>0.32225439996885263</v>
      </c>
      <c r="Y6126" s="211">
        <v>0.60546427682567661</v>
      </c>
      <c r="Z6126" s="211">
        <v>0.14838223894348393</v>
      </c>
      <c r="AA6126" s="212">
        <v>0.11877317076866056</v>
      </c>
    </row>
    <row r="6127" spans="1:27" x14ac:dyDescent="0.35">
      <c r="A6127" s="210" t="s">
        <v>6803</v>
      </c>
      <c r="B6127" s="217">
        <v>119.94904861780653</v>
      </c>
      <c r="C6127" s="211">
        <v>5.9402174218129655E-2</v>
      </c>
      <c r="D6127" s="211">
        <v>0.12252506825009903</v>
      </c>
      <c r="E6127" s="211">
        <v>6.9097923628580762E-2</v>
      </c>
      <c r="F6127" s="211">
        <v>0.10182503634334376</v>
      </c>
      <c r="G6127" s="211">
        <v>0.12596792837770487</v>
      </c>
      <c r="H6127" s="211">
        <v>0.10525093149021651</v>
      </c>
      <c r="I6127" s="211">
        <v>0.43370911475272339</v>
      </c>
      <c r="J6127" s="211">
        <v>0.440364785937996</v>
      </c>
      <c r="K6127" s="211">
        <v>0.61032459412829165</v>
      </c>
      <c r="L6127" s="211">
        <v>0.2729998958168765</v>
      </c>
      <c r="M6127" s="211">
        <v>9.5531812548479061E-2</v>
      </c>
      <c r="N6127" s="211">
        <v>0.41495610954145457</v>
      </c>
      <c r="O6127" s="211">
        <v>0.53594201676129372</v>
      </c>
      <c r="P6127" s="211">
        <v>6.564508138152228E-2</v>
      </c>
      <c r="Q6127" s="211">
        <v>4.8978242990892096E-2</v>
      </c>
      <c r="R6127" s="211">
        <v>0.4696179806969154</v>
      </c>
      <c r="S6127" s="211">
        <v>0.35263715204145812</v>
      </c>
      <c r="T6127" s="211">
        <v>0.52405461266958786</v>
      </c>
      <c r="U6127" s="211">
        <v>0.55156323676988861</v>
      </c>
      <c r="V6127" s="211">
        <v>7.376147426761534E-2</v>
      </c>
      <c r="W6127" s="211">
        <v>0.53066642584912571</v>
      </c>
      <c r="X6127" s="211">
        <v>0.2411296604526299</v>
      </c>
      <c r="Y6127" s="211">
        <v>0.51931583540519743</v>
      </c>
      <c r="Z6127" s="211">
        <v>0.14693151992127729</v>
      </c>
      <c r="AA6127" s="212">
        <v>0.11331020350827446</v>
      </c>
    </row>
    <row r="6128" spans="1:27" x14ac:dyDescent="0.35">
      <c r="A6128" s="210" t="s">
        <v>6804</v>
      </c>
      <c r="B6128" s="217">
        <v>126.17137858327334</v>
      </c>
      <c r="C6128" s="211">
        <v>6.3870539034905055E-2</v>
      </c>
      <c r="D6128" s="211">
        <v>0.11405139223860791</v>
      </c>
      <c r="E6128" s="211">
        <v>7.4540748695920686E-2</v>
      </c>
      <c r="F6128" s="211">
        <v>0.10397621629921057</v>
      </c>
      <c r="G6128" s="211">
        <v>0.11951407052045471</v>
      </c>
      <c r="H6128" s="211">
        <v>0.12373882178900049</v>
      </c>
      <c r="I6128" s="211">
        <v>0.52299944087549888</v>
      </c>
      <c r="J6128" s="211">
        <v>0.47413844395265287</v>
      </c>
      <c r="K6128" s="211">
        <v>0.64644454390030603</v>
      </c>
      <c r="L6128" s="211">
        <v>0.27553883127698736</v>
      </c>
      <c r="M6128" s="211">
        <v>0.10253938116050594</v>
      </c>
      <c r="N6128" s="211">
        <v>0.37779955125165016</v>
      </c>
      <c r="O6128" s="211">
        <v>0.76361492210909221</v>
      </c>
      <c r="P6128" s="211">
        <v>6.7563151454671358E-2</v>
      </c>
      <c r="Q6128" s="211">
        <v>6.4604131669465506E-2</v>
      </c>
      <c r="R6128" s="211">
        <v>0.45717194239191711</v>
      </c>
      <c r="S6128" s="211">
        <v>0.37165330506918542</v>
      </c>
      <c r="T6128" s="211">
        <v>0.55397974461931976</v>
      </c>
      <c r="U6128" s="211">
        <v>0.41610942220203823</v>
      </c>
      <c r="V6128" s="211">
        <v>0.11138810224713802</v>
      </c>
      <c r="W6128" s="211">
        <v>0.54097381530003841</v>
      </c>
      <c r="X6128" s="211">
        <v>0.28287747860251816</v>
      </c>
      <c r="Y6128" s="211">
        <v>0.54820144139878346</v>
      </c>
      <c r="Z6128" s="211">
        <v>0.14933230868845368</v>
      </c>
      <c r="AA6128" s="212">
        <v>0.12647141143097418</v>
      </c>
    </row>
    <row r="6129" spans="1:27" x14ac:dyDescent="0.35">
      <c r="A6129" s="210" t="s">
        <v>6805</v>
      </c>
      <c r="B6129" s="217">
        <v>132.9411909643903</v>
      </c>
      <c r="C6129" s="211">
        <v>5.5333059461749705E-2</v>
      </c>
      <c r="D6129" s="211">
        <v>0.13010228242867594</v>
      </c>
      <c r="E6129" s="211">
        <v>8.3932416004317251E-2</v>
      </c>
      <c r="F6129" s="211">
        <v>9.874006609200825E-2</v>
      </c>
      <c r="G6129" s="211">
        <v>0.12178638023176167</v>
      </c>
      <c r="H6129" s="211">
        <v>0.11765201492943222</v>
      </c>
      <c r="I6129" s="211">
        <v>0.42377368488329653</v>
      </c>
      <c r="J6129" s="211">
        <v>0.44120547081708789</v>
      </c>
      <c r="K6129" s="211">
        <v>0.60359603825397079</v>
      </c>
      <c r="L6129" s="211">
        <v>0.27791639778536903</v>
      </c>
      <c r="M6129" s="211">
        <v>8.7416990299900091E-2</v>
      </c>
      <c r="N6129" s="211">
        <v>0.53675143641403722</v>
      </c>
      <c r="O6129" s="211">
        <v>0.6512469865965681</v>
      </c>
      <c r="P6129" s="211">
        <v>6.5679800433947041E-2</v>
      </c>
      <c r="Q6129" s="211">
        <v>7.5334091708480821E-2</v>
      </c>
      <c r="R6129" s="211">
        <v>0.37407090539426241</v>
      </c>
      <c r="S6129" s="211">
        <v>0.33874131438831906</v>
      </c>
      <c r="T6129" s="211">
        <v>0.4982481601614458</v>
      </c>
      <c r="U6129" s="211">
        <v>0.44385118289365522</v>
      </c>
      <c r="V6129" s="211">
        <v>6.4684355824799894E-2</v>
      </c>
      <c r="W6129" s="211">
        <v>0.63497072588336601</v>
      </c>
      <c r="X6129" s="211">
        <v>0.39445679743202056</v>
      </c>
      <c r="Y6129" s="211">
        <v>0.76410457554119604</v>
      </c>
      <c r="Z6129" s="211">
        <v>0.14921080702282213</v>
      </c>
      <c r="AA6129" s="212">
        <v>0.11367276516788237</v>
      </c>
    </row>
    <row r="6130" spans="1:27" x14ac:dyDescent="0.35">
      <c r="A6130" s="210" t="s">
        <v>6806</v>
      </c>
      <c r="B6130" s="217">
        <v>127.20855999064196</v>
      </c>
      <c r="C6130" s="211">
        <v>7.0693188040641952E-2</v>
      </c>
      <c r="D6130" s="211">
        <v>0.11859381135397491</v>
      </c>
      <c r="E6130" s="211">
        <v>7.618672164232361E-2</v>
      </c>
      <c r="F6130" s="211">
        <v>0.110406557225152</v>
      </c>
      <c r="G6130" s="211">
        <v>0.12563497880848201</v>
      </c>
      <c r="H6130" s="211">
        <v>0.10885719381522944</v>
      </c>
      <c r="I6130" s="211">
        <v>0.51427801725793076</v>
      </c>
      <c r="J6130" s="211">
        <v>0.49211418080608915</v>
      </c>
      <c r="K6130" s="211">
        <v>0.6111006497196434</v>
      </c>
      <c r="L6130" s="211">
        <v>0.2757776577845813</v>
      </c>
      <c r="M6130" s="211">
        <v>9.7707163563335253E-2</v>
      </c>
      <c r="N6130" s="211">
        <v>0.40679014420073634</v>
      </c>
      <c r="O6130" s="211">
        <v>0.54268626855388391</v>
      </c>
      <c r="P6130" s="211">
        <v>6.7206646517593033E-2</v>
      </c>
      <c r="Q6130" s="211">
        <v>6.3998325319044563E-2</v>
      </c>
      <c r="R6130" s="211">
        <v>0.39235122407444095</v>
      </c>
      <c r="S6130" s="211">
        <v>0.28957318779506458</v>
      </c>
      <c r="T6130" s="211">
        <v>0.49786284988734986</v>
      </c>
      <c r="U6130" s="211">
        <v>0.50472176506749045</v>
      </c>
      <c r="V6130" s="211">
        <v>7.9093828287653239E-2</v>
      </c>
      <c r="W6130" s="211">
        <v>0.59399117813919977</v>
      </c>
      <c r="X6130" s="211">
        <v>0.38987970275903044</v>
      </c>
      <c r="Y6130" s="211">
        <v>0.68258745238120011</v>
      </c>
      <c r="Z6130" s="211">
        <v>0.14818600074618957</v>
      </c>
      <c r="AA6130" s="212">
        <v>0.11998818141572377</v>
      </c>
    </row>
    <row r="6131" spans="1:27" x14ac:dyDescent="0.35">
      <c r="A6131" s="210" t="s">
        <v>6807</v>
      </c>
      <c r="B6131" s="217">
        <v>139.27335138428796</v>
      </c>
      <c r="C6131" s="211">
        <v>6.2524920780407028E-2</v>
      </c>
      <c r="D6131" s="211">
        <v>0.12976404374170122</v>
      </c>
      <c r="E6131" s="211">
        <v>7.5734371860661315E-2</v>
      </c>
      <c r="F6131" s="211">
        <v>7.9314650638625264E-2</v>
      </c>
      <c r="G6131" s="211">
        <v>0.12240665296229261</v>
      </c>
      <c r="H6131" s="211">
        <v>0.11621964381480589</v>
      </c>
      <c r="I6131" s="211">
        <v>0.49490440258587848</v>
      </c>
      <c r="J6131" s="211">
        <v>0.46057315151170231</v>
      </c>
      <c r="K6131" s="211">
        <v>0.59824638146542786</v>
      </c>
      <c r="L6131" s="211">
        <v>0.27326698479072697</v>
      </c>
      <c r="M6131" s="211">
        <v>0.11337094055652189</v>
      </c>
      <c r="N6131" s="211">
        <v>0.54985443282443869</v>
      </c>
      <c r="O6131" s="211">
        <v>0.66961230712470021</v>
      </c>
      <c r="P6131" s="211">
        <v>6.5902914033663537E-2</v>
      </c>
      <c r="Q6131" s="211">
        <v>8.790434584483349E-2</v>
      </c>
      <c r="R6131" s="211">
        <v>0.44965706648908838</v>
      </c>
      <c r="S6131" s="211">
        <v>0.32771949836199143</v>
      </c>
      <c r="T6131" s="211">
        <v>0.50185136245225903</v>
      </c>
      <c r="U6131" s="211">
        <v>0.39125838671572744</v>
      </c>
      <c r="V6131" s="211">
        <v>0.11466573900841989</v>
      </c>
      <c r="W6131" s="211">
        <v>0.52798139454064841</v>
      </c>
      <c r="X6131" s="211">
        <v>0.26957609447661601</v>
      </c>
      <c r="Y6131" s="211">
        <v>0.60696360540056316</v>
      </c>
      <c r="Z6131" s="211">
        <v>0.14978015777791429</v>
      </c>
      <c r="AA6131" s="212">
        <v>0.12223053614351312</v>
      </c>
    </row>
    <row r="6132" spans="1:27" x14ac:dyDescent="0.35">
      <c r="A6132" s="210" t="s">
        <v>6808</v>
      </c>
      <c r="B6132" s="217">
        <v>114.29988252305444</v>
      </c>
      <c r="C6132" s="211">
        <v>6.5043296720677102E-2</v>
      </c>
      <c r="D6132" s="211">
        <v>0.11863865512086923</v>
      </c>
      <c r="E6132" s="211">
        <v>7.4186441590821994E-2</v>
      </c>
      <c r="F6132" s="211">
        <v>0.11819865977373628</v>
      </c>
      <c r="G6132" s="211">
        <v>0.12337800481915207</v>
      </c>
      <c r="H6132" s="211">
        <v>0.12504271811171949</v>
      </c>
      <c r="I6132" s="211">
        <v>0.51748631519511967</v>
      </c>
      <c r="J6132" s="211">
        <v>0.42357205845767454</v>
      </c>
      <c r="K6132" s="211">
        <v>0.57688358376317339</v>
      </c>
      <c r="L6132" s="211">
        <v>0.28105647519640459</v>
      </c>
      <c r="M6132" s="211">
        <v>0.11271281700871702</v>
      </c>
      <c r="N6132" s="211">
        <v>0.44771518113987918</v>
      </c>
      <c r="O6132" s="211">
        <v>0.76802355948530587</v>
      </c>
      <c r="P6132" s="211">
        <v>6.623592320066643E-2</v>
      </c>
      <c r="Q6132" s="211">
        <v>5.7643934825711715E-2</v>
      </c>
      <c r="R6132" s="211">
        <v>0.39489479979222014</v>
      </c>
      <c r="S6132" s="211">
        <v>0.32638881431489775</v>
      </c>
      <c r="T6132" s="211">
        <v>0.53654260729774206</v>
      </c>
      <c r="U6132" s="211">
        <v>0.36220786043634368</v>
      </c>
      <c r="V6132" s="211">
        <v>7.1694261648396734E-2</v>
      </c>
      <c r="W6132" s="211">
        <v>0.53480376394290796</v>
      </c>
      <c r="X6132" s="211">
        <v>0.30465738808030807</v>
      </c>
      <c r="Y6132" s="211">
        <v>0.69605385156979149</v>
      </c>
      <c r="Z6132" s="211">
        <v>0.14822719817271723</v>
      </c>
      <c r="AA6132" s="212">
        <v>0.1263167574169777</v>
      </c>
    </row>
    <row r="6133" spans="1:27" x14ac:dyDescent="0.35">
      <c r="A6133" s="210" t="s">
        <v>6809</v>
      </c>
      <c r="B6133" s="217">
        <v>142.73613066968844</v>
      </c>
      <c r="C6133" s="211">
        <v>8.1403567549801104E-2</v>
      </c>
      <c r="D6133" s="211">
        <v>0.13052565358104551</v>
      </c>
      <c r="E6133" s="211">
        <v>7.6326398478844121E-2</v>
      </c>
      <c r="F6133" s="211">
        <v>0.10776203717911412</v>
      </c>
      <c r="G6133" s="211">
        <v>0.11406126985985747</v>
      </c>
      <c r="H6133" s="211">
        <v>0.12021045902113854</v>
      </c>
      <c r="I6133" s="211">
        <v>0.51479255092005083</v>
      </c>
      <c r="J6133" s="211">
        <v>0.49339336470981754</v>
      </c>
      <c r="K6133" s="211">
        <v>0.57528788914577056</v>
      </c>
      <c r="L6133" s="211">
        <v>0.27489135086260175</v>
      </c>
      <c r="M6133" s="211">
        <v>0.10417186976040473</v>
      </c>
      <c r="N6133" s="211">
        <v>0.56597507568768346</v>
      </c>
      <c r="O6133" s="211">
        <v>0.7041952469311753</v>
      </c>
      <c r="P6133" s="211">
        <v>7.1118706415763927E-2</v>
      </c>
      <c r="Q6133" s="211">
        <v>7.6691791826521527E-2</v>
      </c>
      <c r="R6133" s="211">
        <v>0.43464862832054058</v>
      </c>
      <c r="S6133" s="211">
        <v>0.36154802938696845</v>
      </c>
      <c r="T6133" s="211">
        <v>0.58164991310084291</v>
      </c>
      <c r="U6133" s="211">
        <v>0.38095780579029342</v>
      </c>
      <c r="V6133" s="211">
        <v>6.4365628749916415E-2</v>
      </c>
      <c r="W6133" s="211">
        <v>0.56150227901891292</v>
      </c>
      <c r="X6133" s="211">
        <v>0.33905894759221672</v>
      </c>
      <c r="Y6133" s="211">
        <v>0.69475722005359764</v>
      </c>
      <c r="Z6133" s="211">
        <v>0.144481112574251</v>
      </c>
      <c r="AA6133" s="212">
        <v>0.11472584321224781</v>
      </c>
    </row>
    <row r="6134" spans="1:27" x14ac:dyDescent="0.35">
      <c r="A6134" s="210" t="s">
        <v>6810</v>
      </c>
      <c r="B6134" s="217">
        <v>118.43286660824407</v>
      </c>
      <c r="C6134" s="211">
        <v>7.3940214969281243E-2</v>
      </c>
      <c r="D6134" s="211">
        <v>0.12220149098787862</v>
      </c>
      <c r="E6134" s="211">
        <v>8.1924458805365599E-2</v>
      </c>
      <c r="F6134" s="211">
        <v>8.6671618891436791E-2</v>
      </c>
      <c r="G6134" s="211">
        <v>0.11959002667597372</v>
      </c>
      <c r="H6134" s="211">
        <v>0.11845019275181159</v>
      </c>
      <c r="I6134" s="211">
        <v>0.46469556151099956</v>
      </c>
      <c r="J6134" s="211">
        <v>0.45362107351187497</v>
      </c>
      <c r="K6134" s="211">
        <v>0.53179512846476107</v>
      </c>
      <c r="L6134" s="211">
        <v>0.27971776837454843</v>
      </c>
      <c r="M6134" s="211">
        <v>9.5469105135379137E-2</v>
      </c>
      <c r="N6134" s="211">
        <v>0.41609098596862648</v>
      </c>
      <c r="O6134" s="211">
        <v>0.66936980544670444</v>
      </c>
      <c r="P6134" s="211">
        <v>7.133563566221969E-2</v>
      </c>
      <c r="Q6134" s="211">
        <v>6.5788221381145526E-2</v>
      </c>
      <c r="R6134" s="211">
        <v>0.46254766944736214</v>
      </c>
      <c r="S6134" s="211">
        <v>0.34261145591077297</v>
      </c>
      <c r="T6134" s="211">
        <v>0.51852288548749659</v>
      </c>
      <c r="U6134" s="211">
        <v>0.36615383131365153</v>
      </c>
      <c r="V6134" s="211">
        <v>6.2504501703246618E-2</v>
      </c>
      <c r="W6134" s="211">
        <v>0.53891142222256894</v>
      </c>
      <c r="X6134" s="211">
        <v>0.38030339279892489</v>
      </c>
      <c r="Y6134" s="211">
        <v>0.64494260055007513</v>
      </c>
      <c r="Z6134" s="211">
        <v>0.14838917596937393</v>
      </c>
      <c r="AA6134" s="212">
        <v>0.11715473244101207</v>
      </c>
    </row>
    <row r="6135" spans="1:27" x14ac:dyDescent="0.35">
      <c r="A6135" s="210" t="s">
        <v>6811</v>
      </c>
      <c r="B6135" s="217">
        <v>144.83831969140454</v>
      </c>
      <c r="C6135" s="211">
        <v>6.1549955071762336E-2</v>
      </c>
      <c r="D6135" s="211">
        <v>0.12536091904263907</v>
      </c>
      <c r="E6135" s="211">
        <v>8.0481471596579993E-2</v>
      </c>
      <c r="F6135" s="211">
        <v>8.091874159625069E-2</v>
      </c>
      <c r="G6135" s="211">
        <v>0.12099122803197911</v>
      </c>
      <c r="H6135" s="211">
        <v>0.12656824889970961</v>
      </c>
      <c r="I6135" s="211">
        <v>0.47904240660978592</v>
      </c>
      <c r="J6135" s="211">
        <v>0.43652311344995504</v>
      </c>
      <c r="K6135" s="211">
        <v>0.63625288469860719</v>
      </c>
      <c r="L6135" s="211">
        <v>0.28310426473834327</v>
      </c>
      <c r="M6135" s="211">
        <v>0.10413094904298048</v>
      </c>
      <c r="N6135" s="211">
        <v>0.46386422071548272</v>
      </c>
      <c r="O6135" s="211">
        <v>0.5946722215381306</v>
      </c>
      <c r="P6135" s="211">
        <v>6.8173716420126929E-2</v>
      </c>
      <c r="Q6135" s="211">
        <v>0.11348862345897856</v>
      </c>
      <c r="R6135" s="211">
        <v>0.41474913911817113</v>
      </c>
      <c r="S6135" s="211">
        <v>0.34525513440727063</v>
      </c>
      <c r="T6135" s="211">
        <v>0.56609948394540621</v>
      </c>
      <c r="U6135" s="211">
        <v>0.39010640332368113</v>
      </c>
      <c r="V6135" s="211">
        <v>0.13021156969207143</v>
      </c>
      <c r="W6135" s="211">
        <v>0.51532960112999315</v>
      </c>
      <c r="X6135" s="211">
        <v>0.3005364341268274</v>
      </c>
      <c r="Y6135" s="211">
        <v>0.59155076628822179</v>
      </c>
      <c r="Z6135" s="211">
        <v>0.14989123730030596</v>
      </c>
      <c r="AA6135" s="212">
        <v>0.12146724762517885</v>
      </c>
    </row>
    <row r="6136" spans="1:27" x14ac:dyDescent="0.35">
      <c r="A6136" s="210" t="s">
        <v>6812</v>
      </c>
      <c r="B6136" s="217">
        <v>135.07694157249247</v>
      </c>
      <c r="C6136" s="211">
        <v>8.6012110677418235E-2</v>
      </c>
      <c r="D6136" s="211">
        <v>0.12807832528490734</v>
      </c>
      <c r="E6136" s="211">
        <v>7.2500424681105416E-2</v>
      </c>
      <c r="F6136" s="211">
        <v>0.11858862037754014</v>
      </c>
      <c r="G6136" s="211">
        <v>0.11660902731725976</v>
      </c>
      <c r="H6136" s="211">
        <v>0.12351529743110921</v>
      </c>
      <c r="I6136" s="211">
        <v>0.48215539912909305</v>
      </c>
      <c r="J6136" s="211">
        <v>0.45450931476485901</v>
      </c>
      <c r="K6136" s="211">
        <v>0.64837954110796281</v>
      </c>
      <c r="L6136" s="211">
        <v>0.27312615722362732</v>
      </c>
      <c r="M6136" s="211">
        <v>0.10114568428125592</v>
      </c>
      <c r="N6136" s="211">
        <v>0.39504456170178898</v>
      </c>
      <c r="O6136" s="211">
        <v>0.74449233490907663</v>
      </c>
      <c r="P6136" s="211">
        <v>6.3696324481585312E-2</v>
      </c>
      <c r="Q6136" s="211">
        <v>7.2991750143473533E-2</v>
      </c>
      <c r="R6136" s="211">
        <v>0.41174179353746876</v>
      </c>
      <c r="S6136" s="211">
        <v>0.31079055950026013</v>
      </c>
      <c r="T6136" s="211">
        <v>0.52958454128448806</v>
      </c>
      <c r="U6136" s="211">
        <v>0.45196077263019274</v>
      </c>
      <c r="V6136" s="211">
        <v>0.11296943679182124</v>
      </c>
      <c r="W6136" s="211">
        <v>0.57792960048767772</v>
      </c>
      <c r="X6136" s="211">
        <v>0.35699377014232353</v>
      </c>
      <c r="Y6136" s="211">
        <v>0.62213503199801401</v>
      </c>
      <c r="Z6136" s="211">
        <v>0.14615775035878806</v>
      </c>
      <c r="AA6136" s="212">
        <v>0.12444561365600436</v>
      </c>
    </row>
    <row r="6137" spans="1:27" x14ac:dyDescent="0.35">
      <c r="A6137" s="210" t="s">
        <v>6813</v>
      </c>
      <c r="B6137" s="217">
        <v>145.61479481921381</v>
      </c>
      <c r="C6137" s="211">
        <v>5.3351745981282492E-2</v>
      </c>
      <c r="D6137" s="211">
        <v>0.11834755343659328</v>
      </c>
      <c r="E6137" s="211">
        <v>7.8960129708701324E-2</v>
      </c>
      <c r="F6137" s="211">
        <v>0.11024869769954293</v>
      </c>
      <c r="G6137" s="211">
        <v>0.11396543150837747</v>
      </c>
      <c r="H6137" s="211">
        <v>0.12487100557173714</v>
      </c>
      <c r="I6137" s="211">
        <v>0.48989696350803524</v>
      </c>
      <c r="J6137" s="211">
        <v>0.45998743437232564</v>
      </c>
      <c r="K6137" s="211">
        <v>0.61395298130080245</v>
      </c>
      <c r="L6137" s="211">
        <v>0.27767044920291878</v>
      </c>
      <c r="M6137" s="211">
        <v>9.3749803391514813E-2</v>
      </c>
      <c r="N6137" s="211">
        <v>0.39929186379321102</v>
      </c>
      <c r="O6137" s="211">
        <v>0.77202596314683847</v>
      </c>
      <c r="P6137" s="211">
        <v>7.144463056963346E-2</v>
      </c>
      <c r="Q6137" s="211">
        <v>9.9491336979004322E-2</v>
      </c>
      <c r="R6137" s="211">
        <v>0.37916092220360703</v>
      </c>
      <c r="S6137" s="211">
        <v>0.35152318298110363</v>
      </c>
      <c r="T6137" s="211">
        <v>0.52561492842093693</v>
      </c>
      <c r="U6137" s="211">
        <v>0.42442868068106487</v>
      </c>
      <c r="V6137" s="211">
        <v>0.10756462190417328</v>
      </c>
      <c r="W6137" s="211">
        <v>0.59597804648447716</v>
      </c>
      <c r="X6137" s="211">
        <v>0.34115635355692919</v>
      </c>
      <c r="Y6137" s="211">
        <v>0.61271082504024355</v>
      </c>
      <c r="Z6137" s="211">
        <v>0.1488829585377337</v>
      </c>
      <c r="AA6137" s="212">
        <v>0.11725829691964181</v>
      </c>
    </row>
    <row r="6138" spans="1:27" x14ac:dyDescent="0.35">
      <c r="A6138" s="210" t="s">
        <v>6814</v>
      </c>
      <c r="B6138" s="217">
        <v>123.08809462901334</v>
      </c>
      <c r="C6138" s="211">
        <v>5.204950703051027E-2</v>
      </c>
      <c r="D6138" s="211">
        <v>0.13288815836768078</v>
      </c>
      <c r="E6138" s="211">
        <v>7.2816113167178856E-2</v>
      </c>
      <c r="F6138" s="211">
        <v>7.3001390905429425E-2</v>
      </c>
      <c r="G6138" s="211">
        <v>0.12713032062270621</v>
      </c>
      <c r="H6138" s="211">
        <v>0.12024636787222832</v>
      </c>
      <c r="I6138" s="211">
        <v>0.46538697550219243</v>
      </c>
      <c r="J6138" s="211">
        <v>0.46039905068593096</v>
      </c>
      <c r="K6138" s="211">
        <v>0.62905431608037743</v>
      </c>
      <c r="L6138" s="211">
        <v>0.26962715947293214</v>
      </c>
      <c r="M6138" s="211">
        <v>9.9531839744230105E-2</v>
      </c>
      <c r="N6138" s="211">
        <v>0.53032752557620921</v>
      </c>
      <c r="O6138" s="211">
        <v>0.59757801936678256</v>
      </c>
      <c r="P6138" s="211">
        <v>6.5445252220008715E-2</v>
      </c>
      <c r="Q6138" s="211">
        <v>9.4253000157025507E-2</v>
      </c>
      <c r="R6138" s="211">
        <v>0.42792983458765654</v>
      </c>
      <c r="S6138" s="211">
        <v>0.40970913549691218</v>
      </c>
      <c r="T6138" s="211">
        <v>0.52154808415249143</v>
      </c>
      <c r="U6138" s="211">
        <v>0.40702964785743423</v>
      </c>
      <c r="V6138" s="211">
        <v>7.9782483201298493E-2</v>
      </c>
      <c r="W6138" s="211">
        <v>0.63249134446132882</v>
      </c>
      <c r="X6138" s="211">
        <v>0.32596749668067637</v>
      </c>
      <c r="Y6138" s="211">
        <v>0.58591218539027357</v>
      </c>
      <c r="Z6138" s="211">
        <v>0.1470484166192576</v>
      </c>
      <c r="AA6138" s="212">
        <v>0.11939563027330319</v>
      </c>
    </row>
    <row r="6139" spans="1:27" x14ac:dyDescent="0.35">
      <c r="A6139" s="210" t="s">
        <v>6815</v>
      </c>
      <c r="B6139" s="217">
        <v>117.42922715736249</v>
      </c>
      <c r="C6139" s="211">
        <v>5.0445971327280299E-2</v>
      </c>
      <c r="D6139" s="211">
        <v>0.12978651788362186</v>
      </c>
      <c r="E6139" s="211">
        <v>7.7690139933227917E-2</v>
      </c>
      <c r="F6139" s="211">
        <v>0.11225546678369065</v>
      </c>
      <c r="G6139" s="211">
        <v>0.12220950228749684</v>
      </c>
      <c r="H6139" s="211">
        <v>0.10307496471356599</v>
      </c>
      <c r="I6139" s="211">
        <v>0.47421845564486692</v>
      </c>
      <c r="J6139" s="211">
        <v>0.46666220283488014</v>
      </c>
      <c r="K6139" s="211">
        <v>0.59724686857090203</v>
      </c>
      <c r="L6139" s="211">
        <v>0.28353776355484522</v>
      </c>
      <c r="M6139" s="211">
        <v>7.7996688352631349E-2</v>
      </c>
      <c r="N6139" s="211">
        <v>0.4105882077957691</v>
      </c>
      <c r="O6139" s="211">
        <v>0.56040890637849217</v>
      </c>
      <c r="P6139" s="211">
        <v>6.5327835353652358E-2</v>
      </c>
      <c r="Q6139" s="211">
        <v>8.6300943423563009E-2</v>
      </c>
      <c r="R6139" s="211">
        <v>0.41496232383584014</v>
      </c>
      <c r="S6139" s="211">
        <v>0.30474890276261579</v>
      </c>
      <c r="T6139" s="211">
        <v>0.56779614300764747</v>
      </c>
      <c r="U6139" s="211">
        <v>0.40231639398126873</v>
      </c>
      <c r="V6139" s="211">
        <v>8.2998078401978162E-2</v>
      </c>
      <c r="W6139" s="211">
        <v>0.51947337516474046</v>
      </c>
      <c r="X6139" s="211">
        <v>0.39972747370775946</v>
      </c>
      <c r="Y6139" s="211">
        <v>0.71565395725195524</v>
      </c>
      <c r="Z6139" s="211">
        <v>0.14498576248938927</v>
      </c>
      <c r="AA6139" s="212">
        <v>0.11884662491209355</v>
      </c>
    </row>
    <row r="6140" spans="1:27" x14ac:dyDescent="0.35">
      <c r="A6140" s="210" t="s">
        <v>6816</v>
      </c>
      <c r="B6140" s="217">
        <v>142.92818582855674</v>
      </c>
      <c r="C6140" s="211">
        <v>6.0978933115771024E-2</v>
      </c>
      <c r="D6140" s="211">
        <v>0.13127160974052954</v>
      </c>
      <c r="E6140" s="211">
        <v>8.315403304259289E-2</v>
      </c>
      <c r="F6140" s="211">
        <v>8.3992143622930421E-2</v>
      </c>
      <c r="G6140" s="211">
        <v>0.12062281274104591</v>
      </c>
      <c r="H6140" s="211">
        <v>0.11450971428720295</v>
      </c>
      <c r="I6140" s="211">
        <v>0.5230790653830123</v>
      </c>
      <c r="J6140" s="211">
        <v>0.39077424330129601</v>
      </c>
      <c r="K6140" s="211">
        <v>0.60346514281187591</v>
      </c>
      <c r="L6140" s="211">
        <v>0.2665607976258193</v>
      </c>
      <c r="M6140" s="211">
        <v>0.107445404165004</v>
      </c>
      <c r="N6140" s="211">
        <v>0.52486726811541606</v>
      </c>
      <c r="O6140" s="211">
        <v>0.69264625480764108</v>
      </c>
      <c r="P6140" s="211">
        <v>7.1801994450844273E-2</v>
      </c>
      <c r="Q6140" s="211">
        <v>0.11047629841398937</v>
      </c>
      <c r="R6140" s="211">
        <v>0.3980483658817453</v>
      </c>
      <c r="S6140" s="211">
        <v>0.34825103511529726</v>
      </c>
      <c r="T6140" s="211">
        <v>0.52421333219424548</v>
      </c>
      <c r="U6140" s="211">
        <v>0.44503640694494945</v>
      </c>
      <c r="V6140" s="211">
        <v>7.0469096020891547E-2</v>
      </c>
      <c r="W6140" s="211">
        <v>0.54382947493765144</v>
      </c>
      <c r="X6140" s="211">
        <v>0.26867346222547356</v>
      </c>
      <c r="Y6140" s="211">
        <v>0.65686542278691984</v>
      </c>
      <c r="Z6140" s="211">
        <v>0.14505798204761838</v>
      </c>
      <c r="AA6140" s="212">
        <v>0.11920387417900849</v>
      </c>
    </row>
    <row r="6141" spans="1:27" x14ac:dyDescent="0.35">
      <c r="A6141" s="210" t="s">
        <v>6817</v>
      </c>
      <c r="B6141" s="217">
        <v>124.19526580773852</v>
      </c>
      <c r="C6141" s="211">
        <v>6.4724084044380445E-2</v>
      </c>
      <c r="D6141" s="211">
        <v>0.1202204199764717</v>
      </c>
      <c r="E6141" s="211">
        <v>8.3350909604147691E-2</v>
      </c>
      <c r="F6141" s="211">
        <v>9.4823927787443391E-2</v>
      </c>
      <c r="G6141" s="211">
        <v>0.11906533559083499</v>
      </c>
      <c r="H6141" s="211">
        <v>0.11218310279106974</v>
      </c>
      <c r="I6141" s="211">
        <v>0.48904538843106543</v>
      </c>
      <c r="J6141" s="211">
        <v>0.4764277098872281</v>
      </c>
      <c r="K6141" s="211">
        <v>0.58796305075780575</v>
      </c>
      <c r="L6141" s="211">
        <v>0.27509762068194737</v>
      </c>
      <c r="M6141" s="211">
        <v>8.4606563124639877E-2</v>
      </c>
      <c r="N6141" s="211">
        <v>0.43584768589281409</v>
      </c>
      <c r="O6141" s="211">
        <v>0.637046751549049</v>
      </c>
      <c r="P6141" s="211">
        <v>6.4574055470317832E-2</v>
      </c>
      <c r="Q6141" s="211">
        <v>0.15514369349776302</v>
      </c>
      <c r="R6141" s="211">
        <v>0.43764096373407069</v>
      </c>
      <c r="S6141" s="211">
        <v>0.32220303715220799</v>
      </c>
      <c r="T6141" s="211">
        <v>0.55988561776279844</v>
      </c>
      <c r="U6141" s="211">
        <v>0.39002942925649525</v>
      </c>
      <c r="V6141" s="211">
        <v>9.5100145187714771E-2</v>
      </c>
      <c r="W6141" s="211">
        <v>0.50774035330191503</v>
      </c>
      <c r="X6141" s="211">
        <v>0.36786717974082545</v>
      </c>
      <c r="Y6141" s="211">
        <v>0.65142570068337924</v>
      </c>
      <c r="Z6141" s="211">
        <v>0.14592469020049922</v>
      </c>
      <c r="AA6141" s="212">
        <v>0.12134385226924531</v>
      </c>
    </row>
    <row r="6142" spans="1:27" x14ac:dyDescent="0.35">
      <c r="A6142" s="210" t="s">
        <v>6818</v>
      </c>
      <c r="B6142" s="217">
        <v>130.45206800242875</v>
      </c>
      <c r="C6142" s="211">
        <v>7.2424101076557473E-2</v>
      </c>
      <c r="D6142" s="211">
        <v>0.12101380530607313</v>
      </c>
      <c r="E6142" s="211">
        <v>6.9000597823790324E-2</v>
      </c>
      <c r="F6142" s="211">
        <v>0.11700825436069934</v>
      </c>
      <c r="G6142" s="211">
        <v>0.12124789258461706</v>
      </c>
      <c r="H6142" s="211">
        <v>0.11983621950566659</v>
      </c>
      <c r="I6142" s="211">
        <v>0.52658375101864718</v>
      </c>
      <c r="J6142" s="211">
        <v>0.46064756712178967</v>
      </c>
      <c r="K6142" s="211">
        <v>0.64797899609156051</v>
      </c>
      <c r="L6142" s="211">
        <v>0.27980443113771375</v>
      </c>
      <c r="M6142" s="211">
        <v>0.11180634899790125</v>
      </c>
      <c r="N6142" s="211">
        <v>0.5041340251695523</v>
      </c>
      <c r="O6142" s="211">
        <v>0.67801832249252969</v>
      </c>
      <c r="P6142" s="211">
        <v>6.4853645855454931E-2</v>
      </c>
      <c r="Q6142" s="211">
        <v>4.6312179733062744E-2</v>
      </c>
      <c r="R6142" s="211">
        <v>0.46510222363132714</v>
      </c>
      <c r="S6142" s="211">
        <v>0.28156917506278234</v>
      </c>
      <c r="T6142" s="211">
        <v>0.53665779137586689</v>
      </c>
      <c r="U6142" s="211">
        <v>0.39153679575797917</v>
      </c>
      <c r="V6142" s="211">
        <v>9.4366582746970143E-2</v>
      </c>
      <c r="W6142" s="211">
        <v>0.53769717197330213</v>
      </c>
      <c r="X6142" s="211">
        <v>0.28821794413788088</v>
      </c>
      <c r="Y6142" s="211">
        <v>0.65412916445895641</v>
      </c>
      <c r="Z6142" s="211">
        <v>0.1452838661479248</v>
      </c>
      <c r="AA6142" s="212">
        <v>0.121647928024445</v>
      </c>
    </row>
    <row r="6143" spans="1:27" x14ac:dyDescent="0.35">
      <c r="A6143" s="210" t="s">
        <v>6819</v>
      </c>
      <c r="B6143" s="217">
        <v>170.79874876395908</v>
      </c>
      <c r="C6143" s="211">
        <v>7.4313982622448718E-2</v>
      </c>
      <c r="D6143" s="211">
        <v>0.1329697371856321</v>
      </c>
      <c r="E6143" s="211">
        <v>8.0171831213204883E-2</v>
      </c>
      <c r="F6143" s="211">
        <v>0.10440983689734507</v>
      </c>
      <c r="G6143" s="211">
        <v>0.11650692788994974</v>
      </c>
      <c r="H6143" s="211">
        <v>0.10540329061025665</v>
      </c>
      <c r="I6143" s="211">
        <v>0.48353402889984226</v>
      </c>
      <c r="J6143" s="211">
        <v>0.44153033764907379</v>
      </c>
      <c r="K6143" s="211">
        <v>0.58777108093611186</v>
      </c>
      <c r="L6143" s="211">
        <v>0.27357473253007059</v>
      </c>
      <c r="M6143" s="211">
        <v>0.12266951284614176</v>
      </c>
      <c r="N6143" s="211">
        <v>0.41841725215125525</v>
      </c>
      <c r="O6143" s="211">
        <v>0.73331851019667593</v>
      </c>
      <c r="P6143" s="211">
        <v>6.5876196288337449E-2</v>
      </c>
      <c r="Q6143" s="211">
        <v>6.4509591554552284E-2</v>
      </c>
      <c r="R6143" s="211">
        <v>0.45525235383608798</v>
      </c>
      <c r="S6143" s="211">
        <v>0.35062170501762846</v>
      </c>
      <c r="T6143" s="211">
        <v>0.56530108625681486</v>
      </c>
      <c r="U6143" s="211">
        <v>0.5300879733636964</v>
      </c>
      <c r="V6143" s="211">
        <v>9.2947695321236465E-2</v>
      </c>
      <c r="W6143" s="211">
        <v>0.59570036434880624</v>
      </c>
      <c r="X6143" s="211">
        <v>0.43346355437127571</v>
      </c>
      <c r="Y6143" s="211">
        <v>0.67205930633340949</v>
      </c>
      <c r="Z6143" s="211">
        <v>0.14440610453160793</v>
      </c>
      <c r="AA6143" s="212">
        <v>0.11303166837410768</v>
      </c>
    </row>
    <row r="6144" spans="1:27" x14ac:dyDescent="0.35">
      <c r="A6144" s="210" t="s">
        <v>6820</v>
      </c>
      <c r="B6144" s="217">
        <v>145.9289511121367</v>
      </c>
      <c r="C6144" s="211">
        <v>5.8578258547323264E-2</v>
      </c>
      <c r="D6144" s="211">
        <v>0.1289631142388879</v>
      </c>
      <c r="E6144" s="211">
        <v>8.0564873818649532E-2</v>
      </c>
      <c r="F6144" s="211">
        <v>6.9044678114049102E-2</v>
      </c>
      <c r="G6144" s="211">
        <v>0.12006910303707476</v>
      </c>
      <c r="H6144" s="211">
        <v>0.11859782031577969</v>
      </c>
      <c r="I6144" s="211">
        <v>0.51418247800757788</v>
      </c>
      <c r="J6144" s="211">
        <v>0.47070859107763996</v>
      </c>
      <c r="K6144" s="211">
        <v>0.54767123607091805</v>
      </c>
      <c r="L6144" s="211">
        <v>0.27086734387163808</v>
      </c>
      <c r="M6144" s="211">
        <v>0.11265890899864363</v>
      </c>
      <c r="N6144" s="211">
        <v>0.56171875114520076</v>
      </c>
      <c r="O6144" s="211">
        <v>0.68446865084144226</v>
      </c>
      <c r="P6144" s="211">
        <v>6.0805082671501393E-2</v>
      </c>
      <c r="Q6144" s="211">
        <v>0.13168028885742281</v>
      </c>
      <c r="R6144" s="211">
        <v>0.37328589280439878</v>
      </c>
      <c r="S6144" s="211">
        <v>0.30581412785415962</v>
      </c>
      <c r="T6144" s="211">
        <v>0.53888527444461676</v>
      </c>
      <c r="U6144" s="211">
        <v>0.40674541630294359</v>
      </c>
      <c r="V6144" s="211">
        <v>0.12263741058773085</v>
      </c>
      <c r="W6144" s="211">
        <v>0.54131235630474706</v>
      </c>
      <c r="X6144" s="211">
        <v>0.37307267569148661</v>
      </c>
      <c r="Y6144" s="211">
        <v>0.7402206509209599</v>
      </c>
      <c r="Z6144" s="211">
        <v>0.14667826539037154</v>
      </c>
      <c r="AA6144" s="212">
        <v>0.12519788862708597</v>
      </c>
    </row>
    <row r="6145" spans="1:27" x14ac:dyDescent="0.35">
      <c r="A6145" s="210" t="s">
        <v>6821</v>
      </c>
      <c r="B6145" s="217">
        <v>122.87446303033255</v>
      </c>
      <c r="C6145" s="211">
        <v>5.7469196906585203E-2</v>
      </c>
      <c r="D6145" s="211">
        <v>0.11363770555271718</v>
      </c>
      <c r="E6145" s="211">
        <v>8.1881818807795395E-2</v>
      </c>
      <c r="F6145" s="211">
        <v>9.2029386891906942E-2</v>
      </c>
      <c r="G6145" s="211">
        <v>0.12043359843901354</v>
      </c>
      <c r="H6145" s="211">
        <v>0.1047650160921229</v>
      </c>
      <c r="I6145" s="211">
        <v>0.4638335395761341</v>
      </c>
      <c r="J6145" s="211">
        <v>0.42334245469727111</v>
      </c>
      <c r="K6145" s="211">
        <v>0.54724673765110299</v>
      </c>
      <c r="L6145" s="211">
        <v>0.27224052403662391</v>
      </c>
      <c r="M6145" s="211">
        <v>8.059452075858542E-2</v>
      </c>
      <c r="N6145" s="211">
        <v>0.38633082618563802</v>
      </c>
      <c r="O6145" s="211">
        <v>0.50526144875524326</v>
      </c>
      <c r="P6145" s="211">
        <v>6.7987403761587004E-2</v>
      </c>
      <c r="Q6145" s="211">
        <v>5.9162469755476566E-2</v>
      </c>
      <c r="R6145" s="211">
        <v>0.45389804388358451</v>
      </c>
      <c r="S6145" s="211">
        <v>0.3024530086435217</v>
      </c>
      <c r="T6145" s="211">
        <v>0.52006186077042615</v>
      </c>
      <c r="U6145" s="211">
        <v>0.39353054932487808</v>
      </c>
      <c r="V6145" s="211">
        <v>0.11160668552086199</v>
      </c>
      <c r="W6145" s="211">
        <v>0.5479114722656907</v>
      </c>
      <c r="X6145" s="211">
        <v>0.22519895750391594</v>
      </c>
      <c r="Y6145" s="211">
        <v>0.7163399976270981</v>
      </c>
      <c r="Z6145" s="211">
        <v>0.14508528544046329</v>
      </c>
      <c r="AA6145" s="212">
        <v>0.11791441723737994</v>
      </c>
    </row>
    <row r="6146" spans="1:27" x14ac:dyDescent="0.35">
      <c r="A6146" s="210" t="s">
        <v>6822</v>
      </c>
      <c r="B6146" s="217">
        <v>125.56875030143115</v>
      </c>
      <c r="C6146" s="211">
        <v>8.5816155448458206E-2</v>
      </c>
      <c r="D6146" s="211">
        <v>0.12542555156865889</v>
      </c>
      <c r="E6146" s="211">
        <v>7.1451689101560828E-2</v>
      </c>
      <c r="F6146" s="211">
        <v>9.3169673423934035E-2</v>
      </c>
      <c r="G6146" s="211">
        <v>0.12440964438246568</v>
      </c>
      <c r="H6146" s="211">
        <v>0.12520781976969053</v>
      </c>
      <c r="I6146" s="211">
        <v>0.49010097918905826</v>
      </c>
      <c r="J6146" s="211">
        <v>0.45824336182077124</v>
      </c>
      <c r="K6146" s="211">
        <v>0.57645847834524833</v>
      </c>
      <c r="L6146" s="211">
        <v>0.26585714424311069</v>
      </c>
      <c r="M6146" s="211">
        <v>0.11165414476663413</v>
      </c>
      <c r="N6146" s="211">
        <v>0.48348927521954188</v>
      </c>
      <c r="O6146" s="211">
        <v>0.75894934346702791</v>
      </c>
      <c r="P6146" s="211">
        <v>7.1921693076547305E-2</v>
      </c>
      <c r="Q6146" s="211">
        <v>4.5068480718782319E-2</v>
      </c>
      <c r="R6146" s="211">
        <v>0.38872539118312838</v>
      </c>
      <c r="S6146" s="211">
        <v>0.30942297248519379</v>
      </c>
      <c r="T6146" s="211">
        <v>0.51969110058675416</v>
      </c>
      <c r="U6146" s="211">
        <v>0.40988355460599157</v>
      </c>
      <c r="V6146" s="211">
        <v>5.7898424764072753E-2</v>
      </c>
      <c r="W6146" s="211">
        <v>0.55735323276536886</v>
      </c>
      <c r="X6146" s="211">
        <v>0.29263874343430463</v>
      </c>
      <c r="Y6146" s="211">
        <v>0.72557782157042605</v>
      </c>
      <c r="Z6146" s="211">
        <v>0.14398038173187888</v>
      </c>
      <c r="AA6146" s="212">
        <v>0.12060012960792429</v>
      </c>
    </row>
    <row r="6147" spans="1:27" x14ac:dyDescent="0.35">
      <c r="A6147" s="210" t="s">
        <v>6823</v>
      </c>
      <c r="B6147" s="217">
        <v>132.408572230251</v>
      </c>
      <c r="C6147" s="211">
        <v>5.3328505884941119E-2</v>
      </c>
      <c r="D6147" s="211">
        <v>0.11596012789131445</v>
      </c>
      <c r="E6147" s="211">
        <v>7.8196779763676005E-2</v>
      </c>
      <c r="F6147" s="211">
        <v>0.10901737936854589</v>
      </c>
      <c r="G6147" s="211">
        <v>0.1174251054531892</v>
      </c>
      <c r="H6147" s="211">
        <v>0.11363657356669103</v>
      </c>
      <c r="I6147" s="211">
        <v>0.47997698697995977</v>
      </c>
      <c r="J6147" s="211">
        <v>0.41455139014511566</v>
      </c>
      <c r="K6147" s="211">
        <v>0.51344415768646123</v>
      </c>
      <c r="L6147" s="211">
        <v>0.27528981514042672</v>
      </c>
      <c r="M6147" s="211">
        <v>0.10335481733819309</v>
      </c>
      <c r="N6147" s="211">
        <v>0.50697731368275267</v>
      </c>
      <c r="O6147" s="211">
        <v>0.72808529502882191</v>
      </c>
      <c r="P6147" s="211">
        <v>6.9537558385847686E-2</v>
      </c>
      <c r="Q6147" s="211">
        <v>6.6686161508502415E-2</v>
      </c>
      <c r="R6147" s="211">
        <v>0.44847841629028218</v>
      </c>
      <c r="S6147" s="211">
        <v>0.41563377396343598</v>
      </c>
      <c r="T6147" s="211">
        <v>0.53000082200541787</v>
      </c>
      <c r="U6147" s="211">
        <v>0.43027703939767559</v>
      </c>
      <c r="V6147" s="211">
        <v>8.4737701654601427E-2</v>
      </c>
      <c r="W6147" s="211">
        <v>0.59123122859974053</v>
      </c>
      <c r="X6147" s="211">
        <v>0.34710450691930089</v>
      </c>
      <c r="Y6147" s="211">
        <v>0.69270450061648758</v>
      </c>
      <c r="Z6147" s="211">
        <v>0.14319423118584523</v>
      </c>
      <c r="AA6147" s="212">
        <v>0.12051167215653807</v>
      </c>
    </row>
    <row r="6148" spans="1:27" x14ac:dyDescent="0.35">
      <c r="A6148" s="210" t="s">
        <v>6824</v>
      </c>
      <c r="B6148" s="217">
        <v>124.48618183637514</v>
      </c>
      <c r="C6148" s="211">
        <v>7.9073763685887394E-2</v>
      </c>
      <c r="D6148" s="211">
        <v>0.12337304841812158</v>
      </c>
      <c r="E6148" s="211">
        <v>7.7052218078432766E-2</v>
      </c>
      <c r="F6148" s="211">
        <v>9.8925775834538099E-2</v>
      </c>
      <c r="G6148" s="211">
        <v>0.1232205608308789</v>
      </c>
      <c r="H6148" s="211">
        <v>0.11917128145569202</v>
      </c>
      <c r="I6148" s="211">
        <v>0.50846663562794037</v>
      </c>
      <c r="J6148" s="211">
        <v>0.41994392827415927</v>
      </c>
      <c r="K6148" s="211">
        <v>0.59689388042518732</v>
      </c>
      <c r="L6148" s="211">
        <v>0.2765056496496382</v>
      </c>
      <c r="M6148" s="211">
        <v>9.0965787217139465E-2</v>
      </c>
      <c r="N6148" s="211">
        <v>0.37478341621605338</v>
      </c>
      <c r="O6148" s="211">
        <v>0.57622358451700251</v>
      </c>
      <c r="P6148" s="211">
        <v>7.3093564534938676E-2</v>
      </c>
      <c r="Q6148" s="211">
        <v>4.7554941485080188E-2</v>
      </c>
      <c r="R6148" s="211">
        <v>0.47291291656460283</v>
      </c>
      <c r="S6148" s="211">
        <v>0.36692534801640309</v>
      </c>
      <c r="T6148" s="211">
        <v>0.60634732337138542</v>
      </c>
      <c r="U6148" s="211">
        <v>0.47673192880133858</v>
      </c>
      <c r="V6148" s="211">
        <v>7.1573900338217145E-2</v>
      </c>
      <c r="W6148" s="211">
        <v>0.57435065034654764</v>
      </c>
      <c r="X6148" s="211">
        <v>0.30366047169974369</v>
      </c>
      <c r="Y6148" s="211">
        <v>0.72091953715017065</v>
      </c>
      <c r="Z6148" s="211">
        <v>0.14934605295566683</v>
      </c>
      <c r="AA6148" s="212">
        <v>0.12457508856272752</v>
      </c>
    </row>
    <row r="6149" spans="1:27" x14ac:dyDescent="0.35">
      <c r="A6149" s="210" t="s">
        <v>6825</v>
      </c>
      <c r="B6149" s="217">
        <v>153.74723584482868</v>
      </c>
      <c r="C6149" s="211">
        <v>7.7124574185535866E-2</v>
      </c>
      <c r="D6149" s="211">
        <v>0.12032337411798243</v>
      </c>
      <c r="E6149" s="211">
        <v>8.3033024236200181E-2</v>
      </c>
      <c r="F6149" s="211">
        <v>0.10442804520808269</v>
      </c>
      <c r="G6149" s="211">
        <v>0.12214369717562032</v>
      </c>
      <c r="H6149" s="211">
        <v>0.12360282108127946</v>
      </c>
      <c r="I6149" s="211">
        <v>0.4496904816258504</v>
      </c>
      <c r="J6149" s="211">
        <v>0.43837728879783389</v>
      </c>
      <c r="K6149" s="211">
        <v>0.53810676244772482</v>
      </c>
      <c r="L6149" s="211">
        <v>0.2746044582488969</v>
      </c>
      <c r="M6149" s="211">
        <v>0.11191399645842384</v>
      </c>
      <c r="N6149" s="211">
        <v>0.52477582674017009</v>
      </c>
      <c r="O6149" s="211">
        <v>0.78758333137982062</v>
      </c>
      <c r="P6149" s="211">
        <v>6.8731658901541592E-2</v>
      </c>
      <c r="Q6149" s="211">
        <v>9.2986315328603839E-2</v>
      </c>
      <c r="R6149" s="211">
        <v>0.46765352731063142</v>
      </c>
      <c r="S6149" s="211">
        <v>0.31667810932400658</v>
      </c>
      <c r="T6149" s="211">
        <v>0.6159728593075936</v>
      </c>
      <c r="U6149" s="211">
        <v>0.44417340733474647</v>
      </c>
      <c r="V6149" s="211">
        <v>8.8544741121353063E-2</v>
      </c>
      <c r="W6149" s="211">
        <v>0.48998793400484081</v>
      </c>
      <c r="X6149" s="211">
        <v>0.3761911097723018</v>
      </c>
      <c r="Y6149" s="211">
        <v>0.71569213921531216</v>
      </c>
      <c r="Z6149" s="211">
        <v>0.14425453733277063</v>
      </c>
      <c r="AA6149" s="212">
        <v>0.12016974530797196</v>
      </c>
    </row>
    <row r="6150" spans="1:27" x14ac:dyDescent="0.35">
      <c r="A6150" s="210" t="s">
        <v>6826</v>
      </c>
      <c r="B6150" s="217">
        <v>142.56701195666312</v>
      </c>
      <c r="C6150" s="211">
        <v>6.0646799104531648E-2</v>
      </c>
      <c r="D6150" s="211">
        <v>0.13183530051870423</v>
      </c>
      <c r="E6150" s="211">
        <v>7.4683029863684969E-2</v>
      </c>
      <c r="F6150" s="211">
        <v>8.3025459718769082E-2</v>
      </c>
      <c r="G6150" s="211">
        <v>0.12198681426207188</v>
      </c>
      <c r="H6150" s="211">
        <v>0.10915882959441996</v>
      </c>
      <c r="I6150" s="211">
        <v>0.44412080751132199</v>
      </c>
      <c r="J6150" s="211">
        <v>0.39880388868432454</v>
      </c>
      <c r="K6150" s="211">
        <v>0.55321323790897969</v>
      </c>
      <c r="L6150" s="211">
        <v>0.27132973558111467</v>
      </c>
      <c r="M6150" s="211">
        <v>0.10831782338056645</v>
      </c>
      <c r="N6150" s="211">
        <v>0.5437219585813563</v>
      </c>
      <c r="O6150" s="211">
        <v>0.73741599773346289</v>
      </c>
      <c r="P6150" s="211">
        <v>7.1119945195862011E-2</v>
      </c>
      <c r="Q6150" s="211">
        <v>0.102886837457675</v>
      </c>
      <c r="R6150" s="211">
        <v>0.39528953151211327</v>
      </c>
      <c r="S6150" s="211">
        <v>0.27118980875179971</v>
      </c>
      <c r="T6150" s="211">
        <v>0.53881572039847603</v>
      </c>
      <c r="U6150" s="211">
        <v>0.38396374710914227</v>
      </c>
      <c r="V6150" s="211">
        <v>9.4966763491521236E-2</v>
      </c>
      <c r="W6150" s="211">
        <v>0.52002928925964342</v>
      </c>
      <c r="X6150" s="211">
        <v>0.40616462488624028</v>
      </c>
      <c r="Y6150" s="211">
        <v>0.59727552204681578</v>
      </c>
      <c r="Z6150" s="211">
        <v>0.14895127099340211</v>
      </c>
      <c r="AA6150" s="212">
        <v>0.11679772872907587</v>
      </c>
    </row>
    <row r="6151" spans="1:27" x14ac:dyDescent="0.35">
      <c r="A6151" s="210" t="s">
        <v>6827</v>
      </c>
      <c r="B6151" s="217">
        <v>143.47206253260924</v>
      </c>
      <c r="C6151" s="211">
        <v>6.1073974993580492E-2</v>
      </c>
      <c r="D6151" s="211">
        <v>0.12807598650106133</v>
      </c>
      <c r="E6151" s="211">
        <v>7.8529870852180703E-2</v>
      </c>
      <c r="F6151" s="211">
        <v>9.6444345370778145E-2</v>
      </c>
      <c r="G6151" s="211">
        <v>0.11441218885069052</v>
      </c>
      <c r="H6151" s="211">
        <v>0.11318104746890495</v>
      </c>
      <c r="I6151" s="211">
        <v>0.51091154358395474</v>
      </c>
      <c r="J6151" s="211">
        <v>0.45814636211154663</v>
      </c>
      <c r="K6151" s="211">
        <v>0.5703476777038633</v>
      </c>
      <c r="L6151" s="211">
        <v>0.27728676062102026</v>
      </c>
      <c r="M6151" s="211">
        <v>9.9448548553220217E-2</v>
      </c>
      <c r="N6151" s="211">
        <v>0.49896539713264265</v>
      </c>
      <c r="O6151" s="211">
        <v>0.58040917675623205</v>
      </c>
      <c r="P6151" s="211">
        <v>6.7494212673240933E-2</v>
      </c>
      <c r="Q6151" s="211">
        <v>7.0640216742980946E-2</v>
      </c>
      <c r="R6151" s="211">
        <v>0.44511764589386682</v>
      </c>
      <c r="S6151" s="211">
        <v>0.38473537319773188</v>
      </c>
      <c r="T6151" s="211">
        <v>0.55246585730846676</v>
      </c>
      <c r="U6151" s="211">
        <v>0.40548685620288655</v>
      </c>
      <c r="V6151" s="211">
        <v>0.13752631166231208</v>
      </c>
      <c r="W6151" s="211">
        <v>0.50893517674370192</v>
      </c>
      <c r="X6151" s="211">
        <v>0.28487300316771258</v>
      </c>
      <c r="Y6151" s="211">
        <v>0.60410141275445017</v>
      </c>
      <c r="Z6151" s="211">
        <v>0.14419866278489435</v>
      </c>
      <c r="AA6151" s="212">
        <v>0.11965091358785822</v>
      </c>
    </row>
    <row r="6152" spans="1:27" x14ac:dyDescent="0.35">
      <c r="A6152" s="210" t="s">
        <v>6828</v>
      </c>
      <c r="B6152" s="217">
        <v>116.67706485141751</v>
      </c>
      <c r="C6152" s="211">
        <v>7.1142030716877677E-2</v>
      </c>
      <c r="D6152" s="211">
        <v>0.12103889338221945</v>
      </c>
      <c r="E6152" s="211">
        <v>7.3681689839015255E-2</v>
      </c>
      <c r="F6152" s="211">
        <v>0.1016007838365261</v>
      </c>
      <c r="G6152" s="211">
        <v>0.1231112029440567</v>
      </c>
      <c r="H6152" s="211">
        <v>0.11229543140627186</v>
      </c>
      <c r="I6152" s="211">
        <v>0.49350513193756079</v>
      </c>
      <c r="J6152" s="211">
        <v>0.4283076115902697</v>
      </c>
      <c r="K6152" s="211">
        <v>0.60885100057530483</v>
      </c>
      <c r="L6152" s="211">
        <v>0.27306594414350438</v>
      </c>
      <c r="M6152" s="211">
        <v>9.1844051155952233E-2</v>
      </c>
      <c r="N6152" s="211">
        <v>0.48542364006842287</v>
      </c>
      <c r="O6152" s="211">
        <v>0.75292543964375147</v>
      </c>
      <c r="P6152" s="211">
        <v>6.9220816278266359E-2</v>
      </c>
      <c r="Q6152" s="211">
        <v>5.7565470890066334E-2</v>
      </c>
      <c r="R6152" s="211">
        <v>0.39634303241899271</v>
      </c>
      <c r="S6152" s="211">
        <v>0.37599969027284119</v>
      </c>
      <c r="T6152" s="211">
        <v>0.47358280141735587</v>
      </c>
      <c r="U6152" s="211">
        <v>0.42768878097546859</v>
      </c>
      <c r="V6152" s="211">
        <v>5.822916199803066E-2</v>
      </c>
      <c r="W6152" s="211">
        <v>0.61852377178566931</v>
      </c>
      <c r="X6152" s="211">
        <v>0.26540248636715236</v>
      </c>
      <c r="Y6152" s="211">
        <v>0.64377378561197129</v>
      </c>
      <c r="Z6152" s="211">
        <v>0.14776204556292261</v>
      </c>
      <c r="AA6152" s="212">
        <v>0.11900339179715584</v>
      </c>
    </row>
    <row r="6153" spans="1:27" x14ac:dyDescent="0.35">
      <c r="A6153" s="210" t="s">
        <v>6829</v>
      </c>
      <c r="B6153" s="217">
        <v>168.90008716919164</v>
      </c>
      <c r="C6153" s="211">
        <v>4.53191138331503E-2</v>
      </c>
      <c r="D6153" s="211">
        <v>0.13014024683007186</v>
      </c>
      <c r="E6153" s="211">
        <v>8.7648759616014413E-2</v>
      </c>
      <c r="F6153" s="211">
        <v>0.11482295981068984</v>
      </c>
      <c r="G6153" s="211">
        <v>0.11835914580439207</v>
      </c>
      <c r="H6153" s="211">
        <v>0.11693154999209479</v>
      </c>
      <c r="I6153" s="211">
        <v>0.53483289856246552</v>
      </c>
      <c r="J6153" s="211">
        <v>0.42337727013897547</v>
      </c>
      <c r="K6153" s="211">
        <v>0.64714690021813226</v>
      </c>
      <c r="L6153" s="211">
        <v>0.2660557861458136</v>
      </c>
      <c r="M6153" s="211">
        <v>0.11350437783364785</v>
      </c>
      <c r="N6153" s="211">
        <v>0.56098139004063152</v>
      </c>
      <c r="O6153" s="211">
        <v>0.78570347841771637</v>
      </c>
      <c r="P6153" s="211">
        <v>7.3849819424243554E-2</v>
      </c>
      <c r="Q6153" s="211">
        <v>0.10478641556220486</v>
      </c>
      <c r="R6153" s="211">
        <v>0.46942385772892442</v>
      </c>
      <c r="S6153" s="211">
        <v>0.41345645050269442</v>
      </c>
      <c r="T6153" s="211">
        <v>0.60366945528599025</v>
      </c>
      <c r="U6153" s="211">
        <v>0.46275227363518012</v>
      </c>
      <c r="V6153" s="211">
        <v>0.10693925856676727</v>
      </c>
      <c r="W6153" s="211">
        <v>0.55033161438735612</v>
      </c>
      <c r="X6153" s="211">
        <v>0.39454780293132463</v>
      </c>
      <c r="Y6153" s="211">
        <v>0.53676886047491934</v>
      </c>
      <c r="Z6153" s="211">
        <v>0.14740306604390074</v>
      </c>
      <c r="AA6153" s="212">
        <v>0.12439689099551234</v>
      </c>
    </row>
    <row r="6154" spans="1:27" x14ac:dyDescent="0.35">
      <c r="A6154" s="210" t="s">
        <v>6830</v>
      </c>
      <c r="B6154" s="217">
        <v>156.56280300062755</v>
      </c>
      <c r="C6154" s="211">
        <v>7.3639895961219781E-2</v>
      </c>
      <c r="D6154" s="211">
        <v>0.11959191216031377</v>
      </c>
      <c r="E6154" s="211">
        <v>6.9592175274412013E-2</v>
      </c>
      <c r="F6154" s="211">
        <v>0.11516011323301328</v>
      </c>
      <c r="G6154" s="211">
        <v>0.11342463086917577</v>
      </c>
      <c r="H6154" s="211">
        <v>0.11441116776772314</v>
      </c>
      <c r="I6154" s="211">
        <v>0.5122533489603267</v>
      </c>
      <c r="J6154" s="211">
        <v>0.45248836302289597</v>
      </c>
      <c r="K6154" s="211">
        <v>0.59070887548293027</v>
      </c>
      <c r="L6154" s="211">
        <v>0.27465544117577606</v>
      </c>
      <c r="M6154" s="211">
        <v>0.11911401975964868</v>
      </c>
      <c r="N6154" s="211">
        <v>0.48295938283791773</v>
      </c>
      <c r="O6154" s="211">
        <v>0.68597910439996124</v>
      </c>
      <c r="P6154" s="211">
        <v>6.5018417147345811E-2</v>
      </c>
      <c r="Q6154" s="211">
        <v>4.9709461787648936E-2</v>
      </c>
      <c r="R6154" s="211">
        <v>0.44490431667398067</v>
      </c>
      <c r="S6154" s="211">
        <v>0.33899671909177642</v>
      </c>
      <c r="T6154" s="211">
        <v>0.55129099454557562</v>
      </c>
      <c r="U6154" s="211">
        <v>0.41144198689169131</v>
      </c>
      <c r="V6154" s="211">
        <v>0.12041575484610348</v>
      </c>
      <c r="W6154" s="211">
        <v>0.60963482341011377</v>
      </c>
      <c r="X6154" s="211">
        <v>0.30214723234662033</v>
      </c>
      <c r="Y6154" s="211">
        <v>0.7070106160940528</v>
      </c>
      <c r="Z6154" s="211">
        <v>0.14691450172886739</v>
      </c>
      <c r="AA6154" s="212">
        <v>0.11671054539977267</v>
      </c>
    </row>
    <row r="6155" spans="1:27" x14ac:dyDescent="0.35">
      <c r="A6155" s="210" t="s">
        <v>6831</v>
      </c>
      <c r="B6155" s="217">
        <v>129.10630854953232</v>
      </c>
      <c r="C6155" s="211">
        <v>5.1838447999164053E-2</v>
      </c>
      <c r="D6155" s="211">
        <v>0.12756601000471685</v>
      </c>
      <c r="E6155" s="211">
        <v>8.4967221015649477E-2</v>
      </c>
      <c r="F6155" s="211">
        <v>0.11096502391682997</v>
      </c>
      <c r="G6155" s="211">
        <v>0.12286204053043656</v>
      </c>
      <c r="H6155" s="211">
        <v>0.11853802656137435</v>
      </c>
      <c r="I6155" s="211">
        <v>0.47267406969164916</v>
      </c>
      <c r="J6155" s="211">
        <v>0.42436569367468935</v>
      </c>
      <c r="K6155" s="211">
        <v>0.55591441817732945</v>
      </c>
      <c r="L6155" s="211">
        <v>0.27924711006088798</v>
      </c>
      <c r="M6155" s="211">
        <v>0.10172969524690799</v>
      </c>
      <c r="N6155" s="211">
        <v>0.42413990572839949</v>
      </c>
      <c r="O6155" s="211">
        <v>0.73327775509727033</v>
      </c>
      <c r="P6155" s="211">
        <v>6.7541394615787453E-2</v>
      </c>
      <c r="Q6155" s="211">
        <v>0.11179644605215014</v>
      </c>
      <c r="R6155" s="211">
        <v>0.45562507956761783</v>
      </c>
      <c r="S6155" s="211">
        <v>0.30022100619195446</v>
      </c>
      <c r="T6155" s="211">
        <v>0.48495175237578286</v>
      </c>
      <c r="U6155" s="211">
        <v>0.40708412508016883</v>
      </c>
      <c r="V6155" s="211">
        <v>8.6787944961781369E-2</v>
      </c>
      <c r="W6155" s="211">
        <v>0.59666979432337763</v>
      </c>
      <c r="X6155" s="211">
        <v>0.30686074922982082</v>
      </c>
      <c r="Y6155" s="211">
        <v>0.61530489177863501</v>
      </c>
      <c r="Z6155" s="211">
        <v>0.14893410519415101</v>
      </c>
      <c r="AA6155" s="212">
        <v>0.11904085486845958</v>
      </c>
    </row>
    <row r="6156" spans="1:27" x14ac:dyDescent="0.35">
      <c r="A6156" s="210" t="s">
        <v>6832</v>
      </c>
      <c r="B6156" s="217">
        <v>110.40375520686806</v>
      </c>
      <c r="C6156" s="211">
        <v>7.0071586055081611E-2</v>
      </c>
      <c r="D6156" s="211">
        <v>0.12261936933102127</v>
      </c>
      <c r="E6156" s="211">
        <v>7.1358417832014603E-2</v>
      </c>
      <c r="F6156" s="211">
        <v>0.10616932910386137</v>
      </c>
      <c r="G6156" s="211">
        <v>0.12174394655189341</v>
      </c>
      <c r="H6156" s="211">
        <v>0.11742321202097897</v>
      </c>
      <c r="I6156" s="211">
        <v>0.45649211101907711</v>
      </c>
      <c r="J6156" s="211">
        <v>0.39626608553705173</v>
      </c>
      <c r="K6156" s="211">
        <v>0.61685822037450788</v>
      </c>
      <c r="L6156" s="211">
        <v>0.26937126993149257</v>
      </c>
      <c r="M6156" s="211">
        <v>0.11593816460799369</v>
      </c>
      <c r="N6156" s="211">
        <v>0.46150204363512648</v>
      </c>
      <c r="O6156" s="211">
        <v>0.60436048041707091</v>
      </c>
      <c r="P6156" s="211">
        <v>6.7299602526402172E-2</v>
      </c>
      <c r="Q6156" s="211">
        <v>0.12599430314861709</v>
      </c>
      <c r="R6156" s="211">
        <v>0.46165498333412869</v>
      </c>
      <c r="S6156" s="211">
        <v>0.32502994491516868</v>
      </c>
      <c r="T6156" s="211">
        <v>0.57921286731733768</v>
      </c>
      <c r="U6156" s="211">
        <v>0.3350062283146813</v>
      </c>
      <c r="V6156" s="211">
        <v>5.975208218565492E-2</v>
      </c>
      <c r="W6156" s="211">
        <v>0.60753788145872245</v>
      </c>
      <c r="X6156" s="211">
        <v>0.27443355813936737</v>
      </c>
      <c r="Y6156" s="211">
        <v>0.64018883663210835</v>
      </c>
      <c r="Z6156" s="211">
        <v>0.14848862316079675</v>
      </c>
      <c r="AA6156" s="212">
        <v>0.12512228543426729</v>
      </c>
    </row>
    <row r="6157" spans="1:27" x14ac:dyDescent="0.35">
      <c r="A6157" s="210" t="s">
        <v>6833</v>
      </c>
      <c r="B6157" s="217">
        <v>166.21084645540972</v>
      </c>
      <c r="C6157" s="211">
        <v>6.1758774216415666E-2</v>
      </c>
      <c r="D6157" s="211">
        <v>0.13161283729779291</v>
      </c>
      <c r="E6157" s="211">
        <v>7.5209641218200007E-2</v>
      </c>
      <c r="F6157" s="211">
        <v>0.11946148828465418</v>
      </c>
      <c r="G6157" s="211">
        <v>0.12257360143588408</v>
      </c>
      <c r="H6157" s="211">
        <v>0.11632677699903966</v>
      </c>
      <c r="I6157" s="211">
        <v>0.46101255878250913</v>
      </c>
      <c r="J6157" s="211">
        <v>0.42835004869382481</v>
      </c>
      <c r="K6157" s="211">
        <v>0.61938746849311521</v>
      </c>
      <c r="L6157" s="211">
        <v>0.2775937452624504</v>
      </c>
      <c r="M6157" s="211">
        <v>0.10884517655195966</v>
      </c>
      <c r="N6157" s="211">
        <v>0.43203440584256653</v>
      </c>
      <c r="O6157" s="211">
        <v>0.74123810005694968</v>
      </c>
      <c r="P6157" s="211">
        <v>6.9600663116796233E-2</v>
      </c>
      <c r="Q6157" s="211">
        <v>8.3595976442223552E-2</v>
      </c>
      <c r="R6157" s="211">
        <v>0.40985134294699932</v>
      </c>
      <c r="S6157" s="211">
        <v>0.27240080749359391</v>
      </c>
      <c r="T6157" s="211">
        <v>0.52105645723944705</v>
      </c>
      <c r="U6157" s="211">
        <v>0.43325317891905479</v>
      </c>
      <c r="V6157" s="211">
        <v>0.15753297122751589</v>
      </c>
      <c r="W6157" s="211">
        <v>0.47319523285700577</v>
      </c>
      <c r="X6157" s="211">
        <v>0.40028566339368582</v>
      </c>
      <c r="Y6157" s="211">
        <v>0.54884665362662488</v>
      </c>
      <c r="Z6157" s="211">
        <v>0.14738806093658105</v>
      </c>
      <c r="AA6157" s="212">
        <v>0.11743712039952264</v>
      </c>
    </row>
    <row r="6158" spans="1:27" x14ac:dyDescent="0.35">
      <c r="A6158" s="210" t="s">
        <v>6834</v>
      </c>
      <c r="B6158" s="217">
        <v>123.78935919662857</v>
      </c>
      <c r="C6158" s="211">
        <v>8.7851994464214656E-2</v>
      </c>
      <c r="D6158" s="211">
        <v>0.11711062698406687</v>
      </c>
      <c r="E6158" s="211">
        <v>8.5709431980850334E-2</v>
      </c>
      <c r="F6158" s="211">
        <v>9.987591088340203E-2</v>
      </c>
      <c r="G6158" s="211">
        <v>0.11475914282322471</v>
      </c>
      <c r="H6158" s="211">
        <v>0.12761078774505483</v>
      </c>
      <c r="I6158" s="211">
        <v>0.51202738514292789</v>
      </c>
      <c r="J6158" s="211">
        <v>0.43829631520794515</v>
      </c>
      <c r="K6158" s="211">
        <v>0.62473266714144704</v>
      </c>
      <c r="L6158" s="211">
        <v>0.27823863535446425</v>
      </c>
      <c r="M6158" s="211">
        <v>9.4816273858579603E-2</v>
      </c>
      <c r="N6158" s="211">
        <v>0.46007542628504516</v>
      </c>
      <c r="O6158" s="211">
        <v>0.61439906877308981</v>
      </c>
      <c r="P6158" s="211">
        <v>6.5960861180232963E-2</v>
      </c>
      <c r="Q6158" s="211">
        <v>0.13641920091008158</v>
      </c>
      <c r="R6158" s="211">
        <v>0.3946898960472825</v>
      </c>
      <c r="S6158" s="211">
        <v>0.27088773873573235</v>
      </c>
      <c r="T6158" s="211">
        <v>0.57648872705954757</v>
      </c>
      <c r="U6158" s="211">
        <v>0.45445509468721557</v>
      </c>
      <c r="V6158" s="211">
        <v>5.806779205737414E-2</v>
      </c>
      <c r="W6158" s="211">
        <v>0.53651193230580885</v>
      </c>
      <c r="X6158" s="211">
        <v>0.33634409155811795</v>
      </c>
      <c r="Y6158" s="211">
        <v>0.64226300300402417</v>
      </c>
      <c r="Z6158" s="211">
        <v>0.14623990319818875</v>
      </c>
      <c r="AA6158" s="212">
        <v>0.118793371480861</v>
      </c>
    </row>
    <row r="6159" spans="1:27" x14ac:dyDescent="0.35">
      <c r="A6159" s="210" t="s">
        <v>6835</v>
      </c>
      <c r="B6159" s="217">
        <v>136.49092907028964</v>
      </c>
      <c r="C6159" s="211">
        <v>5.238967847626759E-2</v>
      </c>
      <c r="D6159" s="211">
        <v>0.11959370174073097</v>
      </c>
      <c r="E6159" s="211">
        <v>7.0936491284254347E-2</v>
      </c>
      <c r="F6159" s="211">
        <v>0.12067975825950128</v>
      </c>
      <c r="G6159" s="211">
        <v>0.11914357403647582</v>
      </c>
      <c r="H6159" s="211">
        <v>0.10324025305034966</v>
      </c>
      <c r="I6159" s="211">
        <v>0.52105427841075336</v>
      </c>
      <c r="J6159" s="211">
        <v>0.49028269687984466</v>
      </c>
      <c r="K6159" s="211">
        <v>0.56103464092388766</v>
      </c>
      <c r="L6159" s="211">
        <v>0.27270544228085974</v>
      </c>
      <c r="M6159" s="211">
        <v>0.10290673042138346</v>
      </c>
      <c r="N6159" s="211">
        <v>0.42365302832422425</v>
      </c>
      <c r="O6159" s="211">
        <v>0.65564361257784365</v>
      </c>
      <c r="P6159" s="211">
        <v>7.0216660360395797E-2</v>
      </c>
      <c r="Q6159" s="211">
        <v>7.813652646761253E-2</v>
      </c>
      <c r="R6159" s="211">
        <v>0.41242431305701838</v>
      </c>
      <c r="S6159" s="211">
        <v>0.36725421799588881</v>
      </c>
      <c r="T6159" s="211">
        <v>0.5251436147550933</v>
      </c>
      <c r="U6159" s="211">
        <v>0.54831828930064463</v>
      </c>
      <c r="V6159" s="211">
        <v>7.9055148723924953E-2</v>
      </c>
      <c r="W6159" s="211">
        <v>0.58382608803800307</v>
      </c>
      <c r="X6159" s="211">
        <v>0.29006890203507918</v>
      </c>
      <c r="Y6159" s="211">
        <v>0.69429231736166064</v>
      </c>
      <c r="Z6159" s="211">
        <v>0.14618599560503812</v>
      </c>
      <c r="AA6159" s="212">
        <v>0.12041643610877331</v>
      </c>
    </row>
    <row r="6160" spans="1:27" x14ac:dyDescent="0.35">
      <c r="A6160" s="210" t="s">
        <v>6836</v>
      </c>
      <c r="B6160" s="217">
        <v>160.31580075339122</v>
      </c>
      <c r="C6160" s="211">
        <v>5.6065390594185291E-2</v>
      </c>
      <c r="D6160" s="211">
        <v>0.12628223981367381</v>
      </c>
      <c r="E6160" s="211">
        <v>8.2777264816946805E-2</v>
      </c>
      <c r="F6160" s="211">
        <v>9.8759794685581132E-2</v>
      </c>
      <c r="G6160" s="211">
        <v>0.11787884429768922</v>
      </c>
      <c r="H6160" s="211">
        <v>0.12214327863412089</v>
      </c>
      <c r="I6160" s="211">
        <v>0.41352712460552815</v>
      </c>
      <c r="J6160" s="211">
        <v>0.47726250662515091</v>
      </c>
      <c r="K6160" s="211">
        <v>0.63514878226670368</v>
      </c>
      <c r="L6160" s="211">
        <v>0.2755630222577794</v>
      </c>
      <c r="M6160" s="211">
        <v>0.10998568242035285</v>
      </c>
      <c r="N6160" s="211">
        <v>0.41350837083179126</v>
      </c>
      <c r="O6160" s="211">
        <v>0.66931051458816881</v>
      </c>
      <c r="P6160" s="211">
        <v>6.738514214273511E-2</v>
      </c>
      <c r="Q6160" s="211">
        <v>9.4686700714575855E-2</v>
      </c>
      <c r="R6160" s="211">
        <v>0.43824167968875244</v>
      </c>
      <c r="S6160" s="211">
        <v>0.25939948126931978</v>
      </c>
      <c r="T6160" s="211">
        <v>0.51411393996715105</v>
      </c>
      <c r="U6160" s="211">
        <v>0.36944064391293846</v>
      </c>
      <c r="V6160" s="211">
        <v>0.17352989879467953</v>
      </c>
      <c r="W6160" s="211">
        <v>0.6179604036058679</v>
      </c>
      <c r="X6160" s="211">
        <v>0.32375897229503292</v>
      </c>
      <c r="Y6160" s="211">
        <v>0.57492607728259526</v>
      </c>
      <c r="Z6160" s="211">
        <v>0.14730112301945658</v>
      </c>
      <c r="AA6160" s="212">
        <v>0.11940163781872559</v>
      </c>
    </row>
    <row r="6161" spans="1:27" x14ac:dyDescent="0.35">
      <c r="A6161" s="210" t="s">
        <v>6837</v>
      </c>
      <c r="B6161" s="217">
        <v>144.4338709661902</v>
      </c>
      <c r="C6161" s="211">
        <v>5.8250677217326359E-2</v>
      </c>
      <c r="D6161" s="211">
        <v>0.12237307179045827</v>
      </c>
      <c r="E6161" s="211">
        <v>7.6685694135565155E-2</v>
      </c>
      <c r="F6161" s="211">
        <v>0.11902515104542831</v>
      </c>
      <c r="G6161" s="211">
        <v>0.12385271973628652</v>
      </c>
      <c r="H6161" s="211">
        <v>0.12775001301777225</v>
      </c>
      <c r="I6161" s="211">
        <v>0.47585428288412096</v>
      </c>
      <c r="J6161" s="211">
        <v>0.39279701225052577</v>
      </c>
      <c r="K6161" s="211">
        <v>0.63025782466062341</v>
      </c>
      <c r="L6161" s="211">
        <v>0.27138393995712828</v>
      </c>
      <c r="M6161" s="211">
        <v>8.7458990393889005E-2</v>
      </c>
      <c r="N6161" s="211">
        <v>0.41836034613443762</v>
      </c>
      <c r="O6161" s="211">
        <v>0.72015418791545405</v>
      </c>
      <c r="P6161" s="211">
        <v>6.4010687155534512E-2</v>
      </c>
      <c r="Q6161" s="211">
        <v>8.9516726748778544E-2</v>
      </c>
      <c r="R6161" s="211">
        <v>0.48410889205838598</v>
      </c>
      <c r="S6161" s="211">
        <v>0.38512934451000569</v>
      </c>
      <c r="T6161" s="211">
        <v>0.55396379360847758</v>
      </c>
      <c r="U6161" s="211">
        <v>0.47814654136234086</v>
      </c>
      <c r="V6161" s="211">
        <v>0.10182515093298038</v>
      </c>
      <c r="W6161" s="211">
        <v>0.53785790679295531</v>
      </c>
      <c r="X6161" s="211">
        <v>0.33601526814996735</v>
      </c>
      <c r="Y6161" s="211">
        <v>0.70314418780839405</v>
      </c>
      <c r="Z6161" s="211">
        <v>0.14898729918254427</v>
      </c>
      <c r="AA6161" s="212">
        <v>0.11555512953942874</v>
      </c>
    </row>
    <row r="6162" spans="1:27" x14ac:dyDescent="0.35">
      <c r="A6162" s="210" t="s">
        <v>6838</v>
      </c>
      <c r="B6162" s="217">
        <v>117.28374880846394</v>
      </c>
      <c r="C6162" s="211">
        <v>5.7518783398294915E-2</v>
      </c>
      <c r="D6162" s="211">
        <v>0.12531432940356824</v>
      </c>
      <c r="E6162" s="211">
        <v>7.0508985162070062E-2</v>
      </c>
      <c r="F6162" s="211">
        <v>8.3998639214621251E-2</v>
      </c>
      <c r="G6162" s="211">
        <v>0.122743618698919</v>
      </c>
      <c r="H6162" s="211">
        <v>0.10779076156313994</v>
      </c>
      <c r="I6162" s="211">
        <v>0.42767050185635758</v>
      </c>
      <c r="J6162" s="211">
        <v>0.46800205140683049</v>
      </c>
      <c r="K6162" s="211">
        <v>0.63749608791341306</v>
      </c>
      <c r="L6162" s="211">
        <v>0.27346621304275259</v>
      </c>
      <c r="M6162" s="211">
        <v>9.3841239940699123E-2</v>
      </c>
      <c r="N6162" s="211">
        <v>0.39673396939890293</v>
      </c>
      <c r="O6162" s="211">
        <v>0.63260365133484731</v>
      </c>
      <c r="P6162" s="211">
        <v>6.9352788610788474E-2</v>
      </c>
      <c r="Q6162" s="211">
        <v>7.810062568538205E-2</v>
      </c>
      <c r="R6162" s="211">
        <v>0.44765940799508031</v>
      </c>
      <c r="S6162" s="211">
        <v>0.33816597492178341</v>
      </c>
      <c r="T6162" s="211">
        <v>0.60341349066417793</v>
      </c>
      <c r="U6162" s="211">
        <v>0.36855607143921698</v>
      </c>
      <c r="V6162" s="211">
        <v>9.3627467224560362E-2</v>
      </c>
      <c r="W6162" s="211">
        <v>0.56732668876593007</v>
      </c>
      <c r="X6162" s="211">
        <v>0.35118937813484863</v>
      </c>
      <c r="Y6162" s="211">
        <v>0.56953196987843147</v>
      </c>
      <c r="Z6162" s="211">
        <v>0.13657261494638814</v>
      </c>
      <c r="AA6162" s="212">
        <v>0.12358287379516147</v>
      </c>
    </row>
    <row r="6163" spans="1:27" x14ac:dyDescent="0.35">
      <c r="A6163" s="210" t="s">
        <v>6839</v>
      </c>
      <c r="B6163" s="217">
        <v>151.89282949919772</v>
      </c>
      <c r="C6163" s="211">
        <v>7.7038865795174355E-2</v>
      </c>
      <c r="D6163" s="211">
        <v>0.12875355811072856</v>
      </c>
      <c r="E6163" s="211">
        <v>7.6693003992084494E-2</v>
      </c>
      <c r="F6163" s="211">
        <v>9.2325559435808141E-2</v>
      </c>
      <c r="G6163" s="211">
        <v>0.11852105156905486</v>
      </c>
      <c r="H6163" s="211">
        <v>0.11392354945860406</v>
      </c>
      <c r="I6163" s="211">
        <v>0.52098177261085243</v>
      </c>
      <c r="J6163" s="211">
        <v>0.47679516784077242</v>
      </c>
      <c r="K6163" s="211">
        <v>0.6121854394923415</v>
      </c>
      <c r="L6163" s="211">
        <v>0.27239175568974477</v>
      </c>
      <c r="M6163" s="211">
        <v>0.11609355845854882</v>
      </c>
      <c r="N6163" s="211">
        <v>0.45696121687087682</v>
      </c>
      <c r="O6163" s="211">
        <v>0.70068593376807176</v>
      </c>
      <c r="P6163" s="211">
        <v>7.1705365348839395E-2</v>
      </c>
      <c r="Q6163" s="211">
        <v>5.1403252954601131E-2</v>
      </c>
      <c r="R6163" s="211">
        <v>0.43924235539972911</v>
      </c>
      <c r="S6163" s="211">
        <v>0.40074766463452893</v>
      </c>
      <c r="T6163" s="211">
        <v>0.49789619046764655</v>
      </c>
      <c r="U6163" s="211">
        <v>0.39704370682326606</v>
      </c>
      <c r="V6163" s="211">
        <v>9.372404844426907E-2</v>
      </c>
      <c r="W6163" s="211">
        <v>0.56321281773300513</v>
      </c>
      <c r="X6163" s="211">
        <v>0.33479011642832224</v>
      </c>
      <c r="Y6163" s="211">
        <v>0.74345012951147249</v>
      </c>
      <c r="Z6163" s="211">
        <v>0.14600529112830768</v>
      </c>
      <c r="AA6163" s="212">
        <v>0.11982537705444792</v>
      </c>
    </row>
    <row r="6164" spans="1:27" x14ac:dyDescent="0.35">
      <c r="A6164" s="210" t="s">
        <v>6840</v>
      </c>
      <c r="B6164" s="217">
        <v>155.46368304681735</v>
      </c>
      <c r="C6164" s="211">
        <v>6.0432125456409608E-2</v>
      </c>
      <c r="D6164" s="211">
        <v>0.13359155951276258</v>
      </c>
      <c r="E6164" s="211">
        <v>7.9489275107996887E-2</v>
      </c>
      <c r="F6164" s="211">
        <v>0.11884694368841256</v>
      </c>
      <c r="G6164" s="211">
        <v>0.11737983941878175</v>
      </c>
      <c r="H6164" s="211">
        <v>0.12391942874699537</v>
      </c>
      <c r="I6164" s="211">
        <v>0.47680199869612239</v>
      </c>
      <c r="J6164" s="211">
        <v>0.44277670361707433</v>
      </c>
      <c r="K6164" s="211">
        <v>0.57227581842037289</v>
      </c>
      <c r="L6164" s="211">
        <v>0.27634014886207442</v>
      </c>
      <c r="M6164" s="211">
        <v>9.5699436427229445E-2</v>
      </c>
      <c r="N6164" s="211">
        <v>0.53394327336261271</v>
      </c>
      <c r="O6164" s="211">
        <v>0.64145689334733935</v>
      </c>
      <c r="P6164" s="211">
        <v>6.9041829693771761E-2</v>
      </c>
      <c r="Q6164" s="211">
        <v>0.12563589545584436</v>
      </c>
      <c r="R6164" s="211">
        <v>0.43413040869472852</v>
      </c>
      <c r="S6164" s="211">
        <v>0.33105916770272104</v>
      </c>
      <c r="T6164" s="211">
        <v>0.47662663319363235</v>
      </c>
      <c r="U6164" s="211">
        <v>0.49142190392903085</v>
      </c>
      <c r="V6164" s="211">
        <v>0.10094507864771661</v>
      </c>
      <c r="W6164" s="211">
        <v>0.53396695399305183</v>
      </c>
      <c r="X6164" s="211">
        <v>0.29207385377545092</v>
      </c>
      <c r="Y6164" s="211">
        <v>0.70154185891471421</v>
      </c>
      <c r="Z6164" s="211">
        <v>0.14992167143709428</v>
      </c>
      <c r="AA6164" s="212">
        <v>0.11635596095456102</v>
      </c>
    </row>
    <row r="6165" spans="1:27" x14ac:dyDescent="0.35">
      <c r="A6165" s="210" t="s">
        <v>6841</v>
      </c>
      <c r="B6165" s="217">
        <v>167.32477095288326</v>
      </c>
      <c r="C6165" s="211">
        <v>5.2454849775231002E-2</v>
      </c>
      <c r="D6165" s="211">
        <v>0.12675142187643787</v>
      </c>
      <c r="E6165" s="211">
        <v>7.7587683299342305E-2</v>
      </c>
      <c r="F6165" s="211">
        <v>9.491786498203536E-2</v>
      </c>
      <c r="G6165" s="211">
        <v>0.127001861509319</v>
      </c>
      <c r="H6165" s="211">
        <v>0.12532212978952206</v>
      </c>
      <c r="I6165" s="211">
        <v>0.52246001939518838</v>
      </c>
      <c r="J6165" s="211">
        <v>0.46101119135285173</v>
      </c>
      <c r="K6165" s="211">
        <v>0.53966269753537588</v>
      </c>
      <c r="L6165" s="211">
        <v>0.27569459309591804</v>
      </c>
      <c r="M6165" s="211">
        <v>9.4789428186119726E-2</v>
      </c>
      <c r="N6165" s="211">
        <v>0.47217779046623776</v>
      </c>
      <c r="O6165" s="211">
        <v>0.58513383434599286</v>
      </c>
      <c r="P6165" s="211">
        <v>6.7504768699341022E-2</v>
      </c>
      <c r="Q6165" s="211">
        <v>0.14452634045849108</v>
      </c>
      <c r="R6165" s="211">
        <v>0.42275281662332465</v>
      </c>
      <c r="S6165" s="211">
        <v>0.27775391369579183</v>
      </c>
      <c r="T6165" s="211">
        <v>0.5833363267934033</v>
      </c>
      <c r="U6165" s="211">
        <v>0.50127714109368049</v>
      </c>
      <c r="V6165" s="211">
        <v>0.13367604122726862</v>
      </c>
      <c r="W6165" s="211">
        <v>0.54727654828539374</v>
      </c>
      <c r="X6165" s="211">
        <v>0.36406646185172636</v>
      </c>
      <c r="Y6165" s="211">
        <v>0.74379919026716046</v>
      </c>
      <c r="Z6165" s="211">
        <v>0.14425156430134475</v>
      </c>
      <c r="AA6165" s="212">
        <v>0.11729092523823642</v>
      </c>
    </row>
    <row r="6166" spans="1:27" x14ac:dyDescent="0.35">
      <c r="A6166" s="210" t="s">
        <v>6842</v>
      </c>
      <c r="B6166" s="217">
        <v>169.69199706865902</v>
      </c>
      <c r="C6166" s="211">
        <v>7.7253987943403213E-2</v>
      </c>
      <c r="D6166" s="211">
        <v>0.12870706185396563</v>
      </c>
      <c r="E6166" s="211">
        <v>7.2845803316487961E-2</v>
      </c>
      <c r="F6166" s="211">
        <v>9.4992240627351357E-2</v>
      </c>
      <c r="G6166" s="211">
        <v>0.11673671787343287</v>
      </c>
      <c r="H6166" s="211">
        <v>0.12470295967736537</v>
      </c>
      <c r="I6166" s="211">
        <v>0.4356509856027373</v>
      </c>
      <c r="J6166" s="211">
        <v>0.45171173006821064</v>
      </c>
      <c r="K6166" s="211">
        <v>0.64177442361566006</v>
      </c>
      <c r="L6166" s="211">
        <v>0.27255861293954958</v>
      </c>
      <c r="M6166" s="211">
        <v>9.6279588619899353E-2</v>
      </c>
      <c r="N6166" s="211">
        <v>0.38531789413886647</v>
      </c>
      <c r="O6166" s="211">
        <v>0.60165441280562348</v>
      </c>
      <c r="P6166" s="211">
        <v>6.7686592338013538E-2</v>
      </c>
      <c r="Q6166" s="211">
        <v>0.11706449028692822</v>
      </c>
      <c r="R6166" s="211">
        <v>0.47969634377994852</v>
      </c>
      <c r="S6166" s="211">
        <v>0.3484790467678246</v>
      </c>
      <c r="T6166" s="211">
        <v>0.55456437831260774</v>
      </c>
      <c r="U6166" s="211">
        <v>0.42645800477057882</v>
      </c>
      <c r="V6166" s="211">
        <v>0.16306793787091028</v>
      </c>
      <c r="W6166" s="211">
        <v>0.58879498134817765</v>
      </c>
      <c r="X6166" s="211">
        <v>0.42437076557063758</v>
      </c>
      <c r="Y6166" s="211">
        <v>0.70496396293549834</v>
      </c>
      <c r="Z6166" s="211">
        <v>0.14919678161538982</v>
      </c>
      <c r="AA6166" s="212">
        <v>0.11991776141953447</v>
      </c>
    </row>
    <row r="6167" spans="1:27" x14ac:dyDescent="0.35">
      <c r="A6167" s="210" t="s">
        <v>6843</v>
      </c>
      <c r="B6167" s="217">
        <v>120.38803581694089</v>
      </c>
      <c r="C6167" s="211">
        <v>5.0537771658974946E-2</v>
      </c>
      <c r="D6167" s="211">
        <v>0.13000294216598582</v>
      </c>
      <c r="E6167" s="211">
        <v>7.3243936480696853E-2</v>
      </c>
      <c r="F6167" s="211">
        <v>0.11059093701126482</v>
      </c>
      <c r="G6167" s="211">
        <v>0.12183959877174813</v>
      </c>
      <c r="H6167" s="211">
        <v>0.11408642744901749</v>
      </c>
      <c r="I6167" s="211">
        <v>0.49496824391304972</v>
      </c>
      <c r="J6167" s="211">
        <v>0.38841789073383753</v>
      </c>
      <c r="K6167" s="211">
        <v>0.63230516237661172</v>
      </c>
      <c r="L6167" s="211">
        <v>0.27375511014871678</v>
      </c>
      <c r="M6167" s="211">
        <v>8.7830752468411599E-2</v>
      </c>
      <c r="N6167" s="211">
        <v>0.39604275394289729</v>
      </c>
      <c r="O6167" s="211">
        <v>0.73173546217475505</v>
      </c>
      <c r="P6167" s="211">
        <v>6.9899238594479288E-2</v>
      </c>
      <c r="Q6167" s="211">
        <v>6.1709574514343113E-2</v>
      </c>
      <c r="R6167" s="211">
        <v>0.40072674203555431</v>
      </c>
      <c r="S6167" s="211">
        <v>0.36770278904557535</v>
      </c>
      <c r="T6167" s="211">
        <v>0.60694562062095014</v>
      </c>
      <c r="U6167" s="211">
        <v>0.46311808374527741</v>
      </c>
      <c r="V6167" s="211">
        <v>7.0109385819133452E-2</v>
      </c>
      <c r="W6167" s="211">
        <v>0.56593362296375083</v>
      </c>
      <c r="X6167" s="211">
        <v>0.31039434569529423</v>
      </c>
      <c r="Y6167" s="211">
        <v>0.64143933759290239</v>
      </c>
      <c r="Z6167" s="211">
        <v>0.14914450749428437</v>
      </c>
      <c r="AA6167" s="212">
        <v>0.1232548522802709</v>
      </c>
    </row>
    <row r="6168" spans="1:27" x14ac:dyDescent="0.35">
      <c r="A6168" s="210" t="s">
        <v>6844</v>
      </c>
      <c r="B6168" s="217">
        <v>128.0095141760676</v>
      </c>
      <c r="C6168" s="211">
        <v>7.4647577817919433E-2</v>
      </c>
      <c r="D6168" s="211">
        <v>0.12659607622194691</v>
      </c>
      <c r="E6168" s="211">
        <v>8.3264153881689229E-2</v>
      </c>
      <c r="F6168" s="211">
        <v>9.8942860459950682E-2</v>
      </c>
      <c r="G6168" s="211">
        <v>0.12260794879596167</v>
      </c>
      <c r="H6168" s="211">
        <v>0.12525642514654481</v>
      </c>
      <c r="I6168" s="211">
        <v>0.48769246061058658</v>
      </c>
      <c r="J6168" s="211">
        <v>0.43999662219662544</v>
      </c>
      <c r="K6168" s="211">
        <v>0.56552711092637742</v>
      </c>
      <c r="L6168" s="211">
        <v>0.2769719953819636</v>
      </c>
      <c r="M6168" s="211">
        <v>9.1972887423233271E-2</v>
      </c>
      <c r="N6168" s="211">
        <v>0.37815242859531673</v>
      </c>
      <c r="O6168" s="211">
        <v>0.73551327642653286</v>
      </c>
      <c r="P6168" s="211">
        <v>7.1200363322035221E-2</v>
      </c>
      <c r="Q6168" s="211">
        <v>9.7531878966672078E-2</v>
      </c>
      <c r="R6168" s="211">
        <v>0.46292924730539681</v>
      </c>
      <c r="S6168" s="211">
        <v>0.28740486667085496</v>
      </c>
      <c r="T6168" s="211">
        <v>0.53864636108349429</v>
      </c>
      <c r="U6168" s="211">
        <v>0.43293092114451881</v>
      </c>
      <c r="V6168" s="211">
        <v>7.5533039325262383E-2</v>
      </c>
      <c r="W6168" s="211">
        <v>0.56200341941751175</v>
      </c>
      <c r="X6168" s="211">
        <v>0.32881218965217857</v>
      </c>
      <c r="Y6168" s="211">
        <v>0.6789144287991733</v>
      </c>
      <c r="Z6168" s="211">
        <v>0.14749116446740793</v>
      </c>
      <c r="AA6168" s="212">
        <v>0.12169826293019896</v>
      </c>
    </row>
    <row r="6169" spans="1:27" x14ac:dyDescent="0.35">
      <c r="A6169" s="210" t="s">
        <v>6845</v>
      </c>
      <c r="B6169" s="217">
        <v>154.70214235152369</v>
      </c>
      <c r="C6169" s="211">
        <v>7.5872447222740544E-2</v>
      </c>
      <c r="D6169" s="211">
        <v>0.129081665829196</v>
      </c>
      <c r="E6169" s="211">
        <v>6.8753305106904181E-2</v>
      </c>
      <c r="F6169" s="211">
        <v>0.10878151538560248</v>
      </c>
      <c r="G6169" s="211">
        <v>0.12646553590649637</v>
      </c>
      <c r="H6169" s="211">
        <v>0.12655962104744187</v>
      </c>
      <c r="I6169" s="211">
        <v>0.50096858842057901</v>
      </c>
      <c r="J6169" s="211">
        <v>0.3996850405647307</v>
      </c>
      <c r="K6169" s="211">
        <v>0.63011543254669578</v>
      </c>
      <c r="L6169" s="211">
        <v>0.26884345771187701</v>
      </c>
      <c r="M6169" s="211">
        <v>0.11079018442436095</v>
      </c>
      <c r="N6169" s="211">
        <v>0.44770696560010542</v>
      </c>
      <c r="O6169" s="211">
        <v>0.75698938882446898</v>
      </c>
      <c r="P6169" s="211">
        <v>6.8473820082360123E-2</v>
      </c>
      <c r="Q6169" s="211">
        <v>0.13173951226421932</v>
      </c>
      <c r="R6169" s="211">
        <v>0.39843386021090227</v>
      </c>
      <c r="S6169" s="211">
        <v>0.33594511820523915</v>
      </c>
      <c r="T6169" s="211">
        <v>0.51488983781824804</v>
      </c>
      <c r="U6169" s="211">
        <v>0.33843886189994715</v>
      </c>
      <c r="V6169" s="211">
        <v>0.13628021740726365</v>
      </c>
      <c r="W6169" s="211">
        <v>0.51227684680819463</v>
      </c>
      <c r="X6169" s="211">
        <v>0.38998740146020539</v>
      </c>
      <c r="Y6169" s="211">
        <v>0.71115664773270537</v>
      </c>
      <c r="Z6169" s="211">
        <v>0.14594010733080215</v>
      </c>
      <c r="AA6169" s="212">
        <v>0.12026126865638673</v>
      </c>
    </row>
    <row r="6170" spans="1:27" x14ac:dyDescent="0.35">
      <c r="A6170" s="210" t="s">
        <v>6846</v>
      </c>
      <c r="B6170" s="217">
        <v>138.43661075488643</v>
      </c>
      <c r="C6170" s="211">
        <v>7.1916680766094837E-2</v>
      </c>
      <c r="D6170" s="211">
        <v>0.130741185241283</v>
      </c>
      <c r="E6170" s="211">
        <v>6.6490249268701437E-2</v>
      </c>
      <c r="F6170" s="211">
        <v>0.11647315068877122</v>
      </c>
      <c r="G6170" s="211">
        <v>0.12222246319861611</v>
      </c>
      <c r="H6170" s="211">
        <v>0.11443317594353968</v>
      </c>
      <c r="I6170" s="211">
        <v>0.5363109330800836</v>
      </c>
      <c r="J6170" s="211">
        <v>0.42937132997263233</v>
      </c>
      <c r="K6170" s="211">
        <v>0.63475700377244948</v>
      </c>
      <c r="L6170" s="211">
        <v>0.27421104798381685</v>
      </c>
      <c r="M6170" s="211">
        <v>8.2260504668047504E-2</v>
      </c>
      <c r="N6170" s="211">
        <v>0.4437890046116123</v>
      </c>
      <c r="O6170" s="211">
        <v>0.68029950178544518</v>
      </c>
      <c r="P6170" s="211">
        <v>6.6367572794244933E-2</v>
      </c>
      <c r="Q6170" s="211">
        <v>7.7130749781281399E-2</v>
      </c>
      <c r="R6170" s="211">
        <v>0.35728414327459329</v>
      </c>
      <c r="S6170" s="211">
        <v>0.34761853707264456</v>
      </c>
      <c r="T6170" s="211">
        <v>0.51165968582285304</v>
      </c>
      <c r="U6170" s="211">
        <v>0.4663082807091441</v>
      </c>
      <c r="V6170" s="211">
        <v>0.1117149488619423</v>
      </c>
      <c r="W6170" s="211">
        <v>0.57875884535693922</v>
      </c>
      <c r="X6170" s="211">
        <v>0.27750378866328684</v>
      </c>
      <c r="Y6170" s="211">
        <v>0.7691347691360152</v>
      </c>
      <c r="Z6170" s="211">
        <v>0.14920344841198668</v>
      </c>
      <c r="AA6170" s="212">
        <v>0.12245407478131159</v>
      </c>
    </row>
    <row r="6171" spans="1:27" x14ac:dyDescent="0.35">
      <c r="A6171" s="210" t="s">
        <v>6847</v>
      </c>
      <c r="B6171" s="217">
        <v>140.13724792332266</v>
      </c>
      <c r="C6171" s="211">
        <v>6.1374202492873099E-2</v>
      </c>
      <c r="D6171" s="211">
        <v>0.12547824292888282</v>
      </c>
      <c r="E6171" s="211">
        <v>7.4077109209322825E-2</v>
      </c>
      <c r="F6171" s="211">
        <v>0.10047355129112895</v>
      </c>
      <c r="G6171" s="211">
        <v>0.1220134054022876</v>
      </c>
      <c r="H6171" s="211">
        <v>0.12179920297644939</v>
      </c>
      <c r="I6171" s="211">
        <v>0.52305937988091766</v>
      </c>
      <c r="J6171" s="211">
        <v>0.43694759656926963</v>
      </c>
      <c r="K6171" s="211">
        <v>0.58780111977303884</v>
      </c>
      <c r="L6171" s="211">
        <v>0.27523974977531063</v>
      </c>
      <c r="M6171" s="211">
        <v>9.3543511120408124E-2</v>
      </c>
      <c r="N6171" s="211">
        <v>0.50007835723946414</v>
      </c>
      <c r="O6171" s="211">
        <v>0.75123386992620267</v>
      </c>
      <c r="P6171" s="211">
        <v>6.5010990797486373E-2</v>
      </c>
      <c r="Q6171" s="211">
        <v>0.1017231040532674</v>
      </c>
      <c r="R6171" s="211">
        <v>0.43883884563337927</v>
      </c>
      <c r="S6171" s="211">
        <v>0.32032023031480228</v>
      </c>
      <c r="T6171" s="211">
        <v>0.60539653487262313</v>
      </c>
      <c r="U6171" s="211">
        <v>0.39377698888946</v>
      </c>
      <c r="V6171" s="211">
        <v>0.15867832273618415</v>
      </c>
      <c r="W6171" s="211">
        <v>0.51796523132022088</v>
      </c>
      <c r="X6171" s="211">
        <v>0.39868497527007418</v>
      </c>
      <c r="Y6171" s="211">
        <v>0.54766193423859499</v>
      </c>
      <c r="Z6171" s="211">
        <v>0.14763967446357848</v>
      </c>
      <c r="AA6171" s="212">
        <v>0.12433272567713657</v>
      </c>
    </row>
    <row r="6172" spans="1:27" x14ac:dyDescent="0.35">
      <c r="A6172" s="210" t="s">
        <v>6848</v>
      </c>
      <c r="B6172" s="217">
        <v>153.8684706435277</v>
      </c>
      <c r="C6172" s="211">
        <v>5.774674007392723E-2</v>
      </c>
      <c r="D6172" s="211">
        <v>0.12728454837626108</v>
      </c>
      <c r="E6172" s="211">
        <v>7.4153307761163328E-2</v>
      </c>
      <c r="F6172" s="211">
        <v>8.015278069579572E-2</v>
      </c>
      <c r="G6172" s="211">
        <v>0.11941652136742413</v>
      </c>
      <c r="H6172" s="211">
        <v>0.11419494356491927</v>
      </c>
      <c r="I6172" s="211">
        <v>0.49679278265903581</v>
      </c>
      <c r="J6172" s="211">
        <v>0.45773826643302223</v>
      </c>
      <c r="K6172" s="211">
        <v>0.62531114643559993</v>
      </c>
      <c r="L6172" s="211">
        <v>0.26917479866016969</v>
      </c>
      <c r="M6172" s="211">
        <v>8.9902389695096618E-2</v>
      </c>
      <c r="N6172" s="211">
        <v>0.40541303140590573</v>
      </c>
      <c r="O6172" s="211">
        <v>0.68436164208977157</v>
      </c>
      <c r="P6172" s="211">
        <v>6.8322610593354191E-2</v>
      </c>
      <c r="Q6172" s="211">
        <v>9.1667480256354406E-2</v>
      </c>
      <c r="R6172" s="211">
        <v>0.38625056282877201</v>
      </c>
      <c r="S6172" s="211">
        <v>0.32212603322569611</v>
      </c>
      <c r="T6172" s="211">
        <v>0.5755785259726437</v>
      </c>
      <c r="U6172" s="211">
        <v>0.45723382074066687</v>
      </c>
      <c r="V6172" s="211">
        <v>0.15765111465986445</v>
      </c>
      <c r="W6172" s="211">
        <v>0.60293607889483536</v>
      </c>
      <c r="X6172" s="211">
        <v>0.2358709921955868</v>
      </c>
      <c r="Y6172" s="211">
        <v>0.5751114440731947</v>
      </c>
      <c r="Z6172" s="211">
        <v>0.14464414603201051</v>
      </c>
      <c r="AA6172" s="212">
        <v>0.11996612952056189</v>
      </c>
    </row>
    <row r="6173" spans="1:27" x14ac:dyDescent="0.35">
      <c r="A6173" s="210" t="s">
        <v>6849</v>
      </c>
      <c r="B6173" s="217">
        <v>131.45729117356385</v>
      </c>
      <c r="C6173" s="211">
        <v>7.036823466727736E-2</v>
      </c>
      <c r="D6173" s="211">
        <v>0.13426522939631874</v>
      </c>
      <c r="E6173" s="211">
        <v>7.1107465363841937E-2</v>
      </c>
      <c r="F6173" s="211">
        <v>0.10711664543337125</v>
      </c>
      <c r="G6173" s="211">
        <v>0.11705889767645726</v>
      </c>
      <c r="H6173" s="211">
        <v>0.10688881637940129</v>
      </c>
      <c r="I6173" s="211">
        <v>0.52855060274958787</v>
      </c>
      <c r="J6173" s="211">
        <v>0.46225976109862588</v>
      </c>
      <c r="K6173" s="211">
        <v>0.61691447963220281</v>
      </c>
      <c r="L6173" s="211">
        <v>0.26739530521145144</v>
      </c>
      <c r="M6173" s="211">
        <v>9.4311206792985866E-2</v>
      </c>
      <c r="N6173" s="211">
        <v>0.44689278034353619</v>
      </c>
      <c r="O6173" s="211">
        <v>0.68599075111259944</v>
      </c>
      <c r="P6173" s="211">
        <v>6.5882776071206975E-2</v>
      </c>
      <c r="Q6173" s="211">
        <v>0.10103939331091018</v>
      </c>
      <c r="R6173" s="211">
        <v>0.46587559857714722</v>
      </c>
      <c r="S6173" s="211">
        <v>0.28167409760955148</v>
      </c>
      <c r="T6173" s="211">
        <v>0.53748853311642464</v>
      </c>
      <c r="U6173" s="211">
        <v>0.42203583540439871</v>
      </c>
      <c r="V6173" s="211">
        <v>9.3879397302464765E-2</v>
      </c>
      <c r="W6173" s="211">
        <v>0.56478691374624579</v>
      </c>
      <c r="X6173" s="211">
        <v>0.24441886146199177</v>
      </c>
      <c r="Y6173" s="211">
        <v>0.60043267185108862</v>
      </c>
      <c r="Z6173" s="211">
        <v>0.14463702259335723</v>
      </c>
      <c r="AA6173" s="212">
        <v>0.11752571681166903</v>
      </c>
    </row>
    <row r="6174" spans="1:27" x14ac:dyDescent="0.35">
      <c r="A6174" s="210" t="s">
        <v>6850</v>
      </c>
      <c r="B6174" s="217">
        <v>144.52201392009349</v>
      </c>
      <c r="C6174" s="211">
        <v>5.1187003010900171E-2</v>
      </c>
      <c r="D6174" s="211">
        <v>0.12739604905966007</v>
      </c>
      <c r="E6174" s="211">
        <v>7.7886006997124016E-2</v>
      </c>
      <c r="F6174" s="211">
        <v>0.1005355886008399</v>
      </c>
      <c r="G6174" s="211">
        <v>0.12053494674393082</v>
      </c>
      <c r="H6174" s="211">
        <v>0.12386752400948114</v>
      </c>
      <c r="I6174" s="211">
        <v>0.49079594881239047</v>
      </c>
      <c r="J6174" s="211">
        <v>0.46487133124233271</v>
      </c>
      <c r="K6174" s="211">
        <v>0.64862246480556163</v>
      </c>
      <c r="L6174" s="211">
        <v>0.27964846574357599</v>
      </c>
      <c r="M6174" s="211">
        <v>0.10075582034073485</v>
      </c>
      <c r="N6174" s="211">
        <v>0.58892103529132123</v>
      </c>
      <c r="O6174" s="211">
        <v>0.66365090412756422</v>
      </c>
      <c r="P6174" s="211">
        <v>6.7976053277107387E-2</v>
      </c>
      <c r="Q6174" s="211">
        <v>9.300859211126182E-2</v>
      </c>
      <c r="R6174" s="211">
        <v>0.3778928907060341</v>
      </c>
      <c r="S6174" s="211">
        <v>0.36857073490184572</v>
      </c>
      <c r="T6174" s="211">
        <v>0.54497185322236452</v>
      </c>
      <c r="U6174" s="211">
        <v>0.3732720963967886</v>
      </c>
      <c r="V6174" s="211">
        <v>8.3921766879630613E-2</v>
      </c>
      <c r="W6174" s="211">
        <v>0.57643797471656122</v>
      </c>
      <c r="X6174" s="211">
        <v>0.38906136496445792</v>
      </c>
      <c r="Y6174" s="211">
        <v>0.7116549284653908</v>
      </c>
      <c r="Z6174" s="211">
        <v>0.14894921897025881</v>
      </c>
      <c r="AA6174" s="212">
        <v>0.11602674032346473</v>
      </c>
    </row>
    <row r="6175" spans="1:27" x14ac:dyDescent="0.35">
      <c r="A6175" s="210" t="s">
        <v>6851</v>
      </c>
      <c r="B6175" s="217">
        <v>118.22125121978796</v>
      </c>
      <c r="C6175" s="211">
        <v>7.7056752322802263E-2</v>
      </c>
      <c r="D6175" s="211">
        <v>0.12368578156448663</v>
      </c>
      <c r="E6175" s="211">
        <v>7.8905651744234168E-2</v>
      </c>
      <c r="F6175" s="211">
        <v>9.0797944070066056E-2</v>
      </c>
      <c r="G6175" s="211">
        <v>0.12174053353224745</v>
      </c>
      <c r="H6175" s="211">
        <v>0.11348630733182796</v>
      </c>
      <c r="I6175" s="211">
        <v>0.44489324275723896</v>
      </c>
      <c r="J6175" s="211">
        <v>0.45591965844124949</v>
      </c>
      <c r="K6175" s="211">
        <v>0.64170049839514687</v>
      </c>
      <c r="L6175" s="211">
        <v>0.27850745423057627</v>
      </c>
      <c r="M6175" s="211">
        <v>9.5336047542705749E-2</v>
      </c>
      <c r="N6175" s="211">
        <v>0.45685103752877093</v>
      </c>
      <c r="O6175" s="211">
        <v>0.57120895145475203</v>
      </c>
      <c r="P6175" s="211">
        <v>6.7898436407402799E-2</v>
      </c>
      <c r="Q6175" s="211">
        <v>6.7662050119021641E-2</v>
      </c>
      <c r="R6175" s="211">
        <v>0.42462785363153466</v>
      </c>
      <c r="S6175" s="211">
        <v>0.30594856731391584</v>
      </c>
      <c r="T6175" s="211">
        <v>0.58703180875127714</v>
      </c>
      <c r="U6175" s="211">
        <v>0.51974829758843177</v>
      </c>
      <c r="V6175" s="211">
        <v>6.0582052393883756E-2</v>
      </c>
      <c r="W6175" s="211">
        <v>0.55180436891718043</v>
      </c>
      <c r="X6175" s="211">
        <v>0.38145788102916001</v>
      </c>
      <c r="Y6175" s="211">
        <v>0.64250718560159625</v>
      </c>
      <c r="Z6175" s="211">
        <v>0.14816421605182634</v>
      </c>
      <c r="AA6175" s="212">
        <v>0.12597459480512613</v>
      </c>
    </row>
    <row r="6176" spans="1:27" x14ac:dyDescent="0.35">
      <c r="A6176" s="210" t="s">
        <v>6852</v>
      </c>
      <c r="B6176" s="217">
        <v>142.16172142625391</v>
      </c>
      <c r="C6176" s="211">
        <v>6.1356369560446176E-2</v>
      </c>
      <c r="D6176" s="211">
        <v>0.12908878763799064</v>
      </c>
      <c r="E6176" s="211">
        <v>7.4167366129560014E-2</v>
      </c>
      <c r="F6176" s="211">
        <v>8.3897173828555022E-2</v>
      </c>
      <c r="G6176" s="211">
        <v>0.12365900364880551</v>
      </c>
      <c r="H6176" s="211">
        <v>0.11451118884971093</v>
      </c>
      <c r="I6176" s="211">
        <v>0.51286240350216583</v>
      </c>
      <c r="J6176" s="211">
        <v>0.39771648104582757</v>
      </c>
      <c r="K6176" s="211">
        <v>0.64629749250972834</v>
      </c>
      <c r="L6176" s="211">
        <v>0.27473901738193029</v>
      </c>
      <c r="M6176" s="211">
        <v>0.10137996431490399</v>
      </c>
      <c r="N6176" s="211">
        <v>0.37469262046650609</v>
      </c>
      <c r="O6176" s="211">
        <v>0.6211521244930962</v>
      </c>
      <c r="P6176" s="211">
        <v>6.3647061278315889E-2</v>
      </c>
      <c r="Q6176" s="211">
        <v>8.9750688805635012E-2</v>
      </c>
      <c r="R6176" s="211">
        <v>0.38832053732716865</v>
      </c>
      <c r="S6176" s="211">
        <v>0.33986966919361017</v>
      </c>
      <c r="T6176" s="211">
        <v>0.55804161843537781</v>
      </c>
      <c r="U6176" s="211">
        <v>0.46484467662576295</v>
      </c>
      <c r="V6176" s="211">
        <v>0.11385902420417998</v>
      </c>
      <c r="W6176" s="211">
        <v>0.5315797383866856</v>
      </c>
      <c r="X6176" s="211">
        <v>0.3407236603431909</v>
      </c>
      <c r="Y6176" s="211">
        <v>0.68377073622511064</v>
      </c>
      <c r="Z6176" s="211">
        <v>0.14572895882959136</v>
      </c>
      <c r="AA6176" s="212">
        <v>0.12118442863240433</v>
      </c>
    </row>
    <row r="6177" spans="1:27" x14ac:dyDescent="0.35">
      <c r="A6177" s="210" t="s">
        <v>6853</v>
      </c>
      <c r="B6177" s="217">
        <v>159.47050440887003</v>
      </c>
      <c r="C6177" s="211">
        <v>7.6794098456637511E-2</v>
      </c>
      <c r="D6177" s="211">
        <v>0.12512019064394314</v>
      </c>
      <c r="E6177" s="211">
        <v>7.0421299931573159E-2</v>
      </c>
      <c r="F6177" s="211">
        <v>0.11144333916905808</v>
      </c>
      <c r="G6177" s="211">
        <v>0.12263372269660359</v>
      </c>
      <c r="H6177" s="211">
        <v>0.10995809699062831</v>
      </c>
      <c r="I6177" s="211">
        <v>0.52091248485728792</v>
      </c>
      <c r="J6177" s="211">
        <v>0.46745932742512764</v>
      </c>
      <c r="K6177" s="211">
        <v>0.60920756735222881</v>
      </c>
      <c r="L6177" s="211">
        <v>0.26848805130643805</v>
      </c>
      <c r="M6177" s="211">
        <v>0.11249620291473425</v>
      </c>
      <c r="N6177" s="211">
        <v>0.34175001879634054</v>
      </c>
      <c r="O6177" s="211">
        <v>0.67142682406129039</v>
      </c>
      <c r="P6177" s="211">
        <v>6.7568245872130617E-2</v>
      </c>
      <c r="Q6177" s="211">
        <v>0.10540948372115612</v>
      </c>
      <c r="R6177" s="211">
        <v>0.39671968467231611</v>
      </c>
      <c r="S6177" s="211">
        <v>0.34388629787263492</v>
      </c>
      <c r="T6177" s="211">
        <v>0.60263870094406369</v>
      </c>
      <c r="U6177" s="211">
        <v>0.38467955539997367</v>
      </c>
      <c r="V6177" s="211">
        <v>0.12970260204595804</v>
      </c>
      <c r="W6177" s="211">
        <v>0.54864386656061603</v>
      </c>
      <c r="X6177" s="211">
        <v>0.27758958858800242</v>
      </c>
      <c r="Y6177" s="211">
        <v>0.66110895659144042</v>
      </c>
      <c r="Z6177" s="211">
        <v>0.14902429465838357</v>
      </c>
      <c r="AA6177" s="212">
        <v>0.113868927791149</v>
      </c>
    </row>
    <row r="6178" spans="1:27" x14ac:dyDescent="0.35">
      <c r="A6178" s="210" t="s">
        <v>6854</v>
      </c>
      <c r="B6178" s="217">
        <v>143.22268257714742</v>
      </c>
      <c r="C6178" s="211">
        <v>6.7769210608651237E-2</v>
      </c>
      <c r="D6178" s="211">
        <v>0.11807003125554177</v>
      </c>
      <c r="E6178" s="211">
        <v>7.8043951751975316E-2</v>
      </c>
      <c r="F6178" s="211">
        <v>9.1541090382460166E-2</v>
      </c>
      <c r="G6178" s="211">
        <v>0.11783805058602848</v>
      </c>
      <c r="H6178" s="211">
        <v>0.10304063208367954</v>
      </c>
      <c r="I6178" s="211">
        <v>0.4588215914764634</v>
      </c>
      <c r="J6178" s="211">
        <v>0.42964470833066509</v>
      </c>
      <c r="K6178" s="211">
        <v>0.57967092982702428</v>
      </c>
      <c r="L6178" s="211">
        <v>0.27525707618446504</v>
      </c>
      <c r="M6178" s="211">
        <v>9.9494790664477278E-2</v>
      </c>
      <c r="N6178" s="211">
        <v>0.46550411078672865</v>
      </c>
      <c r="O6178" s="211">
        <v>0.7654918952865728</v>
      </c>
      <c r="P6178" s="211">
        <v>6.9868907755949006E-2</v>
      </c>
      <c r="Q6178" s="211">
        <v>9.4619819419254736E-2</v>
      </c>
      <c r="R6178" s="211">
        <v>0.44483369653519655</v>
      </c>
      <c r="S6178" s="211">
        <v>0.32267551055201948</v>
      </c>
      <c r="T6178" s="211">
        <v>0.53762805487846166</v>
      </c>
      <c r="U6178" s="211">
        <v>0.56337058570589171</v>
      </c>
      <c r="V6178" s="211">
        <v>8.8506844439284582E-2</v>
      </c>
      <c r="W6178" s="211">
        <v>0.53904442194491775</v>
      </c>
      <c r="X6178" s="211">
        <v>0.39093494166859943</v>
      </c>
      <c r="Y6178" s="211">
        <v>0.62450319025697953</v>
      </c>
      <c r="Z6178" s="211">
        <v>0.14674245397249802</v>
      </c>
      <c r="AA6178" s="212">
        <v>0.12259021800649138</v>
      </c>
    </row>
    <row r="6179" spans="1:27" x14ac:dyDescent="0.35">
      <c r="A6179" s="210" t="s">
        <v>6855</v>
      </c>
      <c r="B6179" s="217">
        <v>130.77343843442185</v>
      </c>
      <c r="C6179" s="211">
        <v>5.7590400201037451E-2</v>
      </c>
      <c r="D6179" s="211">
        <v>0.11917891670293038</v>
      </c>
      <c r="E6179" s="211">
        <v>7.4339012590049158E-2</v>
      </c>
      <c r="F6179" s="211">
        <v>8.9519828711532939E-2</v>
      </c>
      <c r="G6179" s="211">
        <v>0.11959368287567726</v>
      </c>
      <c r="H6179" s="211">
        <v>0.10736499206220686</v>
      </c>
      <c r="I6179" s="211">
        <v>0.52031394098889205</v>
      </c>
      <c r="J6179" s="211">
        <v>0.43623232245319687</v>
      </c>
      <c r="K6179" s="211">
        <v>0.57380887271984793</v>
      </c>
      <c r="L6179" s="211">
        <v>0.27511528418442188</v>
      </c>
      <c r="M6179" s="211">
        <v>0.1101931394524812</v>
      </c>
      <c r="N6179" s="211">
        <v>0.46322112418039174</v>
      </c>
      <c r="O6179" s="211">
        <v>0.68996882608221011</v>
      </c>
      <c r="P6179" s="211">
        <v>7.0319065978544704E-2</v>
      </c>
      <c r="Q6179" s="211">
        <v>0.10739076458940816</v>
      </c>
      <c r="R6179" s="211">
        <v>0.41562970092674889</v>
      </c>
      <c r="S6179" s="211">
        <v>0.39206542254716825</v>
      </c>
      <c r="T6179" s="211">
        <v>0.50446140900980174</v>
      </c>
      <c r="U6179" s="211">
        <v>0.4506330640993369</v>
      </c>
      <c r="V6179" s="211">
        <v>6.1023297742301447E-2</v>
      </c>
      <c r="W6179" s="211">
        <v>0.55425865533704688</v>
      </c>
      <c r="X6179" s="211">
        <v>0.32044479664996811</v>
      </c>
      <c r="Y6179" s="211">
        <v>0.59383660170372976</v>
      </c>
      <c r="Z6179" s="211">
        <v>0.14962797756964455</v>
      </c>
      <c r="AA6179" s="212">
        <v>0.11394808194303617</v>
      </c>
    </row>
    <row r="6180" spans="1:27" x14ac:dyDescent="0.35">
      <c r="A6180" s="210" t="s">
        <v>6856</v>
      </c>
      <c r="B6180" s="217">
        <v>119.60670581676601</v>
      </c>
      <c r="C6180" s="211">
        <v>6.8913320698844954E-2</v>
      </c>
      <c r="D6180" s="211">
        <v>0.11461796539172035</v>
      </c>
      <c r="E6180" s="211">
        <v>7.2218140752446092E-2</v>
      </c>
      <c r="F6180" s="211">
        <v>9.6105556216249124E-2</v>
      </c>
      <c r="G6180" s="211">
        <v>0.11867449671258368</v>
      </c>
      <c r="H6180" s="211">
        <v>0.11480862272621943</v>
      </c>
      <c r="I6180" s="211">
        <v>0.52198074624343271</v>
      </c>
      <c r="J6180" s="211">
        <v>0.46010669607901145</v>
      </c>
      <c r="K6180" s="211">
        <v>0.64095200086538395</v>
      </c>
      <c r="L6180" s="211">
        <v>0.27120859289353039</v>
      </c>
      <c r="M6180" s="211">
        <v>9.2191750171049192E-2</v>
      </c>
      <c r="N6180" s="211">
        <v>0.38634865630720516</v>
      </c>
      <c r="O6180" s="211">
        <v>0.76260740168140839</v>
      </c>
      <c r="P6180" s="211">
        <v>6.5266178293651403E-2</v>
      </c>
      <c r="Q6180" s="211">
        <v>6.9016070233244409E-2</v>
      </c>
      <c r="R6180" s="211">
        <v>0.46794934179896053</v>
      </c>
      <c r="S6180" s="211">
        <v>0.2972232719564864</v>
      </c>
      <c r="T6180" s="211">
        <v>0.57165637295569072</v>
      </c>
      <c r="U6180" s="211">
        <v>0.38770179394927146</v>
      </c>
      <c r="V6180" s="211">
        <v>5.9395279373065601E-2</v>
      </c>
      <c r="W6180" s="211">
        <v>0.47480774218984695</v>
      </c>
      <c r="X6180" s="211">
        <v>0.42422270186646077</v>
      </c>
      <c r="Y6180" s="211">
        <v>0.65971764227840202</v>
      </c>
      <c r="Z6180" s="211">
        <v>0.14716564084820299</v>
      </c>
      <c r="AA6180" s="212">
        <v>0.11229135791290439</v>
      </c>
    </row>
    <row r="6181" spans="1:27" x14ac:dyDescent="0.35">
      <c r="A6181" s="210" t="s">
        <v>6857</v>
      </c>
      <c r="B6181" s="217">
        <v>175.8431403078269</v>
      </c>
      <c r="C6181" s="211">
        <v>5.2769062476558458E-2</v>
      </c>
      <c r="D6181" s="211">
        <v>0.13188587646187502</v>
      </c>
      <c r="E6181" s="211">
        <v>8.5059826946045566E-2</v>
      </c>
      <c r="F6181" s="211">
        <v>9.1701364165515928E-2</v>
      </c>
      <c r="G6181" s="211">
        <v>0.12020028825859262</v>
      </c>
      <c r="H6181" s="211">
        <v>0.11869432337707882</v>
      </c>
      <c r="I6181" s="211">
        <v>0.51544863601842561</v>
      </c>
      <c r="J6181" s="211">
        <v>0.43888819815245556</v>
      </c>
      <c r="K6181" s="211">
        <v>0.61310103029758056</v>
      </c>
      <c r="L6181" s="211">
        <v>0.26937937015719626</v>
      </c>
      <c r="M6181" s="211">
        <v>0.10713130421644204</v>
      </c>
      <c r="N6181" s="211">
        <v>0.44806813977735194</v>
      </c>
      <c r="O6181" s="211">
        <v>0.69557832905857486</v>
      </c>
      <c r="P6181" s="211">
        <v>6.3621671377105185E-2</v>
      </c>
      <c r="Q6181" s="211">
        <v>5.9691149685981881E-2</v>
      </c>
      <c r="R6181" s="211">
        <v>0.46159664012564944</v>
      </c>
      <c r="S6181" s="211">
        <v>0.34956303242473419</v>
      </c>
      <c r="T6181" s="211">
        <v>0.59324118516758317</v>
      </c>
      <c r="U6181" s="211">
        <v>0.39449359379233806</v>
      </c>
      <c r="V6181" s="211">
        <v>0.1682191471604384</v>
      </c>
      <c r="W6181" s="211">
        <v>0.57235641862200137</v>
      </c>
      <c r="X6181" s="211">
        <v>0.33481520485208072</v>
      </c>
      <c r="Y6181" s="211">
        <v>0.68754357544759981</v>
      </c>
      <c r="Z6181" s="211">
        <v>0.14947477898464404</v>
      </c>
      <c r="AA6181" s="212">
        <v>0.11636642007840611</v>
      </c>
    </row>
    <row r="6182" spans="1:27" x14ac:dyDescent="0.35">
      <c r="A6182" s="210" t="s">
        <v>6858</v>
      </c>
      <c r="B6182" s="217">
        <v>131.86995096757687</v>
      </c>
      <c r="C6182" s="211">
        <v>7.5247307582978804E-2</v>
      </c>
      <c r="D6182" s="211">
        <v>0.12714684318690359</v>
      </c>
      <c r="E6182" s="211">
        <v>6.6343189029461333E-2</v>
      </c>
      <c r="F6182" s="211">
        <v>8.5178500333897691E-2</v>
      </c>
      <c r="G6182" s="211">
        <v>0.12260490085759809</v>
      </c>
      <c r="H6182" s="211">
        <v>0.10817600779216149</v>
      </c>
      <c r="I6182" s="211">
        <v>0.51974505792620862</v>
      </c>
      <c r="J6182" s="211">
        <v>0.46998011664253792</v>
      </c>
      <c r="K6182" s="211">
        <v>0.64184906535120179</v>
      </c>
      <c r="L6182" s="211">
        <v>0.27143404174571567</v>
      </c>
      <c r="M6182" s="211">
        <v>9.2727487509627837E-2</v>
      </c>
      <c r="N6182" s="211">
        <v>0.44303567887414508</v>
      </c>
      <c r="O6182" s="211">
        <v>0.66973702629700749</v>
      </c>
      <c r="P6182" s="211">
        <v>7.3346069988033183E-2</v>
      </c>
      <c r="Q6182" s="211">
        <v>5.2714762648177829E-2</v>
      </c>
      <c r="R6182" s="211">
        <v>0.47890581800284965</v>
      </c>
      <c r="S6182" s="211">
        <v>0.28722854974573214</v>
      </c>
      <c r="T6182" s="211">
        <v>0.57586612456459374</v>
      </c>
      <c r="U6182" s="211">
        <v>0.42568506647830817</v>
      </c>
      <c r="V6182" s="211">
        <v>7.549973761391289E-2</v>
      </c>
      <c r="W6182" s="211">
        <v>0.47733350641181183</v>
      </c>
      <c r="X6182" s="211">
        <v>0.27560311814336569</v>
      </c>
      <c r="Y6182" s="211">
        <v>0.68750191386357817</v>
      </c>
      <c r="Z6182" s="211">
        <v>0.14695982523349652</v>
      </c>
      <c r="AA6182" s="212">
        <v>0.11934451394455597</v>
      </c>
    </row>
    <row r="6183" spans="1:27" x14ac:dyDescent="0.35">
      <c r="A6183" s="210" t="s">
        <v>6859</v>
      </c>
      <c r="B6183" s="217">
        <v>143.98985753381052</v>
      </c>
      <c r="C6183" s="211">
        <v>6.552839325308539E-2</v>
      </c>
      <c r="D6183" s="211">
        <v>0.12394796437362249</v>
      </c>
      <c r="E6183" s="211">
        <v>7.7497446872314066E-2</v>
      </c>
      <c r="F6183" s="211">
        <v>0.10672858943364492</v>
      </c>
      <c r="G6183" s="211">
        <v>0.12165343742238008</v>
      </c>
      <c r="H6183" s="211">
        <v>0.11829847807470995</v>
      </c>
      <c r="I6183" s="211">
        <v>0.53301544065699802</v>
      </c>
      <c r="J6183" s="211">
        <v>0.46305619060814524</v>
      </c>
      <c r="K6183" s="211">
        <v>0.58356283956479782</v>
      </c>
      <c r="L6183" s="211">
        <v>0.27988476423539277</v>
      </c>
      <c r="M6183" s="211">
        <v>9.9226843094076783E-2</v>
      </c>
      <c r="N6183" s="211">
        <v>0.49175251064104852</v>
      </c>
      <c r="O6183" s="211">
        <v>0.57067105457914824</v>
      </c>
      <c r="P6183" s="211">
        <v>6.4338458138635882E-2</v>
      </c>
      <c r="Q6183" s="211">
        <v>5.7773114909870138E-2</v>
      </c>
      <c r="R6183" s="211">
        <v>0.45775716476596517</v>
      </c>
      <c r="S6183" s="211">
        <v>0.34082912913468777</v>
      </c>
      <c r="T6183" s="211">
        <v>0.51111255223637575</v>
      </c>
      <c r="U6183" s="211">
        <v>0.40593515805179875</v>
      </c>
      <c r="V6183" s="211">
        <v>0.17622171856328586</v>
      </c>
      <c r="W6183" s="211">
        <v>0.4750161462486579</v>
      </c>
      <c r="X6183" s="211">
        <v>0.25606973110441217</v>
      </c>
      <c r="Y6183" s="211">
        <v>0.59534133573619263</v>
      </c>
      <c r="Z6183" s="211">
        <v>0.14522944732732626</v>
      </c>
      <c r="AA6183" s="212">
        <v>0.12312001588326271</v>
      </c>
    </row>
    <row r="6184" spans="1:27" x14ac:dyDescent="0.35">
      <c r="A6184" s="210" t="s">
        <v>6860</v>
      </c>
      <c r="B6184" s="217">
        <v>140.41971410679395</v>
      </c>
      <c r="C6184" s="211">
        <v>7.0112587693130807E-2</v>
      </c>
      <c r="D6184" s="211">
        <v>0.12810668545675172</v>
      </c>
      <c r="E6184" s="211">
        <v>7.5278719501832889E-2</v>
      </c>
      <c r="F6184" s="211">
        <v>9.2291133464435057E-2</v>
      </c>
      <c r="G6184" s="211">
        <v>0.12265295013561976</v>
      </c>
      <c r="H6184" s="211">
        <v>0.12143325309377248</v>
      </c>
      <c r="I6184" s="211">
        <v>0.49103660516366299</v>
      </c>
      <c r="J6184" s="211">
        <v>0.47315756568283263</v>
      </c>
      <c r="K6184" s="211">
        <v>0.58668300604604029</v>
      </c>
      <c r="L6184" s="211">
        <v>0.276278091842177</v>
      </c>
      <c r="M6184" s="211">
        <v>0.10096499202131541</v>
      </c>
      <c r="N6184" s="211">
        <v>0.36078564667546392</v>
      </c>
      <c r="O6184" s="211">
        <v>0.59451281298241077</v>
      </c>
      <c r="P6184" s="211">
        <v>6.885839680106523E-2</v>
      </c>
      <c r="Q6184" s="211">
        <v>8.7993407361934381E-2</v>
      </c>
      <c r="R6184" s="211">
        <v>0.42718542650436803</v>
      </c>
      <c r="S6184" s="211">
        <v>0.37073858246063346</v>
      </c>
      <c r="T6184" s="211">
        <v>0.51743444782736792</v>
      </c>
      <c r="U6184" s="211">
        <v>0.36341875261376677</v>
      </c>
      <c r="V6184" s="211">
        <v>0.11997369818981034</v>
      </c>
      <c r="W6184" s="211">
        <v>0.61413862017259202</v>
      </c>
      <c r="X6184" s="211">
        <v>0.31488493618456637</v>
      </c>
      <c r="Y6184" s="211">
        <v>0.61587924752008472</v>
      </c>
      <c r="Z6184" s="211">
        <v>0.14488766772425271</v>
      </c>
      <c r="AA6184" s="212">
        <v>0.11403123267251003</v>
      </c>
    </row>
    <row r="6185" spans="1:27" x14ac:dyDescent="0.35">
      <c r="A6185" s="210" t="s">
        <v>6861</v>
      </c>
      <c r="B6185" s="217">
        <v>134.02553393743048</v>
      </c>
      <c r="C6185" s="211">
        <v>7.6118131666011529E-2</v>
      </c>
      <c r="D6185" s="211">
        <v>0.12257654656880014</v>
      </c>
      <c r="E6185" s="211">
        <v>8.7972138714962289E-2</v>
      </c>
      <c r="F6185" s="211">
        <v>9.8656931155951533E-2</v>
      </c>
      <c r="G6185" s="211">
        <v>0.12228451364700324</v>
      </c>
      <c r="H6185" s="211">
        <v>0.12165508714511808</v>
      </c>
      <c r="I6185" s="211">
        <v>0.53026223961862751</v>
      </c>
      <c r="J6185" s="211">
        <v>0.47928143986461547</v>
      </c>
      <c r="K6185" s="211">
        <v>0.63310117845999259</v>
      </c>
      <c r="L6185" s="211">
        <v>0.28079984170360983</v>
      </c>
      <c r="M6185" s="211">
        <v>0.1008027720851558</v>
      </c>
      <c r="N6185" s="211">
        <v>0.36547087906385062</v>
      </c>
      <c r="O6185" s="211">
        <v>0.68277988570058867</v>
      </c>
      <c r="P6185" s="211">
        <v>7.2148259348217475E-2</v>
      </c>
      <c r="Q6185" s="211">
        <v>4.3698735035804327E-2</v>
      </c>
      <c r="R6185" s="211">
        <v>0.45939790689324428</v>
      </c>
      <c r="S6185" s="211">
        <v>0.31546649973422142</v>
      </c>
      <c r="T6185" s="211">
        <v>0.5335680493382331</v>
      </c>
      <c r="U6185" s="211">
        <v>0.4962003782336552</v>
      </c>
      <c r="V6185" s="211">
        <v>6.8625861177516567E-2</v>
      </c>
      <c r="W6185" s="211">
        <v>0.56858828420482865</v>
      </c>
      <c r="X6185" s="211">
        <v>0.41405358391860092</v>
      </c>
      <c r="Y6185" s="211">
        <v>0.5834863122644649</v>
      </c>
      <c r="Z6185" s="211">
        <v>0.14831321049205307</v>
      </c>
      <c r="AA6185" s="212">
        <v>0.11845283279499967</v>
      </c>
    </row>
    <row r="6186" spans="1:27" x14ac:dyDescent="0.35">
      <c r="A6186" s="210" t="s">
        <v>6862</v>
      </c>
      <c r="B6186" s="217">
        <v>117.34597181611474</v>
      </c>
      <c r="C6186" s="211">
        <v>7.516712472426415E-2</v>
      </c>
      <c r="D6186" s="211">
        <v>0.1227105209707942</v>
      </c>
      <c r="E6186" s="211">
        <v>7.2387261469870873E-2</v>
      </c>
      <c r="F6186" s="211">
        <v>0.10304216176732821</v>
      </c>
      <c r="G6186" s="211">
        <v>0.12111860645631449</v>
      </c>
      <c r="H6186" s="211">
        <v>0.10565684254203414</v>
      </c>
      <c r="I6186" s="211">
        <v>0.49881283324241554</v>
      </c>
      <c r="J6186" s="211">
        <v>0.48648628409548733</v>
      </c>
      <c r="K6186" s="211">
        <v>0.52232569702993159</v>
      </c>
      <c r="L6186" s="211">
        <v>0.28074668803146402</v>
      </c>
      <c r="M6186" s="211">
        <v>9.469685225232076E-2</v>
      </c>
      <c r="N6186" s="211">
        <v>0.38186985425890313</v>
      </c>
      <c r="O6186" s="211">
        <v>0.73339732552859072</v>
      </c>
      <c r="P6186" s="211">
        <v>6.9331211702833101E-2</v>
      </c>
      <c r="Q6186" s="211">
        <v>4.7348381274539497E-2</v>
      </c>
      <c r="R6186" s="211">
        <v>0.38311175756626736</v>
      </c>
      <c r="S6186" s="211">
        <v>0.39647864453984644</v>
      </c>
      <c r="T6186" s="211">
        <v>0.53335931907815959</v>
      </c>
      <c r="U6186" s="211">
        <v>0.36367067038690926</v>
      </c>
      <c r="V6186" s="211">
        <v>8.8484811911183472E-2</v>
      </c>
      <c r="W6186" s="211">
        <v>0.55738467044769213</v>
      </c>
      <c r="X6186" s="211">
        <v>0.38018633162670196</v>
      </c>
      <c r="Y6186" s="211">
        <v>0.76030886483042293</v>
      </c>
      <c r="Z6186" s="211">
        <v>0.14867932162489919</v>
      </c>
      <c r="AA6186" s="212">
        <v>0.12398287921473167</v>
      </c>
    </row>
    <row r="6187" spans="1:27" x14ac:dyDescent="0.35">
      <c r="A6187" s="210" t="s">
        <v>6863</v>
      </c>
      <c r="B6187" s="217">
        <v>150.3608553485218</v>
      </c>
      <c r="C6187" s="211">
        <v>7.1519099052233331E-2</v>
      </c>
      <c r="D6187" s="211">
        <v>0.1279852983985898</v>
      </c>
      <c r="E6187" s="211">
        <v>7.2676975744745936E-2</v>
      </c>
      <c r="F6187" s="211">
        <v>8.1669923242810694E-2</v>
      </c>
      <c r="G6187" s="211">
        <v>0.1224485794734123</v>
      </c>
      <c r="H6187" s="211">
        <v>0.1121687974017883</v>
      </c>
      <c r="I6187" s="211">
        <v>0.49432903835888864</v>
      </c>
      <c r="J6187" s="211">
        <v>0.42403495889460152</v>
      </c>
      <c r="K6187" s="211">
        <v>0.61505258620505088</v>
      </c>
      <c r="L6187" s="211">
        <v>0.2772839652192543</v>
      </c>
      <c r="M6187" s="211">
        <v>9.3112718342968165E-2</v>
      </c>
      <c r="N6187" s="211">
        <v>0.36518150502757485</v>
      </c>
      <c r="O6187" s="211">
        <v>0.61592509692263309</v>
      </c>
      <c r="P6187" s="211">
        <v>7.2370871766219882E-2</v>
      </c>
      <c r="Q6187" s="211">
        <v>6.1684204863173525E-2</v>
      </c>
      <c r="R6187" s="211">
        <v>0.41210053483879899</v>
      </c>
      <c r="S6187" s="211">
        <v>0.28551638318604866</v>
      </c>
      <c r="T6187" s="211">
        <v>0.57405918727011418</v>
      </c>
      <c r="U6187" s="211">
        <v>0.50495539451758131</v>
      </c>
      <c r="V6187" s="211">
        <v>0.13501466812420088</v>
      </c>
      <c r="W6187" s="211">
        <v>0.54066902560211161</v>
      </c>
      <c r="X6187" s="211">
        <v>0.29697706848858541</v>
      </c>
      <c r="Y6187" s="211">
        <v>0.65223859645714388</v>
      </c>
      <c r="Z6187" s="211">
        <v>0.14899151280232131</v>
      </c>
      <c r="AA6187" s="212">
        <v>0.12588899079747348</v>
      </c>
    </row>
    <row r="6188" spans="1:27" x14ac:dyDescent="0.35">
      <c r="A6188" s="210" t="s">
        <v>6864</v>
      </c>
      <c r="B6188" s="217">
        <v>208.74941539560797</v>
      </c>
      <c r="C6188" s="211">
        <v>6.7515478781537408E-2</v>
      </c>
      <c r="D6188" s="211">
        <v>0.12152147743748289</v>
      </c>
      <c r="E6188" s="211">
        <v>8.6709895155474837E-2</v>
      </c>
      <c r="F6188" s="211">
        <v>8.4919581360491839E-2</v>
      </c>
      <c r="G6188" s="211">
        <v>0.12309661781059301</v>
      </c>
      <c r="H6188" s="211">
        <v>0.12460860038365978</v>
      </c>
      <c r="I6188" s="211">
        <v>0.50824408629929019</v>
      </c>
      <c r="J6188" s="211">
        <v>0.41023215720682216</v>
      </c>
      <c r="K6188" s="211">
        <v>0.62044388479642332</v>
      </c>
      <c r="L6188" s="211">
        <v>0.27594333579667157</v>
      </c>
      <c r="M6188" s="211">
        <v>0.12141241512367906</v>
      </c>
      <c r="N6188" s="211">
        <v>0.50461434283970641</v>
      </c>
      <c r="O6188" s="211">
        <v>0.69034346353374487</v>
      </c>
      <c r="P6188" s="211">
        <v>6.8017378318065244E-2</v>
      </c>
      <c r="Q6188" s="211">
        <v>6.9335094530830171E-2</v>
      </c>
      <c r="R6188" s="211">
        <v>0.43781328404767006</v>
      </c>
      <c r="S6188" s="211">
        <v>0.29200026304582316</v>
      </c>
      <c r="T6188" s="211">
        <v>0.62449499263701647</v>
      </c>
      <c r="U6188" s="211">
        <v>0.45055932666398707</v>
      </c>
      <c r="V6188" s="211">
        <v>0.1540524609616549</v>
      </c>
      <c r="W6188" s="211">
        <v>0.45642849645978512</v>
      </c>
      <c r="X6188" s="211">
        <v>0.32472383783885572</v>
      </c>
      <c r="Y6188" s="211">
        <v>0.64165501062590291</v>
      </c>
      <c r="Z6188" s="211">
        <v>0.14946007406944833</v>
      </c>
      <c r="AA6188" s="212">
        <v>0.11255357426735252</v>
      </c>
    </row>
    <row r="6189" spans="1:27" x14ac:dyDescent="0.35">
      <c r="A6189" s="210" t="s">
        <v>6865</v>
      </c>
      <c r="B6189" s="217">
        <v>142.43390643029585</v>
      </c>
      <c r="C6189" s="211">
        <v>5.8854829934563341E-2</v>
      </c>
      <c r="D6189" s="211">
        <v>0.12599922272093861</v>
      </c>
      <c r="E6189" s="211">
        <v>8.4273691356536493E-2</v>
      </c>
      <c r="F6189" s="211">
        <v>9.0611525333858384E-2</v>
      </c>
      <c r="G6189" s="211">
        <v>0.12410873056663864</v>
      </c>
      <c r="H6189" s="211">
        <v>0.11605759770275219</v>
      </c>
      <c r="I6189" s="211">
        <v>0.51634267504358666</v>
      </c>
      <c r="J6189" s="211">
        <v>0.41680204640884455</v>
      </c>
      <c r="K6189" s="211">
        <v>0.63778680051389525</v>
      </c>
      <c r="L6189" s="211">
        <v>0.27961312357344842</v>
      </c>
      <c r="M6189" s="211">
        <v>9.3479001059722094E-2</v>
      </c>
      <c r="N6189" s="211">
        <v>0.38346893494617895</v>
      </c>
      <c r="O6189" s="211">
        <v>0.68161268304949618</v>
      </c>
      <c r="P6189" s="211">
        <v>6.6486311415490121E-2</v>
      </c>
      <c r="Q6189" s="211">
        <v>6.25669841475225E-2</v>
      </c>
      <c r="R6189" s="211">
        <v>0.47071720909048975</v>
      </c>
      <c r="S6189" s="211">
        <v>0.34362419665392868</v>
      </c>
      <c r="T6189" s="211">
        <v>0.57976838958395838</v>
      </c>
      <c r="U6189" s="211">
        <v>0.34379111271686441</v>
      </c>
      <c r="V6189" s="211">
        <v>0.13844174850056118</v>
      </c>
      <c r="W6189" s="211">
        <v>0.48720194576711906</v>
      </c>
      <c r="X6189" s="211">
        <v>0.31554993811466403</v>
      </c>
      <c r="Y6189" s="211">
        <v>0.70617714674849574</v>
      </c>
      <c r="Z6189" s="211">
        <v>0.148212809884258</v>
      </c>
      <c r="AA6189" s="212">
        <v>0.12118878715102353</v>
      </c>
    </row>
    <row r="6190" spans="1:27" x14ac:dyDescent="0.35">
      <c r="A6190" s="210" t="s">
        <v>6866</v>
      </c>
      <c r="B6190" s="217">
        <v>148.31923876156671</v>
      </c>
      <c r="C6190" s="211">
        <v>5.2938599698979474E-2</v>
      </c>
      <c r="D6190" s="211">
        <v>0.12085458395205097</v>
      </c>
      <c r="E6190" s="211">
        <v>7.6917520377078025E-2</v>
      </c>
      <c r="F6190" s="211">
        <v>0.11385532529152559</v>
      </c>
      <c r="G6190" s="211">
        <v>0.1242559374313154</v>
      </c>
      <c r="H6190" s="211">
        <v>0.11621205239135769</v>
      </c>
      <c r="I6190" s="211">
        <v>0.53029338098639178</v>
      </c>
      <c r="J6190" s="211">
        <v>0.4258030969395884</v>
      </c>
      <c r="K6190" s="211">
        <v>0.63684220733135954</v>
      </c>
      <c r="L6190" s="211">
        <v>0.27415177883251157</v>
      </c>
      <c r="M6190" s="211">
        <v>0.10252602055131474</v>
      </c>
      <c r="N6190" s="211">
        <v>0.36147904852340085</v>
      </c>
      <c r="O6190" s="211">
        <v>0.74542063723257201</v>
      </c>
      <c r="P6190" s="211">
        <v>6.9671135454495686E-2</v>
      </c>
      <c r="Q6190" s="211">
        <v>0.10126015232183187</v>
      </c>
      <c r="R6190" s="211">
        <v>0.43401877098851727</v>
      </c>
      <c r="S6190" s="211">
        <v>0.42187850606133392</v>
      </c>
      <c r="T6190" s="211">
        <v>0.62189148949056905</v>
      </c>
      <c r="U6190" s="211">
        <v>0.32719486312663948</v>
      </c>
      <c r="V6190" s="211">
        <v>0.13503983352570526</v>
      </c>
      <c r="W6190" s="211">
        <v>0.54455769497143547</v>
      </c>
      <c r="X6190" s="211">
        <v>0.39503459348593972</v>
      </c>
      <c r="Y6190" s="211">
        <v>0.70918203065886276</v>
      </c>
      <c r="Z6190" s="211">
        <v>0.14474070746647577</v>
      </c>
      <c r="AA6190" s="212">
        <v>0.12165389777025507</v>
      </c>
    </row>
    <row r="6191" spans="1:27" x14ac:dyDescent="0.35">
      <c r="A6191" s="210" t="s">
        <v>6867</v>
      </c>
      <c r="B6191" s="217">
        <v>145.09183318199439</v>
      </c>
      <c r="C6191" s="211">
        <v>5.5229448278572457E-2</v>
      </c>
      <c r="D6191" s="211">
        <v>0.12427384082433436</v>
      </c>
      <c r="E6191" s="211">
        <v>7.996259899466289E-2</v>
      </c>
      <c r="F6191" s="211">
        <v>0.10191087249509595</v>
      </c>
      <c r="G6191" s="211">
        <v>0.12369869469985717</v>
      </c>
      <c r="H6191" s="211">
        <v>0.11660204121830797</v>
      </c>
      <c r="I6191" s="211">
        <v>0.46957977581076094</v>
      </c>
      <c r="J6191" s="211">
        <v>0.43763383979774095</v>
      </c>
      <c r="K6191" s="211">
        <v>0.54019969080145003</v>
      </c>
      <c r="L6191" s="211">
        <v>0.27251660368910258</v>
      </c>
      <c r="M6191" s="211">
        <v>8.2848440055421357E-2</v>
      </c>
      <c r="N6191" s="211">
        <v>0.55393639585294296</v>
      </c>
      <c r="O6191" s="211">
        <v>0.74423572096711776</v>
      </c>
      <c r="P6191" s="211">
        <v>7.0492438167355786E-2</v>
      </c>
      <c r="Q6191" s="211">
        <v>9.2016828890203683E-2</v>
      </c>
      <c r="R6191" s="211">
        <v>0.48383290010718727</v>
      </c>
      <c r="S6191" s="211">
        <v>0.38463669818860363</v>
      </c>
      <c r="T6191" s="211">
        <v>0.49382160742488262</v>
      </c>
      <c r="U6191" s="211">
        <v>0.36635388217910747</v>
      </c>
      <c r="V6191" s="211">
        <v>9.6590028129229982E-2</v>
      </c>
      <c r="W6191" s="211">
        <v>0.55592352161313685</v>
      </c>
      <c r="X6191" s="211">
        <v>0.26136574035543014</v>
      </c>
      <c r="Y6191" s="211">
        <v>0.65642367076581154</v>
      </c>
      <c r="Z6191" s="211">
        <v>0.14881546732084264</v>
      </c>
      <c r="AA6191" s="212">
        <v>0.11139783679062673</v>
      </c>
    </row>
    <row r="6192" spans="1:27" x14ac:dyDescent="0.35">
      <c r="A6192" s="210" t="s">
        <v>6868</v>
      </c>
      <c r="B6192" s="217">
        <v>128.47354657211014</v>
      </c>
      <c r="C6192" s="211">
        <v>6.6849872363465943E-2</v>
      </c>
      <c r="D6192" s="211">
        <v>0.12280645965122412</v>
      </c>
      <c r="E6192" s="211">
        <v>7.5436485875393491E-2</v>
      </c>
      <c r="F6192" s="211">
        <v>9.8803411164680582E-2</v>
      </c>
      <c r="G6192" s="211">
        <v>0.12498020753352518</v>
      </c>
      <c r="H6192" s="211">
        <v>0.11344048321201157</v>
      </c>
      <c r="I6192" s="211">
        <v>0.50938107182906689</v>
      </c>
      <c r="J6192" s="211">
        <v>0.44313304826395888</v>
      </c>
      <c r="K6192" s="211">
        <v>0.62210769585981152</v>
      </c>
      <c r="L6192" s="211">
        <v>0.27162298547355995</v>
      </c>
      <c r="M6192" s="211">
        <v>0.10644353222224633</v>
      </c>
      <c r="N6192" s="211">
        <v>0.48648219163461398</v>
      </c>
      <c r="O6192" s="211">
        <v>0.64176628934861835</v>
      </c>
      <c r="P6192" s="211">
        <v>6.3029760452988734E-2</v>
      </c>
      <c r="Q6192" s="211">
        <v>8.7343163888928071E-2</v>
      </c>
      <c r="R6192" s="211">
        <v>0.45133766015767135</v>
      </c>
      <c r="S6192" s="211">
        <v>0.38452559664281288</v>
      </c>
      <c r="T6192" s="211">
        <v>0.55653257475922002</v>
      </c>
      <c r="U6192" s="211">
        <v>0.4489161077385182</v>
      </c>
      <c r="V6192" s="211">
        <v>7.3738865703459777E-2</v>
      </c>
      <c r="W6192" s="211">
        <v>0.49069174094346663</v>
      </c>
      <c r="X6192" s="211">
        <v>0.34504715608932363</v>
      </c>
      <c r="Y6192" s="211">
        <v>0.71225465356903184</v>
      </c>
      <c r="Z6192" s="211">
        <v>0.14467931328016603</v>
      </c>
      <c r="AA6192" s="212">
        <v>0.12078820966644416</v>
      </c>
    </row>
    <row r="6193" spans="1:27" x14ac:dyDescent="0.35">
      <c r="A6193" s="210" t="s">
        <v>6869</v>
      </c>
      <c r="B6193" s="217">
        <v>103.43377818794687</v>
      </c>
      <c r="C6193" s="211">
        <v>5.894357891143006E-2</v>
      </c>
      <c r="D6193" s="211">
        <v>0.1273824566488182</v>
      </c>
      <c r="E6193" s="211">
        <v>7.5244924217987119E-2</v>
      </c>
      <c r="F6193" s="211">
        <v>8.180579433714863E-2</v>
      </c>
      <c r="G6193" s="211">
        <v>0.12205706794764863</v>
      </c>
      <c r="H6193" s="211">
        <v>0.11536325131490435</v>
      </c>
      <c r="I6193" s="211">
        <v>0.51766074924280969</v>
      </c>
      <c r="J6193" s="211">
        <v>0.44487722076318525</v>
      </c>
      <c r="K6193" s="211">
        <v>0.54420900420021712</v>
      </c>
      <c r="L6193" s="211">
        <v>0.2684436728405693</v>
      </c>
      <c r="M6193" s="211">
        <v>0.100329170768602</v>
      </c>
      <c r="N6193" s="211">
        <v>0.40351696796665387</v>
      </c>
      <c r="O6193" s="211">
        <v>0.6981300440256224</v>
      </c>
      <c r="P6193" s="211">
        <v>6.8623474692864089E-2</v>
      </c>
      <c r="Q6193" s="211">
        <v>7.1455405502042671E-2</v>
      </c>
      <c r="R6193" s="211">
        <v>0.39363279068873197</v>
      </c>
      <c r="S6193" s="211">
        <v>0.31460009156606838</v>
      </c>
      <c r="T6193" s="211">
        <v>0.55864497113125677</v>
      </c>
      <c r="U6193" s="211">
        <v>0.36875110100993119</v>
      </c>
      <c r="V6193" s="211">
        <v>5.7947128518120561E-2</v>
      </c>
      <c r="W6193" s="211">
        <v>0.53799032624716359</v>
      </c>
      <c r="X6193" s="211">
        <v>0.27088306824291425</v>
      </c>
      <c r="Y6193" s="211">
        <v>0.57933418845896456</v>
      </c>
      <c r="Z6193" s="211">
        <v>0.14455961351262936</v>
      </c>
      <c r="AA6193" s="212">
        <v>0.12450701143247586</v>
      </c>
    </row>
    <row r="6194" spans="1:27" x14ac:dyDescent="0.35">
      <c r="A6194" s="210" t="s">
        <v>6870</v>
      </c>
      <c r="B6194" s="217">
        <v>158.93776726379446</v>
      </c>
      <c r="C6194" s="211">
        <v>5.4125092566751624E-2</v>
      </c>
      <c r="D6194" s="211">
        <v>0.13053669015828556</v>
      </c>
      <c r="E6194" s="211">
        <v>7.6798833239616338E-2</v>
      </c>
      <c r="F6194" s="211">
        <v>9.4189054552425447E-2</v>
      </c>
      <c r="G6194" s="211">
        <v>0.11954098994515755</v>
      </c>
      <c r="H6194" s="211">
        <v>0.11753977810293385</v>
      </c>
      <c r="I6194" s="211">
        <v>0.47842306659991596</v>
      </c>
      <c r="J6194" s="211">
        <v>0.42244156267964666</v>
      </c>
      <c r="K6194" s="211">
        <v>0.6120756125475012</v>
      </c>
      <c r="L6194" s="211">
        <v>0.26988409813766101</v>
      </c>
      <c r="M6194" s="211">
        <v>0.10835104398188002</v>
      </c>
      <c r="N6194" s="211">
        <v>0.50572892076702747</v>
      </c>
      <c r="O6194" s="211">
        <v>0.63725152178027367</v>
      </c>
      <c r="P6194" s="211">
        <v>6.2053653885109306E-2</v>
      </c>
      <c r="Q6194" s="211">
        <v>0.11659028325300921</v>
      </c>
      <c r="R6194" s="211">
        <v>0.44422247470272025</v>
      </c>
      <c r="S6194" s="211">
        <v>0.32386938353871397</v>
      </c>
      <c r="T6194" s="211">
        <v>0.53743208975307921</v>
      </c>
      <c r="U6194" s="211">
        <v>0.4817660037551067</v>
      </c>
      <c r="V6194" s="211">
        <v>0.12926266336241241</v>
      </c>
      <c r="W6194" s="211">
        <v>0.6005739783750117</v>
      </c>
      <c r="X6194" s="211">
        <v>0.27631877579815017</v>
      </c>
      <c r="Y6194" s="211">
        <v>0.58074919879621023</v>
      </c>
      <c r="Z6194" s="211">
        <v>0.14750437736290961</v>
      </c>
      <c r="AA6194" s="212">
        <v>0.11447535130948111</v>
      </c>
    </row>
    <row r="6195" spans="1:27" x14ac:dyDescent="0.35">
      <c r="A6195" s="210" t="s">
        <v>6871</v>
      </c>
      <c r="B6195" s="217">
        <v>142.87734219459705</v>
      </c>
      <c r="C6195" s="211">
        <v>5.7356627701826569E-2</v>
      </c>
      <c r="D6195" s="211">
        <v>0.12475122417983422</v>
      </c>
      <c r="E6195" s="211">
        <v>7.9260547990619268E-2</v>
      </c>
      <c r="F6195" s="211">
        <v>8.3056216059383223E-2</v>
      </c>
      <c r="G6195" s="211">
        <v>0.12711816046390878</v>
      </c>
      <c r="H6195" s="211">
        <v>0.11771191127893542</v>
      </c>
      <c r="I6195" s="211">
        <v>0.4649082682847312</v>
      </c>
      <c r="J6195" s="211">
        <v>0.4603554536520777</v>
      </c>
      <c r="K6195" s="211">
        <v>0.64895898917448436</v>
      </c>
      <c r="L6195" s="211">
        <v>0.27610996162869861</v>
      </c>
      <c r="M6195" s="211">
        <v>9.7930442794474562E-2</v>
      </c>
      <c r="N6195" s="211">
        <v>0.44421174911271588</v>
      </c>
      <c r="O6195" s="211">
        <v>0.57533238688341992</v>
      </c>
      <c r="P6195" s="211">
        <v>6.9496985350172014E-2</v>
      </c>
      <c r="Q6195" s="211">
        <v>9.7385926798313038E-2</v>
      </c>
      <c r="R6195" s="211">
        <v>0.39599763269077021</v>
      </c>
      <c r="S6195" s="211">
        <v>0.32337799452366439</v>
      </c>
      <c r="T6195" s="211">
        <v>0.55647725930803871</v>
      </c>
      <c r="U6195" s="211">
        <v>0.3376098720907536</v>
      </c>
      <c r="V6195" s="211">
        <v>0.10267770674063383</v>
      </c>
      <c r="W6195" s="211">
        <v>0.60234563483271963</v>
      </c>
      <c r="X6195" s="211">
        <v>0.39143594820113342</v>
      </c>
      <c r="Y6195" s="211">
        <v>0.73096537874701184</v>
      </c>
      <c r="Z6195" s="211">
        <v>0.14625262969163166</v>
      </c>
      <c r="AA6195" s="212">
        <v>0.1160532931722371</v>
      </c>
    </row>
    <row r="6196" spans="1:27" x14ac:dyDescent="0.35">
      <c r="A6196" s="210" t="s">
        <v>6872</v>
      </c>
      <c r="B6196" s="217">
        <v>166.17557409599215</v>
      </c>
      <c r="C6196" s="211">
        <v>6.9210457202645334E-2</v>
      </c>
      <c r="D6196" s="211">
        <v>0.13081445518907489</v>
      </c>
      <c r="E6196" s="211">
        <v>7.3291634585213497E-2</v>
      </c>
      <c r="F6196" s="211">
        <v>0.10346341794358378</v>
      </c>
      <c r="G6196" s="211">
        <v>0.12146181212647045</v>
      </c>
      <c r="H6196" s="211">
        <v>0.12002921826579574</v>
      </c>
      <c r="I6196" s="211">
        <v>0.51662184145885481</v>
      </c>
      <c r="J6196" s="211">
        <v>0.44742536191173476</v>
      </c>
      <c r="K6196" s="211">
        <v>0.61742388816220473</v>
      </c>
      <c r="L6196" s="211">
        <v>0.27043390081022228</v>
      </c>
      <c r="M6196" s="211">
        <v>9.849988462273146E-2</v>
      </c>
      <c r="N6196" s="211">
        <v>0.53646153900685245</v>
      </c>
      <c r="O6196" s="211">
        <v>0.68310720097230293</v>
      </c>
      <c r="P6196" s="211">
        <v>6.759206202575159E-2</v>
      </c>
      <c r="Q6196" s="211">
        <v>6.0638713416298867E-2</v>
      </c>
      <c r="R6196" s="211">
        <v>0.48521646308386707</v>
      </c>
      <c r="S6196" s="211">
        <v>0.32745015442451181</v>
      </c>
      <c r="T6196" s="211">
        <v>0.51925576963740916</v>
      </c>
      <c r="U6196" s="211">
        <v>0.46183471008648791</v>
      </c>
      <c r="V6196" s="211">
        <v>0.14721399413899705</v>
      </c>
      <c r="W6196" s="211">
        <v>0.52441343090108128</v>
      </c>
      <c r="X6196" s="211">
        <v>0.31395566124898383</v>
      </c>
      <c r="Y6196" s="211">
        <v>0.74631404969653303</v>
      </c>
      <c r="Z6196" s="211">
        <v>0.14357182855380379</v>
      </c>
      <c r="AA6196" s="212">
        <v>0.12462789299705315</v>
      </c>
    </row>
    <row r="6197" spans="1:27" x14ac:dyDescent="0.35">
      <c r="A6197" s="210" t="s">
        <v>6873</v>
      </c>
      <c r="B6197" s="217">
        <v>110.29863146602905</v>
      </c>
      <c r="C6197" s="211">
        <v>4.8254058658896266E-2</v>
      </c>
      <c r="D6197" s="211">
        <v>0.12473094961264682</v>
      </c>
      <c r="E6197" s="211">
        <v>7.3518260292979268E-2</v>
      </c>
      <c r="F6197" s="211">
        <v>0.10361159783068677</v>
      </c>
      <c r="G6197" s="211">
        <v>0.11564697892270653</v>
      </c>
      <c r="H6197" s="211">
        <v>0.10870217730001114</v>
      </c>
      <c r="I6197" s="211">
        <v>0.40808293739297524</v>
      </c>
      <c r="J6197" s="211">
        <v>0.45461453102251009</v>
      </c>
      <c r="K6197" s="211">
        <v>0.59828503898487184</v>
      </c>
      <c r="L6197" s="211">
        <v>0.27975647795268654</v>
      </c>
      <c r="M6197" s="211">
        <v>0.10006671332362216</v>
      </c>
      <c r="N6197" s="211">
        <v>0.49588745204069795</v>
      </c>
      <c r="O6197" s="211">
        <v>0.76143103945211821</v>
      </c>
      <c r="P6197" s="211">
        <v>6.7436182868132979E-2</v>
      </c>
      <c r="Q6197" s="211">
        <v>5.1646340553221523E-2</v>
      </c>
      <c r="R6197" s="211">
        <v>0.40567472297857832</v>
      </c>
      <c r="S6197" s="211">
        <v>0.39156172013757862</v>
      </c>
      <c r="T6197" s="211">
        <v>0.55667993113761594</v>
      </c>
      <c r="U6197" s="211">
        <v>0.40088829165428347</v>
      </c>
      <c r="V6197" s="211">
        <v>5.4585625209755802E-2</v>
      </c>
      <c r="W6197" s="211">
        <v>0.61544016584167371</v>
      </c>
      <c r="X6197" s="211">
        <v>0.31020246858124634</v>
      </c>
      <c r="Y6197" s="211">
        <v>0.61028771918925329</v>
      </c>
      <c r="Z6197" s="211">
        <v>0.1482488092623187</v>
      </c>
      <c r="AA6197" s="212">
        <v>0.12352823244275994</v>
      </c>
    </row>
    <row r="6198" spans="1:27" x14ac:dyDescent="0.35">
      <c r="A6198" s="210" t="s">
        <v>6874</v>
      </c>
      <c r="B6198" s="217">
        <v>128.49439622283384</v>
      </c>
      <c r="C6198" s="211">
        <v>6.2177007520722929E-2</v>
      </c>
      <c r="D6198" s="211">
        <v>0.12405731426100361</v>
      </c>
      <c r="E6198" s="211">
        <v>7.2111568207138169E-2</v>
      </c>
      <c r="F6198" s="211">
        <v>0.12137917643059544</v>
      </c>
      <c r="G6198" s="211">
        <v>0.12129136066781451</v>
      </c>
      <c r="H6198" s="211">
        <v>0.11604185385981805</v>
      </c>
      <c r="I6198" s="211">
        <v>0.47689165992558191</v>
      </c>
      <c r="J6198" s="211">
        <v>0.4589849356878975</v>
      </c>
      <c r="K6198" s="211">
        <v>0.56915203651416879</v>
      </c>
      <c r="L6198" s="211">
        <v>0.27314161442280199</v>
      </c>
      <c r="M6198" s="211">
        <v>0.11498495436899139</v>
      </c>
      <c r="N6198" s="211">
        <v>0.40040551549985137</v>
      </c>
      <c r="O6198" s="211">
        <v>0.74292439221535655</v>
      </c>
      <c r="P6198" s="211">
        <v>7.4221863497633406E-2</v>
      </c>
      <c r="Q6198" s="211">
        <v>5.2623387287674822E-2</v>
      </c>
      <c r="R6198" s="211">
        <v>0.40230319213179666</v>
      </c>
      <c r="S6198" s="211">
        <v>0.33446248615120033</v>
      </c>
      <c r="T6198" s="211">
        <v>0.54849414978886257</v>
      </c>
      <c r="U6198" s="211">
        <v>0.46197441559736135</v>
      </c>
      <c r="V6198" s="211">
        <v>6.2766083512170973E-2</v>
      </c>
      <c r="W6198" s="211">
        <v>0.56660007913635946</v>
      </c>
      <c r="X6198" s="211">
        <v>0.34358172471470877</v>
      </c>
      <c r="Y6198" s="211">
        <v>0.66466656022372028</v>
      </c>
      <c r="Z6198" s="211">
        <v>0.14228997096746523</v>
      </c>
      <c r="AA6198" s="212">
        <v>0.12182637384009484</v>
      </c>
    </row>
    <row r="6199" spans="1:27" x14ac:dyDescent="0.35">
      <c r="A6199" s="210" t="s">
        <v>6875</v>
      </c>
      <c r="B6199" s="217">
        <v>116.22261883389403</v>
      </c>
      <c r="C6199" s="211">
        <v>4.8421801633563216E-2</v>
      </c>
      <c r="D6199" s="211">
        <v>0.12620868360517973</v>
      </c>
      <c r="E6199" s="211">
        <v>7.4356869491832109E-2</v>
      </c>
      <c r="F6199" s="211">
        <v>9.8682180381069101E-2</v>
      </c>
      <c r="G6199" s="211">
        <v>0.12031461435403419</v>
      </c>
      <c r="H6199" s="211">
        <v>0.10828337027029715</v>
      </c>
      <c r="I6199" s="211">
        <v>0.48181431073110387</v>
      </c>
      <c r="J6199" s="211">
        <v>0.44815944806248065</v>
      </c>
      <c r="K6199" s="211">
        <v>0.59944268523247246</v>
      </c>
      <c r="L6199" s="211">
        <v>0.27484192515538136</v>
      </c>
      <c r="M6199" s="211">
        <v>9.5234713228078235E-2</v>
      </c>
      <c r="N6199" s="211">
        <v>0.43813164867853582</v>
      </c>
      <c r="O6199" s="211">
        <v>0.74817832437439902</v>
      </c>
      <c r="P6199" s="211">
        <v>6.4271085964551083E-2</v>
      </c>
      <c r="Q6199" s="211">
        <v>4.3919045936789788E-2</v>
      </c>
      <c r="R6199" s="211">
        <v>0.42642547154465549</v>
      </c>
      <c r="S6199" s="211">
        <v>0.40400023508573579</v>
      </c>
      <c r="T6199" s="211">
        <v>0.55331339032111326</v>
      </c>
      <c r="U6199" s="211">
        <v>0.3398431025192219</v>
      </c>
      <c r="V6199" s="211">
        <v>8.8331487908284489E-2</v>
      </c>
      <c r="W6199" s="211">
        <v>0.55850796033677808</v>
      </c>
      <c r="X6199" s="211">
        <v>0.37133953795978758</v>
      </c>
      <c r="Y6199" s="211">
        <v>0.7218120686167685</v>
      </c>
      <c r="Z6199" s="211">
        <v>0.14477644791955993</v>
      </c>
      <c r="AA6199" s="212">
        <v>0.12412801957693216</v>
      </c>
    </row>
    <row r="6200" spans="1:27" x14ac:dyDescent="0.35">
      <c r="A6200" s="210" t="s">
        <v>6876</v>
      </c>
      <c r="B6200" s="217">
        <v>145.33004850920119</v>
      </c>
      <c r="C6200" s="211">
        <v>5.9513891047219207E-2</v>
      </c>
      <c r="D6200" s="211">
        <v>0.12076903617631937</v>
      </c>
      <c r="E6200" s="211">
        <v>7.4181298697687734E-2</v>
      </c>
      <c r="F6200" s="211">
        <v>8.1141102741665666E-2</v>
      </c>
      <c r="G6200" s="211">
        <v>0.12251526661597253</v>
      </c>
      <c r="H6200" s="211">
        <v>0.12406042875021263</v>
      </c>
      <c r="I6200" s="211">
        <v>0.51849636610571903</v>
      </c>
      <c r="J6200" s="211">
        <v>0.43596252769491267</v>
      </c>
      <c r="K6200" s="211">
        <v>0.51706293677082293</v>
      </c>
      <c r="L6200" s="211">
        <v>0.27201780632299549</v>
      </c>
      <c r="M6200" s="211">
        <v>0.10064114513640818</v>
      </c>
      <c r="N6200" s="211">
        <v>0.57821388507476268</v>
      </c>
      <c r="O6200" s="211">
        <v>0.63909217250898387</v>
      </c>
      <c r="P6200" s="211">
        <v>6.9217619989377824E-2</v>
      </c>
      <c r="Q6200" s="211">
        <v>6.6581070496911351E-2</v>
      </c>
      <c r="R6200" s="211">
        <v>0.46447474698912988</v>
      </c>
      <c r="S6200" s="211">
        <v>0.31126190382723035</v>
      </c>
      <c r="T6200" s="211">
        <v>0.58858643666296495</v>
      </c>
      <c r="U6200" s="211">
        <v>0.44494916253224298</v>
      </c>
      <c r="V6200" s="211">
        <v>0.12767601863516143</v>
      </c>
      <c r="W6200" s="211">
        <v>0.55336010097400767</v>
      </c>
      <c r="X6200" s="211">
        <v>0.36129940004653133</v>
      </c>
      <c r="Y6200" s="211">
        <v>0.6461194521989525</v>
      </c>
      <c r="Z6200" s="211">
        <v>0.14460568543730157</v>
      </c>
      <c r="AA6200" s="212">
        <v>0.12272636736110532</v>
      </c>
    </row>
    <row r="6201" spans="1:27" x14ac:dyDescent="0.35">
      <c r="A6201" s="210" t="s">
        <v>6877</v>
      </c>
      <c r="B6201" s="217">
        <v>130.10128563648894</v>
      </c>
      <c r="C6201" s="211">
        <v>6.7587161423749431E-2</v>
      </c>
      <c r="D6201" s="211">
        <v>0.1284632869560538</v>
      </c>
      <c r="E6201" s="211">
        <v>7.6516204574932106E-2</v>
      </c>
      <c r="F6201" s="211">
        <v>8.5030310124618341E-2</v>
      </c>
      <c r="G6201" s="211">
        <v>0.12059668654003439</v>
      </c>
      <c r="H6201" s="211">
        <v>0.11652764612806635</v>
      </c>
      <c r="I6201" s="211">
        <v>0.4125766695123792</v>
      </c>
      <c r="J6201" s="211">
        <v>0.4095172081250818</v>
      </c>
      <c r="K6201" s="211">
        <v>0.58277159737717577</v>
      </c>
      <c r="L6201" s="211">
        <v>0.28162888517919804</v>
      </c>
      <c r="M6201" s="211">
        <v>0.10092944884835758</v>
      </c>
      <c r="N6201" s="211">
        <v>0.36612428265645092</v>
      </c>
      <c r="O6201" s="211">
        <v>0.68930783012091734</v>
      </c>
      <c r="P6201" s="211">
        <v>7.1250037644245159E-2</v>
      </c>
      <c r="Q6201" s="211">
        <v>9.6148935266279739E-2</v>
      </c>
      <c r="R6201" s="211">
        <v>0.43718181942539514</v>
      </c>
      <c r="S6201" s="211">
        <v>0.31135775301642832</v>
      </c>
      <c r="T6201" s="211">
        <v>0.55011961161821277</v>
      </c>
      <c r="U6201" s="211">
        <v>0.32987349162044655</v>
      </c>
      <c r="V6201" s="211">
        <v>8.9036573231088045E-2</v>
      </c>
      <c r="W6201" s="211">
        <v>0.5400755027566646</v>
      </c>
      <c r="X6201" s="211">
        <v>0.29637507410548425</v>
      </c>
      <c r="Y6201" s="211">
        <v>0.56795846984117671</v>
      </c>
      <c r="Z6201" s="211">
        <v>0.14550519025815747</v>
      </c>
      <c r="AA6201" s="212">
        <v>0.11250685690248974</v>
      </c>
    </row>
    <row r="6202" spans="1:27" x14ac:dyDescent="0.35">
      <c r="A6202" s="210" t="s">
        <v>6878</v>
      </c>
      <c r="B6202" s="217">
        <v>115.50464263251787</v>
      </c>
      <c r="C6202" s="211">
        <v>6.6724889307882423E-2</v>
      </c>
      <c r="D6202" s="211">
        <v>0.12952237099252617</v>
      </c>
      <c r="E6202" s="211">
        <v>8.4949053429966753E-2</v>
      </c>
      <c r="F6202" s="211">
        <v>8.6526404040738622E-2</v>
      </c>
      <c r="G6202" s="211">
        <v>0.12358515989422517</v>
      </c>
      <c r="H6202" s="211">
        <v>0.11665477310642254</v>
      </c>
      <c r="I6202" s="211">
        <v>0.52218241924494457</v>
      </c>
      <c r="J6202" s="211">
        <v>0.46524056950387227</v>
      </c>
      <c r="K6202" s="211">
        <v>0.63353214684161863</v>
      </c>
      <c r="L6202" s="211">
        <v>0.27092859553423193</v>
      </c>
      <c r="M6202" s="211">
        <v>9.1468426205973424E-2</v>
      </c>
      <c r="N6202" s="211">
        <v>0.40411357081636029</v>
      </c>
      <c r="O6202" s="211">
        <v>0.77051266083527836</v>
      </c>
      <c r="P6202" s="211">
        <v>6.6619357974726373E-2</v>
      </c>
      <c r="Q6202" s="211">
        <v>6.907925721428354E-2</v>
      </c>
      <c r="R6202" s="211">
        <v>0.43636577654347042</v>
      </c>
      <c r="S6202" s="211">
        <v>0.39592678332080455</v>
      </c>
      <c r="T6202" s="211">
        <v>0.47921264668125424</v>
      </c>
      <c r="U6202" s="211">
        <v>0.3555122939980081</v>
      </c>
      <c r="V6202" s="211">
        <v>5.568431806229765E-2</v>
      </c>
      <c r="W6202" s="211">
        <v>0.59073522749452745</v>
      </c>
      <c r="X6202" s="211">
        <v>0.33000530319576676</v>
      </c>
      <c r="Y6202" s="211">
        <v>0.58220235243110496</v>
      </c>
      <c r="Z6202" s="211">
        <v>0.14352096826583588</v>
      </c>
      <c r="AA6202" s="212">
        <v>0.11548684586645304</v>
      </c>
    </row>
    <row r="6203" spans="1:27" x14ac:dyDescent="0.35">
      <c r="A6203" s="210" t="s">
        <v>6879</v>
      </c>
      <c r="B6203" s="217">
        <v>136.66549404891313</v>
      </c>
      <c r="C6203" s="211">
        <v>8.5471960199170346E-2</v>
      </c>
      <c r="D6203" s="211">
        <v>0.13099857298826237</v>
      </c>
      <c r="E6203" s="211">
        <v>7.8124111319675546E-2</v>
      </c>
      <c r="F6203" s="211">
        <v>0.11125874745120123</v>
      </c>
      <c r="G6203" s="211">
        <v>0.12076372189951687</v>
      </c>
      <c r="H6203" s="211">
        <v>0.11900217039282185</v>
      </c>
      <c r="I6203" s="211">
        <v>0.45348966737212726</v>
      </c>
      <c r="J6203" s="211">
        <v>0.44455186929857371</v>
      </c>
      <c r="K6203" s="211">
        <v>0.64344787257620784</v>
      </c>
      <c r="L6203" s="211">
        <v>0.27589097750935848</v>
      </c>
      <c r="M6203" s="211">
        <v>0.11513406769609118</v>
      </c>
      <c r="N6203" s="211">
        <v>0.34944883650238201</v>
      </c>
      <c r="O6203" s="211">
        <v>0.74796063826451054</v>
      </c>
      <c r="P6203" s="211">
        <v>6.6983470444862345E-2</v>
      </c>
      <c r="Q6203" s="211">
        <v>5.7822202419945706E-2</v>
      </c>
      <c r="R6203" s="211">
        <v>0.46543458260161047</v>
      </c>
      <c r="S6203" s="211">
        <v>0.28367545032389563</v>
      </c>
      <c r="T6203" s="211">
        <v>0.51811385481190253</v>
      </c>
      <c r="U6203" s="211">
        <v>0.32240597950706662</v>
      </c>
      <c r="V6203" s="211">
        <v>0.10863119484051051</v>
      </c>
      <c r="W6203" s="211">
        <v>0.58277175811249526</v>
      </c>
      <c r="X6203" s="211">
        <v>0.36210684975634944</v>
      </c>
      <c r="Y6203" s="211">
        <v>0.68718703448880758</v>
      </c>
      <c r="Z6203" s="211">
        <v>0.14795624974197497</v>
      </c>
      <c r="AA6203" s="212">
        <v>0.12043341234790846</v>
      </c>
    </row>
    <row r="6204" spans="1:27" x14ac:dyDescent="0.35">
      <c r="A6204" s="210" t="s">
        <v>6880</v>
      </c>
      <c r="B6204" s="217">
        <v>117.20575862866171</v>
      </c>
      <c r="C6204" s="211">
        <v>7.5783819601251204E-2</v>
      </c>
      <c r="D6204" s="211">
        <v>0.12767879414754796</v>
      </c>
      <c r="E6204" s="211">
        <v>8.0769940676452587E-2</v>
      </c>
      <c r="F6204" s="211">
        <v>8.6406778665027079E-2</v>
      </c>
      <c r="G6204" s="211">
        <v>0.12096414547202014</v>
      </c>
      <c r="H6204" s="211">
        <v>0.11709032104541926</v>
      </c>
      <c r="I6204" s="211">
        <v>0.46779001396234104</v>
      </c>
      <c r="J6204" s="211">
        <v>0.44798952726181851</v>
      </c>
      <c r="K6204" s="211">
        <v>0.5856399582516173</v>
      </c>
      <c r="L6204" s="211">
        <v>0.27754277383396403</v>
      </c>
      <c r="M6204" s="211">
        <v>9.5701920482524516E-2</v>
      </c>
      <c r="N6204" s="211">
        <v>0.41848578887127486</v>
      </c>
      <c r="O6204" s="211">
        <v>0.65507090013125779</v>
      </c>
      <c r="P6204" s="211">
        <v>7.0278832933551583E-2</v>
      </c>
      <c r="Q6204" s="211">
        <v>0.10330057841581379</v>
      </c>
      <c r="R6204" s="211">
        <v>0.46415860293117639</v>
      </c>
      <c r="S6204" s="211">
        <v>0.29782778846763502</v>
      </c>
      <c r="T6204" s="211">
        <v>0.51905423180713295</v>
      </c>
      <c r="U6204" s="211">
        <v>0.38483983220346341</v>
      </c>
      <c r="V6204" s="211">
        <v>7.3720711259144867E-2</v>
      </c>
      <c r="W6204" s="211">
        <v>0.48390950386933446</v>
      </c>
      <c r="X6204" s="211">
        <v>0.42377516524249326</v>
      </c>
      <c r="Y6204" s="211">
        <v>0.54549609506234631</v>
      </c>
      <c r="Z6204" s="211">
        <v>0.14936609281062313</v>
      </c>
      <c r="AA6204" s="212">
        <v>0.12144625775017977</v>
      </c>
    </row>
    <row r="6205" spans="1:27" x14ac:dyDescent="0.35">
      <c r="A6205" s="210" t="s">
        <v>6881</v>
      </c>
      <c r="B6205" s="217">
        <v>134.11236889466863</v>
      </c>
      <c r="C6205" s="211">
        <v>5.2806273440448637E-2</v>
      </c>
      <c r="D6205" s="211">
        <v>0.12289045374379232</v>
      </c>
      <c r="E6205" s="211">
        <v>8.3989095598182725E-2</v>
      </c>
      <c r="F6205" s="211">
        <v>0.10816329998691827</v>
      </c>
      <c r="G6205" s="211">
        <v>0.12079028372945297</v>
      </c>
      <c r="H6205" s="211">
        <v>0.12649295684712131</v>
      </c>
      <c r="I6205" s="211">
        <v>0.51418980295555139</v>
      </c>
      <c r="J6205" s="211">
        <v>0.42001097566862361</v>
      </c>
      <c r="K6205" s="211">
        <v>0.58588166491927662</v>
      </c>
      <c r="L6205" s="211">
        <v>0.27433064083630382</v>
      </c>
      <c r="M6205" s="211">
        <v>9.471737206861755E-2</v>
      </c>
      <c r="N6205" s="211">
        <v>0.4234590410921687</v>
      </c>
      <c r="O6205" s="211">
        <v>0.67807301129712527</v>
      </c>
      <c r="P6205" s="211">
        <v>7.0950676491880471E-2</v>
      </c>
      <c r="Q6205" s="211">
        <v>0.146908635631011</v>
      </c>
      <c r="R6205" s="211">
        <v>0.45340921973344633</v>
      </c>
      <c r="S6205" s="211">
        <v>0.33827416752515849</v>
      </c>
      <c r="T6205" s="211">
        <v>0.55118939987634996</v>
      </c>
      <c r="U6205" s="211">
        <v>0.49365198708527713</v>
      </c>
      <c r="V6205" s="211">
        <v>7.7362222479601991E-2</v>
      </c>
      <c r="W6205" s="211">
        <v>0.54650040270427369</v>
      </c>
      <c r="X6205" s="211">
        <v>0.28656367729178567</v>
      </c>
      <c r="Y6205" s="211">
        <v>0.64934234053294504</v>
      </c>
      <c r="Z6205" s="211">
        <v>0.1462782893901631</v>
      </c>
      <c r="AA6205" s="212">
        <v>0.12305238221777003</v>
      </c>
    </row>
    <row r="6206" spans="1:27" x14ac:dyDescent="0.35">
      <c r="A6206" s="210" t="s">
        <v>6882</v>
      </c>
      <c r="B6206" s="217">
        <v>139.8058182718386</v>
      </c>
      <c r="C6206" s="211">
        <v>5.2234283620109255E-2</v>
      </c>
      <c r="D6206" s="211">
        <v>0.11708410206085922</v>
      </c>
      <c r="E6206" s="211">
        <v>8.1695525003549735E-2</v>
      </c>
      <c r="F6206" s="211">
        <v>0.1103995119903272</v>
      </c>
      <c r="G6206" s="211">
        <v>0.11760903146424276</v>
      </c>
      <c r="H6206" s="211">
        <v>0.12408820693744965</v>
      </c>
      <c r="I6206" s="211">
        <v>0.50642260278390094</v>
      </c>
      <c r="J6206" s="211">
        <v>0.40429991634152534</v>
      </c>
      <c r="K6206" s="211">
        <v>0.64961013671020651</v>
      </c>
      <c r="L6206" s="211">
        <v>0.27372814775631099</v>
      </c>
      <c r="M6206" s="211">
        <v>8.877526370999024E-2</v>
      </c>
      <c r="N6206" s="211">
        <v>0.40748395747386995</v>
      </c>
      <c r="O6206" s="211">
        <v>0.7515639490042143</v>
      </c>
      <c r="P6206" s="211">
        <v>7.0426408514374816E-2</v>
      </c>
      <c r="Q6206" s="211">
        <v>4.424543045835818E-2</v>
      </c>
      <c r="R6206" s="211">
        <v>0.41160635607189427</v>
      </c>
      <c r="S6206" s="211">
        <v>0.32069638308501586</v>
      </c>
      <c r="T6206" s="211">
        <v>0.55252756110395518</v>
      </c>
      <c r="U6206" s="211">
        <v>0.44768104838000639</v>
      </c>
      <c r="V6206" s="211">
        <v>9.8312051110884993E-2</v>
      </c>
      <c r="W6206" s="211">
        <v>0.49095121153683313</v>
      </c>
      <c r="X6206" s="211">
        <v>0.27850152379907483</v>
      </c>
      <c r="Y6206" s="211">
        <v>0.63775450953141199</v>
      </c>
      <c r="Z6206" s="211">
        <v>0.14851704934663898</v>
      </c>
      <c r="AA6206" s="212">
        <v>0.11881811505096808</v>
      </c>
    </row>
    <row r="6207" spans="1:27" x14ac:dyDescent="0.35">
      <c r="A6207" s="210" t="s">
        <v>6883</v>
      </c>
      <c r="B6207" s="217">
        <v>163.48124136589834</v>
      </c>
      <c r="C6207" s="211">
        <v>7.8682451010634646E-2</v>
      </c>
      <c r="D6207" s="211">
        <v>0.12646431835974012</v>
      </c>
      <c r="E6207" s="211">
        <v>7.9306863053576454E-2</v>
      </c>
      <c r="F6207" s="211">
        <v>7.607701683567894E-2</v>
      </c>
      <c r="G6207" s="211">
        <v>0.1170244370173853</v>
      </c>
      <c r="H6207" s="211">
        <v>0.1259469368773275</v>
      </c>
      <c r="I6207" s="211">
        <v>0.45635065660074203</v>
      </c>
      <c r="J6207" s="211">
        <v>0.4394714446427157</v>
      </c>
      <c r="K6207" s="211">
        <v>0.60325151688632817</v>
      </c>
      <c r="L6207" s="211">
        <v>0.28465679840214392</v>
      </c>
      <c r="M6207" s="211">
        <v>9.1426532074324496E-2</v>
      </c>
      <c r="N6207" s="211">
        <v>0.46201085240714196</v>
      </c>
      <c r="O6207" s="211">
        <v>0.61435315285476411</v>
      </c>
      <c r="P6207" s="211">
        <v>6.7267380753140898E-2</v>
      </c>
      <c r="Q6207" s="211">
        <v>4.358017417173176E-2</v>
      </c>
      <c r="R6207" s="211">
        <v>0.41067350582610068</v>
      </c>
      <c r="S6207" s="211">
        <v>0.30450100247111345</v>
      </c>
      <c r="T6207" s="211">
        <v>0.49995157595707823</v>
      </c>
      <c r="U6207" s="211">
        <v>0.40973034359913685</v>
      </c>
      <c r="V6207" s="211">
        <v>0.18169375442235991</v>
      </c>
      <c r="W6207" s="211">
        <v>0.54410791457564156</v>
      </c>
      <c r="X6207" s="211">
        <v>0.2934822526495543</v>
      </c>
      <c r="Y6207" s="211">
        <v>0.64804387907951166</v>
      </c>
      <c r="Z6207" s="211">
        <v>0.14994224216719076</v>
      </c>
      <c r="AA6207" s="212">
        <v>0.11649328109698033</v>
      </c>
    </row>
    <row r="6208" spans="1:27" x14ac:dyDescent="0.35">
      <c r="A6208" s="210" t="s">
        <v>6884</v>
      </c>
      <c r="B6208" s="217">
        <v>148.11203614700821</v>
      </c>
      <c r="C6208" s="211">
        <v>4.9933775162404423E-2</v>
      </c>
      <c r="D6208" s="211">
        <v>0.11969975120967434</v>
      </c>
      <c r="E6208" s="211">
        <v>7.4276642154580366E-2</v>
      </c>
      <c r="F6208" s="211">
        <v>0.11105202797129617</v>
      </c>
      <c r="G6208" s="211">
        <v>0.12252424674238921</v>
      </c>
      <c r="H6208" s="211">
        <v>0.12691679272677805</v>
      </c>
      <c r="I6208" s="211">
        <v>0.48248552320030225</v>
      </c>
      <c r="J6208" s="211">
        <v>0.44004074788646291</v>
      </c>
      <c r="K6208" s="211">
        <v>0.60024017194241597</v>
      </c>
      <c r="L6208" s="211">
        <v>0.27257193480984521</v>
      </c>
      <c r="M6208" s="211">
        <v>8.1773080551401464E-2</v>
      </c>
      <c r="N6208" s="211">
        <v>0.50281964108540511</v>
      </c>
      <c r="O6208" s="211">
        <v>0.59944144769251051</v>
      </c>
      <c r="P6208" s="211">
        <v>6.5332570273079454E-2</v>
      </c>
      <c r="Q6208" s="211">
        <v>4.2879232392124489E-2</v>
      </c>
      <c r="R6208" s="211">
        <v>0.40378343301126274</v>
      </c>
      <c r="S6208" s="211">
        <v>0.31474257588219151</v>
      </c>
      <c r="T6208" s="211">
        <v>0.61478511438319472</v>
      </c>
      <c r="U6208" s="211">
        <v>0.40208556152846991</v>
      </c>
      <c r="V6208" s="211">
        <v>0.15857509070217102</v>
      </c>
      <c r="W6208" s="211">
        <v>0.51430493047401227</v>
      </c>
      <c r="X6208" s="211">
        <v>0.40914153425201644</v>
      </c>
      <c r="Y6208" s="211">
        <v>0.72131003073939204</v>
      </c>
      <c r="Z6208" s="211">
        <v>0.14650771003774279</v>
      </c>
      <c r="AA6208" s="212">
        <v>0.11925245368761415</v>
      </c>
    </row>
    <row r="6209" spans="1:27" x14ac:dyDescent="0.35">
      <c r="A6209" s="210" t="s">
        <v>6885</v>
      </c>
      <c r="B6209" s="217">
        <v>116.14322090492308</v>
      </c>
      <c r="C6209" s="211">
        <v>7.3246310111269836E-2</v>
      </c>
      <c r="D6209" s="211">
        <v>0.11841221647017428</v>
      </c>
      <c r="E6209" s="211">
        <v>8.3392013282645241E-2</v>
      </c>
      <c r="F6209" s="211">
        <v>8.4419570029688792E-2</v>
      </c>
      <c r="G6209" s="211">
        <v>0.12334474394783934</v>
      </c>
      <c r="H6209" s="211">
        <v>0.11891989566270716</v>
      </c>
      <c r="I6209" s="211">
        <v>0.45740591305696615</v>
      </c>
      <c r="J6209" s="211">
        <v>0.44362783618240942</v>
      </c>
      <c r="K6209" s="211">
        <v>0.63148108788827451</v>
      </c>
      <c r="L6209" s="211">
        <v>0.27232203399287253</v>
      </c>
      <c r="M6209" s="211">
        <v>0.11307133251511123</v>
      </c>
      <c r="N6209" s="211">
        <v>0.36204569820401783</v>
      </c>
      <c r="O6209" s="211">
        <v>0.60707621979438464</v>
      </c>
      <c r="P6209" s="211">
        <v>6.3587563544299799E-2</v>
      </c>
      <c r="Q6209" s="211">
        <v>0.13058013016962375</v>
      </c>
      <c r="R6209" s="211">
        <v>0.46063317491321604</v>
      </c>
      <c r="S6209" s="211">
        <v>0.28039585688512303</v>
      </c>
      <c r="T6209" s="211">
        <v>0.5535402649955603</v>
      </c>
      <c r="U6209" s="211">
        <v>0.42482296098752131</v>
      </c>
      <c r="V6209" s="211">
        <v>5.2664164670537868E-2</v>
      </c>
      <c r="W6209" s="211">
        <v>0.57262568984108375</v>
      </c>
      <c r="X6209" s="211">
        <v>0.40791384917619422</v>
      </c>
      <c r="Y6209" s="211">
        <v>0.63937759868036104</v>
      </c>
      <c r="Z6209" s="211">
        <v>0.14497838628954215</v>
      </c>
      <c r="AA6209" s="212">
        <v>0.11826116160491462</v>
      </c>
    </row>
    <row r="6210" spans="1:27" x14ac:dyDescent="0.35">
      <c r="A6210" s="210" t="s">
        <v>6886</v>
      </c>
      <c r="B6210" s="217">
        <v>133.07762763968688</v>
      </c>
      <c r="C6210" s="211">
        <v>4.7791474603155887E-2</v>
      </c>
      <c r="D6210" s="211">
        <v>0.1265568495724223</v>
      </c>
      <c r="E6210" s="211">
        <v>7.766373012019101E-2</v>
      </c>
      <c r="F6210" s="211">
        <v>0.10155723789917187</v>
      </c>
      <c r="G6210" s="211">
        <v>0.12070674404469517</v>
      </c>
      <c r="H6210" s="211">
        <v>0.11443873356964775</v>
      </c>
      <c r="I6210" s="211">
        <v>0.49514998017935397</v>
      </c>
      <c r="J6210" s="211">
        <v>0.4044285933994175</v>
      </c>
      <c r="K6210" s="211">
        <v>0.58077426154817346</v>
      </c>
      <c r="L6210" s="211">
        <v>0.27640775043173116</v>
      </c>
      <c r="M6210" s="211">
        <v>9.5811643664526921E-2</v>
      </c>
      <c r="N6210" s="211">
        <v>0.48927318778505635</v>
      </c>
      <c r="O6210" s="211">
        <v>0.67458267074623446</v>
      </c>
      <c r="P6210" s="211">
        <v>6.9433583964261039E-2</v>
      </c>
      <c r="Q6210" s="211">
        <v>0.12007241719302122</v>
      </c>
      <c r="R6210" s="211">
        <v>0.44492478093889692</v>
      </c>
      <c r="S6210" s="211">
        <v>0.40136377770001502</v>
      </c>
      <c r="T6210" s="211">
        <v>0.55306149408213634</v>
      </c>
      <c r="U6210" s="211">
        <v>0.33213666022994104</v>
      </c>
      <c r="V6210" s="211">
        <v>0.11740126466621432</v>
      </c>
      <c r="W6210" s="211">
        <v>0.56767849720722574</v>
      </c>
      <c r="X6210" s="211">
        <v>0.31794714768113819</v>
      </c>
      <c r="Y6210" s="211">
        <v>0.65812973902749017</v>
      </c>
      <c r="Z6210" s="211">
        <v>0.14360744183247981</v>
      </c>
      <c r="AA6210" s="212">
        <v>0.12303326421884886</v>
      </c>
    </row>
    <row r="6211" spans="1:27" x14ac:dyDescent="0.35">
      <c r="A6211" s="210" t="s">
        <v>6887</v>
      </c>
      <c r="B6211" s="217">
        <v>140.51159347082046</v>
      </c>
      <c r="C6211" s="211">
        <v>5.4767367413002546E-2</v>
      </c>
      <c r="D6211" s="211">
        <v>0.1219440427582475</v>
      </c>
      <c r="E6211" s="211">
        <v>7.4640584027918719E-2</v>
      </c>
      <c r="F6211" s="211">
        <v>0.10738299922735151</v>
      </c>
      <c r="G6211" s="211">
        <v>0.12313327958067934</v>
      </c>
      <c r="H6211" s="211">
        <v>0.11815925156426883</v>
      </c>
      <c r="I6211" s="211">
        <v>0.46710673370453043</v>
      </c>
      <c r="J6211" s="211">
        <v>0.44343698438779355</v>
      </c>
      <c r="K6211" s="211">
        <v>0.54841879017461925</v>
      </c>
      <c r="L6211" s="211">
        <v>0.27048976397374391</v>
      </c>
      <c r="M6211" s="211">
        <v>0.10182188895310509</v>
      </c>
      <c r="N6211" s="211">
        <v>0.45279021442710515</v>
      </c>
      <c r="O6211" s="211">
        <v>0.71272657978248222</v>
      </c>
      <c r="P6211" s="211">
        <v>6.4406816155941432E-2</v>
      </c>
      <c r="Q6211" s="211">
        <v>8.6609663564778755E-2</v>
      </c>
      <c r="R6211" s="211">
        <v>0.39873976284140383</v>
      </c>
      <c r="S6211" s="211">
        <v>0.34563071415558561</v>
      </c>
      <c r="T6211" s="211">
        <v>0.53257012486694622</v>
      </c>
      <c r="U6211" s="211">
        <v>0.39275088692240934</v>
      </c>
      <c r="V6211" s="211">
        <v>0.15702810737930739</v>
      </c>
      <c r="W6211" s="211">
        <v>0.56298243425396843</v>
      </c>
      <c r="X6211" s="211">
        <v>0.35574432409731732</v>
      </c>
      <c r="Y6211" s="211">
        <v>0.65919481193183616</v>
      </c>
      <c r="Z6211" s="211">
        <v>0.14994795788961793</v>
      </c>
      <c r="AA6211" s="212">
        <v>0.12461371978565761</v>
      </c>
    </row>
    <row r="6212" spans="1:27" x14ac:dyDescent="0.35">
      <c r="A6212" s="210" t="s">
        <v>6888</v>
      </c>
      <c r="B6212" s="217">
        <v>115.70371302788917</v>
      </c>
      <c r="C6212" s="211">
        <v>6.3621523059312887E-2</v>
      </c>
      <c r="D6212" s="211">
        <v>0.1249790330783864</v>
      </c>
      <c r="E6212" s="211">
        <v>8.1128253993472843E-2</v>
      </c>
      <c r="F6212" s="211">
        <v>0.11102636078892628</v>
      </c>
      <c r="G6212" s="211">
        <v>0.1154428292577544</v>
      </c>
      <c r="H6212" s="211">
        <v>0.12664478507742175</v>
      </c>
      <c r="I6212" s="211">
        <v>0.53403282269683605</v>
      </c>
      <c r="J6212" s="211">
        <v>0.45829179267393061</v>
      </c>
      <c r="K6212" s="211">
        <v>0.63720521629668803</v>
      </c>
      <c r="L6212" s="211">
        <v>0.26730819733195976</v>
      </c>
      <c r="M6212" s="211">
        <v>9.1751011893889345E-2</v>
      </c>
      <c r="N6212" s="211">
        <v>0.48574140507733415</v>
      </c>
      <c r="O6212" s="211">
        <v>0.53859646337779765</v>
      </c>
      <c r="P6212" s="211">
        <v>6.8431613625170321E-2</v>
      </c>
      <c r="Q6212" s="211">
        <v>0.11508479670351796</v>
      </c>
      <c r="R6212" s="211">
        <v>0.39399379799742557</v>
      </c>
      <c r="S6212" s="211">
        <v>0.32618801803301178</v>
      </c>
      <c r="T6212" s="211">
        <v>0.56489211645426052</v>
      </c>
      <c r="U6212" s="211">
        <v>0.3269674613796052</v>
      </c>
      <c r="V6212" s="211">
        <v>6.0091903966761701E-2</v>
      </c>
      <c r="W6212" s="211">
        <v>0.51709321401450903</v>
      </c>
      <c r="X6212" s="211">
        <v>0.34128185177743614</v>
      </c>
      <c r="Y6212" s="211">
        <v>0.63072307633729552</v>
      </c>
      <c r="Z6212" s="211">
        <v>0.14337579993026509</v>
      </c>
      <c r="AA6212" s="212">
        <v>0.1175168345862458</v>
      </c>
    </row>
    <row r="6213" spans="1:27" x14ac:dyDescent="0.35">
      <c r="A6213" s="210" t="s">
        <v>6889</v>
      </c>
      <c r="B6213" s="217">
        <v>135.06762317427524</v>
      </c>
      <c r="C6213" s="211">
        <v>7.4632785594953954E-2</v>
      </c>
      <c r="D6213" s="211">
        <v>0.12854422683444944</v>
      </c>
      <c r="E6213" s="211">
        <v>7.0171022537197272E-2</v>
      </c>
      <c r="F6213" s="211">
        <v>0.11280634631761832</v>
      </c>
      <c r="G6213" s="211">
        <v>0.12257460918169863</v>
      </c>
      <c r="H6213" s="211">
        <v>0.11645669019910353</v>
      </c>
      <c r="I6213" s="211">
        <v>0.47588194742637147</v>
      </c>
      <c r="J6213" s="211">
        <v>0.43532497596627939</v>
      </c>
      <c r="K6213" s="211">
        <v>0.54627771539519798</v>
      </c>
      <c r="L6213" s="211">
        <v>0.27925650569749122</v>
      </c>
      <c r="M6213" s="211">
        <v>0.1088096152190703</v>
      </c>
      <c r="N6213" s="211">
        <v>0.3648635323071926</v>
      </c>
      <c r="O6213" s="211">
        <v>0.56293240586050652</v>
      </c>
      <c r="P6213" s="211">
        <v>7.1075895426598951E-2</v>
      </c>
      <c r="Q6213" s="211">
        <v>5.6890749789285808E-2</v>
      </c>
      <c r="R6213" s="211">
        <v>0.46647443966981189</v>
      </c>
      <c r="S6213" s="211">
        <v>0.32422518348522655</v>
      </c>
      <c r="T6213" s="211">
        <v>0.5240114202188545</v>
      </c>
      <c r="U6213" s="211">
        <v>0.36611476644193353</v>
      </c>
      <c r="V6213" s="211">
        <v>0.12859608423147334</v>
      </c>
      <c r="W6213" s="211">
        <v>0.55753661427815826</v>
      </c>
      <c r="X6213" s="211">
        <v>0.2784032342350457</v>
      </c>
      <c r="Y6213" s="211">
        <v>0.61787950288887006</v>
      </c>
      <c r="Z6213" s="211">
        <v>0.14702029501447497</v>
      </c>
      <c r="AA6213" s="212">
        <v>0.11915480430360269</v>
      </c>
    </row>
    <row r="6214" spans="1:27" x14ac:dyDescent="0.35">
      <c r="A6214" s="210" t="s">
        <v>6890</v>
      </c>
      <c r="B6214" s="217">
        <v>124.03425224764497</v>
      </c>
      <c r="C6214" s="211">
        <v>6.3810336314170851E-2</v>
      </c>
      <c r="D6214" s="211">
        <v>0.12479278355690823</v>
      </c>
      <c r="E6214" s="211">
        <v>8.184298432307277E-2</v>
      </c>
      <c r="F6214" s="211">
        <v>0.10533626703089771</v>
      </c>
      <c r="G6214" s="211">
        <v>0.12520809140242831</v>
      </c>
      <c r="H6214" s="211">
        <v>0.11604641963423352</v>
      </c>
      <c r="I6214" s="211">
        <v>0.48748315440353274</v>
      </c>
      <c r="J6214" s="211">
        <v>0.47575957178130612</v>
      </c>
      <c r="K6214" s="211">
        <v>0.571679223938661</v>
      </c>
      <c r="L6214" s="211">
        <v>0.2734731909752029</v>
      </c>
      <c r="M6214" s="211">
        <v>0.10624513236980744</v>
      </c>
      <c r="N6214" s="211">
        <v>0.55128901787984907</v>
      </c>
      <c r="O6214" s="211">
        <v>0.7945421075317356</v>
      </c>
      <c r="P6214" s="211">
        <v>6.6489570710720675E-2</v>
      </c>
      <c r="Q6214" s="211">
        <v>5.6440046639528035E-2</v>
      </c>
      <c r="R6214" s="211">
        <v>0.44273668189851101</v>
      </c>
      <c r="S6214" s="211">
        <v>0.31303414608074048</v>
      </c>
      <c r="T6214" s="211">
        <v>0.57085293671236192</v>
      </c>
      <c r="U6214" s="211">
        <v>0.35113197797608353</v>
      </c>
      <c r="V6214" s="211">
        <v>7.5104799442700515E-2</v>
      </c>
      <c r="W6214" s="211">
        <v>0.49608722001082439</v>
      </c>
      <c r="X6214" s="211">
        <v>0.3654712601252933</v>
      </c>
      <c r="Y6214" s="211">
        <v>0.59517717228239886</v>
      </c>
      <c r="Z6214" s="211">
        <v>0.14897310851081955</v>
      </c>
      <c r="AA6214" s="212">
        <v>0.12319137576780703</v>
      </c>
    </row>
    <row r="6215" spans="1:27" x14ac:dyDescent="0.35">
      <c r="A6215" s="210" t="s">
        <v>6891</v>
      </c>
      <c r="B6215" s="217">
        <v>152.26262358612266</v>
      </c>
      <c r="C6215" s="211">
        <v>7.6311339165936715E-2</v>
      </c>
      <c r="D6215" s="211">
        <v>0.12898382670086489</v>
      </c>
      <c r="E6215" s="211">
        <v>7.7600109263629646E-2</v>
      </c>
      <c r="F6215" s="211">
        <v>9.7412961150940072E-2</v>
      </c>
      <c r="G6215" s="211">
        <v>0.11717110338249816</v>
      </c>
      <c r="H6215" s="211">
        <v>0.121715915200504</v>
      </c>
      <c r="I6215" s="211">
        <v>0.45488386967714289</v>
      </c>
      <c r="J6215" s="211">
        <v>0.48212892129215884</v>
      </c>
      <c r="K6215" s="211">
        <v>0.64374927375777724</v>
      </c>
      <c r="L6215" s="211">
        <v>0.27453799835330306</v>
      </c>
      <c r="M6215" s="211">
        <v>0.11626763088199833</v>
      </c>
      <c r="N6215" s="211">
        <v>0.45614726396446525</v>
      </c>
      <c r="O6215" s="211">
        <v>0.6245016646077155</v>
      </c>
      <c r="P6215" s="211">
        <v>6.4807587035288994E-2</v>
      </c>
      <c r="Q6215" s="211">
        <v>0.10176628731976096</v>
      </c>
      <c r="R6215" s="211">
        <v>0.44493917473443156</v>
      </c>
      <c r="S6215" s="211">
        <v>0.30089563033209465</v>
      </c>
      <c r="T6215" s="211">
        <v>0.56284387802427438</v>
      </c>
      <c r="U6215" s="211">
        <v>0.39729282544353178</v>
      </c>
      <c r="V6215" s="211">
        <v>0.11245870141058029</v>
      </c>
      <c r="W6215" s="211">
        <v>0.5847324121752453</v>
      </c>
      <c r="X6215" s="211">
        <v>0.28263557475231382</v>
      </c>
      <c r="Y6215" s="211">
        <v>0.63539584064203447</v>
      </c>
      <c r="Z6215" s="211">
        <v>0.14732216477560661</v>
      </c>
      <c r="AA6215" s="212">
        <v>0.11661005019478472</v>
      </c>
    </row>
    <row r="6216" spans="1:27" x14ac:dyDescent="0.35">
      <c r="A6216" s="210" t="s">
        <v>6892</v>
      </c>
      <c r="B6216" s="217">
        <v>161.44684566018898</v>
      </c>
      <c r="C6216" s="211">
        <v>4.9161764856261586E-2</v>
      </c>
      <c r="D6216" s="211">
        <v>0.12440142515172249</v>
      </c>
      <c r="E6216" s="211">
        <v>7.7360558146986239E-2</v>
      </c>
      <c r="F6216" s="211">
        <v>9.1828811478060546E-2</v>
      </c>
      <c r="G6216" s="211">
        <v>0.11930146949344128</v>
      </c>
      <c r="H6216" s="211">
        <v>0.12510083981202214</v>
      </c>
      <c r="I6216" s="211">
        <v>0.52256148226096577</v>
      </c>
      <c r="J6216" s="211">
        <v>0.44809334906686304</v>
      </c>
      <c r="K6216" s="211">
        <v>0.54204873334276149</v>
      </c>
      <c r="L6216" s="211">
        <v>0.27467560472455727</v>
      </c>
      <c r="M6216" s="211">
        <v>0.10539670612411747</v>
      </c>
      <c r="N6216" s="211">
        <v>0.37595689450411462</v>
      </c>
      <c r="O6216" s="211">
        <v>0.73534099213467052</v>
      </c>
      <c r="P6216" s="211">
        <v>6.8224100554961864E-2</v>
      </c>
      <c r="Q6216" s="211">
        <v>7.8861384239508101E-2</v>
      </c>
      <c r="R6216" s="211">
        <v>0.47460490233206176</v>
      </c>
      <c r="S6216" s="211">
        <v>0.29367070156405078</v>
      </c>
      <c r="T6216" s="211">
        <v>0.52744911230462077</v>
      </c>
      <c r="U6216" s="211">
        <v>0.43609682372551534</v>
      </c>
      <c r="V6216" s="211">
        <v>0.15391293879983903</v>
      </c>
      <c r="W6216" s="211">
        <v>0.55283835614721399</v>
      </c>
      <c r="X6216" s="211">
        <v>0.31238607797328544</v>
      </c>
      <c r="Y6216" s="211">
        <v>0.77232397327828139</v>
      </c>
      <c r="Z6216" s="211">
        <v>0.14689583103313683</v>
      </c>
      <c r="AA6216" s="212">
        <v>0.12375160290077539</v>
      </c>
    </row>
    <row r="6217" spans="1:27" x14ac:dyDescent="0.35">
      <c r="A6217" s="210" t="s">
        <v>6893</v>
      </c>
      <c r="B6217" s="217">
        <v>137.57041254420736</v>
      </c>
      <c r="C6217" s="211">
        <v>5.0062357300521984E-2</v>
      </c>
      <c r="D6217" s="211">
        <v>0.1301761287507022</v>
      </c>
      <c r="E6217" s="211">
        <v>7.5062863287026604E-2</v>
      </c>
      <c r="F6217" s="211">
        <v>0.1091555469715447</v>
      </c>
      <c r="G6217" s="211">
        <v>0.12468878939525065</v>
      </c>
      <c r="H6217" s="211">
        <v>0.1152639189775241</v>
      </c>
      <c r="I6217" s="211">
        <v>0.47244449465897609</v>
      </c>
      <c r="J6217" s="211">
        <v>0.42154535134665116</v>
      </c>
      <c r="K6217" s="211">
        <v>0.58159009761586422</v>
      </c>
      <c r="L6217" s="211">
        <v>0.27537210517328048</v>
      </c>
      <c r="M6217" s="211">
        <v>9.2311404502547684E-2</v>
      </c>
      <c r="N6217" s="211">
        <v>0.36209468576641834</v>
      </c>
      <c r="O6217" s="211">
        <v>0.72122902105973397</v>
      </c>
      <c r="P6217" s="211">
        <v>6.622376406158699E-2</v>
      </c>
      <c r="Q6217" s="211">
        <v>7.1087766996977997E-2</v>
      </c>
      <c r="R6217" s="211">
        <v>0.44909604578068207</v>
      </c>
      <c r="S6217" s="211">
        <v>0.42300629716537858</v>
      </c>
      <c r="T6217" s="211">
        <v>0.54775199464412994</v>
      </c>
      <c r="U6217" s="211">
        <v>0.31323137089786202</v>
      </c>
      <c r="V6217" s="211">
        <v>0.16469287540203886</v>
      </c>
      <c r="W6217" s="211">
        <v>0.59967807047226263</v>
      </c>
      <c r="X6217" s="211">
        <v>0.31363018902521977</v>
      </c>
      <c r="Y6217" s="211">
        <v>0.65571493577756579</v>
      </c>
      <c r="Z6217" s="211">
        <v>0.14788787243219262</v>
      </c>
      <c r="AA6217" s="212">
        <v>0.11869697148999343</v>
      </c>
    </row>
    <row r="6218" spans="1:27" x14ac:dyDescent="0.35">
      <c r="A6218" s="210" t="s">
        <v>6894</v>
      </c>
      <c r="B6218" s="217">
        <v>175.83178266386494</v>
      </c>
      <c r="C6218" s="211">
        <v>8.4926727004499783E-2</v>
      </c>
      <c r="D6218" s="211">
        <v>0.12112156042009249</v>
      </c>
      <c r="E6218" s="211">
        <v>8.5754526107620757E-2</v>
      </c>
      <c r="F6218" s="211">
        <v>7.742146637913469E-2</v>
      </c>
      <c r="G6218" s="211">
        <v>0.12043109568293885</v>
      </c>
      <c r="H6218" s="211">
        <v>0.12203854978451731</v>
      </c>
      <c r="I6218" s="211">
        <v>0.52462225226880066</v>
      </c>
      <c r="J6218" s="211">
        <v>0.46235522192898615</v>
      </c>
      <c r="K6218" s="211">
        <v>0.63739629590752622</v>
      </c>
      <c r="L6218" s="211">
        <v>0.26986627731262508</v>
      </c>
      <c r="M6218" s="211">
        <v>0.11413171341884623</v>
      </c>
      <c r="N6218" s="211">
        <v>0.41032073164536054</v>
      </c>
      <c r="O6218" s="211">
        <v>0.69393166913356041</v>
      </c>
      <c r="P6218" s="211">
        <v>6.8172529556548081E-2</v>
      </c>
      <c r="Q6218" s="211">
        <v>0.11850711723926449</v>
      </c>
      <c r="R6218" s="211">
        <v>0.39834216529075578</v>
      </c>
      <c r="S6218" s="211">
        <v>0.39877231245696992</v>
      </c>
      <c r="T6218" s="211">
        <v>0.54007424123024272</v>
      </c>
      <c r="U6218" s="211">
        <v>0.37237397525879112</v>
      </c>
      <c r="V6218" s="211">
        <v>0.12748591653646904</v>
      </c>
      <c r="W6218" s="211">
        <v>0.57336106413579468</v>
      </c>
      <c r="X6218" s="211">
        <v>0.38990774585832527</v>
      </c>
      <c r="Y6218" s="211">
        <v>0.64349976587588997</v>
      </c>
      <c r="Z6218" s="211">
        <v>0.14600123945446467</v>
      </c>
      <c r="AA6218" s="212">
        <v>0.11136790502793946</v>
      </c>
    </row>
    <row r="6219" spans="1:27" x14ac:dyDescent="0.35">
      <c r="A6219" s="210" t="s">
        <v>6895</v>
      </c>
      <c r="B6219" s="217">
        <v>132.97394831014211</v>
      </c>
      <c r="C6219" s="211">
        <v>6.4418280709183526E-2</v>
      </c>
      <c r="D6219" s="211">
        <v>0.12159679225532305</v>
      </c>
      <c r="E6219" s="211">
        <v>8.6659749854319096E-2</v>
      </c>
      <c r="F6219" s="211">
        <v>0.116557815224057</v>
      </c>
      <c r="G6219" s="211">
        <v>0.12197519598423501</v>
      </c>
      <c r="H6219" s="211">
        <v>0.11978754147332209</v>
      </c>
      <c r="I6219" s="211">
        <v>0.46165122077028575</v>
      </c>
      <c r="J6219" s="211">
        <v>0.38555045155698514</v>
      </c>
      <c r="K6219" s="211">
        <v>0.58760504038224715</v>
      </c>
      <c r="L6219" s="211">
        <v>0.27503839661879753</v>
      </c>
      <c r="M6219" s="211">
        <v>0.10367275799931833</v>
      </c>
      <c r="N6219" s="211">
        <v>0.38674020167112311</v>
      </c>
      <c r="O6219" s="211">
        <v>0.69462487982756382</v>
      </c>
      <c r="P6219" s="211">
        <v>7.0641230083284656E-2</v>
      </c>
      <c r="Q6219" s="211">
        <v>9.7888649995233654E-2</v>
      </c>
      <c r="R6219" s="211">
        <v>0.43762570591725314</v>
      </c>
      <c r="S6219" s="211">
        <v>0.31711551459414422</v>
      </c>
      <c r="T6219" s="211">
        <v>0.52346314482696243</v>
      </c>
      <c r="U6219" s="211">
        <v>0.43722579635312864</v>
      </c>
      <c r="V6219" s="211">
        <v>6.1334361094329576E-2</v>
      </c>
      <c r="W6219" s="211">
        <v>0.52726025737000659</v>
      </c>
      <c r="X6219" s="211">
        <v>0.33026240521972361</v>
      </c>
      <c r="Y6219" s="211">
        <v>0.63356467791614501</v>
      </c>
      <c r="Z6219" s="211">
        <v>0.14048853948361842</v>
      </c>
      <c r="AA6219" s="212">
        <v>0.11341306373380654</v>
      </c>
    </row>
    <row r="6220" spans="1:27" x14ac:dyDescent="0.35">
      <c r="A6220" s="210" t="s">
        <v>6896</v>
      </c>
      <c r="B6220" s="217">
        <v>157.34160960810891</v>
      </c>
      <c r="C6220" s="211">
        <v>5.4637948444210736E-2</v>
      </c>
      <c r="D6220" s="211">
        <v>0.12757736748792531</v>
      </c>
      <c r="E6220" s="211">
        <v>8.5175827632747073E-2</v>
      </c>
      <c r="F6220" s="211">
        <v>0.10146137083126346</v>
      </c>
      <c r="G6220" s="211">
        <v>0.1223254810768522</v>
      </c>
      <c r="H6220" s="211">
        <v>0.12303504800409613</v>
      </c>
      <c r="I6220" s="211">
        <v>0.49306940815394679</v>
      </c>
      <c r="J6220" s="211">
        <v>0.44628722858141923</v>
      </c>
      <c r="K6220" s="211">
        <v>0.60775790031603316</v>
      </c>
      <c r="L6220" s="211">
        <v>0.27480436927748703</v>
      </c>
      <c r="M6220" s="211">
        <v>8.7400483124560044E-2</v>
      </c>
      <c r="N6220" s="211">
        <v>0.41573085336354948</v>
      </c>
      <c r="O6220" s="211">
        <v>0.70303338068465171</v>
      </c>
      <c r="P6220" s="211">
        <v>7.1061757680492235E-2</v>
      </c>
      <c r="Q6220" s="211">
        <v>5.7393265874840949E-2</v>
      </c>
      <c r="R6220" s="211">
        <v>0.43741506048686546</v>
      </c>
      <c r="S6220" s="211">
        <v>0.26693034468113708</v>
      </c>
      <c r="T6220" s="211">
        <v>0.50918767970120404</v>
      </c>
      <c r="U6220" s="211">
        <v>0.49517197328498197</v>
      </c>
      <c r="V6220" s="211">
        <v>0.11560323406752568</v>
      </c>
      <c r="W6220" s="211">
        <v>0.60530143239552481</v>
      </c>
      <c r="X6220" s="211">
        <v>0.2803894191531236</v>
      </c>
      <c r="Y6220" s="211">
        <v>0.69268485653189815</v>
      </c>
      <c r="Z6220" s="211">
        <v>0.14861600350889281</v>
      </c>
      <c r="AA6220" s="212">
        <v>0.11808501348776586</v>
      </c>
    </row>
    <row r="6221" spans="1:27" x14ac:dyDescent="0.35">
      <c r="A6221" s="210" t="s">
        <v>6897</v>
      </c>
      <c r="B6221" s="217">
        <v>140.36453344469697</v>
      </c>
      <c r="C6221" s="211">
        <v>4.9323532905830643E-2</v>
      </c>
      <c r="D6221" s="211">
        <v>0.12723980769130272</v>
      </c>
      <c r="E6221" s="211">
        <v>7.3316585764449327E-2</v>
      </c>
      <c r="F6221" s="211">
        <v>9.444893583978356E-2</v>
      </c>
      <c r="G6221" s="211">
        <v>0.12242267884798769</v>
      </c>
      <c r="H6221" s="211">
        <v>0.11514805528210975</v>
      </c>
      <c r="I6221" s="211">
        <v>0.42227187579859843</v>
      </c>
      <c r="J6221" s="211">
        <v>0.43254353671475548</v>
      </c>
      <c r="K6221" s="211">
        <v>0.62523650468388303</v>
      </c>
      <c r="L6221" s="211">
        <v>0.27058854833519713</v>
      </c>
      <c r="M6221" s="211">
        <v>7.7617728439651854E-2</v>
      </c>
      <c r="N6221" s="211">
        <v>0.53381873832610582</v>
      </c>
      <c r="O6221" s="211">
        <v>0.76185866296092419</v>
      </c>
      <c r="P6221" s="211">
        <v>6.4063097714075798E-2</v>
      </c>
      <c r="Q6221" s="211">
        <v>4.2992847816307987E-2</v>
      </c>
      <c r="R6221" s="211">
        <v>0.45227962301356417</v>
      </c>
      <c r="S6221" s="211">
        <v>0.27970394373979507</v>
      </c>
      <c r="T6221" s="211">
        <v>0.54182010546907455</v>
      </c>
      <c r="U6221" s="211">
        <v>0.44554382856685859</v>
      </c>
      <c r="V6221" s="211">
        <v>9.0753699830306109E-2</v>
      </c>
      <c r="W6221" s="211">
        <v>0.63119919329698426</v>
      </c>
      <c r="X6221" s="211">
        <v>0.3940846616700619</v>
      </c>
      <c r="Y6221" s="211">
        <v>0.72231153000411252</v>
      </c>
      <c r="Z6221" s="211">
        <v>0.14966174739426405</v>
      </c>
      <c r="AA6221" s="212">
        <v>0.1118336996883818</v>
      </c>
    </row>
    <row r="6222" spans="1:27" x14ac:dyDescent="0.35">
      <c r="A6222" s="210" t="s">
        <v>6898</v>
      </c>
      <c r="B6222" s="217">
        <v>128.87942663250291</v>
      </c>
      <c r="C6222" s="211">
        <v>5.5503050625845776E-2</v>
      </c>
      <c r="D6222" s="211">
        <v>0.11760046094503504</v>
      </c>
      <c r="E6222" s="211">
        <v>7.6451498651146421E-2</v>
      </c>
      <c r="F6222" s="211">
        <v>0.10861207234165389</v>
      </c>
      <c r="G6222" s="211">
        <v>0.12448370205117919</v>
      </c>
      <c r="H6222" s="211">
        <v>0.12152446041601239</v>
      </c>
      <c r="I6222" s="211">
        <v>0.46447926397845574</v>
      </c>
      <c r="J6222" s="211">
        <v>0.48131142045044317</v>
      </c>
      <c r="K6222" s="211">
        <v>0.63545900583558623</v>
      </c>
      <c r="L6222" s="211">
        <v>0.27598230015236963</v>
      </c>
      <c r="M6222" s="211">
        <v>8.8419262666257561E-2</v>
      </c>
      <c r="N6222" s="211">
        <v>0.44768184044759851</v>
      </c>
      <c r="O6222" s="211">
        <v>0.68860850458087586</v>
      </c>
      <c r="P6222" s="211">
        <v>6.9665200635303515E-2</v>
      </c>
      <c r="Q6222" s="211">
        <v>0.10376006884756991</v>
      </c>
      <c r="R6222" s="211">
        <v>0.41526805388905896</v>
      </c>
      <c r="S6222" s="211">
        <v>0.28255165936982174</v>
      </c>
      <c r="T6222" s="211">
        <v>0.50813303977566626</v>
      </c>
      <c r="U6222" s="211">
        <v>0.44710866169032748</v>
      </c>
      <c r="V6222" s="211">
        <v>0.10764890304551748</v>
      </c>
      <c r="W6222" s="211">
        <v>0.51691843322543518</v>
      </c>
      <c r="X6222" s="211">
        <v>0.29839926285046087</v>
      </c>
      <c r="Y6222" s="211">
        <v>0.62125545464202403</v>
      </c>
      <c r="Z6222" s="211">
        <v>0.149206099458813</v>
      </c>
      <c r="AA6222" s="212">
        <v>0.12710836673716935</v>
      </c>
    </row>
    <row r="6223" spans="1:27" x14ac:dyDescent="0.35">
      <c r="A6223" s="210" t="s">
        <v>6899</v>
      </c>
      <c r="B6223" s="217">
        <v>136.33044206628617</v>
      </c>
      <c r="C6223" s="211">
        <v>5.5864978413730434E-2</v>
      </c>
      <c r="D6223" s="211">
        <v>0.12508102680863808</v>
      </c>
      <c r="E6223" s="211">
        <v>7.2706108564596236E-2</v>
      </c>
      <c r="F6223" s="211">
        <v>0.11695715068468512</v>
      </c>
      <c r="G6223" s="211">
        <v>0.11910995917010182</v>
      </c>
      <c r="H6223" s="211">
        <v>0.11205689669677515</v>
      </c>
      <c r="I6223" s="211">
        <v>0.49894398327221307</v>
      </c>
      <c r="J6223" s="211">
        <v>0.43910167355037361</v>
      </c>
      <c r="K6223" s="211">
        <v>0.64908272290800151</v>
      </c>
      <c r="L6223" s="211">
        <v>0.27591582318069169</v>
      </c>
      <c r="M6223" s="211">
        <v>8.8972329320148813E-2</v>
      </c>
      <c r="N6223" s="211">
        <v>0.45607216116029126</v>
      </c>
      <c r="O6223" s="211">
        <v>0.74954421894829149</v>
      </c>
      <c r="P6223" s="211">
        <v>6.7737755150606024E-2</v>
      </c>
      <c r="Q6223" s="211">
        <v>0.13233670400823178</v>
      </c>
      <c r="R6223" s="211">
        <v>0.40802664676751349</v>
      </c>
      <c r="S6223" s="211">
        <v>0.39392340502349965</v>
      </c>
      <c r="T6223" s="211">
        <v>0.50499813813967431</v>
      </c>
      <c r="U6223" s="211">
        <v>0.43337415747600105</v>
      </c>
      <c r="V6223" s="211">
        <v>0.10647359993320282</v>
      </c>
      <c r="W6223" s="211">
        <v>0.48452436822515244</v>
      </c>
      <c r="X6223" s="211">
        <v>0.36110198901185142</v>
      </c>
      <c r="Y6223" s="211">
        <v>0.58344880407228761</v>
      </c>
      <c r="Z6223" s="211">
        <v>0.14666125732479951</v>
      </c>
      <c r="AA6223" s="212">
        <v>0.11911980664552693</v>
      </c>
    </row>
    <row r="6224" spans="1:27" x14ac:dyDescent="0.35">
      <c r="A6224" s="210" t="s">
        <v>6900</v>
      </c>
      <c r="B6224" s="217">
        <v>158.84763648510713</v>
      </c>
      <c r="C6224" s="211">
        <v>5.7200726071971172E-2</v>
      </c>
      <c r="D6224" s="211">
        <v>0.13287007637984005</v>
      </c>
      <c r="E6224" s="211">
        <v>8.4824848705255862E-2</v>
      </c>
      <c r="F6224" s="211">
        <v>0.11493890756663087</v>
      </c>
      <c r="G6224" s="211">
        <v>0.1142684936562153</v>
      </c>
      <c r="H6224" s="211">
        <v>0.10505996267969414</v>
      </c>
      <c r="I6224" s="211">
        <v>0.50917224596458877</v>
      </c>
      <c r="J6224" s="211">
        <v>0.43977649490896642</v>
      </c>
      <c r="K6224" s="211">
        <v>0.60479763650143303</v>
      </c>
      <c r="L6224" s="211">
        <v>0.28199520202683459</v>
      </c>
      <c r="M6224" s="211">
        <v>9.549624526160877E-2</v>
      </c>
      <c r="N6224" s="211">
        <v>0.42582654598314074</v>
      </c>
      <c r="O6224" s="211">
        <v>0.72661298038478583</v>
      </c>
      <c r="P6224" s="211">
        <v>7.1549501804985996E-2</v>
      </c>
      <c r="Q6224" s="211">
        <v>9.1111087353665396E-2</v>
      </c>
      <c r="R6224" s="211">
        <v>0.44514351602483909</v>
      </c>
      <c r="S6224" s="211">
        <v>0.35239648987280281</v>
      </c>
      <c r="T6224" s="211">
        <v>0.49210876239959978</v>
      </c>
      <c r="U6224" s="211">
        <v>0.54030452475641089</v>
      </c>
      <c r="V6224" s="211">
        <v>0.10128225977033832</v>
      </c>
      <c r="W6224" s="211">
        <v>0.60338687967375249</v>
      </c>
      <c r="X6224" s="211">
        <v>0.3263222980079471</v>
      </c>
      <c r="Y6224" s="211">
        <v>0.6487621799794866</v>
      </c>
      <c r="Z6224" s="211">
        <v>0.14828586352722062</v>
      </c>
      <c r="AA6224" s="212">
        <v>0.11905914389611608</v>
      </c>
    </row>
    <row r="6225" spans="1:27" x14ac:dyDescent="0.35">
      <c r="A6225" s="210" t="s">
        <v>6901</v>
      </c>
      <c r="B6225" s="217">
        <v>134.53422342631495</v>
      </c>
      <c r="C6225" s="211">
        <v>6.2308441105890844E-2</v>
      </c>
      <c r="D6225" s="211">
        <v>0.12304794974369695</v>
      </c>
      <c r="E6225" s="211">
        <v>7.5994400452325264E-2</v>
      </c>
      <c r="F6225" s="211">
        <v>9.4296248699471674E-2</v>
      </c>
      <c r="G6225" s="211">
        <v>0.11998054477991388</v>
      </c>
      <c r="H6225" s="211">
        <v>0.11511950371567434</v>
      </c>
      <c r="I6225" s="211">
        <v>0.52893031717417027</v>
      </c>
      <c r="J6225" s="211">
        <v>0.47109695516427286</v>
      </c>
      <c r="K6225" s="211">
        <v>0.59365914081587179</v>
      </c>
      <c r="L6225" s="211">
        <v>0.27522140271888207</v>
      </c>
      <c r="M6225" s="211">
        <v>9.5679994555193812E-2</v>
      </c>
      <c r="N6225" s="211">
        <v>0.41867729178958502</v>
      </c>
      <c r="O6225" s="211">
        <v>0.71961478946599522</v>
      </c>
      <c r="P6225" s="211">
        <v>6.9677418380246964E-2</v>
      </c>
      <c r="Q6225" s="211">
        <v>6.4015501601881741E-2</v>
      </c>
      <c r="R6225" s="211">
        <v>0.46579444892420391</v>
      </c>
      <c r="S6225" s="211">
        <v>0.38544083004725066</v>
      </c>
      <c r="T6225" s="211">
        <v>0.49426215060095285</v>
      </c>
      <c r="U6225" s="211">
        <v>0.39309305372398529</v>
      </c>
      <c r="V6225" s="211">
        <v>0.1074237068059809</v>
      </c>
      <c r="W6225" s="211">
        <v>0.60750157939884597</v>
      </c>
      <c r="X6225" s="211">
        <v>0.30747293568901901</v>
      </c>
      <c r="Y6225" s="211">
        <v>0.65641467301526579</v>
      </c>
      <c r="Z6225" s="211">
        <v>0.13912010938540256</v>
      </c>
      <c r="AA6225" s="212">
        <v>0.12047090431980587</v>
      </c>
    </row>
    <row r="6226" spans="1:27" x14ac:dyDescent="0.35">
      <c r="A6226" s="210" t="s">
        <v>6902</v>
      </c>
      <c r="B6226" s="217">
        <v>135.80625390839595</v>
      </c>
      <c r="C6226" s="211">
        <v>6.5692830595475191E-2</v>
      </c>
      <c r="D6226" s="211">
        <v>0.11616558886444524</v>
      </c>
      <c r="E6226" s="211">
        <v>7.9168386842853183E-2</v>
      </c>
      <c r="F6226" s="211">
        <v>8.4465936261434837E-2</v>
      </c>
      <c r="G6226" s="211">
        <v>0.12187368725533515</v>
      </c>
      <c r="H6226" s="211">
        <v>0.12705725728224473</v>
      </c>
      <c r="I6226" s="211">
        <v>0.47374644678164868</v>
      </c>
      <c r="J6226" s="211">
        <v>0.44289353167308798</v>
      </c>
      <c r="K6226" s="211">
        <v>0.62874470146164552</v>
      </c>
      <c r="L6226" s="211">
        <v>0.27428218969827545</v>
      </c>
      <c r="M6226" s="211">
        <v>8.9877568579308717E-2</v>
      </c>
      <c r="N6226" s="211">
        <v>0.42663567927856511</v>
      </c>
      <c r="O6226" s="211">
        <v>0.71819118019127126</v>
      </c>
      <c r="P6226" s="211">
        <v>6.6084030131652108E-2</v>
      </c>
      <c r="Q6226" s="211">
        <v>0.11874494602583804</v>
      </c>
      <c r="R6226" s="211">
        <v>0.44538066081976818</v>
      </c>
      <c r="S6226" s="211">
        <v>0.29159248145603855</v>
      </c>
      <c r="T6226" s="211">
        <v>0.52330172560547061</v>
      </c>
      <c r="U6226" s="211">
        <v>0.43169187758679978</v>
      </c>
      <c r="V6226" s="211">
        <v>9.9980289066491271E-2</v>
      </c>
      <c r="W6226" s="211">
        <v>0.60584353131302826</v>
      </c>
      <c r="X6226" s="211">
        <v>0.36850169614217171</v>
      </c>
      <c r="Y6226" s="211">
        <v>0.73646244364762636</v>
      </c>
      <c r="Z6226" s="211">
        <v>0.14582531063143947</v>
      </c>
      <c r="AA6226" s="212">
        <v>0.1230750630873062</v>
      </c>
    </row>
    <row r="6227" spans="1:27" x14ac:dyDescent="0.35">
      <c r="A6227" s="210" t="s">
        <v>6903</v>
      </c>
      <c r="B6227" s="217">
        <v>131.88544989164848</v>
      </c>
      <c r="C6227" s="211">
        <v>5.4862897759886814E-2</v>
      </c>
      <c r="D6227" s="211">
        <v>0.12459684401726503</v>
      </c>
      <c r="E6227" s="211">
        <v>8.0075791604161506E-2</v>
      </c>
      <c r="F6227" s="211">
        <v>9.2347355985349822E-2</v>
      </c>
      <c r="G6227" s="211">
        <v>0.12556697824449584</v>
      </c>
      <c r="H6227" s="211">
        <v>0.12030686950183145</v>
      </c>
      <c r="I6227" s="211">
        <v>0.50558554251306709</v>
      </c>
      <c r="J6227" s="211">
        <v>0.45263722344539414</v>
      </c>
      <c r="K6227" s="211">
        <v>0.60855649404403134</v>
      </c>
      <c r="L6227" s="211">
        <v>0.27078547264976671</v>
      </c>
      <c r="M6227" s="211">
        <v>9.7422007965533672E-2</v>
      </c>
      <c r="N6227" s="211">
        <v>0.4039825774318902</v>
      </c>
      <c r="O6227" s="211">
        <v>0.71541480887471509</v>
      </c>
      <c r="P6227" s="211">
        <v>7.2106391872648432E-2</v>
      </c>
      <c r="Q6227" s="211">
        <v>0.12876972893947602</v>
      </c>
      <c r="R6227" s="211">
        <v>0.43507643392357664</v>
      </c>
      <c r="S6227" s="211">
        <v>0.32389989246818407</v>
      </c>
      <c r="T6227" s="211">
        <v>0.54799034425641979</v>
      </c>
      <c r="U6227" s="211">
        <v>0.41001584839914718</v>
      </c>
      <c r="V6227" s="211">
        <v>6.6177648697333807E-2</v>
      </c>
      <c r="W6227" s="211">
        <v>0.56089577004554547</v>
      </c>
      <c r="X6227" s="211">
        <v>0.34895759836118462</v>
      </c>
      <c r="Y6227" s="211">
        <v>0.66492699646413111</v>
      </c>
      <c r="Z6227" s="211">
        <v>0.14953563972760198</v>
      </c>
      <c r="AA6227" s="212">
        <v>0.11851524226225738</v>
      </c>
    </row>
    <row r="6228" spans="1:27" x14ac:dyDescent="0.35">
      <c r="A6228" s="210" t="s">
        <v>6904</v>
      </c>
      <c r="B6228" s="217">
        <v>124.12228601303052</v>
      </c>
      <c r="C6228" s="211">
        <v>7.0487891337551775E-2</v>
      </c>
      <c r="D6228" s="211">
        <v>0.12845698152244803</v>
      </c>
      <c r="E6228" s="211">
        <v>7.9633618703765952E-2</v>
      </c>
      <c r="F6228" s="211">
        <v>0.1012029112622102</v>
      </c>
      <c r="G6228" s="211">
        <v>0.11882234090369256</v>
      </c>
      <c r="H6228" s="211">
        <v>0.12178403584729006</v>
      </c>
      <c r="I6228" s="211">
        <v>0.48615260535544458</v>
      </c>
      <c r="J6228" s="211">
        <v>0.44274916252202212</v>
      </c>
      <c r="K6228" s="211">
        <v>0.63359919991005609</v>
      </c>
      <c r="L6228" s="211">
        <v>0.27979312716146398</v>
      </c>
      <c r="M6228" s="211">
        <v>9.7050091388823229E-2</v>
      </c>
      <c r="N6228" s="211">
        <v>0.50963733555007207</v>
      </c>
      <c r="O6228" s="211">
        <v>0.56063555863856696</v>
      </c>
      <c r="P6228" s="211">
        <v>7.0663195783449345E-2</v>
      </c>
      <c r="Q6228" s="211">
        <v>0.12110253550389009</v>
      </c>
      <c r="R6228" s="211">
        <v>0.45439252705013317</v>
      </c>
      <c r="S6228" s="211">
        <v>0.32789292390114516</v>
      </c>
      <c r="T6228" s="211">
        <v>0.60573393790584407</v>
      </c>
      <c r="U6228" s="211">
        <v>0.44996749113181167</v>
      </c>
      <c r="V6228" s="211">
        <v>5.427639627802245E-2</v>
      </c>
      <c r="W6228" s="211">
        <v>0.47442962097283636</v>
      </c>
      <c r="X6228" s="211">
        <v>0.35232193058038974</v>
      </c>
      <c r="Y6228" s="211">
        <v>0.64787086866360455</v>
      </c>
      <c r="Z6228" s="211">
        <v>0.14903145141152413</v>
      </c>
      <c r="AA6228" s="212">
        <v>0.12180460654956178</v>
      </c>
    </row>
    <row r="6229" spans="1:27" x14ac:dyDescent="0.35">
      <c r="A6229" s="210" t="s">
        <v>6905</v>
      </c>
      <c r="B6229" s="217">
        <v>198.65792073227863</v>
      </c>
      <c r="C6229" s="211">
        <v>6.5493417182274791E-2</v>
      </c>
      <c r="D6229" s="211">
        <v>0.12007125061855617</v>
      </c>
      <c r="E6229" s="211">
        <v>8.4014083016148475E-2</v>
      </c>
      <c r="F6229" s="211">
        <v>0.11136226676813563</v>
      </c>
      <c r="G6229" s="211">
        <v>0.11896973443757312</v>
      </c>
      <c r="H6229" s="211">
        <v>0.12064404013671287</v>
      </c>
      <c r="I6229" s="211">
        <v>0.44349217540828656</v>
      </c>
      <c r="J6229" s="211">
        <v>0.44381416660842093</v>
      </c>
      <c r="K6229" s="211">
        <v>0.62921448891090481</v>
      </c>
      <c r="L6229" s="211">
        <v>0.27032629746027004</v>
      </c>
      <c r="M6229" s="211">
        <v>0.1119859233697737</v>
      </c>
      <c r="N6229" s="211">
        <v>0.52805460952758365</v>
      </c>
      <c r="O6229" s="211">
        <v>0.73241435616687078</v>
      </c>
      <c r="P6229" s="211">
        <v>7.3555667517695281E-2</v>
      </c>
      <c r="Q6229" s="211">
        <v>0.13354794385710589</v>
      </c>
      <c r="R6229" s="211">
        <v>0.43663293122865704</v>
      </c>
      <c r="S6229" s="211">
        <v>0.26619880520732436</v>
      </c>
      <c r="T6229" s="211">
        <v>0.61285591343664225</v>
      </c>
      <c r="U6229" s="211">
        <v>0.53130839084941661</v>
      </c>
      <c r="V6229" s="211">
        <v>0.11009985755317431</v>
      </c>
      <c r="W6229" s="211">
        <v>0.57054455059195086</v>
      </c>
      <c r="X6229" s="211">
        <v>0.39302102868592848</v>
      </c>
      <c r="Y6229" s="211">
        <v>0.72550097515655565</v>
      </c>
      <c r="Z6229" s="211">
        <v>0.14938897938080811</v>
      </c>
      <c r="AA6229" s="212">
        <v>0.11976103439172711</v>
      </c>
    </row>
    <row r="6230" spans="1:27" x14ac:dyDescent="0.35">
      <c r="A6230" s="210" t="s">
        <v>6906</v>
      </c>
      <c r="B6230" s="217">
        <v>131.64287023897779</v>
      </c>
      <c r="C6230" s="211">
        <v>5.5128864106620594E-2</v>
      </c>
      <c r="D6230" s="211">
        <v>0.12850212662212604</v>
      </c>
      <c r="E6230" s="211">
        <v>7.2579325347752383E-2</v>
      </c>
      <c r="F6230" s="211">
        <v>8.8496230541801738E-2</v>
      </c>
      <c r="G6230" s="211">
        <v>0.11946325934730345</v>
      </c>
      <c r="H6230" s="211">
        <v>0.11954710629587598</v>
      </c>
      <c r="I6230" s="211">
        <v>0.52978030576138113</v>
      </c>
      <c r="J6230" s="211">
        <v>0.46997343257714636</v>
      </c>
      <c r="K6230" s="211">
        <v>0.6093148073643232</v>
      </c>
      <c r="L6230" s="211">
        <v>0.26917277300751091</v>
      </c>
      <c r="M6230" s="211">
        <v>0.10717149396866492</v>
      </c>
      <c r="N6230" s="211">
        <v>0.55567713919367634</v>
      </c>
      <c r="O6230" s="211">
        <v>0.65848736541112873</v>
      </c>
      <c r="P6230" s="211">
        <v>6.6272724779664491E-2</v>
      </c>
      <c r="Q6230" s="211">
        <v>0.14109689242900011</v>
      </c>
      <c r="R6230" s="211">
        <v>0.47225306812002471</v>
      </c>
      <c r="S6230" s="211">
        <v>0.27097477920009727</v>
      </c>
      <c r="T6230" s="211">
        <v>0.60215188515238371</v>
      </c>
      <c r="U6230" s="211">
        <v>0.38402199406946746</v>
      </c>
      <c r="V6230" s="211">
        <v>7.7905477561996575E-2</v>
      </c>
      <c r="W6230" s="211">
        <v>0.58734908245827611</v>
      </c>
      <c r="X6230" s="211">
        <v>0.2322497913659039</v>
      </c>
      <c r="Y6230" s="211">
        <v>0.55887570687150134</v>
      </c>
      <c r="Z6230" s="211">
        <v>0.1473915493777897</v>
      </c>
      <c r="AA6230" s="212">
        <v>0.11775765875873015</v>
      </c>
    </row>
    <row r="6231" spans="1:27" x14ac:dyDescent="0.35">
      <c r="A6231" s="210" t="s">
        <v>6907</v>
      </c>
      <c r="B6231" s="217">
        <v>135.04957731456258</v>
      </c>
      <c r="C6231" s="211">
        <v>5.3818401537866586E-2</v>
      </c>
      <c r="D6231" s="211">
        <v>0.1286403784920763</v>
      </c>
      <c r="E6231" s="211">
        <v>7.9710182845533287E-2</v>
      </c>
      <c r="F6231" s="211">
        <v>9.1644180735620445E-2</v>
      </c>
      <c r="G6231" s="211">
        <v>0.12451450480202594</v>
      </c>
      <c r="H6231" s="211">
        <v>0.10484739455584562</v>
      </c>
      <c r="I6231" s="211">
        <v>0.52183603997507788</v>
      </c>
      <c r="J6231" s="211">
        <v>0.45391435083957227</v>
      </c>
      <c r="K6231" s="211">
        <v>0.6066025929210046</v>
      </c>
      <c r="L6231" s="211">
        <v>0.2795507848855085</v>
      </c>
      <c r="M6231" s="211">
        <v>9.1966374272838533E-2</v>
      </c>
      <c r="N6231" s="211">
        <v>0.41994208620225293</v>
      </c>
      <c r="O6231" s="211">
        <v>0.73149031469735082</v>
      </c>
      <c r="P6231" s="211">
        <v>7.2820708329193129E-2</v>
      </c>
      <c r="Q6231" s="211">
        <v>0.1339820112316048</v>
      </c>
      <c r="R6231" s="211">
        <v>0.47439846735334712</v>
      </c>
      <c r="S6231" s="211">
        <v>0.37822220864884787</v>
      </c>
      <c r="T6231" s="211">
        <v>0.4927165173377811</v>
      </c>
      <c r="U6231" s="211">
        <v>0.3427277223197549</v>
      </c>
      <c r="V6231" s="211">
        <v>6.979609831334066E-2</v>
      </c>
      <c r="W6231" s="211">
        <v>0.51515799704296061</v>
      </c>
      <c r="X6231" s="211">
        <v>0.31310509446023371</v>
      </c>
      <c r="Y6231" s="211">
        <v>0.77985274237739044</v>
      </c>
      <c r="Z6231" s="211">
        <v>0.14364348488862932</v>
      </c>
      <c r="AA6231" s="212">
        <v>0.11680848379449534</v>
      </c>
    </row>
    <row r="6232" spans="1:27" x14ac:dyDescent="0.35">
      <c r="A6232" s="210" t="s">
        <v>6908</v>
      </c>
      <c r="B6232" s="217">
        <v>126.55029455285192</v>
      </c>
      <c r="C6232" s="211">
        <v>5.9750904033959246E-2</v>
      </c>
      <c r="D6232" s="211">
        <v>0.12627482962736897</v>
      </c>
      <c r="E6232" s="211">
        <v>7.3785583098502527E-2</v>
      </c>
      <c r="F6232" s="211">
        <v>9.6677803969122011E-2</v>
      </c>
      <c r="G6232" s="211">
        <v>0.12385442915826328</v>
      </c>
      <c r="H6232" s="211">
        <v>0.11959469590590195</v>
      </c>
      <c r="I6232" s="211">
        <v>0.42979117998143762</v>
      </c>
      <c r="J6232" s="211">
        <v>0.44878669159074591</v>
      </c>
      <c r="K6232" s="211">
        <v>0.59857103240790466</v>
      </c>
      <c r="L6232" s="211">
        <v>0.27244007528808328</v>
      </c>
      <c r="M6232" s="211">
        <v>8.0832469940487761E-2</v>
      </c>
      <c r="N6232" s="211">
        <v>0.4275540737593877</v>
      </c>
      <c r="O6232" s="211">
        <v>0.5931820243034428</v>
      </c>
      <c r="P6232" s="211">
        <v>7.0733829329246489E-2</v>
      </c>
      <c r="Q6232" s="211">
        <v>9.012334585150053E-2</v>
      </c>
      <c r="R6232" s="211">
        <v>0.44964811799699805</v>
      </c>
      <c r="S6232" s="211">
        <v>0.31753336889271544</v>
      </c>
      <c r="T6232" s="211">
        <v>0.50485745252946634</v>
      </c>
      <c r="U6232" s="211">
        <v>0.42991950058423234</v>
      </c>
      <c r="V6232" s="211">
        <v>8.0533672281344185E-2</v>
      </c>
      <c r="W6232" s="211">
        <v>0.65694778455939074</v>
      </c>
      <c r="X6232" s="211">
        <v>0.31061778163697717</v>
      </c>
      <c r="Y6232" s="211">
        <v>0.72687279949949257</v>
      </c>
      <c r="Z6232" s="211">
        <v>0.14971161131236529</v>
      </c>
      <c r="AA6232" s="212">
        <v>0.11855468781070848</v>
      </c>
    </row>
    <row r="6233" spans="1:27" x14ac:dyDescent="0.35">
      <c r="A6233" s="210" t="s">
        <v>6909</v>
      </c>
      <c r="B6233" s="217">
        <v>145.30590012101837</v>
      </c>
      <c r="C6233" s="211">
        <v>6.0559766171215584E-2</v>
      </c>
      <c r="D6233" s="211">
        <v>0.12730395357936877</v>
      </c>
      <c r="E6233" s="211">
        <v>7.5274908531007684E-2</v>
      </c>
      <c r="F6233" s="211">
        <v>0.1030815327882588</v>
      </c>
      <c r="G6233" s="211">
        <v>0.12088288134502967</v>
      </c>
      <c r="H6233" s="211">
        <v>0.12748402166758632</v>
      </c>
      <c r="I6233" s="211">
        <v>0.52467044464139379</v>
      </c>
      <c r="J6233" s="211">
        <v>0.45804102445638883</v>
      </c>
      <c r="K6233" s="211">
        <v>0.62671056512614465</v>
      </c>
      <c r="L6233" s="211">
        <v>0.2812355733484041</v>
      </c>
      <c r="M6233" s="211">
        <v>8.8231459316636229E-2</v>
      </c>
      <c r="N6233" s="211">
        <v>0.44735316571935474</v>
      </c>
      <c r="O6233" s="211">
        <v>0.75584913445363711</v>
      </c>
      <c r="P6233" s="211">
        <v>6.7048925647784016E-2</v>
      </c>
      <c r="Q6233" s="211">
        <v>9.4954204946143941E-2</v>
      </c>
      <c r="R6233" s="211">
        <v>0.42627739651167162</v>
      </c>
      <c r="S6233" s="211">
        <v>0.4442133150110521</v>
      </c>
      <c r="T6233" s="211">
        <v>0.4861399434624164</v>
      </c>
      <c r="U6233" s="211">
        <v>0.53847563855611169</v>
      </c>
      <c r="V6233" s="211">
        <v>0.1011753825433703</v>
      </c>
      <c r="W6233" s="211">
        <v>0.47867992923255842</v>
      </c>
      <c r="X6233" s="211">
        <v>0.35027449904336982</v>
      </c>
      <c r="Y6233" s="211">
        <v>0.58666152347294065</v>
      </c>
      <c r="Z6233" s="211">
        <v>0.14135208642977845</v>
      </c>
      <c r="AA6233" s="212">
        <v>0.11612978513241448</v>
      </c>
    </row>
    <row r="6234" spans="1:27" x14ac:dyDescent="0.35">
      <c r="A6234" s="210" t="s">
        <v>6910</v>
      </c>
      <c r="B6234" s="217">
        <v>119.49286476331947</v>
      </c>
      <c r="C6234" s="211">
        <v>6.1883962901283278E-2</v>
      </c>
      <c r="D6234" s="211">
        <v>0.11743654101245803</v>
      </c>
      <c r="E6234" s="211">
        <v>7.446817401584252E-2</v>
      </c>
      <c r="F6234" s="211">
        <v>8.9972198607942783E-2</v>
      </c>
      <c r="G6234" s="211">
        <v>0.11506827781324847</v>
      </c>
      <c r="H6234" s="211">
        <v>0.12702756015646038</v>
      </c>
      <c r="I6234" s="211">
        <v>0.51011966683701104</v>
      </c>
      <c r="J6234" s="211">
        <v>0.45375245634571409</v>
      </c>
      <c r="K6234" s="211">
        <v>0.63114747314509567</v>
      </c>
      <c r="L6234" s="211">
        <v>0.27946791590144004</v>
      </c>
      <c r="M6234" s="211">
        <v>8.474541667973258E-2</v>
      </c>
      <c r="N6234" s="211">
        <v>0.45849922560699846</v>
      </c>
      <c r="O6234" s="211">
        <v>0.75753093533581284</v>
      </c>
      <c r="P6234" s="211">
        <v>6.895352607157812E-2</v>
      </c>
      <c r="Q6234" s="211">
        <v>0.11340618149216822</v>
      </c>
      <c r="R6234" s="211">
        <v>0.38002288895155362</v>
      </c>
      <c r="S6234" s="211">
        <v>0.28994781336537456</v>
      </c>
      <c r="T6234" s="211">
        <v>0.52136138700708101</v>
      </c>
      <c r="U6234" s="211">
        <v>0.41022318682791581</v>
      </c>
      <c r="V6234" s="211">
        <v>7.4329461326676088E-2</v>
      </c>
      <c r="W6234" s="211">
        <v>0.58179104801824333</v>
      </c>
      <c r="X6234" s="211">
        <v>0.2514946150772368</v>
      </c>
      <c r="Y6234" s="211">
        <v>0.56053548129121311</v>
      </c>
      <c r="Z6234" s="211">
        <v>0.14725463521773643</v>
      </c>
      <c r="AA6234" s="212">
        <v>0.11942249194435042</v>
      </c>
    </row>
    <row r="6235" spans="1:27" x14ac:dyDescent="0.35">
      <c r="A6235" s="210" t="s">
        <v>6911</v>
      </c>
      <c r="B6235" s="217">
        <v>173.28689583366159</v>
      </c>
      <c r="C6235" s="211">
        <v>6.0855097041550066E-2</v>
      </c>
      <c r="D6235" s="211">
        <v>0.13108237280939994</v>
      </c>
      <c r="E6235" s="211">
        <v>6.8332982768805534E-2</v>
      </c>
      <c r="F6235" s="211">
        <v>9.7180346936200673E-2</v>
      </c>
      <c r="G6235" s="211">
        <v>0.11664535466575029</v>
      </c>
      <c r="H6235" s="211">
        <v>0.11594366027083657</v>
      </c>
      <c r="I6235" s="211">
        <v>0.43508352485630675</v>
      </c>
      <c r="J6235" s="211">
        <v>0.41820497365903231</v>
      </c>
      <c r="K6235" s="211">
        <v>0.56109582878530462</v>
      </c>
      <c r="L6235" s="211">
        <v>0.27131978791759331</v>
      </c>
      <c r="M6235" s="211">
        <v>0.11977489747314776</v>
      </c>
      <c r="N6235" s="211">
        <v>0.52864376176358552</v>
      </c>
      <c r="O6235" s="211">
        <v>0.69415325545526174</v>
      </c>
      <c r="P6235" s="211">
        <v>7.2653365264840231E-2</v>
      </c>
      <c r="Q6235" s="211">
        <v>0.11253119478671875</v>
      </c>
      <c r="R6235" s="211">
        <v>0.40925553883068522</v>
      </c>
      <c r="S6235" s="211">
        <v>0.32263877896659043</v>
      </c>
      <c r="T6235" s="211">
        <v>0.55600884517124693</v>
      </c>
      <c r="U6235" s="211">
        <v>0.47829525747435164</v>
      </c>
      <c r="V6235" s="211">
        <v>0.12903022830888661</v>
      </c>
      <c r="W6235" s="211">
        <v>0.59090774460779172</v>
      </c>
      <c r="X6235" s="211">
        <v>0.25970669648316819</v>
      </c>
      <c r="Y6235" s="211">
        <v>0.62758648442639153</v>
      </c>
      <c r="Z6235" s="211">
        <v>0.14843286296419417</v>
      </c>
      <c r="AA6235" s="212">
        <v>0.11980263120276964</v>
      </c>
    </row>
    <row r="6236" spans="1:27" x14ac:dyDescent="0.35">
      <c r="A6236" s="210" t="s">
        <v>6912</v>
      </c>
      <c r="B6236" s="217">
        <v>124.00325028611631</v>
      </c>
      <c r="C6236" s="211">
        <v>7.9376777707003118E-2</v>
      </c>
      <c r="D6236" s="211">
        <v>0.12602792489881023</v>
      </c>
      <c r="E6236" s="211">
        <v>8.0855373449642526E-2</v>
      </c>
      <c r="F6236" s="211">
        <v>0.11060684949594589</v>
      </c>
      <c r="G6236" s="211">
        <v>0.11770713721572586</v>
      </c>
      <c r="H6236" s="211">
        <v>0.1139623651868631</v>
      </c>
      <c r="I6236" s="211">
        <v>0.4564717746647064</v>
      </c>
      <c r="J6236" s="211">
        <v>0.39791618384744715</v>
      </c>
      <c r="K6236" s="211">
        <v>0.52108530191350966</v>
      </c>
      <c r="L6236" s="211">
        <v>0.26766938622142694</v>
      </c>
      <c r="M6236" s="211">
        <v>0.10867120623970163</v>
      </c>
      <c r="N6236" s="211">
        <v>0.34332964482373984</v>
      </c>
      <c r="O6236" s="211">
        <v>0.79689828285722109</v>
      </c>
      <c r="P6236" s="211">
        <v>7.3489115531676155E-2</v>
      </c>
      <c r="Q6236" s="211">
        <v>5.4793200080198459E-2</v>
      </c>
      <c r="R6236" s="211">
        <v>0.37911347436070181</v>
      </c>
      <c r="S6236" s="211">
        <v>0.31023367699040844</v>
      </c>
      <c r="T6236" s="211">
        <v>0.59115054076668239</v>
      </c>
      <c r="U6236" s="211">
        <v>0.33608236502206884</v>
      </c>
      <c r="V6236" s="211">
        <v>7.0722260903583883E-2</v>
      </c>
      <c r="W6236" s="211">
        <v>0.60016581490291532</v>
      </c>
      <c r="X6236" s="211">
        <v>0.38668904254142428</v>
      </c>
      <c r="Y6236" s="211">
        <v>0.58707807415862323</v>
      </c>
      <c r="Z6236" s="211">
        <v>0.14849184891696876</v>
      </c>
      <c r="AA6236" s="212">
        <v>0.11703187985097986</v>
      </c>
    </row>
    <row r="6237" spans="1:27" x14ac:dyDescent="0.35">
      <c r="A6237" s="210" t="s">
        <v>6913</v>
      </c>
      <c r="B6237" s="217">
        <v>153.23414773923452</v>
      </c>
      <c r="C6237" s="211">
        <v>6.2284173904199623E-2</v>
      </c>
      <c r="D6237" s="211">
        <v>0.13380938426822853</v>
      </c>
      <c r="E6237" s="211">
        <v>7.0961321862957755E-2</v>
      </c>
      <c r="F6237" s="211">
        <v>9.3031032627422239E-2</v>
      </c>
      <c r="G6237" s="211">
        <v>0.11951829648558811</v>
      </c>
      <c r="H6237" s="211">
        <v>0.12025897723922101</v>
      </c>
      <c r="I6237" s="211">
        <v>0.53461798674504457</v>
      </c>
      <c r="J6237" s="211">
        <v>0.41874987173429556</v>
      </c>
      <c r="K6237" s="211">
        <v>0.62274169228589427</v>
      </c>
      <c r="L6237" s="211">
        <v>0.27495684820490462</v>
      </c>
      <c r="M6237" s="211">
        <v>9.1765217770026442E-2</v>
      </c>
      <c r="N6237" s="211">
        <v>0.52447901529915619</v>
      </c>
      <c r="O6237" s="211">
        <v>0.65070291519825019</v>
      </c>
      <c r="P6237" s="211">
        <v>6.4126585501981692E-2</v>
      </c>
      <c r="Q6237" s="211">
        <v>7.6839928759470585E-2</v>
      </c>
      <c r="R6237" s="211">
        <v>0.45862003415154023</v>
      </c>
      <c r="S6237" s="211">
        <v>0.35457370752345629</v>
      </c>
      <c r="T6237" s="211">
        <v>0.52434261840643814</v>
      </c>
      <c r="U6237" s="211">
        <v>0.42006393160900968</v>
      </c>
      <c r="V6237" s="211">
        <v>0.16107345136886453</v>
      </c>
      <c r="W6237" s="211">
        <v>0.51163068366530429</v>
      </c>
      <c r="X6237" s="211">
        <v>0.33631562121044689</v>
      </c>
      <c r="Y6237" s="211">
        <v>0.76872938393943901</v>
      </c>
      <c r="Z6237" s="211">
        <v>0.14967655610098987</v>
      </c>
      <c r="AA6237" s="212">
        <v>0.12755680112766893</v>
      </c>
    </row>
    <row r="6238" spans="1:27" x14ac:dyDescent="0.35">
      <c r="A6238" s="210" t="s">
        <v>6914</v>
      </c>
      <c r="B6238" s="217">
        <v>109.58832199991373</v>
      </c>
      <c r="C6238" s="211">
        <v>4.9176762928801451E-2</v>
      </c>
      <c r="D6238" s="211">
        <v>0.12151816875477407</v>
      </c>
      <c r="E6238" s="211">
        <v>7.0809393674019547E-2</v>
      </c>
      <c r="F6238" s="211">
        <v>9.782876252277474E-2</v>
      </c>
      <c r="G6238" s="211">
        <v>0.11884859699495912</v>
      </c>
      <c r="H6238" s="211">
        <v>0.10513073288931556</v>
      </c>
      <c r="I6238" s="211">
        <v>0.49071884039495628</v>
      </c>
      <c r="J6238" s="211">
        <v>0.45401137917926704</v>
      </c>
      <c r="K6238" s="211">
        <v>0.56826557543209355</v>
      </c>
      <c r="L6238" s="211">
        <v>0.27467584373440401</v>
      </c>
      <c r="M6238" s="211">
        <v>8.9804007472429143E-2</v>
      </c>
      <c r="N6238" s="211">
        <v>0.51710298193047999</v>
      </c>
      <c r="O6238" s="211">
        <v>0.65482174144121663</v>
      </c>
      <c r="P6238" s="211">
        <v>6.191944396731508E-2</v>
      </c>
      <c r="Q6238" s="211">
        <v>8.3874180005068494E-2</v>
      </c>
      <c r="R6238" s="211">
        <v>0.41741863192035661</v>
      </c>
      <c r="S6238" s="211">
        <v>0.36481573429420011</v>
      </c>
      <c r="T6238" s="211">
        <v>0.50715304275433959</v>
      </c>
      <c r="U6238" s="211">
        <v>0.35893444416383047</v>
      </c>
      <c r="V6238" s="211">
        <v>5.5576305377900398E-2</v>
      </c>
      <c r="W6238" s="211">
        <v>0.51528819132691461</v>
      </c>
      <c r="X6238" s="211">
        <v>0.25339756685333908</v>
      </c>
      <c r="Y6238" s="211">
        <v>0.66408359721070931</v>
      </c>
      <c r="Z6238" s="211">
        <v>0.14633580873728488</v>
      </c>
      <c r="AA6238" s="212">
        <v>0.11094068399011597</v>
      </c>
    </row>
    <row r="6239" spans="1:27" x14ac:dyDescent="0.35">
      <c r="A6239" s="210" t="s">
        <v>6915</v>
      </c>
      <c r="B6239" s="217">
        <v>118.90551695793654</v>
      </c>
      <c r="C6239" s="211">
        <v>5.2780675649892729E-2</v>
      </c>
      <c r="D6239" s="211">
        <v>0.12253797575248662</v>
      </c>
      <c r="E6239" s="211">
        <v>8.0286758913066858E-2</v>
      </c>
      <c r="F6239" s="211">
        <v>0.10036012732666447</v>
      </c>
      <c r="G6239" s="211">
        <v>0.11285868378162137</v>
      </c>
      <c r="H6239" s="211">
        <v>0.1118937759092735</v>
      </c>
      <c r="I6239" s="211">
        <v>0.42568110178154805</v>
      </c>
      <c r="J6239" s="211">
        <v>0.44584732322018017</v>
      </c>
      <c r="K6239" s="211">
        <v>0.51260811626989911</v>
      </c>
      <c r="L6239" s="211">
        <v>0.28136585547387311</v>
      </c>
      <c r="M6239" s="211">
        <v>9.393171106421111E-2</v>
      </c>
      <c r="N6239" s="211">
        <v>0.37860300620762399</v>
      </c>
      <c r="O6239" s="211">
        <v>0.75528885470080875</v>
      </c>
      <c r="P6239" s="211">
        <v>6.9742564942890245E-2</v>
      </c>
      <c r="Q6239" s="211">
        <v>4.7108639759554316E-2</v>
      </c>
      <c r="R6239" s="211">
        <v>0.43272333226557563</v>
      </c>
      <c r="S6239" s="211">
        <v>0.38289090374948237</v>
      </c>
      <c r="T6239" s="211">
        <v>0.60459404724279986</v>
      </c>
      <c r="U6239" s="211">
        <v>0.32733382877261247</v>
      </c>
      <c r="V6239" s="211">
        <v>0.10478421881749485</v>
      </c>
      <c r="W6239" s="211">
        <v>0.5520853763696405</v>
      </c>
      <c r="X6239" s="211">
        <v>0.30171352100536625</v>
      </c>
      <c r="Y6239" s="211">
        <v>0.56326225672172758</v>
      </c>
      <c r="Z6239" s="211">
        <v>0.14707880745716442</v>
      </c>
      <c r="AA6239" s="212">
        <v>0.11992564900015025</v>
      </c>
    </row>
    <row r="6240" spans="1:27" x14ac:dyDescent="0.35">
      <c r="A6240" s="210" t="s">
        <v>6916</v>
      </c>
      <c r="B6240" s="217">
        <v>109.36163514401387</v>
      </c>
      <c r="C6240" s="211">
        <v>6.0566245159391248E-2</v>
      </c>
      <c r="D6240" s="211">
        <v>0.12770338259821348</v>
      </c>
      <c r="E6240" s="211">
        <v>8.0226227844275952E-2</v>
      </c>
      <c r="F6240" s="211">
        <v>0.10375002540600081</v>
      </c>
      <c r="G6240" s="211">
        <v>0.12028865709452635</v>
      </c>
      <c r="H6240" s="211">
        <v>0.12063628562389642</v>
      </c>
      <c r="I6240" s="211">
        <v>0.50556476712557663</v>
      </c>
      <c r="J6240" s="211">
        <v>0.43045010341032885</v>
      </c>
      <c r="K6240" s="211">
        <v>0.51239486192518302</v>
      </c>
      <c r="L6240" s="211">
        <v>0.26961349989382438</v>
      </c>
      <c r="M6240" s="211">
        <v>9.5481806646272038E-2</v>
      </c>
      <c r="N6240" s="211">
        <v>0.52543714694045762</v>
      </c>
      <c r="O6240" s="211">
        <v>0.64247361227337585</v>
      </c>
      <c r="P6240" s="211">
        <v>6.4272706250348408E-2</v>
      </c>
      <c r="Q6240" s="211">
        <v>8.1129009926135032E-2</v>
      </c>
      <c r="R6240" s="211">
        <v>0.44917403783205312</v>
      </c>
      <c r="S6240" s="211">
        <v>0.2984186406745134</v>
      </c>
      <c r="T6240" s="211">
        <v>0.50164728795420754</v>
      </c>
      <c r="U6240" s="211">
        <v>0.41508764136934173</v>
      </c>
      <c r="V6240" s="211">
        <v>6.165884705293484E-2</v>
      </c>
      <c r="W6240" s="211">
        <v>0.5066179809852609</v>
      </c>
      <c r="X6240" s="211">
        <v>0.26875809476249329</v>
      </c>
      <c r="Y6240" s="211">
        <v>0.6136918952339383</v>
      </c>
      <c r="Z6240" s="211">
        <v>0.14802876569592432</v>
      </c>
      <c r="AA6240" s="212">
        <v>0.12114504084681625</v>
      </c>
    </row>
    <row r="6241" spans="1:27" x14ac:dyDescent="0.35">
      <c r="A6241" s="210" t="s">
        <v>6917</v>
      </c>
      <c r="B6241" s="217">
        <v>143.60187625426587</v>
      </c>
      <c r="C6241" s="211">
        <v>5.4866685592203812E-2</v>
      </c>
      <c r="D6241" s="211">
        <v>0.12239768261223204</v>
      </c>
      <c r="E6241" s="211">
        <v>7.7921306945088087E-2</v>
      </c>
      <c r="F6241" s="211">
        <v>8.5307340653108438E-2</v>
      </c>
      <c r="G6241" s="211">
        <v>0.12112850744745765</v>
      </c>
      <c r="H6241" s="211">
        <v>0.11914483242167762</v>
      </c>
      <c r="I6241" s="211">
        <v>0.50338048599215379</v>
      </c>
      <c r="J6241" s="211">
        <v>0.43923279156032219</v>
      </c>
      <c r="K6241" s="211">
        <v>0.56346229075919196</v>
      </c>
      <c r="L6241" s="211">
        <v>0.27825261361864911</v>
      </c>
      <c r="M6241" s="211">
        <v>9.1911134595496949E-2</v>
      </c>
      <c r="N6241" s="211">
        <v>0.47064472476426045</v>
      </c>
      <c r="O6241" s="211">
        <v>0.66147653946124119</v>
      </c>
      <c r="P6241" s="211">
        <v>7.1723570287470728E-2</v>
      </c>
      <c r="Q6241" s="211">
        <v>0.13865832322926064</v>
      </c>
      <c r="R6241" s="211">
        <v>0.44867710856682291</v>
      </c>
      <c r="S6241" s="211">
        <v>0.30904746634046032</v>
      </c>
      <c r="T6241" s="211">
        <v>0.49056181432680135</v>
      </c>
      <c r="U6241" s="211">
        <v>0.40845268161831871</v>
      </c>
      <c r="V6241" s="211">
        <v>0.10337572585195808</v>
      </c>
      <c r="W6241" s="211">
        <v>0.57227970500744796</v>
      </c>
      <c r="X6241" s="211">
        <v>0.31965177253759791</v>
      </c>
      <c r="Y6241" s="211">
        <v>0.60743251983743929</v>
      </c>
      <c r="Z6241" s="211">
        <v>0.14350896491217605</v>
      </c>
      <c r="AA6241" s="212">
        <v>0.11491011859905712</v>
      </c>
    </row>
    <row r="6242" spans="1:27" x14ac:dyDescent="0.35">
      <c r="A6242" s="210" t="s">
        <v>6918</v>
      </c>
      <c r="B6242" s="217">
        <v>128.89981358214735</v>
      </c>
      <c r="C6242" s="211">
        <v>6.3974774257340647E-2</v>
      </c>
      <c r="D6242" s="211">
        <v>0.12355773850523445</v>
      </c>
      <c r="E6242" s="211">
        <v>6.8579223807277392E-2</v>
      </c>
      <c r="F6242" s="211">
        <v>0.11331233340722238</v>
      </c>
      <c r="G6242" s="211">
        <v>0.11598400899576812</v>
      </c>
      <c r="H6242" s="211">
        <v>0.1192395591728263</v>
      </c>
      <c r="I6242" s="211">
        <v>0.46828639586025433</v>
      </c>
      <c r="J6242" s="211">
        <v>0.42405146142908057</v>
      </c>
      <c r="K6242" s="211">
        <v>0.64016515100754323</v>
      </c>
      <c r="L6242" s="211">
        <v>0.27084820166544127</v>
      </c>
      <c r="M6242" s="211">
        <v>0.10746163220315436</v>
      </c>
      <c r="N6242" s="211">
        <v>0.43099905761790053</v>
      </c>
      <c r="O6242" s="211">
        <v>0.71221171609155398</v>
      </c>
      <c r="P6242" s="211">
        <v>6.7092433228815654E-2</v>
      </c>
      <c r="Q6242" s="211">
        <v>6.0936077428754967E-2</v>
      </c>
      <c r="R6242" s="211">
        <v>0.43666327001713295</v>
      </c>
      <c r="S6242" s="211">
        <v>0.3242384611121924</v>
      </c>
      <c r="T6242" s="211">
        <v>0.56471772333777659</v>
      </c>
      <c r="U6242" s="211">
        <v>0.42252674999410011</v>
      </c>
      <c r="V6242" s="211">
        <v>8.0010546547945732E-2</v>
      </c>
      <c r="W6242" s="211">
        <v>0.651375390993713</v>
      </c>
      <c r="X6242" s="211">
        <v>0.36708157309087575</v>
      </c>
      <c r="Y6242" s="211">
        <v>0.67034811783846782</v>
      </c>
      <c r="Z6242" s="211">
        <v>0.14189202620129293</v>
      </c>
      <c r="AA6242" s="212">
        <v>0.12100057865510651</v>
      </c>
    </row>
    <row r="6243" spans="1:27" x14ac:dyDescent="0.35">
      <c r="A6243" s="210" t="s">
        <v>6919</v>
      </c>
      <c r="B6243" s="217">
        <v>151.59770644653344</v>
      </c>
      <c r="C6243" s="211">
        <v>7.3207384962527211E-2</v>
      </c>
      <c r="D6243" s="211">
        <v>0.13296221213985135</v>
      </c>
      <c r="E6243" s="211">
        <v>8.3567630653936756E-2</v>
      </c>
      <c r="F6243" s="211">
        <v>8.0880709086513652E-2</v>
      </c>
      <c r="G6243" s="211">
        <v>0.11631655889001334</v>
      </c>
      <c r="H6243" s="211">
        <v>0.12116533637769959</v>
      </c>
      <c r="I6243" s="211">
        <v>0.46353527446610587</v>
      </c>
      <c r="J6243" s="211">
        <v>0.43223312446158824</v>
      </c>
      <c r="K6243" s="211">
        <v>0.56379869126052928</v>
      </c>
      <c r="L6243" s="211">
        <v>0.27613300485474568</v>
      </c>
      <c r="M6243" s="211">
        <v>8.6327377033039568E-2</v>
      </c>
      <c r="N6243" s="211">
        <v>0.55491598464410608</v>
      </c>
      <c r="O6243" s="211">
        <v>0.67822022281937466</v>
      </c>
      <c r="P6243" s="211">
        <v>6.8166008563347952E-2</v>
      </c>
      <c r="Q6243" s="211">
        <v>5.5942077822717151E-2</v>
      </c>
      <c r="R6243" s="211">
        <v>0.47448030285477188</v>
      </c>
      <c r="S6243" s="211">
        <v>0.35660089992858929</v>
      </c>
      <c r="T6243" s="211">
        <v>0.60822465165201711</v>
      </c>
      <c r="U6243" s="211">
        <v>0.41383775578443327</v>
      </c>
      <c r="V6243" s="211">
        <v>0.12803754123557376</v>
      </c>
      <c r="W6243" s="211">
        <v>0.53935852445779331</v>
      </c>
      <c r="X6243" s="211">
        <v>0.3129422031586982</v>
      </c>
      <c r="Y6243" s="211">
        <v>0.68033617989836481</v>
      </c>
      <c r="Z6243" s="211">
        <v>0.14652450518606219</v>
      </c>
      <c r="AA6243" s="212">
        <v>0.12027548645871096</v>
      </c>
    </row>
    <row r="6244" spans="1:27" x14ac:dyDescent="0.35">
      <c r="A6244" s="210" t="s">
        <v>6920</v>
      </c>
      <c r="B6244" s="217">
        <v>141.6995196875078</v>
      </c>
      <c r="C6244" s="211">
        <v>6.2873654219291211E-2</v>
      </c>
      <c r="D6244" s="211">
        <v>0.12227256182394897</v>
      </c>
      <c r="E6244" s="211">
        <v>7.2145578140519501E-2</v>
      </c>
      <c r="F6244" s="211">
        <v>8.803313074992164E-2</v>
      </c>
      <c r="G6244" s="211">
        <v>0.12047603067555164</v>
      </c>
      <c r="H6244" s="211">
        <v>0.12212427881797368</v>
      </c>
      <c r="I6244" s="211">
        <v>0.50623885210275499</v>
      </c>
      <c r="J6244" s="211">
        <v>0.43319395357751844</v>
      </c>
      <c r="K6244" s="211">
        <v>0.64942253845478892</v>
      </c>
      <c r="L6244" s="211">
        <v>0.26833006921442493</v>
      </c>
      <c r="M6244" s="211">
        <v>0.10265160282630192</v>
      </c>
      <c r="N6244" s="211">
        <v>0.46868930358862815</v>
      </c>
      <c r="O6244" s="211">
        <v>0.72232069664087895</v>
      </c>
      <c r="P6244" s="211">
        <v>6.5106725371170349E-2</v>
      </c>
      <c r="Q6244" s="211">
        <v>0.11355546196093383</v>
      </c>
      <c r="R6244" s="211">
        <v>0.43109517571730099</v>
      </c>
      <c r="S6244" s="211">
        <v>0.31520559255165648</v>
      </c>
      <c r="T6244" s="211">
        <v>0.52096336351279438</v>
      </c>
      <c r="U6244" s="211">
        <v>0.42014673398470515</v>
      </c>
      <c r="V6244" s="211">
        <v>9.2793567531894147E-2</v>
      </c>
      <c r="W6244" s="211">
        <v>0.4994904836796199</v>
      </c>
      <c r="X6244" s="211">
        <v>0.36932752168041416</v>
      </c>
      <c r="Y6244" s="211">
        <v>0.69167106758863151</v>
      </c>
      <c r="Z6244" s="211">
        <v>0.14771921880528621</v>
      </c>
      <c r="AA6244" s="212">
        <v>0.11669209327379969</v>
      </c>
    </row>
    <row r="6245" spans="1:27" x14ac:dyDescent="0.35">
      <c r="A6245" s="210" t="s">
        <v>6921</v>
      </c>
      <c r="B6245" s="217">
        <v>156.27839115189812</v>
      </c>
      <c r="C6245" s="211">
        <v>5.7300602187248924E-2</v>
      </c>
      <c r="D6245" s="211">
        <v>0.12175068980766218</v>
      </c>
      <c r="E6245" s="211">
        <v>7.8345370441065265E-2</v>
      </c>
      <c r="F6245" s="211">
        <v>9.8818304617351527E-2</v>
      </c>
      <c r="G6245" s="211">
        <v>0.12328038752807025</v>
      </c>
      <c r="H6245" s="211">
        <v>0.12435416353812503</v>
      </c>
      <c r="I6245" s="211">
        <v>0.43860285613319039</v>
      </c>
      <c r="J6245" s="211">
        <v>0.42296377510675737</v>
      </c>
      <c r="K6245" s="211">
        <v>0.64679481300647002</v>
      </c>
      <c r="L6245" s="211">
        <v>0.26957152258018924</v>
      </c>
      <c r="M6245" s="211">
        <v>0.12090221181283443</v>
      </c>
      <c r="N6245" s="211">
        <v>0.48688458651249633</v>
      </c>
      <c r="O6245" s="211">
        <v>0.75433036863832548</v>
      </c>
      <c r="P6245" s="211">
        <v>7.3422412655257105E-2</v>
      </c>
      <c r="Q6245" s="211">
        <v>0.10807796433660406</v>
      </c>
      <c r="R6245" s="211">
        <v>0.41223224036718364</v>
      </c>
      <c r="S6245" s="211">
        <v>0.30420026635006281</v>
      </c>
      <c r="T6245" s="211">
        <v>0.61859293651578928</v>
      </c>
      <c r="U6245" s="211">
        <v>0.43866473741353135</v>
      </c>
      <c r="V6245" s="211">
        <v>6.5995365078699963E-2</v>
      </c>
      <c r="W6245" s="211">
        <v>0.58823393427700332</v>
      </c>
      <c r="X6245" s="211">
        <v>0.33305991796979983</v>
      </c>
      <c r="Y6245" s="211">
        <v>0.61000395275893871</v>
      </c>
      <c r="Z6245" s="211">
        <v>0.14710510303250066</v>
      </c>
      <c r="AA6245" s="212">
        <v>0.11515314770209689</v>
      </c>
    </row>
    <row r="6246" spans="1:27" x14ac:dyDescent="0.35">
      <c r="A6246" s="210" t="s">
        <v>6922</v>
      </c>
      <c r="B6246" s="217">
        <v>143.53311386258954</v>
      </c>
      <c r="C6246" s="211">
        <v>6.3791022830090471E-2</v>
      </c>
      <c r="D6246" s="211">
        <v>0.11655075392039194</v>
      </c>
      <c r="E6246" s="211">
        <v>6.9830357261908643E-2</v>
      </c>
      <c r="F6246" s="211">
        <v>8.4121924226123468E-2</v>
      </c>
      <c r="G6246" s="211">
        <v>0.11903009294654762</v>
      </c>
      <c r="H6246" s="211">
        <v>0.12107787041737936</v>
      </c>
      <c r="I6246" s="211">
        <v>0.53332035804162348</v>
      </c>
      <c r="J6246" s="211">
        <v>0.40074601123823189</v>
      </c>
      <c r="K6246" s="211">
        <v>0.62437484167227386</v>
      </c>
      <c r="L6246" s="211">
        <v>0.27639888651675443</v>
      </c>
      <c r="M6246" s="211">
        <v>0.1025282590311509</v>
      </c>
      <c r="N6246" s="211">
        <v>0.49717873502601539</v>
      </c>
      <c r="O6246" s="211">
        <v>0.77752997736598783</v>
      </c>
      <c r="P6246" s="211">
        <v>7.1458194777167916E-2</v>
      </c>
      <c r="Q6246" s="211">
        <v>0.12966572358834921</v>
      </c>
      <c r="R6246" s="211">
        <v>0.42595704331350859</v>
      </c>
      <c r="S6246" s="211">
        <v>0.33506029336959681</v>
      </c>
      <c r="T6246" s="211">
        <v>0.50281302167016328</v>
      </c>
      <c r="U6246" s="211">
        <v>0.3914723288318096</v>
      </c>
      <c r="V6246" s="211">
        <v>0.10769148514833064</v>
      </c>
      <c r="W6246" s="211">
        <v>0.54153714760291671</v>
      </c>
      <c r="X6246" s="211">
        <v>0.35605088897815979</v>
      </c>
      <c r="Y6246" s="211">
        <v>0.55339616115715151</v>
      </c>
      <c r="Z6246" s="211">
        <v>0.14332506213394888</v>
      </c>
      <c r="AA6246" s="212">
        <v>0.11721374880260467</v>
      </c>
    </row>
    <row r="6247" spans="1:27" x14ac:dyDescent="0.35">
      <c r="A6247" s="210" t="s">
        <v>6923</v>
      </c>
      <c r="B6247" s="217">
        <v>136.6027507697693</v>
      </c>
      <c r="C6247" s="211">
        <v>5.4757185990233742E-2</v>
      </c>
      <c r="D6247" s="211">
        <v>0.12130446358118888</v>
      </c>
      <c r="E6247" s="211">
        <v>7.3067041256398416E-2</v>
      </c>
      <c r="F6247" s="211">
        <v>9.5330937141386476E-2</v>
      </c>
      <c r="G6247" s="211">
        <v>0.11911274161724562</v>
      </c>
      <c r="H6247" s="211">
        <v>0.10496153501242272</v>
      </c>
      <c r="I6247" s="211">
        <v>0.52375762457172659</v>
      </c>
      <c r="J6247" s="211">
        <v>0.43761364224117422</v>
      </c>
      <c r="K6247" s="211">
        <v>0.60515823465420115</v>
      </c>
      <c r="L6247" s="211">
        <v>0.27359448768894268</v>
      </c>
      <c r="M6247" s="211">
        <v>9.7083496363974786E-2</v>
      </c>
      <c r="N6247" s="211">
        <v>0.43227137184718067</v>
      </c>
      <c r="O6247" s="211">
        <v>0.68353039655690728</v>
      </c>
      <c r="P6247" s="211">
        <v>6.4705277451200027E-2</v>
      </c>
      <c r="Q6247" s="211">
        <v>0.11691968638820135</v>
      </c>
      <c r="R6247" s="211">
        <v>0.46614792701497088</v>
      </c>
      <c r="S6247" s="211">
        <v>0.27986678982349511</v>
      </c>
      <c r="T6247" s="211">
        <v>0.59199732602451138</v>
      </c>
      <c r="U6247" s="211">
        <v>0.38538324512654654</v>
      </c>
      <c r="V6247" s="211">
        <v>0.12597116286182297</v>
      </c>
      <c r="W6247" s="211">
        <v>0.52411997618319139</v>
      </c>
      <c r="X6247" s="211">
        <v>0.40865519399426031</v>
      </c>
      <c r="Y6247" s="211">
        <v>0.54265407332759885</v>
      </c>
      <c r="Z6247" s="211">
        <v>0.1488370938765424</v>
      </c>
      <c r="AA6247" s="212">
        <v>0.11567266370893758</v>
      </c>
    </row>
    <row r="6248" spans="1:27" x14ac:dyDescent="0.35">
      <c r="A6248" s="210" t="s">
        <v>6924</v>
      </c>
      <c r="B6248" s="217">
        <v>156.50953964019962</v>
      </c>
      <c r="C6248" s="211">
        <v>5.420437870949861E-2</v>
      </c>
      <c r="D6248" s="211">
        <v>0.11791858943649738</v>
      </c>
      <c r="E6248" s="211">
        <v>8.4709025113871725E-2</v>
      </c>
      <c r="F6248" s="211">
        <v>0.10877224922798924</v>
      </c>
      <c r="G6248" s="211">
        <v>0.11753513893878076</v>
      </c>
      <c r="H6248" s="211">
        <v>0.12018819867338905</v>
      </c>
      <c r="I6248" s="211">
        <v>0.42298123065897919</v>
      </c>
      <c r="J6248" s="211">
        <v>0.47669839686269233</v>
      </c>
      <c r="K6248" s="211">
        <v>0.61641583302907388</v>
      </c>
      <c r="L6248" s="211">
        <v>0.27025722540533331</v>
      </c>
      <c r="M6248" s="211">
        <v>0.10358914397146686</v>
      </c>
      <c r="N6248" s="211">
        <v>0.48132461981886487</v>
      </c>
      <c r="O6248" s="211">
        <v>0.57517911009313782</v>
      </c>
      <c r="P6248" s="211">
        <v>6.2429110055205614E-2</v>
      </c>
      <c r="Q6248" s="211">
        <v>0.11259754381140075</v>
      </c>
      <c r="R6248" s="211">
        <v>0.47433721673942786</v>
      </c>
      <c r="S6248" s="211">
        <v>0.33561747487556071</v>
      </c>
      <c r="T6248" s="211">
        <v>0.55622067217148552</v>
      </c>
      <c r="U6248" s="211">
        <v>0.46039282781530189</v>
      </c>
      <c r="V6248" s="211">
        <v>0.13982340094062834</v>
      </c>
      <c r="W6248" s="211">
        <v>0.58116428895094052</v>
      </c>
      <c r="X6248" s="211">
        <v>0.3702779899206679</v>
      </c>
      <c r="Y6248" s="211">
        <v>0.67210466798594526</v>
      </c>
      <c r="Z6248" s="211">
        <v>0.14153323592685479</v>
      </c>
      <c r="AA6248" s="212">
        <v>0.12128727733732152</v>
      </c>
    </row>
    <row r="6249" spans="1:27" x14ac:dyDescent="0.35">
      <c r="A6249" s="210" t="s">
        <v>6925</v>
      </c>
      <c r="B6249" s="217">
        <v>125.93735891840987</v>
      </c>
      <c r="C6249" s="211">
        <v>5.0856459731989344E-2</v>
      </c>
      <c r="D6249" s="211">
        <v>0.12216295739306732</v>
      </c>
      <c r="E6249" s="211">
        <v>7.0589577174996393E-2</v>
      </c>
      <c r="F6249" s="211">
        <v>8.9274398563706392E-2</v>
      </c>
      <c r="G6249" s="211">
        <v>0.12595501129021835</v>
      </c>
      <c r="H6249" s="211">
        <v>0.12130159585769526</v>
      </c>
      <c r="I6249" s="211">
        <v>0.47187852294401789</v>
      </c>
      <c r="J6249" s="211">
        <v>0.4506894961302042</v>
      </c>
      <c r="K6249" s="211">
        <v>0.58783544387351705</v>
      </c>
      <c r="L6249" s="211">
        <v>0.27357683674036865</v>
      </c>
      <c r="M6249" s="211">
        <v>9.4161025939723225E-2</v>
      </c>
      <c r="N6249" s="211">
        <v>0.3739647019273073</v>
      </c>
      <c r="O6249" s="211">
        <v>0.68920210366688406</v>
      </c>
      <c r="P6249" s="211">
        <v>7.263718753565214E-2</v>
      </c>
      <c r="Q6249" s="211">
        <v>9.1562309145070603E-2</v>
      </c>
      <c r="R6249" s="211">
        <v>0.36386076716090138</v>
      </c>
      <c r="S6249" s="211">
        <v>0.28729675979736846</v>
      </c>
      <c r="T6249" s="211">
        <v>0.54076483792174057</v>
      </c>
      <c r="U6249" s="211">
        <v>0.40589904317692727</v>
      </c>
      <c r="V6249" s="211">
        <v>9.6768278168973626E-2</v>
      </c>
      <c r="W6249" s="211">
        <v>0.52691039427617892</v>
      </c>
      <c r="X6249" s="211">
        <v>0.31392628037515863</v>
      </c>
      <c r="Y6249" s="211">
        <v>0.76001192229294767</v>
      </c>
      <c r="Z6249" s="211">
        <v>0.14826059969635963</v>
      </c>
      <c r="AA6249" s="212">
        <v>0.12766698035367066</v>
      </c>
    </row>
    <row r="6250" spans="1:27" x14ac:dyDescent="0.35">
      <c r="A6250" s="210" t="s">
        <v>6926</v>
      </c>
      <c r="B6250" s="217">
        <v>117.94126987222252</v>
      </c>
      <c r="C6250" s="211">
        <v>6.3611883546234427E-2</v>
      </c>
      <c r="D6250" s="211">
        <v>0.12621039540469756</v>
      </c>
      <c r="E6250" s="211">
        <v>8.0844783809431969E-2</v>
      </c>
      <c r="F6250" s="211">
        <v>9.7714395992436143E-2</v>
      </c>
      <c r="G6250" s="211">
        <v>0.11314193978573417</v>
      </c>
      <c r="H6250" s="211">
        <v>0.121602380302185</v>
      </c>
      <c r="I6250" s="211">
        <v>0.47402519009670108</v>
      </c>
      <c r="J6250" s="211">
        <v>0.48736542082581602</v>
      </c>
      <c r="K6250" s="211">
        <v>0.6281054129220679</v>
      </c>
      <c r="L6250" s="211">
        <v>0.27055457203712641</v>
      </c>
      <c r="M6250" s="211">
        <v>7.9112446941718664E-2</v>
      </c>
      <c r="N6250" s="211">
        <v>0.45169279556845421</v>
      </c>
      <c r="O6250" s="211">
        <v>0.78656418060623079</v>
      </c>
      <c r="P6250" s="211">
        <v>6.2743155827827649E-2</v>
      </c>
      <c r="Q6250" s="211">
        <v>7.3830071282477677E-2</v>
      </c>
      <c r="R6250" s="211">
        <v>0.47154271311110618</v>
      </c>
      <c r="S6250" s="211">
        <v>0.43651594560407775</v>
      </c>
      <c r="T6250" s="211">
        <v>0.54025243658874655</v>
      </c>
      <c r="U6250" s="211">
        <v>0.47492362918155578</v>
      </c>
      <c r="V6250" s="211">
        <v>6.6471727986729623E-2</v>
      </c>
      <c r="W6250" s="211">
        <v>0.49742232983046747</v>
      </c>
      <c r="X6250" s="211">
        <v>0.30499813085127092</v>
      </c>
      <c r="Y6250" s="211">
        <v>0.59331208951858383</v>
      </c>
      <c r="Z6250" s="211">
        <v>0.1489157963005458</v>
      </c>
      <c r="AA6250" s="212">
        <v>0.11993657694046396</v>
      </c>
    </row>
    <row r="6251" spans="1:27" x14ac:dyDescent="0.35">
      <c r="A6251" s="210" t="s">
        <v>6927</v>
      </c>
      <c r="B6251" s="217">
        <v>152.37316716666879</v>
      </c>
      <c r="C6251" s="211">
        <v>5.2374331373452591E-2</v>
      </c>
      <c r="D6251" s="211">
        <v>0.12151347623080855</v>
      </c>
      <c r="E6251" s="211">
        <v>7.7796488462006042E-2</v>
      </c>
      <c r="F6251" s="211">
        <v>8.2763515051774691E-2</v>
      </c>
      <c r="G6251" s="211">
        <v>0.12458945177030567</v>
      </c>
      <c r="H6251" s="211">
        <v>0.11927643247814762</v>
      </c>
      <c r="I6251" s="211">
        <v>0.45440812954319926</v>
      </c>
      <c r="J6251" s="211">
        <v>0.43133178212508794</v>
      </c>
      <c r="K6251" s="211">
        <v>0.58661753579084286</v>
      </c>
      <c r="L6251" s="211">
        <v>0.27333218198306081</v>
      </c>
      <c r="M6251" s="211">
        <v>9.6784315722323003E-2</v>
      </c>
      <c r="N6251" s="211">
        <v>0.45441409954909262</v>
      </c>
      <c r="O6251" s="211">
        <v>0.624215378098955</v>
      </c>
      <c r="P6251" s="211">
        <v>7.0207928011813511E-2</v>
      </c>
      <c r="Q6251" s="211">
        <v>6.3942123714245458E-2</v>
      </c>
      <c r="R6251" s="211">
        <v>0.43199717872608806</v>
      </c>
      <c r="S6251" s="211">
        <v>0.30372274738289873</v>
      </c>
      <c r="T6251" s="211">
        <v>0.57065735625877356</v>
      </c>
      <c r="U6251" s="211">
        <v>0.46922750222558574</v>
      </c>
      <c r="V6251" s="211">
        <v>8.7436198965621881E-2</v>
      </c>
      <c r="W6251" s="211">
        <v>0.57596384739554474</v>
      </c>
      <c r="X6251" s="211">
        <v>0.31939774605764149</v>
      </c>
      <c r="Y6251" s="211">
        <v>0.71022123073017673</v>
      </c>
      <c r="Z6251" s="211">
        <v>0.14557155240129518</v>
      </c>
      <c r="AA6251" s="212">
        <v>0.1118659354224226</v>
      </c>
    </row>
    <row r="6252" spans="1:27" x14ac:dyDescent="0.35">
      <c r="A6252" s="210" t="s">
        <v>6928</v>
      </c>
      <c r="B6252" s="217">
        <v>111.50120491126702</v>
      </c>
      <c r="C6252" s="211">
        <v>7.7697263826125323E-2</v>
      </c>
      <c r="D6252" s="211">
        <v>0.13219034772119359</v>
      </c>
      <c r="E6252" s="211">
        <v>7.7085194096560894E-2</v>
      </c>
      <c r="F6252" s="211">
        <v>0.10358794244864042</v>
      </c>
      <c r="G6252" s="211">
        <v>0.1137791019936417</v>
      </c>
      <c r="H6252" s="211">
        <v>0.12515418673133555</v>
      </c>
      <c r="I6252" s="211">
        <v>0.46807233934578174</v>
      </c>
      <c r="J6252" s="211">
        <v>0.38620572553691634</v>
      </c>
      <c r="K6252" s="211">
        <v>0.56835666445686894</v>
      </c>
      <c r="L6252" s="211">
        <v>0.27149685882588853</v>
      </c>
      <c r="M6252" s="211">
        <v>9.4072075127376961E-2</v>
      </c>
      <c r="N6252" s="211">
        <v>0.3527559729238986</v>
      </c>
      <c r="O6252" s="211">
        <v>0.68199614407571052</v>
      </c>
      <c r="P6252" s="211">
        <v>6.9060756813930008E-2</v>
      </c>
      <c r="Q6252" s="211">
        <v>9.7709543105554339E-2</v>
      </c>
      <c r="R6252" s="211">
        <v>0.41390917472394478</v>
      </c>
      <c r="S6252" s="211">
        <v>0.31635858857662313</v>
      </c>
      <c r="T6252" s="211">
        <v>0.5138974824574819</v>
      </c>
      <c r="U6252" s="211">
        <v>0.44908864851746194</v>
      </c>
      <c r="V6252" s="211">
        <v>5.1831346005631038E-2</v>
      </c>
      <c r="W6252" s="211">
        <v>0.57580177672849342</v>
      </c>
      <c r="X6252" s="211">
        <v>0.37653127442637768</v>
      </c>
      <c r="Y6252" s="211">
        <v>0.62159882906121988</v>
      </c>
      <c r="Z6252" s="211">
        <v>0.14886791043511688</v>
      </c>
      <c r="AA6252" s="212">
        <v>0.11922104678418906</v>
      </c>
    </row>
    <row r="6253" spans="1:27" x14ac:dyDescent="0.35">
      <c r="A6253" s="210" t="s">
        <v>6929</v>
      </c>
      <c r="B6253" s="217">
        <v>121.41602039292817</v>
      </c>
      <c r="C6253" s="211">
        <v>7.5827572712070801E-2</v>
      </c>
      <c r="D6253" s="211">
        <v>0.12608168992471597</v>
      </c>
      <c r="E6253" s="211">
        <v>7.6790629994827511E-2</v>
      </c>
      <c r="F6253" s="211">
        <v>7.1479817096701231E-2</v>
      </c>
      <c r="G6253" s="211">
        <v>0.12323913240499922</v>
      </c>
      <c r="H6253" s="211">
        <v>0.12649938729143628</v>
      </c>
      <c r="I6253" s="211">
        <v>0.48619442061325946</v>
      </c>
      <c r="J6253" s="211">
        <v>0.42749399357743689</v>
      </c>
      <c r="K6253" s="211">
        <v>0.60569899522421766</v>
      </c>
      <c r="L6253" s="211">
        <v>0.27380905515372761</v>
      </c>
      <c r="M6253" s="211">
        <v>0.10246962458538363</v>
      </c>
      <c r="N6253" s="211">
        <v>0.3792586096652758</v>
      </c>
      <c r="O6253" s="211">
        <v>0.709604436716474</v>
      </c>
      <c r="P6253" s="211">
        <v>6.719449512868321E-2</v>
      </c>
      <c r="Q6253" s="211">
        <v>0.14956301857817339</v>
      </c>
      <c r="R6253" s="211">
        <v>0.37031488573737592</v>
      </c>
      <c r="S6253" s="211">
        <v>0.39920256439703589</v>
      </c>
      <c r="T6253" s="211">
        <v>0.62948524772679038</v>
      </c>
      <c r="U6253" s="211">
        <v>0.47289979840035368</v>
      </c>
      <c r="V6253" s="211">
        <v>6.9058905707773399E-2</v>
      </c>
      <c r="W6253" s="211">
        <v>0.49750687461070986</v>
      </c>
      <c r="X6253" s="211">
        <v>0.29352697660171806</v>
      </c>
      <c r="Y6253" s="211">
        <v>0.572878276696413</v>
      </c>
      <c r="Z6253" s="211">
        <v>0.14041991463329032</v>
      </c>
      <c r="AA6253" s="212">
        <v>0.12395970072744804</v>
      </c>
    </row>
    <row r="6254" spans="1:27" x14ac:dyDescent="0.35">
      <c r="A6254" s="210" t="s">
        <v>6930</v>
      </c>
      <c r="B6254" s="217">
        <v>182.71498028832917</v>
      </c>
      <c r="C6254" s="211">
        <v>6.9448846086713811E-2</v>
      </c>
      <c r="D6254" s="211">
        <v>0.11489522672836948</v>
      </c>
      <c r="E6254" s="211">
        <v>7.7006740403635227E-2</v>
      </c>
      <c r="F6254" s="211">
        <v>9.658001898878335E-2</v>
      </c>
      <c r="G6254" s="211">
        <v>0.1175673252778428</v>
      </c>
      <c r="H6254" s="211">
        <v>0.11662438015988597</v>
      </c>
      <c r="I6254" s="211">
        <v>0.44506613525480732</v>
      </c>
      <c r="J6254" s="211">
        <v>0.46786761202574162</v>
      </c>
      <c r="K6254" s="211">
        <v>0.59993850829534479</v>
      </c>
      <c r="L6254" s="211">
        <v>0.27500407165731988</v>
      </c>
      <c r="M6254" s="211">
        <v>9.276074535607573E-2</v>
      </c>
      <c r="N6254" s="211">
        <v>0.48392837915773512</v>
      </c>
      <c r="O6254" s="211">
        <v>0.73568359000790928</v>
      </c>
      <c r="P6254" s="211">
        <v>7.4839177279284019E-2</v>
      </c>
      <c r="Q6254" s="211">
        <v>7.233729803128984E-2</v>
      </c>
      <c r="R6254" s="211">
        <v>0.38940342286846258</v>
      </c>
      <c r="S6254" s="211">
        <v>0.38817643204002827</v>
      </c>
      <c r="T6254" s="211">
        <v>0.62781046603544488</v>
      </c>
      <c r="U6254" s="211">
        <v>0.32837143171645972</v>
      </c>
      <c r="V6254" s="211">
        <v>0.17553001938117646</v>
      </c>
      <c r="W6254" s="211">
        <v>0.57088902560432864</v>
      </c>
      <c r="X6254" s="211">
        <v>0.41402587591688877</v>
      </c>
      <c r="Y6254" s="211">
        <v>0.77346010634578921</v>
      </c>
      <c r="Z6254" s="211">
        <v>0.14870141335975284</v>
      </c>
      <c r="AA6254" s="212">
        <v>0.1179828324032228</v>
      </c>
    </row>
    <row r="6255" spans="1:27" x14ac:dyDescent="0.35">
      <c r="A6255" s="210" t="s">
        <v>6931</v>
      </c>
      <c r="B6255" s="217">
        <v>111.57991563634168</v>
      </c>
      <c r="C6255" s="211">
        <v>6.7487064561203597E-2</v>
      </c>
      <c r="D6255" s="211">
        <v>0.11644580804855814</v>
      </c>
      <c r="E6255" s="211">
        <v>7.5020212988538199E-2</v>
      </c>
      <c r="F6255" s="211">
        <v>8.4317778621023992E-2</v>
      </c>
      <c r="G6255" s="211">
        <v>0.11939898592819602</v>
      </c>
      <c r="H6255" s="211">
        <v>0.12295073558092552</v>
      </c>
      <c r="I6255" s="211">
        <v>0.52810114259418217</v>
      </c>
      <c r="J6255" s="211">
        <v>0.43513893101652851</v>
      </c>
      <c r="K6255" s="211">
        <v>0.59425454966132141</v>
      </c>
      <c r="L6255" s="211">
        <v>0.28282550290417297</v>
      </c>
      <c r="M6255" s="211">
        <v>9.5740251490201045E-2</v>
      </c>
      <c r="N6255" s="211">
        <v>0.38651019997343278</v>
      </c>
      <c r="O6255" s="211">
        <v>0.74845616573814944</v>
      </c>
      <c r="P6255" s="211">
        <v>6.9650603176474646E-2</v>
      </c>
      <c r="Q6255" s="211">
        <v>6.0957952064921189E-2</v>
      </c>
      <c r="R6255" s="211">
        <v>0.47811376872612105</v>
      </c>
      <c r="S6255" s="211">
        <v>0.29102253896580038</v>
      </c>
      <c r="T6255" s="211">
        <v>0.47673350360525923</v>
      </c>
      <c r="U6255" s="211">
        <v>0.41378675201366266</v>
      </c>
      <c r="V6255" s="211">
        <v>5.6070118364667604E-2</v>
      </c>
      <c r="W6255" s="211">
        <v>0.51598991485632328</v>
      </c>
      <c r="X6255" s="211">
        <v>0.32393095640703473</v>
      </c>
      <c r="Y6255" s="211">
        <v>0.611714700546926</v>
      </c>
      <c r="Z6255" s="211">
        <v>0.14422062093728411</v>
      </c>
      <c r="AA6255" s="212">
        <v>0.11815987897843219</v>
      </c>
    </row>
    <row r="6256" spans="1:27" x14ac:dyDescent="0.35">
      <c r="A6256" s="210" t="s">
        <v>6932</v>
      </c>
      <c r="B6256" s="217">
        <v>139.81350688552286</v>
      </c>
      <c r="C6256" s="211">
        <v>4.8348117968467864E-2</v>
      </c>
      <c r="D6256" s="211">
        <v>0.12439731398356917</v>
      </c>
      <c r="E6256" s="211">
        <v>7.7098583972387266E-2</v>
      </c>
      <c r="F6256" s="211">
        <v>0.10777111323794721</v>
      </c>
      <c r="G6256" s="211">
        <v>0.12085305360776734</v>
      </c>
      <c r="H6256" s="211">
        <v>0.10816379003517122</v>
      </c>
      <c r="I6256" s="211">
        <v>0.46139895348836124</v>
      </c>
      <c r="J6256" s="211">
        <v>0.46451779683484207</v>
      </c>
      <c r="K6256" s="211">
        <v>0.63616828183198471</v>
      </c>
      <c r="L6256" s="211">
        <v>0.27306460896473267</v>
      </c>
      <c r="M6256" s="211">
        <v>8.2239091441641238E-2</v>
      </c>
      <c r="N6256" s="211">
        <v>0.54666094633836737</v>
      </c>
      <c r="O6256" s="211">
        <v>0.60206834541631238</v>
      </c>
      <c r="P6256" s="211">
        <v>7.1941996389706678E-2</v>
      </c>
      <c r="Q6256" s="211">
        <v>6.8938216620239509E-2</v>
      </c>
      <c r="R6256" s="211">
        <v>0.45631512869159785</v>
      </c>
      <c r="S6256" s="211">
        <v>0.26800890944352418</v>
      </c>
      <c r="T6256" s="211">
        <v>0.54962812299471298</v>
      </c>
      <c r="U6256" s="211">
        <v>0.35392762278239526</v>
      </c>
      <c r="V6256" s="211">
        <v>0.14351589166193099</v>
      </c>
      <c r="W6256" s="211">
        <v>0.52049166949383219</v>
      </c>
      <c r="X6256" s="211">
        <v>0.37928121484941324</v>
      </c>
      <c r="Y6256" s="211">
        <v>0.58648120183616403</v>
      </c>
      <c r="Z6256" s="211">
        <v>0.14860396719359795</v>
      </c>
      <c r="AA6256" s="212">
        <v>0.12108124351872331</v>
      </c>
    </row>
    <row r="6257" spans="1:27" x14ac:dyDescent="0.35">
      <c r="A6257" s="210" t="s">
        <v>6933</v>
      </c>
      <c r="B6257" s="217">
        <v>176.18170303250932</v>
      </c>
      <c r="C6257" s="211">
        <v>6.8296590384559208E-2</v>
      </c>
      <c r="D6257" s="211">
        <v>0.12167204837217613</v>
      </c>
      <c r="E6257" s="211">
        <v>8.6312272106627966E-2</v>
      </c>
      <c r="F6257" s="211">
        <v>9.3252342274887545E-2</v>
      </c>
      <c r="G6257" s="211">
        <v>0.1258813667274655</v>
      </c>
      <c r="H6257" s="211">
        <v>0.12449284128902037</v>
      </c>
      <c r="I6257" s="211">
        <v>0.48668748792577704</v>
      </c>
      <c r="J6257" s="211">
        <v>0.42716744246744454</v>
      </c>
      <c r="K6257" s="211">
        <v>0.63415980381932613</v>
      </c>
      <c r="L6257" s="211">
        <v>0.27097730100662593</v>
      </c>
      <c r="M6257" s="211">
        <v>0.11474877327591052</v>
      </c>
      <c r="N6257" s="211">
        <v>0.42335538420167829</v>
      </c>
      <c r="O6257" s="211">
        <v>0.77946810228003971</v>
      </c>
      <c r="P6257" s="211">
        <v>7.1069849035005198E-2</v>
      </c>
      <c r="Q6257" s="211">
        <v>4.330532869541142E-2</v>
      </c>
      <c r="R6257" s="211">
        <v>0.43801132956811278</v>
      </c>
      <c r="S6257" s="211">
        <v>0.29519861597486696</v>
      </c>
      <c r="T6257" s="211">
        <v>0.56058088841177001</v>
      </c>
      <c r="U6257" s="211">
        <v>0.41095342454185535</v>
      </c>
      <c r="V6257" s="211">
        <v>0.1182178274199743</v>
      </c>
      <c r="W6257" s="211">
        <v>0.61782795642457855</v>
      </c>
      <c r="X6257" s="211">
        <v>0.35996222173048004</v>
      </c>
      <c r="Y6257" s="211">
        <v>0.6712045190911955</v>
      </c>
      <c r="Z6257" s="211">
        <v>0.1470282628774025</v>
      </c>
      <c r="AA6257" s="212">
        <v>0.11540554535580781</v>
      </c>
    </row>
    <row r="6258" spans="1:27" x14ac:dyDescent="0.35">
      <c r="A6258" s="210" t="s">
        <v>6934</v>
      </c>
      <c r="B6258" s="217">
        <v>151.69434082663511</v>
      </c>
      <c r="C6258" s="211">
        <v>6.5058778763682906E-2</v>
      </c>
      <c r="D6258" s="211">
        <v>0.12469902459468113</v>
      </c>
      <c r="E6258" s="211">
        <v>7.0692239678332533E-2</v>
      </c>
      <c r="F6258" s="211">
        <v>8.0610555175485057E-2</v>
      </c>
      <c r="G6258" s="211">
        <v>0.11761440160364398</v>
      </c>
      <c r="H6258" s="211">
        <v>0.12521274451098297</v>
      </c>
      <c r="I6258" s="211">
        <v>0.51454363653741508</v>
      </c>
      <c r="J6258" s="211">
        <v>0.41859183830700908</v>
      </c>
      <c r="K6258" s="211">
        <v>0.56427613001563592</v>
      </c>
      <c r="L6258" s="211">
        <v>0.2795776020123622</v>
      </c>
      <c r="M6258" s="211">
        <v>0.10133790068481371</v>
      </c>
      <c r="N6258" s="211">
        <v>0.38640726090996819</v>
      </c>
      <c r="O6258" s="211">
        <v>0.76763180453657054</v>
      </c>
      <c r="P6258" s="211">
        <v>6.8508152306894762E-2</v>
      </c>
      <c r="Q6258" s="211">
        <v>0.11599905655014145</v>
      </c>
      <c r="R6258" s="211">
        <v>0.40176212987205834</v>
      </c>
      <c r="S6258" s="211">
        <v>0.37330937140323456</v>
      </c>
      <c r="T6258" s="211">
        <v>0.48943611953783955</v>
      </c>
      <c r="U6258" s="211">
        <v>0.51149346709524279</v>
      </c>
      <c r="V6258" s="211">
        <v>0.11989459679478846</v>
      </c>
      <c r="W6258" s="211">
        <v>0.60458414110453684</v>
      </c>
      <c r="X6258" s="211">
        <v>0.33618797547545182</v>
      </c>
      <c r="Y6258" s="211">
        <v>0.72165281976359386</v>
      </c>
      <c r="Z6258" s="211">
        <v>0.14917819874484514</v>
      </c>
      <c r="AA6258" s="212">
        <v>0.12369071717881663</v>
      </c>
    </row>
    <row r="6259" spans="1:27" x14ac:dyDescent="0.35">
      <c r="A6259" s="210" t="s">
        <v>6935</v>
      </c>
      <c r="B6259" s="217">
        <v>132.52267676654441</v>
      </c>
      <c r="C6259" s="211">
        <v>6.0878715581050444E-2</v>
      </c>
      <c r="D6259" s="211">
        <v>0.13235728545803394</v>
      </c>
      <c r="E6259" s="211">
        <v>7.6944911585634518E-2</v>
      </c>
      <c r="F6259" s="211">
        <v>7.6015899530589792E-2</v>
      </c>
      <c r="G6259" s="211">
        <v>0.11664331890078833</v>
      </c>
      <c r="H6259" s="211">
        <v>0.11730470152796277</v>
      </c>
      <c r="I6259" s="211">
        <v>0.50955185314818519</v>
      </c>
      <c r="J6259" s="211">
        <v>0.44432324967601655</v>
      </c>
      <c r="K6259" s="211">
        <v>0.64258399618804352</v>
      </c>
      <c r="L6259" s="211">
        <v>0.27822338487089326</v>
      </c>
      <c r="M6259" s="211">
        <v>9.5002668665662066E-2</v>
      </c>
      <c r="N6259" s="211">
        <v>0.40383573627625813</v>
      </c>
      <c r="O6259" s="211">
        <v>0.69130182076778079</v>
      </c>
      <c r="P6259" s="211">
        <v>6.7202060909096861E-2</v>
      </c>
      <c r="Q6259" s="211">
        <v>6.6347701722777402E-2</v>
      </c>
      <c r="R6259" s="211">
        <v>0.44262574760567647</v>
      </c>
      <c r="S6259" s="211">
        <v>0.32661891471638976</v>
      </c>
      <c r="T6259" s="211">
        <v>0.54302162476005589</v>
      </c>
      <c r="U6259" s="211">
        <v>0.46189453556545063</v>
      </c>
      <c r="V6259" s="211">
        <v>7.7373823997595043E-2</v>
      </c>
      <c r="W6259" s="211">
        <v>0.55830544605502652</v>
      </c>
      <c r="X6259" s="211">
        <v>0.39634316006522841</v>
      </c>
      <c r="Y6259" s="211">
        <v>0.76465681096223848</v>
      </c>
      <c r="Z6259" s="211">
        <v>0.14556262331075104</v>
      </c>
      <c r="AA6259" s="212">
        <v>0.12227995262993638</v>
      </c>
    </row>
    <row r="6260" spans="1:27" x14ac:dyDescent="0.35">
      <c r="A6260" s="210" t="s">
        <v>6936</v>
      </c>
      <c r="B6260" s="217">
        <v>153.06359360081387</v>
      </c>
      <c r="C6260" s="211">
        <v>5.7728952060877137E-2</v>
      </c>
      <c r="D6260" s="211">
        <v>0.12859561924845536</v>
      </c>
      <c r="E6260" s="211">
        <v>8.3648177714209487E-2</v>
      </c>
      <c r="F6260" s="211">
        <v>9.1523854735537591E-2</v>
      </c>
      <c r="G6260" s="211">
        <v>0.1243213302630662</v>
      </c>
      <c r="H6260" s="211">
        <v>0.12598674038969437</v>
      </c>
      <c r="I6260" s="211">
        <v>0.48901252516250165</v>
      </c>
      <c r="J6260" s="211">
        <v>0.44502917618290327</v>
      </c>
      <c r="K6260" s="211">
        <v>0.58188846075435652</v>
      </c>
      <c r="L6260" s="211">
        <v>0.27560838883674005</v>
      </c>
      <c r="M6260" s="211">
        <v>9.0504322632972048E-2</v>
      </c>
      <c r="N6260" s="211">
        <v>0.43850162152456529</v>
      </c>
      <c r="O6260" s="211">
        <v>0.75519803054510248</v>
      </c>
      <c r="P6260" s="211">
        <v>7.0634588731412443E-2</v>
      </c>
      <c r="Q6260" s="211">
        <v>5.4858990176449504E-2</v>
      </c>
      <c r="R6260" s="211">
        <v>0.42617272864323885</v>
      </c>
      <c r="S6260" s="211">
        <v>0.31556070993462326</v>
      </c>
      <c r="T6260" s="211">
        <v>0.60608236295520834</v>
      </c>
      <c r="U6260" s="211">
        <v>0.46029662374953717</v>
      </c>
      <c r="V6260" s="211">
        <v>0.11362176271699878</v>
      </c>
      <c r="W6260" s="211">
        <v>0.60539024501292049</v>
      </c>
      <c r="X6260" s="211">
        <v>0.35007214463839098</v>
      </c>
      <c r="Y6260" s="211">
        <v>0.55092132702586949</v>
      </c>
      <c r="Z6260" s="211">
        <v>0.14715323718050549</v>
      </c>
      <c r="AA6260" s="212">
        <v>0.11491299201440398</v>
      </c>
    </row>
    <row r="6261" spans="1:27" x14ac:dyDescent="0.35">
      <c r="A6261" s="210" t="s">
        <v>6937</v>
      </c>
      <c r="B6261" s="217">
        <v>138.64343545413533</v>
      </c>
      <c r="C6261" s="211">
        <v>6.45585580080794E-2</v>
      </c>
      <c r="D6261" s="211">
        <v>0.1188311466531311</v>
      </c>
      <c r="E6261" s="211">
        <v>7.9925105688485473E-2</v>
      </c>
      <c r="F6261" s="211">
        <v>8.3156506553228385E-2</v>
      </c>
      <c r="G6261" s="211">
        <v>0.12518575616719599</v>
      </c>
      <c r="H6261" s="211">
        <v>0.11888501709096863</v>
      </c>
      <c r="I6261" s="211">
        <v>0.44901882830298251</v>
      </c>
      <c r="J6261" s="211">
        <v>0.42282325923935149</v>
      </c>
      <c r="K6261" s="211">
        <v>0.64390043091443472</v>
      </c>
      <c r="L6261" s="211">
        <v>0.27845353601680067</v>
      </c>
      <c r="M6261" s="211">
        <v>9.3989832364215389E-2</v>
      </c>
      <c r="N6261" s="211">
        <v>0.47750056585134026</v>
      </c>
      <c r="O6261" s="211">
        <v>0.74057209833917126</v>
      </c>
      <c r="P6261" s="211">
        <v>6.7770763057043923E-2</v>
      </c>
      <c r="Q6261" s="211">
        <v>6.5322993931847456E-2</v>
      </c>
      <c r="R6261" s="211">
        <v>0.39423382601047829</v>
      </c>
      <c r="S6261" s="211">
        <v>0.38591505629757222</v>
      </c>
      <c r="T6261" s="211">
        <v>0.57296809306279584</v>
      </c>
      <c r="U6261" s="211">
        <v>0.42277878882721148</v>
      </c>
      <c r="V6261" s="211">
        <v>5.6956046177673636E-2</v>
      </c>
      <c r="W6261" s="211">
        <v>0.61952670374401064</v>
      </c>
      <c r="X6261" s="211">
        <v>0.36883497653512126</v>
      </c>
      <c r="Y6261" s="211">
        <v>0.75763331097458164</v>
      </c>
      <c r="Z6261" s="211">
        <v>0.14730224755049681</v>
      </c>
      <c r="AA6261" s="212">
        <v>0.11151250860681378</v>
      </c>
    </row>
    <row r="6262" spans="1:27" x14ac:dyDescent="0.35">
      <c r="A6262" s="210" t="s">
        <v>6938</v>
      </c>
      <c r="B6262" s="217">
        <v>121.77009433963713</v>
      </c>
      <c r="C6262" s="211">
        <v>6.6086046315453562E-2</v>
      </c>
      <c r="D6262" s="211">
        <v>0.13103731982033717</v>
      </c>
      <c r="E6262" s="211">
        <v>6.7245205143529663E-2</v>
      </c>
      <c r="F6262" s="211">
        <v>9.1471232847470163E-2</v>
      </c>
      <c r="G6262" s="211">
        <v>0.11284197054994703</v>
      </c>
      <c r="H6262" s="211">
        <v>0.11725612801056719</v>
      </c>
      <c r="I6262" s="211">
        <v>0.53054449339294107</v>
      </c>
      <c r="J6262" s="211">
        <v>0.42065139665968088</v>
      </c>
      <c r="K6262" s="211">
        <v>0.63478335180992429</v>
      </c>
      <c r="L6262" s="211">
        <v>0.27464683574988263</v>
      </c>
      <c r="M6262" s="211">
        <v>9.2065287107875121E-2</v>
      </c>
      <c r="N6262" s="211">
        <v>0.34234458469172868</v>
      </c>
      <c r="O6262" s="211">
        <v>0.65323388591867537</v>
      </c>
      <c r="P6262" s="211">
        <v>7.1190219629732862E-2</v>
      </c>
      <c r="Q6262" s="211">
        <v>5.6266443601463351E-2</v>
      </c>
      <c r="R6262" s="211">
        <v>0.41886342470608617</v>
      </c>
      <c r="S6262" s="211">
        <v>0.33634778741577642</v>
      </c>
      <c r="T6262" s="211">
        <v>0.50204026860995055</v>
      </c>
      <c r="U6262" s="211">
        <v>0.46813696693017237</v>
      </c>
      <c r="V6262" s="211">
        <v>7.1904319221551938E-2</v>
      </c>
      <c r="W6262" s="211">
        <v>0.62183813928461973</v>
      </c>
      <c r="X6262" s="211">
        <v>0.26567991659379597</v>
      </c>
      <c r="Y6262" s="211">
        <v>0.67025029364703237</v>
      </c>
      <c r="Z6262" s="211">
        <v>0.14758530868000286</v>
      </c>
      <c r="AA6262" s="212">
        <v>0.12024144704428114</v>
      </c>
    </row>
    <row r="6263" spans="1:27" x14ac:dyDescent="0.35">
      <c r="A6263" s="210" t="s">
        <v>6939</v>
      </c>
      <c r="B6263" s="217">
        <v>110.78259095154522</v>
      </c>
      <c r="C6263" s="211">
        <v>6.6636228300284914E-2</v>
      </c>
      <c r="D6263" s="211">
        <v>0.1258683921639423</v>
      </c>
      <c r="E6263" s="211">
        <v>7.6426111043087344E-2</v>
      </c>
      <c r="F6263" s="211">
        <v>0.103495317941195</v>
      </c>
      <c r="G6263" s="211">
        <v>0.11363306706744221</v>
      </c>
      <c r="H6263" s="211">
        <v>0.10696215945780407</v>
      </c>
      <c r="I6263" s="211">
        <v>0.475213418006457</v>
      </c>
      <c r="J6263" s="211">
        <v>0.43929526838234612</v>
      </c>
      <c r="K6263" s="211">
        <v>0.64905573605029754</v>
      </c>
      <c r="L6263" s="211">
        <v>0.27177763199734034</v>
      </c>
      <c r="M6263" s="211">
        <v>0.1032065287722724</v>
      </c>
      <c r="N6263" s="211">
        <v>0.40353322696166927</v>
      </c>
      <c r="O6263" s="211">
        <v>0.72345750803034814</v>
      </c>
      <c r="P6263" s="211">
        <v>6.2741301962761203E-2</v>
      </c>
      <c r="Q6263" s="211">
        <v>5.340930873498137E-2</v>
      </c>
      <c r="R6263" s="211">
        <v>0.47452209103426313</v>
      </c>
      <c r="S6263" s="211">
        <v>0.34154962979666487</v>
      </c>
      <c r="T6263" s="211">
        <v>0.46192429869842389</v>
      </c>
      <c r="U6263" s="211">
        <v>0.44872902485946142</v>
      </c>
      <c r="V6263" s="211">
        <v>6.2158071104981089E-2</v>
      </c>
      <c r="W6263" s="211">
        <v>0.51121251489699127</v>
      </c>
      <c r="X6263" s="211">
        <v>0.32038461215068526</v>
      </c>
      <c r="Y6263" s="211">
        <v>0.62679429908741302</v>
      </c>
      <c r="Z6263" s="211">
        <v>0.14646743118762601</v>
      </c>
      <c r="AA6263" s="212">
        <v>0.12327176029984949</v>
      </c>
    </row>
    <row r="6264" spans="1:27" x14ac:dyDescent="0.35">
      <c r="A6264" s="210" t="s">
        <v>6940</v>
      </c>
      <c r="B6264" s="217">
        <v>117.08004201579188</v>
      </c>
      <c r="C6264" s="211">
        <v>6.9707365856658876E-2</v>
      </c>
      <c r="D6264" s="211">
        <v>0.11546107594245383</v>
      </c>
      <c r="E6264" s="211">
        <v>6.8103150462303155E-2</v>
      </c>
      <c r="F6264" s="211">
        <v>7.6396280773844624E-2</v>
      </c>
      <c r="G6264" s="211">
        <v>0.11802569179131046</v>
      </c>
      <c r="H6264" s="211">
        <v>0.11398186779351893</v>
      </c>
      <c r="I6264" s="211">
        <v>0.41589007843719483</v>
      </c>
      <c r="J6264" s="211">
        <v>0.43250972401105875</v>
      </c>
      <c r="K6264" s="211">
        <v>0.57746301105571152</v>
      </c>
      <c r="L6264" s="211">
        <v>0.27930831252403926</v>
      </c>
      <c r="M6264" s="211">
        <v>9.5159126875202574E-2</v>
      </c>
      <c r="N6264" s="211">
        <v>0.48760348801403786</v>
      </c>
      <c r="O6264" s="211">
        <v>0.61768672185461437</v>
      </c>
      <c r="P6264" s="211">
        <v>7.0274466955740855E-2</v>
      </c>
      <c r="Q6264" s="211">
        <v>4.8759533144313978E-2</v>
      </c>
      <c r="R6264" s="211">
        <v>0.38567697461940392</v>
      </c>
      <c r="S6264" s="211">
        <v>0.31418459250379116</v>
      </c>
      <c r="T6264" s="211">
        <v>0.53122168468673359</v>
      </c>
      <c r="U6264" s="211">
        <v>0.45774740202933395</v>
      </c>
      <c r="V6264" s="211">
        <v>7.748820788941875E-2</v>
      </c>
      <c r="W6264" s="211">
        <v>0.50254595051332995</v>
      </c>
      <c r="X6264" s="211">
        <v>0.42716292084549451</v>
      </c>
      <c r="Y6264" s="211">
        <v>0.59596535858150856</v>
      </c>
      <c r="Z6264" s="211">
        <v>0.14925924867163029</v>
      </c>
      <c r="AA6264" s="212">
        <v>0.12156637757315331</v>
      </c>
    </row>
    <row r="6265" spans="1:27" x14ac:dyDescent="0.35">
      <c r="A6265" s="210" t="s">
        <v>6941</v>
      </c>
      <c r="B6265" s="217">
        <v>116.97535681075692</v>
      </c>
      <c r="C6265" s="211">
        <v>8.0558398160843023E-2</v>
      </c>
      <c r="D6265" s="211">
        <v>0.12379363463579995</v>
      </c>
      <c r="E6265" s="211">
        <v>7.4888899141242707E-2</v>
      </c>
      <c r="F6265" s="211">
        <v>7.6229106847970907E-2</v>
      </c>
      <c r="G6265" s="211">
        <v>0.11823863017148946</v>
      </c>
      <c r="H6265" s="211">
        <v>0.10773190092879933</v>
      </c>
      <c r="I6265" s="211">
        <v>0.52952538924593484</v>
      </c>
      <c r="J6265" s="211">
        <v>0.46083503191036657</v>
      </c>
      <c r="K6265" s="211">
        <v>0.63319979787186842</v>
      </c>
      <c r="L6265" s="211">
        <v>0.28123407287936991</v>
      </c>
      <c r="M6265" s="211">
        <v>9.3663031684289966E-2</v>
      </c>
      <c r="N6265" s="211">
        <v>0.4138816188181183</v>
      </c>
      <c r="O6265" s="211">
        <v>0.76071647660627861</v>
      </c>
      <c r="P6265" s="211">
        <v>6.5187461817983586E-2</v>
      </c>
      <c r="Q6265" s="211">
        <v>8.1540622207204705E-2</v>
      </c>
      <c r="R6265" s="211">
        <v>0.43784803532551286</v>
      </c>
      <c r="S6265" s="211">
        <v>0.32758812501312062</v>
      </c>
      <c r="T6265" s="211">
        <v>0.59126492810365672</v>
      </c>
      <c r="U6265" s="211">
        <v>0.35222325129179821</v>
      </c>
      <c r="V6265" s="211">
        <v>9.1570576870826856E-2</v>
      </c>
      <c r="W6265" s="211">
        <v>0.49419540382593857</v>
      </c>
      <c r="X6265" s="211">
        <v>0.39266267378139424</v>
      </c>
      <c r="Y6265" s="211">
        <v>0.60096406672250235</v>
      </c>
      <c r="Z6265" s="211">
        <v>0.14258782252614566</v>
      </c>
      <c r="AA6265" s="212">
        <v>0.12594238835307053</v>
      </c>
    </row>
    <row r="6266" spans="1:27" x14ac:dyDescent="0.35">
      <c r="A6266" s="210" t="s">
        <v>6942</v>
      </c>
      <c r="B6266" s="217">
        <v>119.33611000795928</v>
      </c>
      <c r="C6266" s="211">
        <v>7.213569483354805E-2</v>
      </c>
      <c r="D6266" s="211">
        <v>0.12570964406663773</v>
      </c>
      <c r="E6266" s="211">
        <v>7.9682197186595083E-2</v>
      </c>
      <c r="F6266" s="211">
        <v>8.7801478984322973E-2</v>
      </c>
      <c r="G6266" s="211">
        <v>0.11931972668379488</v>
      </c>
      <c r="H6266" s="211">
        <v>0.12178757168988059</v>
      </c>
      <c r="I6266" s="211">
        <v>0.49076631364853285</v>
      </c>
      <c r="J6266" s="211">
        <v>0.48630708970193098</v>
      </c>
      <c r="K6266" s="211">
        <v>0.56114706573153794</v>
      </c>
      <c r="L6266" s="211">
        <v>0.27340735829559842</v>
      </c>
      <c r="M6266" s="211">
        <v>0.10208365829985806</v>
      </c>
      <c r="N6266" s="211">
        <v>0.50764308019817328</v>
      </c>
      <c r="O6266" s="211">
        <v>0.72589112112349019</v>
      </c>
      <c r="P6266" s="211">
        <v>6.6548460593623376E-2</v>
      </c>
      <c r="Q6266" s="211">
        <v>4.5598900282188194E-2</v>
      </c>
      <c r="R6266" s="211">
        <v>0.3548599319137361</v>
      </c>
      <c r="S6266" s="211">
        <v>0.35750940272198783</v>
      </c>
      <c r="T6266" s="211">
        <v>0.57016832834247411</v>
      </c>
      <c r="U6266" s="211">
        <v>0.37318044130585853</v>
      </c>
      <c r="V6266" s="211">
        <v>6.5375485306119863E-2</v>
      </c>
      <c r="W6266" s="211">
        <v>0.54006061777354097</v>
      </c>
      <c r="X6266" s="211">
        <v>0.30982440380854004</v>
      </c>
      <c r="Y6266" s="211">
        <v>0.65178459550305046</v>
      </c>
      <c r="Z6266" s="211">
        <v>0.14558931497680136</v>
      </c>
      <c r="AA6266" s="212">
        <v>0.12020436793302026</v>
      </c>
    </row>
    <row r="6267" spans="1:27" x14ac:dyDescent="0.35">
      <c r="A6267" s="210" t="s">
        <v>6943</v>
      </c>
      <c r="B6267" s="217">
        <v>146.33271711126085</v>
      </c>
      <c r="C6267" s="211">
        <v>5.1565602349561895E-2</v>
      </c>
      <c r="D6267" s="211">
        <v>0.12359804673102147</v>
      </c>
      <c r="E6267" s="211">
        <v>7.3347933340330851E-2</v>
      </c>
      <c r="F6267" s="211">
        <v>0.10702108300317709</v>
      </c>
      <c r="G6267" s="211">
        <v>0.11723401834381197</v>
      </c>
      <c r="H6267" s="211">
        <v>0.11945460307753378</v>
      </c>
      <c r="I6267" s="211">
        <v>0.48520236089610674</v>
      </c>
      <c r="J6267" s="211">
        <v>0.47704678272839574</v>
      </c>
      <c r="K6267" s="211">
        <v>0.55484028676813513</v>
      </c>
      <c r="L6267" s="211">
        <v>0.27819686806885419</v>
      </c>
      <c r="M6267" s="211">
        <v>0.10872110804129516</v>
      </c>
      <c r="N6267" s="211">
        <v>0.48829356722922362</v>
      </c>
      <c r="O6267" s="211">
        <v>0.76834694182410013</v>
      </c>
      <c r="P6267" s="211">
        <v>7.1477692883787997E-2</v>
      </c>
      <c r="Q6267" s="211">
        <v>9.0033687698574796E-2</v>
      </c>
      <c r="R6267" s="211">
        <v>0.48087933717620368</v>
      </c>
      <c r="S6267" s="211">
        <v>0.38674189552448612</v>
      </c>
      <c r="T6267" s="211">
        <v>0.50223853960684484</v>
      </c>
      <c r="U6267" s="211">
        <v>0.40350522031262392</v>
      </c>
      <c r="V6267" s="211">
        <v>0.10237888661443556</v>
      </c>
      <c r="W6267" s="211">
        <v>0.54206702297277709</v>
      </c>
      <c r="X6267" s="211">
        <v>0.31609619359922381</v>
      </c>
      <c r="Y6267" s="211">
        <v>0.75116039020025982</v>
      </c>
      <c r="Z6267" s="211">
        <v>0.14911960750781689</v>
      </c>
      <c r="AA6267" s="212">
        <v>0.12244213018766879</v>
      </c>
    </row>
    <row r="6268" spans="1:27" x14ac:dyDescent="0.35">
      <c r="A6268" s="210" t="s">
        <v>6944</v>
      </c>
      <c r="B6268" s="217">
        <v>133.14530856635577</v>
      </c>
      <c r="C6268" s="211">
        <v>6.1462896518186851E-2</v>
      </c>
      <c r="D6268" s="211">
        <v>0.12010999459253199</v>
      </c>
      <c r="E6268" s="211">
        <v>7.4179039414531842E-2</v>
      </c>
      <c r="F6268" s="211">
        <v>8.7656903075729986E-2</v>
      </c>
      <c r="G6268" s="211">
        <v>0.115484590410407</v>
      </c>
      <c r="H6268" s="211">
        <v>0.10538054431573333</v>
      </c>
      <c r="I6268" s="211">
        <v>0.4417550988699272</v>
      </c>
      <c r="J6268" s="211">
        <v>0.4209712119334586</v>
      </c>
      <c r="K6268" s="211">
        <v>0.56557131762602442</v>
      </c>
      <c r="L6268" s="211">
        <v>0.27160033614561979</v>
      </c>
      <c r="M6268" s="211">
        <v>0.117507569623371</v>
      </c>
      <c r="N6268" s="211">
        <v>0.56295053495403302</v>
      </c>
      <c r="O6268" s="211">
        <v>0.71596807537505103</v>
      </c>
      <c r="P6268" s="211">
        <v>6.5524666197664408E-2</v>
      </c>
      <c r="Q6268" s="211">
        <v>0.10165167848214995</v>
      </c>
      <c r="R6268" s="211">
        <v>0.4911776333843772</v>
      </c>
      <c r="S6268" s="211">
        <v>0.31846392573221682</v>
      </c>
      <c r="T6268" s="211">
        <v>0.4783834083657087</v>
      </c>
      <c r="U6268" s="211">
        <v>0.41277246810404611</v>
      </c>
      <c r="V6268" s="211">
        <v>9.1292117173817577E-2</v>
      </c>
      <c r="W6268" s="211">
        <v>0.50016700180655671</v>
      </c>
      <c r="X6268" s="211">
        <v>0.34523534430232394</v>
      </c>
      <c r="Y6268" s="211">
        <v>0.73183759270273963</v>
      </c>
      <c r="Z6268" s="211">
        <v>0.14748301436357084</v>
      </c>
      <c r="AA6268" s="212">
        <v>0.12617802314928606</v>
      </c>
    </row>
    <row r="6269" spans="1:27" x14ac:dyDescent="0.35">
      <c r="A6269" s="210" t="s">
        <v>6945</v>
      </c>
      <c r="B6269" s="217">
        <v>139.0419398793228</v>
      </c>
      <c r="C6269" s="211">
        <v>5.7558861159924195E-2</v>
      </c>
      <c r="D6269" s="211">
        <v>0.11955106587498977</v>
      </c>
      <c r="E6269" s="211">
        <v>7.0894784044217521E-2</v>
      </c>
      <c r="F6269" s="211">
        <v>9.4038206494877832E-2</v>
      </c>
      <c r="G6269" s="211">
        <v>0.12045904807187691</v>
      </c>
      <c r="H6269" s="211">
        <v>0.10433148674538519</v>
      </c>
      <c r="I6269" s="211">
        <v>0.47213427212268988</v>
      </c>
      <c r="J6269" s="211">
        <v>0.43619440266829501</v>
      </c>
      <c r="K6269" s="211">
        <v>0.60340263724254839</v>
      </c>
      <c r="L6269" s="211">
        <v>0.27675400413349827</v>
      </c>
      <c r="M6269" s="211">
        <v>0.1084834736230528</v>
      </c>
      <c r="N6269" s="211">
        <v>0.47183635531845969</v>
      </c>
      <c r="O6269" s="211">
        <v>0.62236935169580243</v>
      </c>
      <c r="P6269" s="211">
        <v>6.2999510618461152E-2</v>
      </c>
      <c r="Q6269" s="211">
        <v>0.1562744757296583</v>
      </c>
      <c r="R6269" s="211">
        <v>0.47195145971434405</v>
      </c>
      <c r="S6269" s="211">
        <v>0.30452171504770054</v>
      </c>
      <c r="T6269" s="211">
        <v>0.51124113267357008</v>
      </c>
      <c r="U6269" s="211">
        <v>0.38743235892539107</v>
      </c>
      <c r="V6269" s="211">
        <v>0.10020122834057424</v>
      </c>
      <c r="W6269" s="211">
        <v>0.54767145357532598</v>
      </c>
      <c r="X6269" s="211">
        <v>0.35902177979215666</v>
      </c>
      <c r="Y6269" s="211">
        <v>0.71528994072528751</v>
      </c>
      <c r="Z6269" s="211">
        <v>0.14694553337891991</v>
      </c>
      <c r="AA6269" s="212">
        <v>0.11563234703382422</v>
      </c>
    </row>
    <row r="6270" spans="1:27" x14ac:dyDescent="0.35">
      <c r="A6270" s="210" t="s">
        <v>6946</v>
      </c>
      <c r="B6270" s="217">
        <v>135.69631368577495</v>
      </c>
      <c r="C6270" s="211">
        <v>6.9375656370904024E-2</v>
      </c>
      <c r="D6270" s="211">
        <v>0.11691536958059885</v>
      </c>
      <c r="E6270" s="211">
        <v>7.5867495997428383E-2</v>
      </c>
      <c r="F6270" s="211">
        <v>9.9709874969859419E-2</v>
      </c>
      <c r="G6270" s="211">
        <v>0.11472744179591871</v>
      </c>
      <c r="H6270" s="211">
        <v>0.11785410471973866</v>
      </c>
      <c r="I6270" s="211">
        <v>0.4615936451712121</v>
      </c>
      <c r="J6270" s="211">
        <v>0.39995766123649967</v>
      </c>
      <c r="K6270" s="211">
        <v>0.57673759684832848</v>
      </c>
      <c r="L6270" s="211">
        <v>0.27317589586407509</v>
      </c>
      <c r="M6270" s="211">
        <v>8.9004263005219991E-2</v>
      </c>
      <c r="N6270" s="211">
        <v>0.4739694081345992</v>
      </c>
      <c r="O6270" s="211">
        <v>0.65364826530220066</v>
      </c>
      <c r="P6270" s="211">
        <v>6.6090549685785233E-2</v>
      </c>
      <c r="Q6270" s="211">
        <v>0.12412917129890463</v>
      </c>
      <c r="R6270" s="211">
        <v>0.37671487946994359</v>
      </c>
      <c r="S6270" s="211">
        <v>0.31064769383173207</v>
      </c>
      <c r="T6270" s="211">
        <v>0.54194116460883746</v>
      </c>
      <c r="U6270" s="211">
        <v>0.35414584313841596</v>
      </c>
      <c r="V6270" s="211">
        <v>0.13647593773445249</v>
      </c>
      <c r="W6270" s="211">
        <v>0.59204832845349864</v>
      </c>
      <c r="X6270" s="211">
        <v>0.2605018061798553</v>
      </c>
      <c r="Y6270" s="211">
        <v>0.67373057530576275</v>
      </c>
      <c r="Z6270" s="211">
        <v>0.14711577878146628</v>
      </c>
      <c r="AA6270" s="212">
        <v>0.11918584629891681</v>
      </c>
    </row>
    <row r="6271" spans="1:27" x14ac:dyDescent="0.35">
      <c r="A6271" s="210" t="s">
        <v>6947</v>
      </c>
      <c r="B6271" s="217">
        <v>145.16742824187139</v>
      </c>
      <c r="C6271" s="211">
        <v>5.581409740478354E-2</v>
      </c>
      <c r="D6271" s="211">
        <v>0.12096306198269514</v>
      </c>
      <c r="E6271" s="211">
        <v>7.8629991524797702E-2</v>
      </c>
      <c r="F6271" s="211">
        <v>0.10377088222626975</v>
      </c>
      <c r="G6271" s="211">
        <v>0.12263498033753595</v>
      </c>
      <c r="H6271" s="211">
        <v>0.10707056928763406</v>
      </c>
      <c r="I6271" s="211">
        <v>0.51941128492665667</v>
      </c>
      <c r="J6271" s="211">
        <v>0.42702893078242971</v>
      </c>
      <c r="K6271" s="211">
        <v>0.64457399645438485</v>
      </c>
      <c r="L6271" s="211">
        <v>0.2759037216137234</v>
      </c>
      <c r="M6271" s="211">
        <v>0.1128499659625757</v>
      </c>
      <c r="N6271" s="211">
        <v>0.4232496296636471</v>
      </c>
      <c r="O6271" s="211">
        <v>0.67700576742011376</v>
      </c>
      <c r="P6271" s="211">
        <v>6.4077404097862833E-2</v>
      </c>
      <c r="Q6271" s="211">
        <v>6.2861230673332782E-2</v>
      </c>
      <c r="R6271" s="211">
        <v>0.40791827368199185</v>
      </c>
      <c r="S6271" s="211">
        <v>0.30183486990394115</v>
      </c>
      <c r="T6271" s="211">
        <v>0.53437944760860889</v>
      </c>
      <c r="U6271" s="211">
        <v>0.49059272876406651</v>
      </c>
      <c r="V6271" s="211">
        <v>9.4815860257605133E-2</v>
      </c>
      <c r="W6271" s="211">
        <v>0.54710410894292749</v>
      </c>
      <c r="X6271" s="211">
        <v>0.23644270540316037</v>
      </c>
      <c r="Y6271" s="211">
        <v>0.65188968925638946</v>
      </c>
      <c r="Z6271" s="211">
        <v>0.14866583532308605</v>
      </c>
      <c r="AA6271" s="212">
        <v>0.11801924540074654</v>
      </c>
    </row>
    <row r="6272" spans="1:27" x14ac:dyDescent="0.35">
      <c r="A6272" s="210" t="s">
        <v>6948</v>
      </c>
      <c r="B6272" s="217">
        <v>139.82795468561054</v>
      </c>
      <c r="C6272" s="211">
        <v>7.6796203865894197E-2</v>
      </c>
      <c r="D6272" s="211">
        <v>0.12183083495853726</v>
      </c>
      <c r="E6272" s="211">
        <v>8.1527458286094395E-2</v>
      </c>
      <c r="F6272" s="211">
        <v>0.1185508209770663</v>
      </c>
      <c r="G6272" s="211">
        <v>0.12106732941216324</v>
      </c>
      <c r="H6272" s="211">
        <v>0.11033460779063306</v>
      </c>
      <c r="I6272" s="211">
        <v>0.51401553618519547</v>
      </c>
      <c r="J6272" s="211">
        <v>0.41890437139501935</v>
      </c>
      <c r="K6272" s="211">
        <v>0.58032491933541919</v>
      </c>
      <c r="L6272" s="211">
        <v>0.27391546421477164</v>
      </c>
      <c r="M6272" s="211">
        <v>0.10540133874531579</v>
      </c>
      <c r="N6272" s="211">
        <v>0.42320400177582279</v>
      </c>
      <c r="O6272" s="211">
        <v>0.65251892684729151</v>
      </c>
      <c r="P6272" s="211">
        <v>6.5178833494687144E-2</v>
      </c>
      <c r="Q6272" s="211">
        <v>0.12837430644412229</v>
      </c>
      <c r="R6272" s="211">
        <v>0.45139527389025419</v>
      </c>
      <c r="S6272" s="211">
        <v>0.398241243781567</v>
      </c>
      <c r="T6272" s="211">
        <v>0.56293903264251965</v>
      </c>
      <c r="U6272" s="211">
        <v>0.43905252760839253</v>
      </c>
      <c r="V6272" s="211">
        <v>8.9902763298765759E-2</v>
      </c>
      <c r="W6272" s="211">
        <v>0.48665217224861973</v>
      </c>
      <c r="X6272" s="211">
        <v>0.40085098541881037</v>
      </c>
      <c r="Y6272" s="211">
        <v>0.69445155400481173</v>
      </c>
      <c r="Z6272" s="211">
        <v>0.14952748891276255</v>
      </c>
      <c r="AA6272" s="212">
        <v>0.11818928185414621</v>
      </c>
    </row>
    <row r="6273" spans="1:27" x14ac:dyDescent="0.35">
      <c r="A6273" s="210" t="s">
        <v>6949</v>
      </c>
      <c r="B6273" s="217">
        <v>173.76730999090935</v>
      </c>
      <c r="C6273" s="211">
        <v>5.1856096694591992E-2</v>
      </c>
      <c r="D6273" s="211">
        <v>0.1290801779858767</v>
      </c>
      <c r="E6273" s="211">
        <v>8.2640650702898263E-2</v>
      </c>
      <c r="F6273" s="211">
        <v>8.7392964490274935E-2</v>
      </c>
      <c r="G6273" s="211">
        <v>0.12315385937922735</v>
      </c>
      <c r="H6273" s="211">
        <v>0.1141640054812125</v>
      </c>
      <c r="I6273" s="211">
        <v>0.51771050251120754</v>
      </c>
      <c r="J6273" s="211">
        <v>0.4630345571394634</v>
      </c>
      <c r="K6273" s="211">
        <v>0.60412692504079168</v>
      </c>
      <c r="L6273" s="211">
        <v>0.26958301238240889</v>
      </c>
      <c r="M6273" s="211">
        <v>0.11146920000108068</v>
      </c>
      <c r="N6273" s="211">
        <v>0.40600269364818975</v>
      </c>
      <c r="O6273" s="211">
        <v>0.73414870503078167</v>
      </c>
      <c r="P6273" s="211">
        <v>6.8213883353956575E-2</v>
      </c>
      <c r="Q6273" s="211">
        <v>0.13028905507363142</v>
      </c>
      <c r="R6273" s="211">
        <v>0.42079513946740876</v>
      </c>
      <c r="S6273" s="211">
        <v>0.32793561432740448</v>
      </c>
      <c r="T6273" s="211">
        <v>0.56619811035938528</v>
      </c>
      <c r="U6273" s="211">
        <v>0.48032089371214304</v>
      </c>
      <c r="V6273" s="211">
        <v>0.10507969889007103</v>
      </c>
      <c r="W6273" s="211">
        <v>0.53692670970112788</v>
      </c>
      <c r="X6273" s="211">
        <v>0.37270058514262278</v>
      </c>
      <c r="Y6273" s="211">
        <v>0.73085387380000255</v>
      </c>
      <c r="Z6273" s="211">
        <v>0.14157479885412907</v>
      </c>
      <c r="AA6273" s="212">
        <v>0.11559713924619115</v>
      </c>
    </row>
    <row r="6274" spans="1:27" x14ac:dyDescent="0.35">
      <c r="A6274" s="210" t="s">
        <v>6950</v>
      </c>
      <c r="B6274" s="217">
        <v>132.32371730162896</v>
      </c>
      <c r="C6274" s="211">
        <v>7.033821084345819E-2</v>
      </c>
      <c r="D6274" s="211">
        <v>0.12632414014954116</v>
      </c>
      <c r="E6274" s="211">
        <v>6.9213594862281333E-2</v>
      </c>
      <c r="F6274" s="211">
        <v>0.12073083830644647</v>
      </c>
      <c r="G6274" s="211">
        <v>0.11630750461343628</v>
      </c>
      <c r="H6274" s="211">
        <v>0.1220354523850168</v>
      </c>
      <c r="I6274" s="211">
        <v>0.46550925185955172</v>
      </c>
      <c r="J6274" s="211">
        <v>0.44468468737619021</v>
      </c>
      <c r="K6274" s="211">
        <v>0.64573903339348337</v>
      </c>
      <c r="L6274" s="211">
        <v>0.28287783373980219</v>
      </c>
      <c r="M6274" s="211">
        <v>9.3944439293156101E-2</v>
      </c>
      <c r="N6274" s="211">
        <v>0.39230748487017059</v>
      </c>
      <c r="O6274" s="211">
        <v>0.73005571345834508</v>
      </c>
      <c r="P6274" s="211">
        <v>6.5532555013876614E-2</v>
      </c>
      <c r="Q6274" s="211">
        <v>0.13320961669769094</v>
      </c>
      <c r="R6274" s="211">
        <v>0.41938339422772952</v>
      </c>
      <c r="S6274" s="211">
        <v>0.34404552131333299</v>
      </c>
      <c r="T6274" s="211">
        <v>0.46621789817397097</v>
      </c>
      <c r="U6274" s="211">
        <v>0.34475292025636506</v>
      </c>
      <c r="V6274" s="211">
        <v>0.11239601682691032</v>
      </c>
      <c r="W6274" s="211">
        <v>0.52838503995447139</v>
      </c>
      <c r="X6274" s="211">
        <v>0.29401802769296997</v>
      </c>
      <c r="Y6274" s="211">
        <v>0.61976396794186983</v>
      </c>
      <c r="Z6274" s="211">
        <v>0.14904975658312267</v>
      </c>
      <c r="AA6274" s="212">
        <v>0.11404666571767964</v>
      </c>
    </row>
    <row r="6275" spans="1:27" x14ac:dyDescent="0.35">
      <c r="A6275" s="210" t="s">
        <v>6951</v>
      </c>
      <c r="B6275" s="217">
        <v>131.2550825212582</v>
      </c>
      <c r="C6275" s="211">
        <v>6.9311721805695975E-2</v>
      </c>
      <c r="D6275" s="211">
        <v>0.12997219402580862</v>
      </c>
      <c r="E6275" s="211">
        <v>8.2530657626135026E-2</v>
      </c>
      <c r="F6275" s="211">
        <v>9.5527552556768106E-2</v>
      </c>
      <c r="G6275" s="211">
        <v>0.1134303958546989</v>
      </c>
      <c r="H6275" s="211">
        <v>0.10963358297821334</v>
      </c>
      <c r="I6275" s="211">
        <v>0.48028428166457193</v>
      </c>
      <c r="J6275" s="211">
        <v>0.47269718312737591</v>
      </c>
      <c r="K6275" s="211">
        <v>0.63983976284711142</v>
      </c>
      <c r="L6275" s="211">
        <v>0.28418054880350746</v>
      </c>
      <c r="M6275" s="211">
        <v>9.3604007029652048E-2</v>
      </c>
      <c r="N6275" s="211">
        <v>0.41336876151215496</v>
      </c>
      <c r="O6275" s="211">
        <v>0.64255252787084216</v>
      </c>
      <c r="P6275" s="211">
        <v>7.2735830342713678E-2</v>
      </c>
      <c r="Q6275" s="211">
        <v>9.3382779841515384E-2</v>
      </c>
      <c r="R6275" s="211">
        <v>0.45452490536405804</v>
      </c>
      <c r="S6275" s="211">
        <v>0.27625999417453051</v>
      </c>
      <c r="T6275" s="211">
        <v>0.53539581359606814</v>
      </c>
      <c r="U6275" s="211">
        <v>0.32955056401495592</v>
      </c>
      <c r="V6275" s="211">
        <v>7.2836794516764697E-2</v>
      </c>
      <c r="W6275" s="211">
        <v>0.5260890225834608</v>
      </c>
      <c r="X6275" s="211">
        <v>0.39872516268220948</v>
      </c>
      <c r="Y6275" s="211">
        <v>0.58869619881064084</v>
      </c>
      <c r="Z6275" s="211">
        <v>0.1464499332051159</v>
      </c>
      <c r="AA6275" s="212">
        <v>0.11383818516809102</v>
      </c>
    </row>
    <row r="6276" spans="1:27" x14ac:dyDescent="0.35">
      <c r="A6276" s="210" t="s">
        <v>6952</v>
      </c>
      <c r="B6276" s="217">
        <v>124.47210733824602</v>
      </c>
      <c r="C6276" s="211">
        <v>5.1983409496286895E-2</v>
      </c>
      <c r="D6276" s="211">
        <v>0.12098976774868321</v>
      </c>
      <c r="E6276" s="211">
        <v>7.7731532129514197E-2</v>
      </c>
      <c r="F6276" s="211">
        <v>9.7464679711688151E-2</v>
      </c>
      <c r="G6276" s="211">
        <v>0.12100352213835382</v>
      </c>
      <c r="H6276" s="211">
        <v>0.10933705140717737</v>
      </c>
      <c r="I6276" s="211">
        <v>0.46367315205119741</v>
      </c>
      <c r="J6276" s="211">
        <v>0.44597824781374529</v>
      </c>
      <c r="K6276" s="211">
        <v>0.64216912573064278</v>
      </c>
      <c r="L6276" s="211">
        <v>0.27152236798891466</v>
      </c>
      <c r="M6276" s="211">
        <v>0.10701442885259629</v>
      </c>
      <c r="N6276" s="211">
        <v>0.46605232383783435</v>
      </c>
      <c r="O6276" s="211">
        <v>0.76671957619310749</v>
      </c>
      <c r="P6276" s="211">
        <v>6.4785715199776106E-2</v>
      </c>
      <c r="Q6276" s="211">
        <v>6.1012180075744618E-2</v>
      </c>
      <c r="R6276" s="211">
        <v>0.44638659492727328</v>
      </c>
      <c r="S6276" s="211">
        <v>0.30859143645666975</v>
      </c>
      <c r="T6276" s="211">
        <v>0.55559972169242644</v>
      </c>
      <c r="U6276" s="211">
        <v>0.41185751076674998</v>
      </c>
      <c r="V6276" s="211">
        <v>6.5400417907343883E-2</v>
      </c>
      <c r="W6276" s="211">
        <v>0.59837546397522412</v>
      </c>
      <c r="X6276" s="211">
        <v>0.30795515358364473</v>
      </c>
      <c r="Y6276" s="211">
        <v>0.70209859352191095</v>
      </c>
      <c r="Z6276" s="211">
        <v>0.14841001524555561</v>
      </c>
      <c r="AA6276" s="212">
        <v>0.12141819662259526</v>
      </c>
    </row>
    <row r="6277" spans="1:27" x14ac:dyDescent="0.35">
      <c r="A6277" s="210" t="s">
        <v>6953</v>
      </c>
      <c r="B6277" s="217">
        <v>133.69456432010247</v>
      </c>
      <c r="C6277" s="211">
        <v>6.145664657522016E-2</v>
      </c>
      <c r="D6277" s="211">
        <v>0.11945458388368627</v>
      </c>
      <c r="E6277" s="211">
        <v>8.3550152893128588E-2</v>
      </c>
      <c r="F6277" s="211">
        <v>9.1818720457730985E-2</v>
      </c>
      <c r="G6277" s="211">
        <v>0.11998528337910912</v>
      </c>
      <c r="H6277" s="211">
        <v>0.11440983058009013</v>
      </c>
      <c r="I6277" s="211">
        <v>0.46523360696754612</v>
      </c>
      <c r="J6277" s="211">
        <v>0.41301245090098204</v>
      </c>
      <c r="K6277" s="211">
        <v>0.54754382661834056</v>
      </c>
      <c r="L6277" s="211">
        <v>0.27809729189302279</v>
      </c>
      <c r="M6277" s="211">
        <v>0.11300873741733619</v>
      </c>
      <c r="N6277" s="211">
        <v>0.45201185530003235</v>
      </c>
      <c r="O6277" s="211">
        <v>0.72699580670116859</v>
      </c>
      <c r="P6277" s="211">
        <v>6.3478877040192838E-2</v>
      </c>
      <c r="Q6277" s="211">
        <v>7.2048165914479739E-2</v>
      </c>
      <c r="R6277" s="211">
        <v>0.47478145624907192</v>
      </c>
      <c r="S6277" s="211">
        <v>0.30716873410699697</v>
      </c>
      <c r="T6277" s="211">
        <v>0.53714959277583341</v>
      </c>
      <c r="U6277" s="211">
        <v>0.37741128434493837</v>
      </c>
      <c r="V6277" s="211">
        <v>9.9040887065701216E-2</v>
      </c>
      <c r="W6277" s="211">
        <v>0.57630019347702643</v>
      </c>
      <c r="X6277" s="211">
        <v>0.31827765646891143</v>
      </c>
      <c r="Y6277" s="211">
        <v>0.62573672406997272</v>
      </c>
      <c r="Z6277" s="211">
        <v>0.14698689384977445</v>
      </c>
      <c r="AA6277" s="212">
        <v>0.11631182057308088</v>
      </c>
    </row>
    <row r="6278" spans="1:27" x14ac:dyDescent="0.35">
      <c r="A6278" s="210" t="s">
        <v>6954</v>
      </c>
      <c r="B6278" s="217">
        <v>119.18989227367079</v>
      </c>
      <c r="C6278" s="211">
        <v>6.3173769825756662E-2</v>
      </c>
      <c r="D6278" s="211">
        <v>0.11516255864291049</v>
      </c>
      <c r="E6278" s="211">
        <v>8.8771886471604014E-2</v>
      </c>
      <c r="F6278" s="211">
        <v>0.11893359111952718</v>
      </c>
      <c r="G6278" s="211">
        <v>0.11413594116673739</v>
      </c>
      <c r="H6278" s="211">
        <v>0.10455304329418023</v>
      </c>
      <c r="I6278" s="211">
        <v>0.52075058566262378</v>
      </c>
      <c r="J6278" s="211">
        <v>0.40512801051441549</v>
      </c>
      <c r="K6278" s="211">
        <v>0.61214366820220945</v>
      </c>
      <c r="L6278" s="211">
        <v>0.27417783294981551</v>
      </c>
      <c r="M6278" s="211">
        <v>8.5711892782366739E-2</v>
      </c>
      <c r="N6278" s="211">
        <v>0.50689434366641373</v>
      </c>
      <c r="O6278" s="211">
        <v>0.66469147782383398</v>
      </c>
      <c r="P6278" s="211">
        <v>6.77691129937468E-2</v>
      </c>
      <c r="Q6278" s="211">
        <v>6.4584028642966307E-2</v>
      </c>
      <c r="R6278" s="211">
        <v>0.43455132203780605</v>
      </c>
      <c r="S6278" s="211">
        <v>0.36581749182811785</v>
      </c>
      <c r="T6278" s="211">
        <v>0.48230009472144458</v>
      </c>
      <c r="U6278" s="211">
        <v>0.39421282841258087</v>
      </c>
      <c r="V6278" s="211">
        <v>9.3349512403124946E-2</v>
      </c>
      <c r="W6278" s="211">
        <v>0.53306457062314472</v>
      </c>
      <c r="X6278" s="211">
        <v>0.31122666572258983</v>
      </c>
      <c r="Y6278" s="211">
        <v>0.53645077367340066</v>
      </c>
      <c r="Z6278" s="211">
        <v>0.14602770853017003</v>
      </c>
      <c r="AA6278" s="212">
        <v>0.12296747650057484</v>
      </c>
    </row>
    <row r="6279" spans="1:27" x14ac:dyDescent="0.35">
      <c r="A6279" s="210" t="s">
        <v>6955</v>
      </c>
      <c r="B6279" s="217">
        <v>126.16584055624523</v>
      </c>
      <c r="C6279" s="211">
        <v>4.7245270653879082E-2</v>
      </c>
      <c r="D6279" s="211">
        <v>0.12677280314337122</v>
      </c>
      <c r="E6279" s="211">
        <v>7.8364720592465631E-2</v>
      </c>
      <c r="F6279" s="211">
        <v>8.9066023344769193E-2</v>
      </c>
      <c r="G6279" s="211">
        <v>0.12262206151248606</v>
      </c>
      <c r="H6279" s="211">
        <v>0.12470683583482692</v>
      </c>
      <c r="I6279" s="211">
        <v>0.48028869656516371</v>
      </c>
      <c r="J6279" s="211">
        <v>0.43091482233692047</v>
      </c>
      <c r="K6279" s="211">
        <v>0.64105917800548184</v>
      </c>
      <c r="L6279" s="211">
        <v>0.27304825978236474</v>
      </c>
      <c r="M6279" s="211">
        <v>0.10447784433329872</v>
      </c>
      <c r="N6279" s="211">
        <v>0.44966921441444008</v>
      </c>
      <c r="O6279" s="211">
        <v>0.74321610907478186</v>
      </c>
      <c r="P6279" s="211">
        <v>7.1128164688042853E-2</v>
      </c>
      <c r="Q6279" s="211">
        <v>7.9726338569219804E-2</v>
      </c>
      <c r="R6279" s="211">
        <v>0.44494810695745973</v>
      </c>
      <c r="S6279" s="211">
        <v>0.32830297518368556</v>
      </c>
      <c r="T6279" s="211">
        <v>0.48913381276621731</v>
      </c>
      <c r="U6279" s="211">
        <v>0.46603089974057466</v>
      </c>
      <c r="V6279" s="211">
        <v>6.011958927097838E-2</v>
      </c>
      <c r="W6279" s="211">
        <v>0.45839643181107603</v>
      </c>
      <c r="X6279" s="211">
        <v>0.38765780194510835</v>
      </c>
      <c r="Y6279" s="211">
        <v>0.62728248316822521</v>
      </c>
      <c r="Z6279" s="211">
        <v>0.14863834230144427</v>
      </c>
      <c r="AA6279" s="212">
        <v>0.12098362940919999</v>
      </c>
    </row>
    <row r="6280" spans="1:27" x14ac:dyDescent="0.35">
      <c r="A6280" s="210" t="s">
        <v>6956</v>
      </c>
      <c r="B6280" s="217">
        <v>148.87344591980457</v>
      </c>
      <c r="C6280" s="211">
        <v>5.4837460861975294E-2</v>
      </c>
      <c r="D6280" s="211">
        <v>0.13204884397795591</v>
      </c>
      <c r="E6280" s="211">
        <v>8.8348432363187873E-2</v>
      </c>
      <c r="F6280" s="211">
        <v>7.3913773298825786E-2</v>
      </c>
      <c r="G6280" s="211">
        <v>0.11921525943187662</v>
      </c>
      <c r="H6280" s="211">
        <v>0.10740149966054502</v>
      </c>
      <c r="I6280" s="211">
        <v>0.50156185884500848</v>
      </c>
      <c r="J6280" s="211">
        <v>0.45004582752811406</v>
      </c>
      <c r="K6280" s="211">
        <v>0.60656208635913533</v>
      </c>
      <c r="L6280" s="211">
        <v>0.27260864063141566</v>
      </c>
      <c r="M6280" s="211">
        <v>0.10584524387544014</v>
      </c>
      <c r="N6280" s="211">
        <v>0.47061916690733069</v>
      </c>
      <c r="O6280" s="211">
        <v>0.54072218310698539</v>
      </c>
      <c r="P6280" s="211">
        <v>6.8505042144384271E-2</v>
      </c>
      <c r="Q6280" s="211">
        <v>5.4914982449540878E-2</v>
      </c>
      <c r="R6280" s="211">
        <v>0.47436626773332946</v>
      </c>
      <c r="S6280" s="211">
        <v>0.3087892673253273</v>
      </c>
      <c r="T6280" s="211">
        <v>0.6001832821776627</v>
      </c>
      <c r="U6280" s="211">
        <v>0.44519345575682956</v>
      </c>
      <c r="V6280" s="211">
        <v>0.10773053963852232</v>
      </c>
      <c r="W6280" s="211">
        <v>0.63066509281037886</v>
      </c>
      <c r="X6280" s="211">
        <v>0.29151498794522712</v>
      </c>
      <c r="Y6280" s="211">
        <v>0.61783141169153089</v>
      </c>
      <c r="Z6280" s="211">
        <v>0.14303195725973852</v>
      </c>
      <c r="AA6280" s="212">
        <v>0.11902478215181149</v>
      </c>
    </row>
    <row r="6281" spans="1:27" x14ac:dyDescent="0.35">
      <c r="A6281" s="210" t="s">
        <v>6957</v>
      </c>
      <c r="B6281" s="217">
        <v>152.95836774470064</v>
      </c>
      <c r="C6281" s="211">
        <v>6.5423921915672312E-2</v>
      </c>
      <c r="D6281" s="211">
        <v>0.12364160522648429</v>
      </c>
      <c r="E6281" s="211">
        <v>7.929610068428776E-2</v>
      </c>
      <c r="F6281" s="211">
        <v>7.2466753100355469E-2</v>
      </c>
      <c r="G6281" s="211">
        <v>0.11969950306082969</v>
      </c>
      <c r="H6281" s="211">
        <v>0.12570687518085494</v>
      </c>
      <c r="I6281" s="211">
        <v>0.51137217356822562</v>
      </c>
      <c r="J6281" s="211">
        <v>0.43639734595860691</v>
      </c>
      <c r="K6281" s="211">
        <v>0.59796141884220166</v>
      </c>
      <c r="L6281" s="211">
        <v>0.28030190919246312</v>
      </c>
      <c r="M6281" s="211">
        <v>9.8701520810752452E-2</v>
      </c>
      <c r="N6281" s="211">
        <v>0.50771195084194143</v>
      </c>
      <c r="O6281" s="211">
        <v>0.60347549057604211</v>
      </c>
      <c r="P6281" s="211">
        <v>6.8389952462337408E-2</v>
      </c>
      <c r="Q6281" s="211">
        <v>0.10056597990544627</v>
      </c>
      <c r="R6281" s="211">
        <v>0.44326932524155271</v>
      </c>
      <c r="S6281" s="211">
        <v>0.33437527097669117</v>
      </c>
      <c r="T6281" s="211">
        <v>0.51468789148772642</v>
      </c>
      <c r="U6281" s="211">
        <v>0.47564367405257224</v>
      </c>
      <c r="V6281" s="211">
        <v>0.15202626503271949</v>
      </c>
      <c r="W6281" s="211">
        <v>0.53608900378785918</v>
      </c>
      <c r="X6281" s="211">
        <v>0.34438511251991955</v>
      </c>
      <c r="Y6281" s="211">
        <v>0.51195740174259075</v>
      </c>
      <c r="Z6281" s="211">
        <v>0.14788190980756144</v>
      </c>
      <c r="AA6281" s="212">
        <v>0.11968210773814426</v>
      </c>
    </row>
    <row r="6282" spans="1:27" x14ac:dyDescent="0.35">
      <c r="A6282" s="210" t="s">
        <v>6958</v>
      </c>
      <c r="B6282" s="217">
        <v>189.74730148466654</v>
      </c>
      <c r="C6282" s="211">
        <v>5.5836597473566334E-2</v>
      </c>
      <c r="D6282" s="211">
        <v>0.12813587284733735</v>
      </c>
      <c r="E6282" s="211">
        <v>7.5544383675997653E-2</v>
      </c>
      <c r="F6282" s="211">
        <v>8.6005481533260014E-2</v>
      </c>
      <c r="G6282" s="211">
        <v>0.12250256132596281</v>
      </c>
      <c r="H6282" s="211">
        <v>0.11658382720917287</v>
      </c>
      <c r="I6282" s="211">
        <v>0.45203543603042279</v>
      </c>
      <c r="J6282" s="211">
        <v>0.44108828122391375</v>
      </c>
      <c r="K6282" s="211">
        <v>0.55118840139622594</v>
      </c>
      <c r="L6282" s="211">
        <v>0.2747613286865459</v>
      </c>
      <c r="M6282" s="211">
        <v>0.10384647678762646</v>
      </c>
      <c r="N6282" s="211">
        <v>0.43454217444050602</v>
      </c>
      <c r="O6282" s="211">
        <v>0.74048125068384052</v>
      </c>
      <c r="P6282" s="211">
        <v>6.6937336358951494E-2</v>
      </c>
      <c r="Q6282" s="211">
        <v>0.15054522958726252</v>
      </c>
      <c r="R6282" s="211">
        <v>0.39733017573681134</v>
      </c>
      <c r="S6282" s="211">
        <v>0.28941604393943626</v>
      </c>
      <c r="T6282" s="211">
        <v>0.53031390528294819</v>
      </c>
      <c r="U6282" s="211">
        <v>0.54189162359208187</v>
      </c>
      <c r="V6282" s="211">
        <v>0.18685687963729</v>
      </c>
      <c r="W6282" s="211">
        <v>0.58234401961265214</v>
      </c>
      <c r="X6282" s="211">
        <v>0.42199188085073802</v>
      </c>
      <c r="Y6282" s="211">
        <v>0.54473659827152854</v>
      </c>
      <c r="Z6282" s="211">
        <v>0.14732155934601934</v>
      </c>
      <c r="AA6282" s="212">
        <v>0.11360149084838271</v>
      </c>
    </row>
    <row r="6283" spans="1:27" x14ac:dyDescent="0.35">
      <c r="A6283" s="210" t="s">
        <v>6959</v>
      </c>
      <c r="B6283" s="217">
        <v>181.42341298765615</v>
      </c>
      <c r="C6283" s="211">
        <v>7.076501094456189E-2</v>
      </c>
      <c r="D6283" s="211">
        <v>0.12401901369535884</v>
      </c>
      <c r="E6283" s="211">
        <v>7.1550227855885065E-2</v>
      </c>
      <c r="F6283" s="211">
        <v>0.11373006708054413</v>
      </c>
      <c r="G6283" s="211">
        <v>0.11979222776572679</v>
      </c>
      <c r="H6283" s="211">
        <v>0.11922180302645921</v>
      </c>
      <c r="I6283" s="211">
        <v>0.49844648458845592</v>
      </c>
      <c r="J6283" s="211">
        <v>0.41241894953762287</v>
      </c>
      <c r="K6283" s="211">
        <v>0.63058476936261698</v>
      </c>
      <c r="L6283" s="211">
        <v>0.27432428929962416</v>
      </c>
      <c r="M6283" s="211">
        <v>0.10739193563102692</v>
      </c>
      <c r="N6283" s="211">
        <v>0.53500329448735673</v>
      </c>
      <c r="O6283" s="211">
        <v>0.76046827536513362</v>
      </c>
      <c r="P6283" s="211">
        <v>7.2047155225587717E-2</v>
      </c>
      <c r="Q6283" s="211">
        <v>0.14010992424965579</v>
      </c>
      <c r="R6283" s="211">
        <v>0.48329358231560449</v>
      </c>
      <c r="S6283" s="211">
        <v>0.31350099689911504</v>
      </c>
      <c r="T6283" s="211">
        <v>0.47872640773611863</v>
      </c>
      <c r="U6283" s="211">
        <v>0.44726835182410041</v>
      </c>
      <c r="V6283" s="211">
        <v>9.5914457947879242E-2</v>
      </c>
      <c r="W6283" s="211">
        <v>0.46641826796891883</v>
      </c>
      <c r="X6283" s="211">
        <v>0.31098192121574714</v>
      </c>
      <c r="Y6283" s="211">
        <v>0.78033106504094318</v>
      </c>
      <c r="Z6283" s="211">
        <v>0.14701438292293756</v>
      </c>
      <c r="AA6283" s="212">
        <v>0.11232316947425031</v>
      </c>
    </row>
    <row r="6284" spans="1:27" x14ac:dyDescent="0.35">
      <c r="A6284" s="210" t="s">
        <v>6960</v>
      </c>
      <c r="B6284" s="217">
        <v>129.21334795841204</v>
      </c>
      <c r="C6284" s="211">
        <v>7.6524029376194638E-2</v>
      </c>
      <c r="D6284" s="211">
        <v>0.12316772981394247</v>
      </c>
      <c r="E6284" s="211">
        <v>8.3354183036789764E-2</v>
      </c>
      <c r="F6284" s="211">
        <v>0.1193724849499436</v>
      </c>
      <c r="G6284" s="211">
        <v>0.11748914511160059</v>
      </c>
      <c r="H6284" s="211">
        <v>0.1173988845245786</v>
      </c>
      <c r="I6284" s="211">
        <v>0.52318419350742129</v>
      </c>
      <c r="J6284" s="211">
        <v>0.40622476625640647</v>
      </c>
      <c r="K6284" s="211">
        <v>0.62457192267832495</v>
      </c>
      <c r="L6284" s="211">
        <v>0.27478479659754862</v>
      </c>
      <c r="M6284" s="211">
        <v>9.8555742084362075E-2</v>
      </c>
      <c r="N6284" s="211">
        <v>0.46464313609048047</v>
      </c>
      <c r="O6284" s="211">
        <v>0.73583008900444513</v>
      </c>
      <c r="P6284" s="211">
        <v>6.5562118440163422E-2</v>
      </c>
      <c r="Q6284" s="211">
        <v>0.10259230272407427</v>
      </c>
      <c r="R6284" s="211">
        <v>0.41178107333371067</v>
      </c>
      <c r="S6284" s="211">
        <v>0.38188959361655694</v>
      </c>
      <c r="T6284" s="211">
        <v>0.61566851189169769</v>
      </c>
      <c r="U6284" s="211">
        <v>0.45506241030106281</v>
      </c>
      <c r="V6284" s="211">
        <v>6.449749561627427E-2</v>
      </c>
      <c r="W6284" s="211">
        <v>0.49474127072977014</v>
      </c>
      <c r="X6284" s="211">
        <v>0.38002770707968259</v>
      </c>
      <c r="Y6284" s="211">
        <v>0.61558535406492332</v>
      </c>
      <c r="Z6284" s="211">
        <v>0.14971673890189841</v>
      </c>
      <c r="AA6284" s="212">
        <v>0.12001244102504527</v>
      </c>
    </row>
    <row r="6285" spans="1:27" x14ac:dyDescent="0.35">
      <c r="A6285" s="210" t="s">
        <v>6961</v>
      </c>
      <c r="B6285" s="217">
        <v>133.81124962616562</v>
      </c>
      <c r="C6285" s="211">
        <v>5.6698845792997998E-2</v>
      </c>
      <c r="D6285" s="211">
        <v>0.11788699697815257</v>
      </c>
      <c r="E6285" s="211">
        <v>7.2573543384316125E-2</v>
      </c>
      <c r="F6285" s="211">
        <v>0.10321166093011877</v>
      </c>
      <c r="G6285" s="211">
        <v>0.11697459397294697</v>
      </c>
      <c r="H6285" s="211">
        <v>0.11405820688740452</v>
      </c>
      <c r="I6285" s="211">
        <v>0.43715128362368949</v>
      </c>
      <c r="J6285" s="211">
        <v>0.44964736180210163</v>
      </c>
      <c r="K6285" s="211">
        <v>0.64608128240730922</v>
      </c>
      <c r="L6285" s="211">
        <v>0.28107513329893485</v>
      </c>
      <c r="M6285" s="211">
        <v>9.5645532200872213E-2</v>
      </c>
      <c r="N6285" s="211">
        <v>0.44126647284240861</v>
      </c>
      <c r="O6285" s="211">
        <v>0.71288269636169588</v>
      </c>
      <c r="P6285" s="211">
        <v>7.0379300904781311E-2</v>
      </c>
      <c r="Q6285" s="211">
        <v>7.5620839140363022E-2</v>
      </c>
      <c r="R6285" s="211">
        <v>0.40473209945073796</v>
      </c>
      <c r="S6285" s="211">
        <v>0.29741528451103927</v>
      </c>
      <c r="T6285" s="211">
        <v>0.56271324421494273</v>
      </c>
      <c r="U6285" s="211">
        <v>0.42352883592612112</v>
      </c>
      <c r="V6285" s="211">
        <v>8.682427114484495E-2</v>
      </c>
      <c r="W6285" s="211">
        <v>0.56982201578618064</v>
      </c>
      <c r="X6285" s="211">
        <v>0.33753964398811892</v>
      </c>
      <c r="Y6285" s="211">
        <v>0.64953574294357441</v>
      </c>
      <c r="Z6285" s="211">
        <v>0.1499141424099662</v>
      </c>
      <c r="AA6285" s="212">
        <v>0.1192244177352093</v>
      </c>
    </row>
    <row r="6286" spans="1:27" x14ac:dyDescent="0.35">
      <c r="A6286" s="210" t="s">
        <v>6962</v>
      </c>
      <c r="B6286" s="217">
        <v>109.09037656187766</v>
      </c>
      <c r="C6286" s="211">
        <v>6.4833121977258823E-2</v>
      </c>
      <c r="D6286" s="211">
        <v>0.1213924965495289</v>
      </c>
      <c r="E6286" s="211">
        <v>7.3851772800341081E-2</v>
      </c>
      <c r="F6286" s="211">
        <v>9.8992368171920669E-2</v>
      </c>
      <c r="G6286" s="211">
        <v>0.11862145854858613</v>
      </c>
      <c r="H6286" s="211">
        <v>0.11787034655266998</v>
      </c>
      <c r="I6286" s="211">
        <v>0.42870094554126392</v>
      </c>
      <c r="J6286" s="211">
        <v>0.45494033521477195</v>
      </c>
      <c r="K6286" s="211">
        <v>0.53309622371387899</v>
      </c>
      <c r="L6286" s="211">
        <v>0.27066368261712503</v>
      </c>
      <c r="M6286" s="211">
        <v>0.11960754445247986</v>
      </c>
      <c r="N6286" s="211">
        <v>0.39197813666429648</v>
      </c>
      <c r="O6286" s="211">
        <v>0.55258383602632533</v>
      </c>
      <c r="P6286" s="211">
        <v>6.4467027779415695E-2</v>
      </c>
      <c r="Q6286" s="211">
        <v>7.0018522815773684E-2</v>
      </c>
      <c r="R6286" s="211">
        <v>0.41347876638058245</v>
      </c>
      <c r="S6286" s="211">
        <v>0.30974282962022931</v>
      </c>
      <c r="T6286" s="211">
        <v>0.59728320788824085</v>
      </c>
      <c r="U6286" s="211">
        <v>0.48739028690074299</v>
      </c>
      <c r="V6286" s="211">
        <v>6.593698348267979E-2</v>
      </c>
      <c r="W6286" s="211">
        <v>0.5167757786852043</v>
      </c>
      <c r="X6286" s="211">
        <v>0.29132094889008414</v>
      </c>
      <c r="Y6286" s="211">
        <v>0.58882265384610977</v>
      </c>
      <c r="Z6286" s="211">
        <v>0.14946940978326795</v>
      </c>
      <c r="AA6286" s="212">
        <v>0.12559396036342987</v>
      </c>
    </row>
    <row r="6287" spans="1:27" x14ac:dyDescent="0.35">
      <c r="A6287" s="210" t="s">
        <v>6963</v>
      </c>
      <c r="B6287" s="217">
        <v>142.06208482786826</v>
      </c>
      <c r="C6287" s="211">
        <v>6.3736158425201264E-2</v>
      </c>
      <c r="D6287" s="211">
        <v>0.12066942075330636</v>
      </c>
      <c r="E6287" s="211">
        <v>8.4114399899936479E-2</v>
      </c>
      <c r="F6287" s="211">
        <v>0.10811004436719515</v>
      </c>
      <c r="G6287" s="211">
        <v>0.11859056491406528</v>
      </c>
      <c r="H6287" s="211">
        <v>0.12153008913917494</v>
      </c>
      <c r="I6287" s="211">
        <v>0.44940424811790802</v>
      </c>
      <c r="J6287" s="211">
        <v>0.49336359184114009</v>
      </c>
      <c r="K6287" s="211">
        <v>0.54737121516833909</v>
      </c>
      <c r="L6287" s="211">
        <v>0.28295447258076856</v>
      </c>
      <c r="M6287" s="211">
        <v>0.1190319542220736</v>
      </c>
      <c r="N6287" s="211">
        <v>0.42684828442419875</v>
      </c>
      <c r="O6287" s="211">
        <v>0.68345926288050807</v>
      </c>
      <c r="P6287" s="211">
        <v>6.9553112274143902E-2</v>
      </c>
      <c r="Q6287" s="211">
        <v>4.9637891105936381E-2</v>
      </c>
      <c r="R6287" s="211">
        <v>0.40607661460078404</v>
      </c>
      <c r="S6287" s="211">
        <v>0.29674306637085718</v>
      </c>
      <c r="T6287" s="211">
        <v>0.57005874613448582</v>
      </c>
      <c r="U6287" s="211">
        <v>0.44168037905104945</v>
      </c>
      <c r="V6287" s="211">
        <v>9.1830493994523935E-2</v>
      </c>
      <c r="W6287" s="211">
        <v>0.50658409322404518</v>
      </c>
      <c r="X6287" s="211">
        <v>0.29881923851532399</v>
      </c>
      <c r="Y6287" s="211">
        <v>0.63313484607507298</v>
      </c>
      <c r="Z6287" s="211">
        <v>0.13951467780047117</v>
      </c>
      <c r="AA6287" s="212">
        <v>0.11888422814304596</v>
      </c>
    </row>
    <row r="6288" spans="1:27" x14ac:dyDescent="0.35">
      <c r="A6288" s="210" t="s">
        <v>6964</v>
      </c>
      <c r="B6288" s="217">
        <v>129.13008379859971</v>
      </c>
      <c r="C6288" s="211">
        <v>6.8132715567089316E-2</v>
      </c>
      <c r="D6288" s="211">
        <v>0.12722204234104731</v>
      </c>
      <c r="E6288" s="211">
        <v>7.3216618811925857E-2</v>
      </c>
      <c r="F6288" s="211">
        <v>6.9466200241838222E-2</v>
      </c>
      <c r="G6288" s="211">
        <v>0.12206876180951073</v>
      </c>
      <c r="H6288" s="211">
        <v>0.11302792735065192</v>
      </c>
      <c r="I6288" s="211">
        <v>0.52770175504905903</v>
      </c>
      <c r="J6288" s="211">
        <v>0.43826095019730249</v>
      </c>
      <c r="K6288" s="211">
        <v>0.61551056938870474</v>
      </c>
      <c r="L6288" s="211">
        <v>0.27559474780832627</v>
      </c>
      <c r="M6288" s="211">
        <v>9.7219512671419359E-2</v>
      </c>
      <c r="N6288" s="211">
        <v>0.39011538871948592</v>
      </c>
      <c r="O6288" s="211">
        <v>0.77343074773438769</v>
      </c>
      <c r="P6288" s="211">
        <v>6.5639523808718001E-2</v>
      </c>
      <c r="Q6288" s="211">
        <v>6.9922745550983822E-2</v>
      </c>
      <c r="R6288" s="211">
        <v>0.48948441641306845</v>
      </c>
      <c r="S6288" s="211">
        <v>0.32355540959301116</v>
      </c>
      <c r="T6288" s="211">
        <v>0.53469785506328926</v>
      </c>
      <c r="U6288" s="211">
        <v>0.41894344746628592</v>
      </c>
      <c r="V6288" s="211">
        <v>0.10264413143229185</v>
      </c>
      <c r="W6288" s="211">
        <v>0.54707779143577373</v>
      </c>
      <c r="X6288" s="211">
        <v>0.29321822695547278</v>
      </c>
      <c r="Y6288" s="211">
        <v>0.62844216590763968</v>
      </c>
      <c r="Z6288" s="211">
        <v>0.14866855195169154</v>
      </c>
      <c r="AA6288" s="212">
        <v>0.12217431562872817</v>
      </c>
    </row>
    <row r="6289" spans="1:27" x14ac:dyDescent="0.35">
      <c r="A6289" s="210" t="s">
        <v>6965</v>
      </c>
      <c r="B6289" s="217">
        <v>124.92853655827366</v>
      </c>
      <c r="C6289" s="211">
        <v>8.3394981677261948E-2</v>
      </c>
      <c r="D6289" s="211">
        <v>0.12607691735048848</v>
      </c>
      <c r="E6289" s="211">
        <v>7.1376724972676123E-2</v>
      </c>
      <c r="F6289" s="211">
        <v>0.11847093318257883</v>
      </c>
      <c r="G6289" s="211">
        <v>0.12213688866055605</v>
      </c>
      <c r="H6289" s="211">
        <v>0.10948174958050359</v>
      </c>
      <c r="I6289" s="211">
        <v>0.5114266744795678</v>
      </c>
      <c r="J6289" s="211">
        <v>0.46494491957593476</v>
      </c>
      <c r="K6289" s="211">
        <v>0.52153039544626201</v>
      </c>
      <c r="L6289" s="211">
        <v>0.270661969494363</v>
      </c>
      <c r="M6289" s="211">
        <v>0.10841042086862981</v>
      </c>
      <c r="N6289" s="211">
        <v>0.54614633358916076</v>
      </c>
      <c r="O6289" s="211">
        <v>0.64723943564556197</v>
      </c>
      <c r="P6289" s="211">
        <v>7.1035167692315035E-2</v>
      </c>
      <c r="Q6289" s="211">
        <v>4.8638444326720806E-2</v>
      </c>
      <c r="R6289" s="211">
        <v>0.40918658363820271</v>
      </c>
      <c r="S6289" s="211">
        <v>0.35333179296920114</v>
      </c>
      <c r="T6289" s="211">
        <v>0.54854354312508535</v>
      </c>
      <c r="U6289" s="211">
        <v>0.45162310724041366</v>
      </c>
      <c r="V6289" s="211">
        <v>5.6766392269673227E-2</v>
      </c>
      <c r="W6289" s="211">
        <v>0.56141533127149257</v>
      </c>
      <c r="X6289" s="211">
        <v>0.37180891573142338</v>
      </c>
      <c r="Y6289" s="211">
        <v>0.54444848322467998</v>
      </c>
      <c r="Z6289" s="211">
        <v>0.14802364105971069</v>
      </c>
      <c r="AA6289" s="212">
        <v>0.11445117292732082</v>
      </c>
    </row>
    <row r="6290" spans="1:27" x14ac:dyDescent="0.35">
      <c r="A6290" s="210" t="s">
        <v>6966</v>
      </c>
      <c r="B6290" s="217">
        <v>142.70451892320185</v>
      </c>
      <c r="C6290" s="211">
        <v>5.915058717159679E-2</v>
      </c>
      <c r="D6290" s="211">
        <v>0.12947099052136424</v>
      </c>
      <c r="E6290" s="211">
        <v>8.224406131679704E-2</v>
      </c>
      <c r="F6290" s="211">
        <v>9.156926965621498E-2</v>
      </c>
      <c r="G6290" s="211">
        <v>0.11683111962979671</v>
      </c>
      <c r="H6290" s="211">
        <v>0.12360810743697517</v>
      </c>
      <c r="I6290" s="211">
        <v>0.43131754357156193</v>
      </c>
      <c r="J6290" s="211">
        <v>0.45017444645658222</v>
      </c>
      <c r="K6290" s="211">
        <v>0.61622724412377416</v>
      </c>
      <c r="L6290" s="211">
        <v>0.27497919320115149</v>
      </c>
      <c r="M6290" s="211">
        <v>9.7787444729161149E-2</v>
      </c>
      <c r="N6290" s="211">
        <v>0.46484722077527474</v>
      </c>
      <c r="O6290" s="211">
        <v>0.68832808217393371</v>
      </c>
      <c r="P6290" s="211">
        <v>6.2955932098248679E-2</v>
      </c>
      <c r="Q6290" s="211">
        <v>9.5412772400514836E-2</v>
      </c>
      <c r="R6290" s="211">
        <v>0.47305064172608846</v>
      </c>
      <c r="S6290" s="211">
        <v>0.34744009110976598</v>
      </c>
      <c r="T6290" s="211">
        <v>0.49461285057004267</v>
      </c>
      <c r="U6290" s="211">
        <v>0.41673391684731909</v>
      </c>
      <c r="V6290" s="211">
        <v>0.13417468898091467</v>
      </c>
      <c r="W6290" s="211">
        <v>0.49559523970973507</v>
      </c>
      <c r="X6290" s="211">
        <v>0.29830531240701191</v>
      </c>
      <c r="Y6290" s="211">
        <v>0.69793225629378342</v>
      </c>
      <c r="Z6290" s="211">
        <v>0.1466985678253824</v>
      </c>
      <c r="AA6290" s="212">
        <v>0.12517919478970693</v>
      </c>
    </row>
    <row r="6291" spans="1:27" x14ac:dyDescent="0.35">
      <c r="A6291" s="210" t="s">
        <v>6967</v>
      </c>
      <c r="B6291" s="217">
        <v>138.52154262345309</v>
      </c>
      <c r="C6291" s="211">
        <v>6.2975778701242949E-2</v>
      </c>
      <c r="D6291" s="211">
        <v>0.12414463224383526</v>
      </c>
      <c r="E6291" s="211">
        <v>8.3786092669121806E-2</v>
      </c>
      <c r="F6291" s="211">
        <v>0.10243528998132245</v>
      </c>
      <c r="G6291" s="211">
        <v>0.12206015136467256</v>
      </c>
      <c r="H6291" s="211">
        <v>0.10851753401911038</v>
      </c>
      <c r="I6291" s="211">
        <v>0.51282156264161427</v>
      </c>
      <c r="J6291" s="211">
        <v>0.45149723791330493</v>
      </c>
      <c r="K6291" s="211">
        <v>0.59841098728926256</v>
      </c>
      <c r="L6291" s="211">
        <v>0.27341819605103435</v>
      </c>
      <c r="M6291" s="211">
        <v>9.1962407342884689E-2</v>
      </c>
      <c r="N6291" s="211">
        <v>0.39233912310935348</v>
      </c>
      <c r="O6291" s="211">
        <v>0.71631596314378498</v>
      </c>
      <c r="P6291" s="211">
        <v>7.161860083540357E-2</v>
      </c>
      <c r="Q6291" s="211">
        <v>0.13365814916147634</v>
      </c>
      <c r="R6291" s="211">
        <v>0.41696502806500818</v>
      </c>
      <c r="S6291" s="211">
        <v>0.35127480196590011</v>
      </c>
      <c r="T6291" s="211">
        <v>0.63953187697223113</v>
      </c>
      <c r="U6291" s="211">
        <v>0.40320463364166009</v>
      </c>
      <c r="V6291" s="211">
        <v>6.8392040290337269E-2</v>
      </c>
      <c r="W6291" s="211">
        <v>0.61195628141774261</v>
      </c>
      <c r="X6291" s="211">
        <v>0.30466776660913886</v>
      </c>
      <c r="Y6291" s="211">
        <v>0.75211654100443925</v>
      </c>
      <c r="Z6291" s="211">
        <v>0.14952324457997451</v>
      </c>
      <c r="AA6291" s="212">
        <v>0.11893562954236132</v>
      </c>
    </row>
    <row r="6292" spans="1:27" x14ac:dyDescent="0.35">
      <c r="A6292" s="210" t="s">
        <v>6968</v>
      </c>
      <c r="B6292" s="217">
        <v>124.36520091631091</v>
      </c>
      <c r="C6292" s="211">
        <v>6.7179159343384129E-2</v>
      </c>
      <c r="D6292" s="211">
        <v>0.11521721894883123</v>
      </c>
      <c r="E6292" s="211">
        <v>7.6775774390895682E-2</v>
      </c>
      <c r="F6292" s="211">
        <v>9.8650777122446992E-2</v>
      </c>
      <c r="G6292" s="211">
        <v>0.11671736842700088</v>
      </c>
      <c r="H6292" s="211">
        <v>0.12086260317672377</v>
      </c>
      <c r="I6292" s="211">
        <v>0.44679023514399979</v>
      </c>
      <c r="J6292" s="211">
        <v>0.47054485709741956</v>
      </c>
      <c r="K6292" s="211">
        <v>0.54901361450715458</v>
      </c>
      <c r="L6292" s="211">
        <v>0.28093619450713697</v>
      </c>
      <c r="M6292" s="211">
        <v>0.10284620119499063</v>
      </c>
      <c r="N6292" s="211">
        <v>0.53670738303895271</v>
      </c>
      <c r="O6292" s="211">
        <v>0.73895586126916846</v>
      </c>
      <c r="P6292" s="211">
        <v>7.1021138893546887E-2</v>
      </c>
      <c r="Q6292" s="211">
        <v>9.0223954858033764E-2</v>
      </c>
      <c r="R6292" s="211">
        <v>0.46454023503469072</v>
      </c>
      <c r="S6292" s="211">
        <v>0.33069790738154192</v>
      </c>
      <c r="T6292" s="211">
        <v>0.60658826667759724</v>
      </c>
      <c r="U6292" s="211">
        <v>0.42180137007620255</v>
      </c>
      <c r="V6292" s="211">
        <v>5.2803007170995252E-2</v>
      </c>
      <c r="W6292" s="211">
        <v>0.48215524752596411</v>
      </c>
      <c r="X6292" s="211">
        <v>0.30527204994680268</v>
      </c>
      <c r="Y6292" s="211">
        <v>0.72781126234865001</v>
      </c>
      <c r="Z6292" s="211">
        <v>0.14493536382017017</v>
      </c>
      <c r="AA6292" s="212">
        <v>0.12292991055479609</v>
      </c>
    </row>
    <row r="6293" spans="1:27" x14ac:dyDescent="0.35">
      <c r="A6293" s="210" t="s">
        <v>6969</v>
      </c>
      <c r="B6293" s="217">
        <v>177.52177301589936</v>
      </c>
      <c r="C6293" s="211">
        <v>6.6084625560965837E-2</v>
      </c>
      <c r="D6293" s="211">
        <v>0.12922834558157101</v>
      </c>
      <c r="E6293" s="211">
        <v>6.9806924624568195E-2</v>
      </c>
      <c r="F6293" s="211">
        <v>8.0581219703075885E-2</v>
      </c>
      <c r="G6293" s="211">
        <v>0.12508427399465483</v>
      </c>
      <c r="H6293" s="211">
        <v>0.11404723932230672</v>
      </c>
      <c r="I6293" s="211">
        <v>0.45950626891728613</v>
      </c>
      <c r="J6293" s="211">
        <v>0.43481658399346573</v>
      </c>
      <c r="K6293" s="211">
        <v>0.52236666658865127</v>
      </c>
      <c r="L6293" s="211">
        <v>0.27267198408492616</v>
      </c>
      <c r="M6293" s="211">
        <v>0.11018029051558907</v>
      </c>
      <c r="N6293" s="211">
        <v>0.41414477915731329</v>
      </c>
      <c r="O6293" s="211">
        <v>0.6704408706260635</v>
      </c>
      <c r="P6293" s="211">
        <v>7.0316662994140675E-2</v>
      </c>
      <c r="Q6293" s="211">
        <v>5.1516808050648843E-2</v>
      </c>
      <c r="R6293" s="211">
        <v>0.45962434410539055</v>
      </c>
      <c r="S6293" s="211">
        <v>0.39375411876587679</v>
      </c>
      <c r="T6293" s="211">
        <v>0.49449153436719473</v>
      </c>
      <c r="U6293" s="211">
        <v>0.50834724466972503</v>
      </c>
      <c r="V6293" s="211">
        <v>0.1683784935131572</v>
      </c>
      <c r="W6293" s="211">
        <v>0.55132482938695238</v>
      </c>
      <c r="X6293" s="211">
        <v>0.3782281884276445</v>
      </c>
      <c r="Y6293" s="211">
        <v>0.6563879211714172</v>
      </c>
      <c r="Z6293" s="211">
        <v>0.14871478746715794</v>
      </c>
      <c r="AA6293" s="212">
        <v>0.11894695408473092</v>
      </c>
    </row>
    <row r="6294" spans="1:27" x14ac:dyDescent="0.35">
      <c r="A6294" s="210" t="s">
        <v>6970</v>
      </c>
      <c r="B6294" s="217">
        <v>122.82785729676885</v>
      </c>
      <c r="C6294" s="211">
        <v>6.4415167206278975E-2</v>
      </c>
      <c r="D6294" s="211">
        <v>0.11761268733972449</v>
      </c>
      <c r="E6294" s="211">
        <v>7.8684838864557932E-2</v>
      </c>
      <c r="F6294" s="211">
        <v>9.4906453191713536E-2</v>
      </c>
      <c r="G6294" s="211">
        <v>0.12012818223395755</v>
      </c>
      <c r="H6294" s="211">
        <v>0.10766115393258417</v>
      </c>
      <c r="I6294" s="211">
        <v>0.48144277451084871</v>
      </c>
      <c r="J6294" s="211">
        <v>0.40132183168182167</v>
      </c>
      <c r="K6294" s="211">
        <v>0.63627473129738576</v>
      </c>
      <c r="L6294" s="211">
        <v>0.28434009189299397</v>
      </c>
      <c r="M6294" s="211">
        <v>0.10443237940236968</v>
      </c>
      <c r="N6294" s="211">
        <v>0.4742420747256953</v>
      </c>
      <c r="O6294" s="211">
        <v>0.56304583177915435</v>
      </c>
      <c r="P6294" s="211">
        <v>6.9277577304257348E-2</v>
      </c>
      <c r="Q6294" s="211">
        <v>4.3180550867661656E-2</v>
      </c>
      <c r="R6294" s="211">
        <v>0.48998124634011792</v>
      </c>
      <c r="S6294" s="211">
        <v>0.36059874017950061</v>
      </c>
      <c r="T6294" s="211">
        <v>0.56386160810482944</v>
      </c>
      <c r="U6294" s="211">
        <v>0.41183608156637019</v>
      </c>
      <c r="V6294" s="211">
        <v>7.2814948457385981E-2</v>
      </c>
      <c r="W6294" s="211">
        <v>0.59681623014198548</v>
      </c>
      <c r="X6294" s="211">
        <v>0.2727743494567651</v>
      </c>
      <c r="Y6294" s="211">
        <v>0.60793834127113822</v>
      </c>
      <c r="Z6294" s="211">
        <v>0.14399701419682559</v>
      </c>
      <c r="AA6294" s="212">
        <v>0.12018635732595206</v>
      </c>
    </row>
    <row r="6295" spans="1:27" x14ac:dyDescent="0.35">
      <c r="A6295" s="210" t="s">
        <v>6971</v>
      </c>
      <c r="B6295" s="217">
        <v>110.49406137396331</v>
      </c>
      <c r="C6295" s="211">
        <v>4.9110486490639378E-2</v>
      </c>
      <c r="D6295" s="211">
        <v>0.1326739117318792</v>
      </c>
      <c r="E6295" s="211">
        <v>7.091064106702559E-2</v>
      </c>
      <c r="F6295" s="211">
        <v>9.2948944482659515E-2</v>
      </c>
      <c r="G6295" s="211">
        <v>0.11757191658792275</v>
      </c>
      <c r="H6295" s="211">
        <v>0.11874768827251185</v>
      </c>
      <c r="I6295" s="211">
        <v>0.50700291998698499</v>
      </c>
      <c r="J6295" s="211">
        <v>0.4468312057261688</v>
      </c>
      <c r="K6295" s="211">
        <v>0.61757749004564411</v>
      </c>
      <c r="L6295" s="211">
        <v>0.27374797732321027</v>
      </c>
      <c r="M6295" s="211">
        <v>9.5924390597007997E-2</v>
      </c>
      <c r="N6295" s="211">
        <v>0.37154407327427807</v>
      </c>
      <c r="O6295" s="211">
        <v>0.62891419226456502</v>
      </c>
      <c r="P6295" s="211">
        <v>6.2986758538104967E-2</v>
      </c>
      <c r="Q6295" s="211">
        <v>5.1630885744720606E-2</v>
      </c>
      <c r="R6295" s="211">
        <v>0.40112637845970472</v>
      </c>
      <c r="S6295" s="211">
        <v>0.2860585573349671</v>
      </c>
      <c r="T6295" s="211">
        <v>0.59040395384004907</v>
      </c>
      <c r="U6295" s="211">
        <v>0.44461006313352258</v>
      </c>
      <c r="V6295" s="211">
        <v>6.119191587560377E-2</v>
      </c>
      <c r="W6295" s="211">
        <v>0.60140935631564629</v>
      </c>
      <c r="X6295" s="211">
        <v>0.26803801728674809</v>
      </c>
      <c r="Y6295" s="211">
        <v>0.73319596382520047</v>
      </c>
      <c r="Z6295" s="211">
        <v>0.14375691471201571</v>
      </c>
      <c r="AA6295" s="212">
        <v>0.12150539753333028</v>
      </c>
    </row>
    <row r="6296" spans="1:27" x14ac:dyDescent="0.35">
      <c r="A6296" s="210" t="s">
        <v>6972</v>
      </c>
      <c r="B6296" s="217">
        <v>163.60372058002403</v>
      </c>
      <c r="C6296" s="211">
        <v>7.6533640175828463E-2</v>
      </c>
      <c r="D6296" s="211">
        <v>0.12978785144483951</v>
      </c>
      <c r="E6296" s="211">
        <v>7.3557521392493858E-2</v>
      </c>
      <c r="F6296" s="211">
        <v>8.6737701360937169E-2</v>
      </c>
      <c r="G6296" s="211">
        <v>0.1243157232098679</v>
      </c>
      <c r="H6296" s="211">
        <v>0.12379938896888085</v>
      </c>
      <c r="I6296" s="211">
        <v>0.46276585275780002</v>
      </c>
      <c r="J6296" s="211">
        <v>0.45757300265264894</v>
      </c>
      <c r="K6296" s="211">
        <v>0.59826223309670257</v>
      </c>
      <c r="L6296" s="211">
        <v>0.28074158521772652</v>
      </c>
      <c r="M6296" s="211">
        <v>8.2182366766750656E-2</v>
      </c>
      <c r="N6296" s="211">
        <v>0.35619291096797395</v>
      </c>
      <c r="O6296" s="211">
        <v>0.73530739018492774</v>
      </c>
      <c r="P6296" s="211">
        <v>7.3780492329146796E-2</v>
      </c>
      <c r="Q6296" s="211">
        <v>8.4454389969164045E-2</v>
      </c>
      <c r="R6296" s="211">
        <v>0.43485150851207466</v>
      </c>
      <c r="S6296" s="211">
        <v>0.33399251994525608</v>
      </c>
      <c r="T6296" s="211">
        <v>0.5527469746864857</v>
      </c>
      <c r="U6296" s="211">
        <v>0.43490175325308067</v>
      </c>
      <c r="V6296" s="211">
        <v>0.16161637755781819</v>
      </c>
      <c r="W6296" s="211">
        <v>0.62319008269037368</v>
      </c>
      <c r="X6296" s="211">
        <v>0.30644810657742327</v>
      </c>
      <c r="Y6296" s="211">
        <v>0.70925303059225786</v>
      </c>
      <c r="Z6296" s="211">
        <v>0.14753389681292128</v>
      </c>
      <c r="AA6296" s="212">
        <v>0.1217978939034749</v>
      </c>
    </row>
    <row r="6297" spans="1:27" x14ac:dyDescent="0.35">
      <c r="A6297" s="210" t="s">
        <v>6973</v>
      </c>
      <c r="B6297" s="217">
        <v>131.95265396494148</v>
      </c>
      <c r="C6297" s="211">
        <v>4.9416386581903581E-2</v>
      </c>
      <c r="D6297" s="211">
        <v>0.13037548449029704</v>
      </c>
      <c r="E6297" s="211">
        <v>7.2956342050292874E-2</v>
      </c>
      <c r="F6297" s="211">
        <v>9.0607170184628633E-2</v>
      </c>
      <c r="G6297" s="211">
        <v>0.11298966022438112</v>
      </c>
      <c r="H6297" s="211">
        <v>0.10836162606646729</v>
      </c>
      <c r="I6297" s="211">
        <v>0.44353224628677107</v>
      </c>
      <c r="J6297" s="211">
        <v>0.47853158571309512</v>
      </c>
      <c r="K6297" s="211">
        <v>0.58889977464304666</v>
      </c>
      <c r="L6297" s="211">
        <v>0.27126954672947662</v>
      </c>
      <c r="M6297" s="211">
        <v>8.3961615183184526E-2</v>
      </c>
      <c r="N6297" s="211">
        <v>0.56131695673050586</v>
      </c>
      <c r="O6297" s="211">
        <v>0.69404282191331235</v>
      </c>
      <c r="P6297" s="211">
        <v>6.7784995553660937E-2</v>
      </c>
      <c r="Q6297" s="211">
        <v>0.12592150322182835</v>
      </c>
      <c r="R6297" s="211">
        <v>0.44186788170430047</v>
      </c>
      <c r="S6297" s="211">
        <v>0.38774721180431548</v>
      </c>
      <c r="T6297" s="211">
        <v>0.48125378297034649</v>
      </c>
      <c r="U6297" s="211">
        <v>0.41928001050892749</v>
      </c>
      <c r="V6297" s="211">
        <v>9.5287308283506247E-2</v>
      </c>
      <c r="W6297" s="211">
        <v>0.53160059534873705</v>
      </c>
      <c r="X6297" s="211">
        <v>0.37718877544316853</v>
      </c>
      <c r="Y6297" s="211">
        <v>0.62467240982153838</v>
      </c>
      <c r="Z6297" s="211">
        <v>0.14985959281383471</v>
      </c>
      <c r="AA6297" s="212">
        <v>0.11827256262739971</v>
      </c>
    </row>
    <row r="6298" spans="1:27" x14ac:dyDescent="0.35">
      <c r="A6298" s="210" t="s">
        <v>6974</v>
      </c>
      <c r="B6298" s="217">
        <v>171.38751177450177</v>
      </c>
      <c r="C6298" s="211">
        <v>5.1808997630259548E-2</v>
      </c>
      <c r="D6298" s="211">
        <v>0.12196222423822871</v>
      </c>
      <c r="E6298" s="211">
        <v>7.9766521449413527E-2</v>
      </c>
      <c r="F6298" s="211">
        <v>0.12080171473948739</v>
      </c>
      <c r="G6298" s="211">
        <v>0.1202438248411542</v>
      </c>
      <c r="H6298" s="211">
        <v>0.11700412194701254</v>
      </c>
      <c r="I6298" s="211">
        <v>0.48324657410065797</v>
      </c>
      <c r="J6298" s="211">
        <v>0.41578248027343195</v>
      </c>
      <c r="K6298" s="211">
        <v>0.60209463185578127</v>
      </c>
      <c r="L6298" s="211">
        <v>0.26983797881346833</v>
      </c>
      <c r="M6298" s="211">
        <v>9.671313950722471E-2</v>
      </c>
      <c r="N6298" s="211">
        <v>0.49138744503548687</v>
      </c>
      <c r="O6298" s="211">
        <v>0.67415149147984177</v>
      </c>
      <c r="P6298" s="211">
        <v>6.3201021184943681E-2</v>
      </c>
      <c r="Q6298" s="211">
        <v>4.5010088028245576E-2</v>
      </c>
      <c r="R6298" s="211">
        <v>0.42059979120404289</v>
      </c>
      <c r="S6298" s="211">
        <v>0.31036432622305138</v>
      </c>
      <c r="T6298" s="211">
        <v>0.52101052823449401</v>
      </c>
      <c r="U6298" s="211">
        <v>0.53701639734724282</v>
      </c>
      <c r="V6298" s="211">
        <v>0.18058013198110073</v>
      </c>
      <c r="W6298" s="211">
        <v>0.55943380199429138</v>
      </c>
      <c r="X6298" s="211">
        <v>0.34356203664978668</v>
      </c>
      <c r="Y6298" s="211">
        <v>0.51134102430095085</v>
      </c>
      <c r="Z6298" s="211">
        <v>0.14866618579883792</v>
      </c>
      <c r="AA6298" s="212">
        <v>0.1129834023194547</v>
      </c>
    </row>
    <row r="6299" spans="1:27" x14ac:dyDescent="0.35">
      <c r="A6299" s="210" t="s">
        <v>6975</v>
      </c>
      <c r="B6299" s="217">
        <v>107.77619920959633</v>
      </c>
      <c r="C6299" s="211">
        <v>6.3914813773179091E-2</v>
      </c>
      <c r="D6299" s="211">
        <v>0.12677201661185458</v>
      </c>
      <c r="E6299" s="211">
        <v>7.505436259365128E-2</v>
      </c>
      <c r="F6299" s="211">
        <v>9.7651093696996635E-2</v>
      </c>
      <c r="G6299" s="211">
        <v>0.11679772842818084</v>
      </c>
      <c r="H6299" s="211">
        <v>0.12208866789654366</v>
      </c>
      <c r="I6299" s="211">
        <v>0.48290873432989845</v>
      </c>
      <c r="J6299" s="211">
        <v>0.43290555575268724</v>
      </c>
      <c r="K6299" s="211">
        <v>0.61235115892489589</v>
      </c>
      <c r="L6299" s="211">
        <v>0.27273270985410392</v>
      </c>
      <c r="M6299" s="211">
        <v>8.1508854301204164E-2</v>
      </c>
      <c r="N6299" s="211">
        <v>0.41305387228495671</v>
      </c>
      <c r="O6299" s="211">
        <v>0.67795477928530057</v>
      </c>
      <c r="P6299" s="211">
        <v>6.3858355113660517E-2</v>
      </c>
      <c r="Q6299" s="211">
        <v>6.3848951904282178E-2</v>
      </c>
      <c r="R6299" s="211">
        <v>0.42195012916068175</v>
      </c>
      <c r="S6299" s="211">
        <v>0.29098642117243151</v>
      </c>
      <c r="T6299" s="211">
        <v>0.53976411153942294</v>
      </c>
      <c r="U6299" s="211">
        <v>0.32273676076799501</v>
      </c>
      <c r="V6299" s="211">
        <v>9.3409062285902969E-2</v>
      </c>
      <c r="W6299" s="211">
        <v>0.48293813285299914</v>
      </c>
      <c r="X6299" s="211">
        <v>0.28507928365502444</v>
      </c>
      <c r="Y6299" s="211">
        <v>0.58975865725919596</v>
      </c>
      <c r="Z6299" s="211">
        <v>0.14662925874327265</v>
      </c>
      <c r="AA6299" s="212">
        <v>0.12046572082880848</v>
      </c>
    </row>
    <row r="6300" spans="1:27" x14ac:dyDescent="0.35">
      <c r="A6300" s="210" t="s">
        <v>6976</v>
      </c>
      <c r="B6300" s="217">
        <v>127.12489488033337</v>
      </c>
      <c r="C6300" s="211">
        <v>7.8208165184485118E-2</v>
      </c>
      <c r="D6300" s="211">
        <v>0.12613069641755822</v>
      </c>
      <c r="E6300" s="211">
        <v>6.6091782559471748E-2</v>
      </c>
      <c r="F6300" s="211">
        <v>8.4428333375269504E-2</v>
      </c>
      <c r="G6300" s="211">
        <v>0.12464573405769433</v>
      </c>
      <c r="H6300" s="211">
        <v>0.11498118676497529</v>
      </c>
      <c r="I6300" s="211">
        <v>0.49680820151417843</v>
      </c>
      <c r="J6300" s="211">
        <v>0.47104029735770453</v>
      </c>
      <c r="K6300" s="211">
        <v>0.64304180855811444</v>
      </c>
      <c r="L6300" s="211">
        <v>0.27872705643205464</v>
      </c>
      <c r="M6300" s="211">
        <v>8.5020616186233841E-2</v>
      </c>
      <c r="N6300" s="211">
        <v>0.57737802962244156</v>
      </c>
      <c r="O6300" s="211">
        <v>0.69411123776217509</v>
      </c>
      <c r="P6300" s="211">
        <v>6.9057958613647705E-2</v>
      </c>
      <c r="Q6300" s="211">
        <v>0.12421617249151304</v>
      </c>
      <c r="R6300" s="211">
        <v>0.47783766975761693</v>
      </c>
      <c r="S6300" s="211">
        <v>0.35442232050774586</v>
      </c>
      <c r="T6300" s="211">
        <v>0.58545466039386485</v>
      </c>
      <c r="U6300" s="211">
        <v>0.41612602381866992</v>
      </c>
      <c r="V6300" s="211">
        <v>5.7529491995304494E-2</v>
      </c>
      <c r="W6300" s="211">
        <v>0.5514499650368947</v>
      </c>
      <c r="X6300" s="211">
        <v>0.41537900092204977</v>
      </c>
      <c r="Y6300" s="211">
        <v>0.61801905264476764</v>
      </c>
      <c r="Z6300" s="211">
        <v>0.14840564894567829</v>
      </c>
      <c r="AA6300" s="212">
        <v>0.11638190397726127</v>
      </c>
    </row>
    <row r="6301" spans="1:27" x14ac:dyDescent="0.35">
      <c r="A6301" s="210" t="s">
        <v>6977</v>
      </c>
      <c r="B6301" s="217">
        <v>129.73994810478257</v>
      </c>
      <c r="C6301" s="211">
        <v>6.8173019286607572E-2</v>
      </c>
      <c r="D6301" s="211">
        <v>0.1233896552557064</v>
      </c>
      <c r="E6301" s="211">
        <v>7.7254506955471175E-2</v>
      </c>
      <c r="F6301" s="211">
        <v>0.10285627862286063</v>
      </c>
      <c r="G6301" s="211">
        <v>0.12272531574370876</v>
      </c>
      <c r="H6301" s="211">
        <v>0.12212966852266727</v>
      </c>
      <c r="I6301" s="211">
        <v>0.41130657988611008</v>
      </c>
      <c r="J6301" s="211">
        <v>0.41889082085806417</v>
      </c>
      <c r="K6301" s="211">
        <v>0.59534650226798869</v>
      </c>
      <c r="L6301" s="211">
        <v>0.27093228979609668</v>
      </c>
      <c r="M6301" s="211">
        <v>8.8535117525969889E-2</v>
      </c>
      <c r="N6301" s="211">
        <v>0.43157509589457688</v>
      </c>
      <c r="O6301" s="211">
        <v>0.77170147449411142</v>
      </c>
      <c r="P6301" s="211">
        <v>7.1223444302758149E-2</v>
      </c>
      <c r="Q6301" s="211">
        <v>0.11812721493066154</v>
      </c>
      <c r="R6301" s="211">
        <v>0.47246876379782193</v>
      </c>
      <c r="S6301" s="211">
        <v>0.30318886877588413</v>
      </c>
      <c r="T6301" s="211">
        <v>0.53018725469052441</v>
      </c>
      <c r="U6301" s="211">
        <v>0.42148108516925148</v>
      </c>
      <c r="V6301" s="211">
        <v>7.8918345038914525E-2</v>
      </c>
      <c r="W6301" s="211">
        <v>0.50264796295149938</v>
      </c>
      <c r="X6301" s="211">
        <v>0.32561355791405022</v>
      </c>
      <c r="Y6301" s="211">
        <v>0.68361918076221817</v>
      </c>
      <c r="Z6301" s="211">
        <v>0.14569738078746985</v>
      </c>
      <c r="AA6301" s="212">
        <v>0.12125630180218179</v>
      </c>
    </row>
    <row r="6302" spans="1:27" x14ac:dyDescent="0.35">
      <c r="A6302" s="210" t="s">
        <v>6978</v>
      </c>
      <c r="B6302" s="217">
        <v>142.22384724686825</v>
      </c>
      <c r="C6302" s="211">
        <v>6.6098233922668947E-2</v>
      </c>
      <c r="D6302" s="211">
        <v>0.12955978089713527</v>
      </c>
      <c r="E6302" s="211">
        <v>7.3896521353768702E-2</v>
      </c>
      <c r="F6302" s="211">
        <v>0.10434192473051854</v>
      </c>
      <c r="G6302" s="211">
        <v>0.12509216240260101</v>
      </c>
      <c r="H6302" s="211">
        <v>0.12213661788853841</v>
      </c>
      <c r="I6302" s="211">
        <v>0.52517637467726086</v>
      </c>
      <c r="J6302" s="211">
        <v>0.4699172400106032</v>
      </c>
      <c r="K6302" s="211">
        <v>0.6024806082823736</v>
      </c>
      <c r="L6302" s="211">
        <v>0.26729506378694595</v>
      </c>
      <c r="M6302" s="211">
        <v>0.10010721536311293</v>
      </c>
      <c r="N6302" s="211">
        <v>0.39534481069617167</v>
      </c>
      <c r="O6302" s="211">
        <v>0.63481289370957306</v>
      </c>
      <c r="P6302" s="211">
        <v>7.2894371037037803E-2</v>
      </c>
      <c r="Q6302" s="211">
        <v>0.13079123133502735</v>
      </c>
      <c r="R6302" s="211">
        <v>0.45546381622372162</v>
      </c>
      <c r="S6302" s="211">
        <v>0.31536683952478406</v>
      </c>
      <c r="T6302" s="211">
        <v>0.5587097835886321</v>
      </c>
      <c r="U6302" s="211">
        <v>0.41482415596845279</v>
      </c>
      <c r="V6302" s="211">
        <v>9.984906943412819E-2</v>
      </c>
      <c r="W6302" s="211">
        <v>0.57416100117688296</v>
      </c>
      <c r="X6302" s="211">
        <v>0.33228825990167055</v>
      </c>
      <c r="Y6302" s="211">
        <v>0.54390723649271111</v>
      </c>
      <c r="Z6302" s="211">
        <v>0.14484497980739489</v>
      </c>
      <c r="AA6302" s="212">
        <v>0.11704010862535262</v>
      </c>
    </row>
    <row r="6303" spans="1:27" x14ac:dyDescent="0.35">
      <c r="A6303" s="210" t="s">
        <v>6979</v>
      </c>
      <c r="B6303" s="217">
        <v>129.47251264647264</v>
      </c>
      <c r="C6303" s="211">
        <v>6.361345993762034E-2</v>
      </c>
      <c r="D6303" s="211">
        <v>0.12669633975198241</v>
      </c>
      <c r="E6303" s="211">
        <v>8.5609498242044293E-2</v>
      </c>
      <c r="F6303" s="211">
        <v>9.6914264513950993E-2</v>
      </c>
      <c r="G6303" s="211">
        <v>0.12283873473838874</v>
      </c>
      <c r="H6303" s="211">
        <v>0.10993230073996794</v>
      </c>
      <c r="I6303" s="211">
        <v>0.49094552376350048</v>
      </c>
      <c r="J6303" s="211">
        <v>0.45566995234362279</v>
      </c>
      <c r="K6303" s="211">
        <v>0.58728875805072633</v>
      </c>
      <c r="L6303" s="211">
        <v>0.27291077956555276</v>
      </c>
      <c r="M6303" s="211">
        <v>8.2454567026600714E-2</v>
      </c>
      <c r="N6303" s="211">
        <v>0.38946800454914032</v>
      </c>
      <c r="O6303" s="211">
        <v>0.56263254032201238</v>
      </c>
      <c r="P6303" s="211">
        <v>6.5167444324976079E-2</v>
      </c>
      <c r="Q6303" s="211">
        <v>0.12206204172439469</v>
      </c>
      <c r="R6303" s="211">
        <v>0.43950774205555432</v>
      </c>
      <c r="S6303" s="211">
        <v>0.34223887315467372</v>
      </c>
      <c r="T6303" s="211">
        <v>0.51568932537012169</v>
      </c>
      <c r="U6303" s="211">
        <v>0.39896614000015745</v>
      </c>
      <c r="V6303" s="211">
        <v>0.1019903834509748</v>
      </c>
      <c r="W6303" s="211">
        <v>0.59492304797658335</v>
      </c>
      <c r="X6303" s="211">
        <v>0.24346286361062872</v>
      </c>
      <c r="Y6303" s="211">
        <v>0.72999602853056444</v>
      </c>
      <c r="Z6303" s="211">
        <v>0.14856204755575264</v>
      </c>
      <c r="AA6303" s="212">
        <v>0.11828056818329907</v>
      </c>
    </row>
    <row r="6304" spans="1:27" x14ac:dyDescent="0.35">
      <c r="A6304" s="210" t="s">
        <v>6980</v>
      </c>
      <c r="B6304" s="217">
        <v>150.89908223387596</v>
      </c>
      <c r="C6304" s="211">
        <v>4.6726941497580443E-2</v>
      </c>
      <c r="D6304" s="211">
        <v>0.11501837435761873</v>
      </c>
      <c r="E6304" s="211">
        <v>7.5315438225458969E-2</v>
      </c>
      <c r="F6304" s="211">
        <v>0.10158930413225026</v>
      </c>
      <c r="G6304" s="211">
        <v>0.12069667410725601</v>
      </c>
      <c r="H6304" s="211">
        <v>0.12147617733240559</v>
      </c>
      <c r="I6304" s="211">
        <v>0.52041071475859091</v>
      </c>
      <c r="J6304" s="211">
        <v>0.45067179054509748</v>
      </c>
      <c r="K6304" s="211">
        <v>0.63983302711222678</v>
      </c>
      <c r="L6304" s="211">
        <v>0.27420263726915733</v>
      </c>
      <c r="M6304" s="211">
        <v>9.2355201236919468E-2</v>
      </c>
      <c r="N6304" s="211">
        <v>0.5123865629280755</v>
      </c>
      <c r="O6304" s="211">
        <v>0.54727040841309238</v>
      </c>
      <c r="P6304" s="211">
        <v>6.2337610027543539E-2</v>
      </c>
      <c r="Q6304" s="211">
        <v>4.7923334054194439E-2</v>
      </c>
      <c r="R6304" s="211">
        <v>0.47577709911513977</v>
      </c>
      <c r="S6304" s="211">
        <v>0.281599467887441</v>
      </c>
      <c r="T6304" s="211">
        <v>0.60748461754130012</v>
      </c>
      <c r="U6304" s="211">
        <v>0.52989336541692134</v>
      </c>
      <c r="V6304" s="211">
        <v>0.11163189769839423</v>
      </c>
      <c r="W6304" s="211">
        <v>0.49554769354618639</v>
      </c>
      <c r="X6304" s="211">
        <v>0.33018310987013794</v>
      </c>
      <c r="Y6304" s="211">
        <v>0.67815472999671467</v>
      </c>
      <c r="Z6304" s="211">
        <v>0.14976720928228893</v>
      </c>
      <c r="AA6304" s="212">
        <v>0.11493876110921536</v>
      </c>
    </row>
    <row r="6305" spans="1:27" x14ac:dyDescent="0.35">
      <c r="A6305" s="210" t="s">
        <v>6981</v>
      </c>
      <c r="B6305" s="217">
        <v>125.2969471039936</v>
      </c>
      <c r="C6305" s="211">
        <v>6.9280655076976144E-2</v>
      </c>
      <c r="D6305" s="211">
        <v>0.13163290045501808</v>
      </c>
      <c r="E6305" s="211">
        <v>8.2683001002187159E-2</v>
      </c>
      <c r="F6305" s="211">
        <v>7.8769743158185093E-2</v>
      </c>
      <c r="G6305" s="211">
        <v>0.11535576683998199</v>
      </c>
      <c r="H6305" s="211">
        <v>0.12118144727052242</v>
      </c>
      <c r="I6305" s="211">
        <v>0.5092315362823594</v>
      </c>
      <c r="J6305" s="211">
        <v>0.42229210145138973</v>
      </c>
      <c r="K6305" s="211">
        <v>0.61770587600018445</v>
      </c>
      <c r="L6305" s="211">
        <v>0.26985835210686765</v>
      </c>
      <c r="M6305" s="211">
        <v>8.9861135113734433E-2</v>
      </c>
      <c r="N6305" s="211">
        <v>0.44203695934665727</v>
      </c>
      <c r="O6305" s="211">
        <v>0.6945511482956751</v>
      </c>
      <c r="P6305" s="211">
        <v>6.2675083053131617E-2</v>
      </c>
      <c r="Q6305" s="211">
        <v>9.9314650036440855E-2</v>
      </c>
      <c r="R6305" s="211">
        <v>0.42501949999148259</v>
      </c>
      <c r="S6305" s="211">
        <v>0.3012724151039492</v>
      </c>
      <c r="T6305" s="211">
        <v>0.54829337466084915</v>
      </c>
      <c r="U6305" s="211">
        <v>0.42142079791790199</v>
      </c>
      <c r="V6305" s="211">
        <v>6.2668056397606142E-2</v>
      </c>
      <c r="W6305" s="211">
        <v>0.49404071867915134</v>
      </c>
      <c r="X6305" s="211">
        <v>0.29115420894179289</v>
      </c>
      <c r="Y6305" s="211">
        <v>0.72172467667610651</v>
      </c>
      <c r="Z6305" s="211">
        <v>0.14595832552050753</v>
      </c>
      <c r="AA6305" s="212">
        <v>0.11448070512442446</v>
      </c>
    </row>
    <row r="6306" spans="1:27" x14ac:dyDescent="0.35">
      <c r="A6306" s="210" t="s">
        <v>6982</v>
      </c>
      <c r="B6306" s="217">
        <v>164.14393899228583</v>
      </c>
      <c r="C6306" s="211">
        <v>6.0315354603959231E-2</v>
      </c>
      <c r="D6306" s="211">
        <v>0.13151502457045569</v>
      </c>
      <c r="E6306" s="211">
        <v>7.6081638955084421E-2</v>
      </c>
      <c r="F6306" s="211">
        <v>9.5263701783224769E-2</v>
      </c>
      <c r="G6306" s="211">
        <v>0.11700578517302215</v>
      </c>
      <c r="H6306" s="211">
        <v>0.11239176061737728</v>
      </c>
      <c r="I6306" s="211">
        <v>0.5229466010079844</v>
      </c>
      <c r="J6306" s="211">
        <v>0.42433296450365626</v>
      </c>
      <c r="K6306" s="211">
        <v>0.58931702910694972</v>
      </c>
      <c r="L6306" s="211">
        <v>0.28183325426619682</v>
      </c>
      <c r="M6306" s="211">
        <v>0.11404004681640627</v>
      </c>
      <c r="N6306" s="211">
        <v>0.40807628648481925</v>
      </c>
      <c r="O6306" s="211">
        <v>0.5936503151043846</v>
      </c>
      <c r="P6306" s="211">
        <v>7.038529850950527E-2</v>
      </c>
      <c r="Q6306" s="211">
        <v>0.10708971092445221</v>
      </c>
      <c r="R6306" s="211">
        <v>0.40034453763200212</v>
      </c>
      <c r="S6306" s="211">
        <v>0.30546061917143219</v>
      </c>
      <c r="T6306" s="211">
        <v>0.55362410709332865</v>
      </c>
      <c r="U6306" s="211">
        <v>0.42875186510936086</v>
      </c>
      <c r="V6306" s="211">
        <v>0.10714711902581336</v>
      </c>
      <c r="W6306" s="211">
        <v>0.57946839885021462</v>
      </c>
      <c r="X6306" s="211">
        <v>0.30406489416757276</v>
      </c>
      <c r="Y6306" s="211">
        <v>0.72915346786613955</v>
      </c>
      <c r="Z6306" s="211">
        <v>0.14047211889359518</v>
      </c>
      <c r="AA6306" s="212">
        <v>0.11501011958655658</v>
      </c>
    </row>
    <row r="6307" spans="1:27" x14ac:dyDescent="0.35">
      <c r="A6307" s="210" t="s">
        <v>6983</v>
      </c>
      <c r="B6307" s="217">
        <v>145.55085394282358</v>
      </c>
      <c r="C6307" s="211">
        <v>5.6405474739408559E-2</v>
      </c>
      <c r="D6307" s="211">
        <v>0.13284586792014161</v>
      </c>
      <c r="E6307" s="211">
        <v>8.09924448827406E-2</v>
      </c>
      <c r="F6307" s="211">
        <v>9.0140046206707208E-2</v>
      </c>
      <c r="G6307" s="211">
        <v>0.1170718310582136</v>
      </c>
      <c r="H6307" s="211">
        <v>0.12455167743279803</v>
      </c>
      <c r="I6307" s="211">
        <v>0.52588026156971224</v>
      </c>
      <c r="J6307" s="211">
        <v>0.46640337002633231</v>
      </c>
      <c r="K6307" s="211">
        <v>0.56900024282892381</v>
      </c>
      <c r="L6307" s="211">
        <v>0.27607180559193445</v>
      </c>
      <c r="M6307" s="211">
        <v>0.11405486265832036</v>
      </c>
      <c r="N6307" s="211">
        <v>0.42128765476368646</v>
      </c>
      <c r="O6307" s="211">
        <v>0.5342599832381838</v>
      </c>
      <c r="P6307" s="211">
        <v>6.9455761829980589E-2</v>
      </c>
      <c r="Q6307" s="211">
        <v>0.1131598242828129</v>
      </c>
      <c r="R6307" s="211">
        <v>0.47662789288133889</v>
      </c>
      <c r="S6307" s="211">
        <v>0.36122299179203943</v>
      </c>
      <c r="T6307" s="211">
        <v>0.558989503414975</v>
      </c>
      <c r="U6307" s="211">
        <v>0.45478442429585703</v>
      </c>
      <c r="V6307" s="211">
        <v>7.8996625439308757E-2</v>
      </c>
      <c r="W6307" s="211">
        <v>0.61677496703435808</v>
      </c>
      <c r="X6307" s="211">
        <v>0.33924080298926296</v>
      </c>
      <c r="Y6307" s="211">
        <v>0.74335243176910848</v>
      </c>
      <c r="Z6307" s="211">
        <v>0.14137111396328977</v>
      </c>
      <c r="AA6307" s="212">
        <v>0.11850962882444446</v>
      </c>
    </row>
    <row r="6308" spans="1:27" x14ac:dyDescent="0.35">
      <c r="A6308" s="210" t="s">
        <v>6984</v>
      </c>
      <c r="B6308" s="217">
        <v>138.99175887101313</v>
      </c>
      <c r="C6308" s="211">
        <v>4.8874868776366071E-2</v>
      </c>
      <c r="D6308" s="211">
        <v>0.12628958421843078</v>
      </c>
      <c r="E6308" s="211">
        <v>8.429363125896322E-2</v>
      </c>
      <c r="F6308" s="211">
        <v>0.10409504161180387</v>
      </c>
      <c r="G6308" s="211">
        <v>0.12573141601849727</v>
      </c>
      <c r="H6308" s="211">
        <v>0.11430728636022702</v>
      </c>
      <c r="I6308" s="211">
        <v>0.48733236125557716</v>
      </c>
      <c r="J6308" s="211">
        <v>0.41164732614567551</v>
      </c>
      <c r="K6308" s="211">
        <v>0.64985249191275629</v>
      </c>
      <c r="L6308" s="211">
        <v>0.2685969244405591</v>
      </c>
      <c r="M6308" s="211">
        <v>9.6748547215419464E-2</v>
      </c>
      <c r="N6308" s="211">
        <v>0.36296631631898169</v>
      </c>
      <c r="O6308" s="211">
        <v>0.6751778446970913</v>
      </c>
      <c r="P6308" s="211">
        <v>6.4444329713224197E-2</v>
      </c>
      <c r="Q6308" s="211">
        <v>6.1044668604802538E-2</v>
      </c>
      <c r="R6308" s="211">
        <v>0.4504067679450105</v>
      </c>
      <c r="S6308" s="211">
        <v>0.36543856228531696</v>
      </c>
      <c r="T6308" s="211">
        <v>0.50811990167596155</v>
      </c>
      <c r="U6308" s="211">
        <v>0.53758887893037532</v>
      </c>
      <c r="V6308" s="211">
        <v>9.8042185111593974E-2</v>
      </c>
      <c r="W6308" s="211">
        <v>0.51123505800453639</v>
      </c>
      <c r="X6308" s="211">
        <v>0.34415948180429806</v>
      </c>
      <c r="Y6308" s="211">
        <v>0.66534155696857455</v>
      </c>
      <c r="Z6308" s="211">
        <v>0.14894924656459166</v>
      </c>
      <c r="AA6308" s="212">
        <v>0.12235581185684316</v>
      </c>
    </row>
    <row r="6309" spans="1:27" x14ac:dyDescent="0.35">
      <c r="A6309" s="210" t="s">
        <v>6985</v>
      </c>
      <c r="B6309" s="217">
        <v>134.59978874526396</v>
      </c>
      <c r="C6309" s="211">
        <v>5.7248226368167489E-2</v>
      </c>
      <c r="D6309" s="211">
        <v>0.12230180971755489</v>
      </c>
      <c r="E6309" s="211">
        <v>8.0232685721762495E-2</v>
      </c>
      <c r="F6309" s="211">
        <v>0.1115218632778027</v>
      </c>
      <c r="G6309" s="211">
        <v>0.11459994279297925</v>
      </c>
      <c r="H6309" s="211">
        <v>0.11178351137521639</v>
      </c>
      <c r="I6309" s="211">
        <v>0.48017024822727278</v>
      </c>
      <c r="J6309" s="211">
        <v>0.45821157404095081</v>
      </c>
      <c r="K6309" s="211">
        <v>0.55652633198347501</v>
      </c>
      <c r="L6309" s="211">
        <v>0.27921252149163595</v>
      </c>
      <c r="M6309" s="211">
        <v>9.195935401928694E-2</v>
      </c>
      <c r="N6309" s="211">
        <v>0.41274601209027495</v>
      </c>
      <c r="O6309" s="211">
        <v>0.61785470032277656</v>
      </c>
      <c r="P6309" s="211">
        <v>6.7689829234306526E-2</v>
      </c>
      <c r="Q6309" s="211">
        <v>8.5746101907859931E-2</v>
      </c>
      <c r="R6309" s="211">
        <v>0.46820258500748996</v>
      </c>
      <c r="S6309" s="211">
        <v>0.41529193380553009</v>
      </c>
      <c r="T6309" s="211">
        <v>0.49948115235985713</v>
      </c>
      <c r="U6309" s="211">
        <v>0.38367185387949782</v>
      </c>
      <c r="V6309" s="211">
        <v>0.12056583940332101</v>
      </c>
      <c r="W6309" s="211">
        <v>0.53992105179910088</v>
      </c>
      <c r="X6309" s="211">
        <v>0.40501319192085061</v>
      </c>
      <c r="Y6309" s="211">
        <v>0.58158389833432278</v>
      </c>
      <c r="Z6309" s="211">
        <v>0.14490505035290774</v>
      </c>
      <c r="AA6309" s="212">
        <v>0.11416678607083591</v>
      </c>
    </row>
    <row r="6310" spans="1:27" x14ac:dyDescent="0.35">
      <c r="A6310" s="210" t="s">
        <v>6986</v>
      </c>
      <c r="B6310" s="217">
        <v>161.47513834747315</v>
      </c>
      <c r="C6310" s="211">
        <v>6.2240675974700573E-2</v>
      </c>
      <c r="D6310" s="211">
        <v>0.12737939364433853</v>
      </c>
      <c r="E6310" s="211">
        <v>8.7395911928016434E-2</v>
      </c>
      <c r="F6310" s="211">
        <v>0.10741313111907179</v>
      </c>
      <c r="G6310" s="211">
        <v>0.11831020802882446</v>
      </c>
      <c r="H6310" s="211">
        <v>0.11812827962988727</v>
      </c>
      <c r="I6310" s="211">
        <v>0.49219038222451095</v>
      </c>
      <c r="J6310" s="211">
        <v>0.4547784217032575</v>
      </c>
      <c r="K6310" s="211">
        <v>0.60380578449050748</v>
      </c>
      <c r="L6310" s="211">
        <v>0.2677816023026996</v>
      </c>
      <c r="M6310" s="211">
        <v>0.1109270731336893</v>
      </c>
      <c r="N6310" s="211">
        <v>0.46518172535524493</v>
      </c>
      <c r="O6310" s="211">
        <v>0.59200132185033039</v>
      </c>
      <c r="P6310" s="211">
        <v>7.2600738488000763E-2</v>
      </c>
      <c r="Q6310" s="211">
        <v>5.1767478047295881E-2</v>
      </c>
      <c r="R6310" s="211">
        <v>0.41688199994905234</v>
      </c>
      <c r="S6310" s="211">
        <v>0.32778732817088641</v>
      </c>
      <c r="T6310" s="211">
        <v>0.5596799207038875</v>
      </c>
      <c r="U6310" s="211">
        <v>0.50112084867134876</v>
      </c>
      <c r="V6310" s="211">
        <v>8.9300782726353556E-2</v>
      </c>
      <c r="W6310" s="211">
        <v>0.52535772563522065</v>
      </c>
      <c r="X6310" s="211">
        <v>0.38089908701664432</v>
      </c>
      <c r="Y6310" s="211">
        <v>0.62269206196601279</v>
      </c>
      <c r="Z6310" s="211">
        <v>0.14987941503671123</v>
      </c>
      <c r="AA6310" s="212">
        <v>0.11518267088344539</v>
      </c>
    </row>
    <row r="6311" spans="1:27" x14ac:dyDescent="0.35">
      <c r="A6311" s="210" t="s">
        <v>6987</v>
      </c>
      <c r="B6311" s="217">
        <v>128.28773280240108</v>
      </c>
      <c r="C6311" s="211">
        <v>5.0931000868190801E-2</v>
      </c>
      <c r="D6311" s="211">
        <v>0.12367197601692272</v>
      </c>
      <c r="E6311" s="211">
        <v>7.3305420962203299E-2</v>
      </c>
      <c r="F6311" s="211">
        <v>8.1742251525775633E-2</v>
      </c>
      <c r="G6311" s="211">
        <v>0.12250055227228844</v>
      </c>
      <c r="H6311" s="211">
        <v>0.12377585823487357</v>
      </c>
      <c r="I6311" s="211">
        <v>0.42398920630547415</v>
      </c>
      <c r="J6311" s="211">
        <v>0.48502837869123799</v>
      </c>
      <c r="K6311" s="211">
        <v>0.64497006015595382</v>
      </c>
      <c r="L6311" s="211">
        <v>0.27455620960461918</v>
      </c>
      <c r="M6311" s="211">
        <v>9.6254711117442548E-2</v>
      </c>
      <c r="N6311" s="211">
        <v>0.49223064570223213</v>
      </c>
      <c r="O6311" s="211">
        <v>0.54105386080213491</v>
      </c>
      <c r="P6311" s="211">
        <v>6.8233409830427236E-2</v>
      </c>
      <c r="Q6311" s="211">
        <v>9.5000377556634236E-2</v>
      </c>
      <c r="R6311" s="211">
        <v>0.46694901286264429</v>
      </c>
      <c r="S6311" s="211">
        <v>0.30256767062576384</v>
      </c>
      <c r="T6311" s="211">
        <v>0.56724837819309915</v>
      </c>
      <c r="U6311" s="211">
        <v>0.40306024520404826</v>
      </c>
      <c r="V6311" s="211">
        <v>8.9455158690487743E-2</v>
      </c>
      <c r="W6311" s="211">
        <v>0.54420967867396852</v>
      </c>
      <c r="X6311" s="211">
        <v>0.32837674174030973</v>
      </c>
      <c r="Y6311" s="211">
        <v>0.6269959094626647</v>
      </c>
      <c r="Z6311" s="211">
        <v>0.14738524401468128</v>
      </c>
      <c r="AA6311" s="212">
        <v>0.1193776329217142</v>
      </c>
    </row>
    <row r="6312" spans="1:27" x14ac:dyDescent="0.35">
      <c r="A6312" s="210" t="s">
        <v>6988</v>
      </c>
      <c r="B6312" s="217">
        <v>126.45345417064993</v>
      </c>
      <c r="C6312" s="211">
        <v>5.4846704591972349E-2</v>
      </c>
      <c r="D6312" s="211">
        <v>0.1277383587720958</v>
      </c>
      <c r="E6312" s="211">
        <v>7.0887112818416975E-2</v>
      </c>
      <c r="F6312" s="211">
        <v>8.3446450521197313E-2</v>
      </c>
      <c r="G6312" s="211">
        <v>0.11965037176785155</v>
      </c>
      <c r="H6312" s="211">
        <v>0.11254147532714986</v>
      </c>
      <c r="I6312" s="211">
        <v>0.45432797460895702</v>
      </c>
      <c r="J6312" s="211">
        <v>0.4168213413538609</v>
      </c>
      <c r="K6312" s="211">
        <v>0.56721495962415625</v>
      </c>
      <c r="L6312" s="211">
        <v>0.27127292991829122</v>
      </c>
      <c r="M6312" s="211">
        <v>9.2296674826497865E-2</v>
      </c>
      <c r="N6312" s="211">
        <v>0.40688911615982581</v>
      </c>
      <c r="O6312" s="211">
        <v>0.7628868249148506</v>
      </c>
      <c r="P6312" s="211">
        <v>6.8589162433605064E-2</v>
      </c>
      <c r="Q6312" s="211">
        <v>6.5795743555514097E-2</v>
      </c>
      <c r="R6312" s="211">
        <v>0.44448258075901237</v>
      </c>
      <c r="S6312" s="211">
        <v>0.33421940406718148</v>
      </c>
      <c r="T6312" s="211">
        <v>0.55147039640465401</v>
      </c>
      <c r="U6312" s="211">
        <v>0.52066645431347136</v>
      </c>
      <c r="V6312" s="211">
        <v>7.2596009530207478E-2</v>
      </c>
      <c r="W6312" s="211">
        <v>0.55362988067495711</v>
      </c>
      <c r="X6312" s="211">
        <v>0.33160289002898707</v>
      </c>
      <c r="Y6312" s="211">
        <v>0.55208525583703738</v>
      </c>
      <c r="Z6312" s="211">
        <v>0.14721011892201544</v>
      </c>
      <c r="AA6312" s="212">
        <v>0.11483100821838142</v>
      </c>
    </row>
    <row r="6313" spans="1:27" x14ac:dyDescent="0.35">
      <c r="A6313" s="210" t="s">
        <v>6989</v>
      </c>
      <c r="B6313" s="217">
        <v>114.07856582169234</v>
      </c>
      <c r="C6313" s="211">
        <v>5.5403731138486449E-2</v>
      </c>
      <c r="D6313" s="211">
        <v>0.1241128818169365</v>
      </c>
      <c r="E6313" s="211">
        <v>7.9031102051929342E-2</v>
      </c>
      <c r="F6313" s="211">
        <v>0.10475331285494037</v>
      </c>
      <c r="G6313" s="211">
        <v>0.12069352197590846</v>
      </c>
      <c r="H6313" s="211">
        <v>0.10588962185827648</v>
      </c>
      <c r="I6313" s="211">
        <v>0.5045225174218424</v>
      </c>
      <c r="J6313" s="211">
        <v>0.41722888646439377</v>
      </c>
      <c r="K6313" s="211">
        <v>0.53261492636831809</v>
      </c>
      <c r="L6313" s="211">
        <v>0.27003472757581881</v>
      </c>
      <c r="M6313" s="211">
        <v>8.0184802353916812E-2</v>
      </c>
      <c r="N6313" s="211">
        <v>0.40913323431630655</v>
      </c>
      <c r="O6313" s="211">
        <v>0.71732946526762498</v>
      </c>
      <c r="P6313" s="211">
        <v>6.913849195022724E-2</v>
      </c>
      <c r="Q6313" s="211">
        <v>8.7258213821014521E-2</v>
      </c>
      <c r="R6313" s="211">
        <v>0.42804846741959385</v>
      </c>
      <c r="S6313" s="211">
        <v>0.39220218365451553</v>
      </c>
      <c r="T6313" s="211">
        <v>0.48559716259319397</v>
      </c>
      <c r="U6313" s="211">
        <v>0.35608660382602059</v>
      </c>
      <c r="V6313" s="211">
        <v>8.7173591095568354E-2</v>
      </c>
      <c r="W6313" s="211">
        <v>0.5467204226133261</v>
      </c>
      <c r="X6313" s="211">
        <v>0.32344178441995786</v>
      </c>
      <c r="Y6313" s="211">
        <v>0.64294080669822429</v>
      </c>
      <c r="Z6313" s="211">
        <v>0.14785553002855686</v>
      </c>
      <c r="AA6313" s="212">
        <v>0.12050219703479283</v>
      </c>
    </row>
    <row r="6314" spans="1:27" x14ac:dyDescent="0.35">
      <c r="A6314" s="210" t="s">
        <v>6990</v>
      </c>
      <c r="B6314" s="217">
        <v>123.73003884281702</v>
      </c>
      <c r="C6314" s="211">
        <v>6.8633610171099008E-2</v>
      </c>
      <c r="D6314" s="211">
        <v>0.12689530176357181</v>
      </c>
      <c r="E6314" s="211">
        <v>7.3525809008510468E-2</v>
      </c>
      <c r="F6314" s="211">
        <v>8.5043048508761362E-2</v>
      </c>
      <c r="G6314" s="211">
        <v>0.124584370944409</v>
      </c>
      <c r="H6314" s="211">
        <v>0.1134184745645777</v>
      </c>
      <c r="I6314" s="211">
        <v>0.46838960461169205</v>
      </c>
      <c r="J6314" s="211">
        <v>0.4844768829822923</v>
      </c>
      <c r="K6314" s="211">
        <v>0.61603214417941632</v>
      </c>
      <c r="L6314" s="211">
        <v>0.27199893620847804</v>
      </c>
      <c r="M6314" s="211">
        <v>0.10432951753191767</v>
      </c>
      <c r="N6314" s="211">
        <v>0.476878638618908</v>
      </c>
      <c r="O6314" s="211">
        <v>0.64238980867619633</v>
      </c>
      <c r="P6314" s="211">
        <v>6.5559665144890977E-2</v>
      </c>
      <c r="Q6314" s="211">
        <v>8.6957543523816627E-2</v>
      </c>
      <c r="R6314" s="211">
        <v>0.46895130380590028</v>
      </c>
      <c r="S6314" s="211">
        <v>0.4308801361898385</v>
      </c>
      <c r="T6314" s="211">
        <v>0.48171023444809286</v>
      </c>
      <c r="U6314" s="211">
        <v>0.35284524989089339</v>
      </c>
      <c r="V6314" s="211">
        <v>0.11320889230940026</v>
      </c>
      <c r="W6314" s="211">
        <v>0.58874999165908959</v>
      </c>
      <c r="X6314" s="211">
        <v>0.25139820593450823</v>
      </c>
      <c r="Y6314" s="211">
        <v>0.53727021884614323</v>
      </c>
      <c r="Z6314" s="211">
        <v>0.14976666940912001</v>
      </c>
      <c r="AA6314" s="212">
        <v>0.12143627043911918</v>
      </c>
    </row>
    <row r="6315" spans="1:27" x14ac:dyDescent="0.35">
      <c r="A6315" s="210" t="s">
        <v>6991</v>
      </c>
      <c r="B6315" s="217">
        <v>158.26486840810085</v>
      </c>
      <c r="C6315" s="211">
        <v>8.1369291380903985E-2</v>
      </c>
      <c r="D6315" s="211">
        <v>0.11962823441797819</v>
      </c>
      <c r="E6315" s="211">
        <v>8.5914724439273851E-2</v>
      </c>
      <c r="F6315" s="211">
        <v>7.8662536770769703E-2</v>
      </c>
      <c r="G6315" s="211">
        <v>0.11649120857103673</v>
      </c>
      <c r="H6315" s="211">
        <v>0.11363547165262011</v>
      </c>
      <c r="I6315" s="211">
        <v>0.47728593392411967</v>
      </c>
      <c r="J6315" s="211">
        <v>0.43430319250912752</v>
      </c>
      <c r="K6315" s="211">
        <v>0.62809501455293182</v>
      </c>
      <c r="L6315" s="211">
        <v>0.26949622018484626</v>
      </c>
      <c r="M6315" s="211">
        <v>9.3446538972976292E-2</v>
      </c>
      <c r="N6315" s="211">
        <v>0.42543641032012158</v>
      </c>
      <c r="O6315" s="211">
        <v>0.64204163125626312</v>
      </c>
      <c r="P6315" s="211">
        <v>6.6946897230079655E-2</v>
      </c>
      <c r="Q6315" s="211">
        <v>0.12776486923269054</v>
      </c>
      <c r="R6315" s="211">
        <v>0.42814255488974079</v>
      </c>
      <c r="S6315" s="211">
        <v>0.39462145325117659</v>
      </c>
      <c r="T6315" s="211">
        <v>0.50231331214890951</v>
      </c>
      <c r="U6315" s="211">
        <v>0.49455120340397996</v>
      </c>
      <c r="V6315" s="211">
        <v>0.15188874217443094</v>
      </c>
      <c r="W6315" s="211">
        <v>0.54815699391246564</v>
      </c>
      <c r="X6315" s="211">
        <v>0.29715161202076024</v>
      </c>
      <c r="Y6315" s="211">
        <v>0.63646883147061584</v>
      </c>
      <c r="Z6315" s="211">
        <v>0.14797156022820923</v>
      </c>
      <c r="AA6315" s="212">
        <v>0.12509628821322252</v>
      </c>
    </row>
    <row r="6316" spans="1:27" x14ac:dyDescent="0.35">
      <c r="A6316" s="210" t="s">
        <v>6992</v>
      </c>
      <c r="B6316" s="217">
        <v>150.76337437033007</v>
      </c>
      <c r="C6316" s="211">
        <v>5.5647597747203494E-2</v>
      </c>
      <c r="D6316" s="211">
        <v>0.12111998274046117</v>
      </c>
      <c r="E6316" s="211">
        <v>8.2843651439661659E-2</v>
      </c>
      <c r="F6316" s="211">
        <v>8.0504661719070975E-2</v>
      </c>
      <c r="G6316" s="211">
        <v>0.11989012727957951</v>
      </c>
      <c r="H6316" s="211">
        <v>0.10461663807169042</v>
      </c>
      <c r="I6316" s="211">
        <v>0.46303361080777888</v>
      </c>
      <c r="J6316" s="211">
        <v>0.40687420357720055</v>
      </c>
      <c r="K6316" s="211">
        <v>0.63630497087381488</v>
      </c>
      <c r="L6316" s="211">
        <v>0.28026027253242713</v>
      </c>
      <c r="M6316" s="211">
        <v>0.10543922989587527</v>
      </c>
      <c r="N6316" s="211">
        <v>0.44984516151356935</v>
      </c>
      <c r="O6316" s="211">
        <v>0.6653645944603932</v>
      </c>
      <c r="P6316" s="211">
        <v>6.9896919273539845E-2</v>
      </c>
      <c r="Q6316" s="211">
        <v>6.0973564758205492E-2</v>
      </c>
      <c r="R6316" s="211">
        <v>0.42175992623599678</v>
      </c>
      <c r="S6316" s="211">
        <v>0.32287382389917973</v>
      </c>
      <c r="T6316" s="211">
        <v>0.52841766455906747</v>
      </c>
      <c r="U6316" s="211">
        <v>0.33645398201802029</v>
      </c>
      <c r="V6316" s="211">
        <v>0.15638719891970188</v>
      </c>
      <c r="W6316" s="211">
        <v>0.51725179238909591</v>
      </c>
      <c r="X6316" s="211">
        <v>0.30598736244523483</v>
      </c>
      <c r="Y6316" s="211">
        <v>0.53799214599007161</v>
      </c>
      <c r="Z6316" s="211">
        <v>0.14831765875800035</v>
      </c>
      <c r="AA6316" s="212">
        <v>0.11655520334428135</v>
      </c>
    </row>
    <row r="6317" spans="1:27" x14ac:dyDescent="0.35">
      <c r="A6317" s="210" t="s">
        <v>6993</v>
      </c>
      <c r="B6317" s="217">
        <v>117.18644945652341</v>
      </c>
      <c r="C6317" s="211">
        <v>4.9338737253875678E-2</v>
      </c>
      <c r="D6317" s="211">
        <v>0.12062336647905446</v>
      </c>
      <c r="E6317" s="211">
        <v>7.5396793161110545E-2</v>
      </c>
      <c r="F6317" s="211">
        <v>7.5805094344107773E-2</v>
      </c>
      <c r="G6317" s="211">
        <v>0.12208936932963971</v>
      </c>
      <c r="H6317" s="211">
        <v>0.11153223709614932</v>
      </c>
      <c r="I6317" s="211">
        <v>0.50002890685790302</v>
      </c>
      <c r="J6317" s="211">
        <v>0.42609891041219955</v>
      </c>
      <c r="K6317" s="211">
        <v>0.59726204486194434</v>
      </c>
      <c r="L6317" s="211">
        <v>0.27492105942716816</v>
      </c>
      <c r="M6317" s="211">
        <v>8.8421725473714741E-2</v>
      </c>
      <c r="N6317" s="211">
        <v>0.41972256793412538</v>
      </c>
      <c r="O6317" s="211">
        <v>0.61742201267568486</v>
      </c>
      <c r="P6317" s="211">
        <v>7.2156526679981403E-2</v>
      </c>
      <c r="Q6317" s="211">
        <v>5.0867237298942686E-2</v>
      </c>
      <c r="R6317" s="211">
        <v>0.49679662344456471</v>
      </c>
      <c r="S6317" s="211">
        <v>0.30187359219919896</v>
      </c>
      <c r="T6317" s="211">
        <v>0.52476888016238421</v>
      </c>
      <c r="U6317" s="211">
        <v>0.34111294605257608</v>
      </c>
      <c r="V6317" s="211">
        <v>0.1089743215344041</v>
      </c>
      <c r="W6317" s="211">
        <v>0.6071478586241883</v>
      </c>
      <c r="X6317" s="211">
        <v>0.2866663536230617</v>
      </c>
      <c r="Y6317" s="211">
        <v>0.56365461183976417</v>
      </c>
      <c r="Z6317" s="211">
        <v>0.14976658097416529</v>
      </c>
      <c r="AA6317" s="212">
        <v>0.12322833897182524</v>
      </c>
    </row>
    <row r="6318" spans="1:27" x14ac:dyDescent="0.35">
      <c r="A6318" s="210" t="s">
        <v>6994</v>
      </c>
      <c r="B6318" s="217">
        <v>97.384278014381351</v>
      </c>
      <c r="C6318" s="211">
        <v>7.0394778177595541E-2</v>
      </c>
      <c r="D6318" s="211">
        <v>0.11999512518288466</v>
      </c>
      <c r="E6318" s="211">
        <v>7.1790220600486274E-2</v>
      </c>
      <c r="F6318" s="211">
        <v>9.5771791725838926E-2</v>
      </c>
      <c r="G6318" s="211">
        <v>0.12256051443416716</v>
      </c>
      <c r="H6318" s="211">
        <v>0.10353140367221106</v>
      </c>
      <c r="I6318" s="211">
        <v>0.48654430499108137</v>
      </c>
      <c r="J6318" s="211">
        <v>0.44455685462512423</v>
      </c>
      <c r="K6318" s="211">
        <v>0.61546779554097064</v>
      </c>
      <c r="L6318" s="211">
        <v>0.28061485965832095</v>
      </c>
      <c r="M6318" s="211">
        <v>8.8160830866034906E-2</v>
      </c>
      <c r="N6318" s="211">
        <v>0.43689505174682036</v>
      </c>
      <c r="O6318" s="211">
        <v>0.58769426223267118</v>
      </c>
      <c r="P6318" s="211">
        <v>6.3690943544098669E-2</v>
      </c>
      <c r="Q6318" s="211">
        <v>8.7822514876397278E-2</v>
      </c>
      <c r="R6318" s="211">
        <v>0.41040406239340865</v>
      </c>
      <c r="S6318" s="211">
        <v>0.26445133321230968</v>
      </c>
      <c r="T6318" s="211">
        <v>0.48664659573547858</v>
      </c>
      <c r="U6318" s="211">
        <v>0.3804377756276357</v>
      </c>
      <c r="V6318" s="211">
        <v>6.1049549197745245E-2</v>
      </c>
      <c r="W6318" s="211">
        <v>0.50201462585650403</v>
      </c>
      <c r="X6318" s="211">
        <v>0.32026502468158358</v>
      </c>
      <c r="Y6318" s="211">
        <v>0.59306315549356503</v>
      </c>
      <c r="Z6318" s="211">
        <v>0.14676670322919325</v>
      </c>
      <c r="AA6318" s="212">
        <v>0.12391906410802944</v>
      </c>
    </row>
    <row r="6319" spans="1:27" x14ac:dyDescent="0.35">
      <c r="A6319" s="210" t="s">
        <v>6995</v>
      </c>
      <c r="B6319" s="217">
        <v>134.33515007639392</v>
      </c>
      <c r="C6319" s="211">
        <v>6.5086397908275348E-2</v>
      </c>
      <c r="D6319" s="211">
        <v>0.12291002089363545</v>
      </c>
      <c r="E6319" s="211">
        <v>6.9453705408219144E-2</v>
      </c>
      <c r="F6319" s="211">
        <v>9.3019305387705226E-2</v>
      </c>
      <c r="G6319" s="211">
        <v>0.12713185954998943</v>
      </c>
      <c r="H6319" s="211">
        <v>0.11968169192116616</v>
      </c>
      <c r="I6319" s="211">
        <v>0.51575941376746537</v>
      </c>
      <c r="J6319" s="211">
        <v>0.3907614423544184</v>
      </c>
      <c r="K6319" s="211">
        <v>0.6333767211469179</v>
      </c>
      <c r="L6319" s="211">
        <v>0.26888359667545347</v>
      </c>
      <c r="M6319" s="211">
        <v>8.7894927818073676E-2</v>
      </c>
      <c r="N6319" s="211">
        <v>0.48301729206858529</v>
      </c>
      <c r="O6319" s="211">
        <v>0.58335421696986212</v>
      </c>
      <c r="P6319" s="211">
        <v>6.3824946269915694E-2</v>
      </c>
      <c r="Q6319" s="211">
        <v>0.14219785559238005</v>
      </c>
      <c r="R6319" s="211">
        <v>0.43644417507345135</v>
      </c>
      <c r="S6319" s="211">
        <v>0.30124197620764431</v>
      </c>
      <c r="T6319" s="211">
        <v>0.53245715817845451</v>
      </c>
      <c r="U6319" s="211">
        <v>0.39956295776204259</v>
      </c>
      <c r="V6319" s="211">
        <v>9.3611522394850502E-2</v>
      </c>
      <c r="W6319" s="211">
        <v>0.57454860660437246</v>
      </c>
      <c r="X6319" s="211">
        <v>0.31776681101212201</v>
      </c>
      <c r="Y6319" s="211">
        <v>0.71552144856772837</v>
      </c>
      <c r="Z6319" s="211">
        <v>0.1439402745755172</v>
      </c>
      <c r="AA6319" s="212">
        <v>0.11333204039229269</v>
      </c>
    </row>
    <row r="6320" spans="1:27" x14ac:dyDescent="0.35">
      <c r="A6320" s="210" t="s">
        <v>6996</v>
      </c>
      <c r="B6320" s="217">
        <v>169.500523928387</v>
      </c>
      <c r="C6320" s="211">
        <v>6.74161536724949E-2</v>
      </c>
      <c r="D6320" s="211">
        <v>0.11911404678351836</v>
      </c>
      <c r="E6320" s="211">
        <v>8.6469023623839417E-2</v>
      </c>
      <c r="F6320" s="211">
        <v>7.9102926061203366E-2</v>
      </c>
      <c r="G6320" s="211">
        <v>0.11578029225461066</v>
      </c>
      <c r="H6320" s="211">
        <v>0.11918428898751648</v>
      </c>
      <c r="I6320" s="211">
        <v>0.51795371729200879</v>
      </c>
      <c r="J6320" s="211">
        <v>0.45199609480401481</v>
      </c>
      <c r="K6320" s="211">
        <v>0.62505078973311334</v>
      </c>
      <c r="L6320" s="211">
        <v>0.2762103847599901</v>
      </c>
      <c r="M6320" s="211">
        <v>9.9660542840105643E-2</v>
      </c>
      <c r="N6320" s="211">
        <v>0.40739164559489227</v>
      </c>
      <c r="O6320" s="211">
        <v>0.65599458479249517</v>
      </c>
      <c r="P6320" s="211">
        <v>6.9546620494218475E-2</v>
      </c>
      <c r="Q6320" s="211">
        <v>9.3944302647022235E-2</v>
      </c>
      <c r="R6320" s="211">
        <v>0.45779052333647213</v>
      </c>
      <c r="S6320" s="211">
        <v>0.32455843807063611</v>
      </c>
      <c r="T6320" s="211">
        <v>0.53405152758164998</v>
      </c>
      <c r="U6320" s="211">
        <v>0.52589182984308525</v>
      </c>
      <c r="V6320" s="211">
        <v>0.13994289288383266</v>
      </c>
      <c r="W6320" s="211">
        <v>0.54390419913884802</v>
      </c>
      <c r="X6320" s="211">
        <v>0.30880250787173852</v>
      </c>
      <c r="Y6320" s="211">
        <v>0.59541714624209985</v>
      </c>
      <c r="Z6320" s="211">
        <v>0.1480132020267203</v>
      </c>
      <c r="AA6320" s="212">
        <v>0.11934368041997961</v>
      </c>
    </row>
    <row r="6321" spans="1:27" x14ac:dyDescent="0.35">
      <c r="A6321" s="210" t="s">
        <v>6997</v>
      </c>
      <c r="B6321" s="217">
        <v>132.55232356940527</v>
      </c>
      <c r="C6321" s="211">
        <v>7.566447500470426E-2</v>
      </c>
      <c r="D6321" s="211">
        <v>0.11653620601793181</v>
      </c>
      <c r="E6321" s="211">
        <v>7.472619937158502E-2</v>
      </c>
      <c r="F6321" s="211">
        <v>0.11051019179678528</v>
      </c>
      <c r="G6321" s="211">
        <v>0.12061376592624148</v>
      </c>
      <c r="H6321" s="211">
        <v>0.12278602573330033</v>
      </c>
      <c r="I6321" s="211">
        <v>0.47575284466162432</v>
      </c>
      <c r="J6321" s="211">
        <v>0.45096127547855303</v>
      </c>
      <c r="K6321" s="211">
        <v>0.56260857904740358</v>
      </c>
      <c r="L6321" s="211">
        <v>0.28272621510132495</v>
      </c>
      <c r="M6321" s="211">
        <v>9.5061867970914621E-2</v>
      </c>
      <c r="N6321" s="211">
        <v>0.4458904006040183</v>
      </c>
      <c r="O6321" s="211">
        <v>0.70028193380447867</v>
      </c>
      <c r="P6321" s="211">
        <v>6.9434274416390954E-2</v>
      </c>
      <c r="Q6321" s="211">
        <v>0.10154194891171302</v>
      </c>
      <c r="R6321" s="211">
        <v>0.45961315945807285</v>
      </c>
      <c r="S6321" s="211">
        <v>0.34048014881139832</v>
      </c>
      <c r="T6321" s="211">
        <v>0.52312900911310789</v>
      </c>
      <c r="U6321" s="211">
        <v>0.47090939254901176</v>
      </c>
      <c r="V6321" s="211">
        <v>0.13806416200527594</v>
      </c>
      <c r="W6321" s="211">
        <v>0.58832138615609719</v>
      </c>
      <c r="X6321" s="211">
        <v>0.37505492644432792</v>
      </c>
      <c r="Y6321" s="211">
        <v>0.50743289449598528</v>
      </c>
      <c r="Z6321" s="211">
        <v>0.14965184604361914</v>
      </c>
      <c r="AA6321" s="212">
        <v>0.1272311339607925</v>
      </c>
    </row>
    <row r="6322" spans="1:27" x14ac:dyDescent="0.35">
      <c r="A6322" s="210" t="s">
        <v>6998</v>
      </c>
      <c r="B6322" s="217">
        <v>147.17900585423945</v>
      </c>
      <c r="C6322" s="211">
        <v>4.683090671740394E-2</v>
      </c>
      <c r="D6322" s="211">
        <v>0.12501676431384751</v>
      </c>
      <c r="E6322" s="211">
        <v>8.8484863075019043E-2</v>
      </c>
      <c r="F6322" s="211">
        <v>8.6889153529020755E-2</v>
      </c>
      <c r="G6322" s="211">
        <v>0.12199008241920686</v>
      </c>
      <c r="H6322" s="211">
        <v>0.11362488513412926</v>
      </c>
      <c r="I6322" s="211">
        <v>0.52293334360121968</v>
      </c>
      <c r="J6322" s="211">
        <v>0.45198471452290551</v>
      </c>
      <c r="K6322" s="211">
        <v>0.59473559853872882</v>
      </c>
      <c r="L6322" s="211">
        <v>0.27302437195774992</v>
      </c>
      <c r="M6322" s="211">
        <v>0.12054583709436996</v>
      </c>
      <c r="N6322" s="211">
        <v>0.36280068720005582</v>
      </c>
      <c r="O6322" s="211">
        <v>0.67480878814568535</v>
      </c>
      <c r="P6322" s="211">
        <v>7.2492994858876475E-2</v>
      </c>
      <c r="Q6322" s="211">
        <v>0.10121064060420683</v>
      </c>
      <c r="R6322" s="211">
        <v>0.4542062297395224</v>
      </c>
      <c r="S6322" s="211">
        <v>0.37984474496257248</v>
      </c>
      <c r="T6322" s="211">
        <v>0.51445634828633779</v>
      </c>
      <c r="U6322" s="211">
        <v>0.38830093924513731</v>
      </c>
      <c r="V6322" s="211">
        <v>0.12119172073639874</v>
      </c>
      <c r="W6322" s="211">
        <v>0.5591338700320625</v>
      </c>
      <c r="X6322" s="211">
        <v>0.28640378175006553</v>
      </c>
      <c r="Y6322" s="211">
        <v>0.52334891888829527</v>
      </c>
      <c r="Z6322" s="211">
        <v>0.14820535252734698</v>
      </c>
      <c r="AA6322" s="212">
        <v>0.12048844562011905</v>
      </c>
    </row>
    <row r="6323" spans="1:27" x14ac:dyDescent="0.35">
      <c r="A6323" s="210" t="s">
        <v>6999</v>
      </c>
      <c r="B6323" s="217">
        <v>168.87278695069412</v>
      </c>
      <c r="C6323" s="211">
        <v>7.3043896464539571E-2</v>
      </c>
      <c r="D6323" s="211">
        <v>0.12030604029919384</v>
      </c>
      <c r="E6323" s="211">
        <v>7.5042309893429443E-2</v>
      </c>
      <c r="F6323" s="211">
        <v>0.10719198462149754</v>
      </c>
      <c r="G6323" s="211">
        <v>0.12157771294979491</v>
      </c>
      <c r="H6323" s="211">
        <v>0.12277487524446545</v>
      </c>
      <c r="I6323" s="211">
        <v>0.50365198503284936</v>
      </c>
      <c r="J6323" s="211">
        <v>0.39866028332223041</v>
      </c>
      <c r="K6323" s="211">
        <v>0.64432368903071002</v>
      </c>
      <c r="L6323" s="211">
        <v>0.28061800055418201</v>
      </c>
      <c r="M6323" s="211">
        <v>0.10103371678533589</v>
      </c>
      <c r="N6323" s="211">
        <v>0.52942925185520895</v>
      </c>
      <c r="O6323" s="211">
        <v>0.64111350180670035</v>
      </c>
      <c r="P6323" s="211">
        <v>6.7581885192510627E-2</v>
      </c>
      <c r="Q6323" s="211">
        <v>8.1182866420221655E-2</v>
      </c>
      <c r="R6323" s="211">
        <v>0.40978164394506333</v>
      </c>
      <c r="S6323" s="211">
        <v>0.3517236627629261</v>
      </c>
      <c r="T6323" s="211">
        <v>0.50710850028632914</v>
      </c>
      <c r="U6323" s="211">
        <v>0.44820699614863962</v>
      </c>
      <c r="V6323" s="211">
        <v>0.15946757763640354</v>
      </c>
      <c r="W6323" s="211">
        <v>0.60833992538268156</v>
      </c>
      <c r="X6323" s="211">
        <v>0.31506577557557253</v>
      </c>
      <c r="Y6323" s="211">
        <v>0.61702587712261558</v>
      </c>
      <c r="Z6323" s="211">
        <v>0.14958979942700357</v>
      </c>
      <c r="AA6323" s="212">
        <v>0.11866394208526349</v>
      </c>
    </row>
    <row r="6324" spans="1:27" x14ac:dyDescent="0.35">
      <c r="A6324" s="210" t="s">
        <v>7000</v>
      </c>
      <c r="B6324" s="217">
        <v>144.38704614509038</v>
      </c>
      <c r="C6324" s="211">
        <v>4.9497036982690243E-2</v>
      </c>
      <c r="D6324" s="211">
        <v>0.12579384006779279</v>
      </c>
      <c r="E6324" s="211">
        <v>7.4230788827808702E-2</v>
      </c>
      <c r="F6324" s="211">
        <v>8.2211079403842119E-2</v>
      </c>
      <c r="G6324" s="211">
        <v>0.12373091825329308</v>
      </c>
      <c r="H6324" s="211">
        <v>0.11547457195132541</v>
      </c>
      <c r="I6324" s="211">
        <v>0.43432210872894828</v>
      </c>
      <c r="J6324" s="211">
        <v>0.43647421897467498</v>
      </c>
      <c r="K6324" s="211">
        <v>0.55329736978545663</v>
      </c>
      <c r="L6324" s="211">
        <v>0.27147773955267179</v>
      </c>
      <c r="M6324" s="211">
        <v>8.7574260396112727E-2</v>
      </c>
      <c r="N6324" s="211">
        <v>0.52475614072014265</v>
      </c>
      <c r="O6324" s="211">
        <v>0.54711488944062714</v>
      </c>
      <c r="P6324" s="211">
        <v>7.0266358318784597E-2</v>
      </c>
      <c r="Q6324" s="211">
        <v>0.10643296940032353</v>
      </c>
      <c r="R6324" s="211">
        <v>0.40892867308344888</v>
      </c>
      <c r="S6324" s="211">
        <v>0.27390706312538443</v>
      </c>
      <c r="T6324" s="211">
        <v>0.50825911110537347</v>
      </c>
      <c r="U6324" s="211">
        <v>0.42968402155536112</v>
      </c>
      <c r="V6324" s="211">
        <v>0.10445291320858112</v>
      </c>
      <c r="W6324" s="211">
        <v>0.56170489994646833</v>
      </c>
      <c r="X6324" s="211">
        <v>0.29056981502209966</v>
      </c>
      <c r="Y6324" s="211">
        <v>0.69264833331634412</v>
      </c>
      <c r="Z6324" s="211">
        <v>0.14920947151122216</v>
      </c>
      <c r="AA6324" s="212">
        <v>0.11288229665055352</v>
      </c>
    </row>
    <row r="6325" spans="1:27" x14ac:dyDescent="0.35">
      <c r="A6325" s="210" t="s">
        <v>7001</v>
      </c>
      <c r="B6325" s="217">
        <v>156.19475120795508</v>
      </c>
      <c r="C6325" s="211">
        <v>7.1788232318246603E-2</v>
      </c>
      <c r="D6325" s="211">
        <v>0.12441361539206701</v>
      </c>
      <c r="E6325" s="211">
        <v>6.9067434172972147E-2</v>
      </c>
      <c r="F6325" s="211">
        <v>0.11981125573260001</v>
      </c>
      <c r="G6325" s="211">
        <v>0.12185595655195791</v>
      </c>
      <c r="H6325" s="211">
        <v>0.10375437880808444</v>
      </c>
      <c r="I6325" s="211">
        <v>0.52370251951581204</v>
      </c>
      <c r="J6325" s="211">
        <v>0.45970316082961449</v>
      </c>
      <c r="K6325" s="211">
        <v>0.56004740448040247</v>
      </c>
      <c r="L6325" s="211">
        <v>0.27514440951223473</v>
      </c>
      <c r="M6325" s="211">
        <v>9.8658861991387306E-2</v>
      </c>
      <c r="N6325" s="211">
        <v>0.46038394310006692</v>
      </c>
      <c r="O6325" s="211">
        <v>0.61082116748442994</v>
      </c>
      <c r="P6325" s="211">
        <v>6.943986976450818E-2</v>
      </c>
      <c r="Q6325" s="211">
        <v>6.7720346736979464E-2</v>
      </c>
      <c r="R6325" s="211">
        <v>0.43713848067469319</v>
      </c>
      <c r="S6325" s="211">
        <v>0.28613760506399921</v>
      </c>
      <c r="T6325" s="211">
        <v>0.54804005931984534</v>
      </c>
      <c r="U6325" s="211">
        <v>0.41425932386843223</v>
      </c>
      <c r="V6325" s="211">
        <v>0.13932881887565102</v>
      </c>
      <c r="W6325" s="211">
        <v>0.6144572460819151</v>
      </c>
      <c r="X6325" s="211">
        <v>0.33368889472524332</v>
      </c>
      <c r="Y6325" s="211">
        <v>0.69504108628816685</v>
      </c>
      <c r="Z6325" s="211">
        <v>0.14144976339181262</v>
      </c>
      <c r="AA6325" s="212">
        <v>0.11632973589753946</v>
      </c>
    </row>
    <row r="6326" spans="1:27" x14ac:dyDescent="0.35">
      <c r="A6326" s="210" t="s">
        <v>7002</v>
      </c>
      <c r="B6326" s="217">
        <v>172.76650997781917</v>
      </c>
      <c r="C6326" s="211">
        <v>6.6797707772881465E-2</v>
      </c>
      <c r="D6326" s="211">
        <v>0.1301377875014203</v>
      </c>
      <c r="E6326" s="211">
        <v>8.7121563345985004E-2</v>
      </c>
      <c r="F6326" s="211">
        <v>7.1544203378340332E-2</v>
      </c>
      <c r="G6326" s="211">
        <v>0.11893285635184887</v>
      </c>
      <c r="H6326" s="211">
        <v>0.11772726693690796</v>
      </c>
      <c r="I6326" s="211">
        <v>0.42817104090571184</v>
      </c>
      <c r="J6326" s="211">
        <v>0.40112486242358458</v>
      </c>
      <c r="K6326" s="211">
        <v>0.63316982309456027</v>
      </c>
      <c r="L6326" s="211">
        <v>0.28001302200269712</v>
      </c>
      <c r="M6326" s="211">
        <v>0.10534921606903519</v>
      </c>
      <c r="N6326" s="211">
        <v>0.54444783717581358</v>
      </c>
      <c r="O6326" s="211">
        <v>0.69944185336802556</v>
      </c>
      <c r="P6326" s="211">
        <v>6.4805092188451513E-2</v>
      </c>
      <c r="Q6326" s="211">
        <v>7.1673687793096796E-2</v>
      </c>
      <c r="R6326" s="211">
        <v>0.4393887200692565</v>
      </c>
      <c r="S6326" s="211">
        <v>0.33390802715080409</v>
      </c>
      <c r="T6326" s="211">
        <v>0.62190357796890383</v>
      </c>
      <c r="U6326" s="211">
        <v>0.35541845100815705</v>
      </c>
      <c r="V6326" s="211">
        <v>0.16301285024963386</v>
      </c>
      <c r="W6326" s="211">
        <v>0.52283436646134729</v>
      </c>
      <c r="X6326" s="211">
        <v>0.3044511575811315</v>
      </c>
      <c r="Y6326" s="211">
        <v>0.74797710456639244</v>
      </c>
      <c r="Z6326" s="211">
        <v>0.14981843154957367</v>
      </c>
      <c r="AA6326" s="212">
        <v>0.12163611402591074</v>
      </c>
    </row>
    <row r="6327" spans="1:27" x14ac:dyDescent="0.35">
      <c r="A6327" s="210" t="s">
        <v>7003</v>
      </c>
      <c r="B6327" s="217">
        <v>121.70419927346822</v>
      </c>
      <c r="C6327" s="211">
        <v>6.159568553581625E-2</v>
      </c>
      <c r="D6327" s="211">
        <v>0.12806634903945452</v>
      </c>
      <c r="E6327" s="211">
        <v>7.2432473978624262E-2</v>
      </c>
      <c r="F6327" s="211">
        <v>8.8683102824843318E-2</v>
      </c>
      <c r="G6327" s="211">
        <v>0.11634951637557539</v>
      </c>
      <c r="H6327" s="211">
        <v>0.11754743356691368</v>
      </c>
      <c r="I6327" s="211">
        <v>0.50206629945443815</v>
      </c>
      <c r="J6327" s="211">
        <v>0.45788083792252671</v>
      </c>
      <c r="K6327" s="211">
        <v>0.63617159476543561</v>
      </c>
      <c r="L6327" s="211">
        <v>0.27476287524788023</v>
      </c>
      <c r="M6327" s="211">
        <v>7.8618196113534697E-2</v>
      </c>
      <c r="N6327" s="211">
        <v>0.4218521608156568</v>
      </c>
      <c r="O6327" s="211">
        <v>0.75362548440095734</v>
      </c>
      <c r="P6327" s="211">
        <v>6.6180921593044367E-2</v>
      </c>
      <c r="Q6327" s="211">
        <v>5.1441446329091728E-2</v>
      </c>
      <c r="R6327" s="211">
        <v>0.43375820975181384</v>
      </c>
      <c r="S6327" s="211">
        <v>0.33810985579839092</v>
      </c>
      <c r="T6327" s="211">
        <v>0.52500677815919727</v>
      </c>
      <c r="U6327" s="211">
        <v>0.38950238353417954</v>
      </c>
      <c r="V6327" s="211">
        <v>0.10415205166919975</v>
      </c>
      <c r="W6327" s="211">
        <v>0.60665608606302723</v>
      </c>
      <c r="X6327" s="211">
        <v>0.3439796520461762</v>
      </c>
      <c r="Y6327" s="211">
        <v>0.62604281327846556</v>
      </c>
      <c r="Z6327" s="211">
        <v>0.14813496019705472</v>
      </c>
      <c r="AA6327" s="212">
        <v>0.12127273406973015</v>
      </c>
    </row>
    <row r="6328" spans="1:27" x14ac:dyDescent="0.35">
      <c r="A6328" s="210" t="s">
        <v>7004</v>
      </c>
      <c r="B6328" s="217">
        <v>128.82634766845584</v>
      </c>
      <c r="C6328" s="211">
        <v>5.1714201533461429E-2</v>
      </c>
      <c r="D6328" s="211">
        <v>0.13106670742401033</v>
      </c>
      <c r="E6328" s="211">
        <v>7.3500908515985022E-2</v>
      </c>
      <c r="F6328" s="211">
        <v>0.10643865738896233</v>
      </c>
      <c r="G6328" s="211">
        <v>0.12220870098896756</v>
      </c>
      <c r="H6328" s="211">
        <v>0.12153181611302367</v>
      </c>
      <c r="I6328" s="211">
        <v>0.47286387518811274</v>
      </c>
      <c r="J6328" s="211">
        <v>0.45291094576092872</v>
      </c>
      <c r="K6328" s="211">
        <v>0.63922991320075973</v>
      </c>
      <c r="L6328" s="211">
        <v>0.27915008602178309</v>
      </c>
      <c r="M6328" s="211">
        <v>8.9383671016797714E-2</v>
      </c>
      <c r="N6328" s="211">
        <v>0.43630783400670192</v>
      </c>
      <c r="O6328" s="211">
        <v>0.7002327953985662</v>
      </c>
      <c r="P6328" s="211">
        <v>6.7531259877241193E-2</v>
      </c>
      <c r="Q6328" s="211">
        <v>4.9202854345883743E-2</v>
      </c>
      <c r="R6328" s="211">
        <v>0.40437825056789234</v>
      </c>
      <c r="S6328" s="211">
        <v>0.34385162666643804</v>
      </c>
      <c r="T6328" s="211">
        <v>0.49458814028318004</v>
      </c>
      <c r="U6328" s="211">
        <v>0.3957660555307424</v>
      </c>
      <c r="V6328" s="211">
        <v>7.5702676424829016E-2</v>
      </c>
      <c r="W6328" s="211">
        <v>0.50249114001854056</v>
      </c>
      <c r="X6328" s="211">
        <v>0.35861390957437794</v>
      </c>
      <c r="Y6328" s="211">
        <v>0.74688954473528668</v>
      </c>
      <c r="Z6328" s="211">
        <v>0.14605063386644401</v>
      </c>
      <c r="AA6328" s="212">
        <v>0.11442000283808397</v>
      </c>
    </row>
    <row r="6329" spans="1:27" x14ac:dyDescent="0.35">
      <c r="A6329" s="210" t="s">
        <v>7005</v>
      </c>
      <c r="B6329" s="217">
        <v>112.80527195517125</v>
      </c>
      <c r="C6329" s="211">
        <v>5.8438187978466526E-2</v>
      </c>
      <c r="D6329" s="211">
        <v>0.12671059693180767</v>
      </c>
      <c r="E6329" s="211">
        <v>8.7284535386836254E-2</v>
      </c>
      <c r="F6329" s="211">
        <v>7.6760819321489801E-2</v>
      </c>
      <c r="G6329" s="211">
        <v>0.12642702159866978</v>
      </c>
      <c r="H6329" s="211">
        <v>0.10574739803249254</v>
      </c>
      <c r="I6329" s="211">
        <v>0.49976545966253588</v>
      </c>
      <c r="J6329" s="211">
        <v>0.42690516834603676</v>
      </c>
      <c r="K6329" s="211">
        <v>0.58431294680840484</v>
      </c>
      <c r="L6329" s="211">
        <v>0.27870530687782041</v>
      </c>
      <c r="M6329" s="211">
        <v>9.8536882357674008E-2</v>
      </c>
      <c r="N6329" s="211">
        <v>0.38582516722318594</v>
      </c>
      <c r="O6329" s="211">
        <v>0.71057586669243178</v>
      </c>
      <c r="P6329" s="211">
        <v>6.5483432260790342E-2</v>
      </c>
      <c r="Q6329" s="211">
        <v>8.7518208545554435E-2</v>
      </c>
      <c r="R6329" s="211">
        <v>0.42146264883613271</v>
      </c>
      <c r="S6329" s="211">
        <v>0.31310927884736262</v>
      </c>
      <c r="T6329" s="211">
        <v>0.48869908041157328</v>
      </c>
      <c r="U6329" s="211">
        <v>0.34818260338988072</v>
      </c>
      <c r="V6329" s="211">
        <v>7.9199613593697676E-2</v>
      </c>
      <c r="W6329" s="211">
        <v>0.52192062003755413</v>
      </c>
      <c r="X6329" s="211">
        <v>0.33236688503073258</v>
      </c>
      <c r="Y6329" s="211">
        <v>0.55125829291115525</v>
      </c>
      <c r="Z6329" s="211">
        <v>0.14246206747373927</v>
      </c>
      <c r="AA6329" s="212">
        <v>0.11972952652831874</v>
      </c>
    </row>
    <row r="6330" spans="1:27" x14ac:dyDescent="0.35">
      <c r="A6330" s="210" t="s">
        <v>7006</v>
      </c>
      <c r="B6330" s="217">
        <v>130.82783144493001</v>
      </c>
      <c r="C6330" s="211">
        <v>6.025731188546829E-2</v>
      </c>
      <c r="D6330" s="211">
        <v>0.12232812995431108</v>
      </c>
      <c r="E6330" s="211">
        <v>7.6795175347171493E-2</v>
      </c>
      <c r="F6330" s="211">
        <v>8.774657173648101E-2</v>
      </c>
      <c r="G6330" s="211">
        <v>0.12427920841616148</v>
      </c>
      <c r="H6330" s="211">
        <v>0.11770401628920617</v>
      </c>
      <c r="I6330" s="211">
        <v>0.47896056526427072</v>
      </c>
      <c r="J6330" s="211">
        <v>0.39377148659031647</v>
      </c>
      <c r="K6330" s="211">
        <v>0.63629609200102322</v>
      </c>
      <c r="L6330" s="211">
        <v>0.27199614115943471</v>
      </c>
      <c r="M6330" s="211">
        <v>8.7451520941475708E-2</v>
      </c>
      <c r="N6330" s="211">
        <v>0.57238438188961427</v>
      </c>
      <c r="O6330" s="211">
        <v>0.58792335387934669</v>
      </c>
      <c r="P6330" s="211">
        <v>6.7956096847420891E-2</v>
      </c>
      <c r="Q6330" s="211">
        <v>6.0589844446722524E-2</v>
      </c>
      <c r="R6330" s="211">
        <v>0.43059969152721794</v>
      </c>
      <c r="S6330" s="211">
        <v>0.32381360549802135</v>
      </c>
      <c r="T6330" s="211">
        <v>0.58567836997196243</v>
      </c>
      <c r="U6330" s="211">
        <v>0.36366062410748601</v>
      </c>
      <c r="V6330" s="211">
        <v>7.2632177951958865E-2</v>
      </c>
      <c r="W6330" s="211">
        <v>0.58565846428667734</v>
      </c>
      <c r="X6330" s="211">
        <v>0.25953717892665173</v>
      </c>
      <c r="Y6330" s="211">
        <v>0.69416770526164018</v>
      </c>
      <c r="Z6330" s="211">
        <v>0.14526109474238966</v>
      </c>
      <c r="AA6330" s="212">
        <v>0.11311114608648069</v>
      </c>
    </row>
    <row r="6331" spans="1:27" x14ac:dyDescent="0.35">
      <c r="A6331" s="210" t="s">
        <v>7007</v>
      </c>
      <c r="B6331" s="217">
        <v>153.18378744067061</v>
      </c>
      <c r="C6331" s="211">
        <v>6.4264051040555062E-2</v>
      </c>
      <c r="D6331" s="211">
        <v>0.12589779487150016</v>
      </c>
      <c r="E6331" s="211">
        <v>7.4290178668213303E-2</v>
      </c>
      <c r="F6331" s="211">
        <v>9.2883998784046809E-2</v>
      </c>
      <c r="G6331" s="211">
        <v>0.11357112870618978</v>
      </c>
      <c r="H6331" s="211">
        <v>0.12217643663026408</v>
      </c>
      <c r="I6331" s="211">
        <v>0.45904753603368709</v>
      </c>
      <c r="J6331" s="211">
        <v>0.4532863887097498</v>
      </c>
      <c r="K6331" s="211">
        <v>0.63407791774999089</v>
      </c>
      <c r="L6331" s="211">
        <v>0.27570649365235261</v>
      </c>
      <c r="M6331" s="211">
        <v>0.11575241035161671</v>
      </c>
      <c r="N6331" s="211">
        <v>0.37382384249336736</v>
      </c>
      <c r="O6331" s="211">
        <v>0.62621106095629164</v>
      </c>
      <c r="P6331" s="211">
        <v>6.8334892001564354E-2</v>
      </c>
      <c r="Q6331" s="211">
        <v>0.12786520824049968</v>
      </c>
      <c r="R6331" s="211">
        <v>0.44634266060743133</v>
      </c>
      <c r="S6331" s="211">
        <v>0.29284413831406914</v>
      </c>
      <c r="T6331" s="211">
        <v>0.63480427187715771</v>
      </c>
      <c r="U6331" s="211">
        <v>0.34639630346607309</v>
      </c>
      <c r="V6331" s="211">
        <v>0.15008205601034769</v>
      </c>
      <c r="W6331" s="211">
        <v>0.57593739861850068</v>
      </c>
      <c r="X6331" s="211">
        <v>0.26227281664822971</v>
      </c>
      <c r="Y6331" s="211">
        <v>0.62202166161355399</v>
      </c>
      <c r="Z6331" s="211">
        <v>0.14940748946682691</v>
      </c>
      <c r="AA6331" s="212">
        <v>0.12164465305356742</v>
      </c>
    </row>
    <row r="6332" spans="1:27" x14ac:dyDescent="0.35">
      <c r="A6332" s="210" t="s">
        <v>7008</v>
      </c>
      <c r="B6332" s="217">
        <v>110.96235021772651</v>
      </c>
      <c r="C6332" s="211">
        <v>5.959100723263859E-2</v>
      </c>
      <c r="D6332" s="211">
        <v>0.11868951736506692</v>
      </c>
      <c r="E6332" s="211">
        <v>8.5152384811052334E-2</v>
      </c>
      <c r="F6332" s="211">
        <v>0.10110964477798094</v>
      </c>
      <c r="G6332" s="211">
        <v>0.11620409221221141</v>
      </c>
      <c r="H6332" s="211">
        <v>0.11300572356616274</v>
      </c>
      <c r="I6332" s="211">
        <v>0.51064199280330713</v>
      </c>
      <c r="J6332" s="211">
        <v>0.4713161611639205</v>
      </c>
      <c r="K6332" s="211">
        <v>0.58978366518263037</v>
      </c>
      <c r="L6332" s="211">
        <v>0.27699528741271762</v>
      </c>
      <c r="M6332" s="211">
        <v>8.1001226450084438E-2</v>
      </c>
      <c r="N6332" s="211">
        <v>0.5314174973565956</v>
      </c>
      <c r="O6332" s="211">
        <v>0.50931461571506043</v>
      </c>
      <c r="P6332" s="211">
        <v>6.4938948124457038E-2</v>
      </c>
      <c r="Q6332" s="211">
        <v>5.1990696599816186E-2</v>
      </c>
      <c r="R6332" s="211">
        <v>0.48767533116805689</v>
      </c>
      <c r="S6332" s="211">
        <v>0.41537300771245067</v>
      </c>
      <c r="T6332" s="211">
        <v>0.60158154216571003</v>
      </c>
      <c r="U6332" s="211">
        <v>0.40328728253950552</v>
      </c>
      <c r="V6332" s="211">
        <v>5.5086061657265206E-2</v>
      </c>
      <c r="W6332" s="211">
        <v>0.60472744037147008</v>
      </c>
      <c r="X6332" s="211">
        <v>0.31561501098389266</v>
      </c>
      <c r="Y6332" s="211">
        <v>0.6515314660384921</v>
      </c>
      <c r="Z6332" s="211">
        <v>0.14922431849803827</v>
      </c>
      <c r="AA6332" s="212">
        <v>0.11868638730271536</v>
      </c>
    </row>
    <row r="6333" spans="1:27" x14ac:dyDescent="0.35">
      <c r="A6333" s="210" t="s">
        <v>7009</v>
      </c>
      <c r="B6333" s="217">
        <v>136.97006546457331</v>
      </c>
      <c r="C6333" s="211">
        <v>7.725932890902884E-2</v>
      </c>
      <c r="D6333" s="211">
        <v>0.12055281359872741</v>
      </c>
      <c r="E6333" s="211">
        <v>7.9479293737842197E-2</v>
      </c>
      <c r="F6333" s="211">
        <v>0.10052672835483563</v>
      </c>
      <c r="G6333" s="211">
        <v>0.11636153702426574</v>
      </c>
      <c r="H6333" s="211">
        <v>0.12322135969424959</v>
      </c>
      <c r="I6333" s="211">
        <v>0.44515144621747532</v>
      </c>
      <c r="J6333" s="211">
        <v>0.40184352529608391</v>
      </c>
      <c r="K6333" s="211">
        <v>0.60130595822608057</v>
      </c>
      <c r="L6333" s="211">
        <v>0.28141109716151275</v>
      </c>
      <c r="M6333" s="211">
        <v>8.9645270748678202E-2</v>
      </c>
      <c r="N6333" s="211">
        <v>0.41871194465545775</v>
      </c>
      <c r="O6333" s="211">
        <v>0.61994379291455803</v>
      </c>
      <c r="P6333" s="211">
        <v>7.2564681522229502E-2</v>
      </c>
      <c r="Q6333" s="211">
        <v>6.670469684663477E-2</v>
      </c>
      <c r="R6333" s="211">
        <v>0.4200501685551889</v>
      </c>
      <c r="S6333" s="211">
        <v>0.32096024099439457</v>
      </c>
      <c r="T6333" s="211">
        <v>0.48217010664763793</v>
      </c>
      <c r="U6333" s="211">
        <v>0.43645562213623751</v>
      </c>
      <c r="V6333" s="211">
        <v>9.4519688530734849E-2</v>
      </c>
      <c r="W6333" s="211">
        <v>0.60424012051445219</v>
      </c>
      <c r="X6333" s="211">
        <v>0.35583940444090073</v>
      </c>
      <c r="Y6333" s="211">
        <v>0.58062662736360127</v>
      </c>
      <c r="Z6333" s="211">
        <v>0.14844124321950142</v>
      </c>
      <c r="AA6333" s="212">
        <v>0.11457269990976911</v>
      </c>
    </row>
    <row r="6334" spans="1:27" x14ac:dyDescent="0.35">
      <c r="A6334" s="210" t="s">
        <v>7010</v>
      </c>
      <c r="B6334" s="217">
        <v>146.02611619247614</v>
      </c>
      <c r="C6334" s="211">
        <v>5.2632470865878862E-2</v>
      </c>
      <c r="D6334" s="211">
        <v>0.12331063197318229</v>
      </c>
      <c r="E6334" s="211">
        <v>7.2985485792676608E-2</v>
      </c>
      <c r="F6334" s="211">
        <v>0.10021793729627619</v>
      </c>
      <c r="G6334" s="211">
        <v>0.12293926943582768</v>
      </c>
      <c r="H6334" s="211">
        <v>0.12059473136973027</v>
      </c>
      <c r="I6334" s="211">
        <v>0.51940522670719969</v>
      </c>
      <c r="J6334" s="211">
        <v>0.48242706723506268</v>
      </c>
      <c r="K6334" s="211">
        <v>0.61758661973848383</v>
      </c>
      <c r="L6334" s="211">
        <v>0.27498576319582846</v>
      </c>
      <c r="M6334" s="211">
        <v>0.11375710699346431</v>
      </c>
      <c r="N6334" s="211">
        <v>0.50274178678033332</v>
      </c>
      <c r="O6334" s="211">
        <v>0.77113745722601412</v>
      </c>
      <c r="P6334" s="211">
        <v>6.6024907976801869E-2</v>
      </c>
      <c r="Q6334" s="211">
        <v>9.2673530752512639E-2</v>
      </c>
      <c r="R6334" s="211">
        <v>0.43803248715198695</v>
      </c>
      <c r="S6334" s="211">
        <v>0.26935848433938098</v>
      </c>
      <c r="T6334" s="211">
        <v>0.56289702376338169</v>
      </c>
      <c r="U6334" s="211">
        <v>0.37088585183344031</v>
      </c>
      <c r="V6334" s="211">
        <v>0.12035198330136528</v>
      </c>
      <c r="W6334" s="211">
        <v>0.55746066254304216</v>
      </c>
      <c r="X6334" s="211">
        <v>0.29068858513484241</v>
      </c>
      <c r="Y6334" s="211">
        <v>0.62016780261458915</v>
      </c>
      <c r="Z6334" s="211">
        <v>0.13911709503617575</v>
      </c>
      <c r="AA6334" s="212">
        <v>0.1202656897996337</v>
      </c>
    </row>
    <row r="6335" spans="1:27" x14ac:dyDescent="0.35">
      <c r="A6335" s="210" t="s">
        <v>7011</v>
      </c>
      <c r="B6335" s="217">
        <v>126.40416038734944</v>
      </c>
      <c r="C6335" s="211">
        <v>6.8930987577310157E-2</v>
      </c>
      <c r="D6335" s="211">
        <v>0.12419814418996449</v>
      </c>
      <c r="E6335" s="211">
        <v>7.638733028023581E-2</v>
      </c>
      <c r="F6335" s="211">
        <v>0.10351436913626122</v>
      </c>
      <c r="G6335" s="211">
        <v>0.12317136663925131</v>
      </c>
      <c r="H6335" s="211">
        <v>0.11351787439513983</v>
      </c>
      <c r="I6335" s="211">
        <v>0.45380553116469341</v>
      </c>
      <c r="J6335" s="211">
        <v>0.48811718773917723</v>
      </c>
      <c r="K6335" s="211">
        <v>0.60113578064538531</v>
      </c>
      <c r="L6335" s="211">
        <v>0.28236898165252566</v>
      </c>
      <c r="M6335" s="211">
        <v>9.7220441604979557E-2</v>
      </c>
      <c r="N6335" s="211">
        <v>0.38214735672095479</v>
      </c>
      <c r="O6335" s="211">
        <v>0.64385918011923904</v>
      </c>
      <c r="P6335" s="211">
        <v>6.7342184964899243E-2</v>
      </c>
      <c r="Q6335" s="211">
        <v>6.0299126340644452E-2</v>
      </c>
      <c r="R6335" s="211">
        <v>0.4590638249681861</v>
      </c>
      <c r="S6335" s="211">
        <v>0.38749407881248243</v>
      </c>
      <c r="T6335" s="211">
        <v>0.58856242507029177</v>
      </c>
      <c r="U6335" s="211">
        <v>0.47602049433184213</v>
      </c>
      <c r="V6335" s="211">
        <v>6.668495095571525E-2</v>
      </c>
      <c r="W6335" s="211">
        <v>0.5538891272950397</v>
      </c>
      <c r="X6335" s="211">
        <v>0.30826507084368365</v>
      </c>
      <c r="Y6335" s="211">
        <v>0.53377491268195265</v>
      </c>
      <c r="Z6335" s="211">
        <v>0.14289161297510344</v>
      </c>
      <c r="AA6335" s="212">
        <v>0.11126113805259094</v>
      </c>
    </row>
    <row r="6336" spans="1:27" x14ac:dyDescent="0.35">
      <c r="A6336" s="210" t="s">
        <v>7012</v>
      </c>
      <c r="B6336" s="217">
        <v>159.53121432936763</v>
      </c>
      <c r="C6336" s="211">
        <v>5.439354351821872E-2</v>
      </c>
      <c r="D6336" s="211">
        <v>0.12965484535487437</v>
      </c>
      <c r="E6336" s="211">
        <v>7.0350456106762882E-2</v>
      </c>
      <c r="F6336" s="211">
        <v>8.1391110131091057E-2</v>
      </c>
      <c r="G6336" s="211">
        <v>0.12305397405937216</v>
      </c>
      <c r="H6336" s="211">
        <v>0.10538926046376638</v>
      </c>
      <c r="I6336" s="211">
        <v>0.4737722116888276</v>
      </c>
      <c r="J6336" s="211">
        <v>0.47027129663189904</v>
      </c>
      <c r="K6336" s="211">
        <v>0.62287773598795115</v>
      </c>
      <c r="L6336" s="211">
        <v>0.27346448436836407</v>
      </c>
      <c r="M6336" s="211">
        <v>0.10250957496795743</v>
      </c>
      <c r="N6336" s="211">
        <v>0.5553303779849269</v>
      </c>
      <c r="O6336" s="211">
        <v>0.65001464413776089</v>
      </c>
      <c r="P6336" s="211">
        <v>7.0346444658220431E-2</v>
      </c>
      <c r="Q6336" s="211">
        <v>0.11855727828546994</v>
      </c>
      <c r="R6336" s="211">
        <v>0.40272592327703155</v>
      </c>
      <c r="S6336" s="211">
        <v>0.34927333185373677</v>
      </c>
      <c r="T6336" s="211">
        <v>0.50021707038777663</v>
      </c>
      <c r="U6336" s="211">
        <v>0.52366745944667414</v>
      </c>
      <c r="V6336" s="211">
        <v>0.10205351400027128</v>
      </c>
      <c r="W6336" s="211">
        <v>0.51554627813362208</v>
      </c>
      <c r="X6336" s="211">
        <v>0.30162905940510032</v>
      </c>
      <c r="Y6336" s="211">
        <v>0.6547806613943109</v>
      </c>
      <c r="Z6336" s="211">
        <v>0.14655383082364168</v>
      </c>
      <c r="AA6336" s="212">
        <v>0.11837181889957818</v>
      </c>
    </row>
    <row r="6337" spans="1:27" x14ac:dyDescent="0.35">
      <c r="A6337" s="210" t="s">
        <v>7013</v>
      </c>
      <c r="B6337" s="217">
        <v>156.58519044328472</v>
      </c>
      <c r="C6337" s="211">
        <v>5.2634613057638065E-2</v>
      </c>
      <c r="D6337" s="211">
        <v>0.12842697383215698</v>
      </c>
      <c r="E6337" s="211">
        <v>7.0756925339355375E-2</v>
      </c>
      <c r="F6337" s="211">
        <v>8.9479503559045659E-2</v>
      </c>
      <c r="G6337" s="211">
        <v>0.11771851914012102</v>
      </c>
      <c r="H6337" s="211">
        <v>0.115494177924302</v>
      </c>
      <c r="I6337" s="211">
        <v>0.45697861413819119</v>
      </c>
      <c r="J6337" s="211">
        <v>0.43524562046198589</v>
      </c>
      <c r="K6337" s="211">
        <v>0.5871097397209708</v>
      </c>
      <c r="L6337" s="211">
        <v>0.28078423881041736</v>
      </c>
      <c r="M6337" s="211">
        <v>9.1081035638372193E-2</v>
      </c>
      <c r="N6337" s="211">
        <v>0.36265508910605543</v>
      </c>
      <c r="O6337" s="211">
        <v>0.70643369930650035</v>
      </c>
      <c r="P6337" s="211">
        <v>7.324757920566824E-2</v>
      </c>
      <c r="Q6337" s="211">
        <v>4.8660860128312389E-2</v>
      </c>
      <c r="R6337" s="211">
        <v>0.43737334077704415</v>
      </c>
      <c r="S6337" s="211">
        <v>0.42738901230911058</v>
      </c>
      <c r="T6337" s="211">
        <v>0.4776472480426403</v>
      </c>
      <c r="U6337" s="211">
        <v>0.41965895794723612</v>
      </c>
      <c r="V6337" s="211">
        <v>0.16516644432632083</v>
      </c>
      <c r="W6337" s="211">
        <v>0.61044190683597099</v>
      </c>
      <c r="X6337" s="211">
        <v>0.28219984449647151</v>
      </c>
      <c r="Y6337" s="211">
        <v>0.60286732956819256</v>
      </c>
      <c r="Z6337" s="211">
        <v>0.14558777726572905</v>
      </c>
      <c r="AA6337" s="212">
        <v>0.11767200964924324</v>
      </c>
    </row>
    <row r="6338" spans="1:27" x14ac:dyDescent="0.35">
      <c r="A6338" s="210" t="s">
        <v>7014</v>
      </c>
      <c r="B6338" s="217">
        <v>176.69393703651494</v>
      </c>
      <c r="C6338" s="211">
        <v>6.3234744521490638E-2</v>
      </c>
      <c r="D6338" s="211">
        <v>0.12094843218688654</v>
      </c>
      <c r="E6338" s="211">
        <v>7.7402989409176573E-2</v>
      </c>
      <c r="F6338" s="211">
        <v>0.11438910447257661</v>
      </c>
      <c r="G6338" s="211">
        <v>0.12491740349247422</v>
      </c>
      <c r="H6338" s="211">
        <v>0.11154390953959027</v>
      </c>
      <c r="I6338" s="211">
        <v>0.43887335177899306</v>
      </c>
      <c r="J6338" s="211">
        <v>0.4310692423450817</v>
      </c>
      <c r="K6338" s="211">
        <v>0.6202028947520869</v>
      </c>
      <c r="L6338" s="211">
        <v>0.27219142636041754</v>
      </c>
      <c r="M6338" s="211">
        <v>0.10504972714655704</v>
      </c>
      <c r="N6338" s="211">
        <v>0.38357697707795341</v>
      </c>
      <c r="O6338" s="211">
        <v>0.66957410620174318</v>
      </c>
      <c r="P6338" s="211">
        <v>7.2386115962351102E-2</v>
      </c>
      <c r="Q6338" s="211">
        <v>5.2980038191968101E-2</v>
      </c>
      <c r="R6338" s="211">
        <v>0.3871563903905107</v>
      </c>
      <c r="S6338" s="211">
        <v>0.25689841621168447</v>
      </c>
      <c r="T6338" s="211">
        <v>0.57866358928578887</v>
      </c>
      <c r="U6338" s="211">
        <v>0.4531061518798209</v>
      </c>
      <c r="V6338" s="211">
        <v>0.12253725535922202</v>
      </c>
      <c r="W6338" s="211">
        <v>0.59523404023222537</v>
      </c>
      <c r="X6338" s="211">
        <v>0.25268157545607373</v>
      </c>
      <c r="Y6338" s="211">
        <v>0.71119903227891479</v>
      </c>
      <c r="Z6338" s="211">
        <v>0.14883945156772002</v>
      </c>
      <c r="AA6338" s="212">
        <v>0.11394644742315727</v>
      </c>
    </row>
    <row r="6339" spans="1:27" x14ac:dyDescent="0.35">
      <c r="A6339" s="210" t="s">
        <v>7015</v>
      </c>
      <c r="B6339" s="217">
        <v>139.46981200376879</v>
      </c>
      <c r="C6339" s="211">
        <v>7.4375223617618072E-2</v>
      </c>
      <c r="D6339" s="211">
        <v>0.12825504373615915</v>
      </c>
      <c r="E6339" s="211">
        <v>7.1548994466330326E-2</v>
      </c>
      <c r="F6339" s="211">
        <v>8.5733048653821531E-2</v>
      </c>
      <c r="G6339" s="211">
        <v>0.12350260556981137</v>
      </c>
      <c r="H6339" s="211">
        <v>0.11994437022286934</v>
      </c>
      <c r="I6339" s="211">
        <v>0.49904909927207269</v>
      </c>
      <c r="J6339" s="211">
        <v>0.42485993678159406</v>
      </c>
      <c r="K6339" s="211">
        <v>0.63157756275584653</v>
      </c>
      <c r="L6339" s="211">
        <v>0.2725690713097576</v>
      </c>
      <c r="M6339" s="211">
        <v>0.10731987754702524</v>
      </c>
      <c r="N6339" s="211">
        <v>0.47434148612084481</v>
      </c>
      <c r="O6339" s="211">
        <v>0.75979459554832252</v>
      </c>
      <c r="P6339" s="211">
        <v>6.9998860818626774E-2</v>
      </c>
      <c r="Q6339" s="211">
        <v>0.13409683287219382</v>
      </c>
      <c r="R6339" s="211">
        <v>0.460524773105975</v>
      </c>
      <c r="S6339" s="211">
        <v>0.36928418841341293</v>
      </c>
      <c r="T6339" s="211">
        <v>0.55222205204172714</v>
      </c>
      <c r="U6339" s="211">
        <v>0.34204513275009862</v>
      </c>
      <c r="V6339" s="211">
        <v>0.11469478556115621</v>
      </c>
      <c r="W6339" s="211">
        <v>0.56306604043943997</v>
      </c>
      <c r="X6339" s="211">
        <v>0.39108390744957444</v>
      </c>
      <c r="Y6339" s="211">
        <v>0.59372381682638464</v>
      </c>
      <c r="Z6339" s="211">
        <v>0.1493108211582635</v>
      </c>
      <c r="AA6339" s="212">
        <v>0.12346150581763723</v>
      </c>
    </row>
    <row r="6340" spans="1:27" x14ac:dyDescent="0.35">
      <c r="A6340" s="210" t="s">
        <v>7016</v>
      </c>
      <c r="B6340" s="217">
        <v>122.74901004268663</v>
      </c>
      <c r="C6340" s="211">
        <v>8.1531373495441081E-2</v>
      </c>
      <c r="D6340" s="211">
        <v>0.12480354463083168</v>
      </c>
      <c r="E6340" s="211">
        <v>7.4614146467871553E-2</v>
      </c>
      <c r="F6340" s="211">
        <v>0.10075736713461433</v>
      </c>
      <c r="G6340" s="211">
        <v>0.1213948165580276</v>
      </c>
      <c r="H6340" s="211">
        <v>0.12097317372373709</v>
      </c>
      <c r="I6340" s="211">
        <v>0.51409847801833142</v>
      </c>
      <c r="J6340" s="211">
        <v>0.43570522874782691</v>
      </c>
      <c r="K6340" s="211">
        <v>0.57155124606579744</v>
      </c>
      <c r="L6340" s="211">
        <v>0.2747564978168569</v>
      </c>
      <c r="M6340" s="211">
        <v>8.6419669420692818E-2</v>
      </c>
      <c r="N6340" s="211">
        <v>0.394028338103252</v>
      </c>
      <c r="O6340" s="211">
        <v>0.69567200185314471</v>
      </c>
      <c r="P6340" s="211">
        <v>6.8428750800738083E-2</v>
      </c>
      <c r="Q6340" s="211">
        <v>9.7396180678932784E-2</v>
      </c>
      <c r="R6340" s="211">
        <v>0.38391223368474842</v>
      </c>
      <c r="S6340" s="211">
        <v>0.32351119469218559</v>
      </c>
      <c r="T6340" s="211">
        <v>0.53387220237148691</v>
      </c>
      <c r="U6340" s="211">
        <v>0.42602860856786701</v>
      </c>
      <c r="V6340" s="211">
        <v>8.0383921109137627E-2</v>
      </c>
      <c r="W6340" s="211">
        <v>0.53513071208520591</v>
      </c>
      <c r="X6340" s="211">
        <v>0.28548657854891774</v>
      </c>
      <c r="Y6340" s="211">
        <v>0.69035709077415797</v>
      </c>
      <c r="Z6340" s="211">
        <v>0.14795175074996844</v>
      </c>
      <c r="AA6340" s="212">
        <v>0.11964956069753085</v>
      </c>
    </row>
    <row r="6341" spans="1:27" x14ac:dyDescent="0.35">
      <c r="A6341" s="210" t="s">
        <v>7017</v>
      </c>
      <c r="B6341" s="217">
        <v>130.51488413809435</v>
      </c>
      <c r="C6341" s="211">
        <v>5.4485649644862313E-2</v>
      </c>
      <c r="D6341" s="211">
        <v>0.12701789587178278</v>
      </c>
      <c r="E6341" s="211">
        <v>7.5464388229693299E-2</v>
      </c>
      <c r="F6341" s="211">
        <v>0.11635655059805061</v>
      </c>
      <c r="G6341" s="211">
        <v>0.11711650707509536</v>
      </c>
      <c r="H6341" s="211">
        <v>0.12144976544617878</v>
      </c>
      <c r="I6341" s="211">
        <v>0.49812374067863141</v>
      </c>
      <c r="J6341" s="211">
        <v>0.45189449362044259</v>
      </c>
      <c r="K6341" s="211">
        <v>0.62665593192967861</v>
      </c>
      <c r="L6341" s="211">
        <v>0.27076785603830938</v>
      </c>
      <c r="M6341" s="211">
        <v>8.4104963559454238E-2</v>
      </c>
      <c r="N6341" s="211">
        <v>0.44600585149103755</v>
      </c>
      <c r="O6341" s="211">
        <v>0.55306974144562049</v>
      </c>
      <c r="P6341" s="211">
        <v>6.67382600268005E-2</v>
      </c>
      <c r="Q6341" s="211">
        <v>0.13746422147880755</v>
      </c>
      <c r="R6341" s="211">
        <v>0.37169830927768477</v>
      </c>
      <c r="S6341" s="211">
        <v>0.3528858552407963</v>
      </c>
      <c r="T6341" s="211">
        <v>0.61675230378796808</v>
      </c>
      <c r="U6341" s="211">
        <v>0.39095683935906522</v>
      </c>
      <c r="V6341" s="211">
        <v>0.12443782929610657</v>
      </c>
      <c r="W6341" s="211">
        <v>0.57149631599027251</v>
      </c>
      <c r="X6341" s="211">
        <v>0.29771527668093611</v>
      </c>
      <c r="Y6341" s="211">
        <v>0.64776275260794103</v>
      </c>
      <c r="Z6341" s="211">
        <v>0.14657788144841702</v>
      </c>
      <c r="AA6341" s="212">
        <v>0.1249206951929812</v>
      </c>
    </row>
    <row r="6342" spans="1:27" x14ac:dyDescent="0.35">
      <c r="A6342" s="210" t="s">
        <v>7018</v>
      </c>
      <c r="B6342" s="217">
        <v>118.66808784225098</v>
      </c>
      <c r="C6342" s="211">
        <v>7.8143106167462228E-2</v>
      </c>
      <c r="D6342" s="211">
        <v>0.12666582637034701</v>
      </c>
      <c r="E6342" s="211">
        <v>7.9576092286394048E-2</v>
      </c>
      <c r="F6342" s="211">
        <v>9.5836126150813758E-2</v>
      </c>
      <c r="G6342" s="211">
        <v>0.12081837802666845</v>
      </c>
      <c r="H6342" s="211">
        <v>0.1199945260775989</v>
      </c>
      <c r="I6342" s="211">
        <v>0.52267156314419472</v>
      </c>
      <c r="J6342" s="211">
        <v>0.43117455262157683</v>
      </c>
      <c r="K6342" s="211">
        <v>0.58023910504164966</v>
      </c>
      <c r="L6342" s="211">
        <v>0.28000119348145447</v>
      </c>
      <c r="M6342" s="211">
        <v>0.10737159951727998</v>
      </c>
      <c r="N6342" s="211">
        <v>0.46520029274528185</v>
      </c>
      <c r="O6342" s="211">
        <v>0.617703865327908</v>
      </c>
      <c r="P6342" s="211">
        <v>6.1665491595261024E-2</v>
      </c>
      <c r="Q6342" s="211">
        <v>0.13324817822311205</v>
      </c>
      <c r="R6342" s="211">
        <v>0.48160410533134179</v>
      </c>
      <c r="S6342" s="211">
        <v>0.31070965796227734</v>
      </c>
      <c r="T6342" s="211">
        <v>0.54108701423111016</v>
      </c>
      <c r="U6342" s="211">
        <v>0.34241478879183551</v>
      </c>
      <c r="V6342" s="211">
        <v>7.4120873102470147E-2</v>
      </c>
      <c r="W6342" s="211">
        <v>0.61990252028975457</v>
      </c>
      <c r="X6342" s="211">
        <v>0.30238403684428072</v>
      </c>
      <c r="Y6342" s="211">
        <v>0.62059644492435828</v>
      </c>
      <c r="Z6342" s="211">
        <v>0.1487761617591068</v>
      </c>
      <c r="AA6342" s="212">
        <v>0.11837349570788949</v>
      </c>
    </row>
    <row r="6343" spans="1:27" x14ac:dyDescent="0.35">
      <c r="A6343" s="210" t="s">
        <v>7019</v>
      </c>
      <c r="B6343" s="217">
        <v>145.42051820987504</v>
      </c>
      <c r="C6343" s="211">
        <v>7.3030619221091927E-2</v>
      </c>
      <c r="D6343" s="211">
        <v>0.12218321788902121</v>
      </c>
      <c r="E6343" s="211">
        <v>8.2931014003803677E-2</v>
      </c>
      <c r="F6343" s="211">
        <v>7.2781223702855488E-2</v>
      </c>
      <c r="G6343" s="211">
        <v>0.11491600219572874</v>
      </c>
      <c r="H6343" s="211">
        <v>0.11268556736634947</v>
      </c>
      <c r="I6343" s="211">
        <v>0.48286753705769581</v>
      </c>
      <c r="J6343" s="211">
        <v>0.47260758247953139</v>
      </c>
      <c r="K6343" s="211">
        <v>0.59588315539436276</v>
      </c>
      <c r="L6343" s="211">
        <v>0.28204526144127118</v>
      </c>
      <c r="M6343" s="211">
        <v>9.5602902149226482E-2</v>
      </c>
      <c r="N6343" s="211">
        <v>0.40561224393643441</v>
      </c>
      <c r="O6343" s="211">
        <v>0.65285333709764037</v>
      </c>
      <c r="P6343" s="211">
        <v>6.9696385952703457E-2</v>
      </c>
      <c r="Q6343" s="211">
        <v>0.12739009987122785</v>
      </c>
      <c r="R6343" s="211">
        <v>0.40582742317332732</v>
      </c>
      <c r="S6343" s="211">
        <v>0.4033446670247024</v>
      </c>
      <c r="T6343" s="211">
        <v>0.50406852194610363</v>
      </c>
      <c r="U6343" s="211">
        <v>0.40641078908087358</v>
      </c>
      <c r="V6343" s="211">
        <v>0.16677709695457194</v>
      </c>
      <c r="W6343" s="211">
        <v>0.54933858293864368</v>
      </c>
      <c r="X6343" s="211">
        <v>0.34875341533333781</v>
      </c>
      <c r="Y6343" s="211">
        <v>0.54030503280571107</v>
      </c>
      <c r="Z6343" s="211">
        <v>0.14975896862621244</v>
      </c>
      <c r="AA6343" s="212">
        <v>0.12422502476622793</v>
      </c>
    </row>
    <row r="6344" spans="1:27" x14ac:dyDescent="0.35">
      <c r="A6344" s="210" t="s">
        <v>7020</v>
      </c>
      <c r="B6344" s="217">
        <v>178.12812130767603</v>
      </c>
      <c r="C6344" s="211">
        <v>5.1277350162989725E-2</v>
      </c>
      <c r="D6344" s="211">
        <v>0.12853410688618869</v>
      </c>
      <c r="E6344" s="211">
        <v>7.710038126334634E-2</v>
      </c>
      <c r="F6344" s="211">
        <v>0.10510335378685851</v>
      </c>
      <c r="G6344" s="211">
        <v>0.11286610281595438</v>
      </c>
      <c r="H6344" s="211">
        <v>0.12260401268225707</v>
      </c>
      <c r="I6344" s="211">
        <v>0.49499834887225341</v>
      </c>
      <c r="J6344" s="211">
        <v>0.42316113996628163</v>
      </c>
      <c r="K6344" s="211">
        <v>0.5722217043449932</v>
      </c>
      <c r="L6344" s="211">
        <v>0.27475944091200011</v>
      </c>
      <c r="M6344" s="211">
        <v>0.11721980871268492</v>
      </c>
      <c r="N6344" s="211">
        <v>0.45836250735752271</v>
      </c>
      <c r="O6344" s="211">
        <v>0.72586227768325906</v>
      </c>
      <c r="P6344" s="211">
        <v>7.3359844431426513E-2</v>
      </c>
      <c r="Q6344" s="211">
        <v>0.13034354786807445</v>
      </c>
      <c r="R6344" s="211">
        <v>0.43158000203402258</v>
      </c>
      <c r="S6344" s="211">
        <v>0.32018490091893637</v>
      </c>
      <c r="T6344" s="211">
        <v>0.54931966545030075</v>
      </c>
      <c r="U6344" s="211">
        <v>0.47504513804606352</v>
      </c>
      <c r="V6344" s="211">
        <v>0.13241576900725979</v>
      </c>
      <c r="W6344" s="211">
        <v>0.57555169156354136</v>
      </c>
      <c r="X6344" s="211">
        <v>0.34212843367549428</v>
      </c>
      <c r="Y6344" s="211">
        <v>0.67729121652460633</v>
      </c>
      <c r="Z6344" s="211">
        <v>0.14570011253973192</v>
      </c>
      <c r="AA6344" s="212">
        <v>0.12280819019752824</v>
      </c>
    </row>
    <row r="6345" spans="1:27" x14ac:dyDescent="0.35">
      <c r="A6345" s="210" t="s">
        <v>7021</v>
      </c>
      <c r="B6345" s="217">
        <v>158.36973536671701</v>
      </c>
      <c r="C6345" s="211">
        <v>5.2398807562828373E-2</v>
      </c>
      <c r="D6345" s="211">
        <v>0.12640254740959658</v>
      </c>
      <c r="E6345" s="211">
        <v>7.9062260294582187E-2</v>
      </c>
      <c r="F6345" s="211">
        <v>0.10431601690069806</v>
      </c>
      <c r="G6345" s="211">
        <v>0.11885245222481385</v>
      </c>
      <c r="H6345" s="211">
        <v>0.12249196263263103</v>
      </c>
      <c r="I6345" s="211">
        <v>0.50046890320887438</v>
      </c>
      <c r="J6345" s="211">
        <v>0.44773610735340236</v>
      </c>
      <c r="K6345" s="211">
        <v>0.62948982935836806</v>
      </c>
      <c r="L6345" s="211">
        <v>0.27093890620117694</v>
      </c>
      <c r="M6345" s="211">
        <v>0.10313120152860145</v>
      </c>
      <c r="N6345" s="211">
        <v>0.3825864879240507</v>
      </c>
      <c r="O6345" s="211">
        <v>0.63454302060831513</v>
      </c>
      <c r="P6345" s="211">
        <v>6.7900951426406772E-2</v>
      </c>
      <c r="Q6345" s="211">
        <v>0.12945499694035481</v>
      </c>
      <c r="R6345" s="211">
        <v>0.44552130568338599</v>
      </c>
      <c r="S6345" s="211">
        <v>0.38169439429573343</v>
      </c>
      <c r="T6345" s="211">
        <v>0.55681149161868138</v>
      </c>
      <c r="U6345" s="211">
        <v>0.40722704725462378</v>
      </c>
      <c r="V6345" s="211">
        <v>0.11631676424991216</v>
      </c>
      <c r="W6345" s="211">
        <v>0.61937472932757842</v>
      </c>
      <c r="X6345" s="211">
        <v>0.3939543751808523</v>
      </c>
      <c r="Y6345" s="211">
        <v>0.6626606108070392</v>
      </c>
      <c r="Z6345" s="211">
        <v>0.1443708673892016</v>
      </c>
      <c r="AA6345" s="212">
        <v>0.11404050155554021</v>
      </c>
    </row>
    <row r="6346" spans="1:27" x14ac:dyDescent="0.35">
      <c r="A6346" s="210" t="s">
        <v>7022</v>
      </c>
      <c r="B6346" s="217">
        <v>107.04673285757953</v>
      </c>
      <c r="C6346" s="211">
        <v>5.8977945668806334E-2</v>
      </c>
      <c r="D6346" s="211">
        <v>0.1275828951812833</v>
      </c>
      <c r="E6346" s="211">
        <v>7.5693689761497651E-2</v>
      </c>
      <c r="F6346" s="211">
        <v>8.613320659957803E-2</v>
      </c>
      <c r="G6346" s="211">
        <v>0.12291281012314759</v>
      </c>
      <c r="H6346" s="211">
        <v>0.11327028928574553</v>
      </c>
      <c r="I6346" s="211">
        <v>0.48114996795643361</v>
      </c>
      <c r="J6346" s="211">
        <v>0.42933788400078904</v>
      </c>
      <c r="K6346" s="211">
        <v>0.62691894754322774</v>
      </c>
      <c r="L6346" s="211">
        <v>0.2755735520938658</v>
      </c>
      <c r="M6346" s="211">
        <v>0.10631617766491429</v>
      </c>
      <c r="N6346" s="211">
        <v>0.47023964525200068</v>
      </c>
      <c r="O6346" s="211">
        <v>0.63999307320763699</v>
      </c>
      <c r="P6346" s="211">
        <v>6.2031042846116782E-2</v>
      </c>
      <c r="Q6346" s="211">
        <v>0.1292065531215299</v>
      </c>
      <c r="R6346" s="211">
        <v>0.39865867667615706</v>
      </c>
      <c r="S6346" s="211">
        <v>0.32675107955434057</v>
      </c>
      <c r="T6346" s="211">
        <v>0.50052364099511992</v>
      </c>
      <c r="U6346" s="211">
        <v>0.34847692105819877</v>
      </c>
      <c r="V6346" s="211">
        <v>5.764884398324327E-2</v>
      </c>
      <c r="W6346" s="211">
        <v>0.54824678838335983</v>
      </c>
      <c r="X6346" s="211">
        <v>0.23342750125958353</v>
      </c>
      <c r="Y6346" s="211">
        <v>0.58446281090154284</v>
      </c>
      <c r="Z6346" s="211">
        <v>0.14849014820726797</v>
      </c>
      <c r="AA6346" s="212">
        <v>0.11938592648395872</v>
      </c>
    </row>
    <row r="6347" spans="1:27" x14ac:dyDescent="0.35">
      <c r="A6347" s="210" t="s">
        <v>7023</v>
      </c>
      <c r="B6347" s="217">
        <v>135.11145770540674</v>
      </c>
      <c r="C6347" s="211">
        <v>4.8507571817901884E-2</v>
      </c>
      <c r="D6347" s="211">
        <v>0.12608993312954936</v>
      </c>
      <c r="E6347" s="211">
        <v>7.993112706683661E-2</v>
      </c>
      <c r="F6347" s="211">
        <v>0.10408033351309581</v>
      </c>
      <c r="G6347" s="211">
        <v>0.12142575670272149</v>
      </c>
      <c r="H6347" s="211">
        <v>0.12311191218022771</v>
      </c>
      <c r="I6347" s="211">
        <v>0.50026015347006114</v>
      </c>
      <c r="J6347" s="211">
        <v>0.43475546981901597</v>
      </c>
      <c r="K6347" s="211">
        <v>0.52110833729974471</v>
      </c>
      <c r="L6347" s="211">
        <v>0.27885158201224508</v>
      </c>
      <c r="M6347" s="211">
        <v>0.11859781584072826</v>
      </c>
      <c r="N6347" s="211">
        <v>0.43175436318758775</v>
      </c>
      <c r="O6347" s="211">
        <v>0.75143191392730402</v>
      </c>
      <c r="P6347" s="211">
        <v>6.7749968134776073E-2</v>
      </c>
      <c r="Q6347" s="211">
        <v>7.9875426130588734E-2</v>
      </c>
      <c r="R6347" s="211">
        <v>0.46669628693442294</v>
      </c>
      <c r="S6347" s="211">
        <v>0.36115412177497336</v>
      </c>
      <c r="T6347" s="211">
        <v>0.5344167943547895</v>
      </c>
      <c r="U6347" s="211">
        <v>0.43491659661533061</v>
      </c>
      <c r="V6347" s="211">
        <v>0.11415868520499475</v>
      </c>
      <c r="W6347" s="211">
        <v>0.46479211707842821</v>
      </c>
      <c r="X6347" s="211">
        <v>0.24850616417350421</v>
      </c>
      <c r="Y6347" s="211">
        <v>0.56195884089679504</v>
      </c>
      <c r="Z6347" s="211">
        <v>0.14979858610175875</v>
      </c>
      <c r="AA6347" s="212">
        <v>0.12400985146925694</v>
      </c>
    </row>
    <row r="6348" spans="1:27" x14ac:dyDescent="0.35">
      <c r="A6348" s="210" t="s">
        <v>7024</v>
      </c>
      <c r="B6348" s="217">
        <v>153.2352733795046</v>
      </c>
      <c r="C6348" s="211">
        <v>6.9141955133372318E-2</v>
      </c>
      <c r="D6348" s="211">
        <v>0.1271686683975152</v>
      </c>
      <c r="E6348" s="211">
        <v>8.1226113728962754E-2</v>
      </c>
      <c r="F6348" s="211">
        <v>8.1682880466959706E-2</v>
      </c>
      <c r="G6348" s="211">
        <v>0.1212445624058982</v>
      </c>
      <c r="H6348" s="211">
        <v>0.10854174123686132</v>
      </c>
      <c r="I6348" s="211">
        <v>0.49089397972642218</v>
      </c>
      <c r="J6348" s="211">
        <v>0.46143151212027</v>
      </c>
      <c r="K6348" s="211">
        <v>0.63210796286669213</v>
      </c>
      <c r="L6348" s="211">
        <v>0.28294247403227907</v>
      </c>
      <c r="M6348" s="211">
        <v>9.3592672929582899E-2</v>
      </c>
      <c r="N6348" s="211">
        <v>0.38718774680847351</v>
      </c>
      <c r="O6348" s="211">
        <v>0.74688537578409187</v>
      </c>
      <c r="P6348" s="211">
        <v>7.0230028042369483E-2</v>
      </c>
      <c r="Q6348" s="211">
        <v>0.10953991995010462</v>
      </c>
      <c r="R6348" s="211">
        <v>0.44610534460153917</v>
      </c>
      <c r="S6348" s="211">
        <v>0.37412072191032664</v>
      </c>
      <c r="T6348" s="211">
        <v>0.58309653863381739</v>
      </c>
      <c r="U6348" s="211">
        <v>0.4458389241825732</v>
      </c>
      <c r="V6348" s="211">
        <v>0.12495996789324196</v>
      </c>
      <c r="W6348" s="211">
        <v>0.58203695030164415</v>
      </c>
      <c r="X6348" s="211">
        <v>0.37839863725869144</v>
      </c>
      <c r="Y6348" s="211">
        <v>0.61208906340469249</v>
      </c>
      <c r="Z6348" s="211">
        <v>0.14453113255107894</v>
      </c>
      <c r="AA6348" s="212">
        <v>0.12151836685309918</v>
      </c>
    </row>
    <row r="6349" spans="1:27" x14ac:dyDescent="0.35">
      <c r="A6349" s="210" t="s">
        <v>7025</v>
      </c>
      <c r="B6349" s="217">
        <v>117.99665313291838</v>
      </c>
      <c r="C6349" s="211">
        <v>5.1830768665432368E-2</v>
      </c>
      <c r="D6349" s="211">
        <v>0.12864123452936582</v>
      </c>
      <c r="E6349" s="211">
        <v>7.2074409468253678E-2</v>
      </c>
      <c r="F6349" s="211">
        <v>9.2269755671703688E-2</v>
      </c>
      <c r="G6349" s="211">
        <v>0.1261390428378425</v>
      </c>
      <c r="H6349" s="211">
        <v>0.12167838250251628</v>
      </c>
      <c r="I6349" s="211">
        <v>0.50115221142082622</v>
      </c>
      <c r="J6349" s="211">
        <v>0.46087004398847842</v>
      </c>
      <c r="K6349" s="211">
        <v>0.61708461503357737</v>
      </c>
      <c r="L6349" s="211">
        <v>0.27774851289818137</v>
      </c>
      <c r="M6349" s="211">
        <v>8.1022385654518164E-2</v>
      </c>
      <c r="N6349" s="211">
        <v>0.38549414099753754</v>
      </c>
      <c r="O6349" s="211">
        <v>0.63107739978064115</v>
      </c>
      <c r="P6349" s="211">
        <v>6.4489329599667633E-2</v>
      </c>
      <c r="Q6349" s="211">
        <v>5.5672174845215805E-2</v>
      </c>
      <c r="R6349" s="211">
        <v>0.42897248248385816</v>
      </c>
      <c r="S6349" s="211">
        <v>0.28476455981883764</v>
      </c>
      <c r="T6349" s="211">
        <v>0.57494906946823676</v>
      </c>
      <c r="U6349" s="211">
        <v>0.50745948460059698</v>
      </c>
      <c r="V6349" s="211">
        <v>6.9958131213826075E-2</v>
      </c>
      <c r="W6349" s="211">
        <v>0.63534714511486223</v>
      </c>
      <c r="X6349" s="211">
        <v>0.28237316035073895</v>
      </c>
      <c r="Y6349" s="211">
        <v>0.69964737082559791</v>
      </c>
      <c r="Z6349" s="211">
        <v>0.14559507898692306</v>
      </c>
      <c r="AA6349" s="212">
        <v>0.11869450350747435</v>
      </c>
    </row>
    <row r="6350" spans="1:27" x14ac:dyDescent="0.35">
      <c r="A6350" s="210" t="s">
        <v>7026</v>
      </c>
      <c r="B6350" s="217">
        <v>135.68121494758387</v>
      </c>
      <c r="C6350" s="211">
        <v>4.9128912178199632E-2</v>
      </c>
      <c r="D6350" s="211">
        <v>0.12172554435212884</v>
      </c>
      <c r="E6350" s="211">
        <v>7.1724866461225847E-2</v>
      </c>
      <c r="F6350" s="211">
        <v>8.3541537552423634E-2</v>
      </c>
      <c r="G6350" s="211">
        <v>0.12176990184572584</v>
      </c>
      <c r="H6350" s="211">
        <v>0.12069840446480024</v>
      </c>
      <c r="I6350" s="211">
        <v>0.48926086901588278</v>
      </c>
      <c r="J6350" s="211">
        <v>0.43015588278597139</v>
      </c>
      <c r="K6350" s="211">
        <v>0.54717821062991789</v>
      </c>
      <c r="L6350" s="211">
        <v>0.27249323716122886</v>
      </c>
      <c r="M6350" s="211">
        <v>9.0005580249657324E-2</v>
      </c>
      <c r="N6350" s="211">
        <v>0.43868829434671419</v>
      </c>
      <c r="O6350" s="211">
        <v>0.73285136233869541</v>
      </c>
      <c r="P6350" s="211">
        <v>6.9742990288428564E-2</v>
      </c>
      <c r="Q6350" s="211">
        <v>0.10278091435346987</v>
      </c>
      <c r="R6350" s="211">
        <v>0.4783068759988508</v>
      </c>
      <c r="S6350" s="211">
        <v>0.35090518504311596</v>
      </c>
      <c r="T6350" s="211">
        <v>0.50875106524143121</v>
      </c>
      <c r="U6350" s="211">
        <v>0.43304578501883317</v>
      </c>
      <c r="V6350" s="211">
        <v>0.10146945143421589</v>
      </c>
      <c r="W6350" s="211">
        <v>0.48571432249870145</v>
      </c>
      <c r="X6350" s="211">
        <v>0.2662832804267361</v>
      </c>
      <c r="Y6350" s="211">
        <v>0.77181625430564649</v>
      </c>
      <c r="Z6350" s="211">
        <v>0.14372173982724629</v>
      </c>
      <c r="AA6350" s="212">
        <v>0.12126343583809497</v>
      </c>
    </row>
    <row r="6351" spans="1:27" x14ac:dyDescent="0.35">
      <c r="A6351" s="210" t="s">
        <v>7027</v>
      </c>
      <c r="B6351" s="217">
        <v>130.62639906490875</v>
      </c>
      <c r="C6351" s="211">
        <v>5.0349896344371634E-2</v>
      </c>
      <c r="D6351" s="211">
        <v>0.1165140340430031</v>
      </c>
      <c r="E6351" s="211">
        <v>7.4516095537791746E-2</v>
      </c>
      <c r="F6351" s="211">
        <v>0.12108152607776054</v>
      </c>
      <c r="G6351" s="211">
        <v>0.12359736087053262</v>
      </c>
      <c r="H6351" s="211">
        <v>0.12374739044075578</v>
      </c>
      <c r="I6351" s="211">
        <v>0.47169312372706562</v>
      </c>
      <c r="J6351" s="211">
        <v>0.48059077892197222</v>
      </c>
      <c r="K6351" s="211">
        <v>0.60741722384210783</v>
      </c>
      <c r="L6351" s="211">
        <v>0.27271378993784934</v>
      </c>
      <c r="M6351" s="211">
        <v>0.10470163468528997</v>
      </c>
      <c r="N6351" s="211">
        <v>0.42914998847653207</v>
      </c>
      <c r="O6351" s="211">
        <v>0.53588876725850654</v>
      </c>
      <c r="P6351" s="211">
        <v>6.8356211777775386E-2</v>
      </c>
      <c r="Q6351" s="211">
        <v>0.11957602828590772</v>
      </c>
      <c r="R6351" s="211">
        <v>0.41280974305590756</v>
      </c>
      <c r="S6351" s="211">
        <v>0.3038160045279889</v>
      </c>
      <c r="T6351" s="211">
        <v>0.58321948914496591</v>
      </c>
      <c r="U6351" s="211">
        <v>0.37710044814524069</v>
      </c>
      <c r="V6351" s="211">
        <v>9.0582812066638208E-2</v>
      </c>
      <c r="W6351" s="211">
        <v>0.56058820532537668</v>
      </c>
      <c r="X6351" s="211">
        <v>0.29206213057905062</v>
      </c>
      <c r="Y6351" s="211">
        <v>0.63703456193076813</v>
      </c>
      <c r="Z6351" s="211">
        <v>0.14752015587156461</v>
      </c>
      <c r="AA6351" s="212">
        <v>0.11620491271120573</v>
      </c>
    </row>
    <row r="6352" spans="1:27" x14ac:dyDescent="0.35">
      <c r="A6352" s="210" t="s">
        <v>7028</v>
      </c>
      <c r="B6352" s="217">
        <v>138.80885715606067</v>
      </c>
      <c r="C6352" s="211">
        <v>6.3247389004881166E-2</v>
      </c>
      <c r="D6352" s="211">
        <v>0.12220931386080008</v>
      </c>
      <c r="E6352" s="211">
        <v>8.9312544395249424E-2</v>
      </c>
      <c r="F6352" s="211">
        <v>0.10691313622460423</v>
      </c>
      <c r="G6352" s="211">
        <v>0.11877587154210045</v>
      </c>
      <c r="H6352" s="211">
        <v>0.10275707964958936</v>
      </c>
      <c r="I6352" s="211">
        <v>0.53573911759235415</v>
      </c>
      <c r="J6352" s="211">
        <v>0.46650798564286855</v>
      </c>
      <c r="K6352" s="211">
        <v>0.58386022265271553</v>
      </c>
      <c r="L6352" s="211">
        <v>0.28019251488345626</v>
      </c>
      <c r="M6352" s="211">
        <v>9.663118418520919E-2</v>
      </c>
      <c r="N6352" s="211">
        <v>0.41669608391630175</v>
      </c>
      <c r="O6352" s="211">
        <v>0.69873502532990184</v>
      </c>
      <c r="P6352" s="211">
        <v>7.0270735315713831E-2</v>
      </c>
      <c r="Q6352" s="211">
        <v>6.3244901168879972E-2</v>
      </c>
      <c r="R6352" s="211">
        <v>0.42788056596805502</v>
      </c>
      <c r="S6352" s="211">
        <v>0.27044160323647187</v>
      </c>
      <c r="T6352" s="211">
        <v>0.46460433389853839</v>
      </c>
      <c r="U6352" s="211">
        <v>0.36459634978846572</v>
      </c>
      <c r="V6352" s="211">
        <v>0.13565565319185791</v>
      </c>
      <c r="W6352" s="211">
        <v>0.59165362892567241</v>
      </c>
      <c r="X6352" s="211">
        <v>0.41250256055639545</v>
      </c>
      <c r="Y6352" s="211">
        <v>0.69883947906957955</v>
      </c>
      <c r="Z6352" s="211">
        <v>0.14984451147204225</v>
      </c>
      <c r="AA6352" s="212">
        <v>0.12663328668431059</v>
      </c>
    </row>
    <row r="6353" spans="1:27" x14ac:dyDescent="0.35">
      <c r="A6353" s="210" t="s">
        <v>7029</v>
      </c>
      <c r="B6353" s="217">
        <v>173.1150253157013</v>
      </c>
      <c r="C6353" s="211">
        <v>5.0086530075055709E-2</v>
      </c>
      <c r="D6353" s="211">
        <v>0.12941602275567565</v>
      </c>
      <c r="E6353" s="211">
        <v>8.4039587729245677E-2</v>
      </c>
      <c r="F6353" s="211">
        <v>9.3340021728279057E-2</v>
      </c>
      <c r="G6353" s="211">
        <v>0.12176646067901839</v>
      </c>
      <c r="H6353" s="211">
        <v>0.1148707229064141</v>
      </c>
      <c r="I6353" s="211">
        <v>0.4423865020263113</v>
      </c>
      <c r="J6353" s="211">
        <v>0.45746471577629022</v>
      </c>
      <c r="K6353" s="211">
        <v>0.51407083940034426</v>
      </c>
      <c r="L6353" s="211">
        <v>0.27393326110637634</v>
      </c>
      <c r="M6353" s="211">
        <v>9.2106143838185606E-2</v>
      </c>
      <c r="N6353" s="211">
        <v>0.4278978643350756</v>
      </c>
      <c r="O6353" s="211">
        <v>0.70400334923471064</v>
      </c>
      <c r="P6353" s="211">
        <v>7.2179018848909357E-2</v>
      </c>
      <c r="Q6353" s="211">
        <v>5.6066827265380301E-2</v>
      </c>
      <c r="R6353" s="211">
        <v>0.46074007872606426</v>
      </c>
      <c r="S6353" s="211">
        <v>0.32655762708166047</v>
      </c>
      <c r="T6353" s="211">
        <v>0.54551277313910618</v>
      </c>
      <c r="U6353" s="211">
        <v>0.41077156392647557</v>
      </c>
      <c r="V6353" s="211">
        <v>0.14430234308819234</v>
      </c>
      <c r="W6353" s="211">
        <v>0.51378161351681206</v>
      </c>
      <c r="X6353" s="211">
        <v>0.31967782484086493</v>
      </c>
      <c r="Y6353" s="211">
        <v>0.72870175351035582</v>
      </c>
      <c r="Z6353" s="211">
        <v>0.14598165338287308</v>
      </c>
      <c r="AA6353" s="212">
        <v>0.11208262945706839</v>
      </c>
    </row>
    <row r="6354" spans="1:27" x14ac:dyDescent="0.35">
      <c r="A6354" s="210" t="s">
        <v>7030</v>
      </c>
      <c r="B6354" s="217">
        <v>169.4233115298193</v>
      </c>
      <c r="C6354" s="211">
        <v>4.8807465712354114E-2</v>
      </c>
      <c r="D6354" s="211">
        <v>0.13133857651269054</v>
      </c>
      <c r="E6354" s="211">
        <v>7.7578029515522368E-2</v>
      </c>
      <c r="F6354" s="211">
        <v>0.10083077466081949</v>
      </c>
      <c r="G6354" s="211">
        <v>0.11684035609988101</v>
      </c>
      <c r="H6354" s="211">
        <v>0.10824233969372327</v>
      </c>
      <c r="I6354" s="211">
        <v>0.52001917232622141</v>
      </c>
      <c r="J6354" s="211">
        <v>0.47765600879196424</v>
      </c>
      <c r="K6354" s="211">
        <v>0.64527924770829426</v>
      </c>
      <c r="L6354" s="211">
        <v>0.27846165861653516</v>
      </c>
      <c r="M6354" s="211">
        <v>9.9169964560138768E-2</v>
      </c>
      <c r="N6354" s="211">
        <v>0.47879379598278737</v>
      </c>
      <c r="O6354" s="211">
        <v>0.56896891195930821</v>
      </c>
      <c r="P6354" s="211">
        <v>6.5473297175132769E-2</v>
      </c>
      <c r="Q6354" s="211">
        <v>6.9712217300566828E-2</v>
      </c>
      <c r="R6354" s="211">
        <v>0.47250395662929023</v>
      </c>
      <c r="S6354" s="211">
        <v>0.36147751221509844</v>
      </c>
      <c r="T6354" s="211">
        <v>0.54143411527627916</v>
      </c>
      <c r="U6354" s="211">
        <v>0.41072051348672395</v>
      </c>
      <c r="V6354" s="211">
        <v>0.17486149805712387</v>
      </c>
      <c r="W6354" s="211">
        <v>0.51388254765226749</v>
      </c>
      <c r="X6354" s="211">
        <v>0.37759692629626707</v>
      </c>
      <c r="Y6354" s="211">
        <v>0.63026892722911487</v>
      </c>
      <c r="Z6354" s="211">
        <v>0.14391152027558968</v>
      </c>
      <c r="AA6354" s="212">
        <v>0.11616445172463878</v>
      </c>
    </row>
    <row r="6355" spans="1:27" x14ac:dyDescent="0.35">
      <c r="A6355" s="210" t="s">
        <v>7031</v>
      </c>
      <c r="B6355" s="217">
        <v>132.67083697707272</v>
      </c>
      <c r="C6355" s="211">
        <v>5.1750349946218938E-2</v>
      </c>
      <c r="D6355" s="211">
        <v>0.12672995420973512</v>
      </c>
      <c r="E6355" s="211">
        <v>7.1111892020031597E-2</v>
      </c>
      <c r="F6355" s="211">
        <v>8.3698983509006286E-2</v>
      </c>
      <c r="G6355" s="211">
        <v>0.12007873961476304</v>
      </c>
      <c r="H6355" s="211">
        <v>0.11495756507544286</v>
      </c>
      <c r="I6355" s="211">
        <v>0.52006720247282723</v>
      </c>
      <c r="J6355" s="211">
        <v>0.40172617506668817</v>
      </c>
      <c r="K6355" s="211">
        <v>0.57664124211694434</v>
      </c>
      <c r="L6355" s="211">
        <v>0.27027051184102308</v>
      </c>
      <c r="M6355" s="211">
        <v>8.5266651976431296E-2</v>
      </c>
      <c r="N6355" s="211">
        <v>0.44123714587693896</v>
      </c>
      <c r="O6355" s="211">
        <v>0.62727768808750639</v>
      </c>
      <c r="P6355" s="211">
        <v>6.3944328362105327E-2</v>
      </c>
      <c r="Q6355" s="211">
        <v>6.069598322227468E-2</v>
      </c>
      <c r="R6355" s="211">
        <v>0.38836675534042014</v>
      </c>
      <c r="S6355" s="211">
        <v>0.34904805524725585</v>
      </c>
      <c r="T6355" s="211">
        <v>0.56867170282216573</v>
      </c>
      <c r="U6355" s="211">
        <v>0.40944016990614074</v>
      </c>
      <c r="V6355" s="211">
        <v>0.12402383790904786</v>
      </c>
      <c r="W6355" s="211">
        <v>0.56673517076242808</v>
      </c>
      <c r="X6355" s="211">
        <v>0.26167649201193149</v>
      </c>
      <c r="Y6355" s="211">
        <v>0.65420748884946733</v>
      </c>
      <c r="Z6355" s="211">
        <v>0.14413537311645655</v>
      </c>
      <c r="AA6355" s="212">
        <v>0.1151262935640395</v>
      </c>
    </row>
    <row r="6356" spans="1:27" x14ac:dyDescent="0.35">
      <c r="A6356" s="210" t="s">
        <v>7032</v>
      </c>
      <c r="B6356" s="217">
        <v>111.37018513309141</v>
      </c>
      <c r="C6356" s="211">
        <v>6.2008566086903208E-2</v>
      </c>
      <c r="D6356" s="211">
        <v>0.12561792696526525</v>
      </c>
      <c r="E6356" s="211">
        <v>7.9628616647348618E-2</v>
      </c>
      <c r="F6356" s="211">
        <v>0.10465189823794781</v>
      </c>
      <c r="G6356" s="211">
        <v>0.11478022638141866</v>
      </c>
      <c r="H6356" s="211">
        <v>0.1219924626583629</v>
      </c>
      <c r="I6356" s="211">
        <v>0.51882799821511227</v>
      </c>
      <c r="J6356" s="211">
        <v>0.41780239551911474</v>
      </c>
      <c r="K6356" s="211">
        <v>0.57472417014867883</v>
      </c>
      <c r="L6356" s="211">
        <v>0.26712044162531862</v>
      </c>
      <c r="M6356" s="211">
        <v>9.176960882171821E-2</v>
      </c>
      <c r="N6356" s="211">
        <v>0.38031641553287587</v>
      </c>
      <c r="O6356" s="211">
        <v>0.69641698829785204</v>
      </c>
      <c r="P6356" s="211">
        <v>7.2174963147393315E-2</v>
      </c>
      <c r="Q6356" s="211">
        <v>6.1941350024109484E-2</v>
      </c>
      <c r="R6356" s="211">
        <v>0.40785566364830284</v>
      </c>
      <c r="S6356" s="211">
        <v>0.38734926647271911</v>
      </c>
      <c r="T6356" s="211">
        <v>0.55017699461030978</v>
      </c>
      <c r="U6356" s="211">
        <v>0.36113137285058172</v>
      </c>
      <c r="V6356" s="211">
        <v>5.8241309265850555E-2</v>
      </c>
      <c r="W6356" s="211">
        <v>0.49865980757096223</v>
      </c>
      <c r="X6356" s="211">
        <v>0.40061232406019898</v>
      </c>
      <c r="Y6356" s="211">
        <v>0.70483742061948829</v>
      </c>
      <c r="Z6356" s="211">
        <v>0.14985548794865206</v>
      </c>
      <c r="AA6356" s="212">
        <v>0.12350681536270494</v>
      </c>
    </row>
    <row r="6357" spans="1:27" x14ac:dyDescent="0.35">
      <c r="A6357" s="210" t="s">
        <v>7033</v>
      </c>
      <c r="B6357" s="217">
        <v>123.6904313835624</v>
      </c>
      <c r="C6357" s="211">
        <v>7.0244520340136257E-2</v>
      </c>
      <c r="D6357" s="211">
        <v>0.11635012438792632</v>
      </c>
      <c r="E6357" s="211">
        <v>7.3708383096695182E-2</v>
      </c>
      <c r="F6357" s="211">
        <v>0.11395092506370599</v>
      </c>
      <c r="G6357" s="211">
        <v>0.12305314974145745</v>
      </c>
      <c r="H6357" s="211">
        <v>0.11593566858472096</v>
      </c>
      <c r="I6357" s="211">
        <v>0.5313155036608832</v>
      </c>
      <c r="J6357" s="211">
        <v>0.44417471622094945</v>
      </c>
      <c r="K6357" s="211">
        <v>0.61009020922680812</v>
      </c>
      <c r="L6357" s="211">
        <v>0.2793656803434158</v>
      </c>
      <c r="M6357" s="211">
        <v>8.1283599761508715E-2</v>
      </c>
      <c r="N6357" s="211">
        <v>0.44280244005923686</v>
      </c>
      <c r="O6357" s="211">
        <v>0.53711353197522327</v>
      </c>
      <c r="P6357" s="211">
        <v>6.6241952025785394E-2</v>
      </c>
      <c r="Q6357" s="211">
        <v>8.4958452054587366E-2</v>
      </c>
      <c r="R6357" s="211">
        <v>0.39934516509212803</v>
      </c>
      <c r="S6357" s="211">
        <v>0.30927690139530417</v>
      </c>
      <c r="T6357" s="211">
        <v>0.54261307574238349</v>
      </c>
      <c r="U6357" s="211">
        <v>0.37946767832771994</v>
      </c>
      <c r="V6357" s="211">
        <v>9.3363353874710495E-2</v>
      </c>
      <c r="W6357" s="211">
        <v>0.59898991530313872</v>
      </c>
      <c r="X6357" s="211">
        <v>0.3250221561629455</v>
      </c>
      <c r="Y6357" s="211">
        <v>0.68332496809754462</v>
      </c>
      <c r="Z6357" s="211">
        <v>0.14224966739049966</v>
      </c>
      <c r="AA6357" s="212">
        <v>0.114700345724672</v>
      </c>
    </row>
    <row r="6358" spans="1:27" x14ac:dyDescent="0.35">
      <c r="A6358" s="210" t="s">
        <v>7034</v>
      </c>
      <c r="B6358" s="217">
        <v>129.14716716984489</v>
      </c>
      <c r="C6358" s="211">
        <v>8.476028646954252E-2</v>
      </c>
      <c r="D6358" s="211">
        <v>0.12338826464872284</v>
      </c>
      <c r="E6358" s="211">
        <v>7.5227905561385727E-2</v>
      </c>
      <c r="F6358" s="211">
        <v>8.5421128869192994E-2</v>
      </c>
      <c r="G6358" s="211">
        <v>0.12445173070564836</v>
      </c>
      <c r="H6358" s="211">
        <v>0.12018119331534687</v>
      </c>
      <c r="I6358" s="211">
        <v>0.45902059585865174</v>
      </c>
      <c r="J6358" s="211">
        <v>0.414395457310611</v>
      </c>
      <c r="K6358" s="211">
        <v>0.62034746879122293</v>
      </c>
      <c r="L6358" s="211">
        <v>0.2771386680033755</v>
      </c>
      <c r="M6358" s="211">
        <v>8.1171109747594616E-2</v>
      </c>
      <c r="N6358" s="211">
        <v>0.5471502375284073</v>
      </c>
      <c r="O6358" s="211">
        <v>0.55002474593872785</v>
      </c>
      <c r="P6358" s="211">
        <v>6.4029820333872611E-2</v>
      </c>
      <c r="Q6358" s="211">
        <v>0.10132928694605071</v>
      </c>
      <c r="R6358" s="211">
        <v>0.45543629932161978</v>
      </c>
      <c r="S6358" s="211">
        <v>0.26702823636698009</v>
      </c>
      <c r="T6358" s="211">
        <v>0.55035232400187784</v>
      </c>
      <c r="U6358" s="211">
        <v>0.41659781877663615</v>
      </c>
      <c r="V6358" s="211">
        <v>0.10708374054284833</v>
      </c>
      <c r="W6358" s="211">
        <v>0.51741904276533979</v>
      </c>
      <c r="X6358" s="211">
        <v>0.32953785512507489</v>
      </c>
      <c r="Y6358" s="211">
        <v>0.62910122501271104</v>
      </c>
      <c r="Z6358" s="211">
        <v>0.14887760291421917</v>
      </c>
      <c r="AA6358" s="212">
        <v>0.11798045477631801</v>
      </c>
    </row>
    <row r="6359" spans="1:27" x14ac:dyDescent="0.35">
      <c r="A6359" s="210" t="s">
        <v>7035</v>
      </c>
      <c r="B6359" s="217">
        <v>126.08336403830022</v>
      </c>
      <c r="C6359" s="211">
        <v>5.9691401382284709E-2</v>
      </c>
      <c r="D6359" s="211">
        <v>0.11885532179971596</v>
      </c>
      <c r="E6359" s="211">
        <v>6.9391998980912278E-2</v>
      </c>
      <c r="F6359" s="211">
        <v>9.8328207293290143E-2</v>
      </c>
      <c r="G6359" s="211">
        <v>0.11279745989904921</v>
      </c>
      <c r="H6359" s="211">
        <v>0.11949584764790548</v>
      </c>
      <c r="I6359" s="211">
        <v>0.4946537552922351</v>
      </c>
      <c r="J6359" s="211">
        <v>0.47213554212404774</v>
      </c>
      <c r="K6359" s="211">
        <v>0.63965149943877375</v>
      </c>
      <c r="L6359" s="211">
        <v>0.27381383444319307</v>
      </c>
      <c r="M6359" s="211">
        <v>0.1059810606858389</v>
      </c>
      <c r="N6359" s="211">
        <v>0.45153722600627172</v>
      </c>
      <c r="O6359" s="211">
        <v>0.59376194221586598</v>
      </c>
      <c r="P6359" s="211">
        <v>7.0821559716891858E-2</v>
      </c>
      <c r="Q6359" s="211">
        <v>9.1372272943743393E-2</v>
      </c>
      <c r="R6359" s="211">
        <v>0.35780560757876051</v>
      </c>
      <c r="S6359" s="211">
        <v>0.3726497941037813</v>
      </c>
      <c r="T6359" s="211">
        <v>0.61039294078770601</v>
      </c>
      <c r="U6359" s="211">
        <v>0.42885138371724513</v>
      </c>
      <c r="V6359" s="211">
        <v>6.3524794487219705E-2</v>
      </c>
      <c r="W6359" s="211">
        <v>0.55732293939759803</v>
      </c>
      <c r="X6359" s="211">
        <v>0.33671477280194967</v>
      </c>
      <c r="Y6359" s="211">
        <v>0.64856347216451304</v>
      </c>
      <c r="Z6359" s="211">
        <v>0.14737348170332953</v>
      </c>
      <c r="AA6359" s="212">
        <v>0.11863459810820054</v>
      </c>
    </row>
    <row r="6360" spans="1:27" x14ac:dyDescent="0.35">
      <c r="A6360" s="210" t="s">
        <v>7036</v>
      </c>
      <c r="B6360" s="217">
        <v>114.37591190255507</v>
      </c>
      <c r="C6360" s="211">
        <v>5.0548198487110216E-2</v>
      </c>
      <c r="D6360" s="211">
        <v>0.12836518023490329</v>
      </c>
      <c r="E6360" s="211">
        <v>6.8797099252635927E-2</v>
      </c>
      <c r="F6360" s="211">
        <v>0.11413439640551856</v>
      </c>
      <c r="G6360" s="211">
        <v>0.1244927598894762</v>
      </c>
      <c r="H6360" s="211">
        <v>0.12395899201748524</v>
      </c>
      <c r="I6360" s="211">
        <v>0.53850789596679705</v>
      </c>
      <c r="J6360" s="211">
        <v>0.45115729450106845</v>
      </c>
      <c r="K6360" s="211">
        <v>0.56692106119231722</v>
      </c>
      <c r="L6360" s="211">
        <v>0.27391151037639755</v>
      </c>
      <c r="M6360" s="211">
        <v>9.2058776548769983E-2</v>
      </c>
      <c r="N6360" s="211">
        <v>0.48700573032118444</v>
      </c>
      <c r="O6360" s="211">
        <v>0.72144708350720155</v>
      </c>
      <c r="P6360" s="211">
        <v>6.8664643177505313E-2</v>
      </c>
      <c r="Q6360" s="211">
        <v>6.8016129481585502E-2</v>
      </c>
      <c r="R6360" s="211">
        <v>0.48154559051251811</v>
      </c>
      <c r="S6360" s="211">
        <v>0.35237481490852518</v>
      </c>
      <c r="T6360" s="211">
        <v>0.55795143161875338</v>
      </c>
      <c r="U6360" s="211">
        <v>0.45712502411088585</v>
      </c>
      <c r="V6360" s="211">
        <v>6.3342427799311846E-2</v>
      </c>
      <c r="W6360" s="211">
        <v>0.52321560221737073</v>
      </c>
      <c r="X6360" s="211">
        <v>0.34580608719761474</v>
      </c>
      <c r="Y6360" s="211">
        <v>0.63317227525401987</v>
      </c>
      <c r="Z6360" s="211">
        <v>0.14846079491712383</v>
      </c>
      <c r="AA6360" s="212">
        <v>0.12416200585350057</v>
      </c>
    </row>
    <row r="6361" spans="1:27" x14ac:dyDescent="0.35">
      <c r="A6361" s="210" t="s">
        <v>7037</v>
      </c>
      <c r="B6361" s="217">
        <v>122.01236644329403</v>
      </c>
      <c r="C6361" s="211">
        <v>7.1453128661877058E-2</v>
      </c>
      <c r="D6361" s="211">
        <v>0.12597497235910332</v>
      </c>
      <c r="E6361" s="211">
        <v>6.7998184817561355E-2</v>
      </c>
      <c r="F6361" s="211">
        <v>9.1385671389085779E-2</v>
      </c>
      <c r="G6361" s="211">
        <v>0.12194100257657618</v>
      </c>
      <c r="H6361" s="211">
        <v>0.11697422195751653</v>
      </c>
      <c r="I6361" s="211">
        <v>0.47850618497482106</v>
      </c>
      <c r="J6361" s="211">
        <v>0.41297381777488373</v>
      </c>
      <c r="K6361" s="211">
        <v>0.57114375461788647</v>
      </c>
      <c r="L6361" s="211">
        <v>0.27372360833157588</v>
      </c>
      <c r="M6361" s="211">
        <v>9.6485420427548624E-2</v>
      </c>
      <c r="N6361" s="211">
        <v>0.52113843830560214</v>
      </c>
      <c r="O6361" s="211">
        <v>0.74754064127040065</v>
      </c>
      <c r="P6361" s="211">
        <v>6.1067401828732049E-2</v>
      </c>
      <c r="Q6361" s="211">
        <v>0.11311197084934306</v>
      </c>
      <c r="R6361" s="211">
        <v>0.37206119489257028</v>
      </c>
      <c r="S6361" s="211">
        <v>0.37691478006649459</v>
      </c>
      <c r="T6361" s="211">
        <v>0.55637701296332431</v>
      </c>
      <c r="U6361" s="211">
        <v>0.54606659632190668</v>
      </c>
      <c r="V6361" s="211">
        <v>7.1027715691065196E-2</v>
      </c>
      <c r="W6361" s="211">
        <v>0.57542097903958189</v>
      </c>
      <c r="X6361" s="211">
        <v>0.29009556971303646</v>
      </c>
      <c r="Y6361" s="211">
        <v>0.61449774922249456</v>
      </c>
      <c r="Z6361" s="211">
        <v>0.14504136467580936</v>
      </c>
      <c r="AA6361" s="212">
        <v>0.1205531066503879</v>
      </c>
    </row>
    <row r="6362" spans="1:27" x14ac:dyDescent="0.35">
      <c r="A6362" s="210" t="s">
        <v>7038</v>
      </c>
      <c r="B6362" s="217">
        <v>150.78597668857196</v>
      </c>
      <c r="C6362" s="211">
        <v>5.2054234907198134E-2</v>
      </c>
      <c r="D6362" s="211">
        <v>0.12846745694326878</v>
      </c>
      <c r="E6362" s="211">
        <v>7.9425394129907179E-2</v>
      </c>
      <c r="F6362" s="211">
        <v>0.10691848894333467</v>
      </c>
      <c r="G6362" s="211">
        <v>0.11785320142683484</v>
      </c>
      <c r="H6362" s="211">
        <v>0.12494074063792805</v>
      </c>
      <c r="I6362" s="211">
        <v>0.45440594807338575</v>
      </c>
      <c r="J6362" s="211">
        <v>0.43580435448689259</v>
      </c>
      <c r="K6362" s="211">
        <v>0.60557021871040773</v>
      </c>
      <c r="L6362" s="211">
        <v>0.27067788623129385</v>
      </c>
      <c r="M6362" s="211">
        <v>8.5346244990686118E-2</v>
      </c>
      <c r="N6362" s="211">
        <v>0.53007586812993146</v>
      </c>
      <c r="O6362" s="211">
        <v>0.72303416848138791</v>
      </c>
      <c r="P6362" s="211">
        <v>6.9940176153490269E-2</v>
      </c>
      <c r="Q6362" s="211">
        <v>9.5331527880066325E-2</v>
      </c>
      <c r="R6362" s="211">
        <v>0.46552062541131378</v>
      </c>
      <c r="S6362" s="211">
        <v>0.35904834676846026</v>
      </c>
      <c r="T6362" s="211">
        <v>0.49943300263341855</v>
      </c>
      <c r="U6362" s="211">
        <v>0.4015231992750502</v>
      </c>
      <c r="V6362" s="211">
        <v>0.14675816575851869</v>
      </c>
      <c r="W6362" s="211">
        <v>0.57815252708324649</v>
      </c>
      <c r="X6362" s="211">
        <v>0.32739953035972119</v>
      </c>
      <c r="Y6362" s="211">
        <v>0.62347844320878332</v>
      </c>
      <c r="Z6362" s="211">
        <v>0.14989787670438381</v>
      </c>
      <c r="AA6362" s="212">
        <v>0.12112696576758186</v>
      </c>
    </row>
    <row r="6363" spans="1:27" x14ac:dyDescent="0.35">
      <c r="A6363" s="210" t="s">
        <v>7039</v>
      </c>
      <c r="B6363" s="217">
        <v>118.90072502425825</v>
      </c>
      <c r="C6363" s="211">
        <v>5.5095353076781588E-2</v>
      </c>
      <c r="D6363" s="211">
        <v>0.12771779896313962</v>
      </c>
      <c r="E6363" s="211">
        <v>8.1496032498124926E-2</v>
      </c>
      <c r="F6363" s="211">
        <v>0.10117742244948477</v>
      </c>
      <c r="G6363" s="211">
        <v>0.11737320771201898</v>
      </c>
      <c r="H6363" s="211">
        <v>0.1184655877892417</v>
      </c>
      <c r="I6363" s="211">
        <v>0.47523559261052956</v>
      </c>
      <c r="J6363" s="211">
        <v>0.4461613553489388</v>
      </c>
      <c r="K6363" s="211">
        <v>0.56416490185247481</v>
      </c>
      <c r="L6363" s="211">
        <v>0.27368691700381614</v>
      </c>
      <c r="M6363" s="211">
        <v>9.7485355126011947E-2</v>
      </c>
      <c r="N6363" s="211">
        <v>0.39806695610388543</v>
      </c>
      <c r="O6363" s="211">
        <v>0.76300562152452356</v>
      </c>
      <c r="P6363" s="211">
        <v>6.4601473367495402E-2</v>
      </c>
      <c r="Q6363" s="211">
        <v>5.5085796493610936E-2</v>
      </c>
      <c r="R6363" s="211">
        <v>0.44724693407565053</v>
      </c>
      <c r="S6363" s="211">
        <v>0.30698454318354329</v>
      </c>
      <c r="T6363" s="211">
        <v>0.50919832605096738</v>
      </c>
      <c r="U6363" s="211">
        <v>0.40263725687373153</v>
      </c>
      <c r="V6363" s="211">
        <v>7.4488282177748999E-2</v>
      </c>
      <c r="W6363" s="211">
        <v>0.5909736829257809</v>
      </c>
      <c r="X6363" s="211">
        <v>0.40759984698280455</v>
      </c>
      <c r="Y6363" s="211">
        <v>0.72414304486738057</v>
      </c>
      <c r="Z6363" s="211">
        <v>0.14586174228045168</v>
      </c>
      <c r="AA6363" s="212">
        <v>0.121479631137734</v>
      </c>
    </row>
    <row r="6364" spans="1:27" x14ac:dyDescent="0.35">
      <c r="A6364" s="210" t="s">
        <v>7040</v>
      </c>
      <c r="B6364" s="217">
        <v>212.29102245889376</v>
      </c>
      <c r="C6364" s="211">
        <v>5.6832739954278788E-2</v>
      </c>
      <c r="D6364" s="211">
        <v>0.13237688506439615</v>
      </c>
      <c r="E6364" s="211">
        <v>7.4147967253240743E-2</v>
      </c>
      <c r="F6364" s="211">
        <v>0.11654650519574437</v>
      </c>
      <c r="G6364" s="211">
        <v>0.11973332748854049</v>
      </c>
      <c r="H6364" s="211">
        <v>0.12784349890803548</v>
      </c>
      <c r="I6364" s="211">
        <v>0.52071250399446889</v>
      </c>
      <c r="J6364" s="211">
        <v>0.43573505809294533</v>
      </c>
      <c r="K6364" s="211">
        <v>0.64200920876435208</v>
      </c>
      <c r="L6364" s="211">
        <v>0.27356110533644912</v>
      </c>
      <c r="M6364" s="211">
        <v>9.0611990655547939E-2</v>
      </c>
      <c r="N6364" s="211">
        <v>0.4634877972721082</v>
      </c>
      <c r="O6364" s="211">
        <v>0.72575898985142695</v>
      </c>
      <c r="P6364" s="211">
        <v>7.0986178145870757E-2</v>
      </c>
      <c r="Q6364" s="211">
        <v>0.10265701509428991</v>
      </c>
      <c r="R6364" s="211">
        <v>0.41304376568582624</v>
      </c>
      <c r="S6364" s="211">
        <v>0.26127924068644659</v>
      </c>
      <c r="T6364" s="211">
        <v>0.54185936465927065</v>
      </c>
      <c r="U6364" s="211">
        <v>0.53894945534589278</v>
      </c>
      <c r="V6364" s="211">
        <v>0.18773222382438298</v>
      </c>
      <c r="W6364" s="211">
        <v>0.60002867344304756</v>
      </c>
      <c r="X6364" s="211">
        <v>0.23449480626867122</v>
      </c>
      <c r="Y6364" s="211">
        <v>0.76096658469341094</v>
      </c>
      <c r="Z6364" s="211">
        <v>0.14878643460091465</v>
      </c>
      <c r="AA6364" s="212">
        <v>0.12142325170270762</v>
      </c>
    </row>
    <row r="6365" spans="1:27" x14ac:dyDescent="0.35">
      <c r="A6365" s="210" t="s">
        <v>7041</v>
      </c>
      <c r="B6365" s="217">
        <v>116.26198202107598</v>
      </c>
      <c r="C6365" s="211">
        <v>5.7721866701462482E-2</v>
      </c>
      <c r="D6365" s="211">
        <v>0.11574607978040863</v>
      </c>
      <c r="E6365" s="211">
        <v>7.7699335072500278E-2</v>
      </c>
      <c r="F6365" s="211">
        <v>0.11153722390283588</v>
      </c>
      <c r="G6365" s="211">
        <v>0.12332268229853412</v>
      </c>
      <c r="H6365" s="211">
        <v>0.12619539330687254</v>
      </c>
      <c r="I6365" s="211">
        <v>0.47669139874214972</v>
      </c>
      <c r="J6365" s="211">
        <v>0.43552468932314736</v>
      </c>
      <c r="K6365" s="211">
        <v>0.61945774882108584</v>
      </c>
      <c r="L6365" s="211">
        <v>0.27850913887912132</v>
      </c>
      <c r="M6365" s="211">
        <v>8.3108180617486691E-2</v>
      </c>
      <c r="N6365" s="211">
        <v>0.42152522487813859</v>
      </c>
      <c r="O6365" s="211">
        <v>0.65502449699511933</v>
      </c>
      <c r="P6365" s="211">
        <v>6.3516173418788097E-2</v>
      </c>
      <c r="Q6365" s="211">
        <v>0.1331096859514713</v>
      </c>
      <c r="R6365" s="211">
        <v>0.44734601303458055</v>
      </c>
      <c r="S6365" s="211">
        <v>0.3671288670261813</v>
      </c>
      <c r="T6365" s="211">
        <v>0.55465733140182605</v>
      </c>
      <c r="U6365" s="211">
        <v>0.39909827784757296</v>
      </c>
      <c r="V6365" s="211">
        <v>5.6190842285722659E-2</v>
      </c>
      <c r="W6365" s="211">
        <v>0.55413159705293558</v>
      </c>
      <c r="X6365" s="211">
        <v>0.35888460644828468</v>
      </c>
      <c r="Y6365" s="211">
        <v>0.76143890712498452</v>
      </c>
      <c r="Z6365" s="211">
        <v>0.14289297671501669</v>
      </c>
      <c r="AA6365" s="212">
        <v>0.11526558734762422</v>
      </c>
    </row>
    <row r="6366" spans="1:27" x14ac:dyDescent="0.35">
      <c r="A6366" s="210" t="s">
        <v>7042</v>
      </c>
      <c r="B6366" s="217">
        <v>160.35108227220059</v>
      </c>
      <c r="C6366" s="211">
        <v>6.9160631519275581E-2</v>
      </c>
      <c r="D6366" s="211">
        <v>0.13033946652525061</v>
      </c>
      <c r="E6366" s="211">
        <v>7.1188330270467115E-2</v>
      </c>
      <c r="F6366" s="211">
        <v>9.5553191224473907E-2</v>
      </c>
      <c r="G6366" s="211">
        <v>0.12257090347431608</v>
      </c>
      <c r="H6366" s="211">
        <v>0.11478144088419814</v>
      </c>
      <c r="I6366" s="211">
        <v>0.48311851691908214</v>
      </c>
      <c r="J6366" s="211">
        <v>0.45990900797181866</v>
      </c>
      <c r="K6366" s="211">
        <v>0.6477334129813257</v>
      </c>
      <c r="L6366" s="211">
        <v>0.27466632861997908</v>
      </c>
      <c r="M6366" s="211">
        <v>9.5863591697328068E-2</v>
      </c>
      <c r="N6366" s="211">
        <v>0.43747942267377177</v>
      </c>
      <c r="O6366" s="211">
        <v>0.78069581920041764</v>
      </c>
      <c r="P6366" s="211">
        <v>6.3880592954360535E-2</v>
      </c>
      <c r="Q6366" s="211">
        <v>4.1835014840499958E-2</v>
      </c>
      <c r="R6366" s="211">
        <v>0.44294579803237394</v>
      </c>
      <c r="S6366" s="211">
        <v>0.3278721881007845</v>
      </c>
      <c r="T6366" s="211">
        <v>0.52963772402719167</v>
      </c>
      <c r="U6366" s="211">
        <v>0.4566345356340536</v>
      </c>
      <c r="V6366" s="211">
        <v>0.13245243930685435</v>
      </c>
      <c r="W6366" s="211">
        <v>0.46692778087429981</v>
      </c>
      <c r="X6366" s="211">
        <v>0.33865780358904496</v>
      </c>
      <c r="Y6366" s="211">
        <v>0.69423322432842594</v>
      </c>
      <c r="Z6366" s="211">
        <v>0.14920984930436978</v>
      </c>
      <c r="AA6366" s="212">
        <v>0.11530647209453911</v>
      </c>
    </row>
    <row r="6367" spans="1:27" x14ac:dyDescent="0.35">
      <c r="A6367" s="210" t="s">
        <v>7043</v>
      </c>
      <c r="B6367" s="217">
        <v>194.59739130689562</v>
      </c>
      <c r="C6367" s="211">
        <v>6.1111902938507615E-2</v>
      </c>
      <c r="D6367" s="211">
        <v>0.1225561310208526</v>
      </c>
      <c r="E6367" s="211">
        <v>8.0054970440745651E-2</v>
      </c>
      <c r="F6367" s="211">
        <v>0.11320451707622979</v>
      </c>
      <c r="G6367" s="211">
        <v>0.11913203866511342</v>
      </c>
      <c r="H6367" s="211">
        <v>0.11775452342535252</v>
      </c>
      <c r="I6367" s="211">
        <v>0.49688236519208745</v>
      </c>
      <c r="J6367" s="211">
        <v>0.45129139263092938</v>
      </c>
      <c r="K6367" s="211">
        <v>0.54343004308394349</v>
      </c>
      <c r="L6367" s="211">
        <v>0.26807883006820737</v>
      </c>
      <c r="M6367" s="211">
        <v>0.11838604697291173</v>
      </c>
      <c r="N6367" s="211">
        <v>0.55843553416382463</v>
      </c>
      <c r="O6367" s="211">
        <v>0.73637457866868239</v>
      </c>
      <c r="P6367" s="211">
        <v>6.3008442352582059E-2</v>
      </c>
      <c r="Q6367" s="211">
        <v>5.1321729689619122E-2</v>
      </c>
      <c r="R6367" s="211">
        <v>0.39591710243348627</v>
      </c>
      <c r="S6367" s="211">
        <v>0.38231794441539402</v>
      </c>
      <c r="T6367" s="211">
        <v>0.48326779638420853</v>
      </c>
      <c r="U6367" s="211">
        <v>0.53517648501636927</v>
      </c>
      <c r="V6367" s="211">
        <v>0.17056895874979291</v>
      </c>
      <c r="W6367" s="211">
        <v>0.5935978752470541</v>
      </c>
      <c r="X6367" s="211">
        <v>0.39812056335688362</v>
      </c>
      <c r="Y6367" s="211">
        <v>0.77030999008133949</v>
      </c>
      <c r="Z6367" s="211">
        <v>0.14924193313569664</v>
      </c>
      <c r="AA6367" s="212">
        <v>0.12331241881729778</v>
      </c>
    </row>
    <row r="6368" spans="1:27" x14ac:dyDescent="0.35">
      <c r="A6368" s="210" t="s">
        <v>7044</v>
      </c>
      <c r="B6368" s="217">
        <v>130.82323134140677</v>
      </c>
      <c r="C6368" s="211">
        <v>5.4220933376656719E-2</v>
      </c>
      <c r="D6368" s="211">
        <v>0.11835833849024682</v>
      </c>
      <c r="E6368" s="211">
        <v>7.9591582919876808E-2</v>
      </c>
      <c r="F6368" s="211">
        <v>7.7383649146866434E-2</v>
      </c>
      <c r="G6368" s="211">
        <v>0.11593206992842073</v>
      </c>
      <c r="H6368" s="211">
        <v>0.11970754564868794</v>
      </c>
      <c r="I6368" s="211">
        <v>0.422160189269423</v>
      </c>
      <c r="J6368" s="211">
        <v>0.47470498648617693</v>
      </c>
      <c r="K6368" s="211">
        <v>0.64459038932081869</v>
      </c>
      <c r="L6368" s="211">
        <v>0.27662223351636694</v>
      </c>
      <c r="M6368" s="211">
        <v>0.11844564941011694</v>
      </c>
      <c r="N6368" s="211">
        <v>0.40634481928447175</v>
      </c>
      <c r="O6368" s="211">
        <v>0.63874837086689507</v>
      </c>
      <c r="P6368" s="211">
        <v>6.7128087788038651E-2</v>
      </c>
      <c r="Q6368" s="211">
        <v>4.5190167287355316E-2</v>
      </c>
      <c r="R6368" s="211">
        <v>0.4640695685747484</v>
      </c>
      <c r="S6368" s="211">
        <v>0.33893030986424577</v>
      </c>
      <c r="T6368" s="211">
        <v>0.45845138679419795</v>
      </c>
      <c r="U6368" s="211">
        <v>0.40056944411941131</v>
      </c>
      <c r="V6368" s="211">
        <v>8.889798678840595E-2</v>
      </c>
      <c r="W6368" s="211">
        <v>0.60755145083479323</v>
      </c>
      <c r="X6368" s="211">
        <v>0.31436427974215486</v>
      </c>
      <c r="Y6368" s="211">
        <v>0.58711023101991988</v>
      </c>
      <c r="Z6368" s="211">
        <v>0.14671958052634476</v>
      </c>
      <c r="AA6368" s="212">
        <v>0.11724077643241602</v>
      </c>
    </row>
    <row r="6369" spans="1:27" x14ac:dyDescent="0.35">
      <c r="A6369" s="210" t="s">
        <v>7045</v>
      </c>
      <c r="B6369" s="217">
        <v>155.13711371918623</v>
      </c>
      <c r="C6369" s="211">
        <v>7.0872836537769102E-2</v>
      </c>
      <c r="D6369" s="211">
        <v>0.11921520072719047</v>
      </c>
      <c r="E6369" s="211">
        <v>8.1305838044275908E-2</v>
      </c>
      <c r="F6369" s="211">
        <v>0.10717799798192085</v>
      </c>
      <c r="G6369" s="211">
        <v>0.1242948425431772</v>
      </c>
      <c r="H6369" s="211">
        <v>0.11098384816686968</v>
      </c>
      <c r="I6369" s="211">
        <v>0.51618405886358776</v>
      </c>
      <c r="J6369" s="211">
        <v>0.47368800245319315</v>
      </c>
      <c r="K6369" s="211">
        <v>0.58690530771017058</v>
      </c>
      <c r="L6369" s="211">
        <v>0.2764666245107093</v>
      </c>
      <c r="M6369" s="211">
        <v>0.10445893400231057</v>
      </c>
      <c r="N6369" s="211">
        <v>0.49557012204982342</v>
      </c>
      <c r="O6369" s="211">
        <v>0.75555973493753925</v>
      </c>
      <c r="P6369" s="211">
        <v>6.7451267799917086E-2</v>
      </c>
      <c r="Q6369" s="211">
        <v>0.11918682624424484</v>
      </c>
      <c r="R6369" s="211">
        <v>0.39680364318649158</v>
      </c>
      <c r="S6369" s="211">
        <v>0.36362927408583851</v>
      </c>
      <c r="T6369" s="211">
        <v>0.61078350656780267</v>
      </c>
      <c r="U6369" s="211">
        <v>0.43994754282996801</v>
      </c>
      <c r="V6369" s="211">
        <v>0.14227963757046361</v>
      </c>
      <c r="W6369" s="211">
        <v>0.56538580816097683</v>
      </c>
      <c r="X6369" s="211">
        <v>0.30868377192743912</v>
      </c>
      <c r="Y6369" s="211">
        <v>0.56532833227490398</v>
      </c>
      <c r="Z6369" s="211">
        <v>0.14753994782685209</v>
      </c>
      <c r="AA6369" s="212">
        <v>0.12382987806412418</v>
      </c>
    </row>
    <row r="6370" spans="1:27" x14ac:dyDescent="0.35">
      <c r="A6370" s="210" t="s">
        <v>7046</v>
      </c>
      <c r="B6370" s="217">
        <v>143.14209163441811</v>
      </c>
      <c r="C6370" s="211">
        <v>5.0744358826236971E-2</v>
      </c>
      <c r="D6370" s="211">
        <v>0.12985901919457885</v>
      </c>
      <c r="E6370" s="211">
        <v>7.5579354069573945E-2</v>
      </c>
      <c r="F6370" s="211">
        <v>9.5129835444209027E-2</v>
      </c>
      <c r="G6370" s="211">
        <v>0.12104050969790574</v>
      </c>
      <c r="H6370" s="211">
        <v>0.11926838186040777</v>
      </c>
      <c r="I6370" s="211">
        <v>0.49166069463049356</v>
      </c>
      <c r="J6370" s="211">
        <v>0.46099350011400708</v>
      </c>
      <c r="K6370" s="211">
        <v>0.59364956288700443</v>
      </c>
      <c r="L6370" s="211">
        <v>0.27175181165510648</v>
      </c>
      <c r="M6370" s="211">
        <v>8.7555190234012203E-2</v>
      </c>
      <c r="N6370" s="211">
        <v>0.40537806342007165</v>
      </c>
      <c r="O6370" s="211">
        <v>0.66372603260616114</v>
      </c>
      <c r="P6370" s="211">
        <v>7.3392556389861599E-2</v>
      </c>
      <c r="Q6370" s="211">
        <v>7.724919786655815E-2</v>
      </c>
      <c r="R6370" s="211">
        <v>0.42598139074270275</v>
      </c>
      <c r="S6370" s="211">
        <v>0.39411315814316766</v>
      </c>
      <c r="T6370" s="211">
        <v>0.53923853201371541</v>
      </c>
      <c r="U6370" s="211">
        <v>0.52194201269512652</v>
      </c>
      <c r="V6370" s="211">
        <v>9.4730867786763803E-2</v>
      </c>
      <c r="W6370" s="211">
        <v>0.48537765845080622</v>
      </c>
      <c r="X6370" s="211">
        <v>0.35694652856473308</v>
      </c>
      <c r="Y6370" s="211">
        <v>0.70076843036990777</v>
      </c>
      <c r="Z6370" s="211">
        <v>0.14716942018970591</v>
      </c>
      <c r="AA6370" s="212">
        <v>0.12214598507894135</v>
      </c>
    </row>
    <row r="6371" spans="1:27" x14ac:dyDescent="0.35">
      <c r="A6371" s="210" t="s">
        <v>7047</v>
      </c>
      <c r="B6371" s="217">
        <v>162.41654803444354</v>
      </c>
      <c r="C6371" s="211">
        <v>6.8777212575279301E-2</v>
      </c>
      <c r="D6371" s="211">
        <v>0.11500788655090571</v>
      </c>
      <c r="E6371" s="211">
        <v>7.6075678000123881E-2</v>
      </c>
      <c r="F6371" s="211">
        <v>8.5261789307201685E-2</v>
      </c>
      <c r="G6371" s="211">
        <v>0.11575716965910346</v>
      </c>
      <c r="H6371" s="211">
        <v>0.12154726040569568</v>
      </c>
      <c r="I6371" s="211">
        <v>0.47458075791715404</v>
      </c>
      <c r="J6371" s="211">
        <v>0.40533704307799706</v>
      </c>
      <c r="K6371" s="211">
        <v>0.63604222861959403</v>
      </c>
      <c r="L6371" s="211">
        <v>0.28109320624432788</v>
      </c>
      <c r="M6371" s="211">
        <v>0.10781812006072458</v>
      </c>
      <c r="N6371" s="211">
        <v>0.35484633559263912</v>
      </c>
      <c r="O6371" s="211">
        <v>0.62327911235956268</v>
      </c>
      <c r="P6371" s="211">
        <v>7.0046029655157618E-2</v>
      </c>
      <c r="Q6371" s="211">
        <v>7.4071658448765829E-2</v>
      </c>
      <c r="R6371" s="211">
        <v>0.39744834285430608</v>
      </c>
      <c r="S6371" s="211">
        <v>0.34920729191530103</v>
      </c>
      <c r="T6371" s="211">
        <v>0.49057773252237286</v>
      </c>
      <c r="U6371" s="211">
        <v>0.3774878510576628</v>
      </c>
      <c r="V6371" s="211">
        <v>0.15511075850366463</v>
      </c>
      <c r="W6371" s="211">
        <v>0.57158472861631182</v>
      </c>
      <c r="X6371" s="211">
        <v>0.36719266364263531</v>
      </c>
      <c r="Y6371" s="211">
        <v>0.63786845390708113</v>
      </c>
      <c r="Z6371" s="211">
        <v>0.14986239321151473</v>
      </c>
      <c r="AA6371" s="212">
        <v>0.11565784564906736</v>
      </c>
    </row>
    <row r="6372" spans="1:27" x14ac:dyDescent="0.35">
      <c r="A6372" s="210" t="s">
        <v>7048</v>
      </c>
      <c r="B6372" s="217">
        <v>135.94371650639522</v>
      </c>
      <c r="C6372" s="211">
        <v>6.4428867974810941E-2</v>
      </c>
      <c r="D6372" s="211">
        <v>0.12197972262780135</v>
      </c>
      <c r="E6372" s="211">
        <v>7.2296917852894604E-2</v>
      </c>
      <c r="F6372" s="211">
        <v>0.10359198195850168</v>
      </c>
      <c r="G6372" s="211">
        <v>0.12220009342326427</v>
      </c>
      <c r="H6372" s="211">
        <v>0.10782517526247874</v>
      </c>
      <c r="I6372" s="211">
        <v>0.53283425563210285</v>
      </c>
      <c r="J6372" s="211">
        <v>0.44650164447209167</v>
      </c>
      <c r="K6372" s="211">
        <v>0.64093663262861522</v>
      </c>
      <c r="L6372" s="211">
        <v>0.27654161266862098</v>
      </c>
      <c r="M6372" s="211">
        <v>9.6228220260732716E-2</v>
      </c>
      <c r="N6372" s="211">
        <v>0.39854415850064256</v>
      </c>
      <c r="O6372" s="211">
        <v>0.6608939165001616</v>
      </c>
      <c r="P6372" s="211">
        <v>6.959810399560315E-2</v>
      </c>
      <c r="Q6372" s="211">
        <v>0.12292442350537985</v>
      </c>
      <c r="R6372" s="211">
        <v>0.37474498233657388</v>
      </c>
      <c r="S6372" s="211">
        <v>0.32162276126231804</v>
      </c>
      <c r="T6372" s="211">
        <v>0.50508747740521631</v>
      </c>
      <c r="U6372" s="211">
        <v>0.39543370151853013</v>
      </c>
      <c r="V6372" s="211">
        <v>9.6125690659211796E-2</v>
      </c>
      <c r="W6372" s="211">
        <v>0.57445827300372199</v>
      </c>
      <c r="X6372" s="211">
        <v>0.3790425619557185</v>
      </c>
      <c r="Y6372" s="211">
        <v>0.5993824224829446</v>
      </c>
      <c r="Z6372" s="211">
        <v>0.14789273810686795</v>
      </c>
      <c r="AA6372" s="212">
        <v>0.11534803306278463</v>
      </c>
    </row>
    <row r="6373" spans="1:27" x14ac:dyDescent="0.35">
      <c r="A6373" s="210" t="s">
        <v>7049</v>
      </c>
      <c r="B6373" s="217">
        <v>156.77252973928518</v>
      </c>
      <c r="C6373" s="211">
        <v>7.8684708978868992E-2</v>
      </c>
      <c r="D6373" s="211">
        <v>0.13019260478961436</v>
      </c>
      <c r="E6373" s="211">
        <v>6.7681036490783372E-2</v>
      </c>
      <c r="F6373" s="211">
        <v>0.11033017919768849</v>
      </c>
      <c r="G6373" s="211">
        <v>0.12105953507089742</v>
      </c>
      <c r="H6373" s="211">
        <v>0.12182450036651295</v>
      </c>
      <c r="I6373" s="211">
        <v>0.52015398043105188</v>
      </c>
      <c r="J6373" s="211">
        <v>0.46242973243536734</v>
      </c>
      <c r="K6373" s="211">
        <v>0.60354836523147704</v>
      </c>
      <c r="L6373" s="211">
        <v>0.26880561637228073</v>
      </c>
      <c r="M6373" s="211">
        <v>9.5935071377973746E-2</v>
      </c>
      <c r="N6373" s="211">
        <v>0.49926176977007169</v>
      </c>
      <c r="O6373" s="211">
        <v>0.76331843531942478</v>
      </c>
      <c r="P6373" s="211">
        <v>6.3411875406735208E-2</v>
      </c>
      <c r="Q6373" s="211">
        <v>6.9226508018212937E-2</v>
      </c>
      <c r="R6373" s="211">
        <v>0.4254941277334906</v>
      </c>
      <c r="S6373" s="211">
        <v>0.38935574896702019</v>
      </c>
      <c r="T6373" s="211">
        <v>0.50568597121386694</v>
      </c>
      <c r="U6373" s="211">
        <v>0.44570977331567774</v>
      </c>
      <c r="V6373" s="211">
        <v>0.12875051660542602</v>
      </c>
      <c r="W6373" s="211">
        <v>0.50579979979883682</v>
      </c>
      <c r="X6373" s="211">
        <v>0.39694977742352611</v>
      </c>
      <c r="Y6373" s="211">
        <v>0.69664687478679876</v>
      </c>
      <c r="Z6373" s="211">
        <v>0.14850114302554104</v>
      </c>
      <c r="AA6373" s="212">
        <v>0.11423316935371533</v>
      </c>
    </row>
    <row r="6374" spans="1:27" x14ac:dyDescent="0.35">
      <c r="A6374" s="210" t="s">
        <v>7050</v>
      </c>
      <c r="B6374" s="217">
        <v>120.75633497829443</v>
      </c>
      <c r="C6374" s="211">
        <v>6.9382545916210001E-2</v>
      </c>
      <c r="D6374" s="211">
        <v>0.1199349065751799</v>
      </c>
      <c r="E6374" s="211">
        <v>8.2413085591239124E-2</v>
      </c>
      <c r="F6374" s="211">
        <v>7.8885605212116058E-2</v>
      </c>
      <c r="G6374" s="211">
        <v>0.12272850479698294</v>
      </c>
      <c r="H6374" s="211">
        <v>0.11408842582765569</v>
      </c>
      <c r="I6374" s="211">
        <v>0.44868643920171031</v>
      </c>
      <c r="J6374" s="211">
        <v>0.48478544700048343</v>
      </c>
      <c r="K6374" s="211">
        <v>0.54265296479698177</v>
      </c>
      <c r="L6374" s="211">
        <v>0.27990896302793805</v>
      </c>
      <c r="M6374" s="211">
        <v>9.3988947498776329E-2</v>
      </c>
      <c r="N6374" s="211">
        <v>0.36911188987639099</v>
      </c>
      <c r="O6374" s="211">
        <v>0.76029541517488519</v>
      </c>
      <c r="P6374" s="211">
        <v>7.2767108793336963E-2</v>
      </c>
      <c r="Q6374" s="211">
        <v>8.186000489973734E-2</v>
      </c>
      <c r="R6374" s="211">
        <v>0.47488919530343221</v>
      </c>
      <c r="S6374" s="211">
        <v>0.28993212897259046</v>
      </c>
      <c r="T6374" s="211">
        <v>0.63529499653864052</v>
      </c>
      <c r="U6374" s="211">
        <v>0.44135618486846828</v>
      </c>
      <c r="V6374" s="211">
        <v>5.4976394891167887E-2</v>
      </c>
      <c r="W6374" s="211">
        <v>0.56290508223301772</v>
      </c>
      <c r="X6374" s="211">
        <v>0.34520889781840003</v>
      </c>
      <c r="Y6374" s="211">
        <v>0.59798336655633788</v>
      </c>
      <c r="Z6374" s="211">
        <v>0.14445030311257534</v>
      </c>
      <c r="AA6374" s="212">
        <v>0.12059933107004955</v>
      </c>
    </row>
    <row r="6375" spans="1:27" x14ac:dyDescent="0.35">
      <c r="A6375" s="210" t="s">
        <v>7051</v>
      </c>
      <c r="B6375" s="217">
        <v>146.03987750617964</v>
      </c>
      <c r="C6375" s="211">
        <v>7.1533020074676407E-2</v>
      </c>
      <c r="D6375" s="211">
        <v>0.12256638948734833</v>
      </c>
      <c r="E6375" s="211">
        <v>8.6032248739456307E-2</v>
      </c>
      <c r="F6375" s="211">
        <v>9.3923036303535462E-2</v>
      </c>
      <c r="G6375" s="211">
        <v>0.12484354910463108</v>
      </c>
      <c r="H6375" s="211">
        <v>0.11196334209932182</v>
      </c>
      <c r="I6375" s="211">
        <v>0.52883075057441509</v>
      </c>
      <c r="J6375" s="211">
        <v>0.43118508847196318</v>
      </c>
      <c r="K6375" s="211">
        <v>0.64055585800337855</v>
      </c>
      <c r="L6375" s="211">
        <v>0.27611882674580074</v>
      </c>
      <c r="M6375" s="211">
        <v>0.1006947641671276</v>
      </c>
      <c r="N6375" s="211">
        <v>0.33941169281104944</v>
      </c>
      <c r="O6375" s="211">
        <v>0.71348858998230258</v>
      </c>
      <c r="P6375" s="211">
        <v>6.6361470418203741E-2</v>
      </c>
      <c r="Q6375" s="211">
        <v>0.13480594043279451</v>
      </c>
      <c r="R6375" s="211">
        <v>0.46753937215096247</v>
      </c>
      <c r="S6375" s="211">
        <v>0.29787245631133458</v>
      </c>
      <c r="T6375" s="211">
        <v>0.51248918221652318</v>
      </c>
      <c r="U6375" s="211">
        <v>0.36416584789956319</v>
      </c>
      <c r="V6375" s="211">
        <v>0.15685664992955675</v>
      </c>
      <c r="W6375" s="211">
        <v>0.4956066147662575</v>
      </c>
      <c r="X6375" s="211">
        <v>0.33775271397002049</v>
      </c>
      <c r="Y6375" s="211">
        <v>0.55865619572474157</v>
      </c>
      <c r="Z6375" s="211">
        <v>0.14603917203832154</v>
      </c>
      <c r="AA6375" s="212">
        <v>0.11971869983408685</v>
      </c>
    </row>
    <row r="6376" spans="1:27" x14ac:dyDescent="0.35">
      <c r="A6376" s="210" t="s">
        <v>7052</v>
      </c>
      <c r="B6376" s="217">
        <v>163.94509353316028</v>
      </c>
      <c r="C6376" s="211">
        <v>5.8554446638979289E-2</v>
      </c>
      <c r="D6376" s="211">
        <v>0.12738910181193819</v>
      </c>
      <c r="E6376" s="211">
        <v>8.389048744430036E-2</v>
      </c>
      <c r="F6376" s="211">
        <v>0.11594634783061356</v>
      </c>
      <c r="G6376" s="211">
        <v>0.12195758248328073</v>
      </c>
      <c r="H6376" s="211">
        <v>0.1111059953116648</v>
      </c>
      <c r="I6376" s="211">
        <v>0.5106455332312082</v>
      </c>
      <c r="J6376" s="211">
        <v>0.47731214154842577</v>
      </c>
      <c r="K6376" s="211">
        <v>0.59562468278953395</v>
      </c>
      <c r="L6376" s="211">
        <v>0.27926171295054059</v>
      </c>
      <c r="M6376" s="211">
        <v>8.4153819081789413E-2</v>
      </c>
      <c r="N6376" s="211">
        <v>0.48278572892290322</v>
      </c>
      <c r="O6376" s="211">
        <v>0.69145109154642714</v>
      </c>
      <c r="P6376" s="211">
        <v>7.2195899600531091E-2</v>
      </c>
      <c r="Q6376" s="211">
        <v>6.9831208079139284E-2</v>
      </c>
      <c r="R6376" s="211">
        <v>0.41784998606940649</v>
      </c>
      <c r="S6376" s="211">
        <v>0.36858139656951483</v>
      </c>
      <c r="T6376" s="211">
        <v>0.52190708675788666</v>
      </c>
      <c r="U6376" s="211">
        <v>0.39575155525632777</v>
      </c>
      <c r="V6376" s="211">
        <v>0.15113923302382218</v>
      </c>
      <c r="W6376" s="211">
        <v>0.59014149267025484</v>
      </c>
      <c r="X6376" s="211">
        <v>0.38134655096336179</v>
      </c>
      <c r="Y6376" s="211">
        <v>0.72485853695472613</v>
      </c>
      <c r="Z6376" s="211">
        <v>0.14429557866675838</v>
      </c>
      <c r="AA6376" s="212">
        <v>0.11960868766140072</v>
      </c>
    </row>
    <row r="6377" spans="1:27" x14ac:dyDescent="0.35">
      <c r="A6377" s="210" t="s">
        <v>7053</v>
      </c>
      <c r="B6377" s="217">
        <v>134.76230010166324</v>
      </c>
      <c r="C6377" s="211">
        <v>5.5212059649943891E-2</v>
      </c>
      <c r="D6377" s="211">
        <v>0.11771522234809567</v>
      </c>
      <c r="E6377" s="211">
        <v>8.0724441974707017E-2</v>
      </c>
      <c r="F6377" s="211">
        <v>9.4262401055312542E-2</v>
      </c>
      <c r="G6377" s="211">
        <v>0.12011869649014387</v>
      </c>
      <c r="H6377" s="211">
        <v>0.10955537267076812</v>
      </c>
      <c r="I6377" s="211">
        <v>0.51816844275292628</v>
      </c>
      <c r="J6377" s="211">
        <v>0.41922505014963779</v>
      </c>
      <c r="K6377" s="211">
        <v>0.5922010711640564</v>
      </c>
      <c r="L6377" s="211">
        <v>0.26897785253711975</v>
      </c>
      <c r="M6377" s="211">
        <v>9.5976579756986563E-2</v>
      </c>
      <c r="N6377" s="211">
        <v>0.49465297311031026</v>
      </c>
      <c r="O6377" s="211">
        <v>0.70692924129121471</v>
      </c>
      <c r="P6377" s="211">
        <v>6.3364389615904723E-2</v>
      </c>
      <c r="Q6377" s="211">
        <v>0.16058841185147443</v>
      </c>
      <c r="R6377" s="211">
        <v>0.42916765899118059</v>
      </c>
      <c r="S6377" s="211">
        <v>0.29788043701386896</v>
      </c>
      <c r="T6377" s="211">
        <v>0.50248864209639132</v>
      </c>
      <c r="U6377" s="211">
        <v>0.48147547818978648</v>
      </c>
      <c r="V6377" s="211">
        <v>0.12764472367407886</v>
      </c>
      <c r="W6377" s="211">
        <v>0.51706632699179467</v>
      </c>
      <c r="X6377" s="211">
        <v>0.36896446997682569</v>
      </c>
      <c r="Y6377" s="211">
        <v>0.51911612108118255</v>
      </c>
      <c r="Z6377" s="211">
        <v>0.14659180077789069</v>
      </c>
      <c r="AA6377" s="212">
        <v>0.12414531057389372</v>
      </c>
    </row>
    <row r="6378" spans="1:27" x14ac:dyDescent="0.35">
      <c r="A6378" s="210" t="s">
        <v>7054</v>
      </c>
      <c r="B6378" s="217">
        <v>116.96968113867217</v>
      </c>
      <c r="C6378" s="211">
        <v>6.1502798804625433E-2</v>
      </c>
      <c r="D6378" s="211">
        <v>0.11695849241030531</v>
      </c>
      <c r="E6378" s="211">
        <v>7.4719024405249398E-2</v>
      </c>
      <c r="F6378" s="211">
        <v>0.10420594477963839</v>
      </c>
      <c r="G6378" s="211">
        <v>0.11777535492637758</v>
      </c>
      <c r="H6378" s="211">
        <v>0.11066929437180001</v>
      </c>
      <c r="I6378" s="211">
        <v>0.45417224130210498</v>
      </c>
      <c r="J6378" s="211">
        <v>0.45405070701425876</v>
      </c>
      <c r="K6378" s="211">
        <v>0.61442981477960601</v>
      </c>
      <c r="L6378" s="211">
        <v>0.26992303369401466</v>
      </c>
      <c r="M6378" s="211">
        <v>9.4342004886729808E-2</v>
      </c>
      <c r="N6378" s="211">
        <v>0.35193321557504986</v>
      </c>
      <c r="O6378" s="211">
        <v>0.74416673930648225</v>
      </c>
      <c r="P6378" s="211">
        <v>6.2814605174309285E-2</v>
      </c>
      <c r="Q6378" s="211">
        <v>9.4037227303933088E-2</v>
      </c>
      <c r="R6378" s="211">
        <v>0.37928506785257843</v>
      </c>
      <c r="S6378" s="211">
        <v>0.35885588948901159</v>
      </c>
      <c r="T6378" s="211">
        <v>0.52172095056164558</v>
      </c>
      <c r="U6378" s="211">
        <v>0.52615928879699547</v>
      </c>
      <c r="V6378" s="211">
        <v>6.8722360402930283E-2</v>
      </c>
      <c r="W6378" s="211">
        <v>0.59031844284740909</v>
      </c>
      <c r="X6378" s="211">
        <v>0.33072656200063055</v>
      </c>
      <c r="Y6378" s="211">
        <v>0.63038220794534106</v>
      </c>
      <c r="Z6378" s="211">
        <v>0.14196062188037623</v>
      </c>
      <c r="AA6378" s="212">
        <v>0.12023302707188818</v>
      </c>
    </row>
    <row r="6379" spans="1:27" x14ac:dyDescent="0.35">
      <c r="A6379" s="210" t="s">
        <v>7055</v>
      </c>
      <c r="B6379" s="217">
        <v>161.16095882338053</v>
      </c>
      <c r="C6379" s="211">
        <v>6.107533520566874E-2</v>
      </c>
      <c r="D6379" s="211">
        <v>0.12797871984668036</v>
      </c>
      <c r="E6379" s="211">
        <v>6.7820139939089599E-2</v>
      </c>
      <c r="F6379" s="211">
        <v>0.10342134598271027</v>
      </c>
      <c r="G6379" s="211">
        <v>0.12393384981235728</v>
      </c>
      <c r="H6379" s="211">
        <v>0.11401750885103505</v>
      </c>
      <c r="I6379" s="211">
        <v>0.43641730674443391</v>
      </c>
      <c r="J6379" s="211">
        <v>0.412864765251441</v>
      </c>
      <c r="K6379" s="211">
        <v>0.63811624028598168</v>
      </c>
      <c r="L6379" s="211">
        <v>0.27475594064342956</v>
      </c>
      <c r="M6379" s="211">
        <v>9.489701859228318E-2</v>
      </c>
      <c r="N6379" s="211">
        <v>0.41320178017371995</v>
      </c>
      <c r="O6379" s="211">
        <v>0.5529186414600753</v>
      </c>
      <c r="P6379" s="211">
        <v>6.8042578036156681E-2</v>
      </c>
      <c r="Q6379" s="211">
        <v>0.11381791757089844</v>
      </c>
      <c r="R6379" s="211">
        <v>0.45046963062832435</v>
      </c>
      <c r="S6379" s="211">
        <v>0.31174143092736195</v>
      </c>
      <c r="T6379" s="211">
        <v>0.61186381543211599</v>
      </c>
      <c r="U6379" s="211">
        <v>0.41870165586187874</v>
      </c>
      <c r="V6379" s="211">
        <v>0.13387120569497929</v>
      </c>
      <c r="W6379" s="211">
        <v>0.54374954483976068</v>
      </c>
      <c r="X6379" s="211">
        <v>0.3603529268477918</v>
      </c>
      <c r="Y6379" s="211">
        <v>0.7844935550310711</v>
      </c>
      <c r="Z6379" s="211">
        <v>0.14082308632765336</v>
      </c>
      <c r="AA6379" s="212">
        <v>0.11798859052434041</v>
      </c>
    </row>
    <row r="6380" spans="1:27" x14ac:dyDescent="0.35">
      <c r="A6380" s="210" t="s">
        <v>7056</v>
      </c>
      <c r="B6380" s="217">
        <v>157.10381184415445</v>
      </c>
      <c r="C6380" s="211">
        <v>5.9574346379262982E-2</v>
      </c>
      <c r="D6380" s="211">
        <v>0.12666850392516582</v>
      </c>
      <c r="E6380" s="211">
        <v>8.2841994812920289E-2</v>
      </c>
      <c r="F6380" s="211">
        <v>9.9704344321132232E-2</v>
      </c>
      <c r="G6380" s="211">
        <v>0.11555381734483831</v>
      </c>
      <c r="H6380" s="211">
        <v>0.12772815622794742</v>
      </c>
      <c r="I6380" s="211">
        <v>0.48553129797142741</v>
      </c>
      <c r="J6380" s="211">
        <v>0.47195767684932072</v>
      </c>
      <c r="K6380" s="211">
        <v>0.57426984117727287</v>
      </c>
      <c r="L6380" s="211">
        <v>0.27510970541395741</v>
      </c>
      <c r="M6380" s="211">
        <v>9.1448238773567919E-2</v>
      </c>
      <c r="N6380" s="211">
        <v>0.34571524498123835</v>
      </c>
      <c r="O6380" s="211">
        <v>0.6780837973810252</v>
      </c>
      <c r="P6380" s="211">
        <v>7.1091786930692874E-2</v>
      </c>
      <c r="Q6380" s="211">
        <v>0.10587369576152855</v>
      </c>
      <c r="R6380" s="211">
        <v>0.46919663900262121</v>
      </c>
      <c r="S6380" s="211">
        <v>0.29076755659188747</v>
      </c>
      <c r="T6380" s="211">
        <v>0.58868583452822154</v>
      </c>
      <c r="U6380" s="211">
        <v>0.36819229647109941</v>
      </c>
      <c r="V6380" s="211">
        <v>0.17630001313507326</v>
      </c>
      <c r="W6380" s="211">
        <v>0.60203169415571789</v>
      </c>
      <c r="X6380" s="211">
        <v>0.30274503778871636</v>
      </c>
      <c r="Y6380" s="211">
        <v>0.60361114884584277</v>
      </c>
      <c r="Z6380" s="211">
        <v>0.14979107118633897</v>
      </c>
      <c r="AA6380" s="212">
        <v>0.11826957147175526</v>
      </c>
    </row>
    <row r="6381" spans="1:27" x14ac:dyDescent="0.35">
      <c r="A6381" s="210" t="s">
        <v>7057</v>
      </c>
      <c r="B6381" s="217">
        <v>142.430065406648</v>
      </c>
      <c r="C6381" s="211">
        <v>5.6205695621471007E-2</v>
      </c>
      <c r="D6381" s="211">
        <v>0.12772075952510897</v>
      </c>
      <c r="E6381" s="211">
        <v>7.7804481082826171E-2</v>
      </c>
      <c r="F6381" s="211">
        <v>0.10046366867341777</v>
      </c>
      <c r="G6381" s="211">
        <v>0.1225686221171125</v>
      </c>
      <c r="H6381" s="211">
        <v>0.10516985008564797</v>
      </c>
      <c r="I6381" s="211">
        <v>0.48800468225363014</v>
      </c>
      <c r="J6381" s="211">
        <v>0.45652445819855336</v>
      </c>
      <c r="K6381" s="211">
        <v>0.57292412649938407</v>
      </c>
      <c r="L6381" s="211">
        <v>0.27468986660438699</v>
      </c>
      <c r="M6381" s="211">
        <v>0.10097403543999617</v>
      </c>
      <c r="N6381" s="211">
        <v>0.35470679470273675</v>
      </c>
      <c r="O6381" s="211">
        <v>0.63856079548400435</v>
      </c>
      <c r="P6381" s="211">
        <v>6.7595212682821468E-2</v>
      </c>
      <c r="Q6381" s="211">
        <v>0.11715423707982378</v>
      </c>
      <c r="R6381" s="211">
        <v>0.42582398411560451</v>
      </c>
      <c r="S6381" s="211">
        <v>0.32391133220583013</v>
      </c>
      <c r="T6381" s="211">
        <v>0.49501129252799031</v>
      </c>
      <c r="U6381" s="211">
        <v>0.40440894602084476</v>
      </c>
      <c r="V6381" s="211">
        <v>0.13186135148321082</v>
      </c>
      <c r="W6381" s="211">
        <v>0.57315150455997832</v>
      </c>
      <c r="X6381" s="211">
        <v>0.23882094555381345</v>
      </c>
      <c r="Y6381" s="211">
        <v>0.65081115543656187</v>
      </c>
      <c r="Z6381" s="211">
        <v>0.14747222017556635</v>
      </c>
      <c r="AA6381" s="212">
        <v>0.11908423927434224</v>
      </c>
    </row>
    <row r="6382" spans="1:27" x14ac:dyDescent="0.35">
      <c r="A6382" s="210" t="s">
        <v>7058</v>
      </c>
      <c r="B6382" s="217">
        <v>147.71848513605374</v>
      </c>
      <c r="C6382" s="211">
        <v>5.8794521605574274E-2</v>
      </c>
      <c r="D6382" s="211">
        <v>0.12460466392086589</v>
      </c>
      <c r="E6382" s="211">
        <v>7.565901161217517E-2</v>
      </c>
      <c r="F6382" s="211">
        <v>9.4223530691356222E-2</v>
      </c>
      <c r="G6382" s="211">
        <v>0.12393248977102998</v>
      </c>
      <c r="H6382" s="211">
        <v>0.110646110416364</v>
      </c>
      <c r="I6382" s="211">
        <v>0.46925383635473317</v>
      </c>
      <c r="J6382" s="211">
        <v>0.43533763131715442</v>
      </c>
      <c r="K6382" s="211">
        <v>0.62897892002042233</v>
      </c>
      <c r="L6382" s="211">
        <v>0.28195523023487284</v>
      </c>
      <c r="M6382" s="211">
        <v>9.7562347405725933E-2</v>
      </c>
      <c r="N6382" s="211">
        <v>0.36881704297549878</v>
      </c>
      <c r="O6382" s="211">
        <v>0.73902020006651814</v>
      </c>
      <c r="P6382" s="211">
        <v>6.9304650663494768E-2</v>
      </c>
      <c r="Q6382" s="211">
        <v>7.9827806255559797E-2</v>
      </c>
      <c r="R6382" s="211">
        <v>0.47550948501157836</v>
      </c>
      <c r="S6382" s="211">
        <v>0.27629280142908119</v>
      </c>
      <c r="T6382" s="211">
        <v>0.57773292325515002</v>
      </c>
      <c r="U6382" s="211">
        <v>0.3736676657705254</v>
      </c>
      <c r="V6382" s="211">
        <v>0.1245533325097436</v>
      </c>
      <c r="W6382" s="211">
        <v>0.5297735095679259</v>
      </c>
      <c r="X6382" s="211">
        <v>0.3777786543939351</v>
      </c>
      <c r="Y6382" s="211">
        <v>0.72209997744448617</v>
      </c>
      <c r="Z6382" s="211">
        <v>0.14848962361274304</v>
      </c>
      <c r="AA6382" s="212">
        <v>0.12006554722113413</v>
      </c>
    </row>
    <row r="6383" spans="1:27" x14ac:dyDescent="0.35">
      <c r="A6383" s="210" t="s">
        <v>7059</v>
      </c>
      <c r="B6383" s="217">
        <v>152.84073420821113</v>
      </c>
      <c r="C6383" s="211">
        <v>7.6628124624415858E-2</v>
      </c>
      <c r="D6383" s="211">
        <v>0.12910174931805687</v>
      </c>
      <c r="E6383" s="211">
        <v>6.8100369656039675E-2</v>
      </c>
      <c r="F6383" s="211">
        <v>8.2311655168997092E-2</v>
      </c>
      <c r="G6383" s="211">
        <v>0.1187724771388117</v>
      </c>
      <c r="H6383" s="211">
        <v>0.10642041206302585</v>
      </c>
      <c r="I6383" s="211">
        <v>0.45516978265894098</v>
      </c>
      <c r="J6383" s="211">
        <v>0.41238410456372243</v>
      </c>
      <c r="K6383" s="211">
        <v>0.64132268907853474</v>
      </c>
      <c r="L6383" s="211">
        <v>0.26791920115767409</v>
      </c>
      <c r="M6383" s="211">
        <v>0.10152356374895065</v>
      </c>
      <c r="N6383" s="211">
        <v>0.36012724092035625</v>
      </c>
      <c r="O6383" s="211">
        <v>0.73040558860529492</v>
      </c>
      <c r="P6383" s="211">
        <v>6.9747237500601134E-2</v>
      </c>
      <c r="Q6383" s="211">
        <v>8.1522456435537211E-2</v>
      </c>
      <c r="R6383" s="211">
        <v>0.45561673099454392</v>
      </c>
      <c r="S6383" s="211">
        <v>0.40660325653010049</v>
      </c>
      <c r="T6383" s="211">
        <v>0.54952297274822792</v>
      </c>
      <c r="U6383" s="211">
        <v>0.36582437861749123</v>
      </c>
      <c r="V6383" s="211">
        <v>0.15119879590663285</v>
      </c>
      <c r="W6383" s="211">
        <v>0.55954383777974104</v>
      </c>
      <c r="X6383" s="211">
        <v>0.39056027416649308</v>
      </c>
      <c r="Y6383" s="211">
        <v>0.56466959752554458</v>
      </c>
      <c r="Z6383" s="211">
        <v>0.14273154467255669</v>
      </c>
      <c r="AA6383" s="212">
        <v>0.11594813151115473</v>
      </c>
    </row>
    <row r="6384" spans="1:27" x14ac:dyDescent="0.35">
      <c r="A6384" s="210" t="s">
        <v>7060</v>
      </c>
      <c r="B6384" s="217">
        <v>134.73192996386607</v>
      </c>
      <c r="C6384" s="211">
        <v>5.1159954298561169E-2</v>
      </c>
      <c r="D6384" s="211">
        <v>0.11309466313925644</v>
      </c>
      <c r="E6384" s="211">
        <v>7.6443561671544466E-2</v>
      </c>
      <c r="F6384" s="211">
        <v>9.5117609600815528E-2</v>
      </c>
      <c r="G6384" s="211">
        <v>0.12139430049432291</v>
      </c>
      <c r="H6384" s="211">
        <v>0.12029220700118767</v>
      </c>
      <c r="I6384" s="211">
        <v>0.50095656784120934</v>
      </c>
      <c r="J6384" s="211">
        <v>0.46937511920133379</v>
      </c>
      <c r="K6384" s="211">
        <v>0.60739702160114084</v>
      </c>
      <c r="L6384" s="211">
        <v>0.27237413865841809</v>
      </c>
      <c r="M6384" s="211">
        <v>8.8490883317036126E-2</v>
      </c>
      <c r="N6384" s="211">
        <v>0.43823279864390641</v>
      </c>
      <c r="O6384" s="211">
        <v>0.71093037310107854</v>
      </c>
      <c r="P6384" s="211">
        <v>7.0204311482541748E-2</v>
      </c>
      <c r="Q6384" s="211">
        <v>6.5859114745966923E-2</v>
      </c>
      <c r="R6384" s="211">
        <v>0.42502602430390402</v>
      </c>
      <c r="S6384" s="211">
        <v>0.35622673864663679</v>
      </c>
      <c r="T6384" s="211">
        <v>0.54792673743626541</v>
      </c>
      <c r="U6384" s="211">
        <v>0.42413293488740322</v>
      </c>
      <c r="V6384" s="211">
        <v>8.4691326708042303E-2</v>
      </c>
      <c r="W6384" s="211">
        <v>0.62406318622242984</v>
      </c>
      <c r="X6384" s="211">
        <v>0.32753752247323153</v>
      </c>
      <c r="Y6384" s="211">
        <v>0.6539150680939172</v>
      </c>
      <c r="Z6384" s="211">
        <v>0.14792850540095787</v>
      </c>
      <c r="AA6384" s="212">
        <v>0.11531871584554329</v>
      </c>
    </row>
    <row r="6385" spans="1:27" x14ac:dyDescent="0.35">
      <c r="A6385" s="210" t="s">
        <v>7061</v>
      </c>
      <c r="B6385" s="217">
        <v>135.67339289172509</v>
      </c>
      <c r="C6385" s="211">
        <v>5.1847780248776586E-2</v>
      </c>
      <c r="D6385" s="211">
        <v>0.12026094907610925</v>
      </c>
      <c r="E6385" s="211">
        <v>6.7427504819327216E-2</v>
      </c>
      <c r="F6385" s="211">
        <v>0.10292802178097714</v>
      </c>
      <c r="G6385" s="211">
        <v>0.12382837151570572</v>
      </c>
      <c r="H6385" s="211">
        <v>0.11919902939920859</v>
      </c>
      <c r="I6385" s="211">
        <v>0.48939160669190862</v>
      </c>
      <c r="J6385" s="211">
        <v>0.45258773232962179</v>
      </c>
      <c r="K6385" s="211">
        <v>0.64578967646915264</v>
      </c>
      <c r="L6385" s="211">
        <v>0.27485677183865487</v>
      </c>
      <c r="M6385" s="211">
        <v>0.11746492217366684</v>
      </c>
      <c r="N6385" s="211">
        <v>0.4283665715758147</v>
      </c>
      <c r="O6385" s="211">
        <v>0.72620249738777765</v>
      </c>
      <c r="P6385" s="211">
        <v>6.9824180853027079E-2</v>
      </c>
      <c r="Q6385" s="211">
        <v>5.326247141462645E-2</v>
      </c>
      <c r="R6385" s="211">
        <v>0.40173878803606228</v>
      </c>
      <c r="S6385" s="211">
        <v>0.33683282587497532</v>
      </c>
      <c r="T6385" s="211">
        <v>0.57069799088809647</v>
      </c>
      <c r="U6385" s="211">
        <v>0.40341148540080263</v>
      </c>
      <c r="V6385" s="211">
        <v>7.2957898387983278E-2</v>
      </c>
      <c r="W6385" s="211">
        <v>0.57921621678666535</v>
      </c>
      <c r="X6385" s="211">
        <v>0.36744331498751515</v>
      </c>
      <c r="Y6385" s="211">
        <v>0.57780769617466288</v>
      </c>
      <c r="Z6385" s="211">
        <v>0.14793885704509582</v>
      </c>
      <c r="AA6385" s="212">
        <v>0.11270440158012382</v>
      </c>
    </row>
    <row r="6386" spans="1:27" x14ac:dyDescent="0.35">
      <c r="A6386" s="210" t="s">
        <v>7062</v>
      </c>
      <c r="B6386" s="217">
        <v>160.06104385143144</v>
      </c>
      <c r="C6386" s="211">
        <v>6.8076239277485309E-2</v>
      </c>
      <c r="D6386" s="211">
        <v>0.11926110656775206</v>
      </c>
      <c r="E6386" s="211">
        <v>8.4689340808392508E-2</v>
      </c>
      <c r="F6386" s="211">
        <v>8.2694190656096206E-2</v>
      </c>
      <c r="G6386" s="211">
        <v>0.11490687357113079</v>
      </c>
      <c r="H6386" s="211">
        <v>0.11177605480130827</v>
      </c>
      <c r="I6386" s="211">
        <v>0.53286311310733925</v>
      </c>
      <c r="J6386" s="211">
        <v>0.48406205617806691</v>
      </c>
      <c r="K6386" s="211">
        <v>0.51700906931238522</v>
      </c>
      <c r="L6386" s="211">
        <v>0.27607536212501615</v>
      </c>
      <c r="M6386" s="211">
        <v>0.11246375035941865</v>
      </c>
      <c r="N6386" s="211">
        <v>0.39499584873525317</v>
      </c>
      <c r="O6386" s="211">
        <v>0.6328941006477391</v>
      </c>
      <c r="P6386" s="211">
        <v>6.5640806436796456E-2</v>
      </c>
      <c r="Q6386" s="211">
        <v>8.8716358590078426E-2</v>
      </c>
      <c r="R6386" s="211">
        <v>0.47033939813835218</v>
      </c>
      <c r="S6386" s="211">
        <v>0.41152758590826305</v>
      </c>
      <c r="T6386" s="211">
        <v>0.55456286417773515</v>
      </c>
      <c r="U6386" s="211">
        <v>0.50987073142886907</v>
      </c>
      <c r="V6386" s="211">
        <v>0.12886144076150541</v>
      </c>
      <c r="W6386" s="211">
        <v>0.6072458461872392</v>
      </c>
      <c r="X6386" s="211">
        <v>0.26629766204687383</v>
      </c>
      <c r="Y6386" s="211">
        <v>0.61117372213829679</v>
      </c>
      <c r="Z6386" s="211">
        <v>0.1434766882426198</v>
      </c>
      <c r="AA6386" s="212">
        <v>0.11526342129951031</v>
      </c>
    </row>
    <row r="6387" spans="1:27" x14ac:dyDescent="0.35">
      <c r="A6387" s="210" t="s">
        <v>7063</v>
      </c>
      <c r="B6387" s="217">
        <v>138.00993528990932</v>
      </c>
      <c r="C6387" s="211">
        <v>6.5433928954631501E-2</v>
      </c>
      <c r="D6387" s="211">
        <v>0.11694745792655722</v>
      </c>
      <c r="E6387" s="211">
        <v>8.3794944487599457E-2</v>
      </c>
      <c r="F6387" s="211">
        <v>0.11791001612054122</v>
      </c>
      <c r="G6387" s="211">
        <v>0.12575988432737623</v>
      </c>
      <c r="H6387" s="211">
        <v>0.1185521997774466</v>
      </c>
      <c r="I6387" s="211">
        <v>0.52239144139820393</v>
      </c>
      <c r="J6387" s="211">
        <v>0.41540058502822325</v>
      </c>
      <c r="K6387" s="211">
        <v>0.58988779733777341</v>
      </c>
      <c r="L6387" s="211">
        <v>0.27140279281633284</v>
      </c>
      <c r="M6387" s="211">
        <v>0.12390355462260862</v>
      </c>
      <c r="N6387" s="211">
        <v>0.40314098446251045</v>
      </c>
      <c r="O6387" s="211">
        <v>0.69665514284718744</v>
      </c>
      <c r="P6387" s="211">
        <v>7.3313742609096316E-2</v>
      </c>
      <c r="Q6387" s="211">
        <v>8.9023703942422955E-2</v>
      </c>
      <c r="R6387" s="211">
        <v>0.40295700209447899</v>
      </c>
      <c r="S6387" s="211">
        <v>0.2818820008725772</v>
      </c>
      <c r="T6387" s="211">
        <v>0.56332286505377704</v>
      </c>
      <c r="U6387" s="211">
        <v>0.38345732350285183</v>
      </c>
      <c r="V6387" s="211">
        <v>6.3729704317835423E-2</v>
      </c>
      <c r="W6387" s="211">
        <v>0.50938265599184984</v>
      </c>
      <c r="X6387" s="211">
        <v>0.23291591891595476</v>
      </c>
      <c r="Y6387" s="211">
        <v>0.68820664873111315</v>
      </c>
      <c r="Z6387" s="211">
        <v>0.14941242757023171</v>
      </c>
      <c r="AA6387" s="212">
        <v>0.11724514931571665</v>
      </c>
    </row>
    <row r="6388" spans="1:27" x14ac:dyDescent="0.35">
      <c r="A6388" s="210" t="s">
        <v>7064</v>
      </c>
      <c r="B6388" s="217">
        <v>208.01294619193399</v>
      </c>
      <c r="C6388" s="211">
        <v>5.2507766388040222E-2</v>
      </c>
      <c r="D6388" s="211">
        <v>0.1184828841138278</v>
      </c>
      <c r="E6388" s="211">
        <v>7.9891028825669647E-2</v>
      </c>
      <c r="F6388" s="211">
        <v>0.10860037210910495</v>
      </c>
      <c r="G6388" s="211">
        <v>0.12187503711355609</v>
      </c>
      <c r="H6388" s="211">
        <v>0.12192652111145696</v>
      </c>
      <c r="I6388" s="211">
        <v>0.50740010474790187</v>
      </c>
      <c r="J6388" s="211">
        <v>0.40813083934181138</v>
      </c>
      <c r="K6388" s="211">
        <v>0.5830052163947157</v>
      </c>
      <c r="L6388" s="211">
        <v>0.27228381456519957</v>
      </c>
      <c r="M6388" s="211">
        <v>0.11524183999500023</v>
      </c>
      <c r="N6388" s="211">
        <v>0.53681121637825879</v>
      </c>
      <c r="O6388" s="211">
        <v>0.6846210934478465</v>
      </c>
      <c r="P6388" s="211">
        <v>7.3020008584212759E-2</v>
      </c>
      <c r="Q6388" s="211">
        <v>7.7417607498327573E-2</v>
      </c>
      <c r="R6388" s="211">
        <v>0.43425115014463955</v>
      </c>
      <c r="S6388" s="211">
        <v>0.32445989878556203</v>
      </c>
      <c r="T6388" s="211">
        <v>0.53284661602959971</v>
      </c>
      <c r="U6388" s="211">
        <v>0.4431721856201728</v>
      </c>
      <c r="V6388" s="211">
        <v>0.16669337503548134</v>
      </c>
      <c r="W6388" s="211">
        <v>0.6195825094735401</v>
      </c>
      <c r="X6388" s="211">
        <v>0.3956639151691882</v>
      </c>
      <c r="Y6388" s="211">
        <v>0.73996031931706563</v>
      </c>
      <c r="Z6388" s="211">
        <v>0.14866843658222881</v>
      </c>
      <c r="AA6388" s="212">
        <v>0.11842194086722528</v>
      </c>
    </row>
    <row r="6389" spans="1:27" x14ac:dyDescent="0.35">
      <c r="A6389" s="210" t="s">
        <v>7065</v>
      </c>
      <c r="B6389" s="217">
        <v>124.10105179136845</v>
      </c>
      <c r="C6389" s="211">
        <v>6.4463114723979517E-2</v>
      </c>
      <c r="D6389" s="211">
        <v>0.12630983057789261</v>
      </c>
      <c r="E6389" s="211">
        <v>7.3980645176193405E-2</v>
      </c>
      <c r="F6389" s="211">
        <v>0.12313673148390103</v>
      </c>
      <c r="G6389" s="211">
        <v>0.12583511724829743</v>
      </c>
      <c r="H6389" s="211">
        <v>0.12587285460870368</v>
      </c>
      <c r="I6389" s="211">
        <v>0.47767226415971503</v>
      </c>
      <c r="J6389" s="211">
        <v>0.44944634332185734</v>
      </c>
      <c r="K6389" s="211">
        <v>0.56500524181210066</v>
      </c>
      <c r="L6389" s="211">
        <v>0.27195464904454114</v>
      </c>
      <c r="M6389" s="211">
        <v>0.11235318773169627</v>
      </c>
      <c r="N6389" s="211">
        <v>0.45406351446602727</v>
      </c>
      <c r="O6389" s="211">
        <v>0.59223784060520568</v>
      </c>
      <c r="P6389" s="211">
        <v>6.9807166910538759E-2</v>
      </c>
      <c r="Q6389" s="211">
        <v>8.8167244985721302E-2</v>
      </c>
      <c r="R6389" s="211">
        <v>0.40521550846824472</v>
      </c>
      <c r="S6389" s="211">
        <v>0.28758255276000977</v>
      </c>
      <c r="T6389" s="211">
        <v>0.59959673215754616</v>
      </c>
      <c r="U6389" s="211">
        <v>0.43479169902363035</v>
      </c>
      <c r="V6389" s="211">
        <v>6.2965310910226363E-2</v>
      </c>
      <c r="W6389" s="211">
        <v>0.5002058223586997</v>
      </c>
      <c r="X6389" s="211">
        <v>0.40215473073402785</v>
      </c>
      <c r="Y6389" s="211">
        <v>0.61123543712046424</v>
      </c>
      <c r="Z6389" s="211">
        <v>0.14546845163271177</v>
      </c>
      <c r="AA6389" s="212">
        <v>0.1180800350711738</v>
      </c>
    </row>
    <row r="6390" spans="1:27" x14ac:dyDescent="0.35">
      <c r="A6390" s="210" t="s">
        <v>7066</v>
      </c>
      <c r="B6390" s="217">
        <v>157.18750201327788</v>
      </c>
      <c r="C6390" s="211">
        <v>5.4835976357762398E-2</v>
      </c>
      <c r="D6390" s="211">
        <v>0.12138059573982507</v>
      </c>
      <c r="E6390" s="211">
        <v>8.5555672496023999E-2</v>
      </c>
      <c r="F6390" s="211">
        <v>0.11060055293285784</v>
      </c>
      <c r="G6390" s="211">
        <v>0.12089952688371366</v>
      </c>
      <c r="H6390" s="211">
        <v>0.11931559287775162</v>
      </c>
      <c r="I6390" s="211">
        <v>0.46347110538109398</v>
      </c>
      <c r="J6390" s="211">
        <v>0.48745138951536648</v>
      </c>
      <c r="K6390" s="211">
        <v>0.61470834802583219</v>
      </c>
      <c r="L6390" s="211">
        <v>0.274807885068651</v>
      </c>
      <c r="M6390" s="211">
        <v>0.10525792855004873</v>
      </c>
      <c r="N6390" s="211">
        <v>0.43852320567255565</v>
      </c>
      <c r="O6390" s="211">
        <v>0.6604676792423535</v>
      </c>
      <c r="P6390" s="211">
        <v>6.7633792438108464E-2</v>
      </c>
      <c r="Q6390" s="211">
        <v>8.7525017613681436E-2</v>
      </c>
      <c r="R6390" s="211">
        <v>0.48675493679391141</v>
      </c>
      <c r="S6390" s="211">
        <v>0.32363395851465515</v>
      </c>
      <c r="T6390" s="211">
        <v>0.621768737338531</v>
      </c>
      <c r="U6390" s="211">
        <v>0.38519290801665446</v>
      </c>
      <c r="V6390" s="211">
        <v>0.13064162304579158</v>
      </c>
      <c r="W6390" s="211">
        <v>0.6134446786926534</v>
      </c>
      <c r="X6390" s="211">
        <v>0.33504748790520178</v>
      </c>
      <c r="Y6390" s="211">
        <v>0.64692827761255911</v>
      </c>
      <c r="Z6390" s="211">
        <v>0.14915154035684727</v>
      </c>
      <c r="AA6390" s="212">
        <v>0.11845945519519618</v>
      </c>
    </row>
    <row r="6391" spans="1:27" x14ac:dyDescent="0.35">
      <c r="A6391" s="210" t="s">
        <v>7067</v>
      </c>
      <c r="B6391" s="217">
        <v>132.70624395566801</v>
      </c>
      <c r="C6391" s="211">
        <v>6.7270085628005571E-2</v>
      </c>
      <c r="D6391" s="211">
        <v>0.12297467323974709</v>
      </c>
      <c r="E6391" s="211">
        <v>7.9817622635562885E-2</v>
      </c>
      <c r="F6391" s="211">
        <v>0.1025596559416425</v>
      </c>
      <c r="G6391" s="211">
        <v>0.11362924419836645</v>
      </c>
      <c r="H6391" s="211">
        <v>0.11257500283801278</v>
      </c>
      <c r="I6391" s="211">
        <v>0.51739686371733296</v>
      </c>
      <c r="J6391" s="211">
        <v>0.48563321064448361</v>
      </c>
      <c r="K6391" s="211">
        <v>0.53998353981763303</v>
      </c>
      <c r="L6391" s="211">
        <v>0.27799090612352784</v>
      </c>
      <c r="M6391" s="211">
        <v>0.10069761232503305</v>
      </c>
      <c r="N6391" s="211">
        <v>0.5237003541225318</v>
      </c>
      <c r="O6391" s="211">
        <v>0.69373490240417224</v>
      </c>
      <c r="P6391" s="211">
        <v>7.148798520621677E-2</v>
      </c>
      <c r="Q6391" s="211">
        <v>6.5831237373747201E-2</v>
      </c>
      <c r="R6391" s="211">
        <v>0.39659014737332293</v>
      </c>
      <c r="S6391" s="211">
        <v>0.35580499077870198</v>
      </c>
      <c r="T6391" s="211">
        <v>0.56870519040538858</v>
      </c>
      <c r="U6391" s="211">
        <v>0.36349222101967227</v>
      </c>
      <c r="V6391" s="211">
        <v>6.3115194577772288E-2</v>
      </c>
      <c r="W6391" s="211">
        <v>0.53504366855487207</v>
      </c>
      <c r="X6391" s="211">
        <v>0.26041490037619436</v>
      </c>
      <c r="Y6391" s="211">
        <v>0.71871503578501628</v>
      </c>
      <c r="Z6391" s="211">
        <v>0.14650860754377804</v>
      </c>
      <c r="AA6391" s="212">
        <v>0.11534090060489352</v>
      </c>
    </row>
    <row r="6392" spans="1:27" x14ac:dyDescent="0.35">
      <c r="A6392" s="210" t="s">
        <v>7068</v>
      </c>
      <c r="B6392" s="217">
        <v>125.06999504197836</v>
      </c>
      <c r="C6392" s="211">
        <v>6.9136895346766702E-2</v>
      </c>
      <c r="D6392" s="211">
        <v>0.12396685891669899</v>
      </c>
      <c r="E6392" s="211">
        <v>7.3599387760041421E-2</v>
      </c>
      <c r="F6392" s="211">
        <v>0.10981633749044553</v>
      </c>
      <c r="G6392" s="211">
        <v>0.11416613522899902</v>
      </c>
      <c r="H6392" s="211">
        <v>0.10918195826195726</v>
      </c>
      <c r="I6392" s="211">
        <v>0.48766833825489159</v>
      </c>
      <c r="J6392" s="211">
        <v>0.43231703161050555</v>
      </c>
      <c r="K6392" s="211">
        <v>0.64355579425192955</v>
      </c>
      <c r="L6392" s="211">
        <v>0.27669143214753972</v>
      </c>
      <c r="M6392" s="211">
        <v>7.9709286147944911E-2</v>
      </c>
      <c r="N6392" s="211">
        <v>0.4617145248678316</v>
      </c>
      <c r="O6392" s="211">
        <v>0.60698285104078142</v>
      </c>
      <c r="P6392" s="211">
        <v>7.2440621389673471E-2</v>
      </c>
      <c r="Q6392" s="211">
        <v>5.1013673618640717E-2</v>
      </c>
      <c r="R6392" s="211">
        <v>0.42054602945815883</v>
      </c>
      <c r="S6392" s="211">
        <v>0.30196073776371424</v>
      </c>
      <c r="T6392" s="211">
        <v>0.4739685358732908</v>
      </c>
      <c r="U6392" s="211">
        <v>0.47898825455875033</v>
      </c>
      <c r="V6392" s="211">
        <v>6.8891739978313632E-2</v>
      </c>
      <c r="W6392" s="211">
        <v>0.54786542839214392</v>
      </c>
      <c r="X6392" s="211">
        <v>0.32270069904583221</v>
      </c>
      <c r="Y6392" s="211">
        <v>0.67821469002998236</v>
      </c>
      <c r="Z6392" s="211">
        <v>0.14685737182594888</v>
      </c>
      <c r="AA6392" s="212">
        <v>0.11813385761979457</v>
      </c>
    </row>
    <row r="6393" spans="1:27" x14ac:dyDescent="0.35">
      <c r="A6393" s="210" t="s">
        <v>7069</v>
      </c>
      <c r="B6393" s="217">
        <v>136.50442295524394</v>
      </c>
      <c r="C6393" s="211">
        <v>6.7566238030323716E-2</v>
      </c>
      <c r="D6393" s="211">
        <v>0.12979977235901988</v>
      </c>
      <c r="E6393" s="211">
        <v>7.4856945151614715E-2</v>
      </c>
      <c r="F6393" s="211">
        <v>0.1004070915392415</v>
      </c>
      <c r="G6393" s="211">
        <v>0.11784883080735359</v>
      </c>
      <c r="H6393" s="211">
        <v>0.12508847044744076</v>
      </c>
      <c r="I6393" s="211">
        <v>0.49899078572688049</v>
      </c>
      <c r="J6393" s="211">
        <v>0.44947781845683887</v>
      </c>
      <c r="K6393" s="211">
        <v>0.54595772279771293</v>
      </c>
      <c r="L6393" s="211">
        <v>0.27614369519360404</v>
      </c>
      <c r="M6393" s="211">
        <v>7.9937960611004916E-2</v>
      </c>
      <c r="N6393" s="211">
        <v>0.51136349399634462</v>
      </c>
      <c r="O6393" s="211">
        <v>0.5531527321606956</v>
      </c>
      <c r="P6393" s="211">
        <v>6.8528142444523613E-2</v>
      </c>
      <c r="Q6393" s="211">
        <v>6.6164934724250904E-2</v>
      </c>
      <c r="R6393" s="211">
        <v>0.46465614159748775</v>
      </c>
      <c r="S6393" s="211">
        <v>0.30278453530235727</v>
      </c>
      <c r="T6393" s="211">
        <v>0.49807699228276603</v>
      </c>
      <c r="U6393" s="211">
        <v>0.38929391447888279</v>
      </c>
      <c r="V6393" s="211">
        <v>0.13848183079589185</v>
      </c>
      <c r="W6393" s="211">
        <v>0.56294060318486694</v>
      </c>
      <c r="X6393" s="211">
        <v>0.34479129994718072</v>
      </c>
      <c r="Y6393" s="211">
        <v>0.64037956609668423</v>
      </c>
      <c r="Z6393" s="211">
        <v>0.14905626493048477</v>
      </c>
      <c r="AA6393" s="212">
        <v>0.11660018697568893</v>
      </c>
    </row>
    <row r="6394" spans="1:27" x14ac:dyDescent="0.35">
      <c r="A6394" s="210" t="s">
        <v>7070</v>
      </c>
      <c r="B6394" s="217">
        <v>180.88685341618941</v>
      </c>
      <c r="C6394" s="211">
        <v>5.5541710446448178E-2</v>
      </c>
      <c r="D6394" s="211">
        <v>0.12535520577115589</v>
      </c>
      <c r="E6394" s="211">
        <v>6.7928130054627042E-2</v>
      </c>
      <c r="F6394" s="211">
        <v>8.3185098012141079E-2</v>
      </c>
      <c r="G6394" s="211">
        <v>0.11725393918047788</v>
      </c>
      <c r="H6394" s="211">
        <v>0.10124562683285122</v>
      </c>
      <c r="I6394" s="211">
        <v>0.50018019594599883</v>
      </c>
      <c r="J6394" s="211">
        <v>0.42011459500240494</v>
      </c>
      <c r="K6394" s="211">
        <v>0.61269808510993562</v>
      </c>
      <c r="L6394" s="211">
        <v>0.26669279450672567</v>
      </c>
      <c r="M6394" s="211">
        <v>0.11415159965745923</v>
      </c>
      <c r="N6394" s="211">
        <v>0.36250953121288326</v>
      </c>
      <c r="O6394" s="211">
        <v>0.71738947720666846</v>
      </c>
      <c r="P6394" s="211">
        <v>7.2271854925440804E-2</v>
      </c>
      <c r="Q6394" s="211">
        <v>6.0917821348045617E-2</v>
      </c>
      <c r="R6394" s="211">
        <v>0.45261952210697254</v>
      </c>
      <c r="S6394" s="211">
        <v>0.32896312991390997</v>
      </c>
      <c r="T6394" s="211">
        <v>0.47048218890173416</v>
      </c>
      <c r="U6394" s="211">
        <v>0.41932480100325875</v>
      </c>
      <c r="V6394" s="211">
        <v>0.15721318272232393</v>
      </c>
      <c r="W6394" s="211">
        <v>0.50930746418359762</v>
      </c>
      <c r="X6394" s="211">
        <v>0.25020540957655785</v>
      </c>
      <c r="Y6394" s="211">
        <v>0.6430142644471305</v>
      </c>
      <c r="Z6394" s="211">
        <v>0.14380785009864022</v>
      </c>
      <c r="AA6394" s="212">
        <v>0.11481687185235706</v>
      </c>
    </row>
    <row r="6395" spans="1:27" x14ac:dyDescent="0.35">
      <c r="A6395" s="210" t="s">
        <v>7071</v>
      </c>
      <c r="B6395" s="217">
        <v>173.35561482097822</v>
      </c>
      <c r="C6395" s="211">
        <v>7.3391463897227241E-2</v>
      </c>
      <c r="D6395" s="211">
        <v>0.12243611599588512</v>
      </c>
      <c r="E6395" s="211">
        <v>7.3838672743044023E-2</v>
      </c>
      <c r="F6395" s="211">
        <v>0.10435571779396435</v>
      </c>
      <c r="G6395" s="211">
        <v>0.1152176681774609</v>
      </c>
      <c r="H6395" s="211">
        <v>0.11437333113401355</v>
      </c>
      <c r="I6395" s="211">
        <v>0.47287778640140343</v>
      </c>
      <c r="J6395" s="211">
        <v>0.43866778913220378</v>
      </c>
      <c r="K6395" s="211">
        <v>0.60172649474852846</v>
      </c>
      <c r="L6395" s="211">
        <v>0.277963960869549</v>
      </c>
      <c r="M6395" s="211">
        <v>0.10942419708230663</v>
      </c>
      <c r="N6395" s="211">
        <v>0.49285635208745493</v>
      </c>
      <c r="O6395" s="211">
        <v>0.76438825229260754</v>
      </c>
      <c r="P6395" s="211">
        <v>7.0791354614952728E-2</v>
      </c>
      <c r="Q6395" s="211">
        <v>4.8728040579108248E-2</v>
      </c>
      <c r="R6395" s="211">
        <v>0.45730747785219</v>
      </c>
      <c r="S6395" s="211">
        <v>0.34974055078377941</v>
      </c>
      <c r="T6395" s="211">
        <v>0.54204285821154929</v>
      </c>
      <c r="U6395" s="211">
        <v>0.48220005871517402</v>
      </c>
      <c r="V6395" s="211">
        <v>0.16180040485505667</v>
      </c>
      <c r="W6395" s="211">
        <v>0.63810131366821965</v>
      </c>
      <c r="X6395" s="211">
        <v>0.32407587640823965</v>
      </c>
      <c r="Y6395" s="211">
        <v>0.59421040624487032</v>
      </c>
      <c r="Z6395" s="211">
        <v>0.14972732264777147</v>
      </c>
      <c r="AA6395" s="212">
        <v>0.12337810048087626</v>
      </c>
    </row>
    <row r="6396" spans="1:27" x14ac:dyDescent="0.35">
      <c r="A6396" s="210" t="s">
        <v>7072</v>
      </c>
      <c r="B6396" s="217">
        <v>175.08351688081379</v>
      </c>
      <c r="C6396" s="211">
        <v>7.741765375685554E-2</v>
      </c>
      <c r="D6396" s="211">
        <v>0.12709942388154871</v>
      </c>
      <c r="E6396" s="211">
        <v>8.2984692649124961E-2</v>
      </c>
      <c r="F6396" s="211">
        <v>0.10832123579001167</v>
      </c>
      <c r="G6396" s="211">
        <v>0.12314549683653769</v>
      </c>
      <c r="H6396" s="211">
        <v>0.12559426565101653</v>
      </c>
      <c r="I6396" s="211">
        <v>0.47805202483650155</v>
      </c>
      <c r="J6396" s="211">
        <v>0.44636162303832921</v>
      </c>
      <c r="K6396" s="211">
        <v>0.61015194114216187</v>
      </c>
      <c r="L6396" s="211">
        <v>0.27774219445138693</v>
      </c>
      <c r="M6396" s="211">
        <v>0.1078129578872403</v>
      </c>
      <c r="N6396" s="211">
        <v>0.52365170697670571</v>
      </c>
      <c r="O6396" s="211">
        <v>0.66928512714404587</v>
      </c>
      <c r="P6396" s="211">
        <v>7.115643738057946E-2</v>
      </c>
      <c r="Q6396" s="211">
        <v>0.13722190540753915</v>
      </c>
      <c r="R6396" s="211">
        <v>0.38763669303968773</v>
      </c>
      <c r="S6396" s="211">
        <v>0.33562451715200203</v>
      </c>
      <c r="T6396" s="211">
        <v>0.5432015490169817</v>
      </c>
      <c r="U6396" s="211">
        <v>0.4700860579351297</v>
      </c>
      <c r="V6396" s="211">
        <v>0.11649251852589541</v>
      </c>
      <c r="W6396" s="211">
        <v>0.5800230387441192</v>
      </c>
      <c r="X6396" s="211">
        <v>0.25021875842355179</v>
      </c>
      <c r="Y6396" s="211">
        <v>0.71504073569680204</v>
      </c>
      <c r="Z6396" s="211">
        <v>0.14696661051437698</v>
      </c>
      <c r="AA6396" s="212">
        <v>0.12030779268285988</v>
      </c>
    </row>
    <row r="6397" spans="1:27" x14ac:dyDescent="0.35">
      <c r="A6397" s="210" t="s">
        <v>7073</v>
      </c>
      <c r="B6397" s="217">
        <v>122.63659396913278</v>
      </c>
      <c r="C6397" s="211">
        <v>7.0642554703072319E-2</v>
      </c>
      <c r="D6397" s="211">
        <v>0.12016338369783527</v>
      </c>
      <c r="E6397" s="211">
        <v>8.2892082554316585E-2</v>
      </c>
      <c r="F6397" s="211">
        <v>0.10471478487922892</v>
      </c>
      <c r="G6397" s="211">
        <v>0.12091166490537486</v>
      </c>
      <c r="H6397" s="211">
        <v>0.11935923756383149</v>
      </c>
      <c r="I6397" s="211">
        <v>0.51396323311200387</v>
      </c>
      <c r="J6397" s="211">
        <v>0.41921145105868068</v>
      </c>
      <c r="K6397" s="211">
        <v>0.64466834360687442</v>
      </c>
      <c r="L6397" s="211">
        <v>0.27302887874683107</v>
      </c>
      <c r="M6397" s="211">
        <v>9.3299026632405746E-2</v>
      </c>
      <c r="N6397" s="211">
        <v>0.41456811939753035</v>
      </c>
      <c r="O6397" s="211">
        <v>0.73752075468593115</v>
      </c>
      <c r="P6397" s="211">
        <v>6.7249475726520888E-2</v>
      </c>
      <c r="Q6397" s="211">
        <v>0.10752023934644002</v>
      </c>
      <c r="R6397" s="211">
        <v>0.45669466973501632</v>
      </c>
      <c r="S6397" s="211">
        <v>0.33745851483562217</v>
      </c>
      <c r="T6397" s="211">
        <v>0.54523998719274869</v>
      </c>
      <c r="U6397" s="211">
        <v>0.40184412730257663</v>
      </c>
      <c r="V6397" s="211">
        <v>5.4526051176440611E-2</v>
      </c>
      <c r="W6397" s="211">
        <v>0.58077080929424596</v>
      </c>
      <c r="X6397" s="211">
        <v>0.32480037982433896</v>
      </c>
      <c r="Y6397" s="211">
        <v>0.67473449656365925</v>
      </c>
      <c r="Z6397" s="211">
        <v>0.14876747754733194</v>
      </c>
      <c r="AA6397" s="212">
        <v>0.11734514882703503</v>
      </c>
    </row>
    <row r="6398" spans="1:27" x14ac:dyDescent="0.35">
      <c r="A6398" s="210" t="s">
        <v>7074</v>
      </c>
      <c r="B6398" s="217">
        <v>154.93205497373347</v>
      </c>
      <c r="C6398" s="211">
        <v>7.3335853885312594E-2</v>
      </c>
      <c r="D6398" s="211">
        <v>0.12223805062200421</v>
      </c>
      <c r="E6398" s="211">
        <v>7.3298890768196512E-2</v>
      </c>
      <c r="F6398" s="211">
        <v>0.103316428545337</v>
      </c>
      <c r="G6398" s="211">
        <v>0.12565770472458893</v>
      </c>
      <c r="H6398" s="211">
        <v>0.10657728902380269</v>
      </c>
      <c r="I6398" s="211">
        <v>0.49374073509918687</v>
      </c>
      <c r="J6398" s="211">
        <v>0.42684611460383537</v>
      </c>
      <c r="K6398" s="211">
        <v>0.61223720449053431</v>
      </c>
      <c r="L6398" s="211">
        <v>0.27822784689285673</v>
      </c>
      <c r="M6398" s="211">
        <v>0.11145464662207555</v>
      </c>
      <c r="N6398" s="211">
        <v>0.49273529004699651</v>
      </c>
      <c r="O6398" s="211">
        <v>0.66447253143684304</v>
      </c>
      <c r="P6398" s="211">
        <v>6.4833321006825401E-2</v>
      </c>
      <c r="Q6398" s="211">
        <v>7.5270890489357478E-2</v>
      </c>
      <c r="R6398" s="211">
        <v>0.47630878605173521</v>
      </c>
      <c r="S6398" s="211">
        <v>0.28055413851465888</v>
      </c>
      <c r="T6398" s="211">
        <v>0.50496772488901442</v>
      </c>
      <c r="U6398" s="211">
        <v>0.46069007747613538</v>
      </c>
      <c r="V6398" s="211">
        <v>0.11101214245133609</v>
      </c>
      <c r="W6398" s="211">
        <v>0.52550777071537569</v>
      </c>
      <c r="X6398" s="211">
        <v>0.26612052351889243</v>
      </c>
      <c r="Y6398" s="211">
        <v>0.68189001653751669</v>
      </c>
      <c r="Z6398" s="211">
        <v>0.14908832372084888</v>
      </c>
      <c r="AA6398" s="212">
        <v>0.11612867813808736</v>
      </c>
    </row>
    <row r="6399" spans="1:27" x14ac:dyDescent="0.35">
      <c r="A6399" s="210" t="s">
        <v>7075</v>
      </c>
      <c r="B6399" s="217">
        <v>125.34832669789529</v>
      </c>
      <c r="C6399" s="211">
        <v>5.0215124857528645E-2</v>
      </c>
      <c r="D6399" s="211">
        <v>0.12480053683416843</v>
      </c>
      <c r="E6399" s="211">
        <v>6.9364696536212161E-2</v>
      </c>
      <c r="F6399" s="211">
        <v>0.11197716840466217</v>
      </c>
      <c r="G6399" s="211">
        <v>0.12554792459297287</v>
      </c>
      <c r="H6399" s="211">
        <v>0.12148307444692022</v>
      </c>
      <c r="I6399" s="211">
        <v>0.48112090825323128</v>
      </c>
      <c r="J6399" s="211">
        <v>0.40995836761027754</v>
      </c>
      <c r="K6399" s="211">
        <v>0.60094923633770836</v>
      </c>
      <c r="L6399" s="211">
        <v>0.27564138677650757</v>
      </c>
      <c r="M6399" s="211">
        <v>8.6070283625445762E-2</v>
      </c>
      <c r="N6399" s="211">
        <v>0.4302691452497362</v>
      </c>
      <c r="O6399" s="211">
        <v>0.72610960076908404</v>
      </c>
      <c r="P6399" s="211">
        <v>6.6111566108231906E-2</v>
      </c>
      <c r="Q6399" s="211">
        <v>0.10221287920614609</v>
      </c>
      <c r="R6399" s="211">
        <v>0.43458092725185665</v>
      </c>
      <c r="S6399" s="211">
        <v>0.30315440547107492</v>
      </c>
      <c r="T6399" s="211">
        <v>0.5429731139894971</v>
      </c>
      <c r="U6399" s="211">
        <v>0.45116056760310708</v>
      </c>
      <c r="V6399" s="211">
        <v>7.0844053577834076E-2</v>
      </c>
      <c r="W6399" s="211">
        <v>0.53123613223757049</v>
      </c>
      <c r="X6399" s="211">
        <v>0.37624347518420465</v>
      </c>
      <c r="Y6399" s="211">
        <v>0.60275995566211327</v>
      </c>
      <c r="Z6399" s="211">
        <v>0.14599427448285834</v>
      </c>
      <c r="AA6399" s="212">
        <v>0.11129059189857696</v>
      </c>
    </row>
    <row r="6400" spans="1:27" x14ac:dyDescent="0.35">
      <c r="A6400" s="210" t="s">
        <v>7076</v>
      </c>
      <c r="B6400" s="217">
        <v>144.88416115059999</v>
      </c>
      <c r="C6400" s="211">
        <v>5.8742270775746605E-2</v>
      </c>
      <c r="D6400" s="211">
        <v>0.1230148576709582</v>
      </c>
      <c r="E6400" s="211">
        <v>8.3916040394246633E-2</v>
      </c>
      <c r="F6400" s="211">
        <v>0.10262579493309393</v>
      </c>
      <c r="G6400" s="211">
        <v>0.12179136390341265</v>
      </c>
      <c r="H6400" s="211">
        <v>0.11172230796406021</v>
      </c>
      <c r="I6400" s="211">
        <v>0.46394326483579118</v>
      </c>
      <c r="J6400" s="211">
        <v>0.48408547708685179</v>
      </c>
      <c r="K6400" s="211">
        <v>0.64883042215337405</v>
      </c>
      <c r="L6400" s="211">
        <v>0.27414228048051259</v>
      </c>
      <c r="M6400" s="211">
        <v>8.8777659076100426E-2</v>
      </c>
      <c r="N6400" s="211">
        <v>0.51943009323934786</v>
      </c>
      <c r="O6400" s="211">
        <v>0.71705318039656019</v>
      </c>
      <c r="P6400" s="211">
        <v>7.0876936241249161E-2</v>
      </c>
      <c r="Q6400" s="211">
        <v>0.13188404766336065</v>
      </c>
      <c r="R6400" s="211">
        <v>0.3871180433236262</v>
      </c>
      <c r="S6400" s="211">
        <v>0.40034829182707854</v>
      </c>
      <c r="T6400" s="211">
        <v>0.56039252453535471</v>
      </c>
      <c r="U6400" s="211">
        <v>0.39667975781192422</v>
      </c>
      <c r="V6400" s="211">
        <v>9.4078151515201616E-2</v>
      </c>
      <c r="W6400" s="211">
        <v>0.5951342036925148</v>
      </c>
      <c r="X6400" s="211">
        <v>0.40309026546217036</v>
      </c>
      <c r="Y6400" s="211">
        <v>0.58569068791519585</v>
      </c>
      <c r="Z6400" s="211">
        <v>0.14889801805636205</v>
      </c>
      <c r="AA6400" s="212">
        <v>0.11861992740822476</v>
      </c>
    </row>
    <row r="6401" spans="1:27" x14ac:dyDescent="0.35">
      <c r="A6401" s="210" t="s">
        <v>7077</v>
      </c>
      <c r="B6401" s="217">
        <v>157.61760989179572</v>
      </c>
      <c r="C6401" s="211">
        <v>6.0894454579207023E-2</v>
      </c>
      <c r="D6401" s="211">
        <v>0.11860410756081503</v>
      </c>
      <c r="E6401" s="211">
        <v>7.8338332619525095E-2</v>
      </c>
      <c r="F6401" s="211">
        <v>6.9626890222539359E-2</v>
      </c>
      <c r="G6401" s="211">
        <v>0.11736022234642753</v>
      </c>
      <c r="H6401" s="211">
        <v>0.1177432750938868</v>
      </c>
      <c r="I6401" s="211">
        <v>0.53163808655714495</v>
      </c>
      <c r="J6401" s="211">
        <v>0.44123040294607163</v>
      </c>
      <c r="K6401" s="211">
        <v>0.6247834737686444</v>
      </c>
      <c r="L6401" s="211">
        <v>0.27760685330402984</v>
      </c>
      <c r="M6401" s="211">
        <v>0.1150971508337636</v>
      </c>
      <c r="N6401" s="211">
        <v>0.41661864269572757</v>
      </c>
      <c r="O6401" s="211">
        <v>0.69806763498986668</v>
      </c>
      <c r="P6401" s="211">
        <v>7.0493198736732779E-2</v>
      </c>
      <c r="Q6401" s="211">
        <v>0.12150402306719563</v>
      </c>
      <c r="R6401" s="211">
        <v>0.4108415395205478</v>
      </c>
      <c r="S6401" s="211">
        <v>0.29602802098225844</v>
      </c>
      <c r="T6401" s="211">
        <v>0.51244860293230587</v>
      </c>
      <c r="U6401" s="211">
        <v>0.45273570793110929</v>
      </c>
      <c r="V6401" s="211">
        <v>7.8259478923573947E-2</v>
      </c>
      <c r="W6401" s="211">
        <v>0.56764504323208032</v>
      </c>
      <c r="X6401" s="211">
        <v>0.32035002301823445</v>
      </c>
      <c r="Y6401" s="211">
        <v>0.68407328359109099</v>
      </c>
      <c r="Z6401" s="211">
        <v>0.1488733694690865</v>
      </c>
      <c r="AA6401" s="212">
        <v>0.11228335224282693</v>
      </c>
    </row>
    <row r="6402" spans="1:27" x14ac:dyDescent="0.35">
      <c r="A6402" s="210" t="s">
        <v>7078</v>
      </c>
      <c r="B6402" s="217">
        <v>172.72732714133531</v>
      </c>
      <c r="C6402" s="211">
        <v>5.3234231242771685E-2</v>
      </c>
      <c r="D6402" s="211">
        <v>0.12185612969418798</v>
      </c>
      <c r="E6402" s="211">
        <v>7.1193563536331855E-2</v>
      </c>
      <c r="F6402" s="211">
        <v>8.1445955780946683E-2</v>
      </c>
      <c r="G6402" s="211">
        <v>0.12226549022115556</v>
      </c>
      <c r="H6402" s="211">
        <v>0.11856093193309769</v>
      </c>
      <c r="I6402" s="211">
        <v>0.43632052926413178</v>
      </c>
      <c r="J6402" s="211">
        <v>0.4456129554473498</v>
      </c>
      <c r="K6402" s="211">
        <v>0.63743164595764845</v>
      </c>
      <c r="L6402" s="211">
        <v>0.27581805882079341</v>
      </c>
      <c r="M6402" s="211">
        <v>0.10246067487626587</v>
      </c>
      <c r="N6402" s="211">
        <v>0.37143564921655114</v>
      </c>
      <c r="O6402" s="211">
        <v>0.5270283214498791</v>
      </c>
      <c r="P6402" s="211">
        <v>7.2108802996158544E-2</v>
      </c>
      <c r="Q6402" s="211">
        <v>4.9871295360566281E-2</v>
      </c>
      <c r="R6402" s="211">
        <v>0.43137045622543857</v>
      </c>
      <c r="S6402" s="211">
        <v>0.34267548407838055</v>
      </c>
      <c r="T6402" s="211">
        <v>0.59011703692086481</v>
      </c>
      <c r="U6402" s="211">
        <v>0.4204701916030929</v>
      </c>
      <c r="V6402" s="211">
        <v>0.17331145639717971</v>
      </c>
      <c r="W6402" s="211">
        <v>0.62566723310693606</v>
      </c>
      <c r="X6402" s="211">
        <v>0.32735894941944221</v>
      </c>
      <c r="Y6402" s="211">
        <v>0.65563761595807002</v>
      </c>
      <c r="Z6402" s="211">
        <v>0.14746022594998637</v>
      </c>
      <c r="AA6402" s="212">
        <v>0.11924293025670485</v>
      </c>
    </row>
    <row r="6403" spans="1:27" x14ac:dyDescent="0.35">
      <c r="A6403" s="210" t="s">
        <v>7079</v>
      </c>
      <c r="B6403" s="217">
        <v>140.19040273208498</v>
      </c>
      <c r="C6403" s="211">
        <v>7.644569441827051E-2</v>
      </c>
      <c r="D6403" s="211">
        <v>0.12916776851386602</v>
      </c>
      <c r="E6403" s="211">
        <v>6.8432470888068475E-2</v>
      </c>
      <c r="F6403" s="211">
        <v>0.10166165031987992</v>
      </c>
      <c r="G6403" s="211">
        <v>0.12331614506833857</v>
      </c>
      <c r="H6403" s="211">
        <v>0.1148605862363361</v>
      </c>
      <c r="I6403" s="211">
        <v>0.53861986914591742</v>
      </c>
      <c r="J6403" s="211">
        <v>0.43407482086360122</v>
      </c>
      <c r="K6403" s="211">
        <v>0.58470093825046876</v>
      </c>
      <c r="L6403" s="211">
        <v>0.27162986630400399</v>
      </c>
      <c r="M6403" s="211">
        <v>9.4675078547562269E-2</v>
      </c>
      <c r="N6403" s="211">
        <v>0.42055523632006808</v>
      </c>
      <c r="O6403" s="211">
        <v>0.73235203130745374</v>
      </c>
      <c r="P6403" s="211">
        <v>7.0954985579462254E-2</v>
      </c>
      <c r="Q6403" s="211">
        <v>0.10393722941125046</v>
      </c>
      <c r="R6403" s="211">
        <v>0.46189560296873855</v>
      </c>
      <c r="S6403" s="211">
        <v>0.35785340444171343</v>
      </c>
      <c r="T6403" s="211">
        <v>0.58535895915109426</v>
      </c>
      <c r="U6403" s="211">
        <v>0.45629057517194288</v>
      </c>
      <c r="V6403" s="211">
        <v>9.5010405051944996E-2</v>
      </c>
      <c r="W6403" s="211">
        <v>0.53050400929623598</v>
      </c>
      <c r="X6403" s="211">
        <v>0.32824431225923745</v>
      </c>
      <c r="Y6403" s="211">
        <v>0.61334483846085064</v>
      </c>
      <c r="Z6403" s="211">
        <v>0.1460377195100207</v>
      </c>
      <c r="AA6403" s="212">
        <v>0.11852139624444577</v>
      </c>
    </row>
    <row r="6404" spans="1:27" x14ac:dyDescent="0.35">
      <c r="A6404" s="210" t="s">
        <v>7080</v>
      </c>
      <c r="B6404" s="217">
        <v>133.20203010993026</v>
      </c>
      <c r="C6404" s="211">
        <v>7.2052752244374241E-2</v>
      </c>
      <c r="D6404" s="211">
        <v>0.11720446045706259</v>
      </c>
      <c r="E6404" s="211">
        <v>7.5811601901923278E-2</v>
      </c>
      <c r="F6404" s="211">
        <v>8.9210398346973585E-2</v>
      </c>
      <c r="G6404" s="211">
        <v>0.1161394561173555</v>
      </c>
      <c r="H6404" s="211">
        <v>0.10363750142308939</v>
      </c>
      <c r="I6404" s="211">
        <v>0.53520004870189364</v>
      </c>
      <c r="J6404" s="211">
        <v>0.41348399470719338</v>
      </c>
      <c r="K6404" s="211">
        <v>0.63263548285438942</v>
      </c>
      <c r="L6404" s="211">
        <v>0.27484057530454814</v>
      </c>
      <c r="M6404" s="211">
        <v>0.10416532025929529</v>
      </c>
      <c r="N6404" s="211">
        <v>0.44514008820473416</v>
      </c>
      <c r="O6404" s="211">
        <v>0.73156765799374479</v>
      </c>
      <c r="P6404" s="211">
        <v>6.9964456851954501E-2</v>
      </c>
      <c r="Q6404" s="211">
        <v>6.3275519219441037E-2</v>
      </c>
      <c r="R6404" s="211">
        <v>0.421363526539205</v>
      </c>
      <c r="S6404" s="211">
        <v>0.26049850264126911</v>
      </c>
      <c r="T6404" s="211">
        <v>0.50237959722340142</v>
      </c>
      <c r="U6404" s="211">
        <v>0.53489088919845384</v>
      </c>
      <c r="V6404" s="211">
        <v>6.4614129040763468E-2</v>
      </c>
      <c r="W6404" s="211">
        <v>0.56450178679197771</v>
      </c>
      <c r="X6404" s="211">
        <v>0.30998363367034315</v>
      </c>
      <c r="Y6404" s="211">
        <v>0.70298317107721131</v>
      </c>
      <c r="Z6404" s="211">
        <v>0.14744981847960242</v>
      </c>
      <c r="AA6404" s="212">
        <v>0.12182055928823797</v>
      </c>
    </row>
    <row r="6405" spans="1:27" x14ac:dyDescent="0.35">
      <c r="A6405" s="210" t="s">
        <v>7081</v>
      </c>
      <c r="B6405" s="217">
        <v>122.44583180719819</v>
      </c>
      <c r="C6405" s="211">
        <v>7.0911426497007046E-2</v>
      </c>
      <c r="D6405" s="211">
        <v>0.11720899903481137</v>
      </c>
      <c r="E6405" s="211">
        <v>7.3530322654105973E-2</v>
      </c>
      <c r="F6405" s="211">
        <v>8.1574561421333541E-2</v>
      </c>
      <c r="G6405" s="211">
        <v>0.11771039126492376</v>
      </c>
      <c r="H6405" s="211">
        <v>0.11966545483777005</v>
      </c>
      <c r="I6405" s="211">
        <v>0.47986896621184194</v>
      </c>
      <c r="J6405" s="211">
        <v>0.43082797315750099</v>
      </c>
      <c r="K6405" s="211">
        <v>0.54232481542129185</v>
      </c>
      <c r="L6405" s="211">
        <v>0.2743719491984864</v>
      </c>
      <c r="M6405" s="211">
        <v>8.8957428829972235E-2</v>
      </c>
      <c r="N6405" s="211">
        <v>0.49444182948785154</v>
      </c>
      <c r="O6405" s="211">
        <v>0.76831955855396328</v>
      </c>
      <c r="P6405" s="211">
        <v>6.8537484041158073E-2</v>
      </c>
      <c r="Q6405" s="211">
        <v>9.3369308761393557E-2</v>
      </c>
      <c r="R6405" s="211">
        <v>0.47124914371729243</v>
      </c>
      <c r="S6405" s="211">
        <v>0.26253253536755899</v>
      </c>
      <c r="T6405" s="211">
        <v>0.56610760653205094</v>
      </c>
      <c r="U6405" s="211">
        <v>0.3353336198668056</v>
      </c>
      <c r="V6405" s="211">
        <v>0.11572162587674029</v>
      </c>
      <c r="W6405" s="211">
        <v>0.55136621034612143</v>
      </c>
      <c r="X6405" s="211">
        <v>0.4161657110129906</v>
      </c>
      <c r="Y6405" s="211">
        <v>0.55975967552509875</v>
      </c>
      <c r="Z6405" s="211">
        <v>0.14379513435948313</v>
      </c>
      <c r="AA6405" s="212">
        <v>0.12287196940806711</v>
      </c>
    </row>
    <row r="6406" spans="1:27" x14ac:dyDescent="0.35">
      <c r="A6406" s="210" t="s">
        <v>7082</v>
      </c>
      <c r="B6406" s="217">
        <v>149.43427645836366</v>
      </c>
      <c r="C6406" s="211">
        <v>5.8011165461081697E-2</v>
      </c>
      <c r="D6406" s="211">
        <v>0.12395914504701427</v>
      </c>
      <c r="E6406" s="211">
        <v>7.6167828325338333E-2</v>
      </c>
      <c r="F6406" s="211">
        <v>8.8413288513097821E-2</v>
      </c>
      <c r="G6406" s="211">
        <v>0.11522262760863056</v>
      </c>
      <c r="H6406" s="211">
        <v>0.12651495107715488</v>
      </c>
      <c r="I6406" s="211">
        <v>0.52418392016369264</v>
      </c>
      <c r="J6406" s="211">
        <v>0.42412193310159002</v>
      </c>
      <c r="K6406" s="211">
        <v>0.61766283348703832</v>
      </c>
      <c r="L6406" s="211">
        <v>0.28305313999691373</v>
      </c>
      <c r="M6406" s="211">
        <v>9.9927284862412813E-2</v>
      </c>
      <c r="N6406" s="211">
        <v>0.41391534902744509</v>
      </c>
      <c r="O6406" s="211">
        <v>0.69585768616928978</v>
      </c>
      <c r="P6406" s="211">
        <v>7.491794851822578E-2</v>
      </c>
      <c r="Q6406" s="211">
        <v>7.8642393710302932E-2</v>
      </c>
      <c r="R6406" s="211">
        <v>0.46258383532691366</v>
      </c>
      <c r="S6406" s="211">
        <v>0.39122475705842641</v>
      </c>
      <c r="T6406" s="211">
        <v>0.54536092844520589</v>
      </c>
      <c r="U6406" s="211">
        <v>0.4109819086424652</v>
      </c>
      <c r="V6406" s="211">
        <v>0.11630723685647566</v>
      </c>
      <c r="W6406" s="211">
        <v>0.58055664901346193</v>
      </c>
      <c r="X6406" s="211">
        <v>0.41137146860405804</v>
      </c>
      <c r="Y6406" s="211">
        <v>0.6236021296876707</v>
      </c>
      <c r="Z6406" s="211">
        <v>0.14945620790055317</v>
      </c>
      <c r="AA6406" s="212">
        <v>0.12189433071456125</v>
      </c>
    </row>
    <row r="6407" spans="1:27" x14ac:dyDescent="0.35">
      <c r="A6407" s="210" t="s">
        <v>7083</v>
      </c>
      <c r="B6407" s="217">
        <v>149.21904239189209</v>
      </c>
      <c r="C6407" s="211">
        <v>5.3727315327347668E-2</v>
      </c>
      <c r="D6407" s="211">
        <v>0.12443730113099699</v>
      </c>
      <c r="E6407" s="211">
        <v>7.0730074882855015E-2</v>
      </c>
      <c r="F6407" s="211">
        <v>8.0217113486096989E-2</v>
      </c>
      <c r="G6407" s="211">
        <v>0.11811731869710473</v>
      </c>
      <c r="H6407" s="211">
        <v>0.12097695833488743</v>
      </c>
      <c r="I6407" s="211">
        <v>0.46437818675450754</v>
      </c>
      <c r="J6407" s="211">
        <v>0.44166991815615725</v>
      </c>
      <c r="K6407" s="211">
        <v>0.61694911543165232</v>
      </c>
      <c r="L6407" s="211">
        <v>0.28113116512290665</v>
      </c>
      <c r="M6407" s="211">
        <v>9.8178608747151522E-2</v>
      </c>
      <c r="N6407" s="211">
        <v>0.36754011626094724</v>
      </c>
      <c r="O6407" s="211">
        <v>0.66908433306528736</v>
      </c>
      <c r="P6407" s="211">
        <v>6.9109451038713354E-2</v>
      </c>
      <c r="Q6407" s="211">
        <v>5.4360521400331041E-2</v>
      </c>
      <c r="R6407" s="211">
        <v>0.4472520901010642</v>
      </c>
      <c r="S6407" s="211">
        <v>0.36701548368942682</v>
      </c>
      <c r="T6407" s="211">
        <v>0.56244604489662808</v>
      </c>
      <c r="U6407" s="211">
        <v>0.38456773233757108</v>
      </c>
      <c r="V6407" s="211">
        <v>0.15836686963736871</v>
      </c>
      <c r="W6407" s="211">
        <v>0.48489473024482466</v>
      </c>
      <c r="X6407" s="211">
        <v>0.3288314126616933</v>
      </c>
      <c r="Y6407" s="211">
        <v>0.67300050319838012</v>
      </c>
      <c r="Z6407" s="211">
        <v>0.14809076134133595</v>
      </c>
      <c r="AA6407" s="212">
        <v>0.1218478827059285</v>
      </c>
    </row>
    <row r="6408" spans="1:27" x14ac:dyDescent="0.35">
      <c r="A6408" s="210" t="s">
        <v>7084</v>
      </c>
      <c r="B6408" s="217">
        <v>121.81046674829797</v>
      </c>
      <c r="C6408" s="211">
        <v>5.2199591233881668E-2</v>
      </c>
      <c r="D6408" s="211">
        <v>0.1256515594450941</v>
      </c>
      <c r="E6408" s="211">
        <v>8.4246699508230688E-2</v>
      </c>
      <c r="F6408" s="211">
        <v>9.9376727341813062E-2</v>
      </c>
      <c r="G6408" s="211">
        <v>0.12373692795357352</v>
      </c>
      <c r="H6408" s="211">
        <v>0.11901647109774451</v>
      </c>
      <c r="I6408" s="211">
        <v>0.50776896515700931</v>
      </c>
      <c r="J6408" s="211">
        <v>0.44922333807892156</v>
      </c>
      <c r="K6408" s="211">
        <v>0.51334044776898058</v>
      </c>
      <c r="L6408" s="211">
        <v>0.28119345818502528</v>
      </c>
      <c r="M6408" s="211">
        <v>0.11010688851190989</v>
      </c>
      <c r="N6408" s="211">
        <v>0.42552444370757669</v>
      </c>
      <c r="O6408" s="211">
        <v>0.7555996481663374</v>
      </c>
      <c r="P6408" s="211">
        <v>6.8136160521704542E-2</v>
      </c>
      <c r="Q6408" s="211">
        <v>7.1435583183217743E-2</v>
      </c>
      <c r="R6408" s="211">
        <v>0.44264012170448475</v>
      </c>
      <c r="S6408" s="211">
        <v>0.30968709158910313</v>
      </c>
      <c r="T6408" s="211">
        <v>0.58310437139133431</v>
      </c>
      <c r="U6408" s="211">
        <v>0.34517403173996686</v>
      </c>
      <c r="V6408" s="211">
        <v>7.5644714993372247E-2</v>
      </c>
      <c r="W6408" s="211">
        <v>0.53452062615578011</v>
      </c>
      <c r="X6408" s="211">
        <v>0.39719277824194604</v>
      </c>
      <c r="Y6408" s="211">
        <v>0.67400824112049329</v>
      </c>
      <c r="Z6408" s="211">
        <v>0.14946065924798826</v>
      </c>
      <c r="AA6408" s="212">
        <v>0.12253797107743777</v>
      </c>
    </row>
    <row r="6409" spans="1:27" x14ac:dyDescent="0.35">
      <c r="A6409" s="210" t="s">
        <v>7085</v>
      </c>
      <c r="B6409" s="217">
        <v>137.24590828529429</v>
      </c>
      <c r="C6409" s="211">
        <v>7.3171995111519908E-2</v>
      </c>
      <c r="D6409" s="211">
        <v>0.1297125442435989</v>
      </c>
      <c r="E6409" s="211">
        <v>7.7545509447803945E-2</v>
      </c>
      <c r="F6409" s="211">
        <v>0.11697813019909419</v>
      </c>
      <c r="G6409" s="211">
        <v>0.12023557641647424</v>
      </c>
      <c r="H6409" s="211">
        <v>0.11230384845573256</v>
      </c>
      <c r="I6409" s="211">
        <v>0.49427369037750496</v>
      </c>
      <c r="J6409" s="211">
        <v>0.45877404248841924</v>
      </c>
      <c r="K6409" s="211">
        <v>0.64739747344173471</v>
      </c>
      <c r="L6409" s="211">
        <v>0.27349528751093677</v>
      </c>
      <c r="M6409" s="211">
        <v>8.8541627115422475E-2</v>
      </c>
      <c r="N6409" s="211">
        <v>0.45376143271606284</v>
      </c>
      <c r="O6409" s="211">
        <v>0.72263319132129744</v>
      </c>
      <c r="P6409" s="211">
        <v>6.8207160468102088E-2</v>
      </c>
      <c r="Q6409" s="211">
        <v>8.2893723973740813E-2</v>
      </c>
      <c r="R6409" s="211">
        <v>0.44817882418841365</v>
      </c>
      <c r="S6409" s="211">
        <v>0.31426721373632344</v>
      </c>
      <c r="T6409" s="211">
        <v>0.5832342887167119</v>
      </c>
      <c r="U6409" s="211">
        <v>0.40384989826051099</v>
      </c>
      <c r="V6409" s="211">
        <v>0.10044206441330743</v>
      </c>
      <c r="W6409" s="211">
        <v>0.53222253561007193</v>
      </c>
      <c r="X6409" s="211">
        <v>0.29961910840102884</v>
      </c>
      <c r="Y6409" s="211">
        <v>0.58120561833694939</v>
      </c>
      <c r="Z6409" s="211">
        <v>0.14758717371087571</v>
      </c>
      <c r="AA6409" s="212">
        <v>0.11784067808572148</v>
      </c>
    </row>
    <row r="6410" spans="1:27" x14ac:dyDescent="0.35">
      <c r="A6410" s="210" t="s">
        <v>7086</v>
      </c>
      <c r="B6410" s="217">
        <v>136.6128069931772</v>
      </c>
      <c r="C6410" s="211">
        <v>4.912198750068645E-2</v>
      </c>
      <c r="D6410" s="211">
        <v>0.13021475881782474</v>
      </c>
      <c r="E6410" s="211">
        <v>7.2368334179863616E-2</v>
      </c>
      <c r="F6410" s="211">
        <v>0.10828099834143945</v>
      </c>
      <c r="G6410" s="211">
        <v>0.12091863964204951</v>
      </c>
      <c r="H6410" s="211">
        <v>0.11970536846895298</v>
      </c>
      <c r="I6410" s="211">
        <v>0.50045611760539732</v>
      </c>
      <c r="J6410" s="211">
        <v>0.45991948347555583</v>
      </c>
      <c r="K6410" s="211">
        <v>0.63112673726786661</v>
      </c>
      <c r="L6410" s="211">
        <v>0.27330072684167517</v>
      </c>
      <c r="M6410" s="211">
        <v>9.4832247793226798E-2</v>
      </c>
      <c r="N6410" s="211">
        <v>0.4239036155741186</v>
      </c>
      <c r="O6410" s="211">
        <v>0.52562417285540675</v>
      </c>
      <c r="P6410" s="211">
        <v>6.6028453378120494E-2</v>
      </c>
      <c r="Q6410" s="211">
        <v>0.10720931989935586</v>
      </c>
      <c r="R6410" s="211">
        <v>0.40993091109226443</v>
      </c>
      <c r="S6410" s="211">
        <v>0.35935635118005116</v>
      </c>
      <c r="T6410" s="211">
        <v>0.560600219959278</v>
      </c>
      <c r="U6410" s="211">
        <v>0.49367678246882674</v>
      </c>
      <c r="V6410" s="211">
        <v>9.1001454974522458E-2</v>
      </c>
      <c r="W6410" s="211">
        <v>0.56064868341408147</v>
      </c>
      <c r="X6410" s="211">
        <v>0.32534536172103012</v>
      </c>
      <c r="Y6410" s="211">
        <v>0.6611302685998649</v>
      </c>
      <c r="Z6410" s="211">
        <v>0.14781566700205948</v>
      </c>
      <c r="AA6410" s="212">
        <v>0.11735140823515325</v>
      </c>
    </row>
    <row r="6411" spans="1:27" x14ac:dyDescent="0.35">
      <c r="A6411" s="210" t="s">
        <v>7087</v>
      </c>
      <c r="B6411" s="217">
        <v>159.42848176543183</v>
      </c>
      <c r="C6411" s="211">
        <v>7.9190057504894981E-2</v>
      </c>
      <c r="D6411" s="211">
        <v>0.12455761889821054</v>
      </c>
      <c r="E6411" s="211">
        <v>7.1429412904049167E-2</v>
      </c>
      <c r="F6411" s="211">
        <v>0.10164682736520236</v>
      </c>
      <c r="G6411" s="211">
        <v>0.1220479182887544</v>
      </c>
      <c r="H6411" s="211">
        <v>0.12281595581165478</v>
      </c>
      <c r="I6411" s="211">
        <v>0.49028937883352547</v>
      </c>
      <c r="J6411" s="211">
        <v>0.48139166353166618</v>
      </c>
      <c r="K6411" s="211">
        <v>0.62350431779199678</v>
      </c>
      <c r="L6411" s="211">
        <v>0.28356987735762934</v>
      </c>
      <c r="M6411" s="211">
        <v>8.8508235862752305E-2</v>
      </c>
      <c r="N6411" s="211">
        <v>0.41027304644205337</v>
      </c>
      <c r="O6411" s="211">
        <v>0.76786939081768557</v>
      </c>
      <c r="P6411" s="211">
        <v>6.7405330773148794E-2</v>
      </c>
      <c r="Q6411" s="211">
        <v>8.4310408711757628E-2</v>
      </c>
      <c r="R6411" s="211">
        <v>0.46631972760334817</v>
      </c>
      <c r="S6411" s="211">
        <v>0.36019264572567</v>
      </c>
      <c r="T6411" s="211">
        <v>0.56720257318378364</v>
      </c>
      <c r="U6411" s="211">
        <v>0.40014653315256221</v>
      </c>
      <c r="V6411" s="211">
        <v>0.17145433522656855</v>
      </c>
      <c r="W6411" s="211">
        <v>0.5967621661949043</v>
      </c>
      <c r="X6411" s="211">
        <v>0.35403712957085115</v>
      </c>
      <c r="Y6411" s="211">
        <v>0.65583459428226654</v>
      </c>
      <c r="Z6411" s="211">
        <v>0.14789650014256711</v>
      </c>
      <c r="AA6411" s="212">
        <v>0.11974656930150281</v>
      </c>
    </row>
    <row r="6412" spans="1:27" x14ac:dyDescent="0.35">
      <c r="A6412" s="210" t="s">
        <v>7088</v>
      </c>
      <c r="B6412" s="217">
        <v>147.16175224604521</v>
      </c>
      <c r="C6412" s="211">
        <v>7.9356955788375816E-2</v>
      </c>
      <c r="D6412" s="211">
        <v>0.12665744433765219</v>
      </c>
      <c r="E6412" s="211">
        <v>7.5641910496564407E-2</v>
      </c>
      <c r="F6412" s="211">
        <v>9.5251543064632432E-2</v>
      </c>
      <c r="G6412" s="211">
        <v>0.12282010311678575</v>
      </c>
      <c r="H6412" s="211">
        <v>0.11208778260791592</v>
      </c>
      <c r="I6412" s="211">
        <v>0.48924536983991412</v>
      </c>
      <c r="J6412" s="211">
        <v>0.46747757498649956</v>
      </c>
      <c r="K6412" s="211">
        <v>0.58126748563538544</v>
      </c>
      <c r="L6412" s="211">
        <v>0.26832706109991217</v>
      </c>
      <c r="M6412" s="211">
        <v>0.10394545798740792</v>
      </c>
      <c r="N6412" s="211">
        <v>0.47700376593563215</v>
      </c>
      <c r="O6412" s="211">
        <v>0.68964898335259039</v>
      </c>
      <c r="P6412" s="211">
        <v>7.0288572926336626E-2</v>
      </c>
      <c r="Q6412" s="211">
        <v>4.857362929434754E-2</v>
      </c>
      <c r="R6412" s="211">
        <v>0.434925264755959</v>
      </c>
      <c r="S6412" s="211">
        <v>0.26597324875500933</v>
      </c>
      <c r="T6412" s="211">
        <v>0.61740096196801586</v>
      </c>
      <c r="U6412" s="211">
        <v>0.43118891031106465</v>
      </c>
      <c r="V6412" s="211">
        <v>8.0935477167474831E-2</v>
      </c>
      <c r="W6412" s="211">
        <v>0.59095224494093079</v>
      </c>
      <c r="X6412" s="211">
        <v>0.33194694734338959</v>
      </c>
      <c r="Y6412" s="211">
        <v>0.73944885756608991</v>
      </c>
      <c r="Z6412" s="211">
        <v>0.14462838811551809</v>
      </c>
      <c r="AA6412" s="212">
        <v>0.1164025334865359</v>
      </c>
    </row>
    <row r="6413" spans="1:27" x14ac:dyDescent="0.35">
      <c r="A6413" s="210" t="s">
        <v>7089</v>
      </c>
      <c r="B6413" s="217">
        <v>150.75545178993255</v>
      </c>
      <c r="C6413" s="211">
        <v>5.6320311410164817E-2</v>
      </c>
      <c r="D6413" s="211">
        <v>0.12048562961017935</v>
      </c>
      <c r="E6413" s="211">
        <v>7.8981832798245541E-2</v>
      </c>
      <c r="F6413" s="211">
        <v>0.11104496812743063</v>
      </c>
      <c r="G6413" s="211">
        <v>0.12161311550068332</v>
      </c>
      <c r="H6413" s="211">
        <v>0.10981496572365586</v>
      </c>
      <c r="I6413" s="211">
        <v>0.48008855753272572</v>
      </c>
      <c r="J6413" s="211">
        <v>0.47391083440276671</v>
      </c>
      <c r="K6413" s="211">
        <v>0.5388339100543954</v>
      </c>
      <c r="L6413" s="211">
        <v>0.27793881503062123</v>
      </c>
      <c r="M6413" s="211">
        <v>0.11011818710909527</v>
      </c>
      <c r="N6413" s="211">
        <v>0.40571992129079776</v>
      </c>
      <c r="O6413" s="211">
        <v>0.71991997320698198</v>
      </c>
      <c r="P6413" s="211">
        <v>6.752742886124781E-2</v>
      </c>
      <c r="Q6413" s="211">
        <v>0.10813752172878847</v>
      </c>
      <c r="R6413" s="211">
        <v>0.44236984895255826</v>
      </c>
      <c r="S6413" s="211">
        <v>0.3377512673145302</v>
      </c>
      <c r="T6413" s="211">
        <v>0.52487144457491719</v>
      </c>
      <c r="U6413" s="211">
        <v>0.48101675421840401</v>
      </c>
      <c r="V6413" s="211">
        <v>0.10904637671055838</v>
      </c>
      <c r="W6413" s="211">
        <v>0.55577017909564697</v>
      </c>
      <c r="X6413" s="211">
        <v>0.37833706352537144</v>
      </c>
      <c r="Y6413" s="211">
        <v>0.67373666765959694</v>
      </c>
      <c r="Z6413" s="211">
        <v>0.14573656554718073</v>
      </c>
      <c r="AA6413" s="212">
        <v>0.1184494049671807</v>
      </c>
    </row>
    <row r="6414" spans="1:27" x14ac:dyDescent="0.35">
      <c r="A6414" s="210" t="s">
        <v>7090</v>
      </c>
      <c r="B6414" s="217">
        <v>111.84308197634098</v>
      </c>
      <c r="C6414" s="211">
        <v>7.7476485028269093E-2</v>
      </c>
      <c r="D6414" s="211">
        <v>0.12714570954456583</v>
      </c>
      <c r="E6414" s="211">
        <v>7.5706484699682636E-2</v>
      </c>
      <c r="F6414" s="211">
        <v>9.0576582994325291E-2</v>
      </c>
      <c r="G6414" s="211">
        <v>0.11464281880425398</v>
      </c>
      <c r="H6414" s="211">
        <v>0.11593288027001983</v>
      </c>
      <c r="I6414" s="211">
        <v>0.52064356052612937</v>
      </c>
      <c r="J6414" s="211">
        <v>0.42616144491643448</v>
      </c>
      <c r="K6414" s="211">
        <v>0.63380201819508564</v>
      </c>
      <c r="L6414" s="211">
        <v>0.27925724248456785</v>
      </c>
      <c r="M6414" s="211">
        <v>7.9441619246806469E-2</v>
      </c>
      <c r="N6414" s="211">
        <v>0.41280325854309469</v>
      </c>
      <c r="O6414" s="211">
        <v>0.70286243344542554</v>
      </c>
      <c r="P6414" s="211">
        <v>6.8571205485916262E-2</v>
      </c>
      <c r="Q6414" s="211">
        <v>0.10403736042837125</v>
      </c>
      <c r="R6414" s="211">
        <v>0.46138768189116136</v>
      </c>
      <c r="S6414" s="211">
        <v>0.40104447068691529</v>
      </c>
      <c r="T6414" s="211">
        <v>0.57180259929607846</v>
      </c>
      <c r="U6414" s="211">
        <v>0.38599517717675769</v>
      </c>
      <c r="V6414" s="211">
        <v>5.9661482282008238E-2</v>
      </c>
      <c r="W6414" s="211">
        <v>0.54335392489439482</v>
      </c>
      <c r="X6414" s="211">
        <v>0.34249193836537639</v>
      </c>
      <c r="Y6414" s="211">
        <v>0.56992385624376829</v>
      </c>
      <c r="Z6414" s="211">
        <v>0.14780463948034439</v>
      </c>
      <c r="AA6414" s="212">
        <v>0.12117824228180869</v>
      </c>
    </row>
    <row r="6415" spans="1:27" x14ac:dyDescent="0.35">
      <c r="A6415" s="210" t="s">
        <v>7091</v>
      </c>
      <c r="B6415" s="217">
        <v>166.33065511936965</v>
      </c>
      <c r="C6415" s="211">
        <v>7.7073610679473673E-2</v>
      </c>
      <c r="D6415" s="211">
        <v>0.12140551188307172</v>
      </c>
      <c r="E6415" s="211">
        <v>7.9434087881200557E-2</v>
      </c>
      <c r="F6415" s="211">
        <v>0.10013223903014731</v>
      </c>
      <c r="G6415" s="211">
        <v>0.1227069558453274</v>
      </c>
      <c r="H6415" s="211">
        <v>0.10784440373215703</v>
      </c>
      <c r="I6415" s="211">
        <v>0.49275239680777971</v>
      </c>
      <c r="J6415" s="211">
        <v>0.48837137282066623</v>
      </c>
      <c r="K6415" s="211">
        <v>0.6110246635570723</v>
      </c>
      <c r="L6415" s="211">
        <v>0.26843799402368251</v>
      </c>
      <c r="M6415" s="211">
        <v>0.11098668098097962</v>
      </c>
      <c r="N6415" s="211">
        <v>0.42328131298192118</v>
      </c>
      <c r="O6415" s="211">
        <v>0.56600870885193377</v>
      </c>
      <c r="P6415" s="211">
        <v>6.4439081607781376E-2</v>
      </c>
      <c r="Q6415" s="211">
        <v>8.8585950626253726E-2</v>
      </c>
      <c r="R6415" s="211">
        <v>0.40233860081801409</v>
      </c>
      <c r="S6415" s="211">
        <v>0.25883589411128616</v>
      </c>
      <c r="T6415" s="211">
        <v>0.56280803403579871</v>
      </c>
      <c r="U6415" s="211">
        <v>0.44925529337338188</v>
      </c>
      <c r="V6415" s="211">
        <v>0.15338302563140116</v>
      </c>
      <c r="W6415" s="211">
        <v>0.60832831145179966</v>
      </c>
      <c r="X6415" s="211">
        <v>0.31511845856097787</v>
      </c>
      <c r="Y6415" s="211">
        <v>0.70584229294903666</v>
      </c>
      <c r="Z6415" s="211">
        <v>0.13487895441242231</v>
      </c>
      <c r="AA6415" s="212">
        <v>0.12216425390597933</v>
      </c>
    </row>
    <row r="6416" spans="1:27" x14ac:dyDescent="0.35">
      <c r="A6416" s="210" t="s">
        <v>7092</v>
      </c>
      <c r="B6416" s="217">
        <v>148.19110838519913</v>
      </c>
      <c r="C6416" s="211">
        <v>5.6382901619815462E-2</v>
      </c>
      <c r="D6416" s="211">
        <v>0.12769863329898409</v>
      </c>
      <c r="E6416" s="211">
        <v>8.2008660078352627E-2</v>
      </c>
      <c r="F6416" s="211">
        <v>8.3145097508128596E-2</v>
      </c>
      <c r="G6416" s="211">
        <v>0.12424341113140516</v>
      </c>
      <c r="H6416" s="211">
        <v>0.11490286449713094</v>
      </c>
      <c r="I6416" s="211">
        <v>0.50428840197672697</v>
      </c>
      <c r="J6416" s="211">
        <v>0.47746746231707748</v>
      </c>
      <c r="K6416" s="211">
        <v>0.64624002738187791</v>
      </c>
      <c r="L6416" s="211">
        <v>0.28366847250468435</v>
      </c>
      <c r="M6416" s="211">
        <v>0.10715765426335407</v>
      </c>
      <c r="N6416" s="211">
        <v>0.40848476612332785</v>
      </c>
      <c r="O6416" s="211">
        <v>0.70392457461549551</v>
      </c>
      <c r="P6416" s="211">
        <v>7.0905094996468659E-2</v>
      </c>
      <c r="Q6416" s="211">
        <v>4.9617408054508497E-2</v>
      </c>
      <c r="R6416" s="211">
        <v>0.41306051574434066</v>
      </c>
      <c r="S6416" s="211">
        <v>0.27024105746207161</v>
      </c>
      <c r="T6416" s="211">
        <v>0.54018563804022146</v>
      </c>
      <c r="U6416" s="211">
        <v>0.47413325511382065</v>
      </c>
      <c r="V6416" s="211">
        <v>8.8880763240466495E-2</v>
      </c>
      <c r="W6416" s="211">
        <v>0.5443569108434152</v>
      </c>
      <c r="X6416" s="211">
        <v>0.26338826708578444</v>
      </c>
      <c r="Y6416" s="211">
        <v>0.67278914638640719</v>
      </c>
      <c r="Z6416" s="211">
        <v>0.14580107932049741</v>
      </c>
      <c r="AA6416" s="212">
        <v>0.11990599123989149</v>
      </c>
    </row>
    <row r="6417" spans="1:27" x14ac:dyDescent="0.35">
      <c r="A6417" s="210" t="s">
        <v>7093</v>
      </c>
      <c r="B6417" s="217">
        <v>141.75804341771126</v>
      </c>
      <c r="C6417" s="211">
        <v>6.1054235253254693E-2</v>
      </c>
      <c r="D6417" s="211">
        <v>0.13305928269918277</v>
      </c>
      <c r="E6417" s="211">
        <v>7.5313130609803075E-2</v>
      </c>
      <c r="F6417" s="211">
        <v>0.10814734464603148</v>
      </c>
      <c r="G6417" s="211">
        <v>0.11755965734496372</v>
      </c>
      <c r="H6417" s="211">
        <v>0.10752109702535742</v>
      </c>
      <c r="I6417" s="211">
        <v>0.42778804579332569</v>
      </c>
      <c r="J6417" s="211">
        <v>0.4773543564867736</v>
      </c>
      <c r="K6417" s="211">
        <v>0.54256872863344374</v>
      </c>
      <c r="L6417" s="211">
        <v>0.27771739420786673</v>
      </c>
      <c r="M6417" s="211">
        <v>9.4027130475203224E-2</v>
      </c>
      <c r="N6417" s="211">
        <v>0.37906929607534612</v>
      </c>
      <c r="O6417" s="211">
        <v>0.69505275111462606</v>
      </c>
      <c r="P6417" s="211">
        <v>7.0717902268560701E-2</v>
      </c>
      <c r="Q6417" s="211">
        <v>0.13695016063947563</v>
      </c>
      <c r="R6417" s="211">
        <v>0.45610784613606536</v>
      </c>
      <c r="S6417" s="211">
        <v>0.37064527612574433</v>
      </c>
      <c r="T6417" s="211">
        <v>0.56130802450380246</v>
      </c>
      <c r="U6417" s="211">
        <v>0.50225290631247155</v>
      </c>
      <c r="V6417" s="211">
        <v>0.10389843624000876</v>
      </c>
      <c r="W6417" s="211">
        <v>0.57122792913997378</v>
      </c>
      <c r="X6417" s="211">
        <v>0.38601789680613852</v>
      </c>
      <c r="Y6417" s="211">
        <v>0.59027366154482763</v>
      </c>
      <c r="Z6417" s="211">
        <v>0.14591969299226853</v>
      </c>
      <c r="AA6417" s="212">
        <v>0.11955333262720634</v>
      </c>
    </row>
    <row r="6418" spans="1:27" x14ac:dyDescent="0.35">
      <c r="A6418" s="210" t="s">
        <v>7094</v>
      </c>
      <c r="B6418" s="217">
        <v>169.07119925726269</v>
      </c>
      <c r="C6418" s="211">
        <v>6.2126584000682786E-2</v>
      </c>
      <c r="D6418" s="211">
        <v>0.12023441065463168</v>
      </c>
      <c r="E6418" s="211">
        <v>8.0180759306684959E-2</v>
      </c>
      <c r="F6418" s="211">
        <v>7.9976036867944689E-2</v>
      </c>
      <c r="G6418" s="211">
        <v>0.12191247884855702</v>
      </c>
      <c r="H6418" s="211">
        <v>0.10563721981561665</v>
      </c>
      <c r="I6418" s="211">
        <v>0.5103547050144257</v>
      </c>
      <c r="J6418" s="211">
        <v>0.47805136325951014</v>
      </c>
      <c r="K6418" s="211">
        <v>0.54350259724039662</v>
      </c>
      <c r="L6418" s="211">
        <v>0.27331694845239562</v>
      </c>
      <c r="M6418" s="211">
        <v>0.11932552115996946</v>
      </c>
      <c r="N6418" s="211">
        <v>0.50990890334118466</v>
      </c>
      <c r="O6418" s="211">
        <v>0.73957801091285169</v>
      </c>
      <c r="P6418" s="211">
        <v>6.3193670591846746E-2</v>
      </c>
      <c r="Q6418" s="211">
        <v>7.6495023039195809E-2</v>
      </c>
      <c r="R6418" s="211">
        <v>0.45482878371090429</v>
      </c>
      <c r="S6418" s="211">
        <v>0.29048180258346906</v>
      </c>
      <c r="T6418" s="211">
        <v>0.50009927050354341</v>
      </c>
      <c r="U6418" s="211">
        <v>0.42821920331496055</v>
      </c>
      <c r="V6418" s="211">
        <v>0.1627578884787077</v>
      </c>
      <c r="W6418" s="211">
        <v>0.54069829847740358</v>
      </c>
      <c r="X6418" s="211">
        <v>0.39322933346217542</v>
      </c>
      <c r="Y6418" s="211">
        <v>0.66967027569656179</v>
      </c>
      <c r="Z6418" s="211">
        <v>0.1479633214644821</v>
      </c>
      <c r="AA6418" s="212">
        <v>0.11945912457722123</v>
      </c>
    </row>
    <row r="6419" spans="1:27" x14ac:dyDescent="0.35">
      <c r="A6419" s="210" t="s">
        <v>7095</v>
      </c>
      <c r="B6419" s="217">
        <v>167.28181214451189</v>
      </c>
      <c r="C6419" s="211">
        <v>5.804220109291823E-2</v>
      </c>
      <c r="D6419" s="211">
        <v>0.13140125728887711</v>
      </c>
      <c r="E6419" s="211">
        <v>8.6055167760419882E-2</v>
      </c>
      <c r="F6419" s="211">
        <v>9.6613476674974025E-2</v>
      </c>
      <c r="G6419" s="211">
        <v>0.12219074555591217</v>
      </c>
      <c r="H6419" s="211">
        <v>0.12808858181518756</v>
      </c>
      <c r="I6419" s="211">
        <v>0.47192654084730989</v>
      </c>
      <c r="J6419" s="211">
        <v>0.47547913290515836</v>
      </c>
      <c r="K6419" s="211">
        <v>0.60536479550890099</v>
      </c>
      <c r="L6419" s="211">
        <v>0.27071602303105785</v>
      </c>
      <c r="M6419" s="211">
        <v>0.10205151058030491</v>
      </c>
      <c r="N6419" s="211">
        <v>0.36129363188435709</v>
      </c>
      <c r="O6419" s="211">
        <v>0.71779104740135025</v>
      </c>
      <c r="P6419" s="211">
        <v>6.9067190333956197E-2</v>
      </c>
      <c r="Q6419" s="211">
        <v>0.10921549904772473</v>
      </c>
      <c r="R6419" s="211">
        <v>0.41828439005532014</v>
      </c>
      <c r="S6419" s="211">
        <v>0.33492907733880123</v>
      </c>
      <c r="T6419" s="211">
        <v>0.49240545824459453</v>
      </c>
      <c r="U6419" s="211">
        <v>0.40757815672501851</v>
      </c>
      <c r="V6419" s="211">
        <v>0.16903604704801742</v>
      </c>
      <c r="W6419" s="211">
        <v>0.58865483475514735</v>
      </c>
      <c r="X6419" s="211">
        <v>0.37642754904555681</v>
      </c>
      <c r="Y6419" s="211">
        <v>0.6080783426734121</v>
      </c>
      <c r="Z6419" s="211">
        <v>0.14803023437049537</v>
      </c>
      <c r="AA6419" s="212">
        <v>0.11832191541518297</v>
      </c>
    </row>
    <row r="6420" spans="1:27" x14ac:dyDescent="0.35">
      <c r="A6420" s="210" t="s">
        <v>7096</v>
      </c>
      <c r="B6420" s="217">
        <v>163.22026855972902</v>
      </c>
      <c r="C6420" s="211">
        <v>5.9292731056575468E-2</v>
      </c>
      <c r="D6420" s="211">
        <v>0.12740663434786206</v>
      </c>
      <c r="E6420" s="211">
        <v>7.5116059561570525E-2</v>
      </c>
      <c r="F6420" s="211">
        <v>7.9449833776245732E-2</v>
      </c>
      <c r="G6420" s="211">
        <v>0.1219148115270708</v>
      </c>
      <c r="H6420" s="211">
        <v>0.11290740415227928</v>
      </c>
      <c r="I6420" s="211">
        <v>0.51686492857070798</v>
      </c>
      <c r="J6420" s="211">
        <v>0.4864229429146491</v>
      </c>
      <c r="K6420" s="211">
        <v>0.5261646341592523</v>
      </c>
      <c r="L6420" s="211">
        <v>0.27360631403652774</v>
      </c>
      <c r="M6420" s="211">
        <v>0.10183100941695696</v>
      </c>
      <c r="N6420" s="211">
        <v>0.57658358941315968</v>
      </c>
      <c r="O6420" s="211">
        <v>0.67262101656231876</v>
      </c>
      <c r="P6420" s="211">
        <v>7.1600531934393113E-2</v>
      </c>
      <c r="Q6420" s="211">
        <v>0.11045095974900208</v>
      </c>
      <c r="R6420" s="211">
        <v>0.36499318694644695</v>
      </c>
      <c r="S6420" s="211">
        <v>0.332858093595997</v>
      </c>
      <c r="T6420" s="211">
        <v>0.56163456650006349</v>
      </c>
      <c r="U6420" s="211">
        <v>0.41529616172160344</v>
      </c>
      <c r="V6420" s="211">
        <v>0.11797228944138387</v>
      </c>
      <c r="W6420" s="211">
        <v>0.56286068702919834</v>
      </c>
      <c r="X6420" s="211">
        <v>0.39604102995140927</v>
      </c>
      <c r="Y6420" s="211">
        <v>0.59763125121089489</v>
      </c>
      <c r="Z6420" s="211">
        <v>0.1499275146983218</v>
      </c>
      <c r="AA6420" s="212">
        <v>0.11241165339250513</v>
      </c>
    </row>
    <row r="6421" spans="1:27" x14ac:dyDescent="0.35">
      <c r="A6421" s="210" t="s">
        <v>7097</v>
      </c>
      <c r="B6421" s="217">
        <v>153.54907448733036</v>
      </c>
      <c r="C6421" s="211">
        <v>6.6959323503773927E-2</v>
      </c>
      <c r="D6421" s="211">
        <v>0.12857866336921445</v>
      </c>
      <c r="E6421" s="211">
        <v>7.9870196566974611E-2</v>
      </c>
      <c r="F6421" s="211">
        <v>0.11230154620679009</v>
      </c>
      <c r="G6421" s="211">
        <v>0.1178950361726894</v>
      </c>
      <c r="H6421" s="211">
        <v>0.1172584072269848</v>
      </c>
      <c r="I6421" s="211">
        <v>0.48775873413505222</v>
      </c>
      <c r="J6421" s="211">
        <v>0.46124335853118015</v>
      </c>
      <c r="K6421" s="211">
        <v>0.64240810469484966</v>
      </c>
      <c r="L6421" s="211">
        <v>0.27272692549770677</v>
      </c>
      <c r="M6421" s="211">
        <v>9.4067195322479091E-2</v>
      </c>
      <c r="N6421" s="211">
        <v>0.40824726756493374</v>
      </c>
      <c r="O6421" s="211">
        <v>0.74650021114768539</v>
      </c>
      <c r="P6421" s="211">
        <v>6.9970871450407202E-2</v>
      </c>
      <c r="Q6421" s="211">
        <v>8.7291925249452909E-2</v>
      </c>
      <c r="R6421" s="211">
        <v>0.46970881890186317</v>
      </c>
      <c r="S6421" s="211">
        <v>0.38253129174020928</v>
      </c>
      <c r="T6421" s="211">
        <v>0.64033080541574794</v>
      </c>
      <c r="U6421" s="211">
        <v>0.33857322479345647</v>
      </c>
      <c r="V6421" s="211">
        <v>0.12504345489608093</v>
      </c>
      <c r="W6421" s="211">
        <v>0.63495649022390821</v>
      </c>
      <c r="X6421" s="211">
        <v>0.40009227963620519</v>
      </c>
      <c r="Y6421" s="211">
        <v>0.69687912698671073</v>
      </c>
      <c r="Z6421" s="211">
        <v>0.14803840977198574</v>
      </c>
      <c r="AA6421" s="212">
        <v>0.11902251986920206</v>
      </c>
    </row>
    <row r="6422" spans="1:27" x14ac:dyDescent="0.35">
      <c r="A6422" s="210" t="s">
        <v>7098</v>
      </c>
      <c r="B6422" s="217">
        <v>163.10823620094556</v>
      </c>
      <c r="C6422" s="211">
        <v>6.0616267767870768E-2</v>
      </c>
      <c r="D6422" s="211">
        <v>0.1239645770060283</v>
      </c>
      <c r="E6422" s="211">
        <v>7.8154104038940506E-2</v>
      </c>
      <c r="F6422" s="211">
        <v>9.7775233316328092E-2</v>
      </c>
      <c r="G6422" s="211">
        <v>0.12186827114241283</v>
      </c>
      <c r="H6422" s="211">
        <v>0.12592042354262656</v>
      </c>
      <c r="I6422" s="211">
        <v>0.42813403992545168</v>
      </c>
      <c r="J6422" s="211">
        <v>0.46514258059153446</v>
      </c>
      <c r="K6422" s="211">
        <v>0.5963222349019377</v>
      </c>
      <c r="L6422" s="211">
        <v>0.2729043273388263</v>
      </c>
      <c r="M6422" s="211">
        <v>0.11732004903237127</v>
      </c>
      <c r="N6422" s="211">
        <v>0.36409129006071245</v>
      </c>
      <c r="O6422" s="211">
        <v>0.78353674585281963</v>
      </c>
      <c r="P6422" s="211">
        <v>7.0688906477520463E-2</v>
      </c>
      <c r="Q6422" s="211">
        <v>0.15415952357743223</v>
      </c>
      <c r="R6422" s="211">
        <v>0.43556042596130096</v>
      </c>
      <c r="S6422" s="211">
        <v>0.33255267184677495</v>
      </c>
      <c r="T6422" s="211">
        <v>0.54989158541562155</v>
      </c>
      <c r="U6422" s="211">
        <v>0.37376729582605972</v>
      </c>
      <c r="V6422" s="211">
        <v>0.13876126114738563</v>
      </c>
      <c r="W6422" s="211">
        <v>0.52355418656199226</v>
      </c>
      <c r="X6422" s="211">
        <v>0.33103746011798174</v>
      </c>
      <c r="Y6422" s="211">
        <v>0.66933024278559761</v>
      </c>
      <c r="Z6422" s="211">
        <v>0.14895070207181274</v>
      </c>
      <c r="AA6422" s="212">
        <v>0.12074097965796279</v>
      </c>
    </row>
    <row r="6423" spans="1:27" x14ac:dyDescent="0.35">
      <c r="A6423" s="210" t="s">
        <v>7099</v>
      </c>
      <c r="B6423" s="217">
        <v>187.67500598928271</v>
      </c>
      <c r="C6423" s="211">
        <v>6.8470070565706059E-2</v>
      </c>
      <c r="D6423" s="211">
        <v>0.12919468227527636</v>
      </c>
      <c r="E6423" s="211">
        <v>8.4956308824595705E-2</v>
      </c>
      <c r="F6423" s="211">
        <v>9.5006016499172494E-2</v>
      </c>
      <c r="G6423" s="211">
        <v>0.12102027309843118</v>
      </c>
      <c r="H6423" s="211">
        <v>0.12672428530370766</v>
      </c>
      <c r="I6423" s="211">
        <v>0.50274627146804685</v>
      </c>
      <c r="J6423" s="211">
        <v>0.44152216358696117</v>
      </c>
      <c r="K6423" s="211">
        <v>0.61969221992310708</v>
      </c>
      <c r="L6423" s="211">
        <v>0.28060096165530757</v>
      </c>
      <c r="M6423" s="211">
        <v>0.11843027725535682</v>
      </c>
      <c r="N6423" s="211">
        <v>0.52222858960893126</v>
      </c>
      <c r="O6423" s="211">
        <v>0.73947800268963571</v>
      </c>
      <c r="P6423" s="211">
        <v>6.5494955229172092E-2</v>
      </c>
      <c r="Q6423" s="211">
        <v>0.10627880509536448</v>
      </c>
      <c r="R6423" s="211">
        <v>0.44135193004510032</v>
      </c>
      <c r="S6423" s="211">
        <v>0.28543044796752065</v>
      </c>
      <c r="T6423" s="211">
        <v>0.56044991046066983</v>
      </c>
      <c r="U6423" s="211">
        <v>0.46260060616998688</v>
      </c>
      <c r="V6423" s="211">
        <v>0.15757366945162862</v>
      </c>
      <c r="W6423" s="211">
        <v>0.60385450742362368</v>
      </c>
      <c r="X6423" s="211">
        <v>0.2829630731800184</v>
      </c>
      <c r="Y6423" s="211">
        <v>0.53383114580106117</v>
      </c>
      <c r="Z6423" s="211">
        <v>0.14983858449240728</v>
      </c>
      <c r="AA6423" s="212">
        <v>0.11429802827284412</v>
      </c>
    </row>
    <row r="6424" spans="1:27" x14ac:dyDescent="0.35">
      <c r="A6424" s="210" t="s">
        <v>7100</v>
      </c>
      <c r="B6424" s="217">
        <v>113.68946033560036</v>
      </c>
      <c r="C6424" s="211">
        <v>7.3648357860613994E-2</v>
      </c>
      <c r="D6424" s="211">
        <v>0.11898785843927878</v>
      </c>
      <c r="E6424" s="211">
        <v>6.9973831939556044E-2</v>
      </c>
      <c r="F6424" s="211">
        <v>6.9911394242795771E-2</v>
      </c>
      <c r="G6424" s="211">
        <v>0.11972001425133028</v>
      </c>
      <c r="H6424" s="211">
        <v>0.11760350166714192</v>
      </c>
      <c r="I6424" s="211">
        <v>0.51707396910963421</v>
      </c>
      <c r="J6424" s="211">
        <v>0.43276120025772702</v>
      </c>
      <c r="K6424" s="211">
        <v>0.61162399291000125</v>
      </c>
      <c r="L6424" s="211">
        <v>0.27661439474924721</v>
      </c>
      <c r="M6424" s="211">
        <v>9.9257977164823555E-2</v>
      </c>
      <c r="N6424" s="211">
        <v>0.36634508782702441</v>
      </c>
      <c r="O6424" s="211">
        <v>0.53731785261129117</v>
      </c>
      <c r="P6424" s="211">
        <v>7.3819206659077957E-2</v>
      </c>
      <c r="Q6424" s="211">
        <v>6.8845462197352547E-2</v>
      </c>
      <c r="R6424" s="211">
        <v>0.41342140998312094</v>
      </c>
      <c r="S6424" s="211">
        <v>0.29657356446642646</v>
      </c>
      <c r="T6424" s="211">
        <v>0.51885881328087879</v>
      </c>
      <c r="U6424" s="211">
        <v>0.55944357062318717</v>
      </c>
      <c r="V6424" s="211">
        <v>5.4840011526853444E-2</v>
      </c>
      <c r="W6424" s="211">
        <v>0.55005571965561417</v>
      </c>
      <c r="X6424" s="211">
        <v>0.31229484266737401</v>
      </c>
      <c r="Y6424" s="211">
        <v>0.57268355903042811</v>
      </c>
      <c r="Z6424" s="211">
        <v>0.14868063329025147</v>
      </c>
      <c r="AA6424" s="212">
        <v>0.12223258973933143</v>
      </c>
    </row>
    <row r="6425" spans="1:27" x14ac:dyDescent="0.35">
      <c r="A6425" s="210" t="s">
        <v>7101</v>
      </c>
      <c r="B6425" s="217">
        <v>119.94986121568353</v>
      </c>
      <c r="C6425" s="211">
        <v>5.0811333515668876E-2</v>
      </c>
      <c r="D6425" s="211">
        <v>0.12850165422620247</v>
      </c>
      <c r="E6425" s="211">
        <v>7.1726723111977753E-2</v>
      </c>
      <c r="F6425" s="211">
        <v>9.485969371569393E-2</v>
      </c>
      <c r="G6425" s="211">
        <v>0.12122370385024607</v>
      </c>
      <c r="H6425" s="211">
        <v>0.11113477262495705</v>
      </c>
      <c r="I6425" s="211">
        <v>0.45324281219028106</v>
      </c>
      <c r="J6425" s="211">
        <v>0.40155731605076045</v>
      </c>
      <c r="K6425" s="211">
        <v>0.5904496675523726</v>
      </c>
      <c r="L6425" s="211">
        <v>0.27373069414200246</v>
      </c>
      <c r="M6425" s="211">
        <v>9.730954248857257E-2</v>
      </c>
      <c r="N6425" s="211">
        <v>0.53413807505880806</v>
      </c>
      <c r="O6425" s="211">
        <v>0.6829909644814518</v>
      </c>
      <c r="P6425" s="211">
        <v>6.1710975949380208E-2</v>
      </c>
      <c r="Q6425" s="211">
        <v>0.15166670322416914</v>
      </c>
      <c r="R6425" s="211">
        <v>0.4429664030008903</v>
      </c>
      <c r="S6425" s="211">
        <v>0.31991974921372446</v>
      </c>
      <c r="T6425" s="211">
        <v>0.61456706598367439</v>
      </c>
      <c r="U6425" s="211">
        <v>0.41919160917417697</v>
      </c>
      <c r="V6425" s="211">
        <v>8.5851313491327561E-2</v>
      </c>
      <c r="W6425" s="211">
        <v>0.53836987903504718</v>
      </c>
      <c r="X6425" s="211">
        <v>0.25115887813181903</v>
      </c>
      <c r="Y6425" s="211">
        <v>0.54576804215030561</v>
      </c>
      <c r="Z6425" s="211">
        <v>0.13987805234774581</v>
      </c>
      <c r="AA6425" s="212">
        <v>0.12188771415584926</v>
      </c>
    </row>
    <row r="6426" spans="1:27" x14ac:dyDescent="0.35">
      <c r="A6426" s="210" t="s">
        <v>7102</v>
      </c>
      <c r="B6426" s="217">
        <v>157.77465245545733</v>
      </c>
      <c r="C6426" s="211">
        <v>6.4452340372129283E-2</v>
      </c>
      <c r="D6426" s="211">
        <v>0.11700843325541489</v>
      </c>
      <c r="E6426" s="211">
        <v>6.9444351368378773E-2</v>
      </c>
      <c r="F6426" s="211">
        <v>8.9086602374011503E-2</v>
      </c>
      <c r="G6426" s="211">
        <v>0.12326506058072825</v>
      </c>
      <c r="H6426" s="211">
        <v>0.11642851703867765</v>
      </c>
      <c r="I6426" s="211">
        <v>0.45126709179813068</v>
      </c>
      <c r="J6426" s="211">
        <v>0.44926535832840064</v>
      </c>
      <c r="K6426" s="211">
        <v>0.63267040599313229</v>
      </c>
      <c r="L6426" s="211">
        <v>0.27139749908502675</v>
      </c>
      <c r="M6426" s="211">
        <v>9.2488196463626882E-2</v>
      </c>
      <c r="N6426" s="211">
        <v>0.42762246385809166</v>
      </c>
      <c r="O6426" s="211">
        <v>0.57578710692331359</v>
      </c>
      <c r="P6426" s="211">
        <v>6.8170046477856558E-2</v>
      </c>
      <c r="Q6426" s="211">
        <v>0.10156114740986853</v>
      </c>
      <c r="R6426" s="211">
        <v>0.43416413070413801</v>
      </c>
      <c r="S6426" s="211">
        <v>0.32262333714200542</v>
      </c>
      <c r="T6426" s="211">
        <v>0.52737259084833044</v>
      </c>
      <c r="U6426" s="211">
        <v>0.37584085629569974</v>
      </c>
      <c r="V6426" s="211">
        <v>0.15332545589327873</v>
      </c>
      <c r="W6426" s="211">
        <v>0.61636402132881141</v>
      </c>
      <c r="X6426" s="211">
        <v>0.3183648117478215</v>
      </c>
      <c r="Y6426" s="211">
        <v>0.65433926720257618</v>
      </c>
      <c r="Z6426" s="211">
        <v>0.14918440800283841</v>
      </c>
      <c r="AA6426" s="212">
        <v>0.11272381838013953</v>
      </c>
    </row>
    <row r="6427" spans="1:27" x14ac:dyDescent="0.35">
      <c r="A6427" s="210" t="s">
        <v>7103</v>
      </c>
      <c r="B6427" s="217">
        <v>132.72723146876149</v>
      </c>
      <c r="C6427" s="211">
        <v>6.0428921102863818E-2</v>
      </c>
      <c r="D6427" s="211">
        <v>0.1254548818309873</v>
      </c>
      <c r="E6427" s="211">
        <v>7.2042065614301931E-2</v>
      </c>
      <c r="F6427" s="211">
        <v>9.7661051372440161E-2</v>
      </c>
      <c r="G6427" s="211">
        <v>0.12696471534783821</v>
      </c>
      <c r="H6427" s="211">
        <v>0.11915577311682538</v>
      </c>
      <c r="I6427" s="211">
        <v>0.47056085193628494</v>
      </c>
      <c r="J6427" s="211">
        <v>0.42214877821906055</v>
      </c>
      <c r="K6427" s="211">
        <v>0.55445535994219541</v>
      </c>
      <c r="L6427" s="211">
        <v>0.27086889703137679</v>
      </c>
      <c r="M6427" s="211">
        <v>8.7543194952366593E-2</v>
      </c>
      <c r="N6427" s="211">
        <v>0.3988042516031598</v>
      </c>
      <c r="O6427" s="211">
        <v>0.71665150288929547</v>
      </c>
      <c r="P6427" s="211">
        <v>6.5793649850991565E-2</v>
      </c>
      <c r="Q6427" s="211">
        <v>0.11070418901235451</v>
      </c>
      <c r="R6427" s="211">
        <v>0.4202457641184798</v>
      </c>
      <c r="S6427" s="211">
        <v>0.28609793431704234</v>
      </c>
      <c r="T6427" s="211">
        <v>0.51642988874074447</v>
      </c>
      <c r="U6427" s="211">
        <v>0.44334007837620648</v>
      </c>
      <c r="V6427" s="211">
        <v>0.10538043429068433</v>
      </c>
      <c r="W6427" s="211">
        <v>0.54260640405871108</v>
      </c>
      <c r="X6427" s="211">
        <v>0.32996779879256677</v>
      </c>
      <c r="Y6427" s="211">
        <v>0.71469960606719074</v>
      </c>
      <c r="Z6427" s="211">
        <v>0.14405503718315249</v>
      </c>
      <c r="AA6427" s="212">
        <v>0.11806697418540213</v>
      </c>
    </row>
    <row r="6428" spans="1:27" x14ac:dyDescent="0.35">
      <c r="A6428" s="210" t="s">
        <v>7104</v>
      </c>
      <c r="B6428" s="217">
        <v>124.39627316366025</v>
      </c>
      <c r="C6428" s="211">
        <v>7.9317870490626538E-2</v>
      </c>
      <c r="D6428" s="211">
        <v>0.12235367493310341</v>
      </c>
      <c r="E6428" s="211">
        <v>6.7037994239644461E-2</v>
      </c>
      <c r="F6428" s="211">
        <v>9.588197689096728E-2</v>
      </c>
      <c r="G6428" s="211">
        <v>0.12545644622963797</v>
      </c>
      <c r="H6428" s="211">
        <v>0.12090100814578156</v>
      </c>
      <c r="I6428" s="211">
        <v>0.50530039820378347</v>
      </c>
      <c r="J6428" s="211">
        <v>0.4389647907088865</v>
      </c>
      <c r="K6428" s="211">
        <v>0.64464133149040881</v>
      </c>
      <c r="L6428" s="211">
        <v>0.27817234932283302</v>
      </c>
      <c r="M6428" s="211">
        <v>9.3631454087832272E-2</v>
      </c>
      <c r="N6428" s="211">
        <v>0.45805934048564334</v>
      </c>
      <c r="O6428" s="211">
        <v>0.65776128821836333</v>
      </c>
      <c r="P6428" s="211">
        <v>6.8496829752502583E-2</v>
      </c>
      <c r="Q6428" s="211">
        <v>7.8292326810152468E-2</v>
      </c>
      <c r="R6428" s="211">
        <v>0.42315666074099106</v>
      </c>
      <c r="S6428" s="211">
        <v>0.29779113955385783</v>
      </c>
      <c r="T6428" s="211">
        <v>0.62397040931938252</v>
      </c>
      <c r="U6428" s="211">
        <v>0.33079520477418972</v>
      </c>
      <c r="V6428" s="211">
        <v>9.9916127992687384E-2</v>
      </c>
      <c r="W6428" s="211">
        <v>0.53564962832861063</v>
      </c>
      <c r="X6428" s="211">
        <v>0.26315481092406773</v>
      </c>
      <c r="Y6428" s="211">
        <v>0.57631254140026067</v>
      </c>
      <c r="Z6428" s="211">
        <v>0.14897533236569327</v>
      </c>
      <c r="AA6428" s="212">
        <v>0.11784547399438422</v>
      </c>
    </row>
    <row r="6429" spans="1:27" x14ac:dyDescent="0.35">
      <c r="A6429" s="210" t="s">
        <v>7105</v>
      </c>
      <c r="B6429" s="217">
        <v>142.52837176841317</v>
      </c>
      <c r="C6429" s="211">
        <v>8.5292606059468506E-2</v>
      </c>
      <c r="D6429" s="211">
        <v>0.12285134048500213</v>
      </c>
      <c r="E6429" s="211">
        <v>7.2373077922746498E-2</v>
      </c>
      <c r="F6429" s="211">
        <v>9.704328720543344E-2</v>
      </c>
      <c r="G6429" s="211">
        <v>0.11598689049668105</v>
      </c>
      <c r="H6429" s="211">
        <v>0.10931568953527306</v>
      </c>
      <c r="I6429" s="211">
        <v>0.51790480681478201</v>
      </c>
      <c r="J6429" s="211">
        <v>0.42184110884313875</v>
      </c>
      <c r="K6429" s="211">
        <v>0.64182459619617871</v>
      </c>
      <c r="L6429" s="211">
        <v>0.27497818272031205</v>
      </c>
      <c r="M6429" s="211">
        <v>0.11266290020881745</v>
      </c>
      <c r="N6429" s="211">
        <v>0.40358568619794233</v>
      </c>
      <c r="O6429" s="211">
        <v>0.6089156371303629</v>
      </c>
      <c r="P6429" s="211">
        <v>6.7584756352076378E-2</v>
      </c>
      <c r="Q6429" s="211">
        <v>8.4329674689857373E-2</v>
      </c>
      <c r="R6429" s="211">
        <v>0.44581561515809875</v>
      </c>
      <c r="S6429" s="211">
        <v>0.33714795156491389</v>
      </c>
      <c r="T6429" s="211">
        <v>0.54230580688649366</v>
      </c>
      <c r="U6429" s="211">
        <v>0.55016702560224517</v>
      </c>
      <c r="V6429" s="211">
        <v>6.8431606485589352E-2</v>
      </c>
      <c r="W6429" s="211">
        <v>0.52835047511581101</v>
      </c>
      <c r="X6429" s="211">
        <v>0.3051704851130651</v>
      </c>
      <c r="Y6429" s="211">
        <v>0.72770311814992361</v>
      </c>
      <c r="Z6429" s="211">
        <v>0.14680487024580913</v>
      </c>
      <c r="AA6429" s="212">
        <v>0.11865896142816598</v>
      </c>
    </row>
    <row r="6430" spans="1:27" x14ac:dyDescent="0.35">
      <c r="A6430" s="210" t="s">
        <v>7106</v>
      </c>
      <c r="B6430" s="217">
        <v>163.45720035973977</v>
      </c>
      <c r="C6430" s="211">
        <v>7.9156717825066114E-2</v>
      </c>
      <c r="D6430" s="211">
        <v>0.12228625678358397</v>
      </c>
      <c r="E6430" s="211">
        <v>7.9997701945246052E-2</v>
      </c>
      <c r="F6430" s="211">
        <v>6.7152947207484492E-2</v>
      </c>
      <c r="G6430" s="211">
        <v>0.11800402559681969</v>
      </c>
      <c r="H6430" s="211">
        <v>0.11470249180279249</v>
      </c>
      <c r="I6430" s="211">
        <v>0.49041148045972893</v>
      </c>
      <c r="J6430" s="211">
        <v>0.45777936150355647</v>
      </c>
      <c r="K6430" s="211">
        <v>0.59489317116174689</v>
      </c>
      <c r="L6430" s="211">
        <v>0.27252153622597802</v>
      </c>
      <c r="M6430" s="211">
        <v>9.0733257883374122E-2</v>
      </c>
      <c r="N6430" s="211">
        <v>0.45569714856269372</v>
      </c>
      <c r="O6430" s="211">
        <v>0.74188199564613999</v>
      </c>
      <c r="P6430" s="211">
        <v>6.7774549299113501E-2</v>
      </c>
      <c r="Q6430" s="211">
        <v>4.521212380232472E-2</v>
      </c>
      <c r="R6430" s="211">
        <v>0.36905049103405385</v>
      </c>
      <c r="S6430" s="211">
        <v>0.39194363094567847</v>
      </c>
      <c r="T6430" s="211">
        <v>0.50045831190407186</v>
      </c>
      <c r="U6430" s="211">
        <v>0.53469123430335597</v>
      </c>
      <c r="V6430" s="211">
        <v>0.16217208491223647</v>
      </c>
      <c r="W6430" s="211">
        <v>0.5582139361186359</v>
      </c>
      <c r="X6430" s="211">
        <v>0.34084904053610543</v>
      </c>
      <c r="Y6430" s="211">
        <v>0.57456875461229517</v>
      </c>
      <c r="Z6430" s="211">
        <v>0.148722255262318</v>
      </c>
      <c r="AA6430" s="212">
        <v>0.11987178272746929</v>
      </c>
    </row>
    <row r="6431" spans="1:27" x14ac:dyDescent="0.35">
      <c r="A6431" s="210" t="s">
        <v>7107</v>
      </c>
      <c r="B6431" s="217">
        <v>147.80167392280165</v>
      </c>
      <c r="C6431" s="211">
        <v>6.0218352298284969E-2</v>
      </c>
      <c r="D6431" s="211">
        <v>0.12519059091748036</v>
      </c>
      <c r="E6431" s="211">
        <v>8.3495149942913086E-2</v>
      </c>
      <c r="F6431" s="211">
        <v>0.10021130162044638</v>
      </c>
      <c r="G6431" s="211">
        <v>0.12433286121375911</v>
      </c>
      <c r="H6431" s="211">
        <v>0.1192972002433383</v>
      </c>
      <c r="I6431" s="211">
        <v>0.50085891685037565</v>
      </c>
      <c r="J6431" s="211">
        <v>0.44900980189374951</v>
      </c>
      <c r="K6431" s="211">
        <v>0.64583462328518659</v>
      </c>
      <c r="L6431" s="211">
        <v>0.27231903695969656</v>
      </c>
      <c r="M6431" s="211">
        <v>0.11455883732205886</v>
      </c>
      <c r="N6431" s="211">
        <v>0.48491529233196684</v>
      </c>
      <c r="O6431" s="211">
        <v>0.5780184240605325</v>
      </c>
      <c r="P6431" s="211">
        <v>6.9947975205751356E-2</v>
      </c>
      <c r="Q6431" s="211">
        <v>0.10595136649846484</v>
      </c>
      <c r="R6431" s="211">
        <v>0.44696293962606498</v>
      </c>
      <c r="S6431" s="211">
        <v>0.34270717603552725</v>
      </c>
      <c r="T6431" s="211">
        <v>0.55512069612899984</v>
      </c>
      <c r="U6431" s="211">
        <v>0.33232110380244223</v>
      </c>
      <c r="V6431" s="211">
        <v>0.11246918976985948</v>
      </c>
      <c r="W6431" s="211">
        <v>0.60099168622955612</v>
      </c>
      <c r="X6431" s="211">
        <v>0.31320224922706397</v>
      </c>
      <c r="Y6431" s="211">
        <v>0.62747610433182299</v>
      </c>
      <c r="Z6431" s="211">
        <v>0.14942605238420884</v>
      </c>
      <c r="AA6431" s="212">
        <v>0.11896937104058014</v>
      </c>
    </row>
    <row r="6432" spans="1:27" x14ac:dyDescent="0.35">
      <c r="A6432" s="210" t="s">
        <v>7108</v>
      </c>
      <c r="B6432" s="217">
        <v>171.1679322691007</v>
      </c>
      <c r="C6432" s="211">
        <v>5.3315648898854082E-2</v>
      </c>
      <c r="D6432" s="211">
        <v>0.11967500606484413</v>
      </c>
      <c r="E6432" s="211">
        <v>7.7877059173199314E-2</v>
      </c>
      <c r="F6432" s="211">
        <v>0.1002561234825369</v>
      </c>
      <c r="G6432" s="211">
        <v>0.12300802423949299</v>
      </c>
      <c r="H6432" s="211">
        <v>0.11213937156815754</v>
      </c>
      <c r="I6432" s="211">
        <v>0.46582106956332153</v>
      </c>
      <c r="J6432" s="211">
        <v>0.4522191350981179</v>
      </c>
      <c r="K6432" s="211">
        <v>0.63511125933152446</v>
      </c>
      <c r="L6432" s="211">
        <v>0.26843459251587942</v>
      </c>
      <c r="M6432" s="211">
        <v>8.4591095694757187E-2</v>
      </c>
      <c r="N6432" s="211">
        <v>0.43887021572681162</v>
      </c>
      <c r="O6432" s="211">
        <v>0.75341028739307403</v>
      </c>
      <c r="P6432" s="211">
        <v>6.8011867202169285E-2</v>
      </c>
      <c r="Q6432" s="211">
        <v>4.9297869556579284E-2</v>
      </c>
      <c r="R6432" s="211">
        <v>0.45871261642488415</v>
      </c>
      <c r="S6432" s="211">
        <v>0.37693155168362952</v>
      </c>
      <c r="T6432" s="211">
        <v>0.56208149659306095</v>
      </c>
      <c r="U6432" s="211">
        <v>0.49662534592522584</v>
      </c>
      <c r="V6432" s="211">
        <v>0.16441142628319877</v>
      </c>
      <c r="W6432" s="211">
        <v>0.51369846208052183</v>
      </c>
      <c r="X6432" s="211">
        <v>0.33226884004578816</v>
      </c>
      <c r="Y6432" s="211">
        <v>0.64675244477090454</v>
      </c>
      <c r="Z6432" s="211">
        <v>0.14932249667553452</v>
      </c>
      <c r="AA6432" s="212">
        <v>0.11850188393112346</v>
      </c>
    </row>
    <row r="6433" spans="1:27" x14ac:dyDescent="0.35">
      <c r="A6433" s="210" t="s">
        <v>7109</v>
      </c>
      <c r="B6433" s="217">
        <v>144.71037635708799</v>
      </c>
      <c r="C6433" s="211">
        <v>5.8077831121979645E-2</v>
      </c>
      <c r="D6433" s="211">
        <v>0.12230331853013429</v>
      </c>
      <c r="E6433" s="211">
        <v>7.7226751203993679E-2</v>
      </c>
      <c r="F6433" s="211">
        <v>7.5792367574193581E-2</v>
      </c>
      <c r="G6433" s="211">
        <v>0.11862657324706898</v>
      </c>
      <c r="H6433" s="211">
        <v>0.11689865433902605</v>
      </c>
      <c r="I6433" s="211">
        <v>0.48395885886600803</v>
      </c>
      <c r="J6433" s="211">
        <v>0.43698022549388787</v>
      </c>
      <c r="K6433" s="211">
        <v>0.57543219774577148</v>
      </c>
      <c r="L6433" s="211">
        <v>0.27286665617282013</v>
      </c>
      <c r="M6433" s="211">
        <v>0.11244166029808049</v>
      </c>
      <c r="N6433" s="211">
        <v>0.3446940071009239</v>
      </c>
      <c r="O6433" s="211">
        <v>0.68433957484638741</v>
      </c>
      <c r="P6433" s="211">
        <v>6.778770339182201E-2</v>
      </c>
      <c r="Q6433" s="211">
        <v>5.6432592447525659E-2</v>
      </c>
      <c r="R6433" s="211">
        <v>0.40663875497989732</v>
      </c>
      <c r="S6433" s="211">
        <v>0.34666056741240697</v>
      </c>
      <c r="T6433" s="211">
        <v>0.58825778123952854</v>
      </c>
      <c r="U6433" s="211">
        <v>0.48404110202907691</v>
      </c>
      <c r="V6433" s="211">
        <v>0.11075014270945366</v>
      </c>
      <c r="W6433" s="211">
        <v>0.49290986473551907</v>
      </c>
      <c r="X6433" s="211">
        <v>0.33750548598992769</v>
      </c>
      <c r="Y6433" s="211">
        <v>0.55082051070745008</v>
      </c>
      <c r="Z6433" s="211">
        <v>0.14430427005931756</v>
      </c>
      <c r="AA6433" s="212">
        <v>0.11568601172710655</v>
      </c>
    </row>
    <row r="6434" spans="1:27" x14ac:dyDescent="0.35">
      <c r="A6434" s="210" t="s">
        <v>7110</v>
      </c>
      <c r="B6434" s="217">
        <v>130.22060567447815</v>
      </c>
      <c r="C6434" s="211">
        <v>6.5876744443666563E-2</v>
      </c>
      <c r="D6434" s="211">
        <v>0.12523970562825698</v>
      </c>
      <c r="E6434" s="211">
        <v>7.5524510099232292E-2</v>
      </c>
      <c r="F6434" s="211">
        <v>9.7033412698713239E-2</v>
      </c>
      <c r="G6434" s="211">
        <v>0.12145672429195897</v>
      </c>
      <c r="H6434" s="211">
        <v>0.10128049643834394</v>
      </c>
      <c r="I6434" s="211">
        <v>0.45246738857742114</v>
      </c>
      <c r="J6434" s="211">
        <v>0.41145258876922863</v>
      </c>
      <c r="K6434" s="211">
        <v>0.58815844155236785</v>
      </c>
      <c r="L6434" s="211">
        <v>0.27845164333814887</v>
      </c>
      <c r="M6434" s="211">
        <v>0.1144833681993888</v>
      </c>
      <c r="N6434" s="211">
        <v>0.44346903218652067</v>
      </c>
      <c r="O6434" s="211">
        <v>0.60803210103683503</v>
      </c>
      <c r="P6434" s="211">
        <v>6.48652142012653E-2</v>
      </c>
      <c r="Q6434" s="211">
        <v>9.7753236209040209E-2</v>
      </c>
      <c r="R6434" s="211">
        <v>0.44527637135975467</v>
      </c>
      <c r="S6434" s="211">
        <v>0.29589962216240767</v>
      </c>
      <c r="T6434" s="211">
        <v>0.53616123103363245</v>
      </c>
      <c r="U6434" s="211">
        <v>0.36617148337364758</v>
      </c>
      <c r="V6434" s="211">
        <v>0.12731059006171966</v>
      </c>
      <c r="W6434" s="211">
        <v>0.46281554405588826</v>
      </c>
      <c r="X6434" s="211">
        <v>0.3505947426567757</v>
      </c>
      <c r="Y6434" s="211">
        <v>0.51894725221953086</v>
      </c>
      <c r="Z6434" s="211">
        <v>0.14879775548858681</v>
      </c>
      <c r="AA6434" s="212">
        <v>0.11930584449472265</v>
      </c>
    </row>
    <row r="6435" spans="1:27" x14ac:dyDescent="0.35">
      <c r="A6435" s="210" t="s">
        <v>7111</v>
      </c>
      <c r="B6435" s="217">
        <v>116.09338191910791</v>
      </c>
      <c r="C6435" s="211">
        <v>6.7249659272982071E-2</v>
      </c>
      <c r="D6435" s="211">
        <v>0.12233730660799177</v>
      </c>
      <c r="E6435" s="211">
        <v>6.9981556833490249E-2</v>
      </c>
      <c r="F6435" s="211">
        <v>8.0148699556399638E-2</v>
      </c>
      <c r="G6435" s="211">
        <v>0.12476163577737272</v>
      </c>
      <c r="H6435" s="211">
        <v>0.12249819076275426</v>
      </c>
      <c r="I6435" s="211">
        <v>0.46675464201001637</v>
      </c>
      <c r="J6435" s="211">
        <v>0.43007791440977877</v>
      </c>
      <c r="K6435" s="211">
        <v>0.54247324468072633</v>
      </c>
      <c r="L6435" s="211">
        <v>0.2716555274374729</v>
      </c>
      <c r="M6435" s="211">
        <v>0.1189387795174469</v>
      </c>
      <c r="N6435" s="211">
        <v>0.39988983033733472</v>
      </c>
      <c r="O6435" s="211">
        <v>0.6327764808847296</v>
      </c>
      <c r="P6435" s="211">
        <v>6.5054798901971495E-2</v>
      </c>
      <c r="Q6435" s="211">
        <v>0.11860591328237863</v>
      </c>
      <c r="R6435" s="211">
        <v>0.44164720178570671</v>
      </c>
      <c r="S6435" s="211">
        <v>0.38321304270832973</v>
      </c>
      <c r="T6435" s="211">
        <v>0.56599271120342487</v>
      </c>
      <c r="U6435" s="211">
        <v>0.37684536651259737</v>
      </c>
      <c r="V6435" s="211">
        <v>7.6823745480840339E-2</v>
      </c>
      <c r="W6435" s="211">
        <v>0.58758276019568711</v>
      </c>
      <c r="X6435" s="211">
        <v>0.29414863608250841</v>
      </c>
      <c r="Y6435" s="211">
        <v>0.56062045684808726</v>
      </c>
      <c r="Z6435" s="211">
        <v>0.14760000146448474</v>
      </c>
      <c r="AA6435" s="212">
        <v>0.11840349461774327</v>
      </c>
    </row>
    <row r="6436" spans="1:27" x14ac:dyDescent="0.35">
      <c r="A6436" s="210" t="s">
        <v>7112</v>
      </c>
      <c r="B6436" s="217">
        <v>117.43520153464928</v>
      </c>
      <c r="C6436" s="211">
        <v>4.8242762793724997E-2</v>
      </c>
      <c r="D6436" s="211">
        <v>0.12866133595642537</v>
      </c>
      <c r="E6436" s="211">
        <v>7.4858442265555311E-2</v>
      </c>
      <c r="F6436" s="211">
        <v>8.3650546416467284E-2</v>
      </c>
      <c r="G6436" s="211">
        <v>0.12147544665082902</v>
      </c>
      <c r="H6436" s="211">
        <v>0.11892571144888797</v>
      </c>
      <c r="I6436" s="211">
        <v>0.44874744615091472</v>
      </c>
      <c r="J6436" s="211">
        <v>0.46597293629823239</v>
      </c>
      <c r="K6436" s="211">
        <v>0.60364234544074213</v>
      </c>
      <c r="L6436" s="211">
        <v>0.27751366658131721</v>
      </c>
      <c r="M6436" s="211">
        <v>8.1883910682485392E-2</v>
      </c>
      <c r="N6436" s="211">
        <v>0.52005443314748268</v>
      </c>
      <c r="O6436" s="211">
        <v>0.7161683932110644</v>
      </c>
      <c r="P6436" s="211">
        <v>6.3257836004792622E-2</v>
      </c>
      <c r="Q6436" s="211">
        <v>5.173656052543342E-2</v>
      </c>
      <c r="R6436" s="211">
        <v>0.49427648984653305</v>
      </c>
      <c r="S6436" s="211">
        <v>0.30090769426903496</v>
      </c>
      <c r="T6436" s="211">
        <v>0.55836091116244968</v>
      </c>
      <c r="U6436" s="211">
        <v>0.42255409667184091</v>
      </c>
      <c r="V6436" s="211">
        <v>8.1850561528494722E-2</v>
      </c>
      <c r="W6436" s="211">
        <v>0.5587951435741727</v>
      </c>
      <c r="X6436" s="211">
        <v>0.28682952070022733</v>
      </c>
      <c r="Y6436" s="211">
        <v>0.59419674705303227</v>
      </c>
      <c r="Z6436" s="211">
        <v>0.14657971305167181</v>
      </c>
      <c r="AA6436" s="212">
        <v>0.12018096098101383</v>
      </c>
    </row>
    <row r="6437" spans="1:27" x14ac:dyDescent="0.35">
      <c r="A6437" s="210" t="s">
        <v>7113</v>
      </c>
      <c r="B6437" s="217">
        <v>127.28714540352324</v>
      </c>
      <c r="C6437" s="211">
        <v>5.0270790531335811E-2</v>
      </c>
      <c r="D6437" s="211">
        <v>0.11840580213394791</v>
      </c>
      <c r="E6437" s="211">
        <v>6.8429040933463109E-2</v>
      </c>
      <c r="F6437" s="211">
        <v>7.5922441627936016E-2</v>
      </c>
      <c r="G6437" s="211">
        <v>0.12277294492687886</v>
      </c>
      <c r="H6437" s="211">
        <v>0.11991605352216561</v>
      </c>
      <c r="I6437" s="211">
        <v>0.42499332928495365</v>
      </c>
      <c r="J6437" s="211">
        <v>0.43072749271311112</v>
      </c>
      <c r="K6437" s="211">
        <v>0.55453402378815664</v>
      </c>
      <c r="L6437" s="211">
        <v>0.27994738645730888</v>
      </c>
      <c r="M6437" s="211">
        <v>0.12022945822296735</v>
      </c>
      <c r="N6437" s="211">
        <v>0.38345653555333642</v>
      </c>
      <c r="O6437" s="211">
        <v>0.68790314663460683</v>
      </c>
      <c r="P6437" s="211">
        <v>6.8963256897666012E-2</v>
      </c>
      <c r="Q6437" s="211">
        <v>5.3014052819938373E-2</v>
      </c>
      <c r="R6437" s="211">
        <v>0.4621212097982984</v>
      </c>
      <c r="S6437" s="211">
        <v>0.32295104940227282</v>
      </c>
      <c r="T6437" s="211">
        <v>0.51377362310769636</v>
      </c>
      <c r="U6437" s="211">
        <v>0.5142650102489652</v>
      </c>
      <c r="V6437" s="211">
        <v>7.8455833254316168E-2</v>
      </c>
      <c r="W6437" s="211">
        <v>0.6227167607840578</v>
      </c>
      <c r="X6437" s="211">
        <v>0.31439741845723146</v>
      </c>
      <c r="Y6437" s="211">
        <v>0.65464561398781507</v>
      </c>
      <c r="Z6437" s="211">
        <v>0.14734156538130597</v>
      </c>
      <c r="AA6437" s="212">
        <v>0.12389679435464343</v>
      </c>
    </row>
    <row r="6438" spans="1:27" x14ac:dyDescent="0.35">
      <c r="A6438" s="210" t="s">
        <v>7114</v>
      </c>
      <c r="B6438" s="217">
        <v>138.4573874149167</v>
      </c>
      <c r="C6438" s="211">
        <v>6.8682345167000738E-2</v>
      </c>
      <c r="D6438" s="211">
        <v>0.12283793526241869</v>
      </c>
      <c r="E6438" s="211">
        <v>7.6667042882838349E-2</v>
      </c>
      <c r="F6438" s="211">
        <v>9.5819332898990278E-2</v>
      </c>
      <c r="G6438" s="211">
        <v>0.12096049856800735</v>
      </c>
      <c r="H6438" s="211">
        <v>0.11965984502219454</v>
      </c>
      <c r="I6438" s="211">
        <v>0.43667258481809113</v>
      </c>
      <c r="J6438" s="211">
        <v>0.42123955913686911</v>
      </c>
      <c r="K6438" s="211">
        <v>0.63059336823292689</v>
      </c>
      <c r="L6438" s="211">
        <v>0.27275973806153769</v>
      </c>
      <c r="M6438" s="211">
        <v>0.11751846591145651</v>
      </c>
      <c r="N6438" s="211">
        <v>0.52769555509297261</v>
      </c>
      <c r="O6438" s="211">
        <v>0.66539192204118336</v>
      </c>
      <c r="P6438" s="211">
        <v>6.9833888777676129E-2</v>
      </c>
      <c r="Q6438" s="211">
        <v>4.7221658738795309E-2</v>
      </c>
      <c r="R6438" s="211">
        <v>0.42375493253430263</v>
      </c>
      <c r="S6438" s="211">
        <v>0.39329985912380455</v>
      </c>
      <c r="T6438" s="211">
        <v>0.54495063121266241</v>
      </c>
      <c r="U6438" s="211">
        <v>0.37720918390291652</v>
      </c>
      <c r="V6438" s="211">
        <v>8.9174784034476595E-2</v>
      </c>
      <c r="W6438" s="211">
        <v>0.59159108196947252</v>
      </c>
      <c r="X6438" s="211">
        <v>0.29428383914711725</v>
      </c>
      <c r="Y6438" s="211">
        <v>0.68306526327362349</v>
      </c>
      <c r="Z6438" s="211">
        <v>0.14949725446493292</v>
      </c>
      <c r="AA6438" s="212">
        <v>0.12287655990861876</v>
      </c>
    </row>
    <row r="6439" spans="1:27" x14ac:dyDescent="0.35">
      <c r="A6439" s="210" t="s">
        <v>7115</v>
      </c>
      <c r="B6439" s="217">
        <v>119.79586681461666</v>
      </c>
      <c r="C6439" s="211">
        <v>6.5645401381383445E-2</v>
      </c>
      <c r="D6439" s="211">
        <v>0.12163528717431304</v>
      </c>
      <c r="E6439" s="211">
        <v>8.2286142894082259E-2</v>
      </c>
      <c r="F6439" s="211">
        <v>8.3359951206237806E-2</v>
      </c>
      <c r="G6439" s="211">
        <v>0.11790055096257293</v>
      </c>
      <c r="H6439" s="211">
        <v>0.12088713353529656</v>
      </c>
      <c r="I6439" s="211">
        <v>0.50191420150778143</v>
      </c>
      <c r="J6439" s="211">
        <v>0.39349469062052933</v>
      </c>
      <c r="K6439" s="211">
        <v>0.63426015719349271</v>
      </c>
      <c r="L6439" s="211">
        <v>0.27820221159935188</v>
      </c>
      <c r="M6439" s="211">
        <v>0.10695718990122706</v>
      </c>
      <c r="N6439" s="211">
        <v>0.47622979756963824</v>
      </c>
      <c r="O6439" s="211">
        <v>0.60215847508688403</v>
      </c>
      <c r="P6439" s="211">
        <v>6.3082527429572613E-2</v>
      </c>
      <c r="Q6439" s="211">
        <v>0.10980198468354764</v>
      </c>
      <c r="R6439" s="211">
        <v>0.37470115632149131</v>
      </c>
      <c r="S6439" s="211">
        <v>0.34827969794569047</v>
      </c>
      <c r="T6439" s="211">
        <v>0.59754026485861789</v>
      </c>
      <c r="U6439" s="211">
        <v>0.39500494909659156</v>
      </c>
      <c r="V6439" s="211">
        <v>6.5137566820114873E-2</v>
      </c>
      <c r="W6439" s="211">
        <v>0.58856188635189155</v>
      </c>
      <c r="X6439" s="211">
        <v>0.25718252239954509</v>
      </c>
      <c r="Y6439" s="211">
        <v>0.62021318526707636</v>
      </c>
      <c r="Z6439" s="211">
        <v>0.14783251538608966</v>
      </c>
      <c r="AA6439" s="212">
        <v>0.11929287779756151</v>
      </c>
    </row>
    <row r="6440" spans="1:27" x14ac:dyDescent="0.35">
      <c r="A6440" s="210" t="s">
        <v>7116</v>
      </c>
      <c r="B6440" s="217">
        <v>137.34467272086113</v>
      </c>
      <c r="C6440" s="211">
        <v>5.6796863584158572E-2</v>
      </c>
      <c r="D6440" s="211">
        <v>0.12105064120545261</v>
      </c>
      <c r="E6440" s="211">
        <v>7.507986782127854E-2</v>
      </c>
      <c r="F6440" s="211">
        <v>7.9961041777921182E-2</v>
      </c>
      <c r="G6440" s="211">
        <v>0.12074373798724609</v>
      </c>
      <c r="H6440" s="211">
        <v>0.12668531265146282</v>
      </c>
      <c r="I6440" s="211">
        <v>0.44086433243687684</v>
      </c>
      <c r="J6440" s="211">
        <v>0.47165493352055943</v>
      </c>
      <c r="K6440" s="211">
        <v>0.56890042866991375</v>
      </c>
      <c r="L6440" s="211">
        <v>0.26921743110883656</v>
      </c>
      <c r="M6440" s="211">
        <v>0.10818756971575767</v>
      </c>
      <c r="N6440" s="211">
        <v>0.56532313516421184</v>
      </c>
      <c r="O6440" s="211">
        <v>0.70550005005728855</v>
      </c>
      <c r="P6440" s="211">
        <v>6.6562057177553632E-2</v>
      </c>
      <c r="Q6440" s="211">
        <v>4.8328364195605801E-2</v>
      </c>
      <c r="R6440" s="211">
        <v>0.38269282917429642</v>
      </c>
      <c r="S6440" s="211">
        <v>0.36345465775107894</v>
      </c>
      <c r="T6440" s="211">
        <v>0.60594979575272745</v>
      </c>
      <c r="U6440" s="211">
        <v>0.45381940842132623</v>
      </c>
      <c r="V6440" s="211">
        <v>9.3775112176693695E-2</v>
      </c>
      <c r="W6440" s="211">
        <v>0.58178706249627565</v>
      </c>
      <c r="X6440" s="211">
        <v>0.31979466945167156</v>
      </c>
      <c r="Y6440" s="211">
        <v>0.57545086286897018</v>
      </c>
      <c r="Z6440" s="211">
        <v>0.14210124662867851</v>
      </c>
      <c r="AA6440" s="212">
        <v>0.11914471477026237</v>
      </c>
    </row>
    <row r="6441" spans="1:27" x14ac:dyDescent="0.35">
      <c r="A6441" s="210" t="s">
        <v>7117</v>
      </c>
      <c r="B6441" s="217">
        <v>112.72404718815891</v>
      </c>
      <c r="C6441" s="211">
        <v>7.0380063174923804E-2</v>
      </c>
      <c r="D6441" s="211">
        <v>0.13371229548048474</v>
      </c>
      <c r="E6441" s="211">
        <v>8.1863918832727534E-2</v>
      </c>
      <c r="F6441" s="211">
        <v>9.3664602879914738E-2</v>
      </c>
      <c r="G6441" s="211">
        <v>0.12139024333502413</v>
      </c>
      <c r="H6441" s="211">
        <v>0.11366197912089401</v>
      </c>
      <c r="I6441" s="211">
        <v>0.51664150562534417</v>
      </c>
      <c r="J6441" s="211">
        <v>0.44288509775753465</v>
      </c>
      <c r="K6441" s="211">
        <v>0.51756132625292905</v>
      </c>
      <c r="L6441" s="211">
        <v>0.27541429077294721</v>
      </c>
      <c r="M6441" s="211">
        <v>9.3786477550644093E-2</v>
      </c>
      <c r="N6441" s="211">
        <v>0.46020520948167803</v>
      </c>
      <c r="O6441" s="211">
        <v>0.55557467662536564</v>
      </c>
      <c r="P6441" s="211">
        <v>6.5779318929558406E-2</v>
      </c>
      <c r="Q6441" s="211">
        <v>8.2565199138144474E-2</v>
      </c>
      <c r="R6441" s="211">
        <v>0.44337924890123664</v>
      </c>
      <c r="S6441" s="211">
        <v>0.33701170703349037</v>
      </c>
      <c r="T6441" s="211">
        <v>0.56310180476020921</v>
      </c>
      <c r="U6441" s="211">
        <v>0.37332589282908873</v>
      </c>
      <c r="V6441" s="211">
        <v>6.5524894551795526E-2</v>
      </c>
      <c r="W6441" s="211">
        <v>0.58515153828830246</v>
      </c>
      <c r="X6441" s="211">
        <v>0.30178300759525289</v>
      </c>
      <c r="Y6441" s="211">
        <v>0.58894383673388639</v>
      </c>
      <c r="Z6441" s="211">
        <v>0.14593057947144789</v>
      </c>
      <c r="AA6441" s="212">
        <v>0.11709599774447046</v>
      </c>
    </row>
    <row r="6442" spans="1:27" x14ac:dyDescent="0.35">
      <c r="A6442" s="210" t="s">
        <v>7118</v>
      </c>
      <c r="B6442" s="217">
        <v>168.16782365314589</v>
      </c>
      <c r="C6442" s="211">
        <v>5.2878746942311795E-2</v>
      </c>
      <c r="D6442" s="211">
        <v>0.12818256591655908</v>
      </c>
      <c r="E6442" s="211">
        <v>7.9973236735340555E-2</v>
      </c>
      <c r="F6442" s="211">
        <v>0.1020022153965917</v>
      </c>
      <c r="G6442" s="211">
        <v>0.12122919508327291</v>
      </c>
      <c r="H6442" s="211">
        <v>0.10391407362704733</v>
      </c>
      <c r="I6442" s="211">
        <v>0.51593639957275883</v>
      </c>
      <c r="J6442" s="211">
        <v>0.43952653950420745</v>
      </c>
      <c r="K6442" s="211">
        <v>0.60971874210781785</v>
      </c>
      <c r="L6442" s="211">
        <v>0.27395144576556346</v>
      </c>
      <c r="M6442" s="211">
        <v>9.3602125671203323E-2</v>
      </c>
      <c r="N6442" s="211">
        <v>0.45463707386100993</v>
      </c>
      <c r="O6442" s="211">
        <v>0.61953577058479747</v>
      </c>
      <c r="P6442" s="211">
        <v>6.9673350617700774E-2</v>
      </c>
      <c r="Q6442" s="211">
        <v>9.5402507681189103E-2</v>
      </c>
      <c r="R6442" s="211">
        <v>0.4094219580276714</v>
      </c>
      <c r="S6442" s="211">
        <v>0.30086852928387769</v>
      </c>
      <c r="T6442" s="211">
        <v>0.50306284318377825</v>
      </c>
      <c r="U6442" s="211">
        <v>0.41652506984476562</v>
      </c>
      <c r="V6442" s="211">
        <v>0.15399177350601034</v>
      </c>
      <c r="W6442" s="211">
        <v>0.51454771841385838</v>
      </c>
      <c r="X6442" s="211">
        <v>0.3738081845585875</v>
      </c>
      <c r="Y6442" s="211">
        <v>0.68911383200685739</v>
      </c>
      <c r="Z6442" s="211">
        <v>0.14924312380186519</v>
      </c>
      <c r="AA6442" s="212">
        <v>0.11618700718309478</v>
      </c>
    </row>
    <row r="6443" spans="1:27" x14ac:dyDescent="0.35">
      <c r="A6443" s="210" t="s">
        <v>7119</v>
      </c>
      <c r="B6443" s="217">
        <v>123.2988337557945</v>
      </c>
      <c r="C6443" s="211">
        <v>5.2057014178356217E-2</v>
      </c>
      <c r="D6443" s="211">
        <v>0.11766048355864171</v>
      </c>
      <c r="E6443" s="211">
        <v>8.3589804890052882E-2</v>
      </c>
      <c r="F6443" s="211">
        <v>0.11771857095293227</v>
      </c>
      <c r="G6443" s="211">
        <v>0.12095600977674845</v>
      </c>
      <c r="H6443" s="211">
        <v>0.11908874238493061</v>
      </c>
      <c r="I6443" s="211">
        <v>0.49652882571807816</v>
      </c>
      <c r="J6443" s="211">
        <v>0.46737461877622138</v>
      </c>
      <c r="K6443" s="211">
        <v>0.53735394785177093</v>
      </c>
      <c r="L6443" s="211">
        <v>0.27076535813892083</v>
      </c>
      <c r="M6443" s="211">
        <v>9.3284051721839137E-2</v>
      </c>
      <c r="N6443" s="211">
        <v>0.44690045484267127</v>
      </c>
      <c r="O6443" s="211">
        <v>0.69618625849821059</v>
      </c>
      <c r="P6443" s="211">
        <v>6.7583621626458354E-2</v>
      </c>
      <c r="Q6443" s="211">
        <v>8.7535257419088547E-2</v>
      </c>
      <c r="R6443" s="211">
        <v>0.44320608564628416</v>
      </c>
      <c r="S6443" s="211">
        <v>0.33929478299122712</v>
      </c>
      <c r="T6443" s="211">
        <v>0.52891357521142934</v>
      </c>
      <c r="U6443" s="211">
        <v>0.40140097998728363</v>
      </c>
      <c r="V6443" s="211">
        <v>6.9789200895227138E-2</v>
      </c>
      <c r="W6443" s="211">
        <v>0.56504198777625636</v>
      </c>
      <c r="X6443" s="211">
        <v>0.38010161171073342</v>
      </c>
      <c r="Y6443" s="211">
        <v>0.70750139878842389</v>
      </c>
      <c r="Z6443" s="211">
        <v>0.14618629295746463</v>
      </c>
      <c r="AA6443" s="212">
        <v>0.11791716163183388</v>
      </c>
    </row>
    <row r="6444" spans="1:27" x14ac:dyDescent="0.35">
      <c r="A6444" s="210" t="s">
        <v>7120</v>
      </c>
      <c r="B6444" s="217">
        <v>146.89357401938227</v>
      </c>
      <c r="C6444" s="211">
        <v>5.2027946732132797E-2</v>
      </c>
      <c r="D6444" s="211">
        <v>0.11511153854288692</v>
      </c>
      <c r="E6444" s="211">
        <v>8.0521306467912862E-2</v>
      </c>
      <c r="F6444" s="211">
        <v>0.10951245401054174</v>
      </c>
      <c r="G6444" s="211">
        <v>0.11714173683899695</v>
      </c>
      <c r="H6444" s="211">
        <v>0.12778926455960529</v>
      </c>
      <c r="I6444" s="211">
        <v>0.50780451540319416</v>
      </c>
      <c r="J6444" s="211">
        <v>0.46103231741518752</v>
      </c>
      <c r="K6444" s="211">
        <v>0.61594785294920606</v>
      </c>
      <c r="L6444" s="211">
        <v>0.27272017649840774</v>
      </c>
      <c r="M6444" s="211">
        <v>0.11219322293559357</v>
      </c>
      <c r="N6444" s="211">
        <v>0.44222361969385071</v>
      </c>
      <c r="O6444" s="211">
        <v>0.69362442481051911</v>
      </c>
      <c r="P6444" s="211">
        <v>7.0705868029115021E-2</v>
      </c>
      <c r="Q6444" s="211">
        <v>4.3780300622966652E-2</v>
      </c>
      <c r="R6444" s="211">
        <v>0.41365824589664874</v>
      </c>
      <c r="S6444" s="211">
        <v>0.3180249688920268</v>
      </c>
      <c r="T6444" s="211">
        <v>0.60257363738915981</v>
      </c>
      <c r="U6444" s="211">
        <v>0.38999183287206601</v>
      </c>
      <c r="V6444" s="211">
        <v>9.1899685328501804E-2</v>
      </c>
      <c r="W6444" s="211">
        <v>0.61430902428539147</v>
      </c>
      <c r="X6444" s="211">
        <v>0.39004996469705128</v>
      </c>
      <c r="Y6444" s="211">
        <v>0.67406690056246987</v>
      </c>
      <c r="Z6444" s="211">
        <v>0.14837820966418405</v>
      </c>
      <c r="AA6444" s="212">
        <v>0.11728389772690417</v>
      </c>
    </row>
    <row r="6445" spans="1:27" x14ac:dyDescent="0.35">
      <c r="A6445" s="210" t="s">
        <v>7121</v>
      </c>
      <c r="B6445" s="217">
        <v>144.89036581123807</v>
      </c>
      <c r="C6445" s="211">
        <v>6.187437128545583E-2</v>
      </c>
      <c r="D6445" s="211">
        <v>0.12854573778667003</v>
      </c>
      <c r="E6445" s="211">
        <v>7.297106306894624E-2</v>
      </c>
      <c r="F6445" s="211">
        <v>9.3330081396113984E-2</v>
      </c>
      <c r="G6445" s="211">
        <v>0.12407939158167765</v>
      </c>
      <c r="H6445" s="211">
        <v>0.11482731504796224</v>
      </c>
      <c r="I6445" s="211">
        <v>0.48461672104467129</v>
      </c>
      <c r="J6445" s="211">
        <v>0.45739425858935406</v>
      </c>
      <c r="K6445" s="211">
        <v>0.59016101401471921</v>
      </c>
      <c r="L6445" s="211">
        <v>0.26554708708017055</v>
      </c>
      <c r="M6445" s="211">
        <v>7.9823507036409044E-2</v>
      </c>
      <c r="N6445" s="211">
        <v>0.42567200655574522</v>
      </c>
      <c r="O6445" s="211">
        <v>0.75921750068479643</v>
      </c>
      <c r="P6445" s="211">
        <v>7.1220225776134127E-2</v>
      </c>
      <c r="Q6445" s="211">
        <v>0.13076071476802409</v>
      </c>
      <c r="R6445" s="211">
        <v>0.46917570933170621</v>
      </c>
      <c r="S6445" s="211">
        <v>0.42024007000054675</v>
      </c>
      <c r="T6445" s="211">
        <v>0.57060992522789067</v>
      </c>
      <c r="U6445" s="211">
        <v>0.32937732565158734</v>
      </c>
      <c r="V6445" s="211">
        <v>0.15062176013750717</v>
      </c>
      <c r="W6445" s="211">
        <v>0.55463216480669286</v>
      </c>
      <c r="X6445" s="211">
        <v>0.33568378364123486</v>
      </c>
      <c r="Y6445" s="211">
        <v>0.6041810789890204</v>
      </c>
      <c r="Z6445" s="211">
        <v>0.14921111216851282</v>
      </c>
      <c r="AA6445" s="212">
        <v>0.11778208776827008</v>
      </c>
    </row>
    <row r="6446" spans="1:27" x14ac:dyDescent="0.35">
      <c r="A6446" s="210" t="s">
        <v>7122</v>
      </c>
      <c r="B6446" s="217">
        <v>130.84903413911178</v>
      </c>
      <c r="C6446" s="211">
        <v>7.3090149604277038E-2</v>
      </c>
      <c r="D6446" s="211">
        <v>0.1228285788236342</v>
      </c>
      <c r="E6446" s="211">
        <v>7.8312453562874224E-2</v>
      </c>
      <c r="F6446" s="211">
        <v>0.12013034875711964</v>
      </c>
      <c r="G6446" s="211">
        <v>0.11797048573042793</v>
      </c>
      <c r="H6446" s="211">
        <v>0.11519087798375983</v>
      </c>
      <c r="I6446" s="211">
        <v>0.43209761027740523</v>
      </c>
      <c r="J6446" s="211">
        <v>0.45842009178387799</v>
      </c>
      <c r="K6446" s="211">
        <v>0.51500333278874366</v>
      </c>
      <c r="L6446" s="211">
        <v>0.2834793538101445</v>
      </c>
      <c r="M6446" s="211">
        <v>8.299504330988583E-2</v>
      </c>
      <c r="N6446" s="211">
        <v>0.5473999945898198</v>
      </c>
      <c r="O6446" s="211">
        <v>0.69050302830364096</v>
      </c>
      <c r="P6446" s="211">
        <v>7.1977767098022699E-2</v>
      </c>
      <c r="Q6446" s="211">
        <v>5.5596370709661377E-2</v>
      </c>
      <c r="R6446" s="211">
        <v>0.43851112762616912</v>
      </c>
      <c r="S6446" s="211">
        <v>0.34983604384172345</v>
      </c>
      <c r="T6446" s="211">
        <v>0.50976275774889379</v>
      </c>
      <c r="U6446" s="211">
        <v>0.37443409181962878</v>
      </c>
      <c r="V6446" s="211">
        <v>9.4398310418632378E-2</v>
      </c>
      <c r="W6446" s="211">
        <v>0.56705935425530241</v>
      </c>
      <c r="X6446" s="211">
        <v>0.36227078961989306</v>
      </c>
      <c r="Y6446" s="211">
        <v>0.60536533110612833</v>
      </c>
      <c r="Z6446" s="211">
        <v>0.14664286084655859</v>
      </c>
      <c r="AA6446" s="212">
        <v>0.11608993545154993</v>
      </c>
    </row>
    <row r="6447" spans="1:27" x14ac:dyDescent="0.35">
      <c r="A6447" s="210" t="s">
        <v>7123</v>
      </c>
      <c r="B6447" s="217">
        <v>128.05787757400591</v>
      </c>
      <c r="C6447" s="211">
        <v>5.2001160722607798E-2</v>
      </c>
      <c r="D6447" s="211">
        <v>0.12669599165433598</v>
      </c>
      <c r="E6447" s="211">
        <v>8.5400117928370156E-2</v>
      </c>
      <c r="F6447" s="211">
        <v>6.9927256359846771E-2</v>
      </c>
      <c r="G6447" s="211">
        <v>0.12562790484001832</v>
      </c>
      <c r="H6447" s="211">
        <v>0.11427291448585129</v>
      </c>
      <c r="I6447" s="211">
        <v>0.44795514003347664</v>
      </c>
      <c r="J6447" s="211">
        <v>0.41417650226988273</v>
      </c>
      <c r="K6447" s="211">
        <v>0.63482020837701458</v>
      </c>
      <c r="L6447" s="211">
        <v>0.27216699134591288</v>
      </c>
      <c r="M6447" s="211">
        <v>8.4715189537542562E-2</v>
      </c>
      <c r="N6447" s="211">
        <v>0.46574403967614031</v>
      </c>
      <c r="O6447" s="211">
        <v>0.70789488299144199</v>
      </c>
      <c r="P6447" s="211">
        <v>6.450103824439947E-2</v>
      </c>
      <c r="Q6447" s="211">
        <v>8.8352149923418194E-2</v>
      </c>
      <c r="R6447" s="211">
        <v>0.47595711311561206</v>
      </c>
      <c r="S6447" s="211">
        <v>0.35738029767993085</v>
      </c>
      <c r="T6447" s="211">
        <v>0.53940452448454113</v>
      </c>
      <c r="U6447" s="211">
        <v>0.44994940444992076</v>
      </c>
      <c r="V6447" s="211">
        <v>6.4159681151857079E-2</v>
      </c>
      <c r="W6447" s="211">
        <v>0.47692384956535344</v>
      </c>
      <c r="X6447" s="211">
        <v>0.30877192024265931</v>
      </c>
      <c r="Y6447" s="211">
        <v>0.71429605763872128</v>
      </c>
      <c r="Z6447" s="211">
        <v>0.14706410112565399</v>
      </c>
      <c r="AA6447" s="212">
        <v>0.11603201949118115</v>
      </c>
    </row>
    <row r="6448" spans="1:27" x14ac:dyDescent="0.35">
      <c r="A6448" s="210" t="s">
        <v>7124</v>
      </c>
      <c r="B6448" s="217">
        <v>120.18692665529822</v>
      </c>
      <c r="C6448" s="211">
        <v>5.8543236744208769E-2</v>
      </c>
      <c r="D6448" s="211">
        <v>0.12577997322203679</v>
      </c>
      <c r="E6448" s="211">
        <v>7.9748067083719787E-2</v>
      </c>
      <c r="F6448" s="211">
        <v>7.089979998375491E-2</v>
      </c>
      <c r="G6448" s="211">
        <v>0.12195021634925587</v>
      </c>
      <c r="H6448" s="211">
        <v>0.11868653485456251</v>
      </c>
      <c r="I6448" s="211">
        <v>0.46041258949931091</v>
      </c>
      <c r="J6448" s="211">
        <v>0.41958203927085769</v>
      </c>
      <c r="K6448" s="211">
        <v>0.58482872189406132</v>
      </c>
      <c r="L6448" s="211">
        <v>0.27524438061055362</v>
      </c>
      <c r="M6448" s="211">
        <v>8.2198990662287016E-2</v>
      </c>
      <c r="N6448" s="211">
        <v>0.3863119108152126</v>
      </c>
      <c r="O6448" s="211">
        <v>0.62703807914440801</v>
      </c>
      <c r="P6448" s="211">
        <v>6.7028735179965368E-2</v>
      </c>
      <c r="Q6448" s="211">
        <v>9.292444700031384E-2</v>
      </c>
      <c r="R6448" s="211">
        <v>0.40943381079529084</v>
      </c>
      <c r="S6448" s="211">
        <v>0.32220732656537471</v>
      </c>
      <c r="T6448" s="211">
        <v>0.61233273650520126</v>
      </c>
      <c r="U6448" s="211">
        <v>0.46830129263542197</v>
      </c>
      <c r="V6448" s="211">
        <v>7.4406667110080899E-2</v>
      </c>
      <c r="W6448" s="211">
        <v>0.5962279554471126</v>
      </c>
      <c r="X6448" s="211">
        <v>0.26939724965562939</v>
      </c>
      <c r="Y6448" s="211">
        <v>0.63279433857092438</v>
      </c>
      <c r="Z6448" s="211">
        <v>0.14999332099610893</v>
      </c>
      <c r="AA6448" s="212">
        <v>0.11897249104439359</v>
      </c>
    </row>
    <row r="6449" spans="1:27" x14ac:dyDescent="0.35">
      <c r="A6449" s="210" t="s">
        <v>7125</v>
      </c>
      <c r="B6449" s="217">
        <v>140.90864118768832</v>
      </c>
      <c r="C6449" s="211">
        <v>5.7454633134610952E-2</v>
      </c>
      <c r="D6449" s="211">
        <v>0.12243182901931333</v>
      </c>
      <c r="E6449" s="211">
        <v>8.1611623162919159E-2</v>
      </c>
      <c r="F6449" s="211">
        <v>8.9255572051457052E-2</v>
      </c>
      <c r="G6449" s="211">
        <v>0.11859373544606729</v>
      </c>
      <c r="H6449" s="211">
        <v>0.10482225533636809</v>
      </c>
      <c r="I6449" s="211">
        <v>0.47342030612944253</v>
      </c>
      <c r="J6449" s="211">
        <v>0.46410291097948692</v>
      </c>
      <c r="K6449" s="211">
        <v>0.64447549737073273</v>
      </c>
      <c r="L6449" s="211">
        <v>0.28368604154115268</v>
      </c>
      <c r="M6449" s="211">
        <v>9.0483873886932978E-2</v>
      </c>
      <c r="N6449" s="211">
        <v>0.4189496804422988</v>
      </c>
      <c r="O6449" s="211">
        <v>0.69911935119313418</v>
      </c>
      <c r="P6449" s="211">
        <v>7.27435694513415E-2</v>
      </c>
      <c r="Q6449" s="211">
        <v>8.3342155925815439E-2</v>
      </c>
      <c r="R6449" s="211">
        <v>0.39720275853795523</v>
      </c>
      <c r="S6449" s="211">
        <v>0.31429669630864576</v>
      </c>
      <c r="T6449" s="211">
        <v>0.54090513810346419</v>
      </c>
      <c r="U6449" s="211">
        <v>0.47572283563533491</v>
      </c>
      <c r="V6449" s="211">
        <v>7.1684992807965198E-2</v>
      </c>
      <c r="W6449" s="211">
        <v>0.51093749476245287</v>
      </c>
      <c r="X6449" s="211">
        <v>0.30784304839827792</v>
      </c>
      <c r="Y6449" s="211">
        <v>0.76509244816575084</v>
      </c>
      <c r="Z6449" s="211">
        <v>0.14605936836523012</v>
      </c>
      <c r="AA6449" s="212">
        <v>0.11954938869980233</v>
      </c>
    </row>
    <row r="6450" spans="1:27" x14ac:dyDescent="0.35">
      <c r="A6450" s="210" t="s">
        <v>7126</v>
      </c>
      <c r="B6450" s="217">
        <v>143.75857052462968</v>
      </c>
      <c r="C6450" s="211">
        <v>4.8001694588271304E-2</v>
      </c>
      <c r="D6450" s="211">
        <v>0.12049512497654065</v>
      </c>
      <c r="E6450" s="211">
        <v>7.388379657514367E-2</v>
      </c>
      <c r="F6450" s="211">
        <v>0.11520434973532317</v>
      </c>
      <c r="G6450" s="211">
        <v>0.12140637008054213</v>
      </c>
      <c r="H6450" s="211">
        <v>0.10688012257953568</v>
      </c>
      <c r="I6450" s="211">
        <v>0.46362425763334258</v>
      </c>
      <c r="J6450" s="211">
        <v>0.42659294624724409</v>
      </c>
      <c r="K6450" s="211">
        <v>0.63428327156145037</v>
      </c>
      <c r="L6450" s="211">
        <v>0.27684428222136059</v>
      </c>
      <c r="M6450" s="211">
        <v>0.11773773402733692</v>
      </c>
      <c r="N6450" s="211">
        <v>0.35605640886118861</v>
      </c>
      <c r="O6450" s="211">
        <v>0.66733765202309303</v>
      </c>
      <c r="P6450" s="211">
        <v>7.1089358267519748E-2</v>
      </c>
      <c r="Q6450" s="211">
        <v>0.11618052004891592</v>
      </c>
      <c r="R6450" s="211">
        <v>0.38436878518390583</v>
      </c>
      <c r="S6450" s="211">
        <v>0.29631449484587441</v>
      </c>
      <c r="T6450" s="211">
        <v>0.63006372221896345</v>
      </c>
      <c r="U6450" s="211">
        <v>0.32445702571370272</v>
      </c>
      <c r="V6450" s="211">
        <v>7.5444569224770233E-2</v>
      </c>
      <c r="W6450" s="211">
        <v>0.57996084686842309</v>
      </c>
      <c r="X6450" s="211">
        <v>0.33690702019347751</v>
      </c>
      <c r="Y6450" s="211">
        <v>0.76107631976748691</v>
      </c>
      <c r="Z6450" s="211">
        <v>0.13958638923428224</v>
      </c>
      <c r="AA6450" s="212">
        <v>0.11239040654683884</v>
      </c>
    </row>
    <row r="6451" spans="1:27" x14ac:dyDescent="0.35">
      <c r="A6451" s="210" t="s">
        <v>7127</v>
      </c>
      <c r="B6451" s="217">
        <v>105.47080999413851</v>
      </c>
      <c r="C6451" s="211">
        <v>4.9590039988576549E-2</v>
      </c>
      <c r="D6451" s="211">
        <v>0.12533082724614844</v>
      </c>
      <c r="E6451" s="211">
        <v>6.9740221090912269E-2</v>
      </c>
      <c r="F6451" s="211">
        <v>9.9401097888861284E-2</v>
      </c>
      <c r="G6451" s="211">
        <v>0.11987826686414473</v>
      </c>
      <c r="H6451" s="211">
        <v>0.11275535810912583</v>
      </c>
      <c r="I6451" s="211">
        <v>0.47539067351203551</v>
      </c>
      <c r="J6451" s="211">
        <v>0.40585647317711521</v>
      </c>
      <c r="K6451" s="211">
        <v>0.64780371426905292</v>
      </c>
      <c r="L6451" s="211">
        <v>0.27918428196948508</v>
      </c>
      <c r="M6451" s="211">
        <v>7.9794350684177798E-2</v>
      </c>
      <c r="N6451" s="211">
        <v>0.55368605792107606</v>
      </c>
      <c r="O6451" s="211">
        <v>0.66078804682391756</v>
      </c>
      <c r="P6451" s="211">
        <v>6.2873615638755334E-2</v>
      </c>
      <c r="Q6451" s="211">
        <v>4.9325921330571711E-2</v>
      </c>
      <c r="R6451" s="211">
        <v>0.45899512175146323</v>
      </c>
      <c r="S6451" s="211">
        <v>0.4183622493605047</v>
      </c>
      <c r="T6451" s="211">
        <v>0.52711754883495021</v>
      </c>
      <c r="U6451" s="211">
        <v>0.33876501175284951</v>
      </c>
      <c r="V6451" s="211">
        <v>6.1418604165143026E-2</v>
      </c>
      <c r="W6451" s="211">
        <v>0.56914316257634412</v>
      </c>
      <c r="X6451" s="211">
        <v>0.36812724776458378</v>
      </c>
      <c r="Y6451" s="211">
        <v>0.62771641389247346</v>
      </c>
      <c r="Z6451" s="211">
        <v>0.14261710614483566</v>
      </c>
      <c r="AA6451" s="212">
        <v>0.11799514616719425</v>
      </c>
    </row>
    <row r="6452" spans="1:27" x14ac:dyDescent="0.35">
      <c r="A6452" s="210" t="s">
        <v>7128</v>
      </c>
      <c r="B6452" s="217">
        <v>121.98726343051777</v>
      </c>
      <c r="C6452" s="211">
        <v>5.4063779632049988E-2</v>
      </c>
      <c r="D6452" s="211">
        <v>0.12174635656117626</v>
      </c>
      <c r="E6452" s="211">
        <v>6.9715360483890168E-2</v>
      </c>
      <c r="F6452" s="211">
        <v>0.10350926095418148</v>
      </c>
      <c r="G6452" s="211">
        <v>0.12022599904935312</v>
      </c>
      <c r="H6452" s="211">
        <v>0.12482462167181081</v>
      </c>
      <c r="I6452" s="211">
        <v>0.44562713193801889</v>
      </c>
      <c r="J6452" s="211">
        <v>0.41934526051779919</v>
      </c>
      <c r="K6452" s="211">
        <v>0.60962604815066646</v>
      </c>
      <c r="L6452" s="211">
        <v>0.27927707142173602</v>
      </c>
      <c r="M6452" s="211">
        <v>0.1049085297240642</v>
      </c>
      <c r="N6452" s="211">
        <v>0.5264003203119203</v>
      </c>
      <c r="O6452" s="211">
        <v>0.78492444255528693</v>
      </c>
      <c r="P6452" s="211">
        <v>6.0753460513337972E-2</v>
      </c>
      <c r="Q6452" s="211">
        <v>0.10847939266420115</v>
      </c>
      <c r="R6452" s="211">
        <v>0.49481109845383975</v>
      </c>
      <c r="S6452" s="211">
        <v>0.3138696695162223</v>
      </c>
      <c r="T6452" s="211">
        <v>0.53561471484541956</v>
      </c>
      <c r="U6452" s="211">
        <v>0.4582384137603131</v>
      </c>
      <c r="V6452" s="211">
        <v>8.4278830215198552E-2</v>
      </c>
      <c r="W6452" s="211">
        <v>0.55022945307069304</v>
      </c>
      <c r="X6452" s="211">
        <v>0.24930882522059597</v>
      </c>
      <c r="Y6452" s="211">
        <v>0.53892601269582341</v>
      </c>
      <c r="Z6452" s="211">
        <v>0.14285225510675389</v>
      </c>
      <c r="AA6452" s="212">
        <v>0.12083704445978977</v>
      </c>
    </row>
    <row r="6453" spans="1:27" x14ac:dyDescent="0.35">
      <c r="A6453" s="210" t="s">
        <v>7129</v>
      </c>
      <c r="B6453" s="217">
        <v>139.39349356018664</v>
      </c>
      <c r="C6453" s="211">
        <v>5.8797942663717725E-2</v>
      </c>
      <c r="D6453" s="211">
        <v>0.12294123468480392</v>
      </c>
      <c r="E6453" s="211">
        <v>8.1064177787204469E-2</v>
      </c>
      <c r="F6453" s="211">
        <v>0.1171039306837403</v>
      </c>
      <c r="G6453" s="211">
        <v>0.11988339425008888</v>
      </c>
      <c r="H6453" s="211">
        <v>0.10428396287999492</v>
      </c>
      <c r="I6453" s="211">
        <v>0.53358516648147747</v>
      </c>
      <c r="J6453" s="211">
        <v>0.46290985616179675</v>
      </c>
      <c r="K6453" s="211">
        <v>0.64243876590316207</v>
      </c>
      <c r="L6453" s="211">
        <v>0.26925161547971616</v>
      </c>
      <c r="M6453" s="211">
        <v>8.2465146641345341E-2</v>
      </c>
      <c r="N6453" s="211">
        <v>0.51108622875900256</v>
      </c>
      <c r="O6453" s="211">
        <v>0.68983062655000504</v>
      </c>
      <c r="P6453" s="211">
        <v>7.0588080937709477E-2</v>
      </c>
      <c r="Q6453" s="211">
        <v>8.4363328100906007E-2</v>
      </c>
      <c r="R6453" s="211">
        <v>0.45832432026116682</v>
      </c>
      <c r="S6453" s="211">
        <v>0.35730643447484728</v>
      </c>
      <c r="T6453" s="211">
        <v>0.5452733122021699</v>
      </c>
      <c r="U6453" s="211">
        <v>0.39919548592083343</v>
      </c>
      <c r="V6453" s="211">
        <v>9.2771957750307749E-2</v>
      </c>
      <c r="W6453" s="211">
        <v>0.48337293296394279</v>
      </c>
      <c r="X6453" s="211">
        <v>0.37145051471083579</v>
      </c>
      <c r="Y6453" s="211">
        <v>0.69537071925864358</v>
      </c>
      <c r="Z6453" s="211">
        <v>0.14494594669393251</v>
      </c>
      <c r="AA6453" s="212">
        <v>0.11988505515232259</v>
      </c>
    </row>
    <row r="6454" spans="1:27" x14ac:dyDescent="0.35">
      <c r="A6454" s="210" t="s">
        <v>7130</v>
      </c>
      <c r="B6454" s="217">
        <v>145.17314344255604</v>
      </c>
      <c r="C6454" s="211">
        <v>7.7894599138873796E-2</v>
      </c>
      <c r="D6454" s="211">
        <v>0.13034924884509325</v>
      </c>
      <c r="E6454" s="211">
        <v>7.8270277218797438E-2</v>
      </c>
      <c r="F6454" s="211">
        <v>0.11786859993170189</v>
      </c>
      <c r="G6454" s="211">
        <v>0.12672211503955361</v>
      </c>
      <c r="H6454" s="211">
        <v>0.12129768567834198</v>
      </c>
      <c r="I6454" s="211">
        <v>0.52080030412711098</v>
      </c>
      <c r="J6454" s="211">
        <v>0.46350394070185463</v>
      </c>
      <c r="K6454" s="211">
        <v>0.61422471513405819</v>
      </c>
      <c r="L6454" s="211">
        <v>0.27257463026933615</v>
      </c>
      <c r="M6454" s="211">
        <v>9.5285280975880154E-2</v>
      </c>
      <c r="N6454" s="211">
        <v>0.4107483770577719</v>
      </c>
      <c r="O6454" s="211">
        <v>0.55223743354053767</v>
      </c>
      <c r="P6454" s="211">
        <v>6.9349967055652981E-2</v>
      </c>
      <c r="Q6454" s="211">
        <v>0.14203637665828178</v>
      </c>
      <c r="R6454" s="211">
        <v>0.44389975071226029</v>
      </c>
      <c r="S6454" s="211">
        <v>0.34906006090271885</v>
      </c>
      <c r="T6454" s="211">
        <v>0.57745578516308615</v>
      </c>
      <c r="U6454" s="211">
        <v>0.40556189314684998</v>
      </c>
      <c r="V6454" s="211">
        <v>0.13996603762309737</v>
      </c>
      <c r="W6454" s="211">
        <v>0.51026849708761646</v>
      </c>
      <c r="X6454" s="211">
        <v>0.29196950382441428</v>
      </c>
      <c r="Y6454" s="211">
        <v>0.59499825029067288</v>
      </c>
      <c r="Z6454" s="211">
        <v>0.14758631026448663</v>
      </c>
      <c r="AA6454" s="212">
        <v>0.12247234247694851</v>
      </c>
    </row>
    <row r="6455" spans="1:27" x14ac:dyDescent="0.35">
      <c r="A6455" s="210" t="s">
        <v>7131</v>
      </c>
      <c r="B6455" s="217">
        <v>155.02852185120884</v>
      </c>
      <c r="C6455" s="211">
        <v>5.4609452946053474E-2</v>
      </c>
      <c r="D6455" s="211">
        <v>0.12384079671122103</v>
      </c>
      <c r="E6455" s="211">
        <v>6.9460535882387278E-2</v>
      </c>
      <c r="F6455" s="211">
        <v>8.466829115461412E-2</v>
      </c>
      <c r="G6455" s="211">
        <v>0.12299090500923163</v>
      </c>
      <c r="H6455" s="211">
        <v>0.10742202714258224</v>
      </c>
      <c r="I6455" s="211">
        <v>0.4657713299707108</v>
      </c>
      <c r="J6455" s="211">
        <v>0.43604886319552616</v>
      </c>
      <c r="K6455" s="211">
        <v>0.62991086386729989</v>
      </c>
      <c r="L6455" s="211">
        <v>0.270154828698979</v>
      </c>
      <c r="M6455" s="211">
        <v>9.5030539494864147E-2</v>
      </c>
      <c r="N6455" s="211">
        <v>0.50848277794795693</v>
      </c>
      <c r="O6455" s="211">
        <v>0.60598353362729318</v>
      </c>
      <c r="P6455" s="211">
        <v>6.8394678925025654E-2</v>
      </c>
      <c r="Q6455" s="211">
        <v>8.2630366521530094E-2</v>
      </c>
      <c r="R6455" s="211">
        <v>0.4051114713371341</v>
      </c>
      <c r="S6455" s="211">
        <v>0.31474969452842244</v>
      </c>
      <c r="T6455" s="211">
        <v>0.55167433463771243</v>
      </c>
      <c r="U6455" s="211">
        <v>0.51507307092799115</v>
      </c>
      <c r="V6455" s="211">
        <v>0.13496569730678709</v>
      </c>
      <c r="W6455" s="211">
        <v>0.57714741804908831</v>
      </c>
      <c r="X6455" s="211">
        <v>0.31685433833119836</v>
      </c>
      <c r="Y6455" s="211">
        <v>0.66134238193966977</v>
      </c>
      <c r="Z6455" s="211">
        <v>0.14132135480524688</v>
      </c>
      <c r="AA6455" s="212">
        <v>0.1242643294472088</v>
      </c>
    </row>
    <row r="6456" spans="1:27" x14ac:dyDescent="0.35">
      <c r="A6456" s="210" t="s">
        <v>7132</v>
      </c>
      <c r="B6456" s="217">
        <v>146.46144910751568</v>
      </c>
      <c r="C6456" s="211">
        <v>7.6804141673972037E-2</v>
      </c>
      <c r="D6456" s="211">
        <v>0.13401599303116804</v>
      </c>
      <c r="E6456" s="211">
        <v>7.4744554166699867E-2</v>
      </c>
      <c r="F6456" s="211">
        <v>9.8789861242937871E-2</v>
      </c>
      <c r="G6456" s="211">
        <v>0.12309058760651219</v>
      </c>
      <c r="H6456" s="211">
        <v>0.1203631386031311</v>
      </c>
      <c r="I6456" s="211">
        <v>0.52556810276042198</v>
      </c>
      <c r="J6456" s="211">
        <v>0.45981396080867976</v>
      </c>
      <c r="K6456" s="211">
        <v>0.57724766451420018</v>
      </c>
      <c r="L6456" s="211">
        <v>0.27909054000399858</v>
      </c>
      <c r="M6456" s="211">
        <v>0.10605924729562033</v>
      </c>
      <c r="N6456" s="211">
        <v>0.40854309358849239</v>
      </c>
      <c r="O6456" s="211">
        <v>0.71760841638993567</v>
      </c>
      <c r="P6456" s="211">
        <v>7.2071001728812464E-2</v>
      </c>
      <c r="Q6456" s="211">
        <v>9.0573426732395282E-2</v>
      </c>
      <c r="R6456" s="211">
        <v>0.43775179799641362</v>
      </c>
      <c r="S6456" s="211">
        <v>0.3667012742765855</v>
      </c>
      <c r="T6456" s="211">
        <v>0.49361342218355536</v>
      </c>
      <c r="U6456" s="211">
        <v>0.32596770871873215</v>
      </c>
      <c r="V6456" s="211">
        <v>8.4377322700492335E-2</v>
      </c>
      <c r="W6456" s="211">
        <v>0.56785593743846696</v>
      </c>
      <c r="X6456" s="211">
        <v>0.36945328541337508</v>
      </c>
      <c r="Y6456" s="211">
        <v>0.73819851570359685</v>
      </c>
      <c r="Z6456" s="211">
        <v>0.14997181711243035</v>
      </c>
      <c r="AA6456" s="212">
        <v>0.11186968670385906</v>
      </c>
    </row>
    <row r="6457" spans="1:27" x14ac:dyDescent="0.35">
      <c r="A6457" s="210" t="s">
        <v>7133</v>
      </c>
      <c r="B6457" s="217">
        <v>117.12940437334946</v>
      </c>
      <c r="C6457" s="211">
        <v>5.2650507684592542E-2</v>
      </c>
      <c r="D6457" s="211">
        <v>0.12913862585111086</v>
      </c>
      <c r="E6457" s="211">
        <v>7.4476685425772654E-2</v>
      </c>
      <c r="F6457" s="211">
        <v>0.10822871855423712</v>
      </c>
      <c r="G6457" s="211">
        <v>0.11663972542758605</v>
      </c>
      <c r="H6457" s="211">
        <v>0.11362024410477839</v>
      </c>
      <c r="I6457" s="211">
        <v>0.46439162540240009</v>
      </c>
      <c r="J6457" s="211">
        <v>0.4363225902293888</v>
      </c>
      <c r="K6457" s="211">
        <v>0.57372748813796448</v>
      </c>
      <c r="L6457" s="211">
        <v>0.27677047157452689</v>
      </c>
      <c r="M6457" s="211">
        <v>0.10085548723701668</v>
      </c>
      <c r="N6457" s="211">
        <v>0.49333270659737127</v>
      </c>
      <c r="O6457" s="211">
        <v>0.72258994927384768</v>
      </c>
      <c r="P6457" s="211">
        <v>6.5381140636170162E-2</v>
      </c>
      <c r="Q6457" s="211">
        <v>5.192835843760793E-2</v>
      </c>
      <c r="R6457" s="211">
        <v>0.46083888259268485</v>
      </c>
      <c r="S6457" s="211">
        <v>0.29716895419706346</v>
      </c>
      <c r="T6457" s="211">
        <v>0.54468185272683911</v>
      </c>
      <c r="U6457" s="211">
        <v>0.38665404060337855</v>
      </c>
      <c r="V6457" s="211">
        <v>8.1077752472049E-2</v>
      </c>
      <c r="W6457" s="211">
        <v>0.53823678347341597</v>
      </c>
      <c r="X6457" s="211">
        <v>0.39777419735725722</v>
      </c>
      <c r="Y6457" s="211">
        <v>0.69214805862359807</v>
      </c>
      <c r="Z6457" s="211">
        <v>0.14683350666725989</v>
      </c>
      <c r="AA6457" s="212">
        <v>0.12694994527123027</v>
      </c>
    </row>
    <row r="6458" spans="1:27" x14ac:dyDescent="0.35">
      <c r="A6458" s="210" t="s">
        <v>7134</v>
      </c>
      <c r="B6458" s="217">
        <v>133.31319916152265</v>
      </c>
      <c r="C6458" s="211">
        <v>5.7456433720581311E-2</v>
      </c>
      <c r="D6458" s="211">
        <v>0.12619543580688566</v>
      </c>
      <c r="E6458" s="211">
        <v>7.9009239489685634E-2</v>
      </c>
      <c r="F6458" s="211">
        <v>0.10736430247442125</v>
      </c>
      <c r="G6458" s="211">
        <v>0.12209947599092204</v>
      </c>
      <c r="H6458" s="211">
        <v>0.12311615213356075</v>
      </c>
      <c r="I6458" s="211">
        <v>0.46860402029426118</v>
      </c>
      <c r="J6458" s="211">
        <v>0.43964333795484034</v>
      </c>
      <c r="K6458" s="211">
        <v>0.53888831623664069</v>
      </c>
      <c r="L6458" s="211">
        <v>0.27146148357858035</v>
      </c>
      <c r="M6458" s="211">
        <v>8.9704757919092576E-2</v>
      </c>
      <c r="N6458" s="211">
        <v>0.37949725374715859</v>
      </c>
      <c r="O6458" s="211">
        <v>0.68723118938413119</v>
      </c>
      <c r="P6458" s="211">
        <v>6.697866727508861E-2</v>
      </c>
      <c r="Q6458" s="211">
        <v>5.2521404004675601E-2</v>
      </c>
      <c r="R6458" s="211">
        <v>0.47727140913823196</v>
      </c>
      <c r="S6458" s="211">
        <v>0.31025706099206463</v>
      </c>
      <c r="T6458" s="211">
        <v>0.53048193721241121</v>
      </c>
      <c r="U6458" s="211">
        <v>0.41876141545644119</v>
      </c>
      <c r="V6458" s="211">
        <v>0.11127648179489627</v>
      </c>
      <c r="W6458" s="211">
        <v>0.60286602034061598</v>
      </c>
      <c r="X6458" s="211">
        <v>0.31895145426694871</v>
      </c>
      <c r="Y6458" s="211">
        <v>0.6438763839013002</v>
      </c>
      <c r="Z6458" s="211">
        <v>0.14166687720733187</v>
      </c>
      <c r="AA6458" s="212">
        <v>0.11525185555993095</v>
      </c>
    </row>
    <row r="6459" spans="1:27" x14ac:dyDescent="0.35">
      <c r="A6459" s="210" t="s">
        <v>7135</v>
      </c>
      <c r="B6459" s="217">
        <v>184.41741167080042</v>
      </c>
      <c r="C6459" s="211">
        <v>6.5727762186276822E-2</v>
      </c>
      <c r="D6459" s="211">
        <v>0.12696902861817699</v>
      </c>
      <c r="E6459" s="211">
        <v>8.7858535836304402E-2</v>
      </c>
      <c r="F6459" s="211">
        <v>0.10073235812750884</v>
      </c>
      <c r="G6459" s="211">
        <v>0.1206940705695209</v>
      </c>
      <c r="H6459" s="211">
        <v>0.11667450784312547</v>
      </c>
      <c r="I6459" s="211">
        <v>0.49358733762076945</v>
      </c>
      <c r="J6459" s="211">
        <v>0.44017511789790886</v>
      </c>
      <c r="K6459" s="211">
        <v>0.63135810483831811</v>
      </c>
      <c r="L6459" s="211">
        <v>0.27021544899171696</v>
      </c>
      <c r="M6459" s="211">
        <v>8.8953676474286453E-2</v>
      </c>
      <c r="N6459" s="211">
        <v>0.44046393621335889</v>
      </c>
      <c r="O6459" s="211">
        <v>0.72436569869572343</v>
      </c>
      <c r="P6459" s="211">
        <v>7.2976300414283379E-2</v>
      </c>
      <c r="Q6459" s="211">
        <v>9.878301856539437E-2</v>
      </c>
      <c r="R6459" s="211">
        <v>0.4274507079964896</v>
      </c>
      <c r="S6459" s="211">
        <v>0.38076795329781638</v>
      </c>
      <c r="T6459" s="211">
        <v>0.58103324054851835</v>
      </c>
      <c r="U6459" s="211">
        <v>0.42948287573004196</v>
      </c>
      <c r="V6459" s="211">
        <v>0.18952237628136609</v>
      </c>
      <c r="W6459" s="211">
        <v>0.56008682831693635</v>
      </c>
      <c r="X6459" s="211">
        <v>0.28736933974770118</v>
      </c>
      <c r="Y6459" s="211">
        <v>0.67586916448516487</v>
      </c>
      <c r="Z6459" s="211">
        <v>0.14770347508984683</v>
      </c>
      <c r="AA6459" s="212">
        <v>0.12401935005948478</v>
      </c>
    </row>
    <row r="6460" spans="1:27" x14ac:dyDescent="0.35">
      <c r="A6460" s="210" t="s">
        <v>7136</v>
      </c>
      <c r="B6460" s="217">
        <v>125.06813729787821</v>
      </c>
      <c r="C6460" s="211">
        <v>5.4460309224611023E-2</v>
      </c>
      <c r="D6460" s="211">
        <v>0.12324414059366554</v>
      </c>
      <c r="E6460" s="211">
        <v>7.3603275085540876E-2</v>
      </c>
      <c r="F6460" s="211">
        <v>0.10254726081689135</v>
      </c>
      <c r="G6460" s="211">
        <v>0.1252096031735202</v>
      </c>
      <c r="H6460" s="211">
        <v>0.10842246133344656</v>
      </c>
      <c r="I6460" s="211">
        <v>0.45379403291991172</v>
      </c>
      <c r="J6460" s="211">
        <v>0.46331344702965493</v>
      </c>
      <c r="K6460" s="211">
        <v>0.64746270738911393</v>
      </c>
      <c r="L6460" s="211">
        <v>0.2755401855857828</v>
      </c>
      <c r="M6460" s="211">
        <v>0.10886602360056025</v>
      </c>
      <c r="N6460" s="211">
        <v>0.38912216377171122</v>
      </c>
      <c r="O6460" s="211">
        <v>0.67620652079081001</v>
      </c>
      <c r="P6460" s="211">
        <v>6.3770003342097439E-2</v>
      </c>
      <c r="Q6460" s="211">
        <v>7.3631903482869646E-2</v>
      </c>
      <c r="R6460" s="211">
        <v>0.4168756995905471</v>
      </c>
      <c r="S6460" s="211">
        <v>0.40197032194932325</v>
      </c>
      <c r="T6460" s="211">
        <v>0.61574990448927047</v>
      </c>
      <c r="U6460" s="211">
        <v>0.43876033480348753</v>
      </c>
      <c r="V6460" s="211">
        <v>6.2283627224563543E-2</v>
      </c>
      <c r="W6460" s="211">
        <v>0.60877362077769215</v>
      </c>
      <c r="X6460" s="211">
        <v>0.35794629300989117</v>
      </c>
      <c r="Y6460" s="211">
        <v>0.65697408813114766</v>
      </c>
      <c r="Z6460" s="211">
        <v>0.14709292286526024</v>
      </c>
      <c r="AA6460" s="212">
        <v>0.11529688536932735</v>
      </c>
    </row>
    <row r="6461" spans="1:27" x14ac:dyDescent="0.35">
      <c r="A6461" s="210" t="s">
        <v>7137</v>
      </c>
      <c r="B6461" s="217">
        <v>137.09862549082416</v>
      </c>
      <c r="C6461" s="211">
        <v>5.8606624624110426E-2</v>
      </c>
      <c r="D6461" s="211">
        <v>0.11985204725846338</v>
      </c>
      <c r="E6461" s="211">
        <v>7.1129655390813049E-2</v>
      </c>
      <c r="F6461" s="211">
        <v>7.5845072689275039E-2</v>
      </c>
      <c r="G6461" s="211">
        <v>0.11296944132510894</v>
      </c>
      <c r="H6461" s="211">
        <v>0.12610304306337308</v>
      </c>
      <c r="I6461" s="211">
        <v>0.50570061501081665</v>
      </c>
      <c r="J6461" s="211">
        <v>0.46127676246365357</v>
      </c>
      <c r="K6461" s="211">
        <v>0.6241397856193287</v>
      </c>
      <c r="L6461" s="211">
        <v>0.27953384125251657</v>
      </c>
      <c r="M6461" s="211">
        <v>0.1051278746348125</v>
      </c>
      <c r="N6461" s="211">
        <v>0.40770360080304641</v>
      </c>
      <c r="O6461" s="211">
        <v>0.71024879541666142</v>
      </c>
      <c r="P6461" s="211">
        <v>6.8916564568413718E-2</v>
      </c>
      <c r="Q6461" s="211">
        <v>7.6175150660695551E-2</v>
      </c>
      <c r="R6461" s="211">
        <v>0.4823572953745624</v>
      </c>
      <c r="S6461" s="211">
        <v>0.39644621667345081</v>
      </c>
      <c r="T6461" s="211">
        <v>0.607284763971768</v>
      </c>
      <c r="U6461" s="211">
        <v>0.51795078560487728</v>
      </c>
      <c r="V6461" s="211">
        <v>7.005588688108258E-2</v>
      </c>
      <c r="W6461" s="211">
        <v>0.55959224724455026</v>
      </c>
      <c r="X6461" s="211">
        <v>0.40745128840178524</v>
      </c>
      <c r="Y6461" s="211">
        <v>0.66212731141184711</v>
      </c>
      <c r="Z6461" s="211">
        <v>0.14956207171224031</v>
      </c>
      <c r="AA6461" s="212">
        <v>0.11885861460249955</v>
      </c>
    </row>
    <row r="6462" spans="1:27" x14ac:dyDescent="0.35">
      <c r="A6462" s="210" t="s">
        <v>7138</v>
      </c>
      <c r="B6462" s="217">
        <v>147.44594916019537</v>
      </c>
      <c r="C6462" s="211">
        <v>5.8984274650505923E-2</v>
      </c>
      <c r="D6462" s="211">
        <v>0.13284062945632241</v>
      </c>
      <c r="E6462" s="211">
        <v>7.5113158537497435E-2</v>
      </c>
      <c r="F6462" s="211">
        <v>0.1144301811640891</v>
      </c>
      <c r="G6462" s="211">
        <v>0.12136077886124834</v>
      </c>
      <c r="H6462" s="211">
        <v>0.12463613134628372</v>
      </c>
      <c r="I6462" s="211">
        <v>0.50901790612096964</v>
      </c>
      <c r="J6462" s="211">
        <v>0.48916376156129099</v>
      </c>
      <c r="K6462" s="211">
        <v>0.58988510911533176</v>
      </c>
      <c r="L6462" s="211">
        <v>0.27353250886853975</v>
      </c>
      <c r="M6462" s="211">
        <v>9.441007765881651E-2</v>
      </c>
      <c r="N6462" s="211">
        <v>0.39209561341876381</v>
      </c>
      <c r="O6462" s="211">
        <v>0.63562631950173565</v>
      </c>
      <c r="P6462" s="211">
        <v>6.883165459539721E-2</v>
      </c>
      <c r="Q6462" s="211">
        <v>8.6744827349198014E-2</v>
      </c>
      <c r="R6462" s="211">
        <v>0.4890625622767022</v>
      </c>
      <c r="S6462" s="211">
        <v>0.35634171931103775</v>
      </c>
      <c r="T6462" s="211">
        <v>0.57413126961863115</v>
      </c>
      <c r="U6462" s="211">
        <v>0.38132404343965703</v>
      </c>
      <c r="V6462" s="211">
        <v>0.13746769331395298</v>
      </c>
      <c r="W6462" s="211">
        <v>0.62174674472873592</v>
      </c>
      <c r="X6462" s="211">
        <v>0.29350287918031126</v>
      </c>
      <c r="Y6462" s="211">
        <v>0.65595699408189079</v>
      </c>
      <c r="Z6462" s="211">
        <v>0.149633844046443</v>
      </c>
      <c r="AA6462" s="212">
        <v>0.11865718410095326</v>
      </c>
    </row>
    <row r="6463" spans="1:27" x14ac:dyDescent="0.35">
      <c r="A6463" s="210" t="s">
        <v>7139</v>
      </c>
      <c r="B6463" s="217">
        <v>126.38997353014142</v>
      </c>
      <c r="C6463" s="211">
        <v>7.2864417658980593E-2</v>
      </c>
      <c r="D6463" s="211">
        <v>0.11988950046772087</v>
      </c>
      <c r="E6463" s="211">
        <v>7.216933583686308E-2</v>
      </c>
      <c r="F6463" s="211">
        <v>8.5948922680201434E-2</v>
      </c>
      <c r="G6463" s="211">
        <v>0.11545526136464059</v>
      </c>
      <c r="H6463" s="211">
        <v>0.11852286181425237</v>
      </c>
      <c r="I6463" s="211">
        <v>0.41672450008746448</v>
      </c>
      <c r="J6463" s="211">
        <v>0.4064884494235772</v>
      </c>
      <c r="K6463" s="211">
        <v>0.60522405598611329</v>
      </c>
      <c r="L6463" s="211">
        <v>0.26755054329348615</v>
      </c>
      <c r="M6463" s="211">
        <v>8.7985714287790229E-2</v>
      </c>
      <c r="N6463" s="211">
        <v>0.50843627261045898</v>
      </c>
      <c r="O6463" s="211">
        <v>0.78396915984933535</v>
      </c>
      <c r="P6463" s="211">
        <v>6.6536846710766331E-2</v>
      </c>
      <c r="Q6463" s="211">
        <v>0.12419907592548587</v>
      </c>
      <c r="R6463" s="211">
        <v>0.40042278965379524</v>
      </c>
      <c r="S6463" s="211">
        <v>0.3000794752625312</v>
      </c>
      <c r="T6463" s="211">
        <v>0.5783978389333444</v>
      </c>
      <c r="U6463" s="211">
        <v>0.48076976551520328</v>
      </c>
      <c r="V6463" s="211">
        <v>6.0061540715766137E-2</v>
      </c>
      <c r="W6463" s="211">
        <v>0.5621597136748735</v>
      </c>
      <c r="X6463" s="211">
        <v>0.28333085279545167</v>
      </c>
      <c r="Y6463" s="211">
        <v>0.74864453737178271</v>
      </c>
      <c r="Z6463" s="211">
        <v>0.14456497914023803</v>
      </c>
      <c r="AA6463" s="212">
        <v>0.12033028930519614</v>
      </c>
    </row>
    <row r="6464" spans="1:27" x14ac:dyDescent="0.35">
      <c r="A6464" s="210" t="s">
        <v>7140</v>
      </c>
      <c r="B6464" s="217">
        <v>172.93776326085248</v>
      </c>
      <c r="C6464" s="211">
        <v>5.9991356681035217E-2</v>
      </c>
      <c r="D6464" s="211">
        <v>0.12263670922818834</v>
      </c>
      <c r="E6464" s="211">
        <v>8.8491550797571927E-2</v>
      </c>
      <c r="F6464" s="211">
        <v>8.3316250102606279E-2</v>
      </c>
      <c r="G6464" s="211">
        <v>0.12346206736758147</v>
      </c>
      <c r="H6464" s="211">
        <v>0.11785452697398358</v>
      </c>
      <c r="I6464" s="211">
        <v>0.5256654191827802</v>
      </c>
      <c r="J6464" s="211">
        <v>0.49250677944209825</v>
      </c>
      <c r="K6464" s="211">
        <v>0.54459666596829259</v>
      </c>
      <c r="L6464" s="211">
        <v>0.27137398457338613</v>
      </c>
      <c r="M6464" s="211">
        <v>8.7677612819176423E-2</v>
      </c>
      <c r="N6464" s="211">
        <v>0.48595713131344731</v>
      </c>
      <c r="O6464" s="211">
        <v>0.74341261885248133</v>
      </c>
      <c r="P6464" s="211">
        <v>6.6056146923292855E-2</v>
      </c>
      <c r="Q6464" s="211">
        <v>0.12523059538502829</v>
      </c>
      <c r="R6464" s="211">
        <v>0.45227352127807707</v>
      </c>
      <c r="S6464" s="211">
        <v>0.30464203341413065</v>
      </c>
      <c r="T6464" s="211">
        <v>0.54974601884035235</v>
      </c>
      <c r="U6464" s="211">
        <v>0.37351128079389839</v>
      </c>
      <c r="V6464" s="211">
        <v>0.16169177755954017</v>
      </c>
      <c r="W6464" s="211">
        <v>0.58559338411952511</v>
      </c>
      <c r="X6464" s="211">
        <v>0.28245125754976136</v>
      </c>
      <c r="Y6464" s="211">
        <v>0.70916721808537497</v>
      </c>
      <c r="Z6464" s="211">
        <v>0.14149492763944538</v>
      </c>
      <c r="AA6464" s="212">
        <v>0.11167222600693381</v>
      </c>
    </row>
    <row r="6465" spans="1:27" x14ac:dyDescent="0.35">
      <c r="A6465" s="210" t="s">
        <v>7141</v>
      </c>
      <c r="B6465" s="217">
        <v>151.52201979160665</v>
      </c>
      <c r="C6465" s="211">
        <v>5.1522068974508263E-2</v>
      </c>
      <c r="D6465" s="211">
        <v>0.12733470831665966</v>
      </c>
      <c r="E6465" s="211">
        <v>8.1564259660603003E-2</v>
      </c>
      <c r="F6465" s="211">
        <v>9.2170350491906666E-2</v>
      </c>
      <c r="G6465" s="211">
        <v>0.11688371752636012</v>
      </c>
      <c r="H6465" s="211">
        <v>0.11748788210221858</v>
      </c>
      <c r="I6465" s="211">
        <v>0.49482520953293518</v>
      </c>
      <c r="J6465" s="211">
        <v>0.45245643804485891</v>
      </c>
      <c r="K6465" s="211">
        <v>0.63057226195817884</v>
      </c>
      <c r="L6465" s="211">
        <v>0.28104571600289385</v>
      </c>
      <c r="M6465" s="211">
        <v>0.10573746521479899</v>
      </c>
      <c r="N6465" s="211">
        <v>0.34279566192310451</v>
      </c>
      <c r="O6465" s="211">
        <v>0.7060387808989077</v>
      </c>
      <c r="P6465" s="211">
        <v>6.6396009614966708E-2</v>
      </c>
      <c r="Q6465" s="211">
        <v>5.5027194134448551E-2</v>
      </c>
      <c r="R6465" s="211">
        <v>0.45783764578725844</v>
      </c>
      <c r="S6465" s="211">
        <v>0.32952506601680298</v>
      </c>
      <c r="T6465" s="211">
        <v>0.60259329354866109</v>
      </c>
      <c r="U6465" s="211">
        <v>0.40485778136358253</v>
      </c>
      <c r="V6465" s="211">
        <v>0.14380870703398957</v>
      </c>
      <c r="W6465" s="211">
        <v>0.54434451881747858</v>
      </c>
      <c r="X6465" s="211">
        <v>0.3927147111460324</v>
      </c>
      <c r="Y6465" s="211">
        <v>0.6126927407232361</v>
      </c>
      <c r="Z6465" s="211">
        <v>0.14713884719642603</v>
      </c>
      <c r="AA6465" s="212">
        <v>0.11984409511215578</v>
      </c>
    </row>
    <row r="6466" spans="1:27" x14ac:dyDescent="0.35">
      <c r="A6466" s="210" t="s">
        <v>7142</v>
      </c>
      <c r="B6466" s="217">
        <v>152.74167439378661</v>
      </c>
      <c r="C6466" s="211">
        <v>8.226638047513507E-2</v>
      </c>
      <c r="D6466" s="211">
        <v>0.13343745284875333</v>
      </c>
      <c r="E6466" s="211">
        <v>8.6567561519886774E-2</v>
      </c>
      <c r="F6466" s="211">
        <v>0.10776057860406982</v>
      </c>
      <c r="G6466" s="211">
        <v>0.11578896657663144</v>
      </c>
      <c r="H6466" s="211">
        <v>0.1097923540753649</v>
      </c>
      <c r="I6466" s="211">
        <v>0.48384464935564137</v>
      </c>
      <c r="J6466" s="211">
        <v>0.42361916477181877</v>
      </c>
      <c r="K6466" s="211">
        <v>0.64632736377781919</v>
      </c>
      <c r="L6466" s="211">
        <v>0.27544119363835784</v>
      </c>
      <c r="M6466" s="211">
        <v>0.10332147627473745</v>
      </c>
      <c r="N6466" s="211">
        <v>0.51416182537465882</v>
      </c>
      <c r="O6466" s="211">
        <v>0.64457674066432047</v>
      </c>
      <c r="P6466" s="211">
        <v>6.3802644304272169E-2</v>
      </c>
      <c r="Q6466" s="211">
        <v>0.13288217604449348</v>
      </c>
      <c r="R6466" s="211">
        <v>0.37045560888100948</v>
      </c>
      <c r="S6466" s="211">
        <v>0.33047998426366199</v>
      </c>
      <c r="T6466" s="211">
        <v>0.54708450291261534</v>
      </c>
      <c r="U6466" s="211">
        <v>0.41459226261584275</v>
      </c>
      <c r="V6466" s="211">
        <v>0.11224597430030178</v>
      </c>
      <c r="W6466" s="211">
        <v>0.62886016998289263</v>
      </c>
      <c r="X6466" s="211">
        <v>0.32363485556508564</v>
      </c>
      <c r="Y6466" s="211">
        <v>0.68521574393964679</v>
      </c>
      <c r="Z6466" s="211">
        <v>0.14899505763884319</v>
      </c>
      <c r="AA6466" s="212">
        <v>0.12077709732891953</v>
      </c>
    </row>
    <row r="6467" spans="1:27" x14ac:dyDescent="0.35">
      <c r="A6467" s="210" t="s">
        <v>7143</v>
      </c>
      <c r="B6467" s="217">
        <v>132.62194963997914</v>
      </c>
      <c r="C6467" s="211">
        <v>6.7837486842352288E-2</v>
      </c>
      <c r="D6467" s="211">
        <v>0.13071400165244762</v>
      </c>
      <c r="E6467" s="211">
        <v>7.7557927585961389E-2</v>
      </c>
      <c r="F6467" s="211">
        <v>0.10247635882644938</v>
      </c>
      <c r="G6467" s="211">
        <v>0.12062405178261562</v>
      </c>
      <c r="H6467" s="211">
        <v>0.1234458585398113</v>
      </c>
      <c r="I6467" s="211">
        <v>0.44973690776219222</v>
      </c>
      <c r="J6467" s="211">
        <v>0.46819600994676835</v>
      </c>
      <c r="K6467" s="211">
        <v>0.61894117405975968</v>
      </c>
      <c r="L6467" s="211">
        <v>0.28044582095012643</v>
      </c>
      <c r="M6467" s="211">
        <v>8.9473956151571693E-2</v>
      </c>
      <c r="N6467" s="211">
        <v>0.37509459818925811</v>
      </c>
      <c r="O6467" s="211">
        <v>0.72563042126212118</v>
      </c>
      <c r="P6467" s="211">
        <v>6.4031001368757279E-2</v>
      </c>
      <c r="Q6467" s="211">
        <v>7.0744348161767709E-2</v>
      </c>
      <c r="R6467" s="211">
        <v>0.46246982104432677</v>
      </c>
      <c r="S6467" s="211">
        <v>0.40142035366971152</v>
      </c>
      <c r="T6467" s="211">
        <v>0.56049130359361099</v>
      </c>
      <c r="U6467" s="211">
        <v>0.39291523520541155</v>
      </c>
      <c r="V6467" s="211">
        <v>0.10373212413557531</v>
      </c>
      <c r="W6467" s="211">
        <v>0.56518544600398135</v>
      </c>
      <c r="X6467" s="211">
        <v>0.38199465963164281</v>
      </c>
      <c r="Y6467" s="211">
        <v>0.73680256787460807</v>
      </c>
      <c r="Z6467" s="211">
        <v>0.13986345436037542</v>
      </c>
      <c r="AA6467" s="212">
        <v>0.11994059214944078</v>
      </c>
    </row>
    <row r="6468" spans="1:27" x14ac:dyDescent="0.35">
      <c r="A6468" s="210" t="s">
        <v>7144</v>
      </c>
      <c r="B6468" s="217">
        <v>111.20547351483808</v>
      </c>
      <c r="C6468" s="211">
        <v>7.1661017045505912E-2</v>
      </c>
      <c r="D6468" s="211">
        <v>0.11697100589468512</v>
      </c>
      <c r="E6468" s="211">
        <v>7.2758979773352231E-2</v>
      </c>
      <c r="F6468" s="211">
        <v>0.11413786768897051</v>
      </c>
      <c r="G6468" s="211">
        <v>0.11353800228600452</v>
      </c>
      <c r="H6468" s="211">
        <v>0.10460704216707885</v>
      </c>
      <c r="I6468" s="211">
        <v>0.51200819989659985</v>
      </c>
      <c r="J6468" s="211">
        <v>0.40051615285008418</v>
      </c>
      <c r="K6468" s="211">
        <v>0.56733830892324266</v>
      </c>
      <c r="L6468" s="211">
        <v>0.26840169616468329</v>
      </c>
      <c r="M6468" s="211">
        <v>8.8432135387516903E-2</v>
      </c>
      <c r="N6468" s="211">
        <v>0.42025207374819207</v>
      </c>
      <c r="O6468" s="211">
        <v>0.5389784160166452</v>
      </c>
      <c r="P6468" s="211">
        <v>7.2534369721415817E-2</v>
      </c>
      <c r="Q6468" s="211">
        <v>0.10492544457957959</v>
      </c>
      <c r="R6468" s="211">
        <v>0.41782813556634313</v>
      </c>
      <c r="S6468" s="211">
        <v>0.31819051714584112</v>
      </c>
      <c r="T6468" s="211">
        <v>0.51155498544114442</v>
      </c>
      <c r="U6468" s="211">
        <v>0.36759886633921957</v>
      </c>
      <c r="V6468" s="211">
        <v>6.6441170959099266E-2</v>
      </c>
      <c r="W6468" s="211">
        <v>0.60030715368157928</v>
      </c>
      <c r="X6468" s="211">
        <v>0.32094964254733127</v>
      </c>
      <c r="Y6468" s="211">
        <v>0.66252191027510487</v>
      </c>
      <c r="Z6468" s="211">
        <v>0.14513591564329636</v>
      </c>
      <c r="AA6468" s="212">
        <v>0.12037292097167135</v>
      </c>
    </row>
    <row r="6469" spans="1:27" x14ac:dyDescent="0.35">
      <c r="A6469" s="210" t="s">
        <v>7145</v>
      </c>
      <c r="B6469" s="217">
        <v>115.15614598640072</v>
      </c>
      <c r="C6469" s="211">
        <v>6.7297369843432597E-2</v>
      </c>
      <c r="D6469" s="211">
        <v>0.12836227407220574</v>
      </c>
      <c r="E6469" s="211">
        <v>7.0329755668704697E-2</v>
      </c>
      <c r="F6469" s="211">
        <v>9.5523476003999602E-2</v>
      </c>
      <c r="G6469" s="211">
        <v>0.11994506489552781</v>
      </c>
      <c r="H6469" s="211">
        <v>0.11067427014959647</v>
      </c>
      <c r="I6469" s="211">
        <v>0.53488910728707939</v>
      </c>
      <c r="J6469" s="211">
        <v>0.46860142197012883</v>
      </c>
      <c r="K6469" s="211">
        <v>0.59012274266152853</v>
      </c>
      <c r="L6469" s="211">
        <v>0.28383540291305825</v>
      </c>
      <c r="M6469" s="211">
        <v>8.4924527246416082E-2</v>
      </c>
      <c r="N6469" s="211">
        <v>0.41343529070366508</v>
      </c>
      <c r="O6469" s="211">
        <v>0.53822980853114422</v>
      </c>
      <c r="P6469" s="211">
        <v>6.638957477230216E-2</v>
      </c>
      <c r="Q6469" s="211">
        <v>8.4004116974566501E-2</v>
      </c>
      <c r="R6469" s="211">
        <v>0.42922227984026257</v>
      </c>
      <c r="S6469" s="211">
        <v>0.29021987259335169</v>
      </c>
      <c r="T6469" s="211">
        <v>0.51455501074289645</v>
      </c>
      <c r="U6469" s="211">
        <v>0.4347496358493978</v>
      </c>
      <c r="V6469" s="211">
        <v>8.3485430918333589E-2</v>
      </c>
      <c r="W6469" s="211">
        <v>0.52025770118279446</v>
      </c>
      <c r="X6469" s="211">
        <v>0.38140501666874937</v>
      </c>
      <c r="Y6469" s="211">
        <v>0.61200138724223407</v>
      </c>
      <c r="Z6469" s="211">
        <v>0.14570509339469376</v>
      </c>
      <c r="AA6469" s="212">
        <v>0.11875863669617162</v>
      </c>
    </row>
    <row r="6470" spans="1:27" x14ac:dyDescent="0.35">
      <c r="A6470" s="210" t="s">
        <v>7146</v>
      </c>
      <c r="B6470" s="217">
        <v>152.7428009740544</v>
      </c>
      <c r="C6470" s="211">
        <v>5.1598478215476459E-2</v>
      </c>
      <c r="D6470" s="211">
        <v>0.12424960582082185</v>
      </c>
      <c r="E6470" s="211">
        <v>8.2300552563729437E-2</v>
      </c>
      <c r="F6470" s="211">
        <v>9.9329365188506963E-2</v>
      </c>
      <c r="G6470" s="211">
        <v>0.12090766983091913</v>
      </c>
      <c r="H6470" s="211">
        <v>0.11018939584877038</v>
      </c>
      <c r="I6470" s="211">
        <v>0.51071119990796499</v>
      </c>
      <c r="J6470" s="211">
        <v>0.42990684807007307</v>
      </c>
      <c r="K6470" s="211">
        <v>0.63812774476262157</v>
      </c>
      <c r="L6470" s="211">
        <v>0.2728174038368768</v>
      </c>
      <c r="M6470" s="211">
        <v>0.11861870255877612</v>
      </c>
      <c r="N6470" s="211">
        <v>0.39175645057925951</v>
      </c>
      <c r="O6470" s="211">
        <v>0.61641883374644035</v>
      </c>
      <c r="P6470" s="211">
        <v>6.9107517820276437E-2</v>
      </c>
      <c r="Q6470" s="211">
        <v>5.8198784408900445E-2</v>
      </c>
      <c r="R6470" s="211">
        <v>0.4155190489657743</v>
      </c>
      <c r="S6470" s="211">
        <v>0.34479430304333725</v>
      </c>
      <c r="T6470" s="211">
        <v>0.5294843072392057</v>
      </c>
      <c r="U6470" s="211">
        <v>0.53145467784762312</v>
      </c>
      <c r="V6470" s="211">
        <v>8.1335131368521746E-2</v>
      </c>
      <c r="W6470" s="211">
        <v>0.50321026264719237</v>
      </c>
      <c r="X6470" s="211">
        <v>0.34645582767095551</v>
      </c>
      <c r="Y6470" s="211">
        <v>0.62184947781187194</v>
      </c>
      <c r="Z6470" s="211">
        <v>0.14893081563913041</v>
      </c>
      <c r="AA6470" s="212">
        <v>0.11503128709617645</v>
      </c>
    </row>
    <row r="6471" spans="1:27" x14ac:dyDescent="0.35">
      <c r="A6471" s="210" t="s">
        <v>7147</v>
      </c>
      <c r="B6471" s="217">
        <v>122.06920164244258</v>
      </c>
      <c r="C6471" s="211">
        <v>8.0548379117194507E-2</v>
      </c>
      <c r="D6471" s="211">
        <v>0.1232890142895757</v>
      </c>
      <c r="E6471" s="211">
        <v>7.3765761826304274E-2</v>
      </c>
      <c r="F6471" s="211">
        <v>8.7377872300655385E-2</v>
      </c>
      <c r="G6471" s="211">
        <v>0.11860591284610193</v>
      </c>
      <c r="H6471" s="211">
        <v>0.12357939521529704</v>
      </c>
      <c r="I6471" s="211">
        <v>0.50503275202987186</v>
      </c>
      <c r="J6471" s="211">
        <v>0.45301411938243741</v>
      </c>
      <c r="K6471" s="211">
        <v>0.63807913960031459</v>
      </c>
      <c r="L6471" s="211">
        <v>0.27301445146982639</v>
      </c>
      <c r="M6471" s="211">
        <v>9.6030813389905684E-2</v>
      </c>
      <c r="N6471" s="211">
        <v>0.42045577825957747</v>
      </c>
      <c r="O6471" s="211">
        <v>0.74619428256345066</v>
      </c>
      <c r="P6471" s="211">
        <v>6.8235727248928763E-2</v>
      </c>
      <c r="Q6471" s="211">
        <v>0.10568591945561735</v>
      </c>
      <c r="R6471" s="211">
        <v>0.41211350918720713</v>
      </c>
      <c r="S6471" s="211">
        <v>0.26014618314549459</v>
      </c>
      <c r="T6471" s="211">
        <v>0.49506499465023834</v>
      </c>
      <c r="U6471" s="211">
        <v>0.47968933364630295</v>
      </c>
      <c r="V6471" s="211">
        <v>5.7491839991922616E-2</v>
      </c>
      <c r="W6471" s="211">
        <v>0.55463795821776918</v>
      </c>
      <c r="X6471" s="211">
        <v>0.32023510359134377</v>
      </c>
      <c r="Y6471" s="211">
        <v>0.63352528628865334</v>
      </c>
      <c r="Z6471" s="211">
        <v>0.1486173705836274</v>
      </c>
      <c r="AA6471" s="212">
        <v>0.11880375309216136</v>
      </c>
    </row>
    <row r="6472" spans="1:27" x14ac:dyDescent="0.35">
      <c r="A6472" s="210" t="s">
        <v>7148</v>
      </c>
      <c r="B6472" s="217">
        <v>124.82086439506169</v>
      </c>
      <c r="C6472" s="211">
        <v>7.2792529675276982E-2</v>
      </c>
      <c r="D6472" s="211">
        <v>0.1219638596185036</v>
      </c>
      <c r="E6472" s="211">
        <v>7.1599818364005002E-2</v>
      </c>
      <c r="F6472" s="211">
        <v>0.11702596400152501</v>
      </c>
      <c r="G6472" s="211">
        <v>0.12304474616187951</v>
      </c>
      <c r="H6472" s="211">
        <v>0.11845959477463984</v>
      </c>
      <c r="I6472" s="211">
        <v>0.49320574929142691</v>
      </c>
      <c r="J6472" s="211">
        <v>0.4760586521656896</v>
      </c>
      <c r="K6472" s="211">
        <v>0.62383629678237096</v>
      </c>
      <c r="L6472" s="211">
        <v>0.27323082795055514</v>
      </c>
      <c r="M6472" s="211">
        <v>8.5568853295884414E-2</v>
      </c>
      <c r="N6472" s="211">
        <v>0.37226707333927156</v>
      </c>
      <c r="O6472" s="211">
        <v>0.52240320331623014</v>
      </c>
      <c r="P6472" s="211">
        <v>7.0724379641255108E-2</v>
      </c>
      <c r="Q6472" s="211">
        <v>9.6091819515161603E-2</v>
      </c>
      <c r="R6472" s="211">
        <v>0.45653552396255281</v>
      </c>
      <c r="S6472" s="211">
        <v>0.29095689211092812</v>
      </c>
      <c r="T6472" s="211">
        <v>0.49508449774607194</v>
      </c>
      <c r="U6472" s="211">
        <v>0.41767633968176504</v>
      </c>
      <c r="V6472" s="211">
        <v>0.10124340410056498</v>
      </c>
      <c r="W6472" s="211">
        <v>0.59666230742222037</v>
      </c>
      <c r="X6472" s="211">
        <v>0.32102495962065347</v>
      </c>
      <c r="Y6472" s="211">
        <v>0.61019765063855314</v>
      </c>
      <c r="Z6472" s="211">
        <v>0.14776843545934268</v>
      </c>
      <c r="AA6472" s="212">
        <v>0.1201005651122368</v>
      </c>
    </row>
    <row r="6473" spans="1:27" x14ac:dyDescent="0.35">
      <c r="A6473" s="210" t="s">
        <v>7149</v>
      </c>
      <c r="B6473" s="217">
        <v>125.22755732144005</v>
      </c>
      <c r="C6473" s="211">
        <v>6.475749996954154E-2</v>
      </c>
      <c r="D6473" s="211">
        <v>0.12158614928922006</v>
      </c>
      <c r="E6473" s="211">
        <v>8.0254090874977077E-2</v>
      </c>
      <c r="F6473" s="211">
        <v>9.2432823535263012E-2</v>
      </c>
      <c r="G6473" s="211">
        <v>0.12405125653305872</v>
      </c>
      <c r="H6473" s="211">
        <v>0.11329527658660438</v>
      </c>
      <c r="I6473" s="211">
        <v>0.51730071783735265</v>
      </c>
      <c r="J6473" s="211">
        <v>0.46183021990088263</v>
      </c>
      <c r="K6473" s="211">
        <v>0.64506353530562377</v>
      </c>
      <c r="L6473" s="211">
        <v>0.27005005965670376</v>
      </c>
      <c r="M6473" s="211">
        <v>0.11151104695953681</v>
      </c>
      <c r="N6473" s="211">
        <v>0.36370703705344942</v>
      </c>
      <c r="O6473" s="211">
        <v>0.71677703171183493</v>
      </c>
      <c r="P6473" s="211">
        <v>6.936170365041075E-2</v>
      </c>
      <c r="Q6473" s="211">
        <v>5.3877874722687139E-2</v>
      </c>
      <c r="R6473" s="211">
        <v>0.4147243146642946</v>
      </c>
      <c r="S6473" s="211">
        <v>0.32470857096790828</v>
      </c>
      <c r="T6473" s="211">
        <v>0.5970800928423835</v>
      </c>
      <c r="U6473" s="211">
        <v>0.47149005227634122</v>
      </c>
      <c r="V6473" s="211">
        <v>5.7863587756707441E-2</v>
      </c>
      <c r="W6473" s="211">
        <v>0.5831375300815691</v>
      </c>
      <c r="X6473" s="211">
        <v>0.30351208344544595</v>
      </c>
      <c r="Y6473" s="211">
        <v>0.59200819142060113</v>
      </c>
      <c r="Z6473" s="211">
        <v>0.14457901496520748</v>
      </c>
      <c r="AA6473" s="212">
        <v>0.11907571407662597</v>
      </c>
    </row>
    <row r="6474" spans="1:27" x14ac:dyDescent="0.35">
      <c r="A6474" s="210" t="s">
        <v>7150</v>
      </c>
      <c r="B6474" s="217">
        <v>156.52939152961096</v>
      </c>
      <c r="C6474" s="211">
        <v>5.5601852351802906E-2</v>
      </c>
      <c r="D6474" s="211">
        <v>0.12726359267382917</v>
      </c>
      <c r="E6474" s="211">
        <v>7.3474024918956882E-2</v>
      </c>
      <c r="F6474" s="211">
        <v>9.3979498881848353E-2</v>
      </c>
      <c r="G6474" s="211">
        <v>0.12282738456000325</v>
      </c>
      <c r="H6474" s="211">
        <v>0.12280411192721633</v>
      </c>
      <c r="I6474" s="211">
        <v>0.52129926260829296</v>
      </c>
      <c r="J6474" s="211">
        <v>0.41209622736436707</v>
      </c>
      <c r="K6474" s="211">
        <v>0.62664551632154031</v>
      </c>
      <c r="L6474" s="211">
        <v>0.27516828393925519</v>
      </c>
      <c r="M6474" s="211">
        <v>0.11135553971547414</v>
      </c>
      <c r="N6474" s="211">
        <v>0.46640226903341631</v>
      </c>
      <c r="O6474" s="211">
        <v>0.54590123498399601</v>
      </c>
      <c r="P6474" s="211">
        <v>7.2651041129055544E-2</v>
      </c>
      <c r="Q6474" s="211">
        <v>5.9546840166413151E-2</v>
      </c>
      <c r="R6474" s="211">
        <v>0.47591242019133917</v>
      </c>
      <c r="S6474" s="211">
        <v>0.27384749574569139</v>
      </c>
      <c r="T6474" s="211">
        <v>0.54267972613529847</v>
      </c>
      <c r="U6474" s="211">
        <v>0.47199392178361604</v>
      </c>
      <c r="V6474" s="211">
        <v>9.505757077557983E-2</v>
      </c>
      <c r="W6474" s="211">
        <v>0.52780574925248869</v>
      </c>
      <c r="X6474" s="211">
        <v>0.33658319922853708</v>
      </c>
      <c r="Y6474" s="211">
        <v>0.55600613912977126</v>
      </c>
      <c r="Z6474" s="211">
        <v>0.14881129041366628</v>
      </c>
      <c r="AA6474" s="212">
        <v>0.11203825577897623</v>
      </c>
    </row>
    <row r="6475" spans="1:27" x14ac:dyDescent="0.35">
      <c r="A6475" s="210" t="s">
        <v>7151</v>
      </c>
      <c r="B6475" s="217">
        <v>138.86043204777485</v>
      </c>
      <c r="C6475" s="211">
        <v>6.4101835791281148E-2</v>
      </c>
      <c r="D6475" s="211">
        <v>0.12492254889032495</v>
      </c>
      <c r="E6475" s="211">
        <v>7.616285660946466E-2</v>
      </c>
      <c r="F6475" s="211">
        <v>7.4349557469944774E-2</v>
      </c>
      <c r="G6475" s="211">
        <v>0.12248980157598054</v>
      </c>
      <c r="H6475" s="211">
        <v>0.11872632372204638</v>
      </c>
      <c r="I6475" s="211">
        <v>0.43579860594433389</v>
      </c>
      <c r="J6475" s="211">
        <v>0.40603376917219347</v>
      </c>
      <c r="K6475" s="211">
        <v>0.61093799315217823</v>
      </c>
      <c r="L6475" s="211">
        <v>0.27220873861132</v>
      </c>
      <c r="M6475" s="211">
        <v>8.5788696682104731E-2</v>
      </c>
      <c r="N6475" s="211">
        <v>0.41878918877161225</v>
      </c>
      <c r="O6475" s="211">
        <v>0.63572416180202174</v>
      </c>
      <c r="P6475" s="211">
        <v>7.0838501307093418E-2</v>
      </c>
      <c r="Q6475" s="211">
        <v>9.8017325360174754E-2</v>
      </c>
      <c r="R6475" s="211">
        <v>0.46536327721103715</v>
      </c>
      <c r="S6475" s="211">
        <v>0.38134032067049684</v>
      </c>
      <c r="T6475" s="211">
        <v>0.51941148319105024</v>
      </c>
      <c r="U6475" s="211">
        <v>0.47750932977413035</v>
      </c>
      <c r="V6475" s="211">
        <v>0.11434927482784692</v>
      </c>
      <c r="W6475" s="211">
        <v>0.52356869816327145</v>
      </c>
      <c r="X6475" s="211">
        <v>0.31961101984137946</v>
      </c>
      <c r="Y6475" s="211">
        <v>0.53661464489204669</v>
      </c>
      <c r="Z6475" s="211">
        <v>0.14869170570519613</v>
      </c>
      <c r="AA6475" s="212">
        <v>0.11761052390907842</v>
      </c>
    </row>
    <row r="6476" spans="1:27" x14ac:dyDescent="0.35">
      <c r="A6476" s="210" t="s">
        <v>7152</v>
      </c>
      <c r="B6476" s="217">
        <v>129.58706503065795</v>
      </c>
      <c r="C6476" s="211">
        <v>6.3469142784683699E-2</v>
      </c>
      <c r="D6476" s="211">
        <v>0.12852117879820554</v>
      </c>
      <c r="E6476" s="211">
        <v>6.626148459057879E-2</v>
      </c>
      <c r="F6476" s="211">
        <v>0.10949959371433589</v>
      </c>
      <c r="G6476" s="211">
        <v>0.11972795859924978</v>
      </c>
      <c r="H6476" s="211">
        <v>0.117927956636458</v>
      </c>
      <c r="I6476" s="211">
        <v>0.43468409890093102</v>
      </c>
      <c r="J6476" s="211">
        <v>0.47623613940984999</v>
      </c>
      <c r="K6476" s="211">
        <v>0.62357403954744373</v>
      </c>
      <c r="L6476" s="211">
        <v>0.2779996352766666</v>
      </c>
      <c r="M6476" s="211">
        <v>9.8495920757962735E-2</v>
      </c>
      <c r="N6476" s="211">
        <v>0.41046663908793535</v>
      </c>
      <c r="O6476" s="211">
        <v>0.73798524779792785</v>
      </c>
      <c r="P6476" s="211">
        <v>6.884900925144298E-2</v>
      </c>
      <c r="Q6476" s="211">
        <v>7.1895495727665376E-2</v>
      </c>
      <c r="R6476" s="211">
        <v>0.40676397999126201</v>
      </c>
      <c r="S6476" s="211">
        <v>0.37736054866731494</v>
      </c>
      <c r="T6476" s="211">
        <v>0.51039319744663292</v>
      </c>
      <c r="U6476" s="211">
        <v>0.47222604670228063</v>
      </c>
      <c r="V6476" s="211">
        <v>9.5866774174782107E-2</v>
      </c>
      <c r="W6476" s="211">
        <v>0.57194554650357821</v>
      </c>
      <c r="X6476" s="211">
        <v>0.340714422368391</v>
      </c>
      <c r="Y6476" s="211">
        <v>0.66257539539558796</v>
      </c>
      <c r="Z6476" s="211">
        <v>0.14423971141413208</v>
      </c>
      <c r="AA6476" s="212">
        <v>0.12620873773043315</v>
      </c>
    </row>
    <row r="6477" spans="1:27" x14ac:dyDescent="0.35">
      <c r="A6477" s="210" t="s">
        <v>7153</v>
      </c>
      <c r="B6477" s="217">
        <v>141.08022530772988</v>
      </c>
      <c r="C6477" s="211">
        <v>6.2655064362900512E-2</v>
      </c>
      <c r="D6477" s="211">
        <v>0.13168725859834679</v>
      </c>
      <c r="E6477" s="211">
        <v>7.0634733444830969E-2</v>
      </c>
      <c r="F6477" s="211">
        <v>0.11212788667323011</v>
      </c>
      <c r="G6477" s="211">
        <v>0.11888444155111673</v>
      </c>
      <c r="H6477" s="211">
        <v>0.12731275866999869</v>
      </c>
      <c r="I6477" s="211">
        <v>0.50645731179426212</v>
      </c>
      <c r="J6477" s="211">
        <v>0.42605055117697221</v>
      </c>
      <c r="K6477" s="211">
        <v>0.52711369180841683</v>
      </c>
      <c r="L6477" s="211">
        <v>0.26850481492600697</v>
      </c>
      <c r="M6477" s="211">
        <v>0.10695098416332026</v>
      </c>
      <c r="N6477" s="211">
        <v>0.43814387417635092</v>
      </c>
      <c r="O6477" s="211">
        <v>0.61119466530830258</v>
      </c>
      <c r="P6477" s="211">
        <v>6.5001246337813623E-2</v>
      </c>
      <c r="Q6477" s="211">
        <v>0.10919807619665414</v>
      </c>
      <c r="R6477" s="211">
        <v>0.41810046665103012</v>
      </c>
      <c r="S6477" s="211">
        <v>0.36097595105139352</v>
      </c>
      <c r="T6477" s="211">
        <v>0.55960127176376062</v>
      </c>
      <c r="U6477" s="211">
        <v>0.41625975414861616</v>
      </c>
      <c r="V6477" s="211">
        <v>0.13223792795686995</v>
      </c>
      <c r="W6477" s="211">
        <v>0.58008793395625258</v>
      </c>
      <c r="X6477" s="211">
        <v>0.37009769536840081</v>
      </c>
      <c r="Y6477" s="211">
        <v>0.66921621520373498</v>
      </c>
      <c r="Z6477" s="211">
        <v>0.14694647203165359</v>
      </c>
      <c r="AA6477" s="212">
        <v>0.12113342245144425</v>
      </c>
    </row>
    <row r="6478" spans="1:27" x14ac:dyDescent="0.35">
      <c r="A6478" s="210" t="s">
        <v>7154</v>
      </c>
      <c r="B6478" s="217">
        <v>132.0302069701811</v>
      </c>
      <c r="C6478" s="211">
        <v>7.8255541938437506E-2</v>
      </c>
      <c r="D6478" s="211">
        <v>0.1239775954224993</v>
      </c>
      <c r="E6478" s="211">
        <v>7.2512091768693457E-2</v>
      </c>
      <c r="F6478" s="211">
        <v>7.9170295527288895E-2</v>
      </c>
      <c r="G6478" s="211">
        <v>0.11298532399001789</v>
      </c>
      <c r="H6478" s="211">
        <v>0.12892325336586893</v>
      </c>
      <c r="I6478" s="211">
        <v>0.50117784985049196</v>
      </c>
      <c r="J6478" s="211">
        <v>0.43741889304411213</v>
      </c>
      <c r="K6478" s="211">
        <v>0.54024396734202407</v>
      </c>
      <c r="L6478" s="211">
        <v>0.27971858208036998</v>
      </c>
      <c r="M6478" s="211">
        <v>0.10779225482581958</v>
      </c>
      <c r="N6478" s="211">
        <v>0.42806583650010954</v>
      </c>
      <c r="O6478" s="211">
        <v>0.77937930513806608</v>
      </c>
      <c r="P6478" s="211">
        <v>6.5450501624402802E-2</v>
      </c>
      <c r="Q6478" s="211">
        <v>6.1014730497638905E-2</v>
      </c>
      <c r="R6478" s="211">
        <v>0.43726281840797354</v>
      </c>
      <c r="S6478" s="211">
        <v>0.32805801684515146</v>
      </c>
      <c r="T6478" s="211">
        <v>0.5646227541190556</v>
      </c>
      <c r="U6478" s="211">
        <v>0.37287693552158974</v>
      </c>
      <c r="V6478" s="211">
        <v>0.11364902191300068</v>
      </c>
      <c r="W6478" s="211">
        <v>0.53061172191056194</v>
      </c>
      <c r="X6478" s="211">
        <v>0.29047564602048254</v>
      </c>
      <c r="Y6478" s="211">
        <v>0.69325537464223652</v>
      </c>
      <c r="Z6478" s="211">
        <v>0.14476612249923679</v>
      </c>
      <c r="AA6478" s="212">
        <v>0.12249057461217516</v>
      </c>
    </row>
    <row r="6479" spans="1:27" x14ac:dyDescent="0.35">
      <c r="A6479" s="210" t="s">
        <v>7155</v>
      </c>
      <c r="B6479" s="217">
        <v>148.77511355185064</v>
      </c>
      <c r="C6479" s="211">
        <v>5.4492550525450073E-2</v>
      </c>
      <c r="D6479" s="211">
        <v>0.11865271346279975</v>
      </c>
      <c r="E6479" s="211">
        <v>8.2263278187869215E-2</v>
      </c>
      <c r="F6479" s="211">
        <v>0.10185156207966609</v>
      </c>
      <c r="G6479" s="211">
        <v>0.11451198922170643</v>
      </c>
      <c r="H6479" s="211">
        <v>0.12210635179840171</v>
      </c>
      <c r="I6479" s="211">
        <v>0.45891683099965647</v>
      </c>
      <c r="J6479" s="211">
        <v>0.44899127080521029</v>
      </c>
      <c r="K6479" s="211">
        <v>0.62382001053932457</v>
      </c>
      <c r="L6479" s="211">
        <v>0.27850231760043703</v>
      </c>
      <c r="M6479" s="211">
        <v>0.11000502697332566</v>
      </c>
      <c r="N6479" s="211">
        <v>0.38695889965763047</v>
      </c>
      <c r="O6479" s="211">
        <v>0.72036325791212064</v>
      </c>
      <c r="P6479" s="211">
        <v>7.1478607135748468E-2</v>
      </c>
      <c r="Q6479" s="211">
        <v>9.6759909082992021E-2</v>
      </c>
      <c r="R6479" s="211">
        <v>0.45692707045850051</v>
      </c>
      <c r="S6479" s="211">
        <v>0.37319751464334289</v>
      </c>
      <c r="T6479" s="211">
        <v>0.50282407288500153</v>
      </c>
      <c r="U6479" s="211">
        <v>0.49055665387639402</v>
      </c>
      <c r="V6479" s="211">
        <v>8.9598036858921773E-2</v>
      </c>
      <c r="W6479" s="211">
        <v>0.57670476929780745</v>
      </c>
      <c r="X6479" s="211">
        <v>0.39854142945307947</v>
      </c>
      <c r="Y6479" s="211">
        <v>0.59256075553362408</v>
      </c>
      <c r="Z6479" s="211">
        <v>0.14930811429932139</v>
      </c>
      <c r="AA6479" s="212">
        <v>0.11782052849874136</v>
      </c>
    </row>
    <row r="6480" spans="1:27" x14ac:dyDescent="0.35">
      <c r="A6480" s="210" t="s">
        <v>7156</v>
      </c>
      <c r="B6480" s="217">
        <v>123.82603214137447</v>
      </c>
      <c r="C6480" s="211">
        <v>4.9421718456070268E-2</v>
      </c>
      <c r="D6480" s="211">
        <v>0.12547735733988408</v>
      </c>
      <c r="E6480" s="211">
        <v>8.7079094950534175E-2</v>
      </c>
      <c r="F6480" s="211">
        <v>9.3558648808140923E-2</v>
      </c>
      <c r="G6480" s="211">
        <v>0.11890048762915401</v>
      </c>
      <c r="H6480" s="211">
        <v>0.12255768041523533</v>
      </c>
      <c r="I6480" s="211">
        <v>0.51243453771369296</v>
      </c>
      <c r="J6480" s="211">
        <v>0.42638680714996618</v>
      </c>
      <c r="K6480" s="211">
        <v>0.61070004212256812</v>
      </c>
      <c r="L6480" s="211">
        <v>0.27190160857837653</v>
      </c>
      <c r="M6480" s="211">
        <v>9.2503983506539239E-2</v>
      </c>
      <c r="N6480" s="211">
        <v>0.39593333513838874</v>
      </c>
      <c r="O6480" s="211">
        <v>0.65520605595841819</v>
      </c>
      <c r="P6480" s="211">
        <v>6.8724990839042516E-2</v>
      </c>
      <c r="Q6480" s="211">
        <v>0.15928533087243368</v>
      </c>
      <c r="R6480" s="211">
        <v>0.41334617490035752</v>
      </c>
      <c r="S6480" s="211">
        <v>0.39519756796495537</v>
      </c>
      <c r="T6480" s="211">
        <v>0.60038123250308961</v>
      </c>
      <c r="U6480" s="211">
        <v>0.42338436133278917</v>
      </c>
      <c r="V6480" s="211">
        <v>5.1620605237843793E-2</v>
      </c>
      <c r="W6480" s="211">
        <v>0.55548755182406218</v>
      </c>
      <c r="X6480" s="211">
        <v>0.24161225514873871</v>
      </c>
      <c r="Y6480" s="211">
        <v>0.59964173853524505</v>
      </c>
      <c r="Z6480" s="211">
        <v>0.14941421323338444</v>
      </c>
      <c r="AA6480" s="212">
        <v>0.11599409599879557</v>
      </c>
    </row>
    <row r="6481" spans="1:27" x14ac:dyDescent="0.35">
      <c r="A6481" s="210" t="s">
        <v>7157</v>
      </c>
      <c r="B6481" s="217">
        <v>128.8631217711096</v>
      </c>
      <c r="C6481" s="211">
        <v>6.7512464750322562E-2</v>
      </c>
      <c r="D6481" s="211">
        <v>0.12772936409950628</v>
      </c>
      <c r="E6481" s="211">
        <v>7.9166477416152611E-2</v>
      </c>
      <c r="F6481" s="211">
        <v>0.11281001157294028</v>
      </c>
      <c r="G6481" s="211">
        <v>0.12183225688481272</v>
      </c>
      <c r="H6481" s="211">
        <v>0.11055040321554402</v>
      </c>
      <c r="I6481" s="211">
        <v>0.49395107678989397</v>
      </c>
      <c r="J6481" s="211">
        <v>0.44490877184454558</v>
      </c>
      <c r="K6481" s="211">
        <v>0.56696744066306481</v>
      </c>
      <c r="L6481" s="211">
        <v>0.27958632915948844</v>
      </c>
      <c r="M6481" s="211">
        <v>7.7577981018539716E-2</v>
      </c>
      <c r="N6481" s="211">
        <v>0.48690115015889085</v>
      </c>
      <c r="O6481" s="211">
        <v>0.65506304475199661</v>
      </c>
      <c r="P6481" s="211">
        <v>6.78021228982158E-2</v>
      </c>
      <c r="Q6481" s="211">
        <v>7.0182107478278674E-2</v>
      </c>
      <c r="R6481" s="211">
        <v>0.4469736257910758</v>
      </c>
      <c r="S6481" s="211">
        <v>0.29533863402232952</v>
      </c>
      <c r="T6481" s="211">
        <v>0.5139491968840858</v>
      </c>
      <c r="U6481" s="211">
        <v>0.36449682825491947</v>
      </c>
      <c r="V6481" s="211">
        <v>0.11900193795958842</v>
      </c>
      <c r="W6481" s="211">
        <v>0.522655964677742</v>
      </c>
      <c r="X6481" s="211">
        <v>0.36521857217272213</v>
      </c>
      <c r="Y6481" s="211">
        <v>0.6753723558746807</v>
      </c>
      <c r="Z6481" s="211">
        <v>0.14691911432873803</v>
      </c>
      <c r="AA6481" s="212">
        <v>0.11993157540583327</v>
      </c>
    </row>
    <row r="6482" spans="1:27" x14ac:dyDescent="0.35">
      <c r="A6482" s="210" t="s">
        <v>7158</v>
      </c>
      <c r="B6482" s="217">
        <v>114.55511666527956</v>
      </c>
      <c r="C6482" s="211">
        <v>5.5103840799007979E-2</v>
      </c>
      <c r="D6482" s="211">
        <v>0.12566652546207072</v>
      </c>
      <c r="E6482" s="211">
        <v>7.1105718149174948E-2</v>
      </c>
      <c r="F6482" s="211">
        <v>9.4422971382412096E-2</v>
      </c>
      <c r="G6482" s="211">
        <v>0.12073413848140882</v>
      </c>
      <c r="H6482" s="211">
        <v>0.11953462193871489</v>
      </c>
      <c r="I6482" s="211">
        <v>0.53379888404668308</v>
      </c>
      <c r="J6482" s="211">
        <v>0.41574621845141652</v>
      </c>
      <c r="K6482" s="211">
        <v>0.60764074935784362</v>
      </c>
      <c r="L6482" s="211">
        <v>0.27554218426301375</v>
      </c>
      <c r="M6482" s="211">
        <v>0.10498497641124642</v>
      </c>
      <c r="N6482" s="211">
        <v>0.36374593353907386</v>
      </c>
      <c r="O6482" s="211">
        <v>0.7021059535341041</v>
      </c>
      <c r="P6482" s="211">
        <v>7.2593309899813843E-2</v>
      </c>
      <c r="Q6482" s="211">
        <v>5.5393826954205111E-2</v>
      </c>
      <c r="R6482" s="211">
        <v>0.40494180552378867</v>
      </c>
      <c r="S6482" s="211">
        <v>0.33769514381925336</v>
      </c>
      <c r="T6482" s="211">
        <v>0.63514718938319992</v>
      </c>
      <c r="U6482" s="211">
        <v>0.3611076139828257</v>
      </c>
      <c r="V6482" s="211">
        <v>6.4668053387800489E-2</v>
      </c>
      <c r="W6482" s="211">
        <v>0.47935830428874687</v>
      </c>
      <c r="X6482" s="211">
        <v>0.31418386660388509</v>
      </c>
      <c r="Y6482" s="211">
        <v>0.69131267307715349</v>
      </c>
      <c r="Z6482" s="211">
        <v>0.14224630960999546</v>
      </c>
      <c r="AA6482" s="212">
        <v>0.12492640306966897</v>
      </c>
    </row>
    <row r="6483" spans="1:27" x14ac:dyDescent="0.35">
      <c r="A6483" s="210" t="s">
        <v>7159</v>
      </c>
      <c r="B6483" s="217">
        <v>184.69839232528881</v>
      </c>
      <c r="C6483" s="211">
        <v>5.7809048304691406E-2</v>
      </c>
      <c r="D6483" s="211">
        <v>0.12496565057376585</v>
      </c>
      <c r="E6483" s="211">
        <v>7.3780492976756998E-2</v>
      </c>
      <c r="F6483" s="211">
        <v>0.11568885118377573</v>
      </c>
      <c r="G6483" s="211">
        <v>0.11761495404749049</v>
      </c>
      <c r="H6483" s="211">
        <v>0.1136902877885022</v>
      </c>
      <c r="I6483" s="211">
        <v>0.48444622573490448</v>
      </c>
      <c r="J6483" s="211">
        <v>0.39665767698563265</v>
      </c>
      <c r="K6483" s="211">
        <v>0.59030872860526107</v>
      </c>
      <c r="L6483" s="211">
        <v>0.275031298224303</v>
      </c>
      <c r="M6483" s="211">
        <v>9.0505239719645414E-2</v>
      </c>
      <c r="N6483" s="211">
        <v>0.51404163006448478</v>
      </c>
      <c r="O6483" s="211">
        <v>0.67130614621793161</v>
      </c>
      <c r="P6483" s="211">
        <v>7.2985931549611929E-2</v>
      </c>
      <c r="Q6483" s="211">
        <v>6.1291783945962575E-2</v>
      </c>
      <c r="R6483" s="211">
        <v>0.44598812836452151</v>
      </c>
      <c r="S6483" s="211">
        <v>0.35516573166287113</v>
      </c>
      <c r="T6483" s="211">
        <v>0.60344836812266789</v>
      </c>
      <c r="U6483" s="211">
        <v>0.49019111203820992</v>
      </c>
      <c r="V6483" s="211">
        <v>0.17713256468328761</v>
      </c>
      <c r="W6483" s="211">
        <v>0.47277155577253849</v>
      </c>
      <c r="X6483" s="211">
        <v>0.32509133125228395</v>
      </c>
      <c r="Y6483" s="211">
        <v>0.72454902913526331</v>
      </c>
      <c r="Z6483" s="211">
        <v>0.14225861484692032</v>
      </c>
      <c r="AA6483" s="212">
        <v>0.12343389167739</v>
      </c>
    </row>
    <row r="6484" spans="1:27" x14ac:dyDescent="0.35">
      <c r="A6484" s="210" t="s">
        <v>7160</v>
      </c>
      <c r="B6484" s="217">
        <v>123.31033653423883</v>
      </c>
      <c r="C6484" s="211">
        <v>5.5484950912651515E-2</v>
      </c>
      <c r="D6484" s="211">
        <v>0.13250504805420904</v>
      </c>
      <c r="E6484" s="211">
        <v>6.7181523719332156E-2</v>
      </c>
      <c r="F6484" s="211">
        <v>7.8759338368354456E-2</v>
      </c>
      <c r="G6484" s="211">
        <v>0.1264047481924665</v>
      </c>
      <c r="H6484" s="211">
        <v>0.12095022734959596</v>
      </c>
      <c r="I6484" s="211">
        <v>0.4667167551238473</v>
      </c>
      <c r="J6484" s="211">
        <v>0.44832542421321597</v>
      </c>
      <c r="K6484" s="211">
        <v>0.64574894445437492</v>
      </c>
      <c r="L6484" s="211">
        <v>0.27703919033781593</v>
      </c>
      <c r="M6484" s="211">
        <v>9.0171041326618434E-2</v>
      </c>
      <c r="N6484" s="211">
        <v>0.46269281678442797</v>
      </c>
      <c r="O6484" s="211">
        <v>0.65090263036168639</v>
      </c>
      <c r="P6484" s="211">
        <v>6.6094306840216319E-2</v>
      </c>
      <c r="Q6484" s="211">
        <v>0.10278682865465144</v>
      </c>
      <c r="R6484" s="211">
        <v>0.35766470155509261</v>
      </c>
      <c r="S6484" s="211">
        <v>0.32786614614151388</v>
      </c>
      <c r="T6484" s="211">
        <v>0.62682885144462086</v>
      </c>
      <c r="U6484" s="211">
        <v>0.3499108910204749</v>
      </c>
      <c r="V6484" s="211">
        <v>7.5948587455582237E-2</v>
      </c>
      <c r="W6484" s="211">
        <v>0.52595102414104555</v>
      </c>
      <c r="X6484" s="211">
        <v>0.38005844772128161</v>
      </c>
      <c r="Y6484" s="211">
        <v>0.75522441417832353</v>
      </c>
      <c r="Z6484" s="211">
        <v>0.14726444492927648</v>
      </c>
      <c r="AA6484" s="212">
        <v>0.11785400745964886</v>
      </c>
    </row>
    <row r="6485" spans="1:27" x14ac:dyDescent="0.35">
      <c r="A6485" s="210" t="s">
        <v>7161</v>
      </c>
      <c r="B6485" s="217">
        <v>149.82959747124821</v>
      </c>
      <c r="C6485" s="211">
        <v>6.773704139840224E-2</v>
      </c>
      <c r="D6485" s="211">
        <v>0.11809956676029675</v>
      </c>
      <c r="E6485" s="211">
        <v>7.8297486604077302E-2</v>
      </c>
      <c r="F6485" s="211">
        <v>0.10410718999126262</v>
      </c>
      <c r="G6485" s="211">
        <v>0.12355112282433159</v>
      </c>
      <c r="H6485" s="211">
        <v>0.10534985422124872</v>
      </c>
      <c r="I6485" s="211">
        <v>0.53123200455366426</v>
      </c>
      <c r="J6485" s="211">
        <v>0.4556508298674643</v>
      </c>
      <c r="K6485" s="211">
        <v>0.55032260043828563</v>
      </c>
      <c r="L6485" s="211">
        <v>0.27155631143883735</v>
      </c>
      <c r="M6485" s="211">
        <v>0.10330966030670877</v>
      </c>
      <c r="N6485" s="211">
        <v>0.4447579184830483</v>
      </c>
      <c r="O6485" s="211">
        <v>0.64405819219426019</v>
      </c>
      <c r="P6485" s="211">
        <v>6.4905771498830353E-2</v>
      </c>
      <c r="Q6485" s="211">
        <v>0.10066045877625923</v>
      </c>
      <c r="R6485" s="211">
        <v>0.36315201451180623</v>
      </c>
      <c r="S6485" s="211">
        <v>0.39404932800436215</v>
      </c>
      <c r="T6485" s="211">
        <v>0.60445401489751693</v>
      </c>
      <c r="U6485" s="211">
        <v>0.42984734549638715</v>
      </c>
      <c r="V6485" s="211">
        <v>0.15607429071458312</v>
      </c>
      <c r="W6485" s="211">
        <v>0.57730840802966221</v>
      </c>
      <c r="X6485" s="211">
        <v>0.36483036072404407</v>
      </c>
      <c r="Y6485" s="211">
        <v>0.59127053701860832</v>
      </c>
      <c r="Z6485" s="211">
        <v>0.14843123739403311</v>
      </c>
      <c r="AA6485" s="212">
        <v>0.12016066480706934</v>
      </c>
    </row>
    <row r="6486" spans="1:27" x14ac:dyDescent="0.35">
      <c r="A6486" s="210" t="s">
        <v>7162</v>
      </c>
      <c r="B6486" s="217">
        <v>110.96046747879963</v>
      </c>
      <c r="C6486" s="211">
        <v>6.8500194310712234E-2</v>
      </c>
      <c r="D6486" s="211">
        <v>0.1195686053912489</v>
      </c>
      <c r="E6486" s="211">
        <v>7.244513603819773E-2</v>
      </c>
      <c r="F6486" s="211">
        <v>7.5671643884173051E-2</v>
      </c>
      <c r="G6486" s="211">
        <v>0.11934236028945819</v>
      </c>
      <c r="H6486" s="211">
        <v>0.10927876422373059</v>
      </c>
      <c r="I6486" s="211">
        <v>0.51051983872450801</v>
      </c>
      <c r="J6486" s="211">
        <v>0.44753245611719511</v>
      </c>
      <c r="K6486" s="211">
        <v>0.55875862104377472</v>
      </c>
      <c r="L6486" s="211">
        <v>0.27837354931596553</v>
      </c>
      <c r="M6486" s="211">
        <v>9.3579367672983124E-2</v>
      </c>
      <c r="N6486" s="211">
        <v>0.40828306549614657</v>
      </c>
      <c r="O6486" s="211">
        <v>0.67094936871056821</v>
      </c>
      <c r="P6486" s="211">
        <v>6.534835921146584E-2</v>
      </c>
      <c r="Q6486" s="211">
        <v>9.9134826019083355E-2</v>
      </c>
      <c r="R6486" s="211">
        <v>0.46005710744400097</v>
      </c>
      <c r="S6486" s="211">
        <v>0.36477530060541713</v>
      </c>
      <c r="T6486" s="211">
        <v>0.48057672328772633</v>
      </c>
      <c r="U6486" s="211">
        <v>0.41064106235722053</v>
      </c>
      <c r="V6486" s="211">
        <v>6.8001701205254866E-2</v>
      </c>
      <c r="W6486" s="211">
        <v>0.52230665820211553</v>
      </c>
      <c r="X6486" s="211">
        <v>0.30500475263586746</v>
      </c>
      <c r="Y6486" s="211">
        <v>0.71976125839460003</v>
      </c>
      <c r="Z6486" s="211">
        <v>0.14529598715003542</v>
      </c>
      <c r="AA6486" s="212">
        <v>0.12199730749662387</v>
      </c>
    </row>
    <row r="6487" spans="1:27" x14ac:dyDescent="0.35">
      <c r="A6487" s="210" t="s">
        <v>7163</v>
      </c>
      <c r="B6487" s="217">
        <v>128.96485861918293</v>
      </c>
      <c r="C6487" s="211">
        <v>7.0644230817020759E-2</v>
      </c>
      <c r="D6487" s="211">
        <v>0.12452539660339398</v>
      </c>
      <c r="E6487" s="211">
        <v>7.5283752310667251E-2</v>
      </c>
      <c r="F6487" s="211">
        <v>8.2963871475844164E-2</v>
      </c>
      <c r="G6487" s="211">
        <v>0.12030333985415921</v>
      </c>
      <c r="H6487" s="211">
        <v>0.1246997813211522</v>
      </c>
      <c r="I6487" s="211">
        <v>0.51972897505915483</v>
      </c>
      <c r="J6487" s="211">
        <v>0.45169330485928494</v>
      </c>
      <c r="K6487" s="211">
        <v>0.58061867083006269</v>
      </c>
      <c r="L6487" s="211">
        <v>0.27398715453728145</v>
      </c>
      <c r="M6487" s="211">
        <v>0.10578144339894122</v>
      </c>
      <c r="N6487" s="211">
        <v>0.48998995941876933</v>
      </c>
      <c r="O6487" s="211">
        <v>0.57160686597390908</v>
      </c>
      <c r="P6487" s="211">
        <v>6.2442255543947535E-2</v>
      </c>
      <c r="Q6487" s="211">
        <v>6.4102855979580417E-2</v>
      </c>
      <c r="R6487" s="211">
        <v>0.40102164704063625</v>
      </c>
      <c r="S6487" s="211">
        <v>0.27226604632637541</v>
      </c>
      <c r="T6487" s="211">
        <v>0.53128450759374723</v>
      </c>
      <c r="U6487" s="211">
        <v>0.36634587418855785</v>
      </c>
      <c r="V6487" s="211">
        <v>0.13721924198228047</v>
      </c>
      <c r="W6487" s="211">
        <v>0.60710919610265424</v>
      </c>
      <c r="X6487" s="211">
        <v>0.31647158642540696</v>
      </c>
      <c r="Y6487" s="211">
        <v>0.58241365736611894</v>
      </c>
      <c r="Z6487" s="211">
        <v>0.14592640925548411</v>
      </c>
      <c r="AA6487" s="212">
        <v>0.12134922767712841</v>
      </c>
    </row>
    <row r="6488" spans="1:27" x14ac:dyDescent="0.35">
      <c r="A6488" s="210" t="s">
        <v>7164</v>
      </c>
      <c r="B6488" s="217">
        <v>116.89982596010354</v>
      </c>
      <c r="C6488" s="211">
        <v>6.3176740571528278E-2</v>
      </c>
      <c r="D6488" s="211">
        <v>0.12575393927560868</v>
      </c>
      <c r="E6488" s="211">
        <v>8.1889312903285091E-2</v>
      </c>
      <c r="F6488" s="211">
        <v>8.8990002701501925E-2</v>
      </c>
      <c r="G6488" s="211">
        <v>0.12073449413303308</v>
      </c>
      <c r="H6488" s="211">
        <v>0.11163058366952443</v>
      </c>
      <c r="I6488" s="211">
        <v>0.43055700782797923</v>
      </c>
      <c r="J6488" s="211">
        <v>0.42589876307241326</v>
      </c>
      <c r="K6488" s="211">
        <v>0.62845953264510446</v>
      </c>
      <c r="L6488" s="211">
        <v>0.27365668095186035</v>
      </c>
      <c r="M6488" s="211">
        <v>0.10491057354276059</v>
      </c>
      <c r="N6488" s="211">
        <v>0.48325283768928273</v>
      </c>
      <c r="O6488" s="211">
        <v>0.6967001087303899</v>
      </c>
      <c r="P6488" s="211">
        <v>6.6868072555747254E-2</v>
      </c>
      <c r="Q6488" s="211">
        <v>7.1158924487633224E-2</v>
      </c>
      <c r="R6488" s="211">
        <v>0.46490445343350489</v>
      </c>
      <c r="S6488" s="211">
        <v>0.27793321630089618</v>
      </c>
      <c r="T6488" s="211">
        <v>0.5246874476295279</v>
      </c>
      <c r="U6488" s="211">
        <v>0.37341088111970383</v>
      </c>
      <c r="V6488" s="211">
        <v>6.3550534297363043E-2</v>
      </c>
      <c r="W6488" s="211">
        <v>0.48437203762130498</v>
      </c>
      <c r="X6488" s="211">
        <v>0.35236820085892917</v>
      </c>
      <c r="Y6488" s="211">
        <v>0.62755512738763575</v>
      </c>
      <c r="Z6488" s="211">
        <v>0.14192006727194278</v>
      </c>
      <c r="AA6488" s="212">
        <v>0.12280058100532483</v>
      </c>
    </row>
    <row r="6489" spans="1:27" x14ac:dyDescent="0.35">
      <c r="A6489" s="210" t="s">
        <v>7165</v>
      </c>
      <c r="B6489" s="217">
        <v>165.65490254033784</v>
      </c>
      <c r="C6489" s="211">
        <v>5.8433909371409257E-2</v>
      </c>
      <c r="D6489" s="211">
        <v>0.12055410467403829</v>
      </c>
      <c r="E6489" s="211">
        <v>7.841738606955688E-2</v>
      </c>
      <c r="F6489" s="211">
        <v>0.10074747906381501</v>
      </c>
      <c r="G6489" s="211">
        <v>0.12630633649983652</v>
      </c>
      <c r="H6489" s="211">
        <v>0.11728003608255834</v>
      </c>
      <c r="I6489" s="211">
        <v>0.4829768387129254</v>
      </c>
      <c r="J6489" s="211">
        <v>0.39798130813078969</v>
      </c>
      <c r="K6489" s="211">
        <v>0.63774538112185475</v>
      </c>
      <c r="L6489" s="211">
        <v>0.27314800686762619</v>
      </c>
      <c r="M6489" s="211">
        <v>0.1116164440425621</v>
      </c>
      <c r="N6489" s="211">
        <v>0.42796916967886967</v>
      </c>
      <c r="O6489" s="211">
        <v>0.71196110804349533</v>
      </c>
      <c r="P6489" s="211">
        <v>7.0831649665344651E-2</v>
      </c>
      <c r="Q6489" s="211">
        <v>0.16177998395117213</v>
      </c>
      <c r="R6489" s="211">
        <v>0.41289830371404768</v>
      </c>
      <c r="S6489" s="211">
        <v>0.27551884913692481</v>
      </c>
      <c r="T6489" s="211">
        <v>0.57192919226431305</v>
      </c>
      <c r="U6489" s="211">
        <v>0.40701783711441714</v>
      </c>
      <c r="V6489" s="211">
        <v>0.12744770545983575</v>
      </c>
      <c r="W6489" s="211">
        <v>0.57568641341513349</v>
      </c>
      <c r="X6489" s="211">
        <v>0.41470412261788225</v>
      </c>
      <c r="Y6489" s="211">
        <v>0.51213329908344152</v>
      </c>
      <c r="Z6489" s="211">
        <v>0.14942560559461077</v>
      </c>
      <c r="AA6489" s="212">
        <v>0.11331447676060023</v>
      </c>
    </row>
    <row r="6490" spans="1:27" x14ac:dyDescent="0.35">
      <c r="A6490" s="210" t="s">
        <v>7166</v>
      </c>
      <c r="B6490" s="217">
        <v>139.31991243178592</v>
      </c>
      <c r="C6490" s="211">
        <v>7.3388375189751859E-2</v>
      </c>
      <c r="D6490" s="211">
        <v>0.12977690715780857</v>
      </c>
      <c r="E6490" s="211">
        <v>6.9381799164665942E-2</v>
      </c>
      <c r="F6490" s="211">
        <v>7.5622399416977001E-2</v>
      </c>
      <c r="G6490" s="211">
        <v>0.12060536165305466</v>
      </c>
      <c r="H6490" s="211">
        <v>0.10433660069953522</v>
      </c>
      <c r="I6490" s="211">
        <v>0.52081816752005272</v>
      </c>
      <c r="J6490" s="211">
        <v>0.43107343695741229</v>
      </c>
      <c r="K6490" s="211">
        <v>0.59133203410274526</v>
      </c>
      <c r="L6490" s="211">
        <v>0.280148468461557</v>
      </c>
      <c r="M6490" s="211">
        <v>0.10942968845071775</v>
      </c>
      <c r="N6490" s="211">
        <v>0.41517529861864011</v>
      </c>
      <c r="O6490" s="211">
        <v>0.66934469755769621</v>
      </c>
      <c r="P6490" s="211">
        <v>7.0737276895748671E-2</v>
      </c>
      <c r="Q6490" s="211">
        <v>0.10667853957881492</v>
      </c>
      <c r="R6490" s="211">
        <v>0.46179885838319362</v>
      </c>
      <c r="S6490" s="211">
        <v>0.31522182702075119</v>
      </c>
      <c r="T6490" s="211">
        <v>0.52326778654008754</v>
      </c>
      <c r="U6490" s="211">
        <v>0.42975031116970641</v>
      </c>
      <c r="V6490" s="211">
        <v>7.2655691971588554E-2</v>
      </c>
      <c r="W6490" s="211">
        <v>0.53672088642480198</v>
      </c>
      <c r="X6490" s="211">
        <v>0.30360307510990081</v>
      </c>
      <c r="Y6490" s="211">
        <v>0.67047521577301561</v>
      </c>
      <c r="Z6490" s="211">
        <v>0.14785882904227959</v>
      </c>
      <c r="AA6490" s="212">
        <v>0.11432891803126213</v>
      </c>
    </row>
    <row r="6491" spans="1:27" x14ac:dyDescent="0.35">
      <c r="A6491" s="210" t="s">
        <v>7167</v>
      </c>
      <c r="B6491" s="217">
        <v>126.27519095116959</v>
      </c>
      <c r="C6491" s="211">
        <v>8.4504944797820475E-2</v>
      </c>
      <c r="D6491" s="211">
        <v>0.12174756510089271</v>
      </c>
      <c r="E6491" s="211">
        <v>8.2345823337706819E-2</v>
      </c>
      <c r="F6491" s="211">
        <v>0.10226779320720153</v>
      </c>
      <c r="G6491" s="211">
        <v>0.12121868994565738</v>
      </c>
      <c r="H6491" s="211">
        <v>0.12359338647760859</v>
      </c>
      <c r="I6491" s="211">
        <v>0.51846023180026046</v>
      </c>
      <c r="J6491" s="211">
        <v>0.46538177997690922</v>
      </c>
      <c r="K6491" s="211">
        <v>0.63606343040307933</v>
      </c>
      <c r="L6491" s="211">
        <v>0.26657134429486851</v>
      </c>
      <c r="M6491" s="211">
        <v>9.6232798517614751E-2</v>
      </c>
      <c r="N6491" s="211">
        <v>0.46629857518182866</v>
      </c>
      <c r="O6491" s="211">
        <v>0.51684513053906522</v>
      </c>
      <c r="P6491" s="211">
        <v>6.7691503890499646E-2</v>
      </c>
      <c r="Q6491" s="211">
        <v>0.10257000564926402</v>
      </c>
      <c r="R6491" s="211">
        <v>0.40208874599116207</v>
      </c>
      <c r="S6491" s="211">
        <v>0.26976660298817928</v>
      </c>
      <c r="T6491" s="211">
        <v>0.58746704520920956</v>
      </c>
      <c r="U6491" s="211">
        <v>0.42661638835428295</v>
      </c>
      <c r="V6491" s="211">
        <v>8.5278604045607706E-2</v>
      </c>
      <c r="W6491" s="211">
        <v>0.52599522208477034</v>
      </c>
      <c r="X6491" s="211">
        <v>0.25586103842231966</v>
      </c>
      <c r="Y6491" s="211">
        <v>0.56404591734406051</v>
      </c>
      <c r="Z6491" s="211">
        <v>0.1419624082401868</v>
      </c>
      <c r="AA6491" s="212">
        <v>0.11967705905474284</v>
      </c>
    </row>
    <row r="6492" spans="1:27" x14ac:dyDescent="0.35">
      <c r="A6492" s="210" t="s">
        <v>7168</v>
      </c>
      <c r="B6492" s="217">
        <v>167.67254841770509</v>
      </c>
      <c r="C6492" s="211">
        <v>6.2989039204208994E-2</v>
      </c>
      <c r="D6492" s="211">
        <v>0.12376051476246361</v>
      </c>
      <c r="E6492" s="211">
        <v>8.2374265599444177E-2</v>
      </c>
      <c r="F6492" s="211">
        <v>7.0871273764606293E-2</v>
      </c>
      <c r="G6492" s="211">
        <v>0.12245100444496279</v>
      </c>
      <c r="H6492" s="211">
        <v>0.11116149691464793</v>
      </c>
      <c r="I6492" s="211">
        <v>0.43628900590404923</v>
      </c>
      <c r="J6492" s="211">
        <v>0.42803827978553938</v>
      </c>
      <c r="K6492" s="211">
        <v>0.57926353820389398</v>
      </c>
      <c r="L6492" s="211">
        <v>0.2756303207233603</v>
      </c>
      <c r="M6492" s="211">
        <v>9.2916505167532068E-2</v>
      </c>
      <c r="N6492" s="211">
        <v>0.56368600484945164</v>
      </c>
      <c r="O6492" s="211">
        <v>0.68152272847836981</v>
      </c>
      <c r="P6492" s="211">
        <v>7.0606062281009227E-2</v>
      </c>
      <c r="Q6492" s="211">
        <v>0.12065839406125105</v>
      </c>
      <c r="R6492" s="211">
        <v>0.47301966646575161</v>
      </c>
      <c r="S6492" s="211">
        <v>0.36695523124913365</v>
      </c>
      <c r="T6492" s="211">
        <v>0.56510825306268864</v>
      </c>
      <c r="U6492" s="211">
        <v>0.40082352202965771</v>
      </c>
      <c r="V6492" s="211">
        <v>0.14587930336187163</v>
      </c>
      <c r="W6492" s="211">
        <v>0.49229325290890197</v>
      </c>
      <c r="X6492" s="211">
        <v>0.34241725641420329</v>
      </c>
      <c r="Y6492" s="211">
        <v>0.72165747294327209</v>
      </c>
      <c r="Z6492" s="211">
        <v>0.14708698606570988</v>
      </c>
      <c r="AA6492" s="212">
        <v>0.12016663748885135</v>
      </c>
    </row>
    <row r="6493" spans="1:27" x14ac:dyDescent="0.35">
      <c r="A6493" s="210" t="s">
        <v>7169</v>
      </c>
      <c r="B6493" s="217">
        <v>122.45151276809065</v>
      </c>
      <c r="C6493" s="211">
        <v>7.478288598847295E-2</v>
      </c>
      <c r="D6493" s="211">
        <v>0.13195250976953785</v>
      </c>
      <c r="E6493" s="211">
        <v>7.5098754850902227E-2</v>
      </c>
      <c r="F6493" s="211">
        <v>9.573589542172975E-2</v>
      </c>
      <c r="G6493" s="211">
        <v>0.12303921253305636</v>
      </c>
      <c r="H6493" s="211">
        <v>0.12273471210493142</v>
      </c>
      <c r="I6493" s="211">
        <v>0.4136093392433236</v>
      </c>
      <c r="J6493" s="211">
        <v>0.41400608035775582</v>
      </c>
      <c r="K6493" s="211">
        <v>0.62521658706541405</v>
      </c>
      <c r="L6493" s="211">
        <v>0.2802553362062733</v>
      </c>
      <c r="M6493" s="211">
        <v>9.2855710920457926E-2</v>
      </c>
      <c r="N6493" s="211">
        <v>0.52033606593185766</v>
      </c>
      <c r="O6493" s="211">
        <v>0.59014840410132574</v>
      </c>
      <c r="P6493" s="211">
        <v>6.9617065688994104E-2</v>
      </c>
      <c r="Q6493" s="211">
        <v>5.1940850411579684E-2</v>
      </c>
      <c r="R6493" s="211">
        <v>0.43770049318704268</v>
      </c>
      <c r="S6493" s="211">
        <v>0.28828326128427628</v>
      </c>
      <c r="T6493" s="211">
        <v>0.54930871724146657</v>
      </c>
      <c r="U6493" s="211">
        <v>0.50675766920969567</v>
      </c>
      <c r="V6493" s="211">
        <v>5.6423350118127186E-2</v>
      </c>
      <c r="W6493" s="211">
        <v>0.61156647371738182</v>
      </c>
      <c r="X6493" s="211">
        <v>0.3349873474025627</v>
      </c>
      <c r="Y6493" s="211">
        <v>0.68467666075828748</v>
      </c>
      <c r="Z6493" s="211">
        <v>0.14641820068613481</v>
      </c>
      <c r="AA6493" s="212">
        <v>0.12136628044902345</v>
      </c>
    </row>
    <row r="6494" spans="1:27" x14ac:dyDescent="0.35">
      <c r="A6494" s="210" t="s">
        <v>7170</v>
      </c>
      <c r="B6494" s="217">
        <v>148.33891803822215</v>
      </c>
      <c r="C6494" s="211">
        <v>6.4640802242411199E-2</v>
      </c>
      <c r="D6494" s="211">
        <v>0.1137976932729855</v>
      </c>
      <c r="E6494" s="211">
        <v>7.2150228430514315E-2</v>
      </c>
      <c r="F6494" s="211">
        <v>0.10315704491896993</v>
      </c>
      <c r="G6494" s="211">
        <v>0.12312188257597631</v>
      </c>
      <c r="H6494" s="211">
        <v>0.11686384084085545</v>
      </c>
      <c r="I6494" s="211">
        <v>0.41810093241204427</v>
      </c>
      <c r="J6494" s="211">
        <v>0.41758587429538357</v>
      </c>
      <c r="K6494" s="211">
        <v>0.59649114904599077</v>
      </c>
      <c r="L6494" s="211">
        <v>0.27548745382932532</v>
      </c>
      <c r="M6494" s="211">
        <v>9.9153956250130584E-2</v>
      </c>
      <c r="N6494" s="211">
        <v>0.38311953988103348</v>
      </c>
      <c r="O6494" s="211">
        <v>0.71240297452249557</v>
      </c>
      <c r="P6494" s="211">
        <v>6.9417028476023657E-2</v>
      </c>
      <c r="Q6494" s="211">
        <v>5.0009685101060131E-2</v>
      </c>
      <c r="R6494" s="211">
        <v>0.42043989748262306</v>
      </c>
      <c r="S6494" s="211">
        <v>0.33459232024716073</v>
      </c>
      <c r="T6494" s="211">
        <v>0.52698974717897584</v>
      </c>
      <c r="U6494" s="211">
        <v>0.44507284931166519</v>
      </c>
      <c r="V6494" s="211">
        <v>0.12103616678202747</v>
      </c>
      <c r="W6494" s="211">
        <v>0.54327937933350856</v>
      </c>
      <c r="X6494" s="211">
        <v>0.41265826379321463</v>
      </c>
      <c r="Y6494" s="211">
        <v>0.68957918514011307</v>
      </c>
      <c r="Z6494" s="211">
        <v>0.14489478992183377</v>
      </c>
      <c r="AA6494" s="212">
        <v>0.11831784624411661</v>
      </c>
    </row>
    <row r="6495" spans="1:27" x14ac:dyDescent="0.35">
      <c r="A6495" s="210" t="s">
        <v>7171</v>
      </c>
      <c r="B6495" s="217">
        <v>123.14583509518219</v>
      </c>
      <c r="C6495" s="211">
        <v>5.4003117607714528E-2</v>
      </c>
      <c r="D6495" s="211">
        <v>0.12029911346066588</v>
      </c>
      <c r="E6495" s="211">
        <v>6.7365550272929578E-2</v>
      </c>
      <c r="F6495" s="211">
        <v>7.534907278150596E-2</v>
      </c>
      <c r="G6495" s="211">
        <v>0.12512487927225233</v>
      </c>
      <c r="H6495" s="211">
        <v>0.10570926127804181</v>
      </c>
      <c r="I6495" s="211">
        <v>0.48264301061952619</v>
      </c>
      <c r="J6495" s="211">
        <v>0.45590322470384653</v>
      </c>
      <c r="K6495" s="211">
        <v>0.63471709329931181</v>
      </c>
      <c r="L6495" s="211">
        <v>0.2717242338661266</v>
      </c>
      <c r="M6495" s="211">
        <v>9.9973661428618618E-2</v>
      </c>
      <c r="N6495" s="211">
        <v>0.46466272359221039</v>
      </c>
      <c r="O6495" s="211">
        <v>0.73074990294922182</v>
      </c>
      <c r="P6495" s="211">
        <v>6.2792726511198133E-2</v>
      </c>
      <c r="Q6495" s="211">
        <v>0.14976967579774453</v>
      </c>
      <c r="R6495" s="211">
        <v>0.46483894585465907</v>
      </c>
      <c r="S6495" s="211">
        <v>0.37247321584186316</v>
      </c>
      <c r="T6495" s="211">
        <v>0.59193809304072353</v>
      </c>
      <c r="U6495" s="211">
        <v>0.36834969022085345</v>
      </c>
      <c r="V6495" s="211">
        <v>8.2314731535698349E-2</v>
      </c>
      <c r="W6495" s="211">
        <v>0.54309439252145997</v>
      </c>
      <c r="X6495" s="211">
        <v>0.39888081364439792</v>
      </c>
      <c r="Y6495" s="211">
        <v>0.64684738721656276</v>
      </c>
      <c r="Z6495" s="211">
        <v>0.1447886905496539</v>
      </c>
      <c r="AA6495" s="212">
        <v>0.11957383151461021</v>
      </c>
    </row>
    <row r="6496" spans="1:27" x14ac:dyDescent="0.35">
      <c r="A6496" s="210" t="s">
        <v>7172</v>
      </c>
      <c r="B6496" s="217">
        <v>165.77524362872401</v>
      </c>
      <c r="C6496" s="211">
        <v>7.5929460282047195E-2</v>
      </c>
      <c r="D6496" s="211">
        <v>0.12012815562689605</v>
      </c>
      <c r="E6496" s="211">
        <v>7.3372317654191999E-2</v>
      </c>
      <c r="F6496" s="211">
        <v>0.12099081612285432</v>
      </c>
      <c r="G6496" s="211">
        <v>0.1143185178514584</v>
      </c>
      <c r="H6496" s="211">
        <v>0.1183642066552722</v>
      </c>
      <c r="I6496" s="211">
        <v>0.49211160164367618</v>
      </c>
      <c r="J6496" s="211">
        <v>0.46124756810567785</v>
      </c>
      <c r="K6496" s="211">
        <v>0.63798221141823663</v>
      </c>
      <c r="L6496" s="211">
        <v>0.27070127260057997</v>
      </c>
      <c r="M6496" s="211">
        <v>0.12201545905548462</v>
      </c>
      <c r="N6496" s="211">
        <v>0.35916719013638215</v>
      </c>
      <c r="O6496" s="211">
        <v>0.74365181887370013</v>
      </c>
      <c r="P6496" s="211">
        <v>6.723728806531061E-2</v>
      </c>
      <c r="Q6496" s="211">
        <v>0.10556170182477793</v>
      </c>
      <c r="R6496" s="211">
        <v>0.3914213955228526</v>
      </c>
      <c r="S6496" s="211">
        <v>0.38238724269600838</v>
      </c>
      <c r="T6496" s="211">
        <v>0.59096601851079866</v>
      </c>
      <c r="U6496" s="211">
        <v>0.35082480488604251</v>
      </c>
      <c r="V6496" s="211">
        <v>0.16556810844982739</v>
      </c>
      <c r="W6496" s="211">
        <v>0.58653815909475859</v>
      </c>
      <c r="X6496" s="211">
        <v>0.40479651899166275</v>
      </c>
      <c r="Y6496" s="211">
        <v>0.6758054562883713</v>
      </c>
      <c r="Z6496" s="211">
        <v>0.14585637160476581</v>
      </c>
      <c r="AA6496" s="212">
        <v>0.12356223543302511</v>
      </c>
    </row>
    <row r="6497" spans="1:27" x14ac:dyDescent="0.35">
      <c r="A6497" s="210" t="s">
        <v>7173</v>
      </c>
      <c r="B6497" s="217">
        <v>149.05100595017683</v>
      </c>
      <c r="C6497" s="211">
        <v>5.8265576265062416E-2</v>
      </c>
      <c r="D6497" s="211">
        <v>0.12731641781198122</v>
      </c>
      <c r="E6497" s="211">
        <v>7.9256665962242581E-2</v>
      </c>
      <c r="F6497" s="211">
        <v>8.9767247736358857E-2</v>
      </c>
      <c r="G6497" s="211">
        <v>0.11728115957936462</v>
      </c>
      <c r="H6497" s="211">
        <v>0.1282605247985821</v>
      </c>
      <c r="I6497" s="211">
        <v>0.53848099458974008</v>
      </c>
      <c r="J6497" s="211">
        <v>0.43654447113530959</v>
      </c>
      <c r="K6497" s="211">
        <v>0.62419477905380538</v>
      </c>
      <c r="L6497" s="211">
        <v>0.27658438142100006</v>
      </c>
      <c r="M6497" s="211">
        <v>0.10551823790417425</v>
      </c>
      <c r="N6497" s="211">
        <v>0.44572167000837271</v>
      </c>
      <c r="O6497" s="211">
        <v>0.57938096262263439</v>
      </c>
      <c r="P6497" s="211">
        <v>7.1196341739605859E-2</v>
      </c>
      <c r="Q6497" s="211">
        <v>7.4680600191158492E-2</v>
      </c>
      <c r="R6497" s="211">
        <v>0.45242147128213789</v>
      </c>
      <c r="S6497" s="211">
        <v>0.34777676024585691</v>
      </c>
      <c r="T6497" s="211">
        <v>0.61829013316640102</v>
      </c>
      <c r="U6497" s="211">
        <v>0.45614788840460252</v>
      </c>
      <c r="V6497" s="211">
        <v>6.1300859174918843E-2</v>
      </c>
      <c r="W6497" s="211">
        <v>0.58099142352143796</v>
      </c>
      <c r="X6497" s="211">
        <v>0.35264001518308075</v>
      </c>
      <c r="Y6497" s="211">
        <v>0.73735716621864</v>
      </c>
      <c r="Z6497" s="211">
        <v>0.14199595704625959</v>
      </c>
      <c r="AA6497" s="212">
        <v>0.11184257775970199</v>
      </c>
    </row>
    <row r="6498" spans="1:27" x14ac:dyDescent="0.35">
      <c r="A6498" s="210" t="s">
        <v>7174</v>
      </c>
      <c r="B6498" s="217">
        <v>138.37752055337936</v>
      </c>
      <c r="C6498" s="211">
        <v>6.4374267042918099E-2</v>
      </c>
      <c r="D6498" s="211">
        <v>0.12429199904537833</v>
      </c>
      <c r="E6498" s="211">
        <v>8.0657629503039216E-2</v>
      </c>
      <c r="F6498" s="211">
        <v>9.759533548428076E-2</v>
      </c>
      <c r="G6498" s="211">
        <v>0.12101920692113689</v>
      </c>
      <c r="H6498" s="211">
        <v>0.11005554176088198</v>
      </c>
      <c r="I6498" s="211">
        <v>0.53317805581076583</v>
      </c>
      <c r="J6498" s="211">
        <v>0.47140260343695661</v>
      </c>
      <c r="K6498" s="211">
        <v>0.52507386719279492</v>
      </c>
      <c r="L6498" s="211">
        <v>0.27305320938292099</v>
      </c>
      <c r="M6498" s="211">
        <v>9.7923858109509071E-2</v>
      </c>
      <c r="N6498" s="211">
        <v>0.37934396163878464</v>
      </c>
      <c r="O6498" s="211">
        <v>0.74602149910223103</v>
      </c>
      <c r="P6498" s="211">
        <v>7.081142073317831E-2</v>
      </c>
      <c r="Q6498" s="211">
        <v>7.2759009578777539E-2</v>
      </c>
      <c r="R6498" s="211">
        <v>0.43053617846133641</v>
      </c>
      <c r="S6498" s="211">
        <v>0.35204000531371482</v>
      </c>
      <c r="T6498" s="211">
        <v>0.57901620409759225</v>
      </c>
      <c r="U6498" s="211">
        <v>0.44143294202403838</v>
      </c>
      <c r="V6498" s="211">
        <v>0.10630063637131762</v>
      </c>
      <c r="W6498" s="211">
        <v>0.61140617835889111</v>
      </c>
      <c r="X6498" s="211">
        <v>0.2985964035090502</v>
      </c>
      <c r="Y6498" s="211">
        <v>0.70199665616534568</v>
      </c>
      <c r="Z6498" s="211">
        <v>0.14609794767661244</v>
      </c>
      <c r="AA6498" s="212">
        <v>0.12400858133203914</v>
      </c>
    </row>
    <row r="6499" spans="1:27" x14ac:dyDescent="0.35">
      <c r="A6499" s="210" t="s">
        <v>7175</v>
      </c>
      <c r="B6499" s="217">
        <v>130.05540520495839</v>
      </c>
      <c r="C6499" s="211">
        <v>8.413192343708048E-2</v>
      </c>
      <c r="D6499" s="211">
        <v>0.12961368319078609</v>
      </c>
      <c r="E6499" s="211">
        <v>7.5616723193420582E-2</v>
      </c>
      <c r="F6499" s="211">
        <v>9.6027270947814616E-2</v>
      </c>
      <c r="G6499" s="211">
        <v>0.11873617327232718</v>
      </c>
      <c r="H6499" s="211">
        <v>0.1232366924944578</v>
      </c>
      <c r="I6499" s="211">
        <v>0.50149987322400935</v>
      </c>
      <c r="J6499" s="211">
        <v>0.42248864645266693</v>
      </c>
      <c r="K6499" s="211">
        <v>0.63355427197890035</v>
      </c>
      <c r="L6499" s="211">
        <v>0.2657845511295161</v>
      </c>
      <c r="M6499" s="211">
        <v>9.4540768685655974E-2</v>
      </c>
      <c r="N6499" s="211">
        <v>0.4037938110696464</v>
      </c>
      <c r="O6499" s="211">
        <v>0.71690515959234991</v>
      </c>
      <c r="P6499" s="211">
        <v>7.1092327946603348E-2</v>
      </c>
      <c r="Q6499" s="211">
        <v>0.12985933991034004</v>
      </c>
      <c r="R6499" s="211">
        <v>0.39942089662273694</v>
      </c>
      <c r="S6499" s="211">
        <v>0.34811312234782543</v>
      </c>
      <c r="T6499" s="211">
        <v>0.57271809787165162</v>
      </c>
      <c r="U6499" s="211">
        <v>0.4860880017734609</v>
      </c>
      <c r="V6499" s="211">
        <v>5.569196456207795E-2</v>
      </c>
      <c r="W6499" s="211">
        <v>0.63858159751100962</v>
      </c>
      <c r="X6499" s="211">
        <v>0.35486832972681226</v>
      </c>
      <c r="Y6499" s="211">
        <v>0.65987782590637822</v>
      </c>
      <c r="Z6499" s="211">
        <v>0.14561419516843868</v>
      </c>
      <c r="AA6499" s="212">
        <v>0.12004936635563668</v>
      </c>
    </row>
    <row r="6500" spans="1:27" x14ac:dyDescent="0.35">
      <c r="A6500" s="210" t="s">
        <v>7176</v>
      </c>
      <c r="B6500" s="217">
        <v>119.11905814250092</v>
      </c>
      <c r="C6500" s="211">
        <v>8.435695480649652E-2</v>
      </c>
      <c r="D6500" s="211">
        <v>0.11840708893519929</v>
      </c>
      <c r="E6500" s="211">
        <v>6.8181175481645873E-2</v>
      </c>
      <c r="F6500" s="211">
        <v>9.719565930649815E-2</v>
      </c>
      <c r="G6500" s="211">
        <v>0.12251497313625233</v>
      </c>
      <c r="H6500" s="211">
        <v>0.12588808659841333</v>
      </c>
      <c r="I6500" s="211">
        <v>0.47741622370091052</v>
      </c>
      <c r="J6500" s="211">
        <v>0.43419525726916597</v>
      </c>
      <c r="K6500" s="211">
        <v>0.58591276179588314</v>
      </c>
      <c r="L6500" s="211">
        <v>0.27863450443361887</v>
      </c>
      <c r="M6500" s="211">
        <v>0.11365047942556809</v>
      </c>
      <c r="N6500" s="211">
        <v>0.4751326771823266</v>
      </c>
      <c r="O6500" s="211">
        <v>0.61492724578040758</v>
      </c>
      <c r="P6500" s="211">
        <v>6.2836224935758064E-2</v>
      </c>
      <c r="Q6500" s="211">
        <v>0.13996253408500664</v>
      </c>
      <c r="R6500" s="211">
        <v>0.47998104403895042</v>
      </c>
      <c r="S6500" s="211">
        <v>0.3607546232723467</v>
      </c>
      <c r="T6500" s="211">
        <v>0.52410486724782079</v>
      </c>
      <c r="U6500" s="211">
        <v>0.53106902957992119</v>
      </c>
      <c r="V6500" s="211">
        <v>5.8627492504761486E-2</v>
      </c>
      <c r="W6500" s="211">
        <v>0.50247419828826689</v>
      </c>
      <c r="X6500" s="211">
        <v>0.38073433819825081</v>
      </c>
      <c r="Y6500" s="211">
        <v>0.63903646830747263</v>
      </c>
      <c r="Z6500" s="211">
        <v>0.14525824587565395</v>
      </c>
      <c r="AA6500" s="212">
        <v>0.12173929615914522</v>
      </c>
    </row>
    <row r="6501" spans="1:27" x14ac:dyDescent="0.35">
      <c r="A6501" s="210" t="s">
        <v>7177</v>
      </c>
      <c r="B6501" s="217">
        <v>136.04086762105786</v>
      </c>
      <c r="C6501" s="211">
        <v>7.7460345123329458E-2</v>
      </c>
      <c r="D6501" s="211">
        <v>0.12053543190690018</v>
      </c>
      <c r="E6501" s="211">
        <v>7.7579537915840477E-2</v>
      </c>
      <c r="F6501" s="211">
        <v>8.1828515191852164E-2</v>
      </c>
      <c r="G6501" s="211">
        <v>0.12178959700992065</v>
      </c>
      <c r="H6501" s="211">
        <v>0.11674381239414747</v>
      </c>
      <c r="I6501" s="211">
        <v>0.48339393437101114</v>
      </c>
      <c r="J6501" s="211">
        <v>0.44853592166750494</v>
      </c>
      <c r="K6501" s="211">
        <v>0.58195384106708914</v>
      </c>
      <c r="L6501" s="211">
        <v>0.26788220017123576</v>
      </c>
      <c r="M6501" s="211">
        <v>8.3936654801395949E-2</v>
      </c>
      <c r="N6501" s="211">
        <v>0.39571844943664303</v>
      </c>
      <c r="O6501" s="211">
        <v>0.7653042585008224</v>
      </c>
      <c r="P6501" s="211">
        <v>6.9031550187025337E-2</v>
      </c>
      <c r="Q6501" s="211">
        <v>0.16261552044258634</v>
      </c>
      <c r="R6501" s="211">
        <v>0.42842858125379935</v>
      </c>
      <c r="S6501" s="211">
        <v>0.43975053944979969</v>
      </c>
      <c r="T6501" s="211">
        <v>0.58491348304790924</v>
      </c>
      <c r="U6501" s="211">
        <v>0.47399013686688118</v>
      </c>
      <c r="V6501" s="211">
        <v>0.10119067172904912</v>
      </c>
      <c r="W6501" s="211">
        <v>0.54129471186008093</v>
      </c>
      <c r="X6501" s="211">
        <v>0.32437666467339904</v>
      </c>
      <c r="Y6501" s="211">
        <v>0.57474749955980697</v>
      </c>
      <c r="Z6501" s="211">
        <v>0.1445569228453765</v>
      </c>
      <c r="AA6501" s="212">
        <v>0.12068354555927051</v>
      </c>
    </row>
    <row r="6502" spans="1:27" x14ac:dyDescent="0.35">
      <c r="A6502" s="210" t="s">
        <v>7178</v>
      </c>
      <c r="B6502" s="217">
        <v>150.450919423713</v>
      </c>
      <c r="C6502" s="211">
        <v>6.3776655086446324E-2</v>
      </c>
      <c r="D6502" s="211">
        <v>0.12392299132515243</v>
      </c>
      <c r="E6502" s="211">
        <v>7.3585205878148957E-2</v>
      </c>
      <c r="F6502" s="211">
        <v>9.5299004045292096E-2</v>
      </c>
      <c r="G6502" s="211">
        <v>0.12495286852473188</v>
      </c>
      <c r="H6502" s="211">
        <v>0.11980978750674065</v>
      </c>
      <c r="I6502" s="211">
        <v>0.45283362595617588</v>
      </c>
      <c r="J6502" s="211">
        <v>0.45960047320127367</v>
      </c>
      <c r="K6502" s="211">
        <v>0.64973856082548187</v>
      </c>
      <c r="L6502" s="211">
        <v>0.27707380194658665</v>
      </c>
      <c r="M6502" s="211">
        <v>9.8511991442487803E-2</v>
      </c>
      <c r="N6502" s="211">
        <v>0.41706084643807328</v>
      </c>
      <c r="O6502" s="211">
        <v>0.63173730469306355</v>
      </c>
      <c r="P6502" s="211">
        <v>7.0502406801408138E-2</v>
      </c>
      <c r="Q6502" s="211">
        <v>9.2892929408145031E-2</v>
      </c>
      <c r="R6502" s="211">
        <v>0.40468693257810351</v>
      </c>
      <c r="S6502" s="211">
        <v>0.31568801953990999</v>
      </c>
      <c r="T6502" s="211">
        <v>0.51517954226564944</v>
      </c>
      <c r="U6502" s="211">
        <v>0.38487086464709352</v>
      </c>
      <c r="V6502" s="211">
        <v>0.15732817940356775</v>
      </c>
      <c r="W6502" s="211">
        <v>0.59171718659638139</v>
      </c>
      <c r="X6502" s="211">
        <v>0.24869227025171731</v>
      </c>
      <c r="Y6502" s="211">
        <v>0.54747605606617078</v>
      </c>
      <c r="Z6502" s="211">
        <v>0.14535745999200383</v>
      </c>
      <c r="AA6502" s="212">
        <v>0.11852996865009732</v>
      </c>
    </row>
    <row r="6503" spans="1:27" x14ac:dyDescent="0.35">
      <c r="A6503" s="210" t="s">
        <v>7179</v>
      </c>
      <c r="B6503" s="217">
        <v>121.32234115503577</v>
      </c>
      <c r="C6503" s="211">
        <v>5.4334369370638624E-2</v>
      </c>
      <c r="D6503" s="211">
        <v>0.12328406955312178</v>
      </c>
      <c r="E6503" s="211">
        <v>8.2881389560686261E-2</v>
      </c>
      <c r="F6503" s="211">
        <v>7.793015118648719E-2</v>
      </c>
      <c r="G6503" s="211">
        <v>0.12444210080079747</v>
      </c>
      <c r="H6503" s="211">
        <v>0.11782094176975294</v>
      </c>
      <c r="I6503" s="211">
        <v>0.5127746265458426</v>
      </c>
      <c r="J6503" s="211">
        <v>0.44941672752374534</v>
      </c>
      <c r="K6503" s="211">
        <v>0.51426109763125105</v>
      </c>
      <c r="L6503" s="211">
        <v>0.26876485419448021</v>
      </c>
      <c r="M6503" s="211">
        <v>8.6917541754800237E-2</v>
      </c>
      <c r="N6503" s="211">
        <v>0.44133986899534094</v>
      </c>
      <c r="O6503" s="211">
        <v>0.74346889473281774</v>
      </c>
      <c r="P6503" s="211">
        <v>6.3633847877388711E-2</v>
      </c>
      <c r="Q6503" s="211">
        <v>6.1339426084477983E-2</v>
      </c>
      <c r="R6503" s="211">
        <v>0.43352278647682169</v>
      </c>
      <c r="S6503" s="211">
        <v>0.32413233982248968</v>
      </c>
      <c r="T6503" s="211">
        <v>0.62235125932826907</v>
      </c>
      <c r="U6503" s="211">
        <v>0.40327359882039326</v>
      </c>
      <c r="V6503" s="211">
        <v>7.7595837358432326E-2</v>
      </c>
      <c r="W6503" s="211">
        <v>0.54664910243390041</v>
      </c>
      <c r="X6503" s="211">
        <v>0.43339461095219728</v>
      </c>
      <c r="Y6503" s="211">
        <v>0.64169796884333352</v>
      </c>
      <c r="Z6503" s="211">
        <v>0.14802032509733423</v>
      </c>
      <c r="AA6503" s="212">
        <v>0.11708975840055152</v>
      </c>
    </row>
    <row r="6504" spans="1:27" x14ac:dyDescent="0.35">
      <c r="A6504" s="210" t="s">
        <v>7180</v>
      </c>
      <c r="B6504" s="217">
        <v>143.55220312949638</v>
      </c>
      <c r="C6504" s="211">
        <v>5.1776135967530605E-2</v>
      </c>
      <c r="D6504" s="211">
        <v>0.12439548902266649</v>
      </c>
      <c r="E6504" s="211">
        <v>7.6430008082858034E-2</v>
      </c>
      <c r="F6504" s="211">
        <v>0.10810463507515418</v>
      </c>
      <c r="G6504" s="211">
        <v>0.11828434687548801</v>
      </c>
      <c r="H6504" s="211">
        <v>0.11988773313461154</v>
      </c>
      <c r="I6504" s="211">
        <v>0.45130241227667789</v>
      </c>
      <c r="J6504" s="211">
        <v>0.40838718065923435</v>
      </c>
      <c r="K6504" s="211">
        <v>0.64859154021061149</v>
      </c>
      <c r="L6504" s="211">
        <v>0.27440076749373199</v>
      </c>
      <c r="M6504" s="211">
        <v>8.2930783449908715E-2</v>
      </c>
      <c r="N6504" s="211">
        <v>0.46096992567275585</v>
      </c>
      <c r="O6504" s="211">
        <v>0.61983989287024421</v>
      </c>
      <c r="P6504" s="211">
        <v>7.1904571037786288E-2</v>
      </c>
      <c r="Q6504" s="211">
        <v>0.11904877412133967</v>
      </c>
      <c r="R6504" s="211">
        <v>0.45908682553718</v>
      </c>
      <c r="S6504" s="211">
        <v>0.27822176638800294</v>
      </c>
      <c r="T6504" s="211">
        <v>0.53266021275024844</v>
      </c>
      <c r="U6504" s="211">
        <v>0.38633186015574073</v>
      </c>
      <c r="V6504" s="211">
        <v>9.9891424748746585E-2</v>
      </c>
      <c r="W6504" s="211">
        <v>0.51868692826236062</v>
      </c>
      <c r="X6504" s="211">
        <v>0.32550441935770891</v>
      </c>
      <c r="Y6504" s="211">
        <v>0.69953723156333392</v>
      </c>
      <c r="Z6504" s="211">
        <v>0.14720520927172023</v>
      </c>
      <c r="AA6504" s="212">
        <v>0.11561491269735787</v>
      </c>
    </row>
    <row r="6505" spans="1:27" x14ac:dyDescent="0.35">
      <c r="A6505" s="210" t="s">
        <v>7181</v>
      </c>
      <c r="B6505" s="217">
        <v>127.6561925756581</v>
      </c>
      <c r="C6505" s="211">
        <v>5.1697690980529447E-2</v>
      </c>
      <c r="D6505" s="211">
        <v>0.12359631857089408</v>
      </c>
      <c r="E6505" s="211">
        <v>7.188642235481349E-2</v>
      </c>
      <c r="F6505" s="211">
        <v>0.10279910293273194</v>
      </c>
      <c r="G6505" s="211">
        <v>0.11445921458244518</v>
      </c>
      <c r="H6505" s="211">
        <v>0.12043109080559869</v>
      </c>
      <c r="I6505" s="211">
        <v>0.50684715126114677</v>
      </c>
      <c r="J6505" s="211">
        <v>0.45670069519080847</v>
      </c>
      <c r="K6505" s="211">
        <v>0.63420587611362733</v>
      </c>
      <c r="L6505" s="211">
        <v>0.26847461740535089</v>
      </c>
      <c r="M6505" s="211">
        <v>0.11944721603806108</v>
      </c>
      <c r="N6505" s="211">
        <v>0.4002518739113099</v>
      </c>
      <c r="O6505" s="211">
        <v>0.67489493726664873</v>
      </c>
      <c r="P6505" s="211">
        <v>7.1857165692917099E-2</v>
      </c>
      <c r="Q6505" s="211">
        <v>4.4594522897713186E-2</v>
      </c>
      <c r="R6505" s="211">
        <v>0.42720380029577287</v>
      </c>
      <c r="S6505" s="211">
        <v>0.33321307403820266</v>
      </c>
      <c r="T6505" s="211">
        <v>0.49465688438375732</v>
      </c>
      <c r="U6505" s="211">
        <v>0.41998825514440358</v>
      </c>
      <c r="V6505" s="211">
        <v>6.9232775507050315E-2</v>
      </c>
      <c r="W6505" s="211">
        <v>0.60549525916714453</v>
      </c>
      <c r="X6505" s="211">
        <v>0.38462717672970664</v>
      </c>
      <c r="Y6505" s="211">
        <v>0.59427195184288018</v>
      </c>
      <c r="Z6505" s="211">
        <v>0.14679007140810726</v>
      </c>
      <c r="AA6505" s="212">
        <v>0.11850016086818463</v>
      </c>
    </row>
    <row r="6506" spans="1:27" x14ac:dyDescent="0.35">
      <c r="A6506" s="210" t="s">
        <v>7182</v>
      </c>
      <c r="B6506" s="217">
        <v>136.97621431789153</v>
      </c>
      <c r="C6506" s="211">
        <v>5.5102167754619735E-2</v>
      </c>
      <c r="D6506" s="211">
        <v>0.12618113360832978</v>
      </c>
      <c r="E6506" s="211">
        <v>7.7726271208784614E-2</v>
      </c>
      <c r="F6506" s="211">
        <v>8.9189436021280336E-2</v>
      </c>
      <c r="G6506" s="211">
        <v>0.12030955064870598</v>
      </c>
      <c r="H6506" s="211">
        <v>0.12558362035734347</v>
      </c>
      <c r="I6506" s="211">
        <v>0.51112346800443187</v>
      </c>
      <c r="J6506" s="211">
        <v>0.44704732738380687</v>
      </c>
      <c r="K6506" s="211">
        <v>0.63202567212690997</v>
      </c>
      <c r="L6506" s="211">
        <v>0.27065189979080861</v>
      </c>
      <c r="M6506" s="211">
        <v>9.8055196015032806E-2</v>
      </c>
      <c r="N6506" s="211">
        <v>0.45369848701888743</v>
      </c>
      <c r="O6506" s="211">
        <v>0.56924813599892088</v>
      </c>
      <c r="P6506" s="211">
        <v>6.894394261815745E-2</v>
      </c>
      <c r="Q6506" s="211">
        <v>0.11464776579119065</v>
      </c>
      <c r="R6506" s="211">
        <v>0.4514520791953287</v>
      </c>
      <c r="S6506" s="211">
        <v>0.30871285690332761</v>
      </c>
      <c r="T6506" s="211">
        <v>0.59702819723591705</v>
      </c>
      <c r="U6506" s="211">
        <v>0.4154148998695707</v>
      </c>
      <c r="V6506" s="211">
        <v>6.7659503038040442E-2</v>
      </c>
      <c r="W6506" s="211">
        <v>0.56232116820644162</v>
      </c>
      <c r="X6506" s="211">
        <v>0.28249419522304886</v>
      </c>
      <c r="Y6506" s="211">
        <v>0.71326451440134297</v>
      </c>
      <c r="Z6506" s="211">
        <v>0.14627645425042446</v>
      </c>
      <c r="AA6506" s="212">
        <v>0.11402268415281262</v>
      </c>
    </row>
    <row r="6507" spans="1:27" x14ac:dyDescent="0.35">
      <c r="A6507" s="210" t="s">
        <v>7183</v>
      </c>
      <c r="B6507" s="217">
        <v>128.24840513091976</v>
      </c>
      <c r="C6507" s="211">
        <v>7.4125988820805608E-2</v>
      </c>
      <c r="D6507" s="211">
        <v>0.12474464531415003</v>
      </c>
      <c r="E6507" s="211">
        <v>8.7602569269701627E-2</v>
      </c>
      <c r="F6507" s="211">
        <v>0.10018410328547844</v>
      </c>
      <c r="G6507" s="211">
        <v>0.12521098308719239</v>
      </c>
      <c r="H6507" s="211">
        <v>0.1226597694743362</v>
      </c>
      <c r="I6507" s="211">
        <v>0.46072158446012468</v>
      </c>
      <c r="J6507" s="211">
        <v>0.47371810990977697</v>
      </c>
      <c r="K6507" s="211">
        <v>0.51597334103058268</v>
      </c>
      <c r="L6507" s="211">
        <v>0.27769936566194214</v>
      </c>
      <c r="M6507" s="211">
        <v>9.1455012037476566E-2</v>
      </c>
      <c r="N6507" s="211">
        <v>0.43452408115130914</v>
      </c>
      <c r="O6507" s="211">
        <v>0.72844319427785664</v>
      </c>
      <c r="P6507" s="211">
        <v>6.880935534442352E-2</v>
      </c>
      <c r="Q6507" s="211">
        <v>0.12278773431450746</v>
      </c>
      <c r="R6507" s="211">
        <v>0.42128013550971288</v>
      </c>
      <c r="S6507" s="211">
        <v>0.39740360472000957</v>
      </c>
      <c r="T6507" s="211">
        <v>0.60699972347447195</v>
      </c>
      <c r="U6507" s="211">
        <v>0.42441264256859879</v>
      </c>
      <c r="V6507" s="211">
        <v>6.8491534080192984E-2</v>
      </c>
      <c r="W6507" s="211">
        <v>0.52949326732687052</v>
      </c>
      <c r="X6507" s="211">
        <v>0.32195934112905394</v>
      </c>
      <c r="Y6507" s="211">
        <v>0.61482780836331297</v>
      </c>
      <c r="Z6507" s="211">
        <v>0.14496119228567012</v>
      </c>
      <c r="AA6507" s="212">
        <v>0.11878007508810737</v>
      </c>
    </row>
    <row r="6508" spans="1:27" x14ac:dyDescent="0.35">
      <c r="A6508" s="210" t="s">
        <v>7184</v>
      </c>
      <c r="B6508" s="217">
        <v>129.56349602167433</v>
      </c>
      <c r="C6508" s="211">
        <v>5.9099330869935587E-2</v>
      </c>
      <c r="D6508" s="211">
        <v>0.12840354698099185</v>
      </c>
      <c r="E6508" s="211">
        <v>6.8958357274853471E-2</v>
      </c>
      <c r="F6508" s="211">
        <v>0.10881562809931838</v>
      </c>
      <c r="G6508" s="211">
        <v>0.12383098036142644</v>
      </c>
      <c r="H6508" s="211">
        <v>0.11796030690842203</v>
      </c>
      <c r="I6508" s="211">
        <v>0.51247014000237678</v>
      </c>
      <c r="J6508" s="211">
        <v>0.41215844948747737</v>
      </c>
      <c r="K6508" s="211">
        <v>0.64512091334394817</v>
      </c>
      <c r="L6508" s="211">
        <v>0.26963663736501992</v>
      </c>
      <c r="M6508" s="211">
        <v>9.7808563752799518E-2</v>
      </c>
      <c r="N6508" s="211">
        <v>0.55077321731531848</v>
      </c>
      <c r="O6508" s="211">
        <v>0.60072877854851536</v>
      </c>
      <c r="P6508" s="211">
        <v>7.0044839724495628E-2</v>
      </c>
      <c r="Q6508" s="211">
        <v>0.155281900657706</v>
      </c>
      <c r="R6508" s="211">
        <v>0.43757341429580637</v>
      </c>
      <c r="S6508" s="211">
        <v>0.38144953321147007</v>
      </c>
      <c r="T6508" s="211">
        <v>0.56075435231122639</v>
      </c>
      <c r="U6508" s="211">
        <v>0.54514293975257222</v>
      </c>
      <c r="V6508" s="211">
        <v>5.6787338631077683E-2</v>
      </c>
      <c r="W6508" s="211">
        <v>0.59585393496362804</v>
      </c>
      <c r="X6508" s="211">
        <v>0.33720025745030002</v>
      </c>
      <c r="Y6508" s="211">
        <v>0.63655955977292389</v>
      </c>
      <c r="Z6508" s="211">
        <v>0.14924019206409123</v>
      </c>
      <c r="AA6508" s="212">
        <v>0.12240368725106039</v>
      </c>
    </row>
    <row r="6509" spans="1:27" x14ac:dyDescent="0.35">
      <c r="A6509" s="210" t="s">
        <v>7185</v>
      </c>
      <c r="B6509" s="217">
        <v>120.34771294370813</v>
      </c>
      <c r="C6509" s="211">
        <v>5.265672870145767E-2</v>
      </c>
      <c r="D6509" s="211">
        <v>0.11863160785781822</v>
      </c>
      <c r="E6509" s="211">
        <v>7.8490081108148257E-2</v>
      </c>
      <c r="F6509" s="211">
        <v>9.3418967658534982E-2</v>
      </c>
      <c r="G6509" s="211">
        <v>0.11879952725647086</v>
      </c>
      <c r="H6509" s="211">
        <v>0.1162934719193069</v>
      </c>
      <c r="I6509" s="211">
        <v>0.48608712457168224</v>
      </c>
      <c r="J6509" s="211">
        <v>0.43594668382169255</v>
      </c>
      <c r="K6509" s="211">
        <v>0.56335968881961163</v>
      </c>
      <c r="L6509" s="211">
        <v>0.27991355647129301</v>
      </c>
      <c r="M6509" s="211">
        <v>0.10999352143385088</v>
      </c>
      <c r="N6509" s="211">
        <v>0.55090948921361227</v>
      </c>
      <c r="O6509" s="211">
        <v>0.65729561811363568</v>
      </c>
      <c r="P6509" s="211">
        <v>6.8309474822629876E-2</v>
      </c>
      <c r="Q6509" s="211">
        <v>6.2444531228629654E-2</v>
      </c>
      <c r="R6509" s="211">
        <v>0.42702724761367261</v>
      </c>
      <c r="S6509" s="211">
        <v>0.34016185297670215</v>
      </c>
      <c r="T6509" s="211">
        <v>0.55573308830742107</v>
      </c>
      <c r="U6509" s="211">
        <v>0.39248704338692542</v>
      </c>
      <c r="V6509" s="211">
        <v>6.0490819710427829E-2</v>
      </c>
      <c r="W6509" s="211">
        <v>0.57896368888525085</v>
      </c>
      <c r="X6509" s="211">
        <v>0.272594192434438</v>
      </c>
      <c r="Y6509" s="211">
        <v>0.61519171739874401</v>
      </c>
      <c r="Z6509" s="211">
        <v>0.14348209603203024</v>
      </c>
      <c r="AA6509" s="212">
        <v>0.11921617603705678</v>
      </c>
    </row>
    <row r="6510" spans="1:27" x14ac:dyDescent="0.35">
      <c r="A6510" s="210" t="s">
        <v>7186</v>
      </c>
      <c r="B6510" s="217">
        <v>192.62751972846129</v>
      </c>
      <c r="C6510" s="211">
        <v>5.5687882715550842E-2</v>
      </c>
      <c r="D6510" s="211">
        <v>0.13175522850091448</v>
      </c>
      <c r="E6510" s="211">
        <v>7.1785589323165991E-2</v>
      </c>
      <c r="F6510" s="211">
        <v>0.10502549550151005</v>
      </c>
      <c r="G6510" s="211">
        <v>0.12659323982271567</v>
      </c>
      <c r="H6510" s="211">
        <v>0.12086323079602564</v>
      </c>
      <c r="I6510" s="211">
        <v>0.48125653913233085</v>
      </c>
      <c r="J6510" s="211">
        <v>0.43251947026417187</v>
      </c>
      <c r="K6510" s="211">
        <v>0.56384164562188643</v>
      </c>
      <c r="L6510" s="211">
        <v>0.27458056989272428</v>
      </c>
      <c r="M6510" s="211">
        <v>9.7341109982674687E-2</v>
      </c>
      <c r="N6510" s="211">
        <v>0.38732399770256254</v>
      </c>
      <c r="O6510" s="211">
        <v>0.77121602576564574</v>
      </c>
      <c r="P6510" s="211">
        <v>6.8546359176000438E-2</v>
      </c>
      <c r="Q6510" s="211">
        <v>0.10074901730258481</v>
      </c>
      <c r="R6510" s="211">
        <v>0.40341781363946322</v>
      </c>
      <c r="S6510" s="211">
        <v>0.37395375102022932</v>
      </c>
      <c r="T6510" s="211">
        <v>0.55720609478285499</v>
      </c>
      <c r="U6510" s="211">
        <v>0.48251410516769899</v>
      </c>
      <c r="V6510" s="211">
        <v>0.18832215283274203</v>
      </c>
      <c r="W6510" s="211">
        <v>0.63088717522841153</v>
      </c>
      <c r="X6510" s="211">
        <v>0.37720271107243603</v>
      </c>
      <c r="Y6510" s="211">
        <v>0.71758400759112462</v>
      </c>
      <c r="Z6510" s="211">
        <v>0.14436353409554059</v>
      </c>
      <c r="AA6510" s="212">
        <v>0.11709355484433388</v>
      </c>
    </row>
    <row r="6511" spans="1:27" x14ac:dyDescent="0.35">
      <c r="A6511" s="210" t="s">
        <v>7187</v>
      </c>
      <c r="B6511" s="217">
        <v>113.53724364613858</v>
      </c>
      <c r="C6511" s="211">
        <v>7.0917402820003889E-2</v>
      </c>
      <c r="D6511" s="211">
        <v>0.12193023501865301</v>
      </c>
      <c r="E6511" s="211">
        <v>8.4259452559717216E-2</v>
      </c>
      <c r="F6511" s="211">
        <v>9.2088820553093018E-2</v>
      </c>
      <c r="G6511" s="211">
        <v>0.12153269384789352</v>
      </c>
      <c r="H6511" s="211">
        <v>0.10755729629552328</v>
      </c>
      <c r="I6511" s="211">
        <v>0.51515000021496438</v>
      </c>
      <c r="J6511" s="211">
        <v>0.43876621339980693</v>
      </c>
      <c r="K6511" s="211">
        <v>0.51837573409386284</v>
      </c>
      <c r="L6511" s="211">
        <v>0.28321685773208755</v>
      </c>
      <c r="M6511" s="211">
        <v>0.1059717359350342</v>
      </c>
      <c r="N6511" s="211">
        <v>0.44470272168022756</v>
      </c>
      <c r="O6511" s="211">
        <v>0.57677697931616745</v>
      </c>
      <c r="P6511" s="211">
        <v>7.0442483870495995E-2</v>
      </c>
      <c r="Q6511" s="211">
        <v>0.15405216852143094</v>
      </c>
      <c r="R6511" s="211">
        <v>0.42675261104895812</v>
      </c>
      <c r="S6511" s="211">
        <v>0.33520889672157372</v>
      </c>
      <c r="T6511" s="211">
        <v>0.46331595373811235</v>
      </c>
      <c r="U6511" s="211">
        <v>0.37331977025330398</v>
      </c>
      <c r="V6511" s="211">
        <v>5.9440469815508962E-2</v>
      </c>
      <c r="W6511" s="211">
        <v>0.53282674316610235</v>
      </c>
      <c r="X6511" s="211">
        <v>0.32435882747446637</v>
      </c>
      <c r="Y6511" s="211">
        <v>0.63830955697517489</v>
      </c>
      <c r="Z6511" s="211">
        <v>0.14468452761055753</v>
      </c>
      <c r="AA6511" s="212">
        <v>0.1217909047855784</v>
      </c>
    </row>
    <row r="6512" spans="1:27" x14ac:dyDescent="0.35">
      <c r="A6512" s="210" t="s">
        <v>7188</v>
      </c>
      <c r="B6512" s="217">
        <v>145.12764842058266</v>
      </c>
      <c r="C6512" s="211">
        <v>5.66335203341597E-2</v>
      </c>
      <c r="D6512" s="211">
        <v>0.11808934584881695</v>
      </c>
      <c r="E6512" s="211">
        <v>8.2428774097650967E-2</v>
      </c>
      <c r="F6512" s="211">
        <v>7.8653750158524244E-2</v>
      </c>
      <c r="G6512" s="211">
        <v>0.12103484801099336</v>
      </c>
      <c r="H6512" s="211">
        <v>0.11411743766907929</v>
      </c>
      <c r="I6512" s="211">
        <v>0.44977852593206646</v>
      </c>
      <c r="J6512" s="211">
        <v>0.45701379425875771</v>
      </c>
      <c r="K6512" s="211">
        <v>0.62043943153139836</v>
      </c>
      <c r="L6512" s="211">
        <v>0.26716841082035353</v>
      </c>
      <c r="M6512" s="211">
        <v>0.10113818752624407</v>
      </c>
      <c r="N6512" s="211">
        <v>0.47069080796412155</v>
      </c>
      <c r="O6512" s="211">
        <v>0.72343505312073419</v>
      </c>
      <c r="P6512" s="211">
        <v>6.7861401571944091E-2</v>
      </c>
      <c r="Q6512" s="211">
        <v>0.10034175119789997</v>
      </c>
      <c r="R6512" s="211">
        <v>0.39947056808495673</v>
      </c>
      <c r="S6512" s="211">
        <v>0.39271090867951469</v>
      </c>
      <c r="T6512" s="211">
        <v>0.48759988885842409</v>
      </c>
      <c r="U6512" s="211">
        <v>0.36153921220591845</v>
      </c>
      <c r="V6512" s="211">
        <v>0.12759459137229079</v>
      </c>
      <c r="W6512" s="211">
        <v>0.50070804767860055</v>
      </c>
      <c r="X6512" s="211">
        <v>0.30953625989083355</v>
      </c>
      <c r="Y6512" s="211">
        <v>0.72466639245602216</v>
      </c>
      <c r="Z6512" s="211">
        <v>0.1484673237455649</v>
      </c>
      <c r="AA6512" s="212">
        <v>0.12305101399400806</v>
      </c>
    </row>
    <row r="6513" spans="1:27" x14ac:dyDescent="0.35">
      <c r="A6513" s="210" t="s">
        <v>7189</v>
      </c>
      <c r="B6513" s="217">
        <v>127.4953923349965</v>
      </c>
      <c r="C6513" s="211">
        <v>5.4450143707733156E-2</v>
      </c>
      <c r="D6513" s="211">
        <v>0.13191673362235123</v>
      </c>
      <c r="E6513" s="211">
        <v>7.3683469553488048E-2</v>
      </c>
      <c r="F6513" s="211">
        <v>0.10732897699409759</v>
      </c>
      <c r="G6513" s="211">
        <v>0.12120270323125265</v>
      </c>
      <c r="H6513" s="211">
        <v>0.11957165049247276</v>
      </c>
      <c r="I6513" s="211">
        <v>0.48943488223202652</v>
      </c>
      <c r="J6513" s="211">
        <v>0.44949362020532713</v>
      </c>
      <c r="K6513" s="211">
        <v>0.52818328753727739</v>
      </c>
      <c r="L6513" s="211">
        <v>0.28255083289267446</v>
      </c>
      <c r="M6513" s="211">
        <v>0.11745819194787716</v>
      </c>
      <c r="N6513" s="211">
        <v>0.50447265489929283</v>
      </c>
      <c r="O6513" s="211">
        <v>0.64653122595276824</v>
      </c>
      <c r="P6513" s="211">
        <v>6.8890523522515901E-2</v>
      </c>
      <c r="Q6513" s="211">
        <v>0.11844908448667818</v>
      </c>
      <c r="R6513" s="211">
        <v>0.43567543525973529</v>
      </c>
      <c r="S6513" s="211">
        <v>0.33628167293505007</v>
      </c>
      <c r="T6513" s="211">
        <v>0.57045320465199723</v>
      </c>
      <c r="U6513" s="211">
        <v>0.37395293940118857</v>
      </c>
      <c r="V6513" s="211">
        <v>8.6267025129950187E-2</v>
      </c>
      <c r="W6513" s="211">
        <v>0.54928498154017036</v>
      </c>
      <c r="X6513" s="211">
        <v>0.37729188839506766</v>
      </c>
      <c r="Y6513" s="211">
        <v>0.53088942171803744</v>
      </c>
      <c r="Z6513" s="211">
        <v>0.14935109451209666</v>
      </c>
      <c r="AA6513" s="212">
        <v>0.11920533990377805</v>
      </c>
    </row>
    <row r="6514" spans="1:27" x14ac:dyDescent="0.35">
      <c r="A6514" s="210" t="s">
        <v>7190</v>
      </c>
      <c r="B6514" s="217">
        <v>118.48603997595281</v>
      </c>
      <c r="C6514" s="211">
        <v>5.4078425649742287E-2</v>
      </c>
      <c r="D6514" s="211">
        <v>0.12899968823637639</v>
      </c>
      <c r="E6514" s="211">
        <v>7.7881508050132719E-2</v>
      </c>
      <c r="F6514" s="211">
        <v>9.7654097566405543E-2</v>
      </c>
      <c r="G6514" s="211">
        <v>0.11961050796850081</v>
      </c>
      <c r="H6514" s="211">
        <v>0.11274093466524092</v>
      </c>
      <c r="I6514" s="211">
        <v>0.46014189552146656</v>
      </c>
      <c r="J6514" s="211">
        <v>0.47797769922192923</v>
      </c>
      <c r="K6514" s="211">
        <v>0.56957489548023066</v>
      </c>
      <c r="L6514" s="211">
        <v>0.27529942851805889</v>
      </c>
      <c r="M6514" s="211">
        <v>0.10178962046859444</v>
      </c>
      <c r="N6514" s="211">
        <v>0.51819715067598804</v>
      </c>
      <c r="O6514" s="211">
        <v>0.65886987116873597</v>
      </c>
      <c r="P6514" s="211">
        <v>6.4937632318703142E-2</v>
      </c>
      <c r="Q6514" s="211">
        <v>8.8811402487441918E-2</v>
      </c>
      <c r="R6514" s="211">
        <v>0.40528252309232349</v>
      </c>
      <c r="S6514" s="211">
        <v>0.32190829143818328</v>
      </c>
      <c r="T6514" s="211">
        <v>0.46911919773501048</v>
      </c>
      <c r="U6514" s="211">
        <v>0.47577214726340522</v>
      </c>
      <c r="V6514" s="211">
        <v>5.8200848082932521E-2</v>
      </c>
      <c r="W6514" s="211">
        <v>0.5537105116571025</v>
      </c>
      <c r="X6514" s="211">
        <v>0.35084693311635462</v>
      </c>
      <c r="Y6514" s="211">
        <v>0.68994327094179297</v>
      </c>
      <c r="Z6514" s="211">
        <v>0.14793344018082552</v>
      </c>
      <c r="AA6514" s="212">
        <v>0.12041073665483415</v>
      </c>
    </row>
    <row r="6515" spans="1:27" x14ac:dyDescent="0.35">
      <c r="A6515" s="210" t="s">
        <v>7191</v>
      </c>
      <c r="B6515" s="217">
        <v>124.91866229917936</v>
      </c>
      <c r="C6515" s="211">
        <v>6.0213765339116682E-2</v>
      </c>
      <c r="D6515" s="211">
        <v>0.13046099225090754</v>
      </c>
      <c r="E6515" s="211">
        <v>7.9188642887298696E-2</v>
      </c>
      <c r="F6515" s="211">
        <v>0.10924617730215608</v>
      </c>
      <c r="G6515" s="211">
        <v>0.11875750780595686</v>
      </c>
      <c r="H6515" s="211">
        <v>0.12886812693008204</v>
      </c>
      <c r="I6515" s="211">
        <v>0.4592686915727176</v>
      </c>
      <c r="J6515" s="211">
        <v>0.41508141462957476</v>
      </c>
      <c r="K6515" s="211">
        <v>0.59513292102647963</v>
      </c>
      <c r="L6515" s="211">
        <v>0.270281548859099</v>
      </c>
      <c r="M6515" s="211">
        <v>0.1061872743920613</v>
      </c>
      <c r="N6515" s="211">
        <v>0.49411257723775626</v>
      </c>
      <c r="O6515" s="211">
        <v>0.71393949353515662</v>
      </c>
      <c r="P6515" s="211">
        <v>7.3684325740505707E-2</v>
      </c>
      <c r="Q6515" s="211">
        <v>5.2229023403063152E-2</v>
      </c>
      <c r="R6515" s="211">
        <v>0.37516143550321795</v>
      </c>
      <c r="S6515" s="211">
        <v>0.41198486208884177</v>
      </c>
      <c r="T6515" s="211">
        <v>0.50240943901413959</v>
      </c>
      <c r="U6515" s="211">
        <v>0.51719775493341347</v>
      </c>
      <c r="V6515" s="211">
        <v>5.5403078775570991E-2</v>
      </c>
      <c r="W6515" s="211">
        <v>0.56057946839482786</v>
      </c>
      <c r="X6515" s="211">
        <v>0.2740149756475922</v>
      </c>
      <c r="Y6515" s="211">
        <v>0.69180318364131643</v>
      </c>
      <c r="Z6515" s="211">
        <v>0.14291568620526424</v>
      </c>
      <c r="AA6515" s="212">
        <v>0.12733462007948829</v>
      </c>
    </row>
    <row r="6516" spans="1:27" x14ac:dyDescent="0.35">
      <c r="A6516" s="210" t="s">
        <v>7192</v>
      </c>
      <c r="B6516" s="217">
        <v>150.76877632207035</v>
      </c>
      <c r="C6516" s="211">
        <v>6.2843388558885854E-2</v>
      </c>
      <c r="D6516" s="211">
        <v>0.12291428576318569</v>
      </c>
      <c r="E6516" s="211">
        <v>6.6772429178449999E-2</v>
      </c>
      <c r="F6516" s="211">
        <v>8.0529843903797596E-2</v>
      </c>
      <c r="G6516" s="211">
        <v>0.12109769146024654</v>
      </c>
      <c r="H6516" s="211">
        <v>0.11327465423197029</v>
      </c>
      <c r="I6516" s="211">
        <v>0.49926393745519038</v>
      </c>
      <c r="J6516" s="211">
        <v>0.43879896424010517</v>
      </c>
      <c r="K6516" s="211">
        <v>0.5829087654569155</v>
      </c>
      <c r="L6516" s="211">
        <v>0.27224478609279257</v>
      </c>
      <c r="M6516" s="211">
        <v>0.11512448780811045</v>
      </c>
      <c r="N6516" s="211">
        <v>0.42170620471233955</v>
      </c>
      <c r="O6516" s="211">
        <v>0.65534520234921168</v>
      </c>
      <c r="P6516" s="211">
        <v>6.8192104970687589E-2</v>
      </c>
      <c r="Q6516" s="211">
        <v>0.12547660944826522</v>
      </c>
      <c r="R6516" s="211">
        <v>0.40392827074976378</v>
      </c>
      <c r="S6516" s="211">
        <v>0.34875286432321434</v>
      </c>
      <c r="T6516" s="211">
        <v>0.52473186028615237</v>
      </c>
      <c r="U6516" s="211">
        <v>0.53962866168837198</v>
      </c>
      <c r="V6516" s="211">
        <v>8.1657542194880556E-2</v>
      </c>
      <c r="W6516" s="211">
        <v>0.51352056161256499</v>
      </c>
      <c r="X6516" s="211">
        <v>0.33237686693564827</v>
      </c>
      <c r="Y6516" s="211">
        <v>0.76927207489379457</v>
      </c>
      <c r="Z6516" s="211">
        <v>0.14881309111437338</v>
      </c>
      <c r="AA6516" s="212">
        <v>0.11888789060992652</v>
      </c>
    </row>
    <row r="6517" spans="1:27" x14ac:dyDescent="0.35">
      <c r="A6517" s="210" t="s">
        <v>7193</v>
      </c>
      <c r="B6517" s="217">
        <v>146.74316209143859</v>
      </c>
      <c r="C6517" s="211">
        <v>6.95104923494579E-2</v>
      </c>
      <c r="D6517" s="211">
        <v>0.12987162479940473</v>
      </c>
      <c r="E6517" s="211">
        <v>7.6332450546708591E-2</v>
      </c>
      <c r="F6517" s="211">
        <v>9.6314342963088939E-2</v>
      </c>
      <c r="G6517" s="211">
        <v>0.11784076874312777</v>
      </c>
      <c r="H6517" s="211">
        <v>0.11476713496103899</v>
      </c>
      <c r="I6517" s="211">
        <v>0.51113011588695745</v>
      </c>
      <c r="J6517" s="211">
        <v>0.41653063505018434</v>
      </c>
      <c r="K6517" s="211">
        <v>0.63876314539318124</v>
      </c>
      <c r="L6517" s="211">
        <v>0.2710061495267308</v>
      </c>
      <c r="M6517" s="211">
        <v>0.12077290006688497</v>
      </c>
      <c r="N6517" s="211">
        <v>0.44139941346767542</v>
      </c>
      <c r="O6517" s="211">
        <v>0.64592602932719823</v>
      </c>
      <c r="P6517" s="211">
        <v>7.2962382267798803E-2</v>
      </c>
      <c r="Q6517" s="211">
        <v>0.10439467372782124</v>
      </c>
      <c r="R6517" s="211">
        <v>0.4558830863983997</v>
      </c>
      <c r="S6517" s="211">
        <v>0.38643476389075715</v>
      </c>
      <c r="T6517" s="211">
        <v>0.56526744065013101</v>
      </c>
      <c r="U6517" s="211">
        <v>0.55587863329307963</v>
      </c>
      <c r="V6517" s="211">
        <v>6.612578239102293E-2</v>
      </c>
      <c r="W6517" s="211">
        <v>0.57071508131887239</v>
      </c>
      <c r="X6517" s="211">
        <v>0.37055964174947303</v>
      </c>
      <c r="Y6517" s="211">
        <v>0.70351530918517236</v>
      </c>
      <c r="Z6517" s="211">
        <v>0.14521981564692285</v>
      </c>
      <c r="AA6517" s="212">
        <v>0.12674038410469016</v>
      </c>
    </row>
    <row r="6518" spans="1:27" x14ac:dyDescent="0.35">
      <c r="A6518" s="210" t="s">
        <v>7194</v>
      </c>
      <c r="B6518" s="217">
        <v>117.80062718039591</v>
      </c>
      <c r="C6518" s="211">
        <v>7.0430758794103654E-2</v>
      </c>
      <c r="D6518" s="211">
        <v>0.11769832829323659</v>
      </c>
      <c r="E6518" s="211">
        <v>8.2898529756110728E-2</v>
      </c>
      <c r="F6518" s="211">
        <v>9.9709297887730225E-2</v>
      </c>
      <c r="G6518" s="211">
        <v>0.12160842021830212</v>
      </c>
      <c r="H6518" s="211">
        <v>0.12070548471441608</v>
      </c>
      <c r="I6518" s="211">
        <v>0.50603757343438804</v>
      </c>
      <c r="J6518" s="211">
        <v>0.39889164537186111</v>
      </c>
      <c r="K6518" s="211">
        <v>0.63146592243082711</v>
      </c>
      <c r="L6518" s="211">
        <v>0.27299439257719565</v>
      </c>
      <c r="M6518" s="211">
        <v>0.10202175954773089</v>
      </c>
      <c r="N6518" s="211">
        <v>0.39439961692149905</v>
      </c>
      <c r="O6518" s="211">
        <v>0.74333514419132762</v>
      </c>
      <c r="P6518" s="211">
        <v>6.3652333885915097E-2</v>
      </c>
      <c r="Q6518" s="211">
        <v>8.7917442664899217E-2</v>
      </c>
      <c r="R6518" s="211">
        <v>0.40836799736135604</v>
      </c>
      <c r="S6518" s="211">
        <v>0.38249607676378905</v>
      </c>
      <c r="T6518" s="211">
        <v>0.59597607743706582</v>
      </c>
      <c r="U6518" s="211">
        <v>0.30726903327910748</v>
      </c>
      <c r="V6518" s="211">
        <v>8.9990183729734705E-2</v>
      </c>
      <c r="W6518" s="211">
        <v>0.56533901584723667</v>
      </c>
      <c r="X6518" s="211">
        <v>0.38713910102776866</v>
      </c>
      <c r="Y6518" s="211">
        <v>0.62913375593536824</v>
      </c>
      <c r="Z6518" s="211">
        <v>0.14131677206990692</v>
      </c>
      <c r="AA6518" s="212">
        <v>0.12341732605907781</v>
      </c>
    </row>
    <row r="6519" spans="1:27" x14ac:dyDescent="0.35">
      <c r="A6519" s="210" t="s">
        <v>7195</v>
      </c>
      <c r="B6519" s="217">
        <v>171.50389672102747</v>
      </c>
      <c r="C6519" s="211">
        <v>5.1794643095298742E-2</v>
      </c>
      <c r="D6519" s="211">
        <v>0.11498133850117741</v>
      </c>
      <c r="E6519" s="211">
        <v>7.4895137398337364E-2</v>
      </c>
      <c r="F6519" s="211">
        <v>8.5524773912986851E-2</v>
      </c>
      <c r="G6519" s="211">
        <v>0.12620877520361329</v>
      </c>
      <c r="H6519" s="211">
        <v>0.11637677355072701</v>
      </c>
      <c r="I6519" s="211">
        <v>0.47793160546868652</v>
      </c>
      <c r="J6519" s="211">
        <v>0.44206552442186875</v>
      </c>
      <c r="K6519" s="211">
        <v>0.62855027263450403</v>
      </c>
      <c r="L6519" s="211">
        <v>0.27805044958664676</v>
      </c>
      <c r="M6519" s="211">
        <v>0.11425053434991912</v>
      </c>
      <c r="N6519" s="211">
        <v>0.39215130417513905</v>
      </c>
      <c r="O6519" s="211">
        <v>0.75127644228088675</v>
      </c>
      <c r="P6519" s="211">
        <v>6.887795185160514E-2</v>
      </c>
      <c r="Q6519" s="211">
        <v>7.0429715975300886E-2</v>
      </c>
      <c r="R6519" s="211">
        <v>0.42236353942266769</v>
      </c>
      <c r="S6519" s="211">
        <v>0.34519830038913041</v>
      </c>
      <c r="T6519" s="211">
        <v>0.49775840547673372</v>
      </c>
      <c r="U6519" s="211">
        <v>0.54558629908484346</v>
      </c>
      <c r="V6519" s="211">
        <v>0.14616361790522028</v>
      </c>
      <c r="W6519" s="211">
        <v>0.51304880338015224</v>
      </c>
      <c r="X6519" s="211">
        <v>0.36394015614424113</v>
      </c>
      <c r="Y6519" s="211">
        <v>0.63493462164905234</v>
      </c>
      <c r="Z6519" s="211">
        <v>0.14678741595519623</v>
      </c>
      <c r="AA6519" s="212">
        <v>0.12583663798270525</v>
      </c>
    </row>
    <row r="6520" spans="1:27" x14ac:dyDescent="0.35">
      <c r="A6520" s="210" t="s">
        <v>7196</v>
      </c>
      <c r="B6520" s="217">
        <v>175.94237921728941</v>
      </c>
      <c r="C6520" s="211">
        <v>5.2972767805179378E-2</v>
      </c>
      <c r="D6520" s="211">
        <v>0.12189389778349126</v>
      </c>
      <c r="E6520" s="211">
        <v>8.819912494334084E-2</v>
      </c>
      <c r="F6520" s="211">
        <v>9.7061359151865131E-2</v>
      </c>
      <c r="G6520" s="211">
        <v>0.12176203009793031</v>
      </c>
      <c r="H6520" s="211">
        <v>0.11693431524972832</v>
      </c>
      <c r="I6520" s="211">
        <v>0.51934215570798714</v>
      </c>
      <c r="J6520" s="211">
        <v>0.49450736449764832</v>
      </c>
      <c r="K6520" s="211">
        <v>0.53765316029125432</v>
      </c>
      <c r="L6520" s="211">
        <v>0.27114803062990805</v>
      </c>
      <c r="M6520" s="211">
        <v>0.10200390123196904</v>
      </c>
      <c r="N6520" s="211">
        <v>0.49800507111791381</v>
      </c>
      <c r="O6520" s="211">
        <v>0.71338236286905365</v>
      </c>
      <c r="P6520" s="211">
        <v>7.4175272222342381E-2</v>
      </c>
      <c r="Q6520" s="211">
        <v>0.12661463718096938</v>
      </c>
      <c r="R6520" s="211">
        <v>0.41284300610555547</v>
      </c>
      <c r="S6520" s="211">
        <v>0.39541648696259368</v>
      </c>
      <c r="T6520" s="211">
        <v>0.5831770646868486</v>
      </c>
      <c r="U6520" s="211">
        <v>0.55330971447427946</v>
      </c>
      <c r="V6520" s="211">
        <v>0.1183658982202548</v>
      </c>
      <c r="W6520" s="211">
        <v>0.60377027417096085</v>
      </c>
      <c r="X6520" s="211">
        <v>0.37336766140963323</v>
      </c>
      <c r="Y6520" s="211">
        <v>0.62516864255256477</v>
      </c>
      <c r="Z6520" s="211">
        <v>0.14995284601041878</v>
      </c>
      <c r="AA6520" s="212">
        <v>0.12137536798256357</v>
      </c>
    </row>
    <row r="6521" spans="1:27" x14ac:dyDescent="0.35">
      <c r="A6521" s="210" t="s">
        <v>7197</v>
      </c>
      <c r="B6521" s="217">
        <v>126.11613299484286</v>
      </c>
      <c r="C6521" s="211">
        <v>6.7676941765078907E-2</v>
      </c>
      <c r="D6521" s="211">
        <v>0.12706493837930716</v>
      </c>
      <c r="E6521" s="211">
        <v>7.4674959692478463E-2</v>
      </c>
      <c r="F6521" s="211">
        <v>9.855973605748132E-2</v>
      </c>
      <c r="G6521" s="211">
        <v>0.12206694402439047</v>
      </c>
      <c r="H6521" s="211">
        <v>0.10254726323691513</v>
      </c>
      <c r="I6521" s="211">
        <v>0.49946546487515908</v>
      </c>
      <c r="J6521" s="211">
        <v>0.44535094895815419</v>
      </c>
      <c r="K6521" s="211">
        <v>0.58014582836359641</v>
      </c>
      <c r="L6521" s="211">
        <v>0.27492677527848308</v>
      </c>
      <c r="M6521" s="211">
        <v>0.10630247681650615</v>
      </c>
      <c r="N6521" s="211">
        <v>0.48794076579035672</v>
      </c>
      <c r="O6521" s="211">
        <v>0.68891391100550026</v>
      </c>
      <c r="P6521" s="211">
        <v>6.895086303950454E-2</v>
      </c>
      <c r="Q6521" s="211">
        <v>5.0844324462270177E-2</v>
      </c>
      <c r="R6521" s="211">
        <v>0.40333126720983992</v>
      </c>
      <c r="S6521" s="211">
        <v>0.2999166637680557</v>
      </c>
      <c r="T6521" s="211">
        <v>0.53244277377150506</v>
      </c>
      <c r="U6521" s="211">
        <v>0.42258748186588863</v>
      </c>
      <c r="V6521" s="211">
        <v>6.893789359776184E-2</v>
      </c>
      <c r="W6521" s="211">
        <v>0.56807024168253084</v>
      </c>
      <c r="X6521" s="211">
        <v>0.3522580298699971</v>
      </c>
      <c r="Y6521" s="211">
        <v>0.56838162213368115</v>
      </c>
      <c r="Z6521" s="211">
        <v>0.14470439492217282</v>
      </c>
      <c r="AA6521" s="212">
        <v>0.11549116403599366</v>
      </c>
    </row>
    <row r="6522" spans="1:27" x14ac:dyDescent="0.35">
      <c r="A6522" s="210" t="s">
        <v>7198</v>
      </c>
      <c r="B6522" s="217">
        <v>158.98925261554089</v>
      </c>
      <c r="C6522" s="211">
        <v>5.4902631008727464E-2</v>
      </c>
      <c r="D6522" s="211">
        <v>0.11945624736037105</v>
      </c>
      <c r="E6522" s="211">
        <v>8.5426592590422734E-2</v>
      </c>
      <c r="F6522" s="211">
        <v>9.8076920851155894E-2</v>
      </c>
      <c r="G6522" s="211">
        <v>0.12395704434367574</v>
      </c>
      <c r="H6522" s="211">
        <v>0.12002388741740515</v>
      </c>
      <c r="I6522" s="211">
        <v>0.52553898092026263</v>
      </c>
      <c r="J6522" s="211">
        <v>0.46612622725627606</v>
      </c>
      <c r="K6522" s="211">
        <v>0.63054903340351387</v>
      </c>
      <c r="L6522" s="211">
        <v>0.27742174881315934</v>
      </c>
      <c r="M6522" s="211">
        <v>0.11276024952732681</v>
      </c>
      <c r="N6522" s="211">
        <v>0.47209677786528992</v>
      </c>
      <c r="O6522" s="211">
        <v>0.73689389109140369</v>
      </c>
      <c r="P6522" s="211">
        <v>7.2022430148104055E-2</v>
      </c>
      <c r="Q6522" s="211">
        <v>6.4466918120366215E-2</v>
      </c>
      <c r="R6522" s="211">
        <v>0.47264654465884198</v>
      </c>
      <c r="S6522" s="211">
        <v>0.38008719296621918</v>
      </c>
      <c r="T6522" s="211">
        <v>0.58727774988845272</v>
      </c>
      <c r="U6522" s="211">
        <v>0.49496242696649229</v>
      </c>
      <c r="V6522" s="211">
        <v>0.10765799037439125</v>
      </c>
      <c r="W6522" s="211">
        <v>0.48841812334607299</v>
      </c>
      <c r="X6522" s="211">
        <v>0.3163856797687552</v>
      </c>
      <c r="Y6522" s="211">
        <v>0.57412801494088317</v>
      </c>
      <c r="Z6522" s="211">
        <v>0.14743813292937508</v>
      </c>
      <c r="AA6522" s="212">
        <v>0.1236215844546782</v>
      </c>
    </row>
    <row r="6523" spans="1:27" x14ac:dyDescent="0.35">
      <c r="A6523" s="210" t="s">
        <v>7199</v>
      </c>
      <c r="B6523" s="217">
        <v>131.10489217946477</v>
      </c>
      <c r="C6523" s="211">
        <v>5.8726243674771347E-2</v>
      </c>
      <c r="D6523" s="211">
        <v>0.11658665830222963</v>
      </c>
      <c r="E6523" s="211">
        <v>8.8267613745078286E-2</v>
      </c>
      <c r="F6523" s="211">
        <v>0.11994703531531298</v>
      </c>
      <c r="G6523" s="211">
        <v>0.1261052786360661</v>
      </c>
      <c r="H6523" s="211">
        <v>0.12054175244127069</v>
      </c>
      <c r="I6523" s="211">
        <v>0.51185795447943783</v>
      </c>
      <c r="J6523" s="211">
        <v>0.45010737679323432</v>
      </c>
      <c r="K6523" s="211">
        <v>0.57654242601214867</v>
      </c>
      <c r="L6523" s="211">
        <v>0.27738214565203945</v>
      </c>
      <c r="M6523" s="211">
        <v>8.5454982745340302E-2</v>
      </c>
      <c r="N6523" s="211">
        <v>0.4484994632538522</v>
      </c>
      <c r="O6523" s="211">
        <v>0.77987900885065542</v>
      </c>
      <c r="P6523" s="211">
        <v>6.6907677328568435E-2</v>
      </c>
      <c r="Q6523" s="211">
        <v>8.2349909800504453E-2</v>
      </c>
      <c r="R6523" s="211">
        <v>0.45954290942151638</v>
      </c>
      <c r="S6523" s="211">
        <v>0.31352826502064868</v>
      </c>
      <c r="T6523" s="211">
        <v>0.59679269300629989</v>
      </c>
      <c r="U6523" s="211">
        <v>0.41571672970070583</v>
      </c>
      <c r="V6523" s="211">
        <v>9.5548788623251835E-2</v>
      </c>
      <c r="W6523" s="211">
        <v>0.54523568806278178</v>
      </c>
      <c r="X6523" s="211">
        <v>0.33885131872173652</v>
      </c>
      <c r="Y6523" s="211">
        <v>0.53202908573820695</v>
      </c>
      <c r="Z6523" s="211">
        <v>0.14788035177864117</v>
      </c>
      <c r="AA6523" s="212">
        <v>0.11858966371656871</v>
      </c>
    </row>
    <row r="6524" spans="1:27" x14ac:dyDescent="0.35">
      <c r="A6524" s="210" t="s">
        <v>7200</v>
      </c>
      <c r="B6524" s="217">
        <v>153.95761505472345</v>
      </c>
      <c r="C6524" s="211">
        <v>6.364158692558719E-2</v>
      </c>
      <c r="D6524" s="211">
        <v>0.13206566144238577</v>
      </c>
      <c r="E6524" s="211">
        <v>6.8477504530004174E-2</v>
      </c>
      <c r="F6524" s="211">
        <v>9.8307345470100421E-2</v>
      </c>
      <c r="G6524" s="211">
        <v>0.12254629362733709</v>
      </c>
      <c r="H6524" s="211">
        <v>0.12076636674420907</v>
      </c>
      <c r="I6524" s="211">
        <v>0.529802226381337</v>
      </c>
      <c r="J6524" s="211">
        <v>0.43141729292570175</v>
      </c>
      <c r="K6524" s="211">
        <v>0.56882386217219694</v>
      </c>
      <c r="L6524" s="211">
        <v>0.27192184828145372</v>
      </c>
      <c r="M6524" s="211">
        <v>0.10953689846488818</v>
      </c>
      <c r="N6524" s="211">
        <v>0.46259805663833531</v>
      </c>
      <c r="O6524" s="211">
        <v>0.66761363607356861</v>
      </c>
      <c r="P6524" s="211">
        <v>6.3457305486237348E-2</v>
      </c>
      <c r="Q6524" s="211">
        <v>0.14141084657681466</v>
      </c>
      <c r="R6524" s="211">
        <v>0.47815746762542372</v>
      </c>
      <c r="S6524" s="211">
        <v>0.33317407884617978</v>
      </c>
      <c r="T6524" s="211">
        <v>0.62945345395301289</v>
      </c>
      <c r="U6524" s="211">
        <v>0.36829812504722187</v>
      </c>
      <c r="V6524" s="211">
        <v>0.1797948273670037</v>
      </c>
      <c r="W6524" s="211">
        <v>0.51885804984533945</v>
      </c>
      <c r="X6524" s="211">
        <v>0.32420499628937582</v>
      </c>
      <c r="Y6524" s="211">
        <v>0.58973086840353195</v>
      </c>
      <c r="Z6524" s="211">
        <v>0.14699510990033962</v>
      </c>
      <c r="AA6524" s="212">
        <v>0.12034187708994389</v>
      </c>
    </row>
    <row r="6525" spans="1:27" x14ac:dyDescent="0.35">
      <c r="A6525" s="210" t="s">
        <v>7201</v>
      </c>
      <c r="B6525" s="217">
        <v>148.23051736357621</v>
      </c>
      <c r="C6525" s="211">
        <v>7.3198184181306275E-2</v>
      </c>
      <c r="D6525" s="211">
        <v>0.12318437416967094</v>
      </c>
      <c r="E6525" s="211">
        <v>6.9700322535451914E-2</v>
      </c>
      <c r="F6525" s="211">
        <v>0.10562738293810073</v>
      </c>
      <c r="G6525" s="211">
        <v>0.12289620542627439</v>
      </c>
      <c r="H6525" s="211">
        <v>0.11919288468863264</v>
      </c>
      <c r="I6525" s="211">
        <v>0.51103644738569443</v>
      </c>
      <c r="J6525" s="211">
        <v>0.43898011764323558</v>
      </c>
      <c r="K6525" s="211">
        <v>0.57656634375976445</v>
      </c>
      <c r="L6525" s="211">
        <v>0.27807782071707199</v>
      </c>
      <c r="M6525" s="211">
        <v>8.9634681154402929E-2</v>
      </c>
      <c r="N6525" s="211">
        <v>0.3527014112356609</v>
      </c>
      <c r="O6525" s="211">
        <v>0.70181491343960278</v>
      </c>
      <c r="P6525" s="211">
        <v>6.4046932302468051E-2</v>
      </c>
      <c r="Q6525" s="211">
        <v>7.5791692999921917E-2</v>
      </c>
      <c r="R6525" s="211">
        <v>0.4488995970489752</v>
      </c>
      <c r="S6525" s="211">
        <v>0.40428831569227197</v>
      </c>
      <c r="T6525" s="211">
        <v>0.55949393165724703</v>
      </c>
      <c r="U6525" s="211">
        <v>0.40402791183013997</v>
      </c>
      <c r="V6525" s="211">
        <v>0.17609262684824817</v>
      </c>
      <c r="W6525" s="211">
        <v>0.46143655387604554</v>
      </c>
      <c r="X6525" s="211">
        <v>0.26676197277728675</v>
      </c>
      <c r="Y6525" s="211">
        <v>0.63216765838768085</v>
      </c>
      <c r="Z6525" s="211">
        <v>0.14709765587085757</v>
      </c>
      <c r="AA6525" s="212">
        <v>0.11601074933055941</v>
      </c>
    </row>
    <row r="6526" spans="1:27" x14ac:dyDescent="0.35">
      <c r="A6526" s="210" t="s">
        <v>7202</v>
      </c>
      <c r="B6526" s="217">
        <v>124.72926031640702</v>
      </c>
      <c r="C6526" s="211">
        <v>5.4253937017951503E-2</v>
      </c>
      <c r="D6526" s="211">
        <v>0.12584489605768459</v>
      </c>
      <c r="E6526" s="211">
        <v>6.9619978137162017E-2</v>
      </c>
      <c r="F6526" s="211">
        <v>0.10013612283626019</v>
      </c>
      <c r="G6526" s="211">
        <v>0.12251754330239231</v>
      </c>
      <c r="H6526" s="211">
        <v>0.12062729931968483</v>
      </c>
      <c r="I6526" s="211">
        <v>0.48734885054413279</v>
      </c>
      <c r="J6526" s="211">
        <v>0.45882744093741495</v>
      </c>
      <c r="K6526" s="211">
        <v>0.56937551119310337</v>
      </c>
      <c r="L6526" s="211">
        <v>0.27505122321497621</v>
      </c>
      <c r="M6526" s="211">
        <v>0.10415899466966784</v>
      </c>
      <c r="N6526" s="211">
        <v>0.51946982490342941</v>
      </c>
      <c r="O6526" s="211">
        <v>0.57853151036110539</v>
      </c>
      <c r="P6526" s="211">
        <v>6.422310053916809E-2</v>
      </c>
      <c r="Q6526" s="211">
        <v>8.1746315748144158E-2</v>
      </c>
      <c r="R6526" s="211">
        <v>0.44722713324161034</v>
      </c>
      <c r="S6526" s="211">
        <v>0.32734635545823398</v>
      </c>
      <c r="T6526" s="211">
        <v>0.61933897357044676</v>
      </c>
      <c r="U6526" s="211">
        <v>0.43736092575315411</v>
      </c>
      <c r="V6526" s="211">
        <v>8.0127992394828984E-2</v>
      </c>
      <c r="W6526" s="211">
        <v>0.52082363484115235</v>
      </c>
      <c r="X6526" s="211">
        <v>0.30097157488794712</v>
      </c>
      <c r="Y6526" s="211">
        <v>0.73537066319386379</v>
      </c>
      <c r="Z6526" s="211">
        <v>0.1463277419376719</v>
      </c>
      <c r="AA6526" s="212">
        <v>0.12283183646574568</v>
      </c>
    </row>
    <row r="6527" spans="1:27" x14ac:dyDescent="0.35">
      <c r="A6527" s="210" t="s">
        <v>7203</v>
      </c>
      <c r="B6527" s="217">
        <v>114.97388404478492</v>
      </c>
      <c r="C6527" s="211">
        <v>5.8698815400953577E-2</v>
      </c>
      <c r="D6527" s="211">
        <v>0.1222320917142244</v>
      </c>
      <c r="E6527" s="211">
        <v>7.6274455358238513E-2</v>
      </c>
      <c r="F6527" s="211">
        <v>9.3539154299654287E-2</v>
      </c>
      <c r="G6527" s="211">
        <v>0.1209445807940159</v>
      </c>
      <c r="H6527" s="211">
        <v>0.1068739633291913</v>
      </c>
      <c r="I6527" s="211">
        <v>0.53138433051096501</v>
      </c>
      <c r="J6527" s="211">
        <v>0.42660163784072685</v>
      </c>
      <c r="K6527" s="211">
        <v>0.60006345383123472</v>
      </c>
      <c r="L6527" s="211">
        <v>0.27889426433915215</v>
      </c>
      <c r="M6527" s="211">
        <v>8.428017742821195E-2</v>
      </c>
      <c r="N6527" s="211">
        <v>0.434850282625806</v>
      </c>
      <c r="O6527" s="211">
        <v>0.74168801891982394</v>
      </c>
      <c r="P6527" s="211">
        <v>6.9128076586224871E-2</v>
      </c>
      <c r="Q6527" s="211">
        <v>6.001004633008325E-2</v>
      </c>
      <c r="R6527" s="211">
        <v>0.46928349500820837</v>
      </c>
      <c r="S6527" s="211">
        <v>0.36860976840200343</v>
      </c>
      <c r="T6527" s="211">
        <v>0.52232744326354041</v>
      </c>
      <c r="U6527" s="211">
        <v>0.44781372697864502</v>
      </c>
      <c r="V6527" s="211">
        <v>5.4259585985017435E-2</v>
      </c>
      <c r="W6527" s="211">
        <v>0.52530025133624547</v>
      </c>
      <c r="X6527" s="211">
        <v>0.31232715195816046</v>
      </c>
      <c r="Y6527" s="211">
        <v>0.66030223510683705</v>
      </c>
      <c r="Z6527" s="211">
        <v>0.14974195161202966</v>
      </c>
      <c r="AA6527" s="212">
        <v>0.11937855545420845</v>
      </c>
    </row>
    <row r="6528" spans="1:27" x14ac:dyDescent="0.35">
      <c r="A6528" s="210" t="s">
        <v>7204</v>
      </c>
      <c r="B6528" s="217">
        <v>144.67308381014706</v>
      </c>
      <c r="C6528" s="211">
        <v>7.1738507998850967E-2</v>
      </c>
      <c r="D6528" s="211">
        <v>0.11816074346005491</v>
      </c>
      <c r="E6528" s="211">
        <v>7.4004234590323417E-2</v>
      </c>
      <c r="F6528" s="211">
        <v>0.10513675060153656</v>
      </c>
      <c r="G6528" s="211">
        <v>0.12013031871646761</v>
      </c>
      <c r="H6528" s="211">
        <v>0.12121664172356671</v>
      </c>
      <c r="I6528" s="211">
        <v>0.47537823814522429</v>
      </c>
      <c r="J6528" s="211">
        <v>0.44056116933644773</v>
      </c>
      <c r="K6528" s="211">
        <v>0.58544779920673662</v>
      </c>
      <c r="L6528" s="211">
        <v>0.27157182206564429</v>
      </c>
      <c r="M6528" s="211">
        <v>9.8350765687050964E-2</v>
      </c>
      <c r="N6528" s="211">
        <v>0.36178241161835889</v>
      </c>
      <c r="O6528" s="211">
        <v>0.70103300782318057</v>
      </c>
      <c r="P6528" s="211">
        <v>7.1687913333298298E-2</v>
      </c>
      <c r="Q6528" s="211">
        <v>8.2492034347736526E-2</v>
      </c>
      <c r="R6528" s="211">
        <v>0.46715642609672481</v>
      </c>
      <c r="S6528" s="211">
        <v>0.33696393498450578</v>
      </c>
      <c r="T6528" s="211">
        <v>0.5610698654912385</v>
      </c>
      <c r="U6528" s="211">
        <v>0.36377199748369593</v>
      </c>
      <c r="V6528" s="211">
        <v>0.12024388891891978</v>
      </c>
      <c r="W6528" s="211">
        <v>0.62286861876294408</v>
      </c>
      <c r="X6528" s="211">
        <v>0.33816085194233314</v>
      </c>
      <c r="Y6528" s="211">
        <v>0.5651348946869782</v>
      </c>
      <c r="Z6528" s="211">
        <v>0.14786976900790691</v>
      </c>
      <c r="AA6528" s="212">
        <v>0.11291965432955767</v>
      </c>
    </row>
    <row r="6529" spans="1:27" x14ac:dyDescent="0.35">
      <c r="A6529" s="210" t="s">
        <v>7205</v>
      </c>
      <c r="B6529" s="217">
        <v>118.17434234044616</v>
      </c>
      <c r="C6529" s="211">
        <v>5.8801888877414443E-2</v>
      </c>
      <c r="D6529" s="211">
        <v>0.11755569093808553</v>
      </c>
      <c r="E6529" s="211">
        <v>8.0398838227867211E-2</v>
      </c>
      <c r="F6529" s="211">
        <v>0.10363664601000241</v>
      </c>
      <c r="G6529" s="211">
        <v>0.11960081864343428</v>
      </c>
      <c r="H6529" s="211">
        <v>0.11973179272340956</v>
      </c>
      <c r="I6529" s="211">
        <v>0.46284895401705806</v>
      </c>
      <c r="J6529" s="211">
        <v>0.41339722907859505</v>
      </c>
      <c r="K6529" s="211">
        <v>0.57450041866151857</v>
      </c>
      <c r="L6529" s="211">
        <v>0.27571228640018625</v>
      </c>
      <c r="M6529" s="211">
        <v>8.953748748965723E-2</v>
      </c>
      <c r="N6529" s="211">
        <v>0.43273933889081939</v>
      </c>
      <c r="O6529" s="211">
        <v>0.57435816407848028</v>
      </c>
      <c r="P6529" s="211">
        <v>7.0354688322941242E-2</v>
      </c>
      <c r="Q6529" s="211">
        <v>0.10184266608233332</v>
      </c>
      <c r="R6529" s="211">
        <v>0.43443952942247299</v>
      </c>
      <c r="S6529" s="211">
        <v>0.30082043773434097</v>
      </c>
      <c r="T6529" s="211">
        <v>0.56244270342860703</v>
      </c>
      <c r="U6529" s="211">
        <v>0.45984699980689475</v>
      </c>
      <c r="V6529" s="211">
        <v>6.6217100831982623E-2</v>
      </c>
      <c r="W6529" s="211">
        <v>0.5274539413142505</v>
      </c>
      <c r="X6529" s="211">
        <v>0.23932696076539783</v>
      </c>
      <c r="Y6529" s="211">
        <v>0.56558562209824503</v>
      </c>
      <c r="Z6529" s="211">
        <v>0.14616425665290195</v>
      </c>
      <c r="AA6529" s="212">
        <v>0.11753887503754083</v>
      </c>
    </row>
    <row r="6530" spans="1:27" x14ac:dyDescent="0.35">
      <c r="A6530" s="210" t="s">
        <v>7206</v>
      </c>
      <c r="B6530" s="217">
        <v>162.90546029992251</v>
      </c>
      <c r="C6530" s="211">
        <v>7.8540712235797852E-2</v>
      </c>
      <c r="D6530" s="211">
        <v>0.12412326066664718</v>
      </c>
      <c r="E6530" s="211">
        <v>8.3760272991790799E-2</v>
      </c>
      <c r="F6530" s="211">
        <v>8.6813472078443338E-2</v>
      </c>
      <c r="G6530" s="211">
        <v>0.12440069786166674</v>
      </c>
      <c r="H6530" s="211">
        <v>0.12009320267577275</v>
      </c>
      <c r="I6530" s="211">
        <v>0.49086287589743993</v>
      </c>
      <c r="J6530" s="211">
        <v>0.41271035262565464</v>
      </c>
      <c r="K6530" s="211">
        <v>0.62871225924714524</v>
      </c>
      <c r="L6530" s="211">
        <v>0.27020950529187154</v>
      </c>
      <c r="M6530" s="211">
        <v>0.10975218221482258</v>
      </c>
      <c r="N6530" s="211">
        <v>0.38957369737725944</v>
      </c>
      <c r="O6530" s="211">
        <v>0.75358852729404924</v>
      </c>
      <c r="P6530" s="211">
        <v>6.9711725156928972E-2</v>
      </c>
      <c r="Q6530" s="211">
        <v>4.8865205112560345E-2</v>
      </c>
      <c r="R6530" s="211">
        <v>0.41321117065921942</v>
      </c>
      <c r="S6530" s="211">
        <v>0.39735463453261166</v>
      </c>
      <c r="T6530" s="211">
        <v>0.50998125453826781</v>
      </c>
      <c r="U6530" s="211">
        <v>0.51957161102189442</v>
      </c>
      <c r="V6530" s="211">
        <v>9.2500505530192872E-2</v>
      </c>
      <c r="W6530" s="211">
        <v>0.50468214557267488</v>
      </c>
      <c r="X6530" s="211">
        <v>0.30270613177826788</v>
      </c>
      <c r="Y6530" s="211">
        <v>0.66286265216288442</v>
      </c>
      <c r="Z6530" s="211">
        <v>0.14809984764803655</v>
      </c>
      <c r="AA6530" s="212">
        <v>0.11490802926446728</v>
      </c>
    </row>
    <row r="6531" spans="1:27" x14ac:dyDescent="0.35">
      <c r="A6531" s="210" t="s">
        <v>7207</v>
      </c>
      <c r="B6531" s="217">
        <v>118.59765835838303</v>
      </c>
      <c r="C6531" s="211">
        <v>5.434114613318998E-2</v>
      </c>
      <c r="D6531" s="211">
        <v>0.12393224915675988</v>
      </c>
      <c r="E6531" s="211">
        <v>7.1223741386958569E-2</v>
      </c>
      <c r="F6531" s="211">
        <v>9.90555317409261E-2</v>
      </c>
      <c r="G6531" s="211">
        <v>0.12336189395637499</v>
      </c>
      <c r="H6531" s="211">
        <v>0.12080003335444006</v>
      </c>
      <c r="I6531" s="211">
        <v>0.51735388253101688</v>
      </c>
      <c r="J6531" s="211">
        <v>0.47588768147736704</v>
      </c>
      <c r="K6531" s="211">
        <v>0.59131128336681038</v>
      </c>
      <c r="L6531" s="211">
        <v>0.27108741489369753</v>
      </c>
      <c r="M6531" s="211">
        <v>9.948945475828995E-2</v>
      </c>
      <c r="N6531" s="211">
        <v>0.38286968359123991</v>
      </c>
      <c r="O6531" s="211">
        <v>0.67913562273901029</v>
      </c>
      <c r="P6531" s="211">
        <v>6.8669953852433324E-2</v>
      </c>
      <c r="Q6531" s="211">
        <v>8.0154600256571562E-2</v>
      </c>
      <c r="R6531" s="211">
        <v>0.41579633140190347</v>
      </c>
      <c r="S6531" s="211">
        <v>0.35283587650635861</v>
      </c>
      <c r="T6531" s="211">
        <v>0.53990482119492567</v>
      </c>
      <c r="U6531" s="211">
        <v>0.37656617983484431</v>
      </c>
      <c r="V6531" s="211">
        <v>7.7745773225703793E-2</v>
      </c>
      <c r="W6531" s="211">
        <v>0.55646231224621756</v>
      </c>
      <c r="X6531" s="211">
        <v>0.39779642959201322</v>
      </c>
      <c r="Y6531" s="211">
        <v>0.65643990952012388</v>
      </c>
      <c r="Z6531" s="211">
        <v>0.14619527636488364</v>
      </c>
      <c r="AA6531" s="212">
        <v>0.12011045868368048</v>
      </c>
    </row>
    <row r="6532" spans="1:27" x14ac:dyDescent="0.35">
      <c r="A6532" s="210" t="s">
        <v>7208</v>
      </c>
      <c r="B6532" s="217">
        <v>129.26305401116514</v>
      </c>
      <c r="C6532" s="211">
        <v>7.5526242950627362E-2</v>
      </c>
      <c r="D6532" s="211">
        <v>0.11734926718172006</v>
      </c>
      <c r="E6532" s="211">
        <v>7.8231851454706611E-2</v>
      </c>
      <c r="F6532" s="211">
        <v>0.11014644111174701</v>
      </c>
      <c r="G6532" s="211">
        <v>0.11857069758137558</v>
      </c>
      <c r="H6532" s="211">
        <v>0.12849319387728389</v>
      </c>
      <c r="I6532" s="211">
        <v>0.53702559318644705</v>
      </c>
      <c r="J6532" s="211">
        <v>0.45455809633862848</v>
      </c>
      <c r="K6532" s="211">
        <v>0.55338242563443507</v>
      </c>
      <c r="L6532" s="211">
        <v>0.27980919139434568</v>
      </c>
      <c r="M6532" s="211">
        <v>8.7204977427056102E-2</v>
      </c>
      <c r="N6532" s="211">
        <v>0.45060778505093046</v>
      </c>
      <c r="O6532" s="211">
        <v>0.61626598941100363</v>
      </c>
      <c r="P6532" s="211">
        <v>6.2754818991328426E-2</v>
      </c>
      <c r="Q6532" s="211">
        <v>0.11385398323679671</v>
      </c>
      <c r="R6532" s="211">
        <v>0.42615305483537369</v>
      </c>
      <c r="S6532" s="211">
        <v>0.32583778944500802</v>
      </c>
      <c r="T6532" s="211">
        <v>0.48246746590086997</v>
      </c>
      <c r="U6532" s="211">
        <v>0.40427328895656456</v>
      </c>
      <c r="V6532" s="211">
        <v>0.14403128738739152</v>
      </c>
      <c r="W6532" s="211">
        <v>0.5106619315721197</v>
      </c>
      <c r="X6532" s="211">
        <v>0.40817203993615908</v>
      </c>
      <c r="Y6532" s="211">
        <v>0.62174033233898207</v>
      </c>
      <c r="Z6532" s="211">
        <v>0.14812257896357719</v>
      </c>
      <c r="AA6532" s="212">
        <v>0.12187995730840792</v>
      </c>
    </row>
    <row r="6533" spans="1:27" x14ac:dyDescent="0.35">
      <c r="A6533" s="210" t="s">
        <v>7209</v>
      </c>
      <c r="B6533" s="217">
        <v>135.31175821807349</v>
      </c>
      <c r="C6533" s="211">
        <v>6.3897829435939593E-2</v>
      </c>
      <c r="D6533" s="211">
        <v>0.13161873856933587</v>
      </c>
      <c r="E6533" s="211">
        <v>7.9609600098240307E-2</v>
      </c>
      <c r="F6533" s="211">
        <v>7.9988932006058722E-2</v>
      </c>
      <c r="G6533" s="211">
        <v>0.12151317989906546</v>
      </c>
      <c r="H6533" s="211">
        <v>0.12403843006329182</v>
      </c>
      <c r="I6533" s="211">
        <v>0.51632580298568309</v>
      </c>
      <c r="J6533" s="211">
        <v>0.49813830707062684</v>
      </c>
      <c r="K6533" s="211">
        <v>0.58934992661553143</v>
      </c>
      <c r="L6533" s="211">
        <v>0.27229478778579663</v>
      </c>
      <c r="M6533" s="211">
        <v>0.11291598454863484</v>
      </c>
      <c r="N6533" s="211">
        <v>0.38774515234274709</v>
      </c>
      <c r="O6533" s="211">
        <v>0.71223844237187584</v>
      </c>
      <c r="P6533" s="211">
        <v>7.0031424304702952E-2</v>
      </c>
      <c r="Q6533" s="211">
        <v>5.7154683563806027E-2</v>
      </c>
      <c r="R6533" s="211">
        <v>0.46042609235713522</v>
      </c>
      <c r="S6533" s="211">
        <v>0.28129610478092626</v>
      </c>
      <c r="T6533" s="211">
        <v>0.62975048103051212</v>
      </c>
      <c r="U6533" s="211">
        <v>0.38733118902623709</v>
      </c>
      <c r="V6533" s="211">
        <v>6.7192344259325326E-2</v>
      </c>
      <c r="W6533" s="211">
        <v>0.53925252903339016</v>
      </c>
      <c r="X6533" s="211">
        <v>0.37013147359972753</v>
      </c>
      <c r="Y6533" s="211">
        <v>0.68873844094201009</v>
      </c>
      <c r="Z6533" s="211">
        <v>0.14824991467360465</v>
      </c>
      <c r="AA6533" s="212">
        <v>0.11654300315554815</v>
      </c>
    </row>
    <row r="6534" spans="1:27" x14ac:dyDescent="0.35">
      <c r="A6534" s="210" t="s">
        <v>7210</v>
      </c>
      <c r="B6534" s="217">
        <v>160.62594343683011</v>
      </c>
      <c r="C6534" s="211">
        <v>5.3436985176743286E-2</v>
      </c>
      <c r="D6534" s="211">
        <v>0.12951537129450399</v>
      </c>
      <c r="E6534" s="211">
        <v>7.8132332314121603E-2</v>
      </c>
      <c r="F6534" s="211">
        <v>0.11604044779641916</v>
      </c>
      <c r="G6534" s="211">
        <v>0.11813907345630238</v>
      </c>
      <c r="H6534" s="211">
        <v>0.11939548360095067</v>
      </c>
      <c r="I6534" s="211">
        <v>0.43753760835252142</v>
      </c>
      <c r="J6534" s="211">
        <v>0.38922106125418932</v>
      </c>
      <c r="K6534" s="211">
        <v>0.6393038293928851</v>
      </c>
      <c r="L6534" s="211">
        <v>0.27600255768747284</v>
      </c>
      <c r="M6534" s="211">
        <v>9.8795434668133342E-2</v>
      </c>
      <c r="N6534" s="211">
        <v>0.38831779548908929</v>
      </c>
      <c r="O6534" s="211">
        <v>0.74960089196490176</v>
      </c>
      <c r="P6534" s="211">
        <v>7.0966217577606294E-2</v>
      </c>
      <c r="Q6534" s="211">
        <v>9.0407102665193154E-2</v>
      </c>
      <c r="R6534" s="211">
        <v>0.45384893630477408</v>
      </c>
      <c r="S6534" s="211">
        <v>0.38879724832210305</v>
      </c>
      <c r="T6534" s="211">
        <v>0.50462489079928852</v>
      </c>
      <c r="U6534" s="211">
        <v>0.45180216093140435</v>
      </c>
      <c r="V6534" s="211">
        <v>0.12747841312334923</v>
      </c>
      <c r="W6534" s="211">
        <v>0.50309898956477961</v>
      </c>
      <c r="X6534" s="211">
        <v>0.26755738099202486</v>
      </c>
      <c r="Y6534" s="211">
        <v>0.69449483593385652</v>
      </c>
      <c r="Z6534" s="211">
        <v>0.14704085225459765</v>
      </c>
      <c r="AA6534" s="212">
        <v>0.12092164110141779</v>
      </c>
    </row>
    <row r="6535" spans="1:27" x14ac:dyDescent="0.35">
      <c r="A6535" s="210" t="s">
        <v>7211</v>
      </c>
      <c r="B6535" s="217">
        <v>131.56739557330636</v>
      </c>
      <c r="C6535" s="211">
        <v>5.0141372343022919E-2</v>
      </c>
      <c r="D6535" s="211">
        <v>0.12660613556452485</v>
      </c>
      <c r="E6535" s="211">
        <v>8.441828056569739E-2</v>
      </c>
      <c r="F6535" s="211">
        <v>9.9841664918319806E-2</v>
      </c>
      <c r="G6535" s="211">
        <v>0.11937352448974857</v>
      </c>
      <c r="H6535" s="211">
        <v>0.12315412868915557</v>
      </c>
      <c r="I6535" s="211">
        <v>0.5232553034962234</v>
      </c>
      <c r="J6535" s="211">
        <v>0.41124257653447777</v>
      </c>
      <c r="K6535" s="211">
        <v>0.59433200100209294</v>
      </c>
      <c r="L6535" s="211">
        <v>0.26814150312039142</v>
      </c>
      <c r="M6535" s="211">
        <v>9.8789299802153868E-2</v>
      </c>
      <c r="N6535" s="211">
        <v>0.46250330623687974</v>
      </c>
      <c r="O6535" s="211">
        <v>0.72334606505502541</v>
      </c>
      <c r="P6535" s="211">
        <v>6.9232027294952259E-2</v>
      </c>
      <c r="Q6535" s="211">
        <v>0.12037602791297192</v>
      </c>
      <c r="R6535" s="211">
        <v>0.49566633079619932</v>
      </c>
      <c r="S6535" s="211">
        <v>0.32845816721811738</v>
      </c>
      <c r="T6535" s="211">
        <v>0.49356445857298459</v>
      </c>
      <c r="U6535" s="211">
        <v>0.36684419878212515</v>
      </c>
      <c r="V6535" s="211">
        <v>9.0028531872254097E-2</v>
      </c>
      <c r="W6535" s="211">
        <v>0.56948454387329883</v>
      </c>
      <c r="X6535" s="211">
        <v>0.3390468343980646</v>
      </c>
      <c r="Y6535" s="211">
        <v>0.65735858430335359</v>
      </c>
      <c r="Z6535" s="211">
        <v>0.1463408007378097</v>
      </c>
      <c r="AA6535" s="212">
        <v>0.12215456472027614</v>
      </c>
    </row>
    <row r="6536" spans="1:27" x14ac:dyDescent="0.35">
      <c r="A6536" s="210" t="s">
        <v>7212</v>
      </c>
      <c r="B6536" s="217">
        <v>154.65360100092465</v>
      </c>
      <c r="C6536" s="211">
        <v>4.6768366394747365E-2</v>
      </c>
      <c r="D6536" s="211">
        <v>0.12893403423372704</v>
      </c>
      <c r="E6536" s="211">
        <v>7.7872385982207082E-2</v>
      </c>
      <c r="F6536" s="211">
        <v>9.9643104319025955E-2</v>
      </c>
      <c r="G6536" s="211">
        <v>0.12143617695672902</v>
      </c>
      <c r="H6536" s="211">
        <v>0.11588072014968817</v>
      </c>
      <c r="I6536" s="211">
        <v>0.44456856942806067</v>
      </c>
      <c r="J6536" s="211">
        <v>0.40689053586541196</v>
      </c>
      <c r="K6536" s="211">
        <v>0.63819394203370672</v>
      </c>
      <c r="L6536" s="211">
        <v>0.2758505554199972</v>
      </c>
      <c r="M6536" s="211">
        <v>9.4603020402445226E-2</v>
      </c>
      <c r="N6536" s="211">
        <v>0.50241432005869568</v>
      </c>
      <c r="O6536" s="211">
        <v>0.76584522270384725</v>
      </c>
      <c r="P6536" s="211">
        <v>6.8764104303079554E-2</v>
      </c>
      <c r="Q6536" s="211">
        <v>6.8489699068781482E-2</v>
      </c>
      <c r="R6536" s="211">
        <v>0.39497528983535507</v>
      </c>
      <c r="S6536" s="211">
        <v>0.35993605200946566</v>
      </c>
      <c r="T6536" s="211">
        <v>0.58736576660329731</v>
      </c>
      <c r="U6536" s="211">
        <v>0.3797683571182679</v>
      </c>
      <c r="V6536" s="211">
        <v>0.16237114076181292</v>
      </c>
      <c r="W6536" s="211">
        <v>0.6371151457837233</v>
      </c>
      <c r="X6536" s="211">
        <v>0.35581784871682154</v>
      </c>
      <c r="Y6536" s="211">
        <v>0.63471097815354238</v>
      </c>
      <c r="Z6536" s="211">
        <v>0.14854947303100674</v>
      </c>
      <c r="AA6536" s="212">
        <v>0.1250859930935449</v>
      </c>
    </row>
    <row r="6537" spans="1:27" x14ac:dyDescent="0.35">
      <c r="A6537" s="210" t="s">
        <v>7213</v>
      </c>
      <c r="B6537" s="217">
        <v>143.24942806436621</v>
      </c>
      <c r="C6537" s="211">
        <v>4.9860415782497267E-2</v>
      </c>
      <c r="D6537" s="211">
        <v>0.12696427429205429</v>
      </c>
      <c r="E6537" s="211">
        <v>7.3386100073952937E-2</v>
      </c>
      <c r="F6537" s="211">
        <v>8.4570951545931666E-2</v>
      </c>
      <c r="G6537" s="211">
        <v>0.1243968907036645</v>
      </c>
      <c r="H6537" s="211">
        <v>0.1129246509655001</v>
      </c>
      <c r="I6537" s="211">
        <v>0.4933151846007171</v>
      </c>
      <c r="J6537" s="211">
        <v>0.45159564223133708</v>
      </c>
      <c r="K6537" s="211">
        <v>0.54657784669569398</v>
      </c>
      <c r="L6537" s="211">
        <v>0.26983166491499333</v>
      </c>
      <c r="M6537" s="211">
        <v>8.4133433062412444E-2</v>
      </c>
      <c r="N6537" s="211">
        <v>0.35626924487657524</v>
      </c>
      <c r="O6537" s="211">
        <v>0.7490696357618899</v>
      </c>
      <c r="P6537" s="211">
        <v>7.0307996475665074E-2</v>
      </c>
      <c r="Q6537" s="211">
        <v>6.1091949020062861E-2</v>
      </c>
      <c r="R6537" s="211">
        <v>0.36598100583651361</v>
      </c>
      <c r="S6537" s="211">
        <v>0.35694225929975582</v>
      </c>
      <c r="T6537" s="211">
        <v>0.63920405706413819</v>
      </c>
      <c r="U6537" s="211">
        <v>0.47140088498273547</v>
      </c>
      <c r="V6537" s="211">
        <v>0.14878377327274689</v>
      </c>
      <c r="W6537" s="211">
        <v>0.5849556273811416</v>
      </c>
      <c r="X6537" s="211">
        <v>0.30281082242388663</v>
      </c>
      <c r="Y6537" s="211">
        <v>0.59309309150829359</v>
      </c>
      <c r="Z6537" s="211">
        <v>0.14877824600862335</v>
      </c>
      <c r="AA6537" s="212">
        <v>0.12124684399588471</v>
      </c>
    </row>
    <row r="6538" spans="1:27" x14ac:dyDescent="0.35">
      <c r="A6538" s="210" t="s">
        <v>7214</v>
      </c>
      <c r="B6538" s="217">
        <v>145.46889289548153</v>
      </c>
      <c r="C6538" s="211">
        <v>7.8326956068731468E-2</v>
      </c>
      <c r="D6538" s="211">
        <v>0.11919884594431868</v>
      </c>
      <c r="E6538" s="211">
        <v>8.9570688569560949E-2</v>
      </c>
      <c r="F6538" s="211">
        <v>9.262361304872313E-2</v>
      </c>
      <c r="G6538" s="211">
        <v>0.12560460399333523</v>
      </c>
      <c r="H6538" s="211">
        <v>0.1226761039752166</v>
      </c>
      <c r="I6538" s="211">
        <v>0.53377517197477209</v>
      </c>
      <c r="J6538" s="211">
        <v>0.46441368105162478</v>
      </c>
      <c r="K6538" s="211">
        <v>0.63790888681931224</v>
      </c>
      <c r="L6538" s="211">
        <v>0.27190984674479551</v>
      </c>
      <c r="M6538" s="211">
        <v>0.10425631882654825</v>
      </c>
      <c r="N6538" s="211">
        <v>0.45596742675909357</v>
      </c>
      <c r="O6538" s="211">
        <v>0.70145685498192711</v>
      </c>
      <c r="P6538" s="211">
        <v>7.2777511708132195E-2</v>
      </c>
      <c r="Q6538" s="211">
        <v>0.12277929463825912</v>
      </c>
      <c r="R6538" s="211">
        <v>0.4572777615212148</v>
      </c>
      <c r="S6538" s="211">
        <v>0.31497318896810467</v>
      </c>
      <c r="T6538" s="211">
        <v>0.54791241263275914</v>
      </c>
      <c r="U6538" s="211">
        <v>0.45264430028227165</v>
      </c>
      <c r="V6538" s="211">
        <v>5.8308714831201341E-2</v>
      </c>
      <c r="W6538" s="211">
        <v>0.58354301253768559</v>
      </c>
      <c r="X6538" s="211">
        <v>0.3841990261708873</v>
      </c>
      <c r="Y6538" s="211">
        <v>0.69506122781181889</v>
      </c>
      <c r="Z6538" s="211">
        <v>0.14314269286345721</v>
      </c>
      <c r="AA6538" s="212">
        <v>0.11863168945204509</v>
      </c>
    </row>
    <row r="6539" spans="1:27" x14ac:dyDescent="0.35">
      <c r="A6539" s="210" t="s">
        <v>7215</v>
      </c>
      <c r="B6539" s="217">
        <v>120.27959101645099</v>
      </c>
      <c r="C6539" s="211">
        <v>7.0277559195536979E-2</v>
      </c>
      <c r="D6539" s="211">
        <v>0.13088027905057625</v>
      </c>
      <c r="E6539" s="211">
        <v>7.5934352724985471E-2</v>
      </c>
      <c r="F6539" s="211">
        <v>9.639109778266472E-2</v>
      </c>
      <c r="G6539" s="211">
        <v>0.11852659711150977</v>
      </c>
      <c r="H6539" s="211">
        <v>0.11671084931819027</v>
      </c>
      <c r="I6539" s="211">
        <v>0.50064835783896033</v>
      </c>
      <c r="J6539" s="211">
        <v>0.44039609157537296</v>
      </c>
      <c r="K6539" s="211">
        <v>0.61912196753748538</v>
      </c>
      <c r="L6539" s="211">
        <v>0.27927449956345096</v>
      </c>
      <c r="M6539" s="211">
        <v>9.2945025130118986E-2</v>
      </c>
      <c r="N6539" s="211">
        <v>0.41243793743883617</v>
      </c>
      <c r="O6539" s="211">
        <v>0.71134575868883254</v>
      </c>
      <c r="P6539" s="211">
        <v>6.7942130652216895E-2</v>
      </c>
      <c r="Q6539" s="211">
        <v>4.9013793972715741E-2</v>
      </c>
      <c r="R6539" s="211">
        <v>0.45455198893911053</v>
      </c>
      <c r="S6539" s="211">
        <v>0.30589172826840311</v>
      </c>
      <c r="T6539" s="211">
        <v>0.54258239186010448</v>
      </c>
      <c r="U6539" s="211">
        <v>0.43618045376568498</v>
      </c>
      <c r="V6539" s="211">
        <v>5.0883453065966998E-2</v>
      </c>
      <c r="W6539" s="211">
        <v>0.51582641673128671</v>
      </c>
      <c r="X6539" s="211">
        <v>0.30614108848738775</v>
      </c>
      <c r="Y6539" s="211">
        <v>0.66078197826935858</v>
      </c>
      <c r="Z6539" s="211">
        <v>0.14889054253652875</v>
      </c>
      <c r="AA6539" s="212">
        <v>0.11380533465044006</v>
      </c>
    </row>
    <row r="6540" spans="1:27" x14ac:dyDescent="0.35">
      <c r="A6540" s="210" t="s">
        <v>7216</v>
      </c>
      <c r="B6540" s="217">
        <v>108.41464640277302</v>
      </c>
      <c r="C6540" s="211">
        <v>5.3080813327537682E-2</v>
      </c>
      <c r="D6540" s="211">
        <v>0.12056373987047361</v>
      </c>
      <c r="E6540" s="211">
        <v>7.6020367687349294E-2</v>
      </c>
      <c r="F6540" s="211">
        <v>0.10555759404596735</v>
      </c>
      <c r="G6540" s="211">
        <v>0.11791019495437192</v>
      </c>
      <c r="H6540" s="211">
        <v>0.11706169246373831</v>
      </c>
      <c r="I6540" s="211">
        <v>0.51693581745055583</v>
      </c>
      <c r="J6540" s="211">
        <v>0.47946807961955917</v>
      </c>
      <c r="K6540" s="211">
        <v>0.52421991132087886</v>
      </c>
      <c r="L6540" s="211">
        <v>0.27421700819393813</v>
      </c>
      <c r="M6540" s="211">
        <v>0.10452705999338072</v>
      </c>
      <c r="N6540" s="211">
        <v>0.38493401976195551</v>
      </c>
      <c r="O6540" s="211">
        <v>0.69300540159275248</v>
      </c>
      <c r="P6540" s="211">
        <v>6.304291305866519E-2</v>
      </c>
      <c r="Q6540" s="211">
        <v>4.8525226203677996E-2</v>
      </c>
      <c r="R6540" s="211">
        <v>0.36756574212658316</v>
      </c>
      <c r="S6540" s="211">
        <v>0.3999446777635538</v>
      </c>
      <c r="T6540" s="211">
        <v>0.5626296575547044</v>
      </c>
      <c r="U6540" s="211">
        <v>0.42070265070683921</v>
      </c>
      <c r="V6540" s="211">
        <v>6.0351629926626987E-2</v>
      </c>
      <c r="W6540" s="211">
        <v>0.54945798502885124</v>
      </c>
      <c r="X6540" s="211">
        <v>0.36661591280784034</v>
      </c>
      <c r="Y6540" s="211">
        <v>0.60783765327553985</v>
      </c>
      <c r="Z6540" s="211">
        <v>0.14907891134552631</v>
      </c>
      <c r="AA6540" s="212">
        <v>0.11644154703593408</v>
      </c>
    </row>
    <row r="6541" spans="1:27" x14ac:dyDescent="0.35">
      <c r="A6541" s="210" t="s">
        <v>7217</v>
      </c>
      <c r="B6541" s="217">
        <v>163.45203992116387</v>
      </c>
      <c r="C6541" s="211">
        <v>8.0205219604719852E-2</v>
      </c>
      <c r="D6541" s="211">
        <v>0.12003124009654365</v>
      </c>
      <c r="E6541" s="211">
        <v>7.5190597959310101E-2</v>
      </c>
      <c r="F6541" s="211">
        <v>9.8706313902603787E-2</v>
      </c>
      <c r="G6541" s="211">
        <v>0.12698213411145315</v>
      </c>
      <c r="H6541" s="211">
        <v>0.11408340047356287</v>
      </c>
      <c r="I6541" s="211">
        <v>0.53838435819201413</v>
      </c>
      <c r="J6541" s="211">
        <v>0.44828823167386012</v>
      </c>
      <c r="K6541" s="211">
        <v>0.61744660524748152</v>
      </c>
      <c r="L6541" s="211">
        <v>0.27452090920770372</v>
      </c>
      <c r="M6541" s="211">
        <v>0.10049190554913302</v>
      </c>
      <c r="N6541" s="211">
        <v>0.4427255614450189</v>
      </c>
      <c r="O6541" s="211">
        <v>0.74675168674421855</v>
      </c>
      <c r="P6541" s="211">
        <v>6.805010042083412E-2</v>
      </c>
      <c r="Q6541" s="211">
        <v>9.9603884848819907E-2</v>
      </c>
      <c r="R6541" s="211">
        <v>0.48975126223450099</v>
      </c>
      <c r="S6541" s="211">
        <v>0.3852274827413501</v>
      </c>
      <c r="T6541" s="211">
        <v>0.48109395430953616</v>
      </c>
      <c r="U6541" s="211">
        <v>0.45981350199949067</v>
      </c>
      <c r="V6541" s="211">
        <v>0.13180722845465057</v>
      </c>
      <c r="W6541" s="211">
        <v>0.50161183459853254</v>
      </c>
      <c r="X6541" s="211">
        <v>0.31485736338025683</v>
      </c>
      <c r="Y6541" s="211">
        <v>0.57359146341301626</v>
      </c>
      <c r="Z6541" s="211">
        <v>0.14381464320977008</v>
      </c>
      <c r="AA6541" s="212">
        <v>0.11301501261428115</v>
      </c>
    </row>
    <row r="6542" spans="1:27" x14ac:dyDescent="0.35">
      <c r="A6542" s="210" t="s">
        <v>7218</v>
      </c>
      <c r="B6542" s="217">
        <v>115.7385926512524</v>
      </c>
      <c r="C6542" s="211">
        <v>6.208017847005648E-2</v>
      </c>
      <c r="D6542" s="211">
        <v>0.12066443344040144</v>
      </c>
      <c r="E6542" s="211">
        <v>6.8761664459186564E-2</v>
      </c>
      <c r="F6542" s="211">
        <v>0.1065944758028263</v>
      </c>
      <c r="G6542" s="211">
        <v>0.12510876295007164</v>
      </c>
      <c r="H6542" s="211">
        <v>0.11963607745329019</v>
      </c>
      <c r="I6542" s="211">
        <v>0.49037386686365236</v>
      </c>
      <c r="J6542" s="211">
        <v>0.42532710746560309</v>
      </c>
      <c r="K6542" s="211">
        <v>0.58416906330490381</v>
      </c>
      <c r="L6542" s="211">
        <v>0.26862472292245598</v>
      </c>
      <c r="M6542" s="211">
        <v>8.1682705901787375E-2</v>
      </c>
      <c r="N6542" s="211">
        <v>0.44981896472950056</v>
      </c>
      <c r="O6542" s="211">
        <v>0.7179376326667839</v>
      </c>
      <c r="P6542" s="211">
        <v>7.252117864305313E-2</v>
      </c>
      <c r="Q6542" s="211">
        <v>0.11415938321561407</v>
      </c>
      <c r="R6542" s="211">
        <v>0.45637228449410594</v>
      </c>
      <c r="S6542" s="211">
        <v>0.30958269501953417</v>
      </c>
      <c r="T6542" s="211">
        <v>0.52647997913062694</v>
      </c>
      <c r="U6542" s="211">
        <v>0.31932798030540971</v>
      </c>
      <c r="V6542" s="211">
        <v>7.3336355902175715E-2</v>
      </c>
      <c r="W6542" s="211">
        <v>0.54054137394340218</v>
      </c>
      <c r="X6542" s="211">
        <v>0.29869173095170387</v>
      </c>
      <c r="Y6542" s="211">
        <v>0.66674400483057905</v>
      </c>
      <c r="Z6542" s="211">
        <v>0.14855206820446556</v>
      </c>
      <c r="AA6542" s="212">
        <v>0.11954028476951931</v>
      </c>
    </row>
    <row r="6543" spans="1:27" x14ac:dyDescent="0.35">
      <c r="A6543" s="210" t="s">
        <v>7219</v>
      </c>
      <c r="B6543" s="217">
        <v>121.4556594784615</v>
      </c>
      <c r="C6543" s="211">
        <v>6.2369823570785812E-2</v>
      </c>
      <c r="D6543" s="211">
        <v>0.12279858665116397</v>
      </c>
      <c r="E6543" s="211">
        <v>8.3444489786614631E-2</v>
      </c>
      <c r="F6543" s="211">
        <v>0.11664470601067541</v>
      </c>
      <c r="G6543" s="211">
        <v>0.12119917040349591</v>
      </c>
      <c r="H6543" s="211">
        <v>0.1164140001204805</v>
      </c>
      <c r="I6543" s="211">
        <v>0.50613273457166807</v>
      </c>
      <c r="J6543" s="211">
        <v>0.45091370999050073</v>
      </c>
      <c r="K6543" s="211">
        <v>0.57579767835737949</v>
      </c>
      <c r="L6543" s="211">
        <v>0.27716715456677926</v>
      </c>
      <c r="M6543" s="211">
        <v>0.1050548927005589</v>
      </c>
      <c r="N6543" s="211">
        <v>0.47514830806086339</v>
      </c>
      <c r="O6543" s="211">
        <v>0.64401045623350273</v>
      </c>
      <c r="P6543" s="211">
        <v>6.3494974597798057E-2</v>
      </c>
      <c r="Q6543" s="211">
        <v>0.15091241163697261</v>
      </c>
      <c r="R6543" s="211">
        <v>0.42670876553183873</v>
      </c>
      <c r="S6543" s="211">
        <v>0.29678213274972565</v>
      </c>
      <c r="T6543" s="211">
        <v>0.49091395888280293</v>
      </c>
      <c r="U6543" s="211">
        <v>0.31850565512838863</v>
      </c>
      <c r="V6543" s="211">
        <v>7.0602050156779173E-2</v>
      </c>
      <c r="W6543" s="211">
        <v>0.51045549558669345</v>
      </c>
      <c r="X6543" s="211">
        <v>0.2925890595190962</v>
      </c>
      <c r="Y6543" s="211">
        <v>0.66987042806999231</v>
      </c>
      <c r="Z6543" s="211">
        <v>0.14928543928699797</v>
      </c>
      <c r="AA6543" s="212">
        <v>0.11420397045587911</v>
      </c>
    </row>
    <row r="6544" spans="1:27" x14ac:dyDescent="0.35">
      <c r="A6544" s="210" t="s">
        <v>7220</v>
      </c>
      <c r="B6544" s="217">
        <v>156.44112988603524</v>
      </c>
      <c r="C6544" s="211">
        <v>7.4025343300998414E-2</v>
      </c>
      <c r="D6544" s="211">
        <v>0.12830987931467458</v>
      </c>
      <c r="E6544" s="211">
        <v>7.7146906463342407E-2</v>
      </c>
      <c r="F6544" s="211">
        <v>8.4248952326855142E-2</v>
      </c>
      <c r="G6544" s="211">
        <v>0.11717424411493453</v>
      </c>
      <c r="H6544" s="211">
        <v>0.10725217178863207</v>
      </c>
      <c r="I6544" s="211">
        <v>0.41323746305427939</v>
      </c>
      <c r="J6544" s="211">
        <v>0.40333272172843615</v>
      </c>
      <c r="K6544" s="211">
        <v>0.56188152936305602</v>
      </c>
      <c r="L6544" s="211">
        <v>0.27001682266296034</v>
      </c>
      <c r="M6544" s="211">
        <v>0.10459406877754635</v>
      </c>
      <c r="N6544" s="211">
        <v>0.57469054589846857</v>
      </c>
      <c r="O6544" s="211">
        <v>0.61939814781056624</v>
      </c>
      <c r="P6544" s="211">
        <v>7.0032315452622174E-2</v>
      </c>
      <c r="Q6544" s="211">
        <v>4.6830772251088677E-2</v>
      </c>
      <c r="R6544" s="211">
        <v>0.40142998877082525</v>
      </c>
      <c r="S6544" s="211">
        <v>0.30265624976526817</v>
      </c>
      <c r="T6544" s="211">
        <v>0.52537675605330125</v>
      </c>
      <c r="U6544" s="211">
        <v>0.37285875684310815</v>
      </c>
      <c r="V6544" s="211">
        <v>0.15214495490536845</v>
      </c>
      <c r="W6544" s="211">
        <v>0.52865830608348319</v>
      </c>
      <c r="X6544" s="211">
        <v>0.3448438694886341</v>
      </c>
      <c r="Y6544" s="211">
        <v>0.64769690186760132</v>
      </c>
      <c r="Z6544" s="211">
        <v>0.1473039668398807</v>
      </c>
      <c r="AA6544" s="212">
        <v>0.11875355074202211</v>
      </c>
    </row>
    <row r="6545" spans="1:27" x14ac:dyDescent="0.35">
      <c r="A6545" s="210" t="s">
        <v>7221</v>
      </c>
      <c r="B6545" s="217">
        <v>132.3890055623406</v>
      </c>
      <c r="C6545" s="211">
        <v>6.3661747413906719E-2</v>
      </c>
      <c r="D6545" s="211">
        <v>0.12421310234809624</v>
      </c>
      <c r="E6545" s="211">
        <v>7.2204349031524631E-2</v>
      </c>
      <c r="F6545" s="211">
        <v>9.6431122259857172E-2</v>
      </c>
      <c r="G6545" s="211">
        <v>0.12399613602076505</v>
      </c>
      <c r="H6545" s="211">
        <v>0.11201443480251864</v>
      </c>
      <c r="I6545" s="211">
        <v>0.43768597567012563</v>
      </c>
      <c r="J6545" s="211">
        <v>0.40425313775441257</v>
      </c>
      <c r="K6545" s="211">
        <v>0.5767761590851016</v>
      </c>
      <c r="L6545" s="211">
        <v>0.27037725186244732</v>
      </c>
      <c r="M6545" s="211">
        <v>8.0534638104988801E-2</v>
      </c>
      <c r="N6545" s="211">
        <v>0.41314953425103335</v>
      </c>
      <c r="O6545" s="211">
        <v>0.64789921251010796</v>
      </c>
      <c r="P6545" s="211">
        <v>7.0696183736218027E-2</v>
      </c>
      <c r="Q6545" s="211">
        <v>0.11227924840632261</v>
      </c>
      <c r="R6545" s="211">
        <v>0.40671207903167117</v>
      </c>
      <c r="S6545" s="211">
        <v>0.416045850643808</v>
      </c>
      <c r="T6545" s="211">
        <v>0.55658770500390098</v>
      </c>
      <c r="U6545" s="211">
        <v>0.44648087936046282</v>
      </c>
      <c r="V6545" s="211">
        <v>0.10671941032632717</v>
      </c>
      <c r="W6545" s="211">
        <v>0.53828122054341343</v>
      </c>
      <c r="X6545" s="211">
        <v>0.36338013553256371</v>
      </c>
      <c r="Y6545" s="211">
        <v>0.58715771350642876</v>
      </c>
      <c r="Z6545" s="211">
        <v>0.14933883637466464</v>
      </c>
      <c r="AA6545" s="212">
        <v>0.11747556525429721</v>
      </c>
    </row>
    <row r="6546" spans="1:27" x14ac:dyDescent="0.35">
      <c r="A6546" s="210" t="s">
        <v>7222</v>
      </c>
      <c r="B6546" s="217">
        <v>114.48194287334505</v>
      </c>
      <c r="C6546" s="211">
        <v>5.9278848190635017E-2</v>
      </c>
      <c r="D6546" s="211">
        <v>0.12510395379603445</v>
      </c>
      <c r="E6546" s="211">
        <v>8.4100970879814649E-2</v>
      </c>
      <c r="F6546" s="211">
        <v>8.85475851380539E-2</v>
      </c>
      <c r="G6546" s="211">
        <v>0.12240268499517191</v>
      </c>
      <c r="H6546" s="211">
        <v>0.12356879168218811</v>
      </c>
      <c r="I6546" s="211">
        <v>0.45065457507073858</v>
      </c>
      <c r="J6546" s="211">
        <v>0.47338861515417596</v>
      </c>
      <c r="K6546" s="211">
        <v>0.58696273876245897</v>
      </c>
      <c r="L6546" s="211">
        <v>0.27024719227134925</v>
      </c>
      <c r="M6546" s="211">
        <v>0.10366410114828961</v>
      </c>
      <c r="N6546" s="211">
        <v>0.41385698269249416</v>
      </c>
      <c r="O6546" s="211">
        <v>0.78722127030994005</v>
      </c>
      <c r="P6546" s="211">
        <v>6.6840132511092387E-2</v>
      </c>
      <c r="Q6546" s="211">
        <v>0.10521508132138019</v>
      </c>
      <c r="R6546" s="211">
        <v>0.40330568227905639</v>
      </c>
      <c r="S6546" s="211">
        <v>0.32687773367971718</v>
      </c>
      <c r="T6546" s="211">
        <v>0.57404989989031929</v>
      </c>
      <c r="U6546" s="211">
        <v>0.36038628871222972</v>
      </c>
      <c r="V6546" s="211">
        <v>5.2101522049002098E-2</v>
      </c>
      <c r="W6546" s="211">
        <v>0.57292672973251901</v>
      </c>
      <c r="X6546" s="211">
        <v>0.29253565541682403</v>
      </c>
      <c r="Y6546" s="211">
        <v>0.55965558190940468</v>
      </c>
      <c r="Z6546" s="211">
        <v>0.14816343214540045</v>
      </c>
      <c r="AA6546" s="212">
        <v>0.11954572692582915</v>
      </c>
    </row>
    <row r="6547" spans="1:27" x14ac:dyDescent="0.35">
      <c r="A6547" s="210" t="s">
        <v>7223</v>
      </c>
      <c r="B6547" s="217">
        <v>145.19864200455189</v>
      </c>
      <c r="C6547" s="211">
        <v>4.7565283999639982E-2</v>
      </c>
      <c r="D6547" s="211">
        <v>0.12176342772333686</v>
      </c>
      <c r="E6547" s="211">
        <v>8.3880485080177494E-2</v>
      </c>
      <c r="F6547" s="211">
        <v>0.11182733662382971</v>
      </c>
      <c r="G6547" s="211">
        <v>0.12390826690587335</v>
      </c>
      <c r="H6547" s="211">
        <v>0.1083827488348076</v>
      </c>
      <c r="I6547" s="211">
        <v>0.44124970443430289</v>
      </c>
      <c r="J6547" s="211">
        <v>0.48057147960405994</v>
      </c>
      <c r="K6547" s="211">
        <v>0.62926565613983154</v>
      </c>
      <c r="L6547" s="211">
        <v>0.27355915444408646</v>
      </c>
      <c r="M6547" s="211">
        <v>9.7826303689571806E-2</v>
      </c>
      <c r="N6547" s="211">
        <v>0.46937411616482327</v>
      </c>
      <c r="O6547" s="211">
        <v>0.75046651681670928</v>
      </c>
      <c r="P6547" s="211">
        <v>6.5039240223431424E-2</v>
      </c>
      <c r="Q6547" s="211">
        <v>6.1257153798181488E-2</v>
      </c>
      <c r="R6547" s="211">
        <v>0.45711176146052884</v>
      </c>
      <c r="S6547" s="211">
        <v>0.36080662051427997</v>
      </c>
      <c r="T6547" s="211">
        <v>0.51703033667610021</v>
      </c>
      <c r="U6547" s="211">
        <v>0.51011258337249121</v>
      </c>
      <c r="V6547" s="211">
        <v>8.2312267995192159E-2</v>
      </c>
      <c r="W6547" s="211">
        <v>0.63817439236780049</v>
      </c>
      <c r="X6547" s="211">
        <v>0.36477264660472852</v>
      </c>
      <c r="Y6547" s="211">
        <v>0.72818161975922657</v>
      </c>
      <c r="Z6547" s="211">
        <v>0.14994707442570471</v>
      </c>
      <c r="AA6547" s="212">
        <v>0.11821466351413852</v>
      </c>
    </row>
    <row r="6548" spans="1:27" x14ac:dyDescent="0.35">
      <c r="A6548" s="210" t="s">
        <v>7224</v>
      </c>
      <c r="B6548" s="217">
        <v>135.29515781412445</v>
      </c>
      <c r="C6548" s="211">
        <v>5.7973967721507508E-2</v>
      </c>
      <c r="D6548" s="211">
        <v>0.11998016241031122</v>
      </c>
      <c r="E6548" s="211">
        <v>8.5715781037082439E-2</v>
      </c>
      <c r="F6548" s="211">
        <v>9.3347176276920851E-2</v>
      </c>
      <c r="G6548" s="211">
        <v>0.12211985279169345</v>
      </c>
      <c r="H6548" s="211">
        <v>0.11621468569550222</v>
      </c>
      <c r="I6548" s="211">
        <v>0.4858923686410882</v>
      </c>
      <c r="J6548" s="211">
        <v>0.44671165818601505</v>
      </c>
      <c r="K6548" s="211">
        <v>0.58456439297713891</v>
      </c>
      <c r="L6548" s="211">
        <v>0.26635490724274719</v>
      </c>
      <c r="M6548" s="211">
        <v>9.2967181644391522E-2</v>
      </c>
      <c r="N6548" s="211">
        <v>0.48619061086742366</v>
      </c>
      <c r="O6548" s="211">
        <v>0.70728788057473302</v>
      </c>
      <c r="P6548" s="211">
        <v>7.0801504442013843E-2</v>
      </c>
      <c r="Q6548" s="211">
        <v>6.6224782044127614E-2</v>
      </c>
      <c r="R6548" s="211">
        <v>0.4484910114155482</v>
      </c>
      <c r="S6548" s="211">
        <v>0.31650498257831117</v>
      </c>
      <c r="T6548" s="211">
        <v>0.5148147996321456</v>
      </c>
      <c r="U6548" s="211">
        <v>0.38038024093957817</v>
      </c>
      <c r="V6548" s="211">
        <v>0.12696247128489463</v>
      </c>
      <c r="W6548" s="211">
        <v>0.55401742321226122</v>
      </c>
      <c r="X6548" s="211">
        <v>0.2782939045126378</v>
      </c>
      <c r="Y6548" s="211">
        <v>0.58382207892516524</v>
      </c>
      <c r="Z6548" s="211">
        <v>0.14600763331867883</v>
      </c>
      <c r="AA6548" s="212">
        <v>0.12446117666251641</v>
      </c>
    </row>
    <row r="6549" spans="1:27" x14ac:dyDescent="0.35">
      <c r="A6549" s="210" t="s">
        <v>7225</v>
      </c>
      <c r="B6549" s="217">
        <v>156.95182841333741</v>
      </c>
      <c r="C6549" s="211">
        <v>6.9345364192878775E-2</v>
      </c>
      <c r="D6549" s="211">
        <v>0.1258510654970296</v>
      </c>
      <c r="E6549" s="211">
        <v>7.7368445290336929E-2</v>
      </c>
      <c r="F6549" s="211">
        <v>8.9017635030313833E-2</v>
      </c>
      <c r="G6549" s="211">
        <v>0.12240863706650473</v>
      </c>
      <c r="H6549" s="211">
        <v>0.11265455701869366</v>
      </c>
      <c r="I6549" s="211">
        <v>0.42202466676762285</v>
      </c>
      <c r="J6549" s="211">
        <v>0.44551574194791788</v>
      </c>
      <c r="K6549" s="211">
        <v>0.54629667051248432</v>
      </c>
      <c r="L6549" s="211">
        <v>0.27143066758367085</v>
      </c>
      <c r="M6549" s="211">
        <v>0.10759667244556045</v>
      </c>
      <c r="N6549" s="211">
        <v>0.44925605788953182</v>
      </c>
      <c r="O6549" s="211">
        <v>0.77023827317364058</v>
      </c>
      <c r="P6549" s="211">
        <v>7.4534859733824371E-2</v>
      </c>
      <c r="Q6549" s="211">
        <v>0.12772088114970609</v>
      </c>
      <c r="R6549" s="211">
        <v>0.38983307890402863</v>
      </c>
      <c r="S6549" s="211">
        <v>0.35667846362895789</v>
      </c>
      <c r="T6549" s="211">
        <v>0.49290789690049697</v>
      </c>
      <c r="U6549" s="211">
        <v>0.38619021511671919</v>
      </c>
      <c r="V6549" s="211">
        <v>0.11788043359899227</v>
      </c>
      <c r="W6549" s="211">
        <v>0.54044806319600081</v>
      </c>
      <c r="X6549" s="211">
        <v>0.28955456849797268</v>
      </c>
      <c r="Y6549" s="211">
        <v>0.6192743875967941</v>
      </c>
      <c r="Z6549" s="211">
        <v>0.1486121366276843</v>
      </c>
      <c r="AA6549" s="212">
        <v>0.11655845947842966</v>
      </c>
    </row>
    <row r="6550" spans="1:27" x14ac:dyDescent="0.35">
      <c r="A6550" s="210" t="s">
        <v>7226</v>
      </c>
      <c r="B6550" s="217">
        <v>135.00418451498939</v>
      </c>
      <c r="C6550" s="211">
        <v>5.2872112131120683E-2</v>
      </c>
      <c r="D6550" s="211">
        <v>0.12877961517735453</v>
      </c>
      <c r="E6550" s="211">
        <v>7.6734772377680283E-2</v>
      </c>
      <c r="F6550" s="211">
        <v>9.0232386652302196E-2</v>
      </c>
      <c r="G6550" s="211">
        <v>0.12092671125188602</v>
      </c>
      <c r="H6550" s="211">
        <v>0.1235215379212523</v>
      </c>
      <c r="I6550" s="211">
        <v>0.47171648883993905</v>
      </c>
      <c r="J6550" s="211">
        <v>0.45008047075511315</v>
      </c>
      <c r="K6550" s="211">
        <v>0.57870428239326077</v>
      </c>
      <c r="L6550" s="211">
        <v>0.27062611235544981</v>
      </c>
      <c r="M6550" s="211">
        <v>0.10127035291503014</v>
      </c>
      <c r="N6550" s="211">
        <v>0.44311227929339403</v>
      </c>
      <c r="O6550" s="211">
        <v>0.73604835716161576</v>
      </c>
      <c r="P6550" s="211">
        <v>6.717904493441651E-2</v>
      </c>
      <c r="Q6550" s="211">
        <v>8.7836572376397554E-2</v>
      </c>
      <c r="R6550" s="211">
        <v>0.37050136187855492</v>
      </c>
      <c r="S6550" s="211">
        <v>0.35271418177419722</v>
      </c>
      <c r="T6550" s="211">
        <v>0.50718952349024427</v>
      </c>
      <c r="U6550" s="211">
        <v>0.5247871411749877</v>
      </c>
      <c r="V6550" s="211">
        <v>8.7567904980027228E-2</v>
      </c>
      <c r="W6550" s="211">
        <v>0.5420186444526095</v>
      </c>
      <c r="X6550" s="211">
        <v>0.38302482628707785</v>
      </c>
      <c r="Y6550" s="211">
        <v>0.61086409977961365</v>
      </c>
      <c r="Z6550" s="211">
        <v>0.14667103379032675</v>
      </c>
      <c r="AA6550" s="212">
        <v>0.12032605147379385</v>
      </c>
    </row>
    <row r="6551" spans="1:27" x14ac:dyDescent="0.35">
      <c r="A6551" s="210" t="s">
        <v>7227</v>
      </c>
      <c r="B6551" s="217">
        <v>148.43639173679588</v>
      </c>
      <c r="C6551" s="211">
        <v>5.2683083494796973E-2</v>
      </c>
      <c r="D6551" s="211">
        <v>0.11436112059314485</v>
      </c>
      <c r="E6551" s="211">
        <v>8.6702959067321256E-2</v>
      </c>
      <c r="F6551" s="211">
        <v>9.5519144265364064E-2</v>
      </c>
      <c r="G6551" s="211">
        <v>0.12316104218103853</v>
      </c>
      <c r="H6551" s="211">
        <v>0.11973020717645809</v>
      </c>
      <c r="I6551" s="211">
        <v>0.49268703727291613</v>
      </c>
      <c r="J6551" s="211">
        <v>0.46654982855210209</v>
      </c>
      <c r="K6551" s="211">
        <v>0.61362989046397531</v>
      </c>
      <c r="L6551" s="211">
        <v>0.26752624549254794</v>
      </c>
      <c r="M6551" s="211">
        <v>9.9900225907428322E-2</v>
      </c>
      <c r="N6551" s="211">
        <v>0.50554877976770418</v>
      </c>
      <c r="O6551" s="211">
        <v>0.7317295081694184</v>
      </c>
      <c r="P6551" s="211">
        <v>6.1555028822925989E-2</v>
      </c>
      <c r="Q6551" s="211">
        <v>5.5253650675306895E-2</v>
      </c>
      <c r="R6551" s="211">
        <v>0.44248952239401279</v>
      </c>
      <c r="S6551" s="211">
        <v>0.38220897597612119</v>
      </c>
      <c r="T6551" s="211">
        <v>0.55530086007939738</v>
      </c>
      <c r="U6551" s="211">
        <v>0.55968817928930226</v>
      </c>
      <c r="V6551" s="211">
        <v>0.105659319505251</v>
      </c>
      <c r="W6551" s="211">
        <v>0.60157291460541817</v>
      </c>
      <c r="X6551" s="211">
        <v>0.39734388411445465</v>
      </c>
      <c r="Y6551" s="211">
        <v>0.57854851481131786</v>
      </c>
      <c r="Z6551" s="211">
        <v>0.14810458938604368</v>
      </c>
      <c r="AA6551" s="212">
        <v>0.11864775753780035</v>
      </c>
    </row>
    <row r="6552" spans="1:27" x14ac:dyDescent="0.35">
      <c r="A6552" s="210" t="s">
        <v>7228</v>
      </c>
      <c r="B6552" s="217">
        <v>126.81135448587563</v>
      </c>
      <c r="C6552" s="211">
        <v>5.2273122527380061E-2</v>
      </c>
      <c r="D6552" s="211">
        <v>0.12674084402630395</v>
      </c>
      <c r="E6552" s="211">
        <v>8.5080127789098292E-2</v>
      </c>
      <c r="F6552" s="211">
        <v>9.3880296499056506E-2</v>
      </c>
      <c r="G6552" s="211">
        <v>0.12045234973834641</v>
      </c>
      <c r="H6552" s="211">
        <v>0.10614639840355809</v>
      </c>
      <c r="I6552" s="211">
        <v>0.49386203005165141</v>
      </c>
      <c r="J6552" s="211">
        <v>0.46544409334592562</v>
      </c>
      <c r="K6552" s="211">
        <v>0.62115884533077703</v>
      </c>
      <c r="L6552" s="211">
        <v>0.27753354411256026</v>
      </c>
      <c r="M6552" s="211">
        <v>0.10081972804667479</v>
      </c>
      <c r="N6552" s="211">
        <v>0.40050185205409411</v>
      </c>
      <c r="O6552" s="211">
        <v>0.69460368108670711</v>
      </c>
      <c r="P6552" s="211">
        <v>6.3921187809455798E-2</v>
      </c>
      <c r="Q6552" s="211">
        <v>5.3701876285147956E-2</v>
      </c>
      <c r="R6552" s="211">
        <v>0.40736983115472897</v>
      </c>
      <c r="S6552" s="211">
        <v>0.31032732470030527</v>
      </c>
      <c r="T6552" s="211">
        <v>0.52966711979647385</v>
      </c>
      <c r="U6552" s="211">
        <v>0.40929429513432286</v>
      </c>
      <c r="V6552" s="211">
        <v>0.1045641916667682</v>
      </c>
      <c r="W6552" s="211">
        <v>0.56113389833353</v>
      </c>
      <c r="X6552" s="211">
        <v>0.2954794115205806</v>
      </c>
      <c r="Y6552" s="211">
        <v>0.6349058969787279</v>
      </c>
      <c r="Z6552" s="211">
        <v>0.14917367126942552</v>
      </c>
      <c r="AA6552" s="212">
        <v>0.12448064684970758</v>
      </c>
    </row>
    <row r="6553" spans="1:27" x14ac:dyDescent="0.35">
      <c r="A6553" s="210" t="s">
        <v>7229</v>
      </c>
      <c r="B6553" s="217">
        <v>106.54327243703005</v>
      </c>
      <c r="C6553" s="211">
        <v>6.1518572240132061E-2</v>
      </c>
      <c r="D6553" s="211">
        <v>0.11255300306978427</v>
      </c>
      <c r="E6553" s="211">
        <v>7.5599625560305236E-2</v>
      </c>
      <c r="F6553" s="211">
        <v>7.8683856924624179E-2</v>
      </c>
      <c r="G6553" s="211">
        <v>0.12342749639309565</v>
      </c>
      <c r="H6553" s="211">
        <v>0.10713944349381579</v>
      </c>
      <c r="I6553" s="211">
        <v>0.53060995307422676</v>
      </c>
      <c r="J6553" s="211">
        <v>0.46928216961139008</v>
      </c>
      <c r="K6553" s="211">
        <v>0.51457394977171667</v>
      </c>
      <c r="L6553" s="211">
        <v>0.26664383412767428</v>
      </c>
      <c r="M6553" s="211">
        <v>0.10903781954547814</v>
      </c>
      <c r="N6553" s="211">
        <v>0.45112544628338902</v>
      </c>
      <c r="O6553" s="211">
        <v>0.67369137702318005</v>
      </c>
      <c r="P6553" s="211">
        <v>7.183196343054038E-2</v>
      </c>
      <c r="Q6553" s="211">
        <v>0.11416276995238378</v>
      </c>
      <c r="R6553" s="211">
        <v>0.4318378884396149</v>
      </c>
      <c r="S6553" s="211">
        <v>0.28702155445654332</v>
      </c>
      <c r="T6553" s="211">
        <v>0.45391285070700155</v>
      </c>
      <c r="U6553" s="211">
        <v>0.32019447823225744</v>
      </c>
      <c r="V6553" s="211">
        <v>5.405913824125462E-2</v>
      </c>
      <c r="W6553" s="211">
        <v>0.64697490144793868</v>
      </c>
      <c r="X6553" s="211">
        <v>0.28825886757552471</v>
      </c>
      <c r="Y6553" s="211">
        <v>0.56149193273561426</v>
      </c>
      <c r="Z6553" s="211">
        <v>0.14495200327809038</v>
      </c>
      <c r="AA6553" s="212">
        <v>0.12021693375548236</v>
      </c>
    </row>
    <row r="6554" spans="1:27" x14ac:dyDescent="0.35">
      <c r="A6554" s="210" t="s">
        <v>7230</v>
      </c>
      <c r="B6554" s="217">
        <v>137.44155657524925</v>
      </c>
      <c r="C6554" s="211">
        <v>7.932247542295276E-2</v>
      </c>
      <c r="D6554" s="211">
        <v>0.12675223715519593</v>
      </c>
      <c r="E6554" s="211">
        <v>7.4490468922370739E-2</v>
      </c>
      <c r="F6554" s="211">
        <v>0.11908750016044999</v>
      </c>
      <c r="G6554" s="211">
        <v>0.11685754604718197</v>
      </c>
      <c r="H6554" s="211">
        <v>0.10447167891637746</v>
      </c>
      <c r="I6554" s="211">
        <v>0.48388017741396405</v>
      </c>
      <c r="J6554" s="211">
        <v>0.49020109334362266</v>
      </c>
      <c r="K6554" s="211">
        <v>0.60392101725528158</v>
      </c>
      <c r="L6554" s="211">
        <v>0.27519616007584508</v>
      </c>
      <c r="M6554" s="211">
        <v>0.10050670200279621</v>
      </c>
      <c r="N6554" s="211">
        <v>0.43623794457258053</v>
      </c>
      <c r="O6554" s="211">
        <v>0.76301940267863466</v>
      </c>
      <c r="P6554" s="211">
        <v>6.5692195102054096E-2</v>
      </c>
      <c r="Q6554" s="211">
        <v>5.7117775764161216E-2</v>
      </c>
      <c r="R6554" s="211">
        <v>0.45462793614305858</v>
      </c>
      <c r="S6554" s="211">
        <v>0.38789895411579084</v>
      </c>
      <c r="T6554" s="211">
        <v>0.57800226281965494</v>
      </c>
      <c r="U6554" s="211">
        <v>0.49354879946207186</v>
      </c>
      <c r="V6554" s="211">
        <v>8.5491803306193478E-2</v>
      </c>
      <c r="W6554" s="211">
        <v>0.52900438670240679</v>
      </c>
      <c r="X6554" s="211">
        <v>0.32510625224168122</v>
      </c>
      <c r="Y6554" s="211">
        <v>0.60334267732917246</v>
      </c>
      <c r="Z6554" s="211">
        <v>0.14896337148881106</v>
      </c>
      <c r="AA6554" s="212">
        <v>0.11723055086755024</v>
      </c>
    </row>
    <row r="6555" spans="1:27" x14ac:dyDescent="0.35">
      <c r="A6555" s="210" t="s">
        <v>7231</v>
      </c>
      <c r="B6555" s="217">
        <v>126.87615749200818</v>
      </c>
      <c r="C6555" s="211">
        <v>4.9581642172435603E-2</v>
      </c>
      <c r="D6555" s="211">
        <v>0.12205778598761548</v>
      </c>
      <c r="E6555" s="211">
        <v>6.9784629702143899E-2</v>
      </c>
      <c r="F6555" s="211">
        <v>9.8851590967756475E-2</v>
      </c>
      <c r="G6555" s="211">
        <v>0.12424919414612917</v>
      </c>
      <c r="H6555" s="211">
        <v>0.11579403739374783</v>
      </c>
      <c r="I6555" s="211">
        <v>0.53213914580003174</v>
      </c>
      <c r="J6555" s="211">
        <v>0.43167270307586164</v>
      </c>
      <c r="K6555" s="211">
        <v>0.62496559686090092</v>
      </c>
      <c r="L6555" s="211">
        <v>0.27990087682749232</v>
      </c>
      <c r="M6555" s="211">
        <v>8.8992181363308914E-2</v>
      </c>
      <c r="N6555" s="211">
        <v>0.43448142840755277</v>
      </c>
      <c r="O6555" s="211">
        <v>0.67642778385310243</v>
      </c>
      <c r="P6555" s="211">
        <v>6.2734856294049873E-2</v>
      </c>
      <c r="Q6555" s="211">
        <v>4.618568286507102E-2</v>
      </c>
      <c r="R6555" s="211">
        <v>0.46892782601606353</v>
      </c>
      <c r="S6555" s="211">
        <v>0.35036829778278028</v>
      </c>
      <c r="T6555" s="211">
        <v>0.57836830552576568</v>
      </c>
      <c r="U6555" s="211">
        <v>0.39506981159927934</v>
      </c>
      <c r="V6555" s="211">
        <v>9.4306679035183708E-2</v>
      </c>
      <c r="W6555" s="211">
        <v>0.59669384515657209</v>
      </c>
      <c r="X6555" s="211">
        <v>0.29330268391244213</v>
      </c>
      <c r="Y6555" s="211">
        <v>0.73349267427238785</v>
      </c>
      <c r="Z6555" s="211">
        <v>0.14868084912590868</v>
      </c>
      <c r="AA6555" s="212">
        <v>0.11650785349388759</v>
      </c>
    </row>
    <row r="6556" spans="1:27" x14ac:dyDescent="0.35">
      <c r="A6556" s="210" t="s">
        <v>7232</v>
      </c>
      <c r="B6556" s="217">
        <v>120.93929235324372</v>
      </c>
      <c r="C6556" s="211">
        <v>5.5712801745249618E-2</v>
      </c>
      <c r="D6556" s="211">
        <v>0.12394734000415678</v>
      </c>
      <c r="E6556" s="211">
        <v>8.3150953043269069E-2</v>
      </c>
      <c r="F6556" s="211">
        <v>0.10042509268463042</v>
      </c>
      <c r="G6556" s="211">
        <v>0.12275574746245536</v>
      </c>
      <c r="H6556" s="211">
        <v>0.10631430530305332</v>
      </c>
      <c r="I6556" s="211">
        <v>0.52342844917748421</v>
      </c>
      <c r="J6556" s="211">
        <v>0.41210603754598241</v>
      </c>
      <c r="K6556" s="211">
        <v>0.53820724270294973</v>
      </c>
      <c r="L6556" s="211">
        <v>0.27521934731318798</v>
      </c>
      <c r="M6556" s="211">
        <v>9.898982784138935E-2</v>
      </c>
      <c r="N6556" s="211">
        <v>0.39678593581272614</v>
      </c>
      <c r="O6556" s="211">
        <v>0.7013719875602874</v>
      </c>
      <c r="P6556" s="211">
        <v>7.0529962041518429E-2</v>
      </c>
      <c r="Q6556" s="211">
        <v>0.10366831016892807</v>
      </c>
      <c r="R6556" s="211">
        <v>0.43486750957633957</v>
      </c>
      <c r="S6556" s="211">
        <v>0.34331932415340277</v>
      </c>
      <c r="T6556" s="211">
        <v>0.64575035636055378</v>
      </c>
      <c r="U6556" s="211">
        <v>0.36937836270527097</v>
      </c>
      <c r="V6556" s="211">
        <v>6.2011388385297322E-2</v>
      </c>
      <c r="W6556" s="211">
        <v>0.5744226561521566</v>
      </c>
      <c r="X6556" s="211">
        <v>0.33036677382430313</v>
      </c>
      <c r="Y6556" s="211">
        <v>0.55883914196250117</v>
      </c>
      <c r="Z6556" s="211">
        <v>0.14305870519170266</v>
      </c>
      <c r="AA6556" s="212">
        <v>0.11787728638751055</v>
      </c>
    </row>
    <row r="6557" spans="1:27" x14ac:dyDescent="0.35">
      <c r="A6557" s="210" t="s">
        <v>7233</v>
      </c>
      <c r="B6557" s="217">
        <v>123.44772879531284</v>
      </c>
      <c r="C6557" s="211">
        <v>6.5245341211683974E-2</v>
      </c>
      <c r="D6557" s="211">
        <v>0.12561597923822646</v>
      </c>
      <c r="E6557" s="211">
        <v>8.4414019781926808E-2</v>
      </c>
      <c r="F6557" s="211">
        <v>9.967790934572876E-2</v>
      </c>
      <c r="G6557" s="211">
        <v>0.11603384721350839</v>
      </c>
      <c r="H6557" s="211">
        <v>0.11946091417135105</v>
      </c>
      <c r="I6557" s="211">
        <v>0.47110290723373122</v>
      </c>
      <c r="J6557" s="211">
        <v>0.43226866782862661</v>
      </c>
      <c r="K6557" s="211">
        <v>0.62613553900595376</v>
      </c>
      <c r="L6557" s="211">
        <v>0.28114516555615771</v>
      </c>
      <c r="M6557" s="211">
        <v>9.7733350007457753E-2</v>
      </c>
      <c r="N6557" s="211">
        <v>0.52330186221940223</v>
      </c>
      <c r="O6557" s="211">
        <v>0.60970153046080455</v>
      </c>
      <c r="P6557" s="211">
        <v>6.8002978572992229E-2</v>
      </c>
      <c r="Q6557" s="211">
        <v>0.11576832359716313</v>
      </c>
      <c r="R6557" s="211">
        <v>0.42777801248949643</v>
      </c>
      <c r="S6557" s="211">
        <v>0.30034354347503306</v>
      </c>
      <c r="T6557" s="211">
        <v>0.54736673472847952</v>
      </c>
      <c r="U6557" s="211">
        <v>0.36959914861327769</v>
      </c>
      <c r="V6557" s="211">
        <v>8.7125214384827815E-2</v>
      </c>
      <c r="W6557" s="211">
        <v>0.55747395850827075</v>
      </c>
      <c r="X6557" s="211">
        <v>0.31467787409560172</v>
      </c>
      <c r="Y6557" s="211">
        <v>0.53636374281507138</v>
      </c>
      <c r="Z6557" s="211">
        <v>0.14843602869956871</v>
      </c>
      <c r="AA6557" s="212">
        <v>0.12269396710006755</v>
      </c>
    </row>
    <row r="6558" spans="1:27" x14ac:dyDescent="0.35">
      <c r="A6558" s="210" t="s">
        <v>7234</v>
      </c>
      <c r="B6558" s="217">
        <v>131.69648503382126</v>
      </c>
      <c r="C6558" s="211">
        <v>6.960536866940141E-2</v>
      </c>
      <c r="D6558" s="211">
        <v>0.12008022493061692</v>
      </c>
      <c r="E6558" s="211">
        <v>7.2725271331736188E-2</v>
      </c>
      <c r="F6558" s="211">
        <v>0.10122473508485764</v>
      </c>
      <c r="G6558" s="211">
        <v>0.11886336803397447</v>
      </c>
      <c r="H6558" s="211">
        <v>0.12475003311515057</v>
      </c>
      <c r="I6558" s="211">
        <v>0.50581619065236594</v>
      </c>
      <c r="J6558" s="211">
        <v>0.42264930549568897</v>
      </c>
      <c r="K6558" s="211">
        <v>0.62856756749032161</v>
      </c>
      <c r="L6558" s="211">
        <v>0.27440815943814395</v>
      </c>
      <c r="M6558" s="211">
        <v>9.3776563550007838E-2</v>
      </c>
      <c r="N6558" s="211">
        <v>0.5400949388070807</v>
      </c>
      <c r="O6558" s="211">
        <v>0.7663572529500704</v>
      </c>
      <c r="P6558" s="211">
        <v>6.8629822587491091E-2</v>
      </c>
      <c r="Q6558" s="211">
        <v>0.12501633384295449</v>
      </c>
      <c r="R6558" s="211">
        <v>0.38412855031831938</v>
      </c>
      <c r="S6558" s="211">
        <v>0.30288963329481439</v>
      </c>
      <c r="T6558" s="211">
        <v>0.57323554223806072</v>
      </c>
      <c r="U6558" s="211">
        <v>0.39423898296702581</v>
      </c>
      <c r="V6558" s="211">
        <v>6.0430372159876511E-2</v>
      </c>
      <c r="W6558" s="211">
        <v>0.58033241949432846</v>
      </c>
      <c r="X6558" s="211">
        <v>0.29822081062492589</v>
      </c>
      <c r="Y6558" s="211">
        <v>0.63859322959226261</v>
      </c>
      <c r="Z6558" s="211">
        <v>0.14883117293541145</v>
      </c>
      <c r="AA6558" s="212">
        <v>0.11460261110155018</v>
      </c>
    </row>
    <row r="6559" spans="1:27" x14ac:dyDescent="0.35">
      <c r="A6559" s="210" t="s">
        <v>7235</v>
      </c>
      <c r="B6559" s="217">
        <v>139.48447265388913</v>
      </c>
      <c r="C6559" s="211">
        <v>7.4360030063372801E-2</v>
      </c>
      <c r="D6559" s="211">
        <v>0.12285000387236911</v>
      </c>
      <c r="E6559" s="211">
        <v>7.7177599452922407E-2</v>
      </c>
      <c r="F6559" s="211">
        <v>8.3193752014644407E-2</v>
      </c>
      <c r="G6559" s="211">
        <v>0.11782036435824685</v>
      </c>
      <c r="H6559" s="211">
        <v>0.11022046131358174</v>
      </c>
      <c r="I6559" s="211">
        <v>0.49743293070804917</v>
      </c>
      <c r="J6559" s="211">
        <v>0.44874883902223472</v>
      </c>
      <c r="K6559" s="211">
        <v>0.55465064821422949</v>
      </c>
      <c r="L6559" s="211">
        <v>0.27079293199854304</v>
      </c>
      <c r="M6559" s="211">
        <v>0.10565897243693051</v>
      </c>
      <c r="N6559" s="211">
        <v>0.49566771052314773</v>
      </c>
      <c r="O6559" s="211">
        <v>0.72101543578782312</v>
      </c>
      <c r="P6559" s="211">
        <v>6.6342225836736962E-2</v>
      </c>
      <c r="Q6559" s="211">
        <v>5.9359766510796774E-2</v>
      </c>
      <c r="R6559" s="211">
        <v>0.46899972068625961</v>
      </c>
      <c r="S6559" s="211">
        <v>0.40784942141459962</v>
      </c>
      <c r="T6559" s="211">
        <v>0.50182324655103194</v>
      </c>
      <c r="U6559" s="211">
        <v>0.46399917360116794</v>
      </c>
      <c r="V6559" s="211">
        <v>9.6299926578391981E-2</v>
      </c>
      <c r="W6559" s="211">
        <v>0.49783988662748735</v>
      </c>
      <c r="X6559" s="211">
        <v>0.2861188794730169</v>
      </c>
      <c r="Y6559" s="211">
        <v>0.74417599168207371</v>
      </c>
      <c r="Z6559" s="211">
        <v>0.14687431198171785</v>
      </c>
      <c r="AA6559" s="212">
        <v>0.12316217997020082</v>
      </c>
    </row>
    <row r="6560" spans="1:27" x14ac:dyDescent="0.35">
      <c r="A6560" s="210" t="s">
        <v>7236</v>
      </c>
      <c r="B6560" s="217">
        <v>116.76850410599943</v>
      </c>
      <c r="C6560" s="211">
        <v>7.3559601716240791E-2</v>
      </c>
      <c r="D6560" s="211">
        <v>0.12850046513295307</v>
      </c>
      <c r="E6560" s="211">
        <v>6.8826673018104231E-2</v>
      </c>
      <c r="F6560" s="211">
        <v>0.10653363549126868</v>
      </c>
      <c r="G6560" s="211">
        <v>0.11916203074187247</v>
      </c>
      <c r="H6560" s="211">
        <v>0.11727276688455682</v>
      </c>
      <c r="I6560" s="211">
        <v>0.50560534596774365</v>
      </c>
      <c r="J6560" s="211">
        <v>0.4366886744721048</v>
      </c>
      <c r="K6560" s="211">
        <v>0.61106239676067042</v>
      </c>
      <c r="L6560" s="211">
        <v>0.28326731529797933</v>
      </c>
      <c r="M6560" s="211">
        <v>8.5877179238215404E-2</v>
      </c>
      <c r="N6560" s="211">
        <v>0.49768661297297501</v>
      </c>
      <c r="O6560" s="211">
        <v>0.60609361049029697</v>
      </c>
      <c r="P6560" s="211">
        <v>7.0980390556785858E-2</v>
      </c>
      <c r="Q6560" s="211">
        <v>8.6277688318360621E-2</v>
      </c>
      <c r="R6560" s="211">
        <v>0.36960600580922737</v>
      </c>
      <c r="S6560" s="211">
        <v>0.27721377594637592</v>
      </c>
      <c r="T6560" s="211">
        <v>0.51912321568624953</v>
      </c>
      <c r="U6560" s="211">
        <v>0.44056280246870039</v>
      </c>
      <c r="V6560" s="211">
        <v>6.8530892911154023E-2</v>
      </c>
      <c r="W6560" s="211">
        <v>0.54361811776634616</v>
      </c>
      <c r="X6560" s="211">
        <v>0.3479882506476375</v>
      </c>
      <c r="Y6560" s="211">
        <v>0.73106822702937135</v>
      </c>
      <c r="Z6560" s="211">
        <v>0.14880377964087341</v>
      </c>
      <c r="AA6560" s="212">
        <v>0.12586243011851775</v>
      </c>
    </row>
    <row r="6561" spans="1:27" x14ac:dyDescent="0.35">
      <c r="A6561" s="210" t="s">
        <v>7237</v>
      </c>
      <c r="B6561" s="217">
        <v>144.10714244926729</v>
      </c>
      <c r="C6561" s="211">
        <v>7.5469498818908243E-2</v>
      </c>
      <c r="D6561" s="211">
        <v>0.12543395664756352</v>
      </c>
      <c r="E6561" s="211">
        <v>7.9400364648985242E-2</v>
      </c>
      <c r="F6561" s="211">
        <v>9.5122767272803693E-2</v>
      </c>
      <c r="G6561" s="211">
        <v>0.12489336954323153</v>
      </c>
      <c r="H6561" s="211">
        <v>0.1209601038105844</v>
      </c>
      <c r="I6561" s="211">
        <v>0.51039833781169452</v>
      </c>
      <c r="J6561" s="211">
        <v>0.41971895081961891</v>
      </c>
      <c r="K6561" s="211">
        <v>0.57991186681455753</v>
      </c>
      <c r="L6561" s="211">
        <v>0.27182419378819334</v>
      </c>
      <c r="M6561" s="211">
        <v>9.4646138632886984E-2</v>
      </c>
      <c r="N6561" s="211">
        <v>0.40559889360379919</v>
      </c>
      <c r="O6561" s="211">
        <v>0.70719721214823827</v>
      </c>
      <c r="P6561" s="211">
        <v>7.2902112052098733E-2</v>
      </c>
      <c r="Q6561" s="211">
        <v>5.1850759611856451E-2</v>
      </c>
      <c r="R6561" s="211">
        <v>0.43557855833255771</v>
      </c>
      <c r="S6561" s="211">
        <v>0.26645110996163157</v>
      </c>
      <c r="T6561" s="211">
        <v>0.55760710039198524</v>
      </c>
      <c r="U6561" s="211">
        <v>0.5005161695790632</v>
      </c>
      <c r="V6561" s="211">
        <v>9.3796063520894243E-2</v>
      </c>
      <c r="W6561" s="211">
        <v>0.46822804455868072</v>
      </c>
      <c r="X6561" s="211">
        <v>0.28593201898042164</v>
      </c>
      <c r="Y6561" s="211">
        <v>0.65817666107777795</v>
      </c>
      <c r="Z6561" s="211">
        <v>0.14317261056647043</v>
      </c>
      <c r="AA6561" s="212">
        <v>0.12002650969593168</v>
      </c>
    </row>
    <row r="6562" spans="1:27" x14ac:dyDescent="0.35">
      <c r="A6562" s="210" t="s">
        <v>7238</v>
      </c>
      <c r="B6562" s="217">
        <v>163.27032903598959</v>
      </c>
      <c r="C6562" s="211">
        <v>4.7197600029337122E-2</v>
      </c>
      <c r="D6562" s="211">
        <v>0.12898900325684387</v>
      </c>
      <c r="E6562" s="211">
        <v>7.1336223548351049E-2</v>
      </c>
      <c r="F6562" s="211">
        <v>0.10214974138998498</v>
      </c>
      <c r="G6562" s="211">
        <v>0.11787765226839239</v>
      </c>
      <c r="H6562" s="211">
        <v>0.12174146047923452</v>
      </c>
      <c r="I6562" s="211">
        <v>0.50270143877504203</v>
      </c>
      <c r="J6562" s="211">
        <v>0.423516959039688</v>
      </c>
      <c r="K6562" s="211">
        <v>0.55546803741305617</v>
      </c>
      <c r="L6562" s="211">
        <v>0.28311539285919424</v>
      </c>
      <c r="M6562" s="211">
        <v>9.9746793492234809E-2</v>
      </c>
      <c r="N6562" s="211">
        <v>0.54862453477535722</v>
      </c>
      <c r="O6562" s="211">
        <v>0.69502474359738042</v>
      </c>
      <c r="P6562" s="211">
        <v>7.2807290819674228E-2</v>
      </c>
      <c r="Q6562" s="211">
        <v>0.12196626450747017</v>
      </c>
      <c r="R6562" s="211">
        <v>0.46577954427489704</v>
      </c>
      <c r="S6562" s="211">
        <v>0.2649113820256021</v>
      </c>
      <c r="T6562" s="211">
        <v>0.4943482827331227</v>
      </c>
      <c r="U6562" s="211">
        <v>0.44681027510106502</v>
      </c>
      <c r="V6562" s="211">
        <v>0.13111705888178737</v>
      </c>
      <c r="W6562" s="211">
        <v>0.53702926405139684</v>
      </c>
      <c r="X6562" s="211">
        <v>0.39173359327726281</v>
      </c>
      <c r="Y6562" s="211">
        <v>0.71127843449160244</v>
      </c>
      <c r="Z6562" s="211">
        <v>0.1496737755891748</v>
      </c>
      <c r="AA6562" s="212">
        <v>0.120703066955788</v>
      </c>
    </row>
    <row r="6563" spans="1:27" x14ac:dyDescent="0.35">
      <c r="A6563" s="210" t="s">
        <v>7239</v>
      </c>
      <c r="B6563" s="217">
        <v>129.59198967207391</v>
      </c>
      <c r="C6563" s="211">
        <v>6.8640318911286108E-2</v>
      </c>
      <c r="D6563" s="211">
        <v>0.12311315620185677</v>
      </c>
      <c r="E6563" s="211">
        <v>7.5263868753917024E-2</v>
      </c>
      <c r="F6563" s="211">
        <v>0.10219085830905271</v>
      </c>
      <c r="G6563" s="211">
        <v>0.12067440459317866</v>
      </c>
      <c r="H6563" s="211">
        <v>0.11728614604992983</v>
      </c>
      <c r="I6563" s="211">
        <v>0.51644940653267812</v>
      </c>
      <c r="J6563" s="211">
        <v>0.43057080991771057</v>
      </c>
      <c r="K6563" s="211">
        <v>0.62147221304405953</v>
      </c>
      <c r="L6563" s="211">
        <v>0.27687876698749031</v>
      </c>
      <c r="M6563" s="211">
        <v>0.10326327695295284</v>
      </c>
      <c r="N6563" s="211">
        <v>0.34313573862070956</v>
      </c>
      <c r="O6563" s="211">
        <v>0.61358462952020754</v>
      </c>
      <c r="P6563" s="211">
        <v>7.4056323086104298E-2</v>
      </c>
      <c r="Q6563" s="211">
        <v>7.1886273029521094E-2</v>
      </c>
      <c r="R6563" s="211">
        <v>0.42311225834195354</v>
      </c>
      <c r="S6563" s="211">
        <v>0.3046862553183155</v>
      </c>
      <c r="T6563" s="211">
        <v>0.59671741400113565</v>
      </c>
      <c r="U6563" s="211">
        <v>0.45401419845523983</v>
      </c>
      <c r="V6563" s="211">
        <v>6.3393803336504351E-2</v>
      </c>
      <c r="W6563" s="211">
        <v>0.57468754584154946</v>
      </c>
      <c r="X6563" s="211">
        <v>0.24506680569414963</v>
      </c>
      <c r="Y6563" s="211">
        <v>0.65429881360508857</v>
      </c>
      <c r="Z6563" s="211">
        <v>0.14977977939679796</v>
      </c>
      <c r="AA6563" s="212">
        <v>0.11793205491374631</v>
      </c>
    </row>
    <row r="6564" spans="1:27" x14ac:dyDescent="0.35">
      <c r="A6564" s="210" t="s">
        <v>7240</v>
      </c>
      <c r="B6564" s="217">
        <v>127.96381254085526</v>
      </c>
      <c r="C6564" s="211">
        <v>5.792512067749276E-2</v>
      </c>
      <c r="D6564" s="211">
        <v>0.12855500340387307</v>
      </c>
      <c r="E6564" s="211">
        <v>7.1541475213293973E-2</v>
      </c>
      <c r="F6564" s="211">
        <v>0.10780230318411667</v>
      </c>
      <c r="G6564" s="211">
        <v>0.11267309811733182</v>
      </c>
      <c r="H6564" s="211">
        <v>0.11878407641964273</v>
      </c>
      <c r="I6564" s="211">
        <v>0.48277027980122056</v>
      </c>
      <c r="J6564" s="211">
        <v>0.45646964590708766</v>
      </c>
      <c r="K6564" s="211">
        <v>0.61330310486028006</v>
      </c>
      <c r="L6564" s="211">
        <v>0.27540898919877116</v>
      </c>
      <c r="M6564" s="211">
        <v>9.9626458322612174E-2</v>
      </c>
      <c r="N6564" s="211">
        <v>0.44236321058058953</v>
      </c>
      <c r="O6564" s="211">
        <v>0.64928878797508682</v>
      </c>
      <c r="P6564" s="211">
        <v>6.3749723464130659E-2</v>
      </c>
      <c r="Q6564" s="211">
        <v>6.6551810958702315E-2</v>
      </c>
      <c r="R6564" s="211">
        <v>0.46731447701204587</v>
      </c>
      <c r="S6564" s="211">
        <v>0.30962027838175366</v>
      </c>
      <c r="T6564" s="211">
        <v>0.6178047545193095</v>
      </c>
      <c r="U6564" s="211">
        <v>0.32709214134601694</v>
      </c>
      <c r="V6564" s="211">
        <v>0.12769273542521659</v>
      </c>
      <c r="W6564" s="211">
        <v>0.59439302836145536</v>
      </c>
      <c r="X6564" s="211">
        <v>0.34685350468111065</v>
      </c>
      <c r="Y6564" s="211">
        <v>0.63630359046103435</v>
      </c>
      <c r="Z6564" s="211">
        <v>0.14969201261496418</v>
      </c>
      <c r="AA6564" s="212">
        <v>0.12197363287892385</v>
      </c>
    </row>
    <row r="6565" spans="1:27" x14ac:dyDescent="0.35">
      <c r="A6565" s="210" t="s">
        <v>7241</v>
      </c>
      <c r="B6565" s="217">
        <v>110.36521756503528</v>
      </c>
      <c r="C6565" s="211">
        <v>5.9303964400761688E-2</v>
      </c>
      <c r="D6565" s="211">
        <v>0.11231851273150659</v>
      </c>
      <c r="E6565" s="211">
        <v>7.5785598849101063E-2</v>
      </c>
      <c r="F6565" s="211">
        <v>0.10008803727635493</v>
      </c>
      <c r="G6565" s="211">
        <v>0.1248616894262108</v>
      </c>
      <c r="H6565" s="211">
        <v>0.10383400451715118</v>
      </c>
      <c r="I6565" s="211">
        <v>0.49061308361869321</v>
      </c>
      <c r="J6565" s="211">
        <v>0.3997387677772179</v>
      </c>
      <c r="K6565" s="211">
        <v>0.60506062225193313</v>
      </c>
      <c r="L6565" s="211">
        <v>0.26816323115426172</v>
      </c>
      <c r="M6565" s="211">
        <v>9.2607170238245273E-2</v>
      </c>
      <c r="N6565" s="211">
        <v>0.3971379838703083</v>
      </c>
      <c r="O6565" s="211">
        <v>0.63223257810751377</v>
      </c>
      <c r="P6565" s="211">
        <v>7.0866275410380888E-2</v>
      </c>
      <c r="Q6565" s="211">
        <v>7.3512050050235048E-2</v>
      </c>
      <c r="R6565" s="211">
        <v>0.4135906986556428</v>
      </c>
      <c r="S6565" s="211">
        <v>0.26577212056182026</v>
      </c>
      <c r="T6565" s="211">
        <v>0.51725844004651389</v>
      </c>
      <c r="U6565" s="211">
        <v>0.34353087293700546</v>
      </c>
      <c r="V6565" s="211">
        <v>5.7756339527094247E-2</v>
      </c>
      <c r="W6565" s="211">
        <v>0.5236003056842653</v>
      </c>
      <c r="X6565" s="211">
        <v>0.36340583071978105</v>
      </c>
      <c r="Y6565" s="211">
        <v>0.61924349913577925</v>
      </c>
      <c r="Z6565" s="211">
        <v>0.14911727605937974</v>
      </c>
      <c r="AA6565" s="212">
        <v>0.11530235414240328</v>
      </c>
    </row>
    <row r="6566" spans="1:27" x14ac:dyDescent="0.35">
      <c r="A6566" s="210" t="s">
        <v>7242</v>
      </c>
      <c r="B6566" s="217">
        <v>129.56727584088497</v>
      </c>
      <c r="C6566" s="211">
        <v>5.9615186034684201E-2</v>
      </c>
      <c r="D6566" s="211">
        <v>0.11477140939430618</v>
      </c>
      <c r="E6566" s="211">
        <v>7.8940777210686972E-2</v>
      </c>
      <c r="F6566" s="211">
        <v>8.1421957384788649E-2</v>
      </c>
      <c r="G6566" s="211">
        <v>0.12096803001569499</v>
      </c>
      <c r="H6566" s="211">
        <v>0.12013743455616682</v>
      </c>
      <c r="I6566" s="211">
        <v>0.50377732963129573</v>
      </c>
      <c r="J6566" s="211">
        <v>0.47709103136016839</v>
      </c>
      <c r="K6566" s="211">
        <v>0.58194698082769214</v>
      </c>
      <c r="L6566" s="211">
        <v>0.27041037961494685</v>
      </c>
      <c r="M6566" s="211">
        <v>9.0681708660379209E-2</v>
      </c>
      <c r="N6566" s="211">
        <v>0.46343667579177072</v>
      </c>
      <c r="O6566" s="211">
        <v>0.70309792561431184</v>
      </c>
      <c r="P6566" s="211">
        <v>7.0885047852297517E-2</v>
      </c>
      <c r="Q6566" s="211">
        <v>0.15224013267494718</v>
      </c>
      <c r="R6566" s="211">
        <v>0.43032212695852395</v>
      </c>
      <c r="S6566" s="211">
        <v>0.29882884773466117</v>
      </c>
      <c r="T6566" s="211">
        <v>0.56564534383758713</v>
      </c>
      <c r="U6566" s="211">
        <v>0.46470441542995389</v>
      </c>
      <c r="V6566" s="211">
        <v>8.8859960163904517E-2</v>
      </c>
      <c r="W6566" s="211">
        <v>0.50477291320030571</v>
      </c>
      <c r="X6566" s="211">
        <v>0.22349015983262052</v>
      </c>
      <c r="Y6566" s="211">
        <v>0.6516121069668499</v>
      </c>
      <c r="Z6566" s="211">
        <v>0.14325544370828838</v>
      </c>
      <c r="AA6566" s="212">
        <v>0.12742463945677129</v>
      </c>
    </row>
    <row r="6567" spans="1:27" x14ac:dyDescent="0.35">
      <c r="A6567" s="210" t="s">
        <v>7243</v>
      </c>
      <c r="B6567" s="217">
        <v>148.05066829135126</v>
      </c>
      <c r="C6567" s="211">
        <v>8.2058486144133247E-2</v>
      </c>
      <c r="D6567" s="211">
        <v>0.13189149394954602</v>
      </c>
      <c r="E6567" s="211">
        <v>7.6268742490469374E-2</v>
      </c>
      <c r="F6567" s="211">
        <v>0.10117043064820519</v>
      </c>
      <c r="G6567" s="211">
        <v>0.12310756203244697</v>
      </c>
      <c r="H6567" s="211">
        <v>0.10280626275402258</v>
      </c>
      <c r="I6567" s="211">
        <v>0.4375621689484388</v>
      </c>
      <c r="J6567" s="211">
        <v>0.4229587433091484</v>
      </c>
      <c r="K6567" s="211">
        <v>0.64541169402995269</v>
      </c>
      <c r="L6567" s="211">
        <v>0.28378499682812947</v>
      </c>
      <c r="M6567" s="211">
        <v>9.122134532360382E-2</v>
      </c>
      <c r="N6567" s="211">
        <v>0.44259191012711135</v>
      </c>
      <c r="O6567" s="211">
        <v>0.73893514925392556</v>
      </c>
      <c r="P6567" s="211">
        <v>6.1241014951177668E-2</v>
      </c>
      <c r="Q6567" s="211">
        <v>0.14619366145084772</v>
      </c>
      <c r="R6567" s="211">
        <v>0.38828561120181082</v>
      </c>
      <c r="S6567" s="211">
        <v>0.3703230087791336</v>
      </c>
      <c r="T6567" s="211">
        <v>0.61838651140419065</v>
      </c>
      <c r="U6567" s="211">
        <v>0.4778613234537244</v>
      </c>
      <c r="V6567" s="211">
        <v>0.10515781619659102</v>
      </c>
      <c r="W6567" s="211">
        <v>0.5428281378202886</v>
      </c>
      <c r="X6567" s="211">
        <v>0.41232226507473613</v>
      </c>
      <c r="Y6567" s="211">
        <v>0.75778651506934191</v>
      </c>
      <c r="Z6567" s="211">
        <v>0.14472918179542349</v>
      </c>
      <c r="AA6567" s="212">
        <v>0.12190593866391439</v>
      </c>
    </row>
    <row r="6568" spans="1:27" x14ac:dyDescent="0.35">
      <c r="A6568" s="210" t="s">
        <v>7244</v>
      </c>
      <c r="B6568" s="217">
        <v>139.90652663594045</v>
      </c>
      <c r="C6568" s="211">
        <v>5.822136364503E-2</v>
      </c>
      <c r="D6568" s="211">
        <v>0.11699961462203105</v>
      </c>
      <c r="E6568" s="211">
        <v>8.3607990763121698E-2</v>
      </c>
      <c r="F6568" s="211">
        <v>0.11350442415571213</v>
      </c>
      <c r="G6568" s="211">
        <v>0.11894069815740052</v>
      </c>
      <c r="H6568" s="211">
        <v>0.10697173188484213</v>
      </c>
      <c r="I6568" s="211">
        <v>0.49180815357311758</v>
      </c>
      <c r="J6568" s="211">
        <v>0.44049858915701262</v>
      </c>
      <c r="K6568" s="211">
        <v>0.62315503359935742</v>
      </c>
      <c r="L6568" s="211">
        <v>0.27772662852219582</v>
      </c>
      <c r="M6568" s="211">
        <v>0.10217194881885761</v>
      </c>
      <c r="N6568" s="211">
        <v>0.42185662588452344</v>
      </c>
      <c r="O6568" s="211">
        <v>0.73839534918919936</v>
      </c>
      <c r="P6568" s="211">
        <v>7.0284109238155409E-2</v>
      </c>
      <c r="Q6568" s="211">
        <v>8.9109737565311778E-2</v>
      </c>
      <c r="R6568" s="211">
        <v>0.41072946837933932</v>
      </c>
      <c r="S6568" s="211">
        <v>0.42240065323893217</v>
      </c>
      <c r="T6568" s="211">
        <v>0.51302903123319921</v>
      </c>
      <c r="U6568" s="211">
        <v>0.44631797958767744</v>
      </c>
      <c r="V6568" s="211">
        <v>8.8464550787412929E-2</v>
      </c>
      <c r="W6568" s="211">
        <v>0.60856206179742833</v>
      </c>
      <c r="X6568" s="211">
        <v>0.24590673958613324</v>
      </c>
      <c r="Y6568" s="211">
        <v>0.72218509070118964</v>
      </c>
      <c r="Z6568" s="211">
        <v>0.14141202714798454</v>
      </c>
      <c r="AA6568" s="212">
        <v>0.12407806361591819</v>
      </c>
    </row>
    <row r="6569" spans="1:27" x14ac:dyDescent="0.35">
      <c r="A6569" s="210" t="s">
        <v>7245</v>
      </c>
      <c r="B6569" s="217">
        <v>159.07940827442792</v>
      </c>
      <c r="C6569" s="211">
        <v>6.9051947457836438E-2</v>
      </c>
      <c r="D6569" s="211">
        <v>0.1155659955199836</v>
      </c>
      <c r="E6569" s="211">
        <v>7.5492448724412325E-2</v>
      </c>
      <c r="F6569" s="211">
        <v>0.11764462938222356</v>
      </c>
      <c r="G6569" s="211">
        <v>0.11949728847415232</v>
      </c>
      <c r="H6569" s="211">
        <v>0.10857734842505881</v>
      </c>
      <c r="I6569" s="211">
        <v>0.49391171916559123</v>
      </c>
      <c r="J6569" s="211">
        <v>0.41678622322842629</v>
      </c>
      <c r="K6569" s="211">
        <v>0.59851748153133788</v>
      </c>
      <c r="L6569" s="211">
        <v>0.27386612202561239</v>
      </c>
      <c r="M6569" s="211">
        <v>9.088538314968396E-2</v>
      </c>
      <c r="N6569" s="211">
        <v>0.50734358521117529</v>
      </c>
      <c r="O6569" s="211">
        <v>0.6257822512130522</v>
      </c>
      <c r="P6569" s="211">
        <v>6.8263670749799776E-2</v>
      </c>
      <c r="Q6569" s="211">
        <v>0.14332068362901224</v>
      </c>
      <c r="R6569" s="211">
        <v>0.46530361927285452</v>
      </c>
      <c r="S6569" s="211">
        <v>0.36320171218660391</v>
      </c>
      <c r="T6569" s="211">
        <v>0.60379555210169555</v>
      </c>
      <c r="U6569" s="211">
        <v>0.43597079270343175</v>
      </c>
      <c r="V6569" s="211">
        <v>0.14112081994572448</v>
      </c>
      <c r="W6569" s="211">
        <v>0.60777153863555811</v>
      </c>
      <c r="X6569" s="211">
        <v>0.41515737978534739</v>
      </c>
      <c r="Y6569" s="211">
        <v>0.66560308041027871</v>
      </c>
      <c r="Z6569" s="211">
        <v>0.14445348935515731</v>
      </c>
      <c r="AA6569" s="212">
        <v>0.119470236495354</v>
      </c>
    </row>
    <row r="6570" spans="1:27" x14ac:dyDescent="0.35">
      <c r="A6570" s="210" t="s">
        <v>7246</v>
      </c>
      <c r="B6570" s="217">
        <v>151.44025491955588</v>
      </c>
      <c r="C6570" s="211">
        <v>6.2205764662434868E-2</v>
      </c>
      <c r="D6570" s="211">
        <v>0.12982106252286907</v>
      </c>
      <c r="E6570" s="211">
        <v>7.1626077013782569E-2</v>
      </c>
      <c r="F6570" s="211">
        <v>0.10353112881966725</v>
      </c>
      <c r="G6570" s="211">
        <v>0.12215865249718955</v>
      </c>
      <c r="H6570" s="211">
        <v>0.12123392075335182</v>
      </c>
      <c r="I6570" s="211">
        <v>0.49246456135002109</v>
      </c>
      <c r="J6570" s="211">
        <v>0.42626696065061248</v>
      </c>
      <c r="K6570" s="211">
        <v>0.58468394166942728</v>
      </c>
      <c r="L6570" s="211">
        <v>0.27582422506863907</v>
      </c>
      <c r="M6570" s="211">
        <v>0.10618018324324929</v>
      </c>
      <c r="N6570" s="211">
        <v>0.54264929319060018</v>
      </c>
      <c r="O6570" s="211">
        <v>0.73631165560102863</v>
      </c>
      <c r="P6570" s="211">
        <v>7.236960164868575E-2</v>
      </c>
      <c r="Q6570" s="211">
        <v>0.12518414358084193</v>
      </c>
      <c r="R6570" s="211">
        <v>0.4802990509563968</v>
      </c>
      <c r="S6570" s="211">
        <v>0.38070709605315772</v>
      </c>
      <c r="T6570" s="211">
        <v>0.55002496869597306</v>
      </c>
      <c r="U6570" s="211">
        <v>0.36673188675278423</v>
      </c>
      <c r="V6570" s="211">
        <v>8.709006904828874E-2</v>
      </c>
      <c r="W6570" s="211">
        <v>0.59389215956375874</v>
      </c>
      <c r="X6570" s="211">
        <v>0.26543109075668547</v>
      </c>
      <c r="Y6570" s="211">
        <v>0.65016737365047639</v>
      </c>
      <c r="Z6570" s="211">
        <v>0.14930397642320214</v>
      </c>
      <c r="AA6570" s="212">
        <v>0.1145493433620153</v>
      </c>
    </row>
    <row r="6571" spans="1:27" x14ac:dyDescent="0.35">
      <c r="A6571" s="210" t="s">
        <v>7247</v>
      </c>
      <c r="B6571" s="217">
        <v>113.6956211514492</v>
      </c>
      <c r="C6571" s="211">
        <v>4.8908915342230616E-2</v>
      </c>
      <c r="D6571" s="211">
        <v>0.12795341759722934</v>
      </c>
      <c r="E6571" s="211">
        <v>8.1892607367313935E-2</v>
      </c>
      <c r="F6571" s="211">
        <v>9.4329636967930675E-2</v>
      </c>
      <c r="G6571" s="211">
        <v>0.11554885663946675</v>
      </c>
      <c r="H6571" s="211">
        <v>0.11077558415921822</v>
      </c>
      <c r="I6571" s="211">
        <v>0.50154632780052943</v>
      </c>
      <c r="J6571" s="211">
        <v>0.41494654670309777</v>
      </c>
      <c r="K6571" s="211">
        <v>0.64681811794628841</v>
      </c>
      <c r="L6571" s="211">
        <v>0.26897497142797655</v>
      </c>
      <c r="M6571" s="211">
        <v>0.10486174272204642</v>
      </c>
      <c r="N6571" s="211">
        <v>0.44330337459771479</v>
      </c>
      <c r="O6571" s="211">
        <v>0.60866196839581566</v>
      </c>
      <c r="P6571" s="211">
        <v>6.1962909071687694E-2</v>
      </c>
      <c r="Q6571" s="211">
        <v>0.11315295045349025</v>
      </c>
      <c r="R6571" s="211">
        <v>0.43201997396112601</v>
      </c>
      <c r="S6571" s="211">
        <v>0.30252475964708092</v>
      </c>
      <c r="T6571" s="211">
        <v>0.48156366152613861</v>
      </c>
      <c r="U6571" s="211">
        <v>0.35807502386824425</v>
      </c>
      <c r="V6571" s="211">
        <v>6.3683161928346194E-2</v>
      </c>
      <c r="W6571" s="211">
        <v>0.6048914569075674</v>
      </c>
      <c r="X6571" s="211">
        <v>0.28948769786057316</v>
      </c>
      <c r="Y6571" s="211">
        <v>0.7500747011809562</v>
      </c>
      <c r="Z6571" s="211">
        <v>0.1485208689782832</v>
      </c>
      <c r="AA6571" s="212">
        <v>0.1226867012768547</v>
      </c>
    </row>
    <row r="6572" spans="1:27" x14ac:dyDescent="0.35">
      <c r="A6572" s="210" t="s">
        <v>7248</v>
      </c>
      <c r="B6572" s="217">
        <v>175.74452094496192</v>
      </c>
      <c r="C6572" s="211">
        <v>5.6894337095706529E-2</v>
      </c>
      <c r="D6572" s="211">
        <v>0.12058551286879957</v>
      </c>
      <c r="E6572" s="211">
        <v>7.2596546842034829E-2</v>
      </c>
      <c r="F6572" s="211">
        <v>0.10103898388668504</v>
      </c>
      <c r="G6572" s="211">
        <v>0.12072425569138186</v>
      </c>
      <c r="H6572" s="211">
        <v>0.11545226523195842</v>
      </c>
      <c r="I6572" s="211">
        <v>0.46631390252753485</v>
      </c>
      <c r="J6572" s="211">
        <v>0.42558085690431541</v>
      </c>
      <c r="K6572" s="211">
        <v>0.6074838548306104</v>
      </c>
      <c r="L6572" s="211">
        <v>0.27859200404771012</v>
      </c>
      <c r="M6572" s="211">
        <v>0.1077477348590416</v>
      </c>
      <c r="N6572" s="211">
        <v>0.39590053224560556</v>
      </c>
      <c r="O6572" s="211">
        <v>0.64354649769136074</v>
      </c>
      <c r="P6572" s="211">
        <v>6.548637074305802E-2</v>
      </c>
      <c r="Q6572" s="211">
        <v>7.1541212966357043E-2</v>
      </c>
      <c r="R6572" s="211">
        <v>0.39368499056778627</v>
      </c>
      <c r="S6572" s="211">
        <v>0.36967396718086765</v>
      </c>
      <c r="T6572" s="211">
        <v>0.61462844407037176</v>
      </c>
      <c r="U6572" s="211">
        <v>0.41086181783634546</v>
      </c>
      <c r="V6572" s="211">
        <v>0.18176053680841023</v>
      </c>
      <c r="W6572" s="211">
        <v>0.56241258589834719</v>
      </c>
      <c r="X6572" s="211">
        <v>0.30433922795536344</v>
      </c>
      <c r="Y6572" s="211">
        <v>0.67440543333799041</v>
      </c>
      <c r="Z6572" s="211">
        <v>0.1475437814660244</v>
      </c>
      <c r="AA6572" s="212">
        <v>0.1161424567190453</v>
      </c>
    </row>
    <row r="6573" spans="1:27" x14ac:dyDescent="0.35">
      <c r="A6573" s="210" t="s">
        <v>7249</v>
      </c>
      <c r="B6573" s="217">
        <v>118.356467980034</v>
      </c>
      <c r="C6573" s="211">
        <v>5.6901345751240777E-2</v>
      </c>
      <c r="D6573" s="211">
        <v>0.13089064677127785</v>
      </c>
      <c r="E6573" s="211">
        <v>7.2114422532907535E-2</v>
      </c>
      <c r="F6573" s="211">
        <v>9.9136285034700899E-2</v>
      </c>
      <c r="G6573" s="211">
        <v>0.11970217155906178</v>
      </c>
      <c r="H6573" s="211">
        <v>0.10288953988464949</v>
      </c>
      <c r="I6573" s="211">
        <v>0.46080108130351388</v>
      </c>
      <c r="J6573" s="211">
        <v>0.41217999564378938</v>
      </c>
      <c r="K6573" s="211">
        <v>0.58666247525631054</v>
      </c>
      <c r="L6573" s="211">
        <v>0.27161681071735788</v>
      </c>
      <c r="M6573" s="211">
        <v>0.10289966567476121</v>
      </c>
      <c r="N6573" s="211">
        <v>0.34762611834959078</v>
      </c>
      <c r="O6573" s="211">
        <v>0.74229512122687535</v>
      </c>
      <c r="P6573" s="211">
        <v>6.7192307442729027E-2</v>
      </c>
      <c r="Q6573" s="211">
        <v>5.0904576339748112E-2</v>
      </c>
      <c r="R6573" s="211">
        <v>0.41793688781700344</v>
      </c>
      <c r="S6573" s="211">
        <v>0.39861488070247908</v>
      </c>
      <c r="T6573" s="211">
        <v>0.54469522399094694</v>
      </c>
      <c r="U6573" s="211">
        <v>0.40127770255010453</v>
      </c>
      <c r="V6573" s="211">
        <v>5.8329660510688247E-2</v>
      </c>
      <c r="W6573" s="211">
        <v>0.54763803228358776</v>
      </c>
      <c r="X6573" s="211">
        <v>0.26144972390047744</v>
      </c>
      <c r="Y6573" s="211">
        <v>0.65896340321960711</v>
      </c>
      <c r="Z6573" s="211">
        <v>0.14844695716505896</v>
      </c>
      <c r="AA6573" s="212">
        <v>0.11283099761416812</v>
      </c>
    </row>
    <row r="6574" spans="1:27" x14ac:dyDescent="0.35">
      <c r="A6574" s="210" t="s">
        <v>7250</v>
      </c>
      <c r="B6574" s="217">
        <v>145.12749235609533</v>
      </c>
      <c r="C6574" s="211">
        <v>6.8629508528890326E-2</v>
      </c>
      <c r="D6574" s="211">
        <v>0.12450069861929335</v>
      </c>
      <c r="E6574" s="211">
        <v>6.935712274423772E-2</v>
      </c>
      <c r="F6574" s="211">
        <v>0.11768559281862315</v>
      </c>
      <c r="G6574" s="211">
        <v>0.1177379811004102</v>
      </c>
      <c r="H6574" s="211">
        <v>0.11482621235422533</v>
      </c>
      <c r="I6574" s="211">
        <v>0.50432575623797582</v>
      </c>
      <c r="J6574" s="211">
        <v>0.43908737374277296</v>
      </c>
      <c r="K6574" s="211">
        <v>0.62920277984248407</v>
      </c>
      <c r="L6574" s="211">
        <v>0.27124217322083444</v>
      </c>
      <c r="M6574" s="211">
        <v>0.10707197166137294</v>
      </c>
      <c r="N6574" s="211">
        <v>0.51499067406820587</v>
      </c>
      <c r="O6574" s="211">
        <v>0.7160929218618598</v>
      </c>
      <c r="P6574" s="211">
        <v>7.1011730830457712E-2</v>
      </c>
      <c r="Q6574" s="211">
        <v>5.1454041470526832E-2</v>
      </c>
      <c r="R6574" s="211">
        <v>0.48263079504822481</v>
      </c>
      <c r="S6574" s="211">
        <v>0.34837134412832182</v>
      </c>
      <c r="T6574" s="211">
        <v>0.54525194462479953</v>
      </c>
      <c r="U6574" s="211">
        <v>0.41868472385880873</v>
      </c>
      <c r="V6574" s="211">
        <v>0.12565800744196937</v>
      </c>
      <c r="W6574" s="211">
        <v>0.48688092895539353</v>
      </c>
      <c r="X6574" s="211">
        <v>0.30134015498601585</v>
      </c>
      <c r="Y6574" s="211">
        <v>0.58653239137022783</v>
      </c>
      <c r="Z6574" s="211">
        <v>0.1478466994677167</v>
      </c>
      <c r="AA6574" s="212">
        <v>0.12476752790570958</v>
      </c>
    </row>
    <row r="6575" spans="1:27" x14ac:dyDescent="0.35">
      <c r="A6575" s="210" t="s">
        <v>7251</v>
      </c>
      <c r="B6575" s="217">
        <v>139.99805942532169</v>
      </c>
      <c r="C6575" s="211">
        <v>7.2954205231951647E-2</v>
      </c>
      <c r="D6575" s="211">
        <v>0.12378552883851912</v>
      </c>
      <c r="E6575" s="211">
        <v>7.2827873597392345E-2</v>
      </c>
      <c r="F6575" s="211">
        <v>0.11140959110992016</v>
      </c>
      <c r="G6575" s="211">
        <v>0.125290626389751</v>
      </c>
      <c r="H6575" s="211">
        <v>0.11806589766252931</v>
      </c>
      <c r="I6575" s="211">
        <v>0.48773776089779863</v>
      </c>
      <c r="J6575" s="211">
        <v>0.47678460268896516</v>
      </c>
      <c r="K6575" s="211">
        <v>0.58264573102230899</v>
      </c>
      <c r="L6575" s="211">
        <v>0.26974501352036245</v>
      </c>
      <c r="M6575" s="211">
        <v>9.4732920361866202E-2</v>
      </c>
      <c r="N6575" s="211">
        <v>0.45857673933884269</v>
      </c>
      <c r="O6575" s="211">
        <v>0.69134546077722381</v>
      </c>
      <c r="P6575" s="211">
        <v>6.4331111337797328E-2</v>
      </c>
      <c r="Q6575" s="211">
        <v>6.4889239297896278E-2</v>
      </c>
      <c r="R6575" s="211">
        <v>0.40411572523700884</v>
      </c>
      <c r="S6575" s="211">
        <v>0.33595759811116804</v>
      </c>
      <c r="T6575" s="211">
        <v>0.56818657573727538</v>
      </c>
      <c r="U6575" s="211">
        <v>0.44029492363393785</v>
      </c>
      <c r="V6575" s="211">
        <v>0.14284222191722473</v>
      </c>
      <c r="W6575" s="211">
        <v>0.54376099191801597</v>
      </c>
      <c r="X6575" s="211">
        <v>0.37433324197759865</v>
      </c>
      <c r="Y6575" s="211">
        <v>0.58170548167762026</v>
      </c>
      <c r="Z6575" s="211">
        <v>0.14892286041683678</v>
      </c>
      <c r="AA6575" s="212">
        <v>0.12081599476401388</v>
      </c>
    </row>
    <row r="6576" spans="1:27" x14ac:dyDescent="0.35">
      <c r="A6576" s="210" t="s">
        <v>7252</v>
      </c>
      <c r="B6576" s="217">
        <v>126.23857377051804</v>
      </c>
      <c r="C6576" s="211">
        <v>7.7556248525239763E-2</v>
      </c>
      <c r="D6576" s="211">
        <v>0.12444700774870461</v>
      </c>
      <c r="E6576" s="211">
        <v>7.8129220910311895E-2</v>
      </c>
      <c r="F6576" s="211">
        <v>0.11183194930816878</v>
      </c>
      <c r="G6576" s="211">
        <v>0.11856295760102964</v>
      </c>
      <c r="H6576" s="211">
        <v>0.12200948957193879</v>
      </c>
      <c r="I6576" s="211">
        <v>0.47919553663799985</v>
      </c>
      <c r="J6576" s="211">
        <v>0.45917779205843928</v>
      </c>
      <c r="K6576" s="211">
        <v>0.58289724561141065</v>
      </c>
      <c r="L6576" s="211">
        <v>0.27459424997862319</v>
      </c>
      <c r="M6576" s="211">
        <v>0.10099271735804891</v>
      </c>
      <c r="N6576" s="211">
        <v>0.45831291842445893</v>
      </c>
      <c r="O6576" s="211">
        <v>0.69679602065590573</v>
      </c>
      <c r="P6576" s="211">
        <v>7.2601868219007035E-2</v>
      </c>
      <c r="Q6576" s="211">
        <v>0.1087527751888529</v>
      </c>
      <c r="R6576" s="211">
        <v>0.45727182576048575</v>
      </c>
      <c r="S6576" s="211">
        <v>0.29304304282648885</v>
      </c>
      <c r="T6576" s="211">
        <v>0.47169289370016654</v>
      </c>
      <c r="U6576" s="211">
        <v>0.37852002269335117</v>
      </c>
      <c r="V6576" s="211">
        <v>7.363693397972601E-2</v>
      </c>
      <c r="W6576" s="211">
        <v>0.50419615669930806</v>
      </c>
      <c r="X6576" s="211">
        <v>0.35303001912984217</v>
      </c>
      <c r="Y6576" s="211">
        <v>0.65540988287389512</v>
      </c>
      <c r="Z6576" s="211">
        <v>0.14981717793047361</v>
      </c>
      <c r="AA6576" s="212">
        <v>0.12127035346369849</v>
      </c>
    </row>
    <row r="6577" spans="1:27" x14ac:dyDescent="0.35">
      <c r="A6577" s="210" t="s">
        <v>7253</v>
      </c>
      <c r="B6577" s="217">
        <v>130.95674843287327</v>
      </c>
      <c r="C6577" s="211">
        <v>8.1291267259278696E-2</v>
      </c>
      <c r="D6577" s="211">
        <v>0.13245110975390456</v>
      </c>
      <c r="E6577" s="211">
        <v>8.3771667945303135E-2</v>
      </c>
      <c r="F6577" s="211">
        <v>0.11160523023024867</v>
      </c>
      <c r="G6577" s="211">
        <v>0.12244616446670224</v>
      </c>
      <c r="H6577" s="211">
        <v>0.12256131840828643</v>
      </c>
      <c r="I6577" s="211">
        <v>0.45508055981915196</v>
      </c>
      <c r="J6577" s="211">
        <v>0.40788358558580529</v>
      </c>
      <c r="K6577" s="211">
        <v>0.62267293568730808</v>
      </c>
      <c r="L6577" s="211">
        <v>0.27698969607725027</v>
      </c>
      <c r="M6577" s="211">
        <v>7.9508258031443471E-2</v>
      </c>
      <c r="N6577" s="211">
        <v>0.49775973408874441</v>
      </c>
      <c r="O6577" s="211">
        <v>0.71014537995234273</v>
      </c>
      <c r="P6577" s="211">
        <v>6.5944291111744921E-2</v>
      </c>
      <c r="Q6577" s="211">
        <v>0.10945051950197254</v>
      </c>
      <c r="R6577" s="211">
        <v>0.36218053053586496</v>
      </c>
      <c r="S6577" s="211">
        <v>0.37029210307588456</v>
      </c>
      <c r="T6577" s="211">
        <v>0.50684385276844923</v>
      </c>
      <c r="U6577" s="211">
        <v>0.55035731277213951</v>
      </c>
      <c r="V6577" s="211">
        <v>6.1711676702491586E-2</v>
      </c>
      <c r="W6577" s="211">
        <v>0.50064031196213521</v>
      </c>
      <c r="X6577" s="211">
        <v>0.31623081152063609</v>
      </c>
      <c r="Y6577" s="211">
        <v>0.76265580389140486</v>
      </c>
      <c r="Z6577" s="211">
        <v>0.14654689677014554</v>
      </c>
      <c r="AA6577" s="212">
        <v>0.12028996191035116</v>
      </c>
    </row>
    <row r="6578" spans="1:27" x14ac:dyDescent="0.35">
      <c r="A6578" s="210" t="s">
        <v>7254</v>
      </c>
      <c r="B6578" s="217">
        <v>134.66998338862078</v>
      </c>
      <c r="C6578" s="211">
        <v>6.0936819024171633E-2</v>
      </c>
      <c r="D6578" s="211">
        <v>0.12635346031406838</v>
      </c>
      <c r="E6578" s="211">
        <v>7.7324407365752718E-2</v>
      </c>
      <c r="F6578" s="211">
        <v>7.9775704958633065E-2</v>
      </c>
      <c r="G6578" s="211">
        <v>0.11978476434551015</v>
      </c>
      <c r="H6578" s="211">
        <v>0.11570104623003064</v>
      </c>
      <c r="I6578" s="211">
        <v>0.50186559330601888</v>
      </c>
      <c r="J6578" s="211">
        <v>0.43095990608359047</v>
      </c>
      <c r="K6578" s="211">
        <v>0.53526860100154849</v>
      </c>
      <c r="L6578" s="211">
        <v>0.27630373055875956</v>
      </c>
      <c r="M6578" s="211">
        <v>0.10207700005454194</v>
      </c>
      <c r="N6578" s="211">
        <v>0.40674707845911406</v>
      </c>
      <c r="O6578" s="211">
        <v>0.72012107552966353</v>
      </c>
      <c r="P6578" s="211">
        <v>6.7722154237725291E-2</v>
      </c>
      <c r="Q6578" s="211">
        <v>8.1087185706684134E-2</v>
      </c>
      <c r="R6578" s="211">
        <v>0.4483872978418374</v>
      </c>
      <c r="S6578" s="211">
        <v>0.30366780411738792</v>
      </c>
      <c r="T6578" s="211">
        <v>0.62900296657786936</v>
      </c>
      <c r="U6578" s="211">
        <v>0.43537165119112986</v>
      </c>
      <c r="V6578" s="211">
        <v>9.5458934604405701E-2</v>
      </c>
      <c r="W6578" s="211">
        <v>0.52305859572232594</v>
      </c>
      <c r="X6578" s="211">
        <v>0.32615711367314809</v>
      </c>
      <c r="Y6578" s="211">
        <v>0.56036830053255382</v>
      </c>
      <c r="Z6578" s="211">
        <v>0.1481053052228434</v>
      </c>
      <c r="AA6578" s="212">
        <v>0.11577425882120491</v>
      </c>
    </row>
    <row r="6579" spans="1:27" x14ac:dyDescent="0.35">
      <c r="A6579" s="210" t="s">
        <v>7255</v>
      </c>
      <c r="B6579" s="217">
        <v>154.69067718409602</v>
      </c>
      <c r="C6579" s="211">
        <v>5.1375716135703832E-2</v>
      </c>
      <c r="D6579" s="211">
        <v>0.11595730661807914</v>
      </c>
      <c r="E6579" s="211">
        <v>7.7365885626774239E-2</v>
      </c>
      <c r="F6579" s="211">
        <v>8.6817000305498701E-2</v>
      </c>
      <c r="G6579" s="211">
        <v>0.12176533953394962</v>
      </c>
      <c r="H6579" s="211">
        <v>0.1151682739476087</v>
      </c>
      <c r="I6579" s="211">
        <v>0.50108276066299273</v>
      </c>
      <c r="J6579" s="211">
        <v>0.48435887637381503</v>
      </c>
      <c r="K6579" s="211">
        <v>0.63027528804691413</v>
      </c>
      <c r="L6579" s="211">
        <v>0.26776024630552597</v>
      </c>
      <c r="M6579" s="211">
        <v>9.9048051333765277E-2</v>
      </c>
      <c r="N6579" s="211">
        <v>0.45955313475145543</v>
      </c>
      <c r="O6579" s="211">
        <v>0.73678014982295692</v>
      </c>
      <c r="P6579" s="211">
        <v>7.0371196007217862E-2</v>
      </c>
      <c r="Q6579" s="211">
        <v>8.2605774576681307E-2</v>
      </c>
      <c r="R6579" s="211">
        <v>0.47609290518847097</v>
      </c>
      <c r="S6579" s="211">
        <v>0.33544327730070361</v>
      </c>
      <c r="T6579" s="211">
        <v>0.60233685578905449</v>
      </c>
      <c r="U6579" s="211">
        <v>0.45890343334699635</v>
      </c>
      <c r="V6579" s="211">
        <v>0.10843641027522283</v>
      </c>
      <c r="W6579" s="211">
        <v>0.58021300366842343</v>
      </c>
      <c r="X6579" s="211">
        <v>0.25776081745206875</v>
      </c>
      <c r="Y6579" s="211">
        <v>0.57986086641217027</v>
      </c>
      <c r="Z6579" s="211">
        <v>0.14564571858751169</v>
      </c>
      <c r="AA6579" s="212">
        <v>0.11663473241221591</v>
      </c>
    </row>
    <row r="6580" spans="1:27" x14ac:dyDescent="0.35">
      <c r="A6580" s="210" t="s">
        <v>7256</v>
      </c>
      <c r="B6580" s="217">
        <v>165.3657653277466</v>
      </c>
      <c r="C6580" s="211">
        <v>8.0671476109044418E-2</v>
      </c>
      <c r="D6580" s="211">
        <v>0.13157478294380701</v>
      </c>
      <c r="E6580" s="211">
        <v>7.7842444804559666E-2</v>
      </c>
      <c r="F6580" s="211">
        <v>8.9590007262153867E-2</v>
      </c>
      <c r="G6580" s="211">
        <v>0.12324332556732359</v>
      </c>
      <c r="H6580" s="211">
        <v>0.11355108198182026</v>
      </c>
      <c r="I6580" s="211">
        <v>0.49365623638780143</v>
      </c>
      <c r="J6580" s="211">
        <v>0.44766007910678285</v>
      </c>
      <c r="K6580" s="211">
        <v>0.56077800839389647</v>
      </c>
      <c r="L6580" s="211">
        <v>0.27450496217762094</v>
      </c>
      <c r="M6580" s="211">
        <v>9.8578373353184645E-2</v>
      </c>
      <c r="N6580" s="211">
        <v>0.37656789669344709</v>
      </c>
      <c r="O6580" s="211">
        <v>0.71648436435579888</v>
      </c>
      <c r="P6580" s="211">
        <v>7.1522634202868446E-2</v>
      </c>
      <c r="Q6580" s="211">
        <v>0.14855929028898301</v>
      </c>
      <c r="R6580" s="211">
        <v>0.43868293896678279</v>
      </c>
      <c r="S6580" s="211">
        <v>0.28239848285442365</v>
      </c>
      <c r="T6580" s="211">
        <v>0.54215239690367389</v>
      </c>
      <c r="U6580" s="211">
        <v>0.42539763585793167</v>
      </c>
      <c r="V6580" s="211">
        <v>0.14544516094249754</v>
      </c>
      <c r="W6580" s="211">
        <v>0.57716526781649824</v>
      </c>
      <c r="X6580" s="211">
        <v>0.30109016837801844</v>
      </c>
      <c r="Y6580" s="211">
        <v>0.64123267538793527</v>
      </c>
      <c r="Z6580" s="211">
        <v>0.14785604310445308</v>
      </c>
      <c r="AA6580" s="212">
        <v>0.117742628616575</v>
      </c>
    </row>
    <row r="6581" spans="1:27" x14ac:dyDescent="0.35">
      <c r="A6581" s="210" t="s">
        <v>7257</v>
      </c>
      <c r="B6581" s="217">
        <v>113.33445597951888</v>
      </c>
      <c r="C6581" s="211">
        <v>5.0631931874905188E-2</v>
      </c>
      <c r="D6581" s="211">
        <v>0.1244355593626634</v>
      </c>
      <c r="E6581" s="211">
        <v>7.277707286260704E-2</v>
      </c>
      <c r="F6581" s="211">
        <v>7.4708565906205462E-2</v>
      </c>
      <c r="G6581" s="211">
        <v>0.11944311100816983</v>
      </c>
      <c r="H6581" s="211">
        <v>0.11460779602809838</v>
      </c>
      <c r="I6581" s="211">
        <v>0.4957595701155203</v>
      </c>
      <c r="J6581" s="211">
        <v>0.46318525634776786</v>
      </c>
      <c r="K6581" s="211">
        <v>0.55291678972073544</v>
      </c>
      <c r="L6581" s="211">
        <v>0.27281518831952228</v>
      </c>
      <c r="M6581" s="211">
        <v>8.5492953124783916E-2</v>
      </c>
      <c r="N6581" s="211">
        <v>0.46939571044717621</v>
      </c>
      <c r="O6581" s="211">
        <v>0.69482300476382197</v>
      </c>
      <c r="P6581" s="211">
        <v>7.1285664381475419E-2</v>
      </c>
      <c r="Q6581" s="211">
        <v>6.4861421803898256E-2</v>
      </c>
      <c r="R6581" s="211">
        <v>0.45942111530365759</v>
      </c>
      <c r="S6581" s="211">
        <v>0.2875360687670101</v>
      </c>
      <c r="T6581" s="211">
        <v>0.53255711137274497</v>
      </c>
      <c r="U6581" s="211">
        <v>0.39736594582873008</v>
      </c>
      <c r="V6581" s="211">
        <v>9.4341427801483482E-2</v>
      </c>
      <c r="W6581" s="211">
        <v>0.61154907834685923</v>
      </c>
      <c r="X6581" s="211">
        <v>0.30996122426516232</v>
      </c>
      <c r="Y6581" s="211">
        <v>0.50362929136488266</v>
      </c>
      <c r="Z6581" s="211">
        <v>0.14646312711660708</v>
      </c>
      <c r="AA6581" s="212">
        <v>0.12461539385505212</v>
      </c>
    </row>
    <row r="6582" spans="1:27" x14ac:dyDescent="0.35">
      <c r="A6582" s="210" t="s">
        <v>7258</v>
      </c>
      <c r="B6582" s="217">
        <v>116.35289608921296</v>
      </c>
      <c r="C6582" s="211">
        <v>6.5483787195244211E-2</v>
      </c>
      <c r="D6582" s="211">
        <v>0.1273173827322199</v>
      </c>
      <c r="E6582" s="211">
        <v>8.9406302601385407E-2</v>
      </c>
      <c r="F6582" s="211">
        <v>0.10299607190416057</v>
      </c>
      <c r="G6582" s="211">
        <v>0.12275448368906923</v>
      </c>
      <c r="H6582" s="211">
        <v>0.10862367606092936</v>
      </c>
      <c r="I6582" s="211">
        <v>0.47172998688126622</v>
      </c>
      <c r="J6582" s="211">
        <v>0.45040425048675314</v>
      </c>
      <c r="K6582" s="211">
        <v>0.60935418450091638</v>
      </c>
      <c r="L6582" s="211">
        <v>0.27398529583287407</v>
      </c>
      <c r="M6582" s="211">
        <v>0.11143343417568685</v>
      </c>
      <c r="N6582" s="211">
        <v>0.34044333497768892</v>
      </c>
      <c r="O6582" s="211">
        <v>0.76419758730655152</v>
      </c>
      <c r="P6582" s="211">
        <v>6.814608970113066E-2</v>
      </c>
      <c r="Q6582" s="211">
        <v>5.8149379545957031E-2</v>
      </c>
      <c r="R6582" s="211">
        <v>0.41527905513245206</v>
      </c>
      <c r="S6582" s="211">
        <v>0.37909170832384809</v>
      </c>
      <c r="T6582" s="211">
        <v>0.52704259725376468</v>
      </c>
      <c r="U6582" s="211">
        <v>0.31533649859895591</v>
      </c>
      <c r="V6582" s="211">
        <v>5.5120843657230301E-2</v>
      </c>
      <c r="W6582" s="211">
        <v>0.54317719963906241</v>
      </c>
      <c r="X6582" s="211">
        <v>0.41787420706854406</v>
      </c>
      <c r="Y6582" s="211">
        <v>0.60446459984963974</v>
      </c>
      <c r="Z6582" s="211">
        <v>0.14910510794393075</v>
      </c>
      <c r="AA6582" s="212">
        <v>0.1158723395210275</v>
      </c>
    </row>
    <row r="6583" spans="1:27" x14ac:dyDescent="0.35">
      <c r="A6583" s="210" t="s">
        <v>7259</v>
      </c>
      <c r="B6583" s="217">
        <v>159.2320352659714</v>
      </c>
      <c r="C6583" s="211">
        <v>5.7155979301856057E-2</v>
      </c>
      <c r="D6583" s="211">
        <v>0.12356203131284813</v>
      </c>
      <c r="E6583" s="211">
        <v>8.0483919014287156E-2</v>
      </c>
      <c r="F6583" s="211">
        <v>9.0855724372824798E-2</v>
      </c>
      <c r="G6583" s="211">
        <v>0.11912006110738085</v>
      </c>
      <c r="H6583" s="211">
        <v>0.11912299576701249</v>
      </c>
      <c r="I6583" s="211">
        <v>0.48034452048523829</v>
      </c>
      <c r="J6583" s="211">
        <v>0.48066694083761119</v>
      </c>
      <c r="K6583" s="211">
        <v>0.6370834595395416</v>
      </c>
      <c r="L6583" s="211">
        <v>0.27446544833734476</v>
      </c>
      <c r="M6583" s="211">
        <v>8.1385976943261884E-2</v>
      </c>
      <c r="N6583" s="211">
        <v>0.54768243281379381</v>
      </c>
      <c r="O6583" s="211">
        <v>0.61795652373472765</v>
      </c>
      <c r="P6583" s="211">
        <v>7.0429777729911894E-2</v>
      </c>
      <c r="Q6583" s="211">
        <v>8.3111221387887915E-2</v>
      </c>
      <c r="R6583" s="211">
        <v>0.467084615053037</v>
      </c>
      <c r="S6583" s="211">
        <v>0.38863285338788506</v>
      </c>
      <c r="T6583" s="211">
        <v>0.46754412889867586</v>
      </c>
      <c r="U6583" s="211">
        <v>0.38420097498071393</v>
      </c>
      <c r="V6583" s="211">
        <v>0.148611512334347</v>
      </c>
      <c r="W6583" s="211">
        <v>0.55648382629925575</v>
      </c>
      <c r="X6583" s="211">
        <v>0.33176230924220013</v>
      </c>
      <c r="Y6583" s="211">
        <v>0.68141369304683064</v>
      </c>
      <c r="Z6583" s="211">
        <v>0.14728820121273653</v>
      </c>
      <c r="AA6583" s="212">
        <v>0.11642701818796082</v>
      </c>
    </row>
    <row r="6584" spans="1:27" x14ac:dyDescent="0.35">
      <c r="A6584" s="210" t="s">
        <v>7260</v>
      </c>
      <c r="B6584" s="217">
        <v>147.05546870814862</v>
      </c>
      <c r="C6584" s="211">
        <v>6.0333564771684667E-2</v>
      </c>
      <c r="D6584" s="211">
        <v>0.12501539045903878</v>
      </c>
      <c r="E6584" s="211">
        <v>7.2414276927649207E-2</v>
      </c>
      <c r="F6584" s="211">
        <v>0.10905926009803521</v>
      </c>
      <c r="G6584" s="211">
        <v>0.12655399293322406</v>
      </c>
      <c r="H6584" s="211">
        <v>0.12267142058003778</v>
      </c>
      <c r="I6584" s="211">
        <v>0.48538090639450082</v>
      </c>
      <c r="J6584" s="211">
        <v>0.39395540629403925</v>
      </c>
      <c r="K6584" s="211">
        <v>0.59848409968501548</v>
      </c>
      <c r="L6584" s="211">
        <v>0.27209033321998743</v>
      </c>
      <c r="M6584" s="211">
        <v>8.5343543629593774E-2</v>
      </c>
      <c r="N6584" s="211">
        <v>0.37951675959434195</v>
      </c>
      <c r="O6584" s="211">
        <v>0.75803915190438054</v>
      </c>
      <c r="P6584" s="211">
        <v>6.3609939176796901E-2</v>
      </c>
      <c r="Q6584" s="211">
        <v>8.6028171438346915E-2</v>
      </c>
      <c r="R6584" s="211">
        <v>0.44919834691784449</v>
      </c>
      <c r="S6584" s="211">
        <v>0.3191879793066893</v>
      </c>
      <c r="T6584" s="211">
        <v>0.49843711226785359</v>
      </c>
      <c r="U6584" s="211">
        <v>0.42868405187406544</v>
      </c>
      <c r="V6584" s="211">
        <v>0.16072406661780964</v>
      </c>
      <c r="W6584" s="211">
        <v>0.50567245707575792</v>
      </c>
      <c r="X6584" s="211">
        <v>0.29176527496102206</v>
      </c>
      <c r="Y6584" s="211">
        <v>0.68698374008572205</v>
      </c>
      <c r="Z6584" s="211">
        <v>0.14986654793096621</v>
      </c>
      <c r="AA6584" s="212">
        <v>0.11898232728113989</v>
      </c>
    </row>
    <row r="6585" spans="1:27" x14ac:dyDescent="0.35">
      <c r="A6585" s="210" t="s">
        <v>7261</v>
      </c>
      <c r="B6585" s="217">
        <v>135.5190839158376</v>
      </c>
      <c r="C6585" s="211">
        <v>6.3433918619485163E-2</v>
      </c>
      <c r="D6585" s="211">
        <v>0.11944493510737419</v>
      </c>
      <c r="E6585" s="211">
        <v>8.5498918839697763E-2</v>
      </c>
      <c r="F6585" s="211">
        <v>9.6186361464077191E-2</v>
      </c>
      <c r="G6585" s="211">
        <v>0.12547245945290006</v>
      </c>
      <c r="H6585" s="211">
        <v>0.1247543920342957</v>
      </c>
      <c r="I6585" s="211">
        <v>0.48725884206143066</v>
      </c>
      <c r="J6585" s="211">
        <v>0.45515001089436469</v>
      </c>
      <c r="K6585" s="211">
        <v>0.55526709769923255</v>
      </c>
      <c r="L6585" s="211">
        <v>0.273820267101548</v>
      </c>
      <c r="M6585" s="211">
        <v>9.3260235171238784E-2</v>
      </c>
      <c r="N6585" s="211">
        <v>0.46563387432605247</v>
      </c>
      <c r="O6585" s="211">
        <v>0.54933698037449774</v>
      </c>
      <c r="P6585" s="211">
        <v>6.2536603751522341E-2</v>
      </c>
      <c r="Q6585" s="211">
        <v>7.8793164324465745E-2</v>
      </c>
      <c r="R6585" s="211">
        <v>0.41324203999520914</v>
      </c>
      <c r="S6585" s="211">
        <v>0.37625474134088355</v>
      </c>
      <c r="T6585" s="211">
        <v>0.55735178250261863</v>
      </c>
      <c r="U6585" s="211">
        <v>0.49585904715846663</v>
      </c>
      <c r="V6585" s="211">
        <v>0.11871103858494393</v>
      </c>
      <c r="W6585" s="211">
        <v>0.51433950437277576</v>
      </c>
      <c r="X6585" s="211">
        <v>0.3004520142470718</v>
      </c>
      <c r="Y6585" s="211">
        <v>0.62660382153253102</v>
      </c>
      <c r="Z6585" s="211">
        <v>0.14579294278188271</v>
      </c>
      <c r="AA6585" s="212">
        <v>0.12012377058649931</v>
      </c>
    </row>
    <row r="6586" spans="1:27" x14ac:dyDescent="0.35">
      <c r="A6586" s="210" t="s">
        <v>7262</v>
      </c>
      <c r="B6586" s="217">
        <v>129.26040777483448</v>
      </c>
      <c r="C6586" s="211">
        <v>5.2617552468478199E-2</v>
      </c>
      <c r="D6586" s="211">
        <v>0.12438755701978221</v>
      </c>
      <c r="E6586" s="211">
        <v>7.9248695926482732E-2</v>
      </c>
      <c r="F6586" s="211">
        <v>9.4999385539086045E-2</v>
      </c>
      <c r="G6586" s="211">
        <v>0.11439123448783907</v>
      </c>
      <c r="H6586" s="211">
        <v>0.10357296364167003</v>
      </c>
      <c r="I6586" s="211">
        <v>0.50475398961382234</v>
      </c>
      <c r="J6586" s="211">
        <v>0.44782224022252592</v>
      </c>
      <c r="K6586" s="211">
        <v>0.57477245742290739</v>
      </c>
      <c r="L6586" s="211">
        <v>0.27444975645254738</v>
      </c>
      <c r="M6586" s="211">
        <v>9.1173622066325608E-2</v>
      </c>
      <c r="N6586" s="211">
        <v>0.42599647158033255</v>
      </c>
      <c r="O6586" s="211">
        <v>0.52391834291911688</v>
      </c>
      <c r="P6586" s="211">
        <v>6.6678950297611256E-2</v>
      </c>
      <c r="Q6586" s="211">
        <v>0.15182158078873531</v>
      </c>
      <c r="R6586" s="211">
        <v>0.43698993169341416</v>
      </c>
      <c r="S6586" s="211">
        <v>0.3312363796869634</v>
      </c>
      <c r="T6586" s="211">
        <v>0.56879656154654989</v>
      </c>
      <c r="U6586" s="211">
        <v>0.43710746640249709</v>
      </c>
      <c r="V6586" s="211">
        <v>0.12230374521796336</v>
      </c>
      <c r="W6586" s="211">
        <v>0.60125526877744329</v>
      </c>
      <c r="X6586" s="211">
        <v>0.31696476336641127</v>
      </c>
      <c r="Y6586" s="211">
        <v>0.54272967645752546</v>
      </c>
      <c r="Z6586" s="211">
        <v>0.14221395258836417</v>
      </c>
      <c r="AA6586" s="212">
        <v>0.12223663165681382</v>
      </c>
    </row>
    <row r="6587" spans="1:27" x14ac:dyDescent="0.35">
      <c r="A6587" s="210" t="s">
        <v>7263</v>
      </c>
      <c r="B6587" s="217">
        <v>112.88978584256635</v>
      </c>
      <c r="C6587" s="211">
        <v>5.1329140844801308E-2</v>
      </c>
      <c r="D6587" s="211">
        <v>0.12839228764768282</v>
      </c>
      <c r="E6587" s="211">
        <v>7.6823563522952901E-2</v>
      </c>
      <c r="F6587" s="211">
        <v>0.10298233334529411</v>
      </c>
      <c r="G6587" s="211">
        <v>0.12533816273488546</v>
      </c>
      <c r="H6587" s="211">
        <v>0.11055304451893778</v>
      </c>
      <c r="I6587" s="211">
        <v>0.51138712845483747</v>
      </c>
      <c r="J6587" s="211">
        <v>0.43349502779477533</v>
      </c>
      <c r="K6587" s="211">
        <v>0.61710608597668448</v>
      </c>
      <c r="L6587" s="211">
        <v>0.27264015930747876</v>
      </c>
      <c r="M6587" s="211">
        <v>8.7743498527143818E-2</v>
      </c>
      <c r="N6587" s="211">
        <v>0.48142546684189147</v>
      </c>
      <c r="O6587" s="211">
        <v>0.73866278400715535</v>
      </c>
      <c r="P6587" s="211">
        <v>6.5787434654090288E-2</v>
      </c>
      <c r="Q6587" s="211">
        <v>9.1979679703134393E-2</v>
      </c>
      <c r="R6587" s="211">
        <v>0.458857938560921</v>
      </c>
      <c r="S6587" s="211">
        <v>0.42309850075869093</v>
      </c>
      <c r="T6587" s="211">
        <v>0.57786949905317186</v>
      </c>
      <c r="U6587" s="211">
        <v>0.501504281478518</v>
      </c>
      <c r="V6587" s="211">
        <v>5.1463539918848639E-2</v>
      </c>
      <c r="W6587" s="211">
        <v>0.50568959131844693</v>
      </c>
      <c r="X6587" s="211">
        <v>0.27244683009404985</v>
      </c>
      <c r="Y6587" s="211">
        <v>0.57039680058966069</v>
      </c>
      <c r="Z6587" s="211">
        <v>0.14571574552213906</v>
      </c>
      <c r="AA6587" s="212">
        <v>0.12387850550011613</v>
      </c>
    </row>
    <row r="6588" spans="1:27" x14ac:dyDescent="0.35">
      <c r="A6588" s="210" t="s">
        <v>7264</v>
      </c>
      <c r="B6588" s="217">
        <v>125.83322238847194</v>
      </c>
      <c r="C6588" s="211">
        <v>5.7666927641449775E-2</v>
      </c>
      <c r="D6588" s="211">
        <v>0.12293435133478055</v>
      </c>
      <c r="E6588" s="211">
        <v>7.0616459212733032E-2</v>
      </c>
      <c r="F6588" s="211">
        <v>7.3479426392383154E-2</v>
      </c>
      <c r="G6588" s="211">
        <v>0.12573633740502496</v>
      </c>
      <c r="H6588" s="211">
        <v>0.10819946440162662</v>
      </c>
      <c r="I6588" s="211">
        <v>0.45265586583821976</v>
      </c>
      <c r="J6588" s="211">
        <v>0.44687368141505424</v>
      </c>
      <c r="K6588" s="211">
        <v>0.54922442105645819</v>
      </c>
      <c r="L6588" s="211">
        <v>0.27506194777682835</v>
      </c>
      <c r="M6588" s="211">
        <v>0.10726573455499702</v>
      </c>
      <c r="N6588" s="211">
        <v>0.46063875953353578</v>
      </c>
      <c r="O6588" s="211">
        <v>0.74909541744712449</v>
      </c>
      <c r="P6588" s="211">
        <v>6.5587218983811951E-2</v>
      </c>
      <c r="Q6588" s="211">
        <v>0.13289341417194148</v>
      </c>
      <c r="R6588" s="211">
        <v>0.46241127473100657</v>
      </c>
      <c r="S6588" s="211">
        <v>0.30095772560527323</v>
      </c>
      <c r="T6588" s="211">
        <v>0.62075187560694078</v>
      </c>
      <c r="U6588" s="211">
        <v>0.39780605596565438</v>
      </c>
      <c r="V6588" s="211">
        <v>7.3862305928434902E-2</v>
      </c>
      <c r="W6588" s="211">
        <v>0.61496403030412183</v>
      </c>
      <c r="X6588" s="211">
        <v>0.25829901440742331</v>
      </c>
      <c r="Y6588" s="211">
        <v>0.68129967070142161</v>
      </c>
      <c r="Z6588" s="211">
        <v>0.14662065851992889</v>
      </c>
      <c r="AA6588" s="212">
        <v>0.12025569732984076</v>
      </c>
    </row>
    <row r="6589" spans="1:27" x14ac:dyDescent="0.35">
      <c r="A6589" s="210" t="s">
        <v>7265</v>
      </c>
      <c r="B6589" s="217">
        <v>107.12952225714602</v>
      </c>
      <c r="C6589" s="211">
        <v>5.8862907000638877E-2</v>
      </c>
      <c r="D6589" s="211">
        <v>0.12001764691953534</v>
      </c>
      <c r="E6589" s="211">
        <v>7.3202681863211216E-2</v>
      </c>
      <c r="F6589" s="211">
        <v>0.10289118364131235</v>
      </c>
      <c r="G6589" s="211">
        <v>0.1180982231983163</v>
      </c>
      <c r="H6589" s="211">
        <v>0.11319146072941298</v>
      </c>
      <c r="I6589" s="211">
        <v>0.52330375699389409</v>
      </c>
      <c r="J6589" s="211">
        <v>0.4280081881561737</v>
      </c>
      <c r="K6589" s="211">
        <v>0.5971002773010321</v>
      </c>
      <c r="L6589" s="211">
        <v>0.27609376431396815</v>
      </c>
      <c r="M6589" s="211">
        <v>9.4075634091447841E-2</v>
      </c>
      <c r="N6589" s="211">
        <v>0.3611533530683812</v>
      </c>
      <c r="O6589" s="211">
        <v>0.60447836464077331</v>
      </c>
      <c r="P6589" s="211">
        <v>6.4681593543889415E-2</v>
      </c>
      <c r="Q6589" s="211">
        <v>6.7309216338292191E-2</v>
      </c>
      <c r="R6589" s="211">
        <v>0.41972678892689602</v>
      </c>
      <c r="S6589" s="211">
        <v>0.36997741940891776</v>
      </c>
      <c r="T6589" s="211">
        <v>0.57366915253883544</v>
      </c>
      <c r="U6589" s="211">
        <v>0.39367553351417461</v>
      </c>
      <c r="V6589" s="211">
        <v>7.3465455905324245E-2</v>
      </c>
      <c r="W6589" s="211">
        <v>0.65749805931341754</v>
      </c>
      <c r="X6589" s="211">
        <v>0.25916702561243388</v>
      </c>
      <c r="Y6589" s="211">
        <v>0.64239337928231266</v>
      </c>
      <c r="Z6589" s="211">
        <v>0.13808681338314641</v>
      </c>
      <c r="AA6589" s="212">
        <v>0.12287903520899809</v>
      </c>
    </row>
    <row r="6590" spans="1:27" x14ac:dyDescent="0.35">
      <c r="A6590" s="210" t="s">
        <v>7266</v>
      </c>
      <c r="B6590" s="217">
        <v>116.45626917848163</v>
      </c>
      <c r="C6590" s="211">
        <v>6.3770972499151993E-2</v>
      </c>
      <c r="D6590" s="211">
        <v>0.12681351097531102</v>
      </c>
      <c r="E6590" s="211">
        <v>7.175608539951657E-2</v>
      </c>
      <c r="F6590" s="211">
        <v>9.8096454404557942E-2</v>
      </c>
      <c r="G6590" s="211">
        <v>0.1260636119274523</v>
      </c>
      <c r="H6590" s="211">
        <v>0.11453083754023649</v>
      </c>
      <c r="I6590" s="211">
        <v>0.52332345272155123</v>
      </c>
      <c r="J6590" s="211">
        <v>0.45786430586307719</v>
      </c>
      <c r="K6590" s="211">
        <v>0.61328407355794556</v>
      </c>
      <c r="L6590" s="211">
        <v>0.27439144368651108</v>
      </c>
      <c r="M6590" s="211">
        <v>9.0793036173498251E-2</v>
      </c>
      <c r="N6590" s="211">
        <v>0.49391290533214405</v>
      </c>
      <c r="O6590" s="211">
        <v>0.77460818577348789</v>
      </c>
      <c r="P6590" s="211">
        <v>6.3930360021990359E-2</v>
      </c>
      <c r="Q6590" s="211">
        <v>5.8941961510508206E-2</v>
      </c>
      <c r="R6590" s="211">
        <v>0.43770512864490158</v>
      </c>
      <c r="S6590" s="211">
        <v>0.29836879729683824</v>
      </c>
      <c r="T6590" s="211">
        <v>0.53492244534710931</v>
      </c>
      <c r="U6590" s="211">
        <v>0.47760721452080246</v>
      </c>
      <c r="V6590" s="211">
        <v>5.730265446010796E-2</v>
      </c>
      <c r="W6590" s="211">
        <v>0.56109645954357701</v>
      </c>
      <c r="X6590" s="211">
        <v>0.32184410395086005</v>
      </c>
      <c r="Y6590" s="211">
        <v>0.57532405761436434</v>
      </c>
      <c r="Z6590" s="211">
        <v>0.14893533147677637</v>
      </c>
      <c r="AA6590" s="212">
        <v>0.11666276131880435</v>
      </c>
    </row>
    <row r="6591" spans="1:27" x14ac:dyDescent="0.35">
      <c r="A6591" s="210" t="s">
        <v>7267</v>
      </c>
      <c r="B6591" s="217">
        <v>134.54577632001357</v>
      </c>
      <c r="C6591" s="211">
        <v>4.6313690649628883E-2</v>
      </c>
      <c r="D6591" s="211">
        <v>0.13109372064275068</v>
      </c>
      <c r="E6591" s="211">
        <v>8.0404127536449377E-2</v>
      </c>
      <c r="F6591" s="211">
        <v>8.560912437802623E-2</v>
      </c>
      <c r="G6591" s="211">
        <v>0.11836015584100258</v>
      </c>
      <c r="H6591" s="211">
        <v>0.12228424522665061</v>
      </c>
      <c r="I6591" s="211">
        <v>0.51496617633055219</v>
      </c>
      <c r="J6591" s="211">
        <v>0.42945335020717362</v>
      </c>
      <c r="K6591" s="211">
        <v>0.64041054814312071</v>
      </c>
      <c r="L6591" s="211">
        <v>0.27883529746369651</v>
      </c>
      <c r="M6591" s="211">
        <v>9.0086936231218689E-2</v>
      </c>
      <c r="N6591" s="211">
        <v>0.44581341486031989</v>
      </c>
      <c r="O6591" s="211">
        <v>0.57864743231310223</v>
      </c>
      <c r="P6591" s="211">
        <v>6.6899835979804617E-2</v>
      </c>
      <c r="Q6591" s="211">
        <v>7.0990379573113993E-2</v>
      </c>
      <c r="R6591" s="211">
        <v>0.43840258606682603</v>
      </c>
      <c r="S6591" s="211">
        <v>0.34781250960486509</v>
      </c>
      <c r="T6591" s="211">
        <v>0.51722793312226178</v>
      </c>
      <c r="U6591" s="211">
        <v>0.51535633878998444</v>
      </c>
      <c r="V6591" s="211">
        <v>0.10288590177842748</v>
      </c>
      <c r="W6591" s="211">
        <v>0.5782314213637616</v>
      </c>
      <c r="X6591" s="211">
        <v>0.31109231883203803</v>
      </c>
      <c r="Y6591" s="211">
        <v>0.67390579485582847</v>
      </c>
      <c r="Z6591" s="211">
        <v>0.14953768538190543</v>
      </c>
      <c r="AA6591" s="212">
        <v>0.12683568368600526</v>
      </c>
    </row>
    <row r="6592" spans="1:27" x14ac:dyDescent="0.35">
      <c r="A6592" s="210" t="s">
        <v>7268</v>
      </c>
      <c r="B6592" s="217">
        <v>129.44362694633116</v>
      </c>
      <c r="C6592" s="211">
        <v>6.2668358292169823E-2</v>
      </c>
      <c r="D6592" s="211">
        <v>0.12411084377410897</v>
      </c>
      <c r="E6592" s="211">
        <v>6.9095335557916415E-2</v>
      </c>
      <c r="F6592" s="211">
        <v>0.10012469974481725</v>
      </c>
      <c r="G6592" s="211">
        <v>0.1242754276521332</v>
      </c>
      <c r="H6592" s="211">
        <v>0.12313024970233484</v>
      </c>
      <c r="I6592" s="211">
        <v>0.46406496743320347</v>
      </c>
      <c r="J6592" s="211">
        <v>0.45086742057362372</v>
      </c>
      <c r="K6592" s="211">
        <v>0.62375150528495649</v>
      </c>
      <c r="L6592" s="211">
        <v>0.27561487481203145</v>
      </c>
      <c r="M6592" s="211">
        <v>0.11249938497783524</v>
      </c>
      <c r="N6592" s="211">
        <v>0.43085104495259907</v>
      </c>
      <c r="O6592" s="211">
        <v>0.60182491865890186</v>
      </c>
      <c r="P6592" s="211">
        <v>7.1043524981626111E-2</v>
      </c>
      <c r="Q6592" s="211">
        <v>8.8345154498599504E-2</v>
      </c>
      <c r="R6592" s="211">
        <v>0.47232575690477219</v>
      </c>
      <c r="S6592" s="211">
        <v>0.36903415780629484</v>
      </c>
      <c r="T6592" s="211">
        <v>0.56731282095137503</v>
      </c>
      <c r="U6592" s="211">
        <v>0.41368716392476712</v>
      </c>
      <c r="V6592" s="211">
        <v>8.2517538072280933E-2</v>
      </c>
      <c r="W6592" s="211">
        <v>0.5986015939984547</v>
      </c>
      <c r="X6592" s="211">
        <v>0.35821022843623218</v>
      </c>
      <c r="Y6592" s="211">
        <v>0.57299350444087072</v>
      </c>
      <c r="Z6592" s="211">
        <v>0.14822919792158232</v>
      </c>
      <c r="AA6592" s="212">
        <v>0.12037772128822195</v>
      </c>
    </row>
    <row r="6593" spans="1:27" x14ac:dyDescent="0.35">
      <c r="A6593" s="210" t="s">
        <v>7269</v>
      </c>
      <c r="B6593" s="217">
        <v>117.27999145913601</v>
      </c>
      <c r="C6593" s="211">
        <v>5.9210702808594091E-2</v>
      </c>
      <c r="D6593" s="211">
        <v>0.12759668694027224</v>
      </c>
      <c r="E6593" s="211">
        <v>8.0995418407844869E-2</v>
      </c>
      <c r="F6593" s="211">
        <v>8.0760801655070838E-2</v>
      </c>
      <c r="G6593" s="211">
        <v>0.12177209090441785</v>
      </c>
      <c r="H6593" s="211">
        <v>0.11794643561673193</v>
      </c>
      <c r="I6593" s="211">
        <v>0.43486209205929038</v>
      </c>
      <c r="J6593" s="211">
        <v>0.39513341448069161</v>
      </c>
      <c r="K6593" s="211">
        <v>0.56658408793789683</v>
      </c>
      <c r="L6593" s="211">
        <v>0.2735266364666224</v>
      </c>
      <c r="M6593" s="211">
        <v>9.9365194690966163E-2</v>
      </c>
      <c r="N6593" s="211">
        <v>0.34550833394776193</v>
      </c>
      <c r="O6593" s="211">
        <v>0.65802030332793982</v>
      </c>
      <c r="P6593" s="211">
        <v>7.2201646020149737E-2</v>
      </c>
      <c r="Q6593" s="211">
        <v>0.11968720525169114</v>
      </c>
      <c r="R6593" s="211">
        <v>0.4222043723049283</v>
      </c>
      <c r="S6593" s="211">
        <v>0.3578012750458035</v>
      </c>
      <c r="T6593" s="211">
        <v>0.50558666654411311</v>
      </c>
      <c r="U6593" s="211">
        <v>0.37365517225780215</v>
      </c>
      <c r="V6593" s="211">
        <v>7.9061380091367262E-2</v>
      </c>
      <c r="W6593" s="211">
        <v>0.51486593228248789</v>
      </c>
      <c r="X6593" s="211">
        <v>0.24207755423511568</v>
      </c>
      <c r="Y6593" s="211">
        <v>0.63440656831441788</v>
      </c>
      <c r="Z6593" s="211">
        <v>0.14980506060805956</v>
      </c>
      <c r="AA6593" s="212">
        <v>0.12296866925387448</v>
      </c>
    </row>
    <row r="6594" spans="1:27" x14ac:dyDescent="0.35">
      <c r="A6594" s="210" t="s">
        <v>7270</v>
      </c>
      <c r="B6594" s="217">
        <v>125.2337038427638</v>
      </c>
      <c r="C6594" s="211">
        <v>6.325852675161292E-2</v>
      </c>
      <c r="D6594" s="211">
        <v>0.12424653563152108</v>
      </c>
      <c r="E6594" s="211">
        <v>7.2915931430868913E-2</v>
      </c>
      <c r="F6594" s="211">
        <v>9.6180250070776768E-2</v>
      </c>
      <c r="G6594" s="211">
        <v>0.12374818068530619</v>
      </c>
      <c r="H6594" s="211">
        <v>0.11586162730116885</v>
      </c>
      <c r="I6594" s="211">
        <v>0.51361286882895263</v>
      </c>
      <c r="J6594" s="211">
        <v>0.46965318519966182</v>
      </c>
      <c r="K6594" s="211">
        <v>0.64010605105774099</v>
      </c>
      <c r="L6594" s="211">
        <v>0.27227310850709735</v>
      </c>
      <c r="M6594" s="211">
        <v>9.5019948102010213E-2</v>
      </c>
      <c r="N6594" s="211">
        <v>0.38001474964758925</v>
      </c>
      <c r="O6594" s="211">
        <v>0.74576219274615552</v>
      </c>
      <c r="P6594" s="211">
        <v>6.9197496018177623E-2</v>
      </c>
      <c r="Q6594" s="211">
        <v>0.1370661450150609</v>
      </c>
      <c r="R6594" s="211">
        <v>0.40548805740531513</v>
      </c>
      <c r="S6594" s="211">
        <v>0.26957235796827234</v>
      </c>
      <c r="T6594" s="211">
        <v>0.5364052887905022</v>
      </c>
      <c r="U6594" s="211">
        <v>0.37226022303991813</v>
      </c>
      <c r="V6594" s="211">
        <v>9.2616113791155349E-2</v>
      </c>
      <c r="W6594" s="211">
        <v>0.48327774208890917</v>
      </c>
      <c r="X6594" s="211">
        <v>0.29622979266286775</v>
      </c>
      <c r="Y6594" s="211">
        <v>0.54896887275040473</v>
      </c>
      <c r="Z6594" s="211">
        <v>0.148678374611798</v>
      </c>
      <c r="AA6594" s="212">
        <v>0.11875369307294255</v>
      </c>
    </row>
    <row r="6595" spans="1:27" x14ac:dyDescent="0.35">
      <c r="A6595" s="210" t="s">
        <v>7271</v>
      </c>
      <c r="B6595" s="217">
        <v>107.78741350893071</v>
      </c>
      <c r="C6595" s="211">
        <v>5.1772271176899878E-2</v>
      </c>
      <c r="D6595" s="211">
        <v>0.12235160866388334</v>
      </c>
      <c r="E6595" s="211">
        <v>7.5299911833658639E-2</v>
      </c>
      <c r="F6595" s="211">
        <v>0.11505117224130627</v>
      </c>
      <c r="G6595" s="211">
        <v>0.12095395465026894</v>
      </c>
      <c r="H6595" s="211">
        <v>0.12464617725324773</v>
      </c>
      <c r="I6595" s="211">
        <v>0.47697504811769675</v>
      </c>
      <c r="J6595" s="211">
        <v>0.46659657569249691</v>
      </c>
      <c r="K6595" s="211">
        <v>0.60585892708632816</v>
      </c>
      <c r="L6595" s="211">
        <v>0.27616753353522294</v>
      </c>
      <c r="M6595" s="211">
        <v>9.0894253493716118E-2</v>
      </c>
      <c r="N6595" s="211">
        <v>0.48814972957769093</v>
      </c>
      <c r="O6595" s="211">
        <v>0.67724771408663165</v>
      </c>
      <c r="P6595" s="211">
        <v>7.2194018335336702E-2</v>
      </c>
      <c r="Q6595" s="211">
        <v>6.4321575951132429E-2</v>
      </c>
      <c r="R6595" s="211">
        <v>0.42557884744383406</v>
      </c>
      <c r="S6595" s="211">
        <v>0.3716161365849821</v>
      </c>
      <c r="T6595" s="211">
        <v>0.51535251604427512</v>
      </c>
      <c r="U6595" s="211">
        <v>0.36057791902192404</v>
      </c>
      <c r="V6595" s="211">
        <v>5.6115715008762362E-2</v>
      </c>
      <c r="W6595" s="211">
        <v>0.5171573484272064</v>
      </c>
      <c r="X6595" s="211">
        <v>0.42051432683039697</v>
      </c>
      <c r="Y6595" s="211">
        <v>0.60329264081974232</v>
      </c>
      <c r="Z6595" s="211">
        <v>0.14886140897554737</v>
      </c>
      <c r="AA6595" s="212">
        <v>0.12455739802460361</v>
      </c>
    </row>
    <row r="6596" spans="1:27" x14ac:dyDescent="0.35">
      <c r="A6596" s="210" t="s">
        <v>7272</v>
      </c>
      <c r="B6596" s="217">
        <v>140.02603057445864</v>
      </c>
      <c r="C6596" s="211">
        <v>5.9017501947533274E-2</v>
      </c>
      <c r="D6596" s="211">
        <v>0.12026047877685055</v>
      </c>
      <c r="E6596" s="211">
        <v>8.1200400085193705E-2</v>
      </c>
      <c r="F6596" s="211">
        <v>0.10525833755773321</v>
      </c>
      <c r="G6596" s="211">
        <v>0.12676396874943643</v>
      </c>
      <c r="H6596" s="211">
        <v>0.11447273709165476</v>
      </c>
      <c r="I6596" s="211">
        <v>0.48992524883950284</v>
      </c>
      <c r="J6596" s="211">
        <v>0.41924545536576618</v>
      </c>
      <c r="K6596" s="211">
        <v>0.63232487148095651</v>
      </c>
      <c r="L6596" s="211">
        <v>0.27169927429327378</v>
      </c>
      <c r="M6596" s="211">
        <v>8.6906318877204222E-2</v>
      </c>
      <c r="N6596" s="211">
        <v>0.48387320275177897</v>
      </c>
      <c r="O6596" s="211">
        <v>0.65527405338199884</v>
      </c>
      <c r="P6596" s="211">
        <v>6.925250188910817E-2</v>
      </c>
      <c r="Q6596" s="211">
        <v>0.14365228671770611</v>
      </c>
      <c r="R6596" s="211">
        <v>0.4408807676108199</v>
      </c>
      <c r="S6596" s="211">
        <v>0.30087693028629547</v>
      </c>
      <c r="T6596" s="211">
        <v>0.56198331985968486</v>
      </c>
      <c r="U6596" s="211">
        <v>0.43708113030390233</v>
      </c>
      <c r="V6596" s="211">
        <v>0.11556959847666946</v>
      </c>
      <c r="W6596" s="211">
        <v>0.52471056211960965</v>
      </c>
      <c r="X6596" s="211">
        <v>0.27989328824274989</v>
      </c>
      <c r="Y6596" s="211">
        <v>0.56453771434774291</v>
      </c>
      <c r="Z6596" s="211">
        <v>0.14857101573765158</v>
      </c>
      <c r="AA6596" s="212">
        <v>0.12114147651167839</v>
      </c>
    </row>
    <row r="6597" spans="1:27" x14ac:dyDescent="0.35">
      <c r="A6597" s="210" t="s">
        <v>7273</v>
      </c>
      <c r="B6597" s="217">
        <v>149.59645353801312</v>
      </c>
      <c r="C6597" s="211">
        <v>6.0994729561359234E-2</v>
      </c>
      <c r="D6597" s="211">
        <v>0.12081663983956795</v>
      </c>
      <c r="E6597" s="211">
        <v>7.0806708997040779E-2</v>
      </c>
      <c r="F6597" s="211">
        <v>0.1136394525294812</v>
      </c>
      <c r="G6597" s="211">
        <v>0.12279139988856069</v>
      </c>
      <c r="H6597" s="211">
        <v>0.1163275066347918</v>
      </c>
      <c r="I6597" s="211">
        <v>0.53303842783418764</v>
      </c>
      <c r="J6597" s="211">
        <v>0.42522959563117679</v>
      </c>
      <c r="K6597" s="211">
        <v>0.61198757099543599</v>
      </c>
      <c r="L6597" s="211">
        <v>0.27527414515472731</v>
      </c>
      <c r="M6597" s="211">
        <v>9.0689074763457375E-2</v>
      </c>
      <c r="N6597" s="211">
        <v>0.43159197359932022</v>
      </c>
      <c r="O6597" s="211">
        <v>0.76855984163643909</v>
      </c>
      <c r="P6597" s="211">
        <v>6.8194733357162751E-2</v>
      </c>
      <c r="Q6597" s="211">
        <v>8.7909119992963067E-2</v>
      </c>
      <c r="R6597" s="211">
        <v>0.42835476367585135</v>
      </c>
      <c r="S6597" s="211">
        <v>0.27099729615432244</v>
      </c>
      <c r="T6597" s="211">
        <v>0.50759317507124202</v>
      </c>
      <c r="U6597" s="211">
        <v>0.37191804414221513</v>
      </c>
      <c r="V6597" s="211">
        <v>0.1643849173024548</v>
      </c>
      <c r="W6597" s="211">
        <v>0.51828064065671475</v>
      </c>
      <c r="X6597" s="211">
        <v>0.29872660507029797</v>
      </c>
      <c r="Y6597" s="211">
        <v>0.68074487549211582</v>
      </c>
      <c r="Z6597" s="211">
        <v>0.14949482415791582</v>
      </c>
      <c r="AA6597" s="212">
        <v>0.12105889430077064</v>
      </c>
    </row>
    <row r="6598" spans="1:27" x14ac:dyDescent="0.35">
      <c r="A6598" s="210" t="s">
        <v>7274</v>
      </c>
      <c r="B6598" s="217">
        <v>160.49082196886488</v>
      </c>
      <c r="C6598" s="211">
        <v>8.2218885686294804E-2</v>
      </c>
      <c r="D6598" s="211">
        <v>0.12482153738988713</v>
      </c>
      <c r="E6598" s="211">
        <v>7.6282695788023866E-2</v>
      </c>
      <c r="F6598" s="211">
        <v>0.11631762126167573</v>
      </c>
      <c r="G6598" s="211">
        <v>0.11553244241786348</v>
      </c>
      <c r="H6598" s="211">
        <v>0.12071961249538371</v>
      </c>
      <c r="I6598" s="211">
        <v>0.48445562994910868</v>
      </c>
      <c r="J6598" s="211">
        <v>0.4527262943254155</v>
      </c>
      <c r="K6598" s="211">
        <v>0.59117204029658643</v>
      </c>
      <c r="L6598" s="211">
        <v>0.27159535418593844</v>
      </c>
      <c r="M6598" s="211">
        <v>0.10397092405508315</v>
      </c>
      <c r="N6598" s="211">
        <v>0.41432733626897644</v>
      </c>
      <c r="O6598" s="211">
        <v>0.71031529666868898</v>
      </c>
      <c r="P6598" s="211">
        <v>7.0180271083857326E-2</v>
      </c>
      <c r="Q6598" s="211">
        <v>6.7285755975300093E-2</v>
      </c>
      <c r="R6598" s="211">
        <v>0.44224146695131922</v>
      </c>
      <c r="S6598" s="211">
        <v>0.30079493532125356</v>
      </c>
      <c r="T6598" s="211">
        <v>0.57700534713405005</v>
      </c>
      <c r="U6598" s="211">
        <v>0.3855182076342048</v>
      </c>
      <c r="V6598" s="211">
        <v>0.13595615899691771</v>
      </c>
      <c r="W6598" s="211">
        <v>0.50198934558405495</v>
      </c>
      <c r="X6598" s="211">
        <v>0.31074660732138865</v>
      </c>
      <c r="Y6598" s="211">
        <v>0.65766841950302679</v>
      </c>
      <c r="Z6598" s="211">
        <v>0.14178929611052152</v>
      </c>
      <c r="AA6598" s="212">
        <v>0.11581604695107887</v>
      </c>
    </row>
    <row r="6599" spans="1:27" x14ac:dyDescent="0.35">
      <c r="A6599" s="210" t="s">
        <v>7275</v>
      </c>
      <c r="B6599" s="217">
        <v>118.72277906241078</v>
      </c>
      <c r="C6599" s="211">
        <v>7.3616131598905094E-2</v>
      </c>
      <c r="D6599" s="211">
        <v>0.13155578166112017</v>
      </c>
      <c r="E6599" s="211">
        <v>8.2094641425924195E-2</v>
      </c>
      <c r="F6599" s="211">
        <v>9.5173669572072406E-2</v>
      </c>
      <c r="G6599" s="211">
        <v>0.11495117771915418</v>
      </c>
      <c r="H6599" s="211">
        <v>0.1246755863177471</v>
      </c>
      <c r="I6599" s="211">
        <v>0.49612700372108082</v>
      </c>
      <c r="J6599" s="211">
        <v>0.48140946634331488</v>
      </c>
      <c r="K6599" s="211">
        <v>0.55622460475995694</v>
      </c>
      <c r="L6599" s="211">
        <v>0.27251158552436805</v>
      </c>
      <c r="M6599" s="211">
        <v>0.10137487324298927</v>
      </c>
      <c r="N6599" s="211">
        <v>0.36693482018388568</v>
      </c>
      <c r="O6599" s="211">
        <v>0.67021646136700863</v>
      </c>
      <c r="P6599" s="211">
        <v>6.8792708628479554E-2</v>
      </c>
      <c r="Q6599" s="211">
        <v>5.3159404644168295E-2</v>
      </c>
      <c r="R6599" s="211">
        <v>0.45243106133510369</v>
      </c>
      <c r="S6599" s="211">
        <v>0.33861412331366508</v>
      </c>
      <c r="T6599" s="211">
        <v>0.55525584128831462</v>
      </c>
      <c r="U6599" s="211">
        <v>0.48227852268843474</v>
      </c>
      <c r="V6599" s="211">
        <v>5.4036767083841107E-2</v>
      </c>
      <c r="W6599" s="211">
        <v>0.50835093004569121</v>
      </c>
      <c r="X6599" s="211">
        <v>0.32979036825950481</v>
      </c>
      <c r="Y6599" s="211">
        <v>0.62049083120037518</v>
      </c>
      <c r="Z6599" s="211">
        <v>0.14862471758936013</v>
      </c>
      <c r="AA6599" s="212">
        <v>0.11779980551970641</v>
      </c>
    </row>
    <row r="6600" spans="1:27" x14ac:dyDescent="0.35">
      <c r="A6600" s="210" t="s">
        <v>7276</v>
      </c>
      <c r="B6600" s="217">
        <v>121.7575587622878</v>
      </c>
      <c r="C6600" s="211">
        <v>8.0603408828882075E-2</v>
      </c>
      <c r="D6600" s="211">
        <v>0.1334651120305996</v>
      </c>
      <c r="E6600" s="211">
        <v>6.8498158700311118E-2</v>
      </c>
      <c r="F6600" s="211">
        <v>8.8108856161787874E-2</v>
      </c>
      <c r="G6600" s="211">
        <v>0.12165417144559793</v>
      </c>
      <c r="H6600" s="211">
        <v>0.11410766846146306</v>
      </c>
      <c r="I6600" s="211">
        <v>0.46146478212077602</v>
      </c>
      <c r="J6600" s="211">
        <v>0.44331813372026141</v>
      </c>
      <c r="K6600" s="211">
        <v>0.62494019620454599</v>
      </c>
      <c r="L6600" s="211">
        <v>0.27706019935960108</v>
      </c>
      <c r="M6600" s="211">
        <v>9.9864944379151777E-2</v>
      </c>
      <c r="N6600" s="211">
        <v>0.41128508962820076</v>
      </c>
      <c r="O6600" s="211">
        <v>0.65594796996216498</v>
      </c>
      <c r="P6600" s="211">
        <v>7.089432986583101E-2</v>
      </c>
      <c r="Q6600" s="211">
        <v>8.7850579694190883E-2</v>
      </c>
      <c r="R6600" s="211">
        <v>0.42557393627587131</v>
      </c>
      <c r="S6600" s="211">
        <v>0.28981358038510519</v>
      </c>
      <c r="T6600" s="211">
        <v>0.52428555034512658</v>
      </c>
      <c r="U6600" s="211">
        <v>0.44341577452226333</v>
      </c>
      <c r="V6600" s="211">
        <v>7.8095488065399774E-2</v>
      </c>
      <c r="W6600" s="211">
        <v>0.52804254426352826</v>
      </c>
      <c r="X6600" s="211">
        <v>0.29610052342421889</v>
      </c>
      <c r="Y6600" s="211">
        <v>0.6087177085413199</v>
      </c>
      <c r="Z6600" s="211">
        <v>0.14566041429817017</v>
      </c>
      <c r="AA6600" s="212">
        <v>0.12427515121740715</v>
      </c>
    </row>
    <row r="6601" spans="1:27" x14ac:dyDescent="0.35">
      <c r="A6601" s="210" t="s">
        <v>7277</v>
      </c>
      <c r="B6601" s="217">
        <v>115.1312779033606</v>
      </c>
      <c r="C6601" s="211">
        <v>4.8026126521422186E-2</v>
      </c>
      <c r="D6601" s="211">
        <v>0.11677009121397089</v>
      </c>
      <c r="E6601" s="211">
        <v>7.4052220777047109E-2</v>
      </c>
      <c r="F6601" s="211">
        <v>0.11715740049869988</v>
      </c>
      <c r="G6601" s="211">
        <v>0.11983468479197312</v>
      </c>
      <c r="H6601" s="211">
        <v>0.11164230911486772</v>
      </c>
      <c r="I6601" s="211">
        <v>0.47946228403990643</v>
      </c>
      <c r="J6601" s="211">
        <v>0.45431234013759841</v>
      </c>
      <c r="K6601" s="211">
        <v>0.53034316762478662</v>
      </c>
      <c r="L6601" s="211">
        <v>0.28450296452355678</v>
      </c>
      <c r="M6601" s="211">
        <v>9.935904064255606E-2</v>
      </c>
      <c r="N6601" s="211">
        <v>0.35749942057195117</v>
      </c>
      <c r="O6601" s="211">
        <v>0.71051852970692742</v>
      </c>
      <c r="P6601" s="211">
        <v>6.7398161757635994E-2</v>
      </c>
      <c r="Q6601" s="211">
        <v>4.575349795302356E-2</v>
      </c>
      <c r="R6601" s="211">
        <v>0.43027679321111145</v>
      </c>
      <c r="S6601" s="211">
        <v>0.31665485381120323</v>
      </c>
      <c r="T6601" s="211">
        <v>0.51634234968827675</v>
      </c>
      <c r="U6601" s="211">
        <v>0.36043884093467654</v>
      </c>
      <c r="V6601" s="211">
        <v>9.2730024905278791E-2</v>
      </c>
      <c r="W6601" s="211">
        <v>0.55872680256632012</v>
      </c>
      <c r="X6601" s="211">
        <v>0.3745084375176605</v>
      </c>
      <c r="Y6601" s="211">
        <v>0.69732417223248988</v>
      </c>
      <c r="Z6601" s="211">
        <v>0.14988830403814338</v>
      </c>
      <c r="AA6601" s="212">
        <v>0.12079620324146714</v>
      </c>
    </row>
    <row r="6602" spans="1:27" x14ac:dyDescent="0.35">
      <c r="A6602" s="210" t="s">
        <v>7278</v>
      </c>
      <c r="B6602" s="217">
        <v>138.57677870462155</v>
      </c>
      <c r="C6602" s="211">
        <v>6.9471100584930834E-2</v>
      </c>
      <c r="D6602" s="211">
        <v>0.1307103250624872</v>
      </c>
      <c r="E6602" s="211">
        <v>7.5627512460523974E-2</v>
      </c>
      <c r="F6602" s="211">
        <v>7.8772650048591256E-2</v>
      </c>
      <c r="G6602" s="211">
        <v>0.12231993994856735</v>
      </c>
      <c r="H6602" s="211">
        <v>0.11317110621091138</v>
      </c>
      <c r="I6602" s="211">
        <v>0.51038963327291342</v>
      </c>
      <c r="J6602" s="211">
        <v>0.41635491221221421</v>
      </c>
      <c r="K6602" s="211">
        <v>0.61999127210957028</v>
      </c>
      <c r="L6602" s="211">
        <v>0.27871293420076382</v>
      </c>
      <c r="M6602" s="211">
        <v>0.10390355990559494</v>
      </c>
      <c r="N6602" s="211">
        <v>0.51840892528826843</v>
      </c>
      <c r="O6602" s="211">
        <v>0.72394762620238984</v>
      </c>
      <c r="P6602" s="211">
        <v>6.6928777945280543E-2</v>
      </c>
      <c r="Q6602" s="211">
        <v>7.5468859304787875E-2</v>
      </c>
      <c r="R6602" s="211">
        <v>0.4349776497644387</v>
      </c>
      <c r="S6602" s="211">
        <v>0.29580503026212712</v>
      </c>
      <c r="T6602" s="211">
        <v>0.55514642836947325</v>
      </c>
      <c r="U6602" s="211">
        <v>0.42672605239365702</v>
      </c>
      <c r="V6602" s="211">
        <v>8.11894894278503E-2</v>
      </c>
      <c r="W6602" s="211">
        <v>0.48534039352568015</v>
      </c>
      <c r="X6602" s="211">
        <v>0.29459715212036997</v>
      </c>
      <c r="Y6602" s="211">
        <v>0.63324604583932542</v>
      </c>
      <c r="Z6602" s="211">
        <v>0.14797031473708344</v>
      </c>
      <c r="AA6602" s="212">
        <v>0.11639436393672606</v>
      </c>
    </row>
    <row r="6603" spans="1:27" x14ac:dyDescent="0.35">
      <c r="A6603" s="210" t="s">
        <v>7279</v>
      </c>
      <c r="B6603" s="217">
        <v>118.70541369364345</v>
      </c>
      <c r="C6603" s="211">
        <v>5.2688599130888088E-2</v>
      </c>
      <c r="D6603" s="211">
        <v>0.12554513622846333</v>
      </c>
      <c r="E6603" s="211">
        <v>6.9675577100979602E-2</v>
      </c>
      <c r="F6603" s="211">
        <v>8.3714614161582462E-2</v>
      </c>
      <c r="G6603" s="211">
        <v>0.12191028892101106</v>
      </c>
      <c r="H6603" s="211">
        <v>0.11577454235061616</v>
      </c>
      <c r="I6603" s="211">
        <v>0.50699835242661995</v>
      </c>
      <c r="J6603" s="211">
        <v>0.44176300218607845</v>
      </c>
      <c r="K6603" s="211">
        <v>0.56639487613799533</v>
      </c>
      <c r="L6603" s="211">
        <v>0.28224519008128723</v>
      </c>
      <c r="M6603" s="211">
        <v>8.0754689108643696E-2</v>
      </c>
      <c r="N6603" s="211">
        <v>0.40176430831304055</v>
      </c>
      <c r="O6603" s="211">
        <v>0.64906191023829063</v>
      </c>
      <c r="P6603" s="211">
        <v>6.6208893109345635E-2</v>
      </c>
      <c r="Q6603" s="211">
        <v>5.0727645552557377E-2</v>
      </c>
      <c r="R6603" s="211">
        <v>0.44404317462926834</v>
      </c>
      <c r="S6603" s="211">
        <v>0.28027981283431325</v>
      </c>
      <c r="T6603" s="211">
        <v>0.54780779457408257</v>
      </c>
      <c r="U6603" s="211">
        <v>0.33486952053400332</v>
      </c>
      <c r="V6603" s="211">
        <v>0.11408451219128547</v>
      </c>
      <c r="W6603" s="211">
        <v>0.46797159334082722</v>
      </c>
      <c r="X6603" s="211">
        <v>0.35789577525074784</v>
      </c>
      <c r="Y6603" s="211">
        <v>0.65533594222018043</v>
      </c>
      <c r="Z6603" s="211">
        <v>0.13855787822671556</v>
      </c>
      <c r="AA6603" s="212">
        <v>0.11586695964442881</v>
      </c>
    </row>
    <row r="6604" spans="1:27" x14ac:dyDescent="0.35">
      <c r="A6604" s="210" t="s">
        <v>7280</v>
      </c>
      <c r="B6604" s="217">
        <v>132.99881937075344</v>
      </c>
      <c r="C6604" s="211">
        <v>6.0799241163090698E-2</v>
      </c>
      <c r="D6604" s="211">
        <v>0.12764310089492953</v>
      </c>
      <c r="E6604" s="211">
        <v>8.3857516709407234E-2</v>
      </c>
      <c r="F6604" s="211">
        <v>0.11863795690122686</v>
      </c>
      <c r="G6604" s="211">
        <v>0.12077551411066687</v>
      </c>
      <c r="H6604" s="211">
        <v>0.11908224464504819</v>
      </c>
      <c r="I6604" s="211">
        <v>0.51001600150805282</v>
      </c>
      <c r="J6604" s="211">
        <v>0.45727362021110035</v>
      </c>
      <c r="K6604" s="211">
        <v>0.64766290194796272</v>
      </c>
      <c r="L6604" s="211">
        <v>0.28358027180800938</v>
      </c>
      <c r="M6604" s="211">
        <v>0.1018860022704426</v>
      </c>
      <c r="N6604" s="211">
        <v>0.44033157499784725</v>
      </c>
      <c r="O6604" s="211">
        <v>0.77939860382946213</v>
      </c>
      <c r="P6604" s="211">
        <v>6.7017007179773408E-2</v>
      </c>
      <c r="Q6604" s="211">
        <v>0.11565072033046972</v>
      </c>
      <c r="R6604" s="211">
        <v>0.44222129577171687</v>
      </c>
      <c r="S6604" s="211">
        <v>0.31052545900060602</v>
      </c>
      <c r="T6604" s="211">
        <v>0.608556268187878</v>
      </c>
      <c r="U6604" s="211">
        <v>0.42949889070156366</v>
      </c>
      <c r="V6604" s="211">
        <v>5.6545273512608241E-2</v>
      </c>
      <c r="W6604" s="211">
        <v>0.59743566622765965</v>
      </c>
      <c r="X6604" s="211">
        <v>0.37050374493745902</v>
      </c>
      <c r="Y6604" s="211">
        <v>0.67265913017015333</v>
      </c>
      <c r="Z6604" s="211">
        <v>0.14432085587624494</v>
      </c>
      <c r="AA6604" s="212">
        <v>0.11932949236641535</v>
      </c>
    </row>
    <row r="6605" spans="1:27" x14ac:dyDescent="0.35">
      <c r="A6605" s="210" t="s">
        <v>7281</v>
      </c>
      <c r="B6605" s="217">
        <v>128.72257553706541</v>
      </c>
      <c r="C6605" s="211">
        <v>7.1089180347259251E-2</v>
      </c>
      <c r="D6605" s="211">
        <v>0.1238824913670234</v>
      </c>
      <c r="E6605" s="211">
        <v>8.1165673148615586E-2</v>
      </c>
      <c r="F6605" s="211">
        <v>0.10857425444193297</v>
      </c>
      <c r="G6605" s="211">
        <v>0.12312873237824234</v>
      </c>
      <c r="H6605" s="211">
        <v>0.1227433638093391</v>
      </c>
      <c r="I6605" s="211">
        <v>0.48978629908955296</v>
      </c>
      <c r="J6605" s="211">
        <v>0.45026158758201351</v>
      </c>
      <c r="K6605" s="211">
        <v>0.62031605379936205</v>
      </c>
      <c r="L6605" s="211">
        <v>0.2683626506414733</v>
      </c>
      <c r="M6605" s="211">
        <v>0.10804459062080488</v>
      </c>
      <c r="N6605" s="211">
        <v>0.43609706785565699</v>
      </c>
      <c r="O6605" s="211">
        <v>0.68745589232384052</v>
      </c>
      <c r="P6605" s="211">
        <v>6.5132388281682413E-2</v>
      </c>
      <c r="Q6605" s="211">
        <v>8.2072631477684788E-2</v>
      </c>
      <c r="R6605" s="211">
        <v>0.43377888635529238</v>
      </c>
      <c r="S6605" s="211">
        <v>0.30564500465655109</v>
      </c>
      <c r="T6605" s="211">
        <v>0.52634306572987477</v>
      </c>
      <c r="U6605" s="211">
        <v>0.4391582451111623</v>
      </c>
      <c r="V6605" s="211">
        <v>8.5002439324712256E-2</v>
      </c>
      <c r="W6605" s="211">
        <v>0.5815260547225698</v>
      </c>
      <c r="X6605" s="211">
        <v>0.32042074687715949</v>
      </c>
      <c r="Y6605" s="211">
        <v>0.58052437786313493</v>
      </c>
      <c r="Z6605" s="211">
        <v>0.14952824648958252</v>
      </c>
      <c r="AA6605" s="212">
        <v>0.12067115098260177</v>
      </c>
    </row>
    <row r="6606" spans="1:27" x14ac:dyDescent="0.35">
      <c r="A6606" s="210" t="s">
        <v>7282</v>
      </c>
      <c r="B6606" s="217">
        <v>141.16183570343037</v>
      </c>
      <c r="C6606" s="211">
        <v>5.4370916580087324E-2</v>
      </c>
      <c r="D6606" s="211">
        <v>0.12314199863453806</v>
      </c>
      <c r="E6606" s="211">
        <v>7.5907092257888512E-2</v>
      </c>
      <c r="F6606" s="211">
        <v>7.4284824044070094E-2</v>
      </c>
      <c r="G6606" s="211">
        <v>0.12421350735618593</v>
      </c>
      <c r="H6606" s="211">
        <v>0.12393679868523549</v>
      </c>
      <c r="I6606" s="211">
        <v>0.49523965853862134</v>
      </c>
      <c r="J6606" s="211">
        <v>0.41847940765810809</v>
      </c>
      <c r="K6606" s="211">
        <v>0.56961985566205686</v>
      </c>
      <c r="L6606" s="211">
        <v>0.27775180963817492</v>
      </c>
      <c r="M6606" s="211">
        <v>9.9643304507992067E-2</v>
      </c>
      <c r="N6606" s="211">
        <v>0.34907999782853982</v>
      </c>
      <c r="O6606" s="211">
        <v>0.56790839333691157</v>
      </c>
      <c r="P6606" s="211">
        <v>7.160417293171098E-2</v>
      </c>
      <c r="Q6606" s="211">
        <v>7.6066563659894601E-2</v>
      </c>
      <c r="R6606" s="211">
        <v>0.44194727317397181</v>
      </c>
      <c r="S6606" s="211">
        <v>0.28926436418691054</v>
      </c>
      <c r="T6606" s="211">
        <v>0.52892831745287194</v>
      </c>
      <c r="U6606" s="211">
        <v>0.48134773867468705</v>
      </c>
      <c r="V6606" s="211">
        <v>9.7873958088768892E-2</v>
      </c>
      <c r="W6606" s="211">
        <v>0.63744444176001869</v>
      </c>
      <c r="X6606" s="211">
        <v>0.36090933113108908</v>
      </c>
      <c r="Y6606" s="211">
        <v>0.76500621944323521</v>
      </c>
      <c r="Z6606" s="211">
        <v>0.14869298871937783</v>
      </c>
      <c r="AA6606" s="212">
        <v>0.12189351252793584</v>
      </c>
    </row>
    <row r="6607" spans="1:27" x14ac:dyDescent="0.35">
      <c r="A6607" s="210" t="s">
        <v>7283</v>
      </c>
      <c r="B6607" s="217">
        <v>119.89537886344122</v>
      </c>
      <c r="C6607" s="211">
        <v>6.358319417142988E-2</v>
      </c>
      <c r="D6607" s="211">
        <v>0.11656134184989322</v>
      </c>
      <c r="E6607" s="211">
        <v>8.470361015118151E-2</v>
      </c>
      <c r="F6607" s="211">
        <v>8.8466430253056283E-2</v>
      </c>
      <c r="G6607" s="211">
        <v>0.1221409439158882</v>
      </c>
      <c r="H6607" s="211">
        <v>0.11749384123137957</v>
      </c>
      <c r="I6607" s="211">
        <v>0.52419603459774045</v>
      </c>
      <c r="J6607" s="211">
        <v>0.43067406964240618</v>
      </c>
      <c r="K6607" s="211">
        <v>0.6151911665053913</v>
      </c>
      <c r="L6607" s="211">
        <v>0.27584228939386296</v>
      </c>
      <c r="M6607" s="211">
        <v>9.3339347882461551E-2</v>
      </c>
      <c r="N6607" s="211">
        <v>0.40549658214381601</v>
      </c>
      <c r="O6607" s="211">
        <v>0.62618313836999717</v>
      </c>
      <c r="P6607" s="211">
        <v>6.5366299663797992E-2</v>
      </c>
      <c r="Q6607" s="211">
        <v>0.12766691496507354</v>
      </c>
      <c r="R6607" s="211">
        <v>0.46729579300491447</v>
      </c>
      <c r="S6607" s="211">
        <v>0.28146900496809996</v>
      </c>
      <c r="T6607" s="211">
        <v>0.56686964480272406</v>
      </c>
      <c r="U6607" s="211">
        <v>0.52008815062956038</v>
      </c>
      <c r="V6607" s="211">
        <v>7.3119184199076731E-2</v>
      </c>
      <c r="W6607" s="211">
        <v>0.53640615080358267</v>
      </c>
      <c r="X6607" s="211">
        <v>0.39328924851892877</v>
      </c>
      <c r="Y6607" s="211">
        <v>0.53789278017405928</v>
      </c>
      <c r="Z6607" s="211">
        <v>0.14816768454660514</v>
      </c>
      <c r="AA6607" s="212">
        <v>0.12285819409883787</v>
      </c>
    </row>
    <row r="6608" spans="1:27" x14ac:dyDescent="0.35">
      <c r="A6608" s="210" t="s">
        <v>7284</v>
      </c>
      <c r="B6608" s="217">
        <v>157.19780723583597</v>
      </c>
      <c r="C6608" s="211">
        <v>6.3342162554395343E-2</v>
      </c>
      <c r="D6608" s="211">
        <v>0.12650302821573084</v>
      </c>
      <c r="E6608" s="211">
        <v>7.5783335295056223E-2</v>
      </c>
      <c r="F6608" s="211">
        <v>0.1095999912982219</v>
      </c>
      <c r="G6608" s="211">
        <v>0.11504587383870231</v>
      </c>
      <c r="H6608" s="211">
        <v>0.11531076112469146</v>
      </c>
      <c r="I6608" s="211">
        <v>0.48092383083706286</v>
      </c>
      <c r="J6608" s="211">
        <v>0.41589403916837264</v>
      </c>
      <c r="K6608" s="211">
        <v>0.61988783207044262</v>
      </c>
      <c r="L6608" s="211">
        <v>0.26642610507330289</v>
      </c>
      <c r="M6608" s="211">
        <v>9.5517027485496314E-2</v>
      </c>
      <c r="N6608" s="211">
        <v>0.43369192351306118</v>
      </c>
      <c r="O6608" s="211">
        <v>0.62399399659833554</v>
      </c>
      <c r="P6608" s="211">
        <v>7.0059418984886074E-2</v>
      </c>
      <c r="Q6608" s="211">
        <v>0.13456705627867083</v>
      </c>
      <c r="R6608" s="211">
        <v>0.40209309221112671</v>
      </c>
      <c r="S6608" s="211">
        <v>0.33569239974867582</v>
      </c>
      <c r="T6608" s="211">
        <v>0.62427692280755476</v>
      </c>
      <c r="U6608" s="211">
        <v>0.44678613342489376</v>
      </c>
      <c r="V6608" s="211">
        <v>9.6459496143485035E-2</v>
      </c>
      <c r="W6608" s="211">
        <v>0.62502752997967947</v>
      </c>
      <c r="X6608" s="211">
        <v>0.40730682479877611</v>
      </c>
      <c r="Y6608" s="211">
        <v>0.74156828898408644</v>
      </c>
      <c r="Z6608" s="211">
        <v>0.14895009356130337</v>
      </c>
      <c r="AA6608" s="212">
        <v>0.11610047852360274</v>
      </c>
    </row>
    <row r="6609" spans="1:27" x14ac:dyDescent="0.35">
      <c r="A6609" s="210" t="s">
        <v>7285</v>
      </c>
      <c r="B6609" s="217">
        <v>128.49860042593679</v>
      </c>
      <c r="C6609" s="211">
        <v>5.1074168708805642E-2</v>
      </c>
      <c r="D6609" s="211">
        <v>0.12331757352824341</v>
      </c>
      <c r="E6609" s="211">
        <v>8.4809072049997131E-2</v>
      </c>
      <c r="F6609" s="211">
        <v>0.1044335740774146</v>
      </c>
      <c r="G6609" s="211">
        <v>0.11448674025294521</v>
      </c>
      <c r="H6609" s="211">
        <v>0.11929647684409117</v>
      </c>
      <c r="I6609" s="211">
        <v>0.48752025310889002</v>
      </c>
      <c r="J6609" s="211">
        <v>0.48328947309586939</v>
      </c>
      <c r="K6609" s="211">
        <v>0.64573152342019791</v>
      </c>
      <c r="L6609" s="211">
        <v>0.2758498811698924</v>
      </c>
      <c r="M6609" s="211">
        <v>9.1036785715714538E-2</v>
      </c>
      <c r="N6609" s="211">
        <v>0.4627641020683817</v>
      </c>
      <c r="O6609" s="211">
        <v>0.75932487940941529</v>
      </c>
      <c r="P6609" s="211">
        <v>6.3895177915404208E-2</v>
      </c>
      <c r="Q6609" s="211">
        <v>0.13258636616168615</v>
      </c>
      <c r="R6609" s="211">
        <v>0.42775253746262931</v>
      </c>
      <c r="S6609" s="211">
        <v>0.31529676854282296</v>
      </c>
      <c r="T6609" s="211">
        <v>0.51917932996940186</v>
      </c>
      <c r="U6609" s="211">
        <v>0.39608062442192088</v>
      </c>
      <c r="V6609" s="211">
        <v>6.0441289736988785E-2</v>
      </c>
      <c r="W6609" s="211">
        <v>0.59150119471243967</v>
      </c>
      <c r="X6609" s="211">
        <v>0.37679278081592493</v>
      </c>
      <c r="Y6609" s="211">
        <v>0.69689108708850211</v>
      </c>
      <c r="Z6609" s="211">
        <v>0.14933788787271721</v>
      </c>
      <c r="AA6609" s="212">
        <v>0.1150079127623449</v>
      </c>
    </row>
    <row r="6610" spans="1:27" x14ac:dyDescent="0.35">
      <c r="A6610" s="210" t="s">
        <v>7286</v>
      </c>
      <c r="B6610" s="217">
        <v>146.5139906645326</v>
      </c>
      <c r="C6610" s="211">
        <v>5.2595264261707138E-2</v>
      </c>
      <c r="D6610" s="211">
        <v>0.12771551566698788</v>
      </c>
      <c r="E6610" s="211">
        <v>7.8126032466397016E-2</v>
      </c>
      <c r="F6610" s="211">
        <v>9.9766302477357502E-2</v>
      </c>
      <c r="G6610" s="211">
        <v>0.11818506163660583</v>
      </c>
      <c r="H6610" s="211">
        <v>0.10296663521762268</v>
      </c>
      <c r="I6610" s="211">
        <v>0.5193259165725016</v>
      </c>
      <c r="J6610" s="211">
        <v>0.42320227506344033</v>
      </c>
      <c r="K6610" s="211">
        <v>0.59927484150338095</v>
      </c>
      <c r="L6610" s="211">
        <v>0.2786470083972637</v>
      </c>
      <c r="M6610" s="211">
        <v>0.11973222538949328</v>
      </c>
      <c r="N6610" s="211">
        <v>0.4419773958219656</v>
      </c>
      <c r="O6610" s="211">
        <v>0.67759323706966346</v>
      </c>
      <c r="P6610" s="211">
        <v>6.5301641301055924E-2</v>
      </c>
      <c r="Q6610" s="211">
        <v>0.11644460125091199</v>
      </c>
      <c r="R6610" s="211">
        <v>0.40915156415021436</v>
      </c>
      <c r="S6610" s="211">
        <v>0.37671074059790122</v>
      </c>
      <c r="T6610" s="211">
        <v>0.50478022520176891</v>
      </c>
      <c r="U6610" s="211">
        <v>0.50686514212892064</v>
      </c>
      <c r="V6610" s="211">
        <v>0.11612157829305583</v>
      </c>
      <c r="W6610" s="211">
        <v>0.52639572500580623</v>
      </c>
      <c r="X6610" s="211">
        <v>0.42429475344826739</v>
      </c>
      <c r="Y6610" s="211">
        <v>0.53431471352860416</v>
      </c>
      <c r="Z6610" s="211">
        <v>0.1486256283672821</v>
      </c>
      <c r="AA6610" s="212">
        <v>0.12229646129087829</v>
      </c>
    </row>
    <row r="6611" spans="1:27" x14ac:dyDescent="0.35">
      <c r="A6611" s="210" t="s">
        <v>7287</v>
      </c>
      <c r="B6611" s="217">
        <v>173.812995624422</v>
      </c>
      <c r="C6611" s="211">
        <v>7.2890545518891986E-2</v>
      </c>
      <c r="D6611" s="211">
        <v>0.11983111964407717</v>
      </c>
      <c r="E6611" s="211">
        <v>7.8966339934195287E-2</v>
      </c>
      <c r="F6611" s="211">
        <v>9.0039589147924745E-2</v>
      </c>
      <c r="G6611" s="211">
        <v>0.11408861847587198</v>
      </c>
      <c r="H6611" s="211">
        <v>0.11763734116879598</v>
      </c>
      <c r="I6611" s="211">
        <v>0.48348059213046912</v>
      </c>
      <c r="J6611" s="211">
        <v>0.45206802815103359</v>
      </c>
      <c r="K6611" s="211">
        <v>0.64802690683846242</v>
      </c>
      <c r="L6611" s="211">
        <v>0.27456073027308986</v>
      </c>
      <c r="M6611" s="211">
        <v>0.10325384569968375</v>
      </c>
      <c r="N6611" s="211">
        <v>0.51772490528038384</v>
      </c>
      <c r="O6611" s="211">
        <v>0.67568245768909541</v>
      </c>
      <c r="P6611" s="211">
        <v>7.0816826300480154E-2</v>
      </c>
      <c r="Q6611" s="211">
        <v>5.2261344476044191E-2</v>
      </c>
      <c r="R6611" s="211">
        <v>0.38430948059942438</v>
      </c>
      <c r="S6611" s="211">
        <v>0.33574186184664268</v>
      </c>
      <c r="T6611" s="211">
        <v>0.50003806186357136</v>
      </c>
      <c r="U6611" s="211">
        <v>0.44716621921986166</v>
      </c>
      <c r="V6611" s="211">
        <v>0.14745613221059314</v>
      </c>
      <c r="W6611" s="211">
        <v>0.54275866593151834</v>
      </c>
      <c r="X6611" s="211">
        <v>0.30832388449109022</v>
      </c>
      <c r="Y6611" s="211">
        <v>0.64236380239148194</v>
      </c>
      <c r="Z6611" s="211">
        <v>0.14953230225284281</v>
      </c>
      <c r="AA6611" s="212">
        <v>0.11902589649740454</v>
      </c>
    </row>
    <row r="6612" spans="1:27" x14ac:dyDescent="0.35">
      <c r="A6612" s="210" t="s">
        <v>7288</v>
      </c>
      <c r="B6612" s="217">
        <v>147.91316740323091</v>
      </c>
      <c r="C6612" s="211">
        <v>5.6596600276605707E-2</v>
      </c>
      <c r="D6612" s="211">
        <v>0.12887534518812968</v>
      </c>
      <c r="E6612" s="211">
        <v>8.4864486445023465E-2</v>
      </c>
      <c r="F6612" s="211">
        <v>0.10036930742353463</v>
      </c>
      <c r="G6612" s="211">
        <v>0.12107872010964348</v>
      </c>
      <c r="H6612" s="211">
        <v>0.12289595433329439</v>
      </c>
      <c r="I6612" s="211">
        <v>0.40325614499691315</v>
      </c>
      <c r="J6612" s="211">
        <v>0.4308229370063098</v>
      </c>
      <c r="K6612" s="211">
        <v>0.56859863764691732</v>
      </c>
      <c r="L6612" s="211">
        <v>0.2678663416866397</v>
      </c>
      <c r="M6612" s="211">
        <v>0.10714946290264554</v>
      </c>
      <c r="N6612" s="211">
        <v>0.41272715006204708</v>
      </c>
      <c r="O6612" s="211">
        <v>0.66150589513594049</v>
      </c>
      <c r="P6612" s="211">
        <v>6.5602043988931089E-2</v>
      </c>
      <c r="Q6612" s="211">
        <v>8.7802520677043305E-2</v>
      </c>
      <c r="R6612" s="211">
        <v>0.39882784180447262</v>
      </c>
      <c r="S6612" s="211">
        <v>0.37439257207420984</v>
      </c>
      <c r="T6612" s="211">
        <v>0.54132423187949708</v>
      </c>
      <c r="U6612" s="211">
        <v>0.49891695825198112</v>
      </c>
      <c r="V6612" s="211">
        <v>0.10637207125983353</v>
      </c>
      <c r="W6612" s="211">
        <v>0.56439948881277313</v>
      </c>
      <c r="X6612" s="211">
        <v>0.38607797987567249</v>
      </c>
      <c r="Y6612" s="211">
        <v>0.58053319952655269</v>
      </c>
      <c r="Z6612" s="211">
        <v>0.14735224370396552</v>
      </c>
      <c r="AA6612" s="212">
        <v>0.11493002564853809</v>
      </c>
    </row>
    <row r="6613" spans="1:27" x14ac:dyDescent="0.35">
      <c r="A6613" s="210" t="s">
        <v>7289</v>
      </c>
      <c r="B6613" s="217">
        <v>133.78339645139971</v>
      </c>
      <c r="C6613" s="211">
        <v>6.1085039792966547E-2</v>
      </c>
      <c r="D6613" s="211">
        <v>0.1214299340548228</v>
      </c>
      <c r="E6613" s="211">
        <v>8.3842716688489916E-2</v>
      </c>
      <c r="F6613" s="211">
        <v>8.0867267858436148E-2</v>
      </c>
      <c r="G6613" s="211">
        <v>0.1226311228707903</v>
      </c>
      <c r="H6613" s="211">
        <v>0.11859942748460181</v>
      </c>
      <c r="I6613" s="211">
        <v>0.49172456796925285</v>
      </c>
      <c r="J6613" s="211">
        <v>0.43958806783348298</v>
      </c>
      <c r="K6613" s="211">
        <v>0.63504067112430307</v>
      </c>
      <c r="L6613" s="211">
        <v>0.2706952252150891</v>
      </c>
      <c r="M6613" s="211">
        <v>8.3115543393164099E-2</v>
      </c>
      <c r="N6613" s="211">
        <v>0.48535146169225812</v>
      </c>
      <c r="O6613" s="211">
        <v>0.7461258846212806</v>
      </c>
      <c r="P6613" s="211">
        <v>7.0378207717953875E-2</v>
      </c>
      <c r="Q6613" s="211">
        <v>5.5181390430343896E-2</v>
      </c>
      <c r="R6613" s="211">
        <v>0.46156140756086705</v>
      </c>
      <c r="S6613" s="211">
        <v>0.29800531545167025</v>
      </c>
      <c r="T6613" s="211">
        <v>0.4903060401465168</v>
      </c>
      <c r="U6613" s="211">
        <v>0.45557533424707825</v>
      </c>
      <c r="V6613" s="211">
        <v>5.3367505682096222E-2</v>
      </c>
      <c r="W6613" s="211">
        <v>0.62676396679378676</v>
      </c>
      <c r="X6613" s="211">
        <v>0.30400446808790593</v>
      </c>
      <c r="Y6613" s="211">
        <v>0.67901313698753718</v>
      </c>
      <c r="Z6613" s="211">
        <v>0.14602531182400605</v>
      </c>
      <c r="AA6613" s="212">
        <v>0.11195641555353039</v>
      </c>
    </row>
    <row r="6614" spans="1:27" x14ac:dyDescent="0.35">
      <c r="A6614" s="210" t="s">
        <v>7290</v>
      </c>
      <c r="B6614" s="217">
        <v>146.80165634737239</v>
      </c>
      <c r="C6614" s="211">
        <v>5.4087427825175172E-2</v>
      </c>
      <c r="D6614" s="211">
        <v>0.12527538139100974</v>
      </c>
      <c r="E6614" s="211">
        <v>7.7157451032533297E-2</v>
      </c>
      <c r="F6614" s="211">
        <v>0.11434314724888117</v>
      </c>
      <c r="G6614" s="211">
        <v>0.11963582269279416</v>
      </c>
      <c r="H6614" s="211">
        <v>0.12169524082991813</v>
      </c>
      <c r="I6614" s="211">
        <v>0.47355735376395125</v>
      </c>
      <c r="J6614" s="211">
        <v>0.47778835270400483</v>
      </c>
      <c r="K6614" s="211">
        <v>0.59553898048297715</v>
      </c>
      <c r="L6614" s="211">
        <v>0.27270783928174619</v>
      </c>
      <c r="M6614" s="211">
        <v>9.9696186319261082E-2</v>
      </c>
      <c r="N6614" s="211">
        <v>0.52954412531812323</v>
      </c>
      <c r="O6614" s="211">
        <v>0.6047533305111229</v>
      </c>
      <c r="P6614" s="211">
        <v>6.8644145331116638E-2</v>
      </c>
      <c r="Q6614" s="211">
        <v>9.722128727923178E-2</v>
      </c>
      <c r="R6614" s="211">
        <v>0.43642845329517699</v>
      </c>
      <c r="S6614" s="211">
        <v>0.37040475611012014</v>
      </c>
      <c r="T6614" s="211">
        <v>0.51071021477734835</v>
      </c>
      <c r="U6614" s="211">
        <v>0.40107101797752936</v>
      </c>
      <c r="V6614" s="211">
        <v>0.10156435002184103</v>
      </c>
      <c r="W6614" s="211">
        <v>0.57640719950930175</v>
      </c>
      <c r="X6614" s="211">
        <v>0.30639469022151516</v>
      </c>
      <c r="Y6614" s="211">
        <v>0.60509296575924687</v>
      </c>
      <c r="Z6614" s="211">
        <v>0.14866742366375499</v>
      </c>
      <c r="AA6614" s="212">
        <v>0.11204181177127208</v>
      </c>
    </row>
    <row r="6615" spans="1:27" x14ac:dyDescent="0.35">
      <c r="A6615" s="210" t="s">
        <v>7291</v>
      </c>
      <c r="B6615" s="217">
        <v>170.92827809071264</v>
      </c>
      <c r="C6615" s="211">
        <v>5.2586849973872127E-2</v>
      </c>
      <c r="D6615" s="211">
        <v>0.11788182543575068</v>
      </c>
      <c r="E6615" s="211">
        <v>8.369299615889933E-2</v>
      </c>
      <c r="F6615" s="211">
        <v>8.0956729527694851E-2</v>
      </c>
      <c r="G6615" s="211">
        <v>0.12433202308584029</v>
      </c>
      <c r="H6615" s="211">
        <v>0.12083020717654608</v>
      </c>
      <c r="I6615" s="211">
        <v>0.47206665841227191</v>
      </c>
      <c r="J6615" s="211">
        <v>0.41981547935097746</v>
      </c>
      <c r="K6615" s="211">
        <v>0.62612841254067519</v>
      </c>
      <c r="L6615" s="211">
        <v>0.27398984543139449</v>
      </c>
      <c r="M6615" s="211">
        <v>0.1103991289190938</v>
      </c>
      <c r="N6615" s="211">
        <v>0.40215193956365358</v>
      </c>
      <c r="O6615" s="211">
        <v>0.72363461217427449</v>
      </c>
      <c r="P6615" s="211">
        <v>6.5005349957248493E-2</v>
      </c>
      <c r="Q6615" s="211">
        <v>6.2230463229556637E-2</v>
      </c>
      <c r="R6615" s="211">
        <v>0.47472595029998577</v>
      </c>
      <c r="S6615" s="211">
        <v>0.32847487630090116</v>
      </c>
      <c r="T6615" s="211">
        <v>0.519514714109645</v>
      </c>
      <c r="U6615" s="211">
        <v>0.45919238771500087</v>
      </c>
      <c r="V6615" s="211">
        <v>0.14392884851694648</v>
      </c>
      <c r="W6615" s="211">
        <v>0.62116520313339985</v>
      </c>
      <c r="X6615" s="211">
        <v>0.27364925886178737</v>
      </c>
      <c r="Y6615" s="211">
        <v>0.66350906522447217</v>
      </c>
      <c r="Z6615" s="211">
        <v>0.14863526015850817</v>
      </c>
      <c r="AA6615" s="212">
        <v>0.11687989617210601</v>
      </c>
    </row>
    <row r="6616" spans="1:27" x14ac:dyDescent="0.35">
      <c r="A6616" s="210" t="s">
        <v>7292</v>
      </c>
      <c r="B6616" s="217">
        <v>149.79986610704415</v>
      </c>
      <c r="C6616" s="211">
        <v>6.4790017459441351E-2</v>
      </c>
      <c r="D6616" s="211">
        <v>0.13080974378181787</v>
      </c>
      <c r="E6616" s="211">
        <v>7.3881761048852357E-2</v>
      </c>
      <c r="F6616" s="211">
        <v>8.8079219363732864E-2</v>
      </c>
      <c r="G6616" s="211">
        <v>0.12101572037857186</v>
      </c>
      <c r="H6616" s="211">
        <v>0.11896353966829641</v>
      </c>
      <c r="I6616" s="211">
        <v>0.51058069591375144</v>
      </c>
      <c r="J6616" s="211">
        <v>0.44652598148647826</v>
      </c>
      <c r="K6616" s="211">
        <v>0.64737331033168599</v>
      </c>
      <c r="L6616" s="211">
        <v>0.26750533881358762</v>
      </c>
      <c r="M6616" s="211">
        <v>0.1189676996582443</v>
      </c>
      <c r="N6616" s="211">
        <v>0.4497059675026851</v>
      </c>
      <c r="O6616" s="211">
        <v>0.72023490833035742</v>
      </c>
      <c r="P6616" s="211">
        <v>6.5298464957590868E-2</v>
      </c>
      <c r="Q6616" s="211">
        <v>8.6480120184612957E-2</v>
      </c>
      <c r="R6616" s="211">
        <v>0.43281869995628458</v>
      </c>
      <c r="S6616" s="211">
        <v>0.35185824588158604</v>
      </c>
      <c r="T6616" s="211">
        <v>0.55989469069831999</v>
      </c>
      <c r="U6616" s="211">
        <v>0.44173131978087055</v>
      </c>
      <c r="V6616" s="211">
        <v>8.9836711619792647E-2</v>
      </c>
      <c r="W6616" s="211">
        <v>0.55911688812161908</v>
      </c>
      <c r="X6616" s="211">
        <v>0.30139859058452395</v>
      </c>
      <c r="Y6616" s="211">
        <v>0.68458946262627529</v>
      </c>
      <c r="Z6616" s="211">
        <v>0.14841401046646252</v>
      </c>
      <c r="AA6616" s="212">
        <v>0.11835123763207542</v>
      </c>
    </row>
    <row r="6617" spans="1:27" x14ac:dyDescent="0.35">
      <c r="A6617" s="210" t="s">
        <v>7293</v>
      </c>
      <c r="B6617" s="217">
        <v>141.96795028294582</v>
      </c>
      <c r="C6617" s="211">
        <v>4.995795621079193E-2</v>
      </c>
      <c r="D6617" s="211">
        <v>0.11421535061434336</v>
      </c>
      <c r="E6617" s="211">
        <v>7.1578956838742533E-2</v>
      </c>
      <c r="F6617" s="211">
        <v>9.0848057920580344E-2</v>
      </c>
      <c r="G6617" s="211">
        <v>0.12240930928012109</v>
      </c>
      <c r="H6617" s="211">
        <v>0.12642321256295416</v>
      </c>
      <c r="I6617" s="211">
        <v>0.45406304296189803</v>
      </c>
      <c r="J6617" s="211">
        <v>0.42160810205978216</v>
      </c>
      <c r="K6617" s="211">
        <v>0.62186893127636123</v>
      </c>
      <c r="L6617" s="211">
        <v>0.26952067233525495</v>
      </c>
      <c r="M6617" s="211">
        <v>9.3695816707920584E-2</v>
      </c>
      <c r="N6617" s="211">
        <v>0.42746744196627495</v>
      </c>
      <c r="O6617" s="211">
        <v>0.76799422133188799</v>
      </c>
      <c r="P6617" s="211">
        <v>7.0065544146866346E-2</v>
      </c>
      <c r="Q6617" s="211">
        <v>0.11349847817897332</v>
      </c>
      <c r="R6617" s="211">
        <v>0.385833654545233</v>
      </c>
      <c r="S6617" s="211">
        <v>0.29232147293348071</v>
      </c>
      <c r="T6617" s="211">
        <v>0.57436410030534968</v>
      </c>
      <c r="U6617" s="211">
        <v>0.42362052906727055</v>
      </c>
      <c r="V6617" s="211">
        <v>0.1261209552292884</v>
      </c>
      <c r="W6617" s="211">
        <v>0.52772647966232988</v>
      </c>
      <c r="X6617" s="211">
        <v>0.2995395168526348</v>
      </c>
      <c r="Y6617" s="211">
        <v>0.55619364110356273</v>
      </c>
      <c r="Z6617" s="211">
        <v>0.14525151197125896</v>
      </c>
      <c r="AA6617" s="212">
        <v>0.11888929995344361</v>
      </c>
    </row>
    <row r="6618" spans="1:27" x14ac:dyDescent="0.35">
      <c r="A6618" s="210" t="s">
        <v>7294</v>
      </c>
      <c r="B6618" s="217">
        <v>192.06679751096314</v>
      </c>
      <c r="C6618" s="211">
        <v>5.8910353544897626E-2</v>
      </c>
      <c r="D6618" s="211">
        <v>0.13049405503668468</v>
      </c>
      <c r="E6618" s="211">
        <v>7.448544720395045E-2</v>
      </c>
      <c r="F6618" s="211">
        <v>0.10435763452579547</v>
      </c>
      <c r="G6618" s="211">
        <v>0.11749601169297585</v>
      </c>
      <c r="H6618" s="211">
        <v>0.11731199887495439</v>
      </c>
      <c r="I6618" s="211">
        <v>0.49782123384305577</v>
      </c>
      <c r="J6618" s="211">
        <v>0.4215762596918905</v>
      </c>
      <c r="K6618" s="211">
        <v>0.63767123494120326</v>
      </c>
      <c r="L6618" s="211">
        <v>0.27100929408652791</v>
      </c>
      <c r="M6618" s="211">
        <v>0.11611420734324807</v>
      </c>
      <c r="N6618" s="211">
        <v>0.40287236128087112</v>
      </c>
      <c r="O6618" s="211">
        <v>0.72950490134415991</v>
      </c>
      <c r="P6618" s="211">
        <v>6.5400253408488443E-2</v>
      </c>
      <c r="Q6618" s="211">
        <v>9.7518786803338836E-2</v>
      </c>
      <c r="R6618" s="211">
        <v>0.42343573503848492</v>
      </c>
      <c r="S6618" s="211">
        <v>0.27659995509132007</v>
      </c>
      <c r="T6618" s="211">
        <v>0.51422100774528401</v>
      </c>
      <c r="U6618" s="211">
        <v>0.50239270224708132</v>
      </c>
      <c r="V6618" s="211">
        <v>0.1552677444514737</v>
      </c>
      <c r="W6618" s="211">
        <v>0.56703957904618429</v>
      </c>
      <c r="X6618" s="211">
        <v>0.2926636141513399</v>
      </c>
      <c r="Y6618" s="211">
        <v>0.70183971380205001</v>
      </c>
      <c r="Z6618" s="211">
        <v>0.14451750035203045</v>
      </c>
      <c r="AA6618" s="212">
        <v>0.1187748987317732</v>
      </c>
    </row>
    <row r="6619" spans="1:27" x14ac:dyDescent="0.35">
      <c r="A6619" s="210" t="s">
        <v>7295</v>
      </c>
      <c r="B6619" s="217">
        <v>126.76039843777923</v>
      </c>
      <c r="C6619" s="211">
        <v>5.3723924019173037E-2</v>
      </c>
      <c r="D6619" s="211">
        <v>0.12207564763886686</v>
      </c>
      <c r="E6619" s="211">
        <v>7.7643952735051772E-2</v>
      </c>
      <c r="F6619" s="211">
        <v>0.10478547050312859</v>
      </c>
      <c r="G6619" s="211">
        <v>0.11584998757485823</v>
      </c>
      <c r="H6619" s="211">
        <v>0.11691662888578919</v>
      </c>
      <c r="I6619" s="211">
        <v>0.42245852135438455</v>
      </c>
      <c r="J6619" s="211">
        <v>0.46812215871295865</v>
      </c>
      <c r="K6619" s="211">
        <v>0.59199399813234543</v>
      </c>
      <c r="L6619" s="211">
        <v>0.26978026899757895</v>
      </c>
      <c r="M6619" s="211">
        <v>0.10042723711679005</v>
      </c>
      <c r="N6619" s="211">
        <v>0.39176216643814593</v>
      </c>
      <c r="O6619" s="211">
        <v>0.76757120728880279</v>
      </c>
      <c r="P6619" s="211">
        <v>6.9516006003496916E-2</v>
      </c>
      <c r="Q6619" s="211">
        <v>7.3968476547483245E-2</v>
      </c>
      <c r="R6619" s="211">
        <v>0.43516778097891862</v>
      </c>
      <c r="S6619" s="211">
        <v>0.34716841787247332</v>
      </c>
      <c r="T6619" s="211">
        <v>0.55452976075166016</v>
      </c>
      <c r="U6619" s="211">
        <v>0.47096543407838287</v>
      </c>
      <c r="V6619" s="211">
        <v>6.6449202297899773E-2</v>
      </c>
      <c r="W6619" s="211">
        <v>0.53402989863679762</v>
      </c>
      <c r="X6619" s="211">
        <v>0.3111563903902671</v>
      </c>
      <c r="Y6619" s="211">
        <v>0.54948039555208239</v>
      </c>
      <c r="Z6619" s="211">
        <v>0.14864305273262396</v>
      </c>
      <c r="AA6619" s="212">
        <v>0.11532796076684383</v>
      </c>
    </row>
    <row r="6620" spans="1:27" x14ac:dyDescent="0.35">
      <c r="A6620" s="210" t="s">
        <v>7296</v>
      </c>
      <c r="B6620" s="217">
        <v>136.89870544774473</v>
      </c>
      <c r="C6620" s="211">
        <v>5.9488390475316177E-2</v>
      </c>
      <c r="D6620" s="211">
        <v>0.13323459375513302</v>
      </c>
      <c r="E6620" s="211">
        <v>7.2119335711097438E-2</v>
      </c>
      <c r="F6620" s="211">
        <v>8.1862957695841676E-2</v>
      </c>
      <c r="G6620" s="211">
        <v>0.12300047600505649</v>
      </c>
      <c r="H6620" s="211">
        <v>0.11958304829204212</v>
      </c>
      <c r="I6620" s="211">
        <v>0.49003718398300944</v>
      </c>
      <c r="J6620" s="211">
        <v>0.42903549843818495</v>
      </c>
      <c r="K6620" s="211">
        <v>0.58863355245324211</v>
      </c>
      <c r="L6620" s="211">
        <v>0.27096777399085958</v>
      </c>
      <c r="M6620" s="211">
        <v>0.11187128998787454</v>
      </c>
      <c r="N6620" s="211">
        <v>0.47152398006030288</v>
      </c>
      <c r="O6620" s="211">
        <v>0.67932488524144474</v>
      </c>
      <c r="P6620" s="211">
        <v>6.8761781401797867E-2</v>
      </c>
      <c r="Q6620" s="211">
        <v>6.8879937315192596E-2</v>
      </c>
      <c r="R6620" s="211">
        <v>0.45255411571373877</v>
      </c>
      <c r="S6620" s="211">
        <v>0.37468118012757828</v>
      </c>
      <c r="T6620" s="211">
        <v>0.47188162910703924</v>
      </c>
      <c r="U6620" s="211">
        <v>0.4825564520522676</v>
      </c>
      <c r="V6620" s="211">
        <v>8.0050824296054354E-2</v>
      </c>
      <c r="W6620" s="211">
        <v>0.55552483840313027</v>
      </c>
      <c r="X6620" s="211">
        <v>0.33068047033142189</v>
      </c>
      <c r="Y6620" s="211">
        <v>0.70526660155542287</v>
      </c>
      <c r="Z6620" s="211">
        <v>0.14855979138317893</v>
      </c>
      <c r="AA6620" s="212">
        <v>0.1217574075067953</v>
      </c>
    </row>
    <row r="6621" spans="1:27" x14ac:dyDescent="0.35">
      <c r="A6621" s="210" t="s">
        <v>7297</v>
      </c>
      <c r="B6621" s="217">
        <v>137.59247274987499</v>
      </c>
      <c r="C6621" s="211">
        <v>6.6756965990682343E-2</v>
      </c>
      <c r="D6621" s="211">
        <v>0.12870116136652668</v>
      </c>
      <c r="E6621" s="211">
        <v>7.3058776794547448E-2</v>
      </c>
      <c r="F6621" s="211">
        <v>0.1021612779815846</v>
      </c>
      <c r="G6621" s="211">
        <v>0.12382399856546093</v>
      </c>
      <c r="H6621" s="211">
        <v>0.1158907642628931</v>
      </c>
      <c r="I6621" s="211">
        <v>0.45694779357738491</v>
      </c>
      <c r="J6621" s="211">
        <v>0.40902441743574541</v>
      </c>
      <c r="K6621" s="211">
        <v>0.63726631668515998</v>
      </c>
      <c r="L6621" s="211">
        <v>0.27472855407638952</v>
      </c>
      <c r="M6621" s="211">
        <v>0.10437560880134703</v>
      </c>
      <c r="N6621" s="211">
        <v>0.4651561755600529</v>
      </c>
      <c r="O6621" s="211">
        <v>0.68176698212038622</v>
      </c>
      <c r="P6621" s="211">
        <v>6.985955720455754E-2</v>
      </c>
      <c r="Q6621" s="211">
        <v>8.4992495939878218E-2</v>
      </c>
      <c r="R6621" s="211">
        <v>0.44343699391936742</v>
      </c>
      <c r="S6621" s="211">
        <v>0.28632984394637495</v>
      </c>
      <c r="T6621" s="211">
        <v>0.5124014481623379</v>
      </c>
      <c r="U6621" s="211">
        <v>0.50858393681419944</v>
      </c>
      <c r="V6621" s="211">
        <v>8.1985888147669564E-2</v>
      </c>
      <c r="W6621" s="211">
        <v>0.51106766744062959</v>
      </c>
      <c r="X6621" s="211">
        <v>0.3777537567532589</v>
      </c>
      <c r="Y6621" s="211">
        <v>0.59559455779665627</v>
      </c>
      <c r="Z6621" s="211">
        <v>0.14544823464472745</v>
      </c>
      <c r="AA6621" s="212">
        <v>0.12023911098000589</v>
      </c>
    </row>
    <row r="6622" spans="1:27" x14ac:dyDescent="0.35">
      <c r="A6622" s="210" t="s">
        <v>7298</v>
      </c>
      <c r="B6622" s="217">
        <v>122.77631675060063</v>
      </c>
      <c r="C6622" s="211">
        <v>6.8834752661241089E-2</v>
      </c>
      <c r="D6622" s="211">
        <v>0.12045932844566948</v>
      </c>
      <c r="E6622" s="211">
        <v>6.7329380870553554E-2</v>
      </c>
      <c r="F6622" s="211">
        <v>9.5186804903715158E-2</v>
      </c>
      <c r="G6622" s="211">
        <v>0.12219520352101872</v>
      </c>
      <c r="H6622" s="211">
        <v>0.11630815379425008</v>
      </c>
      <c r="I6622" s="211">
        <v>0.47271759996849883</v>
      </c>
      <c r="J6622" s="211">
        <v>0.43739186701422866</v>
      </c>
      <c r="K6622" s="211">
        <v>0.64144343078010324</v>
      </c>
      <c r="L6622" s="211">
        <v>0.27455752326940591</v>
      </c>
      <c r="M6622" s="211">
        <v>0.11159385576916388</v>
      </c>
      <c r="N6622" s="211">
        <v>0.37364375968136487</v>
      </c>
      <c r="O6622" s="211">
        <v>0.64152327001175191</v>
      </c>
      <c r="P6622" s="211">
        <v>6.9092795104447352E-2</v>
      </c>
      <c r="Q6622" s="211">
        <v>6.0124292550048336E-2</v>
      </c>
      <c r="R6622" s="211">
        <v>0.40502650798237338</v>
      </c>
      <c r="S6622" s="211">
        <v>0.29299546560741413</v>
      </c>
      <c r="T6622" s="211">
        <v>0.52763194299029803</v>
      </c>
      <c r="U6622" s="211">
        <v>0.31306492587008228</v>
      </c>
      <c r="V6622" s="211">
        <v>0.10938100270111663</v>
      </c>
      <c r="W6622" s="211">
        <v>0.49320219278437744</v>
      </c>
      <c r="X6622" s="211">
        <v>0.33390908728030977</v>
      </c>
      <c r="Y6622" s="211">
        <v>0.64250879862327193</v>
      </c>
      <c r="Z6622" s="211">
        <v>0.14515203884336939</v>
      </c>
      <c r="AA6622" s="212">
        <v>0.1227332460768944</v>
      </c>
    </row>
    <row r="6623" spans="1:27" x14ac:dyDescent="0.35">
      <c r="A6623" s="210" t="s">
        <v>7299</v>
      </c>
      <c r="B6623" s="217">
        <v>139.28141585781634</v>
      </c>
      <c r="C6623" s="211">
        <v>6.7684165164586294E-2</v>
      </c>
      <c r="D6623" s="211">
        <v>0.12714381684612311</v>
      </c>
      <c r="E6623" s="211">
        <v>6.7756359444968189E-2</v>
      </c>
      <c r="F6623" s="211">
        <v>0.11098688987498012</v>
      </c>
      <c r="G6623" s="211">
        <v>0.12476337794639598</v>
      </c>
      <c r="H6623" s="211">
        <v>0.12617206195249947</v>
      </c>
      <c r="I6623" s="211">
        <v>0.5148455694139249</v>
      </c>
      <c r="J6623" s="211">
        <v>0.4326081501642296</v>
      </c>
      <c r="K6623" s="211">
        <v>0.60258799066265822</v>
      </c>
      <c r="L6623" s="211">
        <v>0.27882519761966262</v>
      </c>
      <c r="M6623" s="211">
        <v>0.11009904444231351</v>
      </c>
      <c r="N6623" s="211">
        <v>0.47287779277011033</v>
      </c>
      <c r="O6623" s="211">
        <v>0.63371946453187389</v>
      </c>
      <c r="P6623" s="211">
        <v>6.6172563584810884E-2</v>
      </c>
      <c r="Q6623" s="211">
        <v>0.12758817902763372</v>
      </c>
      <c r="R6623" s="211">
        <v>0.41909534872117715</v>
      </c>
      <c r="S6623" s="211">
        <v>0.37015342198395007</v>
      </c>
      <c r="T6623" s="211">
        <v>0.55827055854521901</v>
      </c>
      <c r="U6623" s="211">
        <v>0.51034678572853365</v>
      </c>
      <c r="V6623" s="211">
        <v>9.1507760210104802E-2</v>
      </c>
      <c r="W6623" s="211">
        <v>0.53170163932607151</v>
      </c>
      <c r="X6623" s="211">
        <v>0.39180288773210864</v>
      </c>
      <c r="Y6623" s="211">
        <v>0.58732582588251514</v>
      </c>
      <c r="Z6623" s="211">
        <v>0.14935347237336319</v>
      </c>
      <c r="AA6623" s="212">
        <v>0.11959688327890722</v>
      </c>
    </row>
    <row r="6624" spans="1:27" x14ac:dyDescent="0.35">
      <c r="A6624" s="210" t="s">
        <v>7300</v>
      </c>
      <c r="B6624" s="217">
        <v>126.31559463099448</v>
      </c>
      <c r="C6624" s="211">
        <v>6.3855548657103606E-2</v>
      </c>
      <c r="D6624" s="211">
        <v>0.13172461320838541</v>
      </c>
      <c r="E6624" s="211">
        <v>7.5523906916691919E-2</v>
      </c>
      <c r="F6624" s="211">
        <v>8.8259523691360059E-2</v>
      </c>
      <c r="G6624" s="211">
        <v>0.11709874779730069</v>
      </c>
      <c r="H6624" s="211">
        <v>0.12016933267795209</v>
      </c>
      <c r="I6624" s="211">
        <v>0.45218266684977776</v>
      </c>
      <c r="J6624" s="211">
        <v>0.40466097957479019</v>
      </c>
      <c r="K6624" s="211">
        <v>0.63094234803465943</v>
      </c>
      <c r="L6624" s="211">
        <v>0.27499798020393262</v>
      </c>
      <c r="M6624" s="211">
        <v>9.762040475117599E-2</v>
      </c>
      <c r="N6624" s="211">
        <v>0.35987368269950848</v>
      </c>
      <c r="O6624" s="211">
        <v>0.75228979634433624</v>
      </c>
      <c r="P6624" s="211">
        <v>7.0028847290934809E-2</v>
      </c>
      <c r="Q6624" s="211">
        <v>5.5868434071423528E-2</v>
      </c>
      <c r="R6624" s="211">
        <v>0.42632235717560008</v>
      </c>
      <c r="S6624" s="211">
        <v>0.39066966750576598</v>
      </c>
      <c r="T6624" s="211">
        <v>0.50968294961280713</v>
      </c>
      <c r="U6624" s="211">
        <v>0.44472352075718008</v>
      </c>
      <c r="V6624" s="211">
        <v>6.417399399783591E-2</v>
      </c>
      <c r="W6624" s="211">
        <v>0.56945561972797398</v>
      </c>
      <c r="X6624" s="211">
        <v>0.36727582841833994</v>
      </c>
      <c r="Y6624" s="211">
        <v>0.73979961500984304</v>
      </c>
      <c r="Z6624" s="211">
        <v>0.14780436143620673</v>
      </c>
      <c r="AA6624" s="212">
        <v>0.11968106623892263</v>
      </c>
    </row>
    <row r="6625" spans="1:27" x14ac:dyDescent="0.35">
      <c r="A6625" s="210" t="s">
        <v>7301</v>
      </c>
      <c r="B6625" s="217">
        <v>131.21588731384702</v>
      </c>
      <c r="C6625" s="211">
        <v>7.3701374703578557E-2</v>
      </c>
      <c r="D6625" s="211">
        <v>0.11950907663734481</v>
      </c>
      <c r="E6625" s="211">
        <v>8.3442058225794133E-2</v>
      </c>
      <c r="F6625" s="211">
        <v>0.10845312843501652</v>
      </c>
      <c r="G6625" s="211">
        <v>0.1258367715640111</v>
      </c>
      <c r="H6625" s="211">
        <v>0.11708035430180436</v>
      </c>
      <c r="I6625" s="211">
        <v>0.51193855267285926</v>
      </c>
      <c r="J6625" s="211">
        <v>0.46603198184130373</v>
      </c>
      <c r="K6625" s="211">
        <v>0.64946164574934873</v>
      </c>
      <c r="L6625" s="211">
        <v>0.27821442273600433</v>
      </c>
      <c r="M6625" s="211">
        <v>0.10444392598936414</v>
      </c>
      <c r="N6625" s="211">
        <v>0.4819321090955197</v>
      </c>
      <c r="O6625" s="211">
        <v>0.66169137170941672</v>
      </c>
      <c r="P6625" s="211">
        <v>6.7041464361469003E-2</v>
      </c>
      <c r="Q6625" s="211">
        <v>8.5241050885101574E-2</v>
      </c>
      <c r="R6625" s="211">
        <v>0.41807903403745988</v>
      </c>
      <c r="S6625" s="211">
        <v>0.26761770547544422</v>
      </c>
      <c r="T6625" s="211">
        <v>0.53601406952972441</v>
      </c>
      <c r="U6625" s="211">
        <v>0.38201130224067203</v>
      </c>
      <c r="V6625" s="211">
        <v>7.6512299952899446E-2</v>
      </c>
      <c r="W6625" s="211">
        <v>0.58220598428716408</v>
      </c>
      <c r="X6625" s="211">
        <v>0.35786756504005546</v>
      </c>
      <c r="Y6625" s="211">
        <v>0.64978176333521542</v>
      </c>
      <c r="Z6625" s="211">
        <v>0.14601316730658701</v>
      </c>
      <c r="AA6625" s="212">
        <v>0.11890483873579401</v>
      </c>
    </row>
    <row r="6626" spans="1:27" x14ac:dyDescent="0.35">
      <c r="A6626" s="210" t="s">
        <v>7302</v>
      </c>
      <c r="B6626" s="217">
        <v>147.27737070548503</v>
      </c>
      <c r="C6626" s="211">
        <v>8.3383998623223821E-2</v>
      </c>
      <c r="D6626" s="211">
        <v>0.12361010414052949</v>
      </c>
      <c r="E6626" s="211">
        <v>7.3482843749273691E-2</v>
      </c>
      <c r="F6626" s="211">
        <v>9.9244562937529174E-2</v>
      </c>
      <c r="G6626" s="211">
        <v>0.12254926235082494</v>
      </c>
      <c r="H6626" s="211">
        <v>0.12006096034369031</v>
      </c>
      <c r="I6626" s="211">
        <v>0.48892957145605903</v>
      </c>
      <c r="J6626" s="211">
        <v>0.44578065600254263</v>
      </c>
      <c r="K6626" s="211">
        <v>0.59980521427588296</v>
      </c>
      <c r="L6626" s="211">
        <v>0.28252128212189348</v>
      </c>
      <c r="M6626" s="211">
        <v>0.10081311888026995</v>
      </c>
      <c r="N6626" s="211">
        <v>0.39078990461341595</v>
      </c>
      <c r="O6626" s="211">
        <v>0.7210862053081013</v>
      </c>
      <c r="P6626" s="211">
        <v>6.5356801702887726E-2</v>
      </c>
      <c r="Q6626" s="211">
        <v>0.127144154885798</v>
      </c>
      <c r="R6626" s="211">
        <v>0.46555164247034286</v>
      </c>
      <c r="S6626" s="211">
        <v>0.3356813238224472</v>
      </c>
      <c r="T6626" s="211">
        <v>0.5804655229815695</v>
      </c>
      <c r="U6626" s="211">
        <v>0.48489216246154643</v>
      </c>
      <c r="V6626" s="211">
        <v>0.11897201356116117</v>
      </c>
      <c r="W6626" s="211">
        <v>0.48291329913440201</v>
      </c>
      <c r="X6626" s="211">
        <v>0.35541372211861333</v>
      </c>
      <c r="Y6626" s="211">
        <v>0.60236527156049957</v>
      </c>
      <c r="Z6626" s="211">
        <v>0.14589096782173877</v>
      </c>
      <c r="AA6626" s="212">
        <v>0.11906668246647154</v>
      </c>
    </row>
    <row r="6627" spans="1:27" x14ac:dyDescent="0.35">
      <c r="A6627" s="210" t="s">
        <v>7303</v>
      </c>
      <c r="B6627" s="217">
        <v>127.35680135160351</v>
      </c>
      <c r="C6627" s="211">
        <v>7.2918394072811671E-2</v>
      </c>
      <c r="D6627" s="211">
        <v>0.11839034174557843</v>
      </c>
      <c r="E6627" s="211">
        <v>7.942270167420204E-2</v>
      </c>
      <c r="F6627" s="211">
        <v>9.6908734298806656E-2</v>
      </c>
      <c r="G6627" s="211">
        <v>0.11585594061591636</v>
      </c>
      <c r="H6627" s="211">
        <v>0.11691869183889775</v>
      </c>
      <c r="I6627" s="211">
        <v>0.53110926120653168</v>
      </c>
      <c r="J6627" s="211">
        <v>0.40352445878680976</v>
      </c>
      <c r="K6627" s="211">
        <v>0.62347508762452364</v>
      </c>
      <c r="L6627" s="211">
        <v>0.27211909125247197</v>
      </c>
      <c r="M6627" s="211">
        <v>9.7684416233314988E-2</v>
      </c>
      <c r="N6627" s="211">
        <v>0.40613674130591726</v>
      </c>
      <c r="O6627" s="211">
        <v>0.71548394962973916</v>
      </c>
      <c r="P6627" s="211">
        <v>6.4638793218020643E-2</v>
      </c>
      <c r="Q6627" s="211">
        <v>6.4340664460432129E-2</v>
      </c>
      <c r="R6627" s="211">
        <v>0.45549723818179833</v>
      </c>
      <c r="S6627" s="211">
        <v>0.34011467224289504</v>
      </c>
      <c r="T6627" s="211">
        <v>0.576421093775765</v>
      </c>
      <c r="U6627" s="211">
        <v>0.35583236104937299</v>
      </c>
      <c r="V6627" s="211">
        <v>8.3694307664343159E-2</v>
      </c>
      <c r="W6627" s="211">
        <v>0.64257117462289304</v>
      </c>
      <c r="X6627" s="211">
        <v>0.36611669204536224</v>
      </c>
      <c r="Y6627" s="211">
        <v>0.66214126091672543</v>
      </c>
      <c r="Z6627" s="211">
        <v>0.14894480413092673</v>
      </c>
      <c r="AA6627" s="212">
        <v>0.11555363248598208</v>
      </c>
    </row>
    <row r="6628" spans="1:27" x14ac:dyDescent="0.35">
      <c r="A6628" s="210" t="s">
        <v>7304</v>
      </c>
      <c r="B6628" s="217">
        <v>138.12253676013614</v>
      </c>
      <c r="C6628" s="211">
        <v>5.4295943272347755E-2</v>
      </c>
      <c r="D6628" s="211">
        <v>0.12701337365989773</v>
      </c>
      <c r="E6628" s="211">
        <v>7.4053579218857885E-2</v>
      </c>
      <c r="F6628" s="211">
        <v>9.2890988424879833E-2</v>
      </c>
      <c r="G6628" s="211">
        <v>0.12323824596883055</v>
      </c>
      <c r="H6628" s="211">
        <v>0.11566596420190588</v>
      </c>
      <c r="I6628" s="211">
        <v>0.50292099664553025</v>
      </c>
      <c r="J6628" s="211">
        <v>0.45476276567764073</v>
      </c>
      <c r="K6628" s="211">
        <v>0.63446780114367984</v>
      </c>
      <c r="L6628" s="211">
        <v>0.27742242844681947</v>
      </c>
      <c r="M6628" s="211">
        <v>9.6353030246661323E-2</v>
      </c>
      <c r="N6628" s="211">
        <v>0.37538715986946813</v>
      </c>
      <c r="O6628" s="211">
        <v>0.676632342811328</v>
      </c>
      <c r="P6628" s="211">
        <v>7.0607211554129315E-2</v>
      </c>
      <c r="Q6628" s="211">
        <v>8.7064155299870771E-2</v>
      </c>
      <c r="R6628" s="211">
        <v>0.42204350599533924</v>
      </c>
      <c r="S6628" s="211">
        <v>0.33537180290986457</v>
      </c>
      <c r="T6628" s="211">
        <v>0.55327366019665902</v>
      </c>
      <c r="U6628" s="211">
        <v>0.4213518498316402</v>
      </c>
      <c r="V6628" s="211">
        <v>0.10698660249719776</v>
      </c>
      <c r="W6628" s="211">
        <v>0.59688974154101515</v>
      </c>
      <c r="X6628" s="211">
        <v>0.42550730568496914</v>
      </c>
      <c r="Y6628" s="211">
        <v>0.67382284615245891</v>
      </c>
      <c r="Z6628" s="211">
        <v>0.14832517213926569</v>
      </c>
      <c r="AA6628" s="212">
        <v>0.12348249799330817</v>
      </c>
    </row>
    <row r="6629" spans="1:27" x14ac:dyDescent="0.35">
      <c r="A6629" s="210" t="s">
        <v>7305</v>
      </c>
      <c r="B6629" s="217">
        <v>106.2084917329196</v>
      </c>
      <c r="C6629" s="211">
        <v>6.9497042310185275E-2</v>
      </c>
      <c r="D6629" s="211">
        <v>0.12495827572742504</v>
      </c>
      <c r="E6629" s="211">
        <v>7.4688270974155826E-2</v>
      </c>
      <c r="F6629" s="211">
        <v>0.11479140916657744</v>
      </c>
      <c r="G6629" s="211">
        <v>0.12121006180534845</v>
      </c>
      <c r="H6629" s="211">
        <v>0.12653377989264011</v>
      </c>
      <c r="I6629" s="211">
        <v>0.51574987546531559</v>
      </c>
      <c r="J6629" s="211">
        <v>0.4096966410732959</v>
      </c>
      <c r="K6629" s="211">
        <v>0.51021310341047121</v>
      </c>
      <c r="L6629" s="211">
        <v>0.2747519385557724</v>
      </c>
      <c r="M6629" s="211">
        <v>0.10924465464895297</v>
      </c>
      <c r="N6629" s="211">
        <v>0.44638241496742903</v>
      </c>
      <c r="O6629" s="211">
        <v>0.7067034569301236</v>
      </c>
      <c r="P6629" s="211">
        <v>6.3340190816677397E-2</v>
      </c>
      <c r="Q6629" s="211">
        <v>5.3918196680236299E-2</v>
      </c>
      <c r="R6629" s="211">
        <v>0.39339378406630676</v>
      </c>
      <c r="S6629" s="211">
        <v>0.34001907304462969</v>
      </c>
      <c r="T6629" s="211">
        <v>0.51532637115610291</v>
      </c>
      <c r="U6629" s="211">
        <v>0.32158531095364812</v>
      </c>
      <c r="V6629" s="211">
        <v>5.4603501010860402E-2</v>
      </c>
      <c r="W6629" s="211">
        <v>0.58915157147168695</v>
      </c>
      <c r="X6629" s="211">
        <v>0.34413827425788257</v>
      </c>
      <c r="Y6629" s="211">
        <v>0.69928140156803487</v>
      </c>
      <c r="Z6629" s="211">
        <v>0.14460305277950095</v>
      </c>
      <c r="AA6629" s="212">
        <v>0.11659243822049167</v>
      </c>
    </row>
    <row r="6630" spans="1:27" x14ac:dyDescent="0.35">
      <c r="A6630" s="210" t="s">
        <v>7306</v>
      </c>
      <c r="B6630" s="217">
        <v>119.09618032574075</v>
      </c>
      <c r="C6630" s="211">
        <v>5.2243447547284098E-2</v>
      </c>
      <c r="D6630" s="211">
        <v>0.12795449483117952</v>
      </c>
      <c r="E6630" s="211">
        <v>7.8920185000223783E-2</v>
      </c>
      <c r="F6630" s="211">
        <v>9.0195946884512185E-2</v>
      </c>
      <c r="G6630" s="211">
        <v>0.1221028523415847</v>
      </c>
      <c r="H6630" s="211">
        <v>0.11923562272190684</v>
      </c>
      <c r="I6630" s="211">
        <v>0.50070693457488735</v>
      </c>
      <c r="J6630" s="211">
        <v>0.4642293752350462</v>
      </c>
      <c r="K6630" s="211">
        <v>0.63985918957398213</v>
      </c>
      <c r="L6630" s="211">
        <v>0.27874203363139843</v>
      </c>
      <c r="M6630" s="211">
        <v>8.0774110425221646E-2</v>
      </c>
      <c r="N6630" s="211">
        <v>0.44194779661551942</v>
      </c>
      <c r="O6630" s="211">
        <v>0.69850720164428259</v>
      </c>
      <c r="P6630" s="211">
        <v>6.7445344699588169E-2</v>
      </c>
      <c r="Q6630" s="211">
        <v>0.10650070881891668</v>
      </c>
      <c r="R6630" s="211">
        <v>0.43060835354678945</v>
      </c>
      <c r="S6630" s="211">
        <v>0.30659814241611122</v>
      </c>
      <c r="T6630" s="211">
        <v>0.51886229479022172</v>
      </c>
      <c r="U6630" s="211">
        <v>0.39872697235333426</v>
      </c>
      <c r="V6630" s="211">
        <v>9.6078126867808158E-2</v>
      </c>
      <c r="W6630" s="211">
        <v>0.57477895155295666</v>
      </c>
      <c r="X6630" s="211">
        <v>0.31684538463911516</v>
      </c>
      <c r="Y6630" s="211">
        <v>0.56030930465567852</v>
      </c>
      <c r="Z6630" s="211">
        <v>0.14959422247787413</v>
      </c>
      <c r="AA6630" s="212">
        <v>0.12459869768444032</v>
      </c>
    </row>
    <row r="6631" spans="1:27" x14ac:dyDescent="0.35">
      <c r="A6631" s="210" t="s">
        <v>7307</v>
      </c>
      <c r="B6631" s="217">
        <v>136.66934077315622</v>
      </c>
      <c r="C6631" s="211">
        <v>7.4592378037223767E-2</v>
      </c>
      <c r="D6631" s="211">
        <v>0.12549653188819848</v>
      </c>
      <c r="E6631" s="211">
        <v>8.0407218020770832E-2</v>
      </c>
      <c r="F6631" s="211">
        <v>0.1139881543581029</v>
      </c>
      <c r="G6631" s="211">
        <v>0.12026716901256465</v>
      </c>
      <c r="H6631" s="211">
        <v>0.12012755418812829</v>
      </c>
      <c r="I6631" s="211">
        <v>0.50125453725419489</v>
      </c>
      <c r="J6631" s="211">
        <v>0.42057838884032134</v>
      </c>
      <c r="K6631" s="211">
        <v>0.56836137551311849</v>
      </c>
      <c r="L6631" s="211">
        <v>0.28102937261146083</v>
      </c>
      <c r="M6631" s="211">
        <v>9.5014418569895259E-2</v>
      </c>
      <c r="N6631" s="211">
        <v>0.52590870464343553</v>
      </c>
      <c r="O6631" s="211">
        <v>0.73304742514178833</v>
      </c>
      <c r="P6631" s="211">
        <v>6.9006537303555882E-2</v>
      </c>
      <c r="Q6631" s="211">
        <v>4.6559629179922769E-2</v>
      </c>
      <c r="R6631" s="211">
        <v>0.46304936154585385</v>
      </c>
      <c r="S6631" s="211">
        <v>0.29241613086662516</v>
      </c>
      <c r="T6631" s="211">
        <v>0.54781806755644036</v>
      </c>
      <c r="U6631" s="211">
        <v>0.32873463432413935</v>
      </c>
      <c r="V6631" s="211">
        <v>0.12598366405037911</v>
      </c>
      <c r="W6631" s="211">
        <v>0.61720743678855428</v>
      </c>
      <c r="X6631" s="211">
        <v>0.29455011244782475</v>
      </c>
      <c r="Y6631" s="211">
        <v>0.65508583500169049</v>
      </c>
      <c r="Z6631" s="211">
        <v>0.14922903593705034</v>
      </c>
      <c r="AA6631" s="212">
        <v>0.12213035435613367</v>
      </c>
    </row>
    <row r="6632" spans="1:27" x14ac:dyDescent="0.35">
      <c r="A6632" s="210" t="s">
        <v>7308</v>
      </c>
      <c r="B6632" s="217">
        <v>145.08019042274395</v>
      </c>
      <c r="C6632" s="211">
        <v>6.4880397804377044E-2</v>
      </c>
      <c r="D6632" s="211">
        <v>0.12673753576287466</v>
      </c>
      <c r="E6632" s="211">
        <v>8.5575553741914057E-2</v>
      </c>
      <c r="F6632" s="211">
        <v>7.925847124896282E-2</v>
      </c>
      <c r="G6632" s="211">
        <v>0.12433410631656586</v>
      </c>
      <c r="H6632" s="211">
        <v>0.12016127710428066</v>
      </c>
      <c r="I6632" s="211">
        <v>0.48829218577440825</v>
      </c>
      <c r="J6632" s="211">
        <v>0.45753232318056114</v>
      </c>
      <c r="K6632" s="211">
        <v>0.54381166108686541</v>
      </c>
      <c r="L6632" s="211">
        <v>0.27770813881014134</v>
      </c>
      <c r="M6632" s="211">
        <v>9.9309716095607209E-2</v>
      </c>
      <c r="N6632" s="211">
        <v>0.52279948027053857</v>
      </c>
      <c r="O6632" s="211">
        <v>0.73121019615748506</v>
      </c>
      <c r="P6632" s="211">
        <v>7.0049382211992486E-2</v>
      </c>
      <c r="Q6632" s="211">
        <v>9.631882455590321E-2</v>
      </c>
      <c r="R6632" s="211">
        <v>0.43650206916134626</v>
      </c>
      <c r="S6632" s="211">
        <v>0.29195928148895833</v>
      </c>
      <c r="T6632" s="211">
        <v>0.49620970561314237</v>
      </c>
      <c r="U6632" s="211">
        <v>0.33395917000291148</v>
      </c>
      <c r="V6632" s="211">
        <v>0.11545747036053855</v>
      </c>
      <c r="W6632" s="211">
        <v>0.57352151835518184</v>
      </c>
      <c r="X6632" s="211">
        <v>0.27028408685319966</v>
      </c>
      <c r="Y6632" s="211">
        <v>0.55067084012755385</v>
      </c>
      <c r="Z6632" s="211">
        <v>0.14569910070869019</v>
      </c>
      <c r="AA6632" s="212">
        <v>0.11325778440087768</v>
      </c>
    </row>
    <row r="6633" spans="1:27" x14ac:dyDescent="0.35">
      <c r="A6633" s="210" t="s">
        <v>7309</v>
      </c>
      <c r="B6633" s="217">
        <v>149.99901879277351</v>
      </c>
      <c r="C6633" s="211">
        <v>8.2160873108272942E-2</v>
      </c>
      <c r="D6633" s="211">
        <v>0.12239444380637569</v>
      </c>
      <c r="E6633" s="211">
        <v>7.2536625213621364E-2</v>
      </c>
      <c r="F6633" s="211">
        <v>7.9296071574141314E-2</v>
      </c>
      <c r="G6633" s="211">
        <v>0.12242703503204687</v>
      </c>
      <c r="H6633" s="211">
        <v>0.10722779024225511</v>
      </c>
      <c r="I6633" s="211">
        <v>0.50811513967899857</v>
      </c>
      <c r="J6633" s="211">
        <v>0.40598030325323836</v>
      </c>
      <c r="K6633" s="211">
        <v>0.64730564150846881</v>
      </c>
      <c r="L6633" s="211">
        <v>0.27145448547490003</v>
      </c>
      <c r="M6633" s="211">
        <v>0.10071339343497208</v>
      </c>
      <c r="N6633" s="211">
        <v>0.4545124841787338</v>
      </c>
      <c r="O6633" s="211">
        <v>0.73247633129433698</v>
      </c>
      <c r="P6633" s="211">
        <v>7.1916950524340412E-2</v>
      </c>
      <c r="Q6633" s="211">
        <v>0.13419281268216232</v>
      </c>
      <c r="R6633" s="211">
        <v>0.41214101295739025</v>
      </c>
      <c r="S6633" s="211">
        <v>0.41777851102259356</v>
      </c>
      <c r="T6633" s="211">
        <v>0.54027098385322558</v>
      </c>
      <c r="U6633" s="211">
        <v>0.42982549105746282</v>
      </c>
      <c r="V6633" s="211">
        <v>9.120458302291283E-2</v>
      </c>
      <c r="W6633" s="211">
        <v>0.55696868811520051</v>
      </c>
      <c r="X6633" s="211">
        <v>0.24247698258114195</v>
      </c>
      <c r="Y6633" s="211">
        <v>0.64677862450585399</v>
      </c>
      <c r="Z6633" s="211">
        <v>0.14050648849742373</v>
      </c>
      <c r="AA6633" s="212">
        <v>0.11741572268975445</v>
      </c>
    </row>
    <row r="6634" spans="1:27" x14ac:dyDescent="0.35">
      <c r="A6634" s="210" t="s">
        <v>7310</v>
      </c>
      <c r="B6634" s="217">
        <v>178.24756481668916</v>
      </c>
      <c r="C6634" s="211">
        <v>8.1301227260371686E-2</v>
      </c>
      <c r="D6634" s="211">
        <v>0.12685573352556528</v>
      </c>
      <c r="E6634" s="211">
        <v>7.7506316875816994E-2</v>
      </c>
      <c r="F6634" s="211">
        <v>9.4894683707759803E-2</v>
      </c>
      <c r="G6634" s="211">
        <v>0.12103063898291203</v>
      </c>
      <c r="H6634" s="211">
        <v>0.12501772524593846</v>
      </c>
      <c r="I6634" s="211">
        <v>0.52179981174227852</v>
      </c>
      <c r="J6634" s="211">
        <v>0.42967925389187844</v>
      </c>
      <c r="K6634" s="211">
        <v>0.57930428566996173</v>
      </c>
      <c r="L6634" s="211">
        <v>0.2815070693100844</v>
      </c>
      <c r="M6634" s="211">
        <v>0.12215384190186672</v>
      </c>
      <c r="N6634" s="211">
        <v>0.4455915052762992</v>
      </c>
      <c r="O6634" s="211">
        <v>0.76807003759620518</v>
      </c>
      <c r="P6634" s="211">
        <v>7.2465783092874061E-2</v>
      </c>
      <c r="Q6634" s="211">
        <v>8.9495453102837019E-2</v>
      </c>
      <c r="R6634" s="211">
        <v>0.46437478192195153</v>
      </c>
      <c r="S6634" s="211">
        <v>0.28209990128876594</v>
      </c>
      <c r="T6634" s="211">
        <v>0.50437261332506345</v>
      </c>
      <c r="U6634" s="211">
        <v>0.35021775567631769</v>
      </c>
      <c r="V6634" s="211">
        <v>0.14935929563654674</v>
      </c>
      <c r="W6634" s="211">
        <v>0.57472721510132041</v>
      </c>
      <c r="X6634" s="211">
        <v>0.3072483959573431</v>
      </c>
      <c r="Y6634" s="211">
        <v>0.5664976441163474</v>
      </c>
      <c r="Z6634" s="211">
        <v>0.14833182908403125</v>
      </c>
      <c r="AA6634" s="212">
        <v>0.11221474723132249</v>
      </c>
    </row>
    <row r="6635" spans="1:27" x14ac:dyDescent="0.35">
      <c r="A6635" s="210" t="s">
        <v>7311</v>
      </c>
      <c r="B6635" s="217">
        <v>116.06346255643444</v>
      </c>
      <c r="C6635" s="211">
        <v>5.9360915087334522E-2</v>
      </c>
      <c r="D6635" s="211">
        <v>0.11949841719953871</v>
      </c>
      <c r="E6635" s="211">
        <v>6.9791290637325087E-2</v>
      </c>
      <c r="F6635" s="211">
        <v>9.8437970119586854E-2</v>
      </c>
      <c r="G6635" s="211">
        <v>0.12226053961838119</v>
      </c>
      <c r="H6635" s="211">
        <v>0.11970598366351411</v>
      </c>
      <c r="I6635" s="211">
        <v>0.45627308604012723</v>
      </c>
      <c r="J6635" s="211">
        <v>0.42167800659575161</v>
      </c>
      <c r="K6635" s="211">
        <v>0.62982261815614993</v>
      </c>
      <c r="L6635" s="211">
        <v>0.27869154990945372</v>
      </c>
      <c r="M6635" s="211">
        <v>9.177934971528677E-2</v>
      </c>
      <c r="N6635" s="211">
        <v>0.57616834977343745</v>
      </c>
      <c r="O6635" s="211">
        <v>0.68132709128804947</v>
      </c>
      <c r="P6635" s="211">
        <v>6.7638755320890698E-2</v>
      </c>
      <c r="Q6635" s="211">
        <v>0.11824429027279679</v>
      </c>
      <c r="R6635" s="211">
        <v>0.44603655122883656</v>
      </c>
      <c r="S6635" s="211">
        <v>0.32469069024820518</v>
      </c>
      <c r="T6635" s="211">
        <v>0.59815276668362471</v>
      </c>
      <c r="U6635" s="211">
        <v>0.36932725816733747</v>
      </c>
      <c r="V6635" s="211">
        <v>5.6388200605496347E-2</v>
      </c>
      <c r="W6635" s="211">
        <v>0.47582801302006233</v>
      </c>
      <c r="X6635" s="211">
        <v>0.33839494876556331</v>
      </c>
      <c r="Y6635" s="211">
        <v>0.62434462274503066</v>
      </c>
      <c r="Z6635" s="211">
        <v>0.14282778388655859</v>
      </c>
      <c r="AA6635" s="212">
        <v>0.11944804887799006</v>
      </c>
    </row>
    <row r="6636" spans="1:27" x14ac:dyDescent="0.35">
      <c r="A6636" s="210" t="s">
        <v>7312</v>
      </c>
      <c r="B6636" s="217">
        <v>104.980874743689</v>
      </c>
      <c r="C6636" s="211">
        <v>6.5388602980573932E-2</v>
      </c>
      <c r="D6636" s="211">
        <v>0.11880662798987018</v>
      </c>
      <c r="E6636" s="211">
        <v>6.7241243876333831E-2</v>
      </c>
      <c r="F6636" s="211">
        <v>0.10291911877987231</v>
      </c>
      <c r="G6636" s="211">
        <v>0.12054364340729257</v>
      </c>
      <c r="H6636" s="211">
        <v>0.11523151043546355</v>
      </c>
      <c r="I6636" s="211">
        <v>0.49791933786802428</v>
      </c>
      <c r="J6636" s="211">
        <v>0.47729965988739737</v>
      </c>
      <c r="K6636" s="211">
        <v>0.62915461980490028</v>
      </c>
      <c r="L6636" s="211">
        <v>0.26885194135551427</v>
      </c>
      <c r="M6636" s="211">
        <v>8.7087979321855497E-2</v>
      </c>
      <c r="N6636" s="211">
        <v>0.42551426602587794</v>
      </c>
      <c r="O6636" s="211">
        <v>0.73321537806239845</v>
      </c>
      <c r="P6636" s="211">
        <v>6.5854815508118669E-2</v>
      </c>
      <c r="Q6636" s="211">
        <v>0.10771569164921987</v>
      </c>
      <c r="R6636" s="211">
        <v>0.43562218745791748</v>
      </c>
      <c r="S6636" s="211">
        <v>0.31343092041413206</v>
      </c>
      <c r="T6636" s="211">
        <v>0.59985576738253332</v>
      </c>
      <c r="U6636" s="211">
        <v>0.39778151794820926</v>
      </c>
      <c r="V6636" s="211">
        <v>5.4725644129098312E-2</v>
      </c>
      <c r="W6636" s="211">
        <v>0.53354721012379835</v>
      </c>
      <c r="X6636" s="211">
        <v>0.4217547508413767</v>
      </c>
      <c r="Y6636" s="211">
        <v>0.61161760852648672</v>
      </c>
      <c r="Z6636" s="211">
        <v>0.14733007984627516</v>
      </c>
      <c r="AA6636" s="212">
        <v>0.12435740283915915</v>
      </c>
    </row>
    <row r="6637" spans="1:27" x14ac:dyDescent="0.35">
      <c r="A6637" s="210" t="s">
        <v>7313</v>
      </c>
      <c r="B6637" s="217">
        <v>142.08675347382891</v>
      </c>
      <c r="C6637" s="211">
        <v>6.060936961272876E-2</v>
      </c>
      <c r="D6637" s="211">
        <v>0.12188051759957225</v>
      </c>
      <c r="E6637" s="211">
        <v>8.2479084176497283E-2</v>
      </c>
      <c r="F6637" s="211">
        <v>9.7884688533957209E-2</v>
      </c>
      <c r="G6637" s="211">
        <v>0.12575505042110546</v>
      </c>
      <c r="H6637" s="211">
        <v>0.12194039893221663</v>
      </c>
      <c r="I6637" s="211">
        <v>0.4697197210614722</v>
      </c>
      <c r="J6637" s="211">
        <v>0.43927927242902809</v>
      </c>
      <c r="K6637" s="211">
        <v>0.64039197989796914</v>
      </c>
      <c r="L6637" s="211">
        <v>0.27779085539665166</v>
      </c>
      <c r="M6637" s="211">
        <v>8.9730390032202623E-2</v>
      </c>
      <c r="N6637" s="211">
        <v>0.41034341287320253</v>
      </c>
      <c r="O6637" s="211">
        <v>0.58664380847030839</v>
      </c>
      <c r="P6637" s="211">
        <v>6.3302322223886986E-2</v>
      </c>
      <c r="Q6637" s="211">
        <v>7.9605834337029557E-2</v>
      </c>
      <c r="R6637" s="211">
        <v>0.45957983187779822</v>
      </c>
      <c r="S6637" s="211">
        <v>0.3095290683205616</v>
      </c>
      <c r="T6637" s="211">
        <v>0.50646284571123079</v>
      </c>
      <c r="U6637" s="211">
        <v>0.4953095701555566</v>
      </c>
      <c r="V6637" s="211">
        <v>9.3951496159767708E-2</v>
      </c>
      <c r="W6637" s="211">
        <v>0.63380628660711569</v>
      </c>
      <c r="X6637" s="211">
        <v>0.29336026659150222</v>
      </c>
      <c r="Y6637" s="211">
        <v>0.71564186212275926</v>
      </c>
      <c r="Z6637" s="211">
        <v>0.14949528040024898</v>
      </c>
      <c r="AA6637" s="212">
        <v>0.11399413425603783</v>
      </c>
    </row>
    <row r="6638" spans="1:27" x14ac:dyDescent="0.35">
      <c r="A6638" s="210" t="s">
        <v>7314</v>
      </c>
      <c r="B6638" s="217">
        <v>127.14384499690978</v>
      </c>
      <c r="C6638" s="211">
        <v>5.6735308382126613E-2</v>
      </c>
      <c r="D6638" s="211">
        <v>0.11786216395211863</v>
      </c>
      <c r="E6638" s="211">
        <v>8.4814062484004263E-2</v>
      </c>
      <c r="F6638" s="211">
        <v>9.7756711101758417E-2</v>
      </c>
      <c r="G6638" s="211">
        <v>0.12030991012814564</v>
      </c>
      <c r="H6638" s="211">
        <v>0.12615557787882925</v>
      </c>
      <c r="I6638" s="211">
        <v>0.51671271572603072</v>
      </c>
      <c r="J6638" s="211">
        <v>0.43567764619747767</v>
      </c>
      <c r="K6638" s="211">
        <v>0.52401565526771465</v>
      </c>
      <c r="L6638" s="211">
        <v>0.28022883888515204</v>
      </c>
      <c r="M6638" s="211">
        <v>9.7223190514675983E-2</v>
      </c>
      <c r="N6638" s="211">
        <v>0.51017318824887115</v>
      </c>
      <c r="O6638" s="211">
        <v>0.68729713439313744</v>
      </c>
      <c r="P6638" s="211">
        <v>6.8986354620880194E-2</v>
      </c>
      <c r="Q6638" s="211">
        <v>0.10849426126560803</v>
      </c>
      <c r="R6638" s="211">
        <v>0.46181581130260274</v>
      </c>
      <c r="S6638" s="211">
        <v>0.32683527042054783</v>
      </c>
      <c r="T6638" s="211">
        <v>0.55962493257477264</v>
      </c>
      <c r="U6638" s="211">
        <v>0.41920978572402601</v>
      </c>
      <c r="V6638" s="211">
        <v>8.9965731741004043E-2</v>
      </c>
      <c r="W6638" s="211">
        <v>0.57150366645294204</v>
      </c>
      <c r="X6638" s="211">
        <v>0.33730051891317525</v>
      </c>
      <c r="Y6638" s="211">
        <v>0.52463730061839475</v>
      </c>
      <c r="Z6638" s="211">
        <v>0.14243625110841235</v>
      </c>
      <c r="AA6638" s="212">
        <v>0.12137310548091744</v>
      </c>
    </row>
    <row r="6639" spans="1:27" x14ac:dyDescent="0.35">
      <c r="A6639" s="210" t="s">
        <v>7315</v>
      </c>
      <c r="B6639" s="217">
        <v>124.9204431963894</v>
      </c>
      <c r="C6639" s="211">
        <v>6.4082440279472172E-2</v>
      </c>
      <c r="D6639" s="211">
        <v>0.12958425544453556</v>
      </c>
      <c r="E6639" s="211">
        <v>7.5963147154593708E-2</v>
      </c>
      <c r="F6639" s="211">
        <v>9.7881694597629076E-2</v>
      </c>
      <c r="G6639" s="211">
        <v>0.12135536574906822</v>
      </c>
      <c r="H6639" s="211">
        <v>0.11882611982073936</v>
      </c>
      <c r="I6639" s="211">
        <v>0.43658914774180335</v>
      </c>
      <c r="J6639" s="211">
        <v>0.41931819944623722</v>
      </c>
      <c r="K6639" s="211">
        <v>0.60489155618130852</v>
      </c>
      <c r="L6639" s="211">
        <v>0.27615253651752719</v>
      </c>
      <c r="M6639" s="211">
        <v>9.3157056582241507E-2</v>
      </c>
      <c r="N6639" s="211">
        <v>0.43633833645130515</v>
      </c>
      <c r="O6639" s="211">
        <v>0.61044918269398629</v>
      </c>
      <c r="P6639" s="211">
        <v>7.1209005174745946E-2</v>
      </c>
      <c r="Q6639" s="211">
        <v>5.557808993227098E-2</v>
      </c>
      <c r="R6639" s="211">
        <v>0.41656983278259979</v>
      </c>
      <c r="S6639" s="211">
        <v>0.39646746440872671</v>
      </c>
      <c r="T6639" s="211">
        <v>0.56160190366464668</v>
      </c>
      <c r="U6639" s="211">
        <v>0.33717127089266691</v>
      </c>
      <c r="V6639" s="211">
        <v>8.9658804035841741E-2</v>
      </c>
      <c r="W6639" s="211">
        <v>0.53092483737155116</v>
      </c>
      <c r="X6639" s="211">
        <v>0.32386169788870312</v>
      </c>
      <c r="Y6639" s="211">
        <v>0.62709267155599879</v>
      </c>
      <c r="Z6639" s="211">
        <v>0.14419003328755792</v>
      </c>
      <c r="AA6639" s="212">
        <v>0.11753505293716404</v>
      </c>
    </row>
    <row r="6640" spans="1:27" x14ac:dyDescent="0.35">
      <c r="A6640" s="210" t="s">
        <v>7316</v>
      </c>
      <c r="B6640" s="217">
        <v>215.04925873855808</v>
      </c>
      <c r="C6640" s="211">
        <v>7.4884171159770335E-2</v>
      </c>
      <c r="D6640" s="211">
        <v>0.12862975878867361</v>
      </c>
      <c r="E6640" s="211">
        <v>6.9813162998951322E-2</v>
      </c>
      <c r="F6640" s="211">
        <v>0.10501568937149613</v>
      </c>
      <c r="G6640" s="211">
        <v>0.11892821454748115</v>
      </c>
      <c r="H6640" s="211">
        <v>0.12195946385630761</v>
      </c>
      <c r="I6640" s="211">
        <v>0.51488996925230102</v>
      </c>
      <c r="J6640" s="211">
        <v>0.44835332204198319</v>
      </c>
      <c r="K6640" s="211">
        <v>0.59986844065170852</v>
      </c>
      <c r="L6640" s="211">
        <v>0.27809956517185092</v>
      </c>
      <c r="M6640" s="211">
        <v>0.11826341833271045</v>
      </c>
      <c r="N6640" s="211">
        <v>0.39908362521829477</v>
      </c>
      <c r="O6640" s="211">
        <v>0.62812014714690523</v>
      </c>
      <c r="P6640" s="211">
        <v>7.1429711456260259E-2</v>
      </c>
      <c r="Q6640" s="211">
        <v>0.11258363308112404</v>
      </c>
      <c r="R6640" s="211">
        <v>0.43456545051704554</v>
      </c>
      <c r="S6640" s="211">
        <v>0.34768143494486214</v>
      </c>
      <c r="T6640" s="211">
        <v>0.60543933348300483</v>
      </c>
      <c r="U6640" s="211">
        <v>0.50331463797493126</v>
      </c>
      <c r="V6640" s="211">
        <v>0.18070562172627916</v>
      </c>
      <c r="W6640" s="211">
        <v>0.55674879582087033</v>
      </c>
      <c r="X6640" s="211">
        <v>0.24716360760894068</v>
      </c>
      <c r="Y6640" s="211">
        <v>0.71589527303084666</v>
      </c>
      <c r="Z6640" s="211">
        <v>0.14624472568939637</v>
      </c>
      <c r="AA6640" s="212">
        <v>0.12076120524273996</v>
      </c>
    </row>
    <row r="6641" spans="1:27" x14ac:dyDescent="0.35">
      <c r="A6641" s="210" t="s">
        <v>7317</v>
      </c>
      <c r="B6641" s="217">
        <v>129.12741261020022</v>
      </c>
      <c r="C6641" s="211">
        <v>7.7424777995097629E-2</v>
      </c>
      <c r="D6641" s="211">
        <v>0.11379933256979213</v>
      </c>
      <c r="E6641" s="211">
        <v>7.698853819703548E-2</v>
      </c>
      <c r="F6641" s="211">
        <v>0.1127446461914927</v>
      </c>
      <c r="G6641" s="211">
        <v>0.11866027544487992</v>
      </c>
      <c r="H6641" s="211">
        <v>0.1273519310683528</v>
      </c>
      <c r="I6641" s="211">
        <v>0.44592423028938993</v>
      </c>
      <c r="J6641" s="211">
        <v>0.49260635200286118</v>
      </c>
      <c r="K6641" s="211">
        <v>0.62399001364015783</v>
      </c>
      <c r="L6641" s="211">
        <v>0.2768819737980201</v>
      </c>
      <c r="M6641" s="211">
        <v>0.11032809032269542</v>
      </c>
      <c r="N6641" s="211">
        <v>0.48836045745198708</v>
      </c>
      <c r="O6641" s="211">
        <v>0.67683027266814144</v>
      </c>
      <c r="P6641" s="211">
        <v>6.7612579717260965E-2</v>
      </c>
      <c r="Q6641" s="211">
        <v>9.9445867301843988E-2</v>
      </c>
      <c r="R6641" s="211">
        <v>0.41292221568462012</v>
      </c>
      <c r="S6641" s="211">
        <v>0.36618352477378896</v>
      </c>
      <c r="T6641" s="211">
        <v>0.59636377880226243</v>
      </c>
      <c r="U6641" s="211">
        <v>0.49592182149603525</v>
      </c>
      <c r="V6641" s="211">
        <v>5.447070509460173E-2</v>
      </c>
      <c r="W6641" s="211">
        <v>0.56677669342250769</v>
      </c>
      <c r="X6641" s="211">
        <v>0.34255833404221669</v>
      </c>
      <c r="Y6641" s="211">
        <v>0.63714758982166697</v>
      </c>
      <c r="Z6641" s="211">
        <v>0.14844551178472956</v>
      </c>
      <c r="AA6641" s="212">
        <v>0.11915794495847579</v>
      </c>
    </row>
    <row r="6642" spans="1:27" x14ac:dyDescent="0.35">
      <c r="A6642" s="210" t="s">
        <v>7318</v>
      </c>
      <c r="B6642" s="217">
        <v>139.02586383842021</v>
      </c>
      <c r="C6642" s="211">
        <v>7.0442264548405478E-2</v>
      </c>
      <c r="D6642" s="211">
        <v>0.12961927174189311</v>
      </c>
      <c r="E6642" s="211">
        <v>7.6755573755795906E-2</v>
      </c>
      <c r="F6642" s="211">
        <v>0.1000171352011269</v>
      </c>
      <c r="G6642" s="211">
        <v>0.12456728464836352</v>
      </c>
      <c r="H6642" s="211">
        <v>0.11284231599221536</v>
      </c>
      <c r="I6642" s="211">
        <v>0.52734617046701393</v>
      </c>
      <c r="J6642" s="211">
        <v>0.43294541419640936</v>
      </c>
      <c r="K6642" s="211">
        <v>0.58475577135943524</v>
      </c>
      <c r="L6642" s="211">
        <v>0.27944128092489978</v>
      </c>
      <c r="M6642" s="211">
        <v>9.2064152348565617E-2</v>
      </c>
      <c r="N6642" s="211">
        <v>0.49225158763128324</v>
      </c>
      <c r="O6642" s="211">
        <v>0.77633337234312949</v>
      </c>
      <c r="P6642" s="211">
        <v>6.4558341799551236E-2</v>
      </c>
      <c r="Q6642" s="211">
        <v>8.1812425194665001E-2</v>
      </c>
      <c r="R6642" s="211">
        <v>0.44430056273998719</v>
      </c>
      <c r="S6642" s="211">
        <v>0.39293207668397678</v>
      </c>
      <c r="T6642" s="211">
        <v>0.55370259743418682</v>
      </c>
      <c r="U6642" s="211">
        <v>0.42970987859586107</v>
      </c>
      <c r="V6642" s="211">
        <v>0.12942908261994851</v>
      </c>
      <c r="W6642" s="211">
        <v>0.54750760641305074</v>
      </c>
      <c r="X6642" s="211">
        <v>0.26072769925584699</v>
      </c>
      <c r="Y6642" s="211">
        <v>0.6296936899542297</v>
      </c>
      <c r="Z6642" s="211">
        <v>0.14989432144790679</v>
      </c>
      <c r="AA6642" s="212">
        <v>0.12460659142249307</v>
      </c>
    </row>
    <row r="6643" spans="1:27" x14ac:dyDescent="0.35">
      <c r="A6643" s="210" t="s">
        <v>7319</v>
      </c>
      <c r="B6643" s="217">
        <v>133.7982598274308</v>
      </c>
      <c r="C6643" s="211">
        <v>5.6855887248498903E-2</v>
      </c>
      <c r="D6643" s="211">
        <v>0.12385295733541747</v>
      </c>
      <c r="E6643" s="211">
        <v>7.7136987088416348E-2</v>
      </c>
      <c r="F6643" s="211">
        <v>0.10463640669604077</v>
      </c>
      <c r="G6643" s="211">
        <v>0.12520227806515491</v>
      </c>
      <c r="H6643" s="211">
        <v>0.12436291263026303</v>
      </c>
      <c r="I6643" s="211">
        <v>0.50177472277548474</v>
      </c>
      <c r="J6643" s="211">
        <v>0.47700991290786926</v>
      </c>
      <c r="K6643" s="211">
        <v>0.62599737207867623</v>
      </c>
      <c r="L6643" s="211">
        <v>0.27135271185639459</v>
      </c>
      <c r="M6643" s="211">
        <v>0.10901124209543335</v>
      </c>
      <c r="N6643" s="211">
        <v>0.55217718607108834</v>
      </c>
      <c r="O6643" s="211">
        <v>0.78791390154116991</v>
      </c>
      <c r="P6643" s="211">
        <v>6.6592295358483752E-2</v>
      </c>
      <c r="Q6643" s="211">
        <v>4.9181415934375666E-2</v>
      </c>
      <c r="R6643" s="211">
        <v>0.47865446997699707</v>
      </c>
      <c r="S6643" s="211">
        <v>0.31001054384092269</v>
      </c>
      <c r="T6643" s="211">
        <v>0.51419914223134566</v>
      </c>
      <c r="U6643" s="211">
        <v>0.3860259814306225</v>
      </c>
      <c r="V6643" s="211">
        <v>8.0190937284228214E-2</v>
      </c>
      <c r="W6643" s="211">
        <v>0.58374978637627239</v>
      </c>
      <c r="X6643" s="211">
        <v>0.27729649488048158</v>
      </c>
      <c r="Y6643" s="211">
        <v>0.61602982910177051</v>
      </c>
      <c r="Z6643" s="211">
        <v>0.14543049100597344</v>
      </c>
      <c r="AA6643" s="212">
        <v>0.11822941180366783</v>
      </c>
    </row>
    <row r="6644" spans="1:27" x14ac:dyDescent="0.35">
      <c r="A6644" s="210" t="s">
        <v>7320</v>
      </c>
      <c r="B6644" s="217">
        <v>112.88953919598423</v>
      </c>
      <c r="C6644" s="211">
        <v>7.2550620449620309E-2</v>
      </c>
      <c r="D6644" s="211">
        <v>0.12986314664443102</v>
      </c>
      <c r="E6644" s="211">
        <v>7.6510362407443827E-2</v>
      </c>
      <c r="F6644" s="211">
        <v>0.11309032635699992</v>
      </c>
      <c r="G6644" s="211">
        <v>0.12425870258188487</v>
      </c>
      <c r="H6644" s="211">
        <v>0.10664058469222057</v>
      </c>
      <c r="I6644" s="211">
        <v>0.50891265802831798</v>
      </c>
      <c r="J6644" s="211">
        <v>0.47433051883190996</v>
      </c>
      <c r="K6644" s="211">
        <v>0.6379382083379892</v>
      </c>
      <c r="L6644" s="211">
        <v>0.27332832965082582</v>
      </c>
      <c r="M6644" s="211">
        <v>8.8454148766938703E-2</v>
      </c>
      <c r="N6644" s="211">
        <v>0.41606612071711135</v>
      </c>
      <c r="O6644" s="211">
        <v>0.55062045570331952</v>
      </c>
      <c r="P6644" s="211">
        <v>6.8459757198327129E-2</v>
      </c>
      <c r="Q6644" s="211">
        <v>9.5651129676885313E-2</v>
      </c>
      <c r="R6644" s="211">
        <v>0.42956738397447353</v>
      </c>
      <c r="S6644" s="211">
        <v>0.33260193653712561</v>
      </c>
      <c r="T6644" s="211">
        <v>0.60840898553558698</v>
      </c>
      <c r="U6644" s="211">
        <v>0.36499371647563783</v>
      </c>
      <c r="V6644" s="211">
        <v>6.3412538796476847E-2</v>
      </c>
      <c r="W6644" s="211">
        <v>0.50364662387969783</v>
      </c>
      <c r="X6644" s="211">
        <v>0.26595522944759631</v>
      </c>
      <c r="Y6644" s="211">
        <v>0.64243506158421537</v>
      </c>
      <c r="Z6644" s="211">
        <v>0.14764514646324095</v>
      </c>
      <c r="AA6644" s="212">
        <v>0.12061684086557643</v>
      </c>
    </row>
    <row r="6645" spans="1:27" x14ac:dyDescent="0.35">
      <c r="A6645" s="210" t="s">
        <v>7321</v>
      </c>
      <c r="B6645" s="217">
        <v>117.6278257921649</v>
      </c>
      <c r="C6645" s="211">
        <v>5.7315221072032241E-2</v>
      </c>
      <c r="D6645" s="211">
        <v>0.13145994126211361</v>
      </c>
      <c r="E6645" s="211">
        <v>7.6224271724638665E-2</v>
      </c>
      <c r="F6645" s="211">
        <v>9.5874531639736429E-2</v>
      </c>
      <c r="G6645" s="211">
        <v>0.1216096930274376</v>
      </c>
      <c r="H6645" s="211">
        <v>0.12149839416730385</v>
      </c>
      <c r="I6645" s="211">
        <v>0.50420739576351969</v>
      </c>
      <c r="J6645" s="211">
        <v>0.42059500453671139</v>
      </c>
      <c r="K6645" s="211">
        <v>0.55432963728755658</v>
      </c>
      <c r="L6645" s="211">
        <v>0.27600664165454586</v>
      </c>
      <c r="M6645" s="211">
        <v>9.5337592706868285E-2</v>
      </c>
      <c r="N6645" s="211">
        <v>0.39974604698835886</v>
      </c>
      <c r="O6645" s="211">
        <v>0.66785091938160401</v>
      </c>
      <c r="P6645" s="211">
        <v>6.9188237670746E-2</v>
      </c>
      <c r="Q6645" s="211">
        <v>0.11363660072800678</v>
      </c>
      <c r="R6645" s="211">
        <v>0.46960030493833022</v>
      </c>
      <c r="S6645" s="211">
        <v>0.42469514351238524</v>
      </c>
      <c r="T6645" s="211">
        <v>0.53331193518471598</v>
      </c>
      <c r="U6645" s="211">
        <v>0.34146993212999205</v>
      </c>
      <c r="V6645" s="211">
        <v>7.9440483524862077E-2</v>
      </c>
      <c r="W6645" s="211">
        <v>0.50641827981615195</v>
      </c>
      <c r="X6645" s="211">
        <v>0.27240791226457606</v>
      </c>
      <c r="Y6645" s="211">
        <v>0.66087327693876763</v>
      </c>
      <c r="Z6645" s="211">
        <v>0.14997111927607487</v>
      </c>
      <c r="AA6645" s="212">
        <v>0.1209025134332093</v>
      </c>
    </row>
    <row r="6646" spans="1:27" x14ac:dyDescent="0.35">
      <c r="A6646" s="210" t="s">
        <v>7322</v>
      </c>
      <c r="B6646" s="217">
        <v>154.70189369683067</v>
      </c>
      <c r="C6646" s="211">
        <v>4.9017941690446654E-2</v>
      </c>
      <c r="D6646" s="211">
        <v>0.13208501530477426</v>
      </c>
      <c r="E6646" s="211">
        <v>7.482274517696666E-2</v>
      </c>
      <c r="F6646" s="211">
        <v>9.9722470760969767E-2</v>
      </c>
      <c r="G6646" s="211">
        <v>0.12277851850744351</v>
      </c>
      <c r="H6646" s="211">
        <v>0.10678182714056807</v>
      </c>
      <c r="I6646" s="211">
        <v>0.50141583018191749</v>
      </c>
      <c r="J6646" s="211">
        <v>0.38971181815369704</v>
      </c>
      <c r="K6646" s="211">
        <v>0.62732429742630824</v>
      </c>
      <c r="L6646" s="211">
        <v>0.27169247428474208</v>
      </c>
      <c r="M6646" s="211">
        <v>8.338640274260524E-2</v>
      </c>
      <c r="N6646" s="211">
        <v>0.4092309690157121</v>
      </c>
      <c r="O6646" s="211">
        <v>0.74521916727814652</v>
      </c>
      <c r="P6646" s="211">
        <v>6.4790328936491087E-2</v>
      </c>
      <c r="Q6646" s="211">
        <v>8.3471212574271467E-2</v>
      </c>
      <c r="R6646" s="211">
        <v>0.42762966404494546</v>
      </c>
      <c r="S6646" s="211">
        <v>0.35869831891855447</v>
      </c>
      <c r="T6646" s="211">
        <v>0.49340674613768815</v>
      </c>
      <c r="U6646" s="211">
        <v>0.43058203236262038</v>
      </c>
      <c r="V6646" s="211">
        <v>0.17268916491418204</v>
      </c>
      <c r="W6646" s="211">
        <v>0.61971915268503885</v>
      </c>
      <c r="X6646" s="211">
        <v>0.39958724313963706</v>
      </c>
      <c r="Y6646" s="211">
        <v>0.65250947920094771</v>
      </c>
      <c r="Z6646" s="211">
        <v>0.13437259493515036</v>
      </c>
      <c r="AA6646" s="212">
        <v>0.11927132284798844</v>
      </c>
    </row>
    <row r="6647" spans="1:27" x14ac:dyDescent="0.35">
      <c r="A6647" s="210" t="s">
        <v>7323</v>
      </c>
      <c r="B6647" s="217">
        <v>171.92155606770615</v>
      </c>
      <c r="C6647" s="211">
        <v>5.488908084468988E-2</v>
      </c>
      <c r="D6647" s="211">
        <v>0.11725543819329637</v>
      </c>
      <c r="E6647" s="211">
        <v>7.3802386503540637E-2</v>
      </c>
      <c r="F6647" s="211">
        <v>0.10546512885295674</v>
      </c>
      <c r="G6647" s="211">
        <v>0.12506645401572219</v>
      </c>
      <c r="H6647" s="211">
        <v>0.1251587926562352</v>
      </c>
      <c r="I6647" s="211">
        <v>0.52964734496519383</v>
      </c>
      <c r="J6647" s="211">
        <v>0.43891668538494089</v>
      </c>
      <c r="K6647" s="211">
        <v>0.6371234880500769</v>
      </c>
      <c r="L6647" s="211">
        <v>0.27576970525117761</v>
      </c>
      <c r="M6647" s="211">
        <v>0.11329724558345035</v>
      </c>
      <c r="N6647" s="211">
        <v>0.38766708062613453</v>
      </c>
      <c r="O6647" s="211">
        <v>0.71747374627115312</v>
      </c>
      <c r="P6647" s="211">
        <v>7.1782674883044684E-2</v>
      </c>
      <c r="Q6647" s="211">
        <v>9.0362045205821417E-2</v>
      </c>
      <c r="R6647" s="211">
        <v>0.43188185883789254</v>
      </c>
      <c r="S6647" s="211">
        <v>0.27129463850988134</v>
      </c>
      <c r="T6647" s="211">
        <v>0.46827556655513686</v>
      </c>
      <c r="U6647" s="211">
        <v>0.45176700533020947</v>
      </c>
      <c r="V6647" s="211">
        <v>0.12470003492630667</v>
      </c>
      <c r="W6647" s="211">
        <v>0.50613841045527286</v>
      </c>
      <c r="X6647" s="211">
        <v>0.35860093069476928</v>
      </c>
      <c r="Y6647" s="211">
        <v>0.63118019164723638</v>
      </c>
      <c r="Z6647" s="211">
        <v>0.14933002421026581</v>
      </c>
      <c r="AA6647" s="212">
        <v>0.11474952649904523</v>
      </c>
    </row>
    <row r="6648" spans="1:27" x14ac:dyDescent="0.35">
      <c r="A6648" s="210" t="s">
        <v>7324</v>
      </c>
      <c r="B6648" s="217">
        <v>144.62872255529112</v>
      </c>
      <c r="C6648" s="211">
        <v>7.545362749466715E-2</v>
      </c>
      <c r="D6648" s="211">
        <v>0.12023237049492427</v>
      </c>
      <c r="E6648" s="211">
        <v>7.8108429896083215E-2</v>
      </c>
      <c r="F6648" s="211">
        <v>9.121432450891398E-2</v>
      </c>
      <c r="G6648" s="211">
        <v>0.12483007422183297</v>
      </c>
      <c r="H6648" s="211">
        <v>0.11283748837818885</v>
      </c>
      <c r="I6648" s="211">
        <v>0.52485336827676643</v>
      </c>
      <c r="J6648" s="211">
        <v>0.44509906745638</v>
      </c>
      <c r="K6648" s="211">
        <v>0.60226915366825884</v>
      </c>
      <c r="L6648" s="211">
        <v>0.27396348244848534</v>
      </c>
      <c r="M6648" s="211">
        <v>9.3651199281645017E-2</v>
      </c>
      <c r="N6648" s="211">
        <v>0.41946865674004485</v>
      </c>
      <c r="O6648" s="211">
        <v>0.54168556006043844</v>
      </c>
      <c r="P6648" s="211">
        <v>6.7238597759731289E-2</v>
      </c>
      <c r="Q6648" s="211">
        <v>9.1573736738914113E-2</v>
      </c>
      <c r="R6648" s="211">
        <v>0.48864509696183717</v>
      </c>
      <c r="S6648" s="211">
        <v>0.3527499380540054</v>
      </c>
      <c r="T6648" s="211">
        <v>0.5879246105235616</v>
      </c>
      <c r="U6648" s="211">
        <v>0.35067551120096013</v>
      </c>
      <c r="V6648" s="211">
        <v>0.19055027396785565</v>
      </c>
      <c r="W6648" s="211">
        <v>0.58182388884204006</v>
      </c>
      <c r="X6648" s="211">
        <v>0.25000695229299558</v>
      </c>
      <c r="Y6648" s="211">
        <v>0.63734298007764556</v>
      </c>
      <c r="Z6648" s="211">
        <v>0.14616540486597679</v>
      </c>
      <c r="AA6648" s="212">
        <v>0.12575713031218344</v>
      </c>
    </row>
    <row r="6649" spans="1:27" x14ac:dyDescent="0.35">
      <c r="A6649" s="210" t="s">
        <v>7325</v>
      </c>
      <c r="B6649" s="217">
        <v>111.34042801155057</v>
      </c>
      <c r="C6649" s="211">
        <v>5.3768160157183692E-2</v>
      </c>
      <c r="D6649" s="211">
        <v>0.1192158144977182</v>
      </c>
      <c r="E6649" s="211">
        <v>8.0354587935915434E-2</v>
      </c>
      <c r="F6649" s="211">
        <v>7.5278057595542264E-2</v>
      </c>
      <c r="G6649" s="211">
        <v>0.1175942765630433</v>
      </c>
      <c r="H6649" s="211">
        <v>0.1136940001365265</v>
      </c>
      <c r="I6649" s="211">
        <v>0.46853003225098944</v>
      </c>
      <c r="J6649" s="211">
        <v>0.45153696161305784</v>
      </c>
      <c r="K6649" s="211">
        <v>0.64930670629083453</v>
      </c>
      <c r="L6649" s="211">
        <v>0.27297728087834183</v>
      </c>
      <c r="M6649" s="211">
        <v>9.3758096694654874E-2</v>
      </c>
      <c r="N6649" s="211">
        <v>0.44905937030345633</v>
      </c>
      <c r="O6649" s="211">
        <v>0.69075249400771455</v>
      </c>
      <c r="P6649" s="211">
        <v>6.5968564441829317E-2</v>
      </c>
      <c r="Q6649" s="211">
        <v>0.14196798853870227</v>
      </c>
      <c r="R6649" s="211">
        <v>0.44109087101727701</v>
      </c>
      <c r="S6649" s="211">
        <v>0.2947518257432471</v>
      </c>
      <c r="T6649" s="211">
        <v>0.48557708141632877</v>
      </c>
      <c r="U6649" s="211">
        <v>0.36079808780017131</v>
      </c>
      <c r="V6649" s="211">
        <v>5.4346960371016377E-2</v>
      </c>
      <c r="W6649" s="211">
        <v>0.57495987645368385</v>
      </c>
      <c r="X6649" s="211">
        <v>0.25752893301481261</v>
      </c>
      <c r="Y6649" s="211">
        <v>0.61413348503597887</v>
      </c>
      <c r="Z6649" s="211">
        <v>0.14677104986080822</v>
      </c>
      <c r="AA6649" s="212">
        <v>0.11903615743306759</v>
      </c>
    </row>
    <row r="6650" spans="1:27" x14ac:dyDescent="0.35">
      <c r="A6650" s="210" t="s">
        <v>7326</v>
      </c>
      <c r="B6650" s="217">
        <v>113.35482051933975</v>
      </c>
      <c r="C6650" s="211">
        <v>6.3568378827506933E-2</v>
      </c>
      <c r="D6650" s="211">
        <v>0.12432672228602139</v>
      </c>
      <c r="E6650" s="211">
        <v>6.9991179386539523E-2</v>
      </c>
      <c r="F6650" s="211">
        <v>0.10363926355243155</v>
      </c>
      <c r="G6650" s="211">
        <v>0.1222985448297394</v>
      </c>
      <c r="H6650" s="211">
        <v>0.12458128422978865</v>
      </c>
      <c r="I6650" s="211">
        <v>0.48409251062894709</v>
      </c>
      <c r="J6650" s="211">
        <v>0.45616953344756872</v>
      </c>
      <c r="K6650" s="211">
        <v>0.61827615300564975</v>
      </c>
      <c r="L6650" s="211">
        <v>0.26875132594777507</v>
      </c>
      <c r="M6650" s="211">
        <v>8.70650530226037E-2</v>
      </c>
      <c r="N6650" s="211">
        <v>0.52318333851448617</v>
      </c>
      <c r="O6650" s="211">
        <v>0.65719354130137153</v>
      </c>
      <c r="P6650" s="211">
        <v>6.7746033444068696E-2</v>
      </c>
      <c r="Q6650" s="211">
        <v>5.4656101861876083E-2</v>
      </c>
      <c r="R6650" s="211">
        <v>0.45909557825086422</v>
      </c>
      <c r="S6650" s="211">
        <v>0.36296662245004396</v>
      </c>
      <c r="T6650" s="211">
        <v>0.51617563073912176</v>
      </c>
      <c r="U6650" s="211">
        <v>0.44125921008597396</v>
      </c>
      <c r="V6650" s="211">
        <v>5.7249910830839718E-2</v>
      </c>
      <c r="W6650" s="211">
        <v>0.51696624227817933</v>
      </c>
      <c r="X6650" s="211">
        <v>0.31856863844994082</v>
      </c>
      <c r="Y6650" s="211">
        <v>0.60521193743512147</v>
      </c>
      <c r="Z6650" s="211">
        <v>0.14711202419258651</v>
      </c>
      <c r="AA6650" s="212">
        <v>0.11817372507563594</v>
      </c>
    </row>
    <row r="6651" spans="1:27" x14ac:dyDescent="0.35">
      <c r="A6651" s="210" t="s">
        <v>7327</v>
      </c>
      <c r="B6651" s="217">
        <v>132.86620355608207</v>
      </c>
      <c r="C6651" s="211">
        <v>5.7166291381815074E-2</v>
      </c>
      <c r="D6651" s="211">
        <v>0.12620041141814731</v>
      </c>
      <c r="E6651" s="211">
        <v>6.9486504036820579E-2</v>
      </c>
      <c r="F6651" s="211">
        <v>0.1113603136553977</v>
      </c>
      <c r="G6651" s="211">
        <v>0.11849247113118358</v>
      </c>
      <c r="H6651" s="211">
        <v>0.11264189646465605</v>
      </c>
      <c r="I6651" s="211">
        <v>0.50682888794250758</v>
      </c>
      <c r="J6651" s="211">
        <v>0.47137910511858644</v>
      </c>
      <c r="K6651" s="211">
        <v>0.60832050591416154</v>
      </c>
      <c r="L6651" s="211">
        <v>0.26886628668546975</v>
      </c>
      <c r="M6651" s="211">
        <v>9.0250635473202237E-2</v>
      </c>
      <c r="N6651" s="211">
        <v>0.36709106104520767</v>
      </c>
      <c r="O6651" s="211">
        <v>0.57767422191991624</v>
      </c>
      <c r="P6651" s="211">
        <v>6.1645786445097377E-2</v>
      </c>
      <c r="Q6651" s="211">
        <v>5.3436622134840281E-2</v>
      </c>
      <c r="R6651" s="211">
        <v>0.43930758043785223</v>
      </c>
      <c r="S6651" s="211">
        <v>0.29645476305719087</v>
      </c>
      <c r="T6651" s="211">
        <v>0.60689979602552624</v>
      </c>
      <c r="U6651" s="211">
        <v>0.40159329127683108</v>
      </c>
      <c r="V6651" s="211">
        <v>0.12482898051206788</v>
      </c>
      <c r="W6651" s="211">
        <v>0.63002110578673398</v>
      </c>
      <c r="X6651" s="211">
        <v>0.36689727684014206</v>
      </c>
      <c r="Y6651" s="211">
        <v>0.70056385974913116</v>
      </c>
      <c r="Z6651" s="211">
        <v>0.14260201935120229</v>
      </c>
      <c r="AA6651" s="212">
        <v>0.11650382689142252</v>
      </c>
    </row>
    <row r="6652" spans="1:27" x14ac:dyDescent="0.35">
      <c r="A6652" s="210" t="s">
        <v>7328</v>
      </c>
      <c r="B6652" s="217">
        <v>148.49445941328025</v>
      </c>
      <c r="C6652" s="211">
        <v>5.8689356554335839E-2</v>
      </c>
      <c r="D6652" s="211">
        <v>0.12781679702087306</v>
      </c>
      <c r="E6652" s="211">
        <v>7.501680428189339E-2</v>
      </c>
      <c r="F6652" s="211">
        <v>0.10527841730192375</v>
      </c>
      <c r="G6652" s="211">
        <v>0.12019960085041095</v>
      </c>
      <c r="H6652" s="211">
        <v>0.12717747545431307</v>
      </c>
      <c r="I6652" s="211">
        <v>0.52286053106004793</v>
      </c>
      <c r="J6652" s="211">
        <v>0.44303869216374453</v>
      </c>
      <c r="K6652" s="211">
        <v>0.60792195530635063</v>
      </c>
      <c r="L6652" s="211">
        <v>0.27684993037131111</v>
      </c>
      <c r="M6652" s="211">
        <v>0.10101647883732229</v>
      </c>
      <c r="N6652" s="211">
        <v>0.50105699597109943</v>
      </c>
      <c r="O6652" s="211">
        <v>0.73978790430036379</v>
      </c>
      <c r="P6652" s="211">
        <v>6.9592178435393393E-2</v>
      </c>
      <c r="Q6652" s="211">
        <v>4.745226581068708E-2</v>
      </c>
      <c r="R6652" s="211">
        <v>0.49537274408912052</v>
      </c>
      <c r="S6652" s="211">
        <v>0.27652769821138939</v>
      </c>
      <c r="T6652" s="211">
        <v>0.58222802127805806</v>
      </c>
      <c r="U6652" s="211">
        <v>0.47123552593285012</v>
      </c>
      <c r="V6652" s="211">
        <v>0.1091994855759906</v>
      </c>
      <c r="W6652" s="211">
        <v>0.57400372281069378</v>
      </c>
      <c r="X6652" s="211">
        <v>0.32468578450619512</v>
      </c>
      <c r="Y6652" s="211">
        <v>0.56998566121226113</v>
      </c>
      <c r="Z6652" s="211">
        <v>0.14628195744667177</v>
      </c>
      <c r="AA6652" s="212">
        <v>0.11938050932067458</v>
      </c>
    </row>
    <row r="6653" spans="1:27" x14ac:dyDescent="0.35">
      <c r="A6653" s="210" t="s">
        <v>7329</v>
      </c>
      <c r="B6653" s="217">
        <v>107.43171887375399</v>
      </c>
      <c r="C6653" s="211">
        <v>4.7381463888102507E-2</v>
      </c>
      <c r="D6653" s="211">
        <v>0.12727108097385043</v>
      </c>
      <c r="E6653" s="211">
        <v>7.7903471535430729E-2</v>
      </c>
      <c r="F6653" s="211">
        <v>0.10508751943990982</v>
      </c>
      <c r="G6653" s="211">
        <v>0.11891772947559358</v>
      </c>
      <c r="H6653" s="211">
        <v>0.12215864520447439</v>
      </c>
      <c r="I6653" s="211">
        <v>0.51387439757207354</v>
      </c>
      <c r="J6653" s="211">
        <v>0.42307307415210371</v>
      </c>
      <c r="K6653" s="211">
        <v>0.53559053695248282</v>
      </c>
      <c r="L6653" s="211">
        <v>0.2755802014718336</v>
      </c>
      <c r="M6653" s="211">
        <v>8.0283603287886224E-2</v>
      </c>
      <c r="N6653" s="211">
        <v>0.41234306287908834</v>
      </c>
      <c r="O6653" s="211">
        <v>0.72622770737780185</v>
      </c>
      <c r="P6653" s="211">
        <v>6.201584956131611E-2</v>
      </c>
      <c r="Q6653" s="211">
        <v>0.12018847435070573</v>
      </c>
      <c r="R6653" s="211">
        <v>0.38661467013444312</v>
      </c>
      <c r="S6653" s="211">
        <v>0.27614787765105014</v>
      </c>
      <c r="T6653" s="211">
        <v>0.48435897070975309</v>
      </c>
      <c r="U6653" s="211">
        <v>0.41182196118503112</v>
      </c>
      <c r="V6653" s="211">
        <v>5.9703289770373091E-2</v>
      </c>
      <c r="W6653" s="211">
        <v>0.55844755668122037</v>
      </c>
      <c r="X6653" s="211">
        <v>0.23279409472367318</v>
      </c>
      <c r="Y6653" s="211">
        <v>0.71648987727004843</v>
      </c>
      <c r="Z6653" s="211">
        <v>0.14821404953798045</v>
      </c>
      <c r="AA6653" s="212">
        <v>0.11773795277633277</v>
      </c>
    </row>
    <row r="6654" spans="1:27" x14ac:dyDescent="0.35">
      <c r="A6654" s="210" t="s">
        <v>7330</v>
      </c>
      <c r="B6654" s="217">
        <v>141.76607985731431</v>
      </c>
      <c r="C6654" s="211">
        <v>5.2039635336056919E-2</v>
      </c>
      <c r="D6654" s="211">
        <v>0.11633072837748269</v>
      </c>
      <c r="E6654" s="211">
        <v>7.6178308061038272E-2</v>
      </c>
      <c r="F6654" s="211">
        <v>9.5047796374742533E-2</v>
      </c>
      <c r="G6654" s="211">
        <v>0.12345241164057215</v>
      </c>
      <c r="H6654" s="211">
        <v>0.11259200896052633</v>
      </c>
      <c r="I6654" s="211">
        <v>0.48510414617173414</v>
      </c>
      <c r="J6654" s="211">
        <v>0.41741513953961257</v>
      </c>
      <c r="K6654" s="211">
        <v>0.62985649685320744</v>
      </c>
      <c r="L6654" s="211">
        <v>0.2718499586888744</v>
      </c>
      <c r="M6654" s="211">
        <v>9.1101752555753424E-2</v>
      </c>
      <c r="N6654" s="211">
        <v>0.47259599235030902</v>
      </c>
      <c r="O6654" s="211">
        <v>0.66301072956048179</v>
      </c>
      <c r="P6654" s="211">
        <v>7.1246047490274605E-2</v>
      </c>
      <c r="Q6654" s="211">
        <v>9.4215614419735583E-2</v>
      </c>
      <c r="R6654" s="211">
        <v>0.46413987215299735</v>
      </c>
      <c r="S6654" s="211">
        <v>0.32731212286981193</v>
      </c>
      <c r="T6654" s="211">
        <v>0.58234518079852715</v>
      </c>
      <c r="U6654" s="211">
        <v>0.41543537359555849</v>
      </c>
      <c r="V6654" s="211">
        <v>0.10068375850580193</v>
      </c>
      <c r="W6654" s="211">
        <v>0.56105767106444504</v>
      </c>
      <c r="X6654" s="211">
        <v>0.28660761213958025</v>
      </c>
      <c r="Y6654" s="211">
        <v>0.64484371615050917</v>
      </c>
      <c r="Z6654" s="211">
        <v>0.13825576841519227</v>
      </c>
      <c r="AA6654" s="212">
        <v>0.11869364432142468</v>
      </c>
    </row>
    <row r="6655" spans="1:27" x14ac:dyDescent="0.35">
      <c r="A6655" s="210" t="s">
        <v>7331</v>
      </c>
      <c r="B6655" s="217">
        <v>125.35068997658962</v>
      </c>
      <c r="C6655" s="211">
        <v>5.7517764668583979E-2</v>
      </c>
      <c r="D6655" s="211">
        <v>0.12381189398936679</v>
      </c>
      <c r="E6655" s="211">
        <v>8.0164244123807821E-2</v>
      </c>
      <c r="F6655" s="211">
        <v>0.10709690184624004</v>
      </c>
      <c r="G6655" s="211">
        <v>0.11776444659047589</v>
      </c>
      <c r="H6655" s="211">
        <v>0.1231214297875342</v>
      </c>
      <c r="I6655" s="211">
        <v>0.48201083845101611</v>
      </c>
      <c r="J6655" s="211">
        <v>0.44754845162200174</v>
      </c>
      <c r="K6655" s="211">
        <v>0.54542063999676305</v>
      </c>
      <c r="L6655" s="211">
        <v>0.28293027135141047</v>
      </c>
      <c r="M6655" s="211">
        <v>0.11675729172478497</v>
      </c>
      <c r="N6655" s="211">
        <v>0.37978044993349303</v>
      </c>
      <c r="O6655" s="211">
        <v>0.64547413342846272</v>
      </c>
      <c r="P6655" s="211">
        <v>6.9682704923202415E-2</v>
      </c>
      <c r="Q6655" s="211">
        <v>0.12650783054813536</v>
      </c>
      <c r="R6655" s="211">
        <v>0.43000210522871152</v>
      </c>
      <c r="S6655" s="211">
        <v>0.26731435805555431</v>
      </c>
      <c r="T6655" s="211">
        <v>0.54933028214158641</v>
      </c>
      <c r="U6655" s="211">
        <v>0.36849040353877555</v>
      </c>
      <c r="V6655" s="211">
        <v>7.4891409928613401E-2</v>
      </c>
      <c r="W6655" s="211">
        <v>0.63407892185306247</v>
      </c>
      <c r="X6655" s="211">
        <v>0.37821706692882157</v>
      </c>
      <c r="Y6655" s="211">
        <v>0.61470191428242482</v>
      </c>
      <c r="Z6655" s="211">
        <v>0.14807098961779244</v>
      </c>
      <c r="AA6655" s="212">
        <v>0.11884217813905307</v>
      </c>
    </row>
    <row r="6656" spans="1:27" x14ac:dyDescent="0.35">
      <c r="A6656" s="210" t="s">
        <v>7332</v>
      </c>
      <c r="B6656" s="217">
        <v>162.82158216299408</v>
      </c>
      <c r="C6656" s="211">
        <v>6.0441386520256254E-2</v>
      </c>
      <c r="D6656" s="211">
        <v>0.12542000102990739</v>
      </c>
      <c r="E6656" s="211">
        <v>7.5398631161419358E-2</v>
      </c>
      <c r="F6656" s="211">
        <v>8.9037783507205065E-2</v>
      </c>
      <c r="G6656" s="211">
        <v>0.12234197301676061</v>
      </c>
      <c r="H6656" s="211">
        <v>0.1093049967224483</v>
      </c>
      <c r="I6656" s="211">
        <v>0.4821333778333739</v>
      </c>
      <c r="J6656" s="211">
        <v>0.39381214289625738</v>
      </c>
      <c r="K6656" s="211">
        <v>0.58909385543094983</v>
      </c>
      <c r="L6656" s="211">
        <v>0.27653007454240169</v>
      </c>
      <c r="M6656" s="211">
        <v>9.3386803347533257E-2</v>
      </c>
      <c r="N6656" s="211">
        <v>0.52164496515865921</v>
      </c>
      <c r="O6656" s="211">
        <v>0.72794811596176323</v>
      </c>
      <c r="P6656" s="211">
        <v>6.9098609884158294E-2</v>
      </c>
      <c r="Q6656" s="211">
        <v>7.267671678565546E-2</v>
      </c>
      <c r="R6656" s="211">
        <v>0.41253063679586854</v>
      </c>
      <c r="S6656" s="211">
        <v>0.33141646436174521</v>
      </c>
      <c r="T6656" s="211">
        <v>0.61273097377402852</v>
      </c>
      <c r="U6656" s="211">
        <v>0.43601440351711584</v>
      </c>
      <c r="V6656" s="211">
        <v>0.1489614455081911</v>
      </c>
      <c r="W6656" s="211">
        <v>0.55374970023495973</v>
      </c>
      <c r="X6656" s="211">
        <v>0.36334535400353818</v>
      </c>
      <c r="Y6656" s="211">
        <v>0.73109802037179816</v>
      </c>
      <c r="Z6656" s="211">
        <v>0.14685409268186411</v>
      </c>
      <c r="AA6656" s="212">
        <v>0.1237616314038068</v>
      </c>
    </row>
    <row r="6657" spans="1:27" x14ac:dyDescent="0.35">
      <c r="A6657" s="210" t="s">
        <v>7333</v>
      </c>
      <c r="B6657" s="217">
        <v>114.18111440892623</v>
      </c>
      <c r="C6657" s="211">
        <v>7.0676995084911695E-2</v>
      </c>
      <c r="D6657" s="211">
        <v>0.12141045096729895</v>
      </c>
      <c r="E6657" s="211">
        <v>7.3288763922910491E-2</v>
      </c>
      <c r="F6657" s="211">
        <v>9.5345428035807672E-2</v>
      </c>
      <c r="G6657" s="211">
        <v>0.11595220260454958</v>
      </c>
      <c r="H6657" s="211">
        <v>0.11922979594997786</v>
      </c>
      <c r="I6657" s="211">
        <v>0.51469318004202758</v>
      </c>
      <c r="J6657" s="211">
        <v>0.48494726841729241</v>
      </c>
      <c r="K6657" s="211">
        <v>0.56181169818894428</v>
      </c>
      <c r="L6657" s="211">
        <v>0.27705720986267474</v>
      </c>
      <c r="M6657" s="211">
        <v>0.1179396419496682</v>
      </c>
      <c r="N6657" s="211">
        <v>0.48116586079186563</v>
      </c>
      <c r="O6657" s="211">
        <v>0.67652889380899284</v>
      </c>
      <c r="P6657" s="211">
        <v>6.3501928069314928E-2</v>
      </c>
      <c r="Q6657" s="211">
        <v>6.5227756921199601E-2</v>
      </c>
      <c r="R6657" s="211">
        <v>0.44234370127317568</v>
      </c>
      <c r="S6657" s="211">
        <v>0.28876604879708223</v>
      </c>
      <c r="T6657" s="211">
        <v>0.46850320523395556</v>
      </c>
      <c r="U6657" s="211">
        <v>0.37916029674238894</v>
      </c>
      <c r="V6657" s="211">
        <v>7.5289404637210761E-2</v>
      </c>
      <c r="W6657" s="211">
        <v>0.51911916172250283</v>
      </c>
      <c r="X6657" s="211">
        <v>0.27256847263365974</v>
      </c>
      <c r="Y6657" s="211">
        <v>0.60088344280082917</v>
      </c>
      <c r="Z6657" s="211">
        <v>0.14802391441003138</v>
      </c>
      <c r="AA6657" s="212">
        <v>0.12041354637072191</v>
      </c>
    </row>
    <row r="6658" spans="1:27" x14ac:dyDescent="0.35">
      <c r="A6658" s="210" t="s">
        <v>7334</v>
      </c>
      <c r="B6658" s="217">
        <v>130.3115621040464</v>
      </c>
      <c r="C6658" s="211">
        <v>6.4017973708388048E-2</v>
      </c>
      <c r="D6658" s="211">
        <v>0.13186039365947214</v>
      </c>
      <c r="E6658" s="211">
        <v>7.7619122714180339E-2</v>
      </c>
      <c r="F6658" s="211">
        <v>0.10593162721551834</v>
      </c>
      <c r="G6658" s="211">
        <v>0.12348193421525958</v>
      </c>
      <c r="H6658" s="211">
        <v>0.12200628377253803</v>
      </c>
      <c r="I6658" s="211">
        <v>0.47269261147410424</v>
      </c>
      <c r="J6658" s="211">
        <v>0.4537695522592422</v>
      </c>
      <c r="K6658" s="211">
        <v>0.57500268497610807</v>
      </c>
      <c r="L6658" s="211">
        <v>0.27916850666298754</v>
      </c>
      <c r="M6658" s="211">
        <v>9.9451704075924713E-2</v>
      </c>
      <c r="N6658" s="211">
        <v>0.44589536901202809</v>
      </c>
      <c r="O6658" s="211">
        <v>0.68786417988536608</v>
      </c>
      <c r="P6658" s="211">
        <v>7.1272282792230732E-2</v>
      </c>
      <c r="Q6658" s="211">
        <v>0.12973269285051431</v>
      </c>
      <c r="R6658" s="211">
        <v>0.42766848357571535</v>
      </c>
      <c r="S6658" s="211">
        <v>0.365156700719518</v>
      </c>
      <c r="T6658" s="211">
        <v>0.48409802705714633</v>
      </c>
      <c r="U6658" s="211">
        <v>0.40967837959055187</v>
      </c>
      <c r="V6658" s="211">
        <v>7.5977364083415252E-2</v>
      </c>
      <c r="W6658" s="211">
        <v>0.55025024769918818</v>
      </c>
      <c r="X6658" s="211">
        <v>0.33687147525833133</v>
      </c>
      <c r="Y6658" s="211">
        <v>0.61015626042564697</v>
      </c>
      <c r="Z6658" s="211">
        <v>0.14051920071599586</v>
      </c>
      <c r="AA6658" s="212">
        <v>0.11828486826452503</v>
      </c>
    </row>
    <row r="6659" spans="1:27" x14ac:dyDescent="0.35">
      <c r="A6659" s="210" t="s">
        <v>7335</v>
      </c>
      <c r="B6659" s="217">
        <v>127.74193091646785</v>
      </c>
      <c r="C6659" s="211">
        <v>4.9691189850954082E-2</v>
      </c>
      <c r="D6659" s="211">
        <v>0.12316633236911022</v>
      </c>
      <c r="E6659" s="211">
        <v>7.214683099509428E-2</v>
      </c>
      <c r="F6659" s="211">
        <v>0.10922449166423551</v>
      </c>
      <c r="G6659" s="211">
        <v>0.11839238576172322</v>
      </c>
      <c r="H6659" s="211">
        <v>0.12260125604558209</v>
      </c>
      <c r="I6659" s="211">
        <v>0.45003575382950628</v>
      </c>
      <c r="J6659" s="211">
        <v>0.40541630958554192</v>
      </c>
      <c r="K6659" s="211">
        <v>0.64994722407284766</v>
      </c>
      <c r="L6659" s="211">
        <v>0.2744345045528383</v>
      </c>
      <c r="M6659" s="211">
        <v>0.10107430182735663</v>
      </c>
      <c r="N6659" s="211">
        <v>0.45987705949805091</v>
      </c>
      <c r="O6659" s="211">
        <v>0.62227184592556362</v>
      </c>
      <c r="P6659" s="211">
        <v>6.4451597132223287E-2</v>
      </c>
      <c r="Q6659" s="211">
        <v>5.0730582158960813E-2</v>
      </c>
      <c r="R6659" s="211">
        <v>0.40283515123994007</v>
      </c>
      <c r="S6659" s="211">
        <v>0.29837941953734676</v>
      </c>
      <c r="T6659" s="211">
        <v>0.57115521072164765</v>
      </c>
      <c r="U6659" s="211">
        <v>0.43787430949393835</v>
      </c>
      <c r="V6659" s="211">
        <v>7.9482331205503562E-2</v>
      </c>
      <c r="W6659" s="211">
        <v>0.60346660622777737</v>
      </c>
      <c r="X6659" s="211">
        <v>0.31466115527049754</v>
      </c>
      <c r="Y6659" s="211">
        <v>0.58014411604903104</v>
      </c>
      <c r="Z6659" s="211">
        <v>0.13691699337933605</v>
      </c>
      <c r="AA6659" s="212">
        <v>0.11259541992900871</v>
      </c>
    </row>
    <row r="6660" spans="1:27" x14ac:dyDescent="0.35">
      <c r="A6660" s="210" t="s">
        <v>7336</v>
      </c>
      <c r="B6660" s="217">
        <v>151.76886433896667</v>
      </c>
      <c r="C6660" s="211">
        <v>7.3517680059725726E-2</v>
      </c>
      <c r="D6660" s="211">
        <v>0.12217563995341787</v>
      </c>
      <c r="E6660" s="211">
        <v>7.2940931732990877E-2</v>
      </c>
      <c r="F6660" s="211">
        <v>8.9495322384034251E-2</v>
      </c>
      <c r="G6660" s="211">
        <v>0.11779452136405102</v>
      </c>
      <c r="H6660" s="211">
        <v>0.12123040709269842</v>
      </c>
      <c r="I6660" s="211">
        <v>0.51535052430405814</v>
      </c>
      <c r="J6660" s="211">
        <v>0.41774380071391443</v>
      </c>
      <c r="K6660" s="211">
        <v>0.64578332330328658</v>
      </c>
      <c r="L6660" s="211">
        <v>0.27699079336005716</v>
      </c>
      <c r="M6660" s="211">
        <v>9.8588117638779588E-2</v>
      </c>
      <c r="N6660" s="211">
        <v>0.52242393576006352</v>
      </c>
      <c r="O6660" s="211">
        <v>0.62294939733108123</v>
      </c>
      <c r="P6660" s="211">
        <v>6.926193143419769E-2</v>
      </c>
      <c r="Q6660" s="211">
        <v>8.4224662563020219E-2</v>
      </c>
      <c r="R6660" s="211">
        <v>0.39189644053843653</v>
      </c>
      <c r="S6660" s="211">
        <v>0.41175231223433373</v>
      </c>
      <c r="T6660" s="211">
        <v>0.60796176009094627</v>
      </c>
      <c r="U6660" s="211">
        <v>0.47835962682467487</v>
      </c>
      <c r="V6660" s="211">
        <v>8.8773603931587855E-2</v>
      </c>
      <c r="W6660" s="211">
        <v>0.50634571355463731</v>
      </c>
      <c r="X6660" s="211">
        <v>0.32860039582337885</v>
      </c>
      <c r="Y6660" s="211">
        <v>0.70799976937250897</v>
      </c>
      <c r="Z6660" s="211">
        <v>0.14990861241397369</v>
      </c>
      <c r="AA6660" s="212">
        <v>0.11745500420480408</v>
      </c>
    </row>
    <row r="6661" spans="1:27" x14ac:dyDescent="0.35">
      <c r="A6661" s="210" t="s">
        <v>7337</v>
      </c>
      <c r="B6661" s="217">
        <v>124.84243434891692</v>
      </c>
      <c r="C6661" s="211">
        <v>6.897942947645333E-2</v>
      </c>
      <c r="D6661" s="211">
        <v>0.12338675928970251</v>
      </c>
      <c r="E6661" s="211">
        <v>6.8443122747570098E-2</v>
      </c>
      <c r="F6661" s="211">
        <v>0.10538040550509187</v>
      </c>
      <c r="G6661" s="211">
        <v>0.12281011085726994</v>
      </c>
      <c r="H6661" s="211">
        <v>0.12535824529251866</v>
      </c>
      <c r="I6661" s="211">
        <v>0.4399956750155623</v>
      </c>
      <c r="J6661" s="211">
        <v>0.41391618035627264</v>
      </c>
      <c r="K6661" s="211">
        <v>0.58905255976955184</v>
      </c>
      <c r="L6661" s="211">
        <v>0.27872095073911113</v>
      </c>
      <c r="M6661" s="211">
        <v>9.6291021406479743E-2</v>
      </c>
      <c r="N6661" s="211">
        <v>0.42175678624731333</v>
      </c>
      <c r="O6661" s="211">
        <v>0.66048791175284727</v>
      </c>
      <c r="P6661" s="211">
        <v>6.5412000878558946E-2</v>
      </c>
      <c r="Q6661" s="211">
        <v>8.6033041180793551E-2</v>
      </c>
      <c r="R6661" s="211">
        <v>0.40731398503076788</v>
      </c>
      <c r="S6661" s="211">
        <v>0.30169088374605713</v>
      </c>
      <c r="T6661" s="211">
        <v>0.51689627304072694</v>
      </c>
      <c r="U6661" s="211">
        <v>0.41135147735627642</v>
      </c>
      <c r="V6661" s="211">
        <v>9.8182359637838765E-2</v>
      </c>
      <c r="W6661" s="211">
        <v>0.56959656491868571</v>
      </c>
      <c r="X6661" s="211">
        <v>0.42369423965873448</v>
      </c>
      <c r="Y6661" s="211">
        <v>0.55384253354714852</v>
      </c>
      <c r="Z6661" s="211">
        <v>0.14561056835812689</v>
      </c>
      <c r="AA6661" s="212">
        <v>0.11414493805187907</v>
      </c>
    </row>
    <row r="6662" spans="1:27" x14ac:dyDescent="0.35">
      <c r="A6662" s="210" t="s">
        <v>7338</v>
      </c>
      <c r="B6662" s="217">
        <v>137.50441082544134</v>
      </c>
      <c r="C6662" s="211">
        <v>6.6003214982148617E-2</v>
      </c>
      <c r="D6662" s="211">
        <v>0.12653011190314248</v>
      </c>
      <c r="E6662" s="211">
        <v>7.8370676669130501E-2</v>
      </c>
      <c r="F6662" s="211">
        <v>8.4693811016093468E-2</v>
      </c>
      <c r="G6662" s="211">
        <v>0.11302364678455513</v>
      </c>
      <c r="H6662" s="211">
        <v>0.12225312789093522</v>
      </c>
      <c r="I6662" s="211">
        <v>0.44286871534642847</v>
      </c>
      <c r="J6662" s="211">
        <v>0.41405247218873686</v>
      </c>
      <c r="K6662" s="211">
        <v>0.58912584190760886</v>
      </c>
      <c r="L6662" s="211">
        <v>0.2750074666145369</v>
      </c>
      <c r="M6662" s="211">
        <v>9.2580718186865835E-2</v>
      </c>
      <c r="N6662" s="211">
        <v>0.41120984941701877</v>
      </c>
      <c r="O6662" s="211">
        <v>0.75921232915250714</v>
      </c>
      <c r="P6662" s="211">
        <v>6.7277023131954244E-2</v>
      </c>
      <c r="Q6662" s="211">
        <v>0.11707910411913416</v>
      </c>
      <c r="R6662" s="211">
        <v>0.46559665706778397</v>
      </c>
      <c r="S6662" s="211">
        <v>0.31633449624934185</v>
      </c>
      <c r="T6662" s="211">
        <v>0.52039146623811505</v>
      </c>
      <c r="U6662" s="211">
        <v>0.41793083648968288</v>
      </c>
      <c r="V6662" s="211">
        <v>0.10310389057218712</v>
      </c>
      <c r="W6662" s="211">
        <v>0.59025251344947727</v>
      </c>
      <c r="X6662" s="211">
        <v>0.38354598865126727</v>
      </c>
      <c r="Y6662" s="211">
        <v>0.52986331007528364</v>
      </c>
      <c r="Z6662" s="211">
        <v>0.13967585728810247</v>
      </c>
      <c r="AA6662" s="212">
        <v>0.11322438049276673</v>
      </c>
    </row>
    <row r="6663" spans="1:27" x14ac:dyDescent="0.35">
      <c r="A6663" s="210" t="s">
        <v>7339</v>
      </c>
      <c r="B6663" s="217">
        <v>131.46583869431055</v>
      </c>
      <c r="C6663" s="211">
        <v>5.0256952610103246E-2</v>
      </c>
      <c r="D6663" s="211">
        <v>0.13233679645747451</v>
      </c>
      <c r="E6663" s="211">
        <v>7.8794065314082395E-2</v>
      </c>
      <c r="F6663" s="211">
        <v>0.12001489527253105</v>
      </c>
      <c r="G6663" s="211">
        <v>0.12215310691055919</v>
      </c>
      <c r="H6663" s="211">
        <v>0.11696040244068734</v>
      </c>
      <c r="I6663" s="211">
        <v>0.50179637912288144</v>
      </c>
      <c r="J6663" s="211">
        <v>0.41457801403036842</v>
      </c>
      <c r="K6663" s="211">
        <v>0.59667777580157999</v>
      </c>
      <c r="L6663" s="211">
        <v>0.27781068390149688</v>
      </c>
      <c r="M6663" s="211">
        <v>9.4838604779001703E-2</v>
      </c>
      <c r="N6663" s="211">
        <v>0.40196555192757444</v>
      </c>
      <c r="O6663" s="211">
        <v>0.73535869695252853</v>
      </c>
      <c r="P6663" s="211">
        <v>6.7325597352841535E-2</v>
      </c>
      <c r="Q6663" s="211">
        <v>5.57599330158038E-2</v>
      </c>
      <c r="R6663" s="211">
        <v>0.35229539141022842</v>
      </c>
      <c r="S6663" s="211">
        <v>0.26449399523640377</v>
      </c>
      <c r="T6663" s="211">
        <v>0.53813782891455109</v>
      </c>
      <c r="U6663" s="211">
        <v>0.40778502028431868</v>
      </c>
      <c r="V6663" s="211">
        <v>0.13726325881333631</v>
      </c>
      <c r="W6663" s="211">
        <v>0.57573371751635982</v>
      </c>
      <c r="X6663" s="211">
        <v>0.3412658024954297</v>
      </c>
      <c r="Y6663" s="211">
        <v>0.53348339909909315</v>
      </c>
      <c r="Z6663" s="211">
        <v>0.14882222548949003</v>
      </c>
      <c r="AA6663" s="212">
        <v>0.1224118864883509</v>
      </c>
    </row>
    <row r="6664" spans="1:27" x14ac:dyDescent="0.35">
      <c r="A6664" s="210" t="s">
        <v>7340</v>
      </c>
      <c r="B6664" s="217">
        <v>157.17815264645142</v>
      </c>
      <c r="C6664" s="211">
        <v>4.6088129852560354E-2</v>
      </c>
      <c r="D6664" s="211">
        <v>0.12649899515146484</v>
      </c>
      <c r="E6664" s="211">
        <v>7.7493815153557549E-2</v>
      </c>
      <c r="F6664" s="211">
        <v>9.1923417116254513E-2</v>
      </c>
      <c r="G6664" s="211">
        <v>0.12098383430564784</v>
      </c>
      <c r="H6664" s="211">
        <v>0.12250321225385517</v>
      </c>
      <c r="I6664" s="211">
        <v>0.48422243872472637</v>
      </c>
      <c r="J6664" s="211">
        <v>0.46628688730158924</v>
      </c>
      <c r="K6664" s="211">
        <v>0.61820437518339888</v>
      </c>
      <c r="L6664" s="211">
        <v>0.27765321148555988</v>
      </c>
      <c r="M6664" s="211">
        <v>9.5047675075786375E-2</v>
      </c>
      <c r="N6664" s="211">
        <v>0.58731536387902827</v>
      </c>
      <c r="O6664" s="211">
        <v>0.78888324676727262</v>
      </c>
      <c r="P6664" s="211">
        <v>7.2863230940560436E-2</v>
      </c>
      <c r="Q6664" s="211">
        <v>6.291116090734003E-2</v>
      </c>
      <c r="R6664" s="211">
        <v>0.43132830621911855</v>
      </c>
      <c r="S6664" s="211">
        <v>0.37578456981457037</v>
      </c>
      <c r="T6664" s="211">
        <v>0.61099969974640067</v>
      </c>
      <c r="U6664" s="211">
        <v>0.52613487542943571</v>
      </c>
      <c r="V6664" s="211">
        <v>8.0121942477908895E-2</v>
      </c>
      <c r="W6664" s="211">
        <v>0.48807691884424864</v>
      </c>
      <c r="X6664" s="211">
        <v>0.35745431779701886</v>
      </c>
      <c r="Y6664" s="211">
        <v>0.65461694020924233</v>
      </c>
      <c r="Z6664" s="211">
        <v>0.14455493414555895</v>
      </c>
      <c r="AA6664" s="212">
        <v>0.11978170277046485</v>
      </c>
    </row>
    <row r="6665" spans="1:27" x14ac:dyDescent="0.35">
      <c r="A6665" s="210" t="s">
        <v>7341</v>
      </c>
      <c r="B6665" s="217">
        <v>127.96557671420049</v>
      </c>
      <c r="C6665" s="211">
        <v>7.1612561091631208E-2</v>
      </c>
      <c r="D6665" s="211">
        <v>0.12376720233744995</v>
      </c>
      <c r="E6665" s="211">
        <v>7.3624105660539216E-2</v>
      </c>
      <c r="F6665" s="211">
        <v>0.10403198037297932</v>
      </c>
      <c r="G6665" s="211">
        <v>0.11871302985015138</v>
      </c>
      <c r="H6665" s="211">
        <v>0.10376239104411908</v>
      </c>
      <c r="I6665" s="211">
        <v>0.44908921473558339</v>
      </c>
      <c r="J6665" s="211">
        <v>0.44594237865094094</v>
      </c>
      <c r="K6665" s="211">
        <v>0.64663881688245928</v>
      </c>
      <c r="L6665" s="211">
        <v>0.2723248569154621</v>
      </c>
      <c r="M6665" s="211">
        <v>7.9755188923670089E-2</v>
      </c>
      <c r="N6665" s="211">
        <v>0.40212776683063145</v>
      </c>
      <c r="O6665" s="211">
        <v>0.62124691613748972</v>
      </c>
      <c r="P6665" s="211">
        <v>7.1668713303493753E-2</v>
      </c>
      <c r="Q6665" s="211">
        <v>4.6593519540838561E-2</v>
      </c>
      <c r="R6665" s="211">
        <v>0.3769987419659247</v>
      </c>
      <c r="S6665" s="211">
        <v>0.43147712620725359</v>
      </c>
      <c r="T6665" s="211">
        <v>0.53188759923854001</v>
      </c>
      <c r="U6665" s="211">
        <v>0.43161089305787637</v>
      </c>
      <c r="V6665" s="211">
        <v>9.8856550608450389E-2</v>
      </c>
      <c r="W6665" s="211">
        <v>0.51218932081991886</v>
      </c>
      <c r="X6665" s="211">
        <v>0.36261649899845461</v>
      </c>
      <c r="Y6665" s="211">
        <v>0.62599290331471225</v>
      </c>
      <c r="Z6665" s="211">
        <v>0.14657936942671335</v>
      </c>
      <c r="AA6665" s="212">
        <v>0.12019523394576195</v>
      </c>
    </row>
    <row r="6666" spans="1:27" x14ac:dyDescent="0.35">
      <c r="A6666" s="210" t="s">
        <v>7342</v>
      </c>
      <c r="B6666" s="217">
        <v>143.62623138262796</v>
      </c>
      <c r="C6666" s="211">
        <v>7.1335535164492425E-2</v>
      </c>
      <c r="D6666" s="211">
        <v>0.12522615021469205</v>
      </c>
      <c r="E6666" s="211">
        <v>7.8139872517309292E-2</v>
      </c>
      <c r="F6666" s="211">
        <v>8.3188836124714477E-2</v>
      </c>
      <c r="G6666" s="211">
        <v>0.1212201998463861</v>
      </c>
      <c r="H6666" s="211">
        <v>0.12426168747893038</v>
      </c>
      <c r="I6666" s="211">
        <v>0.5028518295069756</v>
      </c>
      <c r="J6666" s="211">
        <v>0.41800048324217032</v>
      </c>
      <c r="K6666" s="211">
        <v>0.58848154458194035</v>
      </c>
      <c r="L6666" s="211">
        <v>0.27423698630979682</v>
      </c>
      <c r="M6666" s="211">
        <v>0.10849745119269982</v>
      </c>
      <c r="N6666" s="211">
        <v>0.38834228284428157</v>
      </c>
      <c r="O6666" s="211">
        <v>0.64701785356569486</v>
      </c>
      <c r="P6666" s="211">
        <v>6.6825490959115927E-2</v>
      </c>
      <c r="Q6666" s="211">
        <v>8.9162196147909878E-2</v>
      </c>
      <c r="R6666" s="211">
        <v>0.45736074168412705</v>
      </c>
      <c r="S6666" s="211">
        <v>0.29255448681040791</v>
      </c>
      <c r="T6666" s="211">
        <v>0.53242066926318077</v>
      </c>
      <c r="U6666" s="211">
        <v>0.42350691532612544</v>
      </c>
      <c r="V6666" s="211">
        <v>9.4064645723579046E-2</v>
      </c>
      <c r="W6666" s="211">
        <v>0.57073985382720371</v>
      </c>
      <c r="X6666" s="211">
        <v>0.37213382006296958</v>
      </c>
      <c r="Y6666" s="211">
        <v>0.65874278453008306</v>
      </c>
      <c r="Z6666" s="211">
        <v>0.14893738836290893</v>
      </c>
      <c r="AA6666" s="212">
        <v>0.11356109621960038</v>
      </c>
    </row>
    <row r="6667" spans="1:27" x14ac:dyDescent="0.35">
      <c r="A6667" s="210" t="s">
        <v>7343</v>
      </c>
      <c r="B6667" s="217">
        <v>154.48866098112421</v>
      </c>
      <c r="C6667" s="211">
        <v>7.836565818826817E-2</v>
      </c>
      <c r="D6667" s="211">
        <v>0.11894568315294694</v>
      </c>
      <c r="E6667" s="211">
        <v>7.7937825594095067E-2</v>
      </c>
      <c r="F6667" s="211">
        <v>8.3829738046208385E-2</v>
      </c>
      <c r="G6667" s="211">
        <v>0.12385618639100292</v>
      </c>
      <c r="H6667" s="211">
        <v>0.12098055610055834</v>
      </c>
      <c r="I6667" s="211">
        <v>0.52052834666579828</v>
      </c>
      <c r="J6667" s="211">
        <v>0.40956162289788484</v>
      </c>
      <c r="K6667" s="211">
        <v>0.51003405778809519</v>
      </c>
      <c r="L6667" s="211">
        <v>0.27394954493260626</v>
      </c>
      <c r="M6667" s="211">
        <v>0.12152024076871226</v>
      </c>
      <c r="N6667" s="211">
        <v>0.56261570159531593</v>
      </c>
      <c r="O6667" s="211">
        <v>0.71405929564624604</v>
      </c>
      <c r="P6667" s="211">
        <v>6.7450446353624627E-2</v>
      </c>
      <c r="Q6667" s="211">
        <v>5.9565495957107584E-2</v>
      </c>
      <c r="R6667" s="211">
        <v>0.36804573304348209</v>
      </c>
      <c r="S6667" s="211">
        <v>0.30776747557808937</v>
      </c>
      <c r="T6667" s="211">
        <v>0.51415064464648685</v>
      </c>
      <c r="U6667" s="211">
        <v>0.48233415541595015</v>
      </c>
      <c r="V6667" s="211">
        <v>0.1198788564355045</v>
      </c>
      <c r="W6667" s="211">
        <v>0.59775388418478637</v>
      </c>
      <c r="X6667" s="211">
        <v>0.39137910426461309</v>
      </c>
      <c r="Y6667" s="211">
        <v>0.61951555641502409</v>
      </c>
      <c r="Z6667" s="211">
        <v>0.139016296470969</v>
      </c>
      <c r="AA6667" s="212">
        <v>0.12073992816661176</v>
      </c>
    </row>
    <row r="6668" spans="1:27" x14ac:dyDescent="0.35">
      <c r="A6668" s="210" t="s">
        <v>7344</v>
      </c>
      <c r="B6668" s="217">
        <v>144.5844364721828</v>
      </c>
      <c r="C6668" s="211">
        <v>5.7004001494329E-2</v>
      </c>
      <c r="D6668" s="211">
        <v>0.12494736969900722</v>
      </c>
      <c r="E6668" s="211">
        <v>8.5659062331223862E-2</v>
      </c>
      <c r="F6668" s="211">
        <v>8.585058875236018E-2</v>
      </c>
      <c r="G6668" s="211">
        <v>0.12048651071505818</v>
      </c>
      <c r="H6668" s="211">
        <v>0.11611356542276301</v>
      </c>
      <c r="I6668" s="211">
        <v>0.48710572914146316</v>
      </c>
      <c r="J6668" s="211">
        <v>0.40691604557317806</v>
      </c>
      <c r="K6668" s="211">
        <v>0.62357822164226007</v>
      </c>
      <c r="L6668" s="211">
        <v>0.27462335777128816</v>
      </c>
      <c r="M6668" s="211">
        <v>9.1829339709199972E-2</v>
      </c>
      <c r="N6668" s="211">
        <v>0.40229240430509233</v>
      </c>
      <c r="O6668" s="211">
        <v>0.67790153927741614</v>
      </c>
      <c r="P6668" s="211">
        <v>6.619169812460915E-2</v>
      </c>
      <c r="Q6668" s="211">
        <v>7.4940442329569715E-2</v>
      </c>
      <c r="R6668" s="211">
        <v>0.46543998197781944</v>
      </c>
      <c r="S6668" s="211">
        <v>0.33226243931991628</v>
      </c>
      <c r="T6668" s="211">
        <v>0.48630090760922179</v>
      </c>
      <c r="U6668" s="211">
        <v>0.42736135008841336</v>
      </c>
      <c r="V6668" s="211">
        <v>0.16675023466402814</v>
      </c>
      <c r="W6668" s="211">
        <v>0.52147231189931698</v>
      </c>
      <c r="X6668" s="211">
        <v>0.26437325974986131</v>
      </c>
      <c r="Y6668" s="211">
        <v>0.52002272439052666</v>
      </c>
      <c r="Z6668" s="211">
        <v>0.14155072277863298</v>
      </c>
      <c r="AA6668" s="212">
        <v>0.11997603827262929</v>
      </c>
    </row>
    <row r="6669" spans="1:27" x14ac:dyDescent="0.35">
      <c r="A6669" s="210" t="s">
        <v>7345</v>
      </c>
      <c r="B6669" s="217">
        <v>137.16869218659494</v>
      </c>
      <c r="C6669" s="211">
        <v>5.4684540388481043E-2</v>
      </c>
      <c r="D6669" s="211">
        <v>0.12168163012420716</v>
      </c>
      <c r="E6669" s="211">
        <v>7.7709222730621919E-2</v>
      </c>
      <c r="F6669" s="211">
        <v>0.11023211536507201</v>
      </c>
      <c r="G6669" s="211">
        <v>0.11624228092262623</v>
      </c>
      <c r="H6669" s="211">
        <v>0.11590503506942301</v>
      </c>
      <c r="I6669" s="211">
        <v>0.45562668478155954</v>
      </c>
      <c r="J6669" s="211">
        <v>0.43500762723401099</v>
      </c>
      <c r="K6669" s="211">
        <v>0.57651688477237539</v>
      </c>
      <c r="L6669" s="211">
        <v>0.27488401566269421</v>
      </c>
      <c r="M6669" s="211">
        <v>9.1346343277867614E-2</v>
      </c>
      <c r="N6669" s="211">
        <v>0.5537141591556527</v>
      </c>
      <c r="O6669" s="211">
        <v>0.71604499085921913</v>
      </c>
      <c r="P6669" s="211">
        <v>7.2442799672700856E-2</v>
      </c>
      <c r="Q6669" s="211">
        <v>8.6425506759781584E-2</v>
      </c>
      <c r="R6669" s="211">
        <v>0.39390919212001752</v>
      </c>
      <c r="S6669" s="211">
        <v>0.36337793347118696</v>
      </c>
      <c r="T6669" s="211">
        <v>0.54822302099212705</v>
      </c>
      <c r="U6669" s="211">
        <v>0.36166389110804081</v>
      </c>
      <c r="V6669" s="211">
        <v>0.10372352306274012</v>
      </c>
      <c r="W6669" s="211">
        <v>0.47927172117288541</v>
      </c>
      <c r="X6669" s="211">
        <v>0.30367802935683119</v>
      </c>
      <c r="Y6669" s="211">
        <v>0.64025054807741755</v>
      </c>
      <c r="Z6669" s="211">
        <v>0.14743956801430763</v>
      </c>
      <c r="AA6669" s="212">
        <v>0.12033868349237406</v>
      </c>
    </row>
    <row r="6670" spans="1:27" x14ac:dyDescent="0.35">
      <c r="A6670" s="210" t="s">
        <v>7346</v>
      </c>
      <c r="B6670" s="217">
        <v>158.99477565922052</v>
      </c>
      <c r="C6670" s="211">
        <v>5.9377742270159392E-2</v>
      </c>
      <c r="D6670" s="211">
        <v>0.11877634180809143</v>
      </c>
      <c r="E6670" s="211">
        <v>6.5264512382159953E-2</v>
      </c>
      <c r="F6670" s="211">
        <v>9.9898386627858271E-2</v>
      </c>
      <c r="G6670" s="211">
        <v>0.12622153375380318</v>
      </c>
      <c r="H6670" s="211">
        <v>0.12225057333187274</v>
      </c>
      <c r="I6670" s="211">
        <v>0.43548008792949533</v>
      </c>
      <c r="J6670" s="211">
        <v>0.44339759556753383</v>
      </c>
      <c r="K6670" s="211">
        <v>0.56130426792197619</v>
      </c>
      <c r="L6670" s="211">
        <v>0.27040842079152427</v>
      </c>
      <c r="M6670" s="211">
        <v>8.978013466606552E-2</v>
      </c>
      <c r="N6670" s="211">
        <v>0.40622827958164687</v>
      </c>
      <c r="O6670" s="211">
        <v>0.71679176365406172</v>
      </c>
      <c r="P6670" s="211">
        <v>6.8006063223039731E-2</v>
      </c>
      <c r="Q6670" s="211">
        <v>9.0015463188283282E-2</v>
      </c>
      <c r="R6670" s="211">
        <v>0.43406699204916988</v>
      </c>
      <c r="S6670" s="211">
        <v>0.41623624586289665</v>
      </c>
      <c r="T6670" s="211">
        <v>0.61480900194799148</v>
      </c>
      <c r="U6670" s="211">
        <v>0.53901605859283619</v>
      </c>
      <c r="V6670" s="211">
        <v>0.11414263543853877</v>
      </c>
      <c r="W6670" s="211">
        <v>0.54899212341427028</v>
      </c>
      <c r="X6670" s="211">
        <v>0.31141678628943387</v>
      </c>
      <c r="Y6670" s="211">
        <v>0.69648346537955352</v>
      </c>
      <c r="Z6670" s="211">
        <v>0.14721540954725842</v>
      </c>
      <c r="AA6670" s="212">
        <v>0.11281734639997493</v>
      </c>
    </row>
    <row r="6671" spans="1:27" x14ac:dyDescent="0.35">
      <c r="A6671" s="210" t="s">
        <v>7347</v>
      </c>
      <c r="B6671" s="217">
        <v>120.21545904635677</v>
      </c>
      <c r="C6671" s="211">
        <v>5.9603177790087107E-2</v>
      </c>
      <c r="D6671" s="211">
        <v>0.1204992380930688</v>
      </c>
      <c r="E6671" s="211">
        <v>7.3780855103570769E-2</v>
      </c>
      <c r="F6671" s="211">
        <v>0.103758977262948</v>
      </c>
      <c r="G6671" s="211">
        <v>0.1212626628804838</v>
      </c>
      <c r="H6671" s="211">
        <v>0.12176671487742112</v>
      </c>
      <c r="I6671" s="211">
        <v>0.47799037377968712</v>
      </c>
      <c r="J6671" s="211">
        <v>0.44027498984913283</v>
      </c>
      <c r="K6671" s="211">
        <v>0.6099731662570459</v>
      </c>
      <c r="L6671" s="211">
        <v>0.283207163120761</v>
      </c>
      <c r="M6671" s="211">
        <v>8.2520480689336595E-2</v>
      </c>
      <c r="N6671" s="211">
        <v>0.39048745672700219</v>
      </c>
      <c r="O6671" s="211">
        <v>0.67632146768889401</v>
      </c>
      <c r="P6671" s="211">
        <v>6.9047643988596072E-2</v>
      </c>
      <c r="Q6671" s="211">
        <v>7.1313509062802233E-2</v>
      </c>
      <c r="R6671" s="211">
        <v>0.45621635988765807</v>
      </c>
      <c r="S6671" s="211">
        <v>0.34217590022188515</v>
      </c>
      <c r="T6671" s="211">
        <v>0.51257211678113468</v>
      </c>
      <c r="U6671" s="211">
        <v>0.51059151075053877</v>
      </c>
      <c r="V6671" s="211">
        <v>6.0213815472647175E-2</v>
      </c>
      <c r="W6671" s="211">
        <v>0.50948039442471349</v>
      </c>
      <c r="X6671" s="211">
        <v>0.3336281623974538</v>
      </c>
      <c r="Y6671" s="211">
        <v>0.60388494593065667</v>
      </c>
      <c r="Z6671" s="211">
        <v>0.14894070722997135</v>
      </c>
      <c r="AA6671" s="212">
        <v>0.11395809464807125</v>
      </c>
    </row>
    <row r="6672" spans="1:27" x14ac:dyDescent="0.35">
      <c r="A6672" s="210" t="s">
        <v>7348</v>
      </c>
      <c r="B6672" s="217">
        <v>164.95539198018437</v>
      </c>
      <c r="C6672" s="211">
        <v>6.80338952707919E-2</v>
      </c>
      <c r="D6672" s="211">
        <v>0.13016407390260371</v>
      </c>
      <c r="E6672" s="211">
        <v>7.0077885294986167E-2</v>
      </c>
      <c r="F6672" s="211">
        <v>0.10973295805223601</v>
      </c>
      <c r="G6672" s="211">
        <v>0.11552883234105711</v>
      </c>
      <c r="H6672" s="211">
        <v>0.11018290891492807</v>
      </c>
      <c r="I6672" s="211">
        <v>0.52113517676616228</v>
      </c>
      <c r="J6672" s="211">
        <v>0.44460390883946382</v>
      </c>
      <c r="K6672" s="211">
        <v>0.63424562025999098</v>
      </c>
      <c r="L6672" s="211">
        <v>0.28229649481871177</v>
      </c>
      <c r="M6672" s="211">
        <v>0.10548852922192029</v>
      </c>
      <c r="N6672" s="211">
        <v>0.57055867517464898</v>
      </c>
      <c r="O6672" s="211">
        <v>0.71214902392301471</v>
      </c>
      <c r="P6672" s="211">
        <v>7.23650381018935E-2</v>
      </c>
      <c r="Q6672" s="211">
        <v>6.2892578127512755E-2</v>
      </c>
      <c r="R6672" s="211">
        <v>0.38835421847497231</v>
      </c>
      <c r="S6672" s="211">
        <v>0.32862253903719391</v>
      </c>
      <c r="T6672" s="211">
        <v>0.50367242771847731</v>
      </c>
      <c r="U6672" s="211">
        <v>0.39690450408398315</v>
      </c>
      <c r="V6672" s="211">
        <v>0.14167237860804971</v>
      </c>
      <c r="W6672" s="211">
        <v>0.56778979205124647</v>
      </c>
      <c r="X6672" s="211">
        <v>0.36606178519352073</v>
      </c>
      <c r="Y6672" s="211">
        <v>0.62876634683307175</v>
      </c>
      <c r="Z6672" s="211">
        <v>0.14507737029493067</v>
      </c>
      <c r="AA6672" s="212">
        <v>0.11965730396118678</v>
      </c>
    </row>
    <row r="6673" spans="1:27" x14ac:dyDescent="0.35">
      <c r="A6673" s="210" t="s">
        <v>7349</v>
      </c>
      <c r="B6673" s="217">
        <v>137.7643296117711</v>
      </c>
      <c r="C6673" s="211">
        <v>5.2871506278649602E-2</v>
      </c>
      <c r="D6673" s="211">
        <v>0.12671487656759725</v>
      </c>
      <c r="E6673" s="211">
        <v>7.8868190360294604E-2</v>
      </c>
      <c r="F6673" s="211">
        <v>7.7569607399351134E-2</v>
      </c>
      <c r="G6673" s="211">
        <v>0.12393658859332314</v>
      </c>
      <c r="H6673" s="211">
        <v>0.10795442922241455</v>
      </c>
      <c r="I6673" s="211">
        <v>0.52017064378701605</v>
      </c>
      <c r="J6673" s="211">
        <v>0.43219138669952017</v>
      </c>
      <c r="K6673" s="211">
        <v>0.61492528260565704</v>
      </c>
      <c r="L6673" s="211">
        <v>0.26914660733681361</v>
      </c>
      <c r="M6673" s="211">
        <v>0.1088745884997306</v>
      </c>
      <c r="N6673" s="211">
        <v>0.52733948816579768</v>
      </c>
      <c r="O6673" s="211">
        <v>0.66071947082764082</v>
      </c>
      <c r="P6673" s="211">
        <v>7.0133274489362588E-2</v>
      </c>
      <c r="Q6673" s="211">
        <v>8.4663280457070597E-2</v>
      </c>
      <c r="R6673" s="211">
        <v>0.44318790965439175</v>
      </c>
      <c r="S6673" s="211">
        <v>0.30845414838379537</v>
      </c>
      <c r="T6673" s="211">
        <v>0.54405565706801562</v>
      </c>
      <c r="U6673" s="211">
        <v>0.37276591162525918</v>
      </c>
      <c r="V6673" s="211">
        <v>7.6435892184102031E-2</v>
      </c>
      <c r="W6673" s="211">
        <v>0.62653318289556514</v>
      </c>
      <c r="X6673" s="211">
        <v>0.37208530933522516</v>
      </c>
      <c r="Y6673" s="211">
        <v>0.64749266424298835</v>
      </c>
      <c r="Z6673" s="211">
        <v>0.14871887192909117</v>
      </c>
      <c r="AA6673" s="212">
        <v>0.11724928587612295</v>
      </c>
    </row>
    <row r="6674" spans="1:27" x14ac:dyDescent="0.35">
      <c r="A6674" s="210" t="s">
        <v>7350</v>
      </c>
      <c r="B6674" s="217">
        <v>137.39955324985053</v>
      </c>
      <c r="C6674" s="211">
        <v>5.2600873029303614E-2</v>
      </c>
      <c r="D6674" s="211">
        <v>0.12245943854137388</v>
      </c>
      <c r="E6674" s="211">
        <v>7.8473262538812982E-2</v>
      </c>
      <c r="F6674" s="211">
        <v>0.11618162662204162</v>
      </c>
      <c r="G6674" s="211">
        <v>0.12115949962310225</v>
      </c>
      <c r="H6674" s="211">
        <v>0.11754408574432212</v>
      </c>
      <c r="I6674" s="211">
        <v>0.5323507293243005</v>
      </c>
      <c r="J6674" s="211">
        <v>0.45606191506441907</v>
      </c>
      <c r="K6674" s="211">
        <v>0.61070805251137872</v>
      </c>
      <c r="L6674" s="211">
        <v>0.27455289121834825</v>
      </c>
      <c r="M6674" s="211">
        <v>0.11239641196405442</v>
      </c>
      <c r="N6674" s="211">
        <v>0.45922217502542118</v>
      </c>
      <c r="O6674" s="211">
        <v>0.69376757692181523</v>
      </c>
      <c r="P6674" s="211">
        <v>7.1403314748038557E-2</v>
      </c>
      <c r="Q6674" s="211">
        <v>8.098341877537811E-2</v>
      </c>
      <c r="R6674" s="211">
        <v>0.41511018601213168</v>
      </c>
      <c r="S6674" s="211">
        <v>0.28450763104196175</v>
      </c>
      <c r="T6674" s="211">
        <v>0.59435633148435008</v>
      </c>
      <c r="U6674" s="211">
        <v>0.45891994445803935</v>
      </c>
      <c r="V6674" s="211">
        <v>9.4531657238934599E-2</v>
      </c>
      <c r="W6674" s="211">
        <v>0.55061281257196693</v>
      </c>
      <c r="X6674" s="211">
        <v>0.4231618244997632</v>
      </c>
      <c r="Y6674" s="211">
        <v>0.57560970996122318</v>
      </c>
      <c r="Z6674" s="211">
        <v>0.14390803257267035</v>
      </c>
      <c r="AA6674" s="212">
        <v>0.12677173755996277</v>
      </c>
    </row>
    <row r="6675" spans="1:27" x14ac:dyDescent="0.35">
      <c r="A6675" s="210" t="s">
        <v>7351</v>
      </c>
      <c r="B6675" s="217">
        <v>159.86975422536221</v>
      </c>
      <c r="C6675" s="211">
        <v>7.7646522664923029E-2</v>
      </c>
      <c r="D6675" s="211">
        <v>0.12347978357863887</v>
      </c>
      <c r="E6675" s="211">
        <v>6.9183419415974542E-2</v>
      </c>
      <c r="F6675" s="211">
        <v>8.8736037052827621E-2</v>
      </c>
      <c r="G6675" s="211">
        <v>0.11855180953979892</v>
      </c>
      <c r="H6675" s="211">
        <v>0.11273673926294145</v>
      </c>
      <c r="I6675" s="211">
        <v>0.51455175160014399</v>
      </c>
      <c r="J6675" s="211">
        <v>0.43444490971779059</v>
      </c>
      <c r="K6675" s="211">
        <v>0.56270620313156261</v>
      </c>
      <c r="L6675" s="211">
        <v>0.28302927150197771</v>
      </c>
      <c r="M6675" s="211">
        <v>9.3746924984498686E-2</v>
      </c>
      <c r="N6675" s="211">
        <v>0.37512898711144521</v>
      </c>
      <c r="O6675" s="211">
        <v>0.7895045946881839</v>
      </c>
      <c r="P6675" s="211">
        <v>7.2674029921445463E-2</v>
      </c>
      <c r="Q6675" s="211">
        <v>0.14200763510134967</v>
      </c>
      <c r="R6675" s="211">
        <v>0.39180772884486187</v>
      </c>
      <c r="S6675" s="211">
        <v>0.28177494821053911</v>
      </c>
      <c r="T6675" s="211">
        <v>0.54659524828334127</v>
      </c>
      <c r="U6675" s="211">
        <v>0.47270250852905904</v>
      </c>
      <c r="V6675" s="211">
        <v>0.13384499634071906</v>
      </c>
      <c r="W6675" s="211">
        <v>0.58512237492882646</v>
      </c>
      <c r="X6675" s="211">
        <v>0.35361355628894087</v>
      </c>
      <c r="Y6675" s="211">
        <v>0.77426855184219523</v>
      </c>
      <c r="Z6675" s="211">
        <v>0.1475680065881087</v>
      </c>
      <c r="AA6675" s="212">
        <v>0.12516990826552205</v>
      </c>
    </row>
    <row r="6676" spans="1:27" x14ac:dyDescent="0.35">
      <c r="A6676" s="210" t="s">
        <v>7352</v>
      </c>
      <c r="B6676" s="217">
        <v>156.45901693069325</v>
      </c>
      <c r="C6676" s="211">
        <v>5.6504234641101013E-2</v>
      </c>
      <c r="D6676" s="211">
        <v>0.12056029508030572</v>
      </c>
      <c r="E6676" s="211">
        <v>6.7742743778916342E-2</v>
      </c>
      <c r="F6676" s="211">
        <v>7.4631769045460788E-2</v>
      </c>
      <c r="G6676" s="211">
        <v>0.12076665608329863</v>
      </c>
      <c r="H6676" s="211">
        <v>0.11166922651475905</v>
      </c>
      <c r="I6676" s="211">
        <v>0.48672490211544833</v>
      </c>
      <c r="J6676" s="211">
        <v>0.4673127965515082</v>
      </c>
      <c r="K6676" s="211">
        <v>0.61822055846007096</v>
      </c>
      <c r="L6676" s="211">
        <v>0.28220345143362474</v>
      </c>
      <c r="M6676" s="211">
        <v>0.10875776328252534</v>
      </c>
      <c r="N6676" s="211">
        <v>0.3983975884396424</v>
      </c>
      <c r="O6676" s="211">
        <v>0.61279642674749213</v>
      </c>
      <c r="P6676" s="211">
        <v>7.133190138059195E-2</v>
      </c>
      <c r="Q6676" s="211">
        <v>8.0864967980034591E-2</v>
      </c>
      <c r="R6676" s="211">
        <v>0.4464386339403289</v>
      </c>
      <c r="S6676" s="211">
        <v>0.32260930346216299</v>
      </c>
      <c r="T6676" s="211">
        <v>0.53850629415494011</v>
      </c>
      <c r="U6676" s="211">
        <v>0.46706339021566889</v>
      </c>
      <c r="V6676" s="211">
        <v>0.13175353903465253</v>
      </c>
      <c r="W6676" s="211">
        <v>0.50651047415334394</v>
      </c>
      <c r="X6676" s="211">
        <v>0.30651496964267211</v>
      </c>
      <c r="Y6676" s="211">
        <v>0.60060116425560317</v>
      </c>
      <c r="Z6676" s="211">
        <v>0.14722679419170759</v>
      </c>
      <c r="AA6676" s="212">
        <v>0.11944049546629182</v>
      </c>
    </row>
    <row r="6677" spans="1:27" x14ac:dyDescent="0.35">
      <c r="A6677" s="210" t="s">
        <v>7353</v>
      </c>
      <c r="B6677" s="217">
        <v>149.203555043048</v>
      </c>
      <c r="C6677" s="211">
        <v>6.2250239918743636E-2</v>
      </c>
      <c r="D6677" s="211">
        <v>0.13010808811722238</v>
      </c>
      <c r="E6677" s="211">
        <v>8.4313106417677211E-2</v>
      </c>
      <c r="F6677" s="211">
        <v>0.10009928009793423</v>
      </c>
      <c r="G6677" s="211">
        <v>0.11615281063458399</v>
      </c>
      <c r="H6677" s="211">
        <v>0.12414159748566095</v>
      </c>
      <c r="I6677" s="211">
        <v>0.45136703586112181</v>
      </c>
      <c r="J6677" s="211">
        <v>0.4185422867928465</v>
      </c>
      <c r="K6677" s="211">
        <v>0.62703908216575477</v>
      </c>
      <c r="L6677" s="211">
        <v>0.27183490497683066</v>
      </c>
      <c r="M6677" s="211">
        <v>9.5347755130374398E-2</v>
      </c>
      <c r="N6677" s="211">
        <v>0.57725830123666677</v>
      </c>
      <c r="O6677" s="211">
        <v>0.76609026614900189</v>
      </c>
      <c r="P6677" s="211">
        <v>6.9302724950313463E-2</v>
      </c>
      <c r="Q6677" s="211">
        <v>6.8445512953148616E-2</v>
      </c>
      <c r="R6677" s="211">
        <v>0.43635728561131099</v>
      </c>
      <c r="S6677" s="211">
        <v>0.26113270724284682</v>
      </c>
      <c r="T6677" s="211">
        <v>0.56344949510387199</v>
      </c>
      <c r="U6677" s="211">
        <v>0.43793628356618808</v>
      </c>
      <c r="V6677" s="211">
        <v>8.1794445163128116E-2</v>
      </c>
      <c r="W6677" s="211">
        <v>0.55637298729221873</v>
      </c>
      <c r="X6677" s="211">
        <v>0.28165299510204428</v>
      </c>
      <c r="Y6677" s="211">
        <v>0.63511969267741086</v>
      </c>
      <c r="Z6677" s="211">
        <v>0.14677825819573101</v>
      </c>
      <c r="AA6677" s="212">
        <v>0.11695008173648455</v>
      </c>
    </row>
    <row r="6678" spans="1:27" x14ac:dyDescent="0.35">
      <c r="A6678" s="210" t="s">
        <v>7354</v>
      </c>
      <c r="B6678" s="217">
        <v>117.44460826845703</v>
      </c>
      <c r="C6678" s="211">
        <v>6.1132869804023812E-2</v>
      </c>
      <c r="D6678" s="211">
        <v>0.12074813475281912</v>
      </c>
      <c r="E6678" s="211">
        <v>7.1748679823106537E-2</v>
      </c>
      <c r="F6678" s="211">
        <v>8.6438177212356929E-2</v>
      </c>
      <c r="G6678" s="211">
        <v>0.11790771190696624</v>
      </c>
      <c r="H6678" s="211">
        <v>0.11241616469076786</v>
      </c>
      <c r="I6678" s="211">
        <v>0.50297161811380009</v>
      </c>
      <c r="J6678" s="211">
        <v>0.41290107287816286</v>
      </c>
      <c r="K6678" s="211">
        <v>0.5172976070398736</v>
      </c>
      <c r="L6678" s="211">
        <v>0.2763921431557102</v>
      </c>
      <c r="M6678" s="211">
        <v>0.10509124240336737</v>
      </c>
      <c r="N6678" s="211">
        <v>0.42393025867609813</v>
      </c>
      <c r="O6678" s="211">
        <v>0.72900255166822836</v>
      </c>
      <c r="P6678" s="211">
        <v>6.6669896414684376E-2</v>
      </c>
      <c r="Q6678" s="211">
        <v>0.12954512865936121</v>
      </c>
      <c r="R6678" s="211">
        <v>0.41033068998188704</v>
      </c>
      <c r="S6678" s="211">
        <v>0.35034512965902675</v>
      </c>
      <c r="T6678" s="211">
        <v>0.52813270910454224</v>
      </c>
      <c r="U6678" s="211">
        <v>0.45654799889647085</v>
      </c>
      <c r="V6678" s="211">
        <v>5.2812646682514508E-2</v>
      </c>
      <c r="W6678" s="211">
        <v>0.59849608083080941</v>
      </c>
      <c r="X6678" s="211">
        <v>0.26604273990036692</v>
      </c>
      <c r="Y6678" s="211">
        <v>0.71409442915658605</v>
      </c>
      <c r="Z6678" s="211">
        <v>0.1440078897541209</v>
      </c>
      <c r="AA6678" s="212">
        <v>0.11783290077024704</v>
      </c>
    </row>
    <row r="6679" spans="1:27" x14ac:dyDescent="0.35">
      <c r="A6679" s="210" t="s">
        <v>7355</v>
      </c>
      <c r="B6679" s="217">
        <v>140.64582500345466</v>
      </c>
      <c r="C6679" s="211">
        <v>5.356104851819074E-2</v>
      </c>
      <c r="D6679" s="211">
        <v>0.12286561069634486</v>
      </c>
      <c r="E6679" s="211">
        <v>7.896784703944966E-2</v>
      </c>
      <c r="F6679" s="211">
        <v>0.10571748299560119</v>
      </c>
      <c r="G6679" s="211">
        <v>0.11519769164891185</v>
      </c>
      <c r="H6679" s="211">
        <v>0.12055836420552317</v>
      </c>
      <c r="I6679" s="211">
        <v>0.52898168656597888</v>
      </c>
      <c r="J6679" s="211">
        <v>0.45364279908879679</v>
      </c>
      <c r="K6679" s="211">
        <v>0.6039565541366817</v>
      </c>
      <c r="L6679" s="211">
        <v>0.27568964479294472</v>
      </c>
      <c r="M6679" s="211">
        <v>0.11536548640000126</v>
      </c>
      <c r="N6679" s="211">
        <v>0.4321452667736021</v>
      </c>
      <c r="O6679" s="211">
        <v>0.68616191603037269</v>
      </c>
      <c r="P6679" s="211">
        <v>7.0057294354843563E-2</v>
      </c>
      <c r="Q6679" s="211">
        <v>0.13749493860389519</v>
      </c>
      <c r="R6679" s="211">
        <v>0.4035598982921022</v>
      </c>
      <c r="S6679" s="211">
        <v>0.27827615549516305</v>
      </c>
      <c r="T6679" s="211">
        <v>0.52728957476270888</v>
      </c>
      <c r="U6679" s="211">
        <v>0.35128158242450869</v>
      </c>
      <c r="V6679" s="211">
        <v>7.3622879995627416E-2</v>
      </c>
      <c r="W6679" s="211">
        <v>0.56974851777473079</v>
      </c>
      <c r="X6679" s="211">
        <v>0.26464695407888839</v>
      </c>
      <c r="Y6679" s="211">
        <v>0.6623634952335844</v>
      </c>
      <c r="Z6679" s="211">
        <v>0.14103427876576233</v>
      </c>
      <c r="AA6679" s="212">
        <v>0.11297228914654857</v>
      </c>
    </row>
    <row r="6680" spans="1:27" x14ac:dyDescent="0.35">
      <c r="A6680" s="210" t="s">
        <v>7356</v>
      </c>
      <c r="B6680" s="217">
        <v>130.79725164529248</v>
      </c>
      <c r="C6680" s="211">
        <v>8.0773956304702479E-2</v>
      </c>
      <c r="D6680" s="211">
        <v>0.12661856432384722</v>
      </c>
      <c r="E6680" s="211">
        <v>7.729956201152019E-2</v>
      </c>
      <c r="F6680" s="211">
        <v>0.10082145604735648</v>
      </c>
      <c r="G6680" s="211">
        <v>0.1138669383333525</v>
      </c>
      <c r="H6680" s="211">
        <v>0.12403149776120757</v>
      </c>
      <c r="I6680" s="211">
        <v>0.5201751037050274</v>
      </c>
      <c r="J6680" s="211">
        <v>0.48008053005604084</v>
      </c>
      <c r="K6680" s="211">
        <v>0.63881456662222214</v>
      </c>
      <c r="L6680" s="211">
        <v>0.27779491646925292</v>
      </c>
      <c r="M6680" s="211">
        <v>8.3334250173035668E-2</v>
      </c>
      <c r="N6680" s="211">
        <v>0.4599684491712161</v>
      </c>
      <c r="O6680" s="211">
        <v>0.71657717857552972</v>
      </c>
      <c r="P6680" s="211">
        <v>6.938946013665763E-2</v>
      </c>
      <c r="Q6680" s="211">
        <v>7.4104852318157832E-2</v>
      </c>
      <c r="R6680" s="211">
        <v>0.48222627420479869</v>
      </c>
      <c r="S6680" s="211">
        <v>0.33553147546748258</v>
      </c>
      <c r="T6680" s="211">
        <v>0.5263241402368225</v>
      </c>
      <c r="U6680" s="211">
        <v>0.3523319786663327</v>
      </c>
      <c r="V6680" s="211">
        <v>7.1893916206654529E-2</v>
      </c>
      <c r="W6680" s="211">
        <v>0.62436240374137053</v>
      </c>
      <c r="X6680" s="211">
        <v>0.26211681505040341</v>
      </c>
      <c r="Y6680" s="211">
        <v>0.69658443739347742</v>
      </c>
      <c r="Z6680" s="211">
        <v>0.13823116247652745</v>
      </c>
      <c r="AA6680" s="212">
        <v>0.11424518523070401</v>
      </c>
    </row>
    <row r="6681" spans="1:27" x14ac:dyDescent="0.35">
      <c r="A6681" s="210" t="s">
        <v>7357</v>
      </c>
      <c r="B6681" s="217">
        <v>129.33826799299001</v>
      </c>
      <c r="C6681" s="211">
        <v>7.9821198074421618E-2</v>
      </c>
      <c r="D6681" s="211">
        <v>0.12639707261395058</v>
      </c>
      <c r="E6681" s="211">
        <v>7.6838013342653208E-2</v>
      </c>
      <c r="F6681" s="211">
        <v>9.126219479290891E-2</v>
      </c>
      <c r="G6681" s="211">
        <v>0.12408871154238979</v>
      </c>
      <c r="H6681" s="211">
        <v>0.10769916179328759</v>
      </c>
      <c r="I6681" s="211">
        <v>0.50669968003187349</v>
      </c>
      <c r="J6681" s="211">
        <v>0.48385777371063959</v>
      </c>
      <c r="K6681" s="211">
        <v>0.60419294538687529</v>
      </c>
      <c r="L6681" s="211">
        <v>0.27793140779990877</v>
      </c>
      <c r="M6681" s="211">
        <v>0.11103220243748174</v>
      </c>
      <c r="N6681" s="211">
        <v>0.38975145326430716</v>
      </c>
      <c r="O6681" s="211">
        <v>0.6997632665964435</v>
      </c>
      <c r="P6681" s="211">
        <v>6.2506778659624646E-2</v>
      </c>
      <c r="Q6681" s="211">
        <v>9.593311711781119E-2</v>
      </c>
      <c r="R6681" s="211">
        <v>0.44339155735899016</v>
      </c>
      <c r="S6681" s="211">
        <v>0.30205949720633385</v>
      </c>
      <c r="T6681" s="211">
        <v>0.54379176965125475</v>
      </c>
      <c r="U6681" s="211">
        <v>0.38749351168094759</v>
      </c>
      <c r="V6681" s="211">
        <v>8.9253150828097455E-2</v>
      </c>
      <c r="W6681" s="211">
        <v>0.63138221413091944</v>
      </c>
      <c r="X6681" s="211">
        <v>0.26232393798468728</v>
      </c>
      <c r="Y6681" s="211">
        <v>0.68929492815772686</v>
      </c>
      <c r="Z6681" s="211">
        <v>0.14875685624932189</v>
      </c>
      <c r="AA6681" s="212">
        <v>0.12025463266681809</v>
      </c>
    </row>
    <row r="6682" spans="1:27" x14ac:dyDescent="0.35">
      <c r="A6682" s="210" t="s">
        <v>7358</v>
      </c>
      <c r="B6682" s="217">
        <v>170.29145317396882</v>
      </c>
      <c r="C6682" s="211">
        <v>7.5001368925556158E-2</v>
      </c>
      <c r="D6682" s="211">
        <v>0.13048341021779869</v>
      </c>
      <c r="E6682" s="211">
        <v>8.5329097856933669E-2</v>
      </c>
      <c r="F6682" s="211">
        <v>0.11433000540370633</v>
      </c>
      <c r="G6682" s="211">
        <v>0.11753027569952691</v>
      </c>
      <c r="H6682" s="211">
        <v>0.12725343094884889</v>
      </c>
      <c r="I6682" s="211">
        <v>0.4757399260379313</v>
      </c>
      <c r="J6682" s="211">
        <v>0.46776556004626857</v>
      </c>
      <c r="K6682" s="211">
        <v>0.60737884385364049</v>
      </c>
      <c r="L6682" s="211">
        <v>0.27493083704484067</v>
      </c>
      <c r="M6682" s="211">
        <v>0.10438496983561552</v>
      </c>
      <c r="N6682" s="211">
        <v>0.5207407859024975</v>
      </c>
      <c r="O6682" s="211">
        <v>0.7496494273814015</v>
      </c>
      <c r="P6682" s="211">
        <v>7.3574694603799562E-2</v>
      </c>
      <c r="Q6682" s="211">
        <v>6.810541108600017E-2</v>
      </c>
      <c r="R6682" s="211">
        <v>0.45199775016234844</v>
      </c>
      <c r="S6682" s="211">
        <v>0.26679285055499646</v>
      </c>
      <c r="T6682" s="211">
        <v>0.56162304193282797</v>
      </c>
      <c r="U6682" s="211">
        <v>0.32632677364795432</v>
      </c>
      <c r="V6682" s="211">
        <v>0.15681870220941851</v>
      </c>
      <c r="W6682" s="211">
        <v>0.5771873646115312</v>
      </c>
      <c r="X6682" s="211">
        <v>0.34032905279922904</v>
      </c>
      <c r="Y6682" s="211">
        <v>0.59122481236122082</v>
      </c>
      <c r="Z6682" s="211">
        <v>0.14780090600679069</v>
      </c>
      <c r="AA6682" s="212">
        <v>0.11795206493395374</v>
      </c>
    </row>
    <row r="6683" spans="1:27" x14ac:dyDescent="0.35">
      <c r="A6683" s="210" t="s">
        <v>7359</v>
      </c>
      <c r="B6683" s="217">
        <v>134.15193542886868</v>
      </c>
      <c r="C6683" s="211">
        <v>6.1672135575111892E-2</v>
      </c>
      <c r="D6683" s="211">
        <v>0.11917480927429448</v>
      </c>
      <c r="E6683" s="211">
        <v>7.1698948973282939E-2</v>
      </c>
      <c r="F6683" s="211">
        <v>9.2925401960396573E-2</v>
      </c>
      <c r="G6683" s="211">
        <v>0.11849964601469049</v>
      </c>
      <c r="H6683" s="211">
        <v>0.11540744531829401</v>
      </c>
      <c r="I6683" s="211">
        <v>0.48955355962310704</v>
      </c>
      <c r="J6683" s="211">
        <v>0.3903880058833672</v>
      </c>
      <c r="K6683" s="211">
        <v>0.62334728330330591</v>
      </c>
      <c r="L6683" s="211">
        <v>0.27685060542487205</v>
      </c>
      <c r="M6683" s="211">
        <v>9.6115976578284995E-2</v>
      </c>
      <c r="N6683" s="211">
        <v>0.3426142163055087</v>
      </c>
      <c r="O6683" s="211">
        <v>0.68977001248806191</v>
      </c>
      <c r="P6683" s="211">
        <v>7.0635827933612255E-2</v>
      </c>
      <c r="Q6683" s="211">
        <v>4.9447518772419582E-2</v>
      </c>
      <c r="R6683" s="211">
        <v>0.39225288801189667</v>
      </c>
      <c r="S6683" s="211">
        <v>0.32244646679222044</v>
      </c>
      <c r="T6683" s="211">
        <v>0.55108470238690233</v>
      </c>
      <c r="U6683" s="211">
        <v>0.46580536249776777</v>
      </c>
      <c r="V6683" s="211">
        <v>7.7692950220436194E-2</v>
      </c>
      <c r="W6683" s="211">
        <v>0.62439353112445406</v>
      </c>
      <c r="X6683" s="211">
        <v>0.27102770784243324</v>
      </c>
      <c r="Y6683" s="211">
        <v>0.70578973782982712</v>
      </c>
      <c r="Z6683" s="211">
        <v>0.14492129565670719</v>
      </c>
      <c r="AA6683" s="212">
        <v>0.11566969560724152</v>
      </c>
    </row>
    <row r="6684" spans="1:27" x14ac:dyDescent="0.35">
      <c r="A6684" s="210" t="s">
        <v>7360</v>
      </c>
      <c r="B6684" s="217">
        <v>142.07790245711206</v>
      </c>
      <c r="C6684" s="211">
        <v>5.1529658397321557E-2</v>
      </c>
      <c r="D6684" s="211">
        <v>0.13135556058358411</v>
      </c>
      <c r="E6684" s="211">
        <v>7.7459223106615599E-2</v>
      </c>
      <c r="F6684" s="211">
        <v>0.10124737089681954</v>
      </c>
      <c r="G6684" s="211">
        <v>0.11412051081091409</v>
      </c>
      <c r="H6684" s="211">
        <v>0.1200485217485209</v>
      </c>
      <c r="I6684" s="211">
        <v>0.44840690637907832</v>
      </c>
      <c r="J6684" s="211">
        <v>0.41235066841852797</v>
      </c>
      <c r="K6684" s="211">
        <v>0.61475191466747603</v>
      </c>
      <c r="L6684" s="211">
        <v>0.28201086747886733</v>
      </c>
      <c r="M6684" s="211">
        <v>0.10381117071767679</v>
      </c>
      <c r="N6684" s="211">
        <v>0.39055610752653536</v>
      </c>
      <c r="O6684" s="211">
        <v>0.73833636479969766</v>
      </c>
      <c r="P6684" s="211">
        <v>6.8121815180770859E-2</v>
      </c>
      <c r="Q6684" s="211">
        <v>7.1747857452955643E-2</v>
      </c>
      <c r="R6684" s="211">
        <v>0.44699249886672787</v>
      </c>
      <c r="S6684" s="211">
        <v>0.30324660163016021</v>
      </c>
      <c r="T6684" s="211">
        <v>0.57038889983789243</v>
      </c>
      <c r="U6684" s="211">
        <v>0.3947708217541771</v>
      </c>
      <c r="V6684" s="211">
        <v>0.12100695276088122</v>
      </c>
      <c r="W6684" s="211">
        <v>0.57204032979320263</v>
      </c>
      <c r="X6684" s="211">
        <v>0.40977851501955015</v>
      </c>
      <c r="Y6684" s="211">
        <v>0.6609005682949507</v>
      </c>
      <c r="Z6684" s="211">
        <v>0.14659611971732442</v>
      </c>
      <c r="AA6684" s="212">
        <v>0.12291489441651</v>
      </c>
    </row>
    <row r="6685" spans="1:27" x14ac:dyDescent="0.35">
      <c r="A6685" s="210" t="s">
        <v>7361</v>
      </c>
      <c r="B6685" s="217">
        <v>151.6526881748407</v>
      </c>
      <c r="C6685" s="211">
        <v>5.4178935128347802E-2</v>
      </c>
      <c r="D6685" s="211">
        <v>0.13038749006885939</v>
      </c>
      <c r="E6685" s="211">
        <v>7.253332718940185E-2</v>
      </c>
      <c r="F6685" s="211">
        <v>6.601257704326069E-2</v>
      </c>
      <c r="G6685" s="211">
        <v>0.12084558595176474</v>
      </c>
      <c r="H6685" s="211">
        <v>0.10924583177117374</v>
      </c>
      <c r="I6685" s="211">
        <v>0.5267415631363096</v>
      </c>
      <c r="J6685" s="211">
        <v>0.43321197344851864</v>
      </c>
      <c r="K6685" s="211">
        <v>0.6029012186391447</v>
      </c>
      <c r="L6685" s="211">
        <v>0.2789845854877952</v>
      </c>
      <c r="M6685" s="211">
        <v>9.711746925912193E-2</v>
      </c>
      <c r="N6685" s="211">
        <v>0.45588552949376782</v>
      </c>
      <c r="O6685" s="211">
        <v>0.75025734579359715</v>
      </c>
      <c r="P6685" s="211">
        <v>6.9696880864771979E-2</v>
      </c>
      <c r="Q6685" s="211">
        <v>6.0182111647245615E-2</v>
      </c>
      <c r="R6685" s="211">
        <v>0.46710240127338437</v>
      </c>
      <c r="S6685" s="211">
        <v>0.31357381169346044</v>
      </c>
      <c r="T6685" s="211">
        <v>0.53241062854527088</v>
      </c>
      <c r="U6685" s="211">
        <v>0.3906576942032185</v>
      </c>
      <c r="V6685" s="211">
        <v>0.15907784082056858</v>
      </c>
      <c r="W6685" s="211">
        <v>0.58484469600922695</v>
      </c>
      <c r="X6685" s="211">
        <v>0.3281113339616436</v>
      </c>
      <c r="Y6685" s="211">
        <v>0.55262080026028138</v>
      </c>
      <c r="Z6685" s="211">
        <v>0.14897073514106116</v>
      </c>
      <c r="AA6685" s="212">
        <v>0.11837453116375644</v>
      </c>
    </row>
    <row r="6686" spans="1:27" x14ac:dyDescent="0.35">
      <c r="A6686" s="210" t="s">
        <v>7362</v>
      </c>
      <c r="B6686" s="217">
        <v>154.74286469211737</v>
      </c>
      <c r="C6686" s="211">
        <v>6.6836266854896464E-2</v>
      </c>
      <c r="D6686" s="211">
        <v>0.12744603869556995</v>
      </c>
      <c r="E6686" s="211">
        <v>8.6907459676838328E-2</v>
      </c>
      <c r="F6686" s="211">
        <v>9.4233579123727651E-2</v>
      </c>
      <c r="G6686" s="211">
        <v>0.11734701140199888</v>
      </c>
      <c r="H6686" s="211">
        <v>0.1234763294660062</v>
      </c>
      <c r="I6686" s="211">
        <v>0.51320509379399248</v>
      </c>
      <c r="J6686" s="211">
        <v>0.43638407878855445</v>
      </c>
      <c r="K6686" s="211">
        <v>0.57569139622898957</v>
      </c>
      <c r="L6686" s="211">
        <v>0.27569803258369802</v>
      </c>
      <c r="M6686" s="211">
        <v>9.6580684827060809E-2</v>
      </c>
      <c r="N6686" s="211">
        <v>0.39977693919761559</v>
      </c>
      <c r="O6686" s="211">
        <v>0.69369815064991447</v>
      </c>
      <c r="P6686" s="211">
        <v>6.5612411075735122E-2</v>
      </c>
      <c r="Q6686" s="211">
        <v>5.6680013637857102E-2</v>
      </c>
      <c r="R6686" s="211">
        <v>0.43949790918083381</v>
      </c>
      <c r="S6686" s="211">
        <v>0.37610641859262728</v>
      </c>
      <c r="T6686" s="211">
        <v>0.57632866782923031</v>
      </c>
      <c r="U6686" s="211">
        <v>0.51164415909453032</v>
      </c>
      <c r="V6686" s="211">
        <v>0.14445002253384195</v>
      </c>
      <c r="W6686" s="211">
        <v>0.59197499927627906</v>
      </c>
      <c r="X6686" s="211">
        <v>0.28168375812907626</v>
      </c>
      <c r="Y6686" s="211">
        <v>0.65428777666602389</v>
      </c>
      <c r="Z6686" s="211">
        <v>0.13829551769884024</v>
      </c>
      <c r="AA6686" s="212">
        <v>0.12492473823131517</v>
      </c>
    </row>
    <row r="6687" spans="1:27" x14ac:dyDescent="0.35">
      <c r="A6687" s="210" t="s">
        <v>7363</v>
      </c>
      <c r="B6687" s="217">
        <v>180.23536208894677</v>
      </c>
      <c r="C6687" s="211">
        <v>6.9297499701085286E-2</v>
      </c>
      <c r="D6687" s="211">
        <v>0.1180575677593463</v>
      </c>
      <c r="E6687" s="211">
        <v>8.3310191005828524E-2</v>
      </c>
      <c r="F6687" s="211">
        <v>0.11083837955674894</v>
      </c>
      <c r="G6687" s="211">
        <v>0.1181289331530148</v>
      </c>
      <c r="H6687" s="211">
        <v>0.12639096198629848</v>
      </c>
      <c r="I6687" s="211">
        <v>0.47583569182669899</v>
      </c>
      <c r="J6687" s="211">
        <v>0.41949749929106056</v>
      </c>
      <c r="K6687" s="211">
        <v>0.61648745869587374</v>
      </c>
      <c r="L6687" s="211">
        <v>0.27395273871342235</v>
      </c>
      <c r="M6687" s="211">
        <v>0.1033684318429436</v>
      </c>
      <c r="N6687" s="211">
        <v>0.52633723853798342</v>
      </c>
      <c r="O6687" s="211">
        <v>0.71862754793350458</v>
      </c>
      <c r="P6687" s="211">
        <v>6.8362041633168613E-2</v>
      </c>
      <c r="Q6687" s="211">
        <v>8.4971599738398976E-2</v>
      </c>
      <c r="R6687" s="211">
        <v>0.42244271156363356</v>
      </c>
      <c r="S6687" s="211">
        <v>0.37816387794450179</v>
      </c>
      <c r="T6687" s="211">
        <v>0.53391376442472249</v>
      </c>
      <c r="U6687" s="211">
        <v>0.46742435795358528</v>
      </c>
      <c r="V6687" s="211">
        <v>0.17447394530581228</v>
      </c>
      <c r="W6687" s="211">
        <v>0.53744372429159792</v>
      </c>
      <c r="X6687" s="211">
        <v>0.26306286078273072</v>
      </c>
      <c r="Y6687" s="211">
        <v>0.66144484027880701</v>
      </c>
      <c r="Z6687" s="211">
        <v>0.14959875790768942</v>
      </c>
      <c r="AA6687" s="212">
        <v>0.12413708127321604</v>
      </c>
    </row>
    <row r="6688" spans="1:27" x14ac:dyDescent="0.35">
      <c r="A6688" s="210" t="s">
        <v>7364</v>
      </c>
      <c r="B6688" s="217">
        <v>133.01281059839729</v>
      </c>
      <c r="C6688" s="211">
        <v>8.1607447002678107E-2</v>
      </c>
      <c r="D6688" s="211">
        <v>0.11895135893465474</v>
      </c>
      <c r="E6688" s="211">
        <v>8.5795900963205357E-2</v>
      </c>
      <c r="F6688" s="211">
        <v>0.10691169746662854</v>
      </c>
      <c r="G6688" s="211">
        <v>0.12218535843108536</v>
      </c>
      <c r="H6688" s="211">
        <v>0.10214357704483176</v>
      </c>
      <c r="I6688" s="211">
        <v>0.5248682719347596</v>
      </c>
      <c r="J6688" s="211">
        <v>0.49181315748510374</v>
      </c>
      <c r="K6688" s="211">
        <v>0.62065993994993141</v>
      </c>
      <c r="L6688" s="211">
        <v>0.27201159514757706</v>
      </c>
      <c r="M6688" s="211">
        <v>9.2325468251227685E-2</v>
      </c>
      <c r="N6688" s="211">
        <v>0.4444048465719217</v>
      </c>
      <c r="O6688" s="211">
        <v>0.56723806894738216</v>
      </c>
      <c r="P6688" s="211">
        <v>6.2772676496324356E-2</v>
      </c>
      <c r="Q6688" s="211">
        <v>6.2277925940504741E-2</v>
      </c>
      <c r="R6688" s="211">
        <v>0.45278800716751</v>
      </c>
      <c r="S6688" s="211">
        <v>0.2855794297851646</v>
      </c>
      <c r="T6688" s="211">
        <v>0.52612965194600636</v>
      </c>
      <c r="U6688" s="211">
        <v>0.34428823393282082</v>
      </c>
      <c r="V6688" s="211">
        <v>0.13807929226528581</v>
      </c>
      <c r="W6688" s="211">
        <v>0.59156325255119824</v>
      </c>
      <c r="X6688" s="211">
        <v>0.3488658212680299</v>
      </c>
      <c r="Y6688" s="211">
        <v>0.53047746349619118</v>
      </c>
      <c r="Z6688" s="211">
        <v>0.14300295901202159</v>
      </c>
      <c r="AA6688" s="212">
        <v>0.11312174297860071</v>
      </c>
    </row>
    <row r="6689" spans="1:27" x14ac:dyDescent="0.35">
      <c r="A6689" s="210" t="s">
        <v>7365</v>
      </c>
      <c r="B6689" s="217">
        <v>165.83851406342407</v>
      </c>
      <c r="C6689" s="211">
        <v>5.8028131481056518E-2</v>
      </c>
      <c r="D6689" s="211">
        <v>0.12428310296837301</v>
      </c>
      <c r="E6689" s="211">
        <v>7.0443165627645354E-2</v>
      </c>
      <c r="F6689" s="211">
        <v>9.5912203023371209E-2</v>
      </c>
      <c r="G6689" s="211">
        <v>0.11946999416257732</v>
      </c>
      <c r="H6689" s="211">
        <v>0.10389748001827591</v>
      </c>
      <c r="I6689" s="211">
        <v>0.45391392597551883</v>
      </c>
      <c r="J6689" s="211">
        <v>0.41205578288880468</v>
      </c>
      <c r="K6689" s="211">
        <v>0.60553622438629584</v>
      </c>
      <c r="L6689" s="211">
        <v>0.27494639633314027</v>
      </c>
      <c r="M6689" s="211">
        <v>9.8708693939220687E-2</v>
      </c>
      <c r="N6689" s="211">
        <v>0.4017838892571538</v>
      </c>
      <c r="O6689" s="211">
        <v>0.5855277538350494</v>
      </c>
      <c r="P6689" s="211">
        <v>6.6955386023877558E-2</v>
      </c>
      <c r="Q6689" s="211">
        <v>0.13588494829305539</v>
      </c>
      <c r="R6689" s="211">
        <v>0.47782069687584594</v>
      </c>
      <c r="S6689" s="211">
        <v>0.35228206922731442</v>
      </c>
      <c r="T6689" s="211">
        <v>0.56444850799854962</v>
      </c>
      <c r="U6689" s="211">
        <v>0.52304205844319818</v>
      </c>
      <c r="V6689" s="211">
        <v>0.17149105642672446</v>
      </c>
      <c r="W6689" s="211">
        <v>0.56001466705097147</v>
      </c>
      <c r="X6689" s="211">
        <v>0.32543256565261824</v>
      </c>
      <c r="Y6689" s="211">
        <v>0.63894332116680919</v>
      </c>
      <c r="Z6689" s="211">
        <v>0.14723402769675648</v>
      </c>
      <c r="AA6689" s="212">
        <v>0.12529945107966442</v>
      </c>
    </row>
    <row r="6690" spans="1:27" x14ac:dyDescent="0.35">
      <c r="A6690" s="210" t="s">
        <v>7366</v>
      </c>
      <c r="B6690" s="217">
        <v>151.00150684439555</v>
      </c>
      <c r="C6690" s="211">
        <v>6.0789268024010287E-2</v>
      </c>
      <c r="D6690" s="211">
        <v>0.12289046460588884</v>
      </c>
      <c r="E6690" s="211">
        <v>7.894674423730727E-2</v>
      </c>
      <c r="F6690" s="211">
        <v>8.7925372784155756E-2</v>
      </c>
      <c r="G6690" s="211">
        <v>0.11626700125113537</v>
      </c>
      <c r="H6690" s="211">
        <v>0.11634180840652121</v>
      </c>
      <c r="I6690" s="211">
        <v>0.49987092061602356</v>
      </c>
      <c r="J6690" s="211">
        <v>0.42995950077244022</v>
      </c>
      <c r="K6690" s="211">
        <v>0.57287168348504436</v>
      </c>
      <c r="L6690" s="211">
        <v>0.26760639270161385</v>
      </c>
      <c r="M6690" s="211">
        <v>0.10823999913326593</v>
      </c>
      <c r="N6690" s="211">
        <v>0.40590972903961653</v>
      </c>
      <c r="O6690" s="211">
        <v>0.56179082228079102</v>
      </c>
      <c r="P6690" s="211">
        <v>7.0234158795268495E-2</v>
      </c>
      <c r="Q6690" s="211">
        <v>9.2227822397311934E-2</v>
      </c>
      <c r="R6690" s="211">
        <v>0.39503826754228294</v>
      </c>
      <c r="S6690" s="211">
        <v>0.34526652497332116</v>
      </c>
      <c r="T6690" s="211">
        <v>0.57713227434703607</v>
      </c>
      <c r="U6690" s="211">
        <v>0.54846568291477171</v>
      </c>
      <c r="V6690" s="211">
        <v>7.8116918804945062E-2</v>
      </c>
      <c r="W6690" s="211">
        <v>0.54584761796190628</v>
      </c>
      <c r="X6690" s="211">
        <v>0.42330834422633906</v>
      </c>
      <c r="Y6690" s="211">
        <v>0.66906965667797513</v>
      </c>
      <c r="Z6690" s="211">
        <v>0.14006546479393475</v>
      </c>
      <c r="AA6690" s="212">
        <v>0.11392007600715479</v>
      </c>
    </row>
    <row r="6691" spans="1:27" x14ac:dyDescent="0.35">
      <c r="A6691" s="210" t="s">
        <v>7367</v>
      </c>
      <c r="B6691" s="217">
        <v>128.38487080119853</v>
      </c>
      <c r="C6691" s="211">
        <v>4.9203130376757831E-2</v>
      </c>
      <c r="D6691" s="211">
        <v>0.12289946840419379</v>
      </c>
      <c r="E6691" s="211">
        <v>7.5515434053943439E-2</v>
      </c>
      <c r="F6691" s="211">
        <v>0.11370363586046348</v>
      </c>
      <c r="G6691" s="211">
        <v>0.1223179140341969</v>
      </c>
      <c r="H6691" s="211">
        <v>0.1256913960029381</v>
      </c>
      <c r="I6691" s="211">
        <v>0.49454251200712424</v>
      </c>
      <c r="J6691" s="211">
        <v>0.43867154974427069</v>
      </c>
      <c r="K6691" s="211">
        <v>0.61836110683073287</v>
      </c>
      <c r="L6691" s="211">
        <v>0.2726482278559601</v>
      </c>
      <c r="M6691" s="211">
        <v>8.9500067076481199E-2</v>
      </c>
      <c r="N6691" s="211">
        <v>0.45488873971581012</v>
      </c>
      <c r="O6691" s="211">
        <v>0.71189184501591007</v>
      </c>
      <c r="P6691" s="211">
        <v>6.5737750406501358E-2</v>
      </c>
      <c r="Q6691" s="211">
        <v>0.1108188265091164</v>
      </c>
      <c r="R6691" s="211">
        <v>0.44919200826847072</v>
      </c>
      <c r="S6691" s="211">
        <v>0.38542052870642379</v>
      </c>
      <c r="T6691" s="211">
        <v>0.56481117866914099</v>
      </c>
      <c r="U6691" s="211">
        <v>0.52621331111817482</v>
      </c>
      <c r="V6691" s="211">
        <v>9.8980069698998974E-2</v>
      </c>
      <c r="W6691" s="211">
        <v>0.51434987215405259</v>
      </c>
      <c r="X6691" s="211">
        <v>0.32156985071315081</v>
      </c>
      <c r="Y6691" s="211">
        <v>0.52884285208725046</v>
      </c>
      <c r="Z6691" s="211">
        <v>0.14772450610578439</v>
      </c>
      <c r="AA6691" s="212">
        <v>0.12390254662555943</v>
      </c>
    </row>
    <row r="6692" spans="1:27" x14ac:dyDescent="0.35">
      <c r="A6692" s="210" t="s">
        <v>7368</v>
      </c>
      <c r="B6692" s="217">
        <v>119.5798998398428</v>
      </c>
      <c r="C6692" s="211">
        <v>7.7739962479765778E-2</v>
      </c>
      <c r="D6692" s="211">
        <v>0.12486045735134342</v>
      </c>
      <c r="E6692" s="211">
        <v>8.3318640439006955E-2</v>
      </c>
      <c r="F6692" s="211">
        <v>0.11123235749669243</v>
      </c>
      <c r="G6692" s="211">
        <v>0.12131057464893824</v>
      </c>
      <c r="H6692" s="211">
        <v>0.12305395757242135</v>
      </c>
      <c r="I6692" s="211">
        <v>0.46640572262907554</v>
      </c>
      <c r="J6692" s="211">
        <v>0.41170821911203676</v>
      </c>
      <c r="K6692" s="211">
        <v>0.62761155169132821</v>
      </c>
      <c r="L6692" s="211">
        <v>0.27430542184830364</v>
      </c>
      <c r="M6692" s="211">
        <v>8.8592854172411806E-2</v>
      </c>
      <c r="N6692" s="211">
        <v>0.54628841916015669</v>
      </c>
      <c r="O6692" s="211">
        <v>0.69929594464955724</v>
      </c>
      <c r="P6692" s="211">
        <v>6.3682826327988273E-2</v>
      </c>
      <c r="Q6692" s="211">
        <v>5.3188195616810569E-2</v>
      </c>
      <c r="R6692" s="211">
        <v>0.45104194353608829</v>
      </c>
      <c r="S6692" s="211">
        <v>0.36358691063026655</v>
      </c>
      <c r="T6692" s="211">
        <v>0.59057191434886269</v>
      </c>
      <c r="U6692" s="211">
        <v>0.3233275069355584</v>
      </c>
      <c r="V6692" s="211">
        <v>7.2898519459549754E-2</v>
      </c>
      <c r="W6692" s="211">
        <v>0.5899831010895743</v>
      </c>
      <c r="X6692" s="211">
        <v>0.31223824166459929</v>
      </c>
      <c r="Y6692" s="211">
        <v>0.75347118302757277</v>
      </c>
      <c r="Z6692" s="211">
        <v>0.14663134065567698</v>
      </c>
      <c r="AA6692" s="212">
        <v>0.12436931287979541</v>
      </c>
    </row>
    <row r="6693" spans="1:27" x14ac:dyDescent="0.35">
      <c r="A6693" s="210" t="s">
        <v>7369</v>
      </c>
      <c r="B6693" s="217">
        <v>157.77030488515106</v>
      </c>
      <c r="C6693" s="211">
        <v>8.0027284997259571E-2</v>
      </c>
      <c r="D6693" s="211">
        <v>0.12298938852761748</v>
      </c>
      <c r="E6693" s="211">
        <v>8.0230335124826344E-2</v>
      </c>
      <c r="F6693" s="211">
        <v>7.8312859370091498E-2</v>
      </c>
      <c r="G6693" s="211">
        <v>0.11622571028900523</v>
      </c>
      <c r="H6693" s="211">
        <v>0.12337862165300413</v>
      </c>
      <c r="I6693" s="211">
        <v>0.48716777940527334</v>
      </c>
      <c r="J6693" s="211">
        <v>0.47630973605149596</v>
      </c>
      <c r="K6693" s="211">
        <v>0.5590494451846042</v>
      </c>
      <c r="L6693" s="211">
        <v>0.27569984145675602</v>
      </c>
      <c r="M6693" s="211">
        <v>0.11013810165394963</v>
      </c>
      <c r="N6693" s="211">
        <v>0.53198049624402244</v>
      </c>
      <c r="O6693" s="211">
        <v>0.67892039241060065</v>
      </c>
      <c r="P6693" s="211">
        <v>6.6676077755104785E-2</v>
      </c>
      <c r="Q6693" s="211">
        <v>0.12574058293788992</v>
      </c>
      <c r="R6693" s="211">
        <v>0.40921674175236622</v>
      </c>
      <c r="S6693" s="211">
        <v>0.39082007719758077</v>
      </c>
      <c r="T6693" s="211">
        <v>0.61111526853034903</v>
      </c>
      <c r="U6693" s="211">
        <v>0.42889948078122891</v>
      </c>
      <c r="V6693" s="211">
        <v>0.1348887089481175</v>
      </c>
      <c r="W6693" s="211">
        <v>0.58802720002681275</v>
      </c>
      <c r="X6693" s="211">
        <v>0.33908690094879407</v>
      </c>
      <c r="Y6693" s="211">
        <v>0.64076998757547143</v>
      </c>
      <c r="Z6693" s="211">
        <v>0.14953886898608887</v>
      </c>
      <c r="AA6693" s="212">
        <v>0.12345822300838717</v>
      </c>
    </row>
    <row r="6694" spans="1:27" x14ac:dyDescent="0.35">
      <c r="A6694" s="210" t="s">
        <v>7370</v>
      </c>
      <c r="B6694" s="217">
        <v>143.97017355787045</v>
      </c>
      <c r="C6694" s="211">
        <v>7.3786896556936765E-2</v>
      </c>
      <c r="D6694" s="211">
        <v>0.12660237694880994</v>
      </c>
      <c r="E6694" s="211">
        <v>8.1753921678883068E-2</v>
      </c>
      <c r="F6694" s="211">
        <v>0.12099399005664364</v>
      </c>
      <c r="G6694" s="211">
        <v>0.12349191599333466</v>
      </c>
      <c r="H6694" s="211">
        <v>0.12118553028767877</v>
      </c>
      <c r="I6694" s="211">
        <v>0.50454164130735513</v>
      </c>
      <c r="J6694" s="211">
        <v>0.45797335516461413</v>
      </c>
      <c r="K6694" s="211">
        <v>0.62782327939266325</v>
      </c>
      <c r="L6694" s="211">
        <v>0.2779484764574045</v>
      </c>
      <c r="M6694" s="211">
        <v>8.8075988622000043E-2</v>
      </c>
      <c r="N6694" s="211">
        <v>0.5475093260878019</v>
      </c>
      <c r="O6694" s="211">
        <v>0.66350564338649831</v>
      </c>
      <c r="P6694" s="211">
        <v>7.2236862511120034E-2</v>
      </c>
      <c r="Q6694" s="211">
        <v>7.2454887294039511E-2</v>
      </c>
      <c r="R6694" s="211">
        <v>0.42661999088370051</v>
      </c>
      <c r="S6694" s="211">
        <v>0.30946810083111898</v>
      </c>
      <c r="T6694" s="211">
        <v>0.56376132941776236</v>
      </c>
      <c r="U6694" s="211">
        <v>0.45263737662173742</v>
      </c>
      <c r="V6694" s="211">
        <v>7.279650308068758E-2</v>
      </c>
      <c r="W6694" s="211">
        <v>0.49162253973481612</v>
      </c>
      <c r="X6694" s="211">
        <v>0.35512390969625929</v>
      </c>
      <c r="Y6694" s="211">
        <v>0.58740299678037877</v>
      </c>
      <c r="Z6694" s="211">
        <v>0.13927012870923419</v>
      </c>
      <c r="AA6694" s="212">
        <v>0.11435451899681437</v>
      </c>
    </row>
    <row r="6695" spans="1:27" x14ac:dyDescent="0.35">
      <c r="A6695" s="210" t="s">
        <v>7371</v>
      </c>
      <c r="B6695" s="217">
        <v>138.74393056391315</v>
      </c>
      <c r="C6695" s="211">
        <v>5.547190966254803E-2</v>
      </c>
      <c r="D6695" s="211">
        <v>0.11753323665674122</v>
      </c>
      <c r="E6695" s="211">
        <v>7.7015047251097576E-2</v>
      </c>
      <c r="F6695" s="211">
        <v>7.4826195316618119E-2</v>
      </c>
      <c r="G6695" s="211">
        <v>0.11838678212489039</v>
      </c>
      <c r="H6695" s="211">
        <v>0.12563953518497259</v>
      </c>
      <c r="I6695" s="211">
        <v>0.43161693679685126</v>
      </c>
      <c r="J6695" s="211">
        <v>0.41933470522048988</v>
      </c>
      <c r="K6695" s="211">
        <v>0.64518649287694341</v>
      </c>
      <c r="L6695" s="211">
        <v>0.26948809955050579</v>
      </c>
      <c r="M6695" s="211">
        <v>0.10836496354165165</v>
      </c>
      <c r="N6695" s="211">
        <v>0.55060360131952479</v>
      </c>
      <c r="O6695" s="211">
        <v>0.60426554164267798</v>
      </c>
      <c r="P6695" s="211">
        <v>6.3792400853577597E-2</v>
      </c>
      <c r="Q6695" s="211">
        <v>5.5789750553421641E-2</v>
      </c>
      <c r="R6695" s="211">
        <v>0.39204100974517614</v>
      </c>
      <c r="S6695" s="211">
        <v>0.41044880795896926</v>
      </c>
      <c r="T6695" s="211">
        <v>0.62042170984636913</v>
      </c>
      <c r="U6695" s="211">
        <v>0.48933027216468133</v>
      </c>
      <c r="V6695" s="211">
        <v>8.2606674245925896E-2</v>
      </c>
      <c r="W6695" s="211">
        <v>0.5680035262965567</v>
      </c>
      <c r="X6695" s="211">
        <v>0.25042704428856516</v>
      </c>
      <c r="Y6695" s="211">
        <v>0.67725423267997187</v>
      </c>
      <c r="Z6695" s="211">
        <v>0.14723022040215089</v>
      </c>
      <c r="AA6695" s="212">
        <v>0.12065389126981219</v>
      </c>
    </row>
    <row r="6696" spans="1:27" x14ac:dyDescent="0.35">
      <c r="A6696" s="210" t="s">
        <v>7372</v>
      </c>
      <c r="B6696" s="217">
        <v>162.33478822127182</v>
      </c>
      <c r="C6696" s="211">
        <v>6.7562494949883464E-2</v>
      </c>
      <c r="D6696" s="211">
        <v>0.12406510458357987</v>
      </c>
      <c r="E6696" s="211">
        <v>6.897250519073754E-2</v>
      </c>
      <c r="F6696" s="211">
        <v>0.1030007665590128</v>
      </c>
      <c r="G6696" s="211">
        <v>0.12456209158448908</v>
      </c>
      <c r="H6696" s="211">
        <v>0.1272309281180512</v>
      </c>
      <c r="I6696" s="211">
        <v>0.46057136311613822</v>
      </c>
      <c r="J6696" s="211">
        <v>0.43170629650443093</v>
      </c>
      <c r="K6696" s="211">
        <v>0.61859916848056873</v>
      </c>
      <c r="L6696" s="211">
        <v>0.267662568869172</v>
      </c>
      <c r="M6696" s="211">
        <v>9.0820088505984289E-2</v>
      </c>
      <c r="N6696" s="211">
        <v>0.4257162959077474</v>
      </c>
      <c r="O6696" s="211">
        <v>0.62650099566602946</v>
      </c>
      <c r="P6696" s="211">
        <v>6.6663321760268596E-2</v>
      </c>
      <c r="Q6696" s="211">
        <v>0.12072278640506712</v>
      </c>
      <c r="R6696" s="211">
        <v>0.3898934731153848</v>
      </c>
      <c r="S6696" s="211">
        <v>0.30576131516296201</v>
      </c>
      <c r="T6696" s="211">
        <v>0.56519660976481467</v>
      </c>
      <c r="U6696" s="211">
        <v>0.4781194516839567</v>
      </c>
      <c r="V6696" s="211">
        <v>0.14076305901773747</v>
      </c>
      <c r="W6696" s="211">
        <v>0.51614254187783037</v>
      </c>
      <c r="X6696" s="211">
        <v>0.27855854564979121</v>
      </c>
      <c r="Y6696" s="211">
        <v>0.65858955254034113</v>
      </c>
      <c r="Z6696" s="211">
        <v>0.14167263825034671</v>
      </c>
      <c r="AA6696" s="212">
        <v>0.11417647100498889</v>
      </c>
    </row>
    <row r="6697" spans="1:27" x14ac:dyDescent="0.35">
      <c r="A6697" s="210" t="s">
        <v>7373</v>
      </c>
      <c r="B6697" s="217">
        <v>137.92968475868437</v>
      </c>
      <c r="C6697" s="211">
        <v>5.0751558182431648E-2</v>
      </c>
      <c r="D6697" s="211">
        <v>0.12107676299135919</v>
      </c>
      <c r="E6697" s="211">
        <v>7.8740993866535852E-2</v>
      </c>
      <c r="F6697" s="211">
        <v>0.11140107166975385</v>
      </c>
      <c r="G6697" s="211">
        <v>0.11491771025942549</v>
      </c>
      <c r="H6697" s="211">
        <v>0.10889539952564112</v>
      </c>
      <c r="I6697" s="211">
        <v>0.52422697957975317</v>
      </c>
      <c r="J6697" s="211">
        <v>0.38859097231474815</v>
      </c>
      <c r="K6697" s="211">
        <v>0.63949343304137274</v>
      </c>
      <c r="L6697" s="211">
        <v>0.27127814955147111</v>
      </c>
      <c r="M6697" s="211">
        <v>9.9368210059854384E-2</v>
      </c>
      <c r="N6697" s="211">
        <v>0.40231472631065668</v>
      </c>
      <c r="O6697" s="211">
        <v>0.60029809509513887</v>
      </c>
      <c r="P6697" s="211">
        <v>7.4040134377199279E-2</v>
      </c>
      <c r="Q6697" s="211">
        <v>0.14836321746403783</v>
      </c>
      <c r="R6697" s="211">
        <v>0.40895204545912883</v>
      </c>
      <c r="S6697" s="211">
        <v>0.28703286404912631</v>
      </c>
      <c r="T6697" s="211">
        <v>0.63394888135319061</v>
      </c>
      <c r="U6697" s="211">
        <v>0.48275942619141959</v>
      </c>
      <c r="V6697" s="211">
        <v>8.3467329114896377E-2</v>
      </c>
      <c r="W6697" s="211">
        <v>0.64517193360516878</v>
      </c>
      <c r="X6697" s="211">
        <v>0.3200324616701643</v>
      </c>
      <c r="Y6697" s="211">
        <v>0.55994218714581701</v>
      </c>
      <c r="Z6697" s="211">
        <v>0.1498038509638725</v>
      </c>
      <c r="AA6697" s="212">
        <v>0.12249783056005344</v>
      </c>
    </row>
    <row r="6698" spans="1:27" x14ac:dyDescent="0.35">
      <c r="A6698" s="210" t="s">
        <v>7374</v>
      </c>
      <c r="B6698" s="217">
        <v>133.93596191083878</v>
      </c>
      <c r="C6698" s="211">
        <v>5.2354978244445238E-2</v>
      </c>
      <c r="D6698" s="211">
        <v>0.12244947777901506</v>
      </c>
      <c r="E6698" s="211">
        <v>8.8901283256124328E-2</v>
      </c>
      <c r="F6698" s="211">
        <v>9.2775259988300079E-2</v>
      </c>
      <c r="G6698" s="211">
        <v>0.1226719551617184</v>
      </c>
      <c r="H6698" s="211">
        <v>0.11341214840465148</v>
      </c>
      <c r="I6698" s="211">
        <v>0.45474251007888861</v>
      </c>
      <c r="J6698" s="211">
        <v>0.4688380081378874</v>
      </c>
      <c r="K6698" s="211">
        <v>0.51749174222677063</v>
      </c>
      <c r="L6698" s="211">
        <v>0.27428384445665832</v>
      </c>
      <c r="M6698" s="211">
        <v>0.1053618371527754</v>
      </c>
      <c r="N6698" s="211">
        <v>0.3787044851152917</v>
      </c>
      <c r="O6698" s="211">
        <v>0.70323689932300804</v>
      </c>
      <c r="P6698" s="211">
        <v>6.8282199429281903E-2</v>
      </c>
      <c r="Q6698" s="211">
        <v>0.13183953597353387</v>
      </c>
      <c r="R6698" s="211">
        <v>0.45378156560894267</v>
      </c>
      <c r="S6698" s="211">
        <v>0.3915803577169355</v>
      </c>
      <c r="T6698" s="211">
        <v>0.61823516470162454</v>
      </c>
      <c r="U6698" s="211">
        <v>0.38530690662267242</v>
      </c>
      <c r="V6698" s="211">
        <v>0.12726558222238166</v>
      </c>
      <c r="W6698" s="211">
        <v>0.56556951341585193</v>
      </c>
      <c r="X6698" s="211">
        <v>0.29425384084004635</v>
      </c>
      <c r="Y6698" s="211">
        <v>0.51983172840352165</v>
      </c>
      <c r="Z6698" s="211">
        <v>0.14873180810201631</v>
      </c>
      <c r="AA6698" s="212">
        <v>0.12270855739328079</v>
      </c>
    </row>
    <row r="6699" spans="1:27" x14ac:dyDescent="0.35">
      <c r="A6699" s="210" t="s">
        <v>7375</v>
      </c>
      <c r="B6699" s="217">
        <v>143.95092952822216</v>
      </c>
      <c r="C6699" s="211">
        <v>6.5193378636431848E-2</v>
      </c>
      <c r="D6699" s="211">
        <v>0.1242865100866191</v>
      </c>
      <c r="E6699" s="211">
        <v>8.0249841884299733E-2</v>
      </c>
      <c r="F6699" s="211">
        <v>9.5946258444925311E-2</v>
      </c>
      <c r="G6699" s="211">
        <v>0.11466018657981999</v>
      </c>
      <c r="H6699" s="211">
        <v>0.12694114088454403</v>
      </c>
      <c r="I6699" s="211">
        <v>0.47988095458156055</v>
      </c>
      <c r="J6699" s="211">
        <v>0.4497028359136413</v>
      </c>
      <c r="K6699" s="211">
        <v>0.64272714849345192</v>
      </c>
      <c r="L6699" s="211">
        <v>0.26945348597507912</v>
      </c>
      <c r="M6699" s="211">
        <v>8.9148038821692435E-2</v>
      </c>
      <c r="N6699" s="211">
        <v>0.45603703401234569</v>
      </c>
      <c r="O6699" s="211">
        <v>0.6995234867321044</v>
      </c>
      <c r="P6699" s="211">
        <v>6.4737679925972388E-2</v>
      </c>
      <c r="Q6699" s="211">
        <v>7.2449669147908791E-2</v>
      </c>
      <c r="R6699" s="211">
        <v>0.39719062265003513</v>
      </c>
      <c r="S6699" s="211">
        <v>0.27627796877359012</v>
      </c>
      <c r="T6699" s="211">
        <v>0.54873750068621618</v>
      </c>
      <c r="U6699" s="211">
        <v>0.39128367299601063</v>
      </c>
      <c r="V6699" s="211">
        <v>0.14400496889129766</v>
      </c>
      <c r="W6699" s="211">
        <v>0.56821911893432953</v>
      </c>
      <c r="X6699" s="211">
        <v>0.32318378416148708</v>
      </c>
      <c r="Y6699" s="211">
        <v>0.63416825493785811</v>
      </c>
      <c r="Z6699" s="211">
        <v>0.14902362172402481</v>
      </c>
      <c r="AA6699" s="212">
        <v>0.12031773876308002</v>
      </c>
    </row>
    <row r="6700" spans="1:27" x14ac:dyDescent="0.35">
      <c r="A6700" s="210" t="s">
        <v>7376</v>
      </c>
      <c r="B6700" s="217">
        <v>116.11302510518695</v>
      </c>
      <c r="C6700" s="211">
        <v>5.6957400001445571E-2</v>
      </c>
      <c r="D6700" s="211">
        <v>0.12428148681705195</v>
      </c>
      <c r="E6700" s="211">
        <v>7.7821309812575318E-2</v>
      </c>
      <c r="F6700" s="211">
        <v>0.10392288787734262</v>
      </c>
      <c r="G6700" s="211">
        <v>0.12079331023540468</v>
      </c>
      <c r="H6700" s="211">
        <v>0.11654575700115605</v>
      </c>
      <c r="I6700" s="211">
        <v>0.52365819847011241</v>
      </c>
      <c r="J6700" s="211">
        <v>0.3937313413898304</v>
      </c>
      <c r="K6700" s="211">
        <v>0.5600825089569943</v>
      </c>
      <c r="L6700" s="211">
        <v>0.27421553578596303</v>
      </c>
      <c r="M6700" s="211">
        <v>8.4468564547007186E-2</v>
      </c>
      <c r="N6700" s="211">
        <v>0.41491950775197961</v>
      </c>
      <c r="O6700" s="211">
        <v>0.67158636050768583</v>
      </c>
      <c r="P6700" s="211">
        <v>7.0395148519892189E-2</v>
      </c>
      <c r="Q6700" s="211">
        <v>7.9343801821354795E-2</v>
      </c>
      <c r="R6700" s="211">
        <v>0.43649833287365269</v>
      </c>
      <c r="S6700" s="211">
        <v>0.36009867877714347</v>
      </c>
      <c r="T6700" s="211">
        <v>0.57872337329955315</v>
      </c>
      <c r="U6700" s="211">
        <v>0.39812434334140023</v>
      </c>
      <c r="V6700" s="211">
        <v>6.4368875736148273E-2</v>
      </c>
      <c r="W6700" s="211">
        <v>0.62839322722029278</v>
      </c>
      <c r="X6700" s="211">
        <v>0.42384393486590283</v>
      </c>
      <c r="Y6700" s="211">
        <v>0.70669601536339921</v>
      </c>
      <c r="Z6700" s="211">
        <v>0.14930478347351323</v>
      </c>
      <c r="AA6700" s="212">
        <v>0.12209556712370517</v>
      </c>
    </row>
    <row r="6701" spans="1:27" x14ac:dyDescent="0.35">
      <c r="A6701" s="210" t="s">
        <v>7377</v>
      </c>
      <c r="B6701" s="217">
        <v>119.23335352381454</v>
      </c>
      <c r="C6701" s="211">
        <v>5.5249900369159784E-2</v>
      </c>
      <c r="D6701" s="211">
        <v>0.131782574402979</v>
      </c>
      <c r="E6701" s="211">
        <v>8.1965018621182634E-2</v>
      </c>
      <c r="F6701" s="211">
        <v>9.9255425886832532E-2</v>
      </c>
      <c r="G6701" s="211">
        <v>0.12430932752075212</v>
      </c>
      <c r="H6701" s="211">
        <v>0.1266131678761335</v>
      </c>
      <c r="I6701" s="211">
        <v>0.46247717944785444</v>
      </c>
      <c r="J6701" s="211">
        <v>0.4575062937298548</v>
      </c>
      <c r="K6701" s="211">
        <v>0.63351227614362071</v>
      </c>
      <c r="L6701" s="211">
        <v>0.27537145709699479</v>
      </c>
      <c r="M6701" s="211">
        <v>9.2007303615446762E-2</v>
      </c>
      <c r="N6701" s="211">
        <v>0.40781520463782195</v>
      </c>
      <c r="O6701" s="211">
        <v>0.62507229749388515</v>
      </c>
      <c r="P6701" s="211">
        <v>6.3542284513646616E-2</v>
      </c>
      <c r="Q6701" s="211">
        <v>8.2674435728574705E-2</v>
      </c>
      <c r="R6701" s="211">
        <v>0.46627487101982668</v>
      </c>
      <c r="S6701" s="211">
        <v>0.2949439824784435</v>
      </c>
      <c r="T6701" s="211">
        <v>0.62029221931267886</v>
      </c>
      <c r="U6701" s="211">
        <v>0.31356856161854507</v>
      </c>
      <c r="V6701" s="211">
        <v>8.8646647020855646E-2</v>
      </c>
      <c r="W6701" s="211">
        <v>0.59725761393314147</v>
      </c>
      <c r="X6701" s="211">
        <v>0.42649768259580334</v>
      </c>
      <c r="Y6701" s="211">
        <v>0.61884852996009909</v>
      </c>
      <c r="Z6701" s="211">
        <v>0.14459359941039551</v>
      </c>
      <c r="AA6701" s="212">
        <v>0.11814904212315731</v>
      </c>
    </row>
    <row r="6702" spans="1:27" x14ac:dyDescent="0.35">
      <c r="A6702" s="210" t="s">
        <v>7378</v>
      </c>
      <c r="B6702" s="217">
        <v>107.96254409260875</v>
      </c>
      <c r="C6702" s="211">
        <v>6.6697788781048442E-2</v>
      </c>
      <c r="D6702" s="211">
        <v>0.12531184810748189</v>
      </c>
      <c r="E6702" s="211">
        <v>8.768922257983551E-2</v>
      </c>
      <c r="F6702" s="211">
        <v>0.11106791847853457</v>
      </c>
      <c r="G6702" s="211">
        <v>0.12527241950032034</v>
      </c>
      <c r="H6702" s="211">
        <v>0.11433145860168031</v>
      </c>
      <c r="I6702" s="211">
        <v>0.42736611763881333</v>
      </c>
      <c r="J6702" s="211">
        <v>0.46486647516936941</v>
      </c>
      <c r="K6702" s="211">
        <v>0.58777744484125749</v>
      </c>
      <c r="L6702" s="211">
        <v>0.27361618015756189</v>
      </c>
      <c r="M6702" s="211">
        <v>9.492769839164962E-2</v>
      </c>
      <c r="N6702" s="211">
        <v>0.40290756546224488</v>
      </c>
      <c r="O6702" s="211">
        <v>0.65552457150735077</v>
      </c>
      <c r="P6702" s="211">
        <v>6.178405730263669E-2</v>
      </c>
      <c r="Q6702" s="211">
        <v>0.10083907944340431</v>
      </c>
      <c r="R6702" s="211">
        <v>0.41630629073646513</v>
      </c>
      <c r="S6702" s="211">
        <v>0.31137585253683131</v>
      </c>
      <c r="T6702" s="211">
        <v>0.55212147866762329</v>
      </c>
      <c r="U6702" s="211">
        <v>0.4221963501159085</v>
      </c>
      <c r="V6702" s="211">
        <v>6.5289440143153299E-2</v>
      </c>
      <c r="W6702" s="211">
        <v>0.58567442662376523</v>
      </c>
      <c r="X6702" s="211">
        <v>0.30453571707433819</v>
      </c>
      <c r="Y6702" s="211">
        <v>0.61766629434133657</v>
      </c>
      <c r="Z6702" s="211">
        <v>0.13909650983670949</v>
      </c>
      <c r="AA6702" s="212">
        <v>0.12708476345721367</v>
      </c>
    </row>
    <row r="6703" spans="1:27" x14ac:dyDescent="0.35">
      <c r="A6703" s="210" t="s">
        <v>7379</v>
      </c>
      <c r="B6703" s="217">
        <v>117.08166323766261</v>
      </c>
      <c r="C6703" s="211">
        <v>6.5473561288799623E-2</v>
      </c>
      <c r="D6703" s="211">
        <v>0.12641210590687449</v>
      </c>
      <c r="E6703" s="211">
        <v>7.1183415584031795E-2</v>
      </c>
      <c r="F6703" s="211">
        <v>8.1200137359488E-2</v>
      </c>
      <c r="G6703" s="211">
        <v>0.11849071022126667</v>
      </c>
      <c r="H6703" s="211">
        <v>0.12637091925594171</v>
      </c>
      <c r="I6703" s="211">
        <v>0.50879864719110757</v>
      </c>
      <c r="J6703" s="211">
        <v>0.45393975895201566</v>
      </c>
      <c r="K6703" s="211">
        <v>0.62863027041540187</v>
      </c>
      <c r="L6703" s="211">
        <v>0.28092636878487609</v>
      </c>
      <c r="M6703" s="211">
        <v>0.11059099563597335</v>
      </c>
      <c r="N6703" s="211">
        <v>0.43719678558287134</v>
      </c>
      <c r="O6703" s="211">
        <v>0.60658992407289247</v>
      </c>
      <c r="P6703" s="211">
        <v>6.5837787637660974E-2</v>
      </c>
      <c r="Q6703" s="211">
        <v>9.6641401555848785E-2</v>
      </c>
      <c r="R6703" s="211">
        <v>0.40067489263750733</v>
      </c>
      <c r="S6703" s="211">
        <v>0.39675454720517972</v>
      </c>
      <c r="T6703" s="211">
        <v>0.53994845301635819</v>
      </c>
      <c r="U6703" s="211">
        <v>0.34017418332413918</v>
      </c>
      <c r="V6703" s="211">
        <v>6.7521903817454904E-2</v>
      </c>
      <c r="W6703" s="211">
        <v>0.47375423926442384</v>
      </c>
      <c r="X6703" s="211">
        <v>0.31591891268622563</v>
      </c>
      <c r="Y6703" s="211">
        <v>0.74473023035569141</v>
      </c>
      <c r="Z6703" s="211">
        <v>0.1480553439442944</v>
      </c>
      <c r="AA6703" s="212">
        <v>0.12080806560317087</v>
      </c>
    </row>
    <row r="6704" spans="1:27" x14ac:dyDescent="0.35">
      <c r="A6704" s="210" t="s">
        <v>7380</v>
      </c>
      <c r="B6704" s="217">
        <v>149.96609219084471</v>
      </c>
      <c r="C6704" s="211">
        <v>5.9931422465429499E-2</v>
      </c>
      <c r="D6704" s="211">
        <v>0.12840252351552534</v>
      </c>
      <c r="E6704" s="211">
        <v>6.6195109828079302E-2</v>
      </c>
      <c r="F6704" s="211">
        <v>7.5817847291593091E-2</v>
      </c>
      <c r="G6704" s="211">
        <v>0.12093572855357487</v>
      </c>
      <c r="H6704" s="211">
        <v>0.11997588967699349</v>
      </c>
      <c r="I6704" s="211">
        <v>0.42906644191395532</v>
      </c>
      <c r="J6704" s="211">
        <v>0.4818142336853331</v>
      </c>
      <c r="K6704" s="211">
        <v>0.62166422188406678</v>
      </c>
      <c r="L6704" s="211">
        <v>0.28177088703367653</v>
      </c>
      <c r="M6704" s="211">
        <v>9.0271280460574074E-2</v>
      </c>
      <c r="N6704" s="211">
        <v>0.37982659940707425</v>
      </c>
      <c r="O6704" s="211">
        <v>0.67525667155753522</v>
      </c>
      <c r="P6704" s="211">
        <v>7.0892996819779661E-2</v>
      </c>
      <c r="Q6704" s="211">
        <v>6.6462810026738484E-2</v>
      </c>
      <c r="R6704" s="211">
        <v>0.37330940973756355</v>
      </c>
      <c r="S6704" s="211">
        <v>0.30699372187361101</v>
      </c>
      <c r="T6704" s="211">
        <v>0.58226961539364164</v>
      </c>
      <c r="U6704" s="211">
        <v>0.49907504228465427</v>
      </c>
      <c r="V6704" s="211">
        <v>0.12592010577633214</v>
      </c>
      <c r="W6704" s="211">
        <v>0.51062775014147788</v>
      </c>
      <c r="X6704" s="211">
        <v>0.34372952697578674</v>
      </c>
      <c r="Y6704" s="211">
        <v>0.61144697814160198</v>
      </c>
      <c r="Z6704" s="211">
        <v>0.14821104777068664</v>
      </c>
      <c r="AA6704" s="212">
        <v>0.11816705445629447</v>
      </c>
    </row>
    <row r="6705" spans="1:27" x14ac:dyDescent="0.35">
      <c r="A6705" s="210" t="s">
        <v>7381</v>
      </c>
      <c r="B6705" s="217">
        <v>109.16436372870778</v>
      </c>
      <c r="C6705" s="211">
        <v>5.4698643469220549E-2</v>
      </c>
      <c r="D6705" s="211">
        <v>0.12208375829736645</v>
      </c>
      <c r="E6705" s="211">
        <v>8.5273067792971044E-2</v>
      </c>
      <c r="F6705" s="211">
        <v>0.10026851113311429</v>
      </c>
      <c r="G6705" s="211">
        <v>0.12308700783274</v>
      </c>
      <c r="H6705" s="211">
        <v>0.11819882443522137</v>
      </c>
      <c r="I6705" s="211">
        <v>0.49694979114892635</v>
      </c>
      <c r="J6705" s="211">
        <v>0.45351923078156875</v>
      </c>
      <c r="K6705" s="211">
        <v>0.53776850123368747</v>
      </c>
      <c r="L6705" s="211">
        <v>0.28180590697419633</v>
      </c>
      <c r="M6705" s="211">
        <v>8.9421423842591913E-2</v>
      </c>
      <c r="N6705" s="211">
        <v>0.40900035913473221</v>
      </c>
      <c r="O6705" s="211">
        <v>0.65793019944670439</v>
      </c>
      <c r="P6705" s="211">
        <v>6.2764189226281894E-2</v>
      </c>
      <c r="Q6705" s="211">
        <v>7.6613926269878216E-2</v>
      </c>
      <c r="R6705" s="211">
        <v>0.43581945611447609</v>
      </c>
      <c r="S6705" s="211">
        <v>0.36799259810233442</v>
      </c>
      <c r="T6705" s="211">
        <v>0.55679212638383679</v>
      </c>
      <c r="U6705" s="211">
        <v>0.460975622215965</v>
      </c>
      <c r="V6705" s="211">
        <v>5.7179983799008599E-2</v>
      </c>
      <c r="W6705" s="211">
        <v>0.54535099307229618</v>
      </c>
      <c r="X6705" s="211">
        <v>0.38379684842111395</v>
      </c>
      <c r="Y6705" s="211">
        <v>0.71351251649358971</v>
      </c>
      <c r="Z6705" s="211">
        <v>0.14824426725550346</v>
      </c>
      <c r="AA6705" s="212">
        <v>0.12332903876666365</v>
      </c>
    </row>
    <row r="6706" spans="1:27" x14ac:dyDescent="0.35">
      <c r="A6706" s="210" t="s">
        <v>7382</v>
      </c>
      <c r="B6706" s="217">
        <v>134.99175363062733</v>
      </c>
      <c r="C6706" s="211">
        <v>5.3478600520679292E-2</v>
      </c>
      <c r="D6706" s="211">
        <v>0.12476488669724956</v>
      </c>
      <c r="E6706" s="211">
        <v>7.166163077891044E-2</v>
      </c>
      <c r="F6706" s="211">
        <v>9.403072619851556E-2</v>
      </c>
      <c r="G6706" s="211">
        <v>0.1218932251793686</v>
      </c>
      <c r="H6706" s="211">
        <v>0.12611750586627168</v>
      </c>
      <c r="I6706" s="211">
        <v>0.52083356723490026</v>
      </c>
      <c r="J6706" s="211">
        <v>0.47209868335028637</v>
      </c>
      <c r="K6706" s="211">
        <v>0.64153704019348357</v>
      </c>
      <c r="L6706" s="211">
        <v>0.2829847352836623</v>
      </c>
      <c r="M6706" s="211">
        <v>9.9612567382510425E-2</v>
      </c>
      <c r="N6706" s="211">
        <v>0.58163788040613496</v>
      </c>
      <c r="O6706" s="211">
        <v>0.73588472073130895</v>
      </c>
      <c r="P6706" s="211">
        <v>7.109994806544187E-2</v>
      </c>
      <c r="Q6706" s="211">
        <v>0.12444476494021486</v>
      </c>
      <c r="R6706" s="211">
        <v>0.43051076164340946</v>
      </c>
      <c r="S6706" s="211">
        <v>0.39342291755860104</v>
      </c>
      <c r="T6706" s="211">
        <v>0.5192840727692527</v>
      </c>
      <c r="U6706" s="211">
        <v>0.40464520103596224</v>
      </c>
      <c r="V6706" s="211">
        <v>8.7910582699039438E-2</v>
      </c>
      <c r="W6706" s="211">
        <v>0.52924722689705528</v>
      </c>
      <c r="X6706" s="211">
        <v>0.28148830015020954</v>
      </c>
      <c r="Y6706" s="211">
        <v>0.52288905932814944</v>
      </c>
      <c r="Z6706" s="211">
        <v>0.1498218434165618</v>
      </c>
      <c r="AA6706" s="212">
        <v>0.120064134718604</v>
      </c>
    </row>
    <row r="6707" spans="1:27" x14ac:dyDescent="0.35">
      <c r="A6707" s="210" t="s">
        <v>7383</v>
      </c>
      <c r="B6707" s="217">
        <v>129.14644726932789</v>
      </c>
      <c r="C6707" s="211">
        <v>7.8026696229734294E-2</v>
      </c>
      <c r="D6707" s="211">
        <v>0.11140873753627187</v>
      </c>
      <c r="E6707" s="211">
        <v>7.8392823551967195E-2</v>
      </c>
      <c r="F6707" s="211">
        <v>7.4786458410183651E-2</v>
      </c>
      <c r="G6707" s="211">
        <v>0.12427263410675821</v>
      </c>
      <c r="H6707" s="211">
        <v>0.11285989947149522</v>
      </c>
      <c r="I6707" s="211">
        <v>0.4925085530353206</v>
      </c>
      <c r="J6707" s="211">
        <v>0.43446879998148558</v>
      </c>
      <c r="K6707" s="211">
        <v>0.56984285168939475</v>
      </c>
      <c r="L6707" s="211">
        <v>0.27505214992715821</v>
      </c>
      <c r="M6707" s="211">
        <v>9.3081064492198773E-2</v>
      </c>
      <c r="N6707" s="211">
        <v>0.46427798965796685</v>
      </c>
      <c r="O6707" s="211">
        <v>0.77134604713536381</v>
      </c>
      <c r="P6707" s="211">
        <v>6.3577421624068001E-2</v>
      </c>
      <c r="Q6707" s="211">
        <v>8.9440289421646474E-2</v>
      </c>
      <c r="R6707" s="211">
        <v>0.45329376748448064</v>
      </c>
      <c r="S6707" s="211">
        <v>0.26045681384973984</v>
      </c>
      <c r="T6707" s="211">
        <v>0.53900023244496398</v>
      </c>
      <c r="U6707" s="211">
        <v>0.37885104931886016</v>
      </c>
      <c r="V6707" s="211">
        <v>0.11005261425333121</v>
      </c>
      <c r="W6707" s="211">
        <v>0.57229045357037023</v>
      </c>
      <c r="X6707" s="211">
        <v>0.39291750206507103</v>
      </c>
      <c r="Y6707" s="211">
        <v>0.67004633285490378</v>
      </c>
      <c r="Z6707" s="211">
        <v>0.14989074938853603</v>
      </c>
      <c r="AA6707" s="212">
        <v>0.12126177466283065</v>
      </c>
    </row>
    <row r="6708" spans="1:27" x14ac:dyDescent="0.35">
      <c r="A6708" s="210" t="s">
        <v>7384</v>
      </c>
      <c r="B6708" s="217">
        <v>157.8107974882991</v>
      </c>
      <c r="C6708" s="211">
        <v>5.4282009815869836E-2</v>
      </c>
      <c r="D6708" s="211">
        <v>0.12202920634422665</v>
      </c>
      <c r="E6708" s="211">
        <v>8.4043295771057888E-2</v>
      </c>
      <c r="F6708" s="211">
        <v>7.9554923146660211E-2</v>
      </c>
      <c r="G6708" s="211">
        <v>0.1180503967580805</v>
      </c>
      <c r="H6708" s="211">
        <v>0.10365367951634276</v>
      </c>
      <c r="I6708" s="211">
        <v>0.45775623306038443</v>
      </c>
      <c r="J6708" s="211">
        <v>0.45384300170328606</v>
      </c>
      <c r="K6708" s="211">
        <v>0.5908615597089123</v>
      </c>
      <c r="L6708" s="211">
        <v>0.27440951729185908</v>
      </c>
      <c r="M6708" s="211">
        <v>0.10421195275152866</v>
      </c>
      <c r="N6708" s="211">
        <v>0.35991234404977018</v>
      </c>
      <c r="O6708" s="211">
        <v>0.73021337242911</v>
      </c>
      <c r="P6708" s="211">
        <v>6.8013108469286251E-2</v>
      </c>
      <c r="Q6708" s="211">
        <v>6.3505533429331601E-2</v>
      </c>
      <c r="R6708" s="211">
        <v>0.45960079718613961</v>
      </c>
      <c r="S6708" s="211">
        <v>0.32044370697669289</v>
      </c>
      <c r="T6708" s="211">
        <v>0.56821050229649628</v>
      </c>
      <c r="U6708" s="211">
        <v>0.44270451653088438</v>
      </c>
      <c r="V6708" s="211">
        <v>0.14255896341978883</v>
      </c>
      <c r="W6708" s="211">
        <v>0.56798039991862537</v>
      </c>
      <c r="X6708" s="211">
        <v>0.31625545390069709</v>
      </c>
      <c r="Y6708" s="211">
        <v>0.77211358278015607</v>
      </c>
      <c r="Z6708" s="211">
        <v>0.1458931511040335</v>
      </c>
      <c r="AA6708" s="212">
        <v>0.1275772488040039</v>
      </c>
    </row>
    <row r="6709" spans="1:27" x14ac:dyDescent="0.35">
      <c r="A6709" s="210" t="s">
        <v>7385</v>
      </c>
      <c r="B6709" s="217">
        <v>136.11358325138139</v>
      </c>
      <c r="C6709" s="211">
        <v>8.3798787904394392E-2</v>
      </c>
      <c r="D6709" s="211">
        <v>0.11998964181562594</v>
      </c>
      <c r="E6709" s="211">
        <v>8.5837110107319314E-2</v>
      </c>
      <c r="F6709" s="211">
        <v>0.10952019455124898</v>
      </c>
      <c r="G6709" s="211">
        <v>0.12434007520551925</v>
      </c>
      <c r="H6709" s="211">
        <v>0.12241552795362928</v>
      </c>
      <c r="I6709" s="211">
        <v>0.48676148441710693</v>
      </c>
      <c r="J6709" s="211">
        <v>0.46243566714269352</v>
      </c>
      <c r="K6709" s="211">
        <v>0.57213646084621228</v>
      </c>
      <c r="L6709" s="211">
        <v>0.27053307241946556</v>
      </c>
      <c r="M6709" s="211">
        <v>9.4616215189347361E-2</v>
      </c>
      <c r="N6709" s="211">
        <v>0.37910807228866888</v>
      </c>
      <c r="O6709" s="211">
        <v>0.64390873897764145</v>
      </c>
      <c r="P6709" s="211">
        <v>7.1632789243879239E-2</v>
      </c>
      <c r="Q6709" s="211">
        <v>0.13193584578311793</v>
      </c>
      <c r="R6709" s="211">
        <v>0.43630058562539875</v>
      </c>
      <c r="S6709" s="211">
        <v>0.32919958961752616</v>
      </c>
      <c r="T6709" s="211">
        <v>0.52785418616624447</v>
      </c>
      <c r="U6709" s="211">
        <v>0.31261150076337058</v>
      </c>
      <c r="V6709" s="211">
        <v>7.4372694830924957E-2</v>
      </c>
      <c r="W6709" s="211">
        <v>0.53383583269198709</v>
      </c>
      <c r="X6709" s="211">
        <v>0.28956162531377605</v>
      </c>
      <c r="Y6709" s="211">
        <v>0.71396290082545666</v>
      </c>
      <c r="Z6709" s="211">
        <v>0.14900528319104084</v>
      </c>
      <c r="AA6709" s="212">
        <v>0.11097849995211388</v>
      </c>
    </row>
    <row r="6710" spans="1:27" x14ac:dyDescent="0.35">
      <c r="A6710" s="210" t="s">
        <v>7386</v>
      </c>
      <c r="B6710" s="217">
        <v>155.7837283263076</v>
      </c>
      <c r="C6710" s="211">
        <v>8.672311857231936E-2</v>
      </c>
      <c r="D6710" s="211">
        <v>0.11413618097328332</v>
      </c>
      <c r="E6710" s="211">
        <v>7.498698237239633E-2</v>
      </c>
      <c r="F6710" s="211">
        <v>0.10379882381004389</v>
      </c>
      <c r="G6710" s="211">
        <v>0.12455913477471244</v>
      </c>
      <c r="H6710" s="211">
        <v>0.11281945533713324</v>
      </c>
      <c r="I6710" s="211">
        <v>0.48051983280657551</v>
      </c>
      <c r="J6710" s="211">
        <v>0.44144553994858132</v>
      </c>
      <c r="K6710" s="211">
        <v>0.63110910459205172</v>
      </c>
      <c r="L6710" s="211">
        <v>0.28023145443383329</v>
      </c>
      <c r="M6710" s="211">
        <v>0.10097723285173316</v>
      </c>
      <c r="N6710" s="211">
        <v>0.47104952681526507</v>
      </c>
      <c r="O6710" s="211">
        <v>0.76365365004363539</v>
      </c>
      <c r="P6710" s="211">
        <v>6.7220076202994042E-2</v>
      </c>
      <c r="Q6710" s="211">
        <v>7.9354349701646676E-2</v>
      </c>
      <c r="R6710" s="211">
        <v>0.41483618696231123</v>
      </c>
      <c r="S6710" s="211">
        <v>0.31643642296874885</v>
      </c>
      <c r="T6710" s="211">
        <v>0.53975295838321413</v>
      </c>
      <c r="U6710" s="211">
        <v>0.56606061722637868</v>
      </c>
      <c r="V6710" s="211">
        <v>9.9288568688520915E-2</v>
      </c>
      <c r="W6710" s="211">
        <v>0.55727288516482332</v>
      </c>
      <c r="X6710" s="211">
        <v>0.32526832191104399</v>
      </c>
      <c r="Y6710" s="211">
        <v>0.60810800613021643</v>
      </c>
      <c r="Z6710" s="211">
        <v>0.14179950319919604</v>
      </c>
      <c r="AA6710" s="212">
        <v>0.11702741575785061</v>
      </c>
    </row>
    <row r="6711" spans="1:27" x14ac:dyDescent="0.35">
      <c r="A6711" s="210" t="s">
        <v>7387</v>
      </c>
      <c r="B6711" s="217">
        <v>146.46640101055732</v>
      </c>
      <c r="C6711" s="211">
        <v>5.3380910169040952E-2</v>
      </c>
      <c r="D6711" s="211">
        <v>0.12536462416934746</v>
      </c>
      <c r="E6711" s="211">
        <v>7.7166862809547959E-2</v>
      </c>
      <c r="F6711" s="211">
        <v>9.8235009380938154E-2</v>
      </c>
      <c r="G6711" s="211">
        <v>0.11986542250696221</v>
      </c>
      <c r="H6711" s="211">
        <v>0.11162209168108031</v>
      </c>
      <c r="I6711" s="211">
        <v>0.45646779429137813</v>
      </c>
      <c r="J6711" s="211">
        <v>0.48870435661202172</v>
      </c>
      <c r="K6711" s="211">
        <v>0.63209365087384417</v>
      </c>
      <c r="L6711" s="211">
        <v>0.26685647292648645</v>
      </c>
      <c r="M6711" s="211">
        <v>8.3214759503633801E-2</v>
      </c>
      <c r="N6711" s="211">
        <v>0.44179759931554219</v>
      </c>
      <c r="O6711" s="211">
        <v>0.71910495144157416</v>
      </c>
      <c r="P6711" s="211">
        <v>6.1476144474350229E-2</v>
      </c>
      <c r="Q6711" s="211">
        <v>0.1018613087896853</v>
      </c>
      <c r="R6711" s="211">
        <v>0.42399026742143514</v>
      </c>
      <c r="S6711" s="211">
        <v>0.35814207780362145</v>
      </c>
      <c r="T6711" s="211">
        <v>0.61872437099069111</v>
      </c>
      <c r="U6711" s="211">
        <v>0.42525205773906194</v>
      </c>
      <c r="V6711" s="211">
        <v>0.13755521127620185</v>
      </c>
      <c r="W6711" s="211">
        <v>0.5085321819958688</v>
      </c>
      <c r="X6711" s="211">
        <v>0.29717085874397009</v>
      </c>
      <c r="Y6711" s="211">
        <v>0.75110462376731191</v>
      </c>
      <c r="Z6711" s="211">
        <v>0.14955780260428661</v>
      </c>
      <c r="AA6711" s="212">
        <v>0.12217280417300096</v>
      </c>
    </row>
    <row r="6712" spans="1:27" x14ac:dyDescent="0.35">
      <c r="A6712" s="210" t="s">
        <v>7388</v>
      </c>
      <c r="B6712" s="217">
        <v>156.00104202130714</v>
      </c>
      <c r="C6712" s="211">
        <v>6.0583666541245827E-2</v>
      </c>
      <c r="D6712" s="211">
        <v>0.13065552951900181</v>
      </c>
      <c r="E6712" s="211">
        <v>8.6073655459285997E-2</v>
      </c>
      <c r="F6712" s="211">
        <v>6.5530473577927031E-2</v>
      </c>
      <c r="G6712" s="211">
        <v>0.12701100598655049</v>
      </c>
      <c r="H6712" s="211">
        <v>0.11736186544320161</v>
      </c>
      <c r="I6712" s="211">
        <v>0.48262469477584424</v>
      </c>
      <c r="J6712" s="211">
        <v>0.4526655231970898</v>
      </c>
      <c r="K6712" s="211">
        <v>0.541890309054473</v>
      </c>
      <c r="L6712" s="211">
        <v>0.27195756003248645</v>
      </c>
      <c r="M6712" s="211">
        <v>9.68640559388214E-2</v>
      </c>
      <c r="N6712" s="211">
        <v>0.44255002295481771</v>
      </c>
      <c r="O6712" s="211">
        <v>0.7302852058295235</v>
      </c>
      <c r="P6712" s="211">
        <v>6.4599410484933464E-2</v>
      </c>
      <c r="Q6712" s="211">
        <v>7.5547942495755777E-2</v>
      </c>
      <c r="R6712" s="211">
        <v>0.48446804798057352</v>
      </c>
      <c r="S6712" s="211">
        <v>0.29106378947316608</v>
      </c>
      <c r="T6712" s="211">
        <v>0.56418002781628773</v>
      </c>
      <c r="U6712" s="211">
        <v>0.47634914062843953</v>
      </c>
      <c r="V6712" s="211">
        <v>0.16916562914822231</v>
      </c>
      <c r="W6712" s="211">
        <v>0.51688989289630616</v>
      </c>
      <c r="X6712" s="211">
        <v>0.34877128950083142</v>
      </c>
      <c r="Y6712" s="211">
        <v>0.63768603937542356</v>
      </c>
      <c r="Z6712" s="211">
        <v>0.14805838434236554</v>
      </c>
      <c r="AA6712" s="212">
        <v>0.12586583337381269</v>
      </c>
    </row>
    <row r="6713" spans="1:27" x14ac:dyDescent="0.35">
      <c r="A6713" s="210" t="s">
        <v>7389</v>
      </c>
      <c r="B6713" s="217">
        <v>152.31499728689451</v>
      </c>
      <c r="C6713" s="211">
        <v>6.0804885945696559E-2</v>
      </c>
      <c r="D6713" s="211">
        <v>0.1189629407554427</v>
      </c>
      <c r="E6713" s="211">
        <v>7.6241082131846855E-2</v>
      </c>
      <c r="F6713" s="211">
        <v>9.259734433546439E-2</v>
      </c>
      <c r="G6713" s="211">
        <v>0.12473368912566948</v>
      </c>
      <c r="H6713" s="211">
        <v>0.11202825182020623</v>
      </c>
      <c r="I6713" s="211">
        <v>0.49292301547112993</v>
      </c>
      <c r="J6713" s="211">
        <v>0.42603426805924949</v>
      </c>
      <c r="K6713" s="211">
        <v>0.63151966057011966</v>
      </c>
      <c r="L6713" s="211">
        <v>0.27861441122470798</v>
      </c>
      <c r="M6713" s="211">
        <v>0.11280777920210948</v>
      </c>
      <c r="N6713" s="211">
        <v>0.42094043285213062</v>
      </c>
      <c r="O6713" s="211">
        <v>0.70668674676099541</v>
      </c>
      <c r="P6713" s="211">
        <v>7.2832100609217951E-2</v>
      </c>
      <c r="Q6713" s="211">
        <v>0.13768176076720617</v>
      </c>
      <c r="R6713" s="211">
        <v>0.38631086579205254</v>
      </c>
      <c r="S6713" s="211">
        <v>0.33741569706583596</v>
      </c>
      <c r="T6713" s="211">
        <v>0.59842101906412337</v>
      </c>
      <c r="U6713" s="211">
        <v>0.42310360476533349</v>
      </c>
      <c r="V6713" s="211">
        <v>8.5244255011082945E-2</v>
      </c>
      <c r="W6713" s="211">
        <v>0.4852238625706945</v>
      </c>
      <c r="X6713" s="211">
        <v>0.30304526028262058</v>
      </c>
      <c r="Y6713" s="211">
        <v>0.64601031982418333</v>
      </c>
      <c r="Z6713" s="211">
        <v>0.1420947576281697</v>
      </c>
      <c r="AA6713" s="212">
        <v>0.11678551712298446</v>
      </c>
    </row>
    <row r="6714" spans="1:27" x14ac:dyDescent="0.35">
      <c r="A6714" s="210" t="s">
        <v>7390</v>
      </c>
      <c r="B6714" s="217">
        <v>179.8759855788021</v>
      </c>
      <c r="C6714" s="211">
        <v>8.5238868594236211E-2</v>
      </c>
      <c r="D6714" s="211">
        <v>0.12655002491206052</v>
      </c>
      <c r="E6714" s="211">
        <v>7.6896549087769855E-2</v>
      </c>
      <c r="F6714" s="211">
        <v>0.11360570861973117</v>
      </c>
      <c r="G6714" s="211">
        <v>0.11751804808713787</v>
      </c>
      <c r="H6714" s="211">
        <v>0.12089115427897484</v>
      </c>
      <c r="I6714" s="211">
        <v>0.51492557555385776</v>
      </c>
      <c r="J6714" s="211">
        <v>0.40330994173899343</v>
      </c>
      <c r="K6714" s="211">
        <v>0.63850269958648331</v>
      </c>
      <c r="L6714" s="211">
        <v>0.27593907087486924</v>
      </c>
      <c r="M6714" s="211">
        <v>9.7453867517086901E-2</v>
      </c>
      <c r="N6714" s="211">
        <v>0.46030931358484412</v>
      </c>
      <c r="O6714" s="211">
        <v>0.75384553192807846</v>
      </c>
      <c r="P6714" s="211">
        <v>7.1472977788485478E-2</v>
      </c>
      <c r="Q6714" s="211">
        <v>6.3469498093955676E-2</v>
      </c>
      <c r="R6714" s="211">
        <v>0.4274886793506632</v>
      </c>
      <c r="S6714" s="211">
        <v>0.30306490092248878</v>
      </c>
      <c r="T6714" s="211">
        <v>0.53680087217465311</v>
      </c>
      <c r="U6714" s="211">
        <v>0.50589044654584159</v>
      </c>
      <c r="V6714" s="211">
        <v>0.16858968703739646</v>
      </c>
      <c r="W6714" s="211">
        <v>0.5832503412829837</v>
      </c>
      <c r="X6714" s="211">
        <v>0.41090407867638035</v>
      </c>
      <c r="Y6714" s="211">
        <v>0.6077720805429021</v>
      </c>
      <c r="Z6714" s="211">
        <v>0.1456683341770674</v>
      </c>
      <c r="AA6714" s="212">
        <v>0.1233176153897472</v>
      </c>
    </row>
    <row r="6715" spans="1:27" x14ac:dyDescent="0.35">
      <c r="A6715" s="210" t="s">
        <v>7391</v>
      </c>
      <c r="B6715" s="217">
        <v>141.62840262247477</v>
      </c>
      <c r="C6715" s="211">
        <v>7.0359614112914859E-2</v>
      </c>
      <c r="D6715" s="211">
        <v>0.11818639679200799</v>
      </c>
      <c r="E6715" s="211">
        <v>7.2832301809403879E-2</v>
      </c>
      <c r="F6715" s="211">
        <v>0.10196454486245751</v>
      </c>
      <c r="G6715" s="211">
        <v>0.12018864161686307</v>
      </c>
      <c r="H6715" s="211">
        <v>0.1143057801372124</v>
      </c>
      <c r="I6715" s="211">
        <v>0.51869231331877064</v>
      </c>
      <c r="J6715" s="211">
        <v>0.45454373255513469</v>
      </c>
      <c r="K6715" s="211">
        <v>0.55398803254596141</v>
      </c>
      <c r="L6715" s="211">
        <v>0.27537332219017058</v>
      </c>
      <c r="M6715" s="211">
        <v>0.10032257549914887</v>
      </c>
      <c r="N6715" s="211">
        <v>0.51832740736882477</v>
      </c>
      <c r="O6715" s="211">
        <v>0.60201693961745739</v>
      </c>
      <c r="P6715" s="211">
        <v>7.3091958223205036E-2</v>
      </c>
      <c r="Q6715" s="211">
        <v>4.3638508067266366E-2</v>
      </c>
      <c r="R6715" s="211">
        <v>0.47552961588080161</v>
      </c>
      <c r="S6715" s="211">
        <v>0.263456537970995</v>
      </c>
      <c r="T6715" s="211">
        <v>0.50979477201945245</v>
      </c>
      <c r="U6715" s="211">
        <v>0.36747907284256875</v>
      </c>
      <c r="V6715" s="211">
        <v>0.11110621099445213</v>
      </c>
      <c r="W6715" s="211">
        <v>0.56876704027067571</v>
      </c>
      <c r="X6715" s="211">
        <v>0.36076177150146543</v>
      </c>
      <c r="Y6715" s="211">
        <v>0.66658765986862734</v>
      </c>
      <c r="Z6715" s="211">
        <v>0.14721945266827716</v>
      </c>
      <c r="AA6715" s="212">
        <v>0.11689197295953882</v>
      </c>
    </row>
    <row r="6716" spans="1:27" x14ac:dyDescent="0.35">
      <c r="A6716" s="210" t="s">
        <v>7392</v>
      </c>
      <c r="B6716" s="217">
        <v>127.78992009954747</v>
      </c>
      <c r="C6716" s="211">
        <v>7.1428511494289595E-2</v>
      </c>
      <c r="D6716" s="211">
        <v>0.11756165980827311</v>
      </c>
      <c r="E6716" s="211">
        <v>7.5894879899600753E-2</v>
      </c>
      <c r="F6716" s="211">
        <v>8.9511224692586572E-2</v>
      </c>
      <c r="G6716" s="211">
        <v>0.12505560427371903</v>
      </c>
      <c r="H6716" s="211">
        <v>0.12358941005644297</v>
      </c>
      <c r="I6716" s="211">
        <v>0.42624716567582138</v>
      </c>
      <c r="J6716" s="211">
        <v>0.46147195214294184</v>
      </c>
      <c r="K6716" s="211">
        <v>0.62756875991913486</v>
      </c>
      <c r="L6716" s="211">
        <v>0.26861259033758955</v>
      </c>
      <c r="M6716" s="211">
        <v>0.11293543388212236</v>
      </c>
      <c r="N6716" s="211">
        <v>0.43190674496718051</v>
      </c>
      <c r="O6716" s="211">
        <v>0.5927876404185084</v>
      </c>
      <c r="P6716" s="211">
        <v>6.6811506570051887E-2</v>
      </c>
      <c r="Q6716" s="211">
        <v>9.1169986272985587E-2</v>
      </c>
      <c r="R6716" s="211">
        <v>0.46759419314546175</v>
      </c>
      <c r="S6716" s="211">
        <v>0.28295721833906418</v>
      </c>
      <c r="T6716" s="211">
        <v>0.57612436891384777</v>
      </c>
      <c r="U6716" s="211">
        <v>0.46704117590845262</v>
      </c>
      <c r="V6716" s="211">
        <v>7.8955104859670666E-2</v>
      </c>
      <c r="W6716" s="211">
        <v>0.55617235862383829</v>
      </c>
      <c r="X6716" s="211">
        <v>0.2662119862478215</v>
      </c>
      <c r="Y6716" s="211">
        <v>0.60489846817695059</v>
      </c>
      <c r="Z6716" s="211">
        <v>0.1481802418709515</v>
      </c>
      <c r="AA6716" s="212">
        <v>0.12234032163041164</v>
      </c>
    </row>
    <row r="6717" spans="1:27" x14ac:dyDescent="0.35">
      <c r="A6717" s="210" t="s">
        <v>7393</v>
      </c>
      <c r="B6717" s="217">
        <v>156.8509240155949</v>
      </c>
      <c r="C6717" s="211">
        <v>5.6794674172499823E-2</v>
      </c>
      <c r="D6717" s="211">
        <v>0.12087342769687963</v>
      </c>
      <c r="E6717" s="211">
        <v>7.5805442313858371E-2</v>
      </c>
      <c r="F6717" s="211">
        <v>8.3226330402764656E-2</v>
      </c>
      <c r="G6717" s="211">
        <v>0.12240365340374368</v>
      </c>
      <c r="H6717" s="211">
        <v>0.11455391635364272</v>
      </c>
      <c r="I6717" s="211">
        <v>0.45155674161352727</v>
      </c>
      <c r="J6717" s="211">
        <v>0.43338485223794426</v>
      </c>
      <c r="K6717" s="211">
        <v>0.63578121220676698</v>
      </c>
      <c r="L6717" s="211">
        <v>0.2683037989303983</v>
      </c>
      <c r="M6717" s="211">
        <v>8.9190917979546785E-2</v>
      </c>
      <c r="N6717" s="211">
        <v>0.53847560291719598</v>
      </c>
      <c r="O6717" s="211">
        <v>0.72907236050940349</v>
      </c>
      <c r="P6717" s="211">
        <v>6.9498432012510242E-2</v>
      </c>
      <c r="Q6717" s="211">
        <v>5.2267792428228377E-2</v>
      </c>
      <c r="R6717" s="211">
        <v>0.37309830560387636</v>
      </c>
      <c r="S6717" s="211">
        <v>0.38254132662534179</v>
      </c>
      <c r="T6717" s="211">
        <v>0.53614836583636205</v>
      </c>
      <c r="U6717" s="211">
        <v>0.39711443677295533</v>
      </c>
      <c r="V6717" s="211">
        <v>0.11849273058324641</v>
      </c>
      <c r="W6717" s="211">
        <v>0.51292248257296424</v>
      </c>
      <c r="X6717" s="211">
        <v>0.35129690118549889</v>
      </c>
      <c r="Y6717" s="211">
        <v>0.79181800752136788</v>
      </c>
      <c r="Z6717" s="211">
        <v>0.14781618791597628</v>
      </c>
      <c r="AA6717" s="212">
        <v>0.11801816855843353</v>
      </c>
    </row>
    <row r="6718" spans="1:27" x14ac:dyDescent="0.35">
      <c r="A6718" s="210" t="s">
        <v>7394</v>
      </c>
      <c r="B6718" s="217">
        <v>111.00960086075209</v>
      </c>
      <c r="C6718" s="211">
        <v>5.0225923294079808E-2</v>
      </c>
      <c r="D6718" s="211">
        <v>0.12133876593974866</v>
      </c>
      <c r="E6718" s="211">
        <v>7.7042076099322829E-2</v>
      </c>
      <c r="F6718" s="211">
        <v>0.10183130669382331</v>
      </c>
      <c r="G6718" s="211">
        <v>0.11786137777569274</v>
      </c>
      <c r="H6718" s="211">
        <v>0.11736904795534048</v>
      </c>
      <c r="I6718" s="211">
        <v>0.50597478461519763</v>
      </c>
      <c r="J6718" s="211">
        <v>0.47720578517078843</v>
      </c>
      <c r="K6718" s="211">
        <v>0.58788542782976771</v>
      </c>
      <c r="L6718" s="211">
        <v>0.27278194661565996</v>
      </c>
      <c r="M6718" s="211">
        <v>8.4626339273886783E-2</v>
      </c>
      <c r="N6718" s="211">
        <v>0.44479523080305805</v>
      </c>
      <c r="O6718" s="211">
        <v>0.66517288655276552</v>
      </c>
      <c r="P6718" s="211">
        <v>6.6975322158755929E-2</v>
      </c>
      <c r="Q6718" s="211">
        <v>6.3552353948949938E-2</v>
      </c>
      <c r="R6718" s="211">
        <v>0.44701222303284366</v>
      </c>
      <c r="S6718" s="211">
        <v>0.41489008425213658</v>
      </c>
      <c r="T6718" s="211">
        <v>0.57993307276881234</v>
      </c>
      <c r="U6718" s="211">
        <v>0.51676447931337344</v>
      </c>
      <c r="V6718" s="211">
        <v>5.8395488239071036E-2</v>
      </c>
      <c r="W6718" s="211">
        <v>0.55347014138250439</v>
      </c>
      <c r="X6718" s="211">
        <v>0.38237325311336701</v>
      </c>
      <c r="Y6718" s="211">
        <v>0.57442317925389264</v>
      </c>
      <c r="Z6718" s="211">
        <v>0.1482958054744401</v>
      </c>
      <c r="AA6718" s="212">
        <v>0.12344137381209268</v>
      </c>
    </row>
    <row r="6719" spans="1:27" x14ac:dyDescent="0.35">
      <c r="A6719" s="210" t="s">
        <v>7395</v>
      </c>
      <c r="B6719" s="217">
        <v>149.05106032417677</v>
      </c>
      <c r="C6719" s="211">
        <v>7.3733185202097498E-2</v>
      </c>
      <c r="D6719" s="211">
        <v>0.11667218023413689</v>
      </c>
      <c r="E6719" s="211">
        <v>8.0982888244455473E-2</v>
      </c>
      <c r="F6719" s="211">
        <v>0.12407421909749751</v>
      </c>
      <c r="G6719" s="211">
        <v>0.1253552493349285</v>
      </c>
      <c r="H6719" s="211">
        <v>0.11308215157943342</v>
      </c>
      <c r="I6719" s="211">
        <v>0.50968191071447388</v>
      </c>
      <c r="J6719" s="211">
        <v>0.46271860412849775</v>
      </c>
      <c r="K6719" s="211">
        <v>0.63695075746267371</v>
      </c>
      <c r="L6719" s="211">
        <v>0.2723715495245706</v>
      </c>
      <c r="M6719" s="211">
        <v>0.10682056388261721</v>
      </c>
      <c r="N6719" s="211">
        <v>0.44253271995381827</v>
      </c>
      <c r="O6719" s="211">
        <v>0.74212845502607616</v>
      </c>
      <c r="P6719" s="211">
        <v>6.8131735755033618E-2</v>
      </c>
      <c r="Q6719" s="211">
        <v>0.11096543562611766</v>
      </c>
      <c r="R6719" s="211">
        <v>0.41706227873603624</v>
      </c>
      <c r="S6719" s="211">
        <v>0.40344494355322519</v>
      </c>
      <c r="T6719" s="211">
        <v>0.57433584419712536</v>
      </c>
      <c r="U6719" s="211">
        <v>0.38897988706966158</v>
      </c>
      <c r="V6719" s="211">
        <v>0.11521880949289505</v>
      </c>
      <c r="W6719" s="211">
        <v>0.51939967548142629</v>
      </c>
      <c r="X6719" s="211">
        <v>0.40542961615085299</v>
      </c>
      <c r="Y6719" s="211">
        <v>0.70665038659830237</v>
      </c>
      <c r="Z6719" s="211">
        <v>0.14701030598985976</v>
      </c>
      <c r="AA6719" s="212">
        <v>0.12496451369563601</v>
      </c>
    </row>
    <row r="6720" spans="1:27" x14ac:dyDescent="0.35">
      <c r="A6720" s="210" t="s">
        <v>7396</v>
      </c>
      <c r="B6720" s="217">
        <v>127.48224983201163</v>
      </c>
      <c r="C6720" s="211">
        <v>7.3986257471638797E-2</v>
      </c>
      <c r="D6720" s="211">
        <v>0.13165053487126482</v>
      </c>
      <c r="E6720" s="211">
        <v>8.1772834116179013E-2</v>
      </c>
      <c r="F6720" s="211">
        <v>8.2054479429835792E-2</v>
      </c>
      <c r="G6720" s="211">
        <v>0.12543645127885222</v>
      </c>
      <c r="H6720" s="211">
        <v>0.11528360216632653</v>
      </c>
      <c r="I6720" s="211">
        <v>0.47690733866738233</v>
      </c>
      <c r="J6720" s="211">
        <v>0.42614374339199473</v>
      </c>
      <c r="K6720" s="211">
        <v>0.60212337670126503</v>
      </c>
      <c r="L6720" s="211">
        <v>0.26747430677680883</v>
      </c>
      <c r="M6720" s="211">
        <v>9.6490566047870374E-2</v>
      </c>
      <c r="N6720" s="211">
        <v>0.42401237551797344</v>
      </c>
      <c r="O6720" s="211">
        <v>0.68825959819109972</v>
      </c>
      <c r="P6720" s="211">
        <v>7.1888933563294913E-2</v>
      </c>
      <c r="Q6720" s="211">
        <v>8.1792146567469193E-2</v>
      </c>
      <c r="R6720" s="211">
        <v>0.40133843122642027</v>
      </c>
      <c r="S6720" s="211">
        <v>0.44040227411475985</v>
      </c>
      <c r="T6720" s="211">
        <v>0.61571405837245807</v>
      </c>
      <c r="U6720" s="211">
        <v>0.45508414371848227</v>
      </c>
      <c r="V6720" s="211">
        <v>6.67439117612873E-2</v>
      </c>
      <c r="W6720" s="211">
        <v>0.60308383546733646</v>
      </c>
      <c r="X6720" s="211">
        <v>0.31225726335488585</v>
      </c>
      <c r="Y6720" s="211">
        <v>0.55458748173461703</v>
      </c>
      <c r="Z6720" s="211">
        <v>0.14813133990811872</v>
      </c>
      <c r="AA6720" s="212">
        <v>0.12142912371568766</v>
      </c>
    </row>
    <row r="6721" spans="1:27" x14ac:dyDescent="0.35">
      <c r="A6721" s="210" t="s">
        <v>7397</v>
      </c>
      <c r="B6721" s="217">
        <v>121.56833510255785</v>
      </c>
      <c r="C6721" s="211">
        <v>6.0977231596581895E-2</v>
      </c>
      <c r="D6721" s="211">
        <v>0.12690247013384459</v>
      </c>
      <c r="E6721" s="211">
        <v>7.1643187631892716E-2</v>
      </c>
      <c r="F6721" s="211">
        <v>0.10111300191239436</v>
      </c>
      <c r="G6721" s="211">
        <v>0.12052408256407714</v>
      </c>
      <c r="H6721" s="211">
        <v>0.11022678474270285</v>
      </c>
      <c r="I6721" s="211">
        <v>0.49119229679235255</v>
      </c>
      <c r="J6721" s="211">
        <v>0.45737238138040437</v>
      </c>
      <c r="K6721" s="211">
        <v>0.64358014843880851</v>
      </c>
      <c r="L6721" s="211">
        <v>0.27701983077362008</v>
      </c>
      <c r="M6721" s="211">
        <v>7.8590859063924087E-2</v>
      </c>
      <c r="N6721" s="211">
        <v>0.37864848890199432</v>
      </c>
      <c r="O6721" s="211">
        <v>0.57096117054945195</v>
      </c>
      <c r="P6721" s="211">
        <v>6.2973153515305358E-2</v>
      </c>
      <c r="Q6721" s="211">
        <v>8.0844813916974304E-2</v>
      </c>
      <c r="R6721" s="211">
        <v>0.47807632665719779</v>
      </c>
      <c r="S6721" s="211">
        <v>0.35312676508844693</v>
      </c>
      <c r="T6721" s="211">
        <v>0.53184854624667299</v>
      </c>
      <c r="U6721" s="211">
        <v>0.38067653376872923</v>
      </c>
      <c r="V6721" s="211">
        <v>0.10753902542470074</v>
      </c>
      <c r="W6721" s="211">
        <v>0.52854756082725451</v>
      </c>
      <c r="X6721" s="211">
        <v>0.3492655809670891</v>
      </c>
      <c r="Y6721" s="211">
        <v>0.72391195180871637</v>
      </c>
      <c r="Z6721" s="211">
        <v>0.14810211012944341</v>
      </c>
      <c r="AA6721" s="212">
        <v>0.1195730989269784</v>
      </c>
    </row>
    <row r="6722" spans="1:27" x14ac:dyDescent="0.35">
      <c r="A6722" s="210" t="s">
        <v>7398</v>
      </c>
      <c r="B6722" s="217">
        <v>113.13673998411285</v>
      </c>
      <c r="C6722" s="211">
        <v>6.077727549157852E-2</v>
      </c>
      <c r="D6722" s="211">
        <v>0.1165218004614894</v>
      </c>
      <c r="E6722" s="211">
        <v>8.6198560684039638E-2</v>
      </c>
      <c r="F6722" s="211">
        <v>9.9541768024296373E-2</v>
      </c>
      <c r="G6722" s="211">
        <v>0.12277985498043691</v>
      </c>
      <c r="H6722" s="211">
        <v>0.12205769332504642</v>
      </c>
      <c r="I6722" s="211">
        <v>0.49527934126567058</v>
      </c>
      <c r="J6722" s="211">
        <v>0.43756634830414043</v>
      </c>
      <c r="K6722" s="211">
        <v>0.59630084710105213</v>
      </c>
      <c r="L6722" s="211">
        <v>0.27047685362667234</v>
      </c>
      <c r="M6722" s="211">
        <v>8.0939615898790104E-2</v>
      </c>
      <c r="N6722" s="211">
        <v>0.40511288327129652</v>
      </c>
      <c r="O6722" s="211">
        <v>0.67935235311691589</v>
      </c>
      <c r="P6722" s="211">
        <v>7.0084001602416374E-2</v>
      </c>
      <c r="Q6722" s="211">
        <v>5.5613853069548067E-2</v>
      </c>
      <c r="R6722" s="211">
        <v>0.40568673905637609</v>
      </c>
      <c r="S6722" s="211">
        <v>0.31430252341673703</v>
      </c>
      <c r="T6722" s="211">
        <v>0.54480893055623647</v>
      </c>
      <c r="U6722" s="211">
        <v>0.44843597914253586</v>
      </c>
      <c r="V6722" s="211">
        <v>6.7775245721022198E-2</v>
      </c>
      <c r="W6722" s="211">
        <v>0.57207002641313887</v>
      </c>
      <c r="X6722" s="211">
        <v>0.32787136210635898</v>
      </c>
      <c r="Y6722" s="211">
        <v>0.54175701037167345</v>
      </c>
      <c r="Z6722" s="211">
        <v>0.14757892211975326</v>
      </c>
      <c r="AA6722" s="212">
        <v>0.12151297206546367</v>
      </c>
    </row>
    <row r="6723" spans="1:27" x14ac:dyDescent="0.35">
      <c r="A6723" s="210" t="s">
        <v>7399</v>
      </c>
      <c r="B6723" s="217">
        <v>146.46308892033957</v>
      </c>
      <c r="C6723" s="211">
        <v>5.8750062738938624E-2</v>
      </c>
      <c r="D6723" s="211">
        <v>0.12541344066030491</v>
      </c>
      <c r="E6723" s="211">
        <v>7.2973279545934605E-2</v>
      </c>
      <c r="F6723" s="211">
        <v>8.7507589530577065E-2</v>
      </c>
      <c r="G6723" s="211">
        <v>0.1144731063978411</v>
      </c>
      <c r="H6723" s="211">
        <v>0.11366699050506136</v>
      </c>
      <c r="I6723" s="211">
        <v>0.50716740345260303</v>
      </c>
      <c r="J6723" s="211">
        <v>0.42766910404766573</v>
      </c>
      <c r="K6723" s="211">
        <v>0.58437702524443513</v>
      </c>
      <c r="L6723" s="211">
        <v>0.2712097064482426</v>
      </c>
      <c r="M6723" s="211">
        <v>8.7668256341044568E-2</v>
      </c>
      <c r="N6723" s="211">
        <v>0.38958743319463296</v>
      </c>
      <c r="O6723" s="211">
        <v>0.70513888243087308</v>
      </c>
      <c r="P6723" s="211">
        <v>7.2505616394944961E-2</v>
      </c>
      <c r="Q6723" s="211">
        <v>0.11307226135727959</v>
      </c>
      <c r="R6723" s="211">
        <v>0.38877476261356508</v>
      </c>
      <c r="S6723" s="211">
        <v>0.423312770994485</v>
      </c>
      <c r="T6723" s="211">
        <v>0.59314378553303548</v>
      </c>
      <c r="U6723" s="211">
        <v>0.54529839571700311</v>
      </c>
      <c r="V6723" s="211">
        <v>0.10125354595498361</v>
      </c>
      <c r="W6723" s="211">
        <v>0.56310431500504432</v>
      </c>
      <c r="X6723" s="211">
        <v>0.30350201773174407</v>
      </c>
      <c r="Y6723" s="211">
        <v>0.59837950567628184</v>
      </c>
      <c r="Z6723" s="211">
        <v>0.14388076002888492</v>
      </c>
      <c r="AA6723" s="212">
        <v>0.11915026682063884</v>
      </c>
    </row>
    <row r="6724" spans="1:27" x14ac:dyDescent="0.35">
      <c r="A6724" s="210" t="s">
        <v>7400</v>
      </c>
      <c r="B6724" s="217">
        <v>108.75491538050099</v>
      </c>
      <c r="C6724" s="211">
        <v>6.8933337917138196E-2</v>
      </c>
      <c r="D6724" s="211">
        <v>0.1186852521121665</v>
      </c>
      <c r="E6724" s="211">
        <v>6.6399882545556371E-2</v>
      </c>
      <c r="F6724" s="211">
        <v>7.8810230436291762E-2</v>
      </c>
      <c r="G6724" s="211">
        <v>0.12380773340934012</v>
      </c>
      <c r="H6724" s="211">
        <v>0.12414298369130282</v>
      </c>
      <c r="I6724" s="211">
        <v>0.50036179695458516</v>
      </c>
      <c r="J6724" s="211">
        <v>0.43421705064573929</v>
      </c>
      <c r="K6724" s="211">
        <v>0.64890892977310788</v>
      </c>
      <c r="L6724" s="211">
        <v>0.27295330262542578</v>
      </c>
      <c r="M6724" s="211">
        <v>8.8152208320897735E-2</v>
      </c>
      <c r="N6724" s="211">
        <v>0.38981174158706694</v>
      </c>
      <c r="O6724" s="211">
        <v>0.7079943077903823</v>
      </c>
      <c r="P6724" s="211">
        <v>6.7007690765994318E-2</v>
      </c>
      <c r="Q6724" s="211">
        <v>0.10025840450494734</v>
      </c>
      <c r="R6724" s="211">
        <v>0.46126617207222004</v>
      </c>
      <c r="S6724" s="211">
        <v>0.27709688979326241</v>
      </c>
      <c r="T6724" s="211">
        <v>0.52121862480500525</v>
      </c>
      <c r="U6724" s="211">
        <v>0.36064726223117072</v>
      </c>
      <c r="V6724" s="211">
        <v>6.3740423542755664E-2</v>
      </c>
      <c r="W6724" s="211">
        <v>0.60581744366661594</v>
      </c>
      <c r="X6724" s="211">
        <v>0.38447441207331762</v>
      </c>
      <c r="Y6724" s="211">
        <v>0.67757698039150049</v>
      </c>
      <c r="Z6724" s="211">
        <v>0.14878252180850021</v>
      </c>
      <c r="AA6724" s="212">
        <v>0.12122887677681853</v>
      </c>
    </row>
    <row r="6725" spans="1:27" x14ac:dyDescent="0.35">
      <c r="A6725" s="210" t="s">
        <v>7401</v>
      </c>
      <c r="B6725" s="217">
        <v>129.28660686410305</v>
      </c>
      <c r="C6725" s="211">
        <v>6.4835500870334947E-2</v>
      </c>
      <c r="D6725" s="211">
        <v>0.12387949145383909</v>
      </c>
      <c r="E6725" s="211">
        <v>6.7921164354359645E-2</v>
      </c>
      <c r="F6725" s="211">
        <v>8.5738569451561303E-2</v>
      </c>
      <c r="G6725" s="211">
        <v>0.11865709433484685</v>
      </c>
      <c r="H6725" s="211">
        <v>0.11319065341300535</v>
      </c>
      <c r="I6725" s="211">
        <v>0.45310983437447022</v>
      </c>
      <c r="J6725" s="211">
        <v>0.47520775051294828</v>
      </c>
      <c r="K6725" s="211">
        <v>0.6494367543746532</v>
      </c>
      <c r="L6725" s="211">
        <v>0.27289481798431398</v>
      </c>
      <c r="M6725" s="211">
        <v>8.7271218438056117E-2</v>
      </c>
      <c r="N6725" s="211">
        <v>0.54425379803872731</v>
      </c>
      <c r="O6725" s="211">
        <v>0.66665271508892898</v>
      </c>
      <c r="P6725" s="211">
        <v>6.6410775406832392E-2</v>
      </c>
      <c r="Q6725" s="211">
        <v>5.2398185291661209E-2</v>
      </c>
      <c r="R6725" s="211">
        <v>0.46851124579475961</v>
      </c>
      <c r="S6725" s="211">
        <v>0.28374286289663997</v>
      </c>
      <c r="T6725" s="211">
        <v>0.58306636165803116</v>
      </c>
      <c r="U6725" s="211">
        <v>0.42835146921741318</v>
      </c>
      <c r="V6725" s="211">
        <v>0.11083206296936288</v>
      </c>
      <c r="W6725" s="211">
        <v>0.57494546403612201</v>
      </c>
      <c r="X6725" s="211">
        <v>0.32329001899715737</v>
      </c>
      <c r="Y6725" s="211">
        <v>0.55586723707069385</v>
      </c>
      <c r="Z6725" s="211">
        <v>0.14953060580585814</v>
      </c>
      <c r="AA6725" s="212">
        <v>0.12117061687755996</v>
      </c>
    </row>
    <row r="6726" spans="1:27" x14ac:dyDescent="0.35">
      <c r="A6726" s="210" t="s">
        <v>7402</v>
      </c>
      <c r="B6726" s="217">
        <v>144.90406901955996</v>
      </c>
      <c r="C6726" s="211">
        <v>5.6016416834416424E-2</v>
      </c>
      <c r="D6726" s="211">
        <v>0.12810114716938054</v>
      </c>
      <c r="E6726" s="211">
        <v>8.5801934081919287E-2</v>
      </c>
      <c r="F6726" s="211">
        <v>0.11232419803213764</v>
      </c>
      <c r="G6726" s="211">
        <v>0.11977485267852316</v>
      </c>
      <c r="H6726" s="211">
        <v>0.11977256925770151</v>
      </c>
      <c r="I6726" s="211">
        <v>0.4708780108273124</v>
      </c>
      <c r="J6726" s="211">
        <v>0.39483714604805631</v>
      </c>
      <c r="K6726" s="211">
        <v>0.63723609053547114</v>
      </c>
      <c r="L6726" s="211">
        <v>0.27336433763933243</v>
      </c>
      <c r="M6726" s="211">
        <v>9.1969876093777769E-2</v>
      </c>
      <c r="N6726" s="211">
        <v>0.37554553380575673</v>
      </c>
      <c r="O6726" s="211">
        <v>0.69625412504524842</v>
      </c>
      <c r="P6726" s="211">
        <v>6.8393958502203658E-2</v>
      </c>
      <c r="Q6726" s="211">
        <v>0.10823646125498051</v>
      </c>
      <c r="R6726" s="211">
        <v>0.45881136455471627</v>
      </c>
      <c r="S6726" s="211">
        <v>0.356851484944396</v>
      </c>
      <c r="T6726" s="211">
        <v>0.51675547978134695</v>
      </c>
      <c r="U6726" s="211">
        <v>0.46086851996556244</v>
      </c>
      <c r="V6726" s="211">
        <v>0.1128930854770426</v>
      </c>
      <c r="W6726" s="211">
        <v>0.54999479895403458</v>
      </c>
      <c r="X6726" s="211">
        <v>0.39479092744254601</v>
      </c>
      <c r="Y6726" s="211">
        <v>0.64151068688494228</v>
      </c>
      <c r="Z6726" s="211">
        <v>0.14922690899419974</v>
      </c>
      <c r="AA6726" s="212">
        <v>0.12112323518766603</v>
      </c>
    </row>
    <row r="6727" spans="1:27" x14ac:dyDescent="0.35">
      <c r="A6727" s="210" t="s">
        <v>7403</v>
      </c>
      <c r="B6727" s="217">
        <v>124.86615980655287</v>
      </c>
      <c r="C6727" s="211">
        <v>6.5037896265853642E-2</v>
      </c>
      <c r="D6727" s="211">
        <v>0.12047050735467685</v>
      </c>
      <c r="E6727" s="211">
        <v>7.9649465076221435E-2</v>
      </c>
      <c r="F6727" s="211">
        <v>7.735341708904718E-2</v>
      </c>
      <c r="G6727" s="211">
        <v>0.12271535906891658</v>
      </c>
      <c r="H6727" s="211">
        <v>0.10895189000916426</v>
      </c>
      <c r="I6727" s="211">
        <v>0.50223160566685499</v>
      </c>
      <c r="J6727" s="211">
        <v>0.4165126682031059</v>
      </c>
      <c r="K6727" s="211">
        <v>0.61427292465693784</v>
      </c>
      <c r="L6727" s="211">
        <v>0.27871354513986074</v>
      </c>
      <c r="M6727" s="211">
        <v>9.052802874579316E-2</v>
      </c>
      <c r="N6727" s="211">
        <v>0.48896757526206552</v>
      </c>
      <c r="O6727" s="211">
        <v>0.74040276052806564</v>
      </c>
      <c r="P6727" s="211">
        <v>7.2140558386479342E-2</v>
      </c>
      <c r="Q6727" s="211">
        <v>0.11405495830741846</v>
      </c>
      <c r="R6727" s="211">
        <v>0.41524728033894431</v>
      </c>
      <c r="S6727" s="211">
        <v>0.40168546841650221</v>
      </c>
      <c r="T6727" s="211">
        <v>0.51297565085695962</v>
      </c>
      <c r="U6727" s="211">
        <v>0.38992790706417751</v>
      </c>
      <c r="V6727" s="211">
        <v>6.3848822328952726E-2</v>
      </c>
      <c r="W6727" s="211">
        <v>0.48895096201252625</v>
      </c>
      <c r="X6727" s="211">
        <v>0.34536432653305565</v>
      </c>
      <c r="Y6727" s="211">
        <v>0.64174154156317476</v>
      </c>
      <c r="Z6727" s="211">
        <v>0.14430753768394886</v>
      </c>
      <c r="AA6727" s="212">
        <v>0.12048310536296181</v>
      </c>
    </row>
    <row r="6728" spans="1:27" x14ac:dyDescent="0.35">
      <c r="A6728" s="210" t="s">
        <v>7404</v>
      </c>
      <c r="B6728" s="217">
        <v>145.24423454238445</v>
      </c>
      <c r="C6728" s="211">
        <v>6.6107980651495146E-2</v>
      </c>
      <c r="D6728" s="211">
        <v>0.12286986545373509</v>
      </c>
      <c r="E6728" s="211">
        <v>7.4537856722030199E-2</v>
      </c>
      <c r="F6728" s="211">
        <v>0.10369695068997313</v>
      </c>
      <c r="G6728" s="211">
        <v>0.12357051955859812</v>
      </c>
      <c r="H6728" s="211">
        <v>0.11049081581197484</v>
      </c>
      <c r="I6728" s="211">
        <v>0.49797535926802983</v>
      </c>
      <c r="J6728" s="211">
        <v>0.43650041241050275</v>
      </c>
      <c r="K6728" s="211">
        <v>0.61666599643929387</v>
      </c>
      <c r="L6728" s="211">
        <v>0.27438593256478744</v>
      </c>
      <c r="M6728" s="211">
        <v>0.10914906656411039</v>
      </c>
      <c r="N6728" s="211">
        <v>0.3372861010092178</v>
      </c>
      <c r="O6728" s="211">
        <v>0.57943588752573005</v>
      </c>
      <c r="P6728" s="211">
        <v>7.2766227501764383E-2</v>
      </c>
      <c r="Q6728" s="211">
        <v>9.8572052106551539E-2</v>
      </c>
      <c r="R6728" s="211">
        <v>0.44359062559607071</v>
      </c>
      <c r="S6728" s="211">
        <v>0.30634488469384735</v>
      </c>
      <c r="T6728" s="211">
        <v>0.56643953705797934</v>
      </c>
      <c r="U6728" s="211">
        <v>0.55317678136695092</v>
      </c>
      <c r="V6728" s="211">
        <v>7.3350187954022456E-2</v>
      </c>
      <c r="W6728" s="211">
        <v>0.48510830748211908</v>
      </c>
      <c r="X6728" s="211">
        <v>0.27983147039622774</v>
      </c>
      <c r="Y6728" s="211">
        <v>0.67099292455048798</v>
      </c>
      <c r="Z6728" s="211">
        <v>0.14728605989832011</v>
      </c>
      <c r="AA6728" s="212">
        <v>0.11773928162932126</v>
      </c>
    </row>
    <row r="6729" spans="1:27" x14ac:dyDescent="0.35">
      <c r="A6729" s="210" t="s">
        <v>7405</v>
      </c>
      <c r="B6729" s="217">
        <v>119.52360523409449</v>
      </c>
      <c r="C6729" s="211">
        <v>5.8788261290949696E-2</v>
      </c>
      <c r="D6729" s="211">
        <v>0.12155802032637021</v>
      </c>
      <c r="E6729" s="211">
        <v>7.2435288626958222E-2</v>
      </c>
      <c r="F6729" s="211">
        <v>9.8847855222249148E-2</v>
      </c>
      <c r="G6729" s="211">
        <v>0.12050751867330473</v>
      </c>
      <c r="H6729" s="211">
        <v>0.11450141291696124</v>
      </c>
      <c r="I6729" s="211">
        <v>0.5375433054808445</v>
      </c>
      <c r="J6729" s="211">
        <v>0.46241740952686333</v>
      </c>
      <c r="K6729" s="211">
        <v>0.64026770605542915</v>
      </c>
      <c r="L6729" s="211">
        <v>0.27904046123917892</v>
      </c>
      <c r="M6729" s="211">
        <v>9.9927069158429027E-2</v>
      </c>
      <c r="N6729" s="211">
        <v>0.39902159415711946</v>
      </c>
      <c r="O6729" s="211">
        <v>0.72796639508574423</v>
      </c>
      <c r="P6729" s="211">
        <v>7.1798107785525644E-2</v>
      </c>
      <c r="Q6729" s="211">
        <v>7.4619175805520591E-2</v>
      </c>
      <c r="R6729" s="211">
        <v>0.42678898336863486</v>
      </c>
      <c r="S6729" s="211">
        <v>0.36225414923139587</v>
      </c>
      <c r="T6729" s="211">
        <v>0.5902295342568461</v>
      </c>
      <c r="U6729" s="211">
        <v>0.41372150452573897</v>
      </c>
      <c r="V6729" s="211">
        <v>5.7677666617880485E-2</v>
      </c>
      <c r="W6729" s="211">
        <v>0.49200721230359734</v>
      </c>
      <c r="X6729" s="211">
        <v>0.37551611004985408</v>
      </c>
      <c r="Y6729" s="211">
        <v>0.62520608876375428</v>
      </c>
      <c r="Z6729" s="211">
        <v>0.14568923193806205</v>
      </c>
      <c r="AA6729" s="212">
        <v>0.12086032033426428</v>
      </c>
    </row>
    <row r="6730" spans="1:27" x14ac:dyDescent="0.35">
      <c r="A6730" s="210" t="s">
        <v>7406</v>
      </c>
      <c r="B6730" s="217">
        <v>162.01191015560633</v>
      </c>
      <c r="C6730" s="211">
        <v>4.9983971848831077E-2</v>
      </c>
      <c r="D6730" s="211">
        <v>0.12715927857948914</v>
      </c>
      <c r="E6730" s="211">
        <v>7.2310077024064875E-2</v>
      </c>
      <c r="F6730" s="211">
        <v>9.9145967126313378E-2</v>
      </c>
      <c r="G6730" s="211">
        <v>0.12450480727875807</v>
      </c>
      <c r="H6730" s="211">
        <v>0.12728238547309051</v>
      </c>
      <c r="I6730" s="211">
        <v>0.40287316436867537</v>
      </c>
      <c r="J6730" s="211">
        <v>0.48683951210388071</v>
      </c>
      <c r="K6730" s="211">
        <v>0.57079950535365276</v>
      </c>
      <c r="L6730" s="211">
        <v>0.27321435331479405</v>
      </c>
      <c r="M6730" s="211">
        <v>0.10220521544258791</v>
      </c>
      <c r="N6730" s="211">
        <v>0.37526473483642075</v>
      </c>
      <c r="O6730" s="211">
        <v>0.78932437300608294</v>
      </c>
      <c r="P6730" s="211">
        <v>6.7104233832709151E-2</v>
      </c>
      <c r="Q6730" s="211">
        <v>6.4833433023809131E-2</v>
      </c>
      <c r="R6730" s="211">
        <v>0.41605331443087723</v>
      </c>
      <c r="S6730" s="211">
        <v>0.32359415082880294</v>
      </c>
      <c r="T6730" s="211">
        <v>0.4832443679092418</v>
      </c>
      <c r="U6730" s="211">
        <v>0.37001770103068232</v>
      </c>
      <c r="V6730" s="211">
        <v>0.17482190031713593</v>
      </c>
      <c r="W6730" s="211">
        <v>0.51298972272863275</v>
      </c>
      <c r="X6730" s="211">
        <v>0.28094409027116446</v>
      </c>
      <c r="Y6730" s="211">
        <v>0.65206094074760468</v>
      </c>
      <c r="Z6730" s="211">
        <v>0.14174844092691447</v>
      </c>
      <c r="AA6730" s="212">
        <v>0.11303365930580114</v>
      </c>
    </row>
    <row r="6731" spans="1:27" x14ac:dyDescent="0.35">
      <c r="A6731" s="210" t="s">
        <v>7407</v>
      </c>
      <c r="B6731" s="217">
        <v>103.43873900592386</v>
      </c>
      <c r="C6731" s="211">
        <v>7.1794971634933979E-2</v>
      </c>
      <c r="D6731" s="211">
        <v>0.13001660104834953</v>
      </c>
      <c r="E6731" s="211">
        <v>7.2789257192574161E-2</v>
      </c>
      <c r="F6731" s="211">
        <v>7.1501063423859215E-2</v>
      </c>
      <c r="G6731" s="211">
        <v>0.1211488716552632</v>
      </c>
      <c r="H6731" s="211">
        <v>0.10393672272459636</v>
      </c>
      <c r="I6731" s="211">
        <v>0.46511087941996931</v>
      </c>
      <c r="J6731" s="211">
        <v>0.41353327269809015</v>
      </c>
      <c r="K6731" s="211">
        <v>0.55686152489991447</v>
      </c>
      <c r="L6731" s="211">
        <v>0.27564727818021201</v>
      </c>
      <c r="M6731" s="211">
        <v>9.8953092852985064E-2</v>
      </c>
      <c r="N6731" s="211">
        <v>0.43152956291524458</v>
      </c>
      <c r="O6731" s="211">
        <v>0.63088008927262462</v>
      </c>
      <c r="P6731" s="211">
        <v>6.0246493848337877E-2</v>
      </c>
      <c r="Q6731" s="211">
        <v>4.1815958968343579E-2</v>
      </c>
      <c r="R6731" s="211">
        <v>0.44354066568248052</v>
      </c>
      <c r="S6731" s="211">
        <v>0.2874809740539323</v>
      </c>
      <c r="T6731" s="211">
        <v>0.59970902055153641</v>
      </c>
      <c r="U6731" s="211">
        <v>0.4233325138153109</v>
      </c>
      <c r="V6731" s="211">
        <v>5.2576794043149591E-2</v>
      </c>
      <c r="W6731" s="211">
        <v>0.54872865979220076</v>
      </c>
      <c r="X6731" s="211">
        <v>0.33360833218857811</v>
      </c>
      <c r="Y6731" s="211">
        <v>0.75636361816702202</v>
      </c>
      <c r="Z6731" s="211">
        <v>0.14865112787993906</v>
      </c>
      <c r="AA6731" s="212">
        <v>0.12410801250214691</v>
      </c>
    </row>
    <row r="6732" spans="1:27" x14ac:dyDescent="0.35">
      <c r="A6732" s="210" t="s">
        <v>7408</v>
      </c>
      <c r="B6732" s="217">
        <v>115.83870126657276</v>
      </c>
      <c r="C6732" s="211">
        <v>5.7513178077055957E-2</v>
      </c>
      <c r="D6732" s="211">
        <v>0.12153228456913609</v>
      </c>
      <c r="E6732" s="211">
        <v>7.9565331841789863E-2</v>
      </c>
      <c r="F6732" s="211">
        <v>0.11547893306516151</v>
      </c>
      <c r="G6732" s="211">
        <v>0.12352763924982485</v>
      </c>
      <c r="H6732" s="211">
        <v>0.11616327374423088</v>
      </c>
      <c r="I6732" s="211">
        <v>0.52394033256834482</v>
      </c>
      <c r="J6732" s="211">
        <v>0.42974788890831805</v>
      </c>
      <c r="K6732" s="211">
        <v>0.55514584517125898</v>
      </c>
      <c r="L6732" s="211">
        <v>0.27938337376167516</v>
      </c>
      <c r="M6732" s="211">
        <v>9.9777638328094123E-2</v>
      </c>
      <c r="N6732" s="211">
        <v>0.40513108809102333</v>
      </c>
      <c r="O6732" s="211">
        <v>0.68295239859160639</v>
      </c>
      <c r="P6732" s="211">
        <v>7.0870075973982052E-2</v>
      </c>
      <c r="Q6732" s="211">
        <v>0.10632847727428985</v>
      </c>
      <c r="R6732" s="211">
        <v>0.46129414375880184</v>
      </c>
      <c r="S6732" s="211">
        <v>0.3844353609856116</v>
      </c>
      <c r="T6732" s="211">
        <v>0.48979994543332683</v>
      </c>
      <c r="U6732" s="211">
        <v>0.38772139583671217</v>
      </c>
      <c r="V6732" s="211">
        <v>6.7713787916119456E-2</v>
      </c>
      <c r="W6732" s="211">
        <v>0.62635886538549956</v>
      </c>
      <c r="X6732" s="211">
        <v>0.36224588237840849</v>
      </c>
      <c r="Y6732" s="211">
        <v>0.61336947178310519</v>
      </c>
      <c r="Z6732" s="211">
        <v>0.14893010106767027</v>
      </c>
      <c r="AA6732" s="212">
        <v>0.12262843162600882</v>
      </c>
    </row>
    <row r="6733" spans="1:27" x14ac:dyDescent="0.35">
      <c r="A6733" s="210" t="s">
        <v>7409</v>
      </c>
      <c r="B6733" s="217">
        <v>115.25524004147381</v>
      </c>
      <c r="C6733" s="211">
        <v>5.7036538795990285E-2</v>
      </c>
      <c r="D6733" s="211">
        <v>0.12512906662424297</v>
      </c>
      <c r="E6733" s="211">
        <v>6.615582582971935E-2</v>
      </c>
      <c r="F6733" s="211">
        <v>9.009231683023472E-2</v>
      </c>
      <c r="G6733" s="211">
        <v>0.12053843694256466</v>
      </c>
      <c r="H6733" s="211">
        <v>0.12722578852759311</v>
      </c>
      <c r="I6733" s="211">
        <v>0.46845744919878535</v>
      </c>
      <c r="J6733" s="211">
        <v>0.40537435431386787</v>
      </c>
      <c r="K6733" s="211">
        <v>0.64028660681839566</v>
      </c>
      <c r="L6733" s="211">
        <v>0.28455381972664312</v>
      </c>
      <c r="M6733" s="211">
        <v>8.2212317641913599E-2</v>
      </c>
      <c r="N6733" s="211">
        <v>0.38587118059202158</v>
      </c>
      <c r="O6733" s="211">
        <v>0.68151438166839462</v>
      </c>
      <c r="P6733" s="211">
        <v>7.1527526466140134E-2</v>
      </c>
      <c r="Q6733" s="211">
        <v>8.8173531247965134E-2</v>
      </c>
      <c r="R6733" s="211">
        <v>0.47894146158451206</v>
      </c>
      <c r="S6733" s="211">
        <v>0.35067163155017089</v>
      </c>
      <c r="T6733" s="211">
        <v>0.55545566638415378</v>
      </c>
      <c r="U6733" s="211">
        <v>0.35513218377092876</v>
      </c>
      <c r="V6733" s="211">
        <v>6.972671014674825E-2</v>
      </c>
      <c r="W6733" s="211">
        <v>0.61714228479890654</v>
      </c>
      <c r="X6733" s="211">
        <v>0.39388111669521236</v>
      </c>
      <c r="Y6733" s="211">
        <v>0.70960140665035332</v>
      </c>
      <c r="Z6733" s="211">
        <v>0.14317573668524816</v>
      </c>
      <c r="AA6733" s="212">
        <v>0.12066550428589778</v>
      </c>
    </row>
    <row r="6734" spans="1:27" x14ac:dyDescent="0.35">
      <c r="A6734" s="210" t="s">
        <v>7410</v>
      </c>
      <c r="B6734" s="217">
        <v>138.71261798724785</v>
      </c>
      <c r="C6734" s="211">
        <v>6.1251913090418567E-2</v>
      </c>
      <c r="D6734" s="211">
        <v>0.12813141275476186</v>
      </c>
      <c r="E6734" s="211">
        <v>6.8930389346725227E-2</v>
      </c>
      <c r="F6734" s="211">
        <v>8.2338210823435384E-2</v>
      </c>
      <c r="G6734" s="211">
        <v>0.11652887066523879</v>
      </c>
      <c r="H6734" s="211">
        <v>0.11131888332928701</v>
      </c>
      <c r="I6734" s="211">
        <v>0.4278956907646741</v>
      </c>
      <c r="J6734" s="211">
        <v>0.46213184398983242</v>
      </c>
      <c r="K6734" s="211">
        <v>0.54112129170770018</v>
      </c>
      <c r="L6734" s="211">
        <v>0.27902794972503453</v>
      </c>
      <c r="M6734" s="211">
        <v>8.975974633194217E-2</v>
      </c>
      <c r="N6734" s="211">
        <v>0.42206731794615593</v>
      </c>
      <c r="O6734" s="211">
        <v>0.71873430745276712</v>
      </c>
      <c r="P6734" s="211">
        <v>6.4931990340090798E-2</v>
      </c>
      <c r="Q6734" s="211">
        <v>7.0196487494935636E-2</v>
      </c>
      <c r="R6734" s="211">
        <v>0.40139625667264406</v>
      </c>
      <c r="S6734" s="211">
        <v>0.33382806598041914</v>
      </c>
      <c r="T6734" s="211">
        <v>0.52332694764681098</v>
      </c>
      <c r="U6734" s="211">
        <v>0.42603625596097938</v>
      </c>
      <c r="V6734" s="211">
        <v>0.12905865046378745</v>
      </c>
      <c r="W6734" s="211">
        <v>0.55008767882607834</v>
      </c>
      <c r="X6734" s="211">
        <v>0.35633028907917619</v>
      </c>
      <c r="Y6734" s="211">
        <v>0.62621788707333714</v>
      </c>
      <c r="Z6734" s="211">
        <v>0.14678187055109451</v>
      </c>
      <c r="AA6734" s="212">
        <v>0.11290132746487917</v>
      </c>
    </row>
    <row r="6735" spans="1:27" x14ac:dyDescent="0.35">
      <c r="A6735" s="210" t="s">
        <v>7411</v>
      </c>
      <c r="B6735" s="217">
        <v>119.73224640599581</v>
      </c>
      <c r="C6735" s="211">
        <v>6.7553974401838857E-2</v>
      </c>
      <c r="D6735" s="211">
        <v>0.11919416295459816</v>
      </c>
      <c r="E6735" s="211">
        <v>7.8938150845966157E-2</v>
      </c>
      <c r="F6735" s="211">
        <v>0.10866973684239389</v>
      </c>
      <c r="G6735" s="211">
        <v>0.12561288164315726</v>
      </c>
      <c r="H6735" s="211">
        <v>0.12216647978735193</v>
      </c>
      <c r="I6735" s="211">
        <v>0.48542638706545138</v>
      </c>
      <c r="J6735" s="211">
        <v>0.44346807111246878</v>
      </c>
      <c r="K6735" s="211">
        <v>0.63199056883877058</v>
      </c>
      <c r="L6735" s="211">
        <v>0.27015881613797715</v>
      </c>
      <c r="M6735" s="211">
        <v>0.10302155273242362</v>
      </c>
      <c r="N6735" s="211">
        <v>0.35413131730253916</v>
      </c>
      <c r="O6735" s="211">
        <v>0.72027704806636972</v>
      </c>
      <c r="P6735" s="211">
        <v>6.5821424766142292E-2</v>
      </c>
      <c r="Q6735" s="211">
        <v>7.0054939011712267E-2</v>
      </c>
      <c r="R6735" s="211">
        <v>0.42875355374813801</v>
      </c>
      <c r="S6735" s="211">
        <v>0.26960108085076917</v>
      </c>
      <c r="T6735" s="211">
        <v>0.50317750573571174</v>
      </c>
      <c r="U6735" s="211">
        <v>0.31691650031389468</v>
      </c>
      <c r="V6735" s="211">
        <v>7.4763765154559209E-2</v>
      </c>
      <c r="W6735" s="211">
        <v>0.54439929320072045</v>
      </c>
      <c r="X6735" s="211">
        <v>0.26396810983847319</v>
      </c>
      <c r="Y6735" s="211">
        <v>0.67583921311642792</v>
      </c>
      <c r="Z6735" s="211">
        <v>0.14996606201021842</v>
      </c>
      <c r="AA6735" s="212">
        <v>0.11347733857563695</v>
      </c>
    </row>
    <row r="6736" spans="1:27" x14ac:dyDescent="0.35">
      <c r="A6736" s="210" t="s">
        <v>7412</v>
      </c>
      <c r="B6736" s="217">
        <v>117.78904448593129</v>
      </c>
      <c r="C6736" s="211">
        <v>5.4523584444236786E-2</v>
      </c>
      <c r="D6736" s="211">
        <v>0.12601956352444449</v>
      </c>
      <c r="E6736" s="211">
        <v>7.726586132867358E-2</v>
      </c>
      <c r="F6736" s="211">
        <v>9.8491756499840155E-2</v>
      </c>
      <c r="G6736" s="211">
        <v>0.11971483056335296</v>
      </c>
      <c r="H6736" s="211">
        <v>0.12015372942886415</v>
      </c>
      <c r="I6736" s="211">
        <v>0.49577691275905783</v>
      </c>
      <c r="J6736" s="211">
        <v>0.46714392862602627</v>
      </c>
      <c r="K6736" s="211">
        <v>0.596773309815954</v>
      </c>
      <c r="L6736" s="211">
        <v>0.27049731394151072</v>
      </c>
      <c r="M6736" s="211">
        <v>8.5695731072112175E-2</v>
      </c>
      <c r="N6736" s="211">
        <v>0.48016982790992641</v>
      </c>
      <c r="O6736" s="211">
        <v>0.76926090429569061</v>
      </c>
      <c r="P6736" s="211">
        <v>6.7641220843564692E-2</v>
      </c>
      <c r="Q6736" s="211">
        <v>9.7862765860320264E-2</v>
      </c>
      <c r="R6736" s="211">
        <v>0.45771580503192949</v>
      </c>
      <c r="S6736" s="211">
        <v>0.29312458786752194</v>
      </c>
      <c r="T6736" s="211">
        <v>0.5079628747240913</v>
      </c>
      <c r="U6736" s="211">
        <v>0.38442052891251549</v>
      </c>
      <c r="V6736" s="211">
        <v>5.866671870128759E-2</v>
      </c>
      <c r="W6736" s="211">
        <v>0.5968860543726644</v>
      </c>
      <c r="X6736" s="211">
        <v>0.32958187647778459</v>
      </c>
      <c r="Y6736" s="211">
        <v>0.53977721570047177</v>
      </c>
      <c r="Z6736" s="211">
        <v>0.14655285758515954</v>
      </c>
      <c r="AA6736" s="212">
        <v>0.11526872381968155</v>
      </c>
    </row>
    <row r="6737" spans="1:27" x14ac:dyDescent="0.35">
      <c r="A6737" s="210" t="s">
        <v>7413</v>
      </c>
      <c r="B6737" s="217">
        <v>121.70033714336824</v>
      </c>
      <c r="C6737" s="211">
        <v>5.2530746913229044E-2</v>
      </c>
      <c r="D6737" s="211">
        <v>0.11975889860896369</v>
      </c>
      <c r="E6737" s="211">
        <v>7.2008787942255098E-2</v>
      </c>
      <c r="F6737" s="211">
        <v>9.1187708803951328E-2</v>
      </c>
      <c r="G6737" s="211">
        <v>0.11927492419436496</v>
      </c>
      <c r="H6737" s="211">
        <v>0.10896134326709148</v>
      </c>
      <c r="I6737" s="211">
        <v>0.48194305497191592</v>
      </c>
      <c r="J6737" s="211">
        <v>0.40601313838853581</v>
      </c>
      <c r="K6737" s="211">
        <v>0.634760000675199</v>
      </c>
      <c r="L6737" s="211">
        <v>0.2823501091790081</v>
      </c>
      <c r="M6737" s="211">
        <v>0.10525087960502473</v>
      </c>
      <c r="N6737" s="211">
        <v>0.46735808223775299</v>
      </c>
      <c r="O6737" s="211">
        <v>0.53413990955445811</v>
      </c>
      <c r="P6737" s="211">
        <v>6.8542343796733435E-2</v>
      </c>
      <c r="Q6737" s="211">
        <v>5.813170721215298E-2</v>
      </c>
      <c r="R6737" s="211">
        <v>0.4557033651890674</v>
      </c>
      <c r="S6737" s="211">
        <v>0.29881380058808832</v>
      </c>
      <c r="T6737" s="211">
        <v>0.54239240601846817</v>
      </c>
      <c r="U6737" s="211">
        <v>0.38508695415056005</v>
      </c>
      <c r="V6737" s="211">
        <v>6.5777570718083017E-2</v>
      </c>
      <c r="W6737" s="211">
        <v>0.59205166228128747</v>
      </c>
      <c r="X6737" s="211">
        <v>0.24399300937428881</v>
      </c>
      <c r="Y6737" s="211">
        <v>0.76111731760953472</v>
      </c>
      <c r="Z6737" s="211">
        <v>0.14878679711803325</v>
      </c>
      <c r="AA6737" s="212">
        <v>0.11831072064095488</v>
      </c>
    </row>
    <row r="6738" spans="1:27" x14ac:dyDescent="0.35">
      <c r="A6738" s="210" t="s">
        <v>7414</v>
      </c>
      <c r="B6738" s="217">
        <v>105.06974352710868</v>
      </c>
      <c r="C6738" s="211">
        <v>5.6168956304502381E-2</v>
      </c>
      <c r="D6738" s="211">
        <v>0.12540862073701328</v>
      </c>
      <c r="E6738" s="211">
        <v>6.9420504614873021E-2</v>
      </c>
      <c r="F6738" s="211">
        <v>8.6793107086524143E-2</v>
      </c>
      <c r="G6738" s="211">
        <v>0.12489906732922341</v>
      </c>
      <c r="H6738" s="211">
        <v>0.11509691016526918</v>
      </c>
      <c r="I6738" s="211">
        <v>0.52458176277852553</v>
      </c>
      <c r="J6738" s="211">
        <v>0.42912648107963114</v>
      </c>
      <c r="K6738" s="211">
        <v>0.59427597621418837</v>
      </c>
      <c r="L6738" s="211">
        <v>0.2791848946888621</v>
      </c>
      <c r="M6738" s="211">
        <v>0.10822624056851432</v>
      </c>
      <c r="N6738" s="211">
        <v>0.38394256239101465</v>
      </c>
      <c r="O6738" s="211">
        <v>0.63109231368704322</v>
      </c>
      <c r="P6738" s="211">
        <v>7.0423800605718415E-2</v>
      </c>
      <c r="Q6738" s="211">
        <v>7.7545309497141196E-2</v>
      </c>
      <c r="R6738" s="211">
        <v>0.47717967210867429</v>
      </c>
      <c r="S6738" s="211">
        <v>0.30808545597793746</v>
      </c>
      <c r="T6738" s="211">
        <v>0.53713081163637355</v>
      </c>
      <c r="U6738" s="211">
        <v>0.3593007434857986</v>
      </c>
      <c r="V6738" s="211">
        <v>6.4483394949721495E-2</v>
      </c>
      <c r="W6738" s="211">
        <v>0.62498458726320782</v>
      </c>
      <c r="X6738" s="211">
        <v>0.27505035100346809</v>
      </c>
      <c r="Y6738" s="211">
        <v>0.54381678921128995</v>
      </c>
      <c r="Z6738" s="211">
        <v>0.1475777460160283</v>
      </c>
      <c r="AA6738" s="212">
        <v>0.12479171512921725</v>
      </c>
    </row>
    <row r="6739" spans="1:27" x14ac:dyDescent="0.35">
      <c r="A6739" s="210" t="s">
        <v>7415</v>
      </c>
      <c r="B6739" s="217">
        <v>129.14617248454326</v>
      </c>
      <c r="C6739" s="211">
        <v>5.8684881964599901E-2</v>
      </c>
      <c r="D6739" s="211">
        <v>0.12516775028772434</v>
      </c>
      <c r="E6739" s="211">
        <v>7.4132498718486484E-2</v>
      </c>
      <c r="F6739" s="211">
        <v>9.7258790802995293E-2</v>
      </c>
      <c r="G6739" s="211">
        <v>0.12130846831428631</v>
      </c>
      <c r="H6739" s="211">
        <v>0.11336682397272103</v>
      </c>
      <c r="I6739" s="211">
        <v>0.4269783096100519</v>
      </c>
      <c r="J6739" s="211">
        <v>0.43389558374845483</v>
      </c>
      <c r="K6739" s="211">
        <v>0.64259982291132889</v>
      </c>
      <c r="L6739" s="211">
        <v>0.27667611444826939</v>
      </c>
      <c r="M6739" s="211">
        <v>0.1166605843809027</v>
      </c>
      <c r="N6739" s="211">
        <v>0.39309871947142722</v>
      </c>
      <c r="O6739" s="211">
        <v>0.68999889436964335</v>
      </c>
      <c r="P6739" s="211">
        <v>6.7387253827123336E-2</v>
      </c>
      <c r="Q6739" s="211">
        <v>6.8886956107500022E-2</v>
      </c>
      <c r="R6739" s="211">
        <v>0.48294612600647985</v>
      </c>
      <c r="S6739" s="211">
        <v>0.42238985192460776</v>
      </c>
      <c r="T6739" s="211">
        <v>0.50663827839353948</v>
      </c>
      <c r="U6739" s="211">
        <v>0.39570207754388098</v>
      </c>
      <c r="V6739" s="211">
        <v>6.8418529193510408E-2</v>
      </c>
      <c r="W6739" s="211">
        <v>0.59992372707931052</v>
      </c>
      <c r="X6739" s="211">
        <v>0.33419888850117518</v>
      </c>
      <c r="Y6739" s="211">
        <v>0.59400529163964766</v>
      </c>
      <c r="Z6739" s="211">
        <v>0.14865021913709286</v>
      </c>
      <c r="AA6739" s="212">
        <v>0.11327732987835523</v>
      </c>
    </row>
    <row r="6740" spans="1:27" x14ac:dyDescent="0.35">
      <c r="A6740" s="210" t="s">
        <v>7416</v>
      </c>
      <c r="B6740" s="217">
        <v>126.82616791276973</v>
      </c>
      <c r="C6740" s="211">
        <v>4.8897456426597694E-2</v>
      </c>
      <c r="D6740" s="211">
        <v>0.12236781146485295</v>
      </c>
      <c r="E6740" s="211">
        <v>7.4492069282702411E-2</v>
      </c>
      <c r="F6740" s="211">
        <v>0.10677906539623627</v>
      </c>
      <c r="G6740" s="211">
        <v>0.12085741698452764</v>
      </c>
      <c r="H6740" s="211">
        <v>0.12049039580369041</v>
      </c>
      <c r="I6740" s="211">
        <v>0.48755525435272434</v>
      </c>
      <c r="J6740" s="211">
        <v>0.42881570452190593</v>
      </c>
      <c r="K6740" s="211">
        <v>0.62480546097320622</v>
      </c>
      <c r="L6740" s="211">
        <v>0.27894292397399939</v>
      </c>
      <c r="M6740" s="211">
        <v>9.8883914786108945E-2</v>
      </c>
      <c r="N6740" s="211">
        <v>0.50768021236465533</v>
      </c>
      <c r="O6740" s="211">
        <v>0.66889628690228231</v>
      </c>
      <c r="P6740" s="211">
        <v>7.2533535223130469E-2</v>
      </c>
      <c r="Q6740" s="211">
        <v>0.1265959778558968</v>
      </c>
      <c r="R6740" s="211">
        <v>0.4165897335814493</v>
      </c>
      <c r="S6740" s="211">
        <v>0.32442082118119253</v>
      </c>
      <c r="T6740" s="211">
        <v>0.51149857520564246</v>
      </c>
      <c r="U6740" s="211">
        <v>0.39149755993639324</v>
      </c>
      <c r="V6740" s="211">
        <v>7.1447845078238065E-2</v>
      </c>
      <c r="W6740" s="211">
        <v>0.51036033562900918</v>
      </c>
      <c r="X6740" s="211">
        <v>0.38610833659020366</v>
      </c>
      <c r="Y6740" s="211">
        <v>0.58818771915443246</v>
      </c>
      <c r="Z6740" s="211">
        <v>0.1463536712314045</v>
      </c>
      <c r="AA6740" s="212">
        <v>0.11935372210259955</v>
      </c>
    </row>
    <row r="6741" spans="1:27" x14ac:dyDescent="0.35">
      <c r="A6741" s="210" t="s">
        <v>7417</v>
      </c>
      <c r="B6741" s="217">
        <v>161.14051845217179</v>
      </c>
      <c r="C6741" s="211">
        <v>7.1570073815879293E-2</v>
      </c>
      <c r="D6741" s="211">
        <v>0.12343808140704654</v>
      </c>
      <c r="E6741" s="211">
        <v>8.4142091176596587E-2</v>
      </c>
      <c r="F6741" s="211">
        <v>9.6594717203894634E-2</v>
      </c>
      <c r="G6741" s="211">
        <v>0.1260398758477887</v>
      </c>
      <c r="H6741" s="211">
        <v>0.11657926499908697</v>
      </c>
      <c r="I6741" s="211">
        <v>0.50802989015024236</v>
      </c>
      <c r="J6741" s="211">
        <v>0.40823361477739983</v>
      </c>
      <c r="K6741" s="211">
        <v>0.58743823813145446</v>
      </c>
      <c r="L6741" s="211">
        <v>0.27826738887723484</v>
      </c>
      <c r="M6741" s="211">
        <v>8.8356973535206593E-2</v>
      </c>
      <c r="N6741" s="211">
        <v>0.50497243116284518</v>
      </c>
      <c r="O6741" s="211">
        <v>0.76269815905894167</v>
      </c>
      <c r="P6741" s="211">
        <v>6.418385235843696E-2</v>
      </c>
      <c r="Q6741" s="211">
        <v>9.4481017970783995E-2</v>
      </c>
      <c r="R6741" s="211">
        <v>0.47424665634758284</v>
      </c>
      <c r="S6741" s="211">
        <v>0.36934777094580512</v>
      </c>
      <c r="T6741" s="211">
        <v>0.50653769610659216</v>
      </c>
      <c r="U6741" s="211">
        <v>0.49860949107717856</v>
      </c>
      <c r="V6741" s="211">
        <v>0.1415003184334952</v>
      </c>
      <c r="W6741" s="211">
        <v>0.59127201291597287</v>
      </c>
      <c r="X6741" s="211">
        <v>0.41283700368540849</v>
      </c>
      <c r="Y6741" s="211">
        <v>0.71353578043530685</v>
      </c>
      <c r="Z6741" s="211">
        <v>0.14365298046801306</v>
      </c>
      <c r="AA6741" s="212">
        <v>0.12210862447798608</v>
      </c>
    </row>
    <row r="6742" spans="1:27" x14ac:dyDescent="0.35">
      <c r="A6742" s="210" t="s">
        <v>7418</v>
      </c>
      <c r="B6742" s="217">
        <v>123.02931488028774</v>
      </c>
      <c r="C6742" s="211">
        <v>5.8098653291395699E-2</v>
      </c>
      <c r="D6742" s="211">
        <v>0.12244690899310368</v>
      </c>
      <c r="E6742" s="211">
        <v>7.278337555808298E-2</v>
      </c>
      <c r="F6742" s="211">
        <v>0.11856271359068811</v>
      </c>
      <c r="G6742" s="211">
        <v>0.11361717795052217</v>
      </c>
      <c r="H6742" s="211">
        <v>0.12155975323389198</v>
      </c>
      <c r="I6742" s="211">
        <v>0.53365545830045147</v>
      </c>
      <c r="J6742" s="211">
        <v>0.48717125727206334</v>
      </c>
      <c r="K6742" s="211">
        <v>0.62859869132431112</v>
      </c>
      <c r="L6742" s="211">
        <v>0.27705460736956827</v>
      </c>
      <c r="M6742" s="211">
        <v>8.954732784679767E-2</v>
      </c>
      <c r="N6742" s="211">
        <v>0.4298226079461428</v>
      </c>
      <c r="O6742" s="211">
        <v>0.7020136598751926</v>
      </c>
      <c r="P6742" s="211">
        <v>7.2574453493737978E-2</v>
      </c>
      <c r="Q6742" s="211">
        <v>8.6646198564915303E-2</v>
      </c>
      <c r="R6742" s="211">
        <v>0.44823351945898615</v>
      </c>
      <c r="S6742" s="211">
        <v>0.39225744887332231</v>
      </c>
      <c r="T6742" s="211">
        <v>0.49725516832004535</v>
      </c>
      <c r="U6742" s="211">
        <v>0.46520922063695219</v>
      </c>
      <c r="V6742" s="211">
        <v>7.0767923165986402E-2</v>
      </c>
      <c r="W6742" s="211">
        <v>0.60901245094557632</v>
      </c>
      <c r="X6742" s="211">
        <v>0.25636699548367542</v>
      </c>
      <c r="Y6742" s="211">
        <v>0.66864353380913311</v>
      </c>
      <c r="Z6742" s="211">
        <v>0.14153476111391594</v>
      </c>
      <c r="AA6742" s="212">
        <v>0.12526426823086365</v>
      </c>
    </row>
    <row r="6743" spans="1:27" x14ac:dyDescent="0.35">
      <c r="A6743" s="210" t="s">
        <v>7419</v>
      </c>
      <c r="B6743" s="217">
        <v>123.36605902861781</v>
      </c>
      <c r="C6743" s="211">
        <v>5.4413530256736564E-2</v>
      </c>
      <c r="D6743" s="211">
        <v>0.12506810718094052</v>
      </c>
      <c r="E6743" s="211">
        <v>7.0355649665725439E-2</v>
      </c>
      <c r="F6743" s="211">
        <v>9.2156291470949531E-2</v>
      </c>
      <c r="G6743" s="211">
        <v>0.1177039682322988</v>
      </c>
      <c r="H6743" s="211">
        <v>0.12497224650705815</v>
      </c>
      <c r="I6743" s="211">
        <v>0.48391079874442811</v>
      </c>
      <c r="J6743" s="211">
        <v>0.47980648679202975</v>
      </c>
      <c r="K6743" s="211">
        <v>0.56608121695792979</v>
      </c>
      <c r="L6743" s="211">
        <v>0.27284582744612262</v>
      </c>
      <c r="M6743" s="211">
        <v>9.0358505473853476E-2</v>
      </c>
      <c r="N6743" s="211">
        <v>0.46179842923659786</v>
      </c>
      <c r="O6743" s="211">
        <v>0.61975416975402786</v>
      </c>
      <c r="P6743" s="211">
        <v>6.2796120427504085E-2</v>
      </c>
      <c r="Q6743" s="211">
        <v>7.6199016954652588E-2</v>
      </c>
      <c r="R6743" s="211">
        <v>0.42929562787916875</v>
      </c>
      <c r="S6743" s="211">
        <v>0.29858013268309214</v>
      </c>
      <c r="T6743" s="211">
        <v>0.53081266875033906</v>
      </c>
      <c r="U6743" s="211">
        <v>0.44223637708724811</v>
      </c>
      <c r="V6743" s="211">
        <v>8.6425999122082056E-2</v>
      </c>
      <c r="W6743" s="211">
        <v>0.51155604792757481</v>
      </c>
      <c r="X6743" s="211">
        <v>0.38310370861424464</v>
      </c>
      <c r="Y6743" s="211">
        <v>0.73893348661937963</v>
      </c>
      <c r="Z6743" s="211">
        <v>0.14929285487363531</v>
      </c>
      <c r="AA6743" s="212">
        <v>0.11769092130942506</v>
      </c>
    </row>
    <row r="6744" spans="1:27" x14ac:dyDescent="0.35">
      <c r="A6744" s="210" t="s">
        <v>7420</v>
      </c>
      <c r="B6744" s="217">
        <v>124.86540194320526</v>
      </c>
      <c r="C6744" s="211">
        <v>7.9334737134907365E-2</v>
      </c>
      <c r="D6744" s="211">
        <v>0.12651302063250239</v>
      </c>
      <c r="E6744" s="211">
        <v>8.025004838771517E-2</v>
      </c>
      <c r="F6744" s="211">
        <v>8.6462412170621283E-2</v>
      </c>
      <c r="G6744" s="211">
        <v>0.12019027591171083</v>
      </c>
      <c r="H6744" s="211">
        <v>0.11712088848219862</v>
      </c>
      <c r="I6744" s="211">
        <v>0.44654295260322241</v>
      </c>
      <c r="J6744" s="211">
        <v>0.48410212710391998</v>
      </c>
      <c r="K6744" s="211">
        <v>0.59383126087031413</v>
      </c>
      <c r="L6744" s="211">
        <v>0.28045554288661029</v>
      </c>
      <c r="M6744" s="211">
        <v>8.3174584781643496E-2</v>
      </c>
      <c r="N6744" s="211">
        <v>0.50265227770737952</v>
      </c>
      <c r="O6744" s="211">
        <v>0.67424993709131431</v>
      </c>
      <c r="P6744" s="211">
        <v>7.1008383643252612E-2</v>
      </c>
      <c r="Q6744" s="211">
        <v>5.0146526924204543E-2</v>
      </c>
      <c r="R6744" s="211">
        <v>0.43504624817601933</v>
      </c>
      <c r="S6744" s="211">
        <v>0.31766139973311891</v>
      </c>
      <c r="T6744" s="211">
        <v>0.59956666210343412</v>
      </c>
      <c r="U6744" s="211">
        <v>0.34087982838657938</v>
      </c>
      <c r="V6744" s="211">
        <v>6.9892492467510975E-2</v>
      </c>
      <c r="W6744" s="211">
        <v>0.53724108725906683</v>
      </c>
      <c r="X6744" s="211">
        <v>0.37114210049880009</v>
      </c>
      <c r="Y6744" s="211">
        <v>0.66388635562566245</v>
      </c>
      <c r="Z6744" s="211">
        <v>0.14995990417188027</v>
      </c>
      <c r="AA6744" s="212">
        <v>0.11822301960074448</v>
      </c>
    </row>
    <row r="6745" spans="1:27" x14ac:dyDescent="0.35">
      <c r="A6745" s="210" t="s">
        <v>7421</v>
      </c>
      <c r="B6745" s="217">
        <v>129.96911863910105</v>
      </c>
      <c r="C6745" s="211">
        <v>5.7618432019531436E-2</v>
      </c>
      <c r="D6745" s="211">
        <v>0.1238966927396466</v>
      </c>
      <c r="E6745" s="211">
        <v>7.5826263777607206E-2</v>
      </c>
      <c r="F6745" s="211">
        <v>0.11168888706799547</v>
      </c>
      <c r="G6745" s="211">
        <v>0.12008454220492329</v>
      </c>
      <c r="H6745" s="211">
        <v>0.10594117594087539</v>
      </c>
      <c r="I6745" s="211">
        <v>0.45583334457151464</v>
      </c>
      <c r="J6745" s="211">
        <v>0.42644018502359238</v>
      </c>
      <c r="K6745" s="211">
        <v>0.57383845180678439</v>
      </c>
      <c r="L6745" s="211">
        <v>0.27698393823876277</v>
      </c>
      <c r="M6745" s="211">
        <v>0.11487035047467617</v>
      </c>
      <c r="N6745" s="211">
        <v>0.45188696634738623</v>
      </c>
      <c r="O6745" s="211">
        <v>0.73216821342914018</v>
      </c>
      <c r="P6745" s="211">
        <v>6.6779826649739651E-2</v>
      </c>
      <c r="Q6745" s="211">
        <v>0.1502803257575997</v>
      </c>
      <c r="R6745" s="211">
        <v>0.44396390256073659</v>
      </c>
      <c r="S6745" s="211">
        <v>0.30656569322723892</v>
      </c>
      <c r="T6745" s="211">
        <v>0.50381897537185782</v>
      </c>
      <c r="U6745" s="211">
        <v>0.44944184012953814</v>
      </c>
      <c r="V6745" s="211">
        <v>7.0114768136790906E-2</v>
      </c>
      <c r="W6745" s="211">
        <v>0.53388194662601507</v>
      </c>
      <c r="X6745" s="211">
        <v>0.29308398639891386</v>
      </c>
      <c r="Y6745" s="211">
        <v>0.56617258706718976</v>
      </c>
      <c r="Z6745" s="211">
        <v>0.14415468519123087</v>
      </c>
      <c r="AA6745" s="212">
        <v>0.11586521537048489</v>
      </c>
    </row>
    <row r="6746" spans="1:27" x14ac:dyDescent="0.35">
      <c r="A6746" s="210" t="s">
        <v>7422</v>
      </c>
      <c r="B6746" s="217">
        <v>124.12808394765369</v>
      </c>
      <c r="C6746" s="211">
        <v>7.2488916595236347E-2</v>
      </c>
      <c r="D6746" s="211">
        <v>0.12403347732720424</v>
      </c>
      <c r="E6746" s="211">
        <v>6.5530291543976743E-2</v>
      </c>
      <c r="F6746" s="211">
        <v>9.2792509226306705E-2</v>
      </c>
      <c r="G6746" s="211">
        <v>0.12006448218371735</v>
      </c>
      <c r="H6746" s="211">
        <v>0.12215037377336457</v>
      </c>
      <c r="I6746" s="211">
        <v>0.50253388142201549</v>
      </c>
      <c r="J6746" s="211">
        <v>0.39621462688308473</v>
      </c>
      <c r="K6746" s="211">
        <v>0.5339902305462898</v>
      </c>
      <c r="L6746" s="211">
        <v>0.27337288042922825</v>
      </c>
      <c r="M6746" s="211">
        <v>9.6412080958872284E-2</v>
      </c>
      <c r="N6746" s="211">
        <v>0.47831999044622475</v>
      </c>
      <c r="O6746" s="211">
        <v>0.7283386858837726</v>
      </c>
      <c r="P6746" s="211">
        <v>6.9836232980775029E-2</v>
      </c>
      <c r="Q6746" s="211">
        <v>9.2413071494156368E-2</v>
      </c>
      <c r="R6746" s="211">
        <v>0.45085386871825978</v>
      </c>
      <c r="S6746" s="211">
        <v>0.31168210601345359</v>
      </c>
      <c r="T6746" s="211">
        <v>0.61909447818528063</v>
      </c>
      <c r="U6746" s="211">
        <v>0.42476382499526305</v>
      </c>
      <c r="V6746" s="211">
        <v>7.2480286255971776E-2</v>
      </c>
      <c r="W6746" s="211">
        <v>0.59483862729504622</v>
      </c>
      <c r="X6746" s="211">
        <v>0.24478087520805689</v>
      </c>
      <c r="Y6746" s="211">
        <v>0.62726468859508833</v>
      </c>
      <c r="Z6746" s="211">
        <v>0.14800049525030157</v>
      </c>
      <c r="AA6746" s="212">
        <v>0.11819831812361885</v>
      </c>
    </row>
    <row r="6747" spans="1:27" x14ac:dyDescent="0.35">
      <c r="A6747" s="210" t="s">
        <v>7423</v>
      </c>
      <c r="B6747" s="217">
        <v>117.79666826083603</v>
      </c>
      <c r="C6747" s="211">
        <v>6.2973169033958984E-2</v>
      </c>
      <c r="D6747" s="211">
        <v>0.12210239294342255</v>
      </c>
      <c r="E6747" s="211">
        <v>7.0247617616370855E-2</v>
      </c>
      <c r="F6747" s="211">
        <v>0.10686167871390947</v>
      </c>
      <c r="G6747" s="211">
        <v>0.12158707117282114</v>
      </c>
      <c r="H6747" s="211">
        <v>0.12092252467055346</v>
      </c>
      <c r="I6747" s="211">
        <v>0.52857977689832514</v>
      </c>
      <c r="J6747" s="211">
        <v>0.4441006026132423</v>
      </c>
      <c r="K6747" s="211">
        <v>0.61372621913510994</v>
      </c>
      <c r="L6747" s="211">
        <v>0.27041493098386793</v>
      </c>
      <c r="M6747" s="211">
        <v>9.6653103357938114E-2</v>
      </c>
      <c r="N6747" s="211">
        <v>0.51939129904227321</v>
      </c>
      <c r="O6747" s="211">
        <v>0.73574818661622443</v>
      </c>
      <c r="P6747" s="211">
        <v>6.4357594969543658E-2</v>
      </c>
      <c r="Q6747" s="211">
        <v>0.10856082604202297</v>
      </c>
      <c r="R6747" s="211">
        <v>0.38131079702947418</v>
      </c>
      <c r="S6747" s="211">
        <v>0.29174920654435654</v>
      </c>
      <c r="T6747" s="211">
        <v>0.51752458976579185</v>
      </c>
      <c r="U6747" s="211">
        <v>0.31485824616921537</v>
      </c>
      <c r="V6747" s="211">
        <v>9.9992311715446258E-2</v>
      </c>
      <c r="W6747" s="211">
        <v>0.6031858308657283</v>
      </c>
      <c r="X6747" s="211">
        <v>0.40360990670685365</v>
      </c>
      <c r="Y6747" s="211">
        <v>0.54904417472482214</v>
      </c>
      <c r="Z6747" s="211">
        <v>0.14683250940247702</v>
      </c>
      <c r="AA6747" s="212">
        <v>0.12032058114471636</v>
      </c>
    </row>
    <row r="6748" spans="1:27" x14ac:dyDescent="0.35">
      <c r="A6748" s="210" t="s">
        <v>7424</v>
      </c>
      <c r="B6748" s="217">
        <v>149.66052519230388</v>
      </c>
      <c r="C6748" s="211">
        <v>5.4061877336417652E-2</v>
      </c>
      <c r="D6748" s="211">
        <v>0.12737225084123216</v>
      </c>
      <c r="E6748" s="211">
        <v>7.9617825835991057E-2</v>
      </c>
      <c r="F6748" s="211">
        <v>8.32569119878553E-2</v>
      </c>
      <c r="G6748" s="211">
        <v>0.12170395304781331</v>
      </c>
      <c r="H6748" s="211">
        <v>0.12110857593667512</v>
      </c>
      <c r="I6748" s="211">
        <v>0.5184157366977884</v>
      </c>
      <c r="J6748" s="211">
        <v>0.47305366185102288</v>
      </c>
      <c r="K6748" s="211">
        <v>0.64325586231886644</v>
      </c>
      <c r="L6748" s="211">
        <v>0.28011834057909996</v>
      </c>
      <c r="M6748" s="211">
        <v>9.4401722448624256E-2</v>
      </c>
      <c r="N6748" s="211">
        <v>0.49392044360606496</v>
      </c>
      <c r="O6748" s="211">
        <v>0.7753473922488815</v>
      </c>
      <c r="P6748" s="211">
        <v>6.5661563390463348E-2</v>
      </c>
      <c r="Q6748" s="211">
        <v>9.8234735623367611E-2</v>
      </c>
      <c r="R6748" s="211">
        <v>0.43981551350083242</v>
      </c>
      <c r="S6748" s="211">
        <v>0.32054579072898676</v>
      </c>
      <c r="T6748" s="211">
        <v>0.592573865662677</v>
      </c>
      <c r="U6748" s="211">
        <v>0.38981766535081031</v>
      </c>
      <c r="V6748" s="211">
        <v>0.11233483108353239</v>
      </c>
      <c r="W6748" s="211">
        <v>0.55293753738863882</v>
      </c>
      <c r="X6748" s="211">
        <v>0.28068738120170494</v>
      </c>
      <c r="Y6748" s="211">
        <v>0.60660874468158665</v>
      </c>
      <c r="Z6748" s="211">
        <v>0.14023839913771122</v>
      </c>
      <c r="AA6748" s="212">
        <v>0.11535026676298127</v>
      </c>
    </row>
    <row r="6749" spans="1:27" x14ac:dyDescent="0.35">
      <c r="A6749" s="210" t="s">
        <v>7425</v>
      </c>
      <c r="B6749" s="217">
        <v>149.84214180236447</v>
      </c>
      <c r="C6749" s="211">
        <v>8.2051570444726191E-2</v>
      </c>
      <c r="D6749" s="211">
        <v>0.11574093667890772</v>
      </c>
      <c r="E6749" s="211">
        <v>8.1826830582961224E-2</v>
      </c>
      <c r="F6749" s="211">
        <v>0.11285497305227986</v>
      </c>
      <c r="G6749" s="211">
        <v>0.12378673594923328</v>
      </c>
      <c r="H6749" s="211">
        <v>0.11357311524037432</v>
      </c>
      <c r="I6749" s="211">
        <v>0.44207444281073777</v>
      </c>
      <c r="J6749" s="211">
        <v>0.47201119192355739</v>
      </c>
      <c r="K6749" s="211">
        <v>0.56894172820691757</v>
      </c>
      <c r="L6749" s="211">
        <v>0.27166313833853634</v>
      </c>
      <c r="M6749" s="211">
        <v>0.11352505588523434</v>
      </c>
      <c r="N6749" s="211">
        <v>0.38908167511169378</v>
      </c>
      <c r="O6749" s="211">
        <v>0.70452159390526381</v>
      </c>
      <c r="P6749" s="211">
        <v>7.1540876973435474E-2</v>
      </c>
      <c r="Q6749" s="211">
        <v>6.2013173072349007E-2</v>
      </c>
      <c r="R6749" s="211">
        <v>0.46649754400450782</v>
      </c>
      <c r="S6749" s="211">
        <v>0.29818324730595169</v>
      </c>
      <c r="T6749" s="211">
        <v>0.57258690504520571</v>
      </c>
      <c r="U6749" s="211">
        <v>0.49343329337442915</v>
      </c>
      <c r="V6749" s="211">
        <v>8.9871513489885188E-2</v>
      </c>
      <c r="W6749" s="211">
        <v>0.52171202593070787</v>
      </c>
      <c r="X6749" s="211">
        <v>0.37517636260825599</v>
      </c>
      <c r="Y6749" s="211">
        <v>0.67072285728734382</v>
      </c>
      <c r="Z6749" s="211">
        <v>0.14790542443600263</v>
      </c>
      <c r="AA6749" s="212">
        <v>0.12013145634667127</v>
      </c>
    </row>
    <row r="6750" spans="1:27" x14ac:dyDescent="0.35">
      <c r="A6750" s="210" t="s">
        <v>7426</v>
      </c>
      <c r="B6750" s="217">
        <v>137.66604243415219</v>
      </c>
      <c r="C6750" s="211">
        <v>5.5714980659618434E-2</v>
      </c>
      <c r="D6750" s="211">
        <v>0.13009517108274241</v>
      </c>
      <c r="E6750" s="211">
        <v>7.4013282547667536E-2</v>
      </c>
      <c r="F6750" s="211">
        <v>9.0773503275510925E-2</v>
      </c>
      <c r="G6750" s="211">
        <v>0.1133960516956156</v>
      </c>
      <c r="H6750" s="211">
        <v>0.11939087126510897</v>
      </c>
      <c r="I6750" s="211">
        <v>0.45943401958597024</v>
      </c>
      <c r="J6750" s="211">
        <v>0.43447678116379407</v>
      </c>
      <c r="K6750" s="211">
        <v>0.53270149001878275</v>
      </c>
      <c r="L6750" s="211">
        <v>0.26909954081874127</v>
      </c>
      <c r="M6750" s="211">
        <v>9.3626240916698508E-2</v>
      </c>
      <c r="N6750" s="211">
        <v>0.45408772068956982</v>
      </c>
      <c r="O6750" s="211">
        <v>0.76355802418356844</v>
      </c>
      <c r="P6750" s="211">
        <v>7.1783905706682624E-2</v>
      </c>
      <c r="Q6750" s="211">
        <v>5.3284155105315922E-2</v>
      </c>
      <c r="R6750" s="211">
        <v>0.46049176777552669</v>
      </c>
      <c r="S6750" s="211">
        <v>0.29047159543241668</v>
      </c>
      <c r="T6750" s="211">
        <v>0.50039302371995198</v>
      </c>
      <c r="U6750" s="211">
        <v>0.3975969226163012</v>
      </c>
      <c r="V6750" s="211">
        <v>9.0659458251832609E-2</v>
      </c>
      <c r="W6750" s="211">
        <v>0.56332427295215604</v>
      </c>
      <c r="X6750" s="211">
        <v>0.31948474920855641</v>
      </c>
      <c r="Y6750" s="211">
        <v>0.73234855769256568</v>
      </c>
      <c r="Z6750" s="211">
        <v>0.14696171803929969</v>
      </c>
      <c r="AA6750" s="212">
        <v>0.11626522255624011</v>
      </c>
    </row>
    <row r="6751" spans="1:27" x14ac:dyDescent="0.35">
      <c r="A6751" s="210" t="s">
        <v>7427</v>
      </c>
      <c r="B6751" s="217">
        <v>171.16633827350313</v>
      </c>
      <c r="C6751" s="211">
        <v>6.0292865242069539E-2</v>
      </c>
      <c r="D6751" s="211">
        <v>0.13130806942286868</v>
      </c>
      <c r="E6751" s="211">
        <v>7.1508691219721754E-2</v>
      </c>
      <c r="F6751" s="211">
        <v>0.11359315773362777</v>
      </c>
      <c r="G6751" s="211">
        <v>0.11631892679890407</v>
      </c>
      <c r="H6751" s="211">
        <v>0.11360860473303902</v>
      </c>
      <c r="I6751" s="211">
        <v>0.52445978465286847</v>
      </c>
      <c r="J6751" s="211">
        <v>0.45881053266935595</v>
      </c>
      <c r="K6751" s="211">
        <v>0.61165030736837778</v>
      </c>
      <c r="L6751" s="211">
        <v>0.28102020508371628</v>
      </c>
      <c r="M6751" s="211">
        <v>0.11304014998809474</v>
      </c>
      <c r="N6751" s="211">
        <v>0.3977174446529213</v>
      </c>
      <c r="O6751" s="211">
        <v>0.60188106594988777</v>
      </c>
      <c r="P6751" s="211">
        <v>7.0876009441104379E-2</v>
      </c>
      <c r="Q6751" s="211">
        <v>9.4004565725585826E-2</v>
      </c>
      <c r="R6751" s="211">
        <v>0.44438878098053947</v>
      </c>
      <c r="S6751" s="211">
        <v>0.3811980976891266</v>
      </c>
      <c r="T6751" s="211">
        <v>0.53488874459296842</v>
      </c>
      <c r="U6751" s="211">
        <v>0.42610741954376485</v>
      </c>
      <c r="V6751" s="211">
        <v>9.9899020455332763E-2</v>
      </c>
      <c r="W6751" s="211">
        <v>0.55987670920641752</v>
      </c>
      <c r="X6751" s="211">
        <v>0.25743063862161281</v>
      </c>
      <c r="Y6751" s="211">
        <v>0.75351272780984069</v>
      </c>
      <c r="Z6751" s="211">
        <v>0.14950189563098598</v>
      </c>
      <c r="AA6751" s="212">
        <v>0.11112670149504388</v>
      </c>
    </row>
    <row r="6752" spans="1:27" x14ac:dyDescent="0.35">
      <c r="A6752" s="210" t="s">
        <v>7428</v>
      </c>
      <c r="B6752" s="217">
        <v>121.69318566631955</v>
      </c>
      <c r="C6752" s="211">
        <v>5.807206612836107E-2</v>
      </c>
      <c r="D6752" s="211">
        <v>0.12495352837754856</v>
      </c>
      <c r="E6752" s="211">
        <v>7.2051407263684433E-2</v>
      </c>
      <c r="F6752" s="211">
        <v>0.10178427379879258</v>
      </c>
      <c r="G6752" s="211">
        <v>0.12069959567369511</v>
      </c>
      <c r="H6752" s="211">
        <v>0.11961942176794438</v>
      </c>
      <c r="I6752" s="211">
        <v>0.471944627715433</v>
      </c>
      <c r="J6752" s="211">
        <v>0.40779012098371553</v>
      </c>
      <c r="K6752" s="211">
        <v>0.62891862009311028</v>
      </c>
      <c r="L6752" s="211">
        <v>0.27293125699238335</v>
      </c>
      <c r="M6752" s="211">
        <v>0.10228954331239802</v>
      </c>
      <c r="N6752" s="211">
        <v>0.41587050226054234</v>
      </c>
      <c r="O6752" s="211">
        <v>0.73265411421653348</v>
      </c>
      <c r="P6752" s="211">
        <v>7.1758580596806731E-2</v>
      </c>
      <c r="Q6752" s="211">
        <v>4.670451023953421E-2</v>
      </c>
      <c r="R6752" s="211">
        <v>0.45109665274823085</v>
      </c>
      <c r="S6752" s="211">
        <v>0.33764751965102646</v>
      </c>
      <c r="T6752" s="211">
        <v>0.55869468624262975</v>
      </c>
      <c r="U6752" s="211">
        <v>0.43863493992482577</v>
      </c>
      <c r="V6752" s="211">
        <v>7.5345874234290386E-2</v>
      </c>
      <c r="W6752" s="211">
        <v>0.57085572140604324</v>
      </c>
      <c r="X6752" s="211">
        <v>0.24567073652901655</v>
      </c>
      <c r="Y6752" s="211">
        <v>0.60989808025869219</v>
      </c>
      <c r="Z6752" s="211">
        <v>0.14771109199505356</v>
      </c>
      <c r="AA6752" s="212">
        <v>0.1254120342386619</v>
      </c>
    </row>
    <row r="6753" spans="1:27" x14ac:dyDescent="0.35">
      <c r="A6753" s="210" t="s">
        <v>7429</v>
      </c>
      <c r="B6753" s="217">
        <v>122.18145764992386</v>
      </c>
      <c r="C6753" s="211">
        <v>7.6348445807659843E-2</v>
      </c>
      <c r="D6753" s="211">
        <v>0.12535612887373077</v>
      </c>
      <c r="E6753" s="211">
        <v>6.6193075860255496E-2</v>
      </c>
      <c r="F6753" s="211">
        <v>9.6399964329496463E-2</v>
      </c>
      <c r="G6753" s="211">
        <v>0.11848307141239189</v>
      </c>
      <c r="H6753" s="211">
        <v>0.11401914756239975</v>
      </c>
      <c r="I6753" s="211">
        <v>0.42724249534394132</v>
      </c>
      <c r="J6753" s="211">
        <v>0.46750960939366271</v>
      </c>
      <c r="K6753" s="211">
        <v>0.62312646688023432</v>
      </c>
      <c r="L6753" s="211">
        <v>0.27623033814149933</v>
      </c>
      <c r="M6753" s="211">
        <v>9.3027413299740097E-2</v>
      </c>
      <c r="N6753" s="211">
        <v>0.45034230264907604</v>
      </c>
      <c r="O6753" s="211">
        <v>0.75447611441007334</v>
      </c>
      <c r="P6753" s="211">
        <v>7.1791665719886391E-2</v>
      </c>
      <c r="Q6753" s="211">
        <v>9.1009424718997964E-2</v>
      </c>
      <c r="R6753" s="211">
        <v>0.41073769624430001</v>
      </c>
      <c r="S6753" s="211">
        <v>0.29592525877398351</v>
      </c>
      <c r="T6753" s="211">
        <v>0.58766485312099259</v>
      </c>
      <c r="U6753" s="211">
        <v>0.52728676656769558</v>
      </c>
      <c r="V6753" s="211">
        <v>6.7852181159966773E-2</v>
      </c>
      <c r="W6753" s="211">
        <v>0.50622400637978626</v>
      </c>
      <c r="X6753" s="211">
        <v>0.25617321013812888</v>
      </c>
      <c r="Y6753" s="211">
        <v>0.53436266899490137</v>
      </c>
      <c r="Z6753" s="211">
        <v>0.14898355753957668</v>
      </c>
      <c r="AA6753" s="212">
        <v>0.12257891452911333</v>
      </c>
    </row>
    <row r="6754" spans="1:27" x14ac:dyDescent="0.35">
      <c r="A6754" s="210" t="s">
        <v>7430</v>
      </c>
      <c r="B6754" s="217">
        <v>151.07865860514272</v>
      </c>
      <c r="C6754" s="211">
        <v>7.026659946136872E-2</v>
      </c>
      <c r="D6754" s="211">
        <v>0.11702470550586221</v>
      </c>
      <c r="E6754" s="211">
        <v>6.7464571992310096E-2</v>
      </c>
      <c r="F6754" s="211">
        <v>0.10348703536809921</v>
      </c>
      <c r="G6754" s="211">
        <v>0.126150825500325</v>
      </c>
      <c r="H6754" s="211">
        <v>0.12165703026314631</v>
      </c>
      <c r="I6754" s="211">
        <v>0.42489745925770428</v>
      </c>
      <c r="J6754" s="211">
        <v>0.43629647876405642</v>
      </c>
      <c r="K6754" s="211">
        <v>0.58951264051552243</v>
      </c>
      <c r="L6754" s="211">
        <v>0.2784135497264883</v>
      </c>
      <c r="M6754" s="211">
        <v>8.4973895572734687E-2</v>
      </c>
      <c r="N6754" s="211">
        <v>0.41095560370143869</v>
      </c>
      <c r="O6754" s="211">
        <v>0.65811110930054328</v>
      </c>
      <c r="P6754" s="211">
        <v>6.8147595271274369E-2</v>
      </c>
      <c r="Q6754" s="211">
        <v>5.7339285269988133E-2</v>
      </c>
      <c r="R6754" s="211">
        <v>0.4618451909721828</v>
      </c>
      <c r="S6754" s="211">
        <v>0.2742057878715875</v>
      </c>
      <c r="T6754" s="211">
        <v>0.55336326787039714</v>
      </c>
      <c r="U6754" s="211">
        <v>0.52971395669548615</v>
      </c>
      <c r="V6754" s="211">
        <v>0.14458401443601951</v>
      </c>
      <c r="W6754" s="211">
        <v>0.51021397255181877</v>
      </c>
      <c r="X6754" s="211">
        <v>0.31805350745302324</v>
      </c>
      <c r="Y6754" s="211">
        <v>0.52541611757237194</v>
      </c>
      <c r="Z6754" s="211">
        <v>0.14778299448793583</v>
      </c>
      <c r="AA6754" s="212">
        <v>0.11284162811623202</v>
      </c>
    </row>
    <row r="6755" spans="1:27" x14ac:dyDescent="0.35">
      <c r="A6755" s="210" t="s">
        <v>7431</v>
      </c>
      <c r="B6755" s="217">
        <v>119.49528278690133</v>
      </c>
      <c r="C6755" s="211">
        <v>6.6927559758159477E-2</v>
      </c>
      <c r="D6755" s="211">
        <v>0.12301870335138251</v>
      </c>
      <c r="E6755" s="211">
        <v>7.2535464979980521E-2</v>
      </c>
      <c r="F6755" s="211">
        <v>8.2855435037500605E-2</v>
      </c>
      <c r="G6755" s="211">
        <v>0.11588341324928997</v>
      </c>
      <c r="H6755" s="211">
        <v>0.12738672304437371</v>
      </c>
      <c r="I6755" s="211">
        <v>0.48186220678765124</v>
      </c>
      <c r="J6755" s="211">
        <v>0.45078919364382236</v>
      </c>
      <c r="K6755" s="211">
        <v>0.58941525118861426</v>
      </c>
      <c r="L6755" s="211">
        <v>0.27301287994141943</v>
      </c>
      <c r="M6755" s="211">
        <v>9.7584328131589682E-2</v>
      </c>
      <c r="N6755" s="211">
        <v>0.41683372464752988</v>
      </c>
      <c r="O6755" s="211">
        <v>0.7585184342703345</v>
      </c>
      <c r="P6755" s="211">
        <v>6.6817139846340079E-2</v>
      </c>
      <c r="Q6755" s="211">
        <v>0.10986150323518806</v>
      </c>
      <c r="R6755" s="211">
        <v>0.38237635513264095</v>
      </c>
      <c r="S6755" s="211">
        <v>0.27032606075062204</v>
      </c>
      <c r="T6755" s="211">
        <v>0.46374402620709471</v>
      </c>
      <c r="U6755" s="211">
        <v>0.42193936162659496</v>
      </c>
      <c r="V6755" s="211">
        <v>8.3441077261528968E-2</v>
      </c>
      <c r="W6755" s="211">
        <v>0.59466968671889886</v>
      </c>
      <c r="X6755" s="211">
        <v>0.30836047239179076</v>
      </c>
      <c r="Y6755" s="211">
        <v>0.58906514813349575</v>
      </c>
      <c r="Z6755" s="211">
        <v>0.14965298194556081</v>
      </c>
      <c r="AA6755" s="212">
        <v>0.12056988215926995</v>
      </c>
    </row>
    <row r="6756" spans="1:27" x14ac:dyDescent="0.35">
      <c r="A6756" s="210" t="s">
        <v>7432</v>
      </c>
      <c r="B6756" s="217">
        <v>161.09487400119602</v>
      </c>
      <c r="C6756" s="211">
        <v>6.5378047483689902E-2</v>
      </c>
      <c r="D6756" s="211">
        <v>0.12092809808479547</v>
      </c>
      <c r="E6756" s="211">
        <v>7.9606383756632149E-2</v>
      </c>
      <c r="F6756" s="211">
        <v>0.11007956543008555</v>
      </c>
      <c r="G6756" s="211">
        <v>0.11429705640395779</v>
      </c>
      <c r="H6756" s="211">
        <v>0.10851127112698496</v>
      </c>
      <c r="I6756" s="211">
        <v>0.51559501377401595</v>
      </c>
      <c r="J6756" s="211">
        <v>0.46325569463118488</v>
      </c>
      <c r="K6756" s="211">
        <v>0.59191258068972408</v>
      </c>
      <c r="L6756" s="211">
        <v>0.26869218649693183</v>
      </c>
      <c r="M6756" s="211">
        <v>0.10647058392286335</v>
      </c>
      <c r="N6756" s="211">
        <v>0.39536545980536886</v>
      </c>
      <c r="O6756" s="211">
        <v>0.67354375998380855</v>
      </c>
      <c r="P6756" s="211">
        <v>7.2800713741235479E-2</v>
      </c>
      <c r="Q6756" s="211">
        <v>5.1179852549180518E-2</v>
      </c>
      <c r="R6756" s="211">
        <v>0.46596071688334278</v>
      </c>
      <c r="S6756" s="211">
        <v>0.37309826494811682</v>
      </c>
      <c r="T6756" s="211">
        <v>0.56929825737726181</v>
      </c>
      <c r="U6756" s="211">
        <v>0.41774960042931675</v>
      </c>
      <c r="V6756" s="211">
        <v>0.14504931832557599</v>
      </c>
      <c r="W6756" s="211">
        <v>0.5703226231623717</v>
      </c>
      <c r="X6756" s="211">
        <v>0.31930099152007035</v>
      </c>
      <c r="Y6756" s="211">
        <v>0.65385453375039437</v>
      </c>
      <c r="Z6756" s="211">
        <v>0.14122720002237954</v>
      </c>
      <c r="AA6756" s="212">
        <v>0.1225248535236034</v>
      </c>
    </row>
    <row r="6757" spans="1:27" x14ac:dyDescent="0.35">
      <c r="A6757" s="210" t="s">
        <v>7433</v>
      </c>
      <c r="B6757" s="217">
        <v>137.15958912674949</v>
      </c>
      <c r="C6757" s="211">
        <v>5.2836155174297794E-2</v>
      </c>
      <c r="D6757" s="211">
        <v>0.11948217233106241</v>
      </c>
      <c r="E6757" s="211">
        <v>8.6939558535523917E-2</v>
      </c>
      <c r="F6757" s="211">
        <v>0.11484404664526336</v>
      </c>
      <c r="G6757" s="211">
        <v>0.12375000657288002</v>
      </c>
      <c r="H6757" s="211">
        <v>0.10985349566875376</v>
      </c>
      <c r="I6757" s="211">
        <v>0.51345875922389395</v>
      </c>
      <c r="J6757" s="211">
        <v>0.43164365508966673</v>
      </c>
      <c r="K6757" s="211">
        <v>0.64783760696238435</v>
      </c>
      <c r="L6757" s="211">
        <v>0.27586622840094988</v>
      </c>
      <c r="M6757" s="211">
        <v>0.10734660481365746</v>
      </c>
      <c r="N6757" s="211">
        <v>0.3994474627870962</v>
      </c>
      <c r="O6757" s="211">
        <v>0.7049686639979601</v>
      </c>
      <c r="P6757" s="211">
        <v>6.8057669221707945E-2</v>
      </c>
      <c r="Q6757" s="211">
        <v>0.10356371655282751</v>
      </c>
      <c r="R6757" s="211">
        <v>0.38672171831356572</v>
      </c>
      <c r="S6757" s="211">
        <v>0.35120881931673303</v>
      </c>
      <c r="T6757" s="211">
        <v>0.50276998055847077</v>
      </c>
      <c r="U6757" s="211">
        <v>0.33049976340590076</v>
      </c>
      <c r="V6757" s="211">
        <v>9.7161468729394698E-2</v>
      </c>
      <c r="W6757" s="211">
        <v>0.56501804927638233</v>
      </c>
      <c r="X6757" s="211">
        <v>0.37588103954123891</v>
      </c>
      <c r="Y6757" s="211">
        <v>0.72399586888788514</v>
      </c>
      <c r="Z6757" s="211">
        <v>0.14738932517989484</v>
      </c>
      <c r="AA6757" s="212">
        <v>0.11969370404149382</v>
      </c>
    </row>
    <row r="6758" spans="1:27" x14ac:dyDescent="0.35">
      <c r="A6758" s="210" t="s">
        <v>7434</v>
      </c>
      <c r="B6758" s="217">
        <v>143.84276855896732</v>
      </c>
      <c r="C6758" s="211">
        <v>6.6426246785337761E-2</v>
      </c>
      <c r="D6758" s="211">
        <v>0.1197673330669087</v>
      </c>
      <c r="E6758" s="211">
        <v>8.1821313211554864E-2</v>
      </c>
      <c r="F6758" s="211">
        <v>9.515058788468099E-2</v>
      </c>
      <c r="G6758" s="211">
        <v>0.1218383444693177</v>
      </c>
      <c r="H6758" s="211">
        <v>0.12613895625286242</v>
      </c>
      <c r="I6758" s="211">
        <v>0.43810217746958641</v>
      </c>
      <c r="J6758" s="211">
        <v>0.44494511957230637</v>
      </c>
      <c r="K6758" s="211">
        <v>0.61794728875850824</v>
      </c>
      <c r="L6758" s="211">
        <v>0.27946010065808941</v>
      </c>
      <c r="M6758" s="211">
        <v>8.4658856806211963E-2</v>
      </c>
      <c r="N6758" s="211">
        <v>0.52077679752003858</v>
      </c>
      <c r="O6758" s="211">
        <v>0.66706010676656691</v>
      </c>
      <c r="P6758" s="211">
        <v>7.1776783627245308E-2</v>
      </c>
      <c r="Q6758" s="211">
        <v>5.1760345802218513E-2</v>
      </c>
      <c r="R6758" s="211">
        <v>0.49841764401882138</v>
      </c>
      <c r="S6758" s="211">
        <v>0.304277298979168</v>
      </c>
      <c r="T6758" s="211">
        <v>0.56533386302539279</v>
      </c>
      <c r="U6758" s="211">
        <v>0.46053140389963937</v>
      </c>
      <c r="V6758" s="211">
        <v>9.8035244245796405E-2</v>
      </c>
      <c r="W6758" s="211">
        <v>0.57200359215880148</v>
      </c>
      <c r="X6758" s="211">
        <v>0.28619782040886343</v>
      </c>
      <c r="Y6758" s="211">
        <v>0.57149067802019116</v>
      </c>
      <c r="Z6758" s="211">
        <v>0.14935264797371506</v>
      </c>
      <c r="AA6758" s="212">
        <v>0.11709259851769557</v>
      </c>
    </row>
    <row r="6759" spans="1:27" x14ac:dyDescent="0.35">
      <c r="A6759" s="210" t="s">
        <v>7435</v>
      </c>
      <c r="B6759" s="217">
        <v>117.87246801586923</v>
      </c>
      <c r="C6759" s="211">
        <v>5.0663047917387509E-2</v>
      </c>
      <c r="D6759" s="211">
        <v>0.12434575113156962</v>
      </c>
      <c r="E6759" s="211">
        <v>7.6001945127059919E-2</v>
      </c>
      <c r="F6759" s="211">
        <v>8.6604861214527221E-2</v>
      </c>
      <c r="G6759" s="211">
        <v>0.12069557905537748</v>
      </c>
      <c r="H6759" s="211">
        <v>0.11735675880360645</v>
      </c>
      <c r="I6759" s="211">
        <v>0.50418813421008202</v>
      </c>
      <c r="J6759" s="211">
        <v>0.43541631071800374</v>
      </c>
      <c r="K6759" s="211">
        <v>0.53487326565197213</v>
      </c>
      <c r="L6759" s="211">
        <v>0.27605580253521073</v>
      </c>
      <c r="M6759" s="211">
        <v>9.249843002552903E-2</v>
      </c>
      <c r="N6759" s="211">
        <v>0.36387325192951769</v>
      </c>
      <c r="O6759" s="211">
        <v>0.78189453166356426</v>
      </c>
      <c r="P6759" s="211">
        <v>6.9235272068778192E-2</v>
      </c>
      <c r="Q6759" s="211">
        <v>0.15546479164333452</v>
      </c>
      <c r="R6759" s="211">
        <v>0.40765856017911634</v>
      </c>
      <c r="S6759" s="211">
        <v>0.29315660578720748</v>
      </c>
      <c r="T6759" s="211">
        <v>0.51300063482106695</v>
      </c>
      <c r="U6759" s="211">
        <v>0.44838086428361468</v>
      </c>
      <c r="V6759" s="211">
        <v>7.6804245202162738E-2</v>
      </c>
      <c r="W6759" s="211">
        <v>0.6013907086929744</v>
      </c>
      <c r="X6759" s="211">
        <v>0.32332334319909201</v>
      </c>
      <c r="Y6759" s="211">
        <v>0.5989323528486894</v>
      </c>
      <c r="Z6759" s="211">
        <v>0.14790093576401755</v>
      </c>
      <c r="AA6759" s="212">
        <v>0.12365838263232738</v>
      </c>
    </row>
    <row r="6760" spans="1:27" x14ac:dyDescent="0.35">
      <c r="A6760" s="210" t="s">
        <v>7436</v>
      </c>
      <c r="B6760" s="217">
        <v>146.7426862231566</v>
      </c>
      <c r="C6760" s="211">
        <v>6.5962907240702806E-2</v>
      </c>
      <c r="D6760" s="211">
        <v>0.13167036437089699</v>
      </c>
      <c r="E6760" s="211">
        <v>7.4796215221165974E-2</v>
      </c>
      <c r="F6760" s="211">
        <v>0.10375694013747677</v>
      </c>
      <c r="G6760" s="211">
        <v>0.12153108526802946</v>
      </c>
      <c r="H6760" s="211">
        <v>0.12252621556853208</v>
      </c>
      <c r="I6760" s="211">
        <v>0.4978978343233077</v>
      </c>
      <c r="J6760" s="211">
        <v>0.42194283904347762</v>
      </c>
      <c r="K6760" s="211">
        <v>0.59525920363130824</v>
      </c>
      <c r="L6760" s="211">
        <v>0.27426285392781158</v>
      </c>
      <c r="M6760" s="211">
        <v>9.367821524391208E-2</v>
      </c>
      <c r="N6760" s="211">
        <v>0.41898554694238921</v>
      </c>
      <c r="O6760" s="211">
        <v>0.725365426350283</v>
      </c>
      <c r="P6760" s="211">
        <v>6.3569785413023508E-2</v>
      </c>
      <c r="Q6760" s="211">
        <v>0.13926093179925131</v>
      </c>
      <c r="R6760" s="211">
        <v>0.46407517140063226</v>
      </c>
      <c r="S6760" s="211">
        <v>0.3525617898317665</v>
      </c>
      <c r="T6760" s="211">
        <v>0.49150573413235388</v>
      </c>
      <c r="U6760" s="211">
        <v>0.33037436321992669</v>
      </c>
      <c r="V6760" s="211">
        <v>0.17466381023041361</v>
      </c>
      <c r="W6760" s="211">
        <v>0.48442811768963623</v>
      </c>
      <c r="X6760" s="211">
        <v>0.22981459024590056</v>
      </c>
      <c r="Y6760" s="211">
        <v>0.63923316799363372</v>
      </c>
      <c r="Z6760" s="211">
        <v>0.14909176558310219</v>
      </c>
      <c r="AA6760" s="212">
        <v>0.11643464753486832</v>
      </c>
    </row>
    <row r="6761" spans="1:27" x14ac:dyDescent="0.35">
      <c r="A6761" s="210" t="s">
        <v>7437</v>
      </c>
      <c r="B6761" s="217">
        <v>122.8519020913252</v>
      </c>
      <c r="C6761" s="211">
        <v>6.0931485351912104E-2</v>
      </c>
      <c r="D6761" s="211">
        <v>0.12169659404306007</v>
      </c>
      <c r="E6761" s="211">
        <v>7.1648388107929825E-2</v>
      </c>
      <c r="F6761" s="211">
        <v>7.4950196020825352E-2</v>
      </c>
      <c r="G6761" s="211">
        <v>0.12232702568447663</v>
      </c>
      <c r="H6761" s="211">
        <v>0.12119605629279055</v>
      </c>
      <c r="I6761" s="211">
        <v>0.51944360232703324</v>
      </c>
      <c r="J6761" s="211">
        <v>0.43210694138828487</v>
      </c>
      <c r="K6761" s="211">
        <v>0.59088456771791198</v>
      </c>
      <c r="L6761" s="211">
        <v>0.27295131209771717</v>
      </c>
      <c r="M6761" s="211">
        <v>0.10206646702968764</v>
      </c>
      <c r="N6761" s="211">
        <v>0.39013731100612387</v>
      </c>
      <c r="O6761" s="211">
        <v>0.68318499943264122</v>
      </c>
      <c r="P6761" s="211">
        <v>7.0020121531124677E-2</v>
      </c>
      <c r="Q6761" s="211">
        <v>5.7916609015513432E-2</v>
      </c>
      <c r="R6761" s="211">
        <v>0.40797964043222729</v>
      </c>
      <c r="S6761" s="211">
        <v>0.32075217059592404</v>
      </c>
      <c r="T6761" s="211">
        <v>0.52880176125246736</v>
      </c>
      <c r="U6761" s="211">
        <v>0.35651129733902803</v>
      </c>
      <c r="V6761" s="211">
        <v>9.247279303433939E-2</v>
      </c>
      <c r="W6761" s="211">
        <v>0.52120119502776996</v>
      </c>
      <c r="X6761" s="211">
        <v>0.38111604618052841</v>
      </c>
      <c r="Y6761" s="211">
        <v>0.6915584785588631</v>
      </c>
      <c r="Z6761" s="211">
        <v>0.1489926054583019</v>
      </c>
      <c r="AA6761" s="212">
        <v>0.12195115112045767</v>
      </c>
    </row>
    <row r="6762" spans="1:27" x14ac:dyDescent="0.35">
      <c r="A6762" s="210" t="s">
        <v>7438</v>
      </c>
      <c r="B6762" s="217">
        <v>166.25885258489203</v>
      </c>
      <c r="C6762" s="211">
        <v>7.0094180225427766E-2</v>
      </c>
      <c r="D6762" s="211">
        <v>0.11217142258079717</v>
      </c>
      <c r="E6762" s="211">
        <v>6.975320570550532E-2</v>
      </c>
      <c r="F6762" s="211">
        <v>8.2147011852573143E-2</v>
      </c>
      <c r="G6762" s="211">
        <v>0.12105789764445038</v>
      </c>
      <c r="H6762" s="211">
        <v>0.11779499192740803</v>
      </c>
      <c r="I6762" s="211">
        <v>0.48590409004547369</v>
      </c>
      <c r="J6762" s="211">
        <v>0.46718850137226037</v>
      </c>
      <c r="K6762" s="211">
        <v>0.6176863963469007</v>
      </c>
      <c r="L6762" s="211">
        <v>0.28025830029608895</v>
      </c>
      <c r="M6762" s="211">
        <v>0.11900834945972594</v>
      </c>
      <c r="N6762" s="211">
        <v>0.40034280390642418</v>
      </c>
      <c r="O6762" s="211">
        <v>0.65600520746207502</v>
      </c>
      <c r="P6762" s="211">
        <v>6.6388342488173699E-2</v>
      </c>
      <c r="Q6762" s="211">
        <v>6.2529599534610805E-2</v>
      </c>
      <c r="R6762" s="211">
        <v>0.44789458439867991</v>
      </c>
      <c r="S6762" s="211">
        <v>0.31166402326852849</v>
      </c>
      <c r="T6762" s="211">
        <v>0.53295874508925534</v>
      </c>
      <c r="U6762" s="211">
        <v>0.46370721948120497</v>
      </c>
      <c r="V6762" s="211">
        <v>0.16312119525926078</v>
      </c>
      <c r="W6762" s="211">
        <v>0.57436900509177002</v>
      </c>
      <c r="X6762" s="211">
        <v>0.2942368993258746</v>
      </c>
      <c r="Y6762" s="211">
        <v>0.60420757875218756</v>
      </c>
      <c r="Z6762" s="211">
        <v>0.14437940663250359</v>
      </c>
      <c r="AA6762" s="212">
        <v>0.12178933210310236</v>
      </c>
    </row>
    <row r="6763" spans="1:27" x14ac:dyDescent="0.35">
      <c r="A6763" s="210" t="s">
        <v>7439</v>
      </c>
      <c r="B6763" s="217">
        <v>145.97640726577382</v>
      </c>
      <c r="C6763" s="211">
        <v>7.07023351324855E-2</v>
      </c>
      <c r="D6763" s="211">
        <v>0.12657240209385023</v>
      </c>
      <c r="E6763" s="211">
        <v>8.2737341699796171E-2</v>
      </c>
      <c r="F6763" s="211">
        <v>0.10573574890652601</v>
      </c>
      <c r="G6763" s="211">
        <v>0.12130766786084445</v>
      </c>
      <c r="H6763" s="211">
        <v>0.12367952034778025</v>
      </c>
      <c r="I6763" s="211">
        <v>0.51068106961342619</v>
      </c>
      <c r="J6763" s="211">
        <v>0.44822587026701372</v>
      </c>
      <c r="K6763" s="211">
        <v>0.64397242894471129</v>
      </c>
      <c r="L6763" s="211">
        <v>0.27112623711698136</v>
      </c>
      <c r="M6763" s="211">
        <v>0.10740792914565137</v>
      </c>
      <c r="N6763" s="211">
        <v>0.41249398714633234</v>
      </c>
      <c r="O6763" s="211">
        <v>0.56991977856631004</v>
      </c>
      <c r="P6763" s="211">
        <v>7.1320622322728774E-2</v>
      </c>
      <c r="Q6763" s="211">
        <v>5.6256732579370305E-2</v>
      </c>
      <c r="R6763" s="211">
        <v>0.43869594176445004</v>
      </c>
      <c r="S6763" s="211">
        <v>0.2994153860540556</v>
      </c>
      <c r="T6763" s="211">
        <v>0.4624004554257759</v>
      </c>
      <c r="U6763" s="211">
        <v>0.32236457779164018</v>
      </c>
      <c r="V6763" s="211">
        <v>0.13211941962521281</v>
      </c>
      <c r="W6763" s="211">
        <v>0.53389699988507422</v>
      </c>
      <c r="X6763" s="211">
        <v>0.33695161698226056</v>
      </c>
      <c r="Y6763" s="211">
        <v>0.62597192934353862</v>
      </c>
      <c r="Z6763" s="211">
        <v>0.14904423785298898</v>
      </c>
      <c r="AA6763" s="212">
        <v>0.11699205088858183</v>
      </c>
    </row>
    <row r="6764" spans="1:27" x14ac:dyDescent="0.35">
      <c r="A6764" s="210" t="s">
        <v>7440</v>
      </c>
      <c r="B6764" s="217">
        <v>113.72861874767037</v>
      </c>
      <c r="C6764" s="211">
        <v>5.9366207850527632E-2</v>
      </c>
      <c r="D6764" s="211">
        <v>0.11208526819193422</v>
      </c>
      <c r="E6764" s="211">
        <v>8.5762458782191478E-2</v>
      </c>
      <c r="F6764" s="211">
        <v>9.3941683390149147E-2</v>
      </c>
      <c r="G6764" s="211">
        <v>0.11528295378148347</v>
      </c>
      <c r="H6764" s="211">
        <v>0.12237161815193708</v>
      </c>
      <c r="I6764" s="211">
        <v>0.51160944616356618</v>
      </c>
      <c r="J6764" s="211">
        <v>0.45536231494727347</v>
      </c>
      <c r="K6764" s="211">
        <v>0.55494544795863432</v>
      </c>
      <c r="L6764" s="211">
        <v>0.27721415271669725</v>
      </c>
      <c r="M6764" s="211">
        <v>7.8858538934351699E-2</v>
      </c>
      <c r="N6764" s="211">
        <v>0.39832017277792331</v>
      </c>
      <c r="O6764" s="211">
        <v>0.75296052164677862</v>
      </c>
      <c r="P6764" s="211">
        <v>6.4856698783863437E-2</v>
      </c>
      <c r="Q6764" s="211">
        <v>0.12559196230508729</v>
      </c>
      <c r="R6764" s="211">
        <v>0.46127588770591343</v>
      </c>
      <c r="S6764" s="211">
        <v>0.38997435868740166</v>
      </c>
      <c r="T6764" s="211">
        <v>0.53544169559187937</v>
      </c>
      <c r="U6764" s="211">
        <v>0.36528891333490898</v>
      </c>
      <c r="V6764" s="211">
        <v>6.8234303823843212E-2</v>
      </c>
      <c r="W6764" s="211">
        <v>0.55982266392933311</v>
      </c>
      <c r="X6764" s="211">
        <v>0.42220875630222321</v>
      </c>
      <c r="Y6764" s="211">
        <v>0.6412843883811381</v>
      </c>
      <c r="Z6764" s="211">
        <v>0.1476184819872628</v>
      </c>
      <c r="AA6764" s="212">
        <v>0.11845639671556518</v>
      </c>
    </row>
    <row r="6765" spans="1:27" x14ac:dyDescent="0.35">
      <c r="A6765" s="210" t="s">
        <v>7441</v>
      </c>
      <c r="B6765" s="217">
        <v>115.60802514655845</v>
      </c>
      <c r="C6765" s="211">
        <v>7.0610213154083015E-2</v>
      </c>
      <c r="D6765" s="211">
        <v>0.11929078869754901</v>
      </c>
      <c r="E6765" s="211">
        <v>7.5211933233222436E-2</v>
      </c>
      <c r="F6765" s="211">
        <v>9.349382747837294E-2</v>
      </c>
      <c r="G6765" s="211">
        <v>0.12287639521475323</v>
      </c>
      <c r="H6765" s="211">
        <v>0.11233604056038518</v>
      </c>
      <c r="I6765" s="211">
        <v>0.44752834673275516</v>
      </c>
      <c r="J6765" s="211">
        <v>0.4198010553633364</v>
      </c>
      <c r="K6765" s="211">
        <v>0.58337102297198917</v>
      </c>
      <c r="L6765" s="211">
        <v>0.27975173385631558</v>
      </c>
      <c r="M6765" s="211">
        <v>9.0929209981205142E-2</v>
      </c>
      <c r="N6765" s="211">
        <v>0.43779097445664794</v>
      </c>
      <c r="O6765" s="211">
        <v>0.61010001273829673</v>
      </c>
      <c r="P6765" s="211">
        <v>7.0409329179519198E-2</v>
      </c>
      <c r="Q6765" s="211">
        <v>7.6051367863835206E-2</v>
      </c>
      <c r="R6765" s="211">
        <v>0.43359954564029207</v>
      </c>
      <c r="S6765" s="211">
        <v>0.37738979833538072</v>
      </c>
      <c r="T6765" s="211">
        <v>0.53687854581786099</v>
      </c>
      <c r="U6765" s="211">
        <v>0.44977446906215901</v>
      </c>
      <c r="V6765" s="211">
        <v>6.2331880237674359E-2</v>
      </c>
      <c r="W6765" s="211">
        <v>0.61267796671971075</v>
      </c>
      <c r="X6765" s="211">
        <v>0.34243545125205183</v>
      </c>
      <c r="Y6765" s="211">
        <v>0.64191424641672024</v>
      </c>
      <c r="Z6765" s="211">
        <v>0.14308505600095545</v>
      </c>
      <c r="AA6765" s="212">
        <v>0.12108783960002908</v>
      </c>
    </row>
    <row r="6766" spans="1:27" x14ac:dyDescent="0.35">
      <c r="A6766" s="210" t="s">
        <v>7442</v>
      </c>
      <c r="B6766" s="217">
        <v>171.38357310647211</v>
      </c>
      <c r="C6766" s="211">
        <v>6.0308445498041596E-2</v>
      </c>
      <c r="D6766" s="211">
        <v>0.12612704432228267</v>
      </c>
      <c r="E6766" s="211">
        <v>6.6554288379420859E-2</v>
      </c>
      <c r="F6766" s="211">
        <v>9.9837761480545073E-2</v>
      </c>
      <c r="G6766" s="211">
        <v>0.12046204463121263</v>
      </c>
      <c r="H6766" s="211">
        <v>0.11800897915157681</v>
      </c>
      <c r="I6766" s="211">
        <v>0.46893295314020006</v>
      </c>
      <c r="J6766" s="211">
        <v>0.46738444174581328</v>
      </c>
      <c r="K6766" s="211">
        <v>0.63121489894100691</v>
      </c>
      <c r="L6766" s="211">
        <v>0.27643097041867565</v>
      </c>
      <c r="M6766" s="211">
        <v>0.10722142247511972</v>
      </c>
      <c r="N6766" s="211">
        <v>0.36925665188527124</v>
      </c>
      <c r="O6766" s="211">
        <v>0.62871295012606165</v>
      </c>
      <c r="P6766" s="211">
        <v>7.0807575644141016E-2</v>
      </c>
      <c r="Q6766" s="211">
        <v>4.9558482076142385E-2</v>
      </c>
      <c r="R6766" s="211">
        <v>0.40564667482028638</v>
      </c>
      <c r="S6766" s="211">
        <v>0.29207558369214559</v>
      </c>
      <c r="T6766" s="211">
        <v>0.53773384163166271</v>
      </c>
      <c r="U6766" s="211">
        <v>0.4089548449018573</v>
      </c>
      <c r="V6766" s="211">
        <v>0.16367121346771807</v>
      </c>
      <c r="W6766" s="211">
        <v>0.56796908670557511</v>
      </c>
      <c r="X6766" s="211">
        <v>0.27034516193665709</v>
      </c>
      <c r="Y6766" s="211">
        <v>0.66389286032178862</v>
      </c>
      <c r="Z6766" s="211">
        <v>0.14769120974230496</v>
      </c>
      <c r="AA6766" s="212">
        <v>0.11707987420274406</v>
      </c>
    </row>
    <row r="6767" spans="1:27" x14ac:dyDescent="0.35">
      <c r="A6767" s="210" t="s">
        <v>7443</v>
      </c>
      <c r="B6767" s="217">
        <v>120.96551321236693</v>
      </c>
      <c r="C6767" s="211">
        <v>6.9772526434789858E-2</v>
      </c>
      <c r="D6767" s="211">
        <v>0.11615789490257029</v>
      </c>
      <c r="E6767" s="211">
        <v>7.4504952494246712E-2</v>
      </c>
      <c r="F6767" s="211">
        <v>8.6062861759726661E-2</v>
      </c>
      <c r="G6767" s="211">
        <v>0.12175494926963749</v>
      </c>
      <c r="H6767" s="211">
        <v>0.11416833978040578</v>
      </c>
      <c r="I6767" s="211">
        <v>0.4949318127985412</v>
      </c>
      <c r="J6767" s="211">
        <v>0.44796628175261227</v>
      </c>
      <c r="K6767" s="211">
        <v>0.57873842982559798</v>
      </c>
      <c r="L6767" s="211">
        <v>0.27144781148181457</v>
      </c>
      <c r="M6767" s="211">
        <v>0.10547730606178257</v>
      </c>
      <c r="N6767" s="211">
        <v>0.48417500775608657</v>
      </c>
      <c r="O6767" s="211">
        <v>0.70229874076860965</v>
      </c>
      <c r="P6767" s="211">
        <v>6.8262755564534774E-2</v>
      </c>
      <c r="Q6767" s="211">
        <v>0.1243051764638434</v>
      </c>
      <c r="R6767" s="211">
        <v>0.42221444808113551</v>
      </c>
      <c r="S6767" s="211">
        <v>0.32739931488982443</v>
      </c>
      <c r="T6767" s="211">
        <v>0.62039436035591944</v>
      </c>
      <c r="U6767" s="211">
        <v>0.44532896320823201</v>
      </c>
      <c r="V6767" s="211">
        <v>5.4755284493817141E-2</v>
      </c>
      <c r="W6767" s="211">
        <v>0.53663856060873616</v>
      </c>
      <c r="X6767" s="211">
        <v>0.3876127318846177</v>
      </c>
      <c r="Y6767" s="211">
        <v>0.61747099095178515</v>
      </c>
      <c r="Z6767" s="211">
        <v>0.14087726944156673</v>
      </c>
      <c r="AA6767" s="212">
        <v>0.12151053145623231</v>
      </c>
    </row>
    <row r="6768" spans="1:27" x14ac:dyDescent="0.35">
      <c r="A6768" s="210" t="s">
        <v>7444</v>
      </c>
      <c r="B6768" s="217">
        <v>177.3371242616943</v>
      </c>
      <c r="C6768" s="211">
        <v>7.5715916825204094E-2</v>
      </c>
      <c r="D6768" s="211">
        <v>0.12188941208079165</v>
      </c>
      <c r="E6768" s="211">
        <v>8.3169974639031918E-2</v>
      </c>
      <c r="F6768" s="211">
        <v>8.8673750559146128E-2</v>
      </c>
      <c r="G6768" s="211">
        <v>0.12260689247044723</v>
      </c>
      <c r="H6768" s="211">
        <v>0.11875204117616017</v>
      </c>
      <c r="I6768" s="211">
        <v>0.50492231550935662</v>
      </c>
      <c r="J6768" s="211">
        <v>0.40033434774412896</v>
      </c>
      <c r="K6768" s="211">
        <v>0.60134035428300625</v>
      </c>
      <c r="L6768" s="211">
        <v>0.273917967453714</v>
      </c>
      <c r="M6768" s="211">
        <v>0.10346614638340183</v>
      </c>
      <c r="N6768" s="211">
        <v>0.4167896194168843</v>
      </c>
      <c r="O6768" s="211">
        <v>0.69908896710328683</v>
      </c>
      <c r="P6768" s="211">
        <v>7.0355930334710215E-2</v>
      </c>
      <c r="Q6768" s="211">
        <v>9.6745056743590463E-2</v>
      </c>
      <c r="R6768" s="211">
        <v>0.45840968745403754</v>
      </c>
      <c r="S6768" s="211">
        <v>0.32565854520009685</v>
      </c>
      <c r="T6768" s="211">
        <v>0.56095598354084353</v>
      </c>
      <c r="U6768" s="211">
        <v>0.48945160925300985</v>
      </c>
      <c r="V6768" s="211">
        <v>0.11156285410387584</v>
      </c>
      <c r="W6768" s="211">
        <v>0.49341081603647963</v>
      </c>
      <c r="X6768" s="211">
        <v>0.38053463254608422</v>
      </c>
      <c r="Y6768" s="211">
        <v>0.78355960210783548</v>
      </c>
      <c r="Z6768" s="211">
        <v>0.13913927952329924</v>
      </c>
      <c r="AA6768" s="212">
        <v>0.11661668347716306</v>
      </c>
    </row>
    <row r="6769" spans="1:27" x14ac:dyDescent="0.35">
      <c r="A6769" s="210" t="s">
        <v>7445</v>
      </c>
      <c r="B6769" s="217">
        <v>150.70129269655141</v>
      </c>
      <c r="C6769" s="211">
        <v>7.9677622086115577E-2</v>
      </c>
      <c r="D6769" s="211">
        <v>0.1304022948125603</v>
      </c>
      <c r="E6769" s="211">
        <v>7.7231055800242213E-2</v>
      </c>
      <c r="F6769" s="211">
        <v>0.11422354728512554</v>
      </c>
      <c r="G6769" s="211">
        <v>0.11739626734252247</v>
      </c>
      <c r="H6769" s="211">
        <v>0.1167273413509677</v>
      </c>
      <c r="I6769" s="211">
        <v>0.45620136924140192</v>
      </c>
      <c r="J6769" s="211">
        <v>0.41776875010116404</v>
      </c>
      <c r="K6769" s="211">
        <v>0.58426698709944613</v>
      </c>
      <c r="L6769" s="211">
        <v>0.27008389556674661</v>
      </c>
      <c r="M6769" s="211">
        <v>8.2902428851583915E-2</v>
      </c>
      <c r="N6769" s="211">
        <v>0.42381105907084859</v>
      </c>
      <c r="O6769" s="211">
        <v>0.73713479592031739</v>
      </c>
      <c r="P6769" s="211">
        <v>6.881556010443568E-2</v>
      </c>
      <c r="Q6769" s="211">
        <v>0.11640422481961121</v>
      </c>
      <c r="R6769" s="211">
        <v>0.45845074815473469</v>
      </c>
      <c r="S6769" s="211">
        <v>0.28889858272855079</v>
      </c>
      <c r="T6769" s="211">
        <v>0.57040949020402321</v>
      </c>
      <c r="U6769" s="211">
        <v>0.54180689115442027</v>
      </c>
      <c r="V6769" s="211">
        <v>0.11219975736408093</v>
      </c>
      <c r="W6769" s="211">
        <v>0.52235101299425224</v>
      </c>
      <c r="X6769" s="211">
        <v>0.37634581328252764</v>
      </c>
      <c r="Y6769" s="211">
        <v>0.6604869119897101</v>
      </c>
      <c r="Z6769" s="211">
        <v>0.14576996291649827</v>
      </c>
      <c r="AA6769" s="212">
        <v>0.12047521448847144</v>
      </c>
    </row>
    <row r="6770" spans="1:27" x14ac:dyDescent="0.35">
      <c r="A6770" s="210" t="s">
        <v>7446</v>
      </c>
      <c r="B6770" s="217">
        <v>161.54848845657924</v>
      </c>
      <c r="C6770" s="211">
        <v>5.4243282242265892E-2</v>
      </c>
      <c r="D6770" s="211">
        <v>0.12507649128621687</v>
      </c>
      <c r="E6770" s="211">
        <v>7.6485908151139856E-2</v>
      </c>
      <c r="F6770" s="211">
        <v>0.10702039670767519</v>
      </c>
      <c r="G6770" s="211">
        <v>0.11992027413267876</v>
      </c>
      <c r="H6770" s="211">
        <v>0.11922456448227794</v>
      </c>
      <c r="I6770" s="211">
        <v>0.49060900932373824</v>
      </c>
      <c r="J6770" s="211">
        <v>0.4322627130679968</v>
      </c>
      <c r="K6770" s="211">
        <v>0.58340147431653833</v>
      </c>
      <c r="L6770" s="211">
        <v>0.27268852357918311</v>
      </c>
      <c r="M6770" s="211">
        <v>8.5687167195492506E-2</v>
      </c>
      <c r="N6770" s="211">
        <v>0.38867229065979814</v>
      </c>
      <c r="O6770" s="211">
        <v>0.68288235427263322</v>
      </c>
      <c r="P6770" s="211">
        <v>6.7872077546487233E-2</v>
      </c>
      <c r="Q6770" s="211">
        <v>6.0442540915920065E-2</v>
      </c>
      <c r="R6770" s="211">
        <v>0.39753687174600316</v>
      </c>
      <c r="S6770" s="211">
        <v>0.41686183948991723</v>
      </c>
      <c r="T6770" s="211">
        <v>0.57431169112445635</v>
      </c>
      <c r="U6770" s="211">
        <v>0.47698163975479108</v>
      </c>
      <c r="V6770" s="211">
        <v>0.13563117087783277</v>
      </c>
      <c r="W6770" s="211">
        <v>0.5771346242595361</v>
      </c>
      <c r="X6770" s="211">
        <v>0.32969837544038516</v>
      </c>
      <c r="Y6770" s="211">
        <v>0.67630748860054424</v>
      </c>
      <c r="Z6770" s="211">
        <v>0.14973299133229157</v>
      </c>
      <c r="AA6770" s="212">
        <v>0.11251559317918408</v>
      </c>
    </row>
    <row r="6771" spans="1:27" x14ac:dyDescent="0.35">
      <c r="A6771" s="210" t="s">
        <v>7447</v>
      </c>
      <c r="B6771" s="217">
        <v>119.71667937154018</v>
      </c>
      <c r="C6771" s="211">
        <v>4.9072824978460716E-2</v>
      </c>
      <c r="D6771" s="211">
        <v>0.12414963600384729</v>
      </c>
      <c r="E6771" s="211">
        <v>7.9219950055493871E-2</v>
      </c>
      <c r="F6771" s="211">
        <v>0.1044472718807449</v>
      </c>
      <c r="G6771" s="211">
        <v>0.12137177597657663</v>
      </c>
      <c r="H6771" s="211">
        <v>0.1155185326752633</v>
      </c>
      <c r="I6771" s="211">
        <v>0.44009895819840356</v>
      </c>
      <c r="J6771" s="211">
        <v>0.45967514463252235</v>
      </c>
      <c r="K6771" s="211">
        <v>0.60489702104128085</v>
      </c>
      <c r="L6771" s="211">
        <v>0.27989238721077703</v>
      </c>
      <c r="M6771" s="211">
        <v>8.0697807700421786E-2</v>
      </c>
      <c r="N6771" s="211">
        <v>0.55507063032937576</v>
      </c>
      <c r="O6771" s="211">
        <v>0.69335475323732632</v>
      </c>
      <c r="P6771" s="211">
        <v>6.8815626725903883E-2</v>
      </c>
      <c r="Q6771" s="211">
        <v>4.4927830644761621E-2</v>
      </c>
      <c r="R6771" s="211">
        <v>0.46595163086562413</v>
      </c>
      <c r="S6771" s="211">
        <v>0.3267264878446684</v>
      </c>
      <c r="T6771" s="211">
        <v>0.46516688279439161</v>
      </c>
      <c r="U6771" s="211">
        <v>0.41517440723681265</v>
      </c>
      <c r="V6771" s="211">
        <v>6.1524205912689311E-2</v>
      </c>
      <c r="W6771" s="211">
        <v>0.49401143753507681</v>
      </c>
      <c r="X6771" s="211">
        <v>0.3626354739669409</v>
      </c>
      <c r="Y6771" s="211">
        <v>0.66748003615195461</v>
      </c>
      <c r="Z6771" s="211">
        <v>0.14945692214917455</v>
      </c>
      <c r="AA6771" s="212">
        <v>0.11674655405274192</v>
      </c>
    </row>
    <row r="6772" spans="1:27" x14ac:dyDescent="0.35">
      <c r="A6772" s="210" t="s">
        <v>7448</v>
      </c>
      <c r="B6772" s="217">
        <v>115.89757514058267</v>
      </c>
      <c r="C6772" s="211">
        <v>5.130527430585733E-2</v>
      </c>
      <c r="D6772" s="211">
        <v>0.12223620822814636</v>
      </c>
      <c r="E6772" s="211">
        <v>8.4400727207260884E-2</v>
      </c>
      <c r="F6772" s="211">
        <v>0.10939200024567047</v>
      </c>
      <c r="G6772" s="211">
        <v>0.12510820982964313</v>
      </c>
      <c r="H6772" s="211">
        <v>0.11443339754777505</v>
      </c>
      <c r="I6772" s="211">
        <v>0.48758812025815174</v>
      </c>
      <c r="J6772" s="211">
        <v>0.4141185142867333</v>
      </c>
      <c r="K6772" s="211">
        <v>0.56902845265051827</v>
      </c>
      <c r="L6772" s="211">
        <v>0.27590848640248389</v>
      </c>
      <c r="M6772" s="211">
        <v>8.4220181678740152E-2</v>
      </c>
      <c r="N6772" s="211">
        <v>0.43694971290114781</v>
      </c>
      <c r="O6772" s="211">
        <v>0.55612607570765793</v>
      </c>
      <c r="P6772" s="211">
        <v>7.0614076551027471E-2</v>
      </c>
      <c r="Q6772" s="211">
        <v>5.7804219698844028E-2</v>
      </c>
      <c r="R6772" s="211">
        <v>0.3817104992309972</v>
      </c>
      <c r="S6772" s="211">
        <v>0.30584362323297209</v>
      </c>
      <c r="T6772" s="211">
        <v>0.51305877898569607</v>
      </c>
      <c r="U6772" s="211">
        <v>0.48919090149155159</v>
      </c>
      <c r="V6772" s="211">
        <v>7.2171075701403409E-2</v>
      </c>
      <c r="W6772" s="211">
        <v>0.51358793293588834</v>
      </c>
      <c r="X6772" s="211">
        <v>0.39640064346733861</v>
      </c>
      <c r="Y6772" s="211">
        <v>0.59760318728429995</v>
      </c>
      <c r="Z6772" s="211">
        <v>0.14440133157303739</v>
      </c>
      <c r="AA6772" s="212">
        <v>0.12100408804019935</v>
      </c>
    </row>
    <row r="6773" spans="1:27" x14ac:dyDescent="0.35">
      <c r="A6773" s="210" t="s">
        <v>7449</v>
      </c>
      <c r="B6773" s="217">
        <v>159.34678846271174</v>
      </c>
      <c r="C6773" s="211">
        <v>6.0922628005051493E-2</v>
      </c>
      <c r="D6773" s="211">
        <v>0.12784670209063231</v>
      </c>
      <c r="E6773" s="211">
        <v>7.8517352449060815E-2</v>
      </c>
      <c r="F6773" s="211">
        <v>0.10949515661344783</v>
      </c>
      <c r="G6773" s="211">
        <v>0.1175340214084596</v>
      </c>
      <c r="H6773" s="211">
        <v>0.116966955794</v>
      </c>
      <c r="I6773" s="211">
        <v>0.51521817299865469</v>
      </c>
      <c r="J6773" s="211">
        <v>0.41384801150995121</v>
      </c>
      <c r="K6773" s="211">
        <v>0.54776934448871017</v>
      </c>
      <c r="L6773" s="211">
        <v>0.2786782429995901</v>
      </c>
      <c r="M6773" s="211">
        <v>0.11531576072959436</v>
      </c>
      <c r="N6773" s="211">
        <v>0.34654444785302874</v>
      </c>
      <c r="O6773" s="211">
        <v>0.77473340011904113</v>
      </c>
      <c r="P6773" s="211">
        <v>7.2496598083388486E-2</v>
      </c>
      <c r="Q6773" s="211">
        <v>9.5974968693293958E-2</v>
      </c>
      <c r="R6773" s="211">
        <v>0.42515375803292632</v>
      </c>
      <c r="S6773" s="211">
        <v>0.28750442618580352</v>
      </c>
      <c r="T6773" s="211">
        <v>0.55023439832205701</v>
      </c>
      <c r="U6773" s="211">
        <v>0.44532000987381193</v>
      </c>
      <c r="V6773" s="211">
        <v>0.11213437311308204</v>
      </c>
      <c r="W6773" s="211">
        <v>0.50676787461211192</v>
      </c>
      <c r="X6773" s="211">
        <v>0.25748518560119432</v>
      </c>
      <c r="Y6773" s="211">
        <v>0.67416743443122895</v>
      </c>
      <c r="Z6773" s="211">
        <v>0.14780940969051654</v>
      </c>
      <c r="AA6773" s="212">
        <v>0.11809156124137488</v>
      </c>
    </row>
    <row r="6774" spans="1:27" x14ac:dyDescent="0.35">
      <c r="A6774" s="210" t="s">
        <v>7450</v>
      </c>
      <c r="B6774" s="217">
        <v>145.30417452893681</v>
      </c>
      <c r="C6774" s="211">
        <v>6.6986175595846451E-2</v>
      </c>
      <c r="D6774" s="211">
        <v>0.1118616866378388</v>
      </c>
      <c r="E6774" s="211">
        <v>8.2550269999780754E-2</v>
      </c>
      <c r="F6774" s="211">
        <v>9.9549464112507119E-2</v>
      </c>
      <c r="G6774" s="211">
        <v>0.12058862150989161</v>
      </c>
      <c r="H6774" s="211">
        <v>0.12511291361135804</v>
      </c>
      <c r="I6774" s="211">
        <v>0.47166604265609974</v>
      </c>
      <c r="J6774" s="211">
        <v>0.42293066806826479</v>
      </c>
      <c r="K6774" s="211">
        <v>0.52116510802973071</v>
      </c>
      <c r="L6774" s="211">
        <v>0.27191710159772786</v>
      </c>
      <c r="M6774" s="211">
        <v>0.11925907806540846</v>
      </c>
      <c r="N6774" s="211">
        <v>0.35841932166190982</v>
      </c>
      <c r="O6774" s="211">
        <v>0.74034379140989226</v>
      </c>
      <c r="P6774" s="211">
        <v>7.1715130949417102E-2</v>
      </c>
      <c r="Q6774" s="211">
        <v>7.1466684166427319E-2</v>
      </c>
      <c r="R6774" s="211">
        <v>0.42160243966226341</v>
      </c>
      <c r="S6774" s="211">
        <v>0.4014507428454539</v>
      </c>
      <c r="T6774" s="211">
        <v>0.48586234511893589</v>
      </c>
      <c r="U6774" s="211">
        <v>0.43716628834098359</v>
      </c>
      <c r="V6774" s="211">
        <v>0.13540252105863521</v>
      </c>
      <c r="W6774" s="211">
        <v>0.58947589388967159</v>
      </c>
      <c r="X6774" s="211">
        <v>0.33706034801715851</v>
      </c>
      <c r="Y6774" s="211">
        <v>0.56580114617677846</v>
      </c>
      <c r="Z6774" s="211">
        <v>0.14852946788077132</v>
      </c>
      <c r="AA6774" s="212">
        <v>0.12309934674160701</v>
      </c>
    </row>
    <row r="6775" spans="1:27" x14ac:dyDescent="0.35">
      <c r="A6775" s="210" t="s">
        <v>7451</v>
      </c>
      <c r="B6775" s="217">
        <v>162.78377259436706</v>
      </c>
      <c r="C6775" s="211">
        <v>5.444737743890115E-2</v>
      </c>
      <c r="D6775" s="211">
        <v>0.13242527005736815</v>
      </c>
      <c r="E6775" s="211">
        <v>8.1790805046791523E-2</v>
      </c>
      <c r="F6775" s="211">
        <v>8.1297330706869481E-2</v>
      </c>
      <c r="G6775" s="211">
        <v>0.11919530332862269</v>
      </c>
      <c r="H6775" s="211">
        <v>0.1210927414545846</v>
      </c>
      <c r="I6775" s="211">
        <v>0.50371686817004779</v>
      </c>
      <c r="J6775" s="211">
        <v>0.43016072722755549</v>
      </c>
      <c r="K6775" s="211">
        <v>0.61383347387791387</v>
      </c>
      <c r="L6775" s="211">
        <v>0.27054702177795947</v>
      </c>
      <c r="M6775" s="211">
        <v>9.4349913540334507E-2</v>
      </c>
      <c r="N6775" s="211">
        <v>0.41855427352448726</v>
      </c>
      <c r="O6775" s="211">
        <v>0.66208453099709541</v>
      </c>
      <c r="P6775" s="211">
        <v>6.2491736198875186E-2</v>
      </c>
      <c r="Q6775" s="211">
        <v>6.9341431871205436E-2</v>
      </c>
      <c r="R6775" s="211">
        <v>0.44226039104014975</v>
      </c>
      <c r="S6775" s="211">
        <v>0.281221728891489</v>
      </c>
      <c r="T6775" s="211">
        <v>0.51340576364882706</v>
      </c>
      <c r="U6775" s="211">
        <v>0.50509167516601083</v>
      </c>
      <c r="V6775" s="211">
        <v>0.15170896834816194</v>
      </c>
      <c r="W6775" s="211">
        <v>0.53168400234811086</v>
      </c>
      <c r="X6775" s="211">
        <v>0.27168012599694502</v>
      </c>
      <c r="Y6775" s="211">
        <v>0.67553295706201022</v>
      </c>
      <c r="Z6775" s="211">
        <v>0.14624988451175119</v>
      </c>
      <c r="AA6775" s="212">
        <v>0.11834418169038635</v>
      </c>
    </row>
    <row r="6776" spans="1:27" x14ac:dyDescent="0.35">
      <c r="A6776" s="210" t="s">
        <v>7452</v>
      </c>
      <c r="B6776" s="217">
        <v>181.7651400867295</v>
      </c>
      <c r="C6776" s="211">
        <v>5.6609339112698831E-2</v>
      </c>
      <c r="D6776" s="211">
        <v>0.12155085998856198</v>
      </c>
      <c r="E6776" s="211">
        <v>7.6860838394545494E-2</v>
      </c>
      <c r="F6776" s="211">
        <v>9.2894999211732443E-2</v>
      </c>
      <c r="G6776" s="211">
        <v>0.11691502046504203</v>
      </c>
      <c r="H6776" s="211">
        <v>0.11006841275360439</v>
      </c>
      <c r="I6776" s="211">
        <v>0.44367168356465397</v>
      </c>
      <c r="J6776" s="211">
        <v>0.4453661517369395</v>
      </c>
      <c r="K6776" s="211">
        <v>0.62189618330432461</v>
      </c>
      <c r="L6776" s="211">
        <v>0.27546160082394761</v>
      </c>
      <c r="M6776" s="211">
        <v>0.10400337463670174</v>
      </c>
      <c r="N6776" s="211">
        <v>0.4644462288575818</v>
      </c>
      <c r="O6776" s="211">
        <v>0.63663782792051482</v>
      </c>
      <c r="P6776" s="211">
        <v>6.7167883151147231E-2</v>
      </c>
      <c r="Q6776" s="211">
        <v>5.9376306445625124E-2</v>
      </c>
      <c r="R6776" s="211">
        <v>0.43923494723097095</v>
      </c>
      <c r="S6776" s="211">
        <v>0.32711028301282574</v>
      </c>
      <c r="T6776" s="211">
        <v>0.5483627437511196</v>
      </c>
      <c r="U6776" s="211">
        <v>0.49276928862975378</v>
      </c>
      <c r="V6776" s="211">
        <v>0.12548653055496631</v>
      </c>
      <c r="W6776" s="211">
        <v>0.57342388183826931</v>
      </c>
      <c r="X6776" s="211">
        <v>0.32812703529849485</v>
      </c>
      <c r="Y6776" s="211">
        <v>0.77722329914101207</v>
      </c>
      <c r="Z6776" s="211">
        <v>0.14907105309505733</v>
      </c>
      <c r="AA6776" s="212">
        <v>0.11400584348240952</v>
      </c>
    </row>
    <row r="6777" spans="1:27" x14ac:dyDescent="0.35">
      <c r="A6777" s="210" t="s">
        <v>7453</v>
      </c>
      <c r="B6777" s="217">
        <v>184.49073018057859</v>
      </c>
      <c r="C6777" s="211">
        <v>6.6603732336882743E-2</v>
      </c>
      <c r="D6777" s="211">
        <v>0.12139923395044395</v>
      </c>
      <c r="E6777" s="211">
        <v>6.7411779965918892E-2</v>
      </c>
      <c r="F6777" s="211">
        <v>9.3259000235876272E-2</v>
      </c>
      <c r="G6777" s="211">
        <v>0.11425498443958325</v>
      </c>
      <c r="H6777" s="211">
        <v>0.12766840543075472</v>
      </c>
      <c r="I6777" s="211">
        <v>0.47111179166907857</v>
      </c>
      <c r="J6777" s="211">
        <v>0.46727749104972915</v>
      </c>
      <c r="K6777" s="211">
        <v>0.63154874747052459</v>
      </c>
      <c r="L6777" s="211">
        <v>0.2801136438525989</v>
      </c>
      <c r="M6777" s="211">
        <v>0.10001772449801519</v>
      </c>
      <c r="N6777" s="211">
        <v>0.40706089736438222</v>
      </c>
      <c r="O6777" s="211">
        <v>0.75081701786704347</v>
      </c>
      <c r="P6777" s="211">
        <v>7.1531889861751366E-2</v>
      </c>
      <c r="Q6777" s="211">
        <v>5.4586339745554546E-2</v>
      </c>
      <c r="R6777" s="211">
        <v>0.39018561013281183</v>
      </c>
      <c r="S6777" s="211">
        <v>0.32487011626894963</v>
      </c>
      <c r="T6777" s="211">
        <v>0.59266940639758114</v>
      </c>
      <c r="U6777" s="211">
        <v>0.42043129829881887</v>
      </c>
      <c r="V6777" s="211">
        <v>0.18315504479111905</v>
      </c>
      <c r="W6777" s="211">
        <v>0.51392254870323084</v>
      </c>
      <c r="X6777" s="211">
        <v>0.38009277012840004</v>
      </c>
      <c r="Y6777" s="211">
        <v>0.58331266518091895</v>
      </c>
      <c r="Z6777" s="211">
        <v>0.14927467328595254</v>
      </c>
      <c r="AA6777" s="212">
        <v>0.1133469890757767</v>
      </c>
    </row>
    <row r="6778" spans="1:27" x14ac:dyDescent="0.35">
      <c r="A6778" s="210" t="s">
        <v>7454</v>
      </c>
      <c r="B6778" s="217">
        <v>164.11019519851698</v>
      </c>
      <c r="C6778" s="211">
        <v>8.4386992448020087E-2</v>
      </c>
      <c r="D6778" s="211">
        <v>0.11384854546129651</v>
      </c>
      <c r="E6778" s="211">
        <v>8.5308729594931618E-2</v>
      </c>
      <c r="F6778" s="211">
        <v>6.6939118991778485E-2</v>
      </c>
      <c r="G6778" s="211">
        <v>0.12191936252363196</v>
      </c>
      <c r="H6778" s="211">
        <v>0.11520556218143078</v>
      </c>
      <c r="I6778" s="211">
        <v>0.51517588712932361</v>
      </c>
      <c r="J6778" s="211">
        <v>0.44235664385326023</v>
      </c>
      <c r="K6778" s="211">
        <v>0.62053811643616363</v>
      </c>
      <c r="L6778" s="211">
        <v>0.27626516766505388</v>
      </c>
      <c r="M6778" s="211">
        <v>8.2598824910655622E-2</v>
      </c>
      <c r="N6778" s="211">
        <v>0.47452364924413171</v>
      </c>
      <c r="O6778" s="211">
        <v>0.58076281915817596</v>
      </c>
      <c r="P6778" s="211">
        <v>7.1453894200618748E-2</v>
      </c>
      <c r="Q6778" s="211">
        <v>8.2781134094033884E-2</v>
      </c>
      <c r="R6778" s="211">
        <v>0.45949183376728664</v>
      </c>
      <c r="S6778" s="211">
        <v>0.3206375717190687</v>
      </c>
      <c r="T6778" s="211">
        <v>0.53722693600083771</v>
      </c>
      <c r="U6778" s="211">
        <v>0.43146728012427704</v>
      </c>
      <c r="V6778" s="211">
        <v>0.14347051730652197</v>
      </c>
      <c r="W6778" s="211">
        <v>0.54844456405575071</v>
      </c>
      <c r="X6778" s="211">
        <v>0.25937411678099875</v>
      </c>
      <c r="Y6778" s="211">
        <v>0.7613234131174379</v>
      </c>
      <c r="Z6778" s="211">
        <v>0.14741951109891668</v>
      </c>
      <c r="AA6778" s="212">
        <v>0.11998665446722356</v>
      </c>
    </row>
    <row r="6779" spans="1:27" x14ac:dyDescent="0.35">
      <c r="A6779" s="210" t="s">
        <v>7455</v>
      </c>
      <c r="B6779" s="217">
        <v>142.73317769168054</v>
      </c>
      <c r="C6779" s="211">
        <v>6.7910460806145073E-2</v>
      </c>
      <c r="D6779" s="211">
        <v>0.12579627195917242</v>
      </c>
      <c r="E6779" s="211">
        <v>8.4693588415578294E-2</v>
      </c>
      <c r="F6779" s="211">
        <v>0.10396814212134385</v>
      </c>
      <c r="G6779" s="211">
        <v>0.12658650177091535</v>
      </c>
      <c r="H6779" s="211">
        <v>0.11648660385345948</v>
      </c>
      <c r="I6779" s="211">
        <v>0.45086827951837671</v>
      </c>
      <c r="J6779" s="211">
        <v>0.38274749902817873</v>
      </c>
      <c r="K6779" s="211">
        <v>0.62795694775863764</v>
      </c>
      <c r="L6779" s="211">
        <v>0.27454570461807332</v>
      </c>
      <c r="M6779" s="211">
        <v>9.3181895846229906E-2</v>
      </c>
      <c r="N6779" s="211">
        <v>0.46530333245556799</v>
      </c>
      <c r="O6779" s="211">
        <v>0.63996654984183676</v>
      </c>
      <c r="P6779" s="211">
        <v>7.0367988289269823E-2</v>
      </c>
      <c r="Q6779" s="211">
        <v>7.1714983353441536E-2</v>
      </c>
      <c r="R6779" s="211">
        <v>0.43510413941876602</v>
      </c>
      <c r="S6779" s="211">
        <v>0.37391396931826049</v>
      </c>
      <c r="T6779" s="211">
        <v>0.59439803999870011</v>
      </c>
      <c r="U6779" s="211">
        <v>0.46945673610467442</v>
      </c>
      <c r="V6779" s="211">
        <v>7.4308743356827522E-2</v>
      </c>
      <c r="W6779" s="211">
        <v>0.58468157935789922</v>
      </c>
      <c r="X6779" s="211">
        <v>0.27741891746326736</v>
      </c>
      <c r="Y6779" s="211">
        <v>0.54630186015640958</v>
      </c>
      <c r="Z6779" s="211">
        <v>0.14861011746465913</v>
      </c>
      <c r="AA6779" s="212">
        <v>0.11193931700923164</v>
      </c>
    </row>
    <row r="6780" spans="1:27" x14ac:dyDescent="0.35">
      <c r="A6780" s="210" t="s">
        <v>7456</v>
      </c>
      <c r="B6780" s="217">
        <v>152.7828107064509</v>
      </c>
      <c r="C6780" s="211">
        <v>6.9318387457214775E-2</v>
      </c>
      <c r="D6780" s="211">
        <v>0.12747247057255212</v>
      </c>
      <c r="E6780" s="211">
        <v>8.1483324160277121E-2</v>
      </c>
      <c r="F6780" s="211">
        <v>7.9536094824578754E-2</v>
      </c>
      <c r="G6780" s="211">
        <v>0.12447913012600885</v>
      </c>
      <c r="H6780" s="211">
        <v>0.12031257156791007</v>
      </c>
      <c r="I6780" s="211">
        <v>0.50676806203590907</v>
      </c>
      <c r="J6780" s="211">
        <v>0.45390393421006014</v>
      </c>
      <c r="K6780" s="211">
        <v>0.57062724121706099</v>
      </c>
      <c r="L6780" s="211">
        <v>0.27876824414163476</v>
      </c>
      <c r="M6780" s="211">
        <v>0.11596856254062698</v>
      </c>
      <c r="N6780" s="211">
        <v>0.48508816695689222</v>
      </c>
      <c r="O6780" s="211">
        <v>0.6880395195230149</v>
      </c>
      <c r="P6780" s="211">
        <v>7.0908467482639626E-2</v>
      </c>
      <c r="Q6780" s="211">
        <v>9.233601007858272E-2</v>
      </c>
      <c r="R6780" s="211">
        <v>0.41892994010261114</v>
      </c>
      <c r="S6780" s="211">
        <v>0.33706812285656085</v>
      </c>
      <c r="T6780" s="211">
        <v>0.55047266099782555</v>
      </c>
      <c r="U6780" s="211">
        <v>0.36552120115221115</v>
      </c>
      <c r="V6780" s="211">
        <v>0.11479413866588342</v>
      </c>
      <c r="W6780" s="211">
        <v>0.52111908803714013</v>
      </c>
      <c r="X6780" s="211">
        <v>0.41913857195098431</v>
      </c>
      <c r="Y6780" s="211">
        <v>0.55576257664844053</v>
      </c>
      <c r="Z6780" s="211">
        <v>0.14987861665234914</v>
      </c>
      <c r="AA6780" s="212">
        <v>0.11552917340177576</v>
      </c>
    </row>
    <row r="6781" spans="1:27" x14ac:dyDescent="0.35">
      <c r="A6781" s="210" t="s">
        <v>7457</v>
      </c>
      <c r="B6781" s="217">
        <v>162.32363601652531</v>
      </c>
      <c r="C6781" s="211">
        <v>6.7472307853215216E-2</v>
      </c>
      <c r="D6781" s="211">
        <v>0.13187758196120025</v>
      </c>
      <c r="E6781" s="211">
        <v>7.5788463779335014E-2</v>
      </c>
      <c r="F6781" s="211">
        <v>0.10135392688158731</v>
      </c>
      <c r="G6781" s="211">
        <v>0.11944914122933906</v>
      </c>
      <c r="H6781" s="211">
        <v>0.11179258302409949</v>
      </c>
      <c r="I6781" s="211">
        <v>0.50675791356173938</v>
      </c>
      <c r="J6781" s="211">
        <v>0.45723616463691857</v>
      </c>
      <c r="K6781" s="211">
        <v>0.58973425582643957</v>
      </c>
      <c r="L6781" s="211">
        <v>0.27685558674948763</v>
      </c>
      <c r="M6781" s="211">
        <v>9.5667265377348015E-2</v>
      </c>
      <c r="N6781" s="211">
        <v>0.42639087477977078</v>
      </c>
      <c r="O6781" s="211">
        <v>0.75774707157161691</v>
      </c>
      <c r="P6781" s="211">
        <v>7.232837696932902E-2</v>
      </c>
      <c r="Q6781" s="211">
        <v>0.10645517537657861</v>
      </c>
      <c r="R6781" s="211">
        <v>0.40206039175918129</v>
      </c>
      <c r="S6781" s="211">
        <v>0.39094885348003011</v>
      </c>
      <c r="T6781" s="211">
        <v>0.54929283417786223</v>
      </c>
      <c r="U6781" s="211">
        <v>0.46104190219427088</v>
      </c>
      <c r="V6781" s="211">
        <v>0.1215307602915713</v>
      </c>
      <c r="W6781" s="211">
        <v>0.56545474014259667</v>
      </c>
      <c r="X6781" s="211">
        <v>0.31297307296245869</v>
      </c>
      <c r="Y6781" s="211">
        <v>0.61106984257190211</v>
      </c>
      <c r="Z6781" s="211">
        <v>0.1412472582243853</v>
      </c>
      <c r="AA6781" s="212">
        <v>0.11660398969450504</v>
      </c>
    </row>
    <row r="6782" spans="1:27" x14ac:dyDescent="0.35">
      <c r="A6782" s="210" t="s">
        <v>7458</v>
      </c>
      <c r="B6782" s="217">
        <v>126.97704530068138</v>
      </c>
      <c r="C6782" s="211">
        <v>5.6335248067757047E-2</v>
      </c>
      <c r="D6782" s="211">
        <v>0.12421520283187895</v>
      </c>
      <c r="E6782" s="211">
        <v>7.8638927110846066E-2</v>
      </c>
      <c r="F6782" s="211">
        <v>8.6995910912638072E-2</v>
      </c>
      <c r="G6782" s="211">
        <v>0.12202103510953888</v>
      </c>
      <c r="H6782" s="211">
        <v>0.12071459311277305</v>
      </c>
      <c r="I6782" s="211">
        <v>0.51666758468023566</v>
      </c>
      <c r="J6782" s="211">
        <v>0.45658193282416126</v>
      </c>
      <c r="K6782" s="211">
        <v>0.62962997990938918</v>
      </c>
      <c r="L6782" s="211">
        <v>0.27355964280443784</v>
      </c>
      <c r="M6782" s="211">
        <v>8.9341273900824497E-2</v>
      </c>
      <c r="N6782" s="211">
        <v>0.46222744301059276</v>
      </c>
      <c r="O6782" s="211">
        <v>0.68462842465850993</v>
      </c>
      <c r="P6782" s="211">
        <v>6.9587328252972008E-2</v>
      </c>
      <c r="Q6782" s="211">
        <v>0.12906000221628491</v>
      </c>
      <c r="R6782" s="211">
        <v>0.41337792393652417</v>
      </c>
      <c r="S6782" s="211">
        <v>0.30643115725333336</v>
      </c>
      <c r="T6782" s="211">
        <v>0.59387470095177086</v>
      </c>
      <c r="U6782" s="211">
        <v>0.36391608838996459</v>
      </c>
      <c r="V6782" s="211">
        <v>6.5533366285571076E-2</v>
      </c>
      <c r="W6782" s="211">
        <v>0.61290183993032199</v>
      </c>
      <c r="X6782" s="211">
        <v>0.25290020876168234</v>
      </c>
      <c r="Y6782" s="211">
        <v>0.588670950585655</v>
      </c>
      <c r="Z6782" s="211">
        <v>0.14799803703134709</v>
      </c>
      <c r="AA6782" s="212">
        <v>0.11581012420785483</v>
      </c>
    </row>
    <row r="6783" spans="1:27" x14ac:dyDescent="0.35">
      <c r="A6783" s="210" t="s">
        <v>7459</v>
      </c>
      <c r="B6783" s="217">
        <v>151.09696967573745</v>
      </c>
      <c r="C6783" s="211">
        <v>5.6880734614496928E-2</v>
      </c>
      <c r="D6783" s="211">
        <v>0.1281045364458413</v>
      </c>
      <c r="E6783" s="211">
        <v>6.5735333715856173E-2</v>
      </c>
      <c r="F6783" s="211">
        <v>0.12253691002885159</v>
      </c>
      <c r="G6783" s="211">
        <v>0.12388752252328762</v>
      </c>
      <c r="H6783" s="211">
        <v>0.11166325714455297</v>
      </c>
      <c r="I6783" s="211">
        <v>0.53186372689525618</v>
      </c>
      <c r="J6783" s="211">
        <v>0.49153710797761502</v>
      </c>
      <c r="K6783" s="211">
        <v>0.5630622481744153</v>
      </c>
      <c r="L6783" s="211">
        <v>0.27091080771965437</v>
      </c>
      <c r="M6783" s="211">
        <v>0.10851868003637864</v>
      </c>
      <c r="N6783" s="211">
        <v>0.46942899213694073</v>
      </c>
      <c r="O6783" s="211">
        <v>0.72148689255160747</v>
      </c>
      <c r="P6783" s="211">
        <v>6.5516666570939727E-2</v>
      </c>
      <c r="Q6783" s="211">
        <v>8.1392284834493747E-2</v>
      </c>
      <c r="R6783" s="211">
        <v>0.430561220033857</v>
      </c>
      <c r="S6783" s="211">
        <v>0.3451388573038337</v>
      </c>
      <c r="T6783" s="211">
        <v>0.53090868534674662</v>
      </c>
      <c r="U6783" s="211">
        <v>0.31724275658085188</v>
      </c>
      <c r="V6783" s="211">
        <v>0.18906090012789739</v>
      </c>
      <c r="W6783" s="211">
        <v>0.54078327857735331</v>
      </c>
      <c r="X6783" s="211">
        <v>0.36572370656222869</v>
      </c>
      <c r="Y6783" s="211">
        <v>0.67840247796154962</v>
      </c>
      <c r="Z6783" s="211">
        <v>0.14247456304141423</v>
      </c>
      <c r="AA6783" s="212">
        <v>0.12095360137801546</v>
      </c>
    </row>
    <row r="6784" spans="1:27" x14ac:dyDescent="0.35">
      <c r="A6784" s="210" t="s">
        <v>7460</v>
      </c>
      <c r="B6784" s="217">
        <v>185.71612929445118</v>
      </c>
      <c r="C6784" s="211">
        <v>7.0976960493685765E-2</v>
      </c>
      <c r="D6784" s="211">
        <v>0.12876630319083274</v>
      </c>
      <c r="E6784" s="211">
        <v>8.5788901035233553E-2</v>
      </c>
      <c r="F6784" s="211">
        <v>7.17328965580077E-2</v>
      </c>
      <c r="G6784" s="211">
        <v>0.11966353076416303</v>
      </c>
      <c r="H6784" s="211">
        <v>0.1074290244441593</v>
      </c>
      <c r="I6784" s="211">
        <v>0.46600147547412196</v>
      </c>
      <c r="J6784" s="211">
        <v>0.40575717059308569</v>
      </c>
      <c r="K6784" s="211">
        <v>0.59659698800607175</v>
      </c>
      <c r="L6784" s="211">
        <v>0.277038696945899</v>
      </c>
      <c r="M6784" s="211">
        <v>9.267700310786009E-2</v>
      </c>
      <c r="N6784" s="211">
        <v>0.40753550737044719</v>
      </c>
      <c r="O6784" s="211">
        <v>0.76069893778710085</v>
      </c>
      <c r="P6784" s="211">
        <v>7.1931941943419786E-2</v>
      </c>
      <c r="Q6784" s="211">
        <v>6.7021532382027751E-2</v>
      </c>
      <c r="R6784" s="211">
        <v>0.43434579294212611</v>
      </c>
      <c r="S6784" s="211">
        <v>0.42373036605009484</v>
      </c>
      <c r="T6784" s="211">
        <v>0.50390568442434114</v>
      </c>
      <c r="U6784" s="211">
        <v>0.48011681501833015</v>
      </c>
      <c r="V6784" s="211">
        <v>0.1490712994543075</v>
      </c>
      <c r="W6784" s="211">
        <v>0.57773694833508882</v>
      </c>
      <c r="X6784" s="211">
        <v>0.25355828478110004</v>
      </c>
      <c r="Y6784" s="211">
        <v>0.73161677525143387</v>
      </c>
      <c r="Z6784" s="211">
        <v>0.14732307550985327</v>
      </c>
      <c r="AA6784" s="212">
        <v>0.11692824226149334</v>
      </c>
    </row>
    <row r="6785" spans="1:27" x14ac:dyDescent="0.35">
      <c r="A6785" s="210" t="s">
        <v>7461</v>
      </c>
      <c r="B6785" s="217">
        <v>134.60106064775334</v>
      </c>
      <c r="C6785" s="211">
        <v>7.9029838621140408E-2</v>
      </c>
      <c r="D6785" s="211">
        <v>0.12051285581392053</v>
      </c>
      <c r="E6785" s="211">
        <v>7.5965486850155764E-2</v>
      </c>
      <c r="F6785" s="211">
        <v>8.8619941720256293E-2</v>
      </c>
      <c r="G6785" s="211">
        <v>0.11745992697853511</v>
      </c>
      <c r="H6785" s="211">
        <v>0.10609940927070043</v>
      </c>
      <c r="I6785" s="211">
        <v>0.50133587765444909</v>
      </c>
      <c r="J6785" s="211">
        <v>0.43934407674919213</v>
      </c>
      <c r="K6785" s="211">
        <v>0.63913711873022505</v>
      </c>
      <c r="L6785" s="211">
        <v>0.28277802079736469</v>
      </c>
      <c r="M6785" s="211">
        <v>0.121986894944143</v>
      </c>
      <c r="N6785" s="211">
        <v>0.47906485255532688</v>
      </c>
      <c r="O6785" s="211">
        <v>0.53287897901710335</v>
      </c>
      <c r="P6785" s="211">
        <v>6.6698168892764476E-2</v>
      </c>
      <c r="Q6785" s="211">
        <v>0.13063526284210875</v>
      </c>
      <c r="R6785" s="211">
        <v>0.36570427507634723</v>
      </c>
      <c r="S6785" s="211">
        <v>0.3720358568269565</v>
      </c>
      <c r="T6785" s="211">
        <v>0.52506554349820711</v>
      </c>
      <c r="U6785" s="211">
        <v>0.4213250857886518</v>
      </c>
      <c r="V6785" s="211">
        <v>7.0579194239968501E-2</v>
      </c>
      <c r="W6785" s="211">
        <v>0.530094397988642</v>
      </c>
      <c r="X6785" s="211">
        <v>0.28772513365505914</v>
      </c>
      <c r="Y6785" s="211">
        <v>0.62789635224662377</v>
      </c>
      <c r="Z6785" s="211">
        <v>0.14681572834659096</v>
      </c>
      <c r="AA6785" s="212">
        <v>0.11520667556843717</v>
      </c>
    </row>
    <row r="6786" spans="1:27" x14ac:dyDescent="0.35">
      <c r="A6786" s="210" t="s">
        <v>7462</v>
      </c>
      <c r="B6786" s="217">
        <v>133.07419101644894</v>
      </c>
      <c r="C6786" s="211">
        <v>8.3446886204060933E-2</v>
      </c>
      <c r="D6786" s="211">
        <v>0.12612539428737449</v>
      </c>
      <c r="E6786" s="211">
        <v>6.8769633199380176E-2</v>
      </c>
      <c r="F6786" s="211">
        <v>9.0924739591278211E-2</v>
      </c>
      <c r="G6786" s="211">
        <v>0.12274283994844142</v>
      </c>
      <c r="H6786" s="211">
        <v>0.11770089962541699</v>
      </c>
      <c r="I6786" s="211">
        <v>0.47413690660657065</v>
      </c>
      <c r="J6786" s="211">
        <v>0.46424640032614073</v>
      </c>
      <c r="K6786" s="211">
        <v>0.64110351922701203</v>
      </c>
      <c r="L6786" s="211">
        <v>0.27992556224864612</v>
      </c>
      <c r="M6786" s="211">
        <v>0.12231022348054692</v>
      </c>
      <c r="N6786" s="211">
        <v>0.3684951385969088</v>
      </c>
      <c r="O6786" s="211">
        <v>0.60396518581532721</v>
      </c>
      <c r="P6786" s="211">
        <v>6.7196167266288173E-2</v>
      </c>
      <c r="Q6786" s="211">
        <v>8.8668821552024824E-2</v>
      </c>
      <c r="R6786" s="211">
        <v>0.43266095671631449</v>
      </c>
      <c r="S6786" s="211">
        <v>0.35639281178604171</v>
      </c>
      <c r="T6786" s="211">
        <v>0.49376089650938904</v>
      </c>
      <c r="U6786" s="211">
        <v>0.38078756293060756</v>
      </c>
      <c r="V6786" s="211">
        <v>0.10580936931731871</v>
      </c>
      <c r="W6786" s="211">
        <v>0.56264950580973017</v>
      </c>
      <c r="X6786" s="211">
        <v>0.27546898983688528</v>
      </c>
      <c r="Y6786" s="211">
        <v>0.64947797308591082</v>
      </c>
      <c r="Z6786" s="211">
        <v>0.14618096676742962</v>
      </c>
      <c r="AA6786" s="212">
        <v>0.12469175012231636</v>
      </c>
    </row>
    <row r="6787" spans="1:27" x14ac:dyDescent="0.35">
      <c r="A6787" s="210" t="s">
        <v>7463</v>
      </c>
      <c r="B6787" s="217">
        <v>147.86481099925342</v>
      </c>
      <c r="C6787" s="211">
        <v>5.7392249479690662E-2</v>
      </c>
      <c r="D6787" s="211">
        <v>0.13279898139544061</v>
      </c>
      <c r="E6787" s="211">
        <v>7.308946931359464E-2</v>
      </c>
      <c r="F6787" s="211">
        <v>7.6990486866537658E-2</v>
      </c>
      <c r="G6787" s="211">
        <v>0.12245256702862063</v>
      </c>
      <c r="H6787" s="211">
        <v>0.12251977543929211</v>
      </c>
      <c r="I6787" s="211">
        <v>0.52991566909711729</v>
      </c>
      <c r="J6787" s="211">
        <v>0.39805917063836738</v>
      </c>
      <c r="K6787" s="211">
        <v>0.58829208481010287</v>
      </c>
      <c r="L6787" s="211">
        <v>0.28150183377703514</v>
      </c>
      <c r="M6787" s="211">
        <v>8.9742516507688996E-2</v>
      </c>
      <c r="N6787" s="211">
        <v>0.41497596819330573</v>
      </c>
      <c r="O6787" s="211">
        <v>0.59789859961992586</v>
      </c>
      <c r="P6787" s="211">
        <v>7.0761061247871349E-2</v>
      </c>
      <c r="Q6787" s="211">
        <v>5.4075082952638548E-2</v>
      </c>
      <c r="R6787" s="211">
        <v>0.38647090895993047</v>
      </c>
      <c r="S6787" s="211">
        <v>0.29352979861402384</v>
      </c>
      <c r="T6787" s="211">
        <v>0.53147453975523673</v>
      </c>
      <c r="U6787" s="211">
        <v>0.53044632647220502</v>
      </c>
      <c r="V6787" s="211">
        <v>8.7783995400319226E-2</v>
      </c>
      <c r="W6787" s="211">
        <v>0.54919030428728366</v>
      </c>
      <c r="X6787" s="211">
        <v>0.35004095978245819</v>
      </c>
      <c r="Y6787" s="211">
        <v>0.69788810824145042</v>
      </c>
      <c r="Z6787" s="211">
        <v>0.14670744143192563</v>
      </c>
      <c r="AA6787" s="212">
        <v>0.11289296059824237</v>
      </c>
    </row>
    <row r="6788" spans="1:27" x14ac:dyDescent="0.35">
      <c r="A6788" s="210" t="s">
        <v>7464</v>
      </c>
      <c r="B6788" s="217">
        <v>135.9623405998139</v>
      </c>
      <c r="C6788" s="211">
        <v>7.4190807003863019E-2</v>
      </c>
      <c r="D6788" s="211">
        <v>0.12901977696309519</v>
      </c>
      <c r="E6788" s="211">
        <v>7.4124809736582017E-2</v>
      </c>
      <c r="F6788" s="211">
        <v>7.4337076380255135E-2</v>
      </c>
      <c r="G6788" s="211">
        <v>0.12437270159262015</v>
      </c>
      <c r="H6788" s="211">
        <v>0.11073718347938952</v>
      </c>
      <c r="I6788" s="211">
        <v>0.48114028538815234</v>
      </c>
      <c r="J6788" s="211">
        <v>0.45388029723150564</v>
      </c>
      <c r="K6788" s="211">
        <v>0.63522023009808393</v>
      </c>
      <c r="L6788" s="211">
        <v>0.27562385103310755</v>
      </c>
      <c r="M6788" s="211">
        <v>0.1051142945921032</v>
      </c>
      <c r="N6788" s="211">
        <v>0.42961651582574745</v>
      </c>
      <c r="O6788" s="211">
        <v>0.70118346422336097</v>
      </c>
      <c r="P6788" s="211">
        <v>6.9611117510144344E-2</v>
      </c>
      <c r="Q6788" s="211">
        <v>5.9775702404245651E-2</v>
      </c>
      <c r="R6788" s="211">
        <v>0.46252130167767957</v>
      </c>
      <c r="S6788" s="211">
        <v>0.35289838489795344</v>
      </c>
      <c r="T6788" s="211">
        <v>0.56093831538095373</v>
      </c>
      <c r="U6788" s="211">
        <v>0.33518448350794638</v>
      </c>
      <c r="V6788" s="211">
        <v>0.10298793354317194</v>
      </c>
      <c r="W6788" s="211">
        <v>0.55510126018743433</v>
      </c>
      <c r="X6788" s="211">
        <v>0.30477971946533716</v>
      </c>
      <c r="Y6788" s="211">
        <v>0.65167986705834569</v>
      </c>
      <c r="Z6788" s="211">
        <v>0.14957607698630954</v>
      </c>
      <c r="AA6788" s="212">
        <v>0.11929540628158171</v>
      </c>
    </row>
    <row r="6789" spans="1:27" x14ac:dyDescent="0.35">
      <c r="A6789" s="210" t="s">
        <v>7465</v>
      </c>
      <c r="B6789" s="217">
        <v>167.86395588768201</v>
      </c>
      <c r="C6789" s="211">
        <v>4.7603804201541394E-2</v>
      </c>
      <c r="D6789" s="211">
        <v>0.13069664164353403</v>
      </c>
      <c r="E6789" s="211">
        <v>6.9601038183541977E-2</v>
      </c>
      <c r="F6789" s="211">
        <v>7.2154563321592202E-2</v>
      </c>
      <c r="G6789" s="211">
        <v>0.12224567115063589</v>
      </c>
      <c r="H6789" s="211">
        <v>0.11962434207907763</v>
      </c>
      <c r="I6789" s="211">
        <v>0.44588604806526699</v>
      </c>
      <c r="J6789" s="211">
        <v>0.4677790253104348</v>
      </c>
      <c r="K6789" s="211">
        <v>0.60120323855885283</v>
      </c>
      <c r="L6789" s="211">
        <v>0.26980090347303315</v>
      </c>
      <c r="M6789" s="211">
        <v>9.558010396007878E-2</v>
      </c>
      <c r="N6789" s="211">
        <v>0.4979608581956691</v>
      </c>
      <c r="O6789" s="211">
        <v>0.74061386104678661</v>
      </c>
      <c r="P6789" s="211">
        <v>7.0562886030319336E-2</v>
      </c>
      <c r="Q6789" s="211">
        <v>6.3597580100308346E-2</v>
      </c>
      <c r="R6789" s="211">
        <v>0.40810744380748087</v>
      </c>
      <c r="S6789" s="211">
        <v>0.31500264739229111</v>
      </c>
      <c r="T6789" s="211">
        <v>0.57175152791346662</v>
      </c>
      <c r="U6789" s="211">
        <v>0.48538120140791063</v>
      </c>
      <c r="V6789" s="211">
        <v>0.12216556534018801</v>
      </c>
      <c r="W6789" s="211">
        <v>0.60065032303427557</v>
      </c>
      <c r="X6789" s="211">
        <v>0.41610637124483379</v>
      </c>
      <c r="Y6789" s="211">
        <v>0.71385736964227553</v>
      </c>
      <c r="Z6789" s="211">
        <v>0.14559270665533769</v>
      </c>
      <c r="AA6789" s="212">
        <v>0.11725277739394371</v>
      </c>
    </row>
    <row r="6790" spans="1:27" x14ac:dyDescent="0.35">
      <c r="A6790" s="210" t="s">
        <v>7466</v>
      </c>
      <c r="B6790" s="217">
        <v>129.75484076697339</v>
      </c>
      <c r="C6790" s="211">
        <v>4.8730981623903755E-2</v>
      </c>
      <c r="D6790" s="211">
        <v>0.124559710301633</v>
      </c>
      <c r="E6790" s="211">
        <v>7.4139161634696207E-2</v>
      </c>
      <c r="F6790" s="211">
        <v>0.10821005043153811</v>
      </c>
      <c r="G6790" s="211">
        <v>0.12258551908126705</v>
      </c>
      <c r="H6790" s="211">
        <v>0.12283763061510175</v>
      </c>
      <c r="I6790" s="211">
        <v>0.5289165550133369</v>
      </c>
      <c r="J6790" s="211">
        <v>0.41698792207840585</v>
      </c>
      <c r="K6790" s="211">
        <v>0.56325647604636808</v>
      </c>
      <c r="L6790" s="211">
        <v>0.2758298106021701</v>
      </c>
      <c r="M6790" s="211">
        <v>9.088154854655843E-2</v>
      </c>
      <c r="N6790" s="211">
        <v>0.40719335134754653</v>
      </c>
      <c r="O6790" s="211">
        <v>0.60136445817779804</v>
      </c>
      <c r="P6790" s="211">
        <v>6.7447388812857542E-2</v>
      </c>
      <c r="Q6790" s="211">
        <v>4.5818955498256313E-2</v>
      </c>
      <c r="R6790" s="211">
        <v>0.44478236311802072</v>
      </c>
      <c r="S6790" s="211">
        <v>0.34813027369934357</v>
      </c>
      <c r="T6790" s="211">
        <v>0.57718640903477092</v>
      </c>
      <c r="U6790" s="211">
        <v>0.55451813188939891</v>
      </c>
      <c r="V6790" s="211">
        <v>8.332956453791561E-2</v>
      </c>
      <c r="W6790" s="211">
        <v>0.54616858514121824</v>
      </c>
      <c r="X6790" s="211">
        <v>0.26882123208764508</v>
      </c>
      <c r="Y6790" s="211">
        <v>0.71625184883569393</v>
      </c>
      <c r="Z6790" s="211">
        <v>0.14840791421291388</v>
      </c>
      <c r="AA6790" s="212">
        <v>0.12095776525035663</v>
      </c>
    </row>
    <row r="6791" spans="1:27" x14ac:dyDescent="0.35">
      <c r="A6791" s="210" t="s">
        <v>7467</v>
      </c>
      <c r="B6791" s="217">
        <v>149.92699922773878</v>
      </c>
      <c r="C6791" s="211">
        <v>6.8637678125561277E-2</v>
      </c>
      <c r="D6791" s="211">
        <v>0.1266450746018099</v>
      </c>
      <c r="E6791" s="211">
        <v>7.7286333022172554E-2</v>
      </c>
      <c r="F6791" s="211">
        <v>0.11612665294662523</v>
      </c>
      <c r="G6791" s="211">
        <v>0.11435709401420406</v>
      </c>
      <c r="H6791" s="211">
        <v>0.11473984382282659</v>
      </c>
      <c r="I6791" s="211">
        <v>0.46907302692688102</v>
      </c>
      <c r="J6791" s="211">
        <v>0.45770967145074487</v>
      </c>
      <c r="K6791" s="211">
        <v>0.57841687998830138</v>
      </c>
      <c r="L6791" s="211">
        <v>0.27292939682201961</v>
      </c>
      <c r="M6791" s="211">
        <v>8.6414634475430158E-2</v>
      </c>
      <c r="N6791" s="211">
        <v>0.45876151554314731</v>
      </c>
      <c r="O6791" s="211">
        <v>0.79270316218827952</v>
      </c>
      <c r="P6791" s="211">
        <v>6.8134717356773705E-2</v>
      </c>
      <c r="Q6791" s="211">
        <v>8.6911805544643631E-2</v>
      </c>
      <c r="R6791" s="211">
        <v>0.45796495690904232</v>
      </c>
      <c r="S6791" s="211">
        <v>0.33393273816092267</v>
      </c>
      <c r="T6791" s="211">
        <v>0.58099422731699291</v>
      </c>
      <c r="U6791" s="211">
        <v>0.43589357012533381</v>
      </c>
      <c r="V6791" s="211">
        <v>0.10741606112010244</v>
      </c>
      <c r="W6791" s="211">
        <v>0.58539081285913008</v>
      </c>
      <c r="X6791" s="211">
        <v>0.30091188346942954</v>
      </c>
      <c r="Y6791" s="211">
        <v>0.72357217602890278</v>
      </c>
      <c r="Z6791" s="211">
        <v>0.14836560301196869</v>
      </c>
      <c r="AA6791" s="212">
        <v>0.1173182386748149</v>
      </c>
    </row>
    <row r="6792" spans="1:27" x14ac:dyDescent="0.35">
      <c r="A6792" s="210" t="s">
        <v>7468</v>
      </c>
      <c r="B6792" s="217">
        <v>124.12853422185079</v>
      </c>
      <c r="C6792" s="211">
        <v>6.1888701399725521E-2</v>
      </c>
      <c r="D6792" s="211">
        <v>0.13159435896742008</v>
      </c>
      <c r="E6792" s="211">
        <v>7.6817601071629327E-2</v>
      </c>
      <c r="F6792" s="211">
        <v>9.8873594087360572E-2</v>
      </c>
      <c r="G6792" s="211">
        <v>0.12107659962912246</v>
      </c>
      <c r="H6792" s="211">
        <v>0.12423422273813055</v>
      </c>
      <c r="I6792" s="211">
        <v>0.45539040730751501</v>
      </c>
      <c r="J6792" s="211">
        <v>0.40047190883042771</v>
      </c>
      <c r="K6792" s="211">
        <v>0.5535054732068011</v>
      </c>
      <c r="L6792" s="211">
        <v>0.2772410755526124</v>
      </c>
      <c r="M6792" s="211">
        <v>0.10415142163753049</v>
      </c>
      <c r="N6792" s="211">
        <v>0.38019228033009739</v>
      </c>
      <c r="O6792" s="211">
        <v>0.75826914324382344</v>
      </c>
      <c r="P6792" s="211">
        <v>7.0335611617563923E-2</v>
      </c>
      <c r="Q6792" s="211">
        <v>8.0291344220978902E-2</v>
      </c>
      <c r="R6792" s="211">
        <v>0.45115727731197469</v>
      </c>
      <c r="S6792" s="211">
        <v>0.42581815329740119</v>
      </c>
      <c r="T6792" s="211">
        <v>0.51501200136818193</v>
      </c>
      <c r="U6792" s="211">
        <v>0.38296758662917385</v>
      </c>
      <c r="V6792" s="211">
        <v>8.8803318518309443E-2</v>
      </c>
      <c r="W6792" s="211">
        <v>0.53932595189153387</v>
      </c>
      <c r="X6792" s="211">
        <v>0.31261229985427008</v>
      </c>
      <c r="Y6792" s="211">
        <v>0.6055973731815989</v>
      </c>
      <c r="Z6792" s="211">
        <v>0.14768798939919672</v>
      </c>
      <c r="AA6792" s="212">
        <v>0.1215399526875129</v>
      </c>
    </row>
    <row r="6793" spans="1:27" x14ac:dyDescent="0.35">
      <c r="A6793" s="210" t="s">
        <v>7469</v>
      </c>
      <c r="B6793" s="217">
        <v>155.64160660828912</v>
      </c>
      <c r="C6793" s="211">
        <v>7.2120720646252939E-2</v>
      </c>
      <c r="D6793" s="211">
        <v>0.12511195563847671</v>
      </c>
      <c r="E6793" s="211">
        <v>7.3985424505275774E-2</v>
      </c>
      <c r="F6793" s="211">
        <v>9.0872096617625908E-2</v>
      </c>
      <c r="G6793" s="211">
        <v>0.12021011515512849</v>
      </c>
      <c r="H6793" s="211">
        <v>0.1213516157927545</v>
      </c>
      <c r="I6793" s="211">
        <v>0.49396314523063911</v>
      </c>
      <c r="J6793" s="211">
        <v>0.44128927550242203</v>
      </c>
      <c r="K6793" s="211">
        <v>0.5971803138217574</v>
      </c>
      <c r="L6793" s="211">
        <v>0.27719718979670072</v>
      </c>
      <c r="M6793" s="211">
        <v>9.3735386258621406E-2</v>
      </c>
      <c r="N6793" s="211">
        <v>0.39622559005008273</v>
      </c>
      <c r="O6793" s="211">
        <v>0.73879506386166949</v>
      </c>
      <c r="P6793" s="211">
        <v>6.9551594334059469E-2</v>
      </c>
      <c r="Q6793" s="211">
        <v>0.10038652464857865</v>
      </c>
      <c r="R6793" s="211">
        <v>0.4140437125117653</v>
      </c>
      <c r="S6793" s="211">
        <v>0.35969795120727366</v>
      </c>
      <c r="T6793" s="211">
        <v>0.5172034843368456</v>
      </c>
      <c r="U6793" s="211">
        <v>0.39792805370639317</v>
      </c>
      <c r="V6793" s="211">
        <v>0.17585787600017513</v>
      </c>
      <c r="W6793" s="211">
        <v>0.52100706540928587</v>
      </c>
      <c r="X6793" s="211">
        <v>0.34700167410912164</v>
      </c>
      <c r="Y6793" s="211">
        <v>0.57600471308992041</v>
      </c>
      <c r="Z6793" s="211">
        <v>0.14408433427163594</v>
      </c>
      <c r="AA6793" s="212">
        <v>0.11878470145357159</v>
      </c>
    </row>
    <row r="6794" spans="1:27" x14ac:dyDescent="0.35">
      <c r="A6794" s="210" t="s">
        <v>7470</v>
      </c>
      <c r="B6794" s="217">
        <v>142.13697069628446</v>
      </c>
      <c r="C6794" s="211">
        <v>6.3241347398976688E-2</v>
      </c>
      <c r="D6794" s="211">
        <v>0.12296890844055156</v>
      </c>
      <c r="E6794" s="211">
        <v>7.0358409146485862E-2</v>
      </c>
      <c r="F6794" s="211">
        <v>0.11333907249555762</v>
      </c>
      <c r="G6794" s="211">
        <v>0.12013165960132961</v>
      </c>
      <c r="H6794" s="211">
        <v>0.10711104696680525</v>
      </c>
      <c r="I6794" s="211">
        <v>0.51534311511659769</v>
      </c>
      <c r="J6794" s="211">
        <v>0.43316086502598089</v>
      </c>
      <c r="K6794" s="211">
        <v>0.6141937857351375</v>
      </c>
      <c r="L6794" s="211">
        <v>0.27387980375167409</v>
      </c>
      <c r="M6794" s="211">
        <v>0.11606955244364474</v>
      </c>
      <c r="N6794" s="211">
        <v>0.53409637858400549</v>
      </c>
      <c r="O6794" s="211">
        <v>0.73261805927978396</v>
      </c>
      <c r="P6794" s="211">
        <v>7.1367512491054205E-2</v>
      </c>
      <c r="Q6794" s="211">
        <v>9.0337342407641685E-2</v>
      </c>
      <c r="R6794" s="211">
        <v>0.46308280350266934</v>
      </c>
      <c r="S6794" s="211">
        <v>0.32181012979900492</v>
      </c>
      <c r="T6794" s="211">
        <v>0.51274576645892067</v>
      </c>
      <c r="U6794" s="211">
        <v>0.37423816787370145</v>
      </c>
      <c r="V6794" s="211">
        <v>8.1880923802948827E-2</v>
      </c>
      <c r="W6794" s="211">
        <v>0.49698513243206494</v>
      </c>
      <c r="X6794" s="211">
        <v>0.39194762139437467</v>
      </c>
      <c r="Y6794" s="211">
        <v>0.71522005042732428</v>
      </c>
      <c r="Z6794" s="211">
        <v>0.14818364494453196</v>
      </c>
      <c r="AA6794" s="212">
        <v>0.11969417671734565</v>
      </c>
    </row>
    <row r="6795" spans="1:27" x14ac:dyDescent="0.35">
      <c r="A6795" s="210" t="s">
        <v>7471</v>
      </c>
      <c r="B6795" s="217">
        <v>121.8111690385502</v>
      </c>
      <c r="C6795" s="211">
        <v>6.7988983132466069E-2</v>
      </c>
      <c r="D6795" s="211">
        <v>0.1215716836446364</v>
      </c>
      <c r="E6795" s="211">
        <v>8.5377343509640408E-2</v>
      </c>
      <c r="F6795" s="211">
        <v>0.10833779932246623</v>
      </c>
      <c r="G6795" s="211">
        <v>0.11447949270753863</v>
      </c>
      <c r="H6795" s="211">
        <v>0.11461902650187149</v>
      </c>
      <c r="I6795" s="211">
        <v>0.45115276469985399</v>
      </c>
      <c r="J6795" s="211">
        <v>0.47516752829749681</v>
      </c>
      <c r="K6795" s="211">
        <v>0.64054214345458371</v>
      </c>
      <c r="L6795" s="211">
        <v>0.28316310217741469</v>
      </c>
      <c r="M6795" s="211">
        <v>8.5703961466821285E-2</v>
      </c>
      <c r="N6795" s="211">
        <v>0.39729231653700131</v>
      </c>
      <c r="O6795" s="211">
        <v>0.7332263399748985</v>
      </c>
      <c r="P6795" s="211">
        <v>6.9788907434554487E-2</v>
      </c>
      <c r="Q6795" s="211">
        <v>7.8876656559684302E-2</v>
      </c>
      <c r="R6795" s="211">
        <v>0.44151934202050647</v>
      </c>
      <c r="S6795" s="211">
        <v>0.32376869768696592</v>
      </c>
      <c r="T6795" s="211">
        <v>0.50807516691148791</v>
      </c>
      <c r="U6795" s="211">
        <v>0.40673825045510459</v>
      </c>
      <c r="V6795" s="211">
        <v>7.4654326657453751E-2</v>
      </c>
      <c r="W6795" s="211">
        <v>0.56048878166034855</v>
      </c>
      <c r="X6795" s="211">
        <v>0.27939057556625091</v>
      </c>
      <c r="Y6795" s="211">
        <v>0.60647327935895101</v>
      </c>
      <c r="Z6795" s="211">
        <v>0.14973850954077306</v>
      </c>
      <c r="AA6795" s="212">
        <v>0.1204968435393632</v>
      </c>
    </row>
    <row r="6796" spans="1:27" x14ac:dyDescent="0.35">
      <c r="A6796" s="210" t="s">
        <v>7472</v>
      </c>
      <c r="B6796" s="217">
        <v>117.9293283403526</v>
      </c>
      <c r="C6796" s="211">
        <v>8.5852740708727962E-2</v>
      </c>
      <c r="D6796" s="211">
        <v>0.11945080704470477</v>
      </c>
      <c r="E6796" s="211">
        <v>6.8485418983707178E-2</v>
      </c>
      <c r="F6796" s="211">
        <v>8.4314477919989195E-2</v>
      </c>
      <c r="G6796" s="211">
        <v>0.12014305681123852</v>
      </c>
      <c r="H6796" s="211">
        <v>0.11149328886202189</v>
      </c>
      <c r="I6796" s="211">
        <v>0.5102017782711763</v>
      </c>
      <c r="J6796" s="211">
        <v>0.43154430802384824</v>
      </c>
      <c r="K6796" s="211">
        <v>0.56487213850466511</v>
      </c>
      <c r="L6796" s="211">
        <v>0.2700294041008765</v>
      </c>
      <c r="M6796" s="211">
        <v>0.1207889243414953</v>
      </c>
      <c r="N6796" s="211">
        <v>0.5634872098678827</v>
      </c>
      <c r="O6796" s="211">
        <v>0.64415863777749338</v>
      </c>
      <c r="P6796" s="211">
        <v>7.2438004346612059E-2</v>
      </c>
      <c r="Q6796" s="211">
        <v>4.8667276868762488E-2</v>
      </c>
      <c r="R6796" s="211">
        <v>0.40277358679416952</v>
      </c>
      <c r="S6796" s="211">
        <v>0.33636783841688611</v>
      </c>
      <c r="T6796" s="211">
        <v>0.52126069125661645</v>
      </c>
      <c r="U6796" s="211">
        <v>0.35293080241544156</v>
      </c>
      <c r="V6796" s="211">
        <v>5.76651538435273E-2</v>
      </c>
      <c r="W6796" s="211">
        <v>0.48980167536490071</v>
      </c>
      <c r="X6796" s="211">
        <v>0.32350004362652152</v>
      </c>
      <c r="Y6796" s="211">
        <v>0.71386391811275807</v>
      </c>
      <c r="Z6796" s="211">
        <v>0.14850470229149781</v>
      </c>
      <c r="AA6796" s="212">
        <v>0.12320024133825495</v>
      </c>
    </row>
    <row r="6797" spans="1:27" x14ac:dyDescent="0.35">
      <c r="A6797" s="210" t="s">
        <v>7473</v>
      </c>
      <c r="B6797" s="217">
        <v>118.18788646100664</v>
      </c>
      <c r="C6797" s="211">
        <v>5.7378062319711452E-2</v>
      </c>
      <c r="D6797" s="211">
        <v>0.11829540015897101</v>
      </c>
      <c r="E6797" s="211">
        <v>6.7786904258348379E-2</v>
      </c>
      <c r="F6797" s="211">
        <v>0.12077583306316292</v>
      </c>
      <c r="G6797" s="211">
        <v>0.1170893343759007</v>
      </c>
      <c r="H6797" s="211">
        <v>0.11015748798286135</v>
      </c>
      <c r="I6797" s="211">
        <v>0.46697251359605324</v>
      </c>
      <c r="J6797" s="211">
        <v>0.42832955904225473</v>
      </c>
      <c r="K6797" s="211">
        <v>0.57073410949250525</v>
      </c>
      <c r="L6797" s="211">
        <v>0.26915749604379213</v>
      </c>
      <c r="M6797" s="211">
        <v>0.11502703683426586</v>
      </c>
      <c r="N6797" s="211">
        <v>0.37393285783187924</v>
      </c>
      <c r="O6797" s="211">
        <v>0.72131983471250949</v>
      </c>
      <c r="P6797" s="211">
        <v>6.9765745181758404E-2</v>
      </c>
      <c r="Q6797" s="211">
        <v>6.5090975763521325E-2</v>
      </c>
      <c r="R6797" s="211">
        <v>0.44660897266560395</v>
      </c>
      <c r="S6797" s="211">
        <v>0.29805752969123644</v>
      </c>
      <c r="T6797" s="211">
        <v>0.57949091272009456</v>
      </c>
      <c r="U6797" s="211">
        <v>0.34970230926466883</v>
      </c>
      <c r="V6797" s="211">
        <v>7.4736304380565249E-2</v>
      </c>
      <c r="W6797" s="211">
        <v>0.55193231404502963</v>
      </c>
      <c r="X6797" s="211">
        <v>0.30249744827959291</v>
      </c>
      <c r="Y6797" s="211">
        <v>0.61384866603369792</v>
      </c>
      <c r="Z6797" s="211">
        <v>0.14132497713451311</v>
      </c>
      <c r="AA6797" s="212">
        <v>0.11812002981646028</v>
      </c>
    </row>
    <row r="6798" spans="1:27" x14ac:dyDescent="0.35">
      <c r="A6798" s="210" t="s">
        <v>7474</v>
      </c>
      <c r="B6798" s="217">
        <v>129.34171411268835</v>
      </c>
      <c r="C6798" s="211">
        <v>6.6921780525703675E-2</v>
      </c>
      <c r="D6798" s="211">
        <v>0.12320367053581907</v>
      </c>
      <c r="E6798" s="211">
        <v>8.1672900599841669E-2</v>
      </c>
      <c r="F6798" s="211">
        <v>0.10759104767628938</v>
      </c>
      <c r="G6798" s="211">
        <v>0.12153694826001205</v>
      </c>
      <c r="H6798" s="211">
        <v>0.11138331606635787</v>
      </c>
      <c r="I6798" s="211">
        <v>0.41788142038319837</v>
      </c>
      <c r="J6798" s="211">
        <v>0.38777895388881695</v>
      </c>
      <c r="K6798" s="211">
        <v>0.63552364957042606</v>
      </c>
      <c r="L6798" s="211">
        <v>0.27278367278980614</v>
      </c>
      <c r="M6798" s="211">
        <v>9.0949613231580698E-2</v>
      </c>
      <c r="N6798" s="211">
        <v>0.42649957351353707</v>
      </c>
      <c r="O6798" s="211">
        <v>0.71483558310929252</v>
      </c>
      <c r="P6798" s="211">
        <v>7.0994559973922386E-2</v>
      </c>
      <c r="Q6798" s="211">
        <v>8.217384322009133E-2</v>
      </c>
      <c r="R6798" s="211">
        <v>0.44125374874158585</v>
      </c>
      <c r="S6798" s="211">
        <v>0.3125655218168063</v>
      </c>
      <c r="T6798" s="211">
        <v>0.47905800420865308</v>
      </c>
      <c r="U6798" s="211">
        <v>0.40007543177584237</v>
      </c>
      <c r="V6798" s="211">
        <v>8.0576701025215497E-2</v>
      </c>
      <c r="W6798" s="211">
        <v>0.55643066435119137</v>
      </c>
      <c r="X6798" s="211">
        <v>0.43355528412990274</v>
      </c>
      <c r="Y6798" s="211">
        <v>0.5982685546959714</v>
      </c>
      <c r="Z6798" s="211">
        <v>0.14642343336256422</v>
      </c>
      <c r="AA6798" s="212">
        <v>0.11711953600682935</v>
      </c>
    </row>
    <row r="6799" spans="1:27" x14ac:dyDescent="0.35">
      <c r="A6799" s="210" t="s">
        <v>7475</v>
      </c>
      <c r="B6799" s="217">
        <v>136.50090578932398</v>
      </c>
      <c r="C6799" s="211">
        <v>7.7474270751676691E-2</v>
      </c>
      <c r="D6799" s="211">
        <v>0.12822814546222772</v>
      </c>
      <c r="E6799" s="211">
        <v>7.1073660126759586E-2</v>
      </c>
      <c r="F6799" s="211">
        <v>8.7842845292386756E-2</v>
      </c>
      <c r="G6799" s="211">
        <v>0.11780493322336409</v>
      </c>
      <c r="H6799" s="211">
        <v>0.10604853445530193</v>
      </c>
      <c r="I6799" s="211">
        <v>0.44721826903810574</v>
      </c>
      <c r="J6799" s="211">
        <v>0.46947319666897019</v>
      </c>
      <c r="K6799" s="211">
        <v>0.59542143053569652</v>
      </c>
      <c r="L6799" s="211">
        <v>0.2786937720575276</v>
      </c>
      <c r="M6799" s="211">
        <v>9.856265422658661E-2</v>
      </c>
      <c r="N6799" s="211">
        <v>0.52104192770317537</v>
      </c>
      <c r="O6799" s="211">
        <v>0.66801085755338363</v>
      </c>
      <c r="P6799" s="211">
        <v>6.8851658533304938E-2</v>
      </c>
      <c r="Q6799" s="211">
        <v>6.3569965459221542E-2</v>
      </c>
      <c r="R6799" s="211">
        <v>0.42984485512116455</v>
      </c>
      <c r="S6799" s="211">
        <v>0.35928615297369038</v>
      </c>
      <c r="T6799" s="211">
        <v>0.60568233532344362</v>
      </c>
      <c r="U6799" s="211">
        <v>0.4947436503734961</v>
      </c>
      <c r="V6799" s="211">
        <v>6.6214103057967461E-2</v>
      </c>
      <c r="W6799" s="211">
        <v>0.53509201205298207</v>
      </c>
      <c r="X6799" s="211">
        <v>0.33550603493016196</v>
      </c>
      <c r="Y6799" s="211">
        <v>0.73342438083359984</v>
      </c>
      <c r="Z6799" s="211">
        <v>0.14456407210490221</v>
      </c>
      <c r="AA6799" s="212">
        <v>0.11842944064369744</v>
      </c>
    </row>
    <row r="6800" spans="1:27" x14ac:dyDescent="0.35">
      <c r="A6800" s="210" t="s">
        <v>7476</v>
      </c>
      <c r="B6800" s="217">
        <v>173.8295327051249</v>
      </c>
      <c r="C6800" s="211">
        <v>5.5158638970248343E-2</v>
      </c>
      <c r="D6800" s="211">
        <v>0.11810881802494763</v>
      </c>
      <c r="E6800" s="211">
        <v>6.7113884704051927E-2</v>
      </c>
      <c r="F6800" s="211">
        <v>7.8404922471493999E-2</v>
      </c>
      <c r="G6800" s="211">
        <v>0.11919114643609614</v>
      </c>
      <c r="H6800" s="211">
        <v>0.1204203001249846</v>
      </c>
      <c r="I6800" s="211">
        <v>0.43570931189074175</v>
      </c>
      <c r="J6800" s="211">
        <v>0.43657227616309152</v>
      </c>
      <c r="K6800" s="211">
        <v>0.52557208471585037</v>
      </c>
      <c r="L6800" s="211">
        <v>0.27976518297914832</v>
      </c>
      <c r="M6800" s="211">
        <v>9.7411496331328618E-2</v>
      </c>
      <c r="N6800" s="211">
        <v>0.49453819491449558</v>
      </c>
      <c r="O6800" s="211">
        <v>0.6942190919175677</v>
      </c>
      <c r="P6800" s="211">
        <v>7.2418566649820645E-2</v>
      </c>
      <c r="Q6800" s="211">
        <v>5.0151971254449951E-2</v>
      </c>
      <c r="R6800" s="211">
        <v>0.43238787977120652</v>
      </c>
      <c r="S6800" s="211">
        <v>0.30303871861620407</v>
      </c>
      <c r="T6800" s="211">
        <v>0.57219192491634696</v>
      </c>
      <c r="U6800" s="211">
        <v>0.47959902728258169</v>
      </c>
      <c r="V6800" s="211">
        <v>0.15690222309213631</v>
      </c>
      <c r="W6800" s="211">
        <v>0.61010943301051779</v>
      </c>
      <c r="X6800" s="211">
        <v>0.38869756013016649</v>
      </c>
      <c r="Y6800" s="211">
        <v>0.60759345314745283</v>
      </c>
      <c r="Z6800" s="211">
        <v>0.14583738349123845</v>
      </c>
      <c r="AA6800" s="212">
        <v>0.11307492851104016</v>
      </c>
    </row>
    <row r="6801" spans="1:27" x14ac:dyDescent="0.35">
      <c r="A6801" s="210" t="s">
        <v>7477</v>
      </c>
      <c r="B6801" s="217">
        <v>148.2675442716039</v>
      </c>
      <c r="C6801" s="211">
        <v>6.8358761051356132E-2</v>
      </c>
      <c r="D6801" s="211">
        <v>0.12943994011194621</v>
      </c>
      <c r="E6801" s="211">
        <v>7.7562725875107E-2</v>
      </c>
      <c r="F6801" s="211">
        <v>7.2872466285162779E-2</v>
      </c>
      <c r="G6801" s="211">
        <v>0.12538232098048416</v>
      </c>
      <c r="H6801" s="211">
        <v>0.1176895304544771</v>
      </c>
      <c r="I6801" s="211">
        <v>0.46464851107672983</v>
      </c>
      <c r="J6801" s="211">
        <v>0.39396508916510009</v>
      </c>
      <c r="K6801" s="211">
        <v>0.61898375548120887</v>
      </c>
      <c r="L6801" s="211">
        <v>0.28039101223161733</v>
      </c>
      <c r="M6801" s="211">
        <v>0.1054326500687166</v>
      </c>
      <c r="N6801" s="211">
        <v>0.36213004135844978</v>
      </c>
      <c r="O6801" s="211">
        <v>0.54275615479587314</v>
      </c>
      <c r="P6801" s="211">
        <v>6.7388924728302935E-2</v>
      </c>
      <c r="Q6801" s="211">
        <v>0.14804267273850255</v>
      </c>
      <c r="R6801" s="211">
        <v>0.47465777150450056</v>
      </c>
      <c r="S6801" s="211">
        <v>0.31972616973821644</v>
      </c>
      <c r="T6801" s="211">
        <v>0.60126412309455823</v>
      </c>
      <c r="U6801" s="211">
        <v>0.38336600027260936</v>
      </c>
      <c r="V6801" s="211">
        <v>0.12607233118947037</v>
      </c>
      <c r="W6801" s="211">
        <v>0.55920419026404244</v>
      </c>
      <c r="X6801" s="211">
        <v>0.34459736104371119</v>
      </c>
      <c r="Y6801" s="211">
        <v>0.6547134568653532</v>
      </c>
      <c r="Z6801" s="211">
        <v>0.14923876719734891</v>
      </c>
      <c r="AA6801" s="212">
        <v>0.11790667984918402</v>
      </c>
    </row>
    <row r="6802" spans="1:27" x14ac:dyDescent="0.35">
      <c r="A6802" s="210" t="s">
        <v>7478</v>
      </c>
      <c r="B6802" s="217">
        <v>117.17921823108287</v>
      </c>
      <c r="C6802" s="211">
        <v>7.3189932739485417E-2</v>
      </c>
      <c r="D6802" s="211">
        <v>0.12513624017984026</v>
      </c>
      <c r="E6802" s="211">
        <v>7.8130882186445497E-2</v>
      </c>
      <c r="F6802" s="211">
        <v>7.5504444642274335E-2</v>
      </c>
      <c r="G6802" s="211">
        <v>0.1181863429728402</v>
      </c>
      <c r="H6802" s="211">
        <v>0.10258610186672566</v>
      </c>
      <c r="I6802" s="211">
        <v>0.51466632907675824</v>
      </c>
      <c r="J6802" s="211">
        <v>0.44786397093673358</v>
      </c>
      <c r="K6802" s="211">
        <v>0.53455214168267962</v>
      </c>
      <c r="L6802" s="211">
        <v>0.27055085124721096</v>
      </c>
      <c r="M6802" s="211">
        <v>0.10452188675809988</v>
      </c>
      <c r="N6802" s="211">
        <v>0.44712417750837097</v>
      </c>
      <c r="O6802" s="211">
        <v>0.7917490200200924</v>
      </c>
      <c r="P6802" s="211">
        <v>6.4922338391519799E-2</v>
      </c>
      <c r="Q6802" s="211">
        <v>0.11867070427960794</v>
      </c>
      <c r="R6802" s="211">
        <v>0.45715100039362577</v>
      </c>
      <c r="S6802" s="211">
        <v>0.36671866324483038</v>
      </c>
      <c r="T6802" s="211">
        <v>0.51099999142670194</v>
      </c>
      <c r="U6802" s="211">
        <v>0.39140777656548698</v>
      </c>
      <c r="V6802" s="211">
        <v>5.9409424158571811E-2</v>
      </c>
      <c r="W6802" s="211">
        <v>0.53643489608556583</v>
      </c>
      <c r="X6802" s="211">
        <v>0.28224927052806514</v>
      </c>
      <c r="Y6802" s="211">
        <v>0.68823922264289383</v>
      </c>
      <c r="Z6802" s="211">
        <v>0.14697780880004396</v>
      </c>
      <c r="AA6802" s="212">
        <v>0.12097636192333877</v>
      </c>
    </row>
    <row r="6803" spans="1:27" x14ac:dyDescent="0.35">
      <c r="A6803" s="210" t="s">
        <v>7479</v>
      </c>
      <c r="B6803" s="217">
        <v>166.88947402099575</v>
      </c>
      <c r="C6803" s="211">
        <v>5.3281982240789727E-2</v>
      </c>
      <c r="D6803" s="211">
        <v>0.12271730052067137</v>
      </c>
      <c r="E6803" s="211">
        <v>8.4805127238496897E-2</v>
      </c>
      <c r="F6803" s="211">
        <v>0.10460136254031537</v>
      </c>
      <c r="G6803" s="211">
        <v>0.12328883351382476</v>
      </c>
      <c r="H6803" s="211">
        <v>0.11994302635269995</v>
      </c>
      <c r="I6803" s="211">
        <v>0.52114593248244556</v>
      </c>
      <c r="J6803" s="211">
        <v>0.44282518852638864</v>
      </c>
      <c r="K6803" s="211">
        <v>0.58316320590920601</v>
      </c>
      <c r="L6803" s="211">
        <v>0.27340472328423232</v>
      </c>
      <c r="M6803" s="211">
        <v>7.9245337259599535E-2</v>
      </c>
      <c r="N6803" s="211">
        <v>0.34032590791643397</v>
      </c>
      <c r="O6803" s="211">
        <v>0.64194513627544947</v>
      </c>
      <c r="P6803" s="211">
        <v>6.8972682514545774E-2</v>
      </c>
      <c r="Q6803" s="211">
        <v>0.10743661485958059</v>
      </c>
      <c r="R6803" s="211">
        <v>0.42868964813088578</v>
      </c>
      <c r="S6803" s="211">
        <v>0.35173624081869093</v>
      </c>
      <c r="T6803" s="211">
        <v>0.54043242504846833</v>
      </c>
      <c r="U6803" s="211">
        <v>0.43129390992841132</v>
      </c>
      <c r="V6803" s="211">
        <v>0.17834001988885442</v>
      </c>
      <c r="W6803" s="211">
        <v>0.58392047711864481</v>
      </c>
      <c r="X6803" s="211">
        <v>0.34872389804696735</v>
      </c>
      <c r="Y6803" s="211">
        <v>0.66587684162993332</v>
      </c>
      <c r="Z6803" s="211">
        <v>0.14954198763540019</v>
      </c>
      <c r="AA6803" s="212">
        <v>0.11443731676446989</v>
      </c>
    </row>
    <row r="6804" spans="1:27" x14ac:dyDescent="0.35">
      <c r="A6804" s="210" t="s">
        <v>7480</v>
      </c>
      <c r="B6804" s="217">
        <v>108.92726998692626</v>
      </c>
      <c r="C6804" s="211">
        <v>4.8533352277564543E-2</v>
      </c>
      <c r="D6804" s="211">
        <v>0.12240025988073523</v>
      </c>
      <c r="E6804" s="211">
        <v>8.38243191733542E-2</v>
      </c>
      <c r="F6804" s="211">
        <v>9.0271986124933951E-2</v>
      </c>
      <c r="G6804" s="211">
        <v>0.11749966803422912</v>
      </c>
      <c r="H6804" s="211">
        <v>0.10841653744065922</v>
      </c>
      <c r="I6804" s="211">
        <v>0.46887233047146337</v>
      </c>
      <c r="J6804" s="211">
        <v>0.46866404777248677</v>
      </c>
      <c r="K6804" s="211">
        <v>0.56768192287771646</v>
      </c>
      <c r="L6804" s="211">
        <v>0.27315628569431122</v>
      </c>
      <c r="M6804" s="211">
        <v>9.3162726372078092E-2</v>
      </c>
      <c r="N6804" s="211">
        <v>0.36031440011512905</v>
      </c>
      <c r="O6804" s="211">
        <v>0.70082531446088703</v>
      </c>
      <c r="P6804" s="211">
        <v>6.8243490031250187E-2</v>
      </c>
      <c r="Q6804" s="211">
        <v>5.113505435534163E-2</v>
      </c>
      <c r="R6804" s="211">
        <v>0.43021190785055419</v>
      </c>
      <c r="S6804" s="211">
        <v>0.31850784089159212</v>
      </c>
      <c r="T6804" s="211">
        <v>0.57534392571079218</v>
      </c>
      <c r="U6804" s="211">
        <v>0.36782628534252515</v>
      </c>
      <c r="V6804" s="211">
        <v>7.3273327271839883E-2</v>
      </c>
      <c r="W6804" s="211">
        <v>0.51240325283538124</v>
      </c>
      <c r="X6804" s="211">
        <v>0.2784883413430369</v>
      </c>
      <c r="Y6804" s="211">
        <v>0.53601121435922572</v>
      </c>
      <c r="Z6804" s="211">
        <v>0.14883037066500426</v>
      </c>
      <c r="AA6804" s="212">
        <v>0.1207676934424108</v>
      </c>
    </row>
    <row r="6805" spans="1:27" x14ac:dyDescent="0.35">
      <c r="A6805" s="210" t="s">
        <v>7481</v>
      </c>
      <c r="B6805" s="217">
        <v>166.14228959535291</v>
      </c>
      <c r="C6805" s="211">
        <v>6.6016148043414755E-2</v>
      </c>
      <c r="D6805" s="211">
        <v>0.1206206374344732</v>
      </c>
      <c r="E6805" s="211">
        <v>8.1598126618287317E-2</v>
      </c>
      <c r="F6805" s="211">
        <v>0.10562551390714167</v>
      </c>
      <c r="G6805" s="211">
        <v>0.11990787914150786</v>
      </c>
      <c r="H6805" s="211">
        <v>0.10167776172236026</v>
      </c>
      <c r="I6805" s="211">
        <v>0.4537688544873168</v>
      </c>
      <c r="J6805" s="211">
        <v>0.49048552128894213</v>
      </c>
      <c r="K6805" s="211">
        <v>0.64015190148556</v>
      </c>
      <c r="L6805" s="211">
        <v>0.27612247290726349</v>
      </c>
      <c r="M6805" s="211">
        <v>9.5042223689973226E-2</v>
      </c>
      <c r="N6805" s="211">
        <v>0.48346500666485359</v>
      </c>
      <c r="O6805" s="211">
        <v>0.62912852388893714</v>
      </c>
      <c r="P6805" s="211">
        <v>6.848189938225209E-2</v>
      </c>
      <c r="Q6805" s="211">
        <v>5.4560176016391557E-2</v>
      </c>
      <c r="R6805" s="211">
        <v>0.43783196700134741</v>
      </c>
      <c r="S6805" s="211">
        <v>0.40592438595237945</v>
      </c>
      <c r="T6805" s="211">
        <v>0.49062020507109849</v>
      </c>
      <c r="U6805" s="211">
        <v>0.42164854764801529</v>
      </c>
      <c r="V6805" s="211">
        <v>0.1627855207343159</v>
      </c>
      <c r="W6805" s="211">
        <v>0.49513304648635148</v>
      </c>
      <c r="X6805" s="211">
        <v>0.28377413220465803</v>
      </c>
      <c r="Y6805" s="211">
        <v>0.6970205738380959</v>
      </c>
      <c r="Z6805" s="211">
        <v>0.14236911048384038</v>
      </c>
      <c r="AA6805" s="212">
        <v>0.12075036398378779</v>
      </c>
    </row>
    <row r="6806" spans="1:27" x14ac:dyDescent="0.35">
      <c r="A6806" s="210" t="s">
        <v>7482</v>
      </c>
      <c r="B6806" s="217">
        <v>167.46134237481294</v>
      </c>
      <c r="C6806" s="211">
        <v>5.7677813032838768E-2</v>
      </c>
      <c r="D6806" s="211">
        <v>0.12155238140126304</v>
      </c>
      <c r="E6806" s="211">
        <v>8.1549465556486692E-2</v>
      </c>
      <c r="F6806" s="211">
        <v>0.10448384001199768</v>
      </c>
      <c r="G6806" s="211">
        <v>0.12083204842095682</v>
      </c>
      <c r="H6806" s="211">
        <v>0.11390050103434882</v>
      </c>
      <c r="I6806" s="211">
        <v>0.51299205457173425</v>
      </c>
      <c r="J6806" s="211">
        <v>0.47487122786461949</v>
      </c>
      <c r="K6806" s="211">
        <v>0.60442743006834498</v>
      </c>
      <c r="L6806" s="211">
        <v>0.28222756936613536</v>
      </c>
      <c r="M6806" s="211">
        <v>0.10252266448335068</v>
      </c>
      <c r="N6806" s="211">
        <v>0.38075524409236011</v>
      </c>
      <c r="O6806" s="211">
        <v>0.74730249163922213</v>
      </c>
      <c r="P6806" s="211">
        <v>7.1749247971594293E-2</v>
      </c>
      <c r="Q6806" s="211">
        <v>0.11484770114460244</v>
      </c>
      <c r="R6806" s="211">
        <v>0.47196656142076526</v>
      </c>
      <c r="S6806" s="211">
        <v>0.36358967809896631</v>
      </c>
      <c r="T6806" s="211">
        <v>0.5764192396554042</v>
      </c>
      <c r="U6806" s="211">
        <v>0.40256014004866036</v>
      </c>
      <c r="V6806" s="211">
        <v>0.14648551101048563</v>
      </c>
      <c r="W6806" s="211">
        <v>0.52151935129449212</v>
      </c>
      <c r="X6806" s="211">
        <v>0.28048772026669166</v>
      </c>
      <c r="Y6806" s="211">
        <v>0.51766578477305869</v>
      </c>
      <c r="Z6806" s="211">
        <v>0.14626895132086118</v>
      </c>
      <c r="AA6806" s="212">
        <v>0.11290697482818135</v>
      </c>
    </row>
    <row r="6807" spans="1:27" x14ac:dyDescent="0.35">
      <c r="A6807" s="210" t="s">
        <v>7483</v>
      </c>
      <c r="B6807" s="217">
        <v>163.22340629413691</v>
      </c>
      <c r="C6807" s="211">
        <v>8.2970468375089867E-2</v>
      </c>
      <c r="D6807" s="211">
        <v>0.12444995972604792</v>
      </c>
      <c r="E6807" s="211">
        <v>8.6332097705701397E-2</v>
      </c>
      <c r="F6807" s="211">
        <v>9.6249278544142627E-2</v>
      </c>
      <c r="G6807" s="211">
        <v>0.1226040061490099</v>
      </c>
      <c r="H6807" s="211">
        <v>0.11029325728385143</v>
      </c>
      <c r="I6807" s="211">
        <v>0.50997720872467223</v>
      </c>
      <c r="J6807" s="211">
        <v>0.47189236797455969</v>
      </c>
      <c r="K6807" s="211">
        <v>0.59280835101240292</v>
      </c>
      <c r="L6807" s="211">
        <v>0.27368140790036261</v>
      </c>
      <c r="M6807" s="211">
        <v>9.408841498321685E-2</v>
      </c>
      <c r="N6807" s="211">
        <v>0.49491486422064046</v>
      </c>
      <c r="O6807" s="211">
        <v>0.54691681749802568</v>
      </c>
      <c r="P6807" s="211">
        <v>7.0551402054542717E-2</v>
      </c>
      <c r="Q6807" s="211">
        <v>5.0763133958535309E-2</v>
      </c>
      <c r="R6807" s="211">
        <v>0.41155304186764702</v>
      </c>
      <c r="S6807" s="211">
        <v>0.27976092235935424</v>
      </c>
      <c r="T6807" s="211">
        <v>0.57362919258927769</v>
      </c>
      <c r="U6807" s="211">
        <v>0.54171415394980049</v>
      </c>
      <c r="V6807" s="211">
        <v>0.14941730044879667</v>
      </c>
      <c r="W6807" s="211">
        <v>0.55181976523062071</v>
      </c>
      <c r="X6807" s="211">
        <v>0.31999355871763452</v>
      </c>
      <c r="Y6807" s="211">
        <v>0.57053320211070158</v>
      </c>
      <c r="Z6807" s="211">
        <v>0.14847307339136229</v>
      </c>
      <c r="AA6807" s="212">
        <v>0.12189844701068379</v>
      </c>
    </row>
    <row r="6808" spans="1:27" x14ac:dyDescent="0.35">
      <c r="A6808" s="210" t="s">
        <v>7484</v>
      </c>
      <c r="B6808" s="217">
        <v>159.01057960489456</v>
      </c>
      <c r="C6808" s="211">
        <v>5.8273611538742706E-2</v>
      </c>
      <c r="D6808" s="211">
        <v>0.11416317132185747</v>
      </c>
      <c r="E6808" s="211">
        <v>8.6527038977093532E-2</v>
      </c>
      <c r="F6808" s="211">
        <v>9.9920314066502008E-2</v>
      </c>
      <c r="G6808" s="211">
        <v>0.12077459220881211</v>
      </c>
      <c r="H6808" s="211">
        <v>0.11211170782027705</v>
      </c>
      <c r="I6808" s="211">
        <v>0.51524661985719156</v>
      </c>
      <c r="J6808" s="211">
        <v>0.44820738510776559</v>
      </c>
      <c r="K6808" s="211">
        <v>0.61694098171202283</v>
      </c>
      <c r="L6808" s="211">
        <v>0.28084915734967458</v>
      </c>
      <c r="M6808" s="211">
        <v>0.11270966512466482</v>
      </c>
      <c r="N6808" s="211">
        <v>0.41709636121187355</v>
      </c>
      <c r="O6808" s="211">
        <v>0.70360744857780455</v>
      </c>
      <c r="P6808" s="211">
        <v>6.2805365378624023E-2</v>
      </c>
      <c r="Q6808" s="211">
        <v>7.9181108392483254E-2</v>
      </c>
      <c r="R6808" s="211">
        <v>0.46997131847589674</v>
      </c>
      <c r="S6808" s="211">
        <v>0.29334108268744985</v>
      </c>
      <c r="T6808" s="211">
        <v>0.49374762441981129</v>
      </c>
      <c r="U6808" s="211">
        <v>0.46149107777196796</v>
      </c>
      <c r="V6808" s="211">
        <v>0.1722310268945445</v>
      </c>
      <c r="W6808" s="211">
        <v>0.57423027550035544</v>
      </c>
      <c r="X6808" s="211">
        <v>0.316620152864033</v>
      </c>
      <c r="Y6808" s="211">
        <v>0.57240532163482605</v>
      </c>
      <c r="Z6808" s="211">
        <v>0.14986127430824742</v>
      </c>
      <c r="AA6808" s="212">
        <v>0.12454020800969429</v>
      </c>
    </row>
    <row r="6809" spans="1:27" x14ac:dyDescent="0.35">
      <c r="A6809" s="210" t="s">
        <v>7485</v>
      </c>
      <c r="B6809" s="217">
        <v>173.16434312416868</v>
      </c>
      <c r="C6809" s="211">
        <v>7.3890293458970024E-2</v>
      </c>
      <c r="D6809" s="211">
        <v>0.12791504858027469</v>
      </c>
      <c r="E6809" s="211">
        <v>7.4861441422095165E-2</v>
      </c>
      <c r="F6809" s="211">
        <v>9.1500978007857503E-2</v>
      </c>
      <c r="G6809" s="211">
        <v>0.11929415329585558</v>
      </c>
      <c r="H6809" s="211">
        <v>0.12323075258561644</v>
      </c>
      <c r="I6809" s="211">
        <v>0.48855331718726969</v>
      </c>
      <c r="J6809" s="211">
        <v>0.43025247124564342</v>
      </c>
      <c r="K6809" s="211">
        <v>0.58884247382304555</v>
      </c>
      <c r="L6809" s="211">
        <v>0.27921531997264737</v>
      </c>
      <c r="M6809" s="211">
        <v>9.901531590008536E-2</v>
      </c>
      <c r="N6809" s="211">
        <v>0.44796123977491831</v>
      </c>
      <c r="O6809" s="211">
        <v>0.75017342800769315</v>
      </c>
      <c r="P6809" s="211">
        <v>6.7854845040797571E-2</v>
      </c>
      <c r="Q6809" s="211">
        <v>0.12285745843381182</v>
      </c>
      <c r="R6809" s="211">
        <v>0.45498369821000417</v>
      </c>
      <c r="S6809" s="211">
        <v>0.31905158590666238</v>
      </c>
      <c r="T6809" s="211">
        <v>0.54591520804021743</v>
      </c>
      <c r="U6809" s="211">
        <v>0.50383851218034958</v>
      </c>
      <c r="V6809" s="211">
        <v>0.16702812904790515</v>
      </c>
      <c r="W6809" s="211">
        <v>0.47415020914964456</v>
      </c>
      <c r="X6809" s="211">
        <v>0.34464288769548285</v>
      </c>
      <c r="Y6809" s="211">
        <v>0.65640388000862238</v>
      </c>
      <c r="Z6809" s="211">
        <v>0.14868822571798235</v>
      </c>
      <c r="AA6809" s="212">
        <v>0.1233455061449656</v>
      </c>
    </row>
    <row r="6810" spans="1:27" x14ac:dyDescent="0.35">
      <c r="A6810" s="210" t="s">
        <v>7486</v>
      </c>
      <c r="B6810" s="217">
        <v>113.78316882378886</v>
      </c>
      <c r="C6810" s="211">
        <v>4.9831809783679279E-2</v>
      </c>
      <c r="D6810" s="211">
        <v>0.11329455711380138</v>
      </c>
      <c r="E6810" s="211">
        <v>6.9545320917093201E-2</v>
      </c>
      <c r="F6810" s="211">
        <v>9.6527521857461329E-2</v>
      </c>
      <c r="G6810" s="211">
        <v>0.1233402686189191</v>
      </c>
      <c r="H6810" s="211">
        <v>0.11588871364552387</v>
      </c>
      <c r="I6810" s="211">
        <v>0.51380744424170366</v>
      </c>
      <c r="J6810" s="211">
        <v>0.3936931232825846</v>
      </c>
      <c r="K6810" s="211">
        <v>0.62257544084812111</v>
      </c>
      <c r="L6810" s="211">
        <v>0.27528110024169294</v>
      </c>
      <c r="M6810" s="211">
        <v>9.9196048418178834E-2</v>
      </c>
      <c r="N6810" s="211">
        <v>0.45310371673402372</v>
      </c>
      <c r="O6810" s="211">
        <v>0.66166785721843224</v>
      </c>
      <c r="P6810" s="211">
        <v>6.5660123005231774E-2</v>
      </c>
      <c r="Q6810" s="211">
        <v>7.1876389953870662E-2</v>
      </c>
      <c r="R6810" s="211">
        <v>0.42722914755001934</v>
      </c>
      <c r="S6810" s="211">
        <v>0.31470454561613581</v>
      </c>
      <c r="T6810" s="211">
        <v>0.53987090096155554</v>
      </c>
      <c r="U6810" s="211">
        <v>0.39770782028116303</v>
      </c>
      <c r="V6810" s="211">
        <v>6.882261964093328E-2</v>
      </c>
      <c r="W6810" s="211">
        <v>0.54758768246344514</v>
      </c>
      <c r="X6810" s="211">
        <v>0.24593432523935754</v>
      </c>
      <c r="Y6810" s="211">
        <v>0.55686537465341135</v>
      </c>
      <c r="Z6810" s="211">
        <v>0.14145701754487708</v>
      </c>
      <c r="AA6810" s="212">
        <v>0.11478348678068169</v>
      </c>
    </row>
    <row r="6811" spans="1:27" x14ac:dyDescent="0.35">
      <c r="A6811" s="210" t="s">
        <v>7487</v>
      </c>
      <c r="B6811" s="217">
        <v>191.72114764040444</v>
      </c>
      <c r="C6811" s="211">
        <v>5.4028588885862809E-2</v>
      </c>
      <c r="D6811" s="211">
        <v>0.11748924504819983</v>
      </c>
      <c r="E6811" s="211">
        <v>7.635189431631613E-2</v>
      </c>
      <c r="F6811" s="211">
        <v>9.8391520645869257E-2</v>
      </c>
      <c r="G6811" s="211">
        <v>0.12401354673274829</v>
      </c>
      <c r="H6811" s="211">
        <v>0.12400989808107019</v>
      </c>
      <c r="I6811" s="211">
        <v>0.48963256393085031</v>
      </c>
      <c r="J6811" s="211">
        <v>0.4672136033107786</v>
      </c>
      <c r="K6811" s="211">
        <v>0.63607331559111857</v>
      </c>
      <c r="L6811" s="211">
        <v>0.28156357427654416</v>
      </c>
      <c r="M6811" s="211">
        <v>8.5131089758418432E-2</v>
      </c>
      <c r="N6811" s="211">
        <v>0.5771048790945793</v>
      </c>
      <c r="O6811" s="211">
        <v>0.73907925231818672</v>
      </c>
      <c r="P6811" s="211">
        <v>7.2948319168690767E-2</v>
      </c>
      <c r="Q6811" s="211">
        <v>9.8411544058724779E-2</v>
      </c>
      <c r="R6811" s="211">
        <v>0.4216422289663645</v>
      </c>
      <c r="S6811" s="211">
        <v>0.42475440682528992</v>
      </c>
      <c r="T6811" s="211">
        <v>0.51242222138809812</v>
      </c>
      <c r="U6811" s="211">
        <v>0.53778967110197962</v>
      </c>
      <c r="V6811" s="211">
        <v>0.16990421841126543</v>
      </c>
      <c r="W6811" s="211">
        <v>0.62393949632221601</v>
      </c>
      <c r="X6811" s="211">
        <v>0.32807892114101578</v>
      </c>
      <c r="Y6811" s="211">
        <v>0.64334687265193458</v>
      </c>
      <c r="Z6811" s="211">
        <v>0.14848455264731444</v>
      </c>
      <c r="AA6811" s="212">
        <v>0.12070507370962312</v>
      </c>
    </row>
    <row r="6812" spans="1:27" x14ac:dyDescent="0.35">
      <c r="A6812" s="210" t="s">
        <v>7488</v>
      </c>
      <c r="B6812" s="217">
        <v>164.70267469348022</v>
      </c>
      <c r="C6812" s="211">
        <v>6.986944745248222E-2</v>
      </c>
      <c r="D6812" s="211">
        <v>0.12900617433618514</v>
      </c>
      <c r="E6812" s="211">
        <v>7.5815231033886668E-2</v>
      </c>
      <c r="F6812" s="211">
        <v>9.0168867354540119E-2</v>
      </c>
      <c r="G6812" s="211">
        <v>0.12270175823460726</v>
      </c>
      <c r="H6812" s="211">
        <v>0.12580731006304899</v>
      </c>
      <c r="I6812" s="211">
        <v>0.43847566018823464</v>
      </c>
      <c r="J6812" s="211">
        <v>0.42016436431015253</v>
      </c>
      <c r="K6812" s="211">
        <v>0.62519387589061404</v>
      </c>
      <c r="L6812" s="211">
        <v>0.28024511725696005</v>
      </c>
      <c r="M6812" s="211">
        <v>0.10508416810196639</v>
      </c>
      <c r="N6812" s="211">
        <v>0.5017980083547291</v>
      </c>
      <c r="O6812" s="211">
        <v>0.75270552491839204</v>
      </c>
      <c r="P6812" s="211">
        <v>6.9607865903933988E-2</v>
      </c>
      <c r="Q6812" s="211">
        <v>0.10547089992911768</v>
      </c>
      <c r="R6812" s="211">
        <v>0.45044929301556086</v>
      </c>
      <c r="S6812" s="211">
        <v>0.35104917410871683</v>
      </c>
      <c r="T6812" s="211">
        <v>0.5495525999688482</v>
      </c>
      <c r="U6812" s="211">
        <v>0.42784397479536523</v>
      </c>
      <c r="V6812" s="211">
        <v>0.13381208021919253</v>
      </c>
      <c r="W6812" s="211">
        <v>0.51258916655552766</v>
      </c>
      <c r="X6812" s="211">
        <v>0.34466037924362525</v>
      </c>
      <c r="Y6812" s="211">
        <v>0.63738592079576606</v>
      </c>
      <c r="Z6812" s="211">
        <v>0.14980339595448403</v>
      </c>
      <c r="AA6812" s="212">
        <v>0.12007471712666674</v>
      </c>
    </row>
    <row r="6813" spans="1:27" x14ac:dyDescent="0.35">
      <c r="A6813" s="210" t="s">
        <v>7489</v>
      </c>
      <c r="B6813" s="217">
        <v>144.39800269698372</v>
      </c>
      <c r="C6813" s="211">
        <v>5.8888390178517103E-2</v>
      </c>
      <c r="D6813" s="211">
        <v>0.12768726900956756</v>
      </c>
      <c r="E6813" s="211">
        <v>7.3154727702999245E-2</v>
      </c>
      <c r="F6813" s="211">
        <v>0.11763601693923241</v>
      </c>
      <c r="G6813" s="211">
        <v>0.12103159494889981</v>
      </c>
      <c r="H6813" s="211">
        <v>0.12704081983759624</v>
      </c>
      <c r="I6813" s="211">
        <v>0.505869331618924</v>
      </c>
      <c r="J6813" s="211">
        <v>0.43039421303574588</v>
      </c>
      <c r="K6813" s="211">
        <v>0.60429000630807739</v>
      </c>
      <c r="L6813" s="211">
        <v>0.27602065548185467</v>
      </c>
      <c r="M6813" s="211">
        <v>0.10554723198560971</v>
      </c>
      <c r="N6813" s="211">
        <v>0.35862176000565815</v>
      </c>
      <c r="O6813" s="211">
        <v>0.70373541380124627</v>
      </c>
      <c r="P6813" s="211">
        <v>6.8495265026165819E-2</v>
      </c>
      <c r="Q6813" s="211">
        <v>0.13015854415600542</v>
      </c>
      <c r="R6813" s="211">
        <v>0.43331481400192751</v>
      </c>
      <c r="S6813" s="211">
        <v>0.34592496004976681</v>
      </c>
      <c r="T6813" s="211">
        <v>0.58754111755685379</v>
      </c>
      <c r="U6813" s="211">
        <v>0.32880163152030489</v>
      </c>
      <c r="V6813" s="211">
        <v>0.15507743151579545</v>
      </c>
      <c r="W6813" s="211">
        <v>0.5607898280426904</v>
      </c>
      <c r="X6813" s="211">
        <v>0.33224548172116852</v>
      </c>
      <c r="Y6813" s="211">
        <v>0.63824763775650084</v>
      </c>
      <c r="Z6813" s="211">
        <v>0.14541257335098678</v>
      </c>
      <c r="AA6813" s="212">
        <v>0.1226320003603532</v>
      </c>
    </row>
    <row r="6814" spans="1:27" x14ac:dyDescent="0.35">
      <c r="A6814" s="210" t="s">
        <v>7490</v>
      </c>
      <c r="B6814" s="217">
        <v>138.40729647839515</v>
      </c>
      <c r="C6814" s="211">
        <v>6.7545275980510272E-2</v>
      </c>
      <c r="D6814" s="211">
        <v>0.12210963162369037</v>
      </c>
      <c r="E6814" s="211">
        <v>7.6833461697419211E-2</v>
      </c>
      <c r="F6814" s="211">
        <v>0.11002941229089619</v>
      </c>
      <c r="G6814" s="211">
        <v>0.12694459614364861</v>
      </c>
      <c r="H6814" s="211">
        <v>0.11527450184068348</v>
      </c>
      <c r="I6814" s="211">
        <v>0.52735775679837704</v>
      </c>
      <c r="J6814" s="211">
        <v>0.44629384232975328</v>
      </c>
      <c r="K6814" s="211">
        <v>0.63034681283752481</v>
      </c>
      <c r="L6814" s="211">
        <v>0.27762343001064366</v>
      </c>
      <c r="M6814" s="211">
        <v>0.1006991341457015</v>
      </c>
      <c r="N6814" s="211">
        <v>0.39859603155205331</v>
      </c>
      <c r="O6814" s="211">
        <v>0.72716265925105383</v>
      </c>
      <c r="P6814" s="211">
        <v>6.310703079147055E-2</v>
      </c>
      <c r="Q6814" s="211">
        <v>0.10589353388690118</v>
      </c>
      <c r="R6814" s="211">
        <v>0.40175250713738658</v>
      </c>
      <c r="S6814" s="211">
        <v>0.31132896335990373</v>
      </c>
      <c r="T6814" s="211">
        <v>0.58542926768694248</v>
      </c>
      <c r="U6814" s="211">
        <v>0.46099401381150545</v>
      </c>
      <c r="V6814" s="211">
        <v>0.10491355211501691</v>
      </c>
      <c r="W6814" s="211">
        <v>0.54073767646983739</v>
      </c>
      <c r="X6814" s="211">
        <v>0.28398450096023908</v>
      </c>
      <c r="Y6814" s="211">
        <v>0.7107460154902121</v>
      </c>
      <c r="Z6814" s="211">
        <v>0.14853134490069783</v>
      </c>
      <c r="AA6814" s="212">
        <v>0.12505126723361465</v>
      </c>
    </row>
    <row r="6815" spans="1:27" x14ac:dyDescent="0.35">
      <c r="A6815" s="210" t="s">
        <v>7491</v>
      </c>
      <c r="B6815" s="217">
        <v>134.97228472158301</v>
      </c>
      <c r="C6815" s="211">
        <v>6.7662618564608062E-2</v>
      </c>
      <c r="D6815" s="211">
        <v>0.12350923125076071</v>
      </c>
      <c r="E6815" s="211">
        <v>8.2992546706833786E-2</v>
      </c>
      <c r="F6815" s="211">
        <v>9.4283807021789956E-2</v>
      </c>
      <c r="G6815" s="211">
        <v>0.12488980183174785</v>
      </c>
      <c r="H6815" s="211">
        <v>0.11574488401293415</v>
      </c>
      <c r="I6815" s="211">
        <v>0.4665541525269416</v>
      </c>
      <c r="J6815" s="211">
        <v>0.44905576063521147</v>
      </c>
      <c r="K6815" s="211">
        <v>0.59626596367483908</v>
      </c>
      <c r="L6815" s="211">
        <v>0.27699334612097787</v>
      </c>
      <c r="M6815" s="211">
        <v>7.8492315611657357E-2</v>
      </c>
      <c r="N6815" s="211">
        <v>0.39471107177515657</v>
      </c>
      <c r="O6815" s="211">
        <v>0.71938055338376938</v>
      </c>
      <c r="P6815" s="211">
        <v>6.1864859977306862E-2</v>
      </c>
      <c r="Q6815" s="211">
        <v>9.7111926046755878E-2</v>
      </c>
      <c r="R6815" s="211">
        <v>0.44321291363017157</v>
      </c>
      <c r="S6815" s="211">
        <v>0.37329769904739929</v>
      </c>
      <c r="T6815" s="211">
        <v>0.58875601748642403</v>
      </c>
      <c r="U6815" s="211">
        <v>0.47120431921775197</v>
      </c>
      <c r="V6815" s="211">
        <v>0.12729068216291156</v>
      </c>
      <c r="W6815" s="211">
        <v>0.60348519690441549</v>
      </c>
      <c r="X6815" s="211">
        <v>0.29295566860413136</v>
      </c>
      <c r="Y6815" s="211">
        <v>0.66804033389510709</v>
      </c>
      <c r="Z6815" s="211">
        <v>0.14836216578607395</v>
      </c>
      <c r="AA6815" s="212">
        <v>0.12404650513259381</v>
      </c>
    </row>
    <row r="6816" spans="1:27" x14ac:dyDescent="0.35">
      <c r="A6816" s="210" t="s">
        <v>7492</v>
      </c>
      <c r="B6816" s="217">
        <v>129.36055826186447</v>
      </c>
      <c r="C6816" s="211">
        <v>4.7720005081081172E-2</v>
      </c>
      <c r="D6816" s="211">
        <v>0.1186281786789497</v>
      </c>
      <c r="E6816" s="211">
        <v>8.124969679455947E-2</v>
      </c>
      <c r="F6816" s="211">
        <v>0.10124131634317282</v>
      </c>
      <c r="G6816" s="211">
        <v>0.12250800757839082</v>
      </c>
      <c r="H6816" s="211">
        <v>0.11347953057745239</v>
      </c>
      <c r="I6816" s="211">
        <v>0.49655272482986429</v>
      </c>
      <c r="J6816" s="211">
        <v>0.42453803894845382</v>
      </c>
      <c r="K6816" s="211">
        <v>0.58422883240905554</v>
      </c>
      <c r="L6816" s="211">
        <v>0.27892932840519358</v>
      </c>
      <c r="M6816" s="211">
        <v>9.4037951464110398E-2</v>
      </c>
      <c r="N6816" s="211">
        <v>0.51060833245205828</v>
      </c>
      <c r="O6816" s="211">
        <v>0.73008860742377879</v>
      </c>
      <c r="P6816" s="211">
        <v>6.8621731349761086E-2</v>
      </c>
      <c r="Q6816" s="211">
        <v>0.10810467805026414</v>
      </c>
      <c r="R6816" s="211">
        <v>0.48431697421284048</v>
      </c>
      <c r="S6816" s="211">
        <v>0.34173412174152795</v>
      </c>
      <c r="T6816" s="211">
        <v>0.56842109193607349</v>
      </c>
      <c r="U6816" s="211">
        <v>0.4708644669086931</v>
      </c>
      <c r="V6816" s="211">
        <v>5.9459656800078975E-2</v>
      </c>
      <c r="W6816" s="211">
        <v>0.62479930805605244</v>
      </c>
      <c r="X6816" s="211">
        <v>0.36564193735502248</v>
      </c>
      <c r="Y6816" s="211">
        <v>0.61057041469060747</v>
      </c>
      <c r="Z6816" s="211">
        <v>0.13836318188391095</v>
      </c>
      <c r="AA6816" s="212">
        <v>0.11815753225476218</v>
      </c>
    </row>
    <row r="6817" spans="1:27" x14ac:dyDescent="0.35">
      <c r="A6817" s="210" t="s">
        <v>7493</v>
      </c>
      <c r="B6817" s="217">
        <v>129.91410734135238</v>
      </c>
      <c r="C6817" s="211">
        <v>6.5652692457853906E-2</v>
      </c>
      <c r="D6817" s="211">
        <v>0.12273768346846971</v>
      </c>
      <c r="E6817" s="211">
        <v>8.5167773589213916E-2</v>
      </c>
      <c r="F6817" s="211">
        <v>9.107921153023131E-2</v>
      </c>
      <c r="G6817" s="211">
        <v>0.12157544276096539</v>
      </c>
      <c r="H6817" s="211">
        <v>0.10509906057408665</v>
      </c>
      <c r="I6817" s="211">
        <v>0.45868546389754039</v>
      </c>
      <c r="J6817" s="211">
        <v>0.483792762804518</v>
      </c>
      <c r="K6817" s="211">
        <v>0.60288896075202936</v>
      </c>
      <c r="L6817" s="211">
        <v>0.27533536004038178</v>
      </c>
      <c r="M6817" s="211">
        <v>9.0577502940744709E-2</v>
      </c>
      <c r="N6817" s="211">
        <v>0.51311111977306745</v>
      </c>
      <c r="O6817" s="211">
        <v>0.73725620103935219</v>
      </c>
      <c r="P6817" s="211">
        <v>6.8739634062481431E-2</v>
      </c>
      <c r="Q6817" s="211">
        <v>0.11663722190960873</v>
      </c>
      <c r="R6817" s="211">
        <v>0.45800013386619026</v>
      </c>
      <c r="S6817" s="211">
        <v>0.35652598548999787</v>
      </c>
      <c r="T6817" s="211">
        <v>0.52184235281451929</v>
      </c>
      <c r="U6817" s="211">
        <v>0.36387175229041047</v>
      </c>
      <c r="V6817" s="211">
        <v>7.382200891367488E-2</v>
      </c>
      <c r="W6817" s="211">
        <v>0.52487605741970833</v>
      </c>
      <c r="X6817" s="211">
        <v>0.29390398723962047</v>
      </c>
      <c r="Y6817" s="211">
        <v>0.64463949465199455</v>
      </c>
      <c r="Z6817" s="211">
        <v>0.14291059929200367</v>
      </c>
      <c r="AA6817" s="212">
        <v>0.11873488049525263</v>
      </c>
    </row>
    <row r="6818" spans="1:27" x14ac:dyDescent="0.35">
      <c r="A6818" s="210" t="s">
        <v>7494</v>
      </c>
      <c r="B6818" s="217">
        <v>146.29656624790292</v>
      </c>
      <c r="C6818" s="211">
        <v>5.3737695960264065E-2</v>
      </c>
      <c r="D6818" s="211">
        <v>0.12430902909260777</v>
      </c>
      <c r="E6818" s="211">
        <v>8.1935167434432216E-2</v>
      </c>
      <c r="F6818" s="211">
        <v>9.5902961099584322E-2</v>
      </c>
      <c r="G6818" s="211">
        <v>0.11997520684731801</v>
      </c>
      <c r="H6818" s="211">
        <v>0.1078663891527363</v>
      </c>
      <c r="I6818" s="211">
        <v>0.4507184293222119</v>
      </c>
      <c r="J6818" s="211">
        <v>0.47620132375669155</v>
      </c>
      <c r="K6818" s="211">
        <v>0.5713041789508233</v>
      </c>
      <c r="L6818" s="211">
        <v>0.27045279412009193</v>
      </c>
      <c r="M6818" s="211">
        <v>0.1094553434143217</v>
      </c>
      <c r="N6818" s="211">
        <v>0.37589182884010469</v>
      </c>
      <c r="O6818" s="211">
        <v>0.72639413181241386</v>
      </c>
      <c r="P6818" s="211">
        <v>6.5591207543618302E-2</v>
      </c>
      <c r="Q6818" s="211">
        <v>0.12324580293701765</v>
      </c>
      <c r="R6818" s="211">
        <v>0.44785595489723795</v>
      </c>
      <c r="S6818" s="211">
        <v>0.4009341765484376</v>
      </c>
      <c r="T6818" s="211">
        <v>0.62354721400381119</v>
      </c>
      <c r="U6818" s="211">
        <v>0.45125591619053845</v>
      </c>
      <c r="V6818" s="211">
        <v>0.10430513336906848</v>
      </c>
      <c r="W6818" s="211">
        <v>0.62797569733812986</v>
      </c>
      <c r="X6818" s="211">
        <v>0.33281340149296179</v>
      </c>
      <c r="Y6818" s="211">
        <v>0.67675225715145704</v>
      </c>
      <c r="Z6818" s="211">
        <v>0.14559134992004263</v>
      </c>
      <c r="AA6818" s="212">
        <v>0.12133285632760603</v>
      </c>
    </row>
    <row r="6819" spans="1:27" x14ac:dyDescent="0.35">
      <c r="A6819" s="210" t="s">
        <v>7495</v>
      </c>
      <c r="B6819" s="217">
        <v>117.1948105977593</v>
      </c>
      <c r="C6819" s="211">
        <v>5.6407934713317065E-2</v>
      </c>
      <c r="D6819" s="211">
        <v>0.12380747574011669</v>
      </c>
      <c r="E6819" s="211">
        <v>7.6417285861682546E-2</v>
      </c>
      <c r="F6819" s="211">
        <v>0.10938672631767471</v>
      </c>
      <c r="G6819" s="211">
        <v>0.12086838022575078</v>
      </c>
      <c r="H6819" s="211">
        <v>0.11132793276851234</v>
      </c>
      <c r="I6819" s="211">
        <v>0.51755413466395961</v>
      </c>
      <c r="J6819" s="211">
        <v>0.43860727829656226</v>
      </c>
      <c r="K6819" s="211">
        <v>0.52212108279947667</v>
      </c>
      <c r="L6819" s="211">
        <v>0.27551307801132086</v>
      </c>
      <c r="M6819" s="211">
        <v>8.8079164358396869E-2</v>
      </c>
      <c r="N6819" s="211">
        <v>0.43840362925872134</v>
      </c>
      <c r="O6819" s="211">
        <v>0.7152561369380257</v>
      </c>
      <c r="P6819" s="211">
        <v>7.186849517980301E-2</v>
      </c>
      <c r="Q6819" s="211">
        <v>0.1249520122068232</v>
      </c>
      <c r="R6819" s="211">
        <v>0.47190888187451463</v>
      </c>
      <c r="S6819" s="211">
        <v>0.3120380866969642</v>
      </c>
      <c r="T6819" s="211">
        <v>0.4677327219425324</v>
      </c>
      <c r="U6819" s="211">
        <v>0.45562791235703254</v>
      </c>
      <c r="V6819" s="211">
        <v>5.8716742442198905E-2</v>
      </c>
      <c r="W6819" s="211">
        <v>0.61173661605591478</v>
      </c>
      <c r="X6819" s="211">
        <v>0.30734232225151698</v>
      </c>
      <c r="Y6819" s="211">
        <v>0.57542294285599416</v>
      </c>
      <c r="Z6819" s="211">
        <v>0.14726960276685402</v>
      </c>
      <c r="AA6819" s="212">
        <v>0.11891858299063096</v>
      </c>
    </row>
    <row r="6820" spans="1:27" x14ac:dyDescent="0.35">
      <c r="A6820" s="210" t="s">
        <v>7496</v>
      </c>
      <c r="B6820" s="217">
        <v>158.47722531069383</v>
      </c>
      <c r="C6820" s="211">
        <v>7.1523342076586782E-2</v>
      </c>
      <c r="D6820" s="211">
        <v>0.13137136949953018</v>
      </c>
      <c r="E6820" s="211">
        <v>8.2063741981951044E-2</v>
      </c>
      <c r="F6820" s="211">
        <v>9.8116552968702975E-2</v>
      </c>
      <c r="G6820" s="211">
        <v>0.12515407574439849</v>
      </c>
      <c r="H6820" s="211">
        <v>0.11687537909602791</v>
      </c>
      <c r="I6820" s="211">
        <v>0.49133741987699242</v>
      </c>
      <c r="J6820" s="211">
        <v>0.41129775485015774</v>
      </c>
      <c r="K6820" s="211">
        <v>0.60082718406441971</v>
      </c>
      <c r="L6820" s="211">
        <v>0.26942183513569506</v>
      </c>
      <c r="M6820" s="211">
        <v>9.9114148848381642E-2</v>
      </c>
      <c r="N6820" s="211">
        <v>0.46557804773008749</v>
      </c>
      <c r="O6820" s="211">
        <v>0.74491699347987994</v>
      </c>
      <c r="P6820" s="211">
        <v>6.9876266897152081E-2</v>
      </c>
      <c r="Q6820" s="211">
        <v>9.5588142033851811E-2</v>
      </c>
      <c r="R6820" s="211">
        <v>0.43109179545200732</v>
      </c>
      <c r="S6820" s="211">
        <v>0.31209384190152734</v>
      </c>
      <c r="T6820" s="211">
        <v>0.53162587245737503</v>
      </c>
      <c r="U6820" s="211">
        <v>0.48009025052597731</v>
      </c>
      <c r="V6820" s="211">
        <v>0.12115084556429355</v>
      </c>
      <c r="W6820" s="211">
        <v>0.57024732140050127</v>
      </c>
      <c r="X6820" s="211">
        <v>0.38959203061588005</v>
      </c>
      <c r="Y6820" s="211">
        <v>0.61559093978860169</v>
      </c>
      <c r="Z6820" s="211">
        <v>0.14524301875639575</v>
      </c>
      <c r="AA6820" s="212">
        <v>0.12064751170903464</v>
      </c>
    </row>
    <row r="6821" spans="1:27" x14ac:dyDescent="0.35">
      <c r="A6821" s="210" t="s">
        <v>7497</v>
      </c>
      <c r="B6821" s="217">
        <v>131.65835330035932</v>
      </c>
      <c r="C6821" s="211">
        <v>5.9648621250066133E-2</v>
      </c>
      <c r="D6821" s="211">
        <v>0.11476342083559808</v>
      </c>
      <c r="E6821" s="211">
        <v>8.3250238884473873E-2</v>
      </c>
      <c r="F6821" s="211">
        <v>7.5871178587191362E-2</v>
      </c>
      <c r="G6821" s="211">
        <v>0.12141597947522008</v>
      </c>
      <c r="H6821" s="211">
        <v>0.12295625288293217</v>
      </c>
      <c r="I6821" s="211">
        <v>0.48146978035498156</v>
      </c>
      <c r="J6821" s="211">
        <v>0.45101338171233957</v>
      </c>
      <c r="K6821" s="211">
        <v>0.5766806506626565</v>
      </c>
      <c r="L6821" s="211">
        <v>0.26888687441818382</v>
      </c>
      <c r="M6821" s="211">
        <v>9.6659889125248949E-2</v>
      </c>
      <c r="N6821" s="211">
        <v>0.58403727689046336</v>
      </c>
      <c r="O6821" s="211">
        <v>0.56792082598325599</v>
      </c>
      <c r="P6821" s="211">
        <v>6.7063566033210051E-2</v>
      </c>
      <c r="Q6821" s="211">
        <v>9.9172449800222981E-2</v>
      </c>
      <c r="R6821" s="211">
        <v>0.45895232075765363</v>
      </c>
      <c r="S6821" s="211">
        <v>0.29655431804516619</v>
      </c>
      <c r="T6821" s="211">
        <v>0.52117936364551953</v>
      </c>
      <c r="U6821" s="211">
        <v>0.42806183636099537</v>
      </c>
      <c r="V6821" s="211">
        <v>9.9139957488734928E-2</v>
      </c>
      <c r="W6821" s="211">
        <v>0.61701885948963631</v>
      </c>
      <c r="X6821" s="211">
        <v>0.30851188480134173</v>
      </c>
      <c r="Y6821" s="211">
        <v>0.66245055542471643</v>
      </c>
      <c r="Z6821" s="211">
        <v>0.14474984443544991</v>
      </c>
      <c r="AA6821" s="212">
        <v>0.12426793079524177</v>
      </c>
    </row>
    <row r="6822" spans="1:27" x14ac:dyDescent="0.35">
      <c r="A6822" s="210" t="s">
        <v>7498</v>
      </c>
      <c r="B6822" s="217">
        <v>145.66451364077659</v>
      </c>
      <c r="C6822" s="211">
        <v>6.355495682281645E-2</v>
      </c>
      <c r="D6822" s="211">
        <v>0.12326882733239088</v>
      </c>
      <c r="E6822" s="211">
        <v>8.6831514187821549E-2</v>
      </c>
      <c r="F6822" s="211">
        <v>0.11187320216850448</v>
      </c>
      <c r="G6822" s="211">
        <v>0.12152613919996005</v>
      </c>
      <c r="H6822" s="211">
        <v>0.12141992179728965</v>
      </c>
      <c r="I6822" s="211">
        <v>0.52379656911330374</v>
      </c>
      <c r="J6822" s="211">
        <v>0.41866367590212461</v>
      </c>
      <c r="K6822" s="211">
        <v>0.64503835828612688</v>
      </c>
      <c r="L6822" s="211">
        <v>0.28023126323150488</v>
      </c>
      <c r="M6822" s="211">
        <v>9.800415179518937E-2</v>
      </c>
      <c r="N6822" s="211">
        <v>0.42902737656672574</v>
      </c>
      <c r="O6822" s="211">
        <v>0.794272287241237</v>
      </c>
      <c r="P6822" s="211">
        <v>6.4201140552913941E-2</v>
      </c>
      <c r="Q6822" s="211">
        <v>8.6850962050100705E-2</v>
      </c>
      <c r="R6822" s="211">
        <v>0.48700026816348257</v>
      </c>
      <c r="S6822" s="211">
        <v>0.39025247658712947</v>
      </c>
      <c r="T6822" s="211">
        <v>0.5226549311552946</v>
      </c>
      <c r="U6822" s="211">
        <v>0.516084492206354</v>
      </c>
      <c r="V6822" s="211">
        <v>0.10276472607147788</v>
      </c>
      <c r="W6822" s="211">
        <v>0.54736657968789248</v>
      </c>
      <c r="X6822" s="211">
        <v>0.40094665498183085</v>
      </c>
      <c r="Y6822" s="211">
        <v>0.59080948045976389</v>
      </c>
      <c r="Z6822" s="211">
        <v>0.13849421654727453</v>
      </c>
      <c r="AA6822" s="212">
        <v>0.12109317021854668</v>
      </c>
    </row>
    <row r="6823" spans="1:27" x14ac:dyDescent="0.35">
      <c r="A6823" s="210" t="s">
        <v>7499</v>
      </c>
      <c r="B6823" s="217">
        <v>139.57328668084969</v>
      </c>
      <c r="C6823" s="211">
        <v>6.1892573480598269E-2</v>
      </c>
      <c r="D6823" s="211">
        <v>0.12695494863240112</v>
      </c>
      <c r="E6823" s="211">
        <v>7.1079258643066037E-2</v>
      </c>
      <c r="F6823" s="211">
        <v>8.3882744201912537E-2</v>
      </c>
      <c r="G6823" s="211">
        <v>0.12452746535097033</v>
      </c>
      <c r="H6823" s="211">
        <v>0.12011277304008205</v>
      </c>
      <c r="I6823" s="211">
        <v>0.48081994355762125</v>
      </c>
      <c r="J6823" s="211">
        <v>0.42062043207311117</v>
      </c>
      <c r="K6823" s="211">
        <v>0.64410338655038857</v>
      </c>
      <c r="L6823" s="211">
        <v>0.27766300169376334</v>
      </c>
      <c r="M6823" s="211">
        <v>0.10265802872207545</v>
      </c>
      <c r="N6823" s="211">
        <v>0.39373459043522219</v>
      </c>
      <c r="O6823" s="211">
        <v>0.72652479949960713</v>
      </c>
      <c r="P6823" s="211">
        <v>7.1343444662626973E-2</v>
      </c>
      <c r="Q6823" s="211">
        <v>6.7756157688667634E-2</v>
      </c>
      <c r="R6823" s="211">
        <v>0.38576690081512088</v>
      </c>
      <c r="S6823" s="211">
        <v>0.30520744067154082</v>
      </c>
      <c r="T6823" s="211">
        <v>0.59590671611775714</v>
      </c>
      <c r="U6823" s="211">
        <v>0.49485532120905196</v>
      </c>
      <c r="V6823" s="211">
        <v>8.0152434695184793E-2</v>
      </c>
      <c r="W6823" s="211">
        <v>0.62475434568122112</v>
      </c>
      <c r="X6823" s="211">
        <v>0.32137882720326438</v>
      </c>
      <c r="Y6823" s="211">
        <v>0.70220683010632934</v>
      </c>
      <c r="Z6823" s="211">
        <v>0.14820174559819724</v>
      </c>
      <c r="AA6823" s="212">
        <v>0.12291605847073017</v>
      </c>
    </row>
    <row r="6824" spans="1:27" x14ac:dyDescent="0.35">
      <c r="A6824" s="210" t="s">
        <v>7500</v>
      </c>
      <c r="B6824" s="217">
        <v>177.40245693840623</v>
      </c>
      <c r="C6824" s="211">
        <v>4.8771048288401106E-2</v>
      </c>
      <c r="D6824" s="211">
        <v>0.12683289227779382</v>
      </c>
      <c r="E6824" s="211">
        <v>7.0492503848196955E-2</v>
      </c>
      <c r="F6824" s="211">
        <v>0.10148564895062614</v>
      </c>
      <c r="G6824" s="211">
        <v>0.12247387717555559</v>
      </c>
      <c r="H6824" s="211">
        <v>0.12165939452115493</v>
      </c>
      <c r="I6824" s="211">
        <v>0.52930526030292502</v>
      </c>
      <c r="J6824" s="211">
        <v>0.46281048081017445</v>
      </c>
      <c r="K6824" s="211">
        <v>0.64346128967018068</v>
      </c>
      <c r="L6824" s="211">
        <v>0.27797867484103161</v>
      </c>
      <c r="M6824" s="211">
        <v>0.1156871373449081</v>
      </c>
      <c r="N6824" s="211">
        <v>0.4201731080601796</v>
      </c>
      <c r="O6824" s="211">
        <v>0.76875904439085274</v>
      </c>
      <c r="P6824" s="211">
        <v>6.7974916784557665E-2</v>
      </c>
      <c r="Q6824" s="211">
        <v>8.5464159696066702E-2</v>
      </c>
      <c r="R6824" s="211">
        <v>0.44991040879125699</v>
      </c>
      <c r="S6824" s="211">
        <v>0.26586488485162574</v>
      </c>
      <c r="T6824" s="211">
        <v>0.5321373915105565</v>
      </c>
      <c r="U6824" s="211">
        <v>0.54038435177982358</v>
      </c>
      <c r="V6824" s="211">
        <v>0.14788633240813193</v>
      </c>
      <c r="W6824" s="211">
        <v>0.5272389293252413</v>
      </c>
      <c r="X6824" s="211">
        <v>0.3164122893002107</v>
      </c>
      <c r="Y6824" s="211">
        <v>0.64777165846763252</v>
      </c>
      <c r="Z6824" s="211">
        <v>0.14969559225394147</v>
      </c>
      <c r="AA6824" s="212">
        <v>0.12646060890234273</v>
      </c>
    </row>
    <row r="6825" spans="1:27" x14ac:dyDescent="0.35">
      <c r="A6825" s="210" t="s">
        <v>7501</v>
      </c>
      <c r="B6825" s="217">
        <v>123.53884504672261</v>
      </c>
      <c r="C6825" s="211">
        <v>5.2952919628713645E-2</v>
      </c>
      <c r="D6825" s="211">
        <v>0.12063715860686247</v>
      </c>
      <c r="E6825" s="211">
        <v>7.4310317423198005E-2</v>
      </c>
      <c r="F6825" s="211">
        <v>9.1273080846265883E-2</v>
      </c>
      <c r="G6825" s="211">
        <v>0.12126728950871631</v>
      </c>
      <c r="H6825" s="211">
        <v>0.11001791910076884</v>
      </c>
      <c r="I6825" s="211">
        <v>0.48258349175712362</v>
      </c>
      <c r="J6825" s="211">
        <v>0.44812295578777883</v>
      </c>
      <c r="K6825" s="211">
        <v>0.59367931507538685</v>
      </c>
      <c r="L6825" s="211">
        <v>0.27320909546843453</v>
      </c>
      <c r="M6825" s="211">
        <v>9.0833923680501194E-2</v>
      </c>
      <c r="N6825" s="211">
        <v>0.44309202974885165</v>
      </c>
      <c r="O6825" s="211">
        <v>0.68095924789192253</v>
      </c>
      <c r="P6825" s="211">
        <v>6.8843162771520028E-2</v>
      </c>
      <c r="Q6825" s="211">
        <v>0.11478148121346642</v>
      </c>
      <c r="R6825" s="211">
        <v>0.42491219916935197</v>
      </c>
      <c r="S6825" s="211">
        <v>0.34838482952343047</v>
      </c>
      <c r="T6825" s="211">
        <v>0.53417264742870518</v>
      </c>
      <c r="U6825" s="211">
        <v>0.33650978120410235</v>
      </c>
      <c r="V6825" s="211">
        <v>9.5890143827110544E-2</v>
      </c>
      <c r="W6825" s="211">
        <v>0.50350463981072957</v>
      </c>
      <c r="X6825" s="211">
        <v>0.33548518161324475</v>
      </c>
      <c r="Y6825" s="211">
        <v>0.66900722439784843</v>
      </c>
      <c r="Z6825" s="211">
        <v>0.14861412329795629</v>
      </c>
      <c r="AA6825" s="212">
        <v>0.11998625800590661</v>
      </c>
    </row>
    <row r="6826" spans="1:27" x14ac:dyDescent="0.35">
      <c r="A6826" s="210" t="s">
        <v>7502</v>
      </c>
      <c r="B6826" s="217">
        <v>136.0034758142489</v>
      </c>
      <c r="C6826" s="211">
        <v>7.2273956999049205E-2</v>
      </c>
      <c r="D6826" s="211">
        <v>0.11916590530548886</v>
      </c>
      <c r="E6826" s="211">
        <v>7.0136825856300475E-2</v>
      </c>
      <c r="F6826" s="211">
        <v>9.8825551884502122E-2</v>
      </c>
      <c r="G6826" s="211">
        <v>0.11795261706335157</v>
      </c>
      <c r="H6826" s="211">
        <v>0.10808044190442007</v>
      </c>
      <c r="I6826" s="211">
        <v>0.47051577994918609</v>
      </c>
      <c r="J6826" s="211">
        <v>0.45099148867072703</v>
      </c>
      <c r="K6826" s="211">
        <v>0.57940576944062494</v>
      </c>
      <c r="L6826" s="211">
        <v>0.27490876448280605</v>
      </c>
      <c r="M6826" s="211">
        <v>0.10364262360329705</v>
      </c>
      <c r="N6826" s="211">
        <v>0.41483255218302328</v>
      </c>
      <c r="O6826" s="211">
        <v>0.66826639483835582</v>
      </c>
      <c r="P6826" s="211">
        <v>6.8777688313780658E-2</v>
      </c>
      <c r="Q6826" s="211">
        <v>0.12690641614208187</v>
      </c>
      <c r="R6826" s="211">
        <v>0.37154739395383779</v>
      </c>
      <c r="S6826" s="211">
        <v>0.2964863746898227</v>
      </c>
      <c r="T6826" s="211">
        <v>0.53440378406066757</v>
      </c>
      <c r="U6826" s="211">
        <v>0.41048196720673691</v>
      </c>
      <c r="V6826" s="211">
        <v>9.9587019160026255E-2</v>
      </c>
      <c r="W6826" s="211">
        <v>0.48710030763418982</v>
      </c>
      <c r="X6826" s="211">
        <v>0.37217774506969942</v>
      </c>
      <c r="Y6826" s="211">
        <v>0.66007603736927012</v>
      </c>
      <c r="Z6826" s="211">
        <v>0.1423101028169306</v>
      </c>
      <c r="AA6826" s="212">
        <v>0.11786213969872257</v>
      </c>
    </row>
    <row r="6827" spans="1:27" x14ac:dyDescent="0.35">
      <c r="A6827" s="210" t="s">
        <v>7503</v>
      </c>
      <c r="B6827" s="217">
        <v>138.30205591686874</v>
      </c>
      <c r="C6827" s="211">
        <v>5.0640697307900634E-2</v>
      </c>
      <c r="D6827" s="211">
        <v>0.12004789543242547</v>
      </c>
      <c r="E6827" s="211">
        <v>8.5877595136424831E-2</v>
      </c>
      <c r="F6827" s="211">
        <v>9.1706162081865411E-2</v>
      </c>
      <c r="G6827" s="211">
        <v>0.1234815752830708</v>
      </c>
      <c r="H6827" s="211">
        <v>0.11817803512923471</v>
      </c>
      <c r="I6827" s="211">
        <v>0.45450067935408545</v>
      </c>
      <c r="J6827" s="211">
        <v>0.4044887748760887</v>
      </c>
      <c r="K6827" s="211">
        <v>0.51574278053310951</v>
      </c>
      <c r="L6827" s="211">
        <v>0.28083205926524352</v>
      </c>
      <c r="M6827" s="211">
        <v>9.0359300500823275E-2</v>
      </c>
      <c r="N6827" s="211">
        <v>0.37638106428514706</v>
      </c>
      <c r="O6827" s="211">
        <v>0.76674025212154162</v>
      </c>
      <c r="P6827" s="211">
        <v>6.4570052864388452E-2</v>
      </c>
      <c r="Q6827" s="211">
        <v>0.13476143097463517</v>
      </c>
      <c r="R6827" s="211">
        <v>0.36236465736116996</v>
      </c>
      <c r="S6827" s="211">
        <v>0.31732873287719437</v>
      </c>
      <c r="T6827" s="211">
        <v>0.49475766201399496</v>
      </c>
      <c r="U6827" s="211">
        <v>0.48678230160725955</v>
      </c>
      <c r="V6827" s="211">
        <v>0.14020706346262896</v>
      </c>
      <c r="W6827" s="211">
        <v>0.61951070579347001</v>
      </c>
      <c r="X6827" s="211">
        <v>0.31704152983057854</v>
      </c>
      <c r="Y6827" s="211">
        <v>0.57140674829132221</v>
      </c>
      <c r="Z6827" s="211">
        <v>0.14839926384592142</v>
      </c>
      <c r="AA6827" s="212">
        <v>0.11921604691995127</v>
      </c>
    </row>
    <row r="6828" spans="1:27" x14ac:dyDescent="0.35">
      <c r="A6828" s="210" t="s">
        <v>7504</v>
      </c>
      <c r="B6828" s="217">
        <v>119.50417507969034</v>
      </c>
      <c r="C6828" s="211">
        <v>6.6231504959695181E-2</v>
      </c>
      <c r="D6828" s="211">
        <v>0.13088787929955276</v>
      </c>
      <c r="E6828" s="211">
        <v>7.3639299384141571E-2</v>
      </c>
      <c r="F6828" s="211">
        <v>8.5874730329286678E-2</v>
      </c>
      <c r="G6828" s="211">
        <v>0.12567190854340857</v>
      </c>
      <c r="H6828" s="211">
        <v>0.1096116185472456</v>
      </c>
      <c r="I6828" s="211">
        <v>0.45771923180819085</v>
      </c>
      <c r="J6828" s="211">
        <v>0.43498209218391498</v>
      </c>
      <c r="K6828" s="211">
        <v>0.63107675902214067</v>
      </c>
      <c r="L6828" s="211">
        <v>0.27658484585239401</v>
      </c>
      <c r="M6828" s="211">
        <v>8.346692506953643E-2</v>
      </c>
      <c r="N6828" s="211">
        <v>0.40607712672586127</v>
      </c>
      <c r="O6828" s="211">
        <v>0.63722318713178194</v>
      </c>
      <c r="P6828" s="211">
        <v>6.853965228832945E-2</v>
      </c>
      <c r="Q6828" s="211">
        <v>8.3540857639006302E-2</v>
      </c>
      <c r="R6828" s="211">
        <v>0.48497396441085627</v>
      </c>
      <c r="S6828" s="211">
        <v>0.42334256875699167</v>
      </c>
      <c r="T6828" s="211">
        <v>0.51182287946575178</v>
      </c>
      <c r="U6828" s="211">
        <v>0.46495515199170551</v>
      </c>
      <c r="V6828" s="211">
        <v>9.0042958578206919E-2</v>
      </c>
      <c r="W6828" s="211">
        <v>0.56093211983231739</v>
      </c>
      <c r="X6828" s="211">
        <v>0.39305496492285968</v>
      </c>
      <c r="Y6828" s="211">
        <v>0.53662402682508492</v>
      </c>
      <c r="Z6828" s="211">
        <v>0.1452319081208038</v>
      </c>
      <c r="AA6828" s="212">
        <v>0.12278379125206303</v>
      </c>
    </row>
    <row r="6829" spans="1:27" x14ac:dyDescent="0.35">
      <c r="A6829" s="210" t="s">
        <v>7505</v>
      </c>
      <c r="B6829" s="217">
        <v>120.64645588729645</v>
      </c>
      <c r="C6829" s="211">
        <v>6.1534685692902977E-2</v>
      </c>
      <c r="D6829" s="211">
        <v>0.12312456710464011</v>
      </c>
      <c r="E6829" s="211">
        <v>7.1426534651949994E-2</v>
      </c>
      <c r="F6829" s="211">
        <v>0.12167955314899857</v>
      </c>
      <c r="G6829" s="211">
        <v>0.11349320509656764</v>
      </c>
      <c r="H6829" s="211">
        <v>0.12218774376571311</v>
      </c>
      <c r="I6829" s="211">
        <v>0.49849547465944383</v>
      </c>
      <c r="J6829" s="211">
        <v>0.45612147923690499</v>
      </c>
      <c r="K6829" s="211">
        <v>0.60833102566801334</v>
      </c>
      <c r="L6829" s="211">
        <v>0.27184899408315522</v>
      </c>
      <c r="M6829" s="211">
        <v>0.10295491909558215</v>
      </c>
      <c r="N6829" s="211">
        <v>0.53733098718243832</v>
      </c>
      <c r="O6829" s="211">
        <v>0.65128636891499825</v>
      </c>
      <c r="P6829" s="211">
        <v>6.201221235743215E-2</v>
      </c>
      <c r="Q6829" s="211">
        <v>5.8704580941022586E-2</v>
      </c>
      <c r="R6829" s="211">
        <v>0.37921408461138562</v>
      </c>
      <c r="S6829" s="211">
        <v>0.33973182107735783</v>
      </c>
      <c r="T6829" s="211">
        <v>0.52412264158370592</v>
      </c>
      <c r="U6829" s="211">
        <v>0.44323112392248842</v>
      </c>
      <c r="V6829" s="211">
        <v>7.9024375638202013E-2</v>
      </c>
      <c r="W6829" s="211">
        <v>0.50593625855543156</v>
      </c>
      <c r="X6829" s="211">
        <v>0.22885313684145131</v>
      </c>
      <c r="Y6829" s="211">
        <v>0.63655534862082019</v>
      </c>
      <c r="Z6829" s="211">
        <v>0.14358152581190534</v>
      </c>
      <c r="AA6829" s="212">
        <v>0.11969773358460782</v>
      </c>
    </row>
    <row r="6830" spans="1:27" x14ac:dyDescent="0.35">
      <c r="A6830" s="210" t="s">
        <v>7506</v>
      </c>
      <c r="B6830" s="217">
        <v>130.75213422595903</v>
      </c>
      <c r="C6830" s="211">
        <v>6.068278221674811E-2</v>
      </c>
      <c r="D6830" s="211">
        <v>0.13003999059447505</v>
      </c>
      <c r="E6830" s="211">
        <v>7.611669039452959E-2</v>
      </c>
      <c r="F6830" s="211">
        <v>0.1097174433611009</v>
      </c>
      <c r="G6830" s="211">
        <v>0.11505701785428644</v>
      </c>
      <c r="H6830" s="211">
        <v>0.11638688304709764</v>
      </c>
      <c r="I6830" s="211">
        <v>0.52641371351266508</v>
      </c>
      <c r="J6830" s="211">
        <v>0.42227977442601305</v>
      </c>
      <c r="K6830" s="211">
        <v>0.58676935202231373</v>
      </c>
      <c r="L6830" s="211">
        <v>0.28129161052160001</v>
      </c>
      <c r="M6830" s="211">
        <v>0.10450593341258443</v>
      </c>
      <c r="N6830" s="211">
        <v>0.3995540758567373</v>
      </c>
      <c r="O6830" s="211">
        <v>0.65799231667010094</v>
      </c>
      <c r="P6830" s="211">
        <v>7.0402668382842648E-2</v>
      </c>
      <c r="Q6830" s="211">
        <v>8.1348604195684793E-2</v>
      </c>
      <c r="R6830" s="211">
        <v>0.45116919365339753</v>
      </c>
      <c r="S6830" s="211">
        <v>0.43366198014833612</v>
      </c>
      <c r="T6830" s="211">
        <v>0.55820798901824931</v>
      </c>
      <c r="U6830" s="211">
        <v>0.39665429347107384</v>
      </c>
      <c r="V6830" s="211">
        <v>7.0415663141862567E-2</v>
      </c>
      <c r="W6830" s="211">
        <v>0.51777827315699154</v>
      </c>
      <c r="X6830" s="211">
        <v>0.37127751371969714</v>
      </c>
      <c r="Y6830" s="211">
        <v>0.70431331218166859</v>
      </c>
      <c r="Z6830" s="211">
        <v>0.14268822263611322</v>
      </c>
      <c r="AA6830" s="212">
        <v>0.1172894646202058</v>
      </c>
    </row>
    <row r="6831" spans="1:27" x14ac:dyDescent="0.35">
      <c r="A6831" s="210" t="s">
        <v>7507</v>
      </c>
      <c r="B6831" s="217">
        <v>131.10391252935321</v>
      </c>
      <c r="C6831" s="211">
        <v>5.6221347517409447E-2</v>
      </c>
      <c r="D6831" s="211">
        <v>0.11995381960275141</v>
      </c>
      <c r="E6831" s="211">
        <v>7.7187965786623625E-2</v>
      </c>
      <c r="F6831" s="211">
        <v>0.10825354223136158</v>
      </c>
      <c r="G6831" s="211">
        <v>0.12633921871359349</v>
      </c>
      <c r="H6831" s="211">
        <v>0.12020887569275852</v>
      </c>
      <c r="I6831" s="211">
        <v>0.50353277993716239</v>
      </c>
      <c r="J6831" s="211">
        <v>0.45496417429886005</v>
      </c>
      <c r="K6831" s="211">
        <v>0.54773824713176711</v>
      </c>
      <c r="L6831" s="211">
        <v>0.26938979912577388</v>
      </c>
      <c r="M6831" s="211">
        <v>9.9755305825136545E-2</v>
      </c>
      <c r="N6831" s="211">
        <v>0.44979374564784269</v>
      </c>
      <c r="O6831" s="211">
        <v>0.6438849692413029</v>
      </c>
      <c r="P6831" s="211">
        <v>6.9713526148158789E-2</v>
      </c>
      <c r="Q6831" s="211">
        <v>0.13811105737573603</v>
      </c>
      <c r="R6831" s="211">
        <v>0.44459467430696714</v>
      </c>
      <c r="S6831" s="211">
        <v>0.30987596340558071</v>
      </c>
      <c r="T6831" s="211">
        <v>0.59173034879229391</v>
      </c>
      <c r="U6831" s="211">
        <v>0.48409548895187338</v>
      </c>
      <c r="V6831" s="211">
        <v>9.1999682841812286E-2</v>
      </c>
      <c r="W6831" s="211">
        <v>0.60960233274316078</v>
      </c>
      <c r="X6831" s="211">
        <v>0.28953137346545721</v>
      </c>
      <c r="Y6831" s="211">
        <v>0.59455317650805006</v>
      </c>
      <c r="Z6831" s="211">
        <v>0.14582353631751227</v>
      </c>
      <c r="AA6831" s="212">
        <v>0.12490440536038397</v>
      </c>
    </row>
    <row r="6832" spans="1:27" x14ac:dyDescent="0.35">
      <c r="A6832" s="210" t="s">
        <v>7508</v>
      </c>
      <c r="B6832" s="217">
        <v>157.45085722683402</v>
      </c>
      <c r="C6832" s="211">
        <v>7.4864382015922687E-2</v>
      </c>
      <c r="D6832" s="211">
        <v>0.12433443982885865</v>
      </c>
      <c r="E6832" s="211">
        <v>7.4440850155202631E-2</v>
      </c>
      <c r="F6832" s="211">
        <v>0.10275146793378895</v>
      </c>
      <c r="G6832" s="211">
        <v>0.11306289611529442</v>
      </c>
      <c r="H6832" s="211">
        <v>0.12125208244059744</v>
      </c>
      <c r="I6832" s="211">
        <v>0.49745941537821531</v>
      </c>
      <c r="J6832" s="211">
        <v>0.43381010394459085</v>
      </c>
      <c r="K6832" s="211">
        <v>0.59645769118411229</v>
      </c>
      <c r="L6832" s="211">
        <v>0.27961890137612755</v>
      </c>
      <c r="M6832" s="211">
        <v>0.11482121580074726</v>
      </c>
      <c r="N6832" s="211">
        <v>0.4161845706434687</v>
      </c>
      <c r="O6832" s="211">
        <v>0.61421450447009662</v>
      </c>
      <c r="P6832" s="211">
        <v>6.5172171147727484E-2</v>
      </c>
      <c r="Q6832" s="211">
        <v>7.9663948982081997E-2</v>
      </c>
      <c r="R6832" s="211">
        <v>0.4440150615637648</v>
      </c>
      <c r="S6832" s="211">
        <v>0.3674652014304079</v>
      </c>
      <c r="T6832" s="211">
        <v>0.50106411369499282</v>
      </c>
      <c r="U6832" s="211">
        <v>0.43464882527112991</v>
      </c>
      <c r="V6832" s="211">
        <v>0.11222985968136905</v>
      </c>
      <c r="W6832" s="211">
        <v>0.5508870986033152</v>
      </c>
      <c r="X6832" s="211">
        <v>0.4138325437507106</v>
      </c>
      <c r="Y6832" s="211">
        <v>0.68366602793510522</v>
      </c>
      <c r="Z6832" s="211">
        <v>0.14539269355420967</v>
      </c>
      <c r="AA6832" s="212">
        <v>0.11253740343128678</v>
      </c>
    </row>
    <row r="6833" spans="1:27" x14ac:dyDescent="0.35">
      <c r="A6833" s="210" t="s">
        <v>7509</v>
      </c>
      <c r="B6833" s="217">
        <v>134.60949771003649</v>
      </c>
      <c r="C6833" s="211">
        <v>5.47009231240487E-2</v>
      </c>
      <c r="D6833" s="211">
        <v>0.11845315385915478</v>
      </c>
      <c r="E6833" s="211">
        <v>8.6236333416236349E-2</v>
      </c>
      <c r="F6833" s="211">
        <v>9.940969410565971E-2</v>
      </c>
      <c r="G6833" s="211">
        <v>0.12174032652459857</v>
      </c>
      <c r="H6833" s="211">
        <v>0.11995850617684176</v>
      </c>
      <c r="I6833" s="211">
        <v>0.48333326181787173</v>
      </c>
      <c r="J6833" s="211">
        <v>0.42220166272112275</v>
      </c>
      <c r="K6833" s="211">
        <v>0.57572277617659773</v>
      </c>
      <c r="L6833" s="211">
        <v>0.2774248571455491</v>
      </c>
      <c r="M6833" s="211">
        <v>8.3233870893848122E-2</v>
      </c>
      <c r="N6833" s="211">
        <v>0.3782344136849014</v>
      </c>
      <c r="O6833" s="211">
        <v>0.6661115340782624</v>
      </c>
      <c r="P6833" s="211">
        <v>7.2123425440963368E-2</v>
      </c>
      <c r="Q6833" s="211">
        <v>0.10576509469316681</v>
      </c>
      <c r="R6833" s="211">
        <v>0.45723122219301776</v>
      </c>
      <c r="S6833" s="211">
        <v>0.29570102003557569</v>
      </c>
      <c r="T6833" s="211">
        <v>0.58230426801114299</v>
      </c>
      <c r="U6833" s="211">
        <v>0.41951489926088825</v>
      </c>
      <c r="V6833" s="211">
        <v>0.1101661026159745</v>
      </c>
      <c r="W6833" s="211">
        <v>0.50933228017770249</v>
      </c>
      <c r="X6833" s="211">
        <v>0.28415598060375613</v>
      </c>
      <c r="Y6833" s="211">
        <v>0.72543297134280094</v>
      </c>
      <c r="Z6833" s="211">
        <v>0.14181258937977495</v>
      </c>
      <c r="AA6833" s="212">
        <v>0.12566346400415707</v>
      </c>
    </row>
    <row r="6834" spans="1:27" x14ac:dyDescent="0.35">
      <c r="A6834" s="210" t="s">
        <v>7510</v>
      </c>
      <c r="B6834" s="217">
        <v>143.085762556042</v>
      </c>
      <c r="C6834" s="211">
        <v>5.8194418723715738E-2</v>
      </c>
      <c r="D6834" s="211">
        <v>0.12423303008708161</v>
      </c>
      <c r="E6834" s="211">
        <v>7.5773891823477185E-2</v>
      </c>
      <c r="F6834" s="211">
        <v>0.11089185712402737</v>
      </c>
      <c r="G6834" s="211">
        <v>0.1208926666765824</v>
      </c>
      <c r="H6834" s="211">
        <v>0.11259928452619883</v>
      </c>
      <c r="I6834" s="211">
        <v>0.52101174982761589</v>
      </c>
      <c r="J6834" s="211">
        <v>0.40175858187435559</v>
      </c>
      <c r="K6834" s="211">
        <v>0.54563128608730638</v>
      </c>
      <c r="L6834" s="211">
        <v>0.27495417879931683</v>
      </c>
      <c r="M6834" s="211">
        <v>0.11112367766657591</v>
      </c>
      <c r="N6834" s="211">
        <v>0.53201287680588472</v>
      </c>
      <c r="O6834" s="211">
        <v>0.62548145433385149</v>
      </c>
      <c r="P6834" s="211">
        <v>6.7962708310002146E-2</v>
      </c>
      <c r="Q6834" s="211">
        <v>8.271133728596898E-2</v>
      </c>
      <c r="R6834" s="211">
        <v>0.40984558262653525</v>
      </c>
      <c r="S6834" s="211">
        <v>0.38814225419935483</v>
      </c>
      <c r="T6834" s="211">
        <v>0.62172399554894875</v>
      </c>
      <c r="U6834" s="211">
        <v>0.46933214615942126</v>
      </c>
      <c r="V6834" s="211">
        <v>6.3207645093326742E-2</v>
      </c>
      <c r="W6834" s="211">
        <v>0.5697285830856057</v>
      </c>
      <c r="X6834" s="211">
        <v>0.31323947707650768</v>
      </c>
      <c r="Y6834" s="211">
        <v>0.72081712267279929</v>
      </c>
      <c r="Z6834" s="211">
        <v>0.14993957569086708</v>
      </c>
      <c r="AA6834" s="212">
        <v>0.11254897456317386</v>
      </c>
    </row>
    <row r="6835" spans="1:27" x14ac:dyDescent="0.35">
      <c r="A6835" s="210" t="s">
        <v>7511</v>
      </c>
      <c r="B6835" s="217">
        <v>139.8772988464849</v>
      </c>
      <c r="C6835" s="211">
        <v>7.3347436957537551E-2</v>
      </c>
      <c r="D6835" s="211">
        <v>0.1246171944160948</v>
      </c>
      <c r="E6835" s="211">
        <v>8.2354690384069312E-2</v>
      </c>
      <c r="F6835" s="211">
        <v>8.8639578612470127E-2</v>
      </c>
      <c r="G6835" s="211">
        <v>0.1143924984311874</v>
      </c>
      <c r="H6835" s="211">
        <v>0.10206681028281279</v>
      </c>
      <c r="I6835" s="211">
        <v>0.49400430425386394</v>
      </c>
      <c r="J6835" s="211">
        <v>0.49011765795031892</v>
      </c>
      <c r="K6835" s="211">
        <v>0.59410480039492919</v>
      </c>
      <c r="L6835" s="211">
        <v>0.27952858229122513</v>
      </c>
      <c r="M6835" s="211">
        <v>0.10266647352086364</v>
      </c>
      <c r="N6835" s="211">
        <v>0.37454112754867824</v>
      </c>
      <c r="O6835" s="211">
        <v>0.69974065030510135</v>
      </c>
      <c r="P6835" s="211">
        <v>6.2394076515184478E-2</v>
      </c>
      <c r="Q6835" s="211">
        <v>5.7456388767154656E-2</v>
      </c>
      <c r="R6835" s="211">
        <v>0.45022697734970379</v>
      </c>
      <c r="S6835" s="211">
        <v>0.34415612368719151</v>
      </c>
      <c r="T6835" s="211">
        <v>0.57729398506520269</v>
      </c>
      <c r="U6835" s="211">
        <v>0.31970498221230403</v>
      </c>
      <c r="V6835" s="211">
        <v>0.15136034192388456</v>
      </c>
      <c r="W6835" s="211">
        <v>0.52043458866579551</v>
      </c>
      <c r="X6835" s="211">
        <v>0.31777419674420826</v>
      </c>
      <c r="Y6835" s="211">
        <v>0.701140992254909</v>
      </c>
      <c r="Z6835" s="211">
        <v>0.14379195462783023</v>
      </c>
      <c r="AA6835" s="212">
        <v>0.12002981051776768</v>
      </c>
    </row>
    <row r="6836" spans="1:27" x14ac:dyDescent="0.35">
      <c r="A6836" s="210" t="s">
        <v>7512</v>
      </c>
      <c r="B6836" s="217">
        <v>158.29898199914342</v>
      </c>
      <c r="C6836" s="211">
        <v>6.8893205150210385E-2</v>
      </c>
      <c r="D6836" s="211">
        <v>0.11969078633021243</v>
      </c>
      <c r="E6836" s="211">
        <v>7.9407205217431928E-2</v>
      </c>
      <c r="F6836" s="211">
        <v>7.5916312169056796E-2</v>
      </c>
      <c r="G6836" s="211">
        <v>0.11791249090264497</v>
      </c>
      <c r="H6836" s="211">
        <v>0.11280742163706013</v>
      </c>
      <c r="I6836" s="211">
        <v>0.4476917463403578</v>
      </c>
      <c r="J6836" s="211">
        <v>0.44348643201353799</v>
      </c>
      <c r="K6836" s="211">
        <v>0.64955638490829282</v>
      </c>
      <c r="L6836" s="211">
        <v>0.2738407001414942</v>
      </c>
      <c r="M6836" s="211">
        <v>0.10081616427206135</v>
      </c>
      <c r="N6836" s="211">
        <v>0.49836343549657613</v>
      </c>
      <c r="O6836" s="211">
        <v>0.75037158425265682</v>
      </c>
      <c r="P6836" s="211">
        <v>6.5480072904304437E-2</v>
      </c>
      <c r="Q6836" s="211">
        <v>5.7216803238772068E-2</v>
      </c>
      <c r="R6836" s="211">
        <v>0.4605631235208919</v>
      </c>
      <c r="S6836" s="211">
        <v>0.32272278757968442</v>
      </c>
      <c r="T6836" s="211">
        <v>0.57216499069721116</v>
      </c>
      <c r="U6836" s="211">
        <v>0.39594142045819036</v>
      </c>
      <c r="V6836" s="211">
        <v>0.13051831686166854</v>
      </c>
      <c r="W6836" s="211">
        <v>0.60413743227517924</v>
      </c>
      <c r="X6836" s="211">
        <v>0.38070640056152782</v>
      </c>
      <c r="Y6836" s="211">
        <v>0.7279817846620672</v>
      </c>
      <c r="Z6836" s="211">
        <v>0.14681269566667018</v>
      </c>
      <c r="AA6836" s="212">
        <v>0.12075442281004815</v>
      </c>
    </row>
    <row r="6837" spans="1:27" x14ac:dyDescent="0.35">
      <c r="A6837" s="210" t="s">
        <v>7513</v>
      </c>
      <c r="B6837" s="217">
        <v>169.36865917025884</v>
      </c>
      <c r="C6837" s="211">
        <v>5.934426325262504E-2</v>
      </c>
      <c r="D6837" s="211">
        <v>0.12542921598797729</v>
      </c>
      <c r="E6837" s="211">
        <v>7.0898898679662301E-2</v>
      </c>
      <c r="F6837" s="211">
        <v>0.10564447914637642</v>
      </c>
      <c r="G6837" s="211">
        <v>0.1184435525213601</v>
      </c>
      <c r="H6837" s="211">
        <v>0.11868935385612672</v>
      </c>
      <c r="I6837" s="211">
        <v>0.5038312412759961</v>
      </c>
      <c r="J6837" s="211">
        <v>0.43624762071761108</v>
      </c>
      <c r="K6837" s="211">
        <v>0.60394115447931007</v>
      </c>
      <c r="L6837" s="211">
        <v>0.27285696410219012</v>
      </c>
      <c r="M6837" s="211">
        <v>0.10797329214616402</v>
      </c>
      <c r="N6837" s="211">
        <v>0.40474658773169814</v>
      </c>
      <c r="O6837" s="211">
        <v>0.64404184922680252</v>
      </c>
      <c r="P6837" s="211">
        <v>6.6688787316140516E-2</v>
      </c>
      <c r="Q6837" s="211">
        <v>4.505601902248809E-2</v>
      </c>
      <c r="R6837" s="211">
        <v>0.45311898008509932</v>
      </c>
      <c r="S6837" s="211">
        <v>0.33785844743807991</v>
      </c>
      <c r="T6837" s="211">
        <v>0.58722407393252607</v>
      </c>
      <c r="U6837" s="211">
        <v>0.55829219598138136</v>
      </c>
      <c r="V6837" s="211">
        <v>9.7379308854488505E-2</v>
      </c>
      <c r="W6837" s="211">
        <v>0.50763559206988385</v>
      </c>
      <c r="X6837" s="211">
        <v>0.37407481894867678</v>
      </c>
      <c r="Y6837" s="211">
        <v>0.73566590560812928</v>
      </c>
      <c r="Z6837" s="211">
        <v>0.14701338559764385</v>
      </c>
      <c r="AA6837" s="212">
        <v>0.11173816879789909</v>
      </c>
    </row>
    <row r="6838" spans="1:27" x14ac:dyDescent="0.35">
      <c r="A6838" s="210" t="s">
        <v>7514</v>
      </c>
      <c r="B6838" s="217">
        <v>130.25029885437738</v>
      </c>
      <c r="C6838" s="211">
        <v>6.2665211466433599E-2</v>
      </c>
      <c r="D6838" s="211">
        <v>0.12777370179640274</v>
      </c>
      <c r="E6838" s="211">
        <v>8.2955035281414027E-2</v>
      </c>
      <c r="F6838" s="211">
        <v>0.10286556138998224</v>
      </c>
      <c r="G6838" s="211">
        <v>0.11973892316469338</v>
      </c>
      <c r="H6838" s="211">
        <v>0.11084691787003542</v>
      </c>
      <c r="I6838" s="211">
        <v>0.49182640052960336</v>
      </c>
      <c r="J6838" s="211">
        <v>0.39683857715061077</v>
      </c>
      <c r="K6838" s="211">
        <v>0.53372718543814068</v>
      </c>
      <c r="L6838" s="211">
        <v>0.27318926577457092</v>
      </c>
      <c r="M6838" s="211">
        <v>0.12178819043091769</v>
      </c>
      <c r="N6838" s="211">
        <v>0.36685381681628532</v>
      </c>
      <c r="O6838" s="211">
        <v>0.76065661567531828</v>
      </c>
      <c r="P6838" s="211">
        <v>6.2808882303232963E-2</v>
      </c>
      <c r="Q6838" s="211">
        <v>6.4412524045205741E-2</v>
      </c>
      <c r="R6838" s="211">
        <v>0.42695907899988256</v>
      </c>
      <c r="S6838" s="211">
        <v>0.33114478842347905</v>
      </c>
      <c r="T6838" s="211">
        <v>0.55091972004085943</v>
      </c>
      <c r="U6838" s="211">
        <v>0.3666292839247971</v>
      </c>
      <c r="V6838" s="211">
        <v>9.77422013306284E-2</v>
      </c>
      <c r="W6838" s="211">
        <v>0.57941289522452954</v>
      </c>
      <c r="X6838" s="211">
        <v>0.28965926410954518</v>
      </c>
      <c r="Y6838" s="211">
        <v>0.66060292026579603</v>
      </c>
      <c r="Z6838" s="211">
        <v>0.14827529149327823</v>
      </c>
      <c r="AA6838" s="212">
        <v>0.11836133105609367</v>
      </c>
    </row>
    <row r="6839" spans="1:27" x14ac:dyDescent="0.35">
      <c r="A6839" s="210" t="s">
        <v>7515</v>
      </c>
      <c r="B6839" s="217">
        <v>144.6511337067698</v>
      </c>
      <c r="C6839" s="211">
        <v>5.3456437304761018E-2</v>
      </c>
      <c r="D6839" s="211">
        <v>0.11881104996408368</v>
      </c>
      <c r="E6839" s="211">
        <v>7.3407022643961373E-2</v>
      </c>
      <c r="F6839" s="211">
        <v>9.4407161933432737E-2</v>
      </c>
      <c r="G6839" s="211">
        <v>0.11530159027566075</v>
      </c>
      <c r="H6839" s="211">
        <v>0.11346695102053332</v>
      </c>
      <c r="I6839" s="211">
        <v>0.45454514081975683</v>
      </c>
      <c r="J6839" s="211">
        <v>0.42752102714481771</v>
      </c>
      <c r="K6839" s="211">
        <v>0.59145349168145012</v>
      </c>
      <c r="L6839" s="211">
        <v>0.27698796866374292</v>
      </c>
      <c r="M6839" s="211">
        <v>0.10183872432050159</v>
      </c>
      <c r="N6839" s="211">
        <v>0.42508958907961358</v>
      </c>
      <c r="O6839" s="211">
        <v>0.79184071280716484</v>
      </c>
      <c r="P6839" s="211">
        <v>7.1762354176520757E-2</v>
      </c>
      <c r="Q6839" s="211">
        <v>8.3432243882283458E-2</v>
      </c>
      <c r="R6839" s="211">
        <v>0.41861058658067418</v>
      </c>
      <c r="S6839" s="211">
        <v>0.36513012432113701</v>
      </c>
      <c r="T6839" s="211">
        <v>0.50498225195232516</v>
      </c>
      <c r="U6839" s="211">
        <v>0.45223417780136271</v>
      </c>
      <c r="V6839" s="211">
        <v>9.7196599758348184E-2</v>
      </c>
      <c r="W6839" s="211">
        <v>0.49973981872584022</v>
      </c>
      <c r="X6839" s="211">
        <v>0.23801701374219222</v>
      </c>
      <c r="Y6839" s="211">
        <v>0.57701459437580083</v>
      </c>
      <c r="Z6839" s="211">
        <v>0.14484655979877506</v>
      </c>
      <c r="AA6839" s="212">
        <v>0.1147200797548359</v>
      </c>
    </row>
    <row r="6840" spans="1:27" x14ac:dyDescent="0.35">
      <c r="A6840" s="210" t="s">
        <v>7516</v>
      </c>
      <c r="B6840" s="217">
        <v>140.13061415995307</v>
      </c>
      <c r="C6840" s="211">
        <v>5.121334407522702E-2</v>
      </c>
      <c r="D6840" s="211">
        <v>0.13170485132923837</v>
      </c>
      <c r="E6840" s="211">
        <v>8.5124430574662582E-2</v>
      </c>
      <c r="F6840" s="211">
        <v>7.972979672797989E-2</v>
      </c>
      <c r="G6840" s="211">
        <v>0.12236093463246273</v>
      </c>
      <c r="H6840" s="211">
        <v>0.10508014223147316</v>
      </c>
      <c r="I6840" s="211">
        <v>0.48024667052331049</v>
      </c>
      <c r="J6840" s="211">
        <v>0.41893216500830516</v>
      </c>
      <c r="K6840" s="211">
        <v>0.58673953695115388</v>
      </c>
      <c r="L6840" s="211">
        <v>0.27751985177971911</v>
      </c>
      <c r="M6840" s="211">
        <v>9.3617711222332117E-2</v>
      </c>
      <c r="N6840" s="211">
        <v>0.37111005997293217</v>
      </c>
      <c r="O6840" s="211">
        <v>0.70820740426430739</v>
      </c>
      <c r="P6840" s="211">
        <v>7.2680928254687027E-2</v>
      </c>
      <c r="Q6840" s="211">
        <v>8.402508614176496E-2</v>
      </c>
      <c r="R6840" s="211">
        <v>0.35946946234092975</v>
      </c>
      <c r="S6840" s="211">
        <v>0.37499476586151803</v>
      </c>
      <c r="T6840" s="211">
        <v>0.49035649872983389</v>
      </c>
      <c r="U6840" s="211">
        <v>0.46593955287918959</v>
      </c>
      <c r="V6840" s="211">
        <v>9.727620672820031E-2</v>
      </c>
      <c r="W6840" s="211">
        <v>0.5055586218259307</v>
      </c>
      <c r="X6840" s="211">
        <v>0.33320004967551364</v>
      </c>
      <c r="Y6840" s="211">
        <v>0.63259273635777546</v>
      </c>
      <c r="Z6840" s="211">
        <v>0.14369181938805797</v>
      </c>
      <c r="AA6840" s="212">
        <v>0.11936147844248621</v>
      </c>
    </row>
    <row r="6841" spans="1:27" x14ac:dyDescent="0.35">
      <c r="A6841" s="210" t="s">
        <v>7517</v>
      </c>
      <c r="B6841" s="217">
        <v>126.34174051173245</v>
      </c>
      <c r="C6841" s="211">
        <v>7.4257520710790156E-2</v>
      </c>
      <c r="D6841" s="211">
        <v>0.12869346330330048</v>
      </c>
      <c r="E6841" s="211">
        <v>7.463560426543206E-2</v>
      </c>
      <c r="F6841" s="211">
        <v>0.11158981764271274</v>
      </c>
      <c r="G6841" s="211">
        <v>0.12682880146843767</v>
      </c>
      <c r="H6841" s="211">
        <v>0.1093992983263383</v>
      </c>
      <c r="I6841" s="211">
        <v>0.50296150413938256</v>
      </c>
      <c r="J6841" s="211">
        <v>0.44763487427609161</v>
      </c>
      <c r="K6841" s="211">
        <v>0.60384687801286785</v>
      </c>
      <c r="L6841" s="211">
        <v>0.27970084955259511</v>
      </c>
      <c r="M6841" s="211">
        <v>8.9415487663086546E-2</v>
      </c>
      <c r="N6841" s="211">
        <v>0.54111910913273198</v>
      </c>
      <c r="O6841" s="211">
        <v>0.64784701480903917</v>
      </c>
      <c r="P6841" s="211">
        <v>6.7280972973959421E-2</v>
      </c>
      <c r="Q6841" s="211">
        <v>7.3248280744741781E-2</v>
      </c>
      <c r="R6841" s="211">
        <v>0.45357380012373238</v>
      </c>
      <c r="S6841" s="211">
        <v>0.33220091979755539</v>
      </c>
      <c r="T6841" s="211">
        <v>0.54545307397638232</v>
      </c>
      <c r="U6841" s="211">
        <v>0.37103001715000211</v>
      </c>
      <c r="V6841" s="211">
        <v>6.8473503296433758E-2</v>
      </c>
      <c r="W6841" s="211">
        <v>0.59648872843632672</v>
      </c>
      <c r="X6841" s="211">
        <v>0.37237154594311922</v>
      </c>
      <c r="Y6841" s="211">
        <v>0.66633732250811939</v>
      </c>
      <c r="Z6841" s="211">
        <v>0.14904037276643647</v>
      </c>
      <c r="AA6841" s="212">
        <v>0.1148243482588451</v>
      </c>
    </row>
    <row r="6842" spans="1:27" x14ac:dyDescent="0.35">
      <c r="A6842" s="210" t="s">
        <v>7518</v>
      </c>
      <c r="B6842" s="217">
        <v>111.78250507632067</v>
      </c>
      <c r="C6842" s="211">
        <v>7.1535145402421035E-2</v>
      </c>
      <c r="D6842" s="211">
        <v>0.12447814455746693</v>
      </c>
      <c r="E6842" s="211">
        <v>6.7342779717624909E-2</v>
      </c>
      <c r="F6842" s="211">
        <v>0.10920355062465804</v>
      </c>
      <c r="G6842" s="211">
        <v>0.12370175875534144</v>
      </c>
      <c r="H6842" s="211">
        <v>0.1226461384168062</v>
      </c>
      <c r="I6842" s="211">
        <v>0.45321368885410801</v>
      </c>
      <c r="J6842" s="211">
        <v>0.42149663624008338</v>
      </c>
      <c r="K6842" s="211">
        <v>0.62800212216927842</v>
      </c>
      <c r="L6842" s="211">
        <v>0.26920632794063742</v>
      </c>
      <c r="M6842" s="211">
        <v>9.0300627683430112E-2</v>
      </c>
      <c r="N6842" s="211">
        <v>0.46369836963430028</v>
      </c>
      <c r="O6842" s="211">
        <v>0.71735614088136956</v>
      </c>
      <c r="P6842" s="211">
        <v>6.7214793302664916E-2</v>
      </c>
      <c r="Q6842" s="211">
        <v>0.11182329380274612</v>
      </c>
      <c r="R6842" s="211">
        <v>0.38748123489673308</v>
      </c>
      <c r="S6842" s="211">
        <v>0.3588916467118064</v>
      </c>
      <c r="T6842" s="211">
        <v>0.4919362077369579</v>
      </c>
      <c r="U6842" s="211">
        <v>0.35491941303649788</v>
      </c>
      <c r="V6842" s="211">
        <v>8.7216456286956859E-2</v>
      </c>
      <c r="W6842" s="211">
        <v>0.52583263718140238</v>
      </c>
      <c r="X6842" s="211">
        <v>0.42008681893398081</v>
      </c>
      <c r="Y6842" s="211">
        <v>0.54488112929763266</v>
      </c>
      <c r="Z6842" s="211">
        <v>0.14983861694236542</v>
      </c>
      <c r="AA6842" s="212">
        <v>0.12250301498132961</v>
      </c>
    </row>
    <row r="6843" spans="1:27" x14ac:dyDescent="0.35">
      <c r="A6843" s="210" t="s">
        <v>7519</v>
      </c>
      <c r="B6843" s="217">
        <v>135.75841743639137</v>
      </c>
      <c r="C6843" s="211">
        <v>6.5894049158206611E-2</v>
      </c>
      <c r="D6843" s="211">
        <v>0.11764573077749696</v>
      </c>
      <c r="E6843" s="211">
        <v>6.9406829148761465E-2</v>
      </c>
      <c r="F6843" s="211">
        <v>8.6087563715552498E-2</v>
      </c>
      <c r="G6843" s="211">
        <v>0.12637196791790287</v>
      </c>
      <c r="H6843" s="211">
        <v>0.12159024187903315</v>
      </c>
      <c r="I6843" s="211">
        <v>0.4972458989969839</v>
      </c>
      <c r="J6843" s="211">
        <v>0.4603268983715002</v>
      </c>
      <c r="K6843" s="211">
        <v>0.5926036914002657</v>
      </c>
      <c r="L6843" s="211">
        <v>0.27932780562688586</v>
      </c>
      <c r="M6843" s="211">
        <v>7.9769324277309941E-2</v>
      </c>
      <c r="N6843" s="211">
        <v>0.36430255576016524</v>
      </c>
      <c r="O6843" s="211">
        <v>0.72221582899428216</v>
      </c>
      <c r="P6843" s="211">
        <v>6.5413530812794524E-2</v>
      </c>
      <c r="Q6843" s="211">
        <v>9.5475405010019901E-2</v>
      </c>
      <c r="R6843" s="211">
        <v>0.45353352005549369</v>
      </c>
      <c r="S6843" s="211">
        <v>0.35857349228393243</v>
      </c>
      <c r="T6843" s="211">
        <v>0.53455101389701776</v>
      </c>
      <c r="U6843" s="211">
        <v>0.45817806898254831</v>
      </c>
      <c r="V6843" s="211">
        <v>0.12704230974148339</v>
      </c>
      <c r="W6843" s="211">
        <v>0.52048431250036742</v>
      </c>
      <c r="X6843" s="211">
        <v>0.35021175326471332</v>
      </c>
      <c r="Y6843" s="211">
        <v>0.66046133781416005</v>
      </c>
      <c r="Z6843" s="211">
        <v>0.14857537415187633</v>
      </c>
      <c r="AA6843" s="212">
        <v>0.11814392357295665</v>
      </c>
    </row>
    <row r="6844" spans="1:27" x14ac:dyDescent="0.35">
      <c r="A6844" s="210" t="s">
        <v>7520</v>
      </c>
      <c r="B6844" s="217">
        <v>168.66714310010886</v>
      </c>
      <c r="C6844" s="211">
        <v>5.9232307801701287E-2</v>
      </c>
      <c r="D6844" s="211">
        <v>0.12946385605699962</v>
      </c>
      <c r="E6844" s="211">
        <v>7.8094058510223108E-2</v>
      </c>
      <c r="F6844" s="211">
        <v>7.8503079912353141E-2</v>
      </c>
      <c r="G6844" s="211">
        <v>0.12161791038095565</v>
      </c>
      <c r="H6844" s="211">
        <v>0.12740004090826615</v>
      </c>
      <c r="I6844" s="211">
        <v>0.44767563258789356</v>
      </c>
      <c r="J6844" s="211">
        <v>0.47094120658413252</v>
      </c>
      <c r="K6844" s="211">
        <v>0.57196155000734039</v>
      </c>
      <c r="L6844" s="211">
        <v>0.27353025316177249</v>
      </c>
      <c r="M6844" s="211">
        <v>0.11071204704059717</v>
      </c>
      <c r="N6844" s="211">
        <v>0.44302389458102348</v>
      </c>
      <c r="O6844" s="211">
        <v>0.72076348803885937</v>
      </c>
      <c r="P6844" s="211">
        <v>7.0017833163603299E-2</v>
      </c>
      <c r="Q6844" s="211">
        <v>5.679134433225258E-2</v>
      </c>
      <c r="R6844" s="211">
        <v>0.45216024197377586</v>
      </c>
      <c r="S6844" s="211">
        <v>0.28076369438496185</v>
      </c>
      <c r="T6844" s="211">
        <v>0.61243764231825082</v>
      </c>
      <c r="U6844" s="211">
        <v>0.52842389460119332</v>
      </c>
      <c r="V6844" s="211">
        <v>0.14538900175638231</v>
      </c>
      <c r="W6844" s="211">
        <v>0.47945661462080558</v>
      </c>
      <c r="X6844" s="211">
        <v>0.33093405959505595</v>
      </c>
      <c r="Y6844" s="211">
        <v>0.56339941934054549</v>
      </c>
      <c r="Z6844" s="211">
        <v>0.1442354752470551</v>
      </c>
      <c r="AA6844" s="212">
        <v>0.12147448807237607</v>
      </c>
    </row>
    <row r="6845" spans="1:27" x14ac:dyDescent="0.35">
      <c r="A6845" s="210" t="s">
        <v>7521</v>
      </c>
      <c r="B6845" s="217">
        <v>108.11111008165032</v>
      </c>
      <c r="C6845" s="211">
        <v>7.3359050137753803E-2</v>
      </c>
      <c r="D6845" s="211">
        <v>0.12645502541023207</v>
      </c>
      <c r="E6845" s="211">
        <v>7.2250707790485286E-2</v>
      </c>
      <c r="F6845" s="211">
        <v>9.5975010397425869E-2</v>
      </c>
      <c r="G6845" s="211">
        <v>0.1186157858723572</v>
      </c>
      <c r="H6845" s="211">
        <v>0.10764241833221645</v>
      </c>
      <c r="I6845" s="211">
        <v>0.43349900901309429</v>
      </c>
      <c r="J6845" s="211">
        <v>0.48740377562013154</v>
      </c>
      <c r="K6845" s="211">
        <v>0.5963564998638623</v>
      </c>
      <c r="L6845" s="211">
        <v>0.277785247431652</v>
      </c>
      <c r="M6845" s="211">
        <v>9.1874484546329127E-2</v>
      </c>
      <c r="N6845" s="211">
        <v>0.39984410510925539</v>
      </c>
      <c r="O6845" s="211">
        <v>0.57825765685544117</v>
      </c>
      <c r="P6845" s="211">
        <v>6.9142824679600187E-2</v>
      </c>
      <c r="Q6845" s="211">
        <v>8.2327293909090618E-2</v>
      </c>
      <c r="R6845" s="211">
        <v>0.47471650917257457</v>
      </c>
      <c r="S6845" s="211">
        <v>0.27760000823494618</v>
      </c>
      <c r="T6845" s="211">
        <v>0.60166472218022871</v>
      </c>
      <c r="U6845" s="211">
        <v>0.3310396667797566</v>
      </c>
      <c r="V6845" s="211">
        <v>7.9975969390651561E-2</v>
      </c>
      <c r="W6845" s="211">
        <v>0.54554055237883281</v>
      </c>
      <c r="X6845" s="211">
        <v>0.29005138426271054</v>
      </c>
      <c r="Y6845" s="211">
        <v>0.57524577173997349</v>
      </c>
      <c r="Z6845" s="211">
        <v>0.14929126559413661</v>
      </c>
      <c r="AA6845" s="212">
        <v>0.12330718061228561</v>
      </c>
    </row>
    <row r="6846" spans="1:27" x14ac:dyDescent="0.35">
      <c r="A6846" s="210" t="s">
        <v>7522</v>
      </c>
      <c r="B6846" s="217">
        <v>153.91924505310536</v>
      </c>
      <c r="C6846" s="211">
        <v>7.1894389783106291E-2</v>
      </c>
      <c r="D6846" s="211">
        <v>0.12698442052955139</v>
      </c>
      <c r="E6846" s="211">
        <v>8.487437337093949E-2</v>
      </c>
      <c r="F6846" s="211">
        <v>6.9771639623140744E-2</v>
      </c>
      <c r="G6846" s="211">
        <v>0.11684620932210486</v>
      </c>
      <c r="H6846" s="211">
        <v>0.11001361488610556</v>
      </c>
      <c r="I6846" s="211">
        <v>0.48372106443614682</v>
      </c>
      <c r="J6846" s="211">
        <v>0.42587493355547684</v>
      </c>
      <c r="K6846" s="211">
        <v>0.57748127110253622</v>
      </c>
      <c r="L6846" s="211">
        <v>0.27141158253449349</v>
      </c>
      <c r="M6846" s="211">
        <v>0.11231202463802689</v>
      </c>
      <c r="N6846" s="211">
        <v>0.53988532738449957</v>
      </c>
      <c r="O6846" s="211">
        <v>0.57081680123090572</v>
      </c>
      <c r="P6846" s="211">
        <v>7.0128090047784059E-2</v>
      </c>
      <c r="Q6846" s="211">
        <v>7.0931988462039616E-2</v>
      </c>
      <c r="R6846" s="211">
        <v>0.38683935050312301</v>
      </c>
      <c r="S6846" s="211">
        <v>0.2862182952002712</v>
      </c>
      <c r="T6846" s="211">
        <v>0.54373768069721207</v>
      </c>
      <c r="U6846" s="211">
        <v>0.41470426138299094</v>
      </c>
      <c r="V6846" s="211">
        <v>0.11769937688915748</v>
      </c>
      <c r="W6846" s="211">
        <v>0.56418052469409263</v>
      </c>
      <c r="X6846" s="211">
        <v>0.35709417089551387</v>
      </c>
      <c r="Y6846" s="211">
        <v>0.69081202277413756</v>
      </c>
      <c r="Z6846" s="211">
        <v>0.14787241742944407</v>
      </c>
      <c r="AA6846" s="212">
        <v>0.1223158994966646</v>
      </c>
    </row>
    <row r="6847" spans="1:27" x14ac:dyDescent="0.35">
      <c r="A6847" s="210" t="s">
        <v>7523</v>
      </c>
      <c r="B6847" s="217">
        <v>135.06127348066087</v>
      </c>
      <c r="C6847" s="211">
        <v>7.8616218944005334E-2</v>
      </c>
      <c r="D6847" s="211">
        <v>0.12519317493148865</v>
      </c>
      <c r="E6847" s="211">
        <v>7.3435533013647775E-2</v>
      </c>
      <c r="F6847" s="211">
        <v>9.2565613294406726E-2</v>
      </c>
      <c r="G6847" s="211">
        <v>0.12001763664669141</v>
      </c>
      <c r="H6847" s="211">
        <v>0.12134993617449427</v>
      </c>
      <c r="I6847" s="211">
        <v>0.51920843540869788</v>
      </c>
      <c r="J6847" s="211">
        <v>0.42760865868907233</v>
      </c>
      <c r="K6847" s="211">
        <v>0.60601237349588943</v>
      </c>
      <c r="L6847" s="211">
        <v>0.27471903906011136</v>
      </c>
      <c r="M6847" s="211">
        <v>8.6666548879597183E-2</v>
      </c>
      <c r="N6847" s="211">
        <v>0.40906865245815482</v>
      </c>
      <c r="O6847" s="211">
        <v>0.65418816536915059</v>
      </c>
      <c r="P6847" s="211">
        <v>6.9639857335988903E-2</v>
      </c>
      <c r="Q6847" s="211">
        <v>6.0843690970698874E-2</v>
      </c>
      <c r="R6847" s="211">
        <v>0.4014994049034955</v>
      </c>
      <c r="S6847" s="211">
        <v>0.41677149617510623</v>
      </c>
      <c r="T6847" s="211">
        <v>0.4953738218218286</v>
      </c>
      <c r="U6847" s="211">
        <v>0.45583351667732153</v>
      </c>
      <c r="V6847" s="211">
        <v>7.9037188567946809E-2</v>
      </c>
      <c r="W6847" s="211">
        <v>0.61074717099147047</v>
      </c>
      <c r="X6847" s="211">
        <v>0.27882517614954683</v>
      </c>
      <c r="Y6847" s="211">
        <v>0.70234199571100109</v>
      </c>
      <c r="Z6847" s="211">
        <v>0.14916272132847469</v>
      </c>
      <c r="AA6847" s="212">
        <v>0.11342590026636806</v>
      </c>
    </row>
    <row r="6848" spans="1:27" x14ac:dyDescent="0.35">
      <c r="A6848" s="210" t="s">
        <v>7524</v>
      </c>
      <c r="B6848" s="217">
        <v>133.3965292263847</v>
      </c>
      <c r="C6848" s="211">
        <v>7.6977906798504914E-2</v>
      </c>
      <c r="D6848" s="211">
        <v>0.12895009088785619</v>
      </c>
      <c r="E6848" s="211">
        <v>8.8315208041954044E-2</v>
      </c>
      <c r="F6848" s="211">
        <v>9.5602739037264156E-2</v>
      </c>
      <c r="G6848" s="211">
        <v>0.12297284897022229</v>
      </c>
      <c r="H6848" s="211">
        <v>0.12477454317569081</v>
      </c>
      <c r="I6848" s="211">
        <v>0.43087452802628223</v>
      </c>
      <c r="J6848" s="211">
        <v>0.44711365443331852</v>
      </c>
      <c r="K6848" s="211">
        <v>0.53497862321064238</v>
      </c>
      <c r="L6848" s="211">
        <v>0.27285413014721016</v>
      </c>
      <c r="M6848" s="211">
        <v>0.11084338055490875</v>
      </c>
      <c r="N6848" s="211">
        <v>0.34877130766697556</v>
      </c>
      <c r="O6848" s="211">
        <v>0.68528880164493722</v>
      </c>
      <c r="P6848" s="211">
        <v>7.1912779429680135E-2</v>
      </c>
      <c r="Q6848" s="211">
        <v>6.876098576643766E-2</v>
      </c>
      <c r="R6848" s="211">
        <v>0.40258941595970399</v>
      </c>
      <c r="S6848" s="211">
        <v>0.41583950020300192</v>
      </c>
      <c r="T6848" s="211">
        <v>0.53658802833924069</v>
      </c>
      <c r="U6848" s="211">
        <v>0.44639909602988653</v>
      </c>
      <c r="V6848" s="211">
        <v>7.7536582506206389E-2</v>
      </c>
      <c r="W6848" s="211">
        <v>0.54158497696277397</v>
      </c>
      <c r="X6848" s="211">
        <v>0.42680724385013785</v>
      </c>
      <c r="Y6848" s="211">
        <v>0.72156963781583416</v>
      </c>
      <c r="Z6848" s="211">
        <v>0.14029825155075715</v>
      </c>
      <c r="AA6848" s="212">
        <v>0.12341242542697492</v>
      </c>
    </row>
    <row r="6849" spans="1:27" x14ac:dyDescent="0.35">
      <c r="A6849" s="210" t="s">
        <v>7525</v>
      </c>
      <c r="B6849" s="217">
        <v>141.35321293494218</v>
      </c>
      <c r="C6849" s="211">
        <v>5.4463630019726823E-2</v>
      </c>
      <c r="D6849" s="211">
        <v>0.13143588552321647</v>
      </c>
      <c r="E6849" s="211">
        <v>7.9585715420888631E-2</v>
      </c>
      <c r="F6849" s="211">
        <v>9.6128496983093267E-2</v>
      </c>
      <c r="G6849" s="211">
        <v>0.11865300285191276</v>
      </c>
      <c r="H6849" s="211">
        <v>0.12465496301287841</v>
      </c>
      <c r="I6849" s="211">
        <v>0.46698903269599207</v>
      </c>
      <c r="J6849" s="211">
        <v>0.4254207564038831</v>
      </c>
      <c r="K6849" s="211">
        <v>0.64816600974220662</v>
      </c>
      <c r="L6849" s="211">
        <v>0.26849345240589639</v>
      </c>
      <c r="M6849" s="211">
        <v>0.11437592218536004</v>
      </c>
      <c r="N6849" s="211">
        <v>0.39508839545676827</v>
      </c>
      <c r="O6849" s="211">
        <v>0.66872082524069221</v>
      </c>
      <c r="P6849" s="211">
        <v>6.0897873123425206E-2</v>
      </c>
      <c r="Q6849" s="211">
        <v>8.0519496617420028E-2</v>
      </c>
      <c r="R6849" s="211">
        <v>0.41434097490589622</v>
      </c>
      <c r="S6849" s="211">
        <v>0.31822179257602834</v>
      </c>
      <c r="T6849" s="211">
        <v>0.58602738920035968</v>
      </c>
      <c r="U6849" s="211">
        <v>0.40643211914189281</v>
      </c>
      <c r="V6849" s="211">
        <v>0.10888387956796013</v>
      </c>
      <c r="W6849" s="211">
        <v>0.48520258568333763</v>
      </c>
      <c r="X6849" s="211">
        <v>0.35962211567463598</v>
      </c>
      <c r="Y6849" s="211">
        <v>0.77381642625135783</v>
      </c>
      <c r="Z6849" s="211">
        <v>0.14626790971222783</v>
      </c>
      <c r="AA6849" s="212">
        <v>0.12621953916480128</v>
      </c>
    </row>
    <row r="6850" spans="1:27" x14ac:dyDescent="0.35">
      <c r="A6850" s="210" t="s">
        <v>7526</v>
      </c>
      <c r="B6850" s="217">
        <v>149.05162228700581</v>
      </c>
      <c r="C6850" s="211">
        <v>4.8596044070982829E-2</v>
      </c>
      <c r="D6850" s="211">
        <v>0.1222231764781336</v>
      </c>
      <c r="E6850" s="211">
        <v>7.7280135229338229E-2</v>
      </c>
      <c r="F6850" s="211">
        <v>8.367106557635548E-2</v>
      </c>
      <c r="G6850" s="211">
        <v>0.12088476073034478</v>
      </c>
      <c r="H6850" s="211">
        <v>0.1162808244037557</v>
      </c>
      <c r="I6850" s="211">
        <v>0.47204651388021746</v>
      </c>
      <c r="J6850" s="211">
        <v>0.40749339673080986</v>
      </c>
      <c r="K6850" s="211">
        <v>0.63347226928684752</v>
      </c>
      <c r="L6850" s="211">
        <v>0.27481636924056246</v>
      </c>
      <c r="M6850" s="211">
        <v>9.2376743744668657E-2</v>
      </c>
      <c r="N6850" s="211">
        <v>0.47731840691078958</v>
      </c>
      <c r="O6850" s="211">
        <v>0.61252515043593958</v>
      </c>
      <c r="P6850" s="211">
        <v>6.7499663963473067E-2</v>
      </c>
      <c r="Q6850" s="211">
        <v>0.10155668159306638</v>
      </c>
      <c r="R6850" s="211">
        <v>0.47496382334989407</v>
      </c>
      <c r="S6850" s="211">
        <v>0.34931938118950195</v>
      </c>
      <c r="T6850" s="211">
        <v>0.57862625073557672</v>
      </c>
      <c r="U6850" s="211">
        <v>0.35429910349572369</v>
      </c>
      <c r="V6850" s="211">
        <v>0.17408869693022611</v>
      </c>
      <c r="W6850" s="211">
        <v>0.51235267775733795</v>
      </c>
      <c r="X6850" s="211">
        <v>0.31715750466251347</v>
      </c>
      <c r="Y6850" s="211">
        <v>0.54865981536135067</v>
      </c>
      <c r="Z6850" s="211">
        <v>0.14843873808414723</v>
      </c>
      <c r="AA6850" s="212">
        <v>0.11750851901179682</v>
      </c>
    </row>
    <row r="6851" spans="1:27" x14ac:dyDescent="0.35">
      <c r="A6851" s="210" t="s">
        <v>7527</v>
      </c>
      <c r="B6851" s="217">
        <v>121.86640772776634</v>
      </c>
      <c r="C6851" s="211">
        <v>6.1628657947804436E-2</v>
      </c>
      <c r="D6851" s="211">
        <v>0.1187020534731089</v>
      </c>
      <c r="E6851" s="211">
        <v>7.9309392418428021E-2</v>
      </c>
      <c r="F6851" s="211">
        <v>6.879826115371665E-2</v>
      </c>
      <c r="G6851" s="211">
        <v>0.12155988727410555</v>
      </c>
      <c r="H6851" s="211">
        <v>0.11338603717969241</v>
      </c>
      <c r="I6851" s="211">
        <v>0.51637037803776809</v>
      </c>
      <c r="J6851" s="211">
        <v>0.4026392538485104</v>
      </c>
      <c r="K6851" s="211">
        <v>0.54982495390365826</v>
      </c>
      <c r="L6851" s="211">
        <v>0.28021819539811871</v>
      </c>
      <c r="M6851" s="211">
        <v>0.1109876762357708</v>
      </c>
      <c r="N6851" s="211">
        <v>0.42095621235162617</v>
      </c>
      <c r="O6851" s="211">
        <v>0.54415685209426534</v>
      </c>
      <c r="P6851" s="211">
        <v>6.5864349277474449E-2</v>
      </c>
      <c r="Q6851" s="211">
        <v>6.3304538109753603E-2</v>
      </c>
      <c r="R6851" s="211">
        <v>0.46357218287508839</v>
      </c>
      <c r="S6851" s="211">
        <v>0.34135840712252552</v>
      </c>
      <c r="T6851" s="211">
        <v>0.59394112019011291</v>
      </c>
      <c r="U6851" s="211">
        <v>0.46888207941956561</v>
      </c>
      <c r="V6851" s="211">
        <v>5.7775463351895096E-2</v>
      </c>
      <c r="W6851" s="211">
        <v>0.62002262056113089</v>
      </c>
      <c r="X6851" s="211">
        <v>0.33042980858083143</v>
      </c>
      <c r="Y6851" s="211">
        <v>0.708242441826192</v>
      </c>
      <c r="Z6851" s="211">
        <v>0.14217682826695455</v>
      </c>
      <c r="AA6851" s="212">
        <v>0.11642551545128788</v>
      </c>
    </row>
    <row r="6852" spans="1:27" x14ac:dyDescent="0.35">
      <c r="A6852" s="210" t="s">
        <v>7528</v>
      </c>
      <c r="B6852" s="217">
        <v>152.94226995761926</v>
      </c>
      <c r="C6852" s="211">
        <v>6.1383782153033091E-2</v>
      </c>
      <c r="D6852" s="211">
        <v>0.13251188007428311</v>
      </c>
      <c r="E6852" s="211">
        <v>7.4581172985939775E-2</v>
      </c>
      <c r="F6852" s="211">
        <v>9.0215710333858015E-2</v>
      </c>
      <c r="G6852" s="211">
        <v>0.12219736748514742</v>
      </c>
      <c r="H6852" s="211">
        <v>0.11075084810314188</v>
      </c>
      <c r="I6852" s="211">
        <v>0.474069683274222</v>
      </c>
      <c r="J6852" s="211">
        <v>0.43279149706511233</v>
      </c>
      <c r="K6852" s="211">
        <v>0.61016208194453492</v>
      </c>
      <c r="L6852" s="211">
        <v>0.27971183284420076</v>
      </c>
      <c r="M6852" s="211">
        <v>9.2517111929366208E-2</v>
      </c>
      <c r="N6852" s="211">
        <v>0.40789050357989126</v>
      </c>
      <c r="O6852" s="211">
        <v>0.5602998374292123</v>
      </c>
      <c r="P6852" s="211">
        <v>7.4211580933510532E-2</v>
      </c>
      <c r="Q6852" s="211">
        <v>0.10968848724527941</v>
      </c>
      <c r="R6852" s="211">
        <v>0.45714159149104111</v>
      </c>
      <c r="S6852" s="211">
        <v>0.30847407152520112</v>
      </c>
      <c r="T6852" s="211">
        <v>0.55655368115766346</v>
      </c>
      <c r="U6852" s="211">
        <v>0.51262425665679334</v>
      </c>
      <c r="V6852" s="211">
        <v>9.3463199485537732E-2</v>
      </c>
      <c r="W6852" s="211">
        <v>0.58948913186370144</v>
      </c>
      <c r="X6852" s="211">
        <v>0.34335338465604853</v>
      </c>
      <c r="Y6852" s="211">
        <v>0.71658359360656565</v>
      </c>
      <c r="Z6852" s="211">
        <v>0.14958692531054474</v>
      </c>
      <c r="AA6852" s="212">
        <v>0.11966620092974821</v>
      </c>
    </row>
    <row r="6853" spans="1:27" x14ac:dyDescent="0.35">
      <c r="A6853" s="210" t="s">
        <v>7529</v>
      </c>
      <c r="B6853" s="217">
        <v>143.56537495547633</v>
      </c>
      <c r="C6853" s="211">
        <v>8.2381637844941361E-2</v>
      </c>
      <c r="D6853" s="211">
        <v>0.1270091276051305</v>
      </c>
      <c r="E6853" s="211">
        <v>8.6621716875554033E-2</v>
      </c>
      <c r="F6853" s="211">
        <v>9.3294424674426987E-2</v>
      </c>
      <c r="G6853" s="211">
        <v>0.11480219256359235</v>
      </c>
      <c r="H6853" s="211">
        <v>0.10840302910953534</v>
      </c>
      <c r="I6853" s="211">
        <v>0.5119049151842272</v>
      </c>
      <c r="J6853" s="211">
        <v>0.43034569273623924</v>
      </c>
      <c r="K6853" s="211">
        <v>0.63033615478090022</v>
      </c>
      <c r="L6853" s="211">
        <v>0.28014469274365172</v>
      </c>
      <c r="M6853" s="211">
        <v>0.10421959326055015</v>
      </c>
      <c r="N6853" s="211">
        <v>0.52459367668281698</v>
      </c>
      <c r="O6853" s="211">
        <v>0.70841731674626063</v>
      </c>
      <c r="P6853" s="211">
        <v>6.7917079304113406E-2</v>
      </c>
      <c r="Q6853" s="211">
        <v>6.9470537396013013E-2</v>
      </c>
      <c r="R6853" s="211">
        <v>0.43608908289237025</v>
      </c>
      <c r="S6853" s="211">
        <v>0.30158579839419164</v>
      </c>
      <c r="T6853" s="211">
        <v>0.55672512547911601</v>
      </c>
      <c r="U6853" s="211">
        <v>0.39668871302226372</v>
      </c>
      <c r="V6853" s="211">
        <v>9.754927856384131E-2</v>
      </c>
      <c r="W6853" s="211">
        <v>0.51943492980765571</v>
      </c>
      <c r="X6853" s="211">
        <v>0.30103660668584259</v>
      </c>
      <c r="Y6853" s="211">
        <v>0.62404342074176533</v>
      </c>
      <c r="Z6853" s="211">
        <v>0.13879760380687345</v>
      </c>
      <c r="AA6853" s="212">
        <v>0.12100564865622823</v>
      </c>
    </row>
    <row r="6854" spans="1:27" x14ac:dyDescent="0.35">
      <c r="A6854" s="210" t="s">
        <v>7530</v>
      </c>
      <c r="B6854" s="217">
        <v>131.66112833889454</v>
      </c>
      <c r="C6854" s="211">
        <v>8.3102301600600045E-2</v>
      </c>
      <c r="D6854" s="211">
        <v>0.12318390487824306</v>
      </c>
      <c r="E6854" s="211">
        <v>6.8804864209815783E-2</v>
      </c>
      <c r="F6854" s="211">
        <v>9.3068738774453749E-2</v>
      </c>
      <c r="G6854" s="211">
        <v>0.1169995213063309</v>
      </c>
      <c r="H6854" s="211">
        <v>0.1210982532740032</v>
      </c>
      <c r="I6854" s="211">
        <v>0.5238570217879408</v>
      </c>
      <c r="J6854" s="211">
        <v>0.43569040665865272</v>
      </c>
      <c r="K6854" s="211">
        <v>0.54639719503126316</v>
      </c>
      <c r="L6854" s="211">
        <v>0.28349709973651249</v>
      </c>
      <c r="M6854" s="211">
        <v>9.5437086364575111E-2</v>
      </c>
      <c r="N6854" s="211">
        <v>0.39078576592650371</v>
      </c>
      <c r="O6854" s="211">
        <v>0.60863194466730641</v>
      </c>
      <c r="P6854" s="211">
        <v>7.4507190164492296E-2</v>
      </c>
      <c r="Q6854" s="211">
        <v>7.9226824329504356E-2</v>
      </c>
      <c r="R6854" s="211">
        <v>0.40716062626968713</v>
      </c>
      <c r="S6854" s="211">
        <v>0.39662065871183744</v>
      </c>
      <c r="T6854" s="211">
        <v>0.51837253072856271</v>
      </c>
      <c r="U6854" s="211">
        <v>0.49266528144753308</v>
      </c>
      <c r="V6854" s="211">
        <v>8.1134185705352288E-2</v>
      </c>
      <c r="W6854" s="211">
        <v>0.56521699706519435</v>
      </c>
      <c r="X6854" s="211">
        <v>0.30937468141089541</v>
      </c>
      <c r="Y6854" s="211">
        <v>0.65841623673201777</v>
      </c>
      <c r="Z6854" s="211">
        <v>0.14719244299644255</v>
      </c>
      <c r="AA6854" s="212">
        <v>0.11979450402220961</v>
      </c>
    </row>
    <row r="6855" spans="1:27" x14ac:dyDescent="0.35">
      <c r="A6855" s="210" t="s">
        <v>7531</v>
      </c>
      <c r="B6855" s="217">
        <v>137.78549253317152</v>
      </c>
      <c r="C6855" s="211">
        <v>8.2182349425999071E-2</v>
      </c>
      <c r="D6855" s="211">
        <v>0.12485564923626845</v>
      </c>
      <c r="E6855" s="211">
        <v>7.2416334651761713E-2</v>
      </c>
      <c r="F6855" s="211">
        <v>0.11326053242687292</v>
      </c>
      <c r="G6855" s="211">
        <v>0.11939999120234081</v>
      </c>
      <c r="H6855" s="211">
        <v>0.11471935936375194</v>
      </c>
      <c r="I6855" s="211">
        <v>0.480095937405425</v>
      </c>
      <c r="J6855" s="211">
        <v>0.42262245563037243</v>
      </c>
      <c r="K6855" s="211">
        <v>0.63007648503213609</v>
      </c>
      <c r="L6855" s="211">
        <v>0.26733100173524255</v>
      </c>
      <c r="M6855" s="211">
        <v>9.4649049469700583E-2</v>
      </c>
      <c r="N6855" s="211">
        <v>0.50368208388244806</v>
      </c>
      <c r="O6855" s="211">
        <v>0.71292588100990317</v>
      </c>
      <c r="P6855" s="211">
        <v>7.3329203360081321E-2</v>
      </c>
      <c r="Q6855" s="211">
        <v>0.12423970548295535</v>
      </c>
      <c r="R6855" s="211">
        <v>0.38751435357685038</v>
      </c>
      <c r="S6855" s="211">
        <v>0.2935697500812115</v>
      </c>
      <c r="T6855" s="211">
        <v>0.54756218467925799</v>
      </c>
      <c r="U6855" s="211">
        <v>0.39933316686664599</v>
      </c>
      <c r="V6855" s="211">
        <v>6.7478505620050727E-2</v>
      </c>
      <c r="W6855" s="211">
        <v>0.52280569686560829</v>
      </c>
      <c r="X6855" s="211">
        <v>0.39061086237790837</v>
      </c>
      <c r="Y6855" s="211">
        <v>0.62222359082127399</v>
      </c>
      <c r="Z6855" s="211">
        <v>0.14793792254546581</v>
      </c>
      <c r="AA6855" s="212">
        <v>0.11539758661382429</v>
      </c>
    </row>
    <row r="6856" spans="1:27" x14ac:dyDescent="0.35">
      <c r="A6856" s="210" t="s">
        <v>7532</v>
      </c>
      <c r="B6856" s="217">
        <v>125.02050212394363</v>
      </c>
      <c r="C6856" s="211">
        <v>7.0621505556940217E-2</v>
      </c>
      <c r="D6856" s="211">
        <v>0.11824245218147916</v>
      </c>
      <c r="E6856" s="211">
        <v>6.7358546871030087E-2</v>
      </c>
      <c r="F6856" s="211">
        <v>8.9351504915860955E-2</v>
      </c>
      <c r="G6856" s="211">
        <v>0.12234621331456851</v>
      </c>
      <c r="H6856" s="211">
        <v>0.11617663409175821</v>
      </c>
      <c r="I6856" s="211">
        <v>0.50093601896380902</v>
      </c>
      <c r="J6856" s="211">
        <v>0.45081386184360028</v>
      </c>
      <c r="K6856" s="211">
        <v>0.59781216152607008</v>
      </c>
      <c r="L6856" s="211">
        <v>0.26890238582474157</v>
      </c>
      <c r="M6856" s="211">
        <v>9.8342510913982453E-2</v>
      </c>
      <c r="N6856" s="211">
        <v>0.39813813221429428</v>
      </c>
      <c r="O6856" s="211">
        <v>0.713023150033395</v>
      </c>
      <c r="P6856" s="211">
        <v>6.414489308428413E-2</v>
      </c>
      <c r="Q6856" s="211">
        <v>0.10037865053159568</v>
      </c>
      <c r="R6856" s="211">
        <v>0.41756692568252102</v>
      </c>
      <c r="S6856" s="211">
        <v>0.29975848319005521</v>
      </c>
      <c r="T6856" s="211">
        <v>0.53692902584083035</v>
      </c>
      <c r="U6856" s="211">
        <v>0.50374525420244876</v>
      </c>
      <c r="V6856" s="211">
        <v>9.2464456261314443E-2</v>
      </c>
      <c r="W6856" s="211">
        <v>0.55689453679704348</v>
      </c>
      <c r="X6856" s="211">
        <v>0.32634167765501443</v>
      </c>
      <c r="Y6856" s="211">
        <v>0.64317849801636551</v>
      </c>
      <c r="Z6856" s="211">
        <v>0.14934732247601962</v>
      </c>
      <c r="AA6856" s="212">
        <v>0.12450524265594885</v>
      </c>
    </row>
    <row r="6857" spans="1:27" x14ac:dyDescent="0.35">
      <c r="A6857" s="210" t="s">
        <v>7533</v>
      </c>
      <c r="B6857" s="217">
        <v>140.89074266195959</v>
      </c>
      <c r="C6857" s="211">
        <v>5.1517695942208772E-2</v>
      </c>
      <c r="D6857" s="211">
        <v>0.12984325444164799</v>
      </c>
      <c r="E6857" s="211">
        <v>7.4621906856442113E-2</v>
      </c>
      <c r="F6857" s="211">
        <v>0.11547325689463811</v>
      </c>
      <c r="G6857" s="211">
        <v>0.11869457658677152</v>
      </c>
      <c r="H6857" s="211">
        <v>0.12019110960490552</v>
      </c>
      <c r="I6857" s="211">
        <v>0.46834571879258391</v>
      </c>
      <c r="J6857" s="211">
        <v>0.4836780138333604</v>
      </c>
      <c r="K6857" s="211">
        <v>0.53161856771729532</v>
      </c>
      <c r="L6857" s="211">
        <v>0.26851148092428972</v>
      </c>
      <c r="M6857" s="211">
        <v>9.4431496177345628E-2</v>
      </c>
      <c r="N6857" s="211">
        <v>0.39743524136180103</v>
      </c>
      <c r="O6857" s="211">
        <v>0.60932052686097449</v>
      </c>
      <c r="P6857" s="211">
        <v>7.1899256074375917E-2</v>
      </c>
      <c r="Q6857" s="211">
        <v>0.14387074926796911</v>
      </c>
      <c r="R6857" s="211">
        <v>0.44980717604901438</v>
      </c>
      <c r="S6857" s="211">
        <v>0.37322182675427662</v>
      </c>
      <c r="T6857" s="211">
        <v>0.53570846080763024</v>
      </c>
      <c r="U6857" s="211">
        <v>0.41145944946372376</v>
      </c>
      <c r="V6857" s="211">
        <v>0.106605675080974</v>
      </c>
      <c r="W6857" s="211">
        <v>0.52596500434019533</v>
      </c>
      <c r="X6857" s="211">
        <v>0.32396236367214293</v>
      </c>
      <c r="Y6857" s="211">
        <v>0.7086602143262738</v>
      </c>
      <c r="Z6857" s="211">
        <v>0.1482301178766478</v>
      </c>
      <c r="AA6857" s="212">
        <v>0.11897982216535344</v>
      </c>
    </row>
    <row r="6858" spans="1:27" x14ac:dyDescent="0.35">
      <c r="A6858" s="210" t="s">
        <v>7534</v>
      </c>
      <c r="B6858" s="217">
        <v>116.19520166062077</v>
      </c>
      <c r="C6858" s="211">
        <v>5.3505714548325492E-2</v>
      </c>
      <c r="D6858" s="211">
        <v>0.11968763497851211</v>
      </c>
      <c r="E6858" s="211">
        <v>6.8524350222889607E-2</v>
      </c>
      <c r="F6858" s="211">
        <v>8.2089057624637363E-2</v>
      </c>
      <c r="G6858" s="211">
        <v>0.12209633389806993</v>
      </c>
      <c r="H6858" s="211">
        <v>0.12369737682004892</v>
      </c>
      <c r="I6858" s="211">
        <v>0.48182679819411961</v>
      </c>
      <c r="J6858" s="211">
        <v>0.43219530462597644</v>
      </c>
      <c r="K6858" s="211">
        <v>0.56087203799752106</v>
      </c>
      <c r="L6858" s="211">
        <v>0.27893304825641224</v>
      </c>
      <c r="M6858" s="211">
        <v>0.10180087508873772</v>
      </c>
      <c r="N6858" s="211">
        <v>0.49115621810909177</v>
      </c>
      <c r="O6858" s="211">
        <v>0.63601063586600792</v>
      </c>
      <c r="P6858" s="211">
        <v>7.2904443779425662E-2</v>
      </c>
      <c r="Q6858" s="211">
        <v>4.5364178847195465E-2</v>
      </c>
      <c r="R6858" s="211">
        <v>0.43694052388351645</v>
      </c>
      <c r="S6858" s="211">
        <v>0.31117665108689879</v>
      </c>
      <c r="T6858" s="211">
        <v>0.54494028836599073</v>
      </c>
      <c r="U6858" s="211">
        <v>0.53562879350094272</v>
      </c>
      <c r="V6858" s="211">
        <v>5.3633279534668128E-2</v>
      </c>
      <c r="W6858" s="211">
        <v>0.4783009437455889</v>
      </c>
      <c r="X6858" s="211">
        <v>0.3419378317885739</v>
      </c>
      <c r="Y6858" s="211">
        <v>0.64522077749238349</v>
      </c>
      <c r="Z6858" s="211">
        <v>0.14785357050384357</v>
      </c>
      <c r="AA6858" s="212">
        <v>0.12333292284580716</v>
      </c>
    </row>
    <row r="6859" spans="1:27" x14ac:dyDescent="0.35">
      <c r="A6859" s="210" t="s">
        <v>7535</v>
      </c>
      <c r="B6859" s="217">
        <v>130.07593259851276</v>
      </c>
      <c r="C6859" s="211">
        <v>8.0918693019516846E-2</v>
      </c>
      <c r="D6859" s="211">
        <v>0.12822047713305443</v>
      </c>
      <c r="E6859" s="211">
        <v>8.1541792523379841E-2</v>
      </c>
      <c r="F6859" s="211">
        <v>6.9410202358624912E-2</v>
      </c>
      <c r="G6859" s="211">
        <v>0.11751734433420868</v>
      </c>
      <c r="H6859" s="211">
        <v>0.11461946172022194</v>
      </c>
      <c r="I6859" s="211">
        <v>0.4978019829815496</v>
      </c>
      <c r="J6859" s="211">
        <v>0.42807911780439184</v>
      </c>
      <c r="K6859" s="211">
        <v>0.59755866095024712</v>
      </c>
      <c r="L6859" s="211">
        <v>0.27886819780274974</v>
      </c>
      <c r="M6859" s="211">
        <v>0.10514788348004848</v>
      </c>
      <c r="N6859" s="211">
        <v>0.40710691506388497</v>
      </c>
      <c r="O6859" s="211">
        <v>0.53791561043766134</v>
      </c>
      <c r="P6859" s="211">
        <v>6.9827247553782265E-2</v>
      </c>
      <c r="Q6859" s="211">
        <v>9.8275023107669238E-2</v>
      </c>
      <c r="R6859" s="211">
        <v>0.41015525258833291</v>
      </c>
      <c r="S6859" s="211">
        <v>0.32071488091227141</v>
      </c>
      <c r="T6859" s="211">
        <v>0.50514952615750597</v>
      </c>
      <c r="U6859" s="211">
        <v>0.51128182222905927</v>
      </c>
      <c r="V6859" s="211">
        <v>7.512273911961817E-2</v>
      </c>
      <c r="W6859" s="211">
        <v>0.51649897488086705</v>
      </c>
      <c r="X6859" s="211">
        <v>0.2745330346311915</v>
      </c>
      <c r="Y6859" s="211">
        <v>0.58949763788033671</v>
      </c>
      <c r="Z6859" s="211">
        <v>0.14679523621556728</v>
      </c>
      <c r="AA6859" s="212">
        <v>0.11906529330046522</v>
      </c>
    </row>
    <row r="6860" spans="1:27" x14ac:dyDescent="0.35">
      <c r="A6860" s="210" t="s">
        <v>7536</v>
      </c>
      <c r="B6860" s="217">
        <v>158.94621761424656</v>
      </c>
      <c r="C6860" s="211">
        <v>5.8956756851316329E-2</v>
      </c>
      <c r="D6860" s="211">
        <v>0.12398391160462038</v>
      </c>
      <c r="E6860" s="211">
        <v>7.009905810656944E-2</v>
      </c>
      <c r="F6860" s="211">
        <v>0.11952022714908409</v>
      </c>
      <c r="G6860" s="211">
        <v>0.11760527548073313</v>
      </c>
      <c r="H6860" s="211">
        <v>0.12095705764927016</v>
      </c>
      <c r="I6860" s="211">
        <v>0.49720679694824343</v>
      </c>
      <c r="J6860" s="211">
        <v>0.44486719469319569</v>
      </c>
      <c r="K6860" s="211">
        <v>0.55161852264241329</v>
      </c>
      <c r="L6860" s="211">
        <v>0.27214301810430086</v>
      </c>
      <c r="M6860" s="211">
        <v>8.6044590733480059E-2</v>
      </c>
      <c r="N6860" s="211">
        <v>0.35002029538593155</v>
      </c>
      <c r="O6860" s="211">
        <v>0.73994317370157825</v>
      </c>
      <c r="P6860" s="211">
        <v>6.9508614343570238E-2</v>
      </c>
      <c r="Q6860" s="211">
        <v>5.2924081782015728E-2</v>
      </c>
      <c r="R6860" s="211">
        <v>0.49336948818753756</v>
      </c>
      <c r="S6860" s="211">
        <v>0.31462562774233721</v>
      </c>
      <c r="T6860" s="211">
        <v>0.56609188337094452</v>
      </c>
      <c r="U6860" s="211">
        <v>0.3913866423617518</v>
      </c>
      <c r="V6860" s="211">
        <v>0.17753222238358979</v>
      </c>
      <c r="W6860" s="211">
        <v>0.5634158864037615</v>
      </c>
      <c r="X6860" s="211">
        <v>0.33538121912930774</v>
      </c>
      <c r="Y6860" s="211">
        <v>0.68233895215496332</v>
      </c>
      <c r="Z6860" s="211">
        <v>0.14640374219455321</v>
      </c>
      <c r="AA6860" s="212">
        <v>0.11487186416317999</v>
      </c>
    </row>
    <row r="6861" spans="1:27" x14ac:dyDescent="0.35">
      <c r="A6861" s="210" t="s">
        <v>7537</v>
      </c>
      <c r="B6861" s="217">
        <v>107.41148292115909</v>
      </c>
      <c r="C6861" s="211">
        <v>8.9432621328370168E-2</v>
      </c>
      <c r="D6861" s="211">
        <v>0.12435931673783057</v>
      </c>
      <c r="E6861" s="211">
        <v>6.9525257034253496E-2</v>
      </c>
      <c r="F6861" s="211">
        <v>8.8324025972768255E-2</v>
      </c>
      <c r="G6861" s="211">
        <v>0.11481263975923128</v>
      </c>
      <c r="H6861" s="211">
        <v>0.11261905233318162</v>
      </c>
      <c r="I6861" s="211">
        <v>0.49121008796293264</v>
      </c>
      <c r="J6861" s="211">
        <v>0.43678259753709492</v>
      </c>
      <c r="K6861" s="211">
        <v>0.60182473814016024</v>
      </c>
      <c r="L6861" s="211">
        <v>0.27540277498756527</v>
      </c>
      <c r="M6861" s="211">
        <v>9.3257442202658913E-2</v>
      </c>
      <c r="N6861" s="211">
        <v>0.40552306814509165</v>
      </c>
      <c r="O6861" s="211">
        <v>0.72186594537998683</v>
      </c>
      <c r="P6861" s="211">
        <v>6.9168164338161559E-2</v>
      </c>
      <c r="Q6861" s="211">
        <v>5.6048319433007324E-2</v>
      </c>
      <c r="R6861" s="211">
        <v>0.46501685730118114</v>
      </c>
      <c r="S6861" s="211">
        <v>0.37288441336277456</v>
      </c>
      <c r="T6861" s="211">
        <v>0.47775258384266761</v>
      </c>
      <c r="U6861" s="211">
        <v>0.37905142203299969</v>
      </c>
      <c r="V6861" s="211">
        <v>7.1285401234949392E-2</v>
      </c>
      <c r="W6861" s="211">
        <v>0.57056875633726545</v>
      </c>
      <c r="X6861" s="211">
        <v>0.41984024515744395</v>
      </c>
      <c r="Y6861" s="211">
        <v>0.5195549246571729</v>
      </c>
      <c r="Z6861" s="211">
        <v>0.14929909437858052</v>
      </c>
      <c r="AA6861" s="212">
        <v>0.12249459044832624</v>
      </c>
    </row>
    <row r="6862" spans="1:27" x14ac:dyDescent="0.35">
      <c r="A6862" s="210" t="s">
        <v>7538</v>
      </c>
      <c r="B6862" s="217">
        <v>119.14349039731781</v>
      </c>
      <c r="C6862" s="211">
        <v>6.1425083189584215E-2</v>
      </c>
      <c r="D6862" s="211">
        <v>0.12556945315949467</v>
      </c>
      <c r="E6862" s="211">
        <v>7.0449117579934772E-2</v>
      </c>
      <c r="F6862" s="211">
        <v>0.11229124855498382</v>
      </c>
      <c r="G6862" s="211">
        <v>0.12003821022371616</v>
      </c>
      <c r="H6862" s="211">
        <v>0.11524638066294675</v>
      </c>
      <c r="I6862" s="211">
        <v>0.46604038843186602</v>
      </c>
      <c r="J6862" s="211">
        <v>0.43162144588894324</v>
      </c>
      <c r="K6862" s="211">
        <v>0.54525062130449586</v>
      </c>
      <c r="L6862" s="211">
        <v>0.28293706286610015</v>
      </c>
      <c r="M6862" s="211">
        <v>9.5186213575965087E-2</v>
      </c>
      <c r="N6862" s="211">
        <v>0.47428270574348302</v>
      </c>
      <c r="O6862" s="211">
        <v>0.79782383701615855</v>
      </c>
      <c r="P6862" s="211">
        <v>7.016772561383311E-2</v>
      </c>
      <c r="Q6862" s="211">
        <v>7.4571774417827877E-2</v>
      </c>
      <c r="R6862" s="211">
        <v>0.44529576995131515</v>
      </c>
      <c r="S6862" s="211">
        <v>0.38671110027841959</v>
      </c>
      <c r="T6862" s="211">
        <v>0.53471091090557132</v>
      </c>
      <c r="U6862" s="211">
        <v>0.33701384193125172</v>
      </c>
      <c r="V6862" s="211">
        <v>8.7739308065729424E-2</v>
      </c>
      <c r="W6862" s="211">
        <v>0.58755267637257735</v>
      </c>
      <c r="X6862" s="211">
        <v>0.25201886684929686</v>
      </c>
      <c r="Y6862" s="211">
        <v>0.64588795175845426</v>
      </c>
      <c r="Z6862" s="211">
        <v>0.14999421884909178</v>
      </c>
      <c r="AA6862" s="212">
        <v>0.12278229848017322</v>
      </c>
    </row>
    <row r="6863" spans="1:27" x14ac:dyDescent="0.35">
      <c r="A6863" s="210" t="s">
        <v>7539</v>
      </c>
      <c r="B6863" s="217">
        <v>104.13860662268452</v>
      </c>
      <c r="C6863" s="211">
        <v>4.8469146849732726E-2</v>
      </c>
      <c r="D6863" s="211">
        <v>0.12642943009035859</v>
      </c>
      <c r="E6863" s="211">
        <v>7.1184976871327119E-2</v>
      </c>
      <c r="F6863" s="211">
        <v>7.9150524726447596E-2</v>
      </c>
      <c r="G6863" s="211">
        <v>0.11785568515499739</v>
      </c>
      <c r="H6863" s="211">
        <v>0.11846811162564813</v>
      </c>
      <c r="I6863" s="211">
        <v>0.49785245336276102</v>
      </c>
      <c r="J6863" s="211">
        <v>0.47383517722796192</v>
      </c>
      <c r="K6863" s="211">
        <v>0.5899490307470997</v>
      </c>
      <c r="L6863" s="211">
        <v>0.27664110762934591</v>
      </c>
      <c r="M6863" s="211">
        <v>0.1012155737090229</v>
      </c>
      <c r="N6863" s="211">
        <v>0.43534829698175287</v>
      </c>
      <c r="O6863" s="211">
        <v>0.69657209288068977</v>
      </c>
      <c r="P6863" s="211">
        <v>6.367761583754851E-2</v>
      </c>
      <c r="Q6863" s="211">
        <v>5.211722462749202E-2</v>
      </c>
      <c r="R6863" s="211">
        <v>0.42123650725484341</v>
      </c>
      <c r="S6863" s="211">
        <v>0.26463552470171608</v>
      </c>
      <c r="T6863" s="211">
        <v>0.49446452055943096</v>
      </c>
      <c r="U6863" s="211">
        <v>0.3923075473878343</v>
      </c>
      <c r="V6863" s="211">
        <v>5.5160605856840517E-2</v>
      </c>
      <c r="W6863" s="211">
        <v>0.50632788856584143</v>
      </c>
      <c r="X6863" s="211">
        <v>0.36108588065716068</v>
      </c>
      <c r="Y6863" s="211">
        <v>0.53777880718822069</v>
      </c>
      <c r="Z6863" s="211">
        <v>0.14870509285459735</v>
      </c>
      <c r="AA6863" s="212">
        <v>0.1152208063004317</v>
      </c>
    </row>
    <row r="6864" spans="1:27" x14ac:dyDescent="0.35">
      <c r="A6864" s="210" t="s">
        <v>7540</v>
      </c>
      <c r="B6864" s="217">
        <v>180.18050760193589</v>
      </c>
      <c r="C6864" s="211">
        <v>6.9850744576529497E-2</v>
      </c>
      <c r="D6864" s="211">
        <v>0.12446474391287198</v>
      </c>
      <c r="E6864" s="211">
        <v>7.312382094161636E-2</v>
      </c>
      <c r="F6864" s="211">
        <v>0.11279791529864033</v>
      </c>
      <c r="G6864" s="211">
        <v>0.11968859477887719</v>
      </c>
      <c r="H6864" s="211">
        <v>0.11887414071516028</v>
      </c>
      <c r="I6864" s="211">
        <v>0.46104752148988948</v>
      </c>
      <c r="J6864" s="211">
        <v>0.47501659669398655</v>
      </c>
      <c r="K6864" s="211">
        <v>0.60748873119431845</v>
      </c>
      <c r="L6864" s="211">
        <v>0.28222286532625934</v>
      </c>
      <c r="M6864" s="211">
        <v>0.11260173946853538</v>
      </c>
      <c r="N6864" s="211">
        <v>0.3656618423264415</v>
      </c>
      <c r="O6864" s="211">
        <v>0.76212285463387708</v>
      </c>
      <c r="P6864" s="211">
        <v>6.4709478724548311E-2</v>
      </c>
      <c r="Q6864" s="211">
        <v>7.2237864084952724E-2</v>
      </c>
      <c r="R6864" s="211">
        <v>0.36776539344757664</v>
      </c>
      <c r="S6864" s="211">
        <v>0.3222262101166159</v>
      </c>
      <c r="T6864" s="211">
        <v>0.60839121303705368</v>
      </c>
      <c r="U6864" s="211">
        <v>0.53446563116469792</v>
      </c>
      <c r="V6864" s="211">
        <v>0.14501324982740116</v>
      </c>
      <c r="W6864" s="211">
        <v>0.5264194035492441</v>
      </c>
      <c r="X6864" s="211">
        <v>0.33358754389040868</v>
      </c>
      <c r="Y6864" s="211">
        <v>0.66146538991772452</v>
      </c>
      <c r="Z6864" s="211">
        <v>0.14793695623773631</v>
      </c>
      <c r="AA6864" s="212">
        <v>0.11702465062646036</v>
      </c>
    </row>
    <row r="6865" spans="1:27" x14ac:dyDescent="0.35">
      <c r="A6865" s="210" t="s">
        <v>7541</v>
      </c>
      <c r="B6865" s="217">
        <v>147.8369061189585</v>
      </c>
      <c r="C6865" s="211">
        <v>6.3185637745856019E-2</v>
      </c>
      <c r="D6865" s="211">
        <v>0.1198836193718181</v>
      </c>
      <c r="E6865" s="211">
        <v>7.2464110823139277E-2</v>
      </c>
      <c r="F6865" s="211">
        <v>8.5582917701389552E-2</v>
      </c>
      <c r="G6865" s="211">
        <v>0.12558023187404516</v>
      </c>
      <c r="H6865" s="211">
        <v>0.12050327409062056</v>
      </c>
      <c r="I6865" s="211">
        <v>0.473134939982569</v>
      </c>
      <c r="J6865" s="211">
        <v>0.43813082941353304</v>
      </c>
      <c r="K6865" s="211">
        <v>0.60427008450822672</v>
      </c>
      <c r="L6865" s="211">
        <v>0.2788463698210818</v>
      </c>
      <c r="M6865" s="211">
        <v>0.10425952626529277</v>
      </c>
      <c r="N6865" s="211">
        <v>0.33861305671579661</v>
      </c>
      <c r="O6865" s="211">
        <v>0.75649527659322657</v>
      </c>
      <c r="P6865" s="211">
        <v>6.603361689170606E-2</v>
      </c>
      <c r="Q6865" s="211">
        <v>0.13163750659471893</v>
      </c>
      <c r="R6865" s="211">
        <v>0.44311935412994152</v>
      </c>
      <c r="S6865" s="211">
        <v>0.40033099385628862</v>
      </c>
      <c r="T6865" s="211">
        <v>0.57336813420907218</v>
      </c>
      <c r="U6865" s="211">
        <v>0.39768272538978233</v>
      </c>
      <c r="V6865" s="211">
        <v>0.15016786220351236</v>
      </c>
      <c r="W6865" s="211">
        <v>0.46081283299248732</v>
      </c>
      <c r="X6865" s="211">
        <v>0.3517232200719364</v>
      </c>
      <c r="Y6865" s="211">
        <v>0.6661741149200473</v>
      </c>
      <c r="Z6865" s="211">
        <v>0.14045653035609804</v>
      </c>
      <c r="AA6865" s="212">
        <v>0.12328298287775249</v>
      </c>
    </row>
    <row r="6866" spans="1:27" x14ac:dyDescent="0.35">
      <c r="A6866" s="210" t="s">
        <v>7542</v>
      </c>
      <c r="B6866" s="217">
        <v>147.90185335712653</v>
      </c>
      <c r="C6866" s="211">
        <v>5.8113389674813602E-2</v>
      </c>
      <c r="D6866" s="211">
        <v>0.12482195224439015</v>
      </c>
      <c r="E6866" s="211">
        <v>7.7831307678813105E-2</v>
      </c>
      <c r="F6866" s="211">
        <v>7.9863017770628153E-2</v>
      </c>
      <c r="G6866" s="211">
        <v>0.12487323990722339</v>
      </c>
      <c r="H6866" s="211">
        <v>0.11430118303444617</v>
      </c>
      <c r="I6866" s="211">
        <v>0.47969076010299694</v>
      </c>
      <c r="J6866" s="211">
        <v>0.4202469844238364</v>
      </c>
      <c r="K6866" s="211">
        <v>0.61597976108389685</v>
      </c>
      <c r="L6866" s="211">
        <v>0.28058983304108664</v>
      </c>
      <c r="M6866" s="211">
        <v>0.11411496270741578</v>
      </c>
      <c r="N6866" s="211">
        <v>0.4394855096465507</v>
      </c>
      <c r="O6866" s="211">
        <v>0.55140585707731182</v>
      </c>
      <c r="P6866" s="211">
        <v>7.0943814756735335E-2</v>
      </c>
      <c r="Q6866" s="211">
        <v>5.7111083579016883E-2</v>
      </c>
      <c r="R6866" s="211">
        <v>0.419343166888408</v>
      </c>
      <c r="S6866" s="211">
        <v>0.32510676737700328</v>
      </c>
      <c r="T6866" s="211">
        <v>0.53206580083944011</v>
      </c>
      <c r="U6866" s="211">
        <v>0.50186111451232551</v>
      </c>
      <c r="V6866" s="211">
        <v>0.10249813421616764</v>
      </c>
      <c r="W6866" s="211">
        <v>0.58126981636208841</v>
      </c>
      <c r="X6866" s="211">
        <v>0.26709248418036802</v>
      </c>
      <c r="Y6866" s="211">
        <v>0.67558425930508925</v>
      </c>
      <c r="Z6866" s="211">
        <v>0.14263057679206406</v>
      </c>
      <c r="AA6866" s="212">
        <v>0.12506881526193619</v>
      </c>
    </row>
    <row r="6867" spans="1:27" x14ac:dyDescent="0.35">
      <c r="A6867" s="210" t="s">
        <v>7543</v>
      </c>
      <c r="B6867" s="217">
        <v>147.39585248710856</v>
      </c>
      <c r="C6867" s="211">
        <v>6.5927849323190846E-2</v>
      </c>
      <c r="D6867" s="211">
        <v>0.12993529570679763</v>
      </c>
      <c r="E6867" s="211">
        <v>7.7785301389245443E-2</v>
      </c>
      <c r="F6867" s="211">
        <v>9.3732287768433065E-2</v>
      </c>
      <c r="G6867" s="211">
        <v>0.12086157081637064</v>
      </c>
      <c r="H6867" s="211">
        <v>0.12728697799943126</v>
      </c>
      <c r="I6867" s="211">
        <v>0.50357080309518498</v>
      </c>
      <c r="J6867" s="211">
        <v>0.4248894890286477</v>
      </c>
      <c r="K6867" s="211">
        <v>0.61518090794732949</v>
      </c>
      <c r="L6867" s="211">
        <v>0.26813834551604249</v>
      </c>
      <c r="M6867" s="211">
        <v>0.10149138169603421</v>
      </c>
      <c r="N6867" s="211">
        <v>0.37658059938989519</v>
      </c>
      <c r="O6867" s="211">
        <v>0.65910130740447614</v>
      </c>
      <c r="P6867" s="211">
        <v>7.0982406402418707E-2</v>
      </c>
      <c r="Q6867" s="211">
        <v>8.7574217490360318E-2</v>
      </c>
      <c r="R6867" s="211">
        <v>0.38418662489639233</v>
      </c>
      <c r="S6867" s="211">
        <v>0.4265250844324</v>
      </c>
      <c r="T6867" s="211">
        <v>0.58781942186695313</v>
      </c>
      <c r="U6867" s="211">
        <v>0.44319309360892784</v>
      </c>
      <c r="V6867" s="211">
        <v>0.11247976400181685</v>
      </c>
      <c r="W6867" s="211">
        <v>0.51792716380088</v>
      </c>
      <c r="X6867" s="211">
        <v>0.31385345540451426</v>
      </c>
      <c r="Y6867" s="211">
        <v>0.65316198887299071</v>
      </c>
      <c r="Z6867" s="211">
        <v>0.1414026415408601</v>
      </c>
      <c r="AA6867" s="212">
        <v>0.12182383546642694</v>
      </c>
    </row>
    <row r="6868" spans="1:27" x14ac:dyDescent="0.35">
      <c r="A6868" s="210" t="s">
        <v>7544</v>
      </c>
      <c r="B6868" s="217">
        <v>132.18406278962243</v>
      </c>
      <c r="C6868" s="211">
        <v>8.0593847160126131E-2</v>
      </c>
      <c r="D6868" s="211">
        <v>0.11757087179771801</v>
      </c>
      <c r="E6868" s="211">
        <v>7.7740298539402466E-2</v>
      </c>
      <c r="F6868" s="211">
        <v>7.3549745082166842E-2</v>
      </c>
      <c r="G6868" s="211">
        <v>0.11625461810953089</v>
      </c>
      <c r="H6868" s="211">
        <v>0.11597193954659786</v>
      </c>
      <c r="I6868" s="211">
        <v>0.42531323809562382</v>
      </c>
      <c r="J6868" s="211">
        <v>0.42671759636095541</v>
      </c>
      <c r="K6868" s="211">
        <v>0.52756373466879558</v>
      </c>
      <c r="L6868" s="211">
        <v>0.26816972873437744</v>
      </c>
      <c r="M6868" s="211">
        <v>8.4319451363181419E-2</v>
      </c>
      <c r="N6868" s="211">
        <v>0.35335910523868702</v>
      </c>
      <c r="O6868" s="211">
        <v>0.75118125265929725</v>
      </c>
      <c r="P6868" s="211">
        <v>6.9345457522695567E-2</v>
      </c>
      <c r="Q6868" s="211">
        <v>6.476524293241015E-2</v>
      </c>
      <c r="R6868" s="211">
        <v>0.4107898401929706</v>
      </c>
      <c r="S6868" s="211">
        <v>0.27964463152971303</v>
      </c>
      <c r="T6868" s="211">
        <v>0.55287869558610703</v>
      </c>
      <c r="U6868" s="211">
        <v>0.39633531734015498</v>
      </c>
      <c r="V6868" s="211">
        <v>0.1339432052899619</v>
      </c>
      <c r="W6868" s="211">
        <v>0.54427421758071093</v>
      </c>
      <c r="X6868" s="211">
        <v>0.36005813090840166</v>
      </c>
      <c r="Y6868" s="211">
        <v>0.6970449936063946</v>
      </c>
      <c r="Z6868" s="211">
        <v>0.1431119076113454</v>
      </c>
      <c r="AA6868" s="212">
        <v>0.12247366681185409</v>
      </c>
    </row>
    <row r="6869" spans="1:27" x14ac:dyDescent="0.35">
      <c r="A6869" s="210" t="s">
        <v>7545</v>
      </c>
      <c r="B6869" s="217">
        <v>131.1439287016961</v>
      </c>
      <c r="C6869" s="211">
        <v>7.2675269812452384E-2</v>
      </c>
      <c r="D6869" s="211">
        <v>0.12289466828639803</v>
      </c>
      <c r="E6869" s="211">
        <v>7.2126647039767511E-2</v>
      </c>
      <c r="F6869" s="211">
        <v>0.10121334066951135</v>
      </c>
      <c r="G6869" s="211">
        <v>0.12327800490487086</v>
      </c>
      <c r="H6869" s="211">
        <v>0.11216455067454907</v>
      </c>
      <c r="I6869" s="211">
        <v>0.51527414529409876</v>
      </c>
      <c r="J6869" s="211">
        <v>0.46192720993296998</v>
      </c>
      <c r="K6869" s="211">
        <v>0.63662564498955709</v>
      </c>
      <c r="L6869" s="211">
        <v>0.27896104095382512</v>
      </c>
      <c r="M6869" s="211">
        <v>0.10479570600570873</v>
      </c>
      <c r="N6869" s="211">
        <v>0.38238542244782026</v>
      </c>
      <c r="O6869" s="211">
        <v>0.65205711989664017</v>
      </c>
      <c r="P6869" s="211">
        <v>6.8901763290381446E-2</v>
      </c>
      <c r="Q6869" s="211">
        <v>6.4594325104943881E-2</v>
      </c>
      <c r="R6869" s="211">
        <v>0.43482171762601263</v>
      </c>
      <c r="S6869" s="211">
        <v>0.40226653749305918</v>
      </c>
      <c r="T6869" s="211">
        <v>0.51589384299600471</v>
      </c>
      <c r="U6869" s="211">
        <v>0.35341418055812213</v>
      </c>
      <c r="V6869" s="211">
        <v>0.12615792150926952</v>
      </c>
      <c r="W6869" s="211">
        <v>0.59823913737255019</v>
      </c>
      <c r="X6869" s="211">
        <v>0.42285250646739903</v>
      </c>
      <c r="Y6869" s="211">
        <v>0.61571574112409144</v>
      </c>
      <c r="Z6869" s="211">
        <v>0.14975027325998705</v>
      </c>
      <c r="AA6869" s="212">
        <v>0.12500012589978671</v>
      </c>
    </row>
    <row r="6870" spans="1:27" x14ac:dyDescent="0.35">
      <c r="A6870" s="210" t="s">
        <v>7546</v>
      </c>
      <c r="B6870" s="217">
        <v>158.79855351120213</v>
      </c>
      <c r="C6870" s="211">
        <v>4.7511358578718611E-2</v>
      </c>
      <c r="D6870" s="211">
        <v>0.12718345743013498</v>
      </c>
      <c r="E6870" s="211">
        <v>8.2280299101449073E-2</v>
      </c>
      <c r="F6870" s="211">
        <v>8.4256275631648878E-2</v>
      </c>
      <c r="G6870" s="211">
        <v>0.12362650849253215</v>
      </c>
      <c r="H6870" s="211">
        <v>0.11027029508848393</v>
      </c>
      <c r="I6870" s="211">
        <v>0.51762536027752692</v>
      </c>
      <c r="J6870" s="211">
        <v>0.39182362473469978</v>
      </c>
      <c r="K6870" s="211">
        <v>0.55579064776530163</v>
      </c>
      <c r="L6870" s="211">
        <v>0.27562004110250715</v>
      </c>
      <c r="M6870" s="211">
        <v>9.4870719872875361E-2</v>
      </c>
      <c r="N6870" s="211">
        <v>0.47870471042251916</v>
      </c>
      <c r="O6870" s="211">
        <v>0.69670479868784474</v>
      </c>
      <c r="P6870" s="211">
        <v>7.3149676612822956E-2</v>
      </c>
      <c r="Q6870" s="211">
        <v>0.15383056558455832</v>
      </c>
      <c r="R6870" s="211">
        <v>0.41838803026935745</v>
      </c>
      <c r="S6870" s="211">
        <v>0.27373207552277085</v>
      </c>
      <c r="T6870" s="211">
        <v>0.60232846646381855</v>
      </c>
      <c r="U6870" s="211">
        <v>0.50456995319338882</v>
      </c>
      <c r="V6870" s="211">
        <v>0.10118714375271452</v>
      </c>
      <c r="W6870" s="211">
        <v>0.60678891900044007</v>
      </c>
      <c r="X6870" s="211">
        <v>0.33831411008330459</v>
      </c>
      <c r="Y6870" s="211">
        <v>0.745415953729481</v>
      </c>
      <c r="Z6870" s="211">
        <v>0.14956036903209902</v>
      </c>
      <c r="AA6870" s="212">
        <v>0.12369872945125766</v>
      </c>
    </row>
    <row r="6871" spans="1:27" x14ac:dyDescent="0.35">
      <c r="A6871" s="210" t="s">
        <v>7547</v>
      </c>
      <c r="B6871" s="217">
        <v>149.34755728586859</v>
      </c>
      <c r="C6871" s="211">
        <v>7.3998401383897461E-2</v>
      </c>
      <c r="D6871" s="211">
        <v>0.12882792676680066</v>
      </c>
      <c r="E6871" s="211">
        <v>8.2055885481832333E-2</v>
      </c>
      <c r="F6871" s="211">
        <v>0.11205203705650103</v>
      </c>
      <c r="G6871" s="211">
        <v>0.1222738970921461</v>
      </c>
      <c r="H6871" s="211">
        <v>0.11775711211701864</v>
      </c>
      <c r="I6871" s="211">
        <v>0.48650139718088448</v>
      </c>
      <c r="J6871" s="211">
        <v>0.42660946069043254</v>
      </c>
      <c r="K6871" s="211">
        <v>0.63213737621413135</v>
      </c>
      <c r="L6871" s="211">
        <v>0.27796674331952032</v>
      </c>
      <c r="M6871" s="211">
        <v>0.11273492913091503</v>
      </c>
      <c r="N6871" s="211">
        <v>0.35534785857336959</v>
      </c>
      <c r="O6871" s="211">
        <v>0.5715398673271308</v>
      </c>
      <c r="P6871" s="211">
        <v>6.5918023100368719E-2</v>
      </c>
      <c r="Q6871" s="211">
        <v>9.1240265768685644E-2</v>
      </c>
      <c r="R6871" s="211">
        <v>0.38446479522580845</v>
      </c>
      <c r="S6871" s="211">
        <v>0.33004670838381683</v>
      </c>
      <c r="T6871" s="211">
        <v>0.52481539169446501</v>
      </c>
      <c r="U6871" s="211">
        <v>0.37085195024126649</v>
      </c>
      <c r="V6871" s="211">
        <v>0.13375707117677699</v>
      </c>
      <c r="W6871" s="211">
        <v>0.57332570833510121</v>
      </c>
      <c r="X6871" s="211">
        <v>0.32493160649229202</v>
      </c>
      <c r="Y6871" s="211">
        <v>0.60666481509243542</v>
      </c>
      <c r="Z6871" s="211">
        <v>0.14939791936884522</v>
      </c>
      <c r="AA6871" s="212">
        <v>0.11517368387059049</v>
      </c>
    </row>
    <row r="6872" spans="1:27" x14ac:dyDescent="0.35">
      <c r="A6872" s="210" t="s">
        <v>7548</v>
      </c>
      <c r="B6872" s="217">
        <v>124.89526568259802</v>
      </c>
      <c r="C6872" s="211">
        <v>5.360279282452092E-2</v>
      </c>
      <c r="D6872" s="211">
        <v>0.12693609875583212</v>
      </c>
      <c r="E6872" s="211">
        <v>7.8390172810212877E-2</v>
      </c>
      <c r="F6872" s="211">
        <v>8.474654511470478E-2</v>
      </c>
      <c r="G6872" s="211">
        <v>0.12206092527040252</v>
      </c>
      <c r="H6872" s="211">
        <v>0.11200472955103227</v>
      </c>
      <c r="I6872" s="211">
        <v>0.50957702360738377</v>
      </c>
      <c r="J6872" s="211">
        <v>0.43268454510664262</v>
      </c>
      <c r="K6872" s="211">
        <v>0.60773918643272906</v>
      </c>
      <c r="L6872" s="211">
        <v>0.28124686527840981</v>
      </c>
      <c r="M6872" s="211">
        <v>9.8821182655196238E-2</v>
      </c>
      <c r="N6872" s="211">
        <v>0.36854576145966872</v>
      </c>
      <c r="O6872" s="211">
        <v>0.77706952806928198</v>
      </c>
      <c r="P6872" s="211">
        <v>6.7314431260023469E-2</v>
      </c>
      <c r="Q6872" s="211">
        <v>5.3419475080459411E-2</v>
      </c>
      <c r="R6872" s="211">
        <v>0.45402651502304131</v>
      </c>
      <c r="S6872" s="211">
        <v>0.25859335422541724</v>
      </c>
      <c r="T6872" s="211">
        <v>0.49405419025642699</v>
      </c>
      <c r="U6872" s="211">
        <v>0.48903404515706062</v>
      </c>
      <c r="V6872" s="211">
        <v>8.4624689642360168E-2</v>
      </c>
      <c r="W6872" s="211">
        <v>0.62696309132200301</v>
      </c>
      <c r="X6872" s="211">
        <v>0.32478177751405879</v>
      </c>
      <c r="Y6872" s="211">
        <v>0.62294523572350102</v>
      </c>
      <c r="Z6872" s="211">
        <v>0.143041473563048</v>
      </c>
      <c r="AA6872" s="212">
        <v>0.12389326181126328</v>
      </c>
    </row>
    <row r="6873" spans="1:27" x14ac:dyDescent="0.35">
      <c r="A6873" s="210" t="s">
        <v>7549</v>
      </c>
      <c r="B6873" s="217">
        <v>103.97147865508035</v>
      </c>
      <c r="C6873" s="211">
        <v>5.3339379269586151E-2</v>
      </c>
      <c r="D6873" s="211">
        <v>0.12921666129454662</v>
      </c>
      <c r="E6873" s="211">
        <v>7.859292631292869E-2</v>
      </c>
      <c r="F6873" s="211">
        <v>9.1012592786323496E-2</v>
      </c>
      <c r="G6873" s="211">
        <v>0.11825949041480767</v>
      </c>
      <c r="H6873" s="211">
        <v>0.11394768872601078</v>
      </c>
      <c r="I6873" s="211">
        <v>0.47285487256690689</v>
      </c>
      <c r="J6873" s="211">
        <v>0.46118217128628541</v>
      </c>
      <c r="K6873" s="211">
        <v>0.5717602984813227</v>
      </c>
      <c r="L6873" s="211">
        <v>0.28266949917695672</v>
      </c>
      <c r="M6873" s="211">
        <v>8.3835766492091873E-2</v>
      </c>
      <c r="N6873" s="211">
        <v>0.47830401755077817</v>
      </c>
      <c r="O6873" s="211">
        <v>0.62153592878830966</v>
      </c>
      <c r="P6873" s="211">
        <v>6.7473310296286129E-2</v>
      </c>
      <c r="Q6873" s="211">
        <v>7.8531499456836795E-2</v>
      </c>
      <c r="R6873" s="211">
        <v>0.36250948314439696</v>
      </c>
      <c r="S6873" s="211">
        <v>0.29982721810428048</v>
      </c>
      <c r="T6873" s="211">
        <v>0.50675279856670719</v>
      </c>
      <c r="U6873" s="211">
        <v>0.33065542573524376</v>
      </c>
      <c r="V6873" s="211">
        <v>6.9913318573878003E-2</v>
      </c>
      <c r="W6873" s="211">
        <v>0.59874410916183307</v>
      </c>
      <c r="X6873" s="211">
        <v>0.27812448405648138</v>
      </c>
      <c r="Y6873" s="211">
        <v>0.59556799278309946</v>
      </c>
      <c r="Z6873" s="211">
        <v>0.14664777835683632</v>
      </c>
      <c r="AA6873" s="212">
        <v>0.12315143408627936</v>
      </c>
    </row>
    <row r="6874" spans="1:27" x14ac:dyDescent="0.35">
      <c r="A6874" s="210" t="s">
        <v>7550</v>
      </c>
      <c r="B6874" s="217">
        <v>120.5043176177094</v>
      </c>
      <c r="C6874" s="211">
        <v>7.2651236324545371E-2</v>
      </c>
      <c r="D6874" s="211">
        <v>0.12396092399638345</v>
      </c>
      <c r="E6874" s="211">
        <v>7.2889701104162499E-2</v>
      </c>
      <c r="F6874" s="211">
        <v>8.9317502559213877E-2</v>
      </c>
      <c r="G6874" s="211">
        <v>0.11901474674098003</v>
      </c>
      <c r="H6874" s="211">
        <v>0.11628975343724959</v>
      </c>
      <c r="I6874" s="211">
        <v>0.51608604890161647</v>
      </c>
      <c r="J6874" s="211">
        <v>0.4393715816859467</v>
      </c>
      <c r="K6874" s="211">
        <v>0.60707106034090386</v>
      </c>
      <c r="L6874" s="211">
        <v>0.2782190907420819</v>
      </c>
      <c r="M6874" s="211">
        <v>9.2465362389448622E-2</v>
      </c>
      <c r="N6874" s="211">
        <v>0.41522231957775441</v>
      </c>
      <c r="O6874" s="211">
        <v>0.73835100839140666</v>
      </c>
      <c r="P6874" s="211">
        <v>6.9786233622918692E-2</v>
      </c>
      <c r="Q6874" s="211">
        <v>0.11298459547432357</v>
      </c>
      <c r="R6874" s="211">
        <v>0.45531339069356414</v>
      </c>
      <c r="S6874" s="211">
        <v>0.32254470272358204</v>
      </c>
      <c r="T6874" s="211">
        <v>0.46556419539277699</v>
      </c>
      <c r="U6874" s="211">
        <v>0.44635368029415656</v>
      </c>
      <c r="V6874" s="211">
        <v>5.8628472224920125E-2</v>
      </c>
      <c r="W6874" s="211">
        <v>0.5407116016608372</v>
      </c>
      <c r="X6874" s="211">
        <v>0.30670247915400561</v>
      </c>
      <c r="Y6874" s="211">
        <v>0.69402369349375137</v>
      </c>
      <c r="Z6874" s="211">
        <v>0.14755187075563161</v>
      </c>
      <c r="AA6874" s="212">
        <v>0.11951518229941052</v>
      </c>
    </row>
    <row r="6875" spans="1:27" x14ac:dyDescent="0.35">
      <c r="A6875" s="210" t="s">
        <v>7551</v>
      </c>
      <c r="B6875" s="217">
        <v>123.23049694138676</v>
      </c>
      <c r="C6875" s="211">
        <v>5.2062270697668118E-2</v>
      </c>
      <c r="D6875" s="211">
        <v>0.12161811948540746</v>
      </c>
      <c r="E6875" s="211">
        <v>8.037008109021318E-2</v>
      </c>
      <c r="F6875" s="211">
        <v>8.3726556971554261E-2</v>
      </c>
      <c r="G6875" s="211">
        <v>0.12406000604977235</v>
      </c>
      <c r="H6875" s="211">
        <v>0.11723674468821202</v>
      </c>
      <c r="I6875" s="211">
        <v>0.49920423342833548</v>
      </c>
      <c r="J6875" s="211">
        <v>0.460459442281697</v>
      </c>
      <c r="K6875" s="211">
        <v>0.58800508185986533</v>
      </c>
      <c r="L6875" s="211">
        <v>0.26967833618454096</v>
      </c>
      <c r="M6875" s="211">
        <v>0.10158519892044274</v>
      </c>
      <c r="N6875" s="211">
        <v>0.35264928005243656</v>
      </c>
      <c r="O6875" s="211">
        <v>0.65061998796053222</v>
      </c>
      <c r="P6875" s="211">
        <v>6.8799638427919863E-2</v>
      </c>
      <c r="Q6875" s="211">
        <v>0.10303769836290955</v>
      </c>
      <c r="R6875" s="211">
        <v>0.47149967419569411</v>
      </c>
      <c r="S6875" s="211">
        <v>0.28590833541053462</v>
      </c>
      <c r="T6875" s="211">
        <v>0.54446388832154025</v>
      </c>
      <c r="U6875" s="211">
        <v>0.3654335705804771</v>
      </c>
      <c r="V6875" s="211">
        <v>7.2861650872881545E-2</v>
      </c>
      <c r="W6875" s="211">
        <v>0.51149948898826436</v>
      </c>
      <c r="X6875" s="211">
        <v>0.36133173102681265</v>
      </c>
      <c r="Y6875" s="211">
        <v>0.68305085664683007</v>
      </c>
      <c r="Z6875" s="211">
        <v>0.14803894192723191</v>
      </c>
      <c r="AA6875" s="212">
        <v>0.11670936879742295</v>
      </c>
    </row>
    <row r="6876" spans="1:27" x14ac:dyDescent="0.35">
      <c r="A6876" s="210" t="s">
        <v>7552</v>
      </c>
      <c r="B6876" s="217">
        <v>125.3879415276696</v>
      </c>
      <c r="C6876" s="211">
        <v>6.7804824037211747E-2</v>
      </c>
      <c r="D6876" s="211">
        <v>0.13084944161536458</v>
      </c>
      <c r="E6876" s="211">
        <v>7.6071464896983368E-2</v>
      </c>
      <c r="F6876" s="211">
        <v>9.9308160824681371E-2</v>
      </c>
      <c r="G6876" s="211">
        <v>0.11689916811160618</v>
      </c>
      <c r="H6876" s="211">
        <v>0.11452067904315415</v>
      </c>
      <c r="I6876" s="211">
        <v>0.43610749271223864</v>
      </c>
      <c r="J6876" s="211">
        <v>0.40632681076611338</v>
      </c>
      <c r="K6876" s="211">
        <v>0.53836783827256918</v>
      </c>
      <c r="L6876" s="211">
        <v>0.27748104414949282</v>
      </c>
      <c r="M6876" s="211">
        <v>8.8255849203618633E-2</v>
      </c>
      <c r="N6876" s="211">
        <v>0.37627796673759284</v>
      </c>
      <c r="O6876" s="211">
        <v>0.63748295700951974</v>
      </c>
      <c r="P6876" s="211">
        <v>7.0061059612213428E-2</v>
      </c>
      <c r="Q6876" s="211">
        <v>5.4397191609381904E-2</v>
      </c>
      <c r="R6876" s="211">
        <v>0.42122246489270199</v>
      </c>
      <c r="S6876" s="211">
        <v>0.29127721668565382</v>
      </c>
      <c r="T6876" s="211">
        <v>0.56042185131589506</v>
      </c>
      <c r="U6876" s="211">
        <v>0.40026304312699845</v>
      </c>
      <c r="V6876" s="211">
        <v>0.11392860255300852</v>
      </c>
      <c r="W6876" s="211">
        <v>0.63176358428545254</v>
      </c>
      <c r="X6876" s="211">
        <v>0.28612269860977801</v>
      </c>
      <c r="Y6876" s="211">
        <v>0.58541847303720684</v>
      </c>
      <c r="Z6876" s="211">
        <v>0.14426152467880984</v>
      </c>
      <c r="AA6876" s="212">
        <v>0.11897475740791352</v>
      </c>
    </row>
    <row r="6877" spans="1:27" x14ac:dyDescent="0.35">
      <c r="A6877" s="210" t="s">
        <v>7553</v>
      </c>
      <c r="B6877" s="217">
        <v>115.43454876966287</v>
      </c>
      <c r="C6877" s="211">
        <v>5.5079392484679135E-2</v>
      </c>
      <c r="D6877" s="211">
        <v>0.11707575203829701</v>
      </c>
      <c r="E6877" s="211">
        <v>7.144610748433998E-2</v>
      </c>
      <c r="F6877" s="211">
        <v>8.31050000053392E-2</v>
      </c>
      <c r="G6877" s="211">
        <v>0.11779998117300258</v>
      </c>
      <c r="H6877" s="211">
        <v>0.10480057942286107</v>
      </c>
      <c r="I6877" s="211">
        <v>0.51089408343929421</v>
      </c>
      <c r="J6877" s="211">
        <v>0.48594594323026191</v>
      </c>
      <c r="K6877" s="211">
        <v>0.64219725156638541</v>
      </c>
      <c r="L6877" s="211">
        <v>0.26758107414329052</v>
      </c>
      <c r="M6877" s="211">
        <v>9.3244648730956309E-2</v>
      </c>
      <c r="N6877" s="211">
        <v>0.38845336714219303</v>
      </c>
      <c r="O6877" s="211">
        <v>0.73512594506648377</v>
      </c>
      <c r="P6877" s="211">
        <v>6.8043723739202311E-2</v>
      </c>
      <c r="Q6877" s="211">
        <v>0.11295425599879548</v>
      </c>
      <c r="R6877" s="211">
        <v>0.40639141990334848</v>
      </c>
      <c r="S6877" s="211">
        <v>0.30999357108796344</v>
      </c>
      <c r="T6877" s="211">
        <v>0.48632401886045518</v>
      </c>
      <c r="U6877" s="211">
        <v>0.34788410759759969</v>
      </c>
      <c r="V6877" s="211">
        <v>7.0202194411526142E-2</v>
      </c>
      <c r="W6877" s="211">
        <v>0.55095522594473867</v>
      </c>
      <c r="X6877" s="211">
        <v>0.27122124233603589</v>
      </c>
      <c r="Y6877" s="211">
        <v>0.66606061628241275</v>
      </c>
      <c r="Z6877" s="211">
        <v>0.14763914966618291</v>
      </c>
      <c r="AA6877" s="212">
        <v>0.11829116879856943</v>
      </c>
    </row>
    <row r="6878" spans="1:27" x14ac:dyDescent="0.35">
      <c r="A6878" s="210" t="s">
        <v>7554</v>
      </c>
      <c r="B6878" s="217">
        <v>124.95180532219187</v>
      </c>
      <c r="C6878" s="211">
        <v>6.0374313350412975E-2</v>
      </c>
      <c r="D6878" s="211">
        <v>0.12130115555381574</v>
      </c>
      <c r="E6878" s="211">
        <v>7.7538846023957789E-2</v>
      </c>
      <c r="F6878" s="211">
        <v>9.8312124628366387E-2</v>
      </c>
      <c r="G6878" s="211">
        <v>0.11561072539680715</v>
      </c>
      <c r="H6878" s="211">
        <v>0.12180218187279955</v>
      </c>
      <c r="I6878" s="211">
        <v>0.49352059322102337</v>
      </c>
      <c r="J6878" s="211">
        <v>0.47405556901044399</v>
      </c>
      <c r="K6878" s="211">
        <v>0.63867681076177441</v>
      </c>
      <c r="L6878" s="211">
        <v>0.27379352399612955</v>
      </c>
      <c r="M6878" s="211">
        <v>9.3468115879935226E-2</v>
      </c>
      <c r="N6878" s="211">
        <v>0.55558136054736174</v>
      </c>
      <c r="O6878" s="211">
        <v>0.76229649133848232</v>
      </c>
      <c r="P6878" s="211">
        <v>6.9904511395999999E-2</v>
      </c>
      <c r="Q6878" s="211">
        <v>0.11671915236266828</v>
      </c>
      <c r="R6878" s="211">
        <v>0.4674264185981572</v>
      </c>
      <c r="S6878" s="211">
        <v>0.3088345658178116</v>
      </c>
      <c r="T6878" s="211">
        <v>0.5900977272262472</v>
      </c>
      <c r="U6878" s="211">
        <v>0.38330803793041374</v>
      </c>
      <c r="V6878" s="211">
        <v>7.6698347789779811E-2</v>
      </c>
      <c r="W6878" s="211">
        <v>0.52846601443030583</v>
      </c>
      <c r="X6878" s="211">
        <v>0.37957779473815451</v>
      </c>
      <c r="Y6878" s="211">
        <v>0.55115072786400099</v>
      </c>
      <c r="Z6878" s="211">
        <v>0.14799550628297595</v>
      </c>
      <c r="AA6878" s="212">
        <v>0.12653428634553202</v>
      </c>
    </row>
    <row r="6879" spans="1:27" x14ac:dyDescent="0.35">
      <c r="A6879" s="210" t="s">
        <v>7555</v>
      </c>
      <c r="B6879" s="217">
        <v>144.85340992105199</v>
      </c>
      <c r="C6879" s="211">
        <v>5.1720607406323768E-2</v>
      </c>
      <c r="D6879" s="211">
        <v>0.12040545783913106</v>
      </c>
      <c r="E6879" s="211">
        <v>7.9994508146089591E-2</v>
      </c>
      <c r="F6879" s="211">
        <v>9.9425823017046888E-2</v>
      </c>
      <c r="G6879" s="211">
        <v>0.11700692783953796</v>
      </c>
      <c r="H6879" s="211">
        <v>0.12507098362703392</v>
      </c>
      <c r="I6879" s="211">
        <v>0.50996507425929283</v>
      </c>
      <c r="J6879" s="211">
        <v>0.45914030335519151</v>
      </c>
      <c r="K6879" s="211">
        <v>0.64931132841445305</v>
      </c>
      <c r="L6879" s="211">
        <v>0.27424202036938689</v>
      </c>
      <c r="M6879" s="211">
        <v>8.6243820594206558E-2</v>
      </c>
      <c r="N6879" s="211">
        <v>0.45171361534422677</v>
      </c>
      <c r="O6879" s="211">
        <v>0.66579511478558195</v>
      </c>
      <c r="P6879" s="211">
        <v>6.3775020968113619E-2</v>
      </c>
      <c r="Q6879" s="211">
        <v>8.1160156782464479E-2</v>
      </c>
      <c r="R6879" s="211">
        <v>0.44703650926279181</v>
      </c>
      <c r="S6879" s="211">
        <v>0.34816092475353716</v>
      </c>
      <c r="T6879" s="211">
        <v>0.56342268670580931</v>
      </c>
      <c r="U6879" s="211">
        <v>0.46614188479522284</v>
      </c>
      <c r="V6879" s="211">
        <v>0.12555053025645715</v>
      </c>
      <c r="W6879" s="211">
        <v>0.50171496309332819</v>
      </c>
      <c r="X6879" s="211">
        <v>0.2586730330411196</v>
      </c>
      <c r="Y6879" s="211">
        <v>0.73650219828158692</v>
      </c>
      <c r="Z6879" s="211">
        <v>0.14951680936367318</v>
      </c>
      <c r="AA6879" s="212">
        <v>0.12462171224246503</v>
      </c>
    </row>
    <row r="6880" spans="1:27" x14ac:dyDescent="0.35">
      <c r="A6880" s="210" t="s">
        <v>7556</v>
      </c>
      <c r="B6880" s="217">
        <v>162.28437349265982</v>
      </c>
      <c r="C6880" s="211">
        <v>6.2006978011104774E-2</v>
      </c>
      <c r="D6880" s="211">
        <v>0.1286644540656034</v>
      </c>
      <c r="E6880" s="211">
        <v>8.5207943662968078E-2</v>
      </c>
      <c r="F6880" s="211">
        <v>9.6158896740869984E-2</v>
      </c>
      <c r="G6880" s="211">
        <v>0.119628365834623</v>
      </c>
      <c r="H6880" s="211">
        <v>0.12399575777107052</v>
      </c>
      <c r="I6880" s="211">
        <v>0.48061941881119297</v>
      </c>
      <c r="J6880" s="211">
        <v>0.4542151770609657</v>
      </c>
      <c r="K6880" s="211">
        <v>0.60543127417930254</v>
      </c>
      <c r="L6880" s="211">
        <v>0.27866765943729721</v>
      </c>
      <c r="M6880" s="211">
        <v>9.1423905057914798E-2</v>
      </c>
      <c r="N6880" s="211">
        <v>0.4905282621883531</v>
      </c>
      <c r="O6880" s="211">
        <v>0.70869971629474693</v>
      </c>
      <c r="P6880" s="211">
        <v>7.0771948556860781E-2</v>
      </c>
      <c r="Q6880" s="211">
        <v>0.11896927305454832</v>
      </c>
      <c r="R6880" s="211">
        <v>0.45706603262194356</v>
      </c>
      <c r="S6880" s="211">
        <v>0.40963455461193904</v>
      </c>
      <c r="T6880" s="211">
        <v>0.55043476452434748</v>
      </c>
      <c r="U6880" s="211">
        <v>0.42300362311020084</v>
      </c>
      <c r="V6880" s="211">
        <v>0.12901227592387865</v>
      </c>
      <c r="W6880" s="211">
        <v>0.6291329659715923</v>
      </c>
      <c r="X6880" s="211">
        <v>0.2785215277685304</v>
      </c>
      <c r="Y6880" s="211">
        <v>0.7210902053057211</v>
      </c>
      <c r="Z6880" s="211">
        <v>0.14931150383346656</v>
      </c>
      <c r="AA6880" s="212">
        <v>0.12243088445984357</v>
      </c>
    </row>
    <row r="6881" spans="1:27" x14ac:dyDescent="0.35">
      <c r="A6881" s="210" t="s">
        <v>7557</v>
      </c>
      <c r="B6881" s="217">
        <v>143.36972663097251</v>
      </c>
      <c r="C6881" s="211">
        <v>5.7664336220562815E-2</v>
      </c>
      <c r="D6881" s="211">
        <v>0.12249836319339427</v>
      </c>
      <c r="E6881" s="211">
        <v>6.8012282713641917E-2</v>
      </c>
      <c r="F6881" s="211">
        <v>9.4167042877522589E-2</v>
      </c>
      <c r="G6881" s="211">
        <v>0.12277807839201671</v>
      </c>
      <c r="H6881" s="211">
        <v>0.12545289552639707</v>
      </c>
      <c r="I6881" s="211">
        <v>0.50629571166239107</v>
      </c>
      <c r="J6881" s="211">
        <v>0.41810129729278034</v>
      </c>
      <c r="K6881" s="211">
        <v>0.61152091330289182</v>
      </c>
      <c r="L6881" s="211">
        <v>0.27394719424634656</v>
      </c>
      <c r="M6881" s="211">
        <v>9.1953508921212554E-2</v>
      </c>
      <c r="N6881" s="211">
        <v>0.43993362374689821</v>
      </c>
      <c r="O6881" s="211">
        <v>0.72768381084946887</v>
      </c>
      <c r="P6881" s="211">
        <v>6.4120042124779661E-2</v>
      </c>
      <c r="Q6881" s="211">
        <v>6.9850512932843292E-2</v>
      </c>
      <c r="R6881" s="211">
        <v>0.45103434492580186</v>
      </c>
      <c r="S6881" s="211">
        <v>0.34032648087123502</v>
      </c>
      <c r="T6881" s="211">
        <v>0.50603853442781443</v>
      </c>
      <c r="U6881" s="211">
        <v>0.42467953637100631</v>
      </c>
      <c r="V6881" s="211">
        <v>0.11201772992196384</v>
      </c>
      <c r="W6881" s="211">
        <v>0.52390343649031912</v>
      </c>
      <c r="X6881" s="211">
        <v>0.31010299447957523</v>
      </c>
      <c r="Y6881" s="211">
        <v>0.65559020747129282</v>
      </c>
      <c r="Z6881" s="211">
        <v>0.14866056053666818</v>
      </c>
      <c r="AA6881" s="212">
        <v>0.11038548366165764</v>
      </c>
    </row>
    <row r="6882" spans="1:27" x14ac:dyDescent="0.35">
      <c r="A6882" s="210" t="s">
        <v>7558</v>
      </c>
      <c r="B6882" s="217">
        <v>131.14703132370349</v>
      </c>
      <c r="C6882" s="211">
        <v>6.8071078906796492E-2</v>
      </c>
      <c r="D6882" s="211">
        <v>0.13091264559018437</v>
      </c>
      <c r="E6882" s="211">
        <v>7.9363086231753394E-2</v>
      </c>
      <c r="F6882" s="211">
        <v>0.12196130294842038</v>
      </c>
      <c r="G6882" s="211">
        <v>0.12227343452534153</v>
      </c>
      <c r="H6882" s="211">
        <v>0.11646412466910488</v>
      </c>
      <c r="I6882" s="211">
        <v>0.49421013125394553</v>
      </c>
      <c r="J6882" s="211">
        <v>0.4626081612371164</v>
      </c>
      <c r="K6882" s="211">
        <v>0.52131921306135209</v>
      </c>
      <c r="L6882" s="211">
        <v>0.27355694568261696</v>
      </c>
      <c r="M6882" s="211">
        <v>0.11653759911857968</v>
      </c>
      <c r="N6882" s="211">
        <v>0.351511944396659</v>
      </c>
      <c r="O6882" s="211">
        <v>0.55688035740934605</v>
      </c>
      <c r="P6882" s="211">
        <v>6.2465926186795959E-2</v>
      </c>
      <c r="Q6882" s="211">
        <v>0.10201675480640877</v>
      </c>
      <c r="R6882" s="211">
        <v>0.48064736331889346</v>
      </c>
      <c r="S6882" s="211">
        <v>0.34496978507636705</v>
      </c>
      <c r="T6882" s="211">
        <v>0.56796439763133633</v>
      </c>
      <c r="U6882" s="211">
        <v>0.4471940478398137</v>
      </c>
      <c r="V6882" s="211">
        <v>0.11057807076370445</v>
      </c>
      <c r="W6882" s="211">
        <v>0.61328089524651963</v>
      </c>
      <c r="X6882" s="211">
        <v>0.25969432530824527</v>
      </c>
      <c r="Y6882" s="211">
        <v>0.53749557926546776</v>
      </c>
      <c r="Z6882" s="211">
        <v>0.14780257523727816</v>
      </c>
      <c r="AA6882" s="212">
        <v>0.11666678511999309</v>
      </c>
    </row>
    <row r="6883" spans="1:27" x14ac:dyDescent="0.35">
      <c r="A6883" s="210" t="s">
        <v>7559</v>
      </c>
      <c r="B6883" s="217">
        <v>130.1754197705574</v>
      </c>
      <c r="C6883" s="211">
        <v>5.7394811347437479E-2</v>
      </c>
      <c r="D6883" s="211">
        <v>0.12366815152971181</v>
      </c>
      <c r="E6883" s="211">
        <v>7.3398210041630552E-2</v>
      </c>
      <c r="F6883" s="211">
        <v>9.0716399885305388E-2</v>
      </c>
      <c r="G6883" s="211">
        <v>0.11517818521829114</v>
      </c>
      <c r="H6883" s="211">
        <v>0.11756853777848196</v>
      </c>
      <c r="I6883" s="211">
        <v>0.50801467155073821</v>
      </c>
      <c r="J6883" s="211">
        <v>0.43153580428155502</v>
      </c>
      <c r="K6883" s="211">
        <v>0.60783424083073434</v>
      </c>
      <c r="L6883" s="211">
        <v>0.26949960852913596</v>
      </c>
      <c r="M6883" s="211">
        <v>8.5753970000081059E-2</v>
      </c>
      <c r="N6883" s="211">
        <v>0.49894632722327847</v>
      </c>
      <c r="O6883" s="211">
        <v>0.74593912885233959</v>
      </c>
      <c r="P6883" s="211">
        <v>6.8523428221829025E-2</v>
      </c>
      <c r="Q6883" s="211">
        <v>0.10351348367235169</v>
      </c>
      <c r="R6883" s="211">
        <v>0.37870029097621905</v>
      </c>
      <c r="S6883" s="211">
        <v>0.2763766093735518</v>
      </c>
      <c r="T6883" s="211">
        <v>0.56110593810722542</v>
      </c>
      <c r="U6883" s="211">
        <v>0.33009425286203903</v>
      </c>
      <c r="V6883" s="211">
        <v>0.1204713311259907</v>
      </c>
      <c r="W6883" s="211">
        <v>0.53241470401548929</v>
      </c>
      <c r="X6883" s="211">
        <v>0.25757709627202768</v>
      </c>
      <c r="Y6883" s="211">
        <v>0.6834193670904779</v>
      </c>
      <c r="Z6883" s="211">
        <v>0.14908333479621355</v>
      </c>
      <c r="AA6883" s="212">
        <v>0.12339689363834744</v>
      </c>
    </row>
    <row r="6884" spans="1:27" x14ac:dyDescent="0.35">
      <c r="A6884" s="210" t="s">
        <v>7560</v>
      </c>
      <c r="B6884" s="217">
        <v>153.07747033101356</v>
      </c>
      <c r="C6884" s="211">
        <v>5.4892871850994236E-2</v>
      </c>
      <c r="D6884" s="211">
        <v>0.12619865139910855</v>
      </c>
      <c r="E6884" s="211">
        <v>8.8390013598885792E-2</v>
      </c>
      <c r="F6884" s="211">
        <v>9.1790088991364427E-2</v>
      </c>
      <c r="G6884" s="211">
        <v>0.1262967190062266</v>
      </c>
      <c r="H6884" s="211">
        <v>0.11648085093863046</v>
      </c>
      <c r="I6884" s="211">
        <v>0.51060271547404823</v>
      </c>
      <c r="J6884" s="211">
        <v>0.46793141760217805</v>
      </c>
      <c r="K6884" s="211">
        <v>0.51909129575480317</v>
      </c>
      <c r="L6884" s="211">
        <v>0.27109966229857874</v>
      </c>
      <c r="M6884" s="211">
        <v>9.6689169971484565E-2</v>
      </c>
      <c r="N6884" s="211">
        <v>0.37103633468768127</v>
      </c>
      <c r="O6884" s="211">
        <v>0.71305000644801675</v>
      </c>
      <c r="P6884" s="211">
        <v>7.3297987091429664E-2</v>
      </c>
      <c r="Q6884" s="211">
        <v>9.4598440872530554E-2</v>
      </c>
      <c r="R6884" s="211">
        <v>0.4134905694815374</v>
      </c>
      <c r="S6884" s="211">
        <v>0.29040926069424905</v>
      </c>
      <c r="T6884" s="211">
        <v>0.54642599746637699</v>
      </c>
      <c r="U6884" s="211">
        <v>0.49774772667121531</v>
      </c>
      <c r="V6884" s="211">
        <v>8.7957100140515429E-2</v>
      </c>
      <c r="W6884" s="211">
        <v>0.63092036068236623</v>
      </c>
      <c r="X6884" s="211">
        <v>0.31636670146281931</v>
      </c>
      <c r="Y6884" s="211">
        <v>0.6943775210299763</v>
      </c>
      <c r="Z6884" s="211">
        <v>0.14492463717214843</v>
      </c>
      <c r="AA6884" s="212">
        <v>0.11563667797629189</v>
      </c>
    </row>
    <row r="6885" spans="1:27" x14ac:dyDescent="0.35">
      <c r="A6885" s="210" t="s">
        <v>7561</v>
      </c>
      <c r="B6885" s="217">
        <v>149.39057248131536</v>
      </c>
      <c r="C6885" s="211">
        <v>5.2267938201565722E-2</v>
      </c>
      <c r="D6885" s="211">
        <v>0.11576280563924485</v>
      </c>
      <c r="E6885" s="211">
        <v>7.0671585937383735E-2</v>
      </c>
      <c r="F6885" s="211">
        <v>0.1029222938464818</v>
      </c>
      <c r="G6885" s="211">
        <v>0.11611388379257045</v>
      </c>
      <c r="H6885" s="211">
        <v>0.114492213100503</v>
      </c>
      <c r="I6885" s="211">
        <v>0.49950304986427951</v>
      </c>
      <c r="J6885" s="211">
        <v>0.41948952014809399</v>
      </c>
      <c r="K6885" s="211">
        <v>0.59149283340893544</v>
      </c>
      <c r="L6885" s="211">
        <v>0.27400521247800724</v>
      </c>
      <c r="M6885" s="211">
        <v>8.9662113264869656E-2</v>
      </c>
      <c r="N6885" s="211">
        <v>0.48083032499296141</v>
      </c>
      <c r="O6885" s="211">
        <v>0.53962242355407208</v>
      </c>
      <c r="P6885" s="211">
        <v>7.1704428104689938E-2</v>
      </c>
      <c r="Q6885" s="211">
        <v>8.1975140384855247E-2</v>
      </c>
      <c r="R6885" s="211">
        <v>0.45249569781453958</v>
      </c>
      <c r="S6885" s="211">
        <v>0.32867424129818307</v>
      </c>
      <c r="T6885" s="211">
        <v>0.53692072072002006</v>
      </c>
      <c r="U6885" s="211">
        <v>0.47211863019102629</v>
      </c>
      <c r="V6885" s="211">
        <v>0.10697834133132639</v>
      </c>
      <c r="W6885" s="211">
        <v>0.55790518076209372</v>
      </c>
      <c r="X6885" s="211">
        <v>0.33837995415117517</v>
      </c>
      <c r="Y6885" s="211">
        <v>0.75981913345173302</v>
      </c>
      <c r="Z6885" s="211">
        <v>0.14938047767951196</v>
      </c>
      <c r="AA6885" s="212">
        <v>0.11801058437386397</v>
      </c>
    </row>
    <row r="6886" spans="1:27" x14ac:dyDescent="0.35">
      <c r="A6886" s="210" t="s">
        <v>7562</v>
      </c>
      <c r="B6886" s="217">
        <v>130.44451033041415</v>
      </c>
      <c r="C6886" s="211">
        <v>6.2001447709209345E-2</v>
      </c>
      <c r="D6886" s="211">
        <v>0.12672113698730497</v>
      </c>
      <c r="E6886" s="211">
        <v>7.6343507136028957E-2</v>
      </c>
      <c r="F6886" s="211">
        <v>9.8451911653558752E-2</v>
      </c>
      <c r="G6886" s="211">
        <v>0.12233979709386225</v>
      </c>
      <c r="H6886" s="211">
        <v>0.10928074067640438</v>
      </c>
      <c r="I6886" s="211">
        <v>0.49610493656255966</v>
      </c>
      <c r="J6886" s="211">
        <v>0.47739217834520437</v>
      </c>
      <c r="K6886" s="211">
        <v>0.64739312028716611</v>
      </c>
      <c r="L6886" s="211">
        <v>0.27349029769299293</v>
      </c>
      <c r="M6886" s="211">
        <v>0.1017832295324796</v>
      </c>
      <c r="N6886" s="211">
        <v>0.41800763813247954</v>
      </c>
      <c r="O6886" s="211">
        <v>0.7137860101651422</v>
      </c>
      <c r="P6886" s="211">
        <v>6.5158156806638792E-2</v>
      </c>
      <c r="Q6886" s="211">
        <v>7.6775641652200466E-2</v>
      </c>
      <c r="R6886" s="211">
        <v>0.44797031697979839</v>
      </c>
      <c r="S6886" s="211">
        <v>0.37434806044897329</v>
      </c>
      <c r="T6886" s="211">
        <v>0.59068505644948022</v>
      </c>
      <c r="U6886" s="211">
        <v>0.52551463450683933</v>
      </c>
      <c r="V6886" s="211">
        <v>7.4918778640039652E-2</v>
      </c>
      <c r="W6886" s="211">
        <v>0.57925037964977821</v>
      </c>
      <c r="X6886" s="211">
        <v>0.39116659220751543</v>
      </c>
      <c r="Y6886" s="211">
        <v>0.57960843997322942</v>
      </c>
      <c r="Z6886" s="211">
        <v>0.14831098513503785</v>
      </c>
      <c r="AA6886" s="212">
        <v>0.1211488900423771</v>
      </c>
    </row>
    <row r="6887" spans="1:27" x14ac:dyDescent="0.35">
      <c r="A6887" s="210" t="s">
        <v>7563</v>
      </c>
      <c r="B6887" s="217">
        <v>125.92767265070781</v>
      </c>
      <c r="C6887" s="211">
        <v>6.186904672889415E-2</v>
      </c>
      <c r="D6887" s="211">
        <v>0.1256997315945636</v>
      </c>
      <c r="E6887" s="211">
        <v>7.3772176359490307E-2</v>
      </c>
      <c r="F6887" s="211">
        <v>0.11286501480228774</v>
      </c>
      <c r="G6887" s="211">
        <v>0.11934738495304315</v>
      </c>
      <c r="H6887" s="211">
        <v>0.11397773142507371</v>
      </c>
      <c r="I6887" s="211">
        <v>0.50999794149291466</v>
      </c>
      <c r="J6887" s="211">
        <v>0.46694521144021833</v>
      </c>
      <c r="K6887" s="211">
        <v>0.56825024274038149</v>
      </c>
      <c r="L6887" s="211">
        <v>0.2801709465243496</v>
      </c>
      <c r="M6887" s="211">
        <v>0.10522074421905547</v>
      </c>
      <c r="N6887" s="211">
        <v>0.40715535090157734</v>
      </c>
      <c r="O6887" s="211">
        <v>0.59057467091060523</v>
      </c>
      <c r="P6887" s="211">
        <v>7.1654582578483519E-2</v>
      </c>
      <c r="Q6887" s="211">
        <v>5.914741292395978E-2</v>
      </c>
      <c r="R6887" s="211">
        <v>0.43909012656719676</v>
      </c>
      <c r="S6887" s="211">
        <v>0.37827644734692423</v>
      </c>
      <c r="T6887" s="211">
        <v>0.51983844542827384</v>
      </c>
      <c r="U6887" s="211">
        <v>0.38216527216096829</v>
      </c>
      <c r="V6887" s="211">
        <v>6.8961844528249883E-2</v>
      </c>
      <c r="W6887" s="211">
        <v>0.54478052154769441</v>
      </c>
      <c r="X6887" s="211">
        <v>0.31778847247362507</v>
      </c>
      <c r="Y6887" s="211">
        <v>0.69510907832912205</v>
      </c>
      <c r="Z6887" s="211">
        <v>0.14857984564741242</v>
      </c>
      <c r="AA6887" s="212">
        <v>0.11548122425826779</v>
      </c>
    </row>
    <row r="6888" spans="1:27" x14ac:dyDescent="0.35">
      <c r="A6888" s="210" t="s">
        <v>7564</v>
      </c>
      <c r="B6888" s="217">
        <v>125.0664925710023</v>
      </c>
      <c r="C6888" s="211">
        <v>7.4620866307477163E-2</v>
      </c>
      <c r="D6888" s="211">
        <v>0.12202203678353417</v>
      </c>
      <c r="E6888" s="211">
        <v>7.685618651721747E-2</v>
      </c>
      <c r="F6888" s="211">
        <v>7.6594052171060301E-2</v>
      </c>
      <c r="G6888" s="211">
        <v>0.11668232045555321</v>
      </c>
      <c r="H6888" s="211">
        <v>0.12595596671140871</v>
      </c>
      <c r="I6888" s="211">
        <v>0.41688989849870611</v>
      </c>
      <c r="J6888" s="211">
        <v>0.40022428790575559</v>
      </c>
      <c r="K6888" s="211">
        <v>0.56533881939892094</v>
      </c>
      <c r="L6888" s="211">
        <v>0.27216999103692807</v>
      </c>
      <c r="M6888" s="211">
        <v>9.423991061166348E-2</v>
      </c>
      <c r="N6888" s="211">
        <v>0.42840300671475057</v>
      </c>
      <c r="O6888" s="211">
        <v>0.5592987657741868</v>
      </c>
      <c r="P6888" s="211">
        <v>6.669190592946353E-2</v>
      </c>
      <c r="Q6888" s="211">
        <v>7.2543612622819234E-2</v>
      </c>
      <c r="R6888" s="211">
        <v>0.46995019765035168</v>
      </c>
      <c r="S6888" s="211">
        <v>0.42480272726360968</v>
      </c>
      <c r="T6888" s="211">
        <v>0.56031621150217259</v>
      </c>
      <c r="U6888" s="211">
        <v>0.42613971455709843</v>
      </c>
      <c r="V6888" s="211">
        <v>7.6933493706133976E-2</v>
      </c>
      <c r="W6888" s="211">
        <v>0.59063759966764884</v>
      </c>
      <c r="X6888" s="211">
        <v>0.39483990443837319</v>
      </c>
      <c r="Y6888" s="211">
        <v>0.68921836833372452</v>
      </c>
      <c r="Z6888" s="211">
        <v>0.14367196176348482</v>
      </c>
      <c r="AA6888" s="212">
        <v>0.11591003817126054</v>
      </c>
    </row>
    <row r="6889" spans="1:27" x14ac:dyDescent="0.35">
      <c r="A6889" s="210" t="s">
        <v>7565</v>
      </c>
      <c r="B6889" s="217">
        <v>131.44052172708044</v>
      </c>
      <c r="C6889" s="211">
        <v>5.9196507844568098E-2</v>
      </c>
      <c r="D6889" s="211">
        <v>0.12905774429490077</v>
      </c>
      <c r="E6889" s="211">
        <v>8.0665473647575175E-2</v>
      </c>
      <c r="F6889" s="211">
        <v>9.4707398638217949E-2</v>
      </c>
      <c r="G6889" s="211">
        <v>0.1198432982954008</v>
      </c>
      <c r="H6889" s="211">
        <v>0.1234082481364788</v>
      </c>
      <c r="I6889" s="211">
        <v>0.44111382007619537</v>
      </c>
      <c r="J6889" s="211">
        <v>0.44702635385039163</v>
      </c>
      <c r="K6889" s="211">
        <v>0.55811903740486124</v>
      </c>
      <c r="L6889" s="211">
        <v>0.27698608690826548</v>
      </c>
      <c r="M6889" s="211">
        <v>9.4552626345975929E-2</v>
      </c>
      <c r="N6889" s="211">
        <v>0.47982865781222361</v>
      </c>
      <c r="O6889" s="211">
        <v>0.5843337357577888</v>
      </c>
      <c r="P6889" s="211">
        <v>6.8514480209517101E-2</v>
      </c>
      <c r="Q6889" s="211">
        <v>9.3353427139327469E-2</v>
      </c>
      <c r="R6889" s="211">
        <v>0.44018807414995142</v>
      </c>
      <c r="S6889" s="211">
        <v>0.35400007587549331</v>
      </c>
      <c r="T6889" s="211">
        <v>0.5622057777599152</v>
      </c>
      <c r="U6889" s="211">
        <v>0.51314088204470909</v>
      </c>
      <c r="V6889" s="211">
        <v>7.8213574022274482E-2</v>
      </c>
      <c r="W6889" s="211">
        <v>0.4733802228944084</v>
      </c>
      <c r="X6889" s="211">
        <v>0.34733784073793983</v>
      </c>
      <c r="Y6889" s="211">
        <v>0.69541516446817753</v>
      </c>
      <c r="Z6889" s="211">
        <v>0.1488161527603532</v>
      </c>
      <c r="AA6889" s="212">
        <v>0.12180197658044675</v>
      </c>
    </row>
    <row r="6890" spans="1:27" x14ac:dyDescent="0.35">
      <c r="A6890" s="210" t="s">
        <v>7566</v>
      </c>
      <c r="B6890" s="217">
        <v>116.71283182715068</v>
      </c>
      <c r="C6890" s="211">
        <v>5.7786660935677907E-2</v>
      </c>
      <c r="D6890" s="211">
        <v>0.12342316898698154</v>
      </c>
      <c r="E6890" s="211">
        <v>8.4631936624909004E-2</v>
      </c>
      <c r="F6890" s="211">
        <v>0.11284983412239846</v>
      </c>
      <c r="G6890" s="211">
        <v>0.11862945779482885</v>
      </c>
      <c r="H6890" s="211">
        <v>0.10347210353820586</v>
      </c>
      <c r="I6890" s="211">
        <v>0.49345946380539074</v>
      </c>
      <c r="J6890" s="211">
        <v>0.43827040953385815</v>
      </c>
      <c r="K6890" s="211">
        <v>0.62260012940272569</v>
      </c>
      <c r="L6890" s="211">
        <v>0.28218336006211087</v>
      </c>
      <c r="M6890" s="211">
        <v>8.4289020077152776E-2</v>
      </c>
      <c r="N6890" s="211">
        <v>0.37907798588202063</v>
      </c>
      <c r="O6890" s="211">
        <v>0.61653030050775792</v>
      </c>
      <c r="P6890" s="211">
        <v>6.4104142510829659E-2</v>
      </c>
      <c r="Q6890" s="211">
        <v>7.7101089468191122E-2</v>
      </c>
      <c r="R6890" s="211">
        <v>0.40726570187765321</v>
      </c>
      <c r="S6890" s="211">
        <v>0.30349531586527839</v>
      </c>
      <c r="T6890" s="211">
        <v>0.6165553641668764</v>
      </c>
      <c r="U6890" s="211">
        <v>0.37074727697249332</v>
      </c>
      <c r="V6890" s="211">
        <v>7.7358693890641525E-2</v>
      </c>
      <c r="W6890" s="211">
        <v>0.56086916370251871</v>
      </c>
      <c r="X6890" s="211">
        <v>0.42693809672251221</v>
      </c>
      <c r="Y6890" s="211">
        <v>0.66596932563875622</v>
      </c>
      <c r="Z6890" s="211">
        <v>0.14861371626095599</v>
      </c>
      <c r="AA6890" s="212">
        <v>0.11833777177471901</v>
      </c>
    </row>
    <row r="6891" spans="1:27" x14ac:dyDescent="0.35">
      <c r="A6891" s="210" t="s">
        <v>7567</v>
      </c>
      <c r="B6891" s="217">
        <v>138.10304680181665</v>
      </c>
      <c r="C6891" s="211">
        <v>5.2621683219974791E-2</v>
      </c>
      <c r="D6891" s="211">
        <v>0.13215322634068841</v>
      </c>
      <c r="E6891" s="211">
        <v>7.2369035696402101E-2</v>
      </c>
      <c r="F6891" s="211">
        <v>9.2301090070817438E-2</v>
      </c>
      <c r="G6891" s="211">
        <v>0.12130585116056375</v>
      </c>
      <c r="H6891" s="211">
        <v>0.12064203429464856</v>
      </c>
      <c r="I6891" s="211">
        <v>0.50965847293800715</v>
      </c>
      <c r="J6891" s="211">
        <v>0.47622270876805456</v>
      </c>
      <c r="K6891" s="211">
        <v>0.64545438484745743</v>
      </c>
      <c r="L6891" s="211">
        <v>0.27875999799707663</v>
      </c>
      <c r="M6891" s="211">
        <v>9.0754864705602734E-2</v>
      </c>
      <c r="N6891" s="211">
        <v>0.38227224927166714</v>
      </c>
      <c r="O6891" s="211">
        <v>0.73594047157625364</v>
      </c>
      <c r="P6891" s="211">
        <v>6.4732141807375632E-2</v>
      </c>
      <c r="Q6891" s="211">
        <v>0.13526317250004577</v>
      </c>
      <c r="R6891" s="211">
        <v>0.43244807362557725</v>
      </c>
      <c r="S6891" s="211">
        <v>0.26370214265974712</v>
      </c>
      <c r="T6891" s="211">
        <v>0.55471260371486086</v>
      </c>
      <c r="U6891" s="211">
        <v>0.37634145006482811</v>
      </c>
      <c r="V6891" s="211">
        <v>0.13372758257115225</v>
      </c>
      <c r="W6891" s="211">
        <v>0.57939818062627946</v>
      </c>
      <c r="X6891" s="211">
        <v>0.3185740096218479</v>
      </c>
      <c r="Y6891" s="211">
        <v>0.65759980514749627</v>
      </c>
      <c r="Z6891" s="211">
        <v>0.14761668558971666</v>
      </c>
      <c r="AA6891" s="212">
        <v>0.12260032421636735</v>
      </c>
    </row>
    <row r="6892" spans="1:27" x14ac:dyDescent="0.35">
      <c r="A6892" s="210" t="s">
        <v>7568</v>
      </c>
      <c r="B6892" s="217">
        <v>121.14236493102469</v>
      </c>
      <c r="C6892" s="211">
        <v>4.7590997335895044E-2</v>
      </c>
      <c r="D6892" s="211">
        <v>0.12604391633768722</v>
      </c>
      <c r="E6892" s="211">
        <v>8.5221521680437756E-2</v>
      </c>
      <c r="F6892" s="211">
        <v>7.4470463459831104E-2</v>
      </c>
      <c r="G6892" s="211">
        <v>0.12088994689137358</v>
      </c>
      <c r="H6892" s="211">
        <v>0.10704044292300102</v>
      </c>
      <c r="I6892" s="211">
        <v>0.49227485959966205</v>
      </c>
      <c r="J6892" s="211">
        <v>0.42208497691045554</v>
      </c>
      <c r="K6892" s="211">
        <v>0.56548346302388075</v>
      </c>
      <c r="L6892" s="211">
        <v>0.27959433971588626</v>
      </c>
      <c r="M6892" s="211">
        <v>0.10208848466227445</v>
      </c>
      <c r="N6892" s="211">
        <v>0.37384371011381901</v>
      </c>
      <c r="O6892" s="211">
        <v>0.69453308617300968</v>
      </c>
      <c r="P6892" s="211">
        <v>6.4681269271519695E-2</v>
      </c>
      <c r="Q6892" s="211">
        <v>0.13268894194552502</v>
      </c>
      <c r="R6892" s="211">
        <v>0.42423344679427943</v>
      </c>
      <c r="S6892" s="211">
        <v>0.43171443208921922</v>
      </c>
      <c r="T6892" s="211">
        <v>0.59378387601517246</v>
      </c>
      <c r="U6892" s="211">
        <v>0.44652341746151575</v>
      </c>
      <c r="V6892" s="211">
        <v>6.6907999857450273E-2</v>
      </c>
      <c r="W6892" s="211">
        <v>0.4983525560977845</v>
      </c>
      <c r="X6892" s="211">
        <v>0.3832379631483927</v>
      </c>
      <c r="Y6892" s="211">
        <v>0.72611975404047902</v>
      </c>
      <c r="Z6892" s="211">
        <v>0.14443731073539143</v>
      </c>
      <c r="AA6892" s="212">
        <v>0.12449717887229465</v>
      </c>
    </row>
    <row r="6893" spans="1:27" x14ac:dyDescent="0.35">
      <c r="A6893" s="210" t="s">
        <v>7569</v>
      </c>
      <c r="B6893" s="217">
        <v>122.1887886858845</v>
      </c>
      <c r="C6893" s="211">
        <v>7.9703263497633889E-2</v>
      </c>
      <c r="D6893" s="211">
        <v>0.12993170072966242</v>
      </c>
      <c r="E6893" s="211">
        <v>7.3550838918524764E-2</v>
      </c>
      <c r="F6893" s="211">
        <v>9.1389298045012099E-2</v>
      </c>
      <c r="G6893" s="211">
        <v>0.12176296828095322</v>
      </c>
      <c r="H6893" s="211">
        <v>0.11308822010319021</v>
      </c>
      <c r="I6893" s="211">
        <v>0.48799360280159115</v>
      </c>
      <c r="J6893" s="211">
        <v>0.45842592865227033</v>
      </c>
      <c r="K6893" s="211">
        <v>0.54555814689855009</v>
      </c>
      <c r="L6893" s="211">
        <v>0.26907916780597441</v>
      </c>
      <c r="M6893" s="211">
        <v>8.5027488511409607E-2</v>
      </c>
      <c r="N6893" s="211">
        <v>0.33698255060802718</v>
      </c>
      <c r="O6893" s="211">
        <v>0.76268043240659533</v>
      </c>
      <c r="P6893" s="211">
        <v>6.4609008592859285E-2</v>
      </c>
      <c r="Q6893" s="211">
        <v>7.9436788757426394E-2</v>
      </c>
      <c r="R6893" s="211">
        <v>0.47711625674404068</v>
      </c>
      <c r="S6893" s="211">
        <v>0.31532821581309289</v>
      </c>
      <c r="T6893" s="211">
        <v>0.56704847173939377</v>
      </c>
      <c r="U6893" s="211">
        <v>0.44562097138992246</v>
      </c>
      <c r="V6893" s="211">
        <v>8.5260409287446159E-2</v>
      </c>
      <c r="W6893" s="211">
        <v>0.54017253680685506</v>
      </c>
      <c r="X6893" s="211">
        <v>0.33902899430206268</v>
      </c>
      <c r="Y6893" s="211">
        <v>0.72034669991045097</v>
      </c>
      <c r="Z6893" s="211">
        <v>0.14840860275564294</v>
      </c>
      <c r="AA6893" s="212">
        <v>0.11959803006809715</v>
      </c>
    </row>
    <row r="6894" spans="1:27" x14ac:dyDescent="0.35">
      <c r="A6894" s="210" t="s">
        <v>7570</v>
      </c>
      <c r="B6894" s="217">
        <v>141.56022556406305</v>
      </c>
      <c r="C6894" s="211">
        <v>4.9388948462632518E-2</v>
      </c>
      <c r="D6894" s="211">
        <v>0.12392741288369705</v>
      </c>
      <c r="E6894" s="211">
        <v>7.1478732286881674E-2</v>
      </c>
      <c r="F6894" s="211">
        <v>9.1062930082737109E-2</v>
      </c>
      <c r="G6894" s="211">
        <v>0.12051713725738533</v>
      </c>
      <c r="H6894" s="211">
        <v>0.12306609213245365</v>
      </c>
      <c r="I6894" s="211">
        <v>0.51907791246101942</v>
      </c>
      <c r="J6894" s="211">
        <v>0.46505122334675952</v>
      </c>
      <c r="K6894" s="211">
        <v>0.62091071582044699</v>
      </c>
      <c r="L6894" s="211">
        <v>0.27931841294316467</v>
      </c>
      <c r="M6894" s="211">
        <v>0.10333584634939066</v>
      </c>
      <c r="N6894" s="211">
        <v>0.4297332810799015</v>
      </c>
      <c r="O6894" s="211">
        <v>0.65105340187566374</v>
      </c>
      <c r="P6894" s="211">
        <v>7.1628638805343273E-2</v>
      </c>
      <c r="Q6894" s="211">
        <v>9.8052911565046821E-2</v>
      </c>
      <c r="R6894" s="211">
        <v>0.40299141341519934</v>
      </c>
      <c r="S6894" s="211">
        <v>0.2878359092814326</v>
      </c>
      <c r="T6894" s="211">
        <v>0.54548200789765944</v>
      </c>
      <c r="U6894" s="211">
        <v>0.42954602262568453</v>
      </c>
      <c r="V6894" s="211">
        <v>8.0863717501167096E-2</v>
      </c>
      <c r="W6894" s="211">
        <v>0.63798573289008054</v>
      </c>
      <c r="X6894" s="211">
        <v>0.30416936323045396</v>
      </c>
      <c r="Y6894" s="211">
        <v>0.70529704820218508</v>
      </c>
      <c r="Z6894" s="211">
        <v>0.14644943473894478</v>
      </c>
      <c r="AA6894" s="212">
        <v>0.1173220353778536</v>
      </c>
    </row>
    <row r="6895" spans="1:27" x14ac:dyDescent="0.35">
      <c r="A6895" s="210" t="s">
        <v>7571</v>
      </c>
      <c r="B6895" s="217">
        <v>151.39478943626375</v>
      </c>
      <c r="C6895" s="211">
        <v>5.5990299423230465E-2</v>
      </c>
      <c r="D6895" s="211">
        <v>0.11710417198922139</v>
      </c>
      <c r="E6895" s="211">
        <v>7.0651548923515287E-2</v>
      </c>
      <c r="F6895" s="211">
        <v>0.10584053562471782</v>
      </c>
      <c r="G6895" s="211">
        <v>0.12041011114309799</v>
      </c>
      <c r="H6895" s="211">
        <v>0.11283588617384613</v>
      </c>
      <c r="I6895" s="211">
        <v>0.51655572475457079</v>
      </c>
      <c r="J6895" s="211">
        <v>0.43308449956643125</v>
      </c>
      <c r="K6895" s="211">
        <v>0.60987184075288903</v>
      </c>
      <c r="L6895" s="211">
        <v>0.27689816679949836</v>
      </c>
      <c r="M6895" s="211">
        <v>8.8985468616269645E-2</v>
      </c>
      <c r="N6895" s="211">
        <v>0.47345626094822674</v>
      </c>
      <c r="O6895" s="211">
        <v>0.61825214297284292</v>
      </c>
      <c r="P6895" s="211">
        <v>6.9895977733004974E-2</v>
      </c>
      <c r="Q6895" s="211">
        <v>8.08192691022422E-2</v>
      </c>
      <c r="R6895" s="211">
        <v>0.39060657288706485</v>
      </c>
      <c r="S6895" s="211">
        <v>0.30218784850455382</v>
      </c>
      <c r="T6895" s="211">
        <v>0.62961080522301938</v>
      </c>
      <c r="U6895" s="211">
        <v>0.39085321645243709</v>
      </c>
      <c r="V6895" s="211">
        <v>0.15671056830132374</v>
      </c>
      <c r="W6895" s="211">
        <v>0.56700282708811844</v>
      </c>
      <c r="X6895" s="211">
        <v>0.37490919224888164</v>
      </c>
      <c r="Y6895" s="211">
        <v>0.58029563804783868</v>
      </c>
      <c r="Z6895" s="211">
        <v>0.14722591769363649</v>
      </c>
      <c r="AA6895" s="212">
        <v>0.11631414324772756</v>
      </c>
    </row>
    <row r="6896" spans="1:27" x14ac:dyDescent="0.35">
      <c r="A6896" s="210" t="s">
        <v>7572</v>
      </c>
      <c r="B6896" s="217">
        <v>148.88371651182385</v>
      </c>
      <c r="C6896" s="211">
        <v>5.211582192737671E-2</v>
      </c>
      <c r="D6896" s="211">
        <v>0.12995778278187947</v>
      </c>
      <c r="E6896" s="211">
        <v>7.9023729235824985E-2</v>
      </c>
      <c r="F6896" s="211">
        <v>8.9465303519314476E-2</v>
      </c>
      <c r="G6896" s="211">
        <v>0.12214318222883697</v>
      </c>
      <c r="H6896" s="211">
        <v>0.11327957321648036</v>
      </c>
      <c r="I6896" s="211">
        <v>0.51601103528316172</v>
      </c>
      <c r="J6896" s="211">
        <v>0.40203165244946321</v>
      </c>
      <c r="K6896" s="211">
        <v>0.57454817241207246</v>
      </c>
      <c r="L6896" s="211">
        <v>0.27438347111808042</v>
      </c>
      <c r="M6896" s="211">
        <v>9.3107966587578528E-2</v>
      </c>
      <c r="N6896" s="211">
        <v>0.42665797656426524</v>
      </c>
      <c r="O6896" s="211">
        <v>0.75940313609520427</v>
      </c>
      <c r="P6896" s="211">
        <v>7.034760961844172E-2</v>
      </c>
      <c r="Q6896" s="211">
        <v>8.9154576055980053E-2</v>
      </c>
      <c r="R6896" s="211">
        <v>0.45410641582522288</v>
      </c>
      <c r="S6896" s="211">
        <v>0.33922927644551126</v>
      </c>
      <c r="T6896" s="211">
        <v>0.58942681641754413</v>
      </c>
      <c r="U6896" s="211">
        <v>0.501977451537579</v>
      </c>
      <c r="V6896" s="211">
        <v>0.10740106611083867</v>
      </c>
      <c r="W6896" s="211">
        <v>0.55244468877221076</v>
      </c>
      <c r="X6896" s="211">
        <v>0.40374146795688143</v>
      </c>
      <c r="Y6896" s="211">
        <v>0.66186984827495066</v>
      </c>
      <c r="Z6896" s="211">
        <v>0.14889123530533496</v>
      </c>
      <c r="AA6896" s="212">
        <v>0.12238514261291673</v>
      </c>
    </row>
    <row r="6897" spans="1:27" x14ac:dyDescent="0.35">
      <c r="A6897" s="210" t="s">
        <v>7573</v>
      </c>
      <c r="B6897" s="217">
        <v>135.33084187167279</v>
      </c>
      <c r="C6897" s="211">
        <v>7.1727936394186065E-2</v>
      </c>
      <c r="D6897" s="211">
        <v>0.11287864018402921</v>
      </c>
      <c r="E6897" s="211">
        <v>7.7811584833109515E-2</v>
      </c>
      <c r="F6897" s="211">
        <v>0.111296006807384</v>
      </c>
      <c r="G6897" s="211">
        <v>0.12557217171249616</v>
      </c>
      <c r="H6897" s="211">
        <v>0.12242995647010921</v>
      </c>
      <c r="I6897" s="211">
        <v>0.45893740749443218</v>
      </c>
      <c r="J6897" s="211">
        <v>0.44545262565102156</v>
      </c>
      <c r="K6897" s="211">
        <v>0.56049728751476147</v>
      </c>
      <c r="L6897" s="211">
        <v>0.28016682651915387</v>
      </c>
      <c r="M6897" s="211">
        <v>9.5033386651377116E-2</v>
      </c>
      <c r="N6897" s="211">
        <v>0.42391905955150422</v>
      </c>
      <c r="O6897" s="211">
        <v>0.73442080431310997</v>
      </c>
      <c r="P6897" s="211">
        <v>6.593512918103786E-2</v>
      </c>
      <c r="Q6897" s="211">
        <v>9.1690877291625769E-2</v>
      </c>
      <c r="R6897" s="211">
        <v>0.46037232802683331</v>
      </c>
      <c r="S6897" s="211">
        <v>0.34005969186020041</v>
      </c>
      <c r="T6897" s="211">
        <v>0.61963667532751854</v>
      </c>
      <c r="U6897" s="211">
        <v>0.39118014965567227</v>
      </c>
      <c r="V6897" s="211">
        <v>0.11253666689634462</v>
      </c>
      <c r="W6897" s="211">
        <v>0.54600884538512018</v>
      </c>
      <c r="X6897" s="211">
        <v>0.34722359355185423</v>
      </c>
      <c r="Y6897" s="211">
        <v>0.55717040544543694</v>
      </c>
      <c r="Z6897" s="211">
        <v>0.14982027175624679</v>
      </c>
      <c r="AA6897" s="212">
        <v>0.11469453285380313</v>
      </c>
    </row>
    <row r="6898" spans="1:27" x14ac:dyDescent="0.35">
      <c r="A6898" s="210" t="s">
        <v>7574</v>
      </c>
      <c r="B6898" s="217">
        <v>134.12116536355262</v>
      </c>
      <c r="C6898" s="211">
        <v>5.5912609934532856E-2</v>
      </c>
      <c r="D6898" s="211">
        <v>0.12209671320945169</v>
      </c>
      <c r="E6898" s="211">
        <v>7.0904047835389714E-2</v>
      </c>
      <c r="F6898" s="211">
        <v>8.2259682234929438E-2</v>
      </c>
      <c r="G6898" s="211">
        <v>0.11909218535602729</v>
      </c>
      <c r="H6898" s="211">
        <v>0.12585762477180257</v>
      </c>
      <c r="I6898" s="211">
        <v>0.4901378278504373</v>
      </c>
      <c r="J6898" s="211">
        <v>0.48650141226585464</v>
      </c>
      <c r="K6898" s="211">
        <v>0.64968978626655938</v>
      </c>
      <c r="L6898" s="211">
        <v>0.27848429296700944</v>
      </c>
      <c r="M6898" s="211">
        <v>7.8160200004140604E-2</v>
      </c>
      <c r="N6898" s="211">
        <v>0.44869909358324245</v>
      </c>
      <c r="O6898" s="211">
        <v>0.6894611645308264</v>
      </c>
      <c r="P6898" s="211">
        <v>6.644549367832342E-2</v>
      </c>
      <c r="Q6898" s="211">
        <v>7.767949727618069E-2</v>
      </c>
      <c r="R6898" s="211">
        <v>0.43310713880184781</v>
      </c>
      <c r="S6898" s="211">
        <v>0.35838440929054804</v>
      </c>
      <c r="T6898" s="211">
        <v>0.50676362597038782</v>
      </c>
      <c r="U6898" s="211">
        <v>0.44802587950664202</v>
      </c>
      <c r="V6898" s="211">
        <v>0.15413359552862385</v>
      </c>
      <c r="W6898" s="211">
        <v>0.59003657501235307</v>
      </c>
      <c r="X6898" s="211">
        <v>0.32007283446986212</v>
      </c>
      <c r="Y6898" s="211">
        <v>0.51975851343118129</v>
      </c>
      <c r="Z6898" s="211">
        <v>0.14981469141245812</v>
      </c>
      <c r="AA6898" s="212">
        <v>0.1221414763721272</v>
      </c>
    </row>
    <row r="6899" spans="1:27" x14ac:dyDescent="0.35">
      <c r="A6899" s="210" t="s">
        <v>7575</v>
      </c>
      <c r="B6899" s="217">
        <v>115.81331258857338</v>
      </c>
      <c r="C6899" s="211">
        <v>6.3905607411461604E-2</v>
      </c>
      <c r="D6899" s="211">
        <v>0.11748655837333338</v>
      </c>
      <c r="E6899" s="211">
        <v>7.0108995422003051E-2</v>
      </c>
      <c r="F6899" s="211">
        <v>8.9933949459861537E-2</v>
      </c>
      <c r="G6899" s="211">
        <v>0.12131477488332792</v>
      </c>
      <c r="H6899" s="211">
        <v>0.12156605708544052</v>
      </c>
      <c r="I6899" s="211">
        <v>0.48160853188487374</v>
      </c>
      <c r="J6899" s="211">
        <v>0.46199251743797659</v>
      </c>
      <c r="K6899" s="211">
        <v>0.6309136289580981</v>
      </c>
      <c r="L6899" s="211">
        <v>0.27561572805170148</v>
      </c>
      <c r="M6899" s="211">
        <v>0.10985426710422801</v>
      </c>
      <c r="N6899" s="211">
        <v>0.40062263267812492</v>
      </c>
      <c r="O6899" s="211">
        <v>0.68259641350766509</v>
      </c>
      <c r="P6899" s="211">
        <v>6.946899548041717E-2</v>
      </c>
      <c r="Q6899" s="211">
        <v>0.10777889834257884</v>
      </c>
      <c r="R6899" s="211">
        <v>0.47355861404885502</v>
      </c>
      <c r="S6899" s="211">
        <v>0.30891224074069334</v>
      </c>
      <c r="T6899" s="211">
        <v>0.52052389061539706</v>
      </c>
      <c r="U6899" s="211">
        <v>0.33959638155429944</v>
      </c>
      <c r="V6899" s="211">
        <v>6.2996942346351253E-2</v>
      </c>
      <c r="W6899" s="211">
        <v>0.53261474773561435</v>
      </c>
      <c r="X6899" s="211">
        <v>0.26750414285216001</v>
      </c>
      <c r="Y6899" s="211">
        <v>0.60895383937538372</v>
      </c>
      <c r="Z6899" s="211">
        <v>0.14081345470213485</v>
      </c>
      <c r="AA6899" s="212">
        <v>0.11761800671310962</v>
      </c>
    </row>
    <row r="6900" spans="1:27" x14ac:dyDescent="0.35">
      <c r="A6900" s="210" t="s">
        <v>7576</v>
      </c>
      <c r="B6900" s="217">
        <v>120.80643663232479</v>
      </c>
      <c r="C6900" s="211">
        <v>7.8939239433807998E-2</v>
      </c>
      <c r="D6900" s="211">
        <v>0.11921871421741061</v>
      </c>
      <c r="E6900" s="211">
        <v>7.4286722537634423E-2</v>
      </c>
      <c r="F6900" s="211">
        <v>8.0685820904372318E-2</v>
      </c>
      <c r="G6900" s="211">
        <v>0.12413586994585832</v>
      </c>
      <c r="H6900" s="211">
        <v>0.11646630671130699</v>
      </c>
      <c r="I6900" s="211">
        <v>0.49363583215714107</v>
      </c>
      <c r="J6900" s="211">
        <v>0.45295377318856422</v>
      </c>
      <c r="K6900" s="211">
        <v>0.6131347349103925</v>
      </c>
      <c r="L6900" s="211">
        <v>0.27472821199691977</v>
      </c>
      <c r="M6900" s="211">
        <v>0.10614670576981797</v>
      </c>
      <c r="N6900" s="211">
        <v>0.51458561843929684</v>
      </c>
      <c r="O6900" s="211">
        <v>0.53921582926163869</v>
      </c>
      <c r="P6900" s="211">
        <v>7.1132829863775893E-2</v>
      </c>
      <c r="Q6900" s="211">
        <v>7.006203141606189E-2</v>
      </c>
      <c r="R6900" s="211">
        <v>0.48644662486706697</v>
      </c>
      <c r="S6900" s="211">
        <v>0.41542151540677513</v>
      </c>
      <c r="T6900" s="211">
        <v>0.58789034955339758</v>
      </c>
      <c r="U6900" s="211">
        <v>0.33771197264954261</v>
      </c>
      <c r="V6900" s="211">
        <v>7.9660847120760186E-2</v>
      </c>
      <c r="W6900" s="211">
        <v>0.5601259681042442</v>
      </c>
      <c r="X6900" s="211">
        <v>0.2653682558845305</v>
      </c>
      <c r="Y6900" s="211">
        <v>0.53827435145559788</v>
      </c>
      <c r="Z6900" s="211">
        <v>0.1484212602088332</v>
      </c>
      <c r="AA6900" s="212">
        <v>0.11951582901258921</v>
      </c>
    </row>
    <row r="6901" spans="1:27" x14ac:dyDescent="0.35">
      <c r="A6901" s="210" t="s">
        <v>7577</v>
      </c>
      <c r="B6901" s="217">
        <v>116.81457405076127</v>
      </c>
      <c r="C6901" s="211">
        <v>5.4472600655064859E-2</v>
      </c>
      <c r="D6901" s="211">
        <v>0.12934429249173574</v>
      </c>
      <c r="E6901" s="211">
        <v>8.1238899908809989E-2</v>
      </c>
      <c r="F6901" s="211">
        <v>0.10018619274087431</v>
      </c>
      <c r="G6901" s="211">
        <v>0.11968022163409393</v>
      </c>
      <c r="H6901" s="211">
        <v>0.12778619141151512</v>
      </c>
      <c r="I6901" s="211">
        <v>0.44200049593336738</v>
      </c>
      <c r="J6901" s="211">
        <v>0.46779647929070456</v>
      </c>
      <c r="K6901" s="211">
        <v>0.60877047976800358</v>
      </c>
      <c r="L6901" s="211">
        <v>0.27610649009309568</v>
      </c>
      <c r="M6901" s="211">
        <v>0.11402891600367072</v>
      </c>
      <c r="N6901" s="211">
        <v>0.37977542889297855</v>
      </c>
      <c r="O6901" s="211">
        <v>0.71978554652819038</v>
      </c>
      <c r="P6901" s="211">
        <v>6.3872641009497369E-2</v>
      </c>
      <c r="Q6901" s="211">
        <v>9.0590091103822906E-2</v>
      </c>
      <c r="R6901" s="211">
        <v>0.42453234268517165</v>
      </c>
      <c r="S6901" s="211">
        <v>0.39977449404843513</v>
      </c>
      <c r="T6901" s="211">
        <v>0.5365054269187477</v>
      </c>
      <c r="U6901" s="211">
        <v>0.38653447052769724</v>
      </c>
      <c r="V6901" s="211">
        <v>5.5278940946114047E-2</v>
      </c>
      <c r="W6901" s="211">
        <v>0.56273730847096182</v>
      </c>
      <c r="X6901" s="211">
        <v>0.33817026362831404</v>
      </c>
      <c r="Y6901" s="211">
        <v>0.57845891614560196</v>
      </c>
      <c r="Z6901" s="211">
        <v>0.1498581710833029</v>
      </c>
      <c r="AA6901" s="212">
        <v>0.11477936902295925</v>
      </c>
    </row>
    <row r="6902" spans="1:27" x14ac:dyDescent="0.35">
      <c r="A6902" s="210" t="s">
        <v>7578</v>
      </c>
      <c r="B6902" s="217">
        <v>128.30481844396604</v>
      </c>
      <c r="C6902" s="211">
        <v>5.1841065108125049E-2</v>
      </c>
      <c r="D6902" s="211">
        <v>0.13092786086629948</v>
      </c>
      <c r="E6902" s="211">
        <v>7.4925755026669469E-2</v>
      </c>
      <c r="F6902" s="211">
        <v>9.0403136467799725E-2</v>
      </c>
      <c r="G6902" s="211">
        <v>0.12577045184924127</v>
      </c>
      <c r="H6902" s="211">
        <v>0.10625156873346994</v>
      </c>
      <c r="I6902" s="211">
        <v>0.52493476501604386</v>
      </c>
      <c r="J6902" s="211">
        <v>0.43870541262639828</v>
      </c>
      <c r="K6902" s="211">
        <v>0.59074785231579929</v>
      </c>
      <c r="L6902" s="211">
        <v>0.27367549594365248</v>
      </c>
      <c r="M6902" s="211">
        <v>9.3851918060073272E-2</v>
      </c>
      <c r="N6902" s="211">
        <v>0.45482076908267222</v>
      </c>
      <c r="O6902" s="211">
        <v>0.69304067872676633</v>
      </c>
      <c r="P6902" s="211">
        <v>6.7024972290942911E-2</v>
      </c>
      <c r="Q6902" s="211">
        <v>6.407038398083649E-2</v>
      </c>
      <c r="R6902" s="211">
        <v>0.42208094743491564</v>
      </c>
      <c r="S6902" s="211">
        <v>0.39232926100992632</v>
      </c>
      <c r="T6902" s="211">
        <v>0.49134210693130365</v>
      </c>
      <c r="U6902" s="211">
        <v>0.40954749644072602</v>
      </c>
      <c r="V6902" s="211">
        <v>9.7854267855604596E-2</v>
      </c>
      <c r="W6902" s="211">
        <v>0.56519562966919523</v>
      </c>
      <c r="X6902" s="211">
        <v>0.33760035555000761</v>
      </c>
      <c r="Y6902" s="211">
        <v>0.67613387126256164</v>
      </c>
      <c r="Z6902" s="211">
        <v>0.14779949606282755</v>
      </c>
      <c r="AA6902" s="212">
        <v>0.12114777918027488</v>
      </c>
    </row>
    <row r="6903" spans="1:27" x14ac:dyDescent="0.35">
      <c r="A6903" s="210" t="s">
        <v>7579</v>
      </c>
      <c r="B6903" s="217">
        <v>183.47199582222828</v>
      </c>
      <c r="C6903" s="211">
        <v>6.165064023626507E-2</v>
      </c>
      <c r="D6903" s="211">
        <v>0.11300773084690194</v>
      </c>
      <c r="E6903" s="211">
        <v>7.5737788196644465E-2</v>
      </c>
      <c r="F6903" s="211">
        <v>9.3746835641887294E-2</v>
      </c>
      <c r="G6903" s="211">
        <v>0.12388495706476393</v>
      </c>
      <c r="H6903" s="211">
        <v>0.12119463833596371</v>
      </c>
      <c r="I6903" s="211">
        <v>0.51284620515476009</v>
      </c>
      <c r="J6903" s="211">
        <v>0.45447601015435785</v>
      </c>
      <c r="K6903" s="211">
        <v>0.63794590770282689</v>
      </c>
      <c r="L6903" s="211">
        <v>0.27147382980334689</v>
      </c>
      <c r="M6903" s="211">
        <v>0.11133880909001059</v>
      </c>
      <c r="N6903" s="211">
        <v>0.42289745662319539</v>
      </c>
      <c r="O6903" s="211">
        <v>0.60764072594343932</v>
      </c>
      <c r="P6903" s="211">
        <v>7.4412444501786135E-2</v>
      </c>
      <c r="Q6903" s="211">
        <v>8.9342473323031357E-2</v>
      </c>
      <c r="R6903" s="211">
        <v>0.40341281617816499</v>
      </c>
      <c r="S6903" s="211">
        <v>0.27494048533764515</v>
      </c>
      <c r="T6903" s="211">
        <v>0.54940626841849061</v>
      </c>
      <c r="U6903" s="211">
        <v>0.42222116466661053</v>
      </c>
      <c r="V6903" s="211">
        <v>0.12380542534684584</v>
      </c>
      <c r="W6903" s="211">
        <v>0.59839417179740606</v>
      </c>
      <c r="X6903" s="211">
        <v>0.3438749980766192</v>
      </c>
      <c r="Y6903" s="211">
        <v>0.76389852213635401</v>
      </c>
      <c r="Z6903" s="211">
        <v>0.14391534826820845</v>
      </c>
      <c r="AA6903" s="212">
        <v>0.11679248996489899</v>
      </c>
    </row>
    <row r="6904" spans="1:27" x14ac:dyDescent="0.35">
      <c r="A6904" s="210" t="s">
        <v>7580</v>
      </c>
      <c r="B6904" s="217">
        <v>127.97755202073968</v>
      </c>
      <c r="C6904" s="211">
        <v>4.9275441871248396E-2</v>
      </c>
      <c r="D6904" s="211">
        <v>0.12138954369025526</v>
      </c>
      <c r="E6904" s="211">
        <v>8.2367181984871599E-2</v>
      </c>
      <c r="F6904" s="211">
        <v>7.587427728744571E-2</v>
      </c>
      <c r="G6904" s="211">
        <v>0.1153045355056778</v>
      </c>
      <c r="H6904" s="211">
        <v>0.11677152988852225</v>
      </c>
      <c r="I6904" s="211">
        <v>0.43375014163689218</v>
      </c>
      <c r="J6904" s="211">
        <v>0.45883494467827612</v>
      </c>
      <c r="K6904" s="211">
        <v>0.60291407843427558</v>
      </c>
      <c r="L6904" s="211">
        <v>0.27239709370912918</v>
      </c>
      <c r="M6904" s="211">
        <v>0.10321433397470477</v>
      </c>
      <c r="N6904" s="211">
        <v>0.47430705690661479</v>
      </c>
      <c r="O6904" s="211">
        <v>0.75744853736091589</v>
      </c>
      <c r="P6904" s="211">
        <v>6.8151314242919162E-2</v>
      </c>
      <c r="Q6904" s="211">
        <v>5.8975953997510003E-2</v>
      </c>
      <c r="R6904" s="211">
        <v>0.4309359784547625</v>
      </c>
      <c r="S6904" s="211">
        <v>0.3149083301611435</v>
      </c>
      <c r="T6904" s="211">
        <v>0.53953153236507656</v>
      </c>
      <c r="U6904" s="211">
        <v>0.38935581240059802</v>
      </c>
      <c r="V6904" s="211">
        <v>7.290498596094841E-2</v>
      </c>
      <c r="W6904" s="211">
        <v>0.51361740046139692</v>
      </c>
      <c r="X6904" s="211">
        <v>0.28576148432502152</v>
      </c>
      <c r="Y6904" s="211">
        <v>0.66497527639967058</v>
      </c>
      <c r="Z6904" s="211">
        <v>0.14947137290164997</v>
      </c>
      <c r="AA6904" s="212">
        <v>0.1194781080614022</v>
      </c>
    </row>
    <row r="6905" spans="1:27" x14ac:dyDescent="0.35">
      <c r="A6905" s="210" t="s">
        <v>7581</v>
      </c>
      <c r="B6905" s="217">
        <v>168.10172995728897</v>
      </c>
      <c r="C6905" s="211">
        <v>5.0046923536328801E-2</v>
      </c>
      <c r="D6905" s="211">
        <v>0.12338737378506472</v>
      </c>
      <c r="E6905" s="211">
        <v>8.0135182680122985E-2</v>
      </c>
      <c r="F6905" s="211">
        <v>0.10554479260288052</v>
      </c>
      <c r="G6905" s="211">
        <v>0.11987326510343613</v>
      </c>
      <c r="H6905" s="211">
        <v>0.12044670235371147</v>
      </c>
      <c r="I6905" s="211">
        <v>0.45425283010712347</v>
      </c>
      <c r="J6905" s="211">
        <v>0.44747462008379102</v>
      </c>
      <c r="K6905" s="211">
        <v>0.64890337574739032</v>
      </c>
      <c r="L6905" s="211">
        <v>0.27551114227456813</v>
      </c>
      <c r="M6905" s="211">
        <v>8.8854005386203194E-2</v>
      </c>
      <c r="N6905" s="211">
        <v>0.46929216546395053</v>
      </c>
      <c r="O6905" s="211">
        <v>0.57836570247894781</v>
      </c>
      <c r="P6905" s="211">
        <v>7.2512414842139633E-2</v>
      </c>
      <c r="Q6905" s="211">
        <v>0.14074528389116997</v>
      </c>
      <c r="R6905" s="211">
        <v>0.38184897570767107</v>
      </c>
      <c r="S6905" s="211">
        <v>0.36915707964117533</v>
      </c>
      <c r="T6905" s="211">
        <v>0.60100849971306136</v>
      </c>
      <c r="U6905" s="211">
        <v>0.443334957179089</v>
      </c>
      <c r="V6905" s="211">
        <v>0.12456056986344716</v>
      </c>
      <c r="W6905" s="211">
        <v>0.59516899729013639</v>
      </c>
      <c r="X6905" s="211">
        <v>0.32314674186280073</v>
      </c>
      <c r="Y6905" s="211">
        <v>0.77061214119841259</v>
      </c>
      <c r="Z6905" s="211">
        <v>0.14810149539112075</v>
      </c>
      <c r="AA6905" s="212">
        <v>0.12053360001923444</v>
      </c>
    </row>
    <row r="6906" spans="1:27" x14ac:dyDescent="0.35">
      <c r="A6906" s="210" t="s">
        <v>7582</v>
      </c>
      <c r="B6906" s="217">
        <v>170.57599274047277</v>
      </c>
      <c r="C6906" s="211">
        <v>5.7098289857703037E-2</v>
      </c>
      <c r="D6906" s="211">
        <v>0.12297299218365726</v>
      </c>
      <c r="E6906" s="211">
        <v>7.3676601071836753E-2</v>
      </c>
      <c r="F6906" s="211">
        <v>0.10123243118273563</v>
      </c>
      <c r="G6906" s="211">
        <v>0.11746794240103677</v>
      </c>
      <c r="H6906" s="211">
        <v>0.1227970756846704</v>
      </c>
      <c r="I6906" s="211">
        <v>0.45076819109792415</v>
      </c>
      <c r="J6906" s="211">
        <v>0.45971398365075378</v>
      </c>
      <c r="K6906" s="211">
        <v>0.58859252068884804</v>
      </c>
      <c r="L6906" s="211">
        <v>0.2743376251383699</v>
      </c>
      <c r="M6906" s="211">
        <v>9.1691253041768242E-2</v>
      </c>
      <c r="N6906" s="211">
        <v>0.56723846429192082</v>
      </c>
      <c r="O6906" s="211">
        <v>0.62760364209237485</v>
      </c>
      <c r="P6906" s="211">
        <v>6.5728005504166326E-2</v>
      </c>
      <c r="Q6906" s="211">
        <v>0.12307585794926162</v>
      </c>
      <c r="R6906" s="211">
        <v>0.45956180770719335</v>
      </c>
      <c r="S6906" s="211">
        <v>0.37570939589847457</v>
      </c>
      <c r="T6906" s="211">
        <v>0.54902810840694094</v>
      </c>
      <c r="U6906" s="211">
        <v>0.41266616783398569</v>
      </c>
      <c r="V6906" s="211">
        <v>0.15656494306719845</v>
      </c>
      <c r="W6906" s="211">
        <v>0.56257054811724649</v>
      </c>
      <c r="X6906" s="211">
        <v>0.29927826373123972</v>
      </c>
      <c r="Y6906" s="211">
        <v>0.75256425317802589</v>
      </c>
      <c r="Z6906" s="211">
        <v>0.14554856757997159</v>
      </c>
      <c r="AA6906" s="212">
        <v>0.11519713661764568</v>
      </c>
    </row>
    <row r="6907" spans="1:27" x14ac:dyDescent="0.35">
      <c r="A6907" s="210" t="s">
        <v>7583</v>
      </c>
      <c r="B6907" s="217">
        <v>125.20793064776089</v>
      </c>
      <c r="C6907" s="211">
        <v>4.8400092952993461E-2</v>
      </c>
      <c r="D6907" s="211">
        <v>0.12792030633932711</v>
      </c>
      <c r="E6907" s="211">
        <v>7.2269117423629736E-2</v>
      </c>
      <c r="F6907" s="211">
        <v>8.8889361289121824E-2</v>
      </c>
      <c r="G6907" s="211">
        <v>0.11674002745036363</v>
      </c>
      <c r="H6907" s="211">
        <v>0.11721244665804453</v>
      </c>
      <c r="I6907" s="211">
        <v>0.48960426301748705</v>
      </c>
      <c r="J6907" s="211">
        <v>0.46643755659530006</v>
      </c>
      <c r="K6907" s="211">
        <v>0.59134611746356613</v>
      </c>
      <c r="L6907" s="211">
        <v>0.27475038940774521</v>
      </c>
      <c r="M6907" s="211">
        <v>0.10831236358174288</v>
      </c>
      <c r="N6907" s="211">
        <v>0.42424249186919505</v>
      </c>
      <c r="O6907" s="211">
        <v>0.57228220327294677</v>
      </c>
      <c r="P6907" s="211">
        <v>7.04556859348201E-2</v>
      </c>
      <c r="Q6907" s="211">
        <v>0.13360438928072688</v>
      </c>
      <c r="R6907" s="211">
        <v>0.4515326620772302</v>
      </c>
      <c r="S6907" s="211">
        <v>0.36484719771826613</v>
      </c>
      <c r="T6907" s="211">
        <v>0.52156018070322641</v>
      </c>
      <c r="U6907" s="211">
        <v>0.39858386702960813</v>
      </c>
      <c r="V6907" s="211">
        <v>5.5793654039980295E-2</v>
      </c>
      <c r="W6907" s="211">
        <v>0.48566469942123697</v>
      </c>
      <c r="X6907" s="211">
        <v>0.27413154414150526</v>
      </c>
      <c r="Y6907" s="211">
        <v>0.61410458490077513</v>
      </c>
      <c r="Z6907" s="211">
        <v>0.14234692822031492</v>
      </c>
      <c r="AA6907" s="212">
        <v>0.11208516570773935</v>
      </c>
    </row>
    <row r="6908" spans="1:27" x14ac:dyDescent="0.35">
      <c r="A6908" s="210" t="s">
        <v>7584</v>
      </c>
      <c r="B6908" s="217">
        <v>165.98008173728323</v>
      </c>
      <c r="C6908" s="211">
        <v>5.6550545025017281E-2</v>
      </c>
      <c r="D6908" s="211">
        <v>0.12669376529680815</v>
      </c>
      <c r="E6908" s="211">
        <v>7.2675385638194742E-2</v>
      </c>
      <c r="F6908" s="211">
        <v>0.10577732745404936</v>
      </c>
      <c r="G6908" s="211">
        <v>0.12199511026903037</v>
      </c>
      <c r="H6908" s="211">
        <v>0.11668456165722209</v>
      </c>
      <c r="I6908" s="211">
        <v>0.51148137435498309</v>
      </c>
      <c r="J6908" s="211">
        <v>0.46248894136969759</v>
      </c>
      <c r="K6908" s="211">
        <v>0.62511561811803196</v>
      </c>
      <c r="L6908" s="211">
        <v>0.28346264992200404</v>
      </c>
      <c r="M6908" s="211">
        <v>0.10228073581033091</v>
      </c>
      <c r="N6908" s="211">
        <v>0.41634036069662506</v>
      </c>
      <c r="O6908" s="211">
        <v>0.72747746990132767</v>
      </c>
      <c r="P6908" s="211">
        <v>6.8620753840635915E-2</v>
      </c>
      <c r="Q6908" s="211">
        <v>9.2005142335560453E-2</v>
      </c>
      <c r="R6908" s="211">
        <v>0.38164612777771689</v>
      </c>
      <c r="S6908" s="211">
        <v>0.28424334273085206</v>
      </c>
      <c r="T6908" s="211">
        <v>0.58069833402151194</v>
      </c>
      <c r="U6908" s="211">
        <v>0.39244725675556075</v>
      </c>
      <c r="V6908" s="211">
        <v>0.16089999688876724</v>
      </c>
      <c r="W6908" s="211">
        <v>0.53113857100357365</v>
      </c>
      <c r="X6908" s="211">
        <v>0.30990101221985622</v>
      </c>
      <c r="Y6908" s="211">
        <v>0.58937581271617179</v>
      </c>
      <c r="Z6908" s="211">
        <v>0.14455184017328024</v>
      </c>
      <c r="AA6908" s="212">
        <v>0.11449036089528355</v>
      </c>
    </row>
    <row r="6909" spans="1:27" x14ac:dyDescent="0.35">
      <c r="A6909" s="210" t="s">
        <v>7585</v>
      </c>
      <c r="B6909" s="217">
        <v>121.09382294938533</v>
      </c>
      <c r="C6909" s="211">
        <v>5.8289530027373963E-2</v>
      </c>
      <c r="D6909" s="211">
        <v>0.12816105263658487</v>
      </c>
      <c r="E6909" s="211">
        <v>8.0432651786560089E-2</v>
      </c>
      <c r="F6909" s="211">
        <v>0.10169641311025426</v>
      </c>
      <c r="G6909" s="211">
        <v>0.12207555475637608</v>
      </c>
      <c r="H6909" s="211">
        <v>0.11403145232290449</v>
      </c>
      <c r="I6909" s="211">
        <v>0.47587608131639775</v>
      </c>
      <c r="J6909" s="211">
        <v>0.43928454571030556</v>
      </c>
      <c r="K6909" s="211">
        <v>0.5485894294659881</v>
      </c>
      <c r="L6909" s="211">
        <v>0.27623162090158815</v>
      </c>
      <c r="M6909" s="211">
        <v>9.7609243411715674E-2</v>
      </c>
      <c r="N6909" s="211">
        <v>0.45809243840797076</v>
      </c>
      <c r="O6909" s="211">
        <v>0.76982839271324355</v>
      </c>
      <c r="P6909" s="211">
        <v>6.8740901722638789E-2</v>
      </c>
      <c r="Q6909" s="211">
        <v>7.8839105399413065E-2</v>
      </c>
      <c r="R6909" s="211">
        <v>0.45120904591328342</v>
      </c>
      <c r="S6909" s="211">
        <v>0.3473491322588122</v>
      </c>
      <c r="T6909" s="211">
        <v>0.54864710612558176</v>
      </c>
      <c r="U6909" s="211">
        <v>0.39380858907959793</v>
      </c>
      <c r="V6909" s="211">
        <v>7.8417196655319793E-2</v>
      </c>
      <c r="W6909" s="211">
        <v>0.52576407253704283</v>
      </c>
      <c r="X6909" s="211">
        <v>0.29977133021928043</v>
      </c>
      <c r="Y6909" s="211">
        <v>0.60806048926104095</v>
      </c>
      <c r="Z6909" s="211">
        <v>0.14686426831248442</v>
      </c>
      <c r="AA6909" s="212">
        <v>0.12361018816818851</v>
      </c>
    </row>
    <row r="6910" spans="1:27" x14ac:dyDescent="0.35">
      <c r="A6910" s="210" t="s">
        <v>7586</v>
      </c>
      <c r="B6910" s="217">
        <v>159.33921446930756</v>
      </c>
      <c r="C6910" s="211">
        <v>6.049698856180262E-2</v>
      </c>
      <c r="D6910" s="211">
        <v>0.11722018653361667</v>
      </c>
      <c r="E6910" s="211">
        <v>7.7331094089989644E-2</v>
      </c>
      <c r="F6910" s="211">
        <v>7.2381325338953806E-2</v>
      </c>
      <c r="G6910" s="211">
        <v>0.12103605674576262</v>
      </c>
      <c r="H6910" s="211">
        <v>0.12448887498604239</v>
      </c>
      <c r="I6910" s="211">
        <v>0.49919748220849525</v>
      </c>
      <c r="J6910" s="211">
        <v>0.44506805738677474</v>
      </c>
      <c r="K6910" s="211">
        <v>0.62228288119099995</v>
      </c>
      <c r="L6910" s="211">
        <v>0.28010231046335077</v>
      </c>
      <c r="M6910" s="211">
        <v>9.1057890010288092E-2</v>
      </c>
      <c r="N6910" s="211">
        <v>0.41838600986208202</v>
      </c>
      <c r="O6910" s="211">
        <v>0.67330238781120411</v>
      </c>
      <c r="P6910" s="211">
        <v>7.2262292366721825E-2</v>
      </c>
      <c r="Q6910" s="211">
        <v>9.6582812878593924E-2</v>
      </c>
      <c r="R6910" s="211">
        <v>0.45301102385873016</v>
      </c>
      <c r="S6910" s="211">
        <v>0.32405046303232921</v>
      </c>
      <c r="T6910" s="211">
        <v>0.50650503865744501</v>
      </c>
      <c r="U6910" s="211">
        <v>0.42664710154435498</v>
      </c>
      <c r="V6910" s="211">
        <v>0.11481812088881872</v>
      </c>
      <c r="W6910" s="211">
        <v>0.55887936223367651</v>
      </c>
      <c r="X6910" s="211">
        <v>0.31377524011744951</v>
      </c>
      <c r="Y6910" s="211">
        <v>0.60504255139747121</v>
      </c>
      <c r="Z6910" s="211">
        <v>0.14390577195014284</v>
      </c>
      <c r="AA6910" s="212">
        <v>0.11101098998071829</v>
      </c>
    </row>
    <row r="6911" spans="1:27" x14ac:dyDescent="0.35">
      <c r="A6911" s="210" t="s">
        <v>7587</v>
      </c>
      <c r="B6911" s="217">
        <v>120.61005241713575</v>
      </c>
      <c r="C6911" s="211">
        <v>6.2459677567504021E-2</v>
      </c>
      <c r="D6911" s="211">
        <v>0.1256503329821623</v>
      </c>
      <c r="E6911" s="211">
        <v>8.1570421221636533E-2</v>
      </c>
      <c r="F6911" s="211">
        <v>0.10340316768854615</v>
      </c>
      <c r="G6911" s="211">
        <v>0.12346449577359551</v>
      </c>
      <c r="H6911" s="211">
        <v>0.11896974708888658</v>
      </c>
      <c r="I6911" s="211">
        <v>0.52023870274458106</v>
      </c>
      <c r="J6911" s="211">
        <v>0.44621233529809823</v>
      </c>
      <c r="K6911" s="211">
        <v>0.61100365954414038</v>
      </c>
      <c r="L6911" s="211">
        <v>0.27323917562353356</v>
      </c>
      <c r="M6911" s="211">
        <v>0.10091585698630173</v>
      </c>
      <c r="N6911" s="211">
        <v>0.38664159620027205</v>
      </c>
      <c r="O6911" s="211">
        <v>0.71754163650014391</v>
      </c>
      <c r="P6911" s="211">
        <v>6.9660597021436316E-2</v>
      </c>
      <c r="Q6911" s="211">
        <v>9.2514015310265429E-2</v>
      </c>
      <c r="R6911" s="211">
        <v>0.44977075750897499</v>
      </c>
      <c r="S6911" s="211">
        <v>0.29244125693064393</v>
      </c>
      <c r="T6911" s="211">
        <v>0.50242561629987303</v>
      </c>
      <c r="U6911" s="211">
        <v>0.39577839512452045</v>
      </c>
      <c r="V6911" s="211">
        <v>5.426265983719112E-2</v>
      </c>
      <c r="W6911" s="211">
        <v>0.52694936136620918</v>
      </c>
      <c r="X6911" s="211">
        <v>0.26209533397914603</v>
      </c>
      <c r="Y6911" s="211">
        <v>0.73024408830933674</v>
      </c>
      <c r="Z6911" s="211">
        <v>0.14956863807649146</v>
      </c>
      <c r="AA6911" s="212">
        <v>0.1188107428265813</v>
      </c>
    </row>
    <row r="6912" spans="1:27" x14ac:dyDescent="0.35">
      <c r="A6912" s="210" t="s">
        <v>7588</v>
      </c>
      <c r="B6912" s="217">
        <v>146.89978577578319</v>
      </c>
      <c r="C6912" s="211">
        <v>6.9455979398718726E-2</v>
      </c>
      <c r="D6912" s="211">
        <v>0.12711085117730925</v>
      </c>
      <c r="E6912" s="211">
        <v>7.3983585550622011E-2</v>
      </c>
      <c r="F6912" s="211">
        <v>0.10251887604896706</v>
      </c>
      <c r="G6912" s="211">
        <v>0.11625653430255155</v>
      </c>
      <c r="H6912" s="211">
        <v>0.11309798121504151</v>
      </c>
      <c r="I6912" s="211">
        <v>0.51757075057105584</v>
      </c>
      <c r="J6912" s="211">
        <v>0.48411434449612406</v>
      </c>
      <c r="K6912" s="211">
        <v>0.57355831715364503</v>
      </c>
      <c r="L6912" s="211">
        <v>0.27545733788095694</v>
      </c>
      <c r="M6912" s="211">
        <v>9.761166269641032E-2</v>
      </c>
      <c r="N6912" s="211">
        <v>0.46289184196969035</v>
      </c>
      <c r="O6912" s="211">
        <v>0.62039533595556562</v>
      </c>
      <c r="P6912" s="211">
        <v>6.4552287172583572E-2</v>
      </c>
      <c r="Q6912" s="211">
        <v>0.15347353710903724</v>
      </c>
      <c r="R6912" s="211">
        <v>0.44068252779361894</v>
      </c>
      <c r="S6912" s="211">
        <v>0.42596579011458635</v>
      </c>
      <c r="T6912" s="211">
        <v>0.58233278329438132</v>
      </c>
      <c r="U6912" s="211">
        <v>0.42455156510025716</v>
      </c>
      <c r="V6912" s="211">
        <v>0.14217825970935188</v>
      </c>
      <c r="W6912" s="211">
        <v>0.52184696143373943</v>
      </c>
      <c r="X6912" s="211">
        <v>0.29785916531090251</v>
      </c>
      <c r="Y6912" s="211">
        <v>0.6866707679169497</v>
      </c>
      <c r="Z6912" s="211">
        <v>0.14461634626916717</v>
      </c>
      <c r="AA6912" s="212">
        <v>0.12464428207768505</v>
      </c>
    </row>
    <row r="6913" spans="1:27" x14ac:dyDescent="0.35">
      <c r="A6913" s="210" t="s">
        <v>7589</v>
      </c>
      <c r="B6913" s="217">
        <v>122.80338611234539</v>
      </c>
      <c r="C6913" s="211">
        <v>6.9890977015019687E-2</v>
      </c>
      <c r="D6913" s="211">
        <v>0.12655306370699751</v>
      </c>
      <c r="E6913" s="211">
        <v>8.7839394826606687E-2</v>
      </c>
      <c r="F6913" s="211">
        <v>8.9535096264994826E-2</v>
      </c>
      <c r="G6913" s="211">
        <v>0.12296187539194278</v>
      </c>
      <c r="H6913" s="211">
        <v>0.12151682762297281</v>
      </c>
      <c r="I6913" s="211">
        <v>0.46597354794853263</v>
      </c>
      <c r="J6913" s="211">
        <v>0.43530606434645452</v>
      </c>
      <c r="K6913" s="211">
        <v>0.54182431859030944</v>
      </c>
      <c r="L6913" s="211">
        <v>0.27238253766295573</v>
      </c>
      <c r="M6913" s="211">
        <v>7.7629834604248937E-2</v>
      </c>
      <c r="N6913" s="211">
        <v>0.40584445146416559</v>
      </c>
      <c r="O6913" s="211">
        <v>0.7359530047729993</v>
      </c>
      <c r="P6913" s="211">
        <v>7.1082484946932825E-2</v>
      </c>
      <c r="Q6913" s="211">
        <v>0.11314046191600957</v>
      </c>
      <c r="R6913" s="211">
        <v>0.38618886124001695</v>
      </c>
      <c r="S6913" s="211">
        <v>0.30753613371165184</v>
      </c>
      <c r="T6913" s="211">
        <v>0.49740123457967311</v>
      </c>
      <c r="U6913" s="211">
        <v>0.32516723757441168</v>
      </c>
      <c r="V6913" s="211">
        <v>7.4635024403269079E-2</v>
      </c>
      <c r="W6913" s="211">
        <v>0.60930187168687688</v>
      </c>
      <c r="X6913" s="211">
        <v>0.41253705611200592</v>
      </c>
      <c r="Y6913" s="211">
        <v>0.57971438510191131</v>
      </c>
      <c r="Z6913" s="211">
        <v>0.14652526589086567</v>
      </c>
      <c r="AA6913" s="212">
        <v>0.11442213704503972</v>
      </c>
    </row>
    <row r="6914" spans="1:27" x14ac:dyDescent="0.35">
      <c r="A6914" s="210" t="s">
        <v>7590</v>
      </c>
      <c r="B6914" s="217">
        <v>157.49124852001276</v>
      </c>
      <c r="C6914" s="211">
        <v>5.9061483358638339E-2</v>
      </c>
      <c r="D6914" s="211">
        <v>0.11600859263078872</v>
      </c>
      <c r="E6914" s="211">
        <v>7.3645199648812137E-2</v>
      </c>
      <c r="F6914" s="211">
        <v>9.858229161652507E-2</v>
      </c>
      <c r="G6914" s="211">
        <v>0.12497822688399295</v>
      </c>
      <c r="H6914" s="211">
        <v>0.12160637225142419</v>
      </c>
      <c r="I6914" s="211">
        <v>0.49845358705193776</v>
      </c>
      <c r="J6914" s="211">
        <v>0.4828003550850431</v>
      </c>
      <c r="K6914" s="211">
        <v>0.64630671101601833</v>
      </c>
      <c r="L6914" s="211">
        <v>0.27991511586672602</v>
      </c>
      <c r="M6914" s="211">
        <v>9.4473825376119716E-2</v>
      </c>
      <c r="N6914" s="211">
        <v>0.41746753083592103</v>
      </c>
      <c r="O6914" s="211">
        <v>0.74573991167922371</v>
      </c>
      <c r="P6914" s="211">
        <v>6.4896577858375229E-2</v>
      </c>
      <c r="Q6914" s="211">
        <v>7.2482761224945749E-2</v>
      </c>
      <c r="R6914" s="211">
        <v>0.440891810257799</v>
      </c>
      <c r="S6914" s="211">
        <v>0.27716252912413819</v>
      </c>
      <c r="T6914" s="211">
        <v>0.53508375739586289</v>
      </c>
      <c r="U6914" s="211">
        <v>0.40469955474996344</v>
      </c>
      <c r="V6914" s="211">
        <v>0.17591794641554354</v>
      </c>
      <c r="W6914" s="211">
        <v>0.55790152342566013</v>
      </c>
      <c r="X6914" s="211">
        <v>0.35431790230555554</v>
      </c>
      <c r="Y6914" s="211">
        <v>0.68147232579245676</v>
      </c>
      <c r="Z6914" s="211">
        <v>0.14877765407732163</v>
      </c>
      <c r="AA6914" s="212">
        <v>0.12273943349654939</v>
      </c>
    </row>
    <row r="6915" spans="1:27" x14ac:dyDescent="0.35">
      <c r="A6915" s="210" t="s">
        <v>7591</v>
      </c>
      <c r="B6915" s="217">
        <v>180.63855496295807</v>
      </c>
      <c r="C6915" s="211">
        <v>5.8942612709318068E-2</v>
      </c>
      <c r="D6915" s="211">
        <v>0.12274796320576452</v>
      </c>
      <c r="E6915" s="211">
        <v>8.7250456123851461E-2</v>
      </c>
      <c r="F6915" s="211">
        <v>0.11599197545403142</v>
      </c>
      <c r="G6915" s="211">
        <v>0.11453248026887941</v>
      </c>
      <c r="H6915" s="211">
        <v>0.10719279643880417</v>
      </c>
      <c r="I6915" s="211">
        <v>0.43718466025379554</v>
      </c>
      <c r="J6915" s="211">
        <v>0.44762586839389235</v>
      </c>
      <c r="K6915" s="211">
        <v>0.58119557033183145</v>
      </c>
      <c r="L6915" s="211">
        <v>0.27359401084043578</v>
      </c>
      <c r="M6915" s="211">
        <v>0.10399063543414</v>
      </c>
      <c r="N6915" s="211">
        <v>0.42035727504914022</v>
      </c>
      <c r="O6915" s="211">
        <v>0.66994314519821652</v>
      </c>
      <c r="P6915" s="211">
        <v>7.0657289062430073E-2</v>
      </c>
      <c r="Q6915" s="211">
        <v>7.966829003552818E-2</v>
      </c>
      <c r="R6915" s="211">
        <v>0.4468373156611668</v>
      </c>
      <c r="S6915" s="211">
        <v>0.30950221427126173</v>
      </c>
      <c r="T6915" s="211">
        <v>0.4733668749408369</v>
      </c>
      <c r="U6915" s="211">
        <v>0.41446695206907191</v>
      </c>
      <c r="V6915" s="211">
        <v>0.17071292839872568</v>
      </c>
      <c r="W6915" s="211">
        <v>0.55466814210584581</v>
      </c>
      <c r="X6915" s="211">
        <v>0.31275511890636026</v>
      </c>
      <c r="Y6915" s="211">
        <v>0.72910052963842986</v>
      </c>
      <c r="Z6915" s="211">
        <v>0.14482414591175677</v>
      </c>
      <c r="AA6915" s="212">
        <v>0.11860746417737282</v>
      </c>
    </row>
    <row r="6916" spans="1:27" x14ac:dyDescent="0.35">
      <c r="A6916" s="210" t="s">
        <v>7592</v>
      </c>
      <c r="B6916" s="217">
        <v>131.7362886882878</v>
      </c>
      <c r="C6916" s="211">
        <v>5.567292550487702E-2</v>
      </c>
      <c r="D6916" s="211">
        <v>0.11676754920607015</v>
      </c>
      <c r="E6916" s="211">
        <v>7.2449369468927341E-2</v>
      </c>
      <c r="F6916" s="211">
        <v>9.2788367256372656E-2</v>
      </c>
      <c r="G6916" s="211">
        <v>0.1216148569338812</v>
      </c>
      <c r="H6916" s="211">
        <v>0.11324183513074282</v>
      </c>
      <c r="I6916" s="211">
        <v>0.49196365455588426</v>
      </c>
      <c r="J6916" s="211">
        <v>0.43961859357873995</v>
      </c>
      <c r="K6916" s="211">
        <v>0.52727858779889902</v>
      </c>
      <c r="L6916" s="211">
        <v>0.26899102537136033</v>
      </c>
      <c r="M6916" s="211">
        <v>9.1103911641400456E-2</v>
      </c>
      <c r="N6916" s="211">
        <v>0.44736078188973727</v>
      </c>
      <c r="O6916" s="211">
        <v>0.6612235095584601</v>
      </c>
      <c r="P6916" s="211">
        <v>6.9059656196132066E-2</v>
      </c>
      <c r="Q6916" s="211">
        <v>0.11687082830818293</v>
      </c>
      <c r="R6916" s="211">
        <v>0.41755960181484986</v>
      </c>
      <c r="S6916" s="211">
        <v>0.39340935258259124</v>
      </c>
      <c r="T6916" s="211">
        <v>0.58081876230684215</v>
      </c>
      <c r="U6916" s="211">
        <v>0.49777649562789533</v>
      </c>
      <c r="V6916" s="211">
        <v>0.10025360751493222</v>
      </c>
      <c r="W6916" s="211">
        <v>0.50620363374511324</v>
      </c>
      <c r="X6916" s="211">
        <v>0.312088970274566</v>
      </c>
      <c r="Y6916" s="211">
        <v>0.58155503604536674</v>
      </c>
      <c r="Z6916" s="211">
        <v>0.14682591921526525</v>
      </c>
      <c r="AA6916" s="212">
        <v>0.11899590119114013</v>
      </c>
    </row>
    <row r="6917" spans="1:27" x14ac:dyDescent="0.35">
      <c r="A6917" s="210" t="s">
        <v>7593</v>
      </c>
      <c r="B6917" s="217">
        <v>150.68788189401857</v>
      </c>
      <c r="C6917" s="211">
        <v>7.8754572807431034E-2</v>
      </c>
      <c r="D6917" s="211">
        <v>0.13366905172753601</v>
      </c>
      <c r="E6917" s="211">
        <v>7.4297210747874931E-2</v>
      </c>
      <c r="F6917" s="211">
        <v>9.1981292455925498E-2</v>
      </c>
      <c r="G6917" s="211">
        <v>0.11955870561845076</v>
      </c>
      <c r="H6917" s="211">
        <v>0.1058069333623478</v>
      </c>
      <c r="I6917" s="211">
        <v>0.50006861997726648</v>
      </c>
      <c r="J6917" s="211">
        <v>0.45707883255760223</v>
      </c>
      <c r="K6917" s="211">
        <v>0.61265927503663031</v>
      </c>
      <c r="L6917" s="211">
        <v>0.2716046205567656</v>
      </c>
      <c r="M6917" s="211">
        <v>9.4203893942770442E-2</v>
      </c>
      <c r="N6917" s="211">
        <v>0.42263525202261915</v>
      </c>
      <c r="O6917" s="211">
        <v>0.73932969472358412</v>
      </c>
      <c r="P6917" s="211">
        <v>7.2500168725219916E-2</v>
      </c>
      <c r="Q6917" s="211">
        <v>7.3010665436503142E-2</v>
      </c>
      <c r="R6917" s="211">
        <v>0.48587807705570701</v>
      </c>
      <c r="S6917" s="211">
        <v>0.33466508949791596</v>
      </c>
      <c r="T6917" s="211">
        <v>0.55116325943437983</v>
      </c>
      <c r="U6917" s="211">
        <v>0.41730239867020258</v>
      </c>
      <c r="V6917" s="211">
        <v>0.10972365360065897</v>
      </c>
      <c r="W6917" s="211">
        <v>0.60051858984378526</v>
      </c>
      <c r="X6917" s="211">
        <v>0.23792200196995741</v>
      </c>
      <c r="Y6917" s="211">
        <v>0.6832555388010868</v>
      </c>
      <c r="Z6917" s="211">
        <v>0.14864239701549212</v>
      </c>
      <c r="AA6917" s="212">
        <v>0.11987965996947537</v>
      </c>
    </row>
    <row r="6918" spans="1:27" x14ac:dyDescent="0.35">
      <c r="A6918" s="210" t="s">
        <v>7594</v>
      </c>
      <c r="B6918" s="217">
        <v>143.59087739449097</v>
      </c>
      <c r="C6918" s="211">
        <v>6.6781105226056764E-2</v>
      </c>
      <c r="D6918" s="211">
        <v>0.12092344679451848</v>
      </c>
      <c r="E6918" s="211">
        <v>7.7405812132354535E-2</v>
      </c>
      <c r="F6918" s="211">
        <v>8.7395562519960279E-2</v>
      </c>
      <c r="G6918" s="211">
        <v>0.11444350930477477</v>
      </c>
      <c r="H6918" s="211">
        <v>0.11670635785254585</v>
      </c>
      <c r="I6918" s="211">
        <v>0.46579725660866073</v>
      </c>
      <c r="J6918" s="211">
        <v>0.39749045387160564</v>
      </c>
      <c r="K6918" s="211">
        <v>0.59171003721618032</v>
      </c>
      <c r="L6918" s="211">
        <v>0.28252271844242316</v>
      </c>
      <c r="M6918" s="211">
        <v>9.4653716125007892E-2</v>
      </c>
      <c r="N6918" s="211">
        <v>0.35675484235758476</v>
      </c>
      <c r="O6918" s="211">
        <v>0.67254852586974012</v>
      </c>
      <c r="P6918" s="211">
        <v>6.6636527146736721E-2</v>
      </c>
      <c r="Q6918" s="211">
        <v>0.11975490942103337</v>
      </c>
      <c r="R6918" s="211">
        <v>0.44530444201846886</v>
      </c>
      <c r="S6918" s="211">
        <v>0.3051713966159636</v>
      </c>
      <c r="T6918" s="211">
        <v>0.59290959265847387</v>
      </c>
      <c r="U6918" s="211">
        <v>0.45139104459361989</v>
      </c>
      <c r="V6918" s="211">
        <v>0.13920493956310281</v>
      </c>
      <c r="W6918" s="211">
        <v>0.5917631132232416</v>
      </c>
      <c r="X6918" s="211">
        <v>0.23454321114248833</v>
      </c>
      <c r="Y6918" s="211">
        <v>0.67691467019495588</v>
      </c>
      <c r="Z6918" s="211">
        <v>0.14803433486892661</v>
      </c>
      <c r="AA6918" s="212">
        <v>0.12544945719954001</v>
      </c>
    </row>
    <row r="6919" spans="1:27" x14ac:dyDescent="0.35">
      <c r="A6919" s="210" t="s">
        <v>7595</v>
      </c>
      <c r="B6919" s="217">
        <v>166.64875791557944</v>
      </c>
      <c r="C6919" s="211">
        <v>6.2489236925389942E-2</v>
      </c>
      <c r="D6919" s="211">
        <v>0.12826249269150178</v>
      </c>
      <c r="E6919" s="211">
        <v>8.0865932723282768E-2</v>
      </c>
      <c r="F6919" s="211">
        <v>0.10820381455519885</v>
      </c>
      <c r="G6919" s="211">
        <v>0.12205147315546304</v>
      </c>
      <c r="H6919" s="211">
        <v>0.11166251504565192</v>
      </c>
      <c r="I6919" s="211">
        <v>0.46413102709165943</v>
      </c>
      <c r="J6919" s="211">
        <v>0.43834832538077173</v>
      </c>
      <c r="K6919" s="211">
        <v>0.58098529432796442</v>
      </c>
      <c r="L6919" s="211">
        <v>0.28244058762964869</v>
      </c>
      <c r="M6919" s="211">
        <v>9.3218234901921826E-2</v>
      </c>
      <c r="N6919" s="211">
        <v>0.48854242588049435</v>
      </c>
      <c r="O6919" s="211">
        <v>0.60815763284447133</v>
      </c>
      <c r="P6919" s="211">
        <v>7.1909305998717282E-2</v>
      </c>
      <c r="Q6919" s="211">
        <v>0.10553602152570676</v>
      </c>
      <c r="R6919" s="211">
        <v>0.43646439991654373</v>
      </c>
      <c r="S6919" s="211">
        <v>0.29585919641974301</v>
      </c>
      <c r="T6919" s="211">
        <v>0.52548230825493614</v>
      </c>
      <c r="U6919" s="211">
        <v>0.50083826760204331</v>
      </c>
      <c r="V6919" s="211">
        <v>0.1414501141643531</v>
      </c>
      <c r="W6919" s="211">
        <v>0.54873597759960879</v>
      </c>
      <c r="X6919" s="211">
        <v>0.29507352944844473</v>
      </c>
      <c r="Y6919" s="211">
        <v>0.54524609994891404</v>
      </c>
      <c r="Z6919" s="211">
        <v>0.14961413692733741</v>
      </c>
      <c r="AA6919" s="212">
        <v>0.1150295085600318</v>
      </c>
    </row>
    <row r="6920" spans="1:27" x14ac:dyDescent="0.35">
      <c r="A6920" s="210" t="s">
        <v>7596</v>
      </c>
      <c r="B6920" s="217">
        <v>154.85649725553529</v>
      </c>
      <c r="C6920" s="211">
        <v>5.4790378978817229E-2</v>
      </c>
      <c r="D6920" s="211">
        <v>0.11831970482008217</v>
      </c>
      <c r="E6920" s="211">
        <v>7.4594468016922433E-2</v>
      </c>
      <c r="F6920" s="211">
        <v>0.10197114037430785</v>
      </c>
      <c r="G6920" s="211">
        <v>0.11483798035338424</v>
      </c>
      <c r="H6920" s="211">
        <v>0.10155106325245536</v>
      </c>
      <c r="I6920" s="211">
        <v>0.51525004554094267</v>
      </c>
      <c r="J6920" s="211">
        <v>0.43756431938176854</v>
      </c>
      <c r="K6920" s="211">
        <v>0.55641303348093263</v>
      </c>
      <c r="L6920" s="211">
        <v>0.26724082781494152</v>
      </c>
      <c r="M6920" s="211">
        <v>0.10197467423229989</v>
      </c>
      <c r="N6920" s="211">
        <v>0.48233426725588358</v>
      </c>
      <c r="O6920" s="211">
        <v>0.63735537116522312</v>
      </c>
      <c r="P6920" s="211">
        <v>6.3949848012385166E-2</v>
      </c>
      <c r="Q6920" s="211">
        <v>0.1232218641141366</v>
      </c>
      <c r="R6920" s="211">
        <v>0.43972330786364999</v>
      </c>
      <c r="S6920" s="211">
        <v>0.31652553468805078</v>
      </c>
      <c r="T6920" s="211">
        <v>0.46932388163628769</v>
      </c>
      <c r="U6920" s="211">
        <v>0.41581650193699415</v>
      </c>
      <c r="V6920" s="211">
        <v>0.15324761801454645</v>
      </c>
      <c r="W6920" s="211">
        <v>0.5653346334473669</v>
      </c>
      <c r="X6920" s="211">
        <v>0.27107662894470153</v>
      </c>
      <c r="Y6920" s="211">
        <v>0.68780850852645847</v>
      </c>
      <c r="Z6920" s="211">
        <v>0.14973237469150488</v>
      </c>
      <c r="AA6920" s="212">
        <v>0.11657507212127338</v>
      </c>
    </row>
    <row r="6921" spans="1:27" x14ac:dyDescent="0.35">
      <c r="A6921" s="210" t="s">
        <v>7597</v>
      </c>
      <c r="B6921" s="217">
        <v>129.45820486187515</v>
      </c>
      <c r="C6921" s="211">
        <v>7.5556165690405117E-2</v>
      </c>
      <c r="D6921" s="211">
        <v>0.12514483521156336</v>
      </c>
      <c r="E6921" s="211">
        <v>8.77001903636251E-2</v>
      </c>
      <c r="F6921" s="211">
        <v>0.10276803376467861</v>
      </c>
      <c r="G6921" s="211">
        <v>0.12066606770529911</v>
      </c>
      <c r="H6921" s="211">
        <v>0.11560048962984569</v>
      </c>
      <c r="I6921" s="211">
        <v>0.49610782986033608</v>
      </c>
      <c r="J6921" s="211">
        <v>0.45538686590083377</v>
      </c>
      <c r="K6921" s="211">
        <v>0.59992634984581028</v>
      </c>
      <c r="L6921" s="211">
        <v>0.27222812682478675</v>
      </c>
      <c r="M6921" s="211">
        <v>9.3740964632195264E-2</v>
      </c>
      <c r="N6921" s="211">
        <v>0.37518596239848578</v>
      </c>
      <c r="O6921" s="211">
        <v>0.53863809195161649</v>
      </c>
      <c r="P6921" s="211">
        <v>6.7781865549596795E-2</v>
      </c>
      <c r="Q6921" s="211">
        <v>8.458138144399692E-2</v>
      </c>
      <c r="R6921" s="211">
        <v>0.40717649986677062</v>
      </c>
      <c r="S6921" s="211">
        <v>0.31434189939680757</v>
      </c>
      <c r="T6921" s="211">
        <v>0.5857993306555106</v>
      </c>
      <c r="U6921" s="211">
        <v>0.37627690502040639</v>
      </c>
      <c r="V6921" s="211">
        <v>9.1450165097144612E-2</v>
      </c>
      <c r="W6921" s="211">
        <v>0.54266547274353139</v>
      </c>
      <c r="X6921" s="211">
        <v>0.34063308298511913</v>
      </c>
      <c r="Y6921" s="211">
        <v>0.67108067523415993</v>
      </c>
      <c r="Z6921" s="211">
        <v>0.14931505253715552</v>
      </c>
      <c r="AA6921" s="212">
        <v>0.11692946975934029</v>
      </c>
    </row>
    <row r="6922" spans="1:27" x14ac:dyDescent="0.35">
      <c r="A6922" s="210" t="s">
        <v>7598</v>
      </c>
      <c r="B6922" s="217">
        <v>163.54610927006448</v>
      </c>
      <c r="C6922" s="211">
        <v>4.6500865247207437E-2</v>
      </c>
      <c r="D6922" s="211">
        <v>0.11839891669412445</v>
      </c>
      <c r="E6922" s="211">
        <v>7.5536960615298063E-2</v>
      </c>
      <c r="F6922" s="211">
        <v>0.10230932226191476</v>
      </c>
      <c r="G6922" s="211">
        <v>0.1214934944765392</v>
      </c>
      <c r="H6922" s="211">
        <v>0.10176599873689891</v>
      </c>
      <c r="I6922" s="211">
        <v>0.46049227589480296</v>
      </c>
      <c r="J6922" s="211">
        <v>0.44891277155004711</v>
      </c>
      <c r="K6922" s="211">
        <v>0.62402811331492325</v>
      </c>
      <c r="L6922" s="211">
        <v>0.27182554627985678</v>
      </c>
      <c r="M6922" s="211">
        <v>8.6651095779402026E-2</v>
      </c>
      <c r="N6922" s="211">
        <v>0.42121376068446126</v>
      </c>
      <c r="O6922" s="211">
        <v>0.65580682661386802</v>
      </c>
      <c r="P6922" s="211">
        <v>6.8968657186631824E-2</v>
      </c>
      <c r="Q6922" s="211">
        <v>8.103281837722362E-2</v>
      </c>
      <c r="R6922" s="211">
        <v>0.4610611247818332</v>
      </c>
      <c r="S6922" s="211">
        <v>0.3288940780413464</v>
      </c>
      <c r="T6922" s="211">
        <v>0.56828244335095457</v>
      </c>
      <c r="U6922" s="211">
        <v>0.47506511276619423</v>
      </c>
      <c r="V6922" s="211">
        <v>0.17348800970562259</v>
      </c>
      <c r="W6922" s="211">
        <v>0.53997267176953778</v>
      </c>
      <c r="X6922" s="211">
        <v>0.31618696661569112</v>
      </c>
      <c r="Y6922" s="211">
        <v>0.6230014871488555</v>
      </c>
      <c r="Z6922" s="211">
        <v>0.14982813261259625</v>
      </c>
      <c r="AA6922" s="212">
        <v>0.12053953102717478</v>
      </c>
    </row>
    <row r="6923" spans="1:27" x14ac:dyDescent="0.35">
      <c r="A6923" s="210" t="s">
        <v>7599</v>
      </c>
      <c r="B6923" s="217">
        <v>157.44565210280689</v>
      </c>
      <c r="C6923" s="211">
        <v>5.5652762530766252E-2</v>
      </c>
      <c r="D6923" s="211">
        <v>0.12833895265571305</v>
      </c>
      <c r="E6923" s="211">
        <v>6.9471820321961184E-2</v>
      </c>
      <c r="F6923" s="211">
        <v>9.0391339223051481E-2</v>
      </c>
      <c r="G6923" s="211">
        <v>0.12406190337589007</v>
      </c>
      <c r="H6923" s="211">
        <v>0.10418959606198477</v>
      </c>
      <c r="I6923" s="211">
        <v>0.51278080767831902</v>
      </c>
      <c r="J6923" s="211">
        <v>0.44971645251139841</v>
      </c>
      <c r="K6923" s="211">
        <v>0.58365867854455045</v>
      </c>
      <c r="L6923" s="211">
        <v>0.28168401660291525</v>
      </c>
      <c r="M6923" s="211">
        <v>9.22028691761132E-2</v>
      </c>
      <c r="N6923" s="211">
        <v>0.40593903228890621</v>
      </c>
      <c r="O6923" s="211">
        <v>0.60990771688644174</v>
      </c>
      <c r="P6923" s="211">
        <v>6.5765607066841453E-2</v>
      </c>
      <c r="Q6923" s="211">
        <v>6.0625159510083765E-2</v>
      </c>
      <c r="R6923" s="211">
        <v>0.42771204606395707</v>
      </c>
      <c r="S6923" s="211">
        <v>0.31312179544144536</v>
      </c>
      <c r="T6923" s="211">
        <v>0.5569506034490308</v>
      </c>
      <c r="U6923" s="211">
        <v>0.3682933210251127</v>
      </c>
      <c r="V6923" s="211">
        <v>0.17412464277030534</v>
      </c>
      <c r="W6923" s="211">
        <v>0.50547133665892829</v>
      </c>
      <c r="X6923" s="211">
        <v>0.29498623359299764</v>
      </c>
      <c r="Y6923" s="211">
        <v>0.72857245899854528</v>
      </c>
      <c r="Z6923" s="211">
        <v>0.14031919736723003</v>
      </c>
      <c r="AA6923" s="212">
        <v>0.11429533800517143</v>
      </c>
    </row>
    <row r="6924" spans="1:27" x14ac:dyDescent="0.35">
      <c r="A6924" s="210" t="s">
        <v>7600</v>
      </c>
      <c r="B6924" s="217">
        <v>162.30734550476666</v>
      </c>
      <c r="C6924" s="211">
        <v>6.4050086320095456E-2</v>
      </c>
      <c r="D6924" s="211">
        <v>0.12929403775977616</v>
      </c>
      <c r="E6924" s="211">
        <v>7.8341934944768488E-2</v>
      </c>
      <c r="F6924" s="211">
        <v>9.5411376278012994E-2</v>
      </c>
      <c r="G6924" s="211">
        <v>0.11801719681434084</v>
      </c>
      <c r="H6924" s="211">
        <v>0.11236692313589759</v>
      </c>
      <c r="I6924" s="211">
        <v>0.4950567454810052</v>
      </c>
      <c r="J6924" s="211">
        <v>0.44802880954518476</v>
      </c>
      <c r="K6924" s="211">
        <v>0.61607556455855816</v>
      </c>
      <c r="L6924" s="211">
        <v>0.27599394975195174</v>
      </c>
      <c r="M6924" s="211">
        <v>0.10459950097068527</v>
      </c>
      <c r="N6924" s="211">
        <v>0.4461283767948207</v>
      </c>
      <c r="O6924" s="211">
        <v>0.77658886594470622</v>
      </c>
      <c r="P6924" s="211">
        <v>7.0333078671457661E-2</v>
      </c>
      <c r="Q6924" s="211">
        <v>8.0380081858881347E-2</v>
      </c>
      <c r="R6924" s="211">
        <v>0.46888581409094393</v>
      </c>
      <c r="S6924" s="211">
        <v>0.39952953398878793</v>
      </c>
      <c r="T6924" s="211">
        <v>0.50459811943368027</v>
      </c>
      <c r="U6924" s="211">
        <v>0.33524727090412187</v>
      </c>
      <c r="V6924" s="211">
        <v>0.1759657132744113</v>
      </c>
      <c r="W6924" s="211">
        <v>0.55891457181798521</v>
      </c>
      <c r="X6924" s="211">
        <v>0.34167263177770685</v>
      </c>
      <c r="Y6924" s="211">
        <v>0.62507163013518896</v>
      </c>
      <c r="Z6924" s="211">
        <v>0.14479492037511288</v>
      </c>
      <c r="AA6924" s="212">
        <v>0.12049857916017558</v>
      </c>
    </row>
    <row r="6925" spans="1:27" x14ac:dyDescent="0.35">
      <c r="A6925" s="210" t="s">
        <v>7601</v>
      </c>
      <c r="B6925" s="217">
        <v>135.04497339428065</v>
      </c>
      <c r="C6925" s="211">
        <v>6.0585439197618732E-2</v>
      </c>
      <c r="D6925" s="211">
        <v>0.12274888121522556</v>
      </c>
      <c r="E6925" s="211">
        <v>7.2331235127436957E-2</v>
      </c>
      <c r="F6925" s="211">
        <v>9.012939729330792E-2</v>
      </c>
      <c r="G6925" s="211">
        <v>0.11984523109343644</v>
      </c>
      <c r="H6925" s="211">
        <v>0.11312738455224487</v>
      </c>
      <c r="I6925" s="211">
        <v>0.52126311769348876</v>
      </c>
      <c r="J6925" s="211">
        <v>0.41453082308422873</v>
      </c>
      <c r="K6925" s="211">
        <v>0.51986471917738586</v>
      </c>
      <c r="L6925" s="211">
        <v>0.27274076302400674</v>
      </c>
      <c r="M6925" s="211">
        <v>9.2072404442417308E-2</v>
      </c>
      <c r="N6925" s="211">
        <v>0.47202291614643133</v>
      </c>
      <c r="O6925" s="211">
        <v>0.7453479107835207</v>
      </c>
      <c r="P6925" s="211">
        <v>7.0591825378530898E-2</v>
      </c>
      <c r="Q6925" s="211">
        <v>5.780026419554124E-2</v>
      </c>
      <c r="R6925" s="211">
        <v>0.44277653260219829</v>
      </c>
      <c r="S6925" s="211">
        <v>0.29228191720141933</v>
      </c>
      <c r="T6925" s="211">
        <v>0.54376517179793538</v>
      </c>
      <c r="U6925" s="211">
        <v>0.41967167772188763</v>
      </c>
      <c r="V6925" s="211">
        <v>7.5739728711999077E-2</v>
      </c>
      <c r="W6925" s="211">
        <v>0.55349811041943542</v>
      </c>
      <c r="X6925" s="211">
        <v>0.36232630726330012</v>
      </c>
      <c r="Y6925" s="211">
        <v>0.69978507197746542</v>
      </c>
      <c r="Z6925" s="211">
        <v>0.14817163775885017</v>
      </c>
      <c r="AA6925" s="212">
        <v>0.11259214696123584</v>
      </c>
    </row>
    <row r="6926" spans="1:27" x14ac:dyDescent="0.35">
      <c r="A6926" s="210" t="s">
        <v>7602</v>
      </c>
      <c r="B6926" s="217">
        <v>149.10402604119255</v>
      </c>
      <c r="C6926" s="211">
        <v>6.1654688541805794E-2</v>
      </c>
      <c r="D6926" s="211">
        <v>0.12248113918714287</v>
      </c>
      <c r="E6926" s="211">
        <v>7.8554620541350345E-2</v>
      </c>
      <c r="F6926" s="211">
        <v>0.1161970552908286</v>
      </c>
      <c r="G6926" s="211">
        <v>0.11687253472114653</v>
      </c>
      <c r="H6926" s="211">
        <v>0.12120073308783144</v>
      </c>
      <c r="I6926" s="211">
        <v>0.44235258305635033</v>
      </c>
      <c r="J6926" s="211">
        <v>0.46220542121954578</v>
      </c>
      <c r="K6926" s="211">
        <v>0.57795372641322551</v>
      </c>
      <c r="L6926" s="211">
        <v>0.27510953814119316</v>
      </c>
      <c r="M6926" s="211">
        <v>0.1074664260066452</v>
      </c>
      <c r="N6926" s="211">
        <v>0.51081188975124103</v>
      </c>
      <c r="O6926" s="211">
        <v>0.72226612504574428</v>
      </c>
      <c r="P6926" s="211">
        <v>7.4495704489885253E-2</v>
      </c>
      <c r="Q6926" s="211">
        <v>0.11117723254705643</v>
      </c>
      <c r="R6926" s="211">
        <v>0.44452777024211215</v>
      </c>
      <c r="S6926" s="211">
        <v>0.41009814738066036</v>
      </c>
      <c r="T6926" s="211">
        <v>0.58252042011787253</v>
      </c>
      <c r="U6926" s="211">
        <v>0.47275389410201607</v>
      </c>
      <c r="V6926" s="211">
        <v>5.4667359409788792E-2</v>
      </c>
      <c r="W6926" s="211">
        <v>0.58047489544690845</v>
      </c>
      <c r="X6926" s="211">
        <v>0.40341672286426805</v>
      </c>
      <c r="Y6926" s="211">
        <v>0.69355922946381543</v>
      </c>
      <c r="Z6926" s="211">
        <v>0.14403969665198255</v>
      </c>
      <c r="AA6926" s="212">
        <v>0.11564113997778672</v>
      </c>
    </row>
    <row r="6927" spans="1:27" x14ac:dyDescent="0.35">
      <c r="A6927" s="210" t="s">
        <v>7603</v>
      </c>
      <c r="B6927" s="217">
        <v>118.33832516065</v>
      </c>
      <c r="C6927" s="211">
        <v>6.2997673226678236E-2</v>
      </c>
      <c r="D6927" s="211">
        <v>0.12036001626485356</v>
      </c>
      <c r="E6927" s="211">
        <v>7.4943518553518051E-2</v>
      </c>
      <c r="F6927" s="211">
        <v>7.4521613058941893E-2</v>
      </c>
      <c r="G6927" s="211">
        <v>0.12540114373290137</v>
      </c>
      <c r="H6927" s="211">
        <v>0.10869588655062967</v>
      </c>
      <c r="I6927" s="211">
        <v>0.5148810468666144</v>
      </c>
      <c r="J6927" s="211">
        <v>0.45344388981426326</v>
      </c>
      <c r="K6927" s="211">
        <v>0.61141967650370799</v>
      </c>
      <c r="L6927" s="211">
        <v>0.27500935124539294</v>
      </c>
      <c r="M6927" s="211">
        <v>9.3471647551262388E-2</v>
      </c>
      <c r="N6927" s="211">
        <v>0.40138359345111668</v>
      </c>
      <c r="O6927" s="211">
        <v>0.73180464451649618</v>
      </c>
      <c r="P6927" s="211">
        <v>6.942708321677267E-2</v>
      </c>
      <c r="Q6927" s="211">
        <v>0.12114830474405675</v>
      </c>
      <c r="R6927" s="211">
        <v>0.42579489259633241</v>
      </c>
      <c r="S6927" s="211">
        <v>0.41154779718522649</v>
      </c>
      <c r="T6927" s="211">
        <v>0.54733893662264166</v>
      </c>
      <c r="U6927" s="211">
        <v>0.4660103401134762</v>
      </c>
      <c r="V6927" s="211">
        <v>6.3240860909214741E-2</v>
      </c>
      <c r="W6927" s="211">
        <v>0.57130601864754926</v>
      </c>
      <c r="X6927" s="211">
        <v>0.28409983523739907</v>
      </c>
      <c r="Y6927" s="211">
        <v>0.60966635442419403</v>
      </c>
      <c r="Z6927" s="211">
        <v>0.14007441030985654</v>
      </c>
      <c r="AA6927" s="212">
        <v>0.12357359972246081</v>
      </c>
    </row>
    <row r="6928" spans="1:27" x14ac:dyDescent="0.35">
      <c r="A6928" s="210" t="s">
        <v>7604</v>
      </c>
      <c r="B6928" s="217">
        <v>108.88624260245169</v>
      </c>
      <c r="C6928" s="211">
        <v>6.1219069591102224E-2</v>
      </c>
      <c r="D6928" s="211">
        <v>0.12133312258900425</v>
      </c>
      <c r="E6928" s="211">
        <v>8.009916143027046E-2</v>
      </c>
      <c r="F6928" s="211">
        <v>7.4895103679139582E-2</v>
      </c>
      <c r="G6928" s="211">
        <v>0.120196937767509</v>
      </c>
      <c r="H6928" s="211">
        <v>0.12154030404770226</v>
      </c>
      <c r="I6928" s="211">
        <v>0.48544916705410351</v>
      </c>
      <c r="J6928" s="211">
        <v>0.3910980292127198</v>
      </c>
      <c r="K6928" s="211">
        <v>0.6039002464543326</v>
      </c>
      <c r="L6928" s="211">
        <v>0.28033217488007289</v>
      </c>
      <c r="M6928" s="211">
        <v>9.6521815893628932E-2</v>
      </c>
      <c r="N6928" s="211">
        <v>0.45626358585313576</v>
      </c>
      <c r="O6928" s="211">
        <v>0.69059163926642375</v>
      </c>
      <c r="P6928" s="211">
        <v>6.0606606367123256E-2</v>
      </c>
      <c r="Q6928" s="211">
        <v>0.12969455950724973</v>
      </c>
      <c r="R6928" s="211">
        <v>0.38755443351196078</v>
      </c>
      <c r="S6928" s="211">
        <v>0.37295826584971237</v>
      </c>
      <c r="T6928" s="211">
        <v>0.54442681344244803</v>
      </c>
      <c r="U6928" s="211">
        <v>0.37496656172076764</v>
      </c>
      <c r="V6928" s="211">
        <v>5.7345423046753913E-2</v>
      </c>
      <c r="W6928" s="211">
        <v>0.52064005950917713</v>
      </c>
      <c r="X6928" s="211">
        <v>0.3894792747328169</v>
      </c>
      <c r="Y6928" s="211">
        <v>0.68839129029480328</v>
      </c>
      <c r="Z6928" s="211">
        <v>0.14578010071831146</v>
      </c>
      <c r="AA6928" s="212">
        <v>0.12219895403350102</v>
      </c>
    </row>
    <row r="6929" spans="1:27" x14ac:dyDescent="0.35">
      <c r="A6929" s="210" t="s">
        <v>7605</v>
      </c>
      <c r="B6929" s="217">
        <v>159.19151281903018</v>
      </c>
      <c r="C6929" s="211">
        <v>6.0135761574900817E-2</v>
      </c>
      <c r="D6929" s="211">
        <v>0.13043462840269296</v>
      </c>
      <c r="E6929" s="211">
        <v>7.5393329775901047E-2</v>
      </c>
      <c r="F6929" s="211">
        <v>0.10619762162600264</v>
      </c>
      <c r="G6929" s="211">
        <v>0.12047124322812104</v>
      </c>
      <c r="H6929" s="211">
        <v>0.12288907066373658</v>
      </c>
      <c r="I6929" s="211">
        <v>0.49573484693549003</v>
      </c>
      <c r="J6929" s="211">
        <v>0.45535285590620261</v>
      </c>
      <c r="K6929" s="211">
        <v>0.62464851327722581</v>
      </c>
      <c r="L6929" s="211">
        <v>0.27049491462655262</v>
      </c>
      <c r="M6929" s="211">
        <v>0.11767551442552672</v>
      </c>
      <c r="N6929" s="211">
        <v>0.43241739773751209</v>
      </c>
      <c r="O6929" s="211">
        <v>0.72840035692080773</v>
      </c>
      <c r="P6929" s="211">
        <v>6.8016596266734078E-2</v>
      </c>
      <c r="Q6929" s="211">
        <v>0.12256513193143623</v>
      </c>
      <c r="R6929" s="211">
        <v>0.42010478763094072</v>
      </c>
      <c r="S6929" s="211">
        <v>0.3285582172396822</v>
      </c>
      <c r="T6929" s="211">
        <v>0.59463201002893817</v>
      </c>
      <c r="U6929" s="211">
        <v>0.39832692597406921</v>
      </c>
      <c r="V6929" s="211">
        <v>0.12549948560926344</v>
      </c>
      <c r="W6929" s="211">
        <v>0.53599061167652584</v>
      </c>
      <c r="X6929" s="211">
        <v>0.3668364084467709</v>
      </c>
      <c r="Y6929" s="211">
        <v>0.67686778567179706</v>
      </c>
      <c r="Z6929" s="211">
        <v>0.141767716988635</v>
      </c>
      <c r="AA6929" s="212">
        <v>0.12297876682309875</v>
      </c>
    </row>
    <row r="6930" spans="1:27" x14ac:dyDescent="0.35">
      <c r="A6930" s="210" t="s">
        <v>7606</v>
      </c>
      <c r="B6930" s="217">
        <v>123.69255986843842</v>
      </c>
      <c r="C6930" s="211">
        <v>5.7960494929198365E-2</v>
      </c>
      <c r="D6930" s="211">
        <v>0.11854607593336471</v>
      </c>
      <c r="E6930" s="211">
        <v>7.7266952541423004E-2</v>
      </c>
      <c r="F6930" s="211">
        <v>8.6456989669945514E-2</v>
      </c>
      <c r="G6930" s="211">
        <v>0.11823677703934826</v>
      </c>
      <c r="H6930" s="211">
        <v>0.11948644865716021</v>
      </c>
      <c r="I6930" s="211">
        <v>0.51137013071897452</v>
      </c>
      <c r="J6930" s="211">
        <v>0.45370668843767153</v>
      </c>
      <c r="K6930" s="211">
        <v>0.6477313171574689</v>
      </c>
      <c r="L6930" s="211">
        <v>0.27508038548961944</v>
      </c>
      <c r="M6930" s="211">
        <v>0.11602176139258641</v>
      </c>
      <c r="N6930" s="211">
        <v>0.37694245582596586</v>
      </c>
      <c r="O6930" s="211">
        <v>0.63951947375523932</v>
      </c>
      <c r="P6930" s="211">
        <v>7.4356320150666871E-2</v>
      </c>
      <c r="Q6930" s="211">
        <v>4.3796006437596499E-2</v>
      </c>
      <c r="R6930" s="211">
        <v>0.43747032020050319</v>
      </c>
      <c r="S6930" s="211">
        <v>0.30862795498430928</v>
      </c>
      <c r="T6930" s="211">
        <v>0.56847598379023978</v>
      </c>
      <c r="U6930" s="211">
        <v>0.43962001247701948</v>
      </c>
      <c r="V6930" s="211">
        <v>5.3086028439109673E-2</v>
      </c>
      <c r="W6930" s="211">
        <v>0.60925546398727992</v>
      </c>
      <c r="X6930" s="211">
        <v>0.25711600445059407</v>
      </c>
      <c r="Y6930" s="211">
        <v>0.63249664029078145</v>
      </c>
      <c r="Z6930" s="211">
        <v>0.14977465729789846</v>
      </c>
      <c r="AA6930" s="212">
        <v>0.12039734072495795</v>
      </c>
    </row>
    <row r="6931" spans="1:27" x14ac:dyDescent="0.35">
      <c r="A6931" s="210" t="s">
        <v>7607</v>
      </c>
      <c r="B6931" s="217">
        <v>137.90323384344282</v>
      </c>
      <c r="C6931" s="211">
        <v>4.7652796806332859E-2</v>
      </c>
      <c r="D6931" s="211">
        <v>0.12238532907862826</v>
      </c>
      <c r="E6931" s="211">
        <v>7.531719889618553E-2</v>
      </c>
      <c r="F6931" s="211">
        <v>8.2582378815363844E-2</v>
      </c>
      <c r="G6931" s="211">
        <v>0.12337218851753393</v>
      </c>
      <c r="H6931" s="211">
        <v>0.10301220372026372</v>
      </c>
      <c r="I6931" s="211">
        <v>0.47312254318156788</v>
      </c>
      <c r="J6931" s="211">
        <v>0.42882981471477111</v>
      </c>
      <c r="K6931" s="211">
        <v>0.55630373885499385</v>
      </c>
      <c r="L6931" s="211">
        <v>0.27940066545134951</v>
      </c>
      <c r="M6931" s="211">
        <v>9.8614248153299791E-2</v>
      </c>
      <c r="N6931" s="211">
        <v>0.46644223810177809</v>
      </c>
      <c r="O6931" s="211">
        <v>0.58326592918211162</v>
      </c>
      <c r="P6931" s="211">
        <v>7.1611475513986625E-2</v>
      </c>
      <c r="Q6931" s="211">
        <v>0.11988623122830952</v>
      </c>
      <c r="R6931" s="211">
        <v>0.44091860546658712</v>
      </c>
      <c r="S6931" s="211">
        <v>0.27954390740755231</v>
      </c>
      <c r="T6931" s="211">
        <v>0.63194970070223444</v>
      </c>
      <c r="U6931" s="211">
        <v>0.43295910370633017</v>
      </c>
      <c r="V6931" s="211">
        <v>9.5260939963427091E-2</v>
      </c>
      <c r="W6931" s="211">
        <v>0.5127676307325133</v>
      </c>
      <c r="X6931" s="211">
        <v>0.29044277867136914</v>
      </c>
      <c r="Y6931" s="211">
        <v>0.77558196072412156</v>
      </c>
      <c r="Z6931" s="211">
        <v>0.14671551787639661</v>
      </c>
      <c r="AA6931" s="212">
        <v>0.12474247320321533</v>
      </c>
    </row>
    <row r="6932" spans="1:27" x14ac:dyDescent="0.35">
      <c r="A6932" s="210" t="s">
        <v>7608</v>
      </c>
      <c r="B6932" s="217">
        <v>179.10027620185809</v>
      </c>
      <c r="C6932" s="211">
        <v>7.9098098822244195E-2</v>
      </c>
      <c r="D6932" s="211">
        <v>0.12944779771535112</v>
      </c>
      <c r="E6932" s="211">
        <v>7.541780137898571E-2</v>
      </c>
      <c r="F6932" s="211">
        <v>8.4827243662660701E-2</v>
      </c>
      <c r="G6932" s="211">
        <v>0.11971024925341342</v>
      </c>
      <c r="H6932" s="211">
        <v>0.10917672744325879</v>
      </c>
      <c r="I6932" s="211">
        <v>0.50240370451933869</v>
      </c>
      <c r="J6932" s="211">
        <v>0.44951938884966897</v>
      </c>
      <c r="K6932" s="211">
        <v>0.64582589055823014</v>
      </c>
      <c r="L6932" s="211">
        <v>0.27817934189105009</v>
      </c>
      <c r="M6932" s="211">
        <v>0.1164831513050518</v>
      </c>
      <c r="N6932" s="211">
        <v>0.49753823674826325</v>
      </c>
      <c r="O6932" s="211">
        <v>0.73089159768481038</v>
      </c>
      <c r="P6932" s="211">
        <v>7.1816953538596462E-2</v>
      </c>
      <c r="Q6932" s="211">
        <v>4.7074902365493533E-2</v>
      </c>
      <c r="R6932" s="211">
        <v>0.38037997571010024</v>
      </c>
      <c r="S6932" s="211">
        <v>0.36584451826654163</v>
      </c>
      <c r="T6932" s="211">
        <v>0.53909851922243013</v>
      </c>
      <c r="U6932" s="211">
        <v>0.36383149956730815</v>
      </c>
      <c r="V6932" s="211">
        <v>0.14435196858245136</v>
      </c>
      <c r="W6932" s="211">
        <v>0.5160228226777267</v>
      </c>
      <c r="X6932" s="211">
        <v>0.30930660714349723</v>
      </c>
      <c r="Y6932" s="211">
        <v>0.65961906554399574</v>
      </c>
      <c r="Z6932" s="211">
        <v>0.14411719874597839</v>
      </c>
      <c r="AA6932" s="212">
        <v>0.11627610128157501</v>
      </c>
    </row>
    <row r="6933" spans="1:27" x14ac:dyDescent="0.35">
      <c r="A6933" s="210" t="s">
        <v>7609</v>
      </c>
      <c r="B6933" s="217">
        <v>113.388775553877</v>
      </c>
      <c r="C6933" s="211">
        <v>5.6971919881320478E-2</v>
      </c>
      <c r="D6933" s="211">
        <v>0.1279075154684268</v>
      </c>
      <c r="E6933" s="211">
        <v>7.5789554657154215E-2</v>
      </c>
      <c r="F6933" s="211">
        <v>9.2250245222183364E-2</v>
      </c>
      <c r="G6933" s="211">
        <v>0.11644568391264767</v>
      </c>
      <c r="H6933" s="211">
        <v>0.11132230850189272</v>
      </c>
      <c r="I6933" s="211">
        <v>0.47761243036892953</v>
      </c>
      <c r="J6933" s="211">
        <v>0.44727465576826231</v>
      </c>
      <c r="K6933" s="211">
        <v>0.63311803502366537</v>
      </c>
      <c r="L6933" s="211">
        <v>0.27484355298114521</v>
      </c>
      <c r="M6933" s="211">
        <v>8.1670278439088112E-2</v>
      </c>
      <c r="N6933" s="211">
        <v>0.52035616113559424</v>
      </c>
      <c r="O6933" s="211">
        <v>0.60145535838511954</v>
      </c>
      <c r="P6933" s="211">
        <v>6.7972753567537125E-2</v>
      </c>
      <c r="Q6933" s="211">
        <v>8.7693007400838296E-2</v>
      </c>
      <c r="R6933" s="211">
        <v>0.41744836619800541</v>
      </c>
      <c r="S6933" s="211">
        <v>0.35983054553123683</v>
      </c>
      <c r="T6933" s="211">
        <v>0.54990771673079075</v>
      </c>
      <c r="U6933" s="211">
        <v>0.36864342380356135</v>
      </c>
      <c r="V6933" s="211">
        <v>8.498384749911933E-2</v>
      </c>
      <c r="W6933" s="211">
        <v>0.59327944284238321</v>
      </c>
      <c r="X6933" s="211">
        <v>0.275865823919348</v>
      </c>
      <c r="Y6933" s="211">
        <v>0.51956970288928206</v>
      </c>
      <c r="Z6933" s="211">
        <v>0.14536185649836203</v>
      </c>
      <c r="AA6933" s="212">
        <v>0.12237896542644267</v>
      </c>
    </row>
    <row r="6934" spans="1:27" x14ac:dyDescent="0.35">
      <c r="A6934" s="210" t="s">
        <v>7610</v>
      </c>
      <c r="B6934" s="217">
        <v>131.10737424688381</v>
      </c>
      <c r="C6934" s="211">
        <v>7.858906261590419E-2</v>
      </c>
      <c r="D6934" s="211">
        <v>0.12311104437824839</v>
      </c>
      <c r="E6934" s="211">
        <v>7.4466290006565003E-2</v>
      </c>
      <c r="F6934" s="211">
        <v>8.2714668346360029E-2</v>
      </c>
      <c r="G6934" s="211">
        <v>0.11239846041201985</v>
      </c>
      <c r="H6934" s="211">
        <v>0.10701649742723202</v>
      </c>
      <c r="I6934" s="211">
        <v>0.43827901016125631</v>
      </c>
      <c r="J6934" s="211">
        <v>0.40397578427733971</v>
      </c>
      <c r="K6934" s="211">
        <v>0.60177423495253968</v>
      </c>
      <c r="L6934" s="211">
        <v>0.28151061875065769</v>
      </c>
      <c r="M6934" s="211">
        <v>0.11053872967366235</v>
      </c>
      <c r="N6934" s="211">
        <v>0.47247808668106434</v>
      </c>
      <c r="O6934" s="211">
        <v>0.60260568772346024</v>
      </c>
      <c r="P6934" s="211">
        <v>7.4068888017514004E-2</v>
      </c>
      <c r="Q6934" s="211">
        <v>6.3679511633150374E-2</v>
      </c>
      <c r="R6934" s="211">
        <v>0.44045184106384183</v>
      </c>
      <c r="S6934" s="211">
        <v>0.27504528428060848</v>
      </c>
      <c r="T6934" s="211">
        <v>0.5191895371805153</v>
      </c>
      <c r="U6934" s="211">
        <v>0.4227613105442759</v>
      </c>
      <c r="V6934" s="211">
        <v>7.745362829465785E-2</v>
      </c>
      <c r="W6934" s="211">
        <v>0.60677020212588284</v>
      </c>
      <c r="X6934" s="211">
        <v>0.4031233714412164</v>
      </c>
      <c r="Y6934" s="211">
        <v>0.61501614632636725</v>
      </c>
      <c r="Z6934" s="211">
        <v>0.14892444493986384</v>
      </c>
      <c r="AA6934" s="212">
        <v>0.12171982530464938</v>
      </c>
    </row>
    <row r="6935" spans="1:27" x14ac:dyDescent="0.35">
      <c r="A6935" s="210" t="s">
        <v>7611</v>
      </c>
      <c r="B6935" s="217">
        <v>135.02023800528661</v>
      </c>
      <c r="C6935" s="211">
        <v>6.1257078147367555E-2</v>
      </c>
      <c r="D6935" s="211">
        <v>0.12254996298970441</v>
      </c>
      <c r="E6935" s="211">
        <v>8.5300144291819049E-2</v>
      </c>
      <c r="F6935" s="211">
        <v>9.4574147152317933E-2</v>
      </c>
      <c r="G6935" s="211">
        <v>0.11934172167359995</v>
      </c>
      <c r="H6935" s="211">
        <v>0.12627093730895389</v>
      </c>
      <c r="I6935" s="211">
        <v>0.53224264506231977</v>
      </c>
      <c r="J6935" s="211">
        <v>0.46076978483122438</v>
      </c>
      <c r="K6935" s="211">
        <v>0.61318637127287645</v>
      </c>
      <c r="L6935" s="211">
        <v>0.27397300594998369</v>
      </c>
      <c r="M6935" s="211">
        <v>0.10124359068938985</v>
      </c>
      <c r="N6935" s="211">
        <v>0.48182884134815257</v>
      </c>
      <c r="O6935" s="211">
        <v>0.68702657602322481</v>
      </c>
      <c r="P6935" s="211">
        <v>7.3270444744099425E-2</v>
      </c>
      <c r="Q6935" s="211">
        <v>5.8936636050375579E-2</v>
      </c>
      <c r="R6935" s="211">
        <v>0.444824460836938</v>
      </c>
      <c r="S6935" s="211">
        <v>0.43388511380546707</v>
      </c>
      <c r="T6935" s="211">
        <v>0.61089900171403633</v>
      </c>
      <c r="U6935" s="211">
        <v>0.48474221585864707</v>
      </c>
      <c r="V6935" s="211">
        <v>5.5353025849693649E-2</v>
      </c>
      <c r="W6935" s="211">
        <v>0.51452839787213445</v>
      </c>
      <c r="X6935" s="211">
        <v>0.31203759771659451</v>
      </c>
      <c r="Y6935" s="211">
        <v>0.63920866382610697</v>
      </c>
      <c r="Z6935" s="211">
        <v>0.14138377045822453</v>
      </c>
      <c r="AA6935" s="212">
        <v>0.12075736978885826</v>
      </c>
    </row>
    <row r="6936" spans="1:27" x14ac:dyDescent="0.35">
      <c r="A6936" s="210" t="s">
        <v>7612</v>
      </c>
      <c r="B6936" s="217">
        <v>157.79620063653633</v>
      </c>
      <c r="C6936" s="211">
        <v>6.1903060610588097E-2</v>
      </c>
      <c r="D6936" s="211">
        <v>0.12350301233324171</v>
      </c>
      <c r="E6936" s="211">
        <v>6.9468815030997583E-2</v>
      </c>
      <c r="F6936" s="211">
        <v>9.2780680359602574E-2</v>
      </c>
      <c r="G6936" s="211">
        <v>0.11633599793028647</v>
      </c>
      <c r="H6936" s="211">
        <v>0.1191243219111861</v>
      </c>
      <c r="I6936" s="211">
        <v>0.52496317658024061</v>
      </c>
      <c r="J6936" s="211">
        <v>0.45175367787171283</v>
      </c>
      <c r="K6936" s="211">
        <v>0.63902149564677124</v>
      </c>
      <c r="L6936" s="211">
        <v>0.27425987418264147</v>
      </c>
      <c r="M6936" s="211">
        <v>8.6499249905024528E-2</v>
      </c>
      <c r="N6936" s="211">
        <v>0.38333373745183158</v>
      </c>
      <c r="O6936" s="211">
        <v>0.65290244103189288</v>
      </c>
      <c r="P6936" s="211">
        <v>6.8291440299449238E-2</v>
      </c>
      <c r="Q6936" s="211">
        <v>7.3269921717865477E-2</v>
      </c>
      <c r="R6936" s="211">
        <v>0.38761241762837467</v>
      </c>
      <c r="S6936" s="211">
        <v>0.33989557585548286</v>
      </c>
      <c r="T6936" s="211">
        <v>0.54985257569299972</v>
      </c>
      <c r="U6936" s="211">
        <v>0.44197496361110089</v>
      </c>
      <c r="V6936" s="211">
        <v>0.17538257772808713</v>
      </c>
      <c r="W6936" s="211">
        <v>0.57349952268896109</v>
      </c>
      <c r="X6936" s="211">
        <v>0.36794265464593967</v>
      </c>
      <c r="Y6936" s="211">
        <v>0.69318092752408278</v>
      </c>
      <c r="Z6936" s="211">
        <v>0.14696285367545886</v>
      </c>
      <c r="AA6936" s="212">
        <v>0.12412350537412047</v>
      </c>
    </row>
    <row r="6937" spans="1:27" x14ac:dyDescent="0.35">
      <c r="A6937" s="210" t="s">
        <v>7613</v>
      </c>
      <c r="B6937" s="217">
        <v>134.88268781613999</v>
      </c>
      <c r="C6937" s="211">
        <v>7.5813465002903369E-2</v>
      </c>
      <c r="D6937" s="211">
        <v>0.12435596711356903</v>
      </c>
      <c r="E6937" s="211">
        <v>7.892649735001156E-2</v>
      </c>
      <c r="F6937" s="211">
        <v>8.0681042911456474E-2</v>
      </c>
      <c r="G6937" s="211">
        <v>0.12408095293256891</v>
      </c>
      <c r="H6937" s="211">
        <v>0.11434708871592709</v>
      </c>
      <c r="I6937" s="211">
        <v>0.4911063906776118</v>
      </c>
      <c r="J6937" s="211">
        <v>0.45600821195645025</v>
      </c>
      <c r="K6937" s="211">
        <v>0.56897897459203595</v>
      </c>
      <c r="L6937" s="211">
        <v>0.26798972551532674</v>
      </c>
      <c r="M6937" s="211">
        <v>8.7591692760928319E-2</v>
      </c>
      <c r="N6937" s="211">
        <v>0.47112979290727258</v>
      </c>
      <c r="O6937" s="211">
        <v>0.59067151596783829</v>
      </c>
      <c r="P6937" s="211">
        <v>6.1137063558408124E-2</v>
      </c>
      <c r="Q6937" s="211">
        <v>6.2757560094044582E-2</v>
      </c>
      <c r="R6937" s="211">
        <v>0.45446417928697358</v>
      </c>
      <c r="S6937" s="211">
        <v>0.30182447119543288</v>
      </c>
      <c r="T6937" s="211">
        <v>0.62451131992695685</v>
      </c>
      <c r="U6937" s="211">
        <v>0.44392914404279099</v>
      </c>
      <c r="V6937" s="211">
        <v>0.10808109505733544</v>
      </c>
      <c r="W6937" s="211">
        <v>0.55715378734791443</v>
      </c>
      <c r="X6937" s="211">
        <v>0.29947905104344297</v>
      </c>
      <c r="Y6937" s="211">
        <v>0.71225079852628082</v>
      </c>
      <c r="Z6937" s="211">
        <v>0.13600269700440451</v>
      </c>
      <c r="AA6937" s="212">
        <v>0.11724411510580963</v>
      </c>
    </row>
    <row r="6938" spans="1:27" x14ac:dyDescent="0.35">
      <c r="A6938" s="210" t="s">
        <v>7614</v>
      </c>
      <c r="B6938" s="217">
        <v>143.46271760460502</v>
      </c>
      <c r="C6938" s="211">
        <v>6.4591150078317019E-2</v>
      </c>
      <c r="D6938" s="211">
        <v>0.12105934343202747</v>
      </c>
      <c r="E6938" s="211">
        <v>7.0192925117694885E-2</v>
      </c>
      <c r="F6938" s="211">
        <v>9.8320475217339234E-2</v>
      </c>
      <c r="G6938" s="211">
        <v>0.12396489197784145</v>
      </c>
      <c r="H6938" s="211">
        <v>0.116855801181107</v>
      </c>
      <c r="I6938" s="211">
        <v>0.50404901310683226</v>
      </c>
      <c r="J6938" s="211">
        <v>0.44837512886955477</v>
      </c>
      <c r="K6938" s="211">
        <v>0.59604488460253902</v>
      </c>
      <c r="L6938" s="211">
        <v>0.27565499751934108</v>
      </c>
      <c r="M6938" s="211">
        <v>0.11058221409926766</v>
      </c>
      <c r="N6938" s="211">
        <v>0.38990828888470735</v>
      </c>
      <c r="O6938" s="211">
        <v>0.59562979568801722</v>
      </c>
      <c r="P6938" s="211">
        <v>6.5950416216532665E-2</v>
      </c>
      <c r="Q6938" s="211">
        <v>0.15986718913177594</v>
      </c>
      <c r="R6938" s="211">
        <v>0.40859640999256136</v>
      </c>
      <c r="S6938" s="211">
        <v>0.36248189641092371</v>
      </c>
      <c r="T6938" s="211">
        <v>0.45947620964320773</v>
      </c>
      <c r="U6938" s="211">
        <v>0.49854718979857665</v>
      </c>
      <c r="V6938" s="211">
        <v>0.11337773466328822</v>
      </c>
      <c r="W6938" s="211">
        <v>0.47802307044734149</v>
      </c>
      <c r="X6938" s="211">
        <v>0.42154123221531509</v>
      </c>
      <c r="Y6938" s="211">
        <v>0.5827865790863318</v>
      </c>
      <c r="Z6938" s="211">
        <v>0.1499735911616325</v>
      </c>
      <c r="AA6938" s="212">
        <v>0.11849119415748248</v>
      </c>
    </row>
    <row r="6939" spans="1:27" x14ac:dyDescent="0.35">
      <c r="A6939" s="210" t="s">
        <v>7615</v>
      </c>
      <c r="B6939" s="217">
        <v>163.74452907031011</v>
      </c>
      <c r="C6939" s="211">
        <v>5.9389092085650519E-2</v>
      </c>
      <c r="D6939" s="211">
        <v>0.12811198468553711</v>
      </c>
      <c r="E6939" s="211">
        <v>7.4091110479632308E-2</v>
      </c>
      <c r="F6939" s="211">
        <v>8.8841855262312253E-2</v>
      </c>
      <c r="G6939" s="211">
        <v>0.1167646983053081</v>
      </c>
      <c r="H6939" s="211">
        <v>0.11172912260983825</v>
      </c>
      <c r="I6939" s="211">
        <v>0.45176357974378956</v>
      </c>
      <c r="J6939" s="211">
        <v>0.44803883299692465</v>
      </c>
      <c r="K6939" s="211">
        <v>0.57254510363437872</v>
      </c>
      <c r="L6939" s="211">
        <v>0.27511855022827469</v>
      </c>
      <c r="M6939" s="211">
        <v>9.0056162224763578E-2</v>
      </c>
      <c r="N6939" s="211">
        <v>0.45067968426563554</v>
      </c>
      <c r="O6939" s="211">
        <v>0.69775535601970251</v>
      </c>
      <c r="P6939" s="211">
        <v>7.0780413833285011E-2</v>
      </c>
      <c r="Q6939" s="211">
        <v>4.3101665531808879E-2</v>
      </c>
      <c r="R6939" s="211">
        <v>0.42728339578890018</v>
      </c>
      <c r="S6939" s="211">
        <v>0.34899509237069176</v>
      </c>
      <c r="T6939" s="211">
        <v>0.52364577338940177</v>
      </c>
      <c r="U6939" s="211">
        <v>0.51441525022687062</v>
      </c>
      <c r="V6939" s="211">
        <v>0.16155502042331568</v>
      </c>
      <c r="W6939" s="211">
        <v>0.57311974462633364</v>
      </c>
      <c r="X6939" s="211">
        <v>0.2574700373719247</v>
      </c>
      <c r="Y6939" s="211">
        <v>0.60961580570923057</v>
      </c>
      <c r="Z6939" s="211">
        <v>0.1485579599283281</v>
      </c>
      <c r="AA6939" s="212">
        <v>0.11970628824812078</v>
      </c>
    </row>
    <row r="6940" spans="1:27" x14ac:dyDescent="0.35">
      <c r="A6940" s="210" t="s">
        <v>7616</v>
      </c>
      <c r="B6940" s="217">
        <v>209.66578098720481</v>
      </c>
      <c r="C6940" s="211">
        <v>7.3403261010960105E-2</v>
      </c>
      <c r="D6940" s="211">
        <v>0.13034581156653244</v>
      </c>
      <c r="E6940" s="211">
        <v>7.5489859156998018E-2</v>
      </c>
      <c r="F6940" s="211">
        <v>0.1033782058996329</v>
      </c>
      <c r="G6940" s="211">
        <v>0.11338032619475365</v>
      </c>
      <c r="H6940" s="211">
        <v>0.11049619717533837</v>
      </c>
      <c r="I6940" s="211">
        <v>0.46901780342946142</v>
      </c>
      <c r="J6940" s="211">
        <v>0.43921520483626131</v>
      </c>
      <c r="K6940" s="211">
        <v>0.57665215038750761</v>
      </c>
      <c r="L6940" s="211">
        <v>0.27704273614806785</v>
      </c>
      <c r="M6940" s="211">
        <v>0.10394848985945358</v>
      </c>
      <c r="N6940" s="211">
        <v>0.35317616707765231</v>
      </c>
      <c r="O6940" s="211">
        <v>0.72091020630128189</v>
      </c>
      <c r="P6940" s="211">
        <v>7.3805767660644186E-2</v>
      </c>
      <c r="Q6940" s="211">
        <v>0.10252617141236703</v>
      </c>
      <c r="R6940" s="211">
        <v>0.39261459886863309</v>
      </c>
      <c r="S6940" s="211">
        <v>0.36300271983973065</v>
      </c>
      <c r="T6940" s="211">
        <v>0.55004209823875871</v>
      </c>
      <c r="U6940" s="211">
        <v>0.48377818547505019</v>
      </c>
      <c r="V6940" s="211">
        <v>0.19819489858363887</v>
      </c>
      <c r="W6940" s="211">
        <v>0.52625351351774641</v>
      </c>
      <c r="X6940" s="211">
        <v>0.30371091469985478</v>
      </c>
      <c r="Y6940" s="211">
        <v>0.5919749001617608</v>
      </c>
      <c r="Z6940" s="211">
        <v>0.14176378224025044</v>
      </c>
      <c r="AA6940" s="212">
        <v>0.11360521644246413</v>
      </c>
    </row>
    <row r="6941" spans="1:27" x14ac:dyDescent="0.35">
      <c r="A6941" s="210" t="s">
        <v>7617</v>
      </c>
      <c r="B6941" s="217">
        <v>151.74099673663613</v>
      </c>
      <c r="C6941" s="211">
        <v>6.4174655501129343E-2</v>
      </c>
      <c r="D6941" s="211">
        <v>0.12234568098585255</v>
      </c>
      <c r="E6941" s="211">
        <v>7.9598291149793665E-2</v>
      </c>
      <c r="F6941" s="211">
        <v>0.1051519211604646</v>
      </c>
      <c r="G6941" s="211">
        <v>0.12191462860117892</v>
      </c>
      <c r="H6941" s="211">
        <v>0.11011363779227028</v>
      </c>
      <c r="I6941" s="211">
        <v>0.48725107495998843</v>
      </c>
      <c r="J6941" s="211">
        <v>0.38999430226906207</v>
      </c>
      <c r="K6941" s="211">
        <v>0.57141568403069942</v>
      </c>
      <c r="L6941" s="211">
        <v>0.27525223608071925</v>
      </c>
      <c r="M6941" s="211">
        <v>0.10576058027066879</v>
      </c>
      <c r="N6941" s="211">
        <v>0.44175019955712647</v>
      </c>
      <c r="O6941" s="211">
        <v>0.70622589151588822</v>
      </c>
      <c r="P6941" s="211">
        <v>7.2612997194232531E-2</v>
      </c>
      <c r="Q6941" s="211">
        <v>5.6167871831738492E-2</v>
      </c>
      <c r="R6941" s="211">
        <v>0.45183537551648073</v>
      </c>
      <c r="S6941" s="211">
        <v>0.35086022493371044</v>
      </c>
      <c r="T6941" s="211">
        <v>0.49138433597126197</v>
      </c>
      <c r="U6941" s="211">
        <v>0.38683229063181573</v>
      </c>
      <c r="V6941" s="211">
        <v>9.2566604917024287E-2</v>
      </c>
      <c r="W6941" s="211">
        <v>0.56246950502047199</v>
      </c>
      <c r="X6941" s="211">
        <v>0.2850253203544143</v>
      </c>
      <c r="Y6941" s="211">
        <v>0.64337134420288866</v>
      </c>
      <c r="Z6941" s="211">
        <v>0.14443420623701961</v>
      </c>
      <c r="AA6941" s="212">
        <v>0.11077542380598651</v>
      </c>
    </row>
    <row r="6942" spans="1:27" x14ac:dyDescent="0.35">
      <c r="A6942" s="210" t="s">
        <v>7618</v>
      </c>
      <c r="B6942" s="217">
        <v>143.21367086398939</v>
      </c>
      <c r="C6942" s="211">
        <v>7.5428316284230121E-2</v>
      </c>
      <c r="D6942" s="211">
        <v>0.12342099540706951</v>
      </c>
      <c r="E6942" s="211">
        <v>8.1707668473062142E-2</v>
      </c>
      <c r="F6942" s="211">
        <v>9.2735833289858613E-2</v>
      </c>
      <c r="G6942" s="211">
        <v>0.12161674990286542</v>
      </c>
      <c r="H6942" s="211">
        <v>0.11238436585719867</v>
      </c>
      <c r="I6942" s="211">
        <v>0.48527480227962672</v>
      </c>
      <c r="J6942" s="211">
        <v>0.42813090393134329</v>
      </c>
      <c r="K6942" s="211">
        <v>0.56158394688171975</v>
      </c>
      <c r="L6942" s="211">
        <v>0.27822423199723262</v>
      </c>
      <c r="M6942" s="211">
        <v>8.3416812133191159E-2</v>
      </c>
      <c r="N6942" s="211">
        <v>0.36889125562501446</v>
      </c>
      <c r="O6942" s="211">
        <v>0.60885813619875151</v>
      </c>
      <c r="P6942" s="211">
        <v>7.2751861318680805E-2</v>
      </c>
      <c r="Q6942" s="211">
        <v>6.9432232554877127E-2</v>
      </c>
      <c r="R6942" s="211">
        <v>0.40605811287244931</v>
      </c>
      <c r="S6942" s="211">
        <v>0.2998175627362295</v>
      </c>
      <c r="T6942" s="211">
        <v>0.56210978822958091</v>
      </c>
      <c r="U6942" s="211">
        <v>0.43731782544496389</v>
      </c>
      <c r="V6942" s="211">
        <v>0.11446250591142577</v>
      </c>
      <c r="W6942" s="211">
        <v>0.54841732977227331</v>
      </c>
      <c r="X6942" s="211">
        <v>0.42036902785090796</v>
      </c>
      <c r="Y6942" s="211">
        <v>0.73422870162926657</v>
      </c>
      <c r="Z6942" s="211">
        <v>0.14568528910017853</v>
      </c>
      <c r="AA6942" s="212">
        <v>0.11988409389879857</v>
      </c>
    </row>
    <row r="6943" spans="1:27" x14ac:dyDescent="0.35">
      <c r="A6943" s="210" t="s">
        <v>7619</v>
      </c>
      <c r="B6943" s="217">
        <v>143.24372565189194</v>
      </c>
      <c r="C6943" s="211">
        <v>7.4910556019258223E-2</v>
      </c>
      <c r="D6943" s="211">
        <v>0.12939630804199423</v>
      </c>
      <c r="E6943" s="211">
        <v>7.0916258488183892E-2</v>
      </c>
      <c r="F6943" s="211">
        <v>9.6638263958682302E-2</v>
      </c>
      <c r="G6943" s="211">
        <v>0.12157736750299347</v>
      </c>
      <c r="H6943" s="211">
        <v>0.11432250931259713</v>
      </c>
      <c r="I6943" s="211">
        <v>0.44865580776677644</v>
      </c>
      <c r="J6943" s="211">
        <v>0.47596349501676083</v>
      </c>
      <c r="K6943" s="211">
        <v>0.61910830738698996</v>
      </c>
      <c r="L6943" s="211">
        <v>0.27290813895824401</v>
      </c>
      <c r="M6943" s="211">
        <v>0.10175912492854844</v>
      </c>
      <c r="N6943" s="211">
        <v>0.48248184679818218</v>
      </c>
      <c r="O6943" s="211">
        <v>0.65822582114654593</v>
      </c>
      <c r="P6943" s="211">
        <v>6.703844018175327E-2</v>
      </c>
      <c r="Q6943" s="211">
        <v>7.6529112206318084E-2</v>
      </c>
      <c r="R6943" s="211">
        <v>0.46248199432428855</v>
      </c>
      <c r="S6943" s="211">
        <v>0.32354651533516321</v>
      </c>
      <c r="T6943" s="211">
        <v>0.59347646163845802</v>
      </c>
      <c r="U6943" s="211">
        <v>0.40877375530448934</v>
      </c>
      <c r="V6943" s="211">
        <v>0.10539265329015447</v>
      </c>
      <c r="W6943" s="211">
        <v>0.58979313898154806</v>
      </c>
      <c r="X6943" s="211">
        <v>0.34412224678730308</v>
      </c>
      <c r="Y6943" s="211">
        <v>0.69066319666363873</v>
      </c>
      <c r="Z6943" s="211">
        <v>0.14427204792249862</v>
      </c>
      <c r="AA6943" s="212">
        <v>0.1199160129822022</v>
      </c>
    </row>
    <row r="6944" spans="1:27" x14ac:dyDescent="0.35">
      <c r="A6944" s="210" t="s">
        <v>7620</v>
      </c>
      <c r="B6944" s="217">
        <v>129.85275535671713</v>
      </c>
      <c r="C6944" s="211">
        <v>6.2490694344269376E-2</v>
      </c>
      <c r="D6944" s="211">
        <v>0.12511413099508889</v>
      </c>
      <c r="E6944" s="211">
        <v>7.5185141495285851E-2</v>
      </c>
      <c r="F6944" s="211">
        <v>0.11163758733743644</v>
      </c>
      <c r="G6944" s="211">
        <v>0.11935859542548979</v>
      </c>
      <c r="H6944" s="211">
        <v>0.12388708101297155</v>
      </c>
      <c r="I6944" s="211">
        <v>0.52458585100342203</v>
      </c>
      <c r="J6944" s="211">
        <v>0.46715840251213897</v>
      </c>
      <c r="K6944" s="211">
        <v>0.6381439487293421</v>
      </c>
      <c r="L6944" s="211">
        <v>0.27696620877463751</v>
      </c>
      <c r="M6944" s="211">
        <v>0.11286232750940944</v>
      </c>
      <c r="N6944" s="211">
        <v>0.38404499989832008</v>
      </c>
      <c r="O6944" s="211">
        <v>0.72958675560637676</v>
      </c>
      <c r="P6944" s="211">
        <v>6.6887938005227895E-2</v>
      </c>
      <c r="Q6944" s="211">
        <v>9.9633188272884393E-2</v>
      </c>
      <c r="R6944" s="211">
        <v>0.48163618903877553</v>
      </c>
      <c r="S6944" s="211">
        <v>0.33524914179764309</v>
      </c>
      <c r="T6944" s="211">
        <v>0.54116521918177218</v>
      </c>
      <c r="U6944" s="211">
        <v>0.33296162509681088</v>
      </c>
      <c r="V6944" s="211">
        <v>9.7762857714108059E-2</v>
      </c>
      <c r="W6944" s="211">
        <v>0.567867393859109</v>
      </c>
      <c r="X6944" s="211">
        <v>0.40485299063524266</v>
      </c>
      <c r="Y6944" s="211">
        <v>0.6488463125009426</v>
      </c>
      <c r="Z6944" s="211">
        <v>0.14931345509594296</v>
      </c>
      <c r="AA6944" s="212">
        <v>0.12240798787237075</v>
      </c>
    </row>
    <row r="6945" spans="1:27" x14ac:dyDescent="0.35">
      <c r="A6945" s="210" t="s">
        <v>7621</v>
      </c>
      <c r="B6945" s="217">
        <v>137.78233577698458</v>
      </c>
      <c r="C6945" s="211">
        <v>5.8435707452069371E-2</v>
      </c>
      <c r="D6945" s="211">
        <v>0.12079238636890757</v>
      </c>
      <c r="E6945" s="211">
        <v>7.60775733625038E-2</v>
      </c>
      <c r="F6945" s="211">
        <v>0.10479895768234071</v>
      </c>
      <c r="G6945" s="211">
        <v>0.11766013843023376</v>
      </c>
      <c r="H6945" s="211">
        <v>0.12341567423425688</v>
      </c>
      <c r="I6945" s="211">
        <v>0.49669552237106906</v>
      </c>
      <c r="J6945" s="211">
        <v>0.46233173688268625</v>
      </c>
      <c r="K6945" s="211">
        <v>0.58750365819052985</v>
      </c>
      <c r="L6945" s="211">
        <v>0.27087932809268639</v>
      </c>
      <c r="M6945" s="211">
        <v>0.10052085913392247</v>
      </c>
      <c r="N6945" s="211">
        <v>0.42230829196612241</v>
      </c>
      <c r="O6945" s="211">
        <v>0.74798872898533253</v>
      </c>
      <c r="P6945" s="211">
        <v>7.3061513583841525E-2</v>
      </c>
      <c r="Q6945" s="211">
        <v>4.7001361067383195E-2</v>
      </c>
      <c r="R6945" s="211">
        <v>0.494694827750845</v>
      </c>
      <c r="S6945" s="211">
        <v>0.30531157137053666</v>
      </c>
      <c r="T6945" s="211">
        <v>0.49863037404402116</v>
      </c>
      <c r="U6945" s="211">
        <v>0.50200649917000661</v>
      </c>
      <c r="V6945" s="211">
        <v>5.9918430323089411E-2</v>
      </c>
      <c r="W6945" s="211">
        <v>0.56508778383191616</v>
      </c>
      <c r="X6945" s="211">
        <v>0.36947707048296741</v>
      </c>
      <c r="Y6945" s="211">
        <v>0.63804272671399553</v>
      </c>
      <c r="Z6945" s="211">
        <v>0.14859530533523785</v>
      </c>
      <c r="AA6945" s="212">
        <v>0.11336940327011923</v>
      </c>
    </row>
    <row r="6946" spans="1:27" x14ac:dyDescent="0.35">
      <c r="A6946" s="210" t="s">
        <v>7622</v>
      </c>
      <c r="B6946" s="217">
        <v>147.22456245318963</v>
      </c>
      <c r="C6946" s="211">
        <v>5.3363050502796515E-2</v>
      </c>
      <c r="D6946" s="211">
        <v>0.12128806285422448</v>
      </c>
      <c r="E6946" s="211">
        <v>7.8295391034143069E-2</v>
      </c>
      <c r="F6946" s="211">
        <v>8.7637229032258845E-2</v>
      </c>
      <c r="G6946" s="211">
        <v>0.12129575391131681</v>
      </c>
      <c r="H6946" s="211">
        <v>0.12185129028207853</v>
      </c>
      <c r="I6946" s="211">
        <v>0.41189579474714411</v>
      </c>
      <c r="J6946" s="211">
        <v>0.4455976445823937</v>
      </c>
      <c r="K6946" s="211">
        <v>0.64859967375654692</v>
      </c>
      <c r="L6946" s="211">
        <v>0.2746549056251571</v>
      </c>
      <c r="M6946" s="211">
        <v>0.1023298941588594</v>
      </c>
      <c r="N6946" s="211">
        <v>0.40311501136519334</v>
      </c>
      <c r="O6946" s="211">
        <v>0.78711283483574168</v>
      </c>
      <c r="P6946" s="211">
        <v>6.7882693305583844E-2</v>
      </c>
      <c r="Q6946" s="211">
        <v>6.2003786323412718E-2</v>
      </c>
      <c r="R6946" s="211">
        <v>0.40695778437425201</v>
      </c>
      <c r="S6946" s="211">
        <v>0.30492644103630612</v>
      </c>
      <c r="T6946" s="211">
        <v>0.60237803821766744</v>
      </c>
      <c r="U6946" s="211">
        <v>0.36715379355632249</v>
      </c>
      <c r="V6946" s="211">
        <v>0.10308261918065588</v>
      </c>
      <c r="W6946" s="211">
        <v>0.53507287426253647</v>
      </c>
      <c r="X6946" s="211">
        <v>0.25063495786378509</v>
      </c>
      <c r="Y6946" s="211">
        <v>0.70339938708525895</v>
      </c>
      <c r="Z6946" s="211">
        <v>0.14557574024570902</v>
      </c>
      <c r="AA6946" s="212">
        <v>0.1155323452002274</v>
      </c>
    </row>
    <row r="6947" spans="1:27" x14ac:dyDescent="0.35">
      <c r="A6947" s="210" t="s">
        <v>7623</v>
      </c>
      <c r="B6947" s="217">
        <v>116.26107934702432</v>
      </c>
      <c r="C6947" s="211">
        <v>6.8114179237901237E-2</v>
      </c>
      <c r="D6947" s="211">
        <v>0.12580373969981684</v>
      </c>
      <c r="E6947" s="211">
        <v>7.8625930784236978E-2</v>
      </c>
      <c r="F6947" s="211">
        <v>0.10335849738572905</v>
      </c>
      <c r="G6947" s="211">
        <v>0.11804359328568845</v>
      </c>
      <c r="H6947" s="211">
        <v>0.11452506735394977</v>
      </c>
      <c r="I6947" s="211">
        <v>0.46867945116693061</v>
      </c>
      <c r="J6947" s="211">
        <v>0.43300258253505802</v>
      </c>
      <c r="K6947" s="211">
        <v>0.58123594789352895</v>
      </c>
      <c r="L6947" s="211">
        <v>0.26568799777586555</v>
      </c>
      <c r="M6947" s="211">
        <v>0.10360533401670183</v>
      </c>
      <c r="N6947" s="211">
        <v>0.48964248974099606</v>
      </c>
      <c r="O6947" s="211">
        <v>0.67359313032895884</v>
      </c>
      <c r="P6947" s="211">
        <v>6.9576666442928217E-2</v>
      </c>
      <c r="Q6947" s="211">
        <v>6.9186168003765772E-2</v>
      </c>
      <c r="R6947" s="211">
        <v>0.44879447290957269</v>
      </c>
      <c r="S6947" s="211">
        <v>0.39962554468802619</v>
      </c>
      <c r="T6947" s="211">
        <v>0.50043325670856176</v>
      </c>
      <c r="U6947" s="211">
        <v>0.44929972634401782</v>
      </c>
      <c r="V6947" s="211">
        <v>7.1087569429311243E-2</v>
      </c>
      <c r="W6947" s="211">
        <v>0.5343721440187652</v>
      </c>
      <c r="X6947" s="211">
        <v>0.253888031915594</v>
      </c>
      <c r="Y6947" s="211">
        <v>0.54873995992012836</v>
      </c>
      <c r="Z6947" s="211">
        <v>0.14384030311979573</v>
      </c>
      <c r="AA6947" s="212">
        <v>0.12607868856326754</v>
      </c>
    </row>
    <row r="6948" spans="1:27" x14ac:dyDescent="0.35">
      <c r="A6948" s="210" t="s">
        <v>7624</v>
      </c>
      <c r="B6948" s="217">
        <v>116.19642968869529</v>
      </c>
      <c r="C6948" s="211">
        <v>5.9730588183332697E-2</v>
      </c>
      <c r="D6948" s="211">
        <v>0.13327950015700762</v>
      </c>
      <c r="E6948" s="211">
        <v>7.5419499100490395E-2</v>
      </c>
      <c r="F6948" s="211">
        <v>9.5936881294669096E-2</v>
      </c>
      <c r="G6948" s="211">
        <v>0.11808294329059416</v>
      </c>
      <c r="H6948" s="211">
        <v>0.11569016226043165</v>
      </c>
      <c r="I6948" s="211">
        <v>0.51678035135777112</v>
      </c>
      <c r="J6948" s="211">
        <v>0.47069467155312078</v>
      </c>
      <c r="K6948" s="211">
        <v>0.56409102700608582</v>
      </c>
      <c r="L6948" s="211">
        <v>0.26610632929950012</v>
      </c>
      <c r="M6948" s="211">
        <v>9.8031226421239431E-2</v>
      </c>
      <c r="N6948" s="211">
        <v>0.46363601194088921</v>
      </c>
      <c r="O6948" s="211">
        <v>0.67333364661891348</v>
      </c>
      <c r="P6948" s="211">
        <v>6.687079427016232E-2</v>
      </c>
      <c r="Q6948" s="211">
        <v>9.1898768938878245E-2</v>
      </c>
      <c r="R6948" s="211">
        <v>0.38066991832951791</v>
      </c>
      <c r="S6948" s="211">
        <v>0.29419897372227582</v>
      </c>
      <c r="T6948" s="211">
        <v>0.56145378711551364</v>
      </c>
      <c r="U6948" s="211">
        <v>0.39787099045389918</v>
      </c>
      <c r="V6948" s="211">
        <v>6.0158363593157516E-2</v>
      </c>
      <c r="W6948" s="211">
        <v>0.57614787474800933</v>
      </c>
      <c r="X6948" s="211">
        <v>0.26928991831370452</v>
      </c>
      <c r="Y6948" s="211">
        <v>0.58729722013768904</v>
      </c>
      <c r="Z6948" s="211">
        <v>0.14973545455957021</v>
      </c>
      <c r="AA6948" s="212">
        <v>0.1175572354265824</v>
      </c>
    </row>
    <row r="6949" spans="1:27" x14ac:dyDescent="0.35">
      <c r="A6949" s="210" t="s">
        <v>7625</v>
      </c>
      <c r="B6949" s="217">
        <v>150.47545782917305</v>
      </c>
      <c r="C6949" s="211">
        <v>6.4508503691169505E-2</v>
      </c>
      <c r="D6949" s="211">
        <v>0.12360018275530113</v>
      </c>
      <c r="E6949" s="211">
        <v>8.4254688551286427E-2</v>
      </c>
      <c r="F6949" s="211">
        <v>9.7744799420490469E-2</v>
      </c>
      <c r="G6949" s="211">
        <v>0.12367049227975604</v>
      </c>
      <c r="H6949" s="211">
        <v>0.11618932910831466</v>
      </c>
      <c r="I6949" s="211">
        <v>0.52209745478093428</v>
      </c>
      <c r="J6949" s="211">
        <v>0.40998738556904168</v>
      </c>
      <c r="K6949" s="211">
        <v>0.63639580601150425</v>
      </c>
      <c r="L6949" s="211">
        <v>0.26641697013352938</v>
      </c>
      <c r="M6949" s="211">
        <v>9.1249470425742579E-2</v>
      </c>
      <c r="N6949" s="211">
        <v>0.39914773136345821</v>
      </c>
      <c r="O6949" s="211">
        <v>0.73870874908446371</v>
      </c>
      <c r="P6949" s="211">
        <v>7.4254900635245619E-2</v>
      </c>
      <c r="Q6949" s="211">
        <v>8.492841890399988E-2</v>
      </c>
      <c r="R6949" s="211">
        <v>0.47725447038046193</v>
      </c>
      <c r="S6949" s="211">
        <v>0.26439982407321827</v>
      </c>
      <c r="T6949" s="211">
        <v>0.5557776153059576</v>
      </c>
      <c r="U6949" s="211">
        <v>0.34629599969216629</v>
      </c>
      <c r="V6949" s="211">
        <v>0.12723671022725302</v>
      </c>
      <c r="W6949" s="211">
        <v>0.62230228013300148</v>
      </c>
      <c r="X6949" s="211">
        <v>0.36107201066414785</v>
      </c>
      <c r="Y6949" s="211">
        <v>0.59262347648535529</v>
      </c>
      <c r="Z6949" s="211">
        <v>0.14962819594790372</v>
      </c>
      <c r="AA6949" s="212">
        <v>0.11836523068368025</v>
      </c>
    </row>
    <row r="6950" spans="1:27" x14ac:dyDescent="0.35">
      <c r="A6950" s="210" t="s">
        <v>7626</v>
      </c>
      <c r="B6950" s="217">
        <v>138.5724334027903</v>
      </c>
      <c r="C6950" s="211">
        <v>6.3628372045285847E-2</v>
      </c>
      <c r="D6950" s="211">
        <v>0.12707561029827225</v>
      </c>
      <c r="E6950" s="211">
        <v>7.9813248604306372E-2</v>
      </c>
      <c r="F6950" s="211">
        <v>0.10256536420773538</v>
      </c>
      <c r="G6950" s="211">
        <v>0.12472260064285252</v>
      </c>
      <c r="H6950" s="211">
        <v>0.10787954538832134</v>
      </c>
      <c r="I6950" s="211">
        <v>0.51713678366291704</v>
      </c>
      <c r="J6950" s="211">
        <v>0.47347278356473699</v>
      </c>
      <c r="K6950" s="211">
        <v>0.61933424457458719</v>
      </c>
      <c r="L6950" s="211">
        <v>0.27424512919242733</v>
      </c>
      <c r="M6950" s="211">
        <v>0.10795893612290047</v>
      </c>
      <c r="N6950" s="211">
        <v>0.48880929732900491</v>
      </c>
      <c r="O6950" s="211">
        <v>0.64939621031026218</v>
      </c>
      <c r="P6950" s="211">
        <v>6.1901608474290347E-2</v>
      </c>
      <c r="Q6950" s="211">
        <v>6.0810957876022448E-2</v>
      </c>
      <c r="R6950" s="211">
        <v>0.41099714837915879</v>
      </c>
      <c r="S6950" s="211">
        <v>0.27856614998030821</v>
      </c>
      <c r="T6950" s="211">
        <v>0.52212404791880751</v>
      </c>
      <c r="U6950" s="211">
        <v>0.49122085725353609</v>
      </c>
      <c r="V6950" s="211">
        <v>8.8915829440815053E-2</v>
      </c>
      <c r="W6950" s="211">
        <v>0.51493884005761692</v>
      </c>
      <c r="X6950" s="211">
        <v>0.33249100285616984</v>
      </c>
      <c r="Y6950" s="211">
        <v>0.65437779581283895</v>
      </c>
      <c r="Z6950" s="211">
        <v>0.14671677588273796</v>
      </c>
      <c r="AA6950" s="212">
        <v>0.11783006409259925</v>
      </c>
    </row>
    <row r="6951" spans="1:27" x14ac:dyDescent="0.35">
      <c r="A6951" s="210" t="s">
        <v>7627</v>
      </c>
      <c r="B6951" s="217">
        <v>110.01470948785149</v>
      </c>
      <c r="C6951" s="211">
        <v>4.7757356486774837E-2</v>
      </c>
      <c r="D6951" s="211">
        <v>0.12713132756809778</v>
      </c>
      <c r="E6951" s="211">
        <v>7.2829939323138637E-2</v>
      </c>
      <c r="F6951" s="211">
        <v>6.8527952639574147E-2</v>
      </c>
      <c r="G6951" s="211">
        <v>0.12541526858396368</v>
      </c>
      <c r="H6951" s="211">
        <v>0.11168824341029414</v>
      </c>
      <c r="I6951" s="211">
        <v>0.5144595346371561</v>
      </c>
      <c r="J6951" s="211">
        <v>0.44312145890696808</v>
      </c>
      <c r="K6951" s="211">
        <v>0.57327824013286455</v>
      </c>
      <c r="L6951" s="211">
        <v>0.27923825272912201</v>
      </c>
      <c r="M6951" s="211">
        <v>9.2598669331669187E-2</v>
      </c>
      <c r="N6951" s="211">
        <v>0.39498575130789509</v>
      </c>
      <c r="O6951" s="211">
        <v>0.58496192435814065</v>
      </c>
      <c r="P6951" s="211">
        <v>6.9125371733583005E-2</v>
      </c>
      <c r="Q6951" s="211">
        <v>6.1054049138846489E-2</v>
      </c>
      <c r="R6951" s="211">
        <v>0.40861597742958006</v>
      </c>
      <c r="S6951" s="211">
        <v>0.34738067424507024</v>
      </c>
      <c r="T6951" s="211">
        <v>0.59312722846746668</v>
      </c>
      <c r="U6951" s="211">
        <v>0.40252956698220083</v>
      </c>
      <c r="V6951" s="211">
        <v>7.1949820270225839E-2</v>
      </c>
      <c r="W6951" s="211">
        <v>0.50432922817283576</v>
      </c>
      <c r="X6951" s="211">
        <v>0.32308248243768856</v>
      </c>
      <c r="Y6951" s="211">
        <v>0.59651911306778649</v>
      </c>
      <c r="Z6951" s="211">
        <v>0.14418367758103248</v>
      </c>
      <c r="AA6951" s="212">
        <v>0.12109673261025644</v>
      </c>
    </row>
    <row r="6952" spans="1:27" x14ac:dyDescent="0.35">
      <c r="A6952" s="210" t="s">
        <v>7628</v>
      </c>
      <c r="B6952" s="217">
        <v>135.4985530348813</v>
      </c>
      <c r="C6952" s="211">
        <v>6.262056275790065E-2</v>
      </c>
      <c r="D6952" s="211">
        <v>0.12880811191338851</v>
      </c>
      <c r="E6952" s="211">
        <v>7.4604825099788413E-2</v>
      </c>
      <c r="F6952" s="211">
        <v>0.11306560581881001</v>
      </c>
      <c r="G6952" s="211">
        <v>0.11607247560886345</v>
      </c>
      <c r="H6952" s="211">
        <v>0.10573146770762756</v>
      </c>
      <c r="I6952" s="211">
        <v>0.51640804805679452</v>
      </c>
      <c r="J6952" s="211">
        <v>0.41389707449617535</v>
      </c>
      <c r="K6952" s="211">
        <v>0.64393525966924714</v>
      </c>
      <c r="L6952" s="211">
        <v>0.28164154687075271</v>
      </c>
      <c r="M6952" s="211">
        <v>8.4797770840961337E-2</v>
      </c>
      <c r="N6952" s="211">
        <v>0.52263009251283754</v>
      </c>
      <c r="O6952" s="211">
        <v>0.64537693992921308</v>
      </c>
      <c r="P6952" s="211">
        <v>7.2329723683354066E-2</v>
      </c>
      <c r="Q6952" s="211">
        <v>4.3501366150022716E-2</v>
      </c>
      <c r="R6952" s="211">
        <v>0.43493564113029071</v>
      </c>
      <c r="S6952" s="211">
        <v>0.34864965554410493</v>
      </c>
      <c r="T6952" s="211">
        <v>0.5742098071102798</v>
      </c>
      <c r="U6952" s="211">
        <v>0.40805924915743419</v>
      </c>
      <c r="V6952" s="211">
        <v>0.10027152367798764</v>
      </c>
      <c r="W6952" s="211">
        <v>0.49583429718939903</v>
      </c>
      <c r="X6952" s="211">
        <v>0.31252433337565266</v>
      </c>
      <c r="Y6952" s="211">
        <v>0.67797024444164911</v>
      </c>
      <c r="Z6952" s="211">
        <v>0.14893665068741344</v>
      </c>
      <c r="AA6952" s="212">
        <v>0.12342459947952894</v>
      </c>
    </row>
    <row r="6953" spans="1:27" x14ac:dyDescent="0.35">
      <c r="A6953" s="210" t="s">
        <v>7629</v>
      </c>
      <c r="B6953" s="217">
        <v>155.48298898881833</v>
      </c>
      <c r="C6953" s="211">
        <v>5.2731176751964856E-2</v>
      </c>
      <c r="D6953" s="211">
        <v>0.11549003902961431</v>
      </c>
      <c r="E6953" s="211">
        <v>7.8924681251849677E-2</v>
      </c>
      <c r="F6953" s="211">
        <v>0.10054379433044075</v>
      </c>
      <c r="G6953" s="211">
        <v>0.12459935259433914</v>
      </c>
      <c r="H6953" s="211">
        <v>0.1178583363341594</v>
      </c>
      <c r="I6953" s="211">
        <v>0.43581163420764157</v>
      </c>
      <c r="J6953" s="211">
        <v>0.45645241672385883</v>
      </c>
      <c r="K6953" s="211">
        <v>0.59153522688564519</v>
      </c>
      <c r="L6953" s="211">
        <v>0.28151988588125976</v>
      </c>
      <c r="M6953" s="211">
        <v>0.11825313723879995</v>
      </c>
      <c r="N6953" s="211">
        <v>0.49496615883776635</v>
      </c>
      <c r="O6953" s="211">
        <v>0.62902546787451041</v>
      </c>
      <c r="P6953" s="211">
        <v>6.5505707701555366E-2</v>
      </c>
      <c r="Q6953" s="211">
        <v>8.2518300826513569E-2</v>
      </c>
      <c r="R6953" s="211">
        <v>0.45948819403972929</v>
      </c>
      <c r="S6953" s="211">
        <v>0.29171102389241804</v>
      </c>
      <c r="T6953" s="211">
        <v>0.58154473476781365</v>
      </c>
      <c r="U6953" s="211">
        <v>0.44009894228416968</v>
      </c>
      <c r="V6953" s="211">
        <v>0.1244162701235164</v>
      </c>
      <c r="W6953" s="211">
        <v>0.48512986475201281</v>
      </c>
      <c r="X6953" s="211">
        <v>0.39934056511352023</v>
      </c>
      <c r="Y6953" s="211">
        <v>0.66556101918347865</v>
      </c>
      <c r="Z6953" s="211">
        <v>0.14460093504816496</v>
      </c>
      <c r="AA6953" s="212">
        <v>0.12093741524327646</v>
      </c>
    </row>
    <row r="6954" spans="1:27" x14ac:dyDescent="0.35">
      <c r="A6954" s="210" t="s">
        <v>7630</v>
      </c>
      <c r="B6954" s="217">
        <v>145.76395194047433</v>
      </c>
      <c r="C6954" s="211">
        <v>7.5655229187532702E-2</v>
      </c>
      <c r="D6954" s="211">
        <v>0.12820388916303166</v>
      </c>
      <c r="E6954" s="211">
        <v>8.0455053990170514E-2</v>
      </c>
      <c r="F6954" s="211">
        <v>9.9312984826900624E-2</v>
      </c>
      <c r="G6954" s="211">
        <v>0.11754645070562189</v>
      </c>
      <c r="H6954" s="211">
        <v>0.12016536391801932</v>
      </c>
      <c r="I6954" s="211">
        <v>0.48437369039238137</v>
      </c>
      <c r="J6954" s="211">
        <v>0.40480468445643714</v>
      </c>
      <c r="K6954" s="211">
        <v>0.6366635619148171</v>
      </c>
      <c r="L6954" s="211">
        <v>0.27441318258380537</v>
      </c>
      <c r="M6954" s="211">
        <v>7.9124273172752793E-2</v>
      </c>
      <c r="N6954" s="211">
        <v>0.42640059597380892</v>
      </c>
      <c r="O6954" s="211">
        <v>0.74301777127156898</v>
      </c>
      <c r="P6954" s="211">
        <v>6.7823617550144585E-2</v>
      </c>
      <c r="Q6954" s="211">
        <v>0.10104594425800575</v>
      </c>
      <c r="R6954" s="211">
        <v>0.40926569310713712</v>
      </c>
      <c r="S6954" s="211">
        <v>0.32250047161792228</v>
      </c>
      <c r="T6954" s="211">
        <v>0.55256837392448221</v>
      </c>
      <c r="U6954" s="211">
        <v>0.38408572649076733</v>
      </c>
      <c r="V6954" s="211">
        <v>0.15132546899222346</v>
      </c>
      <c r="W6954" s="211">
        <v>0.52442290043686335</v>
      </c>
      <c r="X6954" s="211">
        <v>0.41598558781868294</v>
      </c>
      <c r="Y6954" s="211">
        <v>0.60809690477013423</v>
      </c>
      <c r="Z6954" s="211">
        <v>0.14708853681413955</v>
      </c>
      <c r="AA6954" s="212">
        <v>0.11987836479398094</v>
      </c>
    </row>
    <row r="6955" spans="1:27" x14ac:dyDescent="0.35">
      <c r="A6955" s="210" t="s">
        <v>7631</v>
      </c>
      <c r="B6955" s="217">
        <v>149.99274849721871</v>
      </c>
      <c r="C6955" s="211">
        <v>5.8382136218603775E-2</v>
      </c>
      <c r="D6955" s="211">
        <v>0.12525261585329231</v>
      </c>
      <c r="E6955" s="211">
        <v>7.4335415236233021E-2</v>
      </c>
      <c r="F6955" s="211">
        <v>0.1152573525941773</v>
      </c>
      <c r="G6955" s="211">
        <v>0.12227866779359392</v>
      </c>
      <c r="H6955" s="211">
        <v>0.11824926502803521</v>
      </c>
      <c r="I6955" s="211">
        <v>0.51916664278722635</v>
      </c>
      <c r="J6955" s="211">
        <v>0.46386225811738874</v>
      </c>
      <c r="K6955" s="211">
        <v>0.5535823334561919</v>
      </c>
      <c r="L6955" s="211">
        <v>0.2812534026519935</v>
      </c>
      <c r="M6955" s="211">
        <v>0.11242211655461089</v>
      </c>
      <c r="N6955" s="211">
        <v>0.4888756489118119</v>
      </c>
      <c r="O6955" s="211">
        <v>0.62018091783547658</v>
      </c>
      <c r="P6955" s="211">
        <v>6.9731248214873739E-2</v>
      </c>
      <c r="Q6955" s="211">
        <v>5.3183303007885235E-2</v>
      </c>
      <c r="R6955" s="211">
        <v>0.47175868812343491</v>
      </c>
      <c r="S6955" s="211">
        <v>0.35073811973645086</v>
      </c>
      <c r="T6955" s="211">
        <v>0.54072339703436645</v>
      </c>
      <c r="U6955" s="211">
        <v>0.38367678600334942</v>
      </c>
      <c r="V6955" s="211">
        <v>0.12048769533672585</v>
      </c>
      <c r="W6955" s="211">
        <v>0.60928517589611475</v>
      </c>
      <c r="X6955" s="211">
        <v>0.32372614847263864</v>
      </c>
      <c r="Y6955" s="211">
        <v>0.66357288880250531</v>
      </c>
      <c r="Z6955" s="211">
        <v>0.14990646792696805</v>
      </c>
      <c r="AA6955" s="212">
        <v>0.11693892957016651</v>
      </c>
    </row>
    <row r="6956" spans="1:27" x14ac:dyDescent="0.35">
      <c r="A6956" s="210" t="s">
        <v>7632</v>
      </c>
      <c r="B6956" s="217">
        <v>129.82140457311564</v>
      </c>
      <c r="C6956" s="211">
        <v>7.7706902602343794E-2</v>
      </c>
      <c r="D6956" s="211">
        <v>0.12455320755048234</v>
      </c>
      <c r="E6956" s="211">
        <v>7.4208671717149788E-2</v>
      </c>
      <c r="F6956" s="211">
        <v>0.12091302509676359</v>
      </c>
      <c r="G6956" s="211">
        <v>0.12238195218950187</v>
      </c>
      <c r="H6956" s="211">
        <v>0.12733564314195411</v>
      </c>
      <c r="I6956" s="211">
        <v>0.45575637468609731</v>
      </c>
      <c r="J6956" s="211">
        <v>0.4261762828255114</v>
      </c>
      <c r="K6956" s="211">
        <v>0.55556797931984636</v>
      </c>
      <c r="L6956" s="211">
        <v>0.27536391876358862</v>
      </c>
      <c r="M6956" s="211">
        <v>0.1064933522978402</v>
      </c>
      <c r="N6956" s="211">
        <v>0.39018651801093562</v>
      </c>
      <c r="O6956" s="211">
        <v>0.7316790696544766</v>
      </c>
      <c r="P6956" s="211">
        <v>6.5273083175701629E-2</v>
      </c>
      <c r="Q6956" s="211">
        <v>0.11512965189608829</v>
      </c>
      <c r="R6956" s="211">
        <v>0.3856506381603701</v>
      </c>
      <c r="S6956" s="211">
        <v>0.4037365633377395</v>
      </c>
      <c r="T6956" s="211">
        <v>0.52544128617725061</v>
      </c>
      <c r="U6956" s="211">
        <v>0.34912770329076376</v>
      </c>
      <c r="V6956" s="211">
        <v>0.11483257566414891</v>
      </c>
      <c r="W6956" s="211">
        <v>0.46225680985156198</v>
      </c>
      <c r="X6956" s="211">
        <v>0.40856727668919623</v>
      </c>
      <c r="Y6956" s="211">
        <v>0.60640769173668352</v>
      </c>
      <c r="Z6956" s="211">
        <v>0.14173975664399491</v>
      </c>
      <c r="AA6956" s="212">
        <v>0.11721663006764711</v>
      </c>
    </row>
    <row r="6957" spans="1:27" x14ac:dyDescent="0.35">
      <c r="A6957" s="210" t="s">
        <v>7633</v>
      </c>
      <c r="B6957" s="217">
        <v>153.68361222111037</v>
      </c>
      <c r="C6957" s="211">
        <v>5.4969928881514897E-2</v>
      </c>
      <c r="D6957" s="211">
        <v>0.12331319505276081</v>
      </c>
      <c r="E6957" s="211">
        <v>7.7479843704752055E-2</v>
      </c>
      <c r="F6957" s="211">
        <v>8.6010427129997902E-2</v>
      </c>
      <c r="G6957" s="211">
        <v>0.12460552127295117</v>
      </c>
      <c r="H6957" s="211">
        <v>0.115160313007431</v>
      </c>
      <c r="I6957" s="211">
        <v>0.47225287390835891</v>
      </c>
      <c r="J6957" s="211">
        <v>0.45393338533402916</v>
      </c>
      <c r="K6957" s="211">
        <v>0.60091032195853888</v>
      </c>
      <c r="L6957" s="211">
        <v>0.27597702863007806</v>
      </c>
      <c r="M6957" s="211">
        <v>0.10277362789810732</v>
      </c>
      <c r="N6957" s="211">
        <v>0.54806819638053994</v>
      </c>
      <c r="O6957" s="211">
        <v>0.6422024877660939</v>
      </c>
      <c r="P6957" s="211">
        <v>6.9400946535383909E-2</v>
      </c>
      <c r="Q6957" s="211">
        <v>8.6380786783195732E-2</v>
      </c>
      <c r="R6957" s="211">
        <v>0.40382294188655454</v>
      </c>
      <c r="S6957" s="211">
        <v>0.33025903501249088</v>
      </c>
      <c r="T6957" s="211">
        <v>0.52532266850871201</v>
      </c>
      <c r="U6957" s="211">
        <v>0.51463898173758482</v>
      </c>
      <c r="V6957" s="211">
        <v>0.10502991087803301</v>
      </c>
      <c r="W6957" s="211">
        <v>0.53591278958597066</v>
      </c>
      <c r="X6957" s="211">
        <v>0.31200735721800216</v>
      </c>
      <c r="Y6957" s="211">
        <v>0.69945671747483362</v>
      </c>
      <c r="Z6957" s="211">
        <v>0.14508413376234897</v>
      </c>
      <c r="AA6957" s="212">
        <v>0.12289736968139603</v>
      </c>
    </row>
    <row r="6958" spans="1:27" x14ac:dyDescent="0.35">
      <c r="A6958" s="210" t="s">
        <v>7634</v>
      </c>
      <c r="B6958" s="217">
        <v>108.78209745997287</v>
      </c>
      <c r="C6958" s="211">
        <v>5.4996813761356844E-2</v>
      </c>
      <c r="D6958" s="211">
        <v>0.12292673735905769</v>
      </c>
      <c r="E6958" s="211">
        <v>7.3304177360505388E-2</v>
      </c>
      <c r="F6958" s="211">
        <v>9.6143710321570125E-2</v>
      </c>
      <c r="G6958" s="211">
        <v>0.12349599553368505</v>
      </c>
      <c r="H6958" s="211">
        <v>0.12297476011185296</v>
      </c>
      <c r="I6958" s="211">
        <v>0.50376895220279028</v>
      </c>
      <c r="J6958" s="211">
        <v>0.45745840362568702</v>
      </c>
      <c r="K6958" s="211">
        <v>0.56759527990887415</v>
      </c>
      <c r="L6958" s="211">
        <v>0.27403943187681312</v>
      </c>
      <c r="M6958" s="211">
        <v>8.1628618014108964E-2</v>
      </c>
      <c r="N6958" s="211">
        <v>0.48123621382598702</v>
      </c>
      <c r="O6958" s="211">
        <v>0.73795118991159181</v>
      </c>
      <c r="P6958" s="211">
        <v>6.7278086479121715E-2</v>
      </c>
      <c r="Q6958" s="211">
        <v>7.8108810679255333E-2</v>
      </c>
      <c r="R6958" s="211">
        <v>0.43958854013062182</v>
      </c>
      <c r="S6958" s="211">
        <v>0.31826297819278521</v>
      </c>
      <c r="T6958" s="211">
        <v>0.58093904311983668</v>
      </c>
      <c r="U6958" s="211">
        <v>0.33389908255121814</v>
      </c>
      <c r="V6958" s="211">
        <v>5.9066527574761385E-2</v>
      </c>
      <c r="W6958" s="211">
        <v>0.50548812394341824</v>
      </c>
      <c r="X6958" s="211">
        <v>0.29962677607050658</v>
      </c>
      <c r="Y6958" s="211">
        <v>0.61949496030390749</v>
      </c>
      <c r="Z6958" s="211">
        <v>0.14709426449597277</v>
      </c>
      <c r="AA6958" s="212">
        <v>0.11917170683770584</v>
      </c>
    </row>
    <row r="6959" spans="1:27" x14ac:dyDescent="0.35">
      <c r="A6959" s="210" t="s">
        <v>7635</v>
      </c>
      <c r="B6959" s="217">
        <v>140.69064982055755</v>
      </c>
      <c r="C6959" s="211">
        <v>6.3107010917108519E-2</v>
      </c>
      <c r="D6959" s="211">
        <v>0.12441757478234859</v>
      </c>
      <c r="E6959" s="211">
        <v>7.618965322443759E-2</v>
      </c>
      <c r="F6959" s="211">
        <v>9.9036819008973404E-2</v>
      </c>
      <c r="G6959" s="211">
        <v>0.11995112422481291</v>
      </c>
      <c r="H6959" s="211">
        <v>0.12192335564894936</v>
      </c>
      <c r="I6959" s="211">
        <v>0.49313549601355827</v>
      </c>
      <c r="J6959" s="211">
        <v>0.42530627283695688</v>
      </c>
      <c r="K6959" s="211">
        <v>0.6485186158522187</v>
      </c>
      <c r="L6959" s="211">
        <v>0.26990148428192612</v>
      </c>
      <c r="M6959" s="211">
        <v>9.4947770761527994E-2</v>
      </c>
      <c r="N6959" s="211">
        <v>0.39323914355469403</v>
      </c>
      <c r="O6959" s="211">
        <v>0.7510248442067935</v>
      </c>
      <c r="P6959" s="211">
        <v>7.0992491451131637E-2</v>
      </c>
      <c r="Q6959" s="211">
        <v>8.0607812541495447E-2</v>
      </c>
      <c r="R6959" s="211">
        <v>0.44263466841755594</v>
      </c>
      <c r="S6959" s="211">
        <v>0.42258778090370591</v>
      </c>
      <c r="T6959" s="211">
        <v>0.55248269718690823</v>
      </c>
      <c r="U6959" s="211">
        <v>0.34114355896841742</v>
      </c>
      <c r="V6959" s="211">
        <v>0.10508793471436717</v>
      </c>
      <c r="W6959" s="211">
        <v>0.57683175845434564</v>
      </c>
      <c r="X6959" s="211">
        <v>0.3162096145790656</v>
      </c>
      <c r="Y6959" s="211">
        <v>0.65360088422973728</v>
      </c>
      <c r="Z6959" s="211">
        <v>0.14625784459426702</v>
      </c>
      <c r="AA6959" s="212">
        <v>0.11684562200957505</v>
      </c>
    </row>
    <row r="6960" spans="1:27" x14ac:dyDescent="0.35">
      <c r="A6960" s="210" t="s">
        <v>7636</v>
      </c>
      <c r="B6960" s="217">
        <v>128.51764643554145</v>
      </c>
      <c r="C6960" s="211">
        <v>6.1706974078629337E-2</v>
      </c>
      <c r="D6960" s="211">
        <v>0.1236278879501259</v>
      </c>
      <c r="E6960" s="211">
        <v>7.8776776477555988E-2</v>
      </c>
      <c r="F6960" s="211">
        <v>0.10168283898869523</v>
      </c>
      <c r="G6960" s="211">
        <v>0.12441535713621862</v>
      </c>
      <c r="H6960" s="211">
        <v>0.11707775030547</v>
      </c>
      <c r="I6960" s="211">
        <v>0.46872065881725855</v>
      </c>
      <c r="J6960" s="211">
        <v>0.44456595276648397</v>
      </c>
      <c r="K6960" s="211">
        <v>0.63501355833439765</v>
      </c>
      <c r="L6960" s="211">
        <v>0.2705170231701533</v>
      </c>
      <c r="M6960" s="211">
        <v>0.10208008367860716</v>
      </c>
      <c r="N6960" s="211">
        <v>0.38243984282449706</v>
      </c>
      <c r="O6960" s="211">
        <v>0.68352159764034903</v>
      </c>
      <c r="P6960" s="211">
        <v>7.3217771021590661E-2</v>
      </c>
      <c r="Q6960" s="211">
        <v>7.5875867975416053E-2</v>
      </c>
      <c r="R6960" s="211">
        <v>0.47934734223974101</v>
      </c>
      <c r="S6960" s="211">
        <v>0.31580680311515019</v>
      </c>
      <c r="T6960" s="211">
        <v>0.592638043108069</v>
      </c>
      <c r="U6960" s="211">
        <v>0.37298926612892686</v>
      </c>
      <c r="V6960" s="211">
        <v>7.1389678043023042E-2</v>
      </c>
      <c r="W6960" s="211">
        <v>0.53091896722058052</v>
      </c>
      <c r="X6960" s="211">
        <v>0.40037242015690117</v>
      </c>
      <c r="Y6960" s="211">
        <v>0.6334041671791385</v>
      </c>
      <c r="Z6960" s="211">
        <v>0.14633324992285021</v>
      </c>
      <c r="AA6960" s="212">
        <v>0.11981831125566383</v>
      </c>
    </row>
    <row r="6961" spans="1:27" x14ac:dyDescent="0.35">
      <c r="A6961" s="210" t="s">
        <v>7637</v>
      </c>
      <c r="B6961" s="217">
        <v>137.98577457135457</v>
      </c>
      <c r="C6961" s="211">
        <v>5.990172835996066E-2</v>
      </c>
      <c r="D6961" s="211">
        <v>0.11421825733817664</v>
      </c>
      <c r="E6961" s="211">
        <v>7.7397541809265211E-2</v>
      </c>
      <c r="F6961" s="211">
        <v>0.10823801942896355</v>
      </c>
      <c r="G6961" s="211">
        <v>0.12159827526145163</v>
      </c>
      <c r="H6961" s="211">
        <v>0.11677424012154307</v>
      </c>
      <c r="I6961" s="211">
        <v>0.4440806989366286</v>
      </c>
      <c r="J6961" s="211">
        <v>0.40449196460768116</v>
      </c>
      <c r="K6961" s="211">
        <v>0.62558542224479063</v>
      </c>
      <c r="L6961" s="211">
        <v>0.28126339733243794</v>
      </c>
      <c r="M6961" s="211">
        <v>0.10042889047681203</v>
      </c>
      <c r="N6961" s="211">
        <v>0.46234846798371926</v>
      </c>
      <c r="O6961" s="211">
        <v>0.70255886347411423</v>
      </c>
      <c r="P6961" s="211">
        <v>6.9147306997870972E-2</v>
      </c>
      <c r="Q6961" s="211">
        <v>5.8732680149609015E-2</v>
      </c>
      <c r="R6961" s="211">
        <v>0.40261019968509731</v>
      </c>
      <c r="S6961" s="211">
        <v>0.40308665492485818</v>
      </c>
      <c r="T6961" s="211">
        <v>0.52680493389447114</v>
      </c>
      <c r="U6961" s="211">
        <v>0.45826030585596195</v>
      </c>
      <c r="V6961" s="211">
        <v>0.10390962833823196</v>
      </c>
      <c r="W6961" s="211">
        <v>0.4899411781159389</v>
      </c>
      <c r="X6961" s="211">
        <v>0.4386851188324199</v>
      </c>
      <c r="Y6961" s="211">
        <v>0.55195368247320942</v>
      </c>
      <c r="Z6961" s="211">
        <v>0.14703725045977889</v>
      </c>
      <c r="AA6961" s="212">
        <v>0.11889073769471996</v>
      </c>
    </row>
    <row r="6962" spans="1:27" x14ac:dyDescent="0.35">
      <c r="A6962" s="210" t="s">
        <v>7638</v>
      </c>
      <c r="B6962" s="217">
        <v>131.71081224619982</v>
      </c>
      <c r="C6962" s="211">
        <v>6.8406451220643705E-2</v>
      </c>
      <c r="D6962" s="211">
        <v>0.1185071311034603</v>
      </c>
      <c r="E6962" s="211">
        <v>8.2179159252562056E-2</v>
      </c>
      <c r="F6962" s="211">
        <v>9.8156751546463805E-2</v>
      </c>
      <c r="G6962" s="211">
        <v>0.12062318347939198</v>
      </c>
      <c r="H6962" s="211">
        <v>0.11464943345992028</v>
      </c>
      <c r="I6962" s="211">
        <v>0.43499681211047048</v>
      </c>
      <c r="J6962" s="211">
        <v>0.44453183361891907</v>
      </c>
      <c r="K6962" s="211">
        <v>0.6446910754455919</v>
      </c>
      <c r="L6962" s="211">
        <v>0.27402090222237968</v>
      </c>
      <c r="M6962" s="211">
        <v>9.0158824778341279E-2</v>
      </c>
      <c r="N6962" s="211">
        <v>0.36694888821891047</v>
      </c>
      <c r="O6962" s="211">
        <v>0.77093801771405845</v>
      </c>
      <c r="P6962" s="211">
        <v>6.8721401278719937E-2</v>
      </c>
      <c r="Q6962" s="211">
        <v>4.3944551928385304E-2</v>
      </c>
      <c r="R6962" s="211">
        <v>0.37447756768148399</v>
      </c>
      <c r="S6962" s="211">
        <v>0.43152602740387863</v>
      </c>
      <c r="T6962" s="211">
        <v>0.57382417245357387</v>
      </c>
      <c r="U6962" s="211">
        <v>0.32652633872046827</v>
      </c>
      <c r="V6962" s="211">
        <v>0.10226720377656696</v>
      </c>
      <c r="W6962" s="211">
        <v>0.63403175702823134</v>
      </c>
      <c r="X6962" s="211">
        <v>0.28957779223038732</v>
      </c>
      <c r="Y6962" s="211">
        <v>0.65952802542572186</v>
      </c>
      <c r="Z6962" s="211">
        <v>0.14750648982153738</v>
      </c>
      <c r="AA6962" s="212">
        <v>0.11653041635088066</v>
      </c>
    </row>
    <row r="6963" spans="1:27" x14ac:dyDescent="0.35">
      <c r="A6963" s="210" t="s">
        <v>7639</v>
      </c>
      <c r="B6963" s="217">
        <v>146.54686125458622</v>
      </c>
      <c r="C6963" s="211">
        <v>5.2540816593321334E-2</v>
      </c>
      <c r="D6963" s="211">
        <v>0.11915793891571068</v>
      </c>
      <c r="E6963" s="211">
        <v>7.5847680496744355E-2</v>
      </c>
      <c r="F6963" s="211">
        <v>9.0233895978643286E-2</v>
      </c>
      <c r="G6963" s="211">
        <v>0.12113162795270373</v>
      </c>
      <c r="H6963" s="211">
        <v>0.1183807716869783</v>
      </c>
      <c r="I6963" s="211">
        <v>0.50114029748825573</v>
      </c>
      <c r="J6963" s="211">
        <v>0.41940198500475334</v>
      </c>
      <c r="K6963" s="211">
        <v>0.51681457940105846</v>
      </c>
      <c r="L6963" s="211">
        <v>0.27841881237293464</v>
      </c>
      <c r="M6963" s="211">
        <v>0.11469954951160445</v>
      </c>
      <c r="N6963" s="211">
        <v>0.4612406117039084</v>
      </c>
      <c r="O6963" s="211">
        <v>0.7337505174129948</v>
      </c>
      <c r="P6963" s="211">
        <v>7.0879144167938835E-2</v>
      </c>
      <c r="Q6963" s="211">
        <v>9.9178039259251047E-2</v>
      </c>
      <c r="R6963" s="211">
        <v>0.44524037301086439</v>
      </c>
      <c r="S6963" s="211">
        <v>0.33174764407565782</v>
      </c>
      <c r="T6963" s="211">
        <v>0.52859291788459462</v>
      </c>
      <c r="U6963" s="211">
        <v>0.38340160480611712</v>
      </c>
      <c r="V6963" s="211">
        <v>0.15739286398697591</v>
      </c>
      <c r="W6963" s="211">
        <v>0.61115400812377885</v>
      </c>
      <c r="X6963" s="211">
        <v>0.27320737196994593</v>
      </c>
      <c r="Y6963" s="211">
        <v>0.60717399184424758</v>
      </c>
      <c r="Z6963" s="211">
        <v>0.14673657755702235</v>
      </c>
      <c r="AA6963" s="212">
        <v>0.12636319659503104</v>
      </c>
    </row>
    <row r="6964" spans="1:27" x14ac:dyDescent="0.35">
      <c r="A6964" s="210" t="s">
        <v>7640</v>
      </c>
      <c r="B6964" s="217">
        <v>167.28417688246415</v>
      </c>
      <c r="C6964" s="211">
        <v>7.1968134087146557E-2</v>
      </c>
      <c r="D6964" s="211">
        <v>0.12950972040738984</v>
      </c>
      <c r="E6964" s="211">
        <v>7.416427793864365E-2</v>
      </c>
      <c r="F6964" s="211">
        <v>0.10380339419941582</v>
      </c>
      <c r="G6964" s="211">
        <v>0.11701620155243445</v>
      </c>
      <c r="H6964" s="211">
        <v>0.11938428273479587</v>
      </c>
      <c r="I6964" s="211">
        <v>0.52274245494108706</v>
      </c>
      <c r="J6964" s="211">
        <v>0.43520489735106682</v>
      </c>
      <c r="K6964" s="211">
        <v>0.63367214555672469</v>
      </c>
      <c r="L6964" s="211">
        <v>0.27495217739683619</v>
      </c>
      <c r="M6964" s="211">
        <v>9.7854019486676005E-2</v>
      </c>
      <c r="N6964" s="211">
        <v>0.40006698364064386</v>
      </c>
      <c r="O6964" s="211">
        <v>0.71395733419855711</v>
      </c>
      <c r="P6964" s="211">
        <v>6.6567487552509227E-2</v>
      </c>
      <c r="Q6964" s="211">
        <v>0.12023072724670317</v>
      </c>
      <c r="R6964" s="211">
        <v>0.43867564426812178</v>
      </c>
      <c r="S6964" s="211">
        <v>0.36179724276512198</v>
      </c>
      <c r="T6964" s="211">
        <v>0.58704791704189552</v>
      </c>
      <c r="U6964" s="211">
        <v>0.40624075774305418</v>
      </c>
      <c r="V6964" s="211">
        <v>0.13358053159587746</v>
      </c>
      <c r="W6964" s="211">
        <v>0.58491447347439662</v>
      </c>
      <c r="X6964" s="211">
        <v>0.3389531673632255</v>
      </c>
      <c r="Y6964" s="211">
        <v>0.74998275586608476</v>
      </c>
      <c r="Z6964" s="211">
        <v>0.14927561368365597</v>
      </c>
      <c r="AA6964" s="212">
        <v>0.11605919456387775</v>
      </c>
    </row>
    <row r="6965" spans="1:27" x14ac:dyDescent="0.35">
      <c r="A6965" s="210" t="s">
        <v>7641</v>
      </c>
      <c r="B6965" s="217">
        <v>118.52103215476001</v>
      </c>
      <c r="C6965" s="211">
        <v>7.4805325222394886E-2</v>
      </c>
      <c r="D6965" s="211">
        <v>0.12244048508306088</v>
      </c>
      <c r="E6965" s="211">
        <v>8.3700431107208026E-2</v>
      </c>
      <c r="F6965" s="211">
        <v>0.10687251412126542</v>
      </c>
      <c r="G6965" s="211">
        <v>0.12535250693011335</v>
      </c>
      <c r="H6965" s="211">
        <v>0.11340693548294889</v>
      </c>
      <c r="I6965" s="211">
        <v>0.41585665797073568</v>
      </c>
      <c r="J6965" s="211">
        <v>0.43862594359716595</v>
      </c>
      <c r="K6965" s="211">
        <v>0.61915824325934299</v>
      </c>
      <c r="L6965" s="211">
        <v>0.27455857153447505</v>
      </c>
      <c r="M6965" s="211">
        <v>0.10443567149834312</v>
      </c>
      <c r="N6965" s="211">
        <v>0.4794087111777578</v>
      </c>
      <c r="O6965" s="211">
        <v>0.65202916020270352</v>
      </c>
      <c r="P6965" s="211">
        <v>7.1234385879462014E-2</v>
      </c>
      <c r="Q6965" s="211">
        <v>7.7608770336491828E-2</v>
      </c>
      <c r="R6965" s="211">
        <v>0.47544955695583069</v>
      </c>
      <c r="S6965" s="211">
        <v>0.29197118686221252</v>
      </c>
      <c r="T6965" s="211">
        <v>0.50321761129837705</v>
      </c>
      <c r="U6965" s="211">
        <v>0.37305647171999301</v>
      </c>
      <c r="V6965" s="211">
        <v>5.2968019771324308E-2</v>
      </c>
      <c r="W6965" s="211">
        <v>0.49631394644290111</v>
      </c>
      <c r="X6965" s="211">
        <v>0.33435507462915182</v>
      </c>
      <c r="Y6965" s="211">
        <v>0.59710238501138491</v>
      </c>
      <c r="Z6965" s="211">
        <v>0.14998392344113773</v>
      </c>
      <c r="AA6965" s="212">
        <v>0.1189391686181972</v>
      </c>
    </row>
    <row r="6966" spans="1:27" x14ac:dyDescent="0.35">
      <c r="A6966" s="210" t="s">
        <v>7642</v>
      </c>
      <c r="B6966" s="217">
        <v>184.56127845193075</v>
      </c>
      <c r="C6966" s="211">
        <v>5.1106455820413732E-2</v>
      </c>
      <c r="D6966" s="211">
        <v>0.11952134345138117</v>
      </c>
      <c r="E6966" s="211">
        <v>8.0983955164536714E-2</v>
      </c>
      <c r="F6966" s="211">
        <v>9.9239363065584438E-2</v>
      </c>
      <c r="G6966" s="211">
        <v>0.11588108768789147</v>
      </c>
      <c r="H6966" s="211">
        <v>0.10172720825205397</v>
      </c>
      <c r="I6966" s="211">
        <v>0.50269439180560294</v>
      </c>
      <c r="J6966" s="211">
        <v>0.40548231884295338</v>
      </c>
      <c r="K6966" s="211">
        <v>0.58789579441036222</v>
      </c>
      <c r="L6966" s="211">
        <v>0.27167618124472354</v>
      </c>
      <c r="M6966" s="211">
        <v>8.3204803263115551E-2</v>
      </c>
      <c r="N6966" s="211">
        <v>0.38328036568550161</v>
      </c>
      <c r="O6966" s="211">
        <v>0.70726985981633095</v>
      </c>
      <c r="P6966" s="211">
        <v>7.2981995024916826E-2</v>
      </c>
      <c r="Q6966" s="211">
        <v>7.7688913616408131E-2</v>
      </c>
      <c r="R6966" s="211">
        <v>0.41200809963275942</v>
      </c>
      <c r="S6966" s="211">
        <v>0.33915509399026705</v>
      </c>
      <c r="T6966" s="211">
        <v>0.54876172250392929</v>
      </c>
      <c r="U6966" s="211">
        <v>0.51008916798003412</v>
      </c>
      <c r="V6966" s="211">
        <v>0.14083594929260423</v>
      </c>
      <c r="W6966" s="211">
        <v>0.55857881346893168</v>
      </c>
      <c r="X6966" s="211">
        <v>0.23313371919601072</v>
      </c>
      <c r="Y6966" s="211">
        <v>0.66974796240910561</v>
      </c>
      <c r="Z6966" s="211">
        <v>0.1484802966897967</v>
      </c>
      <c r="AA6966" s="212">
        <v>0.11084342081999725</v>
      </c>
    </row>
    <row r="6967" spans="1:27" x14ac:dyDescent="0.35">
      <c r="A6967" s="210" t="s">
        <v>7643</v>
      </c>
      <c r="B6967" s="217">
        <v>164.42192050729645</v>
      </c>
      <c r="C6967" s="211">
        <v>5.8951876025068975E-2</v>
      </c>
      <c r="D6967" s="211">
        <v>0.11961875578611121</v>
      </c>
      <c r="E6967" s="211">
        <v>8.6917512123263735E-2</v>
      </c>
      <c r="F6967" s="211">
        <v>7.7300520357923064E-2</v>
      </c>
      <c r="G6967" s="211">
        <v>0.12559776393922881</v>
      </c>
      <c r="H6967" s="211">
        <v>0.1142533318863968</v>
      </c>
      <c r="I6967" s="211">
        <v>0.53100060739683008</v>
      </c>
      <c r="J6967" s="211">
        <v>0.45501034272935414</v>
      </c>
      <c r="K6967" s="211">
        <v>0.5596933341326471</v>
      </c>
      <c r="L6967" s="211">
        <v>0.27510793776198011</v>
      </c>
      <c r="M6967" s="211">
        <v>0.11788072423889789</v>
      </c>
      <c r="N6967" s="211">
        <v>0.43097140817829094</v>
      </c>
      <c r="O6967" s="211">
        <v>0.61667964712635903</v>
      </c>
      <c r="P6967" s="211">
        <v>6.9196744933781751E-2</v>
      </c>
      <c r="Q6967" s="211">
        <v>7.4270672340810875E-2</v>
      </c>
      <c r="R6967" s="211">
        <v>0.42027267921098249</v>
      </c>
      <c r="S6967" s="211">
        <v>0.35674127398698668</v>
      </c>
      <c r="T6967" s="211">
        <v>0.59002995756208299</v>
      </c>
      <c r="U6967" s="211">
        <v>0.39205107594722444</v>
      </c>
      <c r="V6967" s="211">
        <v>0.16853471154726757</v>
      </c>
      <c r="W6967" s="211">
        <v>0.52631769069760048</v>
      </c>
      <c r="X6967" s="211">
        <v>0.26413554511857062</v>
      </c>
      <c r="Y6967" s="211">
        <v>0.57719107815132131</v>
      </c>
      <c r="Z6967" s="211">
        <v>0.14625727930445639</v>
      </c>
      <c r="AA6967" s="212">
        <v>0.11945108067492327</v>
      </c>
    </row>
    <row r="6968" spans="1:27" x14ac:dyDescent="0.35">
      <c r="A6968" s="210" t="s">
        <v>7644</v>
      </c>
      <c r="B6968" s="217">
        <v>133.23670359225494</v>
      </c>
      <c r="C6968" s="211">
        <v>7.7996799113019752E-2</v>
      </c>
      <c r="D6968" s="211">
        <v>0.12816832363648586</v>
      </c>
      <c r="E6968" s="211">
        <v>8.2236388064929389E-2</v>
      </c>
      <c r="F6968" s="211">
        <v>9.95622386283401E-2</v>
      </c>
      <c r="G6968" s="211">
        <v>0.11464095226026828</v>
      </c>
      <c r="H6968" s="211">
        <v>0.11257765883679396</v>
      </c>
      <c r="I6968" s="211">
        <v>0.4339407171325248</v>
      </c>
      <c r="J6968" s="211">
        <v>0.41350591649009144</v>
      </c>
      <c r="K6968" s="211">
        <v>0.53170654310888721</v>
      </c>
      <c r="L6968" s="211">
        <v>0.27878387593844006</v>
      </c>
      <c r="M6968" s="211">
        <v>0.10293145037029644</v>
      </c>
      <c r="N6968" s="211">
        <v>0.51852645957597976</v>
      </c>
      <c r="O6968" s="211">
        <v>0.78620923646831087</v>
      </c>
      <c r="P6968" s="211">
        <v>6.4149938740345705E-2</v>
      </c>
      <c r="Q6968" s="211">
        <v>4.6074243293557055E-2</v>
      </c>
      <c r="R6968" s="211">
        <v>0.44141272638403928</v>
      </c>
      <c r="S6968" s="211">
        <v>0.29020623272759777</v>
      </c>
      <c r="T6968" s="211">
        <v>0.50029900743766942</v>
      </c>
      <c r="U6968" s="211">
        <v>0.4247421006066201</v>
      </c>
      <c r="V6968" s="211">
        <v>7.2241587630440113E-2</v>
      </c>
      <c r="W6968" s="211">
        <v>0.57603290843650545</v>
      </c>
      <c r="X6968" s="211">
        <v>0.38627161197984317</v>
      </c>
      <c r="Y6968" s="211">
        <v>0.65652450964382492</v>
      </c>
      <c r="Z6968" s="211">
        <v>0.14800302096787968</v>
      </c>
      <c r="AA6968" s="212">
        <v>0.1126800354249937</v>
      </c>
    </row>
    <row r="6969" spans="1:27" x14ac:dyDescent="0.35">
      <c r="A6969" s="210" t="s">
        <v>7645</v>
      </c>
      <c r="B6969" s="217">
        <v>159.87834712212111</v>
      </c>
      <c r="C6969" s="211">
        <v>5.2358599596582983E-2</v>
      </c>
      <c r="D6969" s="211">
        <v>0.1208480632390416</v>
      </c>
      <c r="E6969" s="211">
        <v>7.7801792248077706E-2</v>
      </c>
      <c r="F6969" s="211">
        <v>0.10368606407267326</v>
      </c>
      <c r="G6969" s="211">
        <v>0.12275273236218953</v>
      </c>
      <c r="H6969" s="211">
        <v>0.11311142635734461</v>
      </c>
      <c r="I6969" s="211">
        <v>0.45672254412492741</v>
      </c>
      <c r="J6969" s="211">
        <v>0.40717101958078489</v>
      </c>
      <c r="K6969" s="211">
        <v>0.64141773425934612</v>
      </c>
      <c r="L6969" s="211">
        <v>0.26804756829833021</v>
      </c>
      <c r="M6969" s="211">
        <v>0.10578861283128949</v>
      </c>
      <c r="N6969" s="211">
        <v>0.36991822480203235</v>
      </c>
      <c r="O6969" s="211">
        <v>0.70346204707325588</v>
      </c>
      <c r="P6969" s="211">
        <v>6.8477885889253493E-2</v>
      </c>
      <c r="Q6969" s="211">
        <v>6.5167967430384624E-2</v>
      </c>
      <c r="R6969" s="211">
        <v>0.38083718676253892</v>
      </c>
      <c r="S6969" s="211">
        <v>0.37042980359388927</v>
      </c>
      <c r="T6969" s="211">
        <v>0.56232029598631195</v>
      </c>
      <c r="U6969" s="211">
        <v>0.49543688806176567</v>
      </c>
      <c r="V6969" s="211">
        <v>0.15223888109429828</v>
      </c>
      <c r="W6969" s="211">
        <v>0.52590273377897501</v>
      </c>
      <c r="X6969" s="211">
        <v>0.28621810590627222</v>
      </c>
      <c r="Y6969" s="211">
        <v>0.60202659061185082</v>
      </c>
      <c r="Z6969" s="211">
        <v>0.14851129432836171</v>
      </c>
      <c r="AA6969" s="212">
        <v>0.12526479152525372</v>
      </c>
    </row>
    <row r="6970" spans="1:27" x14ac:dyDescent="0.35">
      <c r="A6970" s="210" t="s">
        <v>7646</v>
      </c>
      <c r="B6970" s="217">
        <v>131.30956997938534</v>
      </c>
      <c r="C6970" s="211">
        <v>6.6366132540848138E-2</v>
      </c>
      <c r="D6970" s="211">
        <v>0.1241549204973669</v>
      </c>
      <c r="E6970" s="211">
        <v>8.8226783424266125E-2</v>
      </c>
      <c r="F6970" s="211">
        <v>0.10377586028679975</v>
      </c>
      <c r="G6970" s="211">
        <v>0.11726842644872303</v>
      </c>
      <c r="H6970" s="211">
        <v>0.11749101998859787</v>
      </c>
      <c r="I6970" s="211">
        <v>0.46273096030274408</v>
      </c>
      <c r="J6970" s="211">
        <v>0.39953969718003229</v>
      </c>
      <c r="K6970" s="211">
        <v>0.52945287917297423</v>
      </c>
      <c r="L6970" s="211">
        <v>0.27365854396939682</v>
      </c>
      <c r="M6970" s="211">
        <v>8.820526520833083E-2</v>
      </c>
      <c r="N6970" s="211">
        <v>0.49388775896505616</v>
      </c>
      <c r="O6970" s="211">
        <v>0.70297770215220412</v>
      </c>
      <c r="P6970" s="211">
        <v>6.8934714501470637E-2</v>
      </c>
      <c r="Q6970" s="211">
        <v>5.454889720707129E-2</v>
      </c>
      <c r="R6970" s="211">
        <v>0.45072642478976099</v>
      </c>
      <c r="S6970" s="211">
        <v>0.34227067789927246</v>
      </c>
      <c r="T6970" s="211">
        <v>0.4771498330255895</v>
      </c>
      <c r="U6970" s="211">
        <v>0.53277619866603232</v>
      </c>
      <c r="V6970" s="211">
        <v>5.8162189726596314E-2</v>
      </c>
      <c r="W6970" s="211">
        <v>0.61807757655198947</v>
      </c>
      <c r="X6970" s="211">
        <v>0.32250907870874468</v>
      </c>
      <c r="Y6970" s="211">
        <v>0.70643480545850978</v>
      </c>
      <c r="Z6970" s="211">
        <v>0.1460125259231656</v>
      </c>
      <c r="AA6970" s="212">
        <v>0.11518662805368073</v>
      </c>
    </row>
    <row r="6971" spans="1:27" x14ac:dyDescent="0.35">
      <c r="A6971" s="210" t="s">
        <v>7647</v>
      </c>
      <c r="B6971" s="217">
        <v>103.68669240752261</v>
      </c>
      <c r="C6971" s="211">
        <v>7.1748431328531481E-2</v>
      </c>
      <c r="D6971" s="211">
        <v>0.11702728020866954</v>
      </c>
      <c r="E6971" s="211">
        <v>7.2532590283547527E-2</v>
      </c>
      <c r="F6971" s="211">
        <v>9.5392359550126093E-2</v>
      </c>
      <c r="G6971" s="211">
        <v>0.12226151811783197</v>
      </c>
      <c r="H6971" s="211">
        <v>0.11557212085901945</v>
      </c>
      <c r="I6971" s="211">
        <v>0.50397869497786096</v>
      </c>
      <c r="J6971" s="211">
        <v>0.397423286503236</v>
      </c>
      <c r="K6971" s="211">
        <v>0.63689114226290733</v>
      </c>
      <c r="L6971" s="211">
        <v>0.26754478863954984</v>
      </c>
      <c r="M6971" s="211">
        <v>8.9809717560909108E-2</v>
      </c>
      <c r="N6971" s="211">
        <v>0.41377138148901793</v>
      </c>
      <c r="O6971" s="211">
        <v>0.74016897548265415</v>
      </c>
      <c r="P6971" s="211">
        <v>6.6800975985372782E-2</v>
      </c>
      <c r="Q6971" s="211">
        <v>5.4795438388689902E-2</v>
      </c>
      <c r="R6971" s="211">
        <v>0.4406225037849214</v>
      </c>
      <c r="S6971" s="211">
        <v>0.39360861465498342</v>
      </c>
      <c r="T6971" s="211">
        <v>0.58777304729882052</v>
      </c>
      <c r="U6971" s="211">
        <v>0.34908534182151119</v>
      </c>
      <c r="V6971" s="211">
        <v>5.4237984624987474E-2</v>
      </c>
      <c r="W6971" s="211">
        <v>0.56605080601425284</v>
      </c>
      <c r="X6971" s="211">
        <v>0.30193352069549895</v>
      </c>
      <c r="Y6971" s="211">
        <v>0.67919965692422346</v>
      </c>
      <c r="Z6971" s="211">
        <v>0.14670492498600682</v>
      </c>
      <c r="AA6971" s="212">
        <v>0.12530160319597267</v>
      </c>
    </row>
    <row r="6972" spans="1:27" x14ac:dyDescent="0.35">
      <c r="A6972" s="210" t="s">
        <v>7648</v>
      </c>
      <c r="B6972" s="217">
        <v>134.26944528297105</v>
      </c>
      <c r="C6972" s="211">
        <v>5.1415592709009167E-2</v>
      </c>
      <c r="D6972" s="211">
        <v>0.12686062993965908</v>
      </c>
      <c r="E6972" s="211">
        <v>7.7435650648231227E-2</v>
      </c>
      <c r="F6972" s="211">
        <v>9.8111834173968029E-2</v>
      </c>
      <c r="G6972" s="211">
        <v>0.11919386233718647</v>
      </c>
      <c r="H6972" s="211">
        <v>0.11399904462497958</v>
      </c>
      <c r="I6972" s="211">
        <v>0.44423962382157506</v>
      </c>
      <c r="J6972" s="211">
        <v>0.3993314698569756</v>
      </c>
      <c r="K6972" s="211">
        <v>0.62634638740110726</v>
      </c>
      <c r="L6972" s="211">
        <v>0.28186332770558664</v>
      </c>
      <c r="M6972" s="211">
        <v>8.5903019234030098E-2</v>
      </c>
      <c r="N6972" s="211">
        <v>0.51460748791764976</v>
      </c>
      <c r="O6972" s="211">
        <v>0.67549402186694496</v>
      </c>
      <c r="P6972" s="211">
        <v>6.9015828904755841E-2</v>
      </c>
      <c r="Q6972" s="211">
        <v>4.5216165623305944E-2</v>
      </c>
      <c r="R6972" s="211">
        <v>0.44257578323772606</v>
      </c>
      <c r="S6972" s="211">
        <v>0.4041994614235167</v>
      </c>
      <c r="T6972" s="211">
        <v>0.58900560748809172</v>
      </c>
      <c r="U6972" s="211">
        <v>0.45570498751345112</v>
      </c>
      <c r="V6972" s="211">
        <v>7.9172034735750671E-2</v>
      </c>
      <c r="W6972" s="211">
        <v>0.5567977027699057</v>
      </c>
      <c r="X6972" s="211">
        <v>0.38723703569554607</v>
      </c>
      <c r="Y6972" s="211">
        <v>0.6715247340754773</v>
      </c>
      <c r="Z6972" s="211">
        <v>0.14973342256612643</v>
      </c>
      <c r="AA6972" s="212">
        <v>0.11859473464714591</v>
      </c>
    </row>
    <row r="6973" spans="1:27" x14ac:dyDescent="0.35">
      <c r="A6973" s="210" t="s">
        <v>7649</v>
      </c>
      <c r="B6973" s="217">
        <v>137.731463458364</v>
      </c>
      <c r="C6973" s="211">
        <v>6.9815550269711341E-2</v>
      </c>
      <c r="D6973" s="211">
        <v>0.12618499893221397</v>
      </c>
      <c r="E6973" s="211">
        <v>6.6675513516938664E-2</v>
      </c>
      <c r="F6973" s="211">
        <v>8.4929606114506506E-2</v>
      </c>
      <c r="G6973" s="211">
        <v>0.1146908826593809</v>
      </c>
      <c r="H6973" s="211">
        <v>0.12429424122260585</v>
      </c>
      <c r="I6973" s="211">
        <v>0.51360619410400088</v>
      </c>
      <c r="J6973" s="211">
        <v>0.45226688720015923</v>
      </c>
      <c r="K6973" s="211">
        <v>0.64253852940568712</v>
      </c>
      <c r="L6973" s="211">
        <v>0.27386704660246974</v>
      </c>
      <c r="M6973" s="211">
        <v>8.6614074364220112E-2</v>
      </c>
      <c r="N6973" s="211">
        <v>0.41175407207532244</v>
      </c>
      <c r="O6973" s="211">
        <v>0.70341143918045568</v>
      </c>
      <c r="P6973" s="211">
        <v>7.330356507082425E-2</v>
      </c>
      <c r="Q6973" s="211">
        <v>0.13266426851622198</v>
      </c>
      <c r="R6973" s="211">
        <v>0.41616240702281371</v>
      </c>
      <c r="S6973" s="211">
        <v>0.32726570767153634</v>
      </c>
      <c r="T6973" s="211">
        <v>0.59104904407500836</v>
      </c>
      <c r="U6973" s="211">
        <v>0.40271709148948032</v>
      </c>
      <c r="V6973" s="211">
        <v>0.10381077294994885</v>
      </c>
      <c r="W6973" s="211">
        <v>0.52681812694138674</v>
      </c>
      <c r="X6973" s="211">
        <v>0.2609365238569773</v>
      </c>
      <c r="Y6973" s="211">
        <v>0.69009719043855378</v>
      </c>
      <c r="Z6973" s="211">
        <v>0.14270341943748341</v>
      </c>
      <c r="AA6973" s="212">
        <v>0.12357216102971515</v>
      </c>
    </row>
    <row r="6974" spans="1:27" x14ac:dyDescent="0.35">
      <c r="A6974" s="210" t="s">
        <v>7650</v>
      </c>
      <c r="B6974" s="217">
        <v>121.04994878584939</v>
      </c>
      <c r="C6974" s="211">
        <v>7.6439753567381141E-2</v>
      </c>
      <c r="D6974" s="211">
        <v>0.12034380200112529</v>
      </c>
      <c r="E6974" s="211">
        <v>7.3197398065757216E-2</v>
      </c>
      <c r="F6974" s="211">
        <v>9.064510792513876E-2</v>
      </c>
      <c r="G6974" s="211">
        <v>0.1242218974708809</v>
      </c>
      <c r="H6974" s="211">
        <v>0.12446005250294102</v>
      </c>
      <c r="I6974" s="211">
        <v>0.51556811015184612</v>
      </c>
      <c r="J6974" s="211">
        <v>0.40440079514548877</v>
      </c>
      <c r="K6974" s="211">
        <v>0.64257682389428128</v>
      </c>
      <c r="L6974" s="211">
        <v>0.27835583762400301</v>
      </c>
      <c r="M6974" s="211">
        <v>8.469658031041713E-2</v>
      </c>
      <c r="N6974" s="211">
        <v>0.43588744322292117</v>
      </c>
      <c r="O6974" s="211">
        <v>0.66378988208437395</v>
      </c>
      <c r="P6974" s="211">
        <v>6.9246331506248135E-2</v>
      </c>
      <c r="Q6974" s="211">
        <v>5.6247791525667237E-2</v>
      </c>
      <c r="R6974" s="211">
        <v>0.37753957807830091</v>
      </c>
      <c r="S6974" s="211">
        <v>0.33478454933621909</v>
      </c>
      <c r="T6974" s="211">
        <v>0.52580974327247998</v>
      </c>
      <c r="U6974" s="211">
        <v>0.38308050746070865</v>
      </c>
      <c r="V6974" s="211">
        <v>7.9621074335201811E-2</v>
      </c>
      <c r="W6974" s="211">
        <v>0.55528274243146436</v>
      </c>
      <c r="X6974" s="211">
        <v>0.26369134957789853</v>
      </c>
      <c r="Y6974" s="211">
        <v>0.6844224075148303</v>
      </c>
      <c r="Z6974" s="211">
        <v>0.14330534997081887</v>
      </c>
      <c r="AA6974" s="212">
        <v>0.11854859967681189</v>
      </c>
    </row>
    <row r="6975" spans="1:27" x14ac:dyDescent="0.35">
      <c r="A6975" s="210" t="s">
        <v>7651</v>
      </c>
      <c r="B6975" s="217">
        <v>161.45206928926416</v>
      </c>
      <c r="C6975" s="211">
        <v>4.9529100522650325E-2</v>
      </c>
      <c r="D6975" s="211">
        <v>0.12630384007249815</v>
      </c>
      <c r="E6975" s="211">
        <v>8.5873177180756682E-2</v>
      </c>
      <c r="F6975" s="211">
        <v>8.2160533641027239E-2</v>
      </c>
      <c r="G6975" s="211">
        <v>0.12138899531606871</v>
      </c>
      <c r="H6975" s="211">
        <v>0.12174367821615066</v>
      </c>
      <c r="I6975" s="211">
        <v>0.47730584262314546</v>
      </c>
      <c r="J6975" s="211">
        <v>0.44888403757309797</v>
      </c>
      <c r="K6975" s="211">
        <v>0.64789020717625045</v>
      </c>
      <c r="L6975" s="211">
        <v>0.28200614711081684</v>
      </c>
      <c r="M6975" s="211">
        <v>0.10236602303533382</v>
      </c>
      <c r="N6975" s="211">
        <v>0.43160362356731896</v>
      </c>
      <c r="O6975" s="211">
        <v>0.67336454067261919</v>
      </c>
      <c r="P6975" s="211">
        <v>6.7207504490053874E-2</v>
      </c>
      <c r="Q6975" s="211">
        <v>4.9419989526396729E-2</v>
      </c>
      <c r="R6975" s="211">
        <v>0.46350690350386026</v>
      </c>
      <c r="S6975" s="211">
        <v>0.31053014954918134</v>
      </c>
      <c r="T6975" s="211">
        <v>0.62014345399276272</v>
      </c>
      <c r="U6975" s="211">
        <v>0.51895216615891759</v>
      </c>
      <c r="V6975" s="211">
        <v>0.10010344038521558</v>
      </c>
      <c r="W6975" s="211">
        <v>0.61515992028426281</v>
      </c>
      <c r="X6975" s="211">
        <v>0.29230196068418246</v>
      </c>
      <c r="Y6975" s="211">
        <v>0.72765783426905595</v>
      </c>
      <c r="Z6975" s="211">
        <v>0.14126840807093233</v>
      </c>
      <c r="AA6975" s="212">
        <v>0.11988584088194021</v>
      </c>
    </row>
    <row r="6976" spans="1:27" x14ac:dyDescent="0.35">
      <c r="A6976" s="210" t="s">
        <v>7652</v>
      </c>
      <c r="B6976" s="217">
        <v>145.38550340751979</v>
      </c>
      <c r="C6976" s="211">
        <v>6.6379375279436076E-2</v>
      </c>
      <c r="D6976" s="211">
        <v>0.11876971542309088</v>
      </c>
      <c r="E6976" s="211">
        <v>7.501132358851928E-2</v>
      </c>
      <c r="F6976" s="211">
        <v>0.10804183635498268</v>
      </c>
      <c r="G6976" s="211">
        <v>0.12504046234552582</v>
      </c>
      <c r="H6976" s="211">
        <v>0.11875983625061166</v>
      </c>
      <c r="I6976" s="211">
        <v>0.51898218797892837</v>
      </c>
      <c r="J6976" s="211">
        <v>0.48299935352869411</v>
      </c>
      <c r="K6976" s="211">
        <v>0.53324473219533297</v>
      </c>
      <c r="L6976" s="211">
        <v>0.27783606841118941</v>
      </c>
      <c r="M6976" s="211">
        <v>0.10954873477504805</v>
      </c>
      <c r="N6976" s="211">
        <v>0.45854569510975629</v>
      </c>
      <c r="O6976" s="211">
        <v>0.61264801393416302</v>
      </c>
      <c r="P6976" s="211">
        <v>6.9077067468311465E-2</v>
      </c>
      <c r="Q6976" s="211">
        <v>0.12161007386493272</v>
      </c>
      <c r="R6976" s="211">
        <v>0.42732801239789053</v>
      </c>
      <c r="S6976" s="211">
        <v>0.29350619009332435</v>
      </c>
      <c r="T6976" s="211">
        <v>0.57423905669601372</v>
      </c>
      <c r="U6976" s="211">
        <v>0.49184534285704679</v>
      </c>
      <c r="V6976" s="211">
        <v>0.11144267268752456</v>
      </c>
      <c r="W6976" s="211">
        <v>0.56562045270142181</v>
      </c>
      <c r="X6976" s="211">
        <v>0.31089748548817414</v>
      </c>
      <c r="Y6976" s="211">
        <v>0.65568239448462018</v>
      </c>
      <c r="Z6976" s="211">
        <v>0.1403818443272094</v>
      </c>
      <c r="AA6976" s="212">
        <v>0.12376669912772692</v>
      </c>
    </row>
    <row r="6977" spans="1:27" x14ac:dyDescent="0.35">
      <c r="A6977" s="210" t="s">
        <v>7653</v>
      </c>
      <c r="B6977" s="217">
        <v>162.82179699915613</v>
      </c>
      <c r="C6977" s="211">
        <v>8.5583156466966862E-2</v>
      </c>
      <c r="D6977" s="211">
        <v>0.12573352877529584</v>
      </c>
      <c r="E6977" s="211">
        <v>8.4447000715186946E-2</v>
      </c>
      <c r="F6977" s="211">
        <v>9.1125677894873289E-2</v>
      </c>
      <c r="G6977" s="211">
        <v>0.12027776239998937</v>
      </c>
      <c r="H6977" s="211">
        <v>0.1054907625367266</v>
      </c>
      <c r="I6977" s="211">
        <v>0.49601361532162419</v>
      </c>
      <c r="J6977" s="211">
        <v>0.41765147928777768</v>
      </c>
      <c r="K6977" s="211">
        <v>0.60953796453839759</v>
      </c>
      <c r="L6977" s="211">
        <v>0.28286922678664306</v>
      </c>
      <c r="M6977" s="211">
        <v>9.2443602858728269E-2</v>
      </c>
      <c r="N6977" s="211">
        <v>0.4613817978823857</v>
      </c>
      <c r="O6977" s="211">
        <v>0.74149435366984329</v>
      </c>
      <c r="P6977" s="211">
        <v>7.3947458060178689E-2</v>
      </c>
      <c r="Q6977" s="211">
        <v>7.9067759993840317E-2</v>
      </c>
      <c r="R6977" s="211">
        <v>0.40979156477811862</v>
      </c>
      <c r="S6977" s="211">
        <v>0.31394787748879066</v>
      </c>
      <c r="T6977" s="211">
        <v>0.49759282641395786</v>
      </c>
      <c r="U6977" s="211">
        <v>0.38827462469984175</v>
      </c>
      <c r="V6977" s="211">
        <v>0.13221675718057391</v>
      </c>
      <c r="W6977" s="211">
        <v>0.59028052837184763</v>
      </c>
      <c r="X6977" s="211">
        <v>0.42342007382851443</v>
      </c>
      <c r="Y6977" s="211">
        <v>0.74595228642901013</v>
      </c>
      <c r="Z6977" s="211">
        <v>0.14740873067977625</v>
      </c>
      <c r="AA6977" s="212">
        <v>0.12176949184087943</v>
      </c>
    </row>
    <row r="6978" spans="1:27" x14ac:dyDescent="0.35">
      <c r="A6978" s="210" t="s">
        <v>7654</v>
      </c>
      <c r="B6978" s="217">
        <v>122.28370648255297</v>
      </c>
      <c r="C6978" s="211">
        <v>6.6119919368244601E-2</v>
      </c>
      <c r="D6978" s="211">
        <v>0.12213237296985777</v>
      </c>
      <c r="E6978" s="211">
        <v>7.0186794527440047E-2</v>
      </c>
      <c r="F6978" s="211">
        <v>0.10335066003299327</v>
      </c>
      <c r="G6978" s="211">
        <v>0.12555761784163902</v>
      </c>
      <c r="H6978" s="211">
        <v>0.11808048970109218</v>
      </c>
      <c r="I6978" s="211">
        <v>0.42542475213453662</v>
      </c>
      <c r="J6978" s="211">
        <v>0.48951519794069642</v>
      </c>
      <c r="K6978" s="211">
        <v>0.50982239367428961</v>
      </c>
      <c r="L6978" s="211">
        <v>0.27430163467822255</v>
      </c>
      <c r="M6978" s="211">
        <v>9.1236703272361552E-2</v>
      </c>
      <c r="N6978" s="211">
        <v>0.48778274682139122</v>
      </c>
      <c r="O6978" s="211">
        <v>0.64836253524999676</v>
      </c>
      <c r="P6978" s="211">
        <v>6.2747813315983475E-2</v>
      </c>
      <c r="Q6978" s="211">
        <v>7.162045251142804E-2</v>
      </c>
      <c r="R6978" s="211">
        <v>0.41841495318910638</v>
      </c>
      <c r="S6978" s="211">
        <v>0.289966679775714</v>
      </c>
      <c r="T6978" s="211">
        <v>0.57306129192141864</v>
      </c>
      <c r="U6978" s="211">
        <v>0.41551873354251356</v>
      </c>
      <c r="V6978" s="211">
        <v>0.11114911740162654</v>
      </c>
      <c r="W6978" s="211">
        <v>0.55975695989499485</v>
      </c>
      <c r="X6978" s="211">
        <v>0.31847158018904681</v>
      </c>
      <c r="Y6978" s="211">
        <v>0.67287000663474195</v>
      </c>
      <c r="Z6978" s="211">
        <v>0.14974900593654225</v>
      </c>
      <c r="AA6978" s="212">
        <v>0.12078949193760317</v>
      </c>
    </row>
    <row r="6979" spans="1:27" x14ac:dyDescent="0.35">
      <c r="A6979" s="210" t="s">
        <v>7655</v>
      </c>
      <c r="B6979" s="217">
        <v>138.81776531947429</v>
      </c>
      <c r="C6979" s="211">
        <v>7.0141000947461202E-2</v>
      </c>
      <c r="D6979" s="211">
        <v>0.11739353972718401</v>
      </c>
      <c r="E6979" s="211">
        <v>8.8822983643670986E-2</v>
      </c>
      <c r="F6979" s="211">
        <v>9.2528975851635567E-2</v>
      </c>
      <c r="G6979" s="211">
        <v>0.11824019994488</v>
      </c>
      <c r="H6979" s="211">
        <v>0.11292816462722979</v>
      </c>
      <c r="I6979" s="211">
        <v>0.45387308341645877</v>
      </c>
      <c r="J6979" s="211">
        <v>0.46357894913877895</v>
      </c>
      <c r="K6979" s="211">
        <v>0.53806783246145051</v>
      </c>
      <c r="L6979" s="211">
        <v>0.27731347318234445</v>
      </c>
      <c r="M6979" s="211">
        <v>0.10747881154298392</v>
      </c>
      <c r="N6979" s="211">
        <v>0.55205462015935347</v>
      </c>
      <c r="O6979" s="211">
        <v>0.51559451777629439</v>
      </c>
      <c r="P6979" s="211">
        <v>7.3054125354909905E-2</v>
      </c>
      <c r="Q6979" s="211">
        <v>0.13072488143106281</v>
      </c>
      <c r="R6979" s="211">
        <v>0.39525557402592604</v>
      </c>
      <c r="S6979" s="211">
        <v>0.32135772176287258</v>
      </c>
      <c r="T6979" s="211">
        <v>0.5545466368004246</v>
      </c>
      <c r="U6979" s="211">
        <v>0.38732542063726982</v>
      </c>
      <c r="V6979" s="211">
        <v>9.3378403981381433E-2</v>
      </c>
      <c r="W6979" s="211">
        <v>0.51659456683390315</v>
      </c>
      <c r="X6979" s="211">
        <v>0.31219134852651154</v>
      </c>
      <c r="Y6979" s="211">
        <v>0.61035417995171837</v>
      </c>
      <c r="Z6979" s="211">
        <v>0.1381846921493653</v>
      </c>
      <c r="AA6979" s="212">
        <v>0.11984349771863705</v>
      </c>
    </row>
    <row r="6980" spans="1:27" x14ac:dyDescent="0.35">
      <c r="A6980" s="210" t="s">
        <v>7656</v>
      </c>
      <c r="B6980" s="217">
        <v>99.545435723717148</v>
      </c>
      <c r="C6980" s="211">
        <v>6.0764441587360933E-2</v>
      </c>
      <c r="D6980" s="211">
        <v>0.11655533126440917</v>
      </c>
      <c r="E6980" s="211">
        <v>6.7015843335653344E-2</v>
      </c>
      <c r="F6980" s="211">
        <v>7.4677563947548098E-2</v>
      </c>
      <c r="G6980" s="211">
        <v>0.12198486846977627</v>
      </c>
      <c r="H6980" s="211">
        <v>0.11907475849788104</v>
      </c>
      <c r="I6980" s="211">
        <v>0.49200430773475506</v>
      </c>
      <c r="J6980" s="211">
        <v>0.44493099921948642</v>
      </c>
      <c r="K6980" s="211">
        <v>0.61525679773279274</v>
      </c>
      <c r="L6980" s="211">
        <v>0.28322395313019977</v>
      </c>
      <c r="M6980" s="211">
        <v>8.3983610665420788E-2</v>
      </c>
      <c r="N6980" s="211">
        <v>0.39659580699943942</v>
      </c>
      <c r="O6980" s="211">
        <v>0.50903675063161624</v>
      </c>
      <c r="P6980" s="211">
        <v>6.7381220228180536E-2</v>
      </c>
      <c r="Q6980" s="211">
        <v>8.7652109942916945E-2</v>
      </c>
      <c r="R6980" s="211">
        <v>0.47913578107603294</v>
      </c>
      <c r="S6980" s="211">
        <v>0.31621005652279566</v>
      </c>
      <c r="T6980" s="211">
        <v>0.51307777735218907</v>
      </c>
      <c r="U6980" s="211">
        <v>0.39814384737571851</v>
      </c>
      <c r="V6980" s="211">
        <v>7.4299564728939588E-2</v>
      </c>
      <c r="W6980" s="211">
        <v>0.508065636771736</v>
      </c>
      <c r="X6980" s="211">
        <v>0.25975934203660345</v>
      </c>
      <c r="Y6980" s="211">
        <v>0.52482749606004508</v>
      </c>
      <c r="Z6980" s="211">
        <v>0.14627206021991107</v>
      </c>
      <c r="AA6980" s="212">
        <v>0.12201304343573684</v>
      </c>
    </row>
    <row r="6981" spans="1:27" x14ac:dyDescent="0.35">
      <c r="A6981" s="210" t="s">
        <v>7657</v>
      </c>
      <c r="B6981" s="217">
        <v>115.58302422710764</v>
      </c>
      <c r="C6981" s="211">
        <v>5.6293481033173241E-2</v>
      </c>
      <c r="D6981" s="211">
        <v>0.12634712238494417</v>
      </c>
      <c r="E6981" s="211">
        <v>7.3589656045301946E-2</v>
      </c>
      <c r="F6981" s="211">
        <v>9.8866303434882022E-2</v>
      </c>
      <c r="G6981" s="211">
        <v>0.12437900582250828</v>
      </c>
      <c r="H6981" s="211">
        <v>0.12208433033604754</v>
      </c>
      <c r="I6981" s="211">
        <v>0.48628159433792839</v>
      </c>
      <c r="J6981" s="211">
        <v>0.40919949752474527</v>
      </c>
      <c r="K6981" s="211">
        <v>0.59811802198153774</v>
      </c>
      <c r="L6981" s="211">
        <v>0.27372047361674789</v>
      </c>
      <c r="M6981" s="211">
        <v>8.4953854889582972E-2</v>
      </c>
      <c r="N6981" s="211">
        <v>0.4079013133911028</v>
      </c>
      <c r="O6981" s="211">
        <v>0.66911970969333756</v>
      </c>
      <c r="P6981" s="211">
        <v>7.016098337480943E-2</v>
      </c>
      <c r="Q6981" s="211">
        <v>5.8351024652071426E-2</v>
      </c>
      <c r="R6981" s="211">
        <v>0.45069405370380522</v>
      </c>
      <c r="S6981" s="211">
        <v>0.36048268968031572</v>
      </c>
      <c r="T6981" s="211">
        <v>0.56999329318062131</v>
      </c>
      <c r="U6981" s="211">
        <v>0.51395518231847781</v>
      </c>
      <c r="V6981" s="211">
        <v>6.0847027471027937E-2</v>
      </c>
      <c r="W6981" s="211">
        <v>0.54178518293119782</v>
      </c>
      <c r="X6981" s="211">
        <v>0.31353181372916977</v>
      </c>
      <c r="Y6981" s="211">
        <v>0.58213982593509694</v>
      </c>
      <c r="Z6981" s="211">
        <v>0.14956490658227961</v>
      </c>
      <c r="AA6981" s="212">
        <v>0.12034832597924358</v>
      </c>
    </row>
    <row r="6982" spans="1:27" x14ac:dyDescent="0.35">
      <c r="A6982" s="210" t="s">
        <v>7658</v>
      </c>
      <c r="B6982" s="217">
        <v>129.14939351262558</v>
      </c>
      <c r="C6982" s="211">
        <v>5.3344522530816472E-2</v>
      </c>
      <c r="D6982" s="211">
        <v>0.11804298853524701</v>
      </c>
      <c r="E6982" s="211">
        <v>8.2650474004008365E-2</v>
      </c>
      <c r="F6982" s="211">
        <v>8.4243449388158254E-2</v>
      </c>
      <c r="G6982" s="211">
        <v>0.1130471966103849</v>
      </c>
      <c r="H6982" s="211">
        <v>0.11938575130664054</v>
      </c>
      <c r="I6982" s="211">
        <v>0.51096950523946694</v>
      </c>
      <c r="J6982" s="211">
        <v>0.4498733631448173</v>
      </c>
      <c r="K6982" s="211">
        <v>0.62525803577788763</v>
      </c>
      <c r="L6982" s="211">
        <v>0.27409193422218625</v>
      </c>
      <c r="M6982" s="211">
        <v>8.871903602501284E-2</v>
      </c>
      <c r="N6982" s="211">
        <v>0.4522683472376744</v>
      </c>
      <c r="O6982" s="211">
        <v>0.77265527525780597</v>
      </c>
      <c r="P6982" s="211">
        <v>6.4730473176972878E-2</v>
      </c>
      <c r="Q6982" s="211">
        <v>5.5919082135622453E-2</v>
      </c>
      <c r="R6982" s="211">
        <v>0.41941181414848905</v>
      </c>
      <c r="S6982" s="211">
        <v>0.25395056279956879</v>
      </c>
      <c r="T6982" s="211">
        <v>0.54463109551534239</v>
      </c>
      <c r="U6982" s="211">
        <v>0.53000986750366264</v>
      </c>
      <c r="V6982" s="211">
        <v>6.4595871446748637E-2</v>
      </c>
      <c r="W6982" s="211">
        <v>0.51503232305512847</v>
      </c>
      <c r="X6982" s="211">
        <v>0.28747397491856097</v>
      </c>
      <c r="Y6982" s="211">
        <v>0.68099011614586558</v>
      </c>
      <c r="Z6982" s="211">
        <v>0.14154670753368864</v>
      </c>
      <c r="AA6982" s="212">
        <v>0.11723600895198628</v>
      </c>
    </row>
    <row r="6983" spans="1:27" x14ac:dyDescent="0.35">
      <c r="A6983" s="210" t="s">
        <v>7659</v>
      </c>
      <c r="B6983" s="217">
        <v>128.73651815678497</v>
      </c>
      <c r="C6983" s="211">
        <v>6.0502452086729941E-2</v>
      </c>
      <c r="D6983" s="211">
        <v>0.13232011595206544</v>
      </c>
      <c r="E6983" s="211">
        <v>7.5528165532463609E-2</v>
      </c>
      <c r="F6983" s="211">
        <v>0.11046559372638569</v>
      </c>
      <c r="G6983" s="211">
        <v>0.12120601577152609</v>
      </c>
      <c r="H6983" s="211">
        <v>0.10636802170894187</v>
      </c>
      <c r="I6983" s="211">
        <v>0.44452153388623344</v>
      </c>
      <c r="J6983" s="211">
        <v>0.43071145014795797</v>
      </c>
      <c r="K6983" s="211">
        <v>0.57217958698581484</v>
      </c>
      <c r="L6983" s="211">
        <v>0.27550405277735768</v>
      </c>
      <c r="M6983" s="211">
        <v>9.1734523854855324E-2</v>
      </c>
      <c r="N6983" s="211">
        <v>0.47727242233221845</v>
      </c>
      <c r="O6983" s="211">
        <v>0.71484832662874676</v>
      </c>
      <c r="P6983" s="211">
        <v>6.4764549405947086E-2</v>
      </c>
      <c r="Q6983" s="211">
        <v>5.1289317334782827E-2</v>
      </c>
      <c r="R6983" s="211">
        <v>0.47086460382537276</v>
      </c>
      <c r="S6983" s="211">
        <v>0.30072667930500141</v>
      </c>
      <c r="T6983" s="211">
        <v>0.58709790024713226</v>
      </c>
      <c r="U6983" s="211">
        <v>0.38784706440552003</v>
      </c>
      <c r="V6983" s="211">
        <v>8.5449152970417025E-2</v>
      </c>
      <c r="W6983" s="211">
        <v>0.62710842504974262</v>
      </c>
      <c r="X6983" s="211">
        <v>0.31987987817757768</v>
      </c>
      <c r="Y6983" s="211">
        <v>0.70446453477318571</v>
      </c>
      <c r="Z6983" s="211">
        <v>0.14500379586426138</v>
      </c>
      <c r="AA6983" s="212">
        <v>0.1167343032546298</v>
      </c>
    </row>
    <row r="6984" spans="1:27" x14ac:dyDescent="0.35">
      <c r="A6984" s="210" t="s">
        <v>7660</v>
      </c>
      <c r="B6984" s="217">
        <v>136.20791938953593</v>
      </c>
      <c r="C6984" s="211">
        <v>5.5317697895308882E-2</v>
      </c>
      <c r="D6984" s="211">
        <v>0.13105651677428276</v>
      </c>
      <c r="E6984" s="211">
        <v>7.7377584922180234E-2</v>
      </c>
      <c r="F6984" s="211">
        <v>0.10175938808282739</v>
      </c>
      <c r="G6984" s="211">
        <v>0.11591885742364302</v>
      </c>
      <c r="H6984" s="211">
        <v>0.11943777414224972</v>
      </c>
      <c r="I6984" s="211">
        <v>0.46089050951740923</v>
      </c>
      <c r="J6984" s="211">
        <v>0.43500608895576276</v>
      </c>
      <c r="K6984" s="211">
        <v>0.6414575674741958</v>
      </c>
      <c r="L6984" s="211">
        <v>0.26714777890622687</v>
      </c>
      <c r="M6984" s="211">
        <v>9.342003073920771E-2</v>
      </c>
      <c r="N6984" s="211">
        <v>0.52267152593040278</v>
      </c>
      <c r="O6984" s="211">
        <v>0.73348736988239382</v>
      </c>
      <c r="P6984" s="211">
        <v>6.614957736330232E-2</v>
      </c>
      <c r="Q6984" s="211">
        <v>5.9727088485982016E-2</v>
      </c>
      <c r="R6984" s="211">
        <v>0.38465124702935688</v>
      </c>
      <c r="S6984" s="211">
        <v>0.30437059467299277</v>
      </c>
      <c r="T6984" s="211">
        <v>0.63367650660311037</v>
      </c>
      <c r="U6984" s="211">
        <v>0.51153002977585016</v>
      </c>
      <c r="V6984" s="211">
        <v>6.7696699267284416E-2</v>
      </c>
      <c r="W6984" s="211">
        <v>0.4966054923056869</v>
      </c>
      <c r="X6984" s="211">
        <v>0.38304862921514671</v>
      </c>
      <c r="Y6984" s="211">
        <v>0.62479250397753283</v>
      </c>
      <c r="Z6984" s="211">
        <v>0.14325836574018352</v>
      </c>
      <c r="AA6984" s="212">
        <v>0.11731248173935321</v>
      </c>
    </row>
    <row r="6985" spans="1:27" x14ac:dyDescent="0.35">
      <c r="A6985" s="210" t="s">
        <v>7661</v>
      </c>
      <c r="B6985" s="217">
        <v>135.35436294717806</v>
      </c>
      <c r="C6985" s="211">
        <v>7.715472558973499E-2</v>
      </c>
      <c r="D6985" s="211">
        <v>0.12563163181411999</v>
      </c>
      <c r="E6985" s="211">
        <v>7.9304883593716263E-2</v>
      </c>
      <c r="F6985" s="211">
        <v>7.881837252112496E-2</v>
      </c>
      <c r="G6985" s="211">
        <v>0.11566659676045281</v>
      </c>
      <c r="H6985" s="211">
        <v>0.10937014296269681</v>
      </c>
      <c r="I6985" s="211">
        <v>0.51732313426885823</v>
      </c>
      <c r="J6985" s="211">
        <v>0.44350598445199224</v>
      </c>
      <c r="K6985" s="211">
        <v>0.57988570361398484</v>
      </c>
      <c r="L6985" s="211">
        <v>0.27143519446905567</v>
      </c>
      <c r="M6985" s="211">
        <v>0.1045139673556274</v>
      </c>
      <c r="N6985" s="211">
        <v>0.53051191754180171</v>
      </c>
      <c r="O6985" s="211">
        <v>0.58455908730016359</v>
      </c>
      <c r="P6985" s="211">
        <v>7.0445764401135202E-2</v>
      </c>
      <c r="Q6985" s="211">
        <v>0.15365249877380058</v>
      </c>
      <c r="R6985" s="211">
        <v>0.41695420953854234</v>
      </c>
      <c r="S6985" s="211">
        <v>0.28308136360996505</v>
      </c>
      <c r="T6985" s="211">
        <v>0.56763013152883834</v>
      </c>
      <c r="U6985" s="211">
        <v>0.40286014726287123</v>
      </c>
      <c r="V6985" s="211">
        <v>8.0745100451020499E-2</v>
      </c>
      <c r="W6985" s="211">
        <v>0.5597479577457749</v>
      </c>
      <c r="X6985" s="211">
        <v>0.34731167293985149</v>
      </c>
      <c r="Y6985" s="211">
        <v>0.66480605167282125</v>
      </c>
      <c r="Z6985" s="211">
        <v>0.1472778132283982</v>
      </c>
      <c r="AA6985" s="212">
        <v>0.12231453690422098</v>
      </c>
    </row>
    <row r="6986" spans="1:27" x14ac:dyDescent="0.35">
      <c r="A6986" s="210" t="s">
        <v>7662</v>
      </c>
      <c r="B6986" s="217">
        <v>151.78287202191245</v>
      </c>
      <c r="C6986" s="211">
        <v>5.6339028799733931E-2</v>
      </c>
      <c r="D6986" s="211">
        <v>0.13283229495675566</v>
      </c>
      <c r="E6986" s="211">
        <v>8.1730264979317915E-2</v>
      </c>
      <c r="F6986" s="211">
        <v>8.8207807636203464E-2</v>
      </c>
      <c r="G6986" s="211">
        <v>0.12249538487738205</v>
      </c>
      <c r="H6986" s="211">
        <v>0.11058912683976152</v>
      </c>
      <c r="I6986" s="211">
        <v>0.47479368124812643</v>
      </c>
      <c r="J6986" s="211">
        <v>0.45424115151043704</v>
      </c>
      <c r="K6986" s="211">
        <v>0.55216085059254927</v>
      </c>
      <c r="L6986" s="211">
        <v>0.27312448819297047</v>
      </c>
      <c r="M6986" s="211">
        <v>9.6154142804739093E-2</v>
      </c>
      <c r="N6986" s="211">
        <v>0.48105031714874447</v>
      </c>
      <c r="O6986" s="211">
        <v>0.64105146578476691</v>
      </c>
      <c r="P6986" s="211">
        <v>6.961341963969328E-2</v>
      </c>
      <c r="Q6986" s="211">
        <v>0.11413277852301333</v>
      </c>
      <c r="R6986" s="211">
        <v>0.37936462097011342</v>
      </c>
      <c r="S6986" s="211">
        <v>0.33274428599832939</v>
      </c>
      <c r="T6986" s="211">
        <v>0.56805125957982405</v>
      </c>
      <c r="U6986" s="211">
        <v>0.43054819276735484</v>
      </c>
      <c r="V6986" s="211">
        <v>0.13725269292784084</v>
      </c>
      <c r="W6986" s="211">
        <v>0.59683668731864437</v>
      </c>
      <c r="X6986" s="211">
        <v>0.27619959459074989</v>
      </c>
      <c r="Y6986" s="211">
        <v>0.54465177859577107</v>
      </c>
      <c r="Z6986" s="211">
        <v>0.14504516468790898</v>
      </c>
      <c r="AA6986" s="212">
        <v>0.11687796902482762</v>
      </c>
    </row>
    <row r="6987" spans="1:27" x14ac:dyDescent="0.35">
      <c r="A6987" s="210" t="s">
        <v>7663</v>
      </c>
      <c r="B6987" s="217">
        <v>134.8549179946003</v>
      </c>
      <c r="C6987" s="211">
        <v>5.9057928472570145E-2</v>
      </c>
      <c r="D6987" s="211">
        <v>0.12478435813814998</v>
      </c>
      <c r="E6987" s="211">
        <v>7.1173638737298026E-2</v>
      </c>
      <c r="F6987" s="211">
        <v>0.11608225153559201</v>
      </c>
      <c r="G6987" s="211">
        <v>0.12392388949997389</v>
      </c>
      <c r="H6987" s="211">
        <v>0.11775128460735249</v>
      </c>
      <c r="I6987" s="211">
        <v>0.47077515669609959</v>
      </c>
      <c r="J6987" s="211">
        <v>0.44713095769196515</v>
      </c>
      <c r="K6987" s="211">
        <v>0.64313151586782347</v>
      </c>
      <c r="L6987" s="211">
        <v>0.28310006481330741</v>
      </c>
      <c r="M6987" s="211">
        <v>0.1040451828059952</v>
      </c>
      <c r="N6987" s="211">
        <v>0.44692180250064817</v>
      </c>
      <c r="O6987" s="211">
        <v>0.64890640028652125</v>
      </c>
      <c r="P6987" s="211">
        <v>7.1475889040494928E-2</v>
      </c>
      <c r="Q6987" s="211">
        <v>0.12804245339248235</v>
      </c>
      <c r="R6987" s="211">
        <v>0.39817765867065968</v>
      </c>
      <c r="S6987" s="211">
        <v>0.35201381786690522</v>
      </c>
      <c r="T6987" s="211">
        <v>0.55559250492009749</v>
      </c>
      <c r="U6987" s="211">
        <v>0.37181498456673162</v>
      </c>
      <c r="V6987" s="211">
        <v>6.8451654437750725E-2</v>
      </c>
      <c r="W6987" s="211">
        <v>0.52140600191623521</v>
      </c>
      <c r="X6987" s="211">
        <v>0.312029365192243</v>
      </c>
      <c r="Y6987" s="211">
        <v>0.74658335045826074</v>
      </c>
      <c r="Z6987" s="211">
        <v>0.14435530804717878</v>
      </c>
      <c r="AA6987" s="212">
        <v>0.11665067810995108</v>
      </c>
    </row>
    <row r="6988" spans="1:27" x14ac:dyDescent="0.35">
      <c r="A6988" s="210" t="s">
        <v>7664</v>
      </c>
      <c r="B6988" s="217">
        <v>128.25187165327085</v>
      </c>
      <c r="C6988" s="211">
        <v>8.0874089202681756E-2</v>
      </c>
      <c r="D6988" s="211">
        <v>0.12466198966322783</v>
      </c>
      <c r="E6988" s="211">
        <v>6.6392936870672006E-2</v>
      </c>
      <c r="F6988" s="211">
        <v>0.10758789581996654</v>
      </c>
      <c r="G6988" s="211">
        <v>0.12178680663868685</v>
      </c>
      <c r="H6988" s="211">
        <v>0.12407741026973257</v>
      </c>
      <c r="I6988" s="211">
        <v>0.44337809308822207</v>
      </c>
      <c r="J6988" s="211">
        <v>0.46170685002725392</v>
      </c>
      <c r="K6988" s="211">
        <v>0.60717350101913414</v>
      </c>
      <c r="L6988" s="211">
        <v>0.27895056851653782</v>
      </c>
      <c r="M6988" s="211">
        <v>0.10352851519606301</v>
      </c>
      <c r="N6988" s="211">
        <v>0.45612277609537022</v>
      </c>
      <c r="O6988" s="211">
        <v>0.64288282325973356</v>
      </c>
      <c r="P6988" s="211">
        <v>6.4920338264764746E-2</v>
      </c>
      <c r="Q6988" s="211">
        <v>0.10230467218234292</v>
      </c>
      <c r="R6988" s="211">
        <v>0.40757002126154351</v>
      </c>
      <c r="S6988" s="211">
        <v>0.41162191122344299</v>
      </c>
      <c r="T6988" s="211">
        <v>0.51325507528376957</v>
      </c>
      <c r="U6988" s="211">
        <v>0.33555043328351958</v>
      </c>
      <c r="V6988" s="211">
        <v>0.12862721099819463</v>
      </c>
      <c r="W6988" s="211">
        <v>0.59061145378481672</v>
      </c>
      <c r="X6988" s="211">
        <v>0.39667230427297107</v>
      </c>
      <c r="Y6988" s="211">
        <v>0.5902087399399375</v>
      </c>
      <c r="Z6988" s="211">
        <v>0.1394496122000983</v>
      </c>
      <c r="AA6988" s="212">
        <v>0.12018837846766713</v>
      </c>
    </row>
    <row r="6989" spans="1:27" x14ac:dyDescent="0.35">
      <c r="A6989" s="210" t="s">
        <v>7665</v>
      </c>
      <c r="B6989" s="217">
        <v>109.89482085490519</v>
      </c>
      <c r="C6989" s="211">
        <v>5.1733158326625464E-2</v>
      </c>
      <c r="D6989" s="211">
        <v>0.12480743180011888</v>
      </c>
      <c r="E6989" s="211">
        <v>7.2691357610824986E-2</v>
      </c>
      <c r="F6989" s="211">
        <v>0.10565873460549631</v>
      </c>
      <c r="G6989" s="211">
        <v>0.11821596850133795</v>
      </c>
      <c r="H6989" s="211">
        <v>0.11232444539872177</v>
      </c>
      <c r="I6989" s="211">
        <v>0.5023952433899106</v>
      </c>
      <c r="J6989" s="211">
        <v>0.45812307034158095</v>
      </c>
      <c r="K6989" s="211">
        <v>0.64165119039689111</v>
      </c>
      <c r="L6989" s="211">
        <v>0.27086370857855535</v>
      </c>
      <c r="M6989" s="211">
        <v>9.4733531669211377E-2</v>
      </c>
      <c r="N6989" s="211">
        <v>0.500769526060445</v>
      </c>
      <c r="O6989" s="211">
        <v>0.69196027799608695</v>
      </c>
      <c r="P6989" s="211">
        <v>6.5285903327392827E-2</v>
      </c>
      <c r="Q6989" s="211">
        <v>5.0593896603016164E-2</v>
      </c>
      <c r="R6989" s="211">
        <v>0.42655115478501238</v>
      </c>
      <c r="S6989" s="211">
        <v>0.4295641240281402</v>
      </c>
      <c r="T6989" s="211">
        <v>0.49623534127681468</v>
      </c>
      <c r="U6989" s="211">
        <v>0.34732779296927019</v>
      </c>
      <c r="V6989" s="211">
        <v>7.149909708737151E-2</v>
      </c>
      <c r="W6989" s="211">
        <v>0.53006512216105206</v>
      </c>
      <c r="X6989" s="211">
        <v>0.27816900519886067</v>
      </c>
      <c r="Y6989" s="211">
        <v>0.55652142875123645</v>
      </c>
      <c r="Z6989" s="211">
        <v>0.1426751649363461</v>
      </c>
      <c r="AA6989" s="212">
        <v>0.11911201296257133</v>
      </c>
    </row>
    <row r="6990" spans="1:27" x14ac:dyDescent="0.35">
      <c r="A6990" s="210" t="s">
        <v>7666</v>
      </c>
      <c r="B6990" s="217">
        <v>141.09966155432679</v>
      </c>
      <c r="C6990" s="211">
        <v>7.7750518544677655E-2</v>
      </c>
      <c r="D6990" s="211">
        <v>0.11936933485042678</v>
      </c>
      <c r="E6990" s="211">
        <v>7.3994556822923177E-2</v>
      </c>
      <c r="F6990" s="211">
        <v>0.12132086722374166</v>
      </c>
      <c r="G6990" s="211">
        <v>0.12294533135802332</v>
      </c>
      <c r="H6990" s="211">
        <v>0.11761820215377117</v>
      </c>
      <c r="I6990" s="211">
        <v>0.49171438599112821</v>
      </c>
      <c r="J6990" s="211">
        <v>0.45082808643994943</v>
      </c>
      <c r="K6990" s="211">
        <v>0.64327630012494996</v>
      </c>
      <c r="L6990" s="211">
        <v>0.27216290476956478</v>
      </c>
      <c r="M6990" s="211">
        <v>9.9214007440699817E-2</v>
      </c>
      <c r="N6990" s="211">
        <v>0.5342904634484138</v>
      </c>
      <c r="O6990" s="211">
        <v>0.67423948373008435</v>
      </c>
      <c r="P6990" s="211">
        <v>7.2629539203191928E-2</v>
      </c>
      <c r="Q6990" s="211">
        <v>7.5543387368620513E-2</v>
      </c>
      <c r="R6990" s="211">
        <v>0.40551804689957016</v>
      </c>
      <c r="S6990" s="211">
        <v>0.26288988408074854</v>
      </c>
      <c r="T6990" s="211">
        <v>0.5018877641957592</v>
      </c>
      <c r="U6990" s="211">
        <v>0.40153546565979559</v>
      </c>
      <c r="V6990" s="211">
        <v>9.477900838459033E-2</v>
      </c>
      <c r="W6990" s="211">
        <v>0.54968786334176178</v>
      </c>
      <c r="X6990" s="211">
        <v>0.32412424747858887</v>
      </c>
      <c r="Y6990" s="211">
        <v>0.64161645982953608</v>
      </c>
      <c r="Z6990" s="211">
        <v>0.14951127001386672</v>
      </c>
      <c r="AA6990" s="212">
        <v>0.11995333296084532</v>
      </c>
    </row>
    <row r="6991" spans="1:27" x14ac:dyDescent="0.35">
      <c r="A6991" s="210" t="s">
        <v>7667</v>
      </c>
      <c r="B6991" s="217">
        <v>124.25581275945301</v>
      </c>
      <c r="C6991" s="211">
        <v>4.9776390647795862E-2</v>
      </c>
      <c r="D6991" s="211">
        <v>0.12146330338153775</v>
      </c>
      <c r="E6991" s="211">
        <v>7.5258770405693454E-2</v>
      </c>
      <c r="F6991" s="211">
        <v>0.10053011160673148</v>
      </c>
      <c r="G6991" s="211">
        <v>0.1142583533187171</v>
      </c>
      <c r="H6991" s="211">
        <v>0.12350634839907824</v>
      </c>
      <c r="I6991" s="211">
        <v>0.49017895766261049</v>
      </c>
      <c r="J6991" s="211">
        <v>0.43609782143679698</v>
      </c>
      <c r="K6991" s="211">
        <v>0.58292897442566138</v>
      </c>
      <c r="L6991" s="211">
        <v>0.27618344924453508</v>
      </c>
      <c r="M6991" s="211">
        <v>8.0238574274553193E-2</v>
      </c>
      <c r="N6991" s="211">
        <v>0.48096197016964298</v>
      </c>
      <c r="O6991" s="211">
        <v>0.704309873273541</v>
      </c>
      <c r="P6991" s="211">
        <v>6.665138449081634E-2</v>
      </c>
      <c r="Q6991" s="211">
        <v>8.635006432198257E-2</v>
      </c>
      <c r="R6991" s="211">
        <v>0.48062309197437814</v>
      </c>
      <c r="S6991" s="211">
        <v>0.41439049373695591</v>
      </c>
      <c r="T6991" s="211">
        <v>0.49041695672897501</v>
      </c>
      <c r="U6991" s="211">
        <v>0.43007054068010886</v>
      </c>
      <c r="V6991" s="211">
        <v>8.4452036660857988E-2</v>
      </c>
      <c r="W6991" s="211">
        <v>0.51756590338874531</v>
      </c>
      <c r="X6991" s="211">
        <v>0.3023353628844041</v>
      </c>
      <c r="Y6991" s="211">
        <v>0.64142728141287153</v>
      </c>
      <c r="Z6991" s="211">
        <v>0.14728058467886534</v>
      </c>
      <c r="AA6991" s="212">
        <v>0.11642346064935978</v>
      </c>
    </row>
    <row r="6992" spans="1:27" x14ac:dyDescent="0.35">
      <c r="A6992" s="210" t="s">
        <v>7668</v>
      </c>
      <c r="B6992" s="217">
        <v>131.11848457814651</v>
      </c>
      <c r="C6992" s="211">
        <v>7.4941109587065888E-2</v>
      </c>
      <c r="D6992" s="211">
        <v>0.11851028227249495</v>
      </c>
      <c r="E6992" s="211">
        <v>8.0974032512912533E-2</v>
      </c>
      <c r="F6992" s="211">
        <v>8.881323880019068E-2</v>
      </c>
      <c r="G6992" s="211">
        <v>0.11791135175480297</v>
      </c>
      <c r="H6992" s="211">
        <v>0.12189410988054616</v>
      </c>
      <c r="I6992" s="211">
        <v>0.52398816511061941</v>
      </c>
      <c r="J6992" s="211">
        <v>0.45294825613126793</v>
      </c>
      <c r="K6992" s="211">
        <v>0.59499598255103714</v>
      </c>
      <c r="L6992" s="211">
        <v>0.27861304961120659</v>
      </c>
      <c r="M6992" s="211">
        <v>8.7146060698423761E-2</v>
      </c>
      <c r="N6992" s="211">
        <v>0.44460058699007271</v>
      </c>
      <c r="O6992" s="211">
        <v>0.78278362913896216</v>
      </c>
      <c r="P6992" s="211">
        <v>6.4782758762796627E-2</v>
      </c>
      <c r="Q6992" s="211">
        <v>5.6324063494406759E-2</v>
      </c>
      <c r="R6992" s="211">
        <v>0.45404372138580606</v>
      </c>
      <c r="S6992" s="211">
        <v>0.31439987741704134</v>
      </c>
      <c r="T6992" s="211">
        <v>0.58156107193787487</v>
      </c>
      <c r="U6992" s="211">
        <v>0.37644191744598554</v>
      </c>
      <c r="V6992" s="211">
        <v>0.10368977442474404</v>
      </c>
      <c r="W6992" s="211">
        <v>0.53602670471780201</v>
      </c>
      <c r="X6992" s="211">
        <v>0.38363488745447916</v>
      </c>
      <c r="Y6992" s="211">
        <v>0.60464270362736827</v>
      </c>
      <c r="Z6992" s="211">
        <v>0.14577052032979129</v>
      </c>
      <c r="AA6992" s="212">
        <v>0.11690978595506597</v>
      </c>
    </row>
    <row r="6993" spans="1:27" x14ac:dyDescent="0.35">
      <c r="A6993" s="210" t="s">
        <v>7669</v>
      </c>
      <c r="B6993" s="217">
        <v>116.96844212949587</v>
      </c>
      <c r="C6993" s="211">
        <v>5.368049572469713E-2</v>
      </c>
      <c r="D6993" s="211">
        <v>0.12265013885961594</v>
      </c>
      <c r="E6993" s="211">
        <v>7.5493426471095054E-2</v>
      </c>
      <c r="F6993" s="211">
        <v>8.4901823830031573E-2</v>
      </c>
      <c r="G6993" s="211">
        <v>0.12247466098815263</v>
      </c>
      <c r="H6993" s="211">
        <v>0.11092424271664922</v>
      </c>
      <c r="I6993" s="211">
        <v>0.5100703188358171</v>
      </c>
      <c r="J6993" s="211">
        <v>0.44446183785830018</v>
      </c>
      <c r="K6993" s="211">
        <v>0.62927582749824507</v>
      </c>
      <c r="L6993" s="211">
        <v>0.26848453065039851</v>
      </c>
      <c r="M6993" s="211">
        <v>0.10066264151328834</v>
      </c>
      <c r="N6993" s="211">
        <v>0.41747815100022279</v>
      </c>
      <c r="O6993" s="211">
        <v>0.73759603814236652</v>
      </c>
      <c r="P6993" s="211">
        <v>6.945849998847077E-2</v>
      </c>
      <c r="Q6993" s="211">
        <v>4.8429296126570646E-2</v>
      </c>
      <c r="R6993" s="211">
        <v>0.43390805822250478</v>
      </c>
      <c r="S6993" s="211">
        <v>0.3129569951411203</v>
      </c>
      <c r="T6993" s="211">
        <v>0.53555488665179785</v>
      </c>
      <c r="U6993" s="211">
        <v>0.42099454427714411</v>
      </c>
      <c r="V6993" s="211">
        <v>7.676021958494357E-2</v>
      </c>
      <c r="W6993" s="211">
        <v>0.47669422682463725</v>
      </c>
      <c r="X6993" s="211">
        <v>0.33744146958111942</v>
      </c>
      <c r="Y6993" s="211">
        <v>0.57846361290768655</v>
      </c>
      <c r="Z6993" s="211">
        <v>0.14296602844061415</v>
      </c>
      <c r="AA6993" s="212">
        <v>0.12514175573487679</v>
      </c>
    </row>
    <row r="6994" spans="1:27" x14ac:dyDescent="0.35">
      <c r="A6994" s="210" t="s">
        <v>7670</v>
      </c>
      <c r="B6994" s="217">
        <v>128.15578509726717</v>
      </c>
      <c r="C6994" s="211">
        <v>5.5430792941447191E-2</v>
      </c>
      <c r="D6994" s="211">
        <v>0.1258422416103451</v>
      </c>
      <c r="E6994" s="211">
        <v>7.4344004446169898E-2</v>
      </c>
      <c r="F6994" s="211">
        <v>8.7503811220441652E-2</v>
      </c>
      <c r="G6994" s="211">
        <v>0.1235546537672198</v>
      </c>
      <c r="H6994" s="211">
        <v>0.1193659469167022</v>
      </c>
      <c r="I6994" s="211">
        <v>0.48737335178020008</v>
      </c>
      <c r="J6994" s="211">
        <v>0.45479937079072991</v>
      </c>
      <c r="K6994" s="211">
        <v>0.55715245744080666</v>
      </c>
      <c r="L6994" s="211">
        <v>0.27436172286818511</v>
      </c>
      <c r="M6994" s="211">
        <v>9.644976208539556E-2</v>
      </c>
      <c r="N6994" s="211">
        <v>0.52269461167448494</v>
      </c>
      <c r="O6994" s="211">
        <v>0.6864585632590452</v>
      </c>
      <c r="P6994" s="211">
        <v>6.8965731033086897E-2</v>
      </c>
      <c r="Q6994" s="211">
        <v>8.4554048550917998E-2</v>
      </c>
      <c r="R6994" s="211">
        <v>0.47045652325472515</v>
      </c>
      <c r="S6994" s="211">
        <v>0.32598429409096735</v>
      </c>
      <c r="T6994" s="211">
        <v>0.5317209296134523</v>
      </c>
      <c r="U6994" s="211">
        <v>0.42233332038130872</v>
      </c>
      <c r="V6994" s="211">
        <v>5.9946024101851653E-2</v>
      </c>
      <c r="W6994" s="211">
        <v>0.59505808743732935</v>
      </c>
      <c r="X6994" s="211">
        <v>0.32944194883678324</v>
      </c>
      <c r="Y6994" s="211">
        <v>0.78396135326754213</v>
      </c>
      <c r="Z6994" s="211">
        <v>0.14628731799485156</v>
      </c>
      <c r="AA6994" s="212">
        <v>0.11764373261841915</v>
      </c>
    </row>
    <row r="6995" spans="1:27" x14ac:dyDescent="0.35">
      <c r="A6995" s="210" t="s">
        <v>7671</v>
      </c>
      <c r="B6995" s="217">
        <v>129.35421750477664</v>
      </c>
      <c r="C6995" s="211">
        <v>5.3430461537270227E-2</v>
      </c>
      <c r="D6995" s="211">
        <v>0.12294944361580508</v>
      </c>
      <c r="E6995" s="211">
        <v>7.6438787696172517E-2</v>
      </c>
      <c r="F6995" s="211">
        <v>0.11844321684400566</v>
      </c>
      <c r="G6995" s="211">
        <v>0.11678015855544395</v>
      </c>
      <c r="H6995" s="211">
        <v>0.10469653660205046</v>
      </c>
      <c r="I6995" s="211">
        <v>0.50009769585203923</v>
      </c>
      <c r="J6995" s="211">
        <v>0.4745097161122076</v>
      </c>
      <c r="K6995" s="211">
        <v>0.55823493131467039</v>
      </c>
      <c r="L6995" s="211">
        <v>0.27331599070330231</v>
      </c>
      <c r="M6995" s="211">
        <v>0.11297445038666228</v>
      </c>
      <c r="N6995" s="211">
        <v>0.38920257884249015</v>
      </c>
      <c r="O6995" s="211">
        <v>0.62338893254693539</v>
      </c>
      <c r="P6995" s="211">
        <v>7.1906888747297323E-2</v>
      </c>
      <c r="Q6995" s="211">
        <v>7.0559453781574494E-2</v>
      </c>
      <c r="R6995" s="211">
        <v>0.38558365068552319</v>
      </c>
      <c r="S6995" s="211">
        <v>0.3745180131277383</v>
      </c>
      <c r="T6995" s="211">
        <v>0.56969800372188573</v>
      </c>
      <c r="U6995" s="211">
        <v>0.44098269690119457</v>
      </c>
      <c r="V6995" s="211">
        <v>6.4773069323332627E-2</v>
      </c>
      <c r="W6995" s="211">
        <v>0.51669167741929178</v>
      </c>
      <c r="X6995" s="211">
        <v>0.36754087885818398</v>
      </c>
      <c r="Y6995" s="211">
        <v>0.67656096272567423</v>
      </c>
      <c r="Z6995" s="211">
        <v>0.14343192414876543</v>
      </c>
      <c r="AA6995" s="212">
        <v>0.11738209611950712</v>
      </c>
    </row>
    <row r="6996" spans="1:27" x14ac:dyDescent="0.35">
      <c r="A6996" s="210" t="s">
        <v>7672</v>
      </c>
      <c r="B6996" s="217">
        <v>160.54654037206259</v>
      </c>
      <c r="C6996" s="211">
        <v>5.4945948751398771E-2</v>
      </c>
      <c r="D6996" s="211">
        <v>0.1168163594305873</v>
      </c>
      <c r="E6996" s="211">
        <v>7.0826167966631201E-2</v>
      </c>
      <c r="F6996" s="211">
        <v>9.6652893032669523E-2</v>
      </c>
      <c r="G6996" s="211">
        <v>0.12254333030990856</v>
      </c>
      <c r="H6996" s="211">
        <v>0.12711333997915961</v>
      </c>
      <c r="I6996" s="211">
        <v>0.48126587134173038</v>
      </c>
      <c r="J6996" s="211">
        <v>0.38599695910761223</v>
      </c>
      <c r="K6996" s="211">
        <v>0.59266571963806447</v>
      </c>
      <c r="L6996" s="211">
        <v>0.27242061402183687</v>
      </c>
      <c r="M6996" s="211">
        <v>9.1986866386932459E-2</v>
      </c>
      <c r="N6996" s="211">
        <v>0.52569768093797831</v>
      </c>
      <c r="O6996" s="211">
        <v>0.73850644265051368</v>
      </c>
      <c r="P6996" s="211">
        <v>7.0218916378463031E-2</v>
      </c>
      <c r="Q6996" s="211">
        <v>6.946556787650128E-2</v>
      </c>
      <c r="R6996" s="211">
        <v>0.48745986489716742</v>
      </c>
      <c r="S6996" s="211">
        <v>0.28144358033570943</v>
      </c>
      <c r="T6996" s="211">
        <v>0.52349210310734551</v>
      </c>
      <c r="U6996" s="211">
        <v>0.37546112701992268</v>
      </c>
      <c r="V6996" s="211">
        <v>0.14147340132893377</v>
      </c>
      <c r="W6996" s="211">
        <v>0.5220061404687838</v>
      </c>
      <c r="X6996" s="211">
        <v>0.31003246662880113</v>
      </c>
      <c r="Y6996" s="211">
        <v>0.71559344400690461</v>
      </c>
      <c r="Z6996" s="211">
        <v>0.14561221436408359</v>
      </c>
      <c r="AA6996" s="212">
        <v>0.11476861470720692</v>
      </c>
    </row>
    <row r="6997" spans="1:27" x14ac:dyDescent="0.35">
      <c r="A6997" s="210" t="s">
        <v>7673</v>
      </c>
      <c r="B6997" s="217">
        <v>132.50911892753018</v>
      </c>
      <c r="C6997" s="211">
        <v>6.3522826403562438E-2</v>
      </c>
      <c r="D6997" s="211">
        <v>0.12756262689574333</v>
      </c>
      <c r="E6997" s="211">
        <v>8.4463680912879258E-2</v>
      </c>
      <c r="F6997" s="211">
        <v>0.1248516411837888</v>
      </c>
      <c r="G6997" s="211">
        <v>0.11565377761756239</v>
      </c>
      <c r="H6997" s="211">
        <v>0.11948734476497433</v>
      </c>
      <c r="I6997" s="211">
        <v>0.50898534553554065</v>
      </c>
      <c r="J6997" s="211">
        <v>0.40322942172996795</v>
      </c>
      <c r="K6997" s="211">
        <v>0.60765789002109083</v>
      </c>
      <c r="L6997" s="211">
        <v>0.27452170452263852</v>
      </c>
      <c r="M6997" s="211">
        <v>9.9575230495935127E-2</v>
      </c>
      <c r="N6997" s="211">
        <v>0.36549741223161392</v>
      </c>
      <c r="O6997" s="211">
        <v>0.52319833205889699</v>
      </c>
      <c r="P6997" s="211">
        <v>7.1427214954278367E-2</v>
      </c>
      <c r="Q6997" s="211">
        <v>4.8148800112540448E-2</v>
      </c>
      <c r="R6997" s="211">
        <v>0.45771228210040282</v>
      </c>
      <c r="S6997" s="211">
        <v>0.29190785571175104</v>
      </c>
      <c r="T6997" s="211">
        <v>0.50266716835065584</v>
      </c>
      <c r="U6997" s="211">
        <v>0.45743807443700713</v>
      </c>
      <c r="V6997" s="211">
        <v>7.3684067374917978E-2</v>
      </c>
      <c r="W6997" s="211">
        <v>0.59674432278079381</v>
      </c>
      <c r="X6997" s="211">
        <v>0.37136431160392042</v>
      </c>
      <c r="Y6997" s="211">
        <v>0.67180563627454859</v>
      </c>
      <c r="Z6997" s="211">
        <v>0.14987490272332712</v>
      </c>
      <c r="AA6997" s="212">
        <v>0.11560185009726329</v>
      </c>
    </row>
    <row r="6998" spans="1:27" x14ac:dyDescent="0.35">
      <c r="A6998" s="210" t="s">
        <v>7674</v>
      </c>
      <c r="B6998" s="217">
        <v>124.82198073984802</v>
      </c>
      <c r="C6998" s="211">
        <v>5.7045809692699033E-2</v>
      </c>
      <c r="D6998" s="211">
        <v>0.12653460076552628</v>
      </c>
      <c r="E6998" s="211">
        <v>8.5413601286900842E-2</v>
      </c>
      <c r="F6998" s="211">
        <v>9.9938303837965231E-2</v>
      </c>
      <c r="G6998" s="211">
        <v>0.12005279947827914</v>
      </c>
      <c r="H6998" s="211">
        <v>0.12600987598476596</v>
      </c>
      <c r="I6998" s="211">
        <v>0.49543979068859334</v>
      </c>
      <c r="J6998" s="211">
        <v>0.45481684026408448</v>
      </c>
      <c r="K6998" s="211">
        <v>0.60337252675815423</v>
      </c>
      <c r="L6998" s="211">
        <v>0.27502645083477589</v>
      </c>
      <c r="M6998" s="211">
        <v>9.3513016307753258E-2</v>
      </c>
      <c r="N6998" s="211">
        <v>0.4671977390774944</v>
      </c>
      <c r="O6998" s="211">
        <v>0.77215529565178087</v>
      </c>
      <c r="P6998" s="211">
        <v>6.6865243962251561E-2</v>
      </c>
      <c r="Q6998" s="211">
        <v>5.6110348652421371E-2</v>
      </c>
      <c r="R6998" s="211">
        <v>0.42193118438220667</v>
      </c>
      <c r="S6998" s="211">
        <v>0.37624879149136103</v>
      </c>
      <c r="T6998" s="211">
        <v>0.63441788183948777</v>
      </c>
      <c r="U6998" s="211">
        <v>0.42511131472441643</v>
      </c>
      <c r="V6998" s="211">
        <v>5.5588726281194073E-2</v>
      </c>
      <c r="W6998" s="211">
        <v>0.60135213449597336</v>
      </c>
      <c r="X6998" s="211">
        <v>0.33254801777888965</v>
      </c>
      <c r="Y6998" s="211">
        <v>0.5741829883058418</v>
      </c>
      <c r="Z6998" s="211">
        <v>0.14835659330821002</v>
      </c>
      <c r="AA6998" s="212">
        <v>0.11793064360433682</v>
      </c>
    </row>
    <row r="6999" spans="1:27" x14ac:dyDescent="0.35">
      <c r="A6999" s="210" t="s">
        <v>7675</v>
      </c>
      <c r="B6999" s="217">
        <v>137.8746063519981</v>
      </c>
      <c r="C6999" s="211">
        <v>6.3273211118304917E-2</v>
      </c>
      <c r="D6999" s="211">
        <v>0.11675214769360005</v>
      </c>
      <c r="E6999" s="211">
        <v>7.1026696243871965E-2</v>
      </c>
      <c r="F6999" s="211">
        <v>9.3611112079415637E-2</v>
      </c>
      <c r="G6999" s="211">
        <v>0.11782332887964157</v>
      </c>
      <c r="H6999" s="211">
        <v>0.111503199062326</v>
      </c>
      <c r="I6999" s="211">
        <v>0.50061181813893707</v>
      </c>
      <c r="J6999" s="211">
        <v>0.40994744024173074</v>
      </c>
      <c r="K6999" s="211">
        <v>0.59557218871759665</v>
      </c>
      <c r="L6999" s="211">
        <v>0.27066878497983043</v>
      </c>
      <c r="M6999" s="211">
        <v>0.10885821514937377</v>
      </c>
      <c r="N6999" s="211">
        <v>0.33959636107506158</v>
      </c>
      <c r="O6999" s="211">
        <v>0.685699084528682</v>
      </c>
      <c r="P6999" s="211">
        <v>6.7982353354079192E-2</v>
      </c>
      <c r="Q6999" s="211">
        <v>9.7784200174258332E-2</v>
      </c>
      <c r="R6999" s="211">
        <v>0.45137429437754339</v>
      </c>
      <c r="S6999" s="211">
        <v>0.34147274915000075</v>
      </c>
      <c r="T6999" s="211">
        <v>0.59766745940063182</v>
      </c>
      <c r="U6999" s="211">
        <v>0.51045188408923325</v>
      </c>
      <c r="V6999" s="211">
        <v>0.12506563343079496</v>
      </c>
      <c r="W6999" s="211">
        <v>0.52159008576622146</v>
      </c>
      <c r="X6999" s="211">
        <v>0.39386626659310997</v>
      </c>
      <c r="Y6999" s="211">
        <v>0.51882850856997575</v>
      </c>
      <c r="Z6999" s="211">
        <v>0.14874152114761499</v>
      </c>
      <c r="AA6999" s="212">
        <v>0.12473139141808215</v>
      </c>
    </row>
    <row r="7000" spans="1:27" x14ac:dyDescent="0.35">
      <c r="A7000" s="210" t="s">
        <v>7676</v>
      </c>
      <c r="B7000" s="217">
        <v>158.1642842529771</v>
      </c>
      <c r="C7000" s="211">
        <v>5.0736213700274799E-2</v>
      </c>
      <c r="D7000" s="211">
        <v>0.12184564094003301</v>
      </c>
      <c r="E7000" s="211">
        <v>8.0773426218444119E-2</v>
      </c>
      <c r="F7000" s="211">
        <v>0.10912765304106659</v>
      </c>
      <c r="G7000" s="211">
        <v>0.12470715974082375</v>
      </c>
      <c r="H7000" s="211">
        <v>0.11376653665281186</v>
      </c>
      <c r="I7000" s="211">
        <v>0.51848785367532768</v>
      </c>
      <c r="J7000" s="211">
        <v>0.4047895344214984</v>
      </c>
      <c r="K7000" s="211">
        <v>0.50844176063612367</v>
      </c>
      <c r="L7000" s="211">
        <v>0.27598642759105174</v>
      </c>
      <c r="M7000" s="211">
        <v>9.2248751601635939E-2</v>
      </c>
      <c r="N7000" s="211">
        <v>0.40875774607588833</v>
      </c>
      <c r="O7000" s="211">
        <v>0.61513673508011235</v>
      </c>
      <c r="P7000" s="211">
        <v>7.2785422219642168E-2</v>
      </c>
      <c r="Q7000" s="211">
        <v>6.0305817335686032E-2</v>
      </c>
      <c r="R7000" s="211">
        <v>0.45002136232704543</v>
      </c>
      <c r="S7000" s="211">
        <v>0.38488654777874876</v>
      </c>
      <c r="T7000" s="211">
        <v>0.56286610370738865</v>
      </c>
      <c r="U7000" s="211">
        <v>0.34889259158175129</v>
      </c>
      <c r="V7000" s="211">
        <v>0.14689128227447854</v>
      </c>
      <c r="W7000" s="211">
        <v>0.56740379784640604</v>
      </c>
      <c r="X7000" s="211">
        <v>0.34680789415863877</v>
      </c>
      <c r="Y7000" s="211">
        <v>0.74177371090057465</v>
      </c>
      <c r="Z7000" s="211">
        <v>0.14595149240958552</v>
      </c>
      <c r="AA7000" s="212">
        <v>0.11326429021528803</v>
      </c>
    </row>
    <row r="7001" spans="1:27" x14ac:dyDescent="0.35">
      <c r="A7001" s="210" t="s">
        <v>7677</v>
      </c>
      <c r="B7001" s="217">
        <v>114.28325903625128</v>
      </c>
      <c r="C7001" s="211">
        <v>7.4465197498440328E-2</v>
      </c>
      <c r="D7001" s="211">
        <v>0.11886867822722064</v>
      </c>
      <c r="E7001" s="211">
        <v>7.7996699399431504E-2</v>
      </c>
      <c r="F7001" s="211">
        <v>0.10094511840578066</v>
      </c>
      <c r="G7001" s="211">
        <v>0.11480945191386345</v>
      </c>
      <c r="H7001" s="211">
        <v>0.11696949349029974</v>
      </c>
      <c r="I7001" s="211">
        <v>0.4215565127021188</v>
      </c>
      <c r="J7001" s="211">
        <v>0.44492820684904788</v>
      </c>
      <c r="K7001" s="211">
        <v>0.64311924275607357</v>
      </c>
      <c r="L7001" s="211">
        <v>0.28064387444281186</v>
      </c>
      <c r="M7001" s="211">
        <v>8.3809288800738124E-2</v>
      </c>
      <c r="N7001" s="211">
        <v>0.51050090141319193</v>
      </c>
      <c r="O7001" s="211">
        <v>0.6597733716933879</v>
      </c>
      <c r="P7001" s="211">
        <v>6.7600079066761104E-2</v>
      </c>
      <c r="Q7001" s="211">
        <v>5.3842838179808561E-2</v>
      </c>
      <c r="R7001" s="211">
        <v>0.42020590507285827</v>
      </c>
      <c r="S7001" s="211">
        <v>0.34159518300225328</v>
      </c>
      <c r="T7001" s="211">
        <v>0.60394664967213441</v>
      </c>
      <c r="U7001" s="211">
        <v>0.39422350871662987</v>
      </c>
      <c r="V7001" s="211">
        <v>5.9738575533370752E-2</v>
      </c>
      <c r="W7001" s="211">
        <v>0.5896854748200695</v>
      </c>
      <c r="X7001" s="211">
        <v>0.23806361943653137</v>
      </c>
      <c r="Y7001" s="211">
        <v>0.71481054212294093</v>
      </c>
      <c r="Z7001" s="211">
        <v>0.14703578648827328</v>
      </c>
      <c r="AA7001" s="212">
        <v>0.12441464485707593</v>
      </c>
    </row>
    <row r="7002" spans="1:27" x14ac:dyDescent="0.35">
      <c r="A7002" s="210" t="s">
        <v>7678</v>
      </c>
      <c r="B7002" s="217">
        <v>150.62599647460945</v>
      </c>
      <c r="C7002" s="211">
        <v>6.5612914717255208E-2</v>
      </c>
      <c r="D7002" s="211">
        <v>0.12653040384957989</v>
      </c>
      <c r="E7002" s="211">
        <v>7.5891659101565673E-2</v>
      </c>
      <c r="F7002" s="211">
        <v>9.6690938220202832E-2</v>
      </c>
      <c r="G7002" s="211">
        <v>0.1152288822973682</v>
      </c>
      <c r="H7002" s="211">
        <v>0.11537662138341984</v>
      </c>
      <c r="I7002" s="211">
        <v>0.41761595975649907</v>
      </c>
      <c r="J7002" s="211">
        <v>0.43539590598778172</v>
      </c>
      <c r="K7002" s="211">
        <v>0.59287584981065067</v>
      </c>
      <c r="L7002" s="211">
        <v>0.27900522178235104</v>
      </c>
      <c r="M7002" s="211">
        <v>7.7733621132918179E-2</v>
      </c>
      <c r="N7002" s="211">
        <v>0.48096591812675271</v>
      </c>
      <c r="O7002" s="211">
        <v>0.71785841957678131</v>
      </c>
      <c r="P7002" s="211">
        <v>7.276201137133205E-2</v>
      </c>
      <c r="Q7002" s="211">
        <v>5.6618602164497142E-2</v>
      </c>
      <c r="R7002" s="211">
        <v>0.41663184876353654</v>
      </c>
      <c r="S7002" s="211">
        <v>0.39187432708439052</v>
      </c>
      <c r="T7002" s="211">
        <v>0.52740540769219713</v>
      </c>
      <c r="U7002" s="211">
        <v>0.49767512036454031</v>
      </c>
      <c r="V7002" s="211">
        <v>0.1100460344537644</v>
      </c>
      <c r="W7002" s="211">
        <v>0.55158301986715919</v>
      </c>
      <c r="X7002" s="211">
        <v>0.38689447052111836</v>
      </c>
      <c r="Y7002" s="211">
        <v>0.70301083569009415</v>
      </c>
      <c r="Z7002" s="211">
        <v>0.14429251770604018</v>
      </c>
      <c r="AA7002" s="212">
        <v>0.11940448525098395</v>
      </c>
    </row>
    <row r="7003" spans="1:27" x14ac:dyDescent="0.35">
      <c r="A7003" s="210" t="s">
        <v>7679</v>
      </c>
      <c r="B7003" s="217">
        <v>107.76787477469396</v>
      </c>
      <c r="C7003" s="211">
        <v>6.030350292031627E-2</v>
      </c>
      <c r="D7003" s="211">
        <v>0.12164519168232704</v>
      </c>
      <c r="E7003" s="211">
        <v>8.3929121385416208E-2</v>
      </c>
      <c r="F7003" s="211">
        <v>0.10680857708474573</v>
      </c>
      <c r="G7003" s="211">
        <v>0.12066541574979082</v>
      </c>
      <c r="H7003" s="211">
        <v>0.12587832490473247</v>
      </c>
      <c r="I7003" s="211">
        <v>0.50769742954192554</v>
      </c>
      <c r="J7003" s="211">
        <v>0.40935905759983499</v>
      </c>
      <c r="K7003" s="211">
        <v>0.59034242683075733</v>
      </c>
      <c r="L7003" s="211">
        <v>0.27741022018772316</v>
      </c>
      <c r="M7003" s="211">
        <v>9.6240274704914947E-2</v>
      </c>
      <c r="N7003" s="211">
        <v>0.44015981779149227</v>
      </c>
      <c r="O7003" s="211">
        <v>0.70086105802733933</v>
      </c>
      <c r="P7003" s="211">
        <v>6.616509089014537E-2</v>
      </c>
      <c r="Q7003" s="211">
        <v>8.0246474050575695E-2</v>
      </c>
      <c r="R7003" s="211">
        <v>0.46334973377458299</v>
      </c>
      <c r="S7003" s="211">
        <v>0.33220908926753917</v>
      </c>
      <c r="T7003" s="211">
        <v>0.46294410049230567</v>
      </c>
      <c r="U7003" s="211">
        <v>0.42802753026771656</v>
      </c>
      <c r="V7003" s="211">
        <v>5.0528486309843697E-2</v>
      </c>
      <c r="W7003" s="211">
        <v>0.58372219007381698</v>
      </c>
      <c r="X7003" s="211">
        <v>0.39151735718151853</v>
      </c>
      <c r="Y7003" s="211">
        <v>0.63246896272521247</v>
      </c>
      <c r="Z7003" s="211">
        <v>0.14574107752958848</v>
      </c>
      <c r="AA7003" s="212">
        <v>0.12325626380836395</v>
      </c>
    </row>
    <row r="7004" spans="1:27" x14ac:dyDescent="0.35">
      <c r="A7004" s="210" t="s">
        <v>7680</v>
      </c>
      <c r="B7004" s="217">
        <v>123.97884449036027</v>
      </c>
      <c r="C7004" s="211">
        <v>5.4017085642351421E-2</v>
      </c>
      <c r="D7004" s="211">
        <v>0.12084038020270221</v>
      </c>
      <c r="E7004" s="211">
        <v>7.5545066176716524E-2</v>
      </c>
      <c r="F7004" s="211">
        <v>9.2611135125463262E-2</v>
      </c>
      <c r="G7004" s="211">
        <v>0.12335406495716134</v>
      </c>
      <c r="H7004" s="211">
        <v>0.11890350201080277</v>
      </c>
      <c r="I7004" s="211">
        <v>0.5139493252869991</v>
      </c>
      <c r="J7004" s="211">
        <v>0.45198024262430742</v>
      </c>
      <c r="K7004" s="211">
        <v>0.58577960459533496</v>
      </c>
      <c r="L7004" s="211">
        <v>0.28392169001286283</v>
      </c>
      <c r="M7004" s="211">
        <v>8.2566880361158043E-2</v>
      </c>
      <c r="N7004" s="211">
        <v>0.48406063017879131</v>
      </c>
      <c r="O7004" s="211">
        <v>0.72659781274374013</v>
      </c>
      <c r="P7004" s="211">
        <v>7.1999069732801971E-2</v>
      </c>
      <c r="Q7004" s="211">
        <v>0.10435505569521046</v>
      </c>
      <c r="R7004" s="211">
        <v>0.44059555042441423</v>
      </c>
      <c r="S7004" s="211">
        <v>0.28658050094812715</v>
      </c>
      <c r="T7004" s="211">
        <v>0.55097650720938929</v>
      </c>
      <c r="U7004" s="211">
        <v>0.44951051476210102</v>
      </c>
      <c r="V7004" s="211">
        <v>5.6828768108867195E-2</v>
      </c>
      <c r="W7004" s="211">
        <v>0.59708374247323392</v>
      </c>
      <c r="X7004" s="211">
        <v>0.28147185887823922</v>
      </c>
      <c r="Y7004" s="211">
        <v>0.59776256359247415</v>
      </c>
      <c r="Z7004" s="211">
        <v>0.14097996293119108</v>
      </c>
      <c r="AA7004" s="212">
        <v>0.11710756641419982</v>
      </c>
    </row>
    <row r="7005" spans="1:27" x14ac:dyDescent="0.35">
      <c r="A7005" s="210" t="s">
        <v>7681</v>
      </c>
      <c r="B7005" s="217">
        <v>146.26140689251008</v>
      </c>
      <c r="C7005" s="211">
        <v>5.7797397258800717E-2</v>
      </c>
      <c r="D7005" s="211">
        <v>0.11639927964611571</v>
      </c>
      <c r="E7005" s="211">
        <v>6.8937854803394552E-2</v>
      </c>
      <c r="F7005" s="211">
        <v>8.9022267873814009E-2</v>
      </c>
      <c r="G7005" s="211">
        <v>0.1195843389274924</v>
      </c>
      <c r="H7005" s="211">
        <v>0.11188263429496942</v>
      </c>
      <c r="I7005" s="211">
        <v>0.4751849260930584</v>
      </c>
      <c r="J7005" s="211">
        <v>0.4533607979369601</v>
      </c>
      <c r="K7005" s="211">
        <v>0.60306833797603709</v>
      </c>
      <c r="L7005" s="211">
        <v>0.27931008328087231</v>
      </c>
      <c r="M7005" s="211">
        <v>9.4876715424004165E-2</v>
      </c>
      <c r="N7005" s="211">
        <v>0.40940949505631796</v>
      </c>
      <c r="O7005" s="211">
        <v>0.65787912847893903</v>
      </c>
      <c r="P7005" s="211">
        <v>6.7672891263539273E-2</v>
      </c>
      <c r="Q7005" s="211">
        <v>6.3577979245941427E-2</v>
      </c>
      <c r="R7005" s="211">
        <v>0.488497571800178</v>
      </c>
      <c r="S7005" s="211">
        <v>0.29659897047761846</v>
      </c>
      <c r="T7005" s="211">
        <v>0.59479156537172628</v>
      </c>
      <c r="U7005" s="211">
        <v>0.55423655229823365</v>
      </c>
      <c r="V7005" s="211">
        <v>0.10869478119075608</v>
      </c>
      <c r="W7005" s="211">
        <v>0.50782997951440167</v>
      </c>
      <c r="X7005" s="211">
        <v>0.3419116230203153</v>
      </c>
      <c r="Y7005" s="211">
        <v>0.59806893042724307</v>
      </c>
      <c r="Z7005" s="211">
        <v>0.14651642151890928</v>
      </c>
      <c r="AA7005" s="212">
        <v>0.1167230608696315</v>
      </c>
    </row>
    <row r="7006" spans="1:27" x14ac:dyDescent="0.35">
      <c r="A7006" s="210" t="s">
        <v>7682</v>
      </c>
      <c r="B7006" s="217">
        <v>138.77768875762885</v>
      </c>
      <c r="C7006" s="211">
        <v>5.2597403329046222E-2</v>
      </c>
      <c r="D7006" s="211">
        <v>0.12381353603417909</v>
      </c>
      <c r="E7006" s="211">
        <v>7.8550014926095799E-2</v>
      </c>
      <c r="F7006" s="211">
        <v>7.3371235600911119E-2</v>
      </c>
      <c r="G7006" s="211">
        <v>0.12471713799437704</v>
      </c>
      <c r="H7006" s="211">
        <v>0.12443374886456138</v>
      </c>
      <c r="I7006" s="211">
        <v>0.49075370763160342</v>
      </c>
      <c r="J7006" s="211">
        <v>0.40226844198908973</v>
      </c>
      <c r="K7006" s="211">
        <v>0.58669237304320965</v>
      </c>
      <c r="L7006" s="211">
        <v>0.27593262832180943</v>
      </c>
      <c r="M7006" s="211">
        <v>0.11220419258489997</v>
      </c>
      <c r="N7006" s="211">
        <v>0.43551287823354912</v>
      </c>
      <c r="O7006" s="211">
        <v>0.73876198818786265</v>
      </c>
      <c r="P7006" s="211">
        <v>6.8845627351088373E-2</v>
      </c>
      <c r="Q7006" s="211">
        <v>5.5024198780624214E-2</v>
      </c>
      <c r="R7006" s="211">
        <v>0.41597178009609731</v>
      </c>
      <c r="S7006" s="211">
        <v>0.35739483814806772</v>
      </c>
      <c r="T7006" s="211">
        <v>0.54687665756213355</v>
      </c>
      <c r="U7006" s="211">
        <v>0.43875479417206509</v>
      </c>
      <c r="V7006" s="211">
        <v>7.2365133080101396E-2</v>
      </c>
      <c r="W7006" s="211">
        <v>0.58762207283206103</v>
      </c>
      <c r="X7006" s="211">
        <v>0.40900670875270478</v>
      </c>
      <c r="Y7006" s="211">
        <v>0.69575620156486462</v>
      </c>
      <c r="Z7006" s="211">
        <v>0.14981585276829534</v>
      </c>
      <c r="AA7006" s="212">
        <v>0.11622041771483135</v>
      </c>
    </row>
    <row r="7007" spans="1:27" x14ac:dyDescent="0.35">
      <c r="A7007" s="210" t="s">
        <v>7683</v>
      </c>
      <c r="B7007" s="217">
        <v>117.4428945093298</v>
      </c>
      <c r="C7007" s="211">
        <v>6.7533957476205553E-2</v>
      </c>
      <c r="D7007" s="211">
        <v>0.11962116915403956</v>
      </c>
      <c r="E7007" s="211">
        <v>7.0919513073197799E-2</v>
      </c>
      <c r="F7007" s="211">
        <v>9.2509891820666365E-2</v>
      </c>
      <c r="G7007" s="211">
        <v>0.11946487490731167</v>
      </c>
      <c r="H7007" s="211">
        <v>0.11782705861324093</v>
      </c>
      <c r="I7007" s="211">
        <v>0.44483817878993748</v>
      </c>
      <c r="J7007" s="211">
        <v>0.40800919513487544</v>
      </c>
      <c r="K7007" s="211">
        <v>0.58961383348324259</v>
      </c>
      <c r="L7007" s="211">
        <v>0.27044659229459234</v>
      </c>
      <c r="M7007" s="211">
        <v>8.6511323215717029E-2</v>
      </c>
      <c r="N7007" s="211">
        <v>0.48007548809339595</v>
      </c>
      <c r="O7007" s="211">
        <v>0.69086148826125449</v>
      </c>
      <c r="P7007" s="211">
        <v>6.5361296684450593E-2</v>
      </c>
      <c r="Q7007" s="211">
        <v>5.140121514975729E-2</v>
      </c>
      <c r="R7007" s="211">
        <v>0.47847921498681445</v>
      </c>
      <c r="S7007" s="211">
        <v>0.35164466539093731</v>
      </c>
      <c r="T7007" s="211">
        <v>0.58880401108032399</v>
      </c>
      <c r="U7007" s="211">
        <v>0.31380614554561675</v>
      </c>
      <c r="V7007" s="211">
        <v>8.629532365906302E-2</v>
      </c>
      <c r="W7007" s="211">
        <v>0.60329766664389883</v>
      </c>
      <c r="X7007" s="211">
        <v>0.27048835533521431</v>
      </c>
      <c r="Y7007" s="211">
        <v>0.66378113996387977</v>
      </c>
      <c r="Z7007" s="211">
        <v>0.14932891317998481</v>
      </c>
      <c r="AA7007" s="212">
        <v>0.11601722010322654</v>
      </c>
    </row>
    <row r="7008" spans="1:27" x14ac:dyDescent="0.35">
      <c r="A7008" s="210" t="s">
        <v>7684</v>
      </c>
      <c r="B7008" s="217">
        <v>132.66728037487144</v>
      </c>
      <c r="C7008" s="211">
        <v>7.2875067027451487E-2</v>
      </c>
      <c r="D7008" s="211">
        <v>0.1287151295615877</v>
      </c>
      <c r="E7008" s="211">
        <v>7.6357076959076273E-2</v>
      </c>
      <c r="F7008" s="211">
        <v>8.59315216512474E-2</v>
      </c>
      <c r="G7008" s="211">
        <v>0.12580086849230054</v>
      </c>
      <c r="H7008" s="211">
        <v>0.114014086500292</v>
      </c>
      <c r="I7008" s="211">
        <v>0.42323926285747476</v>
      </c>
      <c r="J7008" s="211">
        <v>0.42949695244283603</v>
      </c>
      <c r="K7008" s="211">
        <v>0.63622537994473294</v>
      </c>
      <c r="L7008" s="211">
        <v>0.27690038666324246</v>
      </c>
      <c r="M7008" s="211">
        <v>9.5028091998333342E-2</v>
      </c>
      <c r="N7008" s="211">
        <v>0.45765358847519855</v>
      </c>
      <c r="O7008" s="211">
        <v>0.68698745711138165</v>
      </c>
      <c r="P7008" s="211">
        <v>7.1210641700404503E-2</v>
      </c>
      <c r="Q7008" s="211">
        <v>7.328047482619246E-2</v>
      </c>
      <c r="R7008" s="211">
        <v>0.44207220633371819</v>
      </c>
      <c r="S7008" s="211">
        <v>0.31509697477682491</v>
      </c>
      <c r="T7008" s="211">
        <v>0.47689374303840831</v>
      </c>
      <c r="U7008" s="211">
        <v>0.36744126290515605</v>
      </c>
      <c r="V7008" s="211">
        <v>7.2137801249430228E-2</v>
      </c>
      <c r="W7008" s="211">
        <v>0.53700432376115059</v>
      </c>
      <c r="X7008" s="211">
        <v>0.27636156012111351</v>
      </c>
      <c r="Y7008" s="211">
        <v>0.79011740954317666</v>
      </c>
      <c r="Z7008" s="211">
        <v>0.14708549015595826</v>
      </c>
      <c r="AA7008" s="212">
        <v>0.11701057816697565</v>
      </c>
    </row>
    <row r="7009" spans="1:27" x14ac:dyDescent="0.35">
      <c r="A7009" s="210" t="s">
        <v>7685</v>
      </c>
      <c r="B7009" s="217">
        <v>175.46220314188673</v>
      </c>
      <c r="C7009" s="211">
        <v>5.1271961620574166E-2</v>
      </c>
      <c r="D7009" s="211">
        <v>0.12315986719778667</v>
      </c>
      <c r="E7009" s="211">
        <v>8.4791577947136154E-2</v>
      </c>
      <c r="F7009" s="211">
        <v>0.11441065352652124</v>
      </c>
      <c r="G7009" s="211">
        <v>0.12203943169717428</v>
      </c>
      <c r="H7009" s="211">
        <v>0.12066253644956179</v>
      </c>
      <c r="I7009" s="211">
        <v>0.51717915500320122</v>
      </c>
      <c r="J7009" s="211">
        <v>0.48936310160709201</v>
      </c>
      <c r="K7009" s="211">
        <v>0.56387365760594566</v>
      </c>
      <c r="L7009" s="211">
        <v>0.27554512882880572</v>
      </c>
      <c r="M7009" s="211">
        <v>8.6597385277730324E-2</v>
      </c>
      <c r="N7009" s="211">
        <v>0.4668011946872207</v>
      </c>
      <c r="O7009" s="211">
        <v>0.71646862956168422</v>
      </c>
      <c r="P7009" s="211">
        <v>6.8384494338132817E-2</v>
      </c>
      <c r="Q7009" s="211">
        <v>0.11098256828846284</v>
      </c>
      <c r="R7009" s="211">
        <v>0.47331354160862049</v>
      </c>
      <c r="S7009" s="211">
        <v>0.28964356703500821</v>
      </c>
      <c r="T7009" s="211">
        <v>0.62960164574522504</v>
      </c>
      <c r="U7009" s="211">
        <v>0.51234628306146113</v>
      </c>
      <c r="V7009" s="211">
        <v>0.13759969535034022</v>
      </c>
      <c r="W7009" s="211">
        <v>0.62907214401325884</v>
      </c>
      <c r="X7009" s="211">
        <v>0.37398888383420403</v>
      </c>
      <c r="Y7009" s="211">
        <v>0.69525239195661648</v>
      </c>
      <c r="Z7009" s="211">
        <v>0.14029036298758452</v>
      </c>
      <c r="AA7009" s="212">
        <v>0.11699673197318462</v>
      </c>
    </row>
    <row r="7010" spans="1:27" x14ac:dyDescent="0.35">
      <c r="A7010" s="210" t="s">
        <v>7686</v>
      </c>
      <c r="B7010" s="217">
        <v>124.87441869519031</v>
      </c>
      <c r="C7010" s="211">
        <v>7.9228722558564113E-2</v>
      </c>
      <c r="D7010" s="211">
        <v>0.12592041620732355</v>
      </c>
      <c r="E7010" s="211">
        <v>7.9289540816149778E-2</v>
      </c>
      <c r="F7010" s="211">
        <v>9.3515380081720223E-2</v>
      </c>
      <c r="G7010" s="211">
        <v>0.12049055315074557</v>
      </c>
      <c r="H7010" s="211">
        <v>0.11265602909133814</v>
      </c>
      <c r="I7010" s="211">
        <v>0.52477641954764598</v>
      </c>
      <c r="J7010" s="211">
        <v>0.42383661266393019</v>
      </c>
      <c r="K7010" s="211">
        <v>0.55769310403343819</v>
      </c>
      <c r="L7010" s="211">
        <v>0.26928948148210002</v>
      </c>
      <c r="M7010" s="211">
        <v>8.9475191134868959E-2</v>
      </c>
      <c r="N7010" s="211">
        <v>0.38760882570412553</v>
      </c>
      <c r="O7010" s="211">
        <v>0.55340701570925921</v>
      </c>
      <c r="P7010" s="211">
        <v>6.3873070528319767E-2</v>
      </c>
      <c r="Q7010" s="211">
        <v>8.2909011165953062E-2</v>
      </c>
      <c r="R7010" s="211">
        <v>0.46952059235143695</v>
      </c>
      <c r="S7010" s="211">
        <v>0.37275847196866063</v>
      </c>
      <c r="T7010" s="211">
        <v>0.51604386891802911</v>
      </c>
      <c r="U7010" s="211">
        <v>0.34142278629297979</v>
      </c>
      <c r="V7010" s="211">
        <v>0.11675941389786472</v>
      </c>
      <c r="W7010" s="211">
        <v>0.54278270782622884</v>
      </c>
      <c r="X7010" s="211">
        <v>0.39415192839686963</v>
      </c>
      <c r="Y7010" s="211">
        <v>0.61062432675630851</v>
      </c>
      <c r="Z7010" s="211">
        <v>0.14813918771207105</v>
      </c>
      <c r="AA7010" s="212">
        <v>0.11320906638396735</v>
      </c>
    </row>
    <row r="7011" spans="1:27" x14ac:dyDescent="0.35">
      <c r="A7011" s="210" t="s">
        <v>7687</v>
      </c>
      <c r="B7011" s="217">
        <v>134.79484725218663</v>
      </c>
      <c r="C7011" s="211">
        <v>7.0407971547331943E-2</v>
      </c>
      <c r="D7011" s="211">
        <v>0.13399215330284631</v>
      </c>
      <c r="E7011" s="211">
        <v>7.4841669090177101E-2</v>
      </c>
      <c r="F7011" s="211">
        <v>0.1007110097710275</v>
      </c>
      <c r="G7011" s="211">
        <v>0.11995355321804929</v>
      </c>
      <c r="H7011" s="211">
        <v>0.12003870738729727</v>
      </c>
      <c r="I7011" s="211">
        <v>0.4747787017084637</v>
      </c>
      <c r="J7011" s="211">
        <v>0.43517845997123228</v>
      </c>
      <c r="K7011" s="211">
        <v>0.60004955741145294</v>
      </c>
      <c r="L7011" s="211">
        <v>0.27753686420205909</v>
      </c>
      <c r="M7011" s="211">
        <v>9.485324525811073E-2</v>
      </c>
      <c r="N7011" s="211">
        <v>0.36047692919179769</v>
      </c>
      <c r="O7011" s="211">
        <v>0.74774153670859067</v>
      </c>
      <c r="P7011" s="211">
        <v>7.05602232433898E-2</v>
      </c>
      <c r="Q7011" s="211">
        <v>5.7532660742016364E-2</v>
      </c>
      <c r="R7011" s="211">
        <v>0.41930234194913335</v>
      </c>
      <c r="S7011" s="211">
        <v>0.30415770867884717</v>
      </c>
      <c r="T7011" s="211">
        <v>0.64087579222602387</v>
      </c>
      <c r="U7011" s="211">
        <v>0.47566894171427648</v>
      </c>
      <c r="V7011" s="211">
        <v>7.6002481539184708E-2</v>
      </c>
      <c r="W7011" s="211">
        <v>0.59258885623477608</v>
      </c>
      <c r="X7011" s="211">
        <v>0.38233961314911369</v>
      </c>
      <c r="Y7011" s="211">
        <v>0.68516085892021628</v>
      </c>
      <c r="Z7011" s="211">
        <v>0.14724704755775453</v>
      </c>
      <c r="AA7011" s="212">
        <v>0.11976562227591353</v>
      </c>
    </row>
    <row r="7012" spans="1:27" x14ac:dyDescent="0.35">
      <c r="A7012" s="210" t="s">
        <v>7688</v>
      </c>
      <c r="B7012" s="217">
        <v>126.31567950676057</v>
      </c>
      <c r="C7012" s="211">
        <v>7.1012107309677691E-2</v>
      </c>
      <c r="D7012" s="211">
        <v>0.12020911097837356</v>
      </c>
      <c r="E7012" s="211">
        <v>7.1520361527371873E-2</v>
      </c>
      <c r="F7012" s="211">
        <v>0.10204859550798125</v>
      </c>
      <c r="G7012" s="211">
        <v>0.12222486574346247</v>
      </c>
      <c r="H7012" s="211">
        <v>0.12175327027542698</v>
      </c>
      <c r="I7012" s="211">
        <v>0.49160734833589614</v>
      </c>
      <c r="J7012" s="211">
        <v>0.46521997333859344</v>
      </c>
      <c r="K7012" s="211">
        <v>0.61549602317358876</v>
      </c>
      <c r="L7012" s="211">
        <v>0.27289659296513408</v>
      </c>
      <c r="M7012" s="211">
        <v>9.0078633030465635E-2</v>
      </c>
      <c r="N7012" s="211">
        <v>0.38098946267736955</v>
      </c>
      <c r="O7012" s="211">
        <v>0.72964034916197562</v>
      </c>
      <c r="P7012" s="211">
        <v>6.5768883017702298E-2</v>
      </c>
      <c r="Q7012" s="211">
        <v>9.5427369209519206E-2</v>
      </c>
      <c r="R7012" s="211">
        <v>0.42824515233901439</v>
      </c>
      <c r="S7012" s="211">
        <v>0.42820490821356616</v>
      </c>
      <c r="T7012" s="211">
        <v>0.55506371924501807</v>
      </c>
      <c r="U7012" s="211">
        <v>0.49004166511599206</v>
      </c>
      <c r="V7012" s="211">
        <v>8.6372439738222992E-2</v>
      </c>
      <c r="W7012" s="211">
        <v>0.60637458230439434</v>
      </c>
      <c r="X7012" s="211">
        <v>0.3882562794825305</v>
      </c>
      <c r="Y7012" s="211">
        <v>0.62934405700020646</v>
      </c>
      <c r="Z7012" s="211">
        <v>0.1372520500148284</v>
      </c>
      <c r="AA7012" s="212">
        <v>0.12163956378042816</v>
      </c>
    </row>
    <row r="7013" spans="1:27" x14ac:dyDescent="0.35">
      <c r="A7013" s="210" t="s">
        <v>7689</v>
      </c>
      <c r="B7013" s="217">
        <v>114.92948533613603</v>
      </c>
      <c r="C7013" s="211">
        <v>7.9141288485662015E-2</v>
      </c>
      <c r="D7013" s="211">
        <v>0.12526060340926889</v>
      </c>
      <c r="E7013" s="211">
        <v>8.2512428322311551E-2</v>
      </c>
      <c r="F7013" s="211">
        <v>9.6963247471663641E-2</v>
      </c>
      <c r="G7013" s="211">
        <v>0.12395310503675742</v>
      </c>
      <c r="H7013" s="211">
        <v>0.12037512721595056</v>
      </c>
      <c r="I7013" s="211">
        <v>0.47164891281003729</v>
      </c>
      <c r="J7013" s="211">
        <v>0.45177693243120287</v>
      </c>
      <c r="K7013" s="211">
        <v>0.5591939123905616</v>
      </c>
      <c r="L7013" s="211">
        <v>0.2800476152259222</v>
      </c>
      <c r="M7013" s="211">
        <v>9.0853957228182777E-2</v>
      </c>
      <c r="N7013" s="211">
        <v>0.42518025457038999</v>
      </c>
      <c r="O7013" s="211">
        <v>0.5257091501263047</v>
      </c>
      <c r="P7013" s="211">
        <v>6.4514616455751794E-2</v>
      </c>
      <c r="Q7013" s="211">
        <v>5.909617103020795E-2</v>
      </c>
      <c r="R7013" s="211">
        <v>0.39601550651134204</v>
      </c>
      <c r="S7013" s="211">
        <v>0.26524410903927803</v>
      </c>
      <c r="T7013" s="211">
        <v>0.51031845244377483</v>
      </c>
      <c r="U7013" s="211">
        <v>0.4350126812780426</v>
      </c>
      <c r="V7013" s="211">
        <v>0.10759779063260583</v>
      </c>
      <c r="W7013" s="211">
        <v>0.58928197571302898</v>
      </c>
      <c r="X7013" s="211">
        <v>0.24869688305211413</v>
      </c>
      <c r="Y7013" s="211">
        <v>0.57854605706846662</v>
      </c>
      <c r="Z7013" s="211">
        <v>0.14755058053002404</v>
      </c>
      <c r="AA7013" s="212">
        <v>0.12458368778468361</v>
      </c>
    </row>
    <row r="7014" spans="1:27" x14ac:dyDescent="0.35">
      <c r="A7014" s="210" t="s">
        <v>7690</v>
      </c>
      <c r="B7014" s="217">
        <v>160.00682805807349</v>
      </c>
      <c r="C7014" s="211">
        <v>7.2451743291959692E-2</v>
      </c>
      <c r="D7014" s="211">
        <v>0.11367553377917326</v>
      </c>
      <c r="E7014" s="211">
        <v>7.7419045425431154E-2</v>
      </c>
      <c r="F7014" s="211">
        <v>0.10806994637446649</v>
      </c>
      <c r="G7014" s="211">
        <v>0.12568619592971247</v>
      </c>
      <c r="H7014" s="211">
        <v>0.12360705966838892</v>
      </c>
      <c r="I7014" s="211">
        <v>0.50390131077941613</v>
      </c>
      <c r="J7014" s="211">
        <v>0.4040446320321216</v>
      </c>
      <c r="K7014" s="211">
        <v>0.63165563565375971</v>
      </c>
      <c r="L7014" s="211">
        <v>0.27103407691550013</v>
      </c>
      <c r="M7014" s="211">
        <v>9.7102049416418812E-2</v>
      </c>
      <c r="N7014" s="211">
        <v>0.4260109468262343</v>
      </c>
      <c r="O7014" s="211">
        <v>0.74609083225371087</v>
      </c>
      <c r="P7014" s="211">
        <v>6.5374119235157166E-2</v>
      </c>
      <c r="Q7014" s="211">
        <v>9.0665010063160245E-2</v>
      </c>
      <c r="R7014" s="211">
        <v>0.37551053065030815</v>
      </c>
      <c r="S7014" s="211">
        <v>0.2814047145141082</v>
      </c>
      <c r="T7014" s="211">
        <v>0.52694974405124928</v>
      </c>
      <c r="U7014" s="211">
        <v>0.51022826147221101</v>
      </c>
      <c r="V7014" s="211">
        <v>0.12915187160530223</v>
      </c>
      <c r="W7014" s="211">
        <v>0.53537104539215175</v>
      </c>
      <c r="X7014" s="211">
        <v>0.38243778971601461</v>
      </c>
      <c r="Y7014" s="211">
        <v>0.72155543184336746</v>
      </c>
      <c r="Z7014" s="211">
        <v>0.13984506993527565</v>
      </c>
      <c r="AA7014" s="212">
        <v>0.12197634101766101</v>
      </c>
    </row>
    <row r="7015" spans="1:27" x14ac:dyDescent="0.35">
      <c r="A7015" s="210" t="s">
        <v>7691</v>
      </c>
      <c r="B7015" s="217">
        <v>151.32806232464949</v>
      </c>
      <c r="C7015" s="211">
        <v>7.8039196298616179E-2</v>
      </c>
      <c r="D7015" s="211">
        <v>0.12140082470988116</v>
      </c>
      <c r="E7015" s="211">
        <v>7.6459563802556751E-2</v>
      </c>
      <c r="F7015" s="211">
        <v>8.8610433141389791E-2</v>
      </c>
      <c r="G7015" s="211">
        <v>0.12271213881297825</v>
      </c>
      <c r="H7015" s="211">
        <v>0.11026104299396783</v>
      </c>
      <c r="I7015" s="211">
        <v>0.5206629683909384</v>
      </c>
      <c r="J7015" s="211">
        <v>0.44714620225172341</v>
      </c>
      <c r="K7015" s="211">
        <v>0.64116377546309056</v>
      </c>
      <c r="L7015" s="211">
        <v>0.27810146351531823</v>
      </c>
      <c r="M7015" s="211">
        <v>0.10007459836076257</v>
      </c>
      <c r="N7015" s="211">
        <v>0.45841592525329161</v>
      </c>
      <c r="O7015" s="211">
        <v>0.74892563673746082</v>
      </c>
      <c r="P7015" s="211">
        <v>6.8774794670739381E-2</v>
      </c>
      <c r="Q7015" s="211">
        <v>6.1757219631320387E-2</v>
      </c>
      <c r="R7015" s="211">
        <v>0.43479954099578055</v>
      </c>
      <c r="S7015" s="211">
        <v>0.28629363805221164</v>
      </c>
      <c r="T7015" s="211">
        <v>0.55998271157798807</v>
      </c>
      <c r="U7015" s="211">
        <v>0.51791045704363647</v>
      </c>
      <c r="V7015" s="211">
        <v>8.8072255152966503E-2</v>
      </c>
      <c r="W7015" s="211">
        <v>0.47719796604258291</v>
      </c>
      <c r="X7015" s="211">
        <v>0.30594541019032068</v>
      </c>
      <c r="Y7015" s="211">
        <v>0.72747096979413739</v>
      </c>
      <c r="Z7015" s="211">
        <v>0.14397577179208323</v>
      </c>
      <c r="AA7015" s="212">
        <v>0.1204941896102189</v>
      </c>
    </row>
    <row r="7016" spans="1:27" x14ac:dyDescent="0.35">
      <c r="A7016" s="210" t="s">
        <v>7692</v>
      </c>
      <c r="B7016" s="217">
        <v>123.48125634690869</v>
      </c>
      <c r="C7016" s="211">
        <v>5.7173563179072316E-2</v>
      </c>
      <c r="D7016" s="211">
        <v>0.12860599757426214</v>
      </c>
      <c r="E7016" s="211">
        <v>7.4993179461644674E-2</v>
      </c>
      <c r="F7016" s="211">
        <v>0.10407168819552579</v>
      </c>
      <c r="G7016" s="211">
        <v>0.1194549716391767</v>
      </c>
      <c r="H7016" s="211">
        <v>0.11757642451683871</v>
      </c>
      <c r="I7016" s="211">
        <v>0.45662616298290565</v>
      </c>
      <c r="J7016" s="211">
        <v>0.41282701662591437</v>
      </c>
      <c r="K7016" s="211">
        <v>0.59905318172796207</v>
      </c>
      <c r="L7016" s="211">
        <v>0.27632314238082861</v>
      </c>
      <c r="M7016" s="211">
        <v>8.4597505480063853E-2</v>
      </c>
      <c r="N7016" s="211">
        <v>0.49728818519264306</v>
      </c>
      <c r="O7016" s="211">
        <v>0.74191837229484836</v>
      </c>
      <c r="P7016" s="211">
        <v>7.0869010482366809E-2</v>
      </c>
      <c r="Q7016" s="211">
        <v>7.025214678990778E-2</v>
      </c>
      <c r="R7016" s="211">
        <v>0.39683669079280154</v>
      </c>
      <c r="S7016" s="211">
        <v>0.30062905656695638</v>
      </c>
      <c r="T7016" s="211">
        <v>0.55811014448785101</v>
      </c>
      <c r="U7016" s="211">
        <v>0.35628898494469241</v>
      </c>
      <c r="V7016" s="211">
        <v>0.11802381539205994</v>
      </c>
      <c r="W7016" s="211">
        <v>0.56028053616043327</v>
      </c>
      <c r="X7016" s="211">
        <v>0.33220846366527995</v>
      </c>
      <c r="Y7016" s="211">
        <v>0.51091894173153751</v>
      </c>
      <c r="Z7016" s="211">
        <v>0.14606676526471321</v>
      </c>
      <c r="AA7016" s="212">
        <v>0.12370320948014013</v>
      </c>
    </row>
    <row r="7017" spans="1:27" x14ac:dyDescent="0.35">
      <c r="A7017" s="210" t="s">
        <v>7693</v>
      </c>
      <c r="B7017" s="217">
        <v>133.73213995236657</v>
      </c>
      <c r="C7017" s="211">
        <v>5.888412179689978E-2</v>
      </c>
      <c r="D7017" s="211">
        <v>0.12885438223566587</v>
      </c>
      <c r="E7017" s="211">
        <v>7.9538590071547094E-2</v>
      </c>
      <c r="F7017" s="211">
        <v>8.279612721046152E-2</v>
      </c>
      <c r="G7017" s="211">
        <v>0.12213999374212689</v>
      </c>
      <c r="H7017" s="211">
        <v>0.10879634381905672</v>
      </c>
      <c r="I7017" s="211">
        <v>0.5094442397642257</v>
      </c>
      <c r="J7017" s="211">
        <v>0.42959636056366335</v>
      </c>
      <c r="K7017" s="211">
        <v>0.55767017575813627</v>
      </c>
      <c r="L7017" s="211">
        <v>0.27198671212448466</v>
      </c>
      <c r="M7017" s="211">
        <v>9.9719552749364282E-2</v>
      </c>
      <c r="N7017" s="211">
        <v>0.56673057302680885</v>
      </c>
      <c r="O7017" s="211">
        <v>0.74234628729833974</v>
      </c>
      <c r="P7017" s="211">
        <v>6.8520026278514251E-2</v>
      </c>
      <c r="Q7017" s="211">
        <v>9.8703687479463675E-2</v>
      </c>
      <c r="R7017" s="211">
        <v>0.4811673583875874</v>
      </c>
      <c r="S7017" s="211">
        <v>0.42890551822790945</v>
      </c>
      <c r="T7017" s="211">
        <v>0.5027570668271929</v>
      </c>
      <c r="U7017" s="211">
        <v>0.37218344286789573</v>
      </c>
      <c r="V7017" s="211">
        <v>7.0858160883381122E-2</v>
      </c>
      <c r="W7017" s="211">
        <v>0.57116525381397976</v>
      </c>
      <c r="X7017" s="211">
        <v>0.34652434543201227</v>
      </c>
      <c r="Y7017" s="211">
        <v>0.71543612289496639</v>
      </c>
      <c r="Z7017" s="211">
        <v>0.14928214737915976</v>
      </c>
      <c r="AA7017" s="212">
        <v>0.11801374666904185</v>
      </c>
    </row>
    <row r="7018" spans="1:27" x14ac:dyDescent="0.35">
      <c r="A7018" s="210" t="s">
        <v>7694</v>
      </c>
      <c r="B7018" s="217">
        <v>128.66314296238778</v>
      </c>
      <c r="C7018" s="211">
        <v>5.7324604422846835E-2</v>
      </c>
      <c r="D7018" s="211">
        <v>0.12143724602918538</v>
      </c>
      <c r="E7018" s="211">
        <v>8.0931265834674179E-2</v>
      </c>
      <c r="F7018" s="211">
        <v>8.7666832948750412E-2</v>
      </c>
      <c r="G7018" s="211">
        <v>0.11624449567087161</v>
      </c>
      <c r="H7018" s="211">
        <v>0.1197815478582622</v>
      </c>
      <c r="I7018" s="211">
        <v>0.49212208313595096</v>
      </c>
      <c r="J7018" s="211">
        <v>0.45756473289730093</v>
      </c>
      <c r="K7018" s="211">
        <v>0.61020915521053798</v>
      </c>
      <c r="L7018" s="211">
        <v>0.27318451754068368</v>
      </c>
      <c r="M7018" s="211">
        <v>8.6377824392935856E-2</v>
      </c>
      <c r="N7018" s="211">
        <v>0.41169724930383711</v>
      </c>
      <c r="O7018" s="211">
        <v>0.63633508910925674</v>
      </c>
      <c r="P7018" s="211">
        <v>7.1656622939728271E-2</v>
      </c>
      <c r="Q7018" s="211">
        <v>4.8081846236545607E-2</v>
      </c>
      <c r="R7018" s="211">
        <v>0.4579396645788113</v>
      </c>
      <c r="S7018" s="211">
        <v>0.31730551258350137</v>
      </c>
      <c r="T7018" s="211">
        <v>0.55903221488935839</v>
      </c>
      <c r="U7018" s="211">
        <v>0.43045495845612747</v>
      </c>
      <c r="V7018" s="211">
        <v>8.035317842118854E-2</v>
      </c>
      <c r="W7018" s="211">
        <v>0.53552174445757861</v>
      </c>
      <c r="X7018" s="211">
        <v>0.27916490906168484</v>
      </c>
      <c r="Y7018" s="211">
        <v>0.67790758084485903</v>
      </c>
      <c r="Z7018" s="211">
        <v>0.14972243133336469</v>
      </c>
      <c r="AA7018" s="212">
        <v>0.11924932251179915</v>
      </c>
    </row>
    <row r="7019" spans="1:27" x14ac:dyDescent="0.35">
      <c r="A7019" s="210" t="s">
        <v>7695</v>
      </c>
      <c r="B7019" s="217">
        <v>131.31385908413637</v>
      </c>
      <c r="C7019" s="211">
        <v>5.736164964134751E-2</v>
      </c>
      <c r="D7019" s="211">
        <v>0.12031860372755671</v>
      </c>
      <c r="E7019" s="211">
        <v>6.9910260594345616E-2</v>
      </c>
      <c r="F7019" s="211">
        <v>0.10574863865323536</v>
      </c>
      <c r="G7019" s="211">
        <v>0.12425256154992453</v>
      </c>
      <c r="H7019" s="211">
        <v>0.11683202485276646</v>
      </c>
      <c r="I7019" s="211">
        <v>0.49985568370208122</v>
      </c>
      <c r="J7019" s="211">
        <v>0.43750856987316383</v>
      </c>
      <c r="K7019" s="211">
        <v>0.63303174954002861</v>
      </c>
      <c r="L7019" s="211">
        <v>0.27724476014119537</v>
      </c>
      <c r="M7019" s="211">
        <v>8.7121384508410379E-2</v>
      </c>
      <c r="N7019" s="211">
        <v>0.47422812408130688</v>
      </c>
      <c r="O7019" s="211">
        <v>0.74832593291038441</v>
      </c>
      <c r="P7019" s="211">
        <v>6.5419715487766802E-2</v>
      </c>
      <c r="Q7019" s="211">
        <v>0.13348761322686423</v>
      </c>
      <c r="R7019" s="211">
        <v>0.41866430761562134</v>
      </c>
      <c r="S7019" s="211">
        <v>0.32606161508397874</v>
      </c>
      <c r="T7019" s="211">
        <v>0.54850578605813893</v>
      </c>
      <c r="U7019" s="211">
        <v>0.34678779817983763</v>
      </c>
      <c r="V7019" s="211">
        <v>0.1156740503019877</v>
      </c>
      <c r="W7019" s="211">
        <v>0.60629043736375765</v>
      </c>
      <c r="X7019" s="211">
        <v>0.40256997859559035</v>
      </c>
      <c r="Y7019" s="211">
        <v>0.6827509929684048</v>
      </c>
      <c r="Z7019" s="211">
        <v>0.13935190362655245</v>
      </c>
      <c r="AA7019" s="212">
        <v>0.12117222774554418</v>
      </c>
    </row>
    <row r="7020" spans="1:27" x14ac:dyDescent="0.35">
      <c r="A7020" s="210" t="s">
        <v>7696</v>
      </c>
      <c r="B7020" s="217">
        <v>121.80110221218925</v>
      </c>
      <c r="C7020" s="211">
        <v>7.2360283775878831E-2</v>
      </c>
      <c r="D7020" s="211">
        <v>0.11732311834092367</v>
      </c>
      <c r="E7020" s="211">
        <v>7.3856332757955293E-2</v>
      </c>
      <c r="F7020" s="211">
        <v>7.6411024145807943E-2</v>
      </c>
      <c r="G7020" s="211">
        <v>0.12003248051254212</v>
      </c>
      <c r="H7020" s="211">
        <v>0.12058208659739382</v>
      </c>
      <c r="I7020" s="211">
        <v>0.50827013936733456</v>
      </c>
      <c r="J7020" s="211">
        <v>0.41311796568437553</v>
      </c>
      <c r="K7020" s="211">
        <v>0.61430814482559892</v>
      </c>
      <c r="L7020" s="211">
        <v>0.271095202241874</v>
      </c>
      <c r="M7020" s="211">
        <v>0.10778441827247073</v>
      </c>
      <c r="N7020" s="211">
        <v>0.51125683454904836</v>
      </c>
      <c r="O7020" s="211">
        <v>0.62217827998520536</v>
      </c>
      <c r="P7020" s="211">
        <v>6.3558825903286639E-2</v>
      </c>
      <c r="Q7020" s="211">
        <v>5.0661836540082675E-2</v>
      </c>
      <c r="R7020" s="211">
        <v>0.46810835760009328</v>
      </c>
      <c r="S7020" s="211">
        <v>0.38743237054724972</v>
      </c>
      <c r="T7020" s="211">
        <v>0.52572148849078393</v>
      </c>
      <c r="U7020" s="211">
        <v>0.39913246742602615</v>
      </c>
      <c r="V7020" s="211">
        <v>7.0872600701790578E-2</v>
      </c>
      <c r="W7020" s="211">
        <v>0.6279046903082145</v>
      </c>
      <c r="X7020" s="211">
        <v>0.3032331816021665</v>
      </c>
      <c r="Y7020" s="211">
        <v>0.71926182652647286</v>
      </c>
      <c r="Z7020" s="211">
        <v>0.14572371940033202</v>
      </c>
      <c r="AA7020" s="212">
        <v>0.11970808479698486</v>
      </c>
    </row>
    <row r="7021" spans="1:27" x14ac:dyDescent="0.35">
      <c r="A7021" s="210" t="s">
        <v>7697</v>
      </c>
      <c r="B7021" s="217">
        <v>121.61719451167183</v>
      </c>
      <c r="C7021" s="211">
        <v>5.5635954554563709E-2</v>
      </c>
      <c r="D7021" s="211">
        <v>0.12905510865940453</v>
      </c>
      <c r="E7021" s="211">
        <v>7.7736979332038381E-2</v>
      </c>
      <c r="F7021" s="211">
        <v>8.8522207555916832E-2</v>
      </c>
      <c r="G7021" s="211">
        <v>0.12175346636439729</v>
      </c>
      <c r="H7021" s="211">
        <v>0.11141401722504175</v>
      </c>
      <c r="I7021" s="211">
        <v>0.43726196246480026</v>
      </c>
      <c r="J7021" s="211">
        <v>0.43148798844854364</v>
      </c>
      <c r="K7021" s="211">
        <v>0.63179116305083671</v>
      </c>
      <c r="L7021" s="211">
        <v>0.27015673306930382</v>
      </c>
      <c r="M7021" s="211">
        <v>9.4205474622418142E-2</v>
      </c>
      <c r="N7021" s="211">
        <v>0.47468828277858388</v>
      </c>
      <c r="O7021" s="211">
        <v>0.70444204467051075</v>
      </c>
      <c r="P7021" s="211">
        <v>7.145563191725289E-2</v>
      </c>
      <c r="Q7021" s="211">
        <v>8.4014651771000523E-2</v>
      </c>
      <c r="R7021" s="211">
        <v>0.42915516825612915</v>
      </c>
      <c r="S7021" s="211">
        <v>0.33211944811170624</v>
      </c>
      <c r="T7021" s="211">
        <v>0.57446863282462324</v>
      </c>
      <c r="U7021" s="211">
        <v>0.41175300817974392</v>
      </c>
      <c r="V7021" s="211">
        <v>5.3731338492626866E-2</v>
      </c>
      <c r="W7021" s="211">
        <v>0.56678783565722679</v>
      </c>
      <c r="X7021" s="211">
        <v>0.29625203820685753</v>
      </c>
      <c r="Y7021" s="211">
        <v>0.72393252017437915</v>
      </c>
      <c r="Z7021" s="211">
        <v>0.14868377358637921</v>
      </c>
      <c r="AA7021" s="212">
        <v>0.12318186457985691</v>
      </c>
    </row>
    <row r="7022" spans="1:27" x14ac:dyDescent="0.35">
      <c r="A7022" s="210" t="s">
        <v>7698</v>
      </c>
      <c r="B7022" s="217">
        <v>102.67233047810099</v>
      </c>
      <c r="C7022" s="211">
        <v>5.3355019183216515E-2</v>
      </c>
      <c r="D7022" s="211">
        <v>0.12588981362835358</v>
      </c>
      <c r="E7022" s="211">
        <v>7.1814628344115117E-2</v>
      </c>
      <c r="F7022" s="211">
        <v>9.5626768413433122E-2</v>
      </c>
      <c r="G7022" s="211">
        <v>0.11548973897269306</v>
      </c>
      <c r="H7022" s="211">
        <v>0.1148188069397104</v>
      </c>
      <c r="I7022" s="211">
        <v>0.47260487560040015</v>
      </c>
      <c r="J7022" s="211">
        <v>0.46534184279067092</v>
      </c>
      <c r="K7022" s="211">
        <v>0.56419320115022509</v>
      </c>
      <c r="L7022" s="211">
        <v>0.26741349555447735</v>
      </c>
      <c r="M7022" s="211">
        <v>8.7945689845263644E-2</v>
      </c>
      <c r="N7022" s="211">
        <v>0.46027094786718875</v>
      </c>
      <c r="O7022" s="211">
        <v>0.64692137372737768</v>
      </c>
      <c r="P7022" s="211">
        <v>6.3702333483697249E-2</v>
      </c>
      <c r="Q7022" s="211">
        <v>5.8673886049970869E-2</v>
      </c>
      <c r="R7022" s="211">
        <v>0.41856090215376346</v>
      </c>
      <c r="S7022" s="211">
        <v>0.30190432753096114</v>
      </c>
      <c r="T7022" s="211">
        <v>0.57671305025170216</v>
      </c>
      <c r="U7022" s="211">
        <v>0.38636414885056924</v>
      </c>
      <c r="V7022" s="211">
        <v>5.6944177071354046E-2</v>
      </c>
      <c r="W7022" s="211">
        <v>0.54048840000191212</v>
      </c>
      <c r="X7022" s="211">
        <v>0.35115270002142757</v>
      </c>
      <c r="Y7022" s="211">
        <v>0.53324584389949636</v>
      </c>
      <c r="Z7022" s="211">
        <v>0.14170843267815206</v>
      </c>
      <c r="AA7022" s="212">
        <v>0.11687626706856251</v>
      </c>
    </row>
    <row r="7023" spans="1:27" x14ac:dyDescent="0.35">
      <c r="A7023" s="210" t="s">
        <v>7699</v>
      </c>
      <c r="B7023" s="217">
        <v>114.43666228175515</v>
      </c>
      <c r="C7023" s="211">
        <v>5.9899939270330299E-2</v>
      </c>
      <c r="D7023" s="211">
        <v>0.11668748368149492</v>
      </c>
      <c r="E7023" s="211">
        <v>7.651527493441411E-2</v>
      </c>
      <c r="F7023" s="211">
        <v>9.8689020941175126E-2</v>
      </c>
      <c r="G7023" s="211">
        <v>0.11963798913321547</v>
      </c>
      <c r="H7023" s="211">
        <v>0.1245688799425083</v>
      </c>
      <c r="I7023" s="211">
        <v>0.53310082643736267</v>
      </c>
      <c r="J7023" s="211">
        <v>0.45471659342086856</v>
      </c>
      <c r="K7023" s="211">
        <v>0.61243470992870697</v>
      </c>
      <c r="L7023" s="211">
        <v>0.27597418550069741</v>
      </c>
      <c r="M7023" s="211">
        <v>8.3272795742962077E-2</v>
      </c>
      <c r="N7023" s="211">
        <v>0.38745873284755855</v>
      </c>
      <c r="O7023" s="211">
        <v>0.64749025427476636</v>
      </c>
      <c r="P7023" s="211">
        <v>6.4501695788865748E-2</v>
      </c>
      <c r="Q7023" s="211">
        <v>0.10564702960384678</v>
      </c>
      <c r="R7023" s="211">
        <v>0.44945551829623304</v>
      </c>
      <c r="S7023" s="211">
        <v>0.35328766623120916</v>
      </c>
      <c r="T7023" s="211">
        <v>0.62702444643156374</v>
      </c>
      <c r="U7023" s="211">
        <v>0.39709797870527253</v>
      </c>
      <c r="V7023" s="211">
        <v>9.3087602996393612E-2</v>
      </c>
      <c r="W7023" s="211">
        <v>0.54292234964839858</v>
      </c>
      <c r="X7023" s="211">
        <v>0.27696429693548025</v>
      </c>
      <c r="Y7023" s="211">
        <v>0.62030390994647977</v>
      </c>
      <c r="Z7023" s="211">
        <v>0.14607547141872168</v>
      </c>
      <c r="AA7023" s="212">
        <v>0.12541442463366029</v>
      </c>
    </row>
    <row r="7024" spans="1:27" x14ac:dyDescent="0.35">
      <c r="A7024" s="210" t="s">
        <v>7700</v>
      </c>
      <c r="B7024" s="217">
        <v>165.69612632339198</v>
      </c>
      <c r="C7024" s="211">
        <v>5.5606641961739187E-2</v>
      </c>
      <c r="D7024" s="211">
        <v>0.12027556056775784</v>
      </c>
      <c r="E7024" s="211">
        <v>7.768457206136925E-2</v>
      </c>
      <c r="F7024" s="211">
        <v>9.0930071912931967E-2</v>
      </c>
      <c r="G7024" s="211">
        <v>0.12221878949494185</v>
      </c>
      <c r="H7024" s="211">
        <v>0.10330105470312323</v>
      </c>
      <c r="I7024" s="211">
        <v>0.46390988103437975</v>
      </c>
      <c r="J7024" s="211">
        <v>0.43553146356350614</v>
      </c>
      <c r="K7024" s="211">
        <v>0.62114426364529929</v>
      </c>
      <c r="L7024" s="211">
        <v>0.27616523774883955</v>
      </c>
      <c r="M7024" s="211">
        <v>9.1945780193936691E-2</v>
      </c>
      <c r="N7024" s="211">
        <v>0.37486170631277205</v>
      </c>
      <c r="O7024" s="211">
        <v>0.62225266375086163</v>
      </c>
      <c r="P7024" s="211">
        <v>6.9240506020701462E-2</v>
      </c>
      <c r="Q7024" s="211">
        <v>4.2619611818597046E-2</v>
      </c>
      <c r="R7024" s="211">
        <v>0.46291158801211091</v>
      </c>
      <c r="S7024" s="211">
        <v>0.29496779904973908</v>
      </c>
      <c r="T7024" s="211">
        <v>0.53842093505287869</v>
      </c>
      <c r="U7024" s="211">
        <v>0.44096221111743683</v>
      </c>
      <c r="V7024" s="211">
        <v>0.1467861661719789</v>
      </c>
      <c r="W7024" s="211">
        <v>0.57752526108606084</v>
      </c>
      <c r="X7024" s="211">
        <v>0.26265073056463534</v>
      </c>
      <c r="Y7024" s="211">
        <v>0.76813701811945045</v>
      </c>
      <c r="Z7024" s="211">
        <v>0.14922304493527438</v>
      </c>
      <c r="AA7024" s="212">
        <v>0.11772250316547497</v>
      </c>
    </row>
    <row r="7025" spans="1:27" x14ac:dyDescent="0.35">
      <c r="A7025" s="210" t="s">
        <v>7701</v>
      </c>
      <c r="B7025" s="217">
        <v>119.98493659423919</v>
      </c>
      <c r="C7025" s="211">
        <v>5.0943674720691307E-2</v>
      </c>
      <c r="D7025" s="211">
        <v>0.13056094547756603</v>
      </c>
      <c r="E7025" s="211">
        <v>7.7983834380630779E-2</v>
      </c>
      <c r="F7025" s="211">
        <v>8.1016721339475767E-2</v>
      </c>
      <c r="G7025" s="211">
        <v>0.12404681190266578</v>
      </c>
      <c r="H7025" s="211">
        <v>0.11783422661425365</v>
      </c>
      <c r="I7025" s="211">
        <v>0.51793574962723921</v>
      </c>
      <c r="J7025" s="211">
        <v>0.45781252970833969</v>
      </c>
      <c r="K7025" s="211">
        <v>0.6182143509866268</v>
      </c>
      <c r="L7025" s="211">
        <v>0.27134228318406167</v>
      </c>
      <c r="M7025" s="211">
        <v>9.8932441970293578E-2</v>
      </c>
      <c r="N7025" s="211">
        <v>0.443321584964527</v>
      </c>
      <c r="O7025" s="211">
        <v>0.55178316479634837</v>
      </c>
      <c r="P7025" s="211">
        <v>6.7697099355677068E-2</v>
      </c>
      <c r="Q7025" s="211">
        <v>5.326201435639541E-2</v>
      </c>
      <c r="R7025" s="211">
        <v>0.35354594956803392</v>
      </c>
      <c r="S7025" s="211">
        <v>0.37178538090090874</v>
      </c>
      <c r="T7025" s="211">
        <v>0.53645345917109799</v>
      </c>
      <c r="U7025" s="211">
        <v>0.49260044259137492</v>
      </c>
      <c r="V7025" s="211">
        <v>5.5071796687146263E-2</v>
      </c>
      <c r="W7025" s="211">
        <v>0.58118561776919875</v>
      </c>
      <c r="X7025" s="211">
        <v>0.3351157745872636</v>
      </c>
      <c r="Y7025" s="211">
        <v>0.68008158843138333</v>
      </c>
      <c r="Z7025" s="211">
        <v>0.14907312844812828</v>
      </c>
      <c r="AA7025" s="212">
        <v>0.11736134348940412</v>
      </c>
    </row>
    <row r="7026" spans="1:27" x14ac:dyDescent="0.35">
      <c r="A7026" s="210" t="s">
        <v>7702</v>
      </c>
      <c r="B7026" s="217">
        <v>120.34627750700909</v>
      </c>
      <c r="C7026" s="211">
        <v>5.3109616993199424E-2</v>
      </c>
      <c r="D7026" s="211">
        <v>0.12833695164023984</v>
      </c>
      <c r="E7026" s="211">
        <v>7.5896368982201534E-2</v>
      </c>
      <c r="F7026" s="211">
        <v>9.0437798781424772E-2</v>
      </c>
      <c r="G7026" s="211">
        <v>0.12178529088583226</v>
      </c>
      <c r="H7026" s="211">
        <v>0.12085726315047607</v>
      </c>
      <c r="I7026" s="211">
        <v>0.43191414921856192</v>
      </c>
      <c r="J7026" s="211">
        <v>0.43396826138674</v>
      </c>
      <c r="K7026" s="211">
        <v>0.57145960950348951</v>
      </c>
      <c r="L7026" s="211">
        <v>0.27054563160438361</v>
      </c>
      <c r="M7026" s="211">
        <v>8.2742877673594645E-2</v>
      </c>
      <c r="N7026" s="211">
        <v>0.39479407371404024</v>
      </c>
      <c r="O7026" s="211">
        <v>0.76488869935365844</v>
      </c>
      <c r="P7026" s="211">
        <v>6.2655995909651541E-2</v>
      </c>
      <c r="Q7026" s="211">
        <v>5.258670070510478E-2</v>
      </c>
      <c r="R7026" s="211">
        <v>0.44827051535139539</v>
      </c>
      <c r="S7026" s="211">
        <v>0.31908938688533994</v>
      </c>
      <c r="T7026" s="211">
        <v>0.51910227354465377</v>
      </c>
      <c r="U7026" s="211">
        <v>0.3628896982896439</v>
      </c>
      <c r="V7026" s="211">
        <v>9.5449358464000822E-2</v>
      </c>
      <c r="W7026" s="211">
        <v>0.56499440222306951</v>
      </c>
      <c r="X7026" s="211">
        <v>0.39705655195071604</v>
      </c>
      <c r="Y7026" s="211">
        <v>0.62827334564326698</v>
      </c>
      <c r="Z7026" s="211">
        <v>0.14902143110260668</v>
      </c>
      <c r="AA7026" s="212">
        <v>0.11232758819590991</v>
      </c>
    </row>
    <row r="7027" spans="1:27" x14ac:dyDescent="0.35">
      <c r="A7027" s="210" t="s">
        <v>7703</v>
      </c>
      <c r="B7027" s="217">
        <v>123.06879319300025</v>
      </c>
      <c r="C7027" s="211">
        <v>6.7153893090825506E-2</v>
      </c>
      <c r="D7027" s="211">
        <v>0.12908339642436784</v>
      </c>
      <c r="E7027" s="211">
        <v>7.1294850791589218E-2</v>
      </c>
      <c r="F7027" s="211">
        <v>0.1170685286657026</v>
      </c>
      <c r="G7027" s="211">
        <v>0.11908008921305833</v>
      </c>
      <c r="H7027" s="211">
        <v>0.10762389431885679</v>
      </c>
      <c r="I7027" s="211">
        <v>0.44219150094904341</v>
      </c>
      <c r="J7027" s="211">
        <v>0.46072741334123446</v>
      </c>
      <c r="K7027" s="211">
        <v>0.57854518337968464</v>
      </c>
      <c r="L7027" s="211">
        <v>0.27426776642038408</v>
      </c>
      <c r="M7027" s="211">
        <v>8.5099925663646186E-2</v>
      </c>
      <c r="N7027" s="211">
        <v>0.50175415216387742</v>
      </c>
      <c r="O7027" s="211">
        <v>0.62305334612669194</v>
      </c>
      <c r="P7027" s="211">
        <v>7.2518779033633365E-2</v>
      </c>
      <c r="Q7027" s="211">
        <v>0.14291348366078482</v>
      </c>
      <c r="R7027" s="211">
        <v>0.39670656713550884</v>
      </c>
      <c r="S7027" s="211">
        <v>0.36478178928097804</v>
      </c>
      <c r="T7027" s="211">
        <v>0.51045727834609811</v>
      </c>
      <c r="U7027" s="211">
        <v>0.46040193883595265</v>
      </c>
      <c r="V7027" s="211">
        <v>6.4181634711728469E-2</v>
      </c>
      <c r="W7027" s="211">
        <v>0.53233742817387686</v>
      </c>
      <c r="X7027" s="211">
        <v>0.28157491788532041</v>
      </c>
      <c r="Y7027" s="211">
        <v>0.60658337376216753</v>
      </c>
      <c r="Z7027" s="211">
        <v>0.14746944275602186</v>
      </c>
      <c r="AA7027" s="212">
        <v>0.11889704096273555</v>
      </c>
    </row>
    <row r="7028" spans="1:27" x14ac:dyDescent="0.35">
      <c r="A7028" s="210" t="s">
        <v>7704</v>
      </c>
      <c r="B7028" s="217">
        <v>127.82167369422808</v>
      </c>
      <c r="C7028" s="211">
        <v>5.6847859759701608E-2</v>
      </c>
      <c r="D7028" s="211">
        <v>0.12143240557648496</v>
      </c>
      <c r="E7028" s="211">
        <v>6.9782727328837724E-2</v>
      </c>
      <c r="F7028" s="211">
        <v>9.4997134699441377E-2</v>
      </c>
      <c r="G7028" s="211">
        <v>0.1165402745578123</v>
      </c>
      <c r="H7028" s="211">
        <v>0.1250374821243794</v>
      </c>
      <c r="I7028" s="211">
        <v>0.43533755658930851</v>
      </c>
      <c r="J7028" s="211">
        <v>0.45587247289583332</v>
      </c>
      <c r="K7028" s="211">
        <v>0.54695841460895245</v>
      </c>
      <c r="L7028" s="211">
        <v>0.27720690213875265</v>
      </c>
      <c r="M7028" s="211">
        <v>8.8369459756991259E-2</v>
      </c>
      <c r="N7028" s="211">
        <v>0.4018696769758896</v>
      </c>
      <c r="O7028" s="211">
        <v>0.74112849345487619</v>
      </c>
      <c r="P7028" s="211">
        <v>6.9681344281586496E-2</v>
      </c>
      <c r="Q7028" s="211">
        <v>0.10956636333118709</v>
      </c>
      <c r="R7028" s="211">
        <v>0.46444983683798913</v>
      </c>
      <c r="S7028" s="211">
        <v>0.3526125573656147</v>
      </c>
      <c r="T7028" s="211">
        <v>0.4974978117448563</v>
      </c>
      <c r="U7028" s="211">
        <v>0.43606571202638544</v>
      </c>
      <c r="V7028" s="211">
        <v>0.11529231843559053</v>
      </c>
      <c r="W7028" s="211">
        <v>0.61613975481531069</v>
      </c>
      <c r="X7028" s="211">
        <v>0.31724397689398709</v>
      </c>
      <c r="Y7028" s="211">
        <v>0.58787926594244799</v>
      </c>
      <c r="Z7028" s="211">
        <v>0.14787986679518009</v>
      </c>
      <c r="AA7028" s="212">
        <v>0.12156832873347639</v>
      </c>
    </row>
    <row r="7029" spans="1:27" x14ac:dyDescent="0.35">
      <c r="A7029" s="210" t="s">
        <v>7705</v>
      </c>
      <c r="B7029" s="217">
        <v>109.03340319186323</v>
      </c>
      <c r="C7029" s="211">
        <v>5.4007994250445307E-2</v>
      </c>
      <c r="D7029" s="211">
        <v>0.12635124556984687</v>
      </c>
      <c r="E7029" s="211">
        <v>7.4510526477356426E-2</v>
      </c>
      <c r="F7029" s="211">
        <v>8.4082238699503487E-2</v>
      </c>
      <c r="G7029" s="211">
        <v>0.12390446874087624</v>
      </c>
      <c r="H7029" s="211">
        <v>0.11199715334486912</v>
      </c>
      <c r="I7029" s="211">
        <v>0.40923272694385571</v>
      </c>
      <c r="J7029" s="211">
        <v>0.48070078657555043</v>
      </c>
      <c r="K7029" s="211">
        <v>0.59519812996146537</v>
      </c>
      <c r="L7029" s="211">
        <v>0.27313747135011973</v>
      </c>
      <c r="M7029" s="211">
        <v>8.6591506168029478E-2</v>
      </c>
      <c r="N7029" s="211">
        <v>0.56413680921235854</v>
      </c>
      <c r="O7029" s="211">
        <v>0.52380721979708644</v>
      </c>
      <c r="P7029" s="211">
        <v>6.5292591813681938E-2</v>
      </c>
      <c r="Q7029" s="211">
        <v>8.6873384440260867E-2</v>
      </c>
      <c r="R7029" s="211">
        <v>0.38385912907123798</v>
      </c>
      <c r="S7029" s="211">
        <v>0.3209455656864369</v>
      </c>
      <c r="T7029" s="211">
        <v>0.53832746335707005</v>
      </c>
      <c r="U7029" s="211">
        <v>0.32567986177677272</v>
      </c>
      <c r="V7029" s="211">
        <v>6.0607609109782939E-2</v>
      </c>
      <c r="W7029" s="211">
        <v>0.54581517025301773</v>
      </c>
      <c r="X7029" s="211">
        <v>0.34222052388058494</v>
      </c>
      <c r="Y7029" s="211">
        <v>0.66036299399961296</v>
      </c>
      <c r="Z7029" s="211">
        <v>0.14803660621527079</v>
      </c>
      <c r="AA7029" s="212">
        <v>0.11531287627712268</v>
      </c>
    </row>
    <row r="7030" spans="1:27" x14ac:dyDescent="0.35">
      <c r="A7030" s="210" t="s">
        <v>7706</v>
      </c>
      <c r="B7030" s="217">
        <v>163.0917922882675</v>
      </c>
      <c r="C7030" s="211">
        <v>6.6114451911463479E-2</v>
      </c>
      <c r="D7030" s="211">
        <v>0.12355546303909776</v>
      </c>
      <c r="E7030" s="211">
        <v>7.4666291741823737E-2</v>
      </c>
      <c r="F7030" s="211">
        <v>0.10956320451451741</v>
      </c>
      <c r="G7030" s="211">
        <v>0.11456826445531691</v>
      </c>
      <c r="H7030" s="211">
        <v>0.1118130912608092</v>
      </c>
      <c r="I7030" s="211">
        <v>0.45615267694792794</v>
      </c>
      <c r="J7030" s="211">
        <v>0.45517910323887478</v>
      </c>
      <c r="K7030" s="211">
        <v>0.5977293898015319</v>
      </c>
      <c r="L7030" s="211">
        <v>0.27768209081411216</v>
      </c>
      <c r="M7030" s="211">
        <v>0.11318332646296492</v>
      </c>
      <c r="N7030" s="211">
        <v>0.51887683294501508</v>
      </c>
      <c r="O7030" s="211">
        <v>0.7611606364442931</v>
      </c>
      <c r="P7030" s="211">
        <v>6.8025359483933484E-2</v>
      </c>
      <c r="Q7030" s="211">
        <v>0.14169541807220409</v>
      </c>
      <c r="R7030" s="211">
        <v>0.461493096922374</v>
      </c>
      <c r="S7030" s="211">
        <v>0.40310943855958037</v>
      </c>
      <c r="T7030" s="211">
        <v>0.58452840070397749</v>
      </c>
      <c r="U7030" s="211">
        <v>0.39151037726033572</v>
      </c>
      <c r="V7030" s="211">
        <v>0.13071220540097783</v>
      </c>
      <c r="W7030" s="211">
        <v>0.62461769123271038</v>
      </c>
      <c r="X7030" s="211">
        <v>0.28923886129040866</v>
      </c>
      <c r="Y7030" s="211">
        <v>0.57382111624280729</v>
      </c>
      <c r="Z7030" s="211">
        <v>0.13962376595037954</v>
      </c>
      <c r="AA7030" s="212">
        <v>0.1163797945318458</v>
      </c>
    </row>
    <row r="7031" spans="1:27" x14ac:dyDescent="0.35">
      <c r="A7031" s="210" t="s">
        <v>7707</v>
      </c>
      <c r="B7031" s="217">
        <v>177.95461580153636</v>
      </c>
      <c r="C7031" s="211">
        <v>5.7088687664117052E-2</v>
      </c>
      <c r="D7031" s="211">
        <v>0.12863597722666709</v>
      </c>
      <c r="E7031" s="211">
        <v>7.4291525942978595E-2</v>
      </c>
      <c r="F7031" s="211">
        <v>0.11158824630200413</v>
      </c>
      <c r="G7031" s="211">
        <v>0.1158044427097549</v>
      </c>
      <c r="H7031" s="211">
        <v>0.11258055903521358</v>
      </c>
      <c r="I7031" s="211">
        <v>0.41893298076135149</v>
      </c>
      <c r="J7031" s="211">
        <v>0.47482114060427694</v>
      </c>
      <c r="K7031" s="211">
        <v>0.63804819635989751</v>
      </c>
      <c r="L7031" s="211">
        <v>0.28265063450259381</v>
      </c>
      <c r="M7031" s="211">
        <v>0.10265502371528232</v>
      </c>
      <c r="N7031" s="211">
        <v>0.427095736146758</v>
      </c>
      <c r="O7031" s="211">
        <v>0.72146531142459458</v>
      </c>
      <c r="P7031" s="211">
        <v>6.8103169443502309E-2</v>
      </c>
      <c r="Q7031" s="211">
        <v>6.9872441623378356E-2</v>
      </c>
      <c r="R7031" s="211">
        <v>0.47764745399005398</v>
      </c>
      <c r="S7031" s="211">
        <v>0.35119447585768071</v>
      </c>
      <c r="T7031" s="211">
        <v>0.54953581792396911</v>
      </c>
      <c r="U7031" s="211">
        <v>0.51969680739880597</v>
      </c>
      <c r="V7031" s="211">
        <v>0.14483567321985119</v>
      </c>
      <c r="W7031" s="211">
        <v>0.55690859982733099</v>
      </c>
      <c r="X7031" s="211">
        <v>0.39785823074998811</v>
      </c>
      <c r="Y7031" s="211">
        <v>0.65534872975346836</v>
      </c>
      <c r="Z7031" s="211">
        <v>0.14383138863659631</v>
      </c>
      <c r="AA7031" s="212">
        <v>0.11902337569027582</v>
      </c>
    </row>
    <row r="7032" spans="1:27" x14ac:dyDescent="0.35">
      <c r="A7032" s="210" t="s">
        <v>7708</v>
      </c>
      <c r="B7032" s="217">
        <v>144.17690680062512</v>
      </c>
      <c r="C7032" s="211">
        <v>5.4131632008833745E-2</v>
      </c>
      <c r="D7032" s="211">
        <v>0.12931820351285395</v>
      </c>
      <c r="E7032" s="211">
        <v>7.6664255475452844E-2</v>
      </c>
      <c r="F7032" s="211">
        <v>0.10622838410300466</v>
      </c>
      <c r="G7032" s="211">
        <v>0.12270500686154864</v>
      </c>
      <c r="H7032" s="211">
        <v>0.12260925911859462</v>
      </c>
      <c r="I7032" s="211">
        <v>0.4480233255046383</v>
      </c>
      <c r="J7032" s="211">
        <v>0.44214198733911603</v>
      </c>
      <c r="K7032" s="211">
        <v>0.57302438064158745</v>
      </c>
      <c r="L7032" s="211">
        <v>0.27814514914515909</v>
      </c>
      <c r="M7032" s="211">
        <v>0.11246190723608977</v>
      </c>
      <c r="N7032" s="211">
        <v>0.48163845107625802</v>
      </c>
      <c r="O7032" s="211">
        <v>0.62895347249010114</v>
      </c>
      <c r="P7032" s="211">
        <v>6.7572401548096239E-2</v>
      </c>
      <c r="Q7032" s="211">
        <v>0.10353321899449794</v>
      </c>
      <c r="R7032" s="211">
        <v>0.41803483274306114</v>
      </c>
      <c r="S7032" s="211">
        <v>0.41257228963944897</v>
      </c>
      <c r="T7032" s="211">
        <v>0.46855024586116023</v>
      </c>
      <c r="U7032" s="211">
        <v>0.40502658434555905</v>
      </c>
      <c r="V7032" s="211">
        <v>0.11911372437783498</v>
      </c>
      <c r="W7032" s="211">
        <v>0.49110608753785656</v>
      </c>
      <c r="X7032" s="211">
        <v>0.33746717809499216</v>
      </c>
      <c r="Y7032" s="211">
        <v>0.58815097950752449</v>
      </c>
      <c r="Z7032" s="211">
        <v>0.1484258509110577</v>
      </c>
      <c r="AA7032" s="212">
        <v>0.11652615150513727</v>
      </c>
    </row>
    <row r="7033" spans="1:27" x14ac:dyDescent="0.35">
      <c r="A7033" s="210" t="s">
        <v>7709</v>
      </c>
      <c r="B7033" s="217">
        <v>167.60969941996873</v>
      </c>
      <c r="C7033" s="211">
        <v>8.1843116301000399E-2</v>
      </c>
      <c r="D7033" s="211">
        <v>0.127533246029879</v>
      </c>
      <c r="E7033" s="211">
        <v>8.0258203655387425E-2</v>
      </c>
      <c r="F7033" s="211">
        <v>0.10626428128416351</v>
      </c>
      <c r="G7033" s="211">
        <v>0.11758818973900124</v>
      </c>
      <c r="H7033" s="211">
        <v>0.12679669258872095</v>
      </c>
      <c r="I7033" s="211">
        <v>0.445442006516165</v>
      </c>
      <c r="J7033" s="211">
        <v>0.46204564214055704</v>
      </c>
      <c r="K7033" s="211">
        <v>0.52872073227466054</v>
      </c>
      <c r="L7033" s="211">
        <v>0.26889463910369482</v>
      </c>
      <c r="M7033" s="211">
        <v>0.10184924525029605</v>
      </c>
      <c r="N7033" s="211">
        <v>0.54503549033810339</v>
      </c>
      <c r="O7033" s="211">
        <v>0.63756771386170841</v>
      </c>
      <c r="P7033" s="211">
        <v>7.246752527919674E-2</v>
      </c>
      <c r="Q7033" s="211">
        <v>0.10116181762134961</v>
      </c>
      <c r="R7033" s="211">
        <v>0.45017684146192516</v>
      </c>
      <c r="S7033" s="211">
        <v>0.28676399518035922</v>
      </c>
      <c r="T7033" s="211">
        <v>0.54996957812813352</v>
      </c>
      <c r="U7033" s="211">
        <v>0.50785504292128392</v>
      </c>
      <c r="V7033" s="211">
        <v>0.12709241441115776</v>
      </c>
      <c r="W7033" s="211">
        <v>0.52700162485037838</v>
      </c>
      <c r="X7033" s="211">
        <v>0.30263536551340192</v>
      </c>
      <c r="Y7033" s="211">
        <v>0.60597162095583734</v>
      </c>
      <c r="Z7033" s="211">
        <v>0.14954987410159518</v>
      </c>
      <c r="AA7033" s="212">
        <v>0.11786562689646539</v>
      </c>
    </row>
    <row r="7034" spans="1:27" x14ac:dyDescent="0.35">
      <c r="A7034" s="210" t="s">
        <v>7710</v>
      </c>
      <c r="B7034" s="217">
        <v>140.0197824071146</v>
      </c>
      <c r="C7034" s="211">
        <v>6.4257238616510684E-2</v>
      </c>
      <c r="D7034" s="211">
        <v>0.1139507597774421</v>
      </c>
      <c r="E7034" s="211">
        <v>7.198287966234819E-2</v>
      </c>
      <c r="F7034" s="211">
        <v>0.11006681625869866</v>
      </c>
      <c r="G7034" s="211">
        <v>0.11994446668733692</v>
      </c>
      <c r="H7034" s="211">
        <v>0.11988447125586212</v>
      </c>
      <c r="I7034" s="211">
        <v>0.44625566882817908</v>
      </c>
      <c r="J7034" s="211">
        <v>0.42901806301063766</v>
      </c>
      <c r="K7034" s="211">
        <v>0.63343132344252595</v>
      </c>
      <c r="L7034" s="211">
        <v>0.26956836722834354</v>
      </c>
      <c r="M7034" s="211">
        <v>8.9867046779774543E-2</v>
      </c>
      <c r="N7034" s="211">
        <v>0.39652782286370836</v>
      </c>
      <c r="O7034" s="211">
        <v>0.72836096406713602</v>
      </c>
      <c r="P7034" s="211">
        <v>6.3179246202503647E-2</v>
      </c>
      <c r="Q7034" s="211">
        <v>0.11910559418594653</v>
      </c>
      <c r="R7034" s="211">
        <v>0.48217798485924324</v>
      </c>
      <c r="S7034" s="211">
        <v>0.27928454514575973</v>
      </c>
      <c r="T7034" s="211">
        <v>0.50678692252885293</v>
      </c>
      <c r="U7034" s="211">
        <v>0.41157093616888873</v>
      </c>
      <c r="V7034" s="211">
        <v>0.10313110630959925</v>
      </c>
      <c r="W7034" s="211">
        <v>0.61993229365420377</v>
      </c>
      <c r="X7034" s="211">
        <v>0.4295565258195635</v>
      </c>
      <c r="Y7034" s="211">
        <v>0.71775002049078118</v>
      </c>
      <c r="Z7034" s="211">
        <v>0.14950978882584473</v>
      </c>
      <c r="AA7034" s="212">
        <v>0.11267468317429714</v>
      </c>
    </row>
    <row r="7035" spans="1:27" x14ac:dyDescent="0.35">
      <c r="A7035" s="210" t="s">
        <v>7711</v>
      </c>
      <c r="B7035" s="217">
        <v>146.54103422903148</v>
      </c>
      <c r="C7035" s="211">
        <v>6.5085955195618106E-2</v>
      </c>
      <c r="D7035" s="211">
        <v>0.1245183535685867</v>
      </c>
      <c r="E7035" s="211">
        <v>7.1424623564175518E-2</v>
      </c>
      <c r="F7035" s="211">
        <v>0.10921292695415359</v>
      </c>
      <c r="G7035" s="211">
        <v>0.11905833503345828</v>
      </c>
      <c r="H7035" s="211">
        <v>0.11474421862551702</v>
      </c>
      <c r="I7035" s="211">
        <v>0.52967351309219868</v>
      </c>
      <c r="J7035" s="211">
        <v>0.41883794248812645</v>
      </c>
      <c r="K7035" s="211">
        <v>0.5996092032482303</v>
      </c>
      <c r="L7035" s="211">
        <v>0.27627955597623927</v>
      </c>
      <c r="M7035" s="211">
        <v>0.10809072593910732</v>
      </c>
      <c r="N7035" s="211">
        <v>0.37652755483924477</v>
      </c>
      <c r="O7035" s="211">
        <v>0.73214412653729133</v>
      </c>
      <c r="P7035" s="211">
        <v>6.8239941218677769E-2</v>
      </c>
      <c r="Q7035" s="211">
        <v>8.2354496387352483E-2</v>
      </c>
      <c r="R7035" s="211">
        <v>0.45292618110162902</v>
      </c>
      <c r="S7035" s="211">
        <v>0.39587431454127059</v>
      </c>
      <c r="T7035" s="211">
        <v>0.59966583697197651</v>
      </c>
      <c r="U7035" s="211">
        <v>0.41293645108288413</v>
      </c>
      <c r="V7035" s="211">
        <v>0.11300739610765567</v>
      </c>
      <c r="W7035" s="211">
        <v>0.53018118975117567</v>
      </c>
      <c r="X7035" s="211">
        <v>0.33076690829003014</v>
      </c>
      <c r="Y7035" s="211">
        <v>0.64342612426772217</v>
      </c>
      <c r="Z7035" s="211">
        <v>0.14729808762619187</v>
      </c>
      <c r="AA7035" s="212">
        <v>0.1180461325385475</v>
      </c>
    </row>
    <row r="7036" spans="1:27" x14ac:dyDescent="0.35">
      <c r="A7036" s="210" t="s">
        <v>7712</v>
      </c>
      <c r="B7036" s="217">
        <v>111.48973729775334</v>
      </c>
      <c r="C7036" s="211">
        <v>6.5669745649200945E-2</v>
      </c>
      <c r="D7036" s="211">
        <v>0.12341411838326655</v>
      </c>
      <c r="E7036" s="211">
        <v>7.0470974517399254E-2</v>
      </c>
      <c r="F7036" s="211">
        <v>9.620732755071168E-2</v>
      </c>
      <c r="G7036" s="211">
        <v>0.1243599872317141</v>
      </c>
      <c r="H7036" s="211">
        <v>0.11125916051985353</v>
      </c>
      <c r="I7036" s="211">
        <v>0.51561595647262581</v>
      </c>
      <c r="J7036" s="211">
        <v>0.47324937637673514</v>
      </c>
      <c r="K7036" s="211">
        <v>0.61819094826439458</v>
      </c>
      <c r="L7036" s="211">
        <v>0.27833377563914319</v>
      </c>
      <c r="M7036" s="211">
        <v>0.10883792144385596</v>
      </c>
      <c r="N7036" s="211">
        <v>0.38041602107165567</v>
      </c>
      <c r="O7036" s="211">
        <v>0.62202548913985656</v>
      </c>
      <c r="P7036" s="211">
        <v>6.7273672639327639E-2</v>
      </c>
      <c r="Q7036" s="211">
        <v>8.1271061654172777E-2</v>
      </c>
      <c r="R7036" s="211">
        <v>0.44436629910747477</v>
      </c>
      <c r="S7036" s="211">
        <v>0.28686437660515868</v>
      </c>
      <c r="T7036" s="211">
        <v>0.48761421012856615</v>
      </c>
      <c r="U7036" s="211">
        <v>0.3953551540675897</v>
      </c>
      <c r="V7036" s="211">
        <v>5.5443636279094238E-2</v>
      </c>
      <c r="W7036" s="211">
        <v>0.50004415798463775</v>
      </c>
      <c r="X7036" s="211">
        <v>0.26715863398687434</v>
      </c>
      <c r="Y7036" s="211">
        <v>0.73187404245575916</v>
      </c>
      <c r="Z7036" s="211">
        <v>0.14759688082635314</v>
      </c>
      <c r="AA7036" s="212">
        <v>0.12053867404700559</v>
      </c>
    </row>
    <row r="7037" spans="1:27" x14ac:dyDescent="0.35">
      <c r="A7037" s="210" t="s">
        <v>7713</v>
      </c>
      <c r="B7037" s="217">
        <v>133.67954977121593</v>
      </c>
      <c r="C7037" s="211">
        <v>6.4447209941729783E-2</v>
      </c>
      <c r="D7037" s="211">
        <v>0.11942858936551061</v>
      </c>
      <c r="E7037" s="211">
        <v>7.3987928166541553E-2</v>
      </c>
      <c r="F7037" s="211">
        <v>0.10208254615049688</v>
      </c>
      <c r="G7037" s="211">
        <v>0.11926943679023852</v>
      </c>
      <c r="H7037" s="211">
        <v>0.12157979507143576</v>
      </c>
      <c r="I7037" s="211">
        <v>0.47565364257472637</v>
      </c>
      <c r="J7037" s="211">
        <v>0.4746895650056317</v>
      </c>
      <c r="K7037" s="211">
        <v>0.60081025352775097</v>
      </c>
      <c r="L7037" s="211">
        <v>0.28196281804725715</v>
      </c>
      <c r="M7037" s="211">
        <v>9.221669211897153E-2</v>
      </c>
      <c r="N7037" s="211">
        <v>0.43069896520566708</v>
      </c>
      <c r="O7037" s="211">
        <v>0.69793105649063092</v>
      </c>
      <c r="P7037" s="211">
        <v>7.0952142797970796E-2</v>
      </c>
      <c r="Q7037" s="211">
        <v>9.7846066707859503E-2</v>
      </c>
      <c r="R7037" s="211">
        <v>0.3865527520823539</v>
      </c>
      <c r="S7037" s="211">
        <v>0.28813414555829853</v>
      </c>
      <c r="T7037" s="211">
        <v>0.53506669423388598</v>
      </c>
      <c r="U7037" s="211">
        <v>0.41369673158263265</v>
      </c>
      <c r="V7037" s="211">
        <v>7.2019816436971779E-2</v>
      </c>
      <c r="W7037" s="211">
        <v>0.58299319623924095</v>
      </c>
      <c r="X7037" s="211">
        <v>0.34156196075731315</v>
      </c>
      <c r="Y7037" s="211">
        <v>0.61608435728058208</v>
      </c>
      <c r="Z7037" s="211">
        <v>0.14326085860903656</v>
      </c>
      <c r="AA7037" s="212">
        <v>0.11195062853386442</v>
      </c>
    </row>
    <row r="7038" spans="1:27" x14ac:dyDescent="0.35">
      <c r="A7038" s="210" t="s">
        <v>7714</v>
      </c>
      <c r="B7038" s="217">
        <v>122.77131375833704</v>
      </c>
      <c r="C7038" s="211">
        <v>5.57780048844847E-2</v>
      </c>
      <c r="D7038" s="211">
        <v>0.12231977671867629</v>
      </c>
      <c r="E7038" s="211">
        <v>8.5373856856957572E-2</v>
      </c>
      <c r="F7038" s="211">
        <v>8.8823511528755367E-2</v>
      </c>
      <c r="G7038" s="211">
        <v>0.11891342107144293</v>
      </c>
      <c r="H7038" s="211">
        <v>0.11146291132236971</v>
      </c>
      <c r="I7038" s="211">
        <v>0.51880506386557568</v>
      </c>
      <c r="J7038" s="211">
        <v>0.45922626956206331</v>
      </c>
      <c r="K7038" s="211">
        <v>0.63830759645321822</v>
      </c>
      <c r="L7038" s="211">
        <v>0.27150938237042699</v>
      </c>
      <c r="M7038" s="211">
        <v>9.1692761306948645E-2</v>
      </c>
      <c r="N7038" s="211">
        <v>0.39032799427549064</v>
      </c>
      <c r="O7038" s="211">
        <v>0.72927053161925781</v>
      </c>
      <c r="P7038" s="211">
        <v>6.8415227702769782E-2</v>
      </c>
      <c r="Q7038" s="211">
        <v>8.0959981978064741E-2</v>
      </c>
      <c r="R7038" s="211">
        <v>0.47089762578269506</v>
      </c>
      <c r="S7038" s="211">
        <v>0.37297394367631986</v>
      </c>
      <c r="T7038" s="211">
        <v>0.47076516248287487</v>
      </c>
      <c r="U7038" s="211">
        <v>0.43938138727991294</v>
      </c>
      <c r="V7038" s="211">
        <v>6.5466449064398163E-2</v>
      </c>
      <c r="W7038" s="211">
        <v>0.52924084216866607</v>
      </c>
      <c r="X7038" s="211">
        <v>0.34286505226807812</v>
      </c>
      <c r="Y7038" s="211">
        <v>0.63229769601985719</v>
      </c>
      <c r="Z7038" s="211">
        <v>0.14575553722469869</v>
      </c>
      <c r="AA7038" s="212">
        <v>0.11851297448480998</v>
      </c>
    </row>
    <row r="7039" spans="1:27" x14ac:dyDescent="0.35">
      <c r="A7039" s="210" t="s">
        <v>7715</v>
      </c>
      <c r="B7039" s="217">
        <v>128.7447694456182</v>
      </c>
      <c r="C7039" s="211">
        <v>5.0484604847778974E-2</v>
      </c>
      <c r="D7039" s="211">
        <v>0.12711156462539305</v>
      </c>
      <c r="E7039" s="211">
        <v>7.9096576740402463E-2</v>
      </c>
      <c r="F7039" s="211">
        <v>7.7806100372693809E-2</v>
      </c>
      <c r="G7039" s="211">
        <v>0.12165671580350615</v>
      </c>
      <c r="H7039" s="211">
        <v>0.11676728507235416</v>
      </c>
      <c r="I7039" s="211">
        <v>0.47841336453721917</v>
      </c>
      <c r="J7039" s="211">
        <v>0.39492875059452409</v>
      </c>
      <c r="K7039" s="211">
        <v>0.60047456138063482</v>
      </c>
      <c r="L7039" s="211">
        <v>0.27291674188064374</v>
      </c>
      <c r="M7039" s="211">
        <v>0.10542769508104737</v>
      </c>
      <c r="N7039" s="211">
        <v>0.37723798956871063</v>
      </c>
      <c r="O7039" s="211">
        <v>0.54907815936273208</v>
      </c>
      <c r="P7039" s="211">
        <v>7.1719407069338728E-2</v>
      </c>
      <c r="Q7039" s="211">
        <v>7.3903288643029807E-2</v>
      </c>
      <c r="R7039" s="211">
        <v>0.45451736362396294</v>
      </c>
      <c r="S7039" s="211">
        <v>0.2980974645901896</v>
      </c>
      <c r="T7039" s="211">
        <v>0.48946871126737401</v>
      </c>
      <c r="U7039" s="211">
        <v>0.41781696901193238</v>
      </c>
      <c r="V7039" s="211">
        <v>8.6437060847900898E-2</v>
      </c>
      <c r="W7039" s="211">
        <v>0.54173677205037818</v>
      </c>
      <c r="X7039" s="211">
        <v>0.35451423705507751</v>
      </c>
      <c r="Y7039" s="211">
        <v>0.65034440150773343</v>
      </c>
      <c r="Z7039" s="211">
        <v>0.14586307878722699</v>
      </c>
      <c r="AA7039" s="212">
        <v>0.1201502535008635</v>
      </c>
    </row>
    <row r="7040" spans="1:27" x14ac:dyDescent="0.35">
      <c r="A7040" s="210" t="s">
        <v>7716</v>
      </c>
      <c r="B7040" s="217">
        <v>143.4860820138237</v>
      </c>
      <c r="C7040" s="211">
        <v>6.946928720886951E-2</v>
      </c>
      <c r="D7040" s="211">
        <v>0.12531871929981919</v>
      </c>
      <c r="E7040" s="211">
        <v>7.859498259755357E-2</v>
      </c>
      <c r="F7040" s="211">
        <v>0.10908876570373897</v>
      </c>
      <c r="G7040" s="211">
        <v>0.1229247744715054</v>
      </c>
      <c r="H7040" s="211">
        <v>0.12304388936180823</v>
      </c>
      <c r="I7040" s="211">
        <v>0.48693229637451879</v>
      </c>
      <c r="J7040" s="211">
        <v>0.41664254812796125</v>
      </c>
      <c r="K7040" s="211">
        <v>0.55779666004361217</v>
      </c>
      <c r="L7040" s="211">
        <v>0.27576881273565518</v>
      </c>
      <c r="M7040" s="211">
        <v>0.10004219370142191</v>
      </c>
      <c r="N7040" s="211">
        <v>0.44373769397127211</v>
      </c>
      <c r="O7040" s="211">
        <v>0.77911286168629545</v>
      </c>
      <c r="P7040" s="211">
        <v>6.8453069174465545E-2</v>
      </c>
      <c r="Q7040" s="211">
        <v>8.9621878171045263E-2</v>
      </c>
      <c r="R7040" s="211">
        <v>0.41038959927199076</v>
      </c>
      <c r="S7040" s="211">
        <v>0.28732443537591601</v>
      </c>
      <c r="T7040" s="211">
        <v>0.57126062337202044</v>
      </c>
      <c r="U7040" s="211">
        <v>0.44659403114484186</v>
      </c>
      <c r="V7040" s="211">
        <v>8.3864103369783324E-2</v>
      </c>
      <c r="W7040" s="211">
        <v>0.59271724381860902</v>
      </c>
      <c r="X7040" s="211">
        <v>0.35547348016694635</v>
      </c>
      <c r="Y7040" s="211">
        <v>0.64593016395833924</v>
      </c>
      <c r="Z7040" s="211">
        <v>0.14944962188985567</v>
      </c>
      <c r="AA7040" s="212">
        <v>0.11428504178749503</v>
      </c>
    </row>
    <row r="7041" spans="1:27" x14ac:dyDescent="0.35">
      <c r="A7041" s="210" t="s">
        <v>7717</v>
      </c>
      <c r="B7041" s="217">
        <v>141.77304717770986</v>
      </c>
      <c r="C7041" s="211">
        <v>5.1481242321173973E-2</v>
      </c>
      <c r="D7041" s="211">
        <v>0.12112314703650283</v>
      </c>
      <c r="E7041" s="211">
        <v>7.0462097000120738E-2</v>
      </c>
      <c r="F7041" s="211">
        <v>8.3537114315606967E-2</v>
      </c>
      <c r="G7041" s="211">
        <v>0.12312550380945803</v>
      </c>
      <c r="H7041" s="211">
        <v>0.11847173257903568</v>
      </c>
      <c r="I7041" s="211">
        <v>0.47871659118419152</v>
      </c>
      <c r="J7041" s="211">
        <v>0.43191893224131639</v>
      </c>
      <c r="K7041" s="211">
        <v>0.57673364227468049</v>
      </c>
      <c r="L7041" s="211">
        <v>0.27857920370944272</v>
      </c>
      <c r="M7041" s="211">
        <v>8.9229057439583287E-2</v>
      </c>
      <c r="N7041" s="211">
        <v>0.39683642882479914</v>
      </c>
      <c r="O7041" s="211">
        <v>0.62740217512291108</v>
      </c>
      <c r="P7041" s="211">
        <v>6.8011536277657214E-2</v>
      </c>
      <c r="Q7041" s="211">
        <v>7.2515233342998739E-2</v>
      </c>
      <c r="R7041" s="211">
        <v>0.44400501230508505</v>
      </c>
      <c r="S7041" s="211">
        <v>0.34531055649560982</v>
      </c>
      <c r="T7041" s="211">
        <v>0.55877347593501447</v>
      </c>
      <c r="U7041" s="211">
        <v>0.49449556927276955</v>
      </c>
      <c r="V7041" s="211">
        <v>0.10419179420335554</v>
      </c>
      <c r="W7041" s="211">
        <v>0.50089002778701708</v>
      </c>
      <c r="X7041" s="211">
        <v>0.26788293667649016</v>
      </c>
      <c r="Y7041" s="211">
        <v>0.73052380312421228</v>
      </c>
      <c r="Z7041" s="211">
        <v>0.14627060903583713</v>
      </c>
      <c r="AA7041" s="212">
        <v>0.11680390897049182</v>
      </c>
    </row>
    <row r="7042" spans="1:27" x14ac:dyDescent="0.35">
      <c r="A7042" s="210" t="s">
        <v>7718</v>
      </c>
      <c r="B7042" s="217">
        <v>138.33705676471862</v>
      </c>
      <c r="C7042" s="211">
        <v>5.8323246921592242E-2</v>
      </c>
      <c r="D7042" s="211">
        <v>0.11838212489356899</v>
      </c>
      <c r="E7042" s="211">
        <v>7.6108155959388149E-2</v>
      </c>
      <c r="F7042" s="211">
        <v>8.6595782381045788E-2</v>
      </c>
      <c r="G7042" s="211">
        <v>0.12048442966831985</v>
      </c>
      <c r="H7042" s="211">
        <v>0.12461391184924345</v>
      </c>
      <c r="I7042" s="211">
        <v>0.51352054641614442</v>
      </c>
      <c r="J7042" s="211">
        <v>0.42721787454832688</v>
      </c>
      <c r="K7042" s="211">
        <v>0.58602758679604161</v>
      </c>
      <c r="L7042" s="211">
        <v>0.27463392233348888</v>
      </c>
      <c r="M7042" s="211">
        <v>9.6146463563065304E-2</v>
      </c>
      <c r="N7042" s="211">
        <v>0.35758940908018078</v>
      </c>
      <c r="O7042" s="211">
        <v>0.7452960416646558</v>
      </c>
      <c r="P7042" s="211">
        <v>6.7954022835825106E-2</v>
      </c>
      <c r="Q7042" s="211">
        <v>6.3535722092551677E-2</v>
      </c>
      <c r="R7042" s="211">
        <v>0.4774938458610149</v>
      </c>
      <c r="S7042" s="211">
        <v>0.30669156311400136</v>
      </c>
      <c r="T7042" s="211">
        <v>0.53892663586547529</v>
      </c>
      <c r="U7042" s="211">
        <v>0.44187746885974238</v>
      </c>
      <c r="V7042" s="211">
        <v>8.4823435279018769E-2</v>
      </c>
      <c r="W7042" s="211">
        <v>0.61168489377301805</v>
      </c>
      <c r="X7042" s="211">
        <v>0.34205845429512849</v>
      </c>
      <c r="Y7042" s="211">
        <v>0.64742569051489818</v>
      </c>
      <c r="Z7042" s="211">
        <v>0.1494753695477071</v>
      </c>
      <c r="AA7042" s="212">
        <v>0.11118317854517014</v>
      </c>
    </row>
    <row r="7043" spans="1:27" x14ac:dyDescent="0.35">
      <c r="A7043" s="210" t="s">
        <v>7719</v>
      </c>
      <c r="B7043" s="217">
        <v>134.90880245962191</v>
      </c>
      <c r="C7043" s="211">
        <v>5.3814565495712965E-2</v>
      </c>
      <c r="D7043" s="211">
        <v>0.12838968096662923</v>
      </c>
      <c r="E7043" s="211">
        <v>7.3229608812398955E-2</v>
      </c>
      <c r="F7043" s="211">
        <v>9.0640405238012867E-2</v>
      </c>
      <c r="G7043" s="211">
        <v>0.11351241651497135</v>
      </c>
      <c r="H7043" s="211">
        <v>0.11388288118430503</v>
      </c>
      <c r="I7043" s="211">
        <v>0.51717101212713967</v>
      </c>
      <c r="J7043" s="211">
        <v>0.44146697177011229</v>
      </c>
      <c r="K7043" s="211">
        <v>0.64774442858579795</v>
      </c>
      <c r="L7043" s="211">
        <v>0.26623348637372396</v>
      </c>
      <c r="M7043" s="211">
        <v>0.11829010315165826</v>
      </c>
      <c r="N7043" s="211">
        <v>0.53639864440446283</v>
      </c>
      <c r="O7043" s="211">
        <v>0.68673212999121269</v>
      </c>
      <c r="P7043" s="211">
        <v>6.4791181330758202E-2</v>
      </c>
      <c r="Q7043" s="211">
        <v>6.480963641252413E-2</v>
      </c>
      <c r="R7043" s="211">
        <v>0.46829533745929708</v>
      </c>
      <c r="S7043" s="211">
        <v>0.32547715703243862</v>
      </c>
      <c r="T7043" s="211">
        <v>0.5507728881923396</v>
      </c>
      <c r="U7043" s="211">
        <v>0.39602907348288113</v>
      </c>
      <c r="V7043" s="211">
        <v>7.2066467025197534E-2</v>
      </c>
      <c r="W7043" s="211">
        <v>0.55661353302161187</v>
      </c>
      <c r="X7043" s="211">
        <v>0.31826999629413</v>
      </c>
      <c r="Y7043" s="211">
        <v>0.70096923024618185</v>
      </c>
      <c r="Z7043" s="211">
        <v>0.14827010782634656</v>
      </c>
      <c r="AA7043" s="212">
        <v>0.11832487122878432</v>
      </c>
    </row>
    <row r="7044" spans="1:27" x14ac:dyDescent="0.35">
      <c r="A7044" s="210" t="s">
        <v>7720</v>
      </c>
      <c r="B7044" s="217">
        <v>129.05398946631777</v>
      </c>
      <c r="C7044" s="211">
        <v>5.1952922953044815E-2</v>
      </c>
      <c r="D7044" s="211">
        <v>0.12567694760877696</v>
      </c>
      <c r="E7044" s="211">
        <v>7.2525537402787846E-2</v>
      </c>
      <c r="F7044" s="211">
        <v>0.11976865913673787</v>
      </c>
      <c r="G7044" s="211">
        <v>0.12261914603462518</v>
      </c>
      <c r="H7044" s="211">
        <v>0.11489706788276952</v>
      </c>
      <c r="I7044" s="211">
        <v>0.46801015895762221</v>
      </c>
      <c r="J7044" s="211">
        <v>0.41269549574859521</v>
      </c>
      <c r="K7044" s="211">
        <v>0.57494465739685285</v>
      </c>
      <c r="L7044" s="211">
        <v>0.27745856116422796</v>
      </c>
      <c r="M7044" s="211">
        <v>9.7770131557130074E-2</v>
      </c>
      <c r="N7044" s="211">
        <v>0.5386836537166364</v>
      </c>
      <c r="O7044" s="211">
        <v>0.74226091947406214</v>
      </c>
      <c r="P7044" s="211">
        <v>6.7399538500659925E-2</v>
      </c>
      <c r="Q7044" s="211">
        <v>0.11419030254559981</v>
      </c>
      <c r="R7044" s="211">
        <v>0.37860852421908847</v>
      </c>
      <c r="S7044" s="211">
        <v>0.33319812091932183</v>
      </c>
      <c r="T7044" s="211">
        <v>0.58372459006397825</v>
      </c>
      <c r="U7044" s="211">
        <v>0.45114052300081064</v>
      </c>
      <c r="V7044" s="211">
        <v>5.7567387045271506E-2</v>
      </c>
      <c r="W7044" s="211">
        <v>0.58394724723396041</v>
      </c>
      <c r="X7044" s="211">
        <v>0.39095090540724126</v>
      </c>
      <c r="Y7044" s="211">
        <v>0.76692468888082066</v>
      </c>
      <c r="Z7044" s="211">
        <v>0.14863720118479795</v>
      </c>
      <c r="AA7044" s="212">
        <v>0.11905392418749491</v>
      </c>
    </row>
    <row r="7045" spans="1:27" x14ac:dyDescent="0.35">
      <c r="A7045" s="210" t="s">
        <v>7721</v>
      </c>
      <c r="B7045" s="217">
        <v>115.48409568634958</v>
      </c>
      <c r="C7045" s="211">
        <v>8.2234320854934262E-2</v>
      </c>
      <c r="D7045" s="211">
        <v>0.12068954060344075</v>
      </c>
      <c r="E7045" s="211">
        <v>7.6724301656112992E-2</v>
      </c>
      <c r="F7045" s="211">
        <v>9.7296915669436851E-2</v>
      </c>
      <c r="G7045" s="211">
        <v>0.12010629013739788</v>
      </c>
      <c r="H7045" s="211">
        <v>0.12110478881851909</v>
      </c>
      <c r="I7045" s="211">
        <v>0.50103641277052458</v>
      </c>
      <c r="J7045" s="211">
        <v>0.44477377638156684</v>
      </c>
      <c r="K7045" s="211">
        <v>0.62203905854186337</v>
      </c>
      <c r="L7045" s="211">
        <v>0.27230066011478682</v>
      </c>
      <c r="M7045" s="211">
        <v>9.0726627585708208E-2</v>
      </c>
      <c r="N7045" s="211">
        <v>0.45143639829827598</v>
      </c>
      <c r="O7045" s="211">
        <v>0.62966727651172261</v>
      </c>
      <c r="P7045" s="211">
        <v>6.6957599627191347E-2</v>
      </c>
      <c r="Q7045" s="211">
        <v>7.8677719911149205E-2</v>
      </c>
      <c r="R7045" s="211">
        <v>0.42718963522870113</v>
      </c>
      <c r="S7045" s="211">
        <v>0.32345801033492838</v>
      </c>
      <c r="T7045" s="211">
        <v>0.56943993209887389</v>
      </c>
      <c r="U7045" s="211">
        <v>0.42853678934982142</v>
      </c>
      <c r="V7045" s="211">
        <v>5.9223602599488889E-2</v>
      </c>
      <c r="W7045" s="211">
        <v>0.48529258700927141</v>
      </c>
      <c r="X7045" s="211">
        <v>0.34241240042170973</v>
      </c>
      <c r="Y7045" s="211">
        <v>0.7293275529611527</v>
      </c>
      <c r="Z7045" s="211">
        <v>0.14892145613089341</v>
      </c>
      <c r="AA7045" s="212">
        <v>0.12316352017359938</v>
      </c>
    </row>
    <row r="7046" spans="1:27" x14ac:dyDescent="0.35">
      <c r="A7046" s="210" t="s">
        <v>7722</v>
      </c>
      <c r="B7046" s="217">
        <v>108.32623823171515</v>
      </c>
      <c r="C7046" s="211">
        <v>4.7103590823866767E-2</v>
      </c>
      <c r="D7046" s="211">
        <v>0.13319092435265106</v>
      </c>
      <c r="E7046" s="211">
        <v>6.9017135884796604E-2</v>
      </c>
      <c r="F7046" s="211">
        <v>9.8404910587352512E-2</v>
      </c>
      <c r="G7046" s="211">
        <v>0.11681262656641289</v>
      </c>
      <c r="H7046" s="211">
        <v>0.11559870270186945</v>
      </c>
      <c r="I7046" s="211">
        <v>0.51662502236505592</v>
      </c>
      <c r="J7046" s="211">
        <v>0.4339949399948354</v>
      </c>
      <c r="K7046" s="211">
        <v>0.64347219234994313</v>
      </c>
      <c r="L7046" s="211">
        <v>0.27588430793684798</v>
      </c>
      <c r="M7046" s="211">
        <v>0.10002575240302516</v>
      </c>
      <c r="N7046" s="211">
        <v>0.49596045294807251</v>
      </c>
      <c r="O7046" s="211">
        <v>0.64318045346269714</v>
      </c>
      <c r="P7046" s="211">
        <v>6.8237819586614151E-2</v>
      </c>
      <c r="Q7046" s="211">
        <v>6.4709040745107763E-2</v>
      </c>
      <c r="R7046" s="211">
        <v>0.4473151179916135</v>
      </c>
      <c r="S7046" s="211">
        <v>0.38378233391640543</v>
      </c>
      <c r="T7046" s="211">
        <v>0.50954933321600782</v>
      </c>
      <c r="U7046" s="211">
        <v>0.41835643897963987</v>
      </c>
      <c r="V7046" s="211">
        <v>6.0332495841849076E-2</v>
      </c>
      <c r="W7046" s="211">
        <v>0.63155537822229924</v>
      </c>
      <c r="X7046" s="211">
        <v>0.28066488394274053</v>
      </c>
      <c r="Y7046" s="211">
        <v>0.58844736462389291</v>
      </c>
      <c r="Z7046" s="211">
        <v>0.14988295154712639</v>
      </c>
      <c r="AA7046" s="212">
        <v>0.12702386737536805</v>
      </c>
    </row>
    <row r="7047" spans="1:27" x14ac:dyDescent="0.35">
      <c r="A7047" s="210" t="s">
        <v>7723</v>
      </c>
      <c r="B7047" s="217">
        <v>136.44028298230367</v>
      </c>
      <c r="C7047" s="211">
        <v>7.879433031615056E-2</v>
      </c>
      <c r="D7047" s="211">
        <v>0.11445064582622758</v>
      </c>
      <c r="E7047" s="211">
        <v>7.766569957297878E-2</v>
      </c>
      <c r="F7047" s="211">
        <v>8.2284126013970893E-2</v>
      </c>
      <c r="G7047" s="211">
        <v>0.11788895080611261</v>
      </c>
      <c r="H7047" s="211">
        <v>0.11095469756077343</v>
      </c>
      <c r="I7047" s="211">
        <v>0.49494227203443264</v>
      </c>
      <c r="J7047" s="211">
        <v>0.48114244937471967</v>
      </c>
      <c r="K7047" s="211">
        <v>0.5919883365317925</v>
      </c>
      <c r="L7047" s="211">
        <v>0.27676153668170717</v>
      </c>
      <c r="M7047" s="211">
        <v>8.6816459433005339E-2</v>
      </c>
      <c r="N7047" s="211">
        <v>0.40234889661494755</v>
      </c>
      <c r="O7047" s="211">
        <v>0.77254683980426275</v>
      </c>
      <c r="P7047" s="211">
        <v>6.5807852840758074E-2</v>
      </c>
      <c r="Q7047" s="211">
        <v>4.9502179046220098E-2</v>
      </c>
      <c r="R7047" s="211">
        <v>0.48744777838638881</v>
      </c>
      <c r="S7047" s="211">
        <v>0.34851898914957063</v>
      </c>
      <c r="T7047" s="211">
        <v>0.4911319184763463</v>
      </c>
      <c r="U7047" s="211">
        <v>0.50967031439188448</v>
      </c>
      <c r="V7047" s="211">
        <v>0.11343354441498432</v>
      </c>
      <c r="W7047" s="211">
        <v>0.49146856282888279</v>
      </c>
      <c r="X7047" s="211">
        <v>0.31547199810658544</v>
      </c>
      <c r="Y7047" s="211">
        <v>0.614263111798098</v>
      </c>
      <c r="Z7047" s="211">
        <v>0.14537117896265603</v>
      </c>
      <c r="AA7047" s="212">
        <v>0.11965496313607409</v>
      </c>
    </row>
    <row r="7048" spans="1:27" x14ac:dyDescent="0.35">
      <c r="A7048" s="210" t="s">
        <v>7724</v>
      </c>
      <c r="B7048" s="217">
        <v>131.44491995655241</v>
      </c>
      <c r="C7048" s="211">
        <v>6.6554223224296619E-2</v>
      </c>
      <c r="D7048" s="211">
        <v>0.11987424680282993</v>
      </c>
      <c r="E7048" s="211">
        <v>8.0997949958008339E-2</v>
      </c>
      <c r="F7048" s="211">
        <v>0.10417653256807277</v>
      </c>
      <c r="G7048" s="211">
        <v>0.11711673267259544</v>
      </c>
      <c r="H7048" s="211">
        <v>0.11815267073764937</v>
      </c>
      <c r="I7048" s="211">
        <v>0.49285218075227016</v>
      </c>
      <c r="J7048" s="211">
        <v>0.43076029250448744</v>
      </c>
      <c r="K7048" s="211">
        <v>0.61316082980826558</v>
      </c>
      <c r="L7048" s="211">
        <v>0.27603834432451035</v>
      </c>
      <c r="M7048" s="211">
        <v>0.10235894471812121</v>
      </c>
      <c r="N7048" s="211">
        <v>0.46052807351335467</v>
      </c>
      <c r="O7048" s="211">
        <v>0.69689746498045757</v>
      </c>
      <c r="P7048" s="211">
        <v>6.965216723048781E-2</v>
      </c>
      <c r="Q7048" s="211">
        <v>6.906619413193546E-2</v>
      </c>
      <c r="R7048" s="211">
        <v>0.43283352224413196</v>
      </c>
      <c r="S7048" s="211">
        <v>0.32526038716130268</v>
      </c>
      <c r="T7048" s="211">
        <v>0.57380792740978204</v>
      </c>
      <c r="U7048" s="211">
        <v>0.48053208365526373</v>
      </c>
      <c r="V7048" s="211">
        <v>5.5868136282434255E-2</v>
      </c>
      <c r="W7048" s="211">
        <v>0.5539092102517692</v>
      </c>
      <c r="X7048" s="211">
        <v>0.30805234120495695</v>
      </c>
      <c r="Y7048" s="211">
        <v>0.70932960036749737</v>
      </c>
      <c r="Z7048" s="211">
        <v>0.14702387176143128</v>
      </c>
      <c r="AA7048" s="212">
        <v>0.11864480914026235</v>
      </c>
    </row>
    <row r="7049" spans="1:27" x14ac:dyDescent="0.35">
      <c r="A7049" s="210" t="s">
        <v>7725</v>
      </c>
      <c r="B7049" s="217">
        <v>180.96296899048528</v>
      </c>
      <c r="C7049" s="211">
        <v>6.2598845391031735E-2</v>
      </c>
      <c r="D7049" s="211">
        <v>0.11591791494478697</v>
      </c>
      <c r="E7049" s="211">
        <v>8.2709632049082146E-2</v>
      </c>
      <c r="F7049" s="211">
        <v>0.1104372565542333</v>
      </c>
      <c r="G7049" s="211">
        <v>0.12477583369462654</v>
      </c>
      <c r="H7049" s="211">
        <v>0.11893069180927106</v>
      </c>
      <c r="I7049" s="211">
        <v>0.52057579120583763</v>
      </c>
      <c r="J7049" s="211">
        <v>0.49227617481484509</v>
      </c>
      <c r="K7049" s="211">
        <v>0.54812483886007646</v>
      </c>
      <c r="L7049" s="211">
        <v>0.273749364381841</v>
      </c>
      <c r="M7049" s="211">
        <v>0.10941591517736317</v>
      </c>
      <c r="N7049" s="211">
        <v>0.54572396764052167</v>
      </c>
      <c r="O7049" s="211">
        <v>0.59577733749424677</v>
      </c>
      <c r="P7049" s="211">
        <v>6.6000681050109172E-2</v>
      </c>
      <c r="Q7049" s="211">
        <v>0.11052013939648725</v>
      </c>
      <c r="R7049" s="211">
        <v>0.47110961831395054</v>
      </c>
      <c r="S7049" s="211">
        <v>0.30749525588986859</v>
      </c>
      <c r="T7049" s="211">
        <v>0.60387448522347731</v>
      </c>
      <c r="U7049" s="211">
        <v>0.47555766035254371</v>
      </c>
      <c r="V7049" s="211">
        <v>0.18405768645148957</v>
      </c>
      <c r="W7049" s="211">
        <v>0.51969919739296078</v>
      </c>
      <c r="X7049" s="211">
        <v>0.30257232219132324</v>
      </c>
      <c r="Y7049" s="211">
        <v>0.6360460795889461</v>
      </c>
      <c r="Z7049" s="211">
        <v>0.143982445833855</v>
      </c>
      <c r="AA7049" s="212">
        <v>0.12084268110589581</v>
      </c>
    </row>
    <row r="7050" spans="1:27" x14ac:dyDescent="0.35">
      <c r="A7050" s="210" t="s">
        <v>7726</v>
      </c>
      <c r="B7050" s="217">
        <v>132.44582708163989</v>
      </c>
      <c r="C7050" s="211">
        <v>6.8702638708201563E-2</v>
      </c>
      <c r="D7050" s="211">
        <v>0.12272582162708641</v>
      </c>
      <c r="E7050" s="211">
        <v>7.461973284507159E-2</v>
      </c>
      <c r="F7050" s="211">
        <v>0.11918794105988641</v>
      </c>
      <c r="G7050" s="211">
        <v>0.11814905385161736</v>
      </c>
      <c r="H7050" s="211">
        <v>0.11864377409039277</v>
      </c>
      <c r="I7050" s="211">
        <v>0.52304838428817846</v>
      </c>
      <c r="J7050" s="211">
        <v>0.42323580991093424</v>
      </c>
      <c r="K7050" s="211">
        <v>0.60159806822513628</v>
      </c>
      <c r="L7050" s="211">
        <v>0.27566116204400171</v>
      </c>
      <c r="M7050" s="211">
        <v>9.4718038002270716E-2</v>
      </c>
      <c r="N7050" s="211">
        <v>0.44766311663540248</v>
      </c>
      <c r="O7050" s="211">
        <v>0.66264768421595988</v>
      </c>
      <c r="P7050" s="211">
        <v>6.9957607226007884E-2</v>
      </c>
      <c r="Q7050" s="211">
        <v>9.6074045720650342E-2</v>
      </c>
      <c r="R7050" s="211">
        <v>0.42703913691154011</v>
      </c>
      <c r="S7050" s="211">
        <v>0.36423053777289893</v>
      </c>
      <c r="T7050" s="211">
        <v>0.5619489756685212</v>
      </c>
      <c r="U7050" s="211">
        <v>0.46903293708666915</v>
      </c>
      <c r="V7050" s="211">
        <v>6.4025022378611102E-2</v>
      </c>
      <c r="W7050" s="211">
        <v>0.60684938515312092</v>
      </c>
      <c r="X7050" s="211">
        <v>0.32423436420368867</v>
      </c>
      <c r="Y7050" s="211">
        <v>0.62036983147798253</v>
      </c>
      <c r="Z7050" s="211">
        <v>0.14682514477831901</v>
      </c>
      <c r="AA7050" s="212">
        <v>0.11417500346178547</v>
      </c>
    </row>
    <row r="7051" spans="1:27" x14ac:dyDescent="0.35">
      <c r="A7051" s="210" t="s">
        <v>7727</v>
      </c>
      <c r="B7051" s="217">
        <v>162.43807008930125</v>
      </c>
      <c r="C7051" s="211">
        <v>6.2221245287338953E-2</v>
      </c>
      <c r="D7051" s="211">
        <v>0.12465707258217223</v>
      </c>
      <c r="E7051" s="211">
        <v>8.0804125826949888E-2</v>
      </c>
      <c r="F7051" s="211">
        <v>0.10428663739250217</v>
      </c>
      <c r="G7051" s="211">
        <v>0.11805256905410437</v>
      </c>
      <c r="H7051" s="211">
        <v>0.11124176098522463</v>
      </c>
      <c r="I7051" s="211">
        <v>0.4730419243036515</v>
      </c>
      <c r="J7051" s="211">
        <v>0.41655755304564268</v>
      </c>
      <c r="K7051" s="211">
        <v>0.55784003372259494</v>
      </c>
      <c r="L7051" s="211">
        <v>0.27754539426190256</v>
      </c>
      <c r="M7051" s="211">
        <v>9.7096902115532929E-2</v>
      </c>
      <c r="N7051" s="211">
        <v>0.49887983803829672</v>
      </c>
      <c r="O7051" s="211">
        <v>0.70089033567197034</v>
      </c>
      <c r="P7051" s="211">
        <v>7.2132253784567793E-2</v>
      </c>
      <c r="Q7051" s="211">
        <v>9.9721636211914821E-2</v>
      </c>
      <c r="R7051" s="211">
        <v>0.47242459185954799</v>
      </c>
      <c r="S7051" s="211">
        <v>0.32469877704829997</v>
      </c>
      <c r="T7051" s="211">
        <v>0.60666062882774896</v>
      </c>
      <c r="U7051" s="211">
        <v>0.4942160631345312</v>
      </c>
      <c r="V7051" s="211">
        <v>9.8731653292605387E-2</v>
      </c>
      <c r="W7051" s="211">
        <v>0.49712880658579583</v>
      </c>
      <c r="X7051" s="211">
        <v>0.26250125761181364</v>
      </c>
      <c r="Y7051" s="211">
        <v>0.76620311665701468</v>
      </c>
      <c r="Z7051" s="211">
        <v>0.14838671264419923</v>
      </c>
      <c r="AA7051" s="212">
        <v>0.11953876516687134</v>
      </c>
    </row>
    <row r="7052" spans="1:27" x14ac:dyDescent="0.35">
      <c r="A7052" s="210" t="s">
        <v>7728</v>
      </c>
      <c r="B7052" s="217">
        <v>160.70686565509948</v>
      </c>
      <c r="C7052" s="211">
        <v>7.7327819569714601E-2</v>
      </c>
      <c r="D7052" s="211">
        <v>0.12551169227750525</v>
      </c>
      <c r="E7052" s="211">
        <v>7.6101903993599396E-2</v>
      </c>
      <c r="F7052" s="211">
        <v>0.10239594376671524</v>
      </c>
      <c r="G7052" s="211">
        <v>0.12259976294902522</v>
      </c>
      <c r="H7052" s="211">
        <v>0.10866643983735405</v>
      </c>
      <c r="I7052" s="211">
        <v>0.52142501880470804</v>
      </c>
      <c r="J7052" s="211">
        <v>0.46110127248808264</v>
      </c>
      <c r="K7052" s="211">
        <v>0.64483663335788899</v>
      </c>
      <c r="L7052" s="211">
        <v>0.27451510742009971</v>
      </c>
      <c r="M7052" s="211">
        <v>0.10258873772811607</v>
      </c>
      <c r="N7052" s="211">
        <v>0.41523474480158701</v>
      </c>
      <c r="O7052" s="211">
        <v>0.63812015227596908</v>
      </c>
      <c r="P7052" s="211">
        <v>6.5232269887184613E-2</v>
      </c>
      <c r="Q7052" s="211">
        <v>0.1172389264179034</v>
      </c>
      <c r="R7052" s="211">
        <v>0.37905383822794936</v>
      </c>
      <c r="S7052" s="211">
        <v>0.35194038139245931</v>
      </c>
      <c r="T7052" s="211">
        <v>0.49794186337055241</v>
      </c>
      <c r="U7052" s="211">
        <v>0.44525501407028223</v>
      </c>
      <c r="V7052" s="211">
        <v>0.11832410451162616</v>
      </c>
      <c r="W7052" s="211">
        <v>0.55427507876413729</v>
      </c>
      <c r="X7052" s="211">
        <v>0.39698300006722714</v>
      </c>
      <c r="Y7052" s="211">
        <v>0.76474917527864006</v>
      </c>
      <c r="Z7052" s="211">
        <v>0.14454822949361468</v>
      </c>
      <c r="AA7052" s="212">
        <v>0.11772934286533575</v>
      </c>
    </row>
    <row r="7053" spans="1:27" x14ac:dyDescent="0.35">
      <c r="A7053" s="210" t="s">
        <v>7729</v>
      </c>
      <c r="B7053" s="217">
        <v>147.04565944084138</v>
      </c>
      <c r="C7053" s="211">
        <v>7.3458535966628477E-2</v>
      </c>
      <c r="D7053" s="211">
        <v>0.11861741098381996</v>
      </c>
      <c r="E7053" s="211">
        <v>7.7108291087467543E-2</v>
      </c>
      <c r="F7053" s="211">
        <v>7.0975035911307105E-2</v>
      </c>
      <c r="G7053" s="211">
        <v>0.12026125964571784</v>
      </c>
      <c r="H7053" s="211">
        <v>0.12032919238788289</v>
      </c>
      <c r="I7053" s="211">
        <v>0.48976723476053979</v>
      </c>
      <c r="J7053" s="211">
        <v>0.43065569281500393</v>
      </c>
      <c r="K7053" s="211">
        <v>0.6318209036372564</v>
      </c>
      <c r="L7053" s="211">
        <v>0.27864448678135773</v>
      </c>
      <c r="M7053" s="211">
        <v>9.0463749369031315E-2</v>
      </c>
      <c r="N7053" s="211">
        <v>0.34376985302232776</v>
      </c>
      <c r="O7053" s="211">
        <v>0.66345143257706896</v>
      </c>
      <c r="P7053" s="211">
        <v>7.0400921416268025E-2</v>
      </c>
      <c r="Q7053" s="211">
        <v>4.6046425265308041E-2</v>
      </c>
      <c r="R7053" s="211">
        <v>0.46015383192959725</v>
      </c>
      <c r="S7053" s="211">
        <v>0.33921342383896957</v>
      </c>
      <c r="T7053" s="211">
        <v>0.5239158395030713</v>
      </c>
      <c r="U7053" s="211">
        <v>0.54539716552483197</v>
      </c>
      <c r="V7053" s="211">
        <v>0.10534601941961658</v>
      </c>
      <c r="W7053" s="211">
        <v>0.52979134269485695</v>
      </c>
      <c r="X7053" s="211">
        <v>0.30669386182496561</v>
      </c>
      <c r="Y7053" s="211">
        <v>0.60861527485876987</v>
      </c>
      <c r="Z7053" s="211">
        <v>0.14816545315764082</v>
      </c>
      <c r="AA7053" s="212">
        <v>0.11693650028700231</v>
      </c>
    </row>
    <row r="7054" spans="1:27" x14ac:dyDescent="0.35">
      <c r="A7054" s="210" t="s">
        <v>7730</v>
      </c>
      <c r="B7054" s="217">
        <v>134.22992344596875</v>
      </c>
      <c r="C7054" s="211">
        <v>5.6451388388561376E-2</v>
      </c>
      <c r="D7054" s="211">
        <v>0.13211012238074143</v>
      </c>
      <c r="E7054" s="211">
        <v>8.7629185821454958E-2</v>
      </c>
      <c r="F7054" s="211">
        <v>9.1732159380159523E-2</v>
      </c>
      <c r="G7054" s="211">
        <v>0.12479284319722558</v>
      </c>
      <c r="H7054" s="211">
        <v>0.12420130976547754</v>
      </c>
      <c r="I7054" s="211">
        <v>0.45618648183618893</v>
      </c>
      <c r="J7054" s="211">
        <v>0.46987694848735639</v>
      </c>
      <c r="K7054" s="211">
        <v>0.62146020649712108</v>
      </c>
      <c r="L7054" s="211">
        <v>0.27549706282974401</v>
      </c>
      <c r="M7054" s="211">
        <v>8.040556940879158E-2</v>
      </c>
      <c r="N7054" s="211">
        <v>0.40970230174463362</v>
      </c>
      <c r="O7054" s="211">
        <v>0.66924218827417659</v>
      </c>
      <c r="P7054" s="211">
        <v>6.6963688893918377E-2</v>
      </c>
      <c r="Q7054" s="211">
        <v>0.14035147266420461</v>
      </c>
      <c r="R7054" s="211">
        <v>0.42402786991488584</v>
      </c>
      <c r="S7054" s="211">
        <v>0.3674532095034912</v>
      </c>
      <c r="T7054" s="211">
        <v>0.56416855264601151</v>
      </c>
      <c r="U7054" s="211">
        <v>0.41485833390229382</v>
      </c>
      <c r="V7054" s="211">
        <v>7.6059597623927166E-2</v>
      </c>
      <c r="W7054" s="211">
        <v>0.52786872257881901</v>
      </c>
      <c r="X7054" s="211">
        <v>0.24363371524051652</v>
      </c>
      <c r="Y7054" s="211">
        <v>0.66141258231832145</v>
      </c>
      <c r="Z7054" s="211">
        <v>0.14563456922931653</v>
      </c>
      <c r="AA7054" s="212">
        <v>0.11391717060447755</v>
      </c>
    </row>
    <row r="7055" spans="1:27" x14ac:dyDescent="0.35">
      <c r="A7055" s="210" t="s">
        <v>7731</v>
      </c>
      <c r="B7055" s="217">
        <v>124.47557503913487</v>
      </c>
      <c r="C7055" s="211">
        <v>6.0768657486632474E-2</v>
      </c>
      <c r="D7055" s="211">
        <v>0.1186100221017754</v>
      </c>
      <c r="E7055" s="211">
        <v>7.6607027076825318E-2</v>
      </c>
      <c r="F7055" s="211">
        <v>7.7195786984143436E-2</v>
      </c>
      <c r="G7055" s="211">
        <v>0.12144068704480365</v>
      </c>
      <c r="H7055" s="211">
        <v>0.1067308127204646</v>
      </c>
      <c r="I7055" s="211">
        <v>0.50785152389660904</v>
      </c>
      <c r="J7055" s="211">
        <v>0.44942388715719039</v>
      </c>
      <c r="K7055" s="211">
        <v>0.60417247910843597</v>
      </c>
      <c r="L7055" s="211">
        <v>0.27642104222805636</v>
      </c>
      <c r="M7055" s="211">
        <v>0.10025005918837421</v>
      </c>
      <c r="N7055" s="211">
        <v>0.40752230186815613</v>
      </c>
      <c r="O7055" s="211">
        <v>0.62705754915438372</v>
      </c>
      <c r="P7055" s="211">
        <v>7.160800622389242E-2</v>
      </c>
      <c r="Q7055" s="211">
        <v>7.017472241138141E-2</v>
      </c>
      <c r="R7055" s="211">
        <v>0.45818492392099536</v>
      </c>
      <c r="S7055" s="211">
        <v>0.34915064092102877</v>
      </c>
      <c r="T7055" s="211">
        <v>0.53930653827927133</v>
      </c>
      <c r="U7055" s="211">
        <v>0.42925524318748975</v>
      </c>
      <c r="V7055" s="211">
        <v>6.0338864952351273E-2</v>
      </c>
      <c r="W7055" s="211">
        <v>0.61201240380368904</v>
      </c>
      <c r="X7055" s="211">
        <v>0.29119469355163263</v>
      </c>
      <c r="Y7055" s="211">
        <v>0.6589961130938371</v>
      </c>
      <c r="Z7055" s="211">
        <v>0.14931827537200049</v>
      </c>
      <c r="AA7055" s="212">
        <v>0.1168538297302239</v>
      </c>
    </row>
    <row r="7056" spans="1:27" x14ac:dyDescent="0.35">
      <c r="A7056" s="210" t="s">
        <v>7732</v>
      </c>
      <c r="B7056" s="217">
        <v>158.26986472913202</v>
      </c>
      <c r="C7056" s="211">
        <v>5.8692513819881394E-2</v>
      </c>
      <c r="D7056" s="211">
        <v>0.12465223249427695</v>
      </c>
      <c r="E7056" s="211">
        <v>7.0572165182133509E-2</v>
      </c>
      <c r="F7056" s="211">
        <v>9.6307850457520661E-2</v>
      </c>
      <c r="G7056" s="211">
        <v>0.12242957900829199</v>
      </c>
      <c r="H7056" s="211">
        <v>0.12001095089494747</v>
      </c>
      <c r="I7056" s="211">
        <v>0.50011578340960938</v>
      </c>
      <c r="J7056" s="211">
        <v>0.4494095887234133</v>
      </c>
      <c r="K7056" s="211">
        <v>0.57680115061516823</v>
      </c>
      <c r="L7056" s="211">
        <v>0.27322144861296171</v>
      </c>
      <c r="M7056" s="211">
        <v>9.6676171678899414E-2</v>
      </c>
      <c r="N7056" s="211">
        <v>0.59320928159861441</v>
      </c>
      <c r="O7056" s="211">
        <v>0.61589168525497362</v>
      </c>
      <c r="P7056" s="211">
        <v>6.9390048135628379E-2</v>
      </c>
      <c r="Q7056" s="211">
        <v>0.11002901327383383</v>
      </c>
      <c r="R7056" s="211">
        <v>0.39243337159058078</v>
      </c>
      <c r="S7056" s="211">
        <v>0.36244783319035967</v>
      </c>
      <c r="T7056" s="211">
        <v>0.58931279974764461</v>
      </c>
      <c r="U7056" s="211">
        <v>0.47455799212128769</v>
      </c>
      <c r="V7056" s="211">
        <v>0.13344897671791126</v>
      </c>
      <c r="W7056" s="211">
        <v>0.61382402643595901</v>
      </c>
      <c r="X7056" s="211">
        <v>0.39510330371658825</v>
      </c>
      <c r="Y7056" s="211">
        <v>0.61223977558634957</v>
      </c>
      <c r="Z7056" s="211">
        <v>0.14137640894854347</v>
      </c>
      <c r="AA7056" s="212">
        <v>0.11942005456185607</v>
      </c>
    </row>
    <row r="7057" spans="1:27" x14ac:dyDescent="0.35">
      <c r="A7057" s="210" t="s">
        <v>7733</v>
      </c>
      <c r="B7057" s="217">
        <v>143.5057718922593</v>
      </c>
      <c r="C7057" s="211">
        <v>5.1742014830298187E-2</v>
      </c>
      <c r="D7057" s="211">
        <v>0.11843242946545783</v>
      </c>
      <c r="E7057" s="211">
        <v>8.3555062172292235E-2</v>
      </c>
      <c r="F7057" s="211">
        <v>0.1063348212045733</v>
      </c>
      <c r="G7057" s="211">
        <v>0.11898216559963322</v>
      </c>
      <c r="H7057" s="211">
        <v>0.1164540960746977</v>
      </c>
      <c r="I7057" s="211">
        <v>0.5227074160831211</v>
      </c>
      <c r="J7057" s="211">
        <v>0.41193600022095678</v>
      </c>
      <c r="K7057" s="211">
        <v>0.64832868983075032</v>
      </c>
      <c r="L7057" s="211">
        <v>0.27448826038294732</v>
      </c>
      <c r="M7057" s="211">
        <v>0.10294248370198018</v>
      </c>
      <c r="N7057" s="211">
        <v>0.43276945811784007</v>
      </c>
      <c r="O7057" s="211">
        <v>0.72136645498328067</v>
      </c>
      <c r="P7057" s="211">
        <v>7.4306710790965846E-2</v>
      </c>
      <c r="Q7057" s="211">
        <v>0.10766926368801319</v>
      </c>
      <c r="R7057" s="211">
        <v>0.38389587426817962</v>
      </c>
      <c r="S7057" s="211">
        <v>0.33623762964823156</v>
      </c>
      <c r="T7057" s="211">
        <v>0.50850263413847752</v>
      </c>
      <c r="U7057" s="211">
        <v>0.33414928948921363</v>
      </c>
      <c r="V7057" s="211">
        <v>8.149825621438847E-2</v>
      </c>
      <c r="W7057" s="211">
        <v>0.49720674119359931</v>
      </c>
      <c r="X7057" s="211">
        <v>0.27033281762860595</v>
      </c>
      <c r="Y7057" s="211">
        <v>0.66628977110098497</v>
      </c>
      <c r="Z7057" s="211">
        <v>0.14895594950405078</v>
      </c>
      <c r="AA7057" s="212">
        <v>0.11486215430018086</v>
      </c>
    </row>
    <row r="7058" spans="1:27" x14ac:dyDescent="0.35">
      <c r="A7058" s="210" t="s">
        <v>7734</v>
      </c>
      <c r="B7058" s="217">
        <v>119.61430987438381</v>
      </c>
      <c r="C7058" s="211">
        <v>7.5275556579217542E-2</v>
      </c>
      <c r="D7058" s="211">
        <v>0.12464578181619675</v>
      </c>
      <c r="E7058" s="211">
        <v>7.6723866552088155E-2</v>
      </c>
      <c r="F7058" s="211">
        <v>9.3616042062075772E-2</v>
      </c>
      <c r="G7058" s="211">
        <v>0.12392733818773397</v>
      </c>
      <c r="H7058" s="211">
        <v>0.11458882017019584</v>
      </c>
      <c r="I7058" s="211">
        <v>0.43808227461180582</v>
      </c>
      <c r="J7058" s="211">
        <v>0.43714134849629954</v>
      </c>
      <c r="K7058" s="211">
        <v>0.5899819561224573</v>
      </c>
      <c r="L7058" s="211">
        <v>0.28082488528196042</v>
      </c>
      <c r="M7058" s="211">
        <v>0.11817365072454884</v>
      </c>
      <c r="N7058" s="211">
        <v>0.38496424726406436</v>
      </c>
      <c r="O7058" s="211">
        <v>0.65807477290469552</v>
      </c>
      <c r="P7058" s="211">
        <v>7.0295415079696916E-2</v>
      </c>
      <c r="Q7058" s="211">
        <v>4.1693292533683604E-2</v>
      </c>
      <c r="R7058" s="211">
        <v>0.42436863089622651</v>
      </c>
      <c r="S7058" s="211">
        <v>0.36624974726005338</v>
      </c>
      <c r="T7058" s="211">
        <v>0.58133607047368074</v>
      </c>
      <c r="U7058" s="211">
        <v>0.35039136148734817</v>
      </c>
      <c r="V7058" s="211">
        <v>6.5217579829091932E-2</v>
      </c>
      <c r="W7058" s="211">
        <v>0.55465613967437177</v>
      </c>
      <c r="X7058" s="211">
        <v>0.4212074467554448</v>
      </c>
      <c r="Y7058" s="211">
        <v>0.56460672642911225</v>
      </c>
      <c r="Z7058" s="211">
        <v>0.14759178665858666</v>
      </c>
      <c r="AA7058" s="212">
        <v>0.11694179166012091</v>
      </c>
    </row>
    <row r="7059" spans="1:27" x14ac:dyDescent="0.35">
      <c r="A7059" s="210" t="s">
        <v>7735</v>
      </c>
      <c r="B7059" s="217">
        <v>110.09888454964994</v>
      </c>
      <c r="C7059" s="211">
        <v>6.5302457230118696E-2</v>
      </c>
      <c r="D7059" s="211">
        <v>0.1276182766613968</v>
      </c>
      <c r="E7059" s="211">
        <v>7.6078823933755993E-2</v>
      </c>
      <c r="F7059" s="211">
        <v>9.1877831034345922E-2</v>
      </c>
      <c r="G7059" s="211">
        <v>0.11833262588150742</v>
      </c>
      <c r="H7059" s="211">
        <v>0.11475044580074109</v>
      </c>
      <c r="I7059" s="211">
        <v>0.51700990603533103</v>
      </c>
      <c r="J7059" s="211">
        <v>0.43003571512279692</v>
      </c>
      <c r="K7059" s="211">
        <v>0.54816393083188808</v>
      </c>
      <c r="L7059" s="211">
        <v>0.27458548300562469</v>
      </c>
      <c r="M7059" s="211">
        <v>8.7734869006684923E-2</v>
      </c>
      <c r="N7059" s="211">
        <v>0.41863859584284324</v>
      </c>
      <c r="O7059" s="211">
        <v>0.64280628729778477</v>
      </c>
      <c r="P7059" s="211">
        <v>6.7668198941101571E-2</v>
      </c>
      <c r="Q7059" s="211">
        <v>4.7973943872744951E-2</v>
      </c>
      <c r="R7059" s="211">
        <v>0.38995242431033261</v>
      </c>
      <c r="S7059" s="211">
        <v>0.33026696409355066</v>
      </c>
      <c r="T7059" s="211">
        <v>0.56457527560568554</v>
      </c>
      <c r="U7059" s="211">
        <v>0.44963981954598675</v>
      </c>
      <c r="V7059" s="211">
        <v>5.2823854899692831E-2</v>
      </c>
      <c r="W7059" s="211">
        <v>0.51400005977358343</v>
      </c>
      <c r="X7059" s="211">
        <v>0.27047616293356275</v>
      </c>
      <c r="Y7059" s="211">
        <v>0.57943898401409488</v>
      </c>
      <c r="Z7059" s="211">
        <v>0.14839421727758667</v>
      </c>
      <c r="AA7059" s="212">
        <v>0.11494033512807628</v>
      </c>
    </row>
    <row r="7060" spans="1:27" x14ac:dyDescent="0.35">
      <c r="A7060" s="210" t="s">
        <v>7736</v>
      </c>
      <c r="B7060" s="217">
        <v>128.45588069720776</v>
      </c>
      <c r="C7060" s="211">
        <v>6.0827607456255706E-2</v>
      </c>
      <c r="D7060" s="211">
        <v>0.11725274261900459</v>
      </c>
      <c r="E7060" s="211">
        <v>7.5364988510352143E-2</v>
      </c>
      <c r="F7060" s="211">
        <v>9.3234155110738598E-2</v>
      </c>
      <c r="G7060" s="211">
        <v>0.12665723543519841</v>
      </c>
      <c r="H7060" s="211">
        <v>0.12376716967214578</v>
      </c>
      <c r="I7060" s="211">
        <v>0.49704172412788561</v>
      </c>
      <c r="J7060" s="211">
        <v>0.45744963907454994</v>
      </c>
      <c r="K7060" s="211">
        <v>0.60770408329072489</v>
      </c>
      <c r="L7060" s="211">
        <v>0.27827839154507522</v>
      </c>
      <c r="M7060" s="211">
        <v>8.668517699178932E-2</v>
      </c>
      <c r="N7060" s="211">
        <v>0.45361132480556116</v>
      </c>
      <c r="O7060" s="211">
        <v>0.77667571923037171</v>
      </c>
      <c r="P7060" s="211">
        <v>6.2328675542079215E-2</v>
      </c>
      <c r="Q7060" s="211">
        <v>8.0790035548313266E-2</v>
      </c>
      <c r="R7060" s="211">
        <v>0.48691294224084525</v>
      </c>
      <c r="S7060" s="211">
        <v>0.28884099812315428</v>
      </c>
      <c r="T7060" s="211">
        <v>0.54780062827347364</v>
      </c>
      <c r="U7060" s="211">
        <v>0.44842324817824697</v>
      </c>
      <c r="V7060" s="211">
        <v>9.0217770088620808E-2</v>
      </c>
      <c r="W7060" s="211">
        <v>0.55839527958819513</v>
      </c>
      <c r="X7060" s="211">
        <v>0.30044172572257954</v>
      </c>
      <c r="Y7060" s="211">
        <v>0.7812796893733357</v>
      </c>
      <c r="Z7060" s="211">
        <v>0.14755251147457168</v>
      </c>
      <c r="AA7060" s="212">
        <v>0.12344786958986391</v>
      </c>
    </row>
    <row r="7061" spans="1:27" x14ac:dyDescent="0.35">
      <c r="A7061" s="210" t="s">
        <v>7737</v>
      </c>
      <c r="B7061" s="217">
        <v>121.92728989180813</v>
      </c>
      <c r="C7061" s="211">
        <v>6.4214340576135259E-2</v>
      </c>
      <c r="D7061" s="211">
        <v>0.11770621210154333</v>
      </c>
      <c r="E7061" s="211">
        <v>7.502887001319182E-2</v>
      </c>
      <c r="F7061" s="211">
        <v>7.4155073788652034E-2</v>
      </c>
      <c r="G7061" s="211">
        <v>0.11885328767641601</v>
      </c>
      <c r="H7061" s="211">
        <v>0.12238752170177492</v>
      </c>
      <c r="I7061" s="211">
        <v>0.42152133527644653</v>
      </c>
      <c r="J7061" s="211">
        <v>0.39406518265778395</v>
      </c>
      <c r="K7061" s="211">
        <v>0.64747741531478376</v>
      </c>
      <c r="L7061" s="211">
        <v>0.2754128135388963</v>
      </c>
      <c r="M7061" s="211">
        <v>8.8414327773929838E-2</v>
      </c>
      <c r="N7061" s="211">
        <v>0.45770851829060999</v>
      </c>
      <c r="O7061" s="211">
        <v>0.70921367790982337</v>
      </c>
      <c r="P7061" s="211">
        <v>7.1706408293657889E-2</v>
      </c>
      <c r="Q7061" s="211">
        <v>7.4154923352739363E-2</v>
      </c>
      <c r="R7061" s="211">
        <v>0.43592615428285236</v>
      </c>
      <c r="S7061" s="211">
        <v>0.3298888373222959</v>
      </c>
      <c r="T7061" s="211">
        <v>0.53337008862290158</v>
      </c>
      <c r="U7061" s="211">
        <v>0.51436191184962055</v>
      </c>
      <c r="V7061" s="211">
        <v>5.9295683522409603E-2</v>
      </c>
      <c r="W7061" s="211">
        <v>0.5602931837113958</v>
      </c>
      <c r="X7061" s="211">
        <v>0.26511104658532259</v>
      </c>
      <c r="Y7061" s="211">
        <v>0.60568543831650523</v>
      </c>
      <c r="Z7061" s="211">
        <v>0.14253690521161794</v>
      </c>
      <c r="AA7061" s="212">
        <v>0.12102831728206623</v>
      </c>
    </row>
    <row r="7062" spans="1:27" x14ac:dyDescent="0.35">
      <c r="A7062" s="210" t="s">
        <v>7738</v>
      </c>
      <c r="B7062" s="217">
        <v>124.47618598791564</v>
      </c>
      <c r="C7062" s="211">
        <v>7.7683187499539189E-2</v>
      </c>
      <c r="D7062" s="211">
        <v>0.12246348254181438</v>
      </c>
      <c r="E7062" s="211">
        <v>7.2581971894869701E-2</v>
      </c>
      <c r="F7062" s="211">
        <v>9.6512492992998591E-2</v>
      </c>
      <c r="G7062" s="211">
        <v>0.11841606845399585</v>
      </c>
      <c r="H7062" s="211">
        <v>0.10670001457845987</v>
      </c>
      <c r="I7062" s="211">
        <v>0.51499007330612379</v>
      </c>
      <c r="J7062" s="211">
        <v>0.48014184260221671</v>
      </c>
      <c r="K7062" s="211">
        <v>0.62719293252746167</v>
      </c>
      <c r="L7062" s="211">
        <v>0.27730969681819845</v>
      </c>
      <c r="M7062" s="211">
        <v>9.8426069064200442E-2</v>
      </c>
      <c r="N7062" s="211">
        <v>0.42743600770316581</v>
      </c>
      <c r="O7062" s="211">
        <v>0.70820137664946747</v>
      </c>
      <c r="P7062" s="211">
        <v>6.8426757446273759E-2</v>
      </c>
      <c r="Q7062" s="211">
        <v>5.4712011616356387E-2</v>
      </c>
      <c r="R7062" s="211">
        <v>0.47528258653845673</v>
      </c>
      <c r="S7062" s="211">
        <v>0.31931589194461441</v>
      </c>
      <c r="T7062" s="211">
        <v>0.55982084054778058</v>
      </c>
      <c r="U7062" s="211">
        <v>0.52985934131690593</v>
      </c>
      <c r="V7062" s="211">
        <v>5.4998825481028558E-2</v>
      </c>
      <c r="W7062" s="211">
        <v>0.55513170522259692</v>
      </c>
      <c r="X7062" s="211">
        <v>0.25409878516223716</v>
      </c>
      <c r="Y7062" s="211">
        <v>0.56563626966267111</v>
      </c>
      <c r="Z7062" s="211">
        <v>0.1451888353392834</v>
      </c>
      <c r="AA7062" s="212">
        <v>0.11507440041233866</v>
      </c>
    </row>
    <row r="7063" spans="1:27" x14ac:dyDescent="0.35">
      <c r="A7063" s="210" t="s">
        <v>7739</v>
      </c>
      <c r="B7063" s="217">
        <v>128.6468728231394</v>
      </c>
      <c r="C7063" s="211">
        <v>6.2675219578532421E-2</v>
      </c>
      <c r="D7063" s="211">
        <v>0.12133102544412652</v>
      </c>
      <c r="E7063" s="211">
        <v>7.4248873651885247E-2</v>
      </c>
      <c r="F7063" s="211">
        <v>0.11934664822115888</v>
      </c>
      <c r="G7063" s="211">
        <v>0.12386907664629911</v>
      </c>
      <c r="H7063" s="211">
        <v>0.10884668610518861</v>
      </c>
      <c r="I7063" s="211">
        <v>0.41040800930095489</v>
      </c>
      <c r="J7063" s="211">
        <v>0.47951779332233913</v>
      </c>
      <c r="K7063" s="211">
        <v>0.62212826130471433</v>
      </c>
      <c r="L7063" s="211">
        <v>0.28179864047158931</v>
      </c>
      <c r="M7063" s="211">
        <v>0.11043489427758699</v>
      </c>
      <c r="N7063" s="211">
        <v>0.45240361153849817</v>
      </c>
      <c r="O7063" s="211">
        <v>0.75820850075494839</v>
      </c>
      <c r="P7063" s="211">
        <v>7.1795135540867791E-2</v>
      </c>
      <c r="Q7063" s="211">
        <v>8.4200091792788381E-2</v>
      </c>
      <c r="R7063" s="211">
        <v>0.40843033127710604</v>
      </c>
      <c r="S7063" s="211">
        <v>0.383170516415552</v>
      </c>
      <c r="T7063" s="211">
        <v>0.52576639940622083</v>
      </c>
      <c r="U7063" s="211">
        <v>0.42893517414662041</v>
      </c>
      <c r="V7063" s="211">
        <v>6.4465236174808288E-2</v>
      </c>
      <c r="W7063" s="211">
        <v>0.63279602780321875</v>
      </c>
      <c r="X7063" s="211">
        <v>0.29816914650498705</v>
      </c>
      <c r="Y7063" s="211">
        <v>0.5726921547979813</v>
      </c>
      <c r="Z7063" s="211">
        <v>0.14880985302730448</v>
      </c>
      <c r="AA7063" s="212">
        <v>0.11874393526433172</v>
      </c>
    </row>
    <row r="7064" spans="1:27" x14ac:dyDescent="0.35">
      <c r="A7064" s="210" t="s">
        <v>7740</v>
      </c>
      <c r="B7064" s="217">
        <v>140.52163218932765</v>
      </c>
      <c r="C7064" s="211">
        <v>6.211598623111321E-2</v>
      </c>
      <c r="D7064" s="211">
        <v>0.13020017814970661</v>
      </c>
      <c r="E7064" s="211">
        <v>7.3966939786597477E-2</v>
      </c>
      <c r="F7064" s="211">
        <v>8.9725506062505553E-2</v>
      </c>
      <c r="G7064" s="211">
        <v>0.11355730780107638</v>
      </c>
      <c r="H7064" s="211">
        <v>0.11038698865838019</v>
      </c>
      <c r="I7064" s="211">
        <v>0.52459792852391895</v>
      </c>
      <c r="J7064" s="211">
        <v>0.45516415405319288</v>
      </c>
      <c r="K7064" s="211">
        <v>0.57559247371976185</v>
      </c>
      <c r="L7064" s="211">
        <v>0.28092322820464699</v>
      </c>
      <c r="M7064" s="211">
        <v>0.10185117523441395</v>
      </c>
      <c r="N7064" s="211">
        <v>0.55409814768467391</v>
      </c>
      <c r="O7064" s="211">
        <v>0.65843587359932543</v>
      </c>
      <c r="P7064" s="211">
        <v>6.7725845548658528E-2</v>
      </c>
      <c r="Q7064" s="211">
        <v>6.0467795464757418E-2</v>
      </c>
      <c r="R7064" s="211">
        <v>0.39611603739468831</v>
      </c>
      <c r="S7064" s="211">
        <v>0.27937249028128619</v>
      </c>
      <c r="T7064" s="211">
        <v>0.61674241962792797</v>
      </c>
      <c r="U7064" s="211">
        <v>0.47333556942848798</v>
      </c>
      <c r="V7064" s="211">
        <v>6.211246956925498E-2</v>
      </c>
      <c r="W7064" s="211">
        <v>0.52988021099950677</v>
      </c>
      <c r="X7064" s="211">
        <v>0.33019228523248823</v>
      </c>
      <c r="Y7064" s="211">
        <v>0.72275053642945009</v>
      </c>
      <c r="Z7064" s="211">
        <v>0.14963980225022505</v>
      </c>
      <c r="AA7064" s="212">
        <v>0.11294641520857494</v>
      </c>
    </row>
    <row r="7065" spans="1:27" x14ac:dyDescent="0.35">
      <c r="A7065" s="210" t="s">
        <v>7741</v>
      </c>
      <c r="B7065" s="217">
        <v>136.30723910496073</v>
      </c>
      <c r="C7065" s="211">
        <v>7.4754025937588758E-2</v>
      </c>
      <c r="D7065" s="211">
        <v>0.12219086109281831</v>
      </c>
      <c r="E7065" s="211">
        <v>7.7179066285700593E-2</v>
      </c>
      <c r="F7065" s="211">
        <v>9.3455814018406025E-2</v>
      </c>
      <c r="G7065" s="211">
        <v>0.11848596025737329</v>
      </c>
      <c r="H7065" s="211">
        <v>0.12094462754382779</v>
      </c>
      <c r="I7065" s="211">
        <v>0.47347154424755694</v>
      </c>
      <c r="J7065" s="211">
        <v>0.44371969253389298</v>
      </c>
      <c r="K7065" s="211">
        <v>0.61377078933284213</v>
      </c>
      <c r="L7065" s="211">
        <v>0.27636978729903799</v>
      </c>
      <c r="M7065" s="211">
        <v>9.4607285746797234E-2</v>
      </c>
      <c r="N7065" s="211">
        <v>0.35604432319628587</v>
      </c>
      <c r="O7065" s="211">
        <v>0.63863848386365585</v>
      </c>
      <c r="P7065" s="211">
        <v>7.0322631219528545E-2</v>
      </c>
      <c r="Q7065" s="211">
        <v>4.5603253390346835E-2</v>
      </c>
      <c r="R7065" s="211">
        <v>0.45656575368043328</v>
      </c>
      <c r="S7065" s="211">
        <v>0.36628092033073928</v>
      </c>
      <c r="T7065" s="211">
        <v>0.45730987324606232</v>
      </c>
      <c r="U7065" s="211">
        <v>0.33939977938822063</v>
      </c>
      <c r="V7065" s="211">
        <v>0.14077219448879741</v>
      </c>
      <c r="W7065" s="211">
        <v>0.53566318823649883</v>
      </c>
      <c r="X7065" s="211">
        <v>0.27369429000777973</v>
      </c>
      <c r="Y7065" s="211">
        <v>0.68903802607956921</v>
      </c>
      <c r="Z7065" s="211">
        <v>0.14749843987541086</v>
      </c>
      <c r="AA7065" s="212">
        <v>0.12094093422077563</v>
      </c>
    </row>
    <row r="7066" spans="1:27" x14ac:dyDescent="0.35">
      <c r="A7066" s="210" t="s">
        <v>7742</v>
      </c>
      <c r="B7066" s="217">
        <v>140.0567532008601</v>
      </c>
      <c r="C7066" s="211">
        <v>5.7404934253398786E-2</v>
      </c>
      <c r="D7066" s="211">
        <v>0.1246268630619522</v>
      </c>
      <c r="E7066" s="211">
        <v>7.7554625747137049E-2</v>
      </c>
      <c r="F7066" s="211">
        <v>9.3882988786246319E-2</v>
      </c>
      <c r="G7066" s="211">
        <v>0.1233034297551341</v>
      </c>
      <c r="H7066" s="211">
        <v>0.11522278431574659</v>
      </c>
      <c r="I7066" s="211">
        <v>0.41825266380910814</v>
      </c>
      <c r="J7066" s="211">
        <v>0.45457761341052932</v>
      </c>
      <c r="K7066" s="211">
        <v>0.56386840312669495</v>
      </c>
      <c r="L7066" s="211">
        <v>0.27513947986879217</v>
      </c>
      <c r="M7066" s="211">
        <v>8.6196455615026937E-2</v>
      </c>
      <c r="N7066" s="211">
        <v>0.47143175216670863</v>
      </c>
      <c r="O7066" s="211">
        <v>0.76518594473936941</v>
      </c>
      <c r="P7066" s="211">
        <v>6.4079863930289929E-2</v>
      </c>
      <c r="Q7066" s="211">
        <v>8.3400853565998398E-2</v>
      </c>
      <c r="R7066" s="211">
        <v>0.41937257171432457</v>
      </c>
      <c r="S7066" s="211">
        <v>0.27137305531626493</v>
      </c>
      <c r="T7066" s="211">
        <v>0.55028550345697969</v>
      </c>
      <c r="U7066" s="211">
        <v>0.39109316557711166</v>
      </c>
      <c r="V7066" s="211">
        <v>0.13300734638155209</v>
      </c>
      <c r="W7066" s="211">
        <v>0.56460294326093607</v>
      </c>
      <c r="X7066" s="211">
        <v>0.35591348701346059</v>
      </c>
      <c r="Y7066" s="211">
        <v>0.6736862787787411</v>
      </c>
      <c r="Z7066" s="211">
        <v>0.14839232823638893</v>
      </c>
      <c r="AA7066" s="212">
        <v>0.11746057615042121</v>
      </c>
    </row>
    <row r="7067" spans="1:27" x14ac:dyDescent="0.35">
      <c r="A7067" s="210" t="s">
        <v>7743</v>
      </c>
      <c r="B7067" s="217">
        <v>130.54725073697395</v>
      </c>
      <c r="C7067" s="211">
        <v>6.8204581723559948E-2</v>
      </c>
      <c r="D7067" s="211">
        <v>0.11541625312506491</v>
      </c>
      <c r="E7067" s="211">
        <v>8.0620338452869186E-2</v>
      </c>
      <c r="F7067" s="211">
        <v>0.10385748577440923</v>
      </c>
      <c r="G7067" s="211">
        <v>0.11830599148284096</v>
      </c>
      <c r="H7067" s="211">
        <v>0.11262426683875522</v>
      </c>
      <c r="I7067" s="211">
        <v>0.52390798920191217</v>
      </c>
      <c r="J7067" s="211">
        <v>0.43152754692475853</v>
      </c>
      <c r="K7067" s="211">
        <v>0.59273352456757156</v>
      </c>
      <c r="L7067" s="211">
        <v>0.27763507885700056</v>
      </c>
      <c r="M7067" s="211">
        <v>8.9061065804353093E-2</v>
      </c>
      <c r="N7067" s="211">
        <v>0.35716590539735876</v>
      </c>
      <c r="O7067" s="211">
        <v>0.65674783283192562</v>
      </c>
      <c r="P7067" s="211">
        <v>6.561974898296323E-2</v>
      </c>
      <c r="Q7067" s="211">
        <v>5.0371346348474275E-2</v>
      </c>
      <c r="R7067" s="211">
        <v>0.38497945051304611</v>
      </c>
      <c r="S7067" s="211">
        <v>0.35354378144464382</v>
      </c>
      <c r="T7067" s="211">
        <v>0.56674827607274203</v>
      </c>
      <c r="U7067" s="211">
        <v>0.42861099470055031</v>
      </c>
      <c r="V7067" s="211">
        <v>0.1004534509498495</v>
      </c>
      <c r="W7067" s="211">
        <v>0.56691576738839888</v>
      </c>
      <c r="X7067" s="211">
        <v>0.40947239619579484</v>
      </c>
      <c r="Y7067" s="211">
        <v>0.69545372970195474</v>
      </c>
      <c r="Z7067" s="211">
        <v>0.14824252174764116</v>
      </c>
      <c r="AA7067" s="212">
        <v>0.11731223911308186</v>
      </c>
    </row>
    <row r="7068" spans="1:27" x14ac:dyDescent="0.35">
      <c r="A7068" s="210" t="s">
        <v>7744</v>
      </c>
      <c r="B7068" s="217">
        <v>127.52926569024679</v>
      </c>
      <c r="C7068" s="211">
        <v>5.0285577582818278E-2</v>
      </c>
      <c r="D7068" s="211">
        <v>0.13150903909527845</v>
      </c>
      <c r="E7068" s="211">
        <v>8.2769166513559991E-2</v>
      </c>
      <c r="F7068" s="211">
        <v>9.0065185012359286E-2</v>
      </c>
      <c r="G7068" s="211">
        <v>0.11579553180232585</v>
      </c>
      <c r="H7068" s="211">
        <v>0.12063456164583654</v>
      </c>
      <c r="I7068" s="211">
        <v>0.4858482573821164</v>
      </c>
      <c r="J7068" s="211">
        <v>0.38590911728308086</v>
      </c>
      <c r="K7068" s="211">
        <v>0.62533546697645959</v>
      </c>
      <c r="L7068" s="211">
        <v>0.27567568730634839</v>
      </c>
      <c r="M7068" s="211">
        <v>9.7203124173754152E-2</v>
      </c>
      <c r="N7068" s="211">
        <v>0.45184761799393752</v>
      </c>
      <c r="O7068" s="211">
        <v>0.71751261034602731</v>
      </c>
      <c r="P7068" s="211">
        <v>7.0929930334317312E-2</v>
      </c>
      <c r="Q7068" s="211">
        <v>7.5066389453021465E-2</v>
      </c>
      <c r="R7068" s="211">
        <v>0.41514258267350168</v>
      </c>
      <c r="S7068" s="211">
        <v>0.28789170858082835</v>
      </c>
      <c r="T7068" s="211">
        <v>0.50579195590847814</v>
      </c>
      <c r="U7068" s="211">
        <v>0.43678042209866652</v>
      </c>
      <c r="V7068" s="211">
        <v>5.9762233237678958E-2</v>
      </c>
      <c r="W7068" s="211">
        <v>0.60938736632629753</v>
      </c>
      <c r="X7068" s="211">
        <v>0.30355250240650644</v>
      </c>
      <c r="Y7068" s="211">
        <v>0.66699206808286249</v>
      </c>
      <c r="Z7068" s="211">
        <v>0.14773020583097998</v>
      </c>
      <c r="AA7068" s="212">
        <v>0.11887619773528076</v>
      </c>
    </row>
    <row r="7069" spans="1:27" x14ac:dyDescent="0.35">
      <c r="A7069" s="210" t="s">
        <v>7745</v>
      </c>
      <c r="B7069" s="217">
        <v>132.78010786544675</v>
      </c>
      <c r="C7069" s="211">
        <v>5.5345865803198606E-2</v>
      </c>
      <c r="D7069" s="211">
        <v>0.1235141281447045</v>
      </c>
      <c r="E7069" s="211">
        <v>7.0787237552052518E-2</v>
      </c>
      <c r="F7069" s="211">
        <v>0.10408298895138442</v>
      </c>
      <c r="G7069" s="211">
        <v>0.12016365513436729</v>
      </c>
      <c r="H7069" s="211">
        <v>0.12269046779017703</v>
      </c>
      <c r="I7069" s="211">
        <v>0.51423291234393753</v>
      </c>
      <c r="J7069" s="211">
        <v>0.48512948746502627</v>
      </c>
      <c r="K7069" s="211">
        <v>0.64913766859747235</v>
      </c>
      <c r="L7069" s="211">
        <v>0.27248243526062971</v>
      </c>
      <c r="M7069" s="211">
        <v>9.6302758252282336E-2</v>
      </c>
      <c r="N7069" s="211">
        <v>0.43280573064288541</v>
      </c>
      <c r="O7069" s="211">
        <v>0.69068296007407548</v>
      </c>
      <c r="P7069" s="211">
        <v>6.9353197616593781E-2</v>
      </c>
      <c r="Q7069" s="211">
        <v>0.11244857824824409</v>
      </c>
      <c r="R7069" s="211">
        <v>0.46169055587507318</v>
      </c>
      <c r="S7069" s="211">
        <v>0.32151033326734613</v>
      </c>
      <c r="T7069" s="211">
        <v>0.55116849639378862</v>
      </c>
      <c r="U7069" s="211">
        <v>0.4041984247445024</v>
      </c>
      <c r="V7069" s="211">
        <v>9.3301209839126861E-2</v>
      </c>
      <c r="W7069" s="211">
        <v>0.53929044618536748</v>
      </c>
      <c r="X7069" s="211">
        <v>0.39021626773406742</v>
      </c>
      <c r="Y7069" s="211">
        <v>0.69888756676363462</v>
      </c>
      <c r="Z7069" s="211">
        <v>0.14961625241313012</v>
      </c>
      <c r="AA7069" s="212">
        <v>0.1243167540214228</v>
      </c>
    </row>
    <row r="7070" spans="1:27" x14ac:dyDescent="0.35">
      <c r="A7070" s="210" t="s">
        <v>7746</v>
      </c>
      <c r="B7070" s="217">
        <v>127.17828523870226</v>
      </c>
      <c r="C7070" s="211">
        <v>6.7385378234664589E-2</v>
      </c>
      <c r="D7070" s="211">
        <v>0.13307979045175436</v>
      </c>
      <c r="E7070" s="211">
        <v>8.2426437105197134E-2</v>
      </c>
      <c r="F7070" s="211">
        <v>0.10524089187765519</v>
      </c>
      <c r="G7070" s="211">
        <v>0.12014803538657677</v>
      </c>
      <c r="H7070" s="211">
        <v>0.12006976107487485</v>
      </c>
      <c r="I7070" s="211">
        <v>0.47893554480852896</v>
      </c>
      <c r="J7070" s="211">
        <v>0.47879788046867505</v>
      </c>
      <c r="K7070" s="211">
        <v>0.63377317638150132</v>
      </c>
      <c r="L7070" s="211">
        <v>0.28126850289073529</v>
      </c>
      <c r="M7070" s="211">
        <v>8.055475815227707E-2</v>
      </c>
      <c r="N7070" s="211">
        <v>0.40131171689459816</v>
      </c>
      <c r="O7070" s="211">
        <v>0.70786593831508027</v>
      </c>
      <c r="P7070" s="211">
        <v>7.1707678233435365E-2</v>
      </c>
      <c r="Q7070" s="211">
        <v>0.1515527876501527</v>
      </c>
      <c r="R7070" s="211">
        <v>0.4170419060904848</v>
      </c>
      <c r="S7070" s="211">
        <v>0.32374213683169112</v>
      </c>
      <c r="T7070" s="211">
        <v>0.5521519582266452</v>
      </c>
      <c r="U7070" s="211">
        <v>0.44455383492409989</v>
      </c>
      <c r="V7070" s="211">
        <v>5.8936809583723271E-2</v>
      </c>
      <c r="W7070" s="211">
        <v>0.52095399719459834</v>
      </c>
      <c r="X7070" s="211">
        <v>0.28450183722085837</v>
      </c>
      <c r="Y7070" s="211">
        <v>0.52575194298441985</v>
      </c>
      <c r="Z7070" s="211">
        <v>0.1476941089116961</v>
      </c>
      <c r="AA7070" s="212">
        <v>0.11589083384151204</v>
      </c>
    </row>
    <row r="7071" spans="1:27" x14ac:dyDescent="0.35">
      <c r="A7071" s="210" t="s">
        <v>7747</v>
      </c>
      <c r="B7071" s="217">
        <v>113.14762866269547</v>
      </c>
      <c r="C7071" s="211">
        <v>5.7617345777355493E-2</v>
      </c>
      <c r="D7071" s="211">
        <v>0.12875144376198125</v>
      </c>
      <c r="E7071" s="211">
        <v>7.856244019578254E-2</v>
      </c>
      <c r="F7071" s="211">
        <v>9.857049711476043E-2</v>
      </c>
      <c r="G7071" s="211">
        <v>0.12316307821722018</v>
      </c>
      <c r="H7071" s="211">
        <v>0.11261425208527885</v>
      </c>
      <c r="I7071" s="211">
        <v>0.42994690656102313</v>
      </c>
      <c r="J7071" s="211">
        <v>0.44426638191051615</v>
      </c>
      <c r="K7071" s="211">
        <v>0.59191977410657581</v>
      </c>
      <c r="L7071" s="211">
        <v>0.27560366672674907</v>
      </c>
      <c r="M7071" s="211">
        <v>0.10586381082564347</v>
      </c>
      <c r="N7071" s="211">
        <v>0.33920890053964864</v>
      </c>
      <c r="O7071" s="211">
        <v>0.57793190343785095</v>
      </c>
      <c r="P7071" s="211">
        <v>6.4598692544965725E-2</v>
      </c>
      <c r="Q7071" s="211">
        <v>8.1364964707870899E-2</v>
      </c>
      <c r="R7071" s="211">
        <v>0.44726618431716342</v>
      </c>
      <c r="S7071" s="211">
        <v>0.31145494164284004</v>
      </c>
      <c r="T7071" s="211">
        <v>0.55194746309860487</v>
      </c>
      <c r="U7071" s="211">
        <v>0.3925935150994716</v>
      </c>
      <c r="V7071" s="211">
        <v>7.3231112049735009E-2</v>
      </c>
      <c r="W7071" s="211">
        <v>0.59976685958277454</v>
      </c>
      <c r="X7071" s="211">
        <v>0.29554879454157296</v>
      </c>
      <c r="Y7071" s="211">
        <v>0.67168054627930773</v>
      </c>
      <c r="Z7071" s="211">
        <v>0.14994956644298554</v>
      </c>
      <c r="AA7071" s="212">
        <v>0.12168748512264736</v>
      </c>
    </row>
    <row r="7072" spans="1:27" x14ac:dyDescent="0.35">
      <c r="A7072" s="210" t="s">
        <v>7748</v>
      </c>
      <c r="B7072" s="217">
        <v>127.69864360202665</v>
      </c>
      <c r="C7072" s="211">
        <v>6.1090703743996735E-2</v>
      </c>
      <c r="D7072" s="211">
        <v>0.1268489393559899</v>
      </c>
      <c r="E7072" s="211">
        <v>8.1049893839935369E-2</v>
      </c>
      <c r="F7072" s="211">
        <v>8.8871277743414842E-2</v>
      </c>
      <c r="G7072" s="211">
        <v>0.11968394899322188</v>
      </c>
      <c r="H7072" s="211">
        <v>0.1119470446149735</v>
      </c>
      <c r="I7072" s="211">
        <v>0.49924524270272419</v>
      </c>
      <c r="J7072" s="211">
        <v>0.45002851505754227</v>
      </c>
      <c r="K7072" s="211">
        <v>0.60061692588070015</v>
      </c>
      <c r="L7072" s="211">
        <v>0.27597592996479331</v>
      </c>
      <c r="M7072" s="211">
        <v>0.10009532113522555</v>
      </c>
      <c r="N7072" s="211">
        <v>0.50668087358514613</v>
      </c>
      <c r="O7072" s="211">
        <v>0.64394820486363802</v>
      </c>
      <c r="P7072" s="211">
        <v>7.03068890055914E-2</v>
      </c>
      <c r="Q7072" s="211">
        <v>4.6463780748563818E-2</v>
      </c>
      <c r="R7072" s="211">
        <v>0.45823196675286892</v>
      </c>
      <c r="S7072" s="211">
        <v>0.28737103406990638</v>
      </c>
      <c r="T7072" s="211">
        <v>0.57539644363792131</v>
      </c>
      <c r="U7072" s="211">
        <v>0.36263378327505069</v>
      </c>
      <c r="V7072" s="211">
        <v>7.8590624504177461E-2</v>
      </c>
      <c r="W7072" s="211">
        <v>0.62180889614609325</v>
      </c>
      <c r="X7072" s="211">
        <v>0.31024225051069437</v>
      </c>
      <c r="Y7072" s="211">
        <v>0.64345753574475184</v>
      </c>
      <c r="Z7072" s="211">
        <v>0.14807613338133291</v>
      </c>
      <c r="AA7072" s="212">
        <v>0.12052964110538063</v>
      </c>
    </row>
    <row r="7073" spans="1:27" x14ac:dyDescent="0.35">
      <c r="A7073" s="210" t="s">
        <v>7749</v>
      </c>
      <c r="B7073" s="217">
        <v>130.29770373014236</v>
      </c>
      <c r="C7073" s="211">
        <v>6.8871554653528427E-2</v>
      </c>
      <c r="D7073" s="211">
        <v>0.12018378843086035</v>
      </c>
      <c r="E7073" s="211">
        <v>7.440579850442558E-2</v>
      </c>
      <c r="F7073" s="211">
        <v>0.11093118221128649</v>
      </c>
      <c r="G7073" s="211">
        <v>0.12075451403978808</v>
      </c>
      <c r="H7073" s="211">
        <v>0.11775555954500448</v>
      </c>
      <c r="I7073" s="211">
        <v>0.52961448305699566</v>
      </c>
      <c r="J7073" s="211">
        <v>0.47377361022283304</v>
      </c>
      <c r="K7073" s="211">
        <v>0.62804173158908316</v>
      </c>
      <c r="L7073" s="211">
        <v>0.27936886350542989</v>
      </c>
      <c r="M7073" s="211">
        <v>9.424138692184561E-2</v>
      </c>
      <c r="N7073" s="211">
        <v>0.42023626386707391</v>
      </c>
      <c r="O7073" s="211">
        <v>0.66245713677277773</v>
      </c>
      <c r="P7073" s="211">
        <v>6.642913392569097E-2</v>
      </c>
      <c r="Q7073" s="211">
        <v>5.2066826529824861E-2</v>
      </c>
      <c r="R7073" s="211">
        <v>0.40842782852903348</v>
      </c>
      <c r="S7073" s="211">
        <v>0.30120883387912528</v>
      </c>
      <c r="T7073" s="211">
        <v>0.61619140653413251</v>
      </c>
      <c r="U7073" s="211">
        <v>0.45015209673818307</v>
      </c>
      <c r="V7073" s="211">
        <v>0.11311983074679768</v>
      </c>
      <c r="W7073" s="211">
        <v>0.52980541904046519</v>
      </c>
      <c r="X7073" s="211">
        <v>0.31357436781338377</v>
      </c>
      <c r="Y7073" s="211">
        <v>0.60155816098940651</v>
      </c>
      <c r="Z7073" s="211">
        <v>0.14153948491061266</v>
      </c>
      <c r="AA7073" s="212">
        <v>0.12512443152045913</v>
      </c>
    </row>
    <row r="7074" spans="1:27" x14ac:dyDescent="0.35">
      <c r="A7074" s="210" t="s">
        <v>7750</v>
      </c>
      <c r="B7074" s="217">
        <v>117.82298022043156</v>
      </c>
      <c r="C7074" s="211">
        <v>5.514530356286302E-2</v>
      </c>
      <c r="D7074" s="211">
        <v>0.11617508482894463</v>
      </c>
      <c r="E7074" s="211">
        <v>7.4715045741904393E-2</v>
      </c>
      <c r="F7074" s="211">
        <v>9.2767134484493488E-2</v>
      </c>
      <c r="G7074" s="211">
        <v>0.12525061749378857</v>
      </c>
      <c r="H7074" s="211">
        <v>0.11667737372529115</v>
      </c>
      <c r="I7074" s="211">
        <v>0.45176973933903486</v>
      </c>
      <c r="J7074" s="211">
        <v>0.46575102832022686</v>
      </c>
      <c r="K7074" s="211">
        <v>0.52369576053122158</v>
      </c>
      <c r="L7074" s="211">
        <v>0.27174248121504835</v>
      </c>
      <c r="M7074" s="211">
        <v>8.6791890710364972E-2</v>
      </c>
      <c r="N7074" s="211">
        <v>0.41005534796741183</v>
      </c>
      <c r="O7074" s="211">
        <v>0.74579556157629412</v>
      </c>
      <c r="P7074" s="211">
        <v>7.1552093356065383E-2</v>
      </c>
      <c r="Q7074" s="211">
        <v>9.6353724739629235E-2</v>
      </c>
      <c r="R7074" s="211">
        <v>0.44012853412690234</v>
      </c>
      <c r="S7074" s="211">
        <v>0.32218104275200299</v>
      </c>
      <c r="T7074" s="211">
        <v>0.55873323655645435</v>
      </c>
      <c r="U7074" s="211">
        <v>0.46290941065480862</v>
      </c>
      <c r="V7074" s="211">
        <v>5.6130956966761986E-2</v>
      </c>
      <c r="W7074" s="211">
        <v>0.56836156364487089</v>
      </c>
      <c r="X7074" s="211">
        <v>0.36225745345808147</v>
      </c>
      <c r="Y7074" s="211">
        <v>0.57650956736893311</v>
      </c>
      <c r="Z7074" s="211">
        <v>0.14894537114169099</v>
      </c>
      <c r="AA7074" s="212">
        <v>0.1161567301579822</v>
      </c>
    </row>
    <row r="7075" spans="1:27" x14ac:dyDescent="0.35">
      <c r="A7075" s="210" t="s">
        <v>7751</v>
      </c>
      <c r="B7075" s="217">
        <v>139.36709186808159</v>
      </c>
      <c r="C7075" s="211">
        <v>5.2147257116198921E-2</v>
      </c>
      <c r="D7075" s="211">
        <v>0.13167787342062395</v>
      </c>
      <c r="E7075" s="211">
        <v>8.1322142222489652E-2</v>
      </c>
      <c r="F7075" s="211">
        <v>0.11367683938229334</v>
      </c>
      <c r="G7075" s="211">
        <v>0.1157974581080192</v>
      </c>
      <c r="H7075" s="211">
        <v>0.12046658749460613</v>
      </c>
      <c r="I7075" s="211">
        <v>0.45654583365413776</v>
      </c>
      <c r="J7075" s="211">
        <v>0.39600472830510819</v>
      </c>
      <c r="K7075" s="211">
        <v>0.62238878814001408</v>
      </c>
      <c r="L7075" s="211">
        <v>0.27463111581734678</v>
      </c>
      <c r="M7075" s="211">
        <v>0.10569442058833731</v>
      </c>
      <c r="N7075" s="211">
        <v>0.4322062603218611</v>
      </c>
      <c r="O7075" s="211">
        <v>0.67209295137822267</v>
      </c>
      <c r="P7075" s="211">
        <v>6.7821717898828293E-2</v>
      </c>
      <c r="Q7075" s="211">
        <v>0.11079733640954925</v>
      </c>
      <c r="R7075" s="211">
        <v>0.43357892361788636</v>
      </c>
      <c r="S7075" s="211">
        <v>0.31078114978818588</v>
      </c>
      <c r="T7075" s="211">
        <v>0.55999842802810329</v>
      </c>
      <c r="U7075" s="211">
        <v>0.43837933243031246</v>
      </c>
      <c r="V7075" s="211">
        <v>5.8216211731630774E-2</v>
      </c>
      <c r="W7075" s="211">
        <v>0.57795378998059188</v>
      </c>
      <c r="X7075" s="211">
        <v>0.32233161374066499</v>
      </c>
      <c r="Y7075" s="211">
        <v>0.74117799244483829</v>
      </c>
      <c r="Z7075" s="211">
        <v>0.14416648935351914</v>
      </c>
      <c r="AA7075" s="212">
        <v>0.11264998673560929</v>
      </c>
    </row>
    <row r="7076" spans="1:27" x14ac:dyDescent="0.35">
      <c r="A7076" s="210" t="s">
        <v>7752</v>
      </c>
      <c r="B7076" s="217">
        <v>122.40982219101535</v>
      </c>
      <c r="C7076" s="211">
        <v>6.8310217243633814E-2</v>
      </c>
      <c r="D7076" s="211">
        <v>0.12776548862727957</v>
      </c>
      <c r="E7076" s="211">
        <v>7.4436422268959052E-2</v>
      </c>
      <c r="F7076" s="211">
        <v>0.11296990640792334</v>
      </c>
      <c r="G7076" s="211">
        <v>0.11568961347521574</v>
      </c>
      <c r="H7076" s="211">
        <v>0.1168239073094591</v>
      </c>
      <c r="I7076" s="211">
        <v>0.42787279658212291</v>
      </c>
      <c r="J7076" s="211">
        <v>0.41107751394882719</v>
      </c>
      <c r="K7076" s="211">
        <v>0.63786384921475814</v>
      </c>
      <c r="L7076" s="211">
        <v>0.26974761534484126</v>
      </c>
      <c r="M7076" s="211">
        <v>0.11616196905878137</v>
      </c>
      <c r="N7076" s="211">
        <v>0.38039941831704588</v>
      </c>
      <c r="O7076" s="211">
        <v>0.74503070836902685</v>
      </c>
      <c r="P7076" s="211">
        <v>7.102916829239192E-2</v>
      </c>
      <c r="Q7076" s="211">
        <v>5.8394680308989047E-2</v>
      </c>
      <c r="R7076" s="211">
        <v>0.43300464355985263</v>
      </c>
      <c r="S7076" s="211">
        <v>0.31468617921194364</v>
      </c>
      <c r="T7076" s="211">
        <v>0.54201762752789195</v>
      </c>
      <c r="U7076" s="211">
        <v>0.52222701374408775</v>
      </c>
      <c r="V7076" s="211">
        <v>5.3591204430485491E-2</v>
      </c>
      <c r="W7076" s="211">
        <v>0.50334421354027314</v>
      </c>
      <c r="X7076" s="211">
        <v>0.31945705838890603</v>
      </c>
      <c r="Y7076" s="211">
        <v>0.66507723099680804</v>
      </c>
      <c r="Z7076" s="211">
        <v>0.1454279395406356</v>
      </c>
      <c r="AA7076" s="212">
        <v>0.12629170716974528</v>
      </c>
    </row>
    <row r="7077" spans="1:27" x14ac:dyDescent="0.35">
      <c r="A7077" s="210" t="s">
        <v>7753</v>
      </c>
      <c r="B7077" s="217">
        <v>140.07925296082237</v>
      </c>
      <c r="C7077" s="211">
        <v>7.6676038456722509E-2</v>
      </c>
      <c r="D7077" s="211">
        <v>0.13163441960962846</v>
      </c>
      <c r="E7077" s="211">
        <v>7.3940467320182474E-2</v>
      </c>
      <c r="F7077" s="211">
        <v>9.6163967634454131E-2</v>
      </c>
      <c r="G7077" s="211">
        <v>0.12308225166124322</v>
      </c>
      <c r="H7077" s="211">
        <v>0.11282859988220892</v>
      </c>
      <c r="I7077" s="211">
        <v>0.52267498765827525</v>
      </c>
      <c r="J7077" s="211">
        <v>0.43561541049845182</v>
      </c>
      <c r="K7077" s="211">
        <v>0.61799437630656617</v>
      </c>
      <c r="L7077" s="211">
        <v>0.27336784348652371</v>
      </c>
      <c r="M7077" s="211">
        <v>0.10770369773964686</v>
      </c>
      <c r="N7077" s="211">
        <v>0.54954208378072356</v>
      </c>
      <c r="O7077" s="211">
        <v>0.64183838362542533</v>
      </c>
      <c r="P7077" s="211">
        <v>7.0003105263296145E-2</v>
      </c>
      <c r="Q7077" s="211">
        <v>5.5323296344685899E-2</v>
      </c>
      <c r="R7077" s="211">
        <v>0.45233417611872273</v>
      </c>
      <c r="S7077" s="211">
        <v>0.31285470521849679</v>
      </c>
      <c r="T7077" s="211">
        <v>0.53992657024489565</v>
      </c>
      <c r="U7077" s="211">
        <v>0.40854552034060782</v>
      </c>
      <c r="V7077" s="211">
        <v>6.954974257716362E-2</v>
      </c>
      <c r="W7077" s="211">
        <v>0.56888336229775671</v>
      </c>
      <c r="X7077" s="211">
        <v>0.29870535294012412</v>
      </c>
      <c r="Y7077" s="211">
        <v>0.65861384959825564</v>
      </c>
      <c r="Z7077" s="211">
        <v>0.1378576057751244</v>
      </c>
      <c r="AA7077" s="212">
        <v>0.11405705140635063</v>
      </c>
    </row>
    <row r="7078" spans="1:27" x14ac:dyDescent="0.35">
      <c r="A7078" s="210" t="s">
        <v>7754</v>
      </c>
      <c r="B7078" s="217">
        <v>142.21045306842385</v>
      </c>
      <c r="C7078" s="211">
        <v>6.3704408587548556E-2</v>
      </c>
      <c r="D7078" s="211">
        <v>0.12417782723352731</v>
      </c>
      <c r="E7078" s="211">
        <v>7.5851935832319611E-2</v>
      </c>
      <c r="F7078" s="211">
        <v>9.1952283415674671E-2</v>
      </c>
      <c r="G7078" s="211">
        <v>0.11463207757589383</v>
      </c>
      <c r="H7078" s="211">
        <v>0.11003431793652053</v>
      </c>
      <c r="I7078" s="211">
        <v>0.4884706987786534</v>
      </c>
      <c r="J7078" s="211">
        <v>0.40783759124152058</v>
      </c>
      <c r="K7078" s="211">
        <v>0.56063195235405483</v>
      </c>
      <c r="L7078" s="211">
        <v>0.28330593381265984</v>
      </c>
      <c r="M7078" s="211">
        <v>9.9832815770023009E-2</v>
      </c>
      <c r="N7078" s="211">
        <v>0.40510076523643451</v>
      </c>
      <c r="O7078" s="211">
        <v>0.72072838791536387</v>
      </c>
      <c r="P7078" s="211">
        <v>6.8756905136376292E-2</v>
      </c>
      <c r="Q7078" s="211">
        <v>4.52461688528977E-2</v>
      </c>
      <c r="R7078" s="211">
        <v>0.41945084365044161</v>
      </c>
      <c r="S7078" s="211">
        <v>0.35335406730820118</v>
      </c>
      <c r="T7078" s="211">
        <v>0.49732093003068578</v>
      </c>
      <c r="U7078" s="211">
        <v>0.43261181623060785</v>
      </c>
      <c r="V7078" s="211">
        <v>0.11322120802490573</v>
      </c>
      <c r="W7078" s="211">
        <v>0.51893859454144975</v>
      </c>
      <c r="X7078" s="211">
        <v>0.31583083147600122</v>
      </c>
      <c r="Y7078" s="211">
        <v>0.60407772204967403</v>
      </c>
      <c r="Z7078" s="211">
        <v>0.14551963297135218</v>
      </c>
      <c r="AA7078" s="212">
        <v>0.11383317293022431</v>
      </c>
    </row>
    <row r="7079" spans="1:27" x14ac:dyDescent="0.35">
      <c r="A7079" s="210" t="s">
        <v>7755</v>
      </c>
      <c r="B7079" s="217">
        <v>164.80508977879543</v>
      </c>
      <c r="C7079" s="211">
        <v>4.7277001893510577E-2</v>
      </c>
      <c r="D7079" s="211">
        <v>0.12692345613642866</v>
      </c>
      <c r="E7079" s="211">
        <v>7.102751084204055E-2</v>
      </c>
      <c r="F7079" s="211">
        <v>9.614549198597945E-2</v>
      </c>
      <c r="G7079" s="211">
        <v>0.11400117545184855</v>
      </c>
      <c r="H7079" s="211">
        <v>0.10514729973424948</v>
      </c>
      <c r="I7079" s="211">
        <v>0.47941176479849135</v>
      </c>
      <c r="J7079" s="211">
        <v>0.4412713291277291</v>
      </c>
      <c r="K7079" s="211">
        <v>0.61581289575234344</v>
      </c>
      <c r="L7079" s="211">
        <v>0.27218843064105697</v>
      </c>
      <c r="M7079" s="211">
        <v>9.7499126377670442E-2</v>
      </c>
      <c r="N7079" s="211">
        <v>0.45445817586352866</v>
      </c>
      <c r="O7079" s="211">
        <v>0.66229354413877206</v>
      </c>
      <c r="P7079" s="211">
        <v>6.5491074090227253E-2</v>
      </c>
      <c r="Q7079" s="211">
        <v>0.14313719642398384</v>
      </c>
      <c r="R7079" s="211">
        <v>0.42858618297234596</v>
      </c>
      <c r="S7079" s="211">
        <v>0.2805999154726187</v>
      </c>
      <c r="T7079" s="211">
        <v>0.5620736351036959</v>
      </c>
      <c r="U7079" s="211">
        <v>0.38846396503218728</v>
      </c>
      <c r="V7079" s="211">
        <v>0.17153701253787543</v>
      </c>
      <c r="W7079" s="211">
        <v>0.5483917242437556</v>
      </c>
      <c r="X7079" s="211">
        <v>0.36064037985499836</v>
      </c>
      <c r="Y7079" s="211">
        <v>0.75492943779430133</v>
      </c>
      <c r="Z7079" s="211">
        <v>0.14987654937072029</v>
      </c>
      <c r="AA7079" s="212">
        <v>0.12145483753380525</v>
      </c>
    </row>
    <row r="7080" spans="1:27" x14ac:dyDescent="0.35">
      <c r="A7080" s="210" t="s">
        <v>7756</v>
      </c>
      <c r="B7080" s="217">
        <v>170.94222185468524</v>
      </c>
      <c r="C7080" s="211">
        <v>6.6444577244536701E-2</v>
      </c>
      <c r="D7080" s="211">
        <v>0.12902868101146944</v>
      </c>
      <c r="E7080" s="211">
        <v>8.325939889701886E-2</v>
      </c>
      <c r="F7080" s="211">
        <v>0.12251266220396989</v>
      </c>
      <c r="G7080" s="211">
        <v>0.1196600368419616</v>
      </c>
      <c r="H7080" s="211">
        <v>0.12222014664901161</v>
      </c>
      <c r="I7080" s="211">
        <v>0.50811916566477922</v>
      </c>
      <c r="J7080" s="211">
        <v>0.44297444509350109</v>
      </c>
      <c r="K7080" s="211">
        <v>0.64077866922637228</v>
      </c>
      <c r="L7080" s="211">
        <v>0.27478710613593155</v>
      </c>
      <c r="M7080" s="211">
        <v>0.1099595169132227</v>
      </c>
      <c r="N7080" s="211">
        <v>0.48756839219041392</v>
      </c>
      <c r="O7080" s="211">
        <v>0.72330540283013911</v>
      </c>
      <c r="P7080" s="211">
        <v>6.5182637891852205E-2</v>
      </c>
      <c r="Q7080" s="211">
        <v>4.5706117045171885E-2</v>
      </c>
      <c r="R7080" s="211">
        <v>0.3947772865431679</v>
      </c>
      <c r="S7080" s="211">
        <v>0.31170919896826199</v>
      </c>
      <c r="T7080" s="211">
        <v>0.4885924911420903</v>
      </c>
      <c r="U7080" s="211">
        <v>0.4236382348879435</v>
      </c>
      <c r="V7080" s="211">
        <v>0.14119788088970769</v>
      </c>
      <c r="W7080" s="211">
        <v>0.57848506341299266</v>
      </c>
      <c r="X7080" s="211">
        <v>0.27720765006735476</v>
      </c>
      <c r="Y7080" s="211">
        <v>0.67702065596144445</v>
      </c>
      <c r="Z7080" s="211">
        <v>0.14619280068222229</v>
      </c>
      <c r="AA7080" s="212">
        <v>0.11625196927640918</v>
      </c>
    </row>
    <row r="7081" spans="1:27" x14ac:dyDescent="0.35">
      <c r="A7081" s="210" t="s">
        <v>7757</v>
      </c>
      <c r="B7081" s="217">
        <v>135.67419946688631</v>
      </c>
      <c r="C7081" s="211">
        <v>5.5088134082993928E-2</v>
      </c>
      <c r="D7081" s="211">
        <v>0.12924099919297782</v>
      </c>
      <c r="E7081" s="211">
        <v>7.9134348718206335E-2</v>
      </c>
      <c r="F7081" s="211">
        <v>0.10284593958234711</v>
      </c>
      <c r="G7081" s="211">
        <v>0.11433674954178065</v>
      </c>
      <c r="H7081" s="211">
        <v>0.11765035936775722</v>
      </c>
      <c r="I7081" s="211">
        <v>0.44074165793763509</v>
      </c>
      <c r="J7081" s="211">
        <v>0.49391111479779376</v>
      </c>
      <c r="K7081" s="211">
        <v>0.64935849183158667</v>
      </c>
      <c r="L7081" s="211">
        <v>0.27735338861470876</v>
      </c>
      <c r="M7081" s="211">
        <v>8.7502317569594049E-2</v>
      </c>
      <c r="N7081" s="211">
        <v>0.42655566223213837</v>
      </c>
      <c r="O7081" s="211">
        <v>0.77269273396092086</v>
      </c>
      <c r="P7081" s="211">
        <v>7.0269000514374735E-2</v>
      </c>
      <c r="Q7081" s="211">
        <v>0.13962563531456704</v>
      </c>
      <c r="R7081" s="211">
        <v>0.44083513444284889</v>
      </c>
      <c r="S7081" s="211">
        <v>0.39002866120746188</v>
      </c>
      <c r="T7081" s="211">
        <v>0.54521299352584784</v>
      </c>
      <c r="U7081" s="211">
        <v>0.4176791207472369</v>
      </c>
      <c r="V7081" s="211">
        <v>6.7979600130862655E-2</v>
      </c>
      <c r="W7081" s="211">
        <v>0.57464054822709321</v>
      </c>
      <c r="X7081" s="211">
        <v>0.29069313652357831</v>
      </c>
      <c r="Y7081" s="211">
        <v>0.68345654749964346</v>
      </c>
      <c r="Z7081" s="211">
        <v>0.14832126748151098</v>
      </c>
      <c r="AA7081" s="212">
        <v>0.11759784229012907</v>
      </c>
    </row>
    <row r="7082" spans="1:27" x14ac:dyDescent="0.35">
      <c r="A7082" s="210" t="s">
        <v>7758</v>
      </c>
      <c r="B7082" s="217">
        <v>168.58079261910638</v>
      </c>
      <c r="C7082" s="211">
        <v>7.5763780084932369E-2</v>
      </c>
      <c r="D7082" s="211">
        <v>0.12989023332066107</v>
      </c>
      <c r="E7082" s="211">
        <v>7.222411786544583E-2</v>
      </c>
      <c r="F7082" s="211">
        <v>7.1235592446168394E-2</v>
      </c>
      <c r="G7082" s="211">
        <v>0.11969818449135475</v>
      </c>
      <c r="H7082" s="211">
        <v>0.12713583327787858</v>
      </c>
      <c r="I7082" s="211">
        <v>0.50680548700913441</v>
      </c>
      <c r="J7082" s="211">
        <v>0.4330134317602477</v>
      </c>
      <c r="K7082" s="211">
        <v>0.58656280978973119</v>
      </c>
      <c r="L7082" s="211">
        <v>0.27837108641468516</v>
      </c>
      <c r="M7082" s="211">
        <v>0.10871915720182816</v>
      </c>
      <c r="N7082" s="211">
        <v>0.47227746343231036</v>
      </c>
      <c r="O7082" s="211">
        <v>0.69914647377742234</v>
      </c>
      <c r="P7082" s="211">
        <v>6.5834291524763042E-2</v>
      </c>
      <c r="Q7082" s="211">
        <v>6.5546278349906534E-2</v>
      </c>
      <c r="R7082" s="211">
        <v>0.37259746335031252</v>
      </c>
      <c r="S7082" s="211">
        <v>0.29222874570102703</v>
      </c>
      <c r="T7082" s="211">
        <v>0.55681920210033775</v>
      </c>
      <c r="U7082" s="211">
        <v>0.49008383488898061</v>
      </c>
      <c r="V7082" s="211">
        <v>0.15348824133606914</v>
      </c>
      <c r="W7082" s="211">
        <v>0.61225652620648785</v>
      </c>
      <c r="X7082" s="211">
        <v>0.30912077282914852</v>
      </c>
      <c r="Y7082" s="211">
        <v>0.56809501151777109</v>
      </c>
      <c r="Z7082" s="211">
        <v>0.14868753824527581</v>
      </c>
      <c r="AA7082" s="212">
        <v>0.11542159756841365</v>
      </c>
    </row>
    <row r="7083" spans="1:27" x14ac:dyDescent="0.35">
      <c r="A7083" s="210" t="s">
        <v>7759</v>
      </c>
      <c r="B7083" s="217">
        <v>156.94371588964526</v>
      </c>
      <c r="C7083" s="211">
        <v>5.3396451576307853E-2</v>
      </c>
      <c r="D7083" s="211">
        <v>0.12592613335147185</v>
      </c>
      <c r="E7083" s="211">
        <v>7.5156266987676162E-2</v>
      </c>
      <c r="F7083" s="211">
        <v>0.11137957637956436</v>
      </c>
      <c r="G7083" s="211">
        <v>0.11789879010626134</v>
      </c>
      <c r="H7083" s="211">
        <v>0.12334923186008366</v>
      </c>
      <c r="I7083" s="211">
        <v>0.5078162492026228</v>
      </c>
      <c r="J7083" s="211">
        <v>0.4758684948332178</v>
      </c>
      <c r="K7083" s="211">
        <v>0.5707493104745639</v>
      </c>
      <c r="L7083" s="211">
        <v>0.27350811031726652</v>
      </c>
      <c r="M7083" s="211">
        <v>0.10392028368197907</v>
      </c>
      <c r="N7083" s="211">
        <v>0.40636406516071455</v>
      </c>
      <c r="O7083" s="211">
        <v>0.7632040602316279</v>
      </c>
      <c r="P7083" s="211">
        <v>6.5356307919124335E-2</v>
      </c>
      <c r="Q7083" s="211">
        <v>9.4192354029990988E-2</v>
      </c>
      <c r="R7083" s="211">
        <v>0.44292056634377192</v>
      </c>
      <c r="S7083" s="211">
        <v>0.31726089712386096</v>
      </c>
      <c r="T7083" s="211">
        <v>0.6177097346853605</v>
      </c>
      <c r="U7083" s="211">
        <v>0.32684507745541841</v>
      </c>
      <c r="V7083" s="211">
        <v>0.15464105898274344</v>
      </c>
      <c r="W7083" s="211">
        <v>0.51273382102523335</v>
      </c>
      <c r="X7083" s="211">
        <v>0.34745598751063078</v>
      </c>
      <c r="Y7083" s="211">
        <v>0.68561357191738503</v>
      </c>
      <c r="Z7083" s="211">
        <v>0.14905613805480433</v>
      </c>
      <c r="AA7083" s="212">
        <v>0.11358656875226253</v>
      </c>
    </row>
    <row r="7084" spans="1:27" x14ac:dyDescent="0.35">
      <c r="A7084" s="210" t="s">
        <v>7760</v>
      </c>
      <c r="B7084" s="217">
        <v>155.67162064976495</v>
      </c>
      <c r="C7084" s="211">
        <v>5.720815188089675E-2</v>
      </c>
      <c r="D7084" s="211">
        <v>0.13456541470602668</v>
      </c>
      <c r="E7084" s="211">
        <v>7.1353995024131173E-2</v>
      </c>
      <c r="F7084" s="211">
        <v>0.11600538390346522</v>
      </c>
      <c r="G7084" s="211">
        <v>0.12502517192048268</v>
      </c>
      <c r="H7084" s="211">
        <v>0.12347878172296183</v>
      </c>
      <c r="I7084" s="211">
        <v>0.52585033307958629</v>
      </c>
      <c r="J7084" s="211">
        <v>0.41939400741364191</v>
      </c>
      <c r="K7084" s="211">
        <v>0.6161839032697054</v>
      </c>
      <c r="L7084" s="211">
        <v>0.27240492028126395</v>
      </c>
      <c r="M7084" s="211">
        <v>0.11458887150319839</v>
      </c>
      <c r="N7084" s="211">
        <v>0.45909087283381983</v>
      </c>
      <c r="O7084" s="211">
        <v>0.68411480886106601</v>
      </c>
      <c r="P7084" s="211">
        <v>6.7999707398564938E-2</v>
      </c>
      <c r="Q7084" s="211">
        <v>6.763689955801111E-2</v>
      </c>
      <c r="R7084" s="211">
        <v>0.42540143586103246</v>
      </c>
      <c r="S7084" s="211">
        <v>0.36233615160072025</v>
      </c>
      <c r="T7084" s="211">
        <v>0.6246127089240624</v>
      </c>
      <c r="U7084" s="211">
        <v>0.38399720963715755</v>
      </c>
      <c r="V7084" s="211">
        <v>0.11489250880423212</v>
      </c>
      <c r="W7084" s="211">
        <v>0.5585400004264921</v>
      </c>
      <c r="X7084" s="211">
        <v>0.3501106095920099</v>
      </c>
      <c r="Y7084" s="211">
        <v>0.61314450082319805</v>
      </c>
      <c r="Z7084" s="211">
        <v>0.14972831706276299</v>
      </c>
      <c r="AA7084" s="212">
        <v>0.11424274118796478</v>
      </c>
    </row>
    <row r="7085" spans="1:27" x14ac:dyDescent="0.35">
      <c r="A7085" s="210" t="s">
        <v>7761</v>
      </c>
      <c r="B7085" s="217">
        <v>106.87332719934805</v>
      </c>
      <c r="C7085" s="211">
        <v>7.2620919559477803E-2</v>
      </c>
      <c r="D7085" s="211">
        <v>0.12968938101496272</v>
      </c>
      <c r="E7085" s="211">
        <v>7.1411118484750791E-2</v>
      </c>
      <c r="F7085" s="211">
        <v>0.11866154021230345</v>
      </c>
      <c r="G7085" s="211">
        <v>0.12336275806315093</v>
      </c>
      <c r="H7085" s="211">
        <v>0.11418049518653299</v>
      </c>
      <c r="I7085" s="211">
        <v>0.4916578888474023</v>
      </c>
      <c r="J7085" s="211">
        <v>0.41999832711249274</v>
      </c>
      <c r="K7085" s="211">
        <v>0.51523058043022985</v>
      </c>
      <c r="L7085" s="211">
        <v>0.27648114893731218</v>
      </c>
      <c r="M7085" s="211">
        <v>0.10961920984163925</v>
      </c>
      <c r="N7085" s="211">
        <v>0.45412861204623778</v>
      </c>
      <c r="O7085" s="211">
        <v>0.56865923851116396</v>
      </c>
      <c r="P7085" s="211">
        <v>6.3522139241868947E-2</v>
      </c>
      <c r="Q7085" s="211">
        <v>0.12083075153099709</v>
      </c>
      <c r="R7085" s="211">
        <v>0.44271208493971803</v>
      </c>
      <c r="S7085" s="211">
        <v>0.43278246525483888</v>
      </c>
      <c r="T7085" s="211">
        <v>0.57869714387440419</v>
      </c>
      <c r="U7085" s="211">
        <v>0.37640652419926657</v>
      </c>
      <c r="V7085" s="211">
        <v>7.1488143107838659E-2</v>
      </c>
      <c r="W7085" s="211">
        <v>0.58690562645461497</v>
      </c>
      <c r="X7085" s="211">
        <v>0.28238405443632386</v>
      </c>
      <c r="Y7085" s="211">
        <v>0.60856303495127717</v>
      </c>
      <c r="Z7085" s="211">
        <v>0.14894406454576842</v>
      </c>
      <c r="AA7085" s="212">
        <v>0.1264300278996271</v>
      </c>
    </row>
    <row r="7086" spans="1:27" x14ac:dyDescent="0.35">
      <c r="A7086" s="210" t="s">
        <v>7762</v>
      </c>
      <c r="B7086" s="217">
        <v>119.13339278804045</v>
      </c>
      <c r="C7086" s="211">
        <v>5.4512241974780835E-2</v>
      </c>
      <c r="D7086" s="211">
        <v>0.12558525089515576</v>
      </c>
      <c r="E7086" s="211">
        <v>7.9013504185781167E-2</v>
      </c>
      <c r="F7086" s="211">
        <v>9.2310361609973884E-2</v>
      </c>
      <c r="G7086" s="211">
        <v>0.1218699728632662</v>
      </c>
      <c r="H7086" s="211">
        <v>0.11427775173443955</v>
      </c>
      <c r="I7086" s="211">
        <v>0.46130981088836653</v>
      </c>
      <c r="J7086" s="211">
        <v>0.44852117478722914</v>
      </c>
      <c r="K7086" s="211">
        <v>0.59123120506659588</v>
      </c>
      <c r="L7086" s="211">
        <v>0.27550871536215599</v>
      </c>
      <c r="M7086" s="211">
        <v>8.7044100035548314E-2</v>
      </c>
      <c r="N7086" s="211">
        <v>0.44269475389491897</v>
      </c>
      <c r="O7086" s="211">
        <v>0.73589265779858204</v>
      </c>
      <c r="P7086" s="211">
        <v>6.5511690529207731E-2</v>
      </c>
      <c r="Q7086" s="211">
        <v>7.8217047161141806E-2</v>
      </c>
      <c r="R7086" s="211">
        <v>0.48215908280209913</v>
      </c>
      <c r="S7086" s="211">
        <v>0.33863579060437027</v>
      </c>
      <c r="T7086" s="211">
        <v>0.4975492480258169</v>
      </c>
      <c r="U7086" s="211">
        <v>0.33380468160787463</v>
      </c>
      <c r="V7086" s="211">
        <v>8.5989300028694718E-2</v>
      </c>
      <c r="W7086" s="211">
        <v>0.59613731366718825</v>
      </c>
      <c r="X7086" s="211">
        <v>0.29829393809253058</v>
      </c>
      <c r="Y7086" s="211">
        <v>0.69123561415388102</v>
      </c>
      <c r="Z7086" s="211">
        <v>0.14313301971860409</v>
      </c>
      <c r="AA7086" s="212">
        <v>0.11891708103989676</v>
      </c>
    </row>
    <row r="7087" spans="1:27" x14ac:dyDescent="0.35">
      <c r="A7087" s="210" t="s">
        <v>7763</v>
      </c>
      <c r="B7087" s="217">
        <v>110.72422421661844</v>
      </c>
      <c r="C7087" s="211">
        <v>5.9844324149281432E-2</v>
      </c>
      <c r="D7087" s="211">
        <v>0.11594087440549491</v>
      </c>
      <c r="E7087" s="211">
        <v>7.4188490055884432E-2</v>
      </c>
      <c r="F7087" s="211">
        <v>8.321891012259057E-2</v>
      </c>
      <c r="G7087" s="211">
        <v>0.12130394662307588</v>
      </c>
      <c r="H7087" s="211">
        <v>0.12000912938448267</v>
      </c>
      <c r="I7087" s="211">
        <v>0.5167369480042231</v>
      </c>
      <c r="J7087" s="211">
        <v>0.42294555150505009</v>
      </c>
      <c r="K7087" s="211">
        <v>0.6035733974366424</v>
      </c>
      <c r="L7087" s="211">
        <v>0.27265505960910413</v>
      </c>
      <c r="M7087" s="211">
        <v>0.11553523206369605</v>
      </c>
      <c r="N7087" s="211">
        <v>0.38485214249672306</v>
      </c>
      <c r="O7087" s="211">
        <v>0.70458921369648453</v>
      </c>
      <c r="P7087" s="211">
        <v>6.9991259920874585E-2</v>
      </c>
      <c r="Q7087" s="211">
        <v>0.12456858347866356</v>
      </c>
      <c r="R7087" s="211">
        <v>0.45924346722539111</v>
      </c>
      <c r="S7087" s="211">
        <v>0.29621733867040145</v>
      </c>
      <c r="T7087" s="211">
        <v>0.51036222108999607</v>
      </c>
      <c r="U7087" s="211">
        <v>0.3157615890086905</v>
      </c>
      <c r="V7087" s="211">
        <v>6.4209464773737623E-2</v>
      </c>
      <c r="W7087" s="211">
        <v>0.52884956688146945</v>
      </c>
      <c r="X7087" s="211">
        <v>0.3291048405123847</v>
      </c>
      <c r="Y7087" s="211">
        <v>0.60839172087728133</v>
      </c>
      <c r="Z7087" s="211">
        <v>0.14814743922424173</v>
      </c>
      <c r="AA7087" s="212">
        <v>0.12292585242506192</v>
      </c>
    </row>
    <row r="7088" spans="1:27" x14ac:dyDescent="0.35">
      <c r="A7088" s="210" t="s">
        <v>7764</v>
      </c>
      <c r="B7088" s="217">
        <v>178.28969840693838</v>
      </c>
      <c r="C7088" s="211">
        <v>6.5828815946833402E-2</v>
      </c>
      <c r="D7088" s="211">
        <v>0.12660160449094693</v>
      </c>
      <c r="E7088" s="211">
        <v>8.5401381779391577E-2</v>
      </c>
      <c r="F7088" s="211">
        <v>0.10462954029237705</v>
      </c>
      <c r="G7088" s="211">
        <v>0.12392775443966127</v>
      </c>
      <c r="H7088" s="211">
        <v>0.12313838205637224</v>
      </c>
      <c r="I7088" s="211">
        <v>0.50708066015809583</v>
      </c>
      <c r="J7088" s="211">
        <v>0.42639189670224897</v>
      </c>
      <c r="K7088" s="211">
        <v>0.614280970939031</v>
      </c>
      <c r="L7088" s="211">
        <v>0.27667026524213484</v>
      </c>
      <c r="M7088" s="211">
        <v>0.10256973001374618</v>
      </c>
      <c r="N7088" s="211">
        <v>0.46435488479388609</v>
      </c>
      <c r="O7088" s="211">
        <v>0.67876674109535617</v>
      </c>
      <c r="P7088" s="211">
        <v>7.3386890507220207E-2</v>
      </c>
      <c r="Q7088" s="211">
        <v>5.4538725330906063E-2</v>
      </c>
      <c r="R7088" s="211">
        <v>0.45695206559220625</v>
      </c>
      <c r="S7088" s="211">
        <v>0.3348232685964016</v>
      </c>
      <c r="T7088" s="211">
        <v>0.56254277525198815</v>
      </c>
      <c r="U7088" s="211">
        <v>0.46208456729518432</v>
      </c>
      <c r="V7088" s="211">
        <v>0.11134054528812304</v>
      </c>
      <c r="W7088" s="211">
        <v>0.52150942521374177</v>
      </c>
      <c r="X7088" s="211">
        <v>0.35814727880210639</v>
      </c>
      <c r="Y7088" s="211">
        <v>0.64483689597101346</v>
      </c>
      <c r="Z7088" s="211">
        <v>0.14573867590382675</v>
      </c>
      <c r="AA7088" s="212">
        <v>0.1131790696661493</v>
      </c>
    </row>
    <row r="7089" spans="1:27" x14ac:dyDescent="0.35">
      <c r="A7089" s="210" t="s">
        <v>7765</v>
      </c>
      <c r="B7089" s="217">
        <v>111.64424487419343</v>
      </c>
      <c r="C7089" s="211">
        <v>5.5321647855268906E-2</v>
      </c>
      <c r="D7089" s="211">
        <v>0.12347463381097433</v>
      </c>
      <c r="E7089" s="211">
        <v>7.1060400352493877E-2</v>
      </c>
      <c r="F7089" s="211">
        <v>0.11528657457896016</v>
      </c>
      <c r="G7089" s="211">
        <v>0.12467610044972444</v>
      </c>
      <c r="H7089" s="211">
        <v>0.12220913807780502</v>
      </c>
      <c r="I7089" s="211">
        <v>0.44979190067547786</v>
      </c>
      <c r="J7089" s="211">
        <v>0.46902668085406757</v>
      </c>
      <c r="K7089" s="211">
        <v>0.56645469695990092</v>
      </c>
      <c r="L7089" s="211">
        <v>0.27147642440352354</v>
      </c>
      <c r="M7089" s="211">
        <v>8.0329832537239743E-2</v>
      </c>
      <c r="N7089" s="211">
        <v>0.50295121037453994</v>
      </c>
      <c r="O7089" s="211">
        <v>0.75238466139771565</v>
      </c>
      <c r="P7089" s="211">
        <v>6.8938381609547891E-2</v>
      </c>
      <c r="Q7089" s="211">
        <v>6.8958895306380691E-2</v>
      </c>
      <c r="R7089" s="211">
        <v>0.43707062817463033</v>
      </c>
      <c r="S7089" s="211">
        <v>0.27052176221051749</v>
      </c>
      <c r="T7089" s="211">
        <v>0.59591185974593319</v>
      </c>
      <c r="U7089" s="211">
        <v>0.36745596868786345</v>
      </c>
      <c r="V7089" s="211">
        <v>5.2017702692855924E-2</v>
      </c>
      <c r="W7089" s="211">
        <v>0.57518648789655824</v>
      </c>
      <c r="X7089" s="211">
        <v>0.31546016455248738</v>
      </c>
      <c r="Y7089" s="211">
        <v>0.7132519042804405</v>
      </c>
      <c r="Z7089" s="211">
        <v>0.14501650466079541</v>
      </c>
      <c r="AA7089" s="212">
        <v>0.12018203410866679</v>
      </c>
    </row>
    <row r="7090" spans="1:27" x14ac:dyDescent="0.35">
      <c r="A7090" s="210" t="s">
        <v>7766</v>
      </c>
      <c r="B7090" s="217">
        <v>137.47106897969488</v>
      </c>
      <c r="C7090" s="211">
        <v>6.3721660746026088E-2</v>
      </c>
      <c r="D7090" s="211">
        <v>0.13069975916307561</v>
      </c>
      <c r="E7090" s="211">
        <v>8.2159812469032478E-2</v>
      </c>
      <c r="F7090" s="211">
        <v>7.037794106894904E-2</v>
      </c>
      <c r="G7090" s="211">
        <v>0.12595822302220649</v>
      </c>
      <c r="H7090" s="211">
        <v>0.12634451094359123</v>
      </c>
      <c r="I7090" s="211">
        <v>0.51139856729264932</v>
      </c>
      <c r="J7090" s="211">
        <v>0.43426516003790211</v>
      </c>
      <c r="K7090" s="211">
        <v>0.56046401109052402</v>
      </c>
      <c r="L7090" s="211">
        <v>0.27996752162886546</v>
      </c>
      <c r="M7090" s="211">
        <v>9.3788775942900415E-2</v>
      </c>
      <c r="N7090" s="211">
        <v>0.45142096571862711</v>
      </c>
      <c r="O7090" s="211">
        <v>0.76242611532906668</v>
      </c>
      <c r="P7090" s="211">
        <v>7.3920409240246857E-2</v>
      </c>
      <c r="Q7090" s="211">
        <v>6.6473482904172515E-2</v>
      </c>
      <c r="R7090" s="211">
        <v>0.41171987721099557</v>
      </c>
      <c r="S7090" s="211">
        <v>0.40260528111176175</v>
      </c>
      <c r="T7090" s="211">
        <v>0.6096117918415016</v>
      </c>
      <c r="U7090" s="211">
        <v>0.36313683733252411</v>
      </c>
      <c r="V7090" s="211">
        <v>9.6494702199845753E-2</v>
      </c>
      <c r="W7090" s="211">
        <v>0.53791338075922024</v>
      </c>
      <c r="X7090" s="211">
        <v>0.30137947902166368</v>
      </c>
      <c r="Y7090" s="211">
        <v>0.6804886569812274</v>
      </c>
      <c r="Z7090" s="211">
        <v>0.14909215194219125</v>
      </c>
      <c r="AA7090" s="212">
        <v>0.12363227048523961</v>
      </c>
    </row>
    <row r="7091" spans="1:27" x14ac:dyDescent="0.35">
      <c r="A7091" s="210" t="s">
        <v>7767</v>
      </c>
      <c r="B7091" s="217">
        <v>143.9085525062446</v>
      </c>
      <c r="C7091" s="211">
        <v>6.4549790459989459E-2</v>
      </c>
      <c r="D7091" s="211">
        <v>0.12398785678399392</v>
      </c>
      <c r="E7091" s="211">
        <v>7.8536552757005357E-2</v>
      </c>
      <c r="F7091" s="211">
        <v>0.10723427144590571</v>
      </c>
      <c r="G7091" s="211">
        <v>0.12266548203188507</v>
      </c>
      <c r="H7091" s="211">
        <v>0.10995543008239041</v>
      </c>
      <c r="I7091" s="211">
        <v>0.51842837410372744</v>
      </c>
      <c r="J7091" s="211">
        <v>0.45248145321208838</v>
      </c>
      <c r="K7091" s="211">
        <v>0.59730670391529772</v>
      </c>
      <c r="L7091" s="211">
        <v>0.27352404533249158</v>
      </c>
      <c r="M7091" s="211">
        <v>0.11670016670423324</v>
      </c>
      <c r="N7091" s="211">
        <v>0.52901545796080063</v>
      </c>
      <c r="O7091" s="211">
        <v>0.5600212880745451</v>
      </c>
      <c r="P7091" s="211">
        <v>7.1076881331179564E-2</v>
      </c>
      <c r="Q7091" s="211">
        <v>9.4140615610502076E-2</v>
      </c>
      <c r="R7091" s="211">
        <v>0.3916695229912826</v>
      </c>
      <c r="S7091" s="211">
        <v>0.38095522503735668</v>
      </c>
      <c r="T7091" s="211">
        <v>0.59801455275021709</v>
      </c>
      <c r="U7091" s="211">
        <v>0.49424719844548776</v>
      </c>
      <c r="V7091" s="211">
        <v>5.8548897755595464E-2</v>
      </c>
      <c r="W7091" s="211">
        <v>0.56953807992400718</v>
      </c>
      <c r="X7091" s="211">
        <v>0.35701172879275767</v>
      </c>
      <c r="Y7091" s="211">
        <v>0.72777062284102345</v>
      </c>
      <c r="Z7091" s="211">
        <v>0.14614665681742559</v>
      </c>
      <c r="AA7091" s="212">
        <v>0.11777792969510929</v>
      </c>
    </row>
    <row r="7092" spans="1:27" x14ac:dyDescent="0.35">
      <c r="A7092" s="210" t="s">
        <v>7768</v>
      </c>
      <c r="B7092" s="217">
        <v>137.31107814147617</v>
      </c>
      <c r="C7092" s="211">
        <v>5.8302300579971815E-2</v>
      </c>
      <c r="D7092" s="211">
        <v>0.11560683491378639</v>
      </c>
      <c r="E7092" s="211">
        <v>7.5764060273894443E-2</v>
      </c>
      <c r="F7092" s="211">
        <v>0.10992244473840015</v>
      </c>
      <c r="G7092" s="211">
        <v>0.12167683603062912</v>
      </c>
      <c r="H7092" s="211">
        <v>0.12684019236624799</v>
      </c>
      <c r="I7092" s="211">
        <v>0.49784366464982543</v>
      </c>
      <c r="J7092" s="211">
        <v>0.45529664803486747</v>
      </c>
      <c r="K7092" s="211">
        <v>0.53563204244335449</v>
      </c>
      <c r="L7092" s="211">
        <v>0.27481191935050986</v>
      </c>
      <c r="M7092" s="211">
        <v>9.5431593912141899E-2</v>
      </c>
      <c r="N7092" s="211">
        <v>0.45234596517012104</v>
      </c>
      <c r="O7092" s="211">
        <v>0.56185384333479349</v>
      </c>
      <c r="P7092" s="211">
        <v>7.0923062162469686E-2</v>
      </c>
      <c r="Q7092" s="211">
        <v>6.6943795730886588E-2</v>
      </c>
      <c r="R7092" s="211">
        <v>0.42358431186621498</v>
      </c>
      <c r="S7092" s="211">
        <v>0.34923453065430299</v>
      </c>
      <c r="T7092" s="211">
        <v>0.64178309212310569</v>
      </c>
      <c r="U7092" s="211">
        <v>0.45090428167820551</v>
      </c>
      <c r="V7092" s="211">
        <v>9.900570482338969E-2</v>
      </c>
      <c r="W7092" s="211">
        <v>0.55664612220302256</v>
      </c>
      <c r="X7092" s="211">
        <v>0.30666047489783377</v>
      </c>
      <c r="Y7092" s="211">
        <v>0.7248474091302145</v>
      </c>
      <c r="Z7092" s="211">
        <v>0.14764794458959096</v>
      </c>
      <c r="AA7092" s="212">
        <v>0.12068762072304481</v>
      </c>
    </row>
    <row r="7093" spans="1:27" x14ac:dyDescent="0.35">
      <c r="A7093" s="210" t="s">
        <v>7769</v>
      </c>
      <c r="B7093" s="217">
        <v>130.4546436307225</v>
      </c>
      <c r="C7093" s="211">
        <v>8.1731102775067108E-2</v>
      </c>
      <c r="D7093" s="211">
        <v>0.13014660007389581</v>
      </c>
      <c r="E7093" s="211">
        <v>7.2857400016228646E-2</v>
      </c>
      <c r="F7093" s="211">
        <v>9.5445456938028028E-2</v>
      </c>
      <c r="G7093" s="211">
        <v>0.12059501565626142</v>
      </c>
      <c r="H7093" s="211">
        <v>0.12304087067126064</v>
      </c>
      <c r="I7093" s="211">
        <v>0.47676721476689926</v>
      </c>
      <c r="J7093" s="211">
        <v>0.48969071346324816</v>
      </c>
      <c r="K7093" s="211">
        <v>0.58255396682155369</v>
      </c>
      <c r="L7093" s="211">
        <v>0.26998533997910312</v>
      </c>
      <c r="M7093" s="211">
        <v>8.1805819756373035E-2</v>
      </c>
      <c r="N7093" s="211">
        <v>0.4879013641226192</v>
      </c>
      <c r="O7093" s="211">
        <v>0.68907392315283411</v>
      </c>
      <c r="P7093" s="211">
        <v>6.8996782217210173E-2</v>
      </c>
      <c r="Q7093" s="211">
        <v>9.598975936653413E-2</v>
      </c>
      <c r="R7093" s="211">
        <v>0.43906889740582178</v>
      </c>
      <c r="S7093" s="211">
        <v>0.32476335393515371</v>
      </c>
      <c r="T7093" s="211">
        <v>0.46864034079836658</v>
      </c>
      <c r="U7093" s="211">
        <v>0.36717030746985019</v>
      </c>
      <c r="V7093" s="211">
        <v>0.13152066102193072</v>
      </c>
      <c r="W7093" s="211">
        <v>0.46655148160843624</v>
      </c>
      <c r="X7093" s="211">
        <v>0.33291546488515333</v>
      </c>
      <c r="Y7093" s="211">
        <v>0.62922319205504107</v>
      </c>
      <c r="Z7093" s="211">
        <v>0.14773173897374664</v>
      </c>
      <c r="AA7093" s="212">
        <v>0.122128727856295</v>
      </c>
    </row>
    <row r="7094" spans="1:27" x14ac:dyDescent="0.35">
      <c r="A7094" s="210" t="s">
        <v>7770</v>
      </c>
      <c r="B7094" s="217">
        <v>130.49439407810456</v>
      </c>
      <c r="C7094" s="211">
        <v>6.9586185277445423E-2</v>
      </c>
      <c r="D7094" s="211">
        <v>0.11790047631526449</v>
      </c>
      <c r="E7094" s="211">
        <v>6.8742418022068347E-2</v>
      </c>
      <c r="F7094" s="211">
        <v>0.11256632816334959</v>
      </c>
      <c r="G7094" s="211">
        <v>0.11908772944007066</v>
      </c>
      <c r="H7094" s="211">
        <v>0.12039297193610536</v>
      </c>
      <c r="I7094" s="211">
        <v>0.51716471889090376</v>
      </c>
      <c r="J7094" s="211">
        <v>0.41882054667460739</v>
      </c>
      <c r="K7094" s="211">
        <v>0.64357533424038249</v>
      </c>
      <c r="L7094" s="211">
        <v>0.26925590927770365</v>
      </c>
      <c r="M7094" s="211">
        <v>9.8973809374301558E-2</v>
      </c>
      <c r="N7094" s="211">
        <v>0.37194411868620059</v>
      </c>
      <c r="O7094" s="211">
        <v>0.55778259036133504</v>
      </c>
      <c r="P7094" s="211">
        <v>7.054569704457106E-2</v>
      </c>
      <c r="Q7094" s="211">
        <v>5.2798265779023246E-2</v>
      </c>
      <c r="R7094" s="211">
        <v>0.4339381055126893</v>
      </c>
      <c r="S7094" s="211">
        <v>0.3545081783937909</v>
      </c>
      <c r="T7094" s="211">
        <v>0.582140459032505</v>
      </c>
      <c r="U7094" s="211">
        <v>0.42290252092185937</v>
      </c>
      <c r="V7094" s="211">
        <v>8.4728977663816513E-2</v>
      </c>
      <c r="W7094" s="211">
        <v>0.51835679656791711</v>
      </c>
      <c r="X7094" s="211">
        <v>0.2951213699569154</v>
      </c>
      <c r="Y7094" s="211">
        <v>0.74005780637809215</v>
      </c>
      <c r="Z7094" s="211">
        <v>0.14932451352307788</v>
      </c>
      <c r="AA7094" s="212">
        <v>0.12033299289187635</v>
      </c>
    </row>
    <row r="7095" spans="1:27" x14ac:dyDescent="0.35">
      <c r="A7095" s="210" t="s">
        <v>7771</v>
      </c>
      <c r="B7095" s="217">
        <v>139.64030843594722</v>
      </c>
      <c r="C7095" s="211">
        <v>5.7171634475739308E-2</v>
      </c>
      <c r="D7095" s="211">
        <v>0.12402553194667396</v>
      </c>
      <c r="E7095" s="211">
        <v>8.475315768375799E-2</v>
      </c>
      <c r="F7095" s="211">
        <v>0.10265331688178747</v>
      </c>
      <c r="G7095" s="211">
        <v>0.11649532972534368</v>
      </c>
      <c r="H7095" s="211">
        <v>0.12265830390615079</v>
      </c>
      <c r="I7095" s="211">
        <v>0.52441672478262635</v>
      </c>
      <c r="J7095" s="211">
        <v>0.40766769042280737</v>
      </c>
      <c r="K7095" s="211">
        <v>0.56873120749462958</v>
      </c>
      <c r="L7095" s="211">
        <v>0.28175056662026149</v>
      </c>
      <c r="M7095" s="211">
        <v>0.10086376087088046</v>
      </c>
      <c r="N7095" s="211">
        <v>0.54000641215699285</v>
      </c>
      <c r="O7095" s="211">
        <v>0.70408947826198109</v>
      </c>
      <c r="P7095" s="211">
        <v>6.701606190244408E-2</v>
      </c>
      <c r="Q7095" s="211">
        <v>5.869452169220131E-2</v>
      </c>
      <c r="R7095" s="211">
        <v>0.46218557091573637</v>
      </c>
      <c r="S7095" s="211">
        <v>0.33932142719976943</v>
      </c>
      <c r="T7095" s="211">
        <v>0.56637564781201499</v>
      </c>
      <c r="U7095" s="211">
        <v>0.47543933764628837</v>
      </c>
      <c r="V7095" s="211">
        <v>8.3996767697119765E-2</v>
      </c>
      <c r="W7095" s="211">
        <v>0.52914971179839487</v>
      </c>
      <c r="X7095" s="211">
        <v>0.32748659851470219</v>
      </c>
      <c r="Y7095" s="211">
        <v>0.71778628338379624</v>
      </c>
      <c r="Z7095" s="211">
        <v>0.1493938364911955</v>
      </c>
      <c r="AA7095" s="212">
        <v>0.12312361711301201</v>
      </c>
    </row>
    <row r="7096" spans="1:27" x14ac:dyDescent="0.35">
      <c r="A7096" s="210" t="s">
        <v>7772</v>
      </c>
      <c r="B7096" s="217">
        <v>134.96874081358854</v>
      </c>
      <c r="C7096" s="211">
        <v>4.8864375318341376E-2</v>
      </c>
      <c r="D7096" s="211">
        <v>0.12939895624066652</v>
      </c>
      <c r="E7096" s="211">
        <v>8.6325394061362207E-2</v>
      </c>
      <c r="F7096" s="211">
        <v>0.10605445408125161</v>
      </c>
      <c r="G7096" s="211">
        <v>0.11681080918597118</v>
      </c>
      <c r="H7096" s="211">
        <v>0.11935211518305486</v>
      </c>
      <c r="I7096" s="211">
        <v>0.45580842023143536</v>
      </c>
      <c r="J7096" s="211">
        <v>0.42191565179171753</v>
      </c>
      <c r="K7096" s="211">
        <v>0.56609626598992024</v>
      </c>
      <c r="L7096" s="211">
        <v>0.27413811786563869</v>
      </c>
      <c r="M7096" s="211">
        <v>9.5791719297042097E-2</v>
      </c>
      <c r="N7096" s="211">
        <v>0.45334324427776929</v>
      </c>
      <c r="O7096" s="211">
        <v>0.70275910513373907</v>
      </c>
      <c r="P7096" s="211">
        <v>6.8434627455168456E-2</v>
      </c>
      <c r="Q7096" s="211">
        <v>7.9505035936716997E-2</v>
      </c>
      <c r="R7096" s="211">
        <v>0.42308999856572665</v>
      </c>
      <c r="S7096" s="211">
        <v>0.30483992061952336</v>
      </c>
      <c r="T7096" s="211">
        <v>0.50137776091946351</v>
      </c>
      <c r="U7096" s="211">
        <v>0.5148164414338674</v>
      </c>
      <c r="V7096" s="211">
        <v>7.8279985179242909E-2</v>
      </c>
      <c r="W7096" s="211">
        <v>0.55072752566780836</v>
      </c>
      <c r="X7096" s="211">
        <v>0.39310543781337481</v>
      </c>
      <c r="Y7096" s="211">
        <v>0.66732472387401143</v>
      </c>
      <c r="Z7096" s="211">
        <v>0.14603863378627652</v>
      </c>
      <c r="AA7096" s="212">
        <v>0.11994210532267023</v>
      </c>
    </row>
    <row r="7097" spans="1:27" x14ac:dyDescent="0.35">
      <c r="A7097" s="210" t="s">
        <v>7773</v>
      </c>
      <c r="B7097" s="217">
        <v>192.31942042463032</v>
      </c>
      <c r="C7097" s="211">
        <v>7.433447779509321E-2</v>
      </c>
      <c r="D7097" s="211">
        <v>0.124047796657498</v>
      </c>
      <c r="E7097" s="211">
        <v>8.2401034078608076E-2</v>
      </c>
      <c r="F7097" s="211">
        <v>9.6196301292458222E-2</v>
      </c>
      <c r="G7097" s="211">
        <v>0.1217974906660341</v>
      </c>
      <c r="H7097" s="211">
        <v>0.11810046481563109</v>
      </c>
      <c r="I7097" s="211">
        <v>0.47891291486215104</v>
      </c>
      <c r="J7097" s="211">
        <v>0.43997181291461185</v>
      </c>
      <c r="K7097" s="211">
        <v>0.58175397876210688</v>
      </c>
      <c r="L7097" s="211">
        <v>0.27274282312046805</v>
      </c>
      <c r="M7097" s="211">
        <v>0.11605159263814295</v>
      </c>
      <c r="N7097" s="211">
        <v>0.45837544230245691</v>
      </c>
      <c r="O7097" s="211">
        <v>0.79557691972441702</v>
      </c>
      <c r="P7097" s="211">
        <v>7.1079970861382916E-2</v>
      </c>
      <c r="Q7097" s="211">
        <v>9.8393008172927565E-2</v>
      </c>
      <c r="R7097" s="211">
        <v>0.42432761422321569</v>
      </c>
      <c r="S7097" s="211">
        <v>0.32466025512291419</v>
      </c>
      <c r="T7097" s="211">
        <v>0.59744730273917324</v>
      </c>
      <c r="U7097" s="211">
        <v>0.50284441326591733</v>
      </c>
      <c r="V7097" s="211">
        <v>0.12666111070403691</v>
      </c>
      <c r="W7097" s="211">
        <v>0.55116480655401279</v>
      </c>
      <c r="X7097" s="211">
        <v>0.32889619822247418</v>
      </c>
      <c r="Y7097" s="211">
        <v>0.62291547212432974</v>
      </c>
      <c r="Z7097" s="211">
        <v>0.14897119803586484</v>
      </c>
      <c r="AA7097" s="212">
        <v>0.11488935685532099</v>
      </c>
    </row>
    <row r="7098" spans="1:27" x14ac:dyDescent="0.35">
      <c r="A7098" s="210" t="s">
        <v>7774</v>
      </c>
      <c r="B7098" s="217">
        <v>155.52908364237661</v>
      </c>
      <c r="C7098" s="211">
        <v>6.1782679310321081E-2</v>
      </c>
      <c r="D7098" s="211">
        <v>0.12071081289865848</v>
      </c>
      <c r="E7098" s="211">
        <v>7.623542258551616E-2</v>
      </c>
      <c r="F7098" s="211">
        <v>0.10694936971522057</v>
      </c>
      <c r="G7098" s="211">
        <v>0.1208905046557778</v>
      </c>
      <c r="H7098" s="211">
        <v>0.12543776423894257</v>
      </c>
      <c r="I7098" s="211">
        <v>0.48530004596840015</v>
      </c>
      <c r="J7098" s="211">
        <v>0.47102136007243883</v>
      </c>
      <c r="K7098" s="211">
        <v>0.64597039450075933</v>
      </c>
      <c r="L7098" s="211">
        <v>0.26838734815198861</v>
      </c>
      <c r="M7098" s="211">
        <v>0.11077342642725081</v>
      </c>
      <c r="N7098" s="211">
        <v>0.39707400058381948</v>
      </c>
      <c r="O7098" s="211">
        <v>0.6050409384370562</v>
      </c>
      <c r="P7098" s="211">
        <v>7.0183836174517414E-2</v>
      </c>
      <c r="Q7098" s="211">
        <v>6.5535968919176624E-2</v>
      </c>
      <c r="R7098" s="211">
        <v>0.4355390693598169</v>
      </c>
      <c r="S7098" s="211">
        <v>0.42055816276874419</v>
      </c>
      <c r="T7098" s="211">
        <v>0.61032837421696495</v>
      </c>
      <c r="U7098" s="211">
        <v>0.45315889455030084</v>
      </c>
      <c r="V7098" s="211">
        <v>8.5692546444703935E-2</v>
      </c>
      <c r="W7098" s="211">
        <v>0.57118476211977309</v>
      </c>
      <c r="X7098" s="211">
        <v>0.37071090115900873</v>
      </c>
      <c r="Y7098" s="211">
        <v>0.646695269970614</v>
      </c>
      <c r="Z7098" s="211">
        <v>0.14420361821534547</v>
      </c>
      <c r="AA7098" s="212">
        <v>0.11223046884041933</v>
      </c>
    </row>
    <row r="7099" spans="1:27" x14ac:dyDescent="0.35">
      <c r="A7099" s="210" t="s">
        <v>7775</v>
      </c>
      <c r="B7099" s="217">
        <v>117.70775026051084</v>
      </c>
      <c r="C7099" s="211">
        <v>7.3503038238648968E-2</v>
      </c>
      <c r="D7099" s="211">
        <v>0.1151269647646322</v>
      </c>
      <c r="E7099" s="211">
        <v>7.6230086699217728E-2</v>
      </c>
      <c r="F7099" s="211">
        <v>8.7885123020092631E-2</v>
      </c>
      <c r="G7099" s="211">
        <v>0.1179285912738923</v>
      </c>
      <c r="H7099" s="211">
        <v>0.11963485599415111</v>
      </c>
      <c r="I7099" s="211">
        <v>0.52596487376349854</v>
      </c>
      <c r="J7099" s="211">
        <v>0.45750107151291752</v>
      </c>
      <c r="K7099" s="211">
        <v>0.53680951535745203</v>
      </c>
      <c r="L7099" s="211">
        <v>0.27292737073052309</v>
      </c>
      <c r="M7099" s="211">
        <v>9.5958253632147786E-2</v>
      </c>
      <c r="N7099" s="211">
        <v>0.4764434059559558</v>
      </c>
      <c r="O7099" s="211">
        <v>0.7428481992071827</v>
      </c>
      <c r="P7099" s="211">
        <v>7.0519324562464999E-2</v>
      </c>
      <c r="Q7099" s="211">
        <v>6.7496146666111631E-2</v>
      </c>
      <c r="R7099" s="211">
        <v>0.38933185130418368</v>
      </c>
      <c r="S7099" s="211">
        <v>0.34939039841068226</v>
      </c>
      <c r="T7099" s="211">
        <v>0.47786096817275936</v>
      </c>
      <c r="U7099" s="211">
        <v>0.40580670527110974</v>
      </c>
      <c r="V7099" s="211">
        <v>7.2667554340957813E-2</v>
      </c>
      <c r="W7099" s="211">
        <v>0.52165658872795329</v>
      </c>
      <c r="X7099" s="211">
        <v>0.32113840280018335</v>
      </c>
      <c r="Y7099" s="211">
        <v>0.6405094827767257</v>
      </c>
      <c r="Z7099" s="211">
        <v>0.14920734720488585</v>
      </c>
      <c r="AA7099" s="212">
        <v>0.12171529734246939</v>
      </c>
    </row>
    <row r="7100" spans="1:27" x14ac:dyDescent="0.35">
      <c r="A7100" s="210" t="s">
        <v>7776</v>
      </c>
      <c r="B7100" s="217">
        <v>147.6062215709446</v>
      </c>
      <c r="C7100" s="211">
        <v>6.0120588784849861E-2</v>
      </c>
      <c r="D7100" s="211">
        <v>0.12564209628093942</v>
      </c>
      <c r="E7100" s="211">
        <v>7.1440711467846876E-2</v>
      </c>
      <c r="F7100" s="211">
        <v>0.11562202664176524</v>
      </c>
      <c r="G7100" s="211">
        <v>0.12449477965421452</v>
      </c>
      <c r="H7100" s="211">
        <v>0.10626366825649786</v>
      </c>
      <c r="I7100" s="211">
        <v>0.51253031675386562</v>
      </c>
      <c r="J7100" s="211">
        <v>0.44676441943044037</v>
      </c>
      <c r="K7100" s="211">
        <v>0.61157049884892822</v>
      </c>
      <c r="L7100" s="211">
        <v>0.28202297780669411</v>
      </c>
      <c r="M7100" s="211">
        <v>0.11469133551577121</v>
      </c>
      <c r="N7100" s="211">
        <v>0.4515142262203159</v>
      </c>
      <c r="O7100" s="211">
        <v>0.66868597442031941</v>
      </c>
      <c r="P7100" s="211">
        <v>6.9308735883811631E-2</v>
      </c>
      <c r="Q7100" s="211">
        <v>6.7289645596128309E-2</v>
      </c>
      <c r="R7100" s="211">
        <v>0.413796449588547</v>
      </c>
      <c r="S7100" s="211">
        <v>0.2906956808239034</v>
      </c>
      <c r="T7100" s="211">
        <v>0.59910795224118496</v>
      </c>
      <c r="U7100" s="211">
        <v>0.44557712773939506</v>
      </c>
      <c r="V7100" s="211">
        <v>8.1711852177399735E-2</v>
      </c>
      <c r="W7100" s="211">
        <v>0.62214012360759785</v>
      </c>
      <c r="X7100" s="211">
        <v>0.33492482636590498</v>
      </c>
      <c r="Y7100" s="211">
        <v>0.71968130417438758</v>
      </c>
      <c r="Z7100" s="211">
        <v>0.14791852530120983</v>
      </c>
      <c r="AA7100" s="212">
        <v>0.11715179595546825</v>
      </c>
    </row>
    <row r="7101" spans="1:27" x14ac:dyDescent="0.35">
      <c r="A7101" s="210" t="s">
        <v>7777</v>
      </c>
      <c r="B7101" s="217">
        <v>129.1360134395315</v>
      </c>
      <c r="C7101" s="211">
        <v>6.4863694231476712E-2</v>
      </c>
      <c r="D7101" s="211">
        <v>0.12402931165181207</v>
      </c>
      <c r="E7101" s="211">
        <v>7.7148449598174865E-2</v>
      </c>
      <c r="F7101" s="211">
        <v>0.10488996336002734</v>
      </c>
      <c r="G7101" s="211">
        <v>0.12216608340674798</v>
      </c>
      <c r="H7101" s="211">
        <v>0.12379290193162842</v>
      </c>
      <c r="I7101" s="211">
        <v>0.50582972213089272</v>
      </c>
      <c r="J7101" s="211">
        <v>0.43344866162380807</v>
      </c>
      <c r="K7101" s="211">
        <v>0.62988753370479644</v>
      </c>
      <c r="L7101" s="211">
        <v>0.27656353121342697</v>
      </c>
      <c r="M7101" s="211">
        <v>9.4464805841779978E-2</v>
      </c>
      <c r="N7101" s="211">
        <v>0.42784107962118306</v>
      </c>
      <c r="O7101" s="211">
        <v>0.7640660206006904</v>
      </c>
      <c r="P7101" s="211">
        <v>6.9402850548698825E-2</v>
      </c>
      <c r="Q7101" s="211">
        <v>0.12503991747984461</v>
      </c>
      <c r="R7101" s="211">
        <v>0.43299861502642545</v>
      </c>
      <c r="S7101" s="211">
        <v>0.30821427658390527</v>
      </c>
      <c r="T7101" s="211">
        <v>0.53093564728011877</v>
      </c>
      <c r="U7101" s="211">
        <v>0.49838433568914542</v>
      </c>
      <c r="V7101" s="211">
        <v>6.8876203882821729E-2</v>
      </c>
      <c r="W7101" s="211">
        <v>0.51953251610225049</v>
      </c>
      <c r="X7101" s="211">
        <v>0.33861774196706967</v>
      </c>
      <c r="Y7101" s="211">
        <v>0.63273764241027874</v>
      </c>
      <c r="Z7101" s="211">
        <v>0.14419055881541926</v>
      </c>
      <c r="AA7101" s="212">
        <v>0.12236824265324361</v>
      </c>
    </row>
    <row r="7102" spans="1:27" x14ac:dyDescent="0.35">
      <c r="A7102" s="210" t="s">
        <v>7778</v>
      </c>
      <c r="B7102" s="217">
        <v>121.57760112952525</v>
      </c>
      <c r="C7102" s="211">
        <v>4.8593314832815732E-2</v>
      </c>
      <c r="D7102" s="211">
        <v>0.12077839389723974</v>
      </c>
      <c r="E7102" s="211">
        <v>8.4614914272772873E-2</v>
      </c>
      <c r="F7102" s="211">
        <v>9.4425889643416208E-2</v>
      </c>
      <c r="G7102" s="211">
        <v>0.11945238200587045</v>
      </c>
      <c r="H7102" s="211">
        <v>0.1119109619328187</v>
      </c>
      <c r="I7102" s="211">
        <v>0.45680762127726549</v>
      </c>
      <c r="J7102" s="211">
        <v>0.47425635709850755</v>
      </c>
      <c r="K7102" s="211">
        <v>0.62611009711278032</v>
      </c>
      <c r="L7102" s="211">
        <v>0.27462712699452518</v>
      </c>
      <c r="M7102" s="211">
        <v>9.6601647832910364E-2</v>
      </c>
      <c r="N7102" s="211">
        <v>0.43705306651445197</v>
      </c>
      <c r="O7102" s="211">
        <v>0.75538302978517236</v>
      </c>
      <c r="P7102" s="211">
        <v>6.4351009368558684E-2</v>
      </c>
      <c r="Q7102" s="211">
        <v>6.3930011440622131E-2</v>
      </c>
      <c r="R7102" s="211">
        <v>0.40403199838880172</v>
      </c>
      <c r="S7102" s="211">
        <v>0.38999517455923999</v>
      </c>
      <c r="T7102" s="211">
        <v>0.53258144854215295</v>
      </c>
      <c r="U7102" s="211">
        <v>0.39418683302411106</v>
      </c>
      <c r="V7102" s="211">
        <v>6.3021829363640175E-2</v>
      </c>
      <c r="W7102" s="211">
        <v>0.51338647283994665</v>
      </c>
      <c r="X7102" s="211">
        <v>0.31479752819143669</v>
      </c>
      <c r="Y7102" s="211">
        <v>0.62335389025525612</v>
      </c>
      <c r="Z7102" s="211">
        <v>0.14333883171539946</v>
      </c>
      <c r="AA7102" s="212">
        <v>0.11460751564691725</v>
      </c>
    </row>
    <row r="7103" spans="1:27" x14ac:dyDescent="0.35">
      <c r="A7103" s="210" t="s">
        <v>7779</v>
      </c>
      <c r="B7103" s="217">
        <v>136.98269000091381</v>
      </c>
      <c r="C7103" s="211">
        <v>7.7159654390172625E-2</v>
      </c>
      <c r="D7103" s="211">
        <v>0.12540148441508556</v>
      </c>
      <c r="E7103" s="211">
        <v>7.2803488962929361E-2</v>
      </c>
      <c r="F7103" s="211">
        <v>8.8453180715862251E-2</v>
      </c>
      <c r="G7103" s="211">
        <v>0.12532928524993717</v>
      </c>
      <c r="H7103" s="211">
        <v>0.11443576165416745</v>
      </c>
      <c r="I7103" s="211">
        <v>0.48342747052776386</v>
      </c>
      <c r="J7103" s="211">
        <v>0.4439729222819766</v>
      </c>
      <c r="K7103" s="211">
        <v>0.59482742763254148</v>
      </c>
      <c r="L7103" s="211">
        <v>0.27829864789304815</v>
      </c>
      <c r="M7103" s="211">
        <v>0.11677494173056706</v>
      </c>
      <c r="N7103" s="211">
        <v>0.42790837123679437</v>
      </c>
      <c r="O7103" s="211">
        <v>0.65950818703961067</v>
      </c>
      <c r="P7103" s="211">
        <v>6.9798366476555088E-2</v>
      </c>
      <c r="Q7103" s="211">
        <v>6.2600456267091875E-2</v>
      </c>
      <c r="R7103" s="211">
        <v>0.42485771895901348</v>
      </c>
      <c r="S7103" s="211">
        <v>0.34620557537282243</v>
      </c>
      <c r="T7103" s="211">
        <v>0.53572225138211738</v>
      </c>
      <c r="U7103" s="211">
        <v>0.36197050150584476</v>
      </c>
      <c r="V7103" s="211">
        <v>6.7454513132098493E-2</v>
      </c>
      <c r="W7103" s="211">
        <v>0.56720030195806437</v>
      </c>
      <c r="X7103" s="211">
        <v>0.32587523723351408</v>
      </c>
      <c r="Y7103" s="211">
        <v>0.74955374450912116</v>
      </c>
      <c r="Z7103" s="211">
        <v>0.14379450194164337</v>
      </c>
      <c r="AA7103" s="212">
        <v>0.11269756011650914</v>
      </c>
    </row>
    <row r="7104" spans="1:27" x14ac:dyDescent="0.35">
      <c r="A7104" s="210" t="s">
        <v>7780</v>
      </c>
      <c r="B7104" s="217">
        <v>137.78455077315479</v>
      </c>
      <c r="C7104" s="211">
        <v>6.5695780743165344E-2</v>
      </c>
      <c r="D7104" s="211">
        <v>0.12959813675470983</v>
      </c>
      <c r="E7104" s="211">
        <v>8.0552344656379324E-2</v>
      </c>
      <c r="F7104" s="211">
        <v>0.10132560453849694</v>
      </c>
      <c r="G7104" s="211">
        <v>0.11443676121691747</v>
      </c>
      <c r="H7104" s="211">
        <v>0.11783611766580067</v>
      </c>
      <c r="I7104" s="211">
        <v>0.4147037519276599</v>
      </c>
      <c r="J7104" s="211">
        <v>0.45270358316412496</v>
      </c>
      <c r="K7104" s="211">
        <v>0.57245609357958083</v>
      </c>
      <c r="L7104" s="211">
        <v>0.27077508601957029</v>
      </c>
      <c r="M7104" s="211">
        <v>9.4743103215111452E-2</v>
      </c>
      <c r="N7104" s="211">
        <v>0.53083548543078685</v>
      </c>
      <c r="O7104" s="211">
        <v>0.7591581982965383</v>
      </c>
      <c r="P7104" s="211">
        <v>7.0291594245649611E-2</v>
      </c>
      <c r="Q7104" s="211">
        <v>7.6785748953167227E-2</v>
      </c>
      <c r="R7104" s="211">
        <v>0.43659191286261689</v>
      </c>
      <c r="S7104" s="211">
        <v>0.29170088174662506</v>
      </c>
      <c r="T7104" s="211">
        <v>0.59051152524955108</v>
      </c>
      <c r="U7104" s="211">
        <v>0.43869573876114415</v>
      </c>
      <c r="V7104" s="211">
        <v>7.9421572908464341E-2</v>
      </c>
      <c r="W7104" s="211">
        <v>0.55986437284038004</v>
      </c>
      <c r="X7104" s="211">
        <v>0.36517680591263846</v>
      </c>
      <c r="Y7104" s="211">
        <v>0.61793598196441502</v>
      </c>
      <c r="Z7104" s="211">
        <v>0.14768440270654395</v>
      </c>
      <c r="AA7104" s="212">
        <v>0.12007113927505156</v>
      </c>
    </row>
    <row r="7105" spans="1:27" x14ac:dyDescent="0.35">
      <c r="A7105" s="210" t="s">
        <v>7781</v>
      </c>
      <c r="B7105" s="217">
        <v>115.10426659664994</v>
      </c>
      <c r="C7105" s="211">
        <v>4.9997255002385173E-2</v>
      </c>
      <c r="D7105" s="211">
        <v>0.13167717683829985</v>
      </c>
      <c r="E7105" s="211">
        <v>7.5574856109062005E-2</v>
      </c>
      <c r="F7105" s="211">
        <v>8.4127024898534825E-2</v>
      </c>
      <c r="G7105" s="211">
        <v>0.12349428970663115</v>
      </c>
      <c r="H7105" s="211">
        <v>0.12161335617298061</v>
      </c>
      <c r="I7105" s="211">
        <v>0.52731271102001609</v>
      </c>
      <c r="J7105" s="211">
        <v>0.43989301189170604</v>
      </c>
      <c r="K7105" s="211">
        <v>0.64285953210140512</v>
      </c>
      <c r="L7105" s="211">
        <v>0.27899335100444761</v>
      </c>
      <c r="M7105" s="211">
        <v>9.8987447207790888E-2</v>
      </c>
      <c r="N7105" s="211">
        <v>0.43774147314881728</v>
      </c>
      <c r="O7105" s="211">
        <v>0.76353968798212868</v>
      </c>
      <c r="P7105" s="211">
        <v>7.0273965483016759E-2</v>
      </c>
      <c r="Q7105" s="211">
        <v>6.7724525508548405E-2</v>
      </c>
      <c r="R7105" s="211">
        <v>0.40397446560317996</v>
      </c>
      <c r="S7105" s="211">
        <v>0.29442746582009338</v>
      </c>
      <c r="T7105" s="211">
        <v>0.49575947095443534</v>
      </c>
      <c r="U7105" s="211">
        <v>0.39492529309289304</v>
      </c>
      <c r="V7105" s="211">
        <v>5.5822152449337165E-2</v>
      </c>
      <c r="W7105" s="211">
        <v>0.5537221587294886</v>
      </c>
      <c r="X7105" s="211">
        <v>0.32074601182950724</v>
      </c>
      <c r="Y7105" s="211">
        <v>0.734911042541879</v>
      </c>
      <c r="Z7105" s="211">
        <v>0.14743298926044091</v>
      </c>
      <c r="AA7105" s="212">
        <v>0.12568872873897408</v>
      </c>
    </row>
    <row r="7106" spans="1:27" x14ac:dyDescent="0.35">
      <c r="A7106" s="210" t="s">
        <v>7782</v>
      </c>
      <c r="B7106" s="217">
        <v>145.92984820784119</v>
      </c>
      <c r="C7106" s="211">
        <v>7.50546211715893E-2</v>
      </c>
      <c r="D7106" s="211">
        <v>0.13156798208808693</v>
      </c>
      <c r="E7106" s="211">
        <v>8.2561227135773158E-2</v>
      </c>
      <c r="F7106" s="211">
        <v>0.10616628973771523</v>
      </c>
      <c r="G7106" s="211">
        <v>0.11608461206505004</v>
      </c>
      <c r="H7106" s="211">
        <v>0.10429672319509897</v>
      </c>
      <c r="I7106" s="211">
        <v>0.52326033303069064</v>
      </c>
      <c r="J7106" s="211">
        <v>0.44998708813728411</v>
      </c>
      <c r="K7106" s="211">
        <v>0.58480321495112841</v>
      </c>
      <c r="L7106" s="211">
        <v>0.27750191839965205</v>
      </c>
      <c r="M7106" s="211">
        <v>9.6259375585771398E-2</v>
      </c>
      <c r="N7106" s="211">
        <v>0.40670804342052924</v>
      </c>
      <c r="O7106" s="211">
        <v>0.55117355463268813</v>
      </c>
      <c r="P7106" s="211">
        <v>6.8996307311950639E-2</v>
      </c>
      <c r="Q7106" s="211">
        <v>8.0407818129753159E-2</v>
      </c>
      <c r="R7106" s="211">
        <v>0.47986776850013435</v>
      </c>
      <c r="S7106" s="211">
        <v>0.28542081806322567</v>
      </c>
      <c r="T7106" s="211">
        <v>0.47286892116292739</v>
      </c>
      <c r="U7106" s="211">
        <v>0.49625273860369923</v>
      </c>
      <c r="V7106" s="211">
        <v>9.2950143260925905E-2</v>
      </c>
      <c r="W7106" s="211">
        <v>0.5718198643154293</v>
      </c>
      <c r="X7106" s="211">
        <v>0.26435665784662332</v>
      </c>
      <c r="Y7106" s="211">
        <v>0.66780488507894442</v>
      </c>
      <c r="Z7106" s="211">
        <v>0.1487621619788187</v>
      </c>
      <c r="AA7106" s="212">
        <v>0.11422471921629898</v>
      </c>
    </row>
    <row r="7107" spans="1:27" x14ac:dyDescent="0.35">
      <c r="A7107" s="210" t="s">
        <v>7783</v>
      </c>
      <c r="B7107" s="217">
        <v>146.74187929180476</v>
      </c>
      <c r="C7107" s="211">
        <v>5.3489268007224783E-2</v>
      </c>
      <c r="D7107" s="211">
        <v>0.12721423699668366</v>
      </c>
      <c r="E7107" s="211">
        <v>7.8506059564781766E-2</v>
      </c>
      <c r="F7107" s="211">
        <v>0.11258548048606418</v>
      </c>
      <c r="G7107" s="211">
        <v>0.12131326119109856</v>
      </c>
      <c r="H7107" s="211">
        <v>0.11607117210624787</v>
      </c>
      <c r="I7107" s="211">
        <v>0.53088249433109203</v>
      </c>
      <c r="J7107" s="211">
        <v>0.47500708719310897</v>
      </c>
      <c r="K7107" s="211">
        <v>0.60511888550973725</v>
      </c>
      <c r="L7107" s="211">
        <v>0.27416067750896744</v>
      </c>
      <c r="M7107" s="211">
        <v>9.5567163152344189E-2</v>
      </c>
      <c r="N7107" s="211">
        <v>0.48996182758044654</v>
      </c>
      <c r="O7107" s="211">
        <v>0.65686763577075569</v>
      </c>
      <c r="P7107" s="211">
        <v>7.0361791465508888E-2</v>
      </c>
      <c r="Q7107" s="211">
        <v>4.9103422984202713E-2</v>
      </c>
      <c r="R7107" s="211">
        <v>0.45809197421104669</v>
      </c>
      <c r="S7107" s="211">
        <v>0.38392254327304548</v>
      </c>
      <c r="T7107" s="211">
        <v>0.58013803453430435</v>
      </c>
      <c r="U7107" s="211">
        <v>0.40381956715977751</v>
      </c>
      <c r="V7107" s="211">
        <v>0.11935566258529855</v>
      </c>
      <c r="W7107" s="211">
        <v>0.52027677140712658</v>
      </c>
      <c r="X7107" s="211">
        <v>0.38477762141296057</v>
      </c>
      <c r="Y7107" s="211">
        <v>0.73911791908746938</v>
      </c>
      <c r="Z7107" s="211">
        <v>0.13755342618309455</v>
      </c>
      <c r="AA7107" s="212">
        <v>0.124608790078014</v>
      </c>
    </row>
    <row r="7108" spans="1:27" x14ac:dyDescent="0.35">
      <c r="A7108" s="210" t="s">
        <v>7784</v>
      </c>
      <c r="B7108" s="217">
        <v>139.68716462703543</v>
      </c>
      <c r="C7108" s="211">
        <v>6.4805350448025711E-2</v>
      </c>
      <c r="D7108" s="211">
        <v>0.12184921008646847</v>
      </c>
      <c r="E7108" s="211">
        <v>6.8829938137511482E-2</v>
      </c>
      <c r="F7108" s="211">
        <v>8.6570861285543088E-2</v>
      </c>
      <c r="G7108" s="211">
        <v>0.1218903883938892</v>
      </c>
      <c r="H7108" s="211">
        <v>0.10689011391552421</v>
      </c>
      <c r="I7108" s="211">
        <v>0.4485428648188553</v>
      </c>
      <c r="J7108" s="211">
        <v>0.45167635866771311</v>
      </c>
      <c r="K7108" s="211">
        <v>0.62463628892220302</v>
      </c>
      <c r="L7108" s="211">
        <v>0.2753534145271867</v>
      </c>
      <c r="M7108" s="211">
        <v>0.11334414227698653</v>
      </c>
      <c r="N7108" s="211">
        <v>0.46783064334921198</v>
      </c>
      <c r="O7108" s="211">
        <v>0.73844073185683978</v>
      </c>
      <c r="P7108" s="211">
        <v>6.9860090238025974E-2</v>
      </c>
      <c r="Q7108" s="211">
        <v>4.8901373533279911E-2</v>
      </c>
      <c r="R7108" s="211">
        <v>0.39697224269804748</v>
      </c>
      <c r="S7108" s="211">
        <v>0.30214238808355209</v>
      </c>
      <c r="T7108" s="211">
        <v>0.62825630895948392</v>
      </c>
      <c r="U7108" s="211">
        <v>0.46620788002408353</v>
      </c>
      <c r="V7108" s="211">
        <v>9.1147394649185573E-2</v>
      </c>
      <c r="W7108" s="211">
        <v>0.62527898592793107</v>
      </c>
      <c r="X7108" s="211">
        <v>0.28512054899589323</v>
      </c>
      <c r="Y7108" s="211">
        <v>0.57129512139419025</v>
      </c>
      <c r="Z7108" s="211">
        <v>0.14563266841530437</v>
      </c>
      <c r="AA7108" s="212">
        <v>0.12083596384170824</v>
      </c>
    </row>
    <row r="7109" spans="1:27" x14ac:dyDescent="0.35">
      <c r="A7109" s="210" t="s">
        <v>7785</v>
      </c>
      <c r="B7109" s="217">
        <v>112.3792646768905</v>
      </c>
      <c r="C7109" s="211">
        <v>5.7848359550474411E-2</v>
      </c>
      <c r="D7109" s="211">
        <v>0.1217772436844602</v>
      </c>
      <c r="E7109" s="211">
        <v>6.7874903171409678E-2</v>
      </c>
      <c r="F7109" s="211">
        <v>0.10530294636583235</v>
      </c>
      <c r="G7109" s="211">
        <v>0.11950508489077231</v>
      </c>
      <c r="H7109" s="211">
        <v>0.10752918493732694</v>
      </c>
      <c r="I7109" s="211">
        <v>0.50693305388323651</v>
      </c>
      <c r="J7109" s="211">
        <v>0.4180286442202451</v>
      </c>
      <c r="K7109" s="211">
        <v>0.58134894206187981</v>
      </c>
      <c r="L7109" s="211">
        <v>0.27038784251398357</v>
      </c>
      <c r="M7109" s="211">
        <v>0.11262972748181097</v>
      </c>
      <c r="N7109" s="211">
        <v>0.35908770672933682</v>
      </c>
      <c r="O7109" s="211">
        <v>0.73191206218527571</v>
      </c>
      <c r="P7109" s="211">
        <v>6.4016880180085126E-2</v>
      </c>
      <c r="Q7109" s="211">
        <v>7.0999347863105827E-2</v>
      </c>
      <c r="R7109" s="211">
        <v>0.41130530610595945</v>
      </c>
      <c r="S7109" s="211">
        <v>0.35320030556434667</v>
      </c>
      <c r="T7109" s="211">
        <v>0.55340692542572478</v>
      </c>
      <c r="U7109" s="211">
        <v>0.41903840940904713</v>
      </c>
      <c r="V7109" s="211">
        <v>7.6294573598675294E-2</v>
      </c>
      <c r="W7109" s="211">
        <v>0.60068043290702877</v>
      </c>
      <c r="X7109" s="211">
        <v>0.30009562822285485</v>
      </c>
      <c r="Y7109" s="211">
        <v>0.59217063406497039</v>
      </c>
      <c r="Z7109" s="211">
        <v>0.14850386025519244</v>
      </c>
      <c r="AA7109" s="212">
        <v>0.12252552598245646</v>
      </c>
    </row>
    <row r="7110" spans="1:27" x14ac:dyDescent="0.35">
      <c r="A7110" s="210" t="s">
        <v>7786</v>
      </c>
      <c r="B7110" s="217">
        <v>131.18146289439662</v>
      </c>
      <c r="C7110" s="211">
        <v>8.4553408940374788E-2</v>
      </c>
      <c r="D7110" s="211">
        <v>0.12539780905094189</v>
      </c>
      <c r="E7110" s="211">
        <v>7.7248528404088496E-2</v>
      </c>
      <c r="F7110" s="211">
        <v>7.1129641789809878E-2</v>
      </c>
      <c r="G7110" s="211">
        <v>0.12009193889529264</v>
      </c>
      <c r="H7110" s="211">
        <v>0.11904814905507577</v>
      </c>
      <c r="I7110" s="211">
        <v>0.4914707205583474</v>
      </c>
      <c r="J7110" s="211">
        <v>0.44283828505376088</v>
      </c>
      <c r="K7110" s="211">
        <v>0.63668689972998105</v>
      </c>
      <c r="L7110" s="211">
        <v>0.27303409110143112</v>
      </c>
      <c r="M7110" s="211">
        <v>9.0252393196641939E-2</v>
      </c>
      <c r="N7110" s="211">
        <v>0.34574587459729877</v>
      </c>
      <c r="O7110" s="211">
        <v>0.67717479062463171</v>
      </c>
      <c r="P7110" s="211">
        <v>6.8506547547313001E-2</v>
      </c>
      <c r="Q7110" s="211">
        <v>9.850641660621004E-2</v>
      </c>
      <c r="R7110" s="211">
        <v>0.48249297077695691</v>
      </c>
      <c r="S7110" s="211">
        <v>0.35250800186583253</v>
      </c>
      <c r="T7110" s="211">
        <v>0.60095142908881016</v>
      </c>
      <c r="U7110" s="211">
        <v>0.41179220433545305</v>
      </c>
      <c r="V7110" s="211">
        <v>0.11271667626545916</v>
      </c>
      <c r="W7110" s="211">
        <v>0.58110582541592604</v>
      </c>
      <c r="X7110" s="211">
        <v>0.33136492959545738</v>
      </c>
      <c r="Y7110" s="211">
        <v>0.57788139311327269</v>
      </c>
      <c r="Z7110" s="211">
        <v>0.14956247704945375</v>
      </c>
      <c r="AA7110" s="212">
        <v>0.12310803843276531</v>
      </c>
    </row>
    <row r="7111" spans="1:27" x14ac:dyDescent="0.35">
      <c r="A7111" s="210" t="s">
        <v>7787</v>
      </c>
      <c r="B7111" s="217">
        <v>146.33075990349215</v>
      </c>
      <c r="C7111" s="211">
        <v>5.4127041112592707E-2</v>
      </c>
      <c r="D7111" s="211">
        <v>0.12618806907296001</v>
      </c>
      <c r="E7111" s="211">
        <v>8.7512057334768106E-2</v>
      </c>
      <c r="F7111" s="211">
        <v>8.4422847877168652E-2</v>
      </c>
      <c r="G7111" s="211">
        <v>0.11605536543728949</v>
      </c>
      <c r="H7111" s="211">
        <v>0.10554655725154903</v>
      </c>
      <c r="I7111" s="211">
        <v>0.52198740831185786</v>
      </c>
      <c r="J7111" s="211">
        <v>0.45213507764191041</v>
      </c>
      <c r="K7111" s="211">
        <v>0.57120765305868515</v>
      </c>
      <c r="L7111" s="211">
        <v>0.27728625916751481</v>
      </c>
      <c r="M7111" s="211">
        <v>0.11752761781419349</v>
      </c>
      <c r="N7111" s="211">
        <v>0.40959482315657686</v>
      </c>
      <c r="O7111" s="211">
        <v>0.65521814422202951</v>
      </c>
      <c r="P7111" s="211">
        <v>6.8115440235682029E-2</v>
      </c>
      <c r="Q7111" s="211">
        <v>9.6618508383087137E-2</v>
      </c>
      <c r="R7111" s="211">
        <v>0.42846595645356172</v>
      </c>
      <c r="S7111" s="211">
        <v>0.33966216530124016</v>
      </c>
      <c r="T7111" s="211">
        <v>0.54094312272529199</v>
      </c>
      <c r="U7111" s="211">
        <v>0.49698572243221889</v>
      </c>
      <c r="V7111" s="211">
        <v>9.7487151869426247E-2</v>
      </c>
      <c r="W7111" s="211">
        <v>0.58834070879843181</v>
      </c>
      <c r="X7111" s="211">
        <v>0.35823606334204239</v>
      </c>
      <c r="Y7111" s="211">
        <v>0.57764060608703005</v>
      </c>
      <c r="Z7111" s="211">
        <v>0.14988994640610179</v>
      </c>
      <c r="AA7111" s="212">
        <v>0.12019791913999044</v>
      </c>
    </row>
    <row r="7112" spans="1:27" x14ac:dyDescent="0.35">
      <c r="A7112" s="210" t="s">
        <v>7788</v>
      </c>
      <c r="B7112" s="217">
        <v>139.52522235581884</v>
      </c>
      <c r="C7112" s="211">
        <v>5.9474939953349362E-2</v>
      </c>
      <c r="D7112" s="211">
        <v>0.11754141716845143</v>
      </c>
      <c r="E7112" s="211">
        <v>7.5553573911045127E-2</v>
      </c>
      <c r="F7112" s="211">
        <v>0.10445251092681455</v>
      </c>
      <c r="G7112" s="211">
        <v>0.12164432893227622</v>
      </c>
      <c r="H7112" s="211">
        <v>0.12459898722611615</v>
      </c>
      <c r="I7112" s="211">
        <v>0.44448010063621413</v>
      </c>
      <c r="J7112" s="211">
        <v>0.43555918932931126</v>
      </c>
      <c r="K7112" s="211">
        <v>0.60255184673724294</v>
      </c>
      <c r="L7112" s="211">
        <v>0.27417429501749396</v>
      </c>
      <c r="M7112" s="211">
        <v>8.7127958700867397E-2</v>
      </c>
      <c r="N7112" s="211">
        <v>0.38366978142654617</v>
      </c>
      <c r="O7112" s="211">
        <v>0.74842051698533185</v>
      </c>
      <c r="P7112" s="211">
        <v>6.4732539651059684E-2</v>
      </c>
      <c r="Q7112" s="211">
        <v>8.2168234793852518E-2</v>
      </c>
      <c r="R7112" s="211">
        <v>0.4217274019538842</v>
      </c>
      <c r="S7112" s="211">
        <v>0.31364296722652818</v>
      </c>
      <c r="T7112" s="211">
        <v>0.5819516785982275</v>
      </c>
      <c r="U7112" s="211">
        <v>0.43029801441285787</v>
      </c>
      <c r="V7112" s="211">
        <v>0.11021769618533452</v>
      </c>
      <c r="W7112" s="211">
        <v>0.55194495851085668</v>
      </c>
      <c r="X7112" s="211">
        <v>0.38209879532612662</v>
      </c>
      <c r="Y7112" s="211">
        <v>0.61805995156758886</v>
      </c>
      <c r="Z7112" s="211">
        <v>0.14983175677145782</v>
      </c>
      <c r="AA7112" s="212">
        <v>0.11189985337820675</v>
      </c>
    </row>
    <row r="7113" spans="1:27" x14ac:dyDescent="0.35">
      <c r="A7113" s="210" t="s">
        <v>7789</v>
      </c>
      <c r="B7113" s="217">
        <v>133.98637258841023</v>
      </c>
      <c r="C7113" s="211">
        <v>5.7160746804523536E-2</v>
      </c>
      <c r="D7113" s="211">
        <v>0.12305909833838802</v>
      </c>
      <c r="E7113" s="211">
        <v>8.1644409612286362E-2</v>
      </c>
      <c r="F7113" s="211">
        <v>0.10613951201509832</v>
      </c>
      <c r="G7113" s="211">
        <v>0.11609431082577326</v>
      </c>
      <c r="H7113" s="211">
        <v>0.11791193597055837</v>
      </c>
      <c r="I7113" s="211">
        <v>0.44199529330088116</v>
      </c>
      <c r="J7113" s="211">
        <v>0.44519986917540222</v>
      </c>
      <c r="K7113" s="211">
        <v>0.57541229704538877</v>
      </c>
      <c r="L7113" s="211">
        <v>0.27737647965901685</v>
      </c>
      <c r="M7113" s="211">
        <v>9.9026953732923612E-2</v>
      </c>
      <c r="N7113" s="211">
        <v>0.42408509765338775</v>
      </c>
      <c r="O7113" s="211">
        <v>0.71049982593349426</v>
      </c>
      <c r="P7113" s="211">
        <v>6.9737294960266524E-2</v>
      </c>
      <c r="Q7113" s="211">
        <v>7.9992806507317882E-2</v>
      </c>
      <c r="R7113" s="211">
        <v>0.41298360479579643</v>
      </c>
      <c r="S7113" s="211">
        <v>0.37529289805637278</v>
      </c>
      <c r="T7113" s="211">
        <v>0.63302517507548661</v>
      </c>
      <c r="U7113" s="211">
        <v>0.39889411891065352</v>
      </c>
      <c r="V7113" s="211">
        <v>9.919821640535724E-2</v>
      </c>
      <c r="W7113" s="211">
        <v>0.58753146669330492</v>
      </c>
      <c r="X7113" s="211">
        <v>0.30243136640454621</v>
      </c>
      <c r="Y7113" s="211">
        <v>0.67968306239655463</v>
      </c>
      <c r="Z7113" s="211">
        <v>0.14524834810390061</v>
      </c>
      <c r="AA7113" s="212">
        <v>0.12489233315657078</v>
      </c>
    </row>
    <row r="7114" spans="1:27" x14ac:dyDescent="0.35">
      <c r="A7114" s="210" t="s">
        <v>7790</v>
      </c>
      <c r="B7114" s="217">
        <v>126.92340452111156</v>
      </c>
      <c r="C7114" s="211">
        <v>7.7639331584355764E-2</v>
      </c>
      <c r="D7114" s="211">
        <v>0.12268335579605072</v>
      </c>
      <c r="E7114" s="211">
        <v>7.442294469526177E-2</v>
      </c>
      <c r="F7114" s="211">
        <v>9.5409149097830909E-2</v>
      </c>
      <c r="G7114" s="211">
        <v>0.1190752894459125</v>
      </c>
      <c r="H7114" s="211">
        <v>0.11671434324422192</v>
      </c>
      <c r="I7114" s="211">
        <v>0.4294027665886993</v>
      </c>
      <c r="J7114" s="211">
        <v>0.42696458961502748</v>
      </c>
      <c r="K7114" s="211">
        <v>0.63300410074704416</v>
      </c>
      <c r="L7114" s="211">
        <v>0.26596601223788496</v>
      </c>
      <c r="M7114" s="211">
        <v>9.6873509650904271E-2</v>
      </c>
      <c r="N7114" s="211">
        <v>0.47032887270736423</v>
      </c>
      <c r="O7114" s="211">
        <v>0.7709971349779674</v>
      </c>
      <c r="P7114" s="211">
        <v>6.4415438572397649E-2</v>
      </c>
      <c r="Q7114" s="211">
        <v>0.10449100140243682</v>
      </c>
      <c r="R7114" s="211">
        <v>0.43637478525285245</v>
      </c>
      <c r="S7114" s="211">
        <v>0.3343459664192413</v>
      </c>
      <c r="T7114" s="211">
        <v>0.54598967467888326</v>
      </c>
      <c r="U7114" s="211">
        <v>0.39080666029991484</v>
      </c>
      <c r="V7114" s="211">
        <v>8.4900441935464449E-2</v>
      </c>
      <c r="W7114" s="211">
        <v>0.51133843112926181</v>
      </c>
      <c r="X7114" s="211">
        <v>0.30256012963554507</v>
      </c>
      <c r="Y7114" s="211">
        <v>0.73717211655671333</v>
      </c>
      <c r="Z7114" s="211">
        <v>0.14754730751131742</v>
      </c>
      <c r="AA7114" s="212">
        <v>0.12409758244801032</v>
      </c>
    </row>
    <row r="7115" spans="1:27" x14ac:dyDescent="0.35">
      <c r="A7115" s="210" t="s">
        <v>7791</v>
      </c>
      <c r="B7115" s="217">
        <v>120.2159614302718</v>
      </c>
      <c r="C7115" s="211">
        <v>5.8022550107844732E-2</v>
      </c>
      <c r="D7115" s="211">
        <v>0.12831343111749918</v>
      </c>
      <c r="E7115" s="211">
        <v>6.5901133125022396E-2</v>
      </c>
      <c r="F7115" s="211">
        <v>9.133712218587757E-2</v>
      </c>
      <c r="G7115" s="211">
        <v>0.11956582902680341</v>
      </c>
      <c r="H7115" s="211">
        <v>0.11096089659025177</v>
      </c>
      <c r="I7115" s="211">
        <v>0.52521524954704313</v>
      </c>
      <c r="J7115" s="211">
        <v>0.42851482406514607</v>
      </c>
      <c r="K7115" s="211">
        <v>0.636664860501158</v>
      </c>
      <c r="L7115" s="211">
        <v>0.2758992543101158</v>
      </c>
      <c r="M7115" s="211">
        <v>8.8743852804287079E-2</v>
      </c>
      <c r="N7115" s="211">
        <v>0.4408806288626782</v>
      </c>
      <c r="O7115" s="211">
        <v>0.5719080769963184</v>
      </c>
      <c r="P7115" s="211">
        <v>6.7503676622374081E-2</v>
      </c>
      <c r="Q7115" s="211">
        <v>9.8952991971601498E-2</v>
      </c>
      <c r="R7115" s="211">
        <v>0.45082280119063478</v>
      </c>
      <c r="S7115" s="211">
        <v>0.39708770604237442</v>
      </c>
      <c r="T7115" s="211">
        <v>0.62096877653390536</v>
      </c>
      <c r="U7115" s="211">
        <v>0.40613739443977726</v>
      </c>
      <c r="V7115" s="211">
        <v>9.000202712221575E-2</v>
      </c>
      <c r="W7115" s="211">
        <v>0.55103445695531983</v>
      </c>
      <c r="X7115" s="211">
        <v>0.28657747360334773</v>
      </c>
      <c r="Y7115" s="211">
        <v>0.65026244360338759</v>
      </c>
      <c r="Z7115" s="211">
        <v>0.14268443088985377</v>
      </c>
      <c r="AA7115" s="212">
        <v>0.12397305781482268</v>
      </c>
    </row>
    <row r="7116" spans="1:27" x14ac:dyDescent="0.35">
      <c r="A7116" s="210" t="s">
        <v>7792</v>
      </c>
      <c r="B7116" s="217">
        <v>120.01074517631402</v>
      </c>
      <c r="C7116" s="211">
        <v>7.8522601302407874E-2</v>
      </c>
      <c r="D7116" s="211">
        <v>0.12458277106924848</v>
      </c>
      <c r="E7116" s="211">
        <v>7.2761175404435413E-2</v>
      </c>
      <c r="F7116" s="211">
        <v>9.7845257224609544E-2</v>
      </c>
      <c r="G7116" s="211">
        <v>0.11327998885014134</v>
      </c>
      <c r="H7116" s="211">
        <v>0.11844931801744946</v>
      </c>
      <c r="I7116" s="211">
        <v>0.49907565996824232</v>
      </c>
      <c r="J7116" s="211">
        <v>0.40577665302904509</v>
      </c>
      <c r="K7116" s="211">
        <v>0.62440830632757405</v>
      </c>
      <c r="L7116" s="211">
        <v>0.2772508342271689</v>
      </c>
      <c r="M7116" s="211">
        <v>8.0123127482070983E-2</v>
      </c>
      <c r="N7116" s="211">
        <v>0.54664163941455102</v>
      </c>
      <c r="O7116" s="211">
        <v>0.67077783204856745</v>
      </c>
      <c r="P7116" s="211">
        <v>6.2276342332534013E-2</v>
      </c>
      <c r="Q7116" s="211">
        <v>0.12632203970710446</v>
      </c>
      <c r="R7116" s="211">
        <v>0.44356607964456451</v>
      </c>
      <c r="S7116" s="211">
        <v>0.3722568718629955</v>
      </c>
      <c r="T7116" s="211">
        <v>0.55066003978822631</v>
      </c>
      <c r="U7116" s="211">
        <v>0.38034312265614301</v>
      </c>
      <c r="V7116" s="211">
        <v>8.8228705927309498E-2</v>
      </c>
      <c r="W7116" s="211">
        <v>0.54559347751230824</v>
      </c>
      <c r="X7116" s="211">
        <v>0.28466826512407706</v>
      </c>
      <c r="Y7116" s="211">
        <v>0.70655703176288731</v>
      </c>
      <c r="Z7116" s="211">
        <v>0.14274579248110364</v>
      </c>
      <c r="AA7116" s="212">
        <v>0.12337644819333557</v>
      </c>
    </row>
    <row r="7117" spans="1:27" x14ac:dyDescent="0.35">
      <c r="A7117" s="210" t="s">
        <v>7793</v>
      </c>
      <c r="B7117" s="217">
        <v>142.10157116946348</v>
      </c>
      <c r="C7117" s="211">
        <v>7.8820980649729422E-2</v>
      </c>
      <c r="D7117" s="211">
        <v>0.12749939035854985</v>
      </c>
      <c r="E7117" s="211">
        <v>8.1439610973004187E-2</v>
      </c>
      <c r="F7117" s="211">
        <v>7.9725162482652615E-2</v>
      </c>
      <c r="G7117" s="211">
        <v>0.12155588568352507</v>
      </c>
      <c r="H7117" s="211">
        <v>0.11899233090478974</v>
      </c>
      <c r="I7117" s="211">
        <v>0.50659340728821978</v>
      </c>
      <c r="J7117" s="211">
        <v>0.45157345933120518</v>
      </c>
      <c r="K7117" s="211">
        <v>0.61193874998587416</v>
      </c>
      <c r="L7117" s="211">
        <v>0.28066725260769515</v>
      </c>
      <c r="M7117" s="211">
        <v>9.8995773476556442E-2</v>
      </c>
      <c r="N7117" s="211">
        <v>0.4069716536036313</v>
      </c>
      <c r="O7117" s="211">
        <v>0.70269011888457789</v>
      </c>
      <c r="P7117" s="211">
        <v>6.9770845295601944E-2</v>
      </c>
      <c r="Q7117" s="211">
        <v>0.14043298972697471</v>
      </c>
      <c r="R7117" s="211">
        <v>0.41583026263180783</v>
      </c>
      <c r="S7117" s="211">
        <v>0.37055206590658907</v>
      </c>
      <c r="T7117" s="211">
        <v>0.56449455556179406</v>
      </c>
      <c r="U7117" s="211">
        <v>0.35131674967583343</v>
      </c>
      <c r="V7117" s="211">
        <v>9.129893870327703E-2</v>
      </c>
      <c r="W7117" s="211">
        <v>0.60703787973398204</v>
      </c>
      <c r="X7117" s="211">
        <v>0.31068464127514295</v>
      </c>
      <c r="Y7117" s="211">
        <v>0.67515463430021538</v>
      </c>
      <c r="Z7117" s="211">
        <v>0.14322001041814195</v>
      </c>
      <c r="AA7117" s="212">
        <v>0.11673855775185334</v>
      </c>
    </row>
    <row r="7118" spans="1:27" x14ac:dyDescent="0.35">
      <c r="A7118" s="210" t="s">
        <v>7794</v>
      </c>
      <c r="B7118" s="217">
        <v>112.77874897336062</v>
      </c>
      <c r="C7118" s="211">
        <v>6.2733062568739228E-2</v>
      </c>
      <c r="D7118" s="211">
        <v>0.12067474874577198</v>
      </c>
      <c r="E7118" s="211">
        <v>8.4893169215915248E-2</v>
      </c>
      <c r="F7118" s="211">
        <v>7.687498399201928E-2</v>
      </c>
      <c r="G7118" s="211">
        <v>0.1177984084537806</v>
      </c>
      <c r="H7118" s="211">
        <v>0.12142563191703028</v>
      </c>
      <c r="I7118" s="211">
        <v>0.5325310628939911</v>
      </c>
      <c r="J7118" s="211">
        <v>0.46396457825053589</v>
      </c>
      <c r="K7118" s="211">
        <v>0.63828069478988181</v>
      </c>
      <c r="L7118" s="211">
        <v>0.27948773308055941</v>
      </c>
      <c r="M7118" s="211">
        <v>8.2052557665483999E-2</v>
      </c>
      <c r="N7118" s="211">
        <v>0.41420980601692742</v>
      </c>
      <c r="O7118" s="211">
        <v>0.7026128275714606</v>
      </c>
      <c r="P7118" s="211">
        <v>6.5194907073265557E-2</v>
      </c>
      <c r="Q7118" s="211">
        <v>7.6246453720595339E-2</v>
      </c>
      <c r="R7118" s="211">
        <v>0.4568130440412333</v>
      </c>
      <c r="S7118" s="211">
        <v>0.34055285103875987</v>
      </c>
      <c r="T7118" s="211">
        <v>0.55009314741248849</v>
      </c>
      <c r="U7118" s="211">
        <v>0.46432794168102359</v>
      </c>
      <c r="V7118" s="211">
        <v>7.1550001353632348E-2</v>
      </c>
      <c r="W7118" s="211">
        <v>0.55870299174719018</v>
      </c>
      <c r="X7118" s="211">
        <v>0.3682368592494572</v>
      </c>
      <c r="Y7118" s="211">
        <v>0.56745305859861561</v>
      </c>
      <c r="Z7118" s="211">
        <v>0.14753197588466807</v>
      </c>
      <c r="AA7118" s="212">
        <v>0.12657871816967192</v>
      </c>
    </row>
    <row r="7119" spans="1:27" x14ac:dyDescent="0.35">
      <c r="A7119" s="210" t="s">
        <v>7795</v>
      </c>
      <c r="B7119" s="217">
        <v>120.04552914142542</v>
      </c>
      <c r="C7119" s="211">
        <v>4.953380725413728E-2</v>
      </c>
      <c r="D7119" s="211">
        <v>0.122633427295143</v>
      </c>
      <c r="E7119" s="211">
        <v>7.5667162515797498E-2</v>
      </c>
      <c r="F7119" s="211">
        <v>8.2422741325974852E-2</v>
      </c>
      <c r="G7119" s="211">
        <v>0.11938338865424372</v>
      </c>
      <c r="H7119" s="211">
        <v>0.11936353182422695</v>
      </c>
      <c r="I7119" s="211">
        <v>0.41475632767331388</v>
      </c>
      <c r="J7119" s="211">
        <v>0.4339425415576143</v>
      </c>
      <c r="K7119" s="211">
        <v>0.60525963584724829</v>
      </c>
      <c r="L7119" s="211">
        <v>0.27104227771165534</v>
      </c>
      <c r="M7119" s="211">
        <v>0.10167593939670042</v>
      </c>
      <c r="N7119" s="211">
        <v>0.34707315421643004</v>
      </c>
      <c r="O7119" s="211">
        <v>0.6504419232542602</v>
      </c>
      <c r="P7119" s="211">
        <v>6.9394558888604435E-2</v>
      </c>
      <c r="Q7119" s="211">
        <v>0.13335034581107721</v>
      </c>
      <c r="R7119" s="211">
        <v>0.37709970244796404</v>
      </c>
      <c r="S7119" s="211">
        <v>0.2944440941820059</v>
      </c>
      <c r="T7119" s="211">
        <v>0.60870347191558694</v>
      </c>
      <c r="U7119" s="211">
        <v>0.48373216446724959</v>
      </c>
      <c r="V7119" s="211">
        <v>7.2605741238393862E-2</v>
      </c>
      <c r="W7119" s="211">
        <v>0.58785565118241656</v>
      </c>
      <c r="X7119" s="211">
        <v>0.35376934132578391</v>
      </c>
      <c r="Y7119" s="211">
        <v>0.60493767381592667</v>
      </c>
      <c r="Z7119" s="211">
        <v>0.14660576275474799</v>
      </c>
      <c r="AA7119" s="212">
        <v>0.12485216046933878</v>
      </c>
    </row>
    <row r="7120" spans="1:27" x14ac:dyDescent="0.35">
      <c r="A7120" s="210" t="s">
        <v>7796</v>
      </c>
      <c r="B7120" s="217">
        <v>129.40221695950356</v>
      </c>
      <c r="C7120" s="211">
        <v>5.3856903051296798E-2</v>
      </c>
      <c r="D7120" s="211">
        <v>0.1241474716171326</v>
      </c>
      <c r="E7120" s="211">
        <v>8.3970543975072157E-2</v>
      </c>
      <c r="F7120" s="211">
        <v>0.1112875952711106</v>
      </c>
      <c r="G7120" s="211">
        <v>0.12230409869116579</v>
      </c>
      <c r="H7120" s="211">
        <v>0.11163344542339192</v>
      </c>
      <c r="I7120" s="211">
        <v>0.49158645180449595</v>
      </c>
      <c r="J7120" s="211">
        <v>0.42781795932206662</v>
      </c>
      <c r="K7120" s="211">
        <v>0.6057098575097859</v>
      </c>
      <c r="L7120" s="211">
        <v>0.27893526794718915</v>
      </c>
      <c r="M7120" s="211">
        <v>0.11342164645758325</v>
      </c>
      <c r="N7120" s="211">
        <v>0.53400921845882487</v>
      </c>
      <c r="O7120" s="211">
        <v>0.73157576342661468</v>
      </c>
      <c r="P7120" s="211">
        <v>6.9228328154835164E-2</v>
      </c>
      <c r="Q7120" s="211">
        <v>6.847282281201203E-2</v>
      </c>
      <c r="R7120" s="211">
        <v>0.40830211248313847</v>
      </c>
      <c r="S7120" s="211">
        <v>0.32893667717942826</v>
      </c>
      <c r="T7120" s="211">
        <v>0.47404183968723407</v>
      </c>
      <c r="U7120" s="211">
        <v>0.42725897328299056</v>
      </c>
      <c r="V7120" s="211">
        <v>6.2104672382287507E-2</v>
      </c>
      <c r="W7120" s="211">
        <v>0.5710794964435103</v>
      </c>
      <c r="X7120" s="211">
        <v>0.3295628797803718</v>
      </c>
      <c r="Y7120" s="211">
        <v>0.61914905257794772</v>
      </c>
      <c r="Z7120" s="211">
        <v>0.14741256820277054</v>
      </c>
      <c r="AA7120" s="212">
        <v>0.11944443396206629</v>
      </c>
    </row>
    <row r="7121" spans="1:27" x14ac:dyDescent="0.35">
      <c r="A7121" s="210" t="s">
        <v>7797</v>
      </c>
      <c r="B7121" s="217">
        <v>117.86930191797121</v>
      </c>
      <c r="C7121" s="211">
        <v>7.1918646096819999E-2</v>
      </c>
      <c r="D7121" s="211">
        <v>0.12728200326734304</v>
      </c>
      <c r="E7121" s="211">
        <v>6.8462306831094943E-2</v>
      </c>
      <c r="F7121" s="211">
        <v>0.10706804238511233</v>
      </c>
      <c r="G7121" s="211">
        <v>0.1219417496835723</v>
      </c>
      <c r="H7121" s="211">
        <v>0.11712341724952251</v>
      </c>
      <c r="I7121" s="211">
        <v>0.51586193100394839</v>
      </c>
      <c r="J7121" s="211">
        <v>0.43552242651439427</v>
      </c>
      <c r="K7121" s="211">
        <v>0.61044953289709636</v>
      </c>
      <c r="L7121" s="211">
        <v>0.27236277764011363</v>
      </c>
      <c r="M7121" s="211">
        <v>0.10061310610520061</v>
      </c>
      <c r="N7121" s="211">
        <v>0.39809810503350607</v>
      </c>
      <c r="O7121" s="211">
        <v>0.61569849565279333</v>
      </c>
      <c r="P7121" s="211">
        <v>6.5890615326757357E-2</v>
      </c>
      <c r="Q7121" s="211">
        <v>0.12681025099069515</v>
      </c>
      <c r="R7121" s="211">
        <v>0.42332764486830543</v>
      </c>
      <c r="S7121" s="211">
        <v>0.28569818124179364</v>
      </c>
      <c r="T7121" s="211">
        <v>0.51283595095695689</v>
      </c>
      <c r="U7121" s="211">
        <v>0.34212634777264017</v>
      </c>
      <c r="V7121" s="211">
        <v>7.1075259863381313E-2</v>
      </c>
      <c r="W7121" s="211">
        <v>0.62205438334454299</v>
      </c>
      <c r="X7121" s="211">
        <v>0.27672132381862724</v>
      </c>
      <c r="Y7121" s="211">
        <v>0.74391131855511272</v>
      </c>
      <c r="Z7121" s="211">
        <v>0.14719547098187533</v>
      </c>
      <c r="AA7121" s="212">
        <v>0.11827734885087289</v>
      </c>
    </row>
    <row r="7122" spans="1:27" x14ac:dyDescent="0.35">
      <c r="A7122" s="210" t="s">
        <v>7798</v>
      </c>
      <c r="B7122" s="217">
        <v>116.04880859414926</v>
      </c>
      <c r="C7122" s="211">
        <v>5.6312322490761492E-2</v>
      </c>
      <c r="D7122" s="211">
        <v>0.13281927229183413</v>
      </c>
      <c r="E7122" s="211">
        <v>6.9347533189941676E-2</v>
      </c>
      <c r="F7122" s="211">
        <v>7.7707234653266066E-2</v>
      </c>
      <c r="G7122" s="211">
        <v>0.11990263887766221</v>
      </c>
      <c r="H7122" s="211">
        <v>0.10862589857232052</v>
      </c>
      <c r="I7122" s="211">
        <v>0.53191201790284282</v>
      </c>
      <c r="J7122" s="211">
        <v>0.45439428354944966</v>
      </c>
      <c r="K7122" s="211">
        <v>0.5916361094145085</v>
      </c>
      <c r="L7122" s="211">
        <v>0.27189571456532108</v>
      </c>
      <c r="M7122" s="211">
        <v>9.8135453244148518E-2</v>
      </c>
      <c r="N7122" s="211">
        <v>0.54860506320956459</v>
      </c>
      <c r="O7122" s="211">
        <v>0.70506040673268067</v>
      </c>
      <c r="P7122" s="211">
        <v>6.6289751235570835E-2</v>
      </c>
      <c r="Q7122" s="211">
        <v>4.9243162287728195E-2</v>
      </c>
      <c r="R7122" s="211">
        <v>0.45375150050172774</v>
      </c>
      <c r="S7122" s="211">
        <v>0.37132357421097406</v>
      </c>
      <c r="T7122" s="211">
        <v>0.5088094799334737</v>
      </c>
      <c r="U7122" s="211">
        <v>0.43584145437629007</v>
      </c>
      <c r="V7122" s="211">
        <v>5.407409400783398E-2</v>
      </c>
      <c r="W7122" s="211">
        <v>0.47198801118481126</v>
      </c>
      <c r="X7122" s="211">
        <v>0.37644741960961547</v>
      </c>
      <c r="Y7122" s="211">
        <v>0.56578074703161463</v>
      </c>
      <c r="Z7122" s="211">
        <v>0.14377293241850217</v>
      </c>
      <c r="AA7122" s="212">
        <v>0.11505300720484325</v>
      </c>
    </row>
    <row r="7123" spans="1:27" x14ac:dyDescent="0.35">
      <c r="A7123" s="210" t="s">
        <v>7799</v>
      </c>
      <c r="B7123" s="217">
        <v>156.41038382047958</v>
      </c>
      <c r="C7123" s="211">
        <v>5.6440546563055867E-2</v>
      </c>
      <c r="D7123" s="211">
        <v>0.12462042105637201</v>
      </c>
      <c r="E7123" s="211">
        <v>8.2404620651635729E-2</v>
      </c>
      <c r="F7123" s="211">
        <v>0.11821486176842906</v>
      </c>
      <c r="G7123" s="211">
        <v>0.11915296398791246</v>
      </c>
      <c r="H7123" s="211">
        <v>0.10088178797206317</v>
      </c>
      <c r="I7123" s="211">
        <v>0.47358716382530258</v>
      </c>
      <c r="J7123" s="211">
        <v>0.49434561720840231</v>
      </c>
      <c r="K7123" s="211">
        <v>0.62792578557544942</v>
      </c>
      <c r="L7123" s="211">
        <v>0.27543489967063595</v>
      </c>
      <c r="M7123" s="211">
        <v>0.10264463166518831</v>
      </c>
      <c r="N7123" s="211">
        <v>0.47918473666155248</v>
      </c>
      <c r="O7123" s="211">
        <v>0.60074434237542607</v>
      </c>
      <c r="P7123" s="211">
        <v>6.9617223397140826E-2</v>
      </c>
      <c r="Q7123" s="211">
        <v>0.10209077443421052</v>
      </c>
      <c r="R7123" s="211">
        <v>0.43178026442049505</v>
      </c>
      <c r="S7123" s="211">
        <v>0.34497760293129048</v>
      </c>
      <c r="T7123" s="211">
        <v>0.55835073240504385</v>
      </c>
      <c r="U7123" s="211">
        <v>0.55006628680422132</v>
      </c>
      <c r="V7123" s="211">
        <v>9.4656733151672667E-2</v>
      </c>
      <c r="W7123" s="211">
        <v>0.55165479322655064</v>
      </c>
      <c r="X7123" s="211">
        <v>0.33946244676556403</v>
      </c>
      <c r="Y7123" s="211">
        <v>0.64013583112008754</v>
      </c>
      <c r="Z7123" s="211">
        <v>0.14867757468572221</v>
      </c>
      <c r="AA7123" s="212">
        <v>0.11943232896422368</v>
      </c>
    </row>
    <row r="7124" spans="1:27" x14ac:dyDescent="0.35">
      <c r="A7124" s="210" t="s">
        <v>7800</v>
      </c>
      <c r="B7124" s="217">
        <v>139.53237075902385</v>
      </c>
      <c r="C7124" s="211">
        <v>5.9484843483975779E-2</v>
      </c>
      <c r="D7124" s="211">
        <v>0.12390880777513411</v>
      </c>
      <c r="E7124" s="211">
        <v>8.9001370009633499E-2</v>
      </c>
      <c r="F7124" s="211">
        <v>8.8385759457157445E-2</v>
      </c>
      <c r="G7124" s="211">
        <v>0.12184372393493659</v>
      </c>
      <c r="H7124" s="211">
        <v>0.1097510908764127</v>
      </c>
      <c r="I7124" s="211">
        <v>0.51353416821844045</v>
      </c>
      <c r="J7124" s="211">
        <v>0.41959625290184238</v>
      </c>
      <c r="K7124" s="211">
        <v>0.64263093356169365</v>
      </c>
      <c r="L7124" s="211">
        <v>0.27369205012266284</v>
      </c>
      <c r="M7124" s="211">
        <v>9.9142297793475914E-2</v>
      </c>
      <c r="N7124" s="211">
        <v>0.40434696743782161</v>
      </c>
      <c r="O7124" s="211">
        <v>0.64858547636071195</v>
      </c>
      <c r="P7124" s="211">
        <v>7.08409964249061E-2</v>
      </c>
      <c r="Q7124" s="211">
        <v>5.1305229732294719E-2</v>
      </c>
      <c r="R7124" s="211">
        <v>0.40006763024073599</v>
      </c>
      <c r="S7124" s="211">
        <v>0.28598285130000839</v>
      </c>
      <c r="T7124" s="211">
        <v>0.56477413147614985</v>
      </c>
      <c r="U7124" s="211">
        <v>0.38754135111503735</v>
      </c>
      <c r="V7124" s="211">
        <v>0.1085120973259223</v>
      </c>
      <c r="W7124" s="211">
        <v>0.58414853487725049</v>
      </c>
      <c r="X7124" s="211">
        <v>0.27908855305450958</v>
      </c>
      <c r="Y7124" s="211">
        <v>0.64541257072967984</v>
      </c>
      <c r="Z7124" s="211">
        <v>0.14551622635138181</v>
      </c>
      <c r="AA7124" s="212">
        <v>0.12234389661343477</v>
      </c>
    </row>
    <row r="7125" spans="1:27" x14ac:dyDescent="0.35">
      <c r="A7125" s="210" t="s">
        <v>7801</v>
      </c>
      <c r="B7125" s="217">
        <v>129.93087871537193</v>
      </c>
      <c r="C7125" s="211">
        <v>6.7347401246880878E-2</v>
      </c>
      <c r="D7125" s="211">
        <v>0.12928491825222871</v>
      </c>
      <c r="E7125" s="211">
        <v>7.933057104352198E-2</v>
      </c>
      <c r="F7125" s="211">
        <v>9.79307142532828E-2</v>
      </c>
      <c r="G7125" s="211">
        <v>0.12303342039062246</v>
      </c>
      <c r="H7125" s="211">
        <v>0.11431261088808384</v>
      </c>
      <c r="I7125" s="211">
        <v>0.4824721941415101</v>
      </c>
      <c r="J7125" s="211">
        <v>0.40044805480581724</v>
      </c>
      <c r="K7125" s="211">
        <v>0.63966718400331468</v>
      </c>
      <c r="L7125" s="211">
        <v>0.27168417015759527</v>
      </c>
      <c r="M7125" s="211">
        <v>9.3974793615224372E-2</v>
      </c>
      <c r="N7125" s="211">
        <v>0.39341849349179858</v>
      </c>
      <c r="O7125" s="211">
        <v>0.69696047917308035</v>
      </c>
      <c r="P7125" s="211">
        <v>6.7732865463935615E-2</v>
      </c>
      <c r="Q7125" s="211">
        <v>0.10018252561233905</v>
      </c>
      <c r="R7125" s="211">
        <v>0.45658691536399931</v>
      </c>
      <c r="S7125" s="211">
        <v>0.29394143814933205</v>
      </c>
      <c r="T7125" s="211">
        <v>0.56361629388740575</v>
      </c>
      <c r="U7125" s="211">
        <v>0.3375140034108654</v>
      </c>
      <c r="V7125" s="211">
        <v>8.0597569090860341E-2</v>
      </c>
      <c r="W7125" s="211">
        <v>0.49956573235194135</v>
      </c>
      <c r="X7125" s="211">
        <v>0.26730224705316785</v>
      </c>
      <c r="Y7125" s="211">
        <v>0.64084647377518578</v>
      </c>
      <c r="Z7125" s="211">
        <v>0.14870410938319203</v>
      </c>
      <c r="AA7125" s="212">
        <v>0.11299145364547207</v>
      </c>
    </row>
    <row r="7126" spans="1:27" x14ac:dyDescent="0.35">
      <c r="A7126" s="210" t="s">
        <v>7802</v>
      </c>
      <c r="B7126" s="217">
        <v>174.65619938418308</v>
      </c>
      <c r="C7126" s="211">
        <v>5.9673333862044202E-2</v>
      </c>
      <c r="D7126" s="211">
        <v>0.12203368278103961</v>
      </c>
      <c r="E7126" s="211">
        <v>8.1735392819043531E-2</v>
      </c>
      <c r="F7126" s="211">
        <v>8.6840417724291671E-2</v>
      </c>
      <c r="G7126" s="211">
        <v>0.1204288412999823</v>
      </c>
      <c r="H7126" s="211">
        <v>0.12616048494131479</v>
      </c>
      <c r="I7126" s="211">
        <v>0.51827352554155071</v>
      </c>
      <c r="J7126" s="211">
        <v>0.42211928657243736</v>
      </c>
      <c r="K7126" s="211">
        <v>0.6197326228235599</v>
      </c>
      <c r="L7126" s="211">
        <v>0.28173613192620722</v>
      </c>
      <c r="M7126" s="211">
        <v>0.10563558746428166</v>
      </c>
      <c r="N7126" s="211">
        <v>0.55732478943275643</v>
      </c>
      <c r="O7126" s="211">
        <v>0.62058337520271933</v>
      </c>
      <c r="P7126" s="211">
        <v>7.4079309153943243E-2</v>
      </c>
      <c r="Q7126" s="211">
        <v>0.13538790230389011</v>
      </c>
      <c r="R7126" s="211">
        <v>0.45295476504811583</v>
      </c>
      <c r="S7126" s="211">
        <v>0.4199619847515017</v>
      </c>
      <c r="T7126" s="211">
        <v>0.53636468404243054</v>
      </c>
      <c r="U7126" s="211">
        <v>0.40459551801143639</v>
      </c>
      <c r="V7126" s="211">
        <v>9.1710280502255492E-2</v>
      </c>
      <c r="W7126" s="211">
        <v>0.59330041032544367</v>
      </c>
      <c r="X7126" s="211">
        <v>0.39532424098056501</v>
      </c>
      <c r="Y7126" s="211">
        <v>0.70348048613398928</v>
      </c>
      <c r="Z7126" s="211">
        <v>0.14354322325179611</v>
      </c>
      <c r="AA7126" s="212">
        <v>0.11253908937724559</v>
      </c>
    </row>
    <row r="7127" spans="1:27" x14ac:dyDescent="0.35">
      <c r="A7127" s="210" t="s">
        <v>7803</v>
      </c>
      <c r="B7127" s="217">
        <v>158.88203139193811</v>
      </c>
      <c r="C7127" s="211">
        <v>7.1495493596557408E-2</v>
      </c>
      <c r="D7127" s="211">
        <v>0.13014744277237578</v>
      </c>
      <c r="E7127" s="211">
        <v>7.1631612712728276E-2</v>
      </c>
      <c r="F7127" s="211">
        <v>8.1692526202272436E-2</v>
      </c>
      <c r="G7127" s="211">
        <v>0.11967740578658306</v>
      </c>
      <c r="H7127" s="211">
        <v>0.12198124383107441</v>
      </c>
      <c r="I7127" s="211">
        <v>0.50298936201915645</v>
      </c>
      <c r="J7127" s="211">
        <v>0.40291972447370972</v>
      </c>
      <c r="K7127" s="211">
        <v>0.63775216288680925</v>
      </c>
      <c r="L7127" s="211">
        <v>0.26913947631095664</v>
      </c>
      <c r="M7127" s="211">
        <v>9.0677468501077746E-2</v>
      </c>
      <c r="N7127" s="211">
        <v>0.41090373452555845</v>
      </c>
      <c r="O7127" s="211">
        <v>0.62286158971039463</v>
      </c>
      <c r="P7127" s="211">
        <v>7.3277566424653398E-2</v>
      </c>
      <c r="Q7127" s="211">
        <v>4.9091524170300743E-2</v>
      </c>
      <c r="R7127" s="211">
        <v>0.47534978125244609</v>
      </c>
      <c r="S7127" s="211">
        <v>0.34700459347438195</v>
      </c>
      <c r="T7127" s="211">
        <v>0.61763430693550003</v>
      </c>
      <c r="U7127" s="211">
        <v>0.43629637668706678</v>
      </c>
      <c r="V7127" s="211">
        <v>0.13413383423337799</v>
      </c>
      <c r="W7127" s="211">
        <v>0.50197880985772325</v>
      </c>
      <c r="X7127" s="211">
        <v>0.25702793538272617</v>
      </c>
      <c r="Y7127" s="211">
        <v>0.67597320578301823</v>
      </c>
      <c r="Z7127" s="211">
        <v>0.14623042047108986</v>
      </c>
      <c r="AA7127" s="212">
        <v>0.12014586800190241</v>
      </c>
    </row>
    <row r="7128" spans="1:27" x14ac:dyDescent="0.35">
      <c r="A7128" s="210" t="s">
        <v>7804</v>
      </c>
      <c r="B7128" s="217">
        <v>155.16463630138517</v>
      </c>
      <c r="C7128" s="211">
        <v>5.922112274287334E-2</v>
      </c>
      <c r="D7128" s="211">
        <v>0.1180730232854757</v>
      </c>
      <c r="E7128" s="211">
        <v>7.601123314159168E-2</v>
      </c>
      <c r="F7128" s="211">
        <v>9.5195716340097741E-2</v>
      </c>
      <c r="G7128" s="211">
        <v>0.11599900932468742</v>
      </c>
      <c r="H7128" s="211">
        <v>0.12353934739111222</v>
      </c>
      <c r="I7128" s="211">
        <v>0.52713098693260796</v>
      </c>
      <c r="J7128" s="211">
        <v>0.45904396804508718</v>
      </c>
      <c r="K7128" s="211">
        <v>0.61645563525824876</v>
      </c>
      <c r="L7128" s="211">
        <v>0.26795935050131381</v>
      </c>
      <c r="M7128" s="211">
        <v>9.6980557513420246E-2</v>
      </c>
      <c r="N7128" s="211">
        <v>0.47930693654973672</v>
      </c>
      <c r="O7128" s="211">
        <v>0.68398905285502498</v>
      </c>
      <c r="P7128" s="211">
        <v>6.9014097303821673E-2</v>
      </c>
      <c r="Q7128" s="211">
        <v>0.12972237954344845</v>
      </c>
      <c r="R7128" s="211">
        <v>0.45689527308836336</v>
      </c>
      <c r="S7128" s="211">
        <v>0.37038784827288718</v>
      </c>
      <c r="T7128" s="211">
        <v>0.46779034959952781</v>
      </c>
      <c r="U7128" s="211">
        <v>0.51716146982964339</v>
      </c>
      <c r="V7128" s="211">
        <v>0.11279705055419401</v>
      </c>
      <c r="W7128" s="211">
        <v>0.54072653298978035</v>
      </c>
      <c r="X7128" s="211">
        <v>0.33879749958385497</v>
      </c>
      <c r="Y7128" s="211">
        <v>0.69283895885527547</v>
      </c>
      <c r="Z7128" s="211">
        <v>0.14940612751134863</v>
      </c>
      <c r="AA7128" s="212">
        <v>0.12225577404140972</v>
      </c>
    </row>
    <row r="7129" spans="1:27" x14ac:dyDescent="0.35">
      <c r="A7129" s="210" t="s">
        <v>7805</v>
      </c>
      <c r="B7129" s="217">
        <v>168.82793506605103</v>
      </c>
      <c r="C7129" s="211">
        <v>7.4810938272089733E-2</v>
      </c>
      <c r="D7129" s="211">
        <v>0.12968450264896239</v>
      </c>
      <c r="E7129" s="211">
        <v>7.016451584785674E-2</v>
      </c>
      <c r="F7129" s="211">
        <v>0.10381350093067017</v>
      </c>
      <c r="G7129" s="211">
        <v>0.12455363500332464</v>
      </c>
      <c r="H7129" s="211">
        <v>0.12553870030838152</v>
      </c>
      <c r="I7129" s="211">
        <v>0.50256950637466546</v>
      </c>
      <c r="J7129" s="211">
        <v>0.44985314754136152</v>
      </c>
      <c r="K7129" s="211">
        <v>0.60092246100901869</v>
      </c>
      <c r="L7129" s="211">
        <v>0.26955596145196736</v>
      </c>
      <c r="M7129" s="211">
        <v>0.1078504521075787</v>
      </c>
      <c r="N7129" s="211">
        <v>0.42661445190157976</v>
      </c>
      <c r="O7129" s="211">
        <v>0.7736477935010817</v>
      </c>
      <c r="P7129" s="211">
        <v>6.9738871305378314E-2</v>
      </c>
      <c r="Q7129" s="211">
        <v>0.1068093271826363</v>
      </c>
      <c r="R7129" s="211">
        <v>0.3975162841563582</v>
      </c>
      <c r="S7129" s="211">
        <v>0.3153834197764589</v>
      </c>
      <c r="T7129" s="211">
        <v>0.5443231436670849</v>
      </c>
      <c r="U7129" s="211">
        <v>0.37695286384731508</v>
      </c>
      <c r="V7129" s="211">
        <v>0.17615669614794655</v>
      </c>
      <c r="W7129" s="211">
        <v>0.48178309705286482</v>
      </c>
      <c r="X7129" s="211">
        <v>0.29563266949930378</v>
      </c>
      <c r="Y7129" s="211">
        <v>0.6445247929524468</v>
      </c>
      <c r="Z7129" s="211">
        <v>0.14917233278505537</v>
      </c>
      <c r="AA7129" s="212">
        <v>0.12010683483592439</v>
      </c>
    </row>
    <row r="7130" spans="1:27" x14ac:dyDescent="0.35">
      <c r="A7130" s="210" t="s">
        <v>7806</v>
      </c>
      <c r="B7130" s="217">
        <v>133.17661053563054</v>
      </c>
      <c r="C7130" s="211">
        <v>6.6802897372951295E-2</v>
      </c>
      <c r="D7130" s="211">
        <v>0.12754452344096251</v>
      </c>
      <c r="E7130" s="211">
        <v>6.7152891420666661E-2</v>
      </c>
      <c r="F7130" s="211">
        <v>9.9080384866316817E-2</v>
      </c>
      <c r="G7130" s="211">
        <v>0.11672796992934739</v>
      </c>
      <c r="H7130" s="211">
        <v>0.12597570814416698</v>
      </c>
      <c r="I7130" s="211">
        <v>0.46016950351958424</v>
      </c>
      <c r="J7130" s="211">
        <v>0.43705396614596809</v>
      </c>
      <c r="K7130" s="211">
        <v>0.58355127506947624</v>
      </c>
      <c r="L7130" s="211">
        <v>0.26636550543216975</v>
      </c>
      <c r="M7130" s="211">
        <v>9.079156671414132E-2</v>
      </c>
      <c r="N7130" s="211">
        <v>0.49950476644414732</v>
      </c>
      <c r="O7130" s="211">
        <v>0.62178709943671573</v>
      </c>
      <c r="P7130" s="211">
        <v>6.8649055739310405E-2</v>
      </c>
      <c r="Q7130" s="211">
        <v>7.4174048447147631E-2</v>
      </c>
      <c r="R7130" s="211">
        <v>0.37773951084207852</v>
      </c>
      <c r="S7130" s="211">
        <v>0.3816239790288245</v>
      </c>
      <c r="T7130" s="211">
        <v>0.56048963232575211</v>
      </c>
      <c r="U7130" s="211">
        <v>0.42934718307615055</v>
      </c>
      <c r="V7130" s="211">
        <v>0.11285924454764341</v>
      </c>
      <c r="W7130" s="211">
        <v>0.51976442455713867</v>
      </c>
      <c r="X7130" s="211">
        <v>0.32810308568618052</v>
      </c>
      <c r="Y7130" s="211">
        <v>0.65102433183508779</v>
      </c>
      <c r="Z7130" s="211">
        <v>0.14954678464386706</v>
      </c>
      <c r="AA7130" s="212">
        <v>0.1211767535274699</v>
      </c>
    </row>
    <row r="7131" spans="1:27" x14ac:dyDescent="0.35">
      <c r="A7131" s="210" t="s">
        <v>7807</v>
      </c>
      <c r="B7131" s="217">
        <v>156.77201926842807</v>
      </c>
      <c r="C7131" s="211">
        <v>5.0187419110987633E-2</v>
      </c>
      <c r="D7131" s="211">
        <v>0.12960487834542328</v>
      </c>
      <c r="E7131" s="211">
        <v>8.1248430566186747E-2</v>
      </c>
      <c r="F7131" s="211">
        <v>7.1849253431463367E-2</v>
      </c>
      <c r="G7131" s="211">
        <v>0.12580550673725396</v>
      </c>
      <c r="H7131" s="211">
        <v>0.10360879358504979</v>
      </c>
      <c r="I7131" s="211">
        <v>0.5124901262065743</v>
      </c>
      <c r="J7131" s="211">
        <v>0.39933785540629824</v>
      </c>
      <c r="K7131" s="211">
        <v>0.58924783770531253</v>
      </c>
      <c r="L7131" s="211">
        <v>0.27796095170183954</v>
      </c>
      <c r="M7131" s="211">
        <v>0.11087948605281289</v>
      </c>
      <c r="N7131" s="211">
        <v>0.48639339820307148</v>
      </c>
      <c r="O7131" s="211">
        <v>0.75619612352807442</v>
      </c>
      <c r="P7131" s="211">
        <v>6.6495864325609125E-2</v>
      </c>
      <c r="Q7131" s="211">
        <v>8.0545514791899323E-2</v>
      </c>
      <c r="R7131" s="211">
        <v>0.45720824595175336</v>
      </c>
      <c r="S7131" s="211">
        <v>0.3578278452563306</v>
      </c>
      <c r="T7131" s="211">
        <v>0.52827819117626063</v>
      </c>
      <c r="U7131" s="211">
        <v>0.41281620030552402</v>
      </c>
      <c r="V7131" s="211">
        <v>0.12498994011168144</v>
      </c>
      <c r="W7131" s="211">
        <v>0.56838901062339475</v>
      </c>
      <c r="X7131" s="211">
        <v>0.41893530294103037</v>
      </c>
      <c r="Y7131" s="211">
        <v>0.59689501249608856</v>
      </c>
      <c r="Z7131" s="211">
        <v>0.14957906552598663</v>
      </c>
      <c r="AA7131" s="212">
        <v>0.11611035978796722</v>
      </c>
    </row>
    <row r="7132" spans="1:27" x14ac:dyDescent="0.35">
      <c r="A7132" s="210" t="s">
        <v>7808</v>
      </c>
      <c r="B7132" s="217">
        <v>125.4297649882805</v>
      </c>
      <c r="C7132" s="211">
        <v>6.6428136639185398E-2</v>
      </c>
      <c r="D7132" s="211">
        <v>0.12473777434837861</v>
      </c>
      <c r="E7132" s="211">
        <v>7.7009020116022342E-2</v>
      </c>
      <c r="F7132" s="211">
        <v>0.10316741225816621</v>
      </c>
      <c r="G7132" s="211">
        <v>0.12115233807927389</v>
      </c>
      <c r="H7132" s="211">
        <v>0.11751726008261305</v>
      </c>
      <c r="I7132" s="211">
        <v>0.52818064252177854</v>
      </c>
      <c r="J7132" s="211">
        <v>0.476691661544905</v>
      </c>
      <c r="K7132" s="211">
        <v>0.64857044489294746</v>
      </c>
      <c r="L7132" s="211">
        <v>0.27667792317081302</v>
      </c>
      <c r="M7132" s="211">
        <v>9.6202339977072365E-2</v>
      </c>
      <c r="N7132" s="211">
        <v>0.42912495818292656</v>
      </c>
      <c r="O7132" s="211">
        <v>0.74328838431055178</v>
      </c>
      <c r="P7132" s="211">
        <v>6.7711647439896688E-2</v>
      </c>
      <c r="Q7132" s="211">
        <v>5.8251670685975365E-2</v>
      </c>
      <c r="R7132" s="211">
        <v>0.47085119774673895</v>
      </c>
      <c r="S7132" s="211">
        <v>0.28237428514421986</v>
      </c>
      <c r="T7132" s="211">
        <v>0.6221648382144136</v>
      </c>
      <c r="U7132" s="211">
        <v>0.49319845297536075</v>
      </c>
      <c r="V7132" s="211">
        <v>5.9217543398474043E-2</v>
      </c>
      <c r="W7132" s="211">
        <v>0.50210794140498127</v>
      </c>
      <c r="X7132" s="211">
        <v>0.33723074781393558</v>
      </c>
      <c r="Y7132" s="211">
        <v>0.59682986909040259</v>
      </c>
      <c r="Z7132" s="211">
        <v>0.14307754323796426</v>
      </c>
      <c r="AA7132" s="212">
        <v>0.11943048739353435</v>
      </c>
    </row>
    <row r="7133" spans="1:27" x14ac:dyDescent="0.35">
      <c r="A7133" s="210" t="s">
        <v>7809</v>
      </c>
      <c r="B7133" s="217">
        <v>147.43791934523495</v>
      </c>
      <c r="C7133" s="211">
        <v>5.8541677534173074E-2</v>
      </c>
      <c r="D7133" s="211">
        <v>0.13007315609596404</v>
      </c>
      <c r="E7133" s="211">
        <v>8.1454405392100457E-2</v>
      </c>
      <c r="F7133" s="211">
        <v>0.11083109257440295</v>
      </c>
      <c r="G7133" s="211">
        <v>0.11633965049671759</v>
      </c>
      <c r="H7133" s="211">
        <v>0.12041308891445049</v>
      </c>
      <c r="I7133" s="211">
        <v>0.51663292180080977</v>
      </c>
      <c r="J7133" s="211">
        <v>0.3913726357137296</v>
      </c>
      <c r="K7133" s="211">
        <v>0.54153784433755703</v>
      </c>
      <c r="L7133" s="211">
        <v>0.27343878403721866</v>
      </c>
      <c r="M7133" s="211">
        <v>9.6679731019050558E-2</v>
      </c>
      <c r="N7133" s="211">
        <v>0.5922966104140438</v>
      </c>
      <c r="O7133" s="211">
        <v>0.70322051196972457</v>
      </c>
      <c r="P7133" s="211">
        <v>6.8820033696282937E-2</v>
      </c>
      <c r="Q7133" s="211">
        <v>0.13045504286626719</v>
      </c>
      <c r="R7133" s="211">
        <v>0.44044408773974064</v>
      </c>
      <c r="S7133" s="211">
        <v>0.35209271716585155</v>
      </c>
      <c r="T7133" s="211">
        <v>0.59428936591762049</v>
      </c>
      <c r="U7133" s="211">
        <v>0.40683230298834738</v>
      </c>
      <c r="V7133" s="211">
        <v>8.5469266894133006E-2</v>
      </c>
      <c r="W7133" s="211">
        <v>0.55938530328296732</v>
      </c>
      <c r="X7133" s="211">
        <v>0.36197085646767047</v>
      </c>
      <c r="Y7133" s="211">
        <v>0.63435414449453442</v>
      </c>
      <c r="Z7133" s="211">
        <v>0.14328281493101389</v>
      </c>
      <c r="AA7133" s="212">
        <v>0.11547119668683764</v>
      </c>
    </row>
    <row r="7134" spans="1:27" x14ac:dyDescent="0.35">
      <c r="A7134" s="210" t="s">
        <v>7810</v>
      </c>
      <c r="B7134" s="217">
        <v>143.37055793517749</v>
      </c>
      <c r="C7134" s="211">
        <v>5.3872421381099621E-2</v>
      </c>
      <c r="D7134" s="211">
        <v>0.11826419412229737</v>
      </c>
      <c r="E7134" s="211">
        <v>7.4160682331802966E-2</v>
      </c>
      <c r="F7134" s="211">
        <v>9.3833342602574324E-2</v>
      </c>
      <c r="G7134" s="211">
        <v>0.12479058894890582</v>
      </c>
      <c r="H7134" s="211">
        <v>0.11418702040618486</v>
      </c>
      <c r="I7134" s="211">
        <v>0.43710928544393468</v>
      </c>
      <c r="J7134" s="211">
        <v>0.45285371732056801</v>
      </c>
      <c r="K7134" s="211">
        <v>0.61690383642013991</v>
      </c>
      <c r="L7134" s="211">
        <v>0.27848097499122859</v>
      </c>
      <c r="M7134" s="211">
        <v>0.11473928041793448</v>
      </c>
      <c r="N7134" s="211">
        <v>0.37546257745635492</v>
      </c>
      <c r="O7134" s="211">
        <v>0.69810697730027327</v>
      </c>
      <c r="P7134" s="211">
        <v>6.400810461839275E-2</v>
      </c>
      <c r="Q7134" s="211">
        <v>9.387274224504695E-2</v>
      </c>
      <c r="R7134" s="211">
        <v>0.42708348366130644</v>
      </c>
      <c r="S7134" s="211">
        <v>0.3631631325910214</v>
      </c>
      <c r="T7134" s="211">
        <v>0.58428742473913564</v>
      </c>
      <c r="U7134" s="211">
        <v>0.44245530101120212</v>
      </c>
      <c r="V7134" s="211">
        <v>0.10196673639688915</v>
      </c>
      <c r="W7134" s="211">
        <v>0.58751647395823658</v>
      </c>
      <c r="X7134" s="211">
        <v>0.32636677345510695</v>
      </c>
      <c r="Y7134" s="211">
        <v>0.67331513170957447</v>
      </c>
      <c r="Z7134" s="211">
        <v>0.14474124961261922</v>
      </c>
      <c r="AA7134" s="212">
        <v>0.11834982244544978</v>
      </c>
    </row>
    <row r="7135" spans="1:27" x14ac:dyDescent="0.35">
      <c r="A7135" s="210" t="s">
        <v>7811</v>
      </c>
      <c r="B7135" s="217">
        <v>154.65639721969109</v>
      </c>
      <c r="C7135" s="211">
        <v>6.8775066527175216E-2</v>
      </c>
      <c r="D7135" s="211">
        <v>0.11524577475235247</v>
      </c>
      <c r="E7135" s="211">
        <v>7.0234346541410586E-2</v>
      </c>
      <c r="F7135" s="211">
        <v>0.10366858435159204</v>
      </c>
      <c r="G7135" s="211">
        <v>0.11403390836642198</v>
      </c>
      <c r="H7135" s="211">
        <v>0.12217300905246774</v>
      </c>
      <c r="I7135" s="211">
        <v>0.51584013563996123</v>
      </c>
      <c r="J7135" s="211">
        <v>0.42437394750247792</v>
      </c>
      <c r="K7135" s="211">
        <v>0.58754178889372966</v>
      </c>
      <c r="L7135" s="211">
        <v>0.28058647869007142</v>
      </c>
      <c r="M7135" s="211">
        <v>8.1211480748881654E-2</v>
      </c>
      <c r="N7135" s="211">
        <v>0.49140471101675076</v>
      </c>
      <c r="O7135" s="211">
        <v>0.72465723956995909</v>
      </c>
      <c r="P7135" s="211">
        <v>7.1646581396385661E-2</v>
      </c>
      <c r="Q7135" s="211">
        <v>0.11268280978472675</v>
      </c>
      <c r="R7135" s="211">
        <v>0.41626738150483639</v>
      </c>
      <c r="S7135" s="211">
        <v>0.35835287991274245</v>
      </c>
      <c r="T7135" s="211">
        <v>0.57312929339726781</v>
      </c>
      <c r="U7135" s="211">
        <v>0.4616449036480974</v>
      </c>
      <c r="V7135" s="211">
        <v>0.12411576784396704</v>
      </c>
      <c r="W7135" s="211">
        <v>0.58014129193566899</v>
      </c>
      <c r="X7135" s="211">
        <v>0.38195148795000872</v>
      </c>
      <c r="Y7135" s="211">
        <v>0.67027194274192059</v>
      </c>
      <c r="Z7135" s="211">
        <v>0.14966484559066448</v>
      </c>
      <c r="AA7135" s="212">
        <v>0.11780693707050707</v>
      </c>
    </row>
    <row r="7136" spans="1:27" x14ac:dyDescent="0.35">
      <c r="A7136" s="210" t="s">
        <v>7812</v>
      </c>
      <c r="B7136" s="217">
        <v>125.60976246064861</v>
      </c>
      <c r="C7136" s="211">
        <v>6.3866588653262238E-2</v>
      </c>
      <c r="D7136" s="211">
        <v>0.12385356472729667</v>
      </c>
      <c r="E7136" s="211">
        <v>8.6667241461315644E-2</v>
      </c>
      <c r="F7136" s="211">
        <v>9.7488684409020143E-2</v>
      </c>
      <c r="G7136" s="211">
        <v>0.11671448277774153</v>
      </c>
      <c r="H7136" s="211">
        <v>0.1200861831762246</v>
      </c>
      <c r="I7136" s="211">
        <v>0.46945223399859182</v>
      </c>
      <c r="J7136" s="211">
        <v>0.40931526122954437</v>
      </c>
      <c r="K7136" s="211">
        <v>0.58474610512919156</v>
      </c>
      <c r="L7136" s="211">
        <v>0.27263405858698747</v>
      </c>
      <c r="M7136" s="211">
        <v>8.1652800353560734E-2</v>
      </c>
      <c r="N7136" s="211">
        <v>0.39302732137567897</v>
      </c>
      <c r="O7136" s="211">
        <v>0.680168238188392</v>
      </c>
      <c r="P7136" s="211">
        <v>6.911377774574777E-2</v>
      </c>
      <c r="Q7136" s="211">
        <v>6.9909978112659102E-2</v>
      </c>
      <c r="R7136" s="211">
        <v>0.44235238920680287</v>
      </c>
      <c r="S7136" s="211">
        <v>0.28977944491201502</v>
      </c>
      <c r="T7136" s="211">
        <v>0.5462369484041929</v>
      </c>
      <c r="U7136" s="211">
        <v>0.40472525415502236</v>
      </c>
      <c r="V7136" s="211">
        <v>0.10410661962541083</v>
      </c>
      <c r="W7136" s="211">
        <v>0.61298674746903081</v>
      </c>
      <c r="X7136" s="211">
        <v>0.23726637876520107</v>
      </c>
      <c r="Y7136" s="211">
        <v>0.57575693961507046</v>
      </c>
      <c r="Z7136" s="211">
        <v>0.14070226746703154</v>
      </c>
      <c r="AA7136" s="212">
        <v>0.11994409027995243</v>
      </c>
    </row>
    <row r="7137" spans="1:27" x14ac:dyDescent="0.35">
      <c r="A7137" s="210" t="s">
        <v>7813</v>
      </c>
      <c r="B7137" s="217">
        <v>145.72265665064899</v>
      </c>
      <c r="C7137" s="211">
        <v>8.6757142789692154E-2</v>
      </c>
      <c r="D7137" s="211">
        <v>0.12253605339900825</v>
      </c>
      <c r="E7137" s="211">
        <v>7.0333685051398392E-2</v>
      </c>
      <c r="F7137" s="211">
        <v>0.10418477388641166</v>
      </c>
      <c r="G7137" s="211">
        <v>0.11629949571475534</v>
      </c>
      <c r="H7137" s="211">
        <v>0.1053613402846051</v>
      </c>
      <c r="I7137" s="211">
        <v>0.51736839761802422</v>
      </c>
      <c r="J7137" s="211">
        <v>0.39784635148341324</v>
      </c>
      <c r="K7137" s="211">
        <v>0.60076739938172252</v>
      </c>
      <c r="L7137" s="211">
        <v>0.27952170302783702</v>
      </c>
      <c r="M7137" s="211">
        <v>0.10439402858837114</v>
      </c>
      <c r="N7137" s="211">
        <v>0.52411589386475477</v>
      </c>
      <c r="O7137" s="211">
        <v>0.74349350949923454</v>
      </c>
      <c r="P7137" s="211">
        <v>6.5041353602646415E-2</v>
      </c>
      <c r="Q7137" s="211">
        <v>0.11748650165600139</v>
      </c>
      <c r="R7137" s="211">
        <v>0.41948675152288273</v>
      </c>
      <c r="S7137" s="211">
        <v>0.27972143591512655</v>
      </c>
      <c r="T7137" s="211">
        <v>0.54861619597672817</v>
      </c>
      <c r="U7137" s="211">
        <v>0.41621292370227664</v>
      </c>
      <c r="V7137" s="211">
        <v>9.8399047379407273E-2</v>
      </c>
      <c r="W7137" s="211">
        <v>0.60107490263209851</v>
      </c>
      <c r="X7137" s="211">
        <v>0.33724495365925955</v>
      </c>
      <c r="Y7137" s="211">
        <v>0.76941511265654983</v>
      </c>
      <c r="Z7137" s="211">
        <v>0.14461098887765017</v>
      </c>
      <c r="AA7137" s="212">
        <v>0.12006926863126535</v>
      </c>
    </row>
    <row r="7138" spans="1:27" x14ac:dyDescent="0.35">
      <c r="A7138" s="210" t="s">
        <v>7814</v>
      </c>
      <c r="B7138" s="217">
        <v>110.1708170737479</v>
      </c>
      <c r="C7138" s="211">
        <v>6.2520519528585797E-2</v>
      </c>
      <c r="D7138" s="211">
        <v>0.12777950640498933</v>
      </c>
      <c r="E7138" s="211">
        <v>8.0562800466848772E-2</v>
      </c>
      <c r="F7138" s="211">
        <v>0.10940377706903674</v>
      </c>
      <c r="G7138" s="211">
        <v>0.1160251431112059</v>
      </c>
      <c r="H7138" s="211">
        <v>0.11599037228827357</v>
      </c>
      <c r="I7138" s="211">
        <v>0.47318767815381507</v>
      </c>
      <c r="J7138" s="211">
        <v>0.47589960700099765</v>
      </c>
      <c r="K7138" s="211">
        <v>0.54989885501185942</v>
      </c>
      <c r="L7138" s="211">
        <v>0.2848015963766643</v>
      </c>
      <c r="M7138" s="211">
        <v>0.1010560104238566</v>
      </c>
      <c r="N7138" s="211">
        <v>0.45589256564900837</v>
      </c>
      <c r="O7138" s="211">
        <v>0.72003396454846724</v>
      </c>
      <c r="P7138" s="211">
        <v>6.3035705236632017E-2</v>
      </c>
      <c r="Q7138" s="211">
        <v>9.0137141993612918E-2</v>
      </c>
      <c r="R7138" s="211">
        <v>0.42536848620569961</v>
      </c>
      <c r="S7138" s="211">
        <v>0.40212120647164135</v>
      </c>
      <c r="T7138" s="211">
        <v>0.53326691435136797</v>
      </c>
      <c r="U7138" s="211">
        <v>0.36357404796269399</v>
      </c>
      <c r="V7138" s="211">
        <v>5.5520786946994194E-2</v>
      </c>
      <c r="W7138" s="211">
        <v>0.49672179896784935</v>
      </c>
      <c r="X7138" s="211">
        <v>0.31163473834982358</v>
      </c>
      <c r="Y7138" s="211">
        <v>0.65322580190794066</v>
      </c>
      <c r="Z7138" s="211">
        <v>0.14694832169321745</v>
      </c>
      <c r="AA7138" s="212">
        <v>0.11982862920582744</v>
      </c>
    </row>
    <row r="7139" spans="1:27" x14ac:dyDescent="0.35">
      <c r="A7139" s="210" t="s">
        <v>7815</v>
      </c>
      <c r="B7139" s="217">
        <v>148.82749474300823</v>
      </c>
      <c r="C7139" s="211">
        <v>5.6085801084427171E-2</v>
      </c>
      <c r="D7139" s="211">
        <v>0.13242718538320503</v>
      </c>
      <c r="E7139" s="211">
        <v>7.3612603617549066E-2</v>
      </c>
      <c r="F7139" s="211">
        <v>9.5075697561386063E-2</v>
      </c>
      <c r="G7139" s="211">
        <v>0.12304208654540619</v>
      </c>
      <c r="H7139" s="211">
        <v>0.11858265843055428</v>
      </c>
      <c r="I7139" s="211">
        <v>0.52997777215120079</v>
      </c>
      <c r="J7139" s="211">
        <v>0.47436593572796082</v>
      </c>
      <c r="K7139" s="211">
        <v>0.59372541811543411</v>
      </c>
      <c r="L7139" s="211">
        <v>0.27449742974306501</v>
      </c>
      <c r="M7139" s="211">
        <v>9.9712369812804791E-2</v>
      </c>
      <c r="N7139" s="211">
        <v>0.56136948118414087</v>
      </c>
      <c r="O7139" s="211">
        <v>0.59003725631258608</v>
      </c>
      <c r="P7139" s="211">
        <v>7.0415720409583868E-2</v>
      </c>
      <c r="Q7139" s="211">
        <v>6.7023889370353903E-2</v>
      </c>
      <c r="R7139" s="211">
        <v>0.45175430217914558</v>
      </c>
      <c r="S7139" s="211">
        <v>0.34360946519559721</v>
      </c>
      <c r="T7139" s="211">
        <v>0.50489921552252093</v>
      </c>
      <c r="U7139" s="211">
        <v>0.42955067804484925</v>
      </c>
      <c r="V7139" s="211">
        <v>0.11824158058293772</v>
      </c>
      <c r="W7139" s="211">
        <v>0.52814194494974021</v>
      </c>
      <c r="X7139" s="211">
        <v>0.29108595691590083</v>
      </c>
      <c r="Y7139" s="211">
        <v>0.62837118898883948</v>
      </c>
      <c r="Z7139" s="211">
        <v>0.14344816534406063</v>
      </c>
      <c r="AA7139" s="212">
        <v>0.11849368940092671</v>
      </c>
    </row>
    <row r="7140" spans="1:27" x14ac:dyDescent="0.35">
      <c r="A7140" s="210" t="s">
        <v>7816</v>
      </c>
      <c r="B7140" s="217">
        <v>122.65853618231169</v>
      </c>
      <c r="C7140" s="211">
        <v>5.3697820663754267E-2</v>
      </c>
      <c r="D7140" s="211">
        <v>0.12294391472214909</v>
      </c>
      <c r="E7140" s="211">
        <v>7.8114663631531855E-2</v>
      </c>
      <c r="F7140" s="211">
        <v>9.1986278650707576E-2</v>
      </c>
      <c r="G7140" s="211">
        <v>0.12668367731627006</v>
      </c>
      <c r="H7140" s="211">
        <v>0.12069690172915055</v>
      </c>
      <c r="I7140" s="211">
        <v>0.51603287864465186</v>
      </c>
      <c r="J7140" s="211">
        <v>0.408965318506538</v>
      </c>
      <c r="K7140" s="211">
        <v>0.57840187725152437</v>
      </c>
      <c r="L7140" s="211">
        <v>0.27150498333060163</v>
      </c>
      <c r="M7140" s="211">
        <v>9.8978359186164516E-2</v>
      </c>
      <c r="N7140" s="211">
        <v>0.36907038200943743</v>
      </c>
      <c r="O7140" s="211">
        <v>0.61105331012899688</v>
      </c>
      <c r="P7140" s="211">
        <v>6.6670600881892444E-2</v>
      </c>
      <c r="Q7140" s="211">
        <v>0.14004338417662596</v>
      </c>
      <c r="R7140" s="211">
        <v>0.44658069118301108</v>
      </c>
      <c r="S7140" s="211">
        <v>0.32775110884498715</v>
      </c>
      <c r="T7140" s="211">
        <v>0.52093541386131925</v>
      </c>
      <c r="U7140" s="211">
        <v>0.43002348244521982</v>
      </c>
      <c r="V7140" s="211">
        <v>7.5655064120005999E-2</v>
      </c>
      <c r="W7140" s="211">
        <v>0.57146495460291347</v>
      </c>
      <c r="X7140" s="211">
        <v>0.31049059459829764</v>
      </c>
      <c r="Y7140" s="211">
        <v>0.66702417897778432</v>
      </c>
      <c r="Z7140" s="211">
        <v>0.14924774158871579</v>
      </c>
      <c r="AA7140" s="212">
        <v>0.11878778929192632</v>
      </c>
    </row>
    <row r="7141" spans="1:27" x14ac:dyDescent="0.35">
      <c r="A7141" s="210" t="s">
        <v>7817</v>
      </c>
      <c r="B7141" s="217">
        <v>123.645518190793</v>
      </c>
      <c r="C7141" s="211">
        <v>5.3320873725874005E-2</v>
      </c>
      <c r="D7141" s="211">
        <v>0.11629242579695197</v>
      </c>
      <c r="E7141" s="211">
        <v>7.5350589930956474E-2</v>
      </c>
      <c r="F7141" s="211">
        <v>0.10463834533713559</v>
      </c>
      <c r="G7141" s="211">
        <v>0.12049843552435698</v>
      </c>
      <c r="H7141" s="211">
        <v>0.11537830109608471</v>
      </c>
      <c r="I7141" s="211">
        <v>0.46776175646217044</v>
      </c>
      <c r="J7141" s="211">
        <v>0.398259659887363</v>
      </c>
      <c r="K7141" s="211">
        <v>0.58799590902193122</v>
      </c>
      <c r="L7141" s="211">
        <v>0.27482152292772938</v>
      </c>
      <c r="M7141" s="211">
        <v>9.6269009404756606E-2</v>
      </c>
      <c r="N7141" s="211">
        <v>0.42813421035363491</v>
      </c>
      <c r="O7141" s="211">
        <v>0.51834354125899829</v>
      </c>
      <c r="P7141" s="211">
        <v>7.1491223184251773E-2</v>
      </c>
      <c r="Q7141" s="211">
        <v>6.4124456431870216E-2</v>
      </c>
      <c r="R7141" s="211">
        <v>0.41733745550316459</v>
      </c>
      <c r="S7141" s="211">
        <v>0.34238106283608727</v>
      </c>
      <c r="T7141" s="211">
        <v>0.52377123650119883</v>
      </c>
      <c r="U7141" s="211">
        <v>0.50543817991019013</v>
      </c>
      <c r="V7141" s="211">
        <v>9.0370556062871948E-2</v>
      </c>
      <c r="W7141" s="211">
        <v>0.55286822879152864</v>
      </c>
      <c r="X7141" s="211">
        <v>0.2820752992211808</v>
      </c>
      <c r="Y7141" s="211">
        <v>0.58881617185462365</v>
      </c>
      <c r="Z7141" s="211">
        <v>0.14929018190569657</v>
      </c>
      <c r="AA7141" s="212">
        <v>0.12345175979409956</v>
      </c>
    </row>
    <row r="7142" spans="1:27" x14ac:dyDescent="0.35">
      <c r="A7142" s="210" t="s">
        <v>7818</v>
      </c>
      <c r="B7142" s="217">
        <v>116.68742091595381</v>
      </c>
      <c r="C7142" s="211">
        <v>5.8102384311206526E-2</v>
      </c>
      <c r="D7142" s="211">
        <v>0.13104135890188578</v>
      </c>
      <c r="E7142" s="211">
        <v>6.9271366955294011E-2</v>
      </c>
      <c r="F7142" s="211">
        <v>9.1403802675704054E-2</v>
      </c>
      <c r="G7142" s="211">
        <v>0.11517381205358253</v>
      </c>
      <c r="H7142" s="211">
        <v>0.1145059354589661</v>
      </c>
      <c r="I7142" s="211">
        <v>0.49081972844404165</v>
      </c>
      <c r="J7142" s="211">
        <v>0.46321866551561508</v>
      </c>
      <c r="K7142" s="211">
        <v>0.64222602380431837</v>
      </c>
      <c r="L7142" s="211">
        <v>0.27660411794575995</v>
      </c>
      <c r="M7142" s="211">
        <v>9.4686979646207245E-2</v>
      </c>
      <c r="N7142" s="211">
        <v>0.53453721144699551</v>
      </c>
      <c r="O7142" s="211">
        <v>0.54941041738891161</v>
      </c>
      <c r="P7142" s="211">
        <v>6.796810839081914E-2</v>
      </c>
      <c r="Q7142" s="211">
        <v>0.14019844936439196</v>
      </c>
      <c r="R7142" s="211">
        <v>0.47820407197016829</v>
      </c>
      <c r="S7142" s="211">
        <v>0.3009761061722282</v>
      </c>
      <c r="T7142" s="211">
        <v>0.47058430074228186</v>
      </c>
      <c r="U7142" s="211">
        <v>0.43368271997400853</v>
      </c>
      <c r="V7142" s="211">
        <v>6.2491275510116823E-2</v>
      </c>
      <c r="W7142" s="211">
        <v>0.51917508719462713</v>
      </c>
      <c r="X7142" s="211">
        <v>0.34246498714376677</v>
      </c>
      <c r="Y7142" s="211">
        <v>0.57189533651197622</v>
      </c>
      <c r="Z7142" s="211">
        <v>0.14992525269148033</v>
      </c>
      <c r="AA7142" s="212">
        <v>0.11925497856523017</v>
      </c>
    </row>
    <row r="7143" spans="1:27" x14ac:dyDescent="0.35">
      <c r="A7143" s="210" t="s">
        <v>7819</v>
      </c>
      <c r="B7143" s="217">
        <v>126.0495728374302</v>
      </c>
      <c r="C7143" s="211">
        <v>5.4670288103869064E-2</v>
      </c>
      <c r="D7143" s="211">
        <v>0.12298432472028079</v>
      </c>
      <c r="E7143" s="211">
        <v>8.5543396638073824E-2</v>
      </c>
      <c r="F7143" s="211">
        <v>0.11805827230400744</v>
      </c>
      <c r="G7143" s="211">
        <v>0.11348081111845222</v>
      </c>
      <c r="H7143" s="211">
        <v>0.1202177085210714</v>
      </c>
      <c r="I7143" s="211">
        <v>0.49053717842543099</v>
      </c>
      <c r="J7143" s="211">
        <v>0.43228617874560066</v>
      </c>
      <c r="K7143" s="211">
        <v>0.54953140155950386</v>
      </c>
      <c r="L7143" s="211">
        <v>0.27694785452272797</v>
      </c>
      <c r="M7143" s="211">
        <v>0.10465573753904653</v>
      </c>
      <c r="N7143" s="211">
        <v>0.37365560143931797</v>
      </c>
      <c r="O7143" s="211">
        <v>0.75497065872286606</v>
      </c>
      <c r="P7143" s="211">
        <v>6.2472955605808671E-2</v>
      </c>
      <c r="Q7143" s="211">
        <v>9.6855088209182649E-2</v>
      </c>
      <c r="R7143" s="211">
        <v>0.42811291123169753</v>
      </c>
      <c r="S7143" s="211">
        <v>0.32178900439086067</v>
      </c>
      <c r="T7143" s="211">
        <v>0.52693410755890946</v>
      </c>
      <c r="U7143" s="211">
        <v>0.37172510137096626</v>
      </c>
      <c r="V7143" s="211">
        <v>9.9158172573393863E-2</v>
      </c>
      <c r="W7143" s="211">
        <v>0.51612105638869799</v>
      </c>
      <c r="X7143" s="211">
        <v>0.42367190067918331</v>
      </c>
      <c r="Y7143" s="211">
        <v>0.63368942008595019</v>
      </c>
      <c r="Z7143" s="211">
        <v>0.14789372090700442</v>
      </c>
      <c r="AA7143" s="212">
        <v>0.11769823884380505</v>
      </c>
    </row>
    <row r="7144" spans="1:27" x14ac:dyDescent="0.35">
      <c r="A7144" s="210" t="s">
        <v>7820</v>
      </c>
      <c r="B7144" s="217">
        <v>125.22121629585594</v>
      </c>
      <c r="C7144" s="211">
        <v>5.6772872122864831E-2</v>
      </c>
      <c r="D7144" s="211">
        <v>0.12124352501108231</v>
      </c>
      <c r="E7144" s="211">
        <v>7.3395939000000521E-2</v>
      </c>
      <c r="F7144" s="211">
        <v>0.11441825730080543</v>
      </c>
      <c r="G7144" s="211">
        <v>0.11940060449703759</v>
      </c>
      <c r="H7144" s="211">
        <v>0.12475965827018169</v>
      </c>
      <c r="I7144" s="211">
        <v>0.50738366340834751</v>
      </c>
      <c r="J7144" s="211">
        <v>0.43050271347875169</v>
      </c>
      <c r="K7144" s="211">
        <v>0.64807477063404539</v>
      </c>
      <c r="L7144" s="211">
        <v>0.26871477536935523</v>
      </c>
      <c r="M7144" s="211">
        <v>9.5889375212900571E-2</v>
      </c>
      <c r="N7144" s="211">
        <v>0.37832967892530395</v>
      </c>
      <c r="O7144" s="211">
        <v>0.76811186833491318</v>
      </c>
      <c r="P7144" s="211">
        <v>6.4065065883905745E-2</v>
      </c>
      <c r="Q7144" s="211">
        <v>7.7404968313350975E-2</v>
      </c>
      <c r="R7144" s="211">
        <v>0.44820046604381081</v>
      </c>
      <c r="S7144" s="211">
        <v>0.28242969369664883</v>
      </c>
      <c r="T7144" s="211">
        <v>0.51373870875492189</v>
      </c>
      <c r="U7144" s="211">
        <v>0.41353981858576805</v>
      </c>
      <c r="V7144" s="211">
        <v>8.8598941746219392E-2</v>
      </c>
      <c r="W7144" s="211">
        <v>0.56479486111367083</v>
      </c>
      <c r="X7144" s="211">
        <v>0.30475555495931483</v>
      </c>
      <c r="Y7144" s="211">
        <v>0.65795862123700732</v>
      </c>
      <c r="Z7144" s="211">
        <v>0.14970343778074294</v>
      </c>
      <c r="AA7144" s="212">
        <v>0.11889449658978443</v>
      </c>
    </row>
    <row r="7145" spans="1:27" x14ac:dyDescent="0.35">
      <c r="A7145" s="210" t="s">
        <v>7821</v>
      </c>
      <c r="B7145" s="217">
        <v>153.6153488815869</v>
      </c>
      <c r="C7145" s="211">
        <v>5.0377234724245025E-2</v>
      </c>
      <c r="D7145" s="211">
        <v>0.1197813618530738</v>
      </c>
      <c r="E7145" s="211">
        <v>7.4455160191564423E-2</v>
      </c>
      <c r="F7145" s="211">
        <v>9.3893596499028564E-2</v>
      </c>
      <c r="G7145" s="211">
        <v>0.12271457621415485</v>
      </c>
      <c r="H7145" s="211">
        <v>0.11758536999394195</v>
      </c>
      <c r="I7145" s="211">
        <v>0.42230787510978052</v>
      </c>
      <c r="J7145" s="211">
        <v>0.449228913768906</v>
      </c>
      <c r="K7145" s="211">
        <v>0.54733306467711784</v>
      </c>
      <c r="L7145" s="211">
        <v>0.268949213280749</v>
      </c>
      <c r="M7145" s="211">
        <v>0.11100120475241587</v>
      </c>
      <c r="N7145" s="211">
        <v>0.58363156348364664</v>
      </c>
      <c r="O7145" s="211">
        <v>0.66560552755565516</v>
      </c>
      <c r="P7145" s="211">
        <v>6.9661546066642835E-2</v>
      </c>
      <c r="Q7145" s="211">
        <v>0.13698079406844205</v>
      </c>
      <c r="R7145" s="211">
        <v>0.47163547307228271</v>
      </c>
      <c r="S7145" s="211">
        <v>0.34223366670128286</v>
      </c>
      <c r="T7145" s="211">
        <v>0.60337867196503014</v>
      </c>
      <c r="U7145" s="211">
        <v>0.43137356841191199</v>
      </c>
      <c r="V7145" s="211">
        <v>0.131337595683159</v>
      </c>
      <c r="W7145" s="211">
        <v>0.53911565237717474</v>
      </c>
      <c r="X7145" s="211">
        <v>0.31518830881155757</v>
      </c>
      <c r="Y7145" s="211">
        <v>0.55989843759675539</v>
      </c>
      <c r="Z7145" s="211">
        <v>0.14695369776062359</v>
      </c>
      <c r="AA7145" s="212">
        <v>0.1207519952361375</v>
      </c>
    </row>
    <row r="7146" spans="1:27" x14ac:dyDescent="0.35">
      <c r="A7146" s="210" t="s">
        <v>7822</v>
      </c>
      <c r="B7146" s="217">
        <v>128.96147237986563</v>
      </c>
      <c r="C7146" s="211">
        <v>8.5625837076800396E-2</v>
      </c>
      <c r="D7146" s="211">
        <v>0.12611859072697684</v>
      </c>
      <c r="E7146" s="211">
        <v>7.429959596487809E-2</v>
      </c>
      <c r="F7146" s="211">
        <v>9.8161450828068875E-2</v>
      </c>
      <c r="G7146" s="211">
        <v>0.11842614593472924</v>
      </c>
      <c r="H7146" s="211">
        <v>0.12756313656382315</v>
      </c>
      <c r="I7146" s="211">
        <v>0.44026984339789044</v>
      </c>
      <c r="J7146" s="211">
        <v>0.43250590903281927</v>
      </c>
      <c r="K7146" s="211">
        <v>0.59806347789927017</v>
      </c>
      <c r="L7146" s="211">
        <v>0.27984764289710934</v>
      </c>
      <c r="M7146" s="211">
        <v>0.11166657080189663</v>
      </c>
      <c r="N7146" s="211">
        <v>0.38059015777357624</v>
      </c>
      <c r="O7146" s="211">
        <v>0.5429626642607841</v>
      </c>
      <c r="P7146" s="211">
        <v>6.3826388776331497E-2</v>
      </c>
      <c r="Q7146" s="211">
        <v>4.8263357946276009E-2</v>
      </c>
      <c r="R7146" s="211">
        <v>0.40584655549336224</v>
      </c>
      <c r="S7146" s="211">
        <v>0.42107271288180098</v>
      </c>
      <c r="T7146" s="211">
        <v>0.52623230158148293</v>
      </c>
      <c r="U7146" s="211">
        <v>0.50818437096453617</v>
      </c>
      <c r="V7146" s="211">
        <v>8.4264444073831643E-2</v>
      </c>
      <c r="W7146" s="211">
        <v>0.57114247687784037</v>
      </c>
      <c r="X7146" s="211">
        <v>0.29158563502140272</v>
      </c>
      <c r="Y7146" s="211">
        <v>0.5628903700032637</v>
      </c>
      <c r="Z7146" s="211">
        <v>0.14938841906184544</v>
      </c>
      <c r="AA7146" s="212">
        <v>0.11447872176922871</v>
      </c>
    </row>
    <row r="7147" spans="1:27" x14ac:dyDescent="0.35">
      <c r="A7147" s="210" t="s">
        <v>7823</v>
      </c>
      <c r="B7147" s="217">
        <v>127.24327235990158</v>
      </c>
      <c r="C7147" s="211">
        <v>6.5451856326566013E-2</v>
      </c>
      <c r="D7147" s="211">
        <v>0.12997741579159852</v>
      </c>
      <c r="E7147" s="211">
        <v>6.6969986986124566E-2</v>
      </c>
      <c r="F7147" s="211">
        <v>0.10684706044717028</v>
      </c>
      <c r="G7147" s="211">
        <v>0.12204656695119936</v>
      </c>
      <c r="H7147" s="211">
        <v>0.10273583240928921</v>
      </c>
      <c r="I7147" s="211">
        <v>0.52068913753248247</v>
      </c>
      <c r="J7147" s="211">
        <v>0.45202836948218278</v>
      </c>
      <c r="K7147" s="211">
        <v>0.53375239409890152</v>
      </c>
      <c r="L7147" s="211">
        <v>0.27544608120237191</v>
      </c>
      <c r="M7147" s="211">
        <v>0.10646257061946357</v>
      </c>
      <c r="N7147" s="211">
        <v>0.46820290407897824</v>
      </c>
      <c r="O7147" s="211">
        <v>0.73883925190529609</v>
      </c>
      <c r="P7147" s="211">
        <v>6.718975939201495E-2</v>
      </c>
      <c r="Q7147" s="211">
        <v>0.12886090572685488</v>
      </c>
      <c r="R7147" s="211">
        <v>0.39983069206881688</v>
      </c>
      <c r="S7147" s="211">
        <v>0.3965434344729839</v>
      </c>
      <c r="T7147" s="211">
        <v>0.51471831982591776</v>
      </c>
      <c r="U7147" s="211">
        <v>0.39236330235742278</v>
      </c>
      <c r="V7147" s="211">
        <v>8.5413408449931408E-2</v>
      </c>
      <c r="W7147" s="211">
        <v>0.57969358453750741</v>
      </c>
      <c r="X7147" s="211">
        <v>0.38472317523656074</v>
      </c>
      <c r="Y7147" s="211">
        <v>0.69391942711342158</v>
      </c>
      <c r="Z7147" s="211">
        <v>0.14509106782757236</v>
      </c>
      <c r="AA7147" s="212">
        <v>0.12145121998919531</v>
      </c>
    </row>
    <row r="7148" spans="1:27" x14ac:dyDescent="0.35">
      <c r="A7148" s="210" t="s">
        <v>7824</v>
      </c>
      <c r="B7148" s="217">
        <v>139.52165114085727</v>
      </c>
      <c r="C7148" s="211">
        <v>7.9740967645120064E-2</v>
      </c>
      <c r="D7148" s="211">
        <v>0.12815594228102906</v>
      </c>
      <c r="E7148" s="211">
        <v>7.5879380684392941E-2</v>
      </c>
      <c r="F7148" s="211">
        <v>9.1074136526054048E-2</v>
      </c>
      <c r="G7148" s="211">
        <v>0.1241961986938195</v>
      </c>
      <c r="H7148" s="211">
        <v>0.10474866210813663</v>
      </c>
      <c r="I7148" s="211">
        <v>0.49727803525268238</v>
      </c>
      <c r="J7148" s="211">
        <v>0.46595197865161009</v>
      </c>
      <c r="K7148" s="211">
        <v>0.64436212249363389</v>
      </c>
      <c r="L7148" s="211">
        <v>0.27420663827181813</v>
      </c>
      <c r="M7148" s="211">
        <v>0.11466064964858463</v>
      </c>
      <c r="N7148" s="211">
        <v>0.43946813010809194</v>
      </c>
      <c r="O7148" s="211">
        <v>0.68717438021647226</v>
      </c>
      <c r="P7148" s="211">
        <v>6.8323377691891757E-2</v>
      </c>
      <c r="Q7148" s="211">
        <v>0.10432297640181798</v>
      </c>
      <c r="R7148" s="211">
        <v>0.37534686462006261</v>
      </c>
      <c r="S7148" s="211">
        <v>0.32580521884127217</v>
      </c>
      <c r="T7148" s="211">
        <v>0.58185353354579195</v>
      </c>
      <c r="U7148" s="211">
        <v>0.39644274692678194</v>
      </c>
      <c r="V7148" s="211">
        <v>7.626745476237283E-2</v>
      </c>
      <c r="W7148" s="211">
        <v>0.50283074894234092</v>
      </c>
      <c r="X7148" s="211">
        <v>0.30572223163531664</v>
      </c>
      <c r="Y7148" s="211">
        <v>0.71506825866605361</v>
      </c>
      <c r="Z7148" s="211">
        <v>0.1468132497443792</v>
      </c>
      <c r="AA7148" s="212">
        <v>0.11940573749539034</v>
      </c>
    </row>
    <row r="7149" spans="1:27" x14ac:dyDescent="0.35">
      <c r="A7149" s="210" t="s">
        <v>7825</v>
      </c>
      <c r="B7149" s="217">
        <v>176.62500591097771</v>
      </c>
      <c r="C7149" s="211">
        <v>6.6311318945779602E-2</v>
      </c>
      <c r="D7149" s="211">
        <v>0.11868808234511302</v>
      </c>
      <c r="E7149" s="211">
        <v>7.4905552528248293E-2</v>
      </c>
      <c r="F7149" s="211">
        <v>9.5661348252325543E-2</v>
      </c>
      <c r="G7149" s="211">
        <v>0.11859239867201789</v>
      </c>
      <c r="H7149" s="211">
        <v>0.1063349569237123</v>
      </c>
      <c r="I7149" s="211">
        <v>0.47578798735853056</v>
      </c>
      <c r="J7149" s="211">
        <v>0.45850511515587766</v>
      </c>
      <c r="K7149" s="211">
        <v>0.60148237645651892</v>
      </c>
      <c r="L7149" s="211">
        <v>0.27227970368178905</v>
      </c>
      <c r="M7149" s="211">
        <v>0.11119374899125765</v>
      </c>
      <c r="N7149" s="211">
        <v>0.48825864397936963</v>
      </c>
      <c r="O7149" s="211">
        <v>0.65358364225365306</v>
      </c>
      <c r="P7149" s="211">
        <v>7.295496315338143E-2</v>
      </c>
      <c r="Q7149" s="211">
        <v>0.10060846015952546</v>
      </c>
      <c r="R7149" s="211">
        <v>0.44367668578045788</v>
      </c>
      <c r="S7149" s="211">
        <v>0.28879005926715756</v>
      </c>
      <c r="T7149" s="211">
        <v>0.51806560087263709</v>
      </c>
      <c r="U7149" s="211">
        <v>0.37568148264383339</v>
      </c>
      <c r="V7149" s="211">
        <v>0.17066701273398574</v>
      </c>
      <c r="W7149" s="211">
        <v>0.50407779821811471</v>
      </c>
      <c r="X7149" s="211">
        <v>0.42068172292797001</v>
      </c>
      <c r="Y7149" s="211">
        <v>0.62224945441517832</v>
      </c>
      <c r="Z7149" s="211">
        <v>0.14996182346482542</v>
      </c>
      <c r="AA7149" s="212">
        <v>0.11803566088559378</v>
      </c>
    </row>
    <row r="7150" spans="1:27" x14ac:dyDescent="0.35">
      <c r="A7150" s="210" t="s">
        <v>7826</v>
      </c>
      <c r="B7150" s="217">
        <v>104.68836113752762</v>
      </c>
      <c r="C7150" s="211">
        <v>5.8156354659437193E-2</v>
      </c>
      <c r="D7150" s="211">
        <v>0.11802842634541054</v>
      </c>
      <c r="E7150" s="211">
        <v>7.9162074634990948E-2</v>
      </c>
      <c r="F7150" s="211">
        <v>0.10575859768253158</v>
      </c>
      <c r="G7150" s="211">
        <v>0.1220899452528037</v>
      </c>
      <c r="H7150" s="211">
        <v>0.12748542736681462</v>
      </c>
      <c r="I7150" s="211">
        <v>0.46430363884452003</v>
      </c>
      <c r="J7150" s="211">
        <v>0.42147692479543103</v>
      </c>
      <c r="K7150" s="211">
        <v>0.58018228362933089</v>
      </c>
      <c r="L7150" s="211">
        <v>0.27627189049197592</v>
      </c>
      <c r="M7150" s="211">
        <v>9.594294746618881E-2</v>
      </c>
      <c r="N7150" s="211">
        <v>0.36454124390521686</v>
      </c>
      <c r="O7150" s="211">
        <v>0.64674070524788152</v>
      </c>
      <c r="P7150" s="211">
        <v>6.1370696858572903E-2</v>
      </c>
      <c r="Q7150" s="211">
        <v>0.12994732659055153</v>
      </c>
      <c r="R7150" s="211">
        <v>0.40458035617470978</v>
      </c>
      <c r="S7150" s="211">
        <v>0.29898325040357376</v>
      </c>
      <c r="T7150" s="211">
        <v>0.6002775545933694</v>
      </c>
      <c r="U7150" s="211">
        <v>0.3855116540011666</v>
      </c>
      <c r="V7150" s="211">
        <v>5.4974332457198939E-2</v>
      </c>
      <c r="W7150" s="211">
        <v>0.5813210231221575</v>
      </c>
      <c r="X7150" s="211">
        <v>0.3680633366940585</v>
      </c>
      <c r="Y7150" s="211">
        <v>0.67879170392365662</v>
      </c>
      <c r="Z7150" s="211">
        <v>0.14632086594027949</v>
      </c>
      <c r="AA7150" s="212">
        <v>0.12120890578597467</v>
      </c>
    </row>
    <row r="7151" spans="1:27" x14ac:dyDescent="0.35">
      <c r="A7151" s="210" t="s">
        <v>7827</v>
      </c>
      <c r="B7151" s="217">
        <v>128.74085753456029</v>
      </c>
      <c r="C7151" s="211">
        <v>5.3149040497582963E-2</v>
      </c>
      <c r="D7151" s="211">
        <v>0.12771336142548267</v>
      </c>
      <c r="E7151" s="211">
        <v>8.0169317754556088E-2</v>
      </c>
      <c r="F7151" s="211">
        <v>9.5852894758222409E-2</v>
      </c>
      <c r="G7151" s="211">
        <v>0.12140013366057581</v>
      </c>
      <c r="H7151" s="211">
        <v>0.11995259047760165</v>
      </c>
      <c r="I7151" s="211">
        <v>0.52669270362532328</v>
      </c>
      <c r="J7151" s="211">
        <v>0.47179290660760081</v>
      </c>
      <c r="K7151" s="211">
        <v>0.60059875172309862</v>
      </c>
      <c r="L7151" s="211">
        <v>0.26818871921169263</v>
      </c>
      <c r="M7151" s="211">
        <v>9.4679469846109032E-2</v>
      </c>
      <c r="N7151" s="211">
        <v>0.53962520743921194</v>
      </c>
      <c r="O7151" s="211">
        <v>0.58402343457589556</v>
      </c>
      <c r="P7151" s="211">
        <v>6.6511824709504078E-2</v>
      </c>
      <c r="Q7151" s="211">
        <v>8.3425174201611635E-2</v>
      </c>
      <c r="R7151" s="211">
        <v>0.48033293482703732</v>
      </c>
      <c r="S7151" s="211">
        <v>0.35687479758684088</v>
      </c>
      <c r="T7151" s="211">
        <v>0.54233513349184437</v>
      </c>
      <c r="U7151" s="211">
        <v>0.41722604831603255</v>
      </c>
      <c r="V7151" s="211">
        <v>7.7467694819765509E-2</v>
      </c>
      <c r="W7151" s="211">
        <v>0.60265134384861696</v>
      </c>
      <c r="X7151" s="211">
        <v>0.31309569775553031</v>
      </c>
      <c r="Y7151" s="211">
        <v>0.5347754864877573</v>
      </c>
      <c r="Z7151" s="211">
        <v>0.14493718390020915</v>
      </c>
      <c r="AA7151" s="212">
        <v>0.11396210345091361</v>
      </c>
    </row>
    <row r="7152" spans="1:27" x14ac:dyDescent="0.35">
      <c r="A7152" s="210" t="s">
        <v>7828</v>
      </c>
      <c r="B7152" s="217">
        <v>159.90619506941078</v>
      </c>
      <c r="C7152" s="211">
        <v>5.8996390628360179E-2</v>
      </c>
      <c r="D7152" s="211">
        <v>0.12442839056976916</v>
      </c>
      <c r="E7152" s="211">
        <v>7.8565744773033699E-2</v>
      </c>
      <c r="F7152" s="211">
        <v>0.1089159210990532</v>
      </c>
      <c r="G7152" s="211">
        <v>0.11610215623739704</v>
      </c>
      <c r="H7152" s="211">
        <v>0.11508117004215564</v>
      </c>
      <c r="I7152" s="211">
        <v>0.52782372156852275</v>
      </c>
      <c r="J7152" s="211">
        <v>0.4563339754584817</v>
      </c>
      <c r="K7152" s="211">
        <v>0.54082781333987506</v>
      </c>
      <c r="L7152" s="211">
        <v>0.26952616106661431</v>
      </c>
      <c r="M7152" s="211">
        <v>0.10215762805758949</v>
      </c>
      <c r="N7152" s="211">
        <v>0.37943753779266698</v>
      </c>
      <c r="O7152" s="211">
        <v>0.67363638591133657</v>
      </c>
      <c r="P7152" s="211">
        <v>6.5650857489747902E-2</v>
      </c>
      <c r="Q7152" s="211">
        <v>0.10621075103825633</v>
      </c>
      <c r="R7152" s="211">
        <v>0.37640278692453338</v>
      </c>
      <c r="S7152" s="211">
        <v>0.34637645030681358</v>
      </c>
      <c r="T7152" s="211">
        <v>0.58263273032695506</v>
      </c>
      <c r="U7152" s="211">
        <v>0.47093513590040925</v>
      </c>
      <c r="V7152" s="211">
        <v>0.15401253778802881</v>
      </c>
      <c r="W7152" s="211">
        <v>0.61921501776292553</v>
      </c>
      <c r="X7152" s="211">
        <v>0.30955227840888289</v>
      </c>
      <c r="Y7152" s="211">
        <v>0.68229076638580732</v>
      </c>
      <c r="Z7152" s="211">
        <v>0.1470261570478868</v>
      </c>
      <c r="AA7152" s="212">
        <v>0.12055842346618037</v>
      </c>
    </row>
    <row r="7153" spans="1:27" x14ac:dyDescent="0.35">
      <c r="A7153" s="210" t="s">
        <v>7829</v>
      </c>
      <c r="B7153" s="217">
        <v>122.8596970131164</v>
      </c>
      <c r="C7153" s="211">
        <v>6.5638722915825051E-2</v>
      </c>
      <c r="D7153" s="211">
        <v>0.12506291596690206</v>
      </c>
      <c r="E7153" s="211">
        <v>7.9445045247671833E-2</v>
      </c>
      <c r="F7153" s="211">
        <v>9.4339326823129857E-2</v>
      </c>
      <c r="G7153" s="211">
        <v>0.12186139956854644</v>
      </c>
      <c r="H7153" s="211">
        <v>0.11549988204785376</v>
      </c>
      <c r="I7153" s="211">
        <v>0.51031845696734013</v>
      </c>
      <c r="J7153" s="211">
        <v>0.41710084967797034</v>
      </c>
      <c r="K7153" s="211">
        <v>0.54030423544161277</v>
      </c>
      <c r="L7153" s="211">
        <v>0.27848980464699968</v>
      </c>
      <c r="M7153" s="211">
        <v>0.10160490938911382</v>
      </c>
      <c r="N7153" s="211">
        <v>0.45438559246299831</v>
      </c>
      <c r="O7153" s="211">
        <v>0.7533173236772549</v>
      </c>
      <c r="P7153" s="211">
        <v>6.6744717755970545E-2</v>
      </c>
      <c r="Q7153" s="211">
        <v>0.10059487706030688</v>
      </c>
      <c r="R7153" s="211">
        <v>0.38804901850624962</v>
      </c>
      <c r="S7153" s="211">
        <v>0.29727557341787247</v>
      </c>
      <c r="T7153" s="211">
        <v>0.62854555471521001</v>
      </c>
      <c r="U7153" s="211">
        <v>0.35207136165245495</v>
      </c>
      <c r="V7153" s="211">
        <v>8.3943215323949272E-2</v>
      </c>
      <c r="W7153" s="211">
        <v>0.52974831591827376</v>
      </c>
      <c r="X7153" s="211">
        <v>0.41125864483803043</v>
      </c>
      <c r="Y7153" s="211">
        <v>0.64889569247104717</v>
      </c>
      <c r="Z7153" s="211">
        <v>0.14953475683813328</v>
      </c>
      <c r="AA7153" s="212">
        <v>0.12358783204057039</v>
      </c>
    </row>
    <row r="7154" spans="1:27" x14ac:dyDescent="0.35">
      <c r="A7154" s="210" t="s">
        <v>7830</v>
      </c>
      <c r="B7154" s="217">
        <v>143.71900331028309</v>
      </c>
      <c r="C7154" s="211">
        <v>4.8759765635167339E-2</v>
      </c>
      <c r="D7154" s="211">
        <v>0.12203407021089578</v>
      </c>
      <c r="E7154" s="211">
        <v>7.5415438843572519E-2</v>
      </c>
      <c r="F7154" s="211">
        <v>0.11772656276140718</v>
      </c>
      <c r="G7154" s="211">
        <v>0.11601554273343093</v>
      </c>
      <c r="H7154" s="211">
        <v>0.1158117042554366</v>
      </c>
      <c r="I7154" s="211">
        <v>0.45574220452149722</v>
      </c>
      <c r="J7154" s="211">
        <v>0.42227093008183425</v>
      </c>
      <c r="K7154" s="211">
        <v>0.56797169464075492</v>
      </c>
      <c r="L7154" s="211">
        <v>0.2689642119825541</v>
      </c>
      <c r="M7154" s="211">
        <v>0.10163211738875055</v>
      </c>
      <c r="N7154" s="211">
        <v>0.42697967613872312</v>
      </c>
      <c r="O7154" s="211">
        <v>0.57480300940080853</v>
      </c>
      <c r="P7154" s="211">
        <v>7.2139393397592913E-2</v>
      </c>
      <c r="Q7154" s="211">
        <v>9.1325208610988695E-2</v>
      </c>
      <c r="R7154" s="211">
        <v>0.45456380806584684</v>
      </c>
      <c r="S7154" s="211">
        <v>0.33137788980816174</v>
      </c>
      <c r="T7154" s="211">
        <v>0.56565814154490179</v>
      </c>
      <c r="U7154" s="211">
        <v>0.55789675491460811</v>
      </c>
      <c r="V7154" s="211">
        <v>8.1373306646087731E-2</v>
      </c>
      <c r="W7154" s="211">
        <v>0.51943146021372177</v>
      </c>
      <c r="X7154" s="211">
        <v>0.27979861614301826</v>
      </c>
      <c r="Y7154" s="211">
        <v>0.67276139740155949</v>
      </c>
      <c r="Z7154" s="211">
        <v>0.14840276030604546</v>
      </c>
      <c r="AA7154" s="212">
        <v>0.1184457864565507</v>
      </c>
    </row>
    <row r="7155" spans="1:27" x14ac:dyDescent="0.35">
      <c r="A7155" s="210" t="s">
        <v>7831</v>
      </c>
      <c r="B7155" s="217">
        <v>155.24102020720397</v>
      </c>
      <c r="C7155" s="211">
        <v>5.8149073572617602E-2</v>
      </c>
      <c r="D7155" s="211">
        <v>0.1261889539096698</v>
      </c>
      <c r="E7155" s="211">
        <v>7.923589827221296E-2</v>
      </c>
      <c r="F7155" s="211">
        <v>0.10070545007824831</v>
      </c>
      <c r="G7155" s="211">
        <v>0.12051010671549579</v>
      </c>
      <c r="H7155" s="211">
        <v>0.12580534550847519</v>
      </c>
      <c r="I7155" s="211">
        <v>0.49096610352962228</v>
      </c>
      <c r="J7155" s="211">
        <v>0.44629449974584395</v>
      </c>
      <c r="K7155" s="211">
        <v>0.62894470919078271</v>
      </c>
      <c r="L7155" s="211">
        <v>0.2771846356078746</v>
      </c>
      <c r="M7155" s="211">
        <v>0.10834157245714839</v>
      </c>
      <c r="N7155" s="211">
        <v>0.50750841558403481</v>
      </c>
      <c r="O7155" s="211">
        <v>0.54960999687662215</v>
      </c>
      <c r="P7155" s="211">
        <v>6.4404666399835386E-2</v>
      </c>
      <c r="Q7155" s="211">
        <v>0.11206439378110955</v>
      </c>
      <c r="R7155" s="211">
        <v>0.46393719358752084</v>
      </c>
      <c r="S7155" s="211">
        <v>0.31315534390182292</v>
      </c>
      <c r="T7155" s="211">
        <v>0.5616459399394812</v>
      </c>
      <c r="U7155" s="211">
        <v>0.42154159810520175</v>
      </c>
      <c r="V7155" s="211">
        <v>0.12788109423312055</v>
      </c>
      <c r="W7155" s="211">
        <v>0.52456558754873361</v>
      </c>
      <c r="X7155" s="211">
        <v>0.33907358111160529</v>
      </c>
      <c r="Y7155" s="211">
        <v>0.7387238503854735</v>
      </c>
      <c r="Z7155" s="211">
        <v>0.14913352969181845</v>
      </c>
      <c r="AA7155" s="212">
        <v>0.12288852530083659</v>
      </c>
    </row>
    <row r="7156" spans="1:27" x14ac:dyDescent="0.35">
      <c r="A7156" s="210" t="s">
        <v>7832</v>
      </c>
      <c r="B7156" s="217">
        <v>120.7905633170072</v>
      </c>
      <c r="C7156" s="211">
        <v>7.2813114758779746E-2</v>
      </c>
      <c r="D7156" s="211">
        <v>0.12486949380767368</v>
      </c>
      <c r="E7156" s="211">
        <v>6.9396090002609198E-2</v>
      </c>
      <c r="F7156" s="211">
        <v>0.11438346580843547</v>
      </c>
      <c r="G7156" s="211">
        <v>0.12435448301593427</v>
      </c>
      <c r="H7156" s="211">
        <v>0.10548562516470258</v>
      </c>
      <c r="I7156" s="211">
        <v>0.43155604746988557</v>
      </c>
      <c r="J7156" s="211">
        <v>0.42640280039734291</v>
      </c>
      <c r="K7156" s="211">
        <v>0.58508042865384391</v>
      </c>
      <c r="L7156" s="211">
        <v>0.26681206454695139</v>
      </c>
      <c r="M7156" s="211">
        <v>0.11259855396474762</v>
      </c>
      <c r="N7156" s="211">
        <v>0.39451445982185068</v>
      </c>
      <c r="O7156" s="211">
        <v>0.70845122128824578</v>
      </c>
      <c r="P7156" s="211">
        <v>6.6956628183477515E-2</v>
      </c>
      <c r="Q7156" s="211">
        <v>0.14390154345652956</v>
      </c>
      <c r="R7156" s="211">
        <v>0.41645020875765454</v>
      </c>
      <c r="S7156" s="211">
        <v>0.37482545978038462</v>
      </c>
      <c r="T7156" s="211">
        <v>0.57851588023944123</v>
      </c>
      <c r="U7156" s="211">
        <v>0.32830585675580498</v>
      </c>
      <c r="V7156" s="211">
        <v>8.2409846798728884E-2</v>
      </c>
      <c r="W7156" s="211">
        <v>0.4893911610625814</v>
      </c>
      <c r="X7156" s="211">
        <v>0.36181787763457074</v>
      </c>
      <c r="Y7156" s="211">
        <v>0.69663053948568954</v>
      </c>
      <c r="Z7156" s="211">
        <v>0.14925222697328852</v>
      </c>
      <c r="AA7156" s="212">
        <v>0.12257820283748985</v>
      </c>
    </row>
    <row r="7157" spans="1:27" x14ac:dyDescent="0.35">
      <c r="A7157" s="210" t="s">
        <v>7833</v>
      </c>
      <c r="B7157" s="217">
        <v>151.10809495261745</v>
      </c>
      <c r="C7157" s="211">
        <v>8.2694102780410936E-2</v>
      </c>
      <c r="D7157" s="211">
        <v>0.13225018291561363</v>
      </c>
      <c r="E7157" s="211">
        <v>7.2869173736350351E-2</v>
      </c>
      <c r="F7157" s="211">
        <v>8.1771730432695422E-2</v>
      </c>
      <c r="G7157" s="211">
        <v>0.12413710888215967</v>
      </c>
      <c r="H7157" s="211">
        <v>0.11566866784595274</v>
      </c>
      <c r="I7157" s="211">
        <v>0.45160961162999108</v>
      </c>
      <c r="J7157" s="211">
        <v>0.45955977046977808</v>
      </c>
      <c r="K7157" s="211">
        <v>0.55830987404199628</v>
      </c>
      <c r="L7157" s="211">
        <v>0.27319300024041621</v>
      </c>
      <c r="M7157" s="211">
        <v>8.261740961540219E-2</v>
      </c>
      <c r="N7157" s="211">
        <v>0.35766863672174087</v>
      </c>
      <c r="O7157" s="211">
        <v>0.76126402132975046</v>
      </c>
      <c r="P7157" s="211">
        <v>7.0758758869872707E-2</v>
      </c>
      <c r="Q7157" s="211">
        <v>9.5605820946964445E-2</v>
      </c>
      <c r="R7157" s="211">
        <v>0.37813242694936761</v>
      </c>
      <c r="S7157" s="211">
        <v>0.3666946965228492</v>
      </c>
      <c r="T7157" s="211">
        <v>0.59514997134464087</v>
      </c>
      <c r="U7157" s="211">
        <v>0.41141892158889448</v>
      </c>
      <c r="V7157" s="211">
        <v>0.16258817464900088</v>
      </c>
      <c r="W7157" s="211">
        <v>0.55206996424249966</v>
      </c>
      <c r="X7157" s="211">
        <v>0.30533706818080741</v>
      </c>
      <c r="Y7157" s="211">
        <v>0.54154685149171256</v>
      </c>
      <c r="Z7157" s="211">
        <v>0.14778581733251836</v>
      </c>
      <c r="AA7157" s="212">
        <v>0.11489907747234443</v>
      </c>
    </row>
    <row r="7158" spans="1:27" x14ac:dyDescent="0.35">
      <c r="A7158" s="210" t="s">
        <v>7834</v>
      </c>
      <c r="B7158" s="217">
        <v>123.13394132249381</v>
      </c>
      <c r="C7158" s="211">
        <v>7.8403677631735322E-2</v>
      </c>
      <c r="D7158" s="211">
        <v>0.11419990267186579</v>
      </c>
      <c r="E7158" s="211">
        <v>7.7054868698938517E-2</v>
      </c>
      <c r="F7158" s="211">
        <v>0.11449090492077933</v>
      </c>
      <c r="G7158" s="211">
        <v>0.11895569818598599</v>
      </c>
      <c r="H7158" s="211">
        <v>0.11237298609714257</v>
      </c>
      <c r="I7158" s="211">
        <v>0.47404627494037921</v>
      </c>
      <c r="J7158" s="211">
        <v>0.47024814176154517</v>
      </c>
      <c r="K7158" s="211">
        <v>0.53916356320949022</v>
      </c>
      <c r="L7158" s="211">
        <v>0.2782456056593029</v>
      </c>
      <c r="M7158" s="211">
        <v>9.9923844486701399E-2</v>
      </c>
      <c r="N7158" s="211">
        <v>0.44040506909656618</v>
      </c>
      <c r="O7158" s="211">
        <v>0.73181927514167811</v>
      </c>
      <c r="P7158" s="211">
        <v>7.2490183936038594E-2</v>
      </c>
      <c r="Q7158" s="211">
        <v>7.1603245155375431E-2</v>
      </c>
      <c r="R7158" s="211">
        <v>0.46813228661512934</v>
      </c>
      <c r="S7158" s="211">
        <v>0.29942217166539353</v>
      </c>
      <c r="T7158" s="211">
        <v>0.62153156967556955</v>
      </c>
      <c r="U7158" s="211">
        <v>0.39386079668188184</v>
      </c>
      <c r="V7158" s="211">
        <v>7.0038552884724992E-2</v>
      </c>
      <c r="W7158" s="211">
        <v>0.49376635130285818</v>
      </c>
      <c r="X7158" s="211">
        <v>0.3093541885485947</v>
      </c>
      <c r="Y7158" s="211">
        <v>0.62067163578148099</v>
      </c>
      <c r="Z7158" s="211">
        <v>0.14287194965487604</v>
      </c>
      <c r="AA7158" s="212">
        <v>0.12175850979517006</v>
      </c>
    </row>
    <row r="7159" spans="1:27" x14ac:dyDescent="0.35">
      <c r="A7159" s="210" t="s">
        <v>7835</v>
      </c>
      <c r="B7159" s="217">
        <v>178.12474846842463</v>
      </c>
      <c r="C7159" s="211">
        <v>5.8894469441126689E-2</v>
      </c>
      <c r="D7159" s="211">
        <v>0.12929878243937151</v>
      </c>
      <c r="E7159" s="211">
        <v>7.8504290133203009E-2</v>
      </c>
      <c r="F7159" s="211">
        <v>0.11916920743978301</v>
      </c>
      <c r="G7159" s="211">
        <v>0.11658909048674525</v>
      </c>
      <c r="H7159" s="211">
        <v>0.11831401640447514</v>
      </c>
      <c r="I7159" s="211">
        <v>0.49224361408728912</v>
      </c>
      <c r="J7159" s="211">
        <v>0.46328941984410432</v>
      </c>
      <c r="K7159" s="211">
        <v>0.60648092781597374</v>
      </c>
      <c r="L7159" s="211">
        <v>0.2741038072063765</v>
      </c>
      <c r="M7159" s="211">
        <v>9.5719040613153256E-2</v>
      </c>
      <c r="N7159" s="211">
        <v>0.50411024790857517</v>
      </c>
      <c r="O7159" s="211">
        <v>0.70494704459749258</v>
      </c>
      <c r="P7159" s="211">
        <v>7.248574542605038E-2</v>
      </c>
      <c r="Q7159" s="211">
        <v>0.15067177946051388</v>
      </c>
      <c r="R7159" s="211">
        <v>0.48483963891980225</v>
      </c>
      <c r="S7159" s="211">
        <v>0.31432391707969076</v>
      </c>
      <c r="T7159" s="211">
        <v>0.54859009709314599</v>
      </c>
      <c r="U7159" s="211">
        <v>0.53868820830286468</v>
      </c>
      <c r="V7159" s="211">
        <v>0.14452065064190375</v>
      </c>
      <c r="W7159" s="211">
        <v>0.55243810395395931</v>
      </c>
      <c r="X7159" s="211">
        <v>0.29042748929797535</v>
      </c>
      <c r="Y7159" s="211">
        <v>0.5238992022600496</v>
      </c>
      <c r="Z7159" s="211">
        <v>0.14559670175635797</v>
      </c>
      <c r="AA7159" s="212">
        <v>0.11790416980846175</v>
      </c>
    </row>
    <row r="7160" spans="1:27" x14ac:dyDescent="0.35">
      <c r="A7160" s="210" t="s">
        <v>7836</v>
      </c>
      <c r="B7160" s="217">
        <v>166.11613553654738</v>
      </c>
      <c r="C7160" s="211">
        <v>6.1324704218324866E-2</v>
      </c>
      <c r="D7160" s="211">
        <v>0.12598770349790134</v>
      </c>
      <c r="E7160" s="211">
        <v>8.4705030120623775E-2</v>
      </c>
      <c r="F7160" s="211">
        <v>0.11175765151941242</v>
      </c>
      <c r="G7160" s="211">
        <v>0.12514248974607226</v>
      </c>
      <c r="H7160" s="211">
        <v>0.11832900965313921</v>
      </c>
      <c r="I7160" s="211">
        <v>0.47778769602831678</v>
      </c>
      <c r="J7160" s="211">
        <v>0.3964815053801789</v>
      </c>
      <c r="K7160" s="211">
        <v>0.61228373643613521</v>
      </c>
      <c r="L7160" s="211">
        <v>0.27223139209112152</v>
      </c>
      <c r="M7160" s="211">
        <v>8.5804688895639317E-2</v>
      </c>
      <c r="N7160" s="211">
        <v>0.40320476366101754</v>
      </c>
      <c r="O7160" s="211">
        <v>0.71005574539273875</v>
      </c>
      <c r="P7160" s="211">
        <v>7.1494586200506569E-2</v>
      </c>
      <c r="Q7160" s="211">
        <v>7.0788000902517176E-2</v>
      </c>
      <c r="R7160" s="211">
        <v>0.46491222825107009</v>
      </c>
      <c r="S7160" s="211">
        <v>0.29887918808151892</v>
      </c>
      <c r="T7160" s="211">
        <v>0.55381676825060522</v>
      </c>
      <c r="U7160" s="211">
        <v>0.43314397245759867</v>
      </c>
      <c r="V7160" s="211">
        <v>0.14186696902800819</v>
      </c>
      <c r="W7160" s="211">
        <v>0.55587638735709544</v>
      </c>
      <c r="X7160" s="211">
        <v>0.39612259888644613</v>
      </c>
      <c r="Y7160" s="211">
        <v>0.72269401079956963</v>
      </c>
      <c r="Z7160" s="211">
        <v>0.14992313540355409</v>
      </c>
      <c r="AA7160" s="212">
        <v>0.11857833259761898</v>
      </c>
    </row>
    <row r="7161" spans="1:27" x14ac:dyDescent="0.35">
      <c r="A7161" s="210" t="s">
        <v>7837</v>
      </c>
      <c r="B7161" s="217">
        <v>159.83433148476169</v>
      </c>
      <c r="C7161" s="211">
        <v>6.7144033111835033E-2</v>
      </c>
      <c r="D7161" s="211">
        <v>0.12710501041718739</v>
      </c>
      <c r="E7161" s="211">
        <v>7.6271599014668442E-2</v>
      </c>
      <c r="F7161" s="211">
        <v>0.10675889908412746</v>
      </c>
      <c r="G7161" s="211">
        <v>0.12079927573912219</v>
      </c>
      <c r="H7161" s="211">
        <v>0.11184608601955351</v>
      </c>
      <c r="I7161" s="211">
        <v>0.44682347564188912</v>
      </c>
      <c r="J7161" s="211">
        <v>0.41885779313906479</v>
      </c>
      <c r="K7161" s="211">
        <v>0.62349616242712769</v>
      </c>
      <c r="L7161" s="211">
        <v>0.27491740943665638</v>
      </c>
      <c r="M7161" s="211">
        <v>8.9799106938407508E-2</v>
      </c>
      <c r="N7161" s="211">
        <v>0.53389329166995136</v>
      </c>
      <c r="O7161" s="211">
        <v>0.74776297403023606</v>
      </c>
      <c r="P7161" s="211">
        <v>6.7060395377290652E-2</v>
      </c>
      <c r="Q7161" s="211">
        <v>9.1053766940735581E-2</v>
      </c>
      <c r="R7161" s="211">
        <v>0.41613030874553114</v>
      </c>
      <c r="S7161" s="211">
        <v>0.42408596416622596</v>
      </c>
      <c r="T7161" s="211">
        <v>0.6147218876165873</v>
      </c>
      <c r="U7161" s="211">
        <v>0.39803037234260563</v>
      </c>
      <c r="V7161" s="211">
        <v>0.15547470248736348</v>
      </c>
      <c r="W7161" s="211">
        <v>0.48729580216418417</v>
      </c>
      <c r="X7161" s="211">
        <v>0.31616805453759411</v>
      </c>
      <c r="Y7161" s="211">
        <v>0.62314067493252323</v>
      </c>
      <c r="Z7161" s="211">
        <v>0.14737035409199858</v>
      </c>
      <c r="AA7161" s="212">
        <v>0.11881000327909635</v>
      </c>
    </row>
    <row r="7162" spans="1:27" x14ac:dyDescent="0.35">
      <c r="A7162" s="210" t="s">
        <v>7838</v>
      </c>
      <c r="B7162" s="217">
        <v>117.51666262300924</v>
      </c>
      <c r="C7162" s="211">
        <v>5.6839791159590154E-2</v>
      </c>
      <c r="D7162" s="211">
        <v>0.12417965799023761</v>
      </c>
      <c r="E7162" s="211">
        <v>7.8715675909725238E-2</v>
      </c>
      <c r="F7162" s="211">
        <v>8.4150301760299737E-2</v>
      </c>
      <c r="G7162" s="211">
        <v>0.11281563555150224</v>
      </c>
      <c r="H7162" s="211">
        <v>0.11332911909829703</v>
      </c>
      <c r="I7162" s="211">
        <v>0.41757990714803206</v>
      </c>
      <c r="J7162" s="211">
        <v>0.49016865775775881</v>
      </c>
      <c r="K7162" s="211">
        <v>0.63458461472542682</v>
      </c>
      <c r="L7162" s="211">
        <v>0.27401866245981082</v>
      </c>
      <c r="M7162" s="211">
        <v>8.2297150790544935E-2</v>
      </c>
      <c r="N7162" s="211">
        <v>0.49739141000321452</v>
      </c>
      <c r="O7162" s="211">
        <v>0.58833931054613942</v>
      </c>
      <c r="P7162" s="211">
        <v>6.7869890845905084E-2</v>
      </c>
      <c r="Q7162" s="211">
        <v>9.2878343437934732E-2</v>
      </c>
      <c r="R7162" s="211">
        <v>0.44979488989240235</v>
      </c>
      <c r="S7162" s="211">
        <v>0.3051494803611039</v>
      </c>
      <c r="T7162" s="211">
        <v>0.51320628905828958</v>
      </c>
      <c r="U7162" s="211">
        <v>0.44144935537959296</v>
      </c>
      <c r="V7162" s="211">
        <v>7.055633406420081E-2</v>
      </c>
      <c r="W7162" s="211">
        <v>0.53052473647814336</v>
      </c>
      <c r="X7162" s="211">
        <v>0.24650560900842486</v>
      </c>
      <c r="Y7162" s="211">
        <v>0.58106305331004049</v>
      </c>
      <c r="Z7162" s="211">
        <v>0.14929961238052344</v>
      </c>
      <c r="AA7162" s="212">
        <v>0.11889194358342038</v>
      </c>
    </row>
    <row r="7163" spans="1:27" x14ac:dyDescent="0.35">
      <c r="A7163" s="210" t="s">
        <v>7839</v>
      </c>
      <c r="B7163" s="217">
        <v>166.04436834610786</v>
      </c>
      <c r="C7163" s="211">
        <v>6.2029975330885612E-2</v>
      </c>
      <c r="D7163" s="211">
        <v>0.12181553388020139</v>
      </c>
      <c r="E7163" s="211">
        <v>7.9108963288528678E-2</v>
      </c>
      <c r="F7163" s="211">
        <v>0.10666621006652136</v>
      </c>
      <c r="G7163" s="211">
        <v>0.11845932833200616</v>
      </c>
      <c r="H7163" s="211">
        <v>0.12221208220368707</v>
      </c>
      <c r="I7163" s="211">
        <v>0.47366605143353629</v>
      </c>
      <c r="J7163" s="211">
        <v>0.48156234440910789</v>
      </c>
      <c r="K7163" s="211">
        <v>0.63061492890893978</v>
      </c>
      <c r="L7163" s="211">
        <v>0.28195358711587087</v>
      </c>
      <c r="M7163" s="211">
        <v>8.8485441900787318E-2</v>
      </c>
      <c r="N7163" s="211">
        <v>0.39911457521261673</v>
      </c>
      <c r="O7163" s="211">
        <v>0.65980605045358276</v>
      </c>
      <c r="P7163" s="211">
        <v>6.7707401395101355E-2</v>
      </c>
      <c r="Q7163" s="211">
        <v>8.583616023751299E-2</v>
      </c>
      <c r="R7163" s="211">
        <v>0.45522890425282758</v>
      </c>
      <c r="S7163" s="211">
        <v>0.41818907846510783</v>
      </c>
      <c r="T7163" s="211">
        <v>0.55439760631263224</v>
      </c>
      <c r="U7163" s="211">
        <v>0.38097415252827682</v>
      </c>
      <c r="V7163" s="211">
        <v>0.19140293191245647</v>
      </c>
      <c r="W7163" s="211">
        <v>0.54586451284557924</v>
      </c>
      <c r="X7163" s="211">
        <v>0.3751340848290714</v>
      </c>
      <c r="Y7163" s="211">
        <v>0.68097483860732966</v>
      </c>
      <c r="Z7163" s="211">
        <v>0.14805728535194831</v>
      </c>
      <c r="AA7163" s="212">
        <v>0.11902000239654936</v>
      </c>
    </row>
    <row r="7164" spans="1:27" x14ac:dyDescent="0.35">
      <c r="A7164" s="210" t="s">
        <v>7840</v>
      </c>
      <c r="B7164" s="217">
        <v>139.07203043360002</v>
      </c>
      <c r="C7164" s="211">
        <v>7.6748790002173467E-2</v>
      </c>
      <c r="D7164" s="211">
        <v>0.1230156333539047</v>
      </c>
      <c r="E7164" s="211">
        <v>7.1682155229525105E-2</v>
      </c>
      <c r="F7164" s="211">
        <v>0.12063850983377365</v>
      </c>
      <c r="G7164" s="211">
        <v>0.12259002827807201</v>
      </c>
      <c r="H7164" s="211">
        <v>0.11811295556544087</v>
      </c>
      <c r="I7164" s="211">
        <v>0.4108053017151172</v>
      </c>
      <c r="J7164" s="211">
        <v>0.40531560636315223</v>
      </c>
      <c r="K7164" s="211">
        <v>0.62913475932170626</v>
      </c>
      <c r="L7164" s="211">
        <v>0.27650941828527992</v>
      </c>
      <c r="M7164" s="211">
        <v>9.749649109031458E-2</v>
      </c>
      <c r="N7164" s="211">
        <v>0.35833778586258064</v>
      </c>
      <c r="O7164" s="211">
        <v>0.76995478496916281</v>
      </c>
      <c r="P7164" s="211">
        <v>7.2243157144219625E-2</v>
      </c>
      <c r="Q7164" s="211">
        <v>5.7504643774742278E-2</v>
      </c>
      <c r="R7164" s="211">
        <v>0.36740562081604483</v>
      </c>
      <c r="S7164" s="211">
        <v>0.41254769816057046</v>
      </c>
      <c r="T7164" s="211">
        <v>0.51160330979326485</v>
      </c>
      <c r="U7164" s="211">
        <v>0.48127725841072932</v>
      </c>
      <c r="V7164" s="211">
        <v>6.4255820028901817E-2</v>
      </c>
      <c r="W7164" s="211">
        <v>0.62490572674633693</v>
      </c>
      <c r="X7164" s="211">
        <v>0.4166159379492006</v>
      </c>
      <c r="Y7164" s="211">
        <v>0.69487090738488833</v>
      </c>
      <c r="Z7164" s="211">
        <v>0.1427105200631921</v>
      </c>
      <c r="AA7164" s="212">
        <v>0.11308309263670152</v>
      </c>
    </row>
    <row r="7165" spans="1:27" x14ac:dyDescent="0.35">
      <c r="A7165" s="210" t="s">
        <v>7841</v>
      </c>
      <c r="B7165" s="217">
        <v>146.08416873852249</v>
      </c>
      <c r="C7165" s="211">
        <v>7.687127151239892E-2</v>
      </c>
      <c r="D7165" s="211">
        <v>0.13131715226338986</v>
      </c>
      <c r="E7165" s="211">
        <v>8.0667346589441066E-2</v>
      </c>
      <c r="F7165" s="211">
        <v>8.0634670846282328E-2</v>
      </c>
      <c r="G7165" s="211">
        <v>0.11347152312232119</v>
      </c>
      <c r="H7165" s="211">
        <v>0.11827251832290923</v>
      </c>
      <c r="I7165" s="211">
        <v>0.46416720124722133</v>
      </c>
      <c r="J7165" s="211">
        <v>0.47728826372044381</v>
      </c>
      <c r="K7165" s="211">
        <v>0.60497271827384658</v>
      </c>
      <c r="L7165" s="211">
        <v>0.2698813177920229</v>
      </c>
      <c r="M7165" s="211">
        <v>9.5503228607430435E-2</v>
      </c>
      <c r="N7165" s="211">
        <v>0.54879904209367891</v>
      </c>
      <c r="O7165" s="211">
        <v>0.75394817222869726</v>
      </c>
      <c r="P7165" s="211">
        <v>6.5705612353268147E-2</v>
      </c>
      <c r="Q7165" s="211">
        <v>5.2599973655780688E-2</v>
      </c>
      <c r="R7165" s="211">
        <v>0.4627617667776398</v>
      </c>
      <c r="S7165" s="211">
        <v>0.30664270745277356</v>
      </c>
      <c r="T7165" s="211">
        <v>0.5165192770800533</v>
      </c>
      <c r="U7165" s="211">
        <v>0.33132235725439391</v>
      </c>
      <c r="V7165" s="211">
        <v>0.12815017080716945</v>
      </c>
      <c r="W7165" s="211">
        <v>0.5372839068503098</v>
      </c>
      <c r="X7165" s="211">
        <v>0.44413677442749139</v>
      </c>
      <c r="Y7165" s="211">
        <v>0.63496336199141046</v>
      </c>
      <c r="Z7165" s="211">
        <v>0.13971166746029057</v>
      </c>
      <c r="AA7165" s="212">
        <v>0.11589472285481678</v>
      </c>
    </row>
    <row r="7166" spans="1:27" x14ac:dyDescent="0.35">
      <c r="A7166" s="210" t="s">
        <v>7842</v>
      </c>
      <c r="B7166" s="217">
        <v>168.83600661983147</v>
      </c>
      <c r="C7166" s="211">
        <v>5.4612464345238379E-2</v>
      </c>
      <c r="D7166" s="211">
        <v>0.1276244887990747</v>
      </c>
      <c r="E7166" s="211">
        <v>8.1518209633340236E-2</v>
      </c>
      <c r="F7166" s="211">
        <v>7.8242521053477121E-2</v>
      </c>
      <c r="G7166" s="211">
        <v>0.12256652077098749</v>
      </c>
      <c r="H7166" s="211">
        <v>0.12687827885303232</v>
      </c>
      <c r="I7166" s="211">
        <v>0.52767351647795957</v>
      </c>
      <c r="J7166" s="211">
        <v>0.44060818667228319</v>
      </c>
      <c r="K7166" s="211">
        <v>0.61724333445032054</v>
      </c>
      <c r="L7166" s="211">
        <v>0.26781245428821049</v>
      </c>
      <c r="M7166" s="211">
        <v>9.4260433533843641E-2</v>
      </c>
      <c r="N7166" s="211">
        <v>0.3986961037902817</v>
      </c>
      <c r="O7166" s="211">
        <v>0.7203690276485607</v>
      </c>
      <c r="P7166" s="211">
        <v>6.9888249180253242E-2</v>
      </c>
      <c r="Q7166" s="211">
        <v>7.1730074344585018E-2</v>
      </c>
      <c r="R7166" s="211">
        <v>0.40550564670616795</v>
      </c>
      <c r="S7166" s="211">
        <v>0.28063747596651395</v>
      </c>
      <c r="T7166" s="211">
        <v>0.53620197337479192</v>
      </c>
      <c r="U7166" s="211">
        <v>0.40214512217488591</v>
      </c>
      <c r="V7166" s="211">
        <v>0.18244592650454611</v>
      </c>
      <c r="W7166" s="211">
        <v>0.6074488229447963</v>
      </c>
      <c r="X7166" s="211">
        <v>0.33530009758942181</v>
      </c>
      <c r="Y7166" s="211">
        <v>0.68995940640713238</v>
      </c>
      <c r="Z7166" s="211">
        <v>0.14891771653034375</v>
      </c>
      <c r="AA7166" s="212">
        <v>0.1224227527348635</v>
      </c>
    </row>
    <row r="7167" spans="1:27" x14ac:dyDescent="0.35">
      <c r="A7167" s="210" t="s">
        <v>7843</v>
      </c>
      <c r="B7167" s="217">
        <v>118.55397021337419</v>
      </c>
      <c r="C7167" s="211">
        <v>7.292374212379811E-2</v>
      </c>
      <c r="D7167" s="211">
        <v>0.12508161159638997</v>
      </c>
      <c r="E7167" s="211">
        <v>8.1718458953200152E-2</v>
      </c>
      <c r="F7167" s="211">
        <v>0.10805451758317008</v>
      </c>
      <c r="G7167" s="211">
        <v>0.11550632091272668</v>
      </c>
      <c r="H7167" s="211">
        <v>0.11998034530625661</v>
      </c>
      <c r="I7167" s="211">
        <v>0.50756433782789001</v>
      </c>
      <c r="J7167" s="211">
        <v>0.4587702611865847</v>
      </c>
      <c r="K7167" s="211">
        <v>0.56078460283656062</v>
      </c>
      <c r="L7167" s="211">
        <v>0.27710197107061701</v>
      </c>
      <c r="M7167" s="211">
        <v>9.0498201988910981E-2</v>
      </c>
      <c r="N7167" s="211">
        <v>0.36865950972164829</v>
      </c>
      <c r="O7167" s="211">
        <v>0.65687192035099229</v>
      </c>
      <c r="P7167" s="211">
        <v>6.7662002903053936E-2</v>
      </c>
      <c r="Q7167" s="211">
        <v>5.9813403228771933E-2</v>
      </c>
      <c r="R7167" s="211">
        <v>0.41354813289620551</v>
      </c>
      <c r="S7167" s="211">
        <v>0.29241433696190317</v>
      </c>
      <c r="T7167" s="211">
        <v>0.53807787105936555</v>
      </c>
      <c r="U7167" s="211">
        <v>0.37057998642755263</v>
      </c>
      <c r="V7167" s="211">
        <v>6.0778714673854706E-2</v>
      </c>
      <c r="W7167" s="211">
        <v>0.53127045271167972</v>
      </c>
      <c r="X7167" s="211">
        <v>0.26497697484467164</v>
      </c>
      <c r="Y7167" s="211">
        <v>0.64689012807670698</v>
      </c>
      <c r="Z7167" s="211">
        <v>0.14908047248779582</v>
      </c>
      <c r="AA7167" s="212">
        <v>0.11050688260653722</v>
      </c>
    </row>
    <row r="7168" spans="1:27" x14ac:dyDescent="0.35">
      <c r="A7168" s="210" t="s">
        <v>7844</v>
      </c>
      <c r="B7168" s="217">
        <v>162.92787333669611</v>
      </c>
      <c r="C7168" s="211">
        <v>5.7351101435373121E-2</v>
      </c>
      <c r="D7168" s="211">
        <v>0.1230693721050625</v>
      </c>
      <c r="E7168" s="211">
        <v>7.4951230769076629E-2</v>
      </c>
      <c r="F7168" s="211">
        <v>0.11291245829187392</v>
      </c>
      <c r="G7168" s="211">
        <v>0.12057893472172064</v>
      </c>
      <c r="H7168" s="211">
        <v>0.11947066214514657</v>
      </c>
      <c r="I7168" s="211">
        <v>0.47262687304855611</v>
      </c>
      <c r="J7168" s="211">
        <v>0.442244677829226</v>
      </c>
      <c r="K7168" s="211">
        <v>0.59328450732593796</v>
      </c>
      <c r="L7168" s="211">
        <v>0.26972435664167477</v>
      </c>
      <c r="M7168" s="211">
        <v>0.1077094914485785</v>
      </c>
      <c r="N7168" s="211">
        <v>0.39326785344110948</v>
      </c>
      <c r="O7168" s="211">
        <v>0.50759609735390732</v>
      </c>
      <c r="P7168" s="211">
        <v>7.0260020194462064E-2</v>
      </c>
      <c r="Q7168" s="211">
        <v>0.10827083482304561</v>
      </c>
      <c r="R7168" s="211">
        <v>0.41173165884273566</v>
      </c>
      <c r="S7168" s="211">
        <v>0.27702493584585625</v>
      </c>
      <c r="T7168" s="211">
        <v>0.53688209755546557</v>
      </c>
      <c r="U7168" s="211">
        <v>0.4331253283254749</v>
      </c>
      <c r="V7168" s="211">
        <v>0.13749718348698703</v>
      </c>
      <c r="W7168" s="211">
        <v>0.52005295368887228</v>
      </c>
      <c r="X7168" s="211">
        <v>0.31472045361241474</v>
      </c>
      <c r="Y7168" s="211">
        <v>0.71497296134300747</v>
      </c>
      <c r="Z7168" s="211">
        <v>0.14781792658329668</v>
      </c>
      <c r="AA7168" s="212">
        <v>0.11849950942714542</v>
      </c>
    </row>
    <row r="7169" spans="1:27" x14ac:dyDescent="0.35">
      <c r="A7169" s="210" t="s">
        <v>7845</v>
      </c>
      <c r="B7169" s="217">
        <v>146.73941975589725</v>
      </c>
      <c r="C7169" s="211">
        <v>8.276694159263942E-2</v>
      </c>
      <c r="D7169" s="211">
        <v>0.13126772873382367</v>
      </c>
      <c r="E7169" s="211">
        <v>8.5418272899862896E-2</v>
      </c>
      <c r="F7169" s="211">
        <v>9.8296728026828817E-2</v>
      </c>
      <c r="G7169" s="211">
        <v>0.11831697909757233</v>
      </c>
      <c r="H7169" s="211">
        <v>0.12191972957446962</v>
      </c>
      <c r="I7169" s="211">
        <v>0.45463883836140673</v>
      </c>
      <c r="J7169" s="211">
        <v>0.42435042579290566</v>
      </c>
      <c r="K7169" s="211">
        <v>0.60627124037633862</v>
      </c>
      <c r="L7169" s="211">
        <v>0.27591295228642193</v>
      </c>
      <c r="M7169" s="211">
        <v>0.10596569728330529</v>
      </c>
      <c r="N7169" s="211">
        <v>0.44936978065738686</v>
      </c>
      <c r="O7169" s="211">
        <v>0.61160449621641477</v>
      </c>
      <c r="P7169" s="211">
        <v>6.8735728077244276E-2</v>
      </c>
      <c r="Q7169" s="211">
        <v>4.6858272709359008E-2</v>
      </c>
      <c r="R7169" s="211">
        <v>0.47193467392775024</v>
      </c>
      <c r="S7169" s="211">
        <v>0.31871236050298885</v>
      </c>
      <c r="T7169" s="211">
        <v>0.6357519725725288</v>
      </c>
      <c r="U7169" s="211">
        <v>0.42166411663379699</v>
      </c>
      <c r="V7169" s="211">
        <v>0.10494793472882824</v>
      </c>
      <c r="W7169" s="211">
        <v>0.56897450370474512</v>
      </c>
      <c r="X7169" s="211">
        <v>0.32005560952987644</v>
      </c>
      <c r="Y7169" s="211">
        <v>0.63289895838561017</v>
      </c>
      <c r="Z7169" s="211">
        <v>0.14775052555028181</v>
      </c>
      <c r="AA7169" s="212">
        <v>0.12018689222517603</v>
      </c>
    </row>
    <row r="7170" spans="1:27" x14ac:dyDescent="0.35">
      <c r="A7170" s="210" t="s">
        <v>7846</v>
      </c>
      <c r="B7170" s="217">
        <v>117.68493091223888</v>
      </c>
      <c r="C7170" s="211">
        <v>5.1966888878748577E-2</v>
      </c>
      <c r="D7170" s="211">
        <v>0.11795865422063836</v>
      </c>
      <c r="E7170" s="211">
        <v>7.3380653650568242E-2</v>
      </c>
      <c r="F7170" s="211">
        <v>7.2700603506556188E-2</v>
      </c>
      <c r="G7170" s="211">
        <v>0.12559109780263852</v>
      </c>
      <c r="H7170" s="211">
        <v>0.11232139399023003</v>
      </c>
      <c r="I7170" s="211">
        <v>0.46063147470698673</v>
      </c>
      <c r="J7170" s="211">
        <v>0.38157084876750635</v>
      </c>
      <c r="K7170" s="211">
        <v>0.60013551627740669</v>
      </c>
      <c r="L7170" s="211">
        <v>0.27946392876752396</v>
      </c>
      <c r="M7170" s="211">
        <v>0.11093236575362916</v>
      </c>
      <c r="N7170" s="211">
        <v>0.39649221193924816</v>
      </c>
      <c r="O7170" s="211">
        <v>0.7114366276903521</v>
      </c>
      <c r="P7170" s="211">
        <v>6.5699833182718395E-2</v>
      </c>
      <c r="Q7170" s="211">
        <v>4.767250065569166E-2</v>
      </c>
      <c r="R7170" s="211">
        <v>0.46345102505621932</v>
      </c>
      <c r="S7170" s="211">
        <v>0.29827890838100146</v>
      </c>
      <c r="T7170" s="211">
        <v>0.58442534450381689</v>
      </c>
      <c r="U7170" s="211">
        <v>0.4365300481844312</v>
      </c>
      <c r="V7170" s="211">
        <v>6.3863383006344032E-2</v>
      </c>
      <c r="W7170" s="211">
        <v>0.52706943357796987</v>
      </c>
      <c r="X7170" s="211">
        <v>0.40282832015399284</v>
      </c>
      <c r="Y7170" s="211">
        <v>0.57709757881898205</v>
      </c>
      <c r="Z7170" s="211">
        <v>0.14958088033472525</v>
      </c>
      <c r="AA7170" s="212">
        <v>0.11670165855028009</v>
      </c>
    </row>
    <row r="7171" spans="1:27" x14ac:dyDescent="0.35">
      <c r="A7171" s="210" t="s">
        <v>7847</v>
      </c>
      <c r="B7171" s="217">
        <v>123.94347459242594</v>
      </c>
      <c r="C7171" s="211">
        <v>5.2782674906503894E-2</v>
      </c>
      <c r="D7171" s="211">
        <v>0.12327239754678186</v>
      </c>
      <c r="E7171" s="211">
        <v>6.7512179328845831E-2</v>
      </c>
      <c r="F7171" s="211">
        <v>0.11167299667889458</v>
      </c>
      <c r="G7171" s="211">
        <v>0.11919510234215598</v>
      </c>
      <c r="H7171" s="211">
        <v>0.11881519062745381</v>
      </c>
      <c r="I7171" s="211">
        <v>0.48198823132212276</v>
      </c>
      <c r="J7171" s="211">
        <v>0.41325946730202506</v>
      </c>
      <c r="K7171" s="211">
        <v>0.5720930464881917</v>
      </c>
      <c r="L7171" s="211">
        <v>0.28289636042853944</v>
      </c>
      <c r="M7171" s="211">
        <v>9.8311692525658342E-2</v>
      </c>
      <c r="N7171" s="211">
        <v>0.46676460176067802</v>
      </c>
      <c r="O7171" s="211">
        <v>0.70850766887524419</v>
      </c>
      <c r="P7171" s="211">
        <v>6.7280277390201787E-2</v>
      </c>
      <c r="Q7171" s="211">
        <v>4.9767250474804244E-2</v>
      </c>
      <c r="R7171" s="211">
        <v>0.40170019574706034</v>
      </c>
      <c r="S7171" s="211">
        <v>0.40781398012306219</v>
      </c>
      <c r="T7171" s="211">
        <v>0.51291346514596947</v>
      </c>
      <c r="U7171" s="211">
        <v>0.38403678333851249</v>
      </c>
      <c r="V7171" s="211">
        <v>0.11191610193528412</v>
      </c>
      <c r="W7171" s="211">
        <v>0.54701374545498738</v>
      </c>
      <c r="X7171" s="211">
        <v>0.32514846617155779</v>
      </c>
      <c r="Y7171" s="211">
        <v>0.62366103099743819</v>
      </c>
      <c r="Z7171" s="211">
        <v>0.14955196584582164</v>
      </c>
      <c r="AA7171" s="212">
        <v>0.12175938542808154</v>
      </c>
    </row>
    <row r="7172" spans="1:27" x14ac:dyDescent="0.35">
      <c r="A7172" s="210" t="s">
        <v>7848</v>
      </c>
      <c r="B7172" s="217">
        <v>134.05648667995297</v>
      </c>
      <c r="C7172" s="211">
        <v>5.9692688374550371E-2</v>
      </c>
      <c r="D7172" s="211">
        <v>0.12691642208877688</v>
      </c>
      <c r="E7172" s="211">
        <v>7.3416435996708482E-2</v>
      </c>
      <c r="F7172" s="211">
        <v>9.6525057298337477E-2</v>
      </c>
      <c r="G7172" s="211">
        <v>0.12289700877342218</v>
      </c>
      <c r="H7172" s="211">
        <v>0.11798393829663542</v>
      </c>
      <c r="I7172" s="211">
        <v>0.51306715545260406</v>
      </c>
      <c r="J7172" s="211">
        <v>0.47628350605974157</v>
      </c>
      <c r="K7172" s="211">
        <v>0.60539153516878985</v>
      </c>
      <c r="L7172" s="211">
        <v>0.26893953812356802</v>
      </c>
      <c r="M7172" s="211">
        <v>7.8069763263409128E-2</v>
      </c>
      <c r="N7172" s="211">
        <v>0.37202579335510638</v>
      </c>
      <c r="O7172" s="211">
        <v>0.64516688534442257</v>
      </c>
      <c r="P7172" s="211">
        <v>7.2864797647900298E-2</v>
      </c>
      <c r="Q7172" s="211">
        <v>4.4547579440122984E-2</v>
      </c>
      <c r="R7172" s="211">
        <v>0.48040821218968421</v>
      </c>
      <c r="S7172" s="211">
        <v>0.40049382830955127</v>
      </c>
      <c r="T7172" s="211">
        <v>0.52066876387052341</v>
      </c>
      <c r="U7172" s="211">
        <v>0.43795906394998152</v>
      </c>
      <c r="V7172" s="211">
        <v>0.1200976779819856</v>
      </c>
      <c r="W7172" s="211">
        <v>0.56425931643797445</v>
      </c>
      <c r="X7172" s="211">
        <v>0.26394620692056076</v>
      </c>
      <c r="Y7172" s="211">
        <v>0.68981670317615351</v>
      </c>
      <c r="Z7172" s="211">
        <v>0.14718549776958087</v>
      </c>
      <c r="AA7172" s="212">
        <v>0.12406119349194535</v>
      </c>
    </row>
    <row r="7173" spans="1:27" x14ac:dyDescent="0.35">
      <c r="A7173" s="210" t="s">
        <v>7849</v>
      </c>
      <c r="B7173" s="217">
        <v>141.75323772263081</v>
      </c>
      <c r="C7173" s="211">
        <v>5.5753045080400923E-2</v>
      </c>
      <c r="D7173" s="211">
        <v>0.12250929160437232</v>
      </c>
      <c r="E7173" s="211">
        <v>8.4524966240488622E-2</v>
      </c>
      <c r="F7173" s="211">
        <v>8.3077412667296707E-2</v>
      </c>
      <c r="G7173" s="211">
        <v>0.11735490883742906</v>
      </c>
      <c r="H7173" s="211">
        <v>0.11726067520895203</v>
      </c>
      <c r="I7173" s="211">
        <v>0.45089834444810195</v>
      </c>
      <c r="J7173" s="211">
        <v>0.40934945157813951</v>
      </c>
      <c r="K7173" s="211">
        <v>0.6177355527662981</v>
      </c>
      <c r="L7173" s="211">
        <v>0.27489759679866488</v>
      </c>
      <c r="M7173" s="211">
        <v>8.5746192323480977E-2</v>
      </c>
      <c r="N7173" s="211">
        <v>0.52044192519771992</v>
      </c>
      <c r="O7173" s="211">
        <v>0.72180920689059147</v>
      </c>
      <c r="P7173" s="211">
        <v>7.0663959663236117E-2</v>
      </c>
      <c r="Q7173" s="211">
        <v>8.5040257636941313E-2</v>
      </c>
      <c r="R7173" s="211">
        <v>0.3680237544954954</v>
      </c>
      <c r="S7173" s="211">
        <v>0.29879391996398591</v>
      </c>
      <c r="T7173" s="211">
        <v>0.54919127054567729</v>
      </c>
      <c r="U7173" s="211">
        <v>0.46073553247404087</v>
      </c>
      <c r="V7173" s="211">
        <v>7.711853004971557E-2</v>
      </c>
      <c r="W7173" s="211">
        <v>0.61262261690395681</v>
      </c>
      <c r="X7173" s="211">
        <v>0.43521404421108667</v>
      </c>
      <c r="Y7173" s="211">
        <v>0.68850683815530145</v>
      </c>
      <c r="Z7173" s="211">
        <v>0.14905756158796341</v>
      </c>
      <c r="AA7173" s="212">
        <v>0.11823896544448487</v>
      </c>
    </row>
    <row r="7174" spans="1:27" x14ac:dyDescent="0.35">
      <c r="A7174" s="210" t="s">
        <v>7850</v>
      </c>
      <c r="B7174" s="217">
        <v>116.13797553396707</v>
      </c>
      <c r="C7174" s="211">
        <v>5.0503958280560916E-2</v>
      </c>
      <c r="D7174" s="211">
        <v>0.12371252156865797</v>
      </c>
      <c r="E7174" s="211">
        <v>7.7282299994022779E-2</v>
      </c>
      <c r="F7174" s="211">
        <v>8.4411112291473495E-2</v>
      </c>
      <c r="G7174" s="211">
        <v>0.11908354149768093</v>
      </c>
      <c r="H7174" s="211">
        <v>0.10977753424589612</v>
      </c>
      <c r="I7174" s="211">
        <v>0.48832951635218536</v>
      </c>
      <c r="J7174" s="211">
        <v>0.42599817760854702</v>
      </c>
      <c r="K7174" s="211">
        <v>0.62261665419882961</v>
      </c>
      <c r="L7174" s="211">
        <v>0.27481859792931873</v>
      </c>
      <c r="M7174" s="211">
        <v>0.1088508605005428</v>
      </c>
      <c r="N7174" s="211">
        <v>0.41020097636415598</v>
      </c>
      <c r="O7174" s="211">
        <v>0.69997386375927362</v>
      </c>
      <c r="P7174" s="211">
        <v>6.3295537657686904E-2</v>
      </c>
      <c r="Q7174" s="211">
        <v>7.2242441510193434E-2</v>
      </c>
      <c r="R7174" s="211">
        <v>0.46144278099904995</v>
      </c>
      <c r="S7174" s="211">
        <v>0.26279210072576392</v>
      </c>
      <c r="T7174" s="211">
        <v>0.48468960760220203</v>
      </c>
      <c r="U7174" s="211">
        <v>0.44152503991859943</v>
      </c>
      <c r="V7174" s="211">
        <v>7.6180828940270132E-2</v>
      </c>
      <c r="W7174" s="211">
        <v>0.56494039666709872</v>
      </c>
      <c r="X7174" s="211">
        <v>0.40825644166199104</v>
      </c>
      <c r="Y7174" s="211">
        <v>0.59658167654615935</v>
      </c>
      <c r="Z7174" s="211">
        <v>0.14880723840171323</v>
      </c>
      <c r="AA7174" s="212">
        <v>0.12383198258276346</v>
      </c>
    </row>
    <row r="7175" spans="1:27" x14ac:dyDescent="0.35">
      <c r="A7175" s="210" t="s">
        <v>7851</v>
      </c>
      <c r="B7175" s="217">
        <v>137.72739138310274</v>
      </c>
      <c r="C7175" s="211">
        <v>5.816494077674414E-2</v>
      </c>
      <c r="D7175" s="211">
        <v>0.11499864497152087</v>
      </c>
      <c r="E7175" s="211">
        <v>7.7590440112919601E-2</v>
      </c>
      <c r="F7175" s="211">
        <v>0.1046670189378153</v>
      </c>
      <c r="G7175" s="211">
        <v>0.11836805862160434</v>
      </c>
      <c r="H7175" s="211">
        <v>0.11929407170749633</v>
      </c>
      <c r="I7175" s="211">
        <v>0.50480445515358996</v>
      </c>
      <c r="J7175" s="211">
        <v>0.43720499050952366</v>
      </c>
      <c r="K7175" s="211">
        <v>0.57314850345459767</v>
      </c>
      <c r="L7175" s="211">
        <v>0.27010616159028078</v>
      </c>
      <c r="M7175" s="211">
        <v>0.11476011761659019</v>
      </c>
      <c r="N7175" s="211">
        <v>0.37683950068173672</v>
      </c>
      <c r="O7175" s="211">
        <v>0.75243173425666754</v>
      </c>
      <c r="P7175" s="211">
        <v>7.2145446502144758E-2</v>
      </c>
      <c r="Q7175" s="211">
        <v>0.10001724603246373</v>
      </c>
      <c r="R7175" s="211">
        <v>0.40849063916522643</v>
      </c>
      <c r="S7175" s="211">
        <v>0.34165804294460184</v>
      </c>
      <c r="T7175" s="211">
        <v>0.59811435341639996</v>
      </c>
      <c r="U7175" s="211">
        <v>0.5160264494129343</v>
      </c>
      <c r="V7175" s="211">
        <v>7.0394647616368988E-2</v>
      </c>
      <c r="W7175" s="211">
        <v>0.52891941455828795</v>
      </c>
      <c r="X7175" s="211">
        <v>0.3119855217733109</v>
      </c>
      <c r="Y7175" s="211">
        <v>0.52375084340692224</v>
      </c>
      <c r="Z7175" s="211">
        <v>0.14900836185442823</v>
      </c>
      <c r="AA7175" s="212">
        <v>0.11629311519100419</v>
      </c>
    </row>
    <row r="7176" spans="1:27" x14ac:dyDescent="0.35">
      <c r="A7176" s="210" t="s">
        <v>7852</v>
      </c>
      <c r="B7176" s="217">
        <v>133.85725639322919</v>
      </c>
      <c r="C7176" s="211">
        <v>5.4738669056379752E-2</v>
      </c>
      <c r="D7176" s="211">
        <v>0.125009435007018</v>
      </c>
      <c r="E7176" s="211">
        <v>7.5942304892500354E-2</v>
      </c>
      <c r="F7176" s="211">
        <v>8.6261061182472829E-2</v>
      </c>
      <c r="G7176" s="211">
        <v>0.12167573661227475</v>
      </c>
      <c r="H7176" s="211">
        <v>0.10698936435031328</v>
      </c>
      <c r="I7176" s="211">
        <v>0.500252252098912</v>
      </c>
      <c r="J7176" s="211">
        <v>0.47180839844193007</v>
      </c>
      <c r="K7176" s="211">
        <v>0.60923659617384995</v>
      </c>
      <c r="L7176" s="211">
        <v>0.27251801321985897</v>
      </c>
      <c r="M7176" s="211">
        <v>8.77223676652608E-2</v>
      </c>
      <c r="N7176" s="211">
        <v>0.45791217876837043</v>
      </c>
      <c r="O7176" s="211">
        <v>0.6899230867911168</v>
      </c>
      <c r="P7176" s="211">
        <v>7.1553306562545438E-2</v>
      </c>
      <c r="Q7176" s="211">
        <v>5.8455329026067454E-2</v>
      </c>
      <c r="R7176" s="211">
        <v>0.36857449821052335</v>
      </c>
      <c r="S7176" s="211">
        <v>0.30005827700331678</v>
      </c>
      <c r="T7176" s="211">
        <v>0.50355599503809123</v>
      </c>
      <c r="U7176" s="211">
        <v>0.36396403257554338</v>
      </c>
      <c r="V7176" s="211">
        <v>8.0041416694731041E-2</v>
      </c>
      <c r="W7176" s="211">
        <v>0.60852415640242818</v>
      </c>
      <c r="X7176" s="211">
        <v>0.36746757357517756</v>
      </c>
      <c r="Y7176" s="211">
        <v>0.75058760107773037</v>
      </c>
      <c r="Z7176" s="211">
        <v>0.14507591004445883</v>
      </c>
      <c r="AA7176" s="212">
        <v>0.11466145345269486</v>
      </c>
    </row>
    <row r="7177" spans="1:27" x14ac:dyDescent="0.35">
      <c r="A7177" s="210" t="s">
        <v>7853</v>
      </c>
      <c r="B7177" s="217">
        <v>120.00907969316992</v>
      </c>
      <c r="C7177" s="211">
        <v>5.3700730603429114E-2</v>
      </c>
      <c r="D7177" s="211">
        <v>0.12567312256946767</v>
      </c>
      <c r="E7177" s="211">
        <v>8.720781336515919E-2</v>
      </c>
      <c r="F7177" s="211">
        <v>8.7501043344154761E-2</v>
      </c>
      <c r="G7177" s="211">
        <v>0.12007562901871742</v>
      </c>
      <c r="H7177" s="211">
        <v>0.11099093199891039</v>
      </c>
      <c r="I7177" s="211">
        <v>0.46276995425088552</v>
      </c>
      <c r="J7177" s="211">
        <v>0.43936633903647704</v>
      </c>
      <c r="K7177" s="211">
        <v>0.56594255504041358</v>
      </c>
      <c r="L7177" s="211">
        <v>0.27474788234407105</v>
      </c>
      <c r="M7177" s="211">
        <v>0.10549744487558571</v>
      </c>
      <c r="N7177" s="211">
        <v>0.40684081927130117</v>
      </c>
      <c r="O7177" s="211">
        <v>0.69605705199977386</v>
      </c>
      <c r="P7177" s="211">
        <v>6.9004299318015827E-2</v>
      </c>
      <c r="Q7177" s="211">
        <v>8.0810886334162876E-2</v>
      </c>
      <c r="R7177" s="211">
        <v>0.44846076614274555</v>
      </c>
      <c r="S7177" s="211">
        <v>0.34541709365392465</v>
      </c>
      <c r="T7177" s="211">
        <v>0.5990138439549102</v>
      </c>
      <c r="U7177" s="211">
        <v>0.36914539848941363</v>
      </c>
      <c r="V7177" s="211">
        <v>6.5605970986945789E-2</v>
      </c>
      <c r="W7177" s="211">
        <v>0.46177040488838161</v>
      </c>
      <c r="X7177" s="211">
        <v>0.29860710539099827</v>
      </c>
      <c r="Y7177" s="211">
        <v>0.60014094518054162</v>
      </c>
      <c r="Z7177" s="211">
        <v>0.14100583030101352</v>
      </c>
      <c r="AA7177" s="212">
        <v>0.12029296944684363</v>
      </c>
    </row>
    <row r="7178" spans="1:27" x14ac:dyDescent="0.35">
      <c r="A7178" s="210" t="s">
        <v>7854</v>
      </c>
      <c r="B7178" s="217">
        <v>146.82437508159629</v>
      </c>
      <c r="C7178" s="211">
        <v>7.0760390001054579E-2</v>
      </c>
      <c r="D7178" s="211">
        <v>0.12910732019412718</v>
      </c>
      <c r="E7178" s="211">
        <v>7.2428625356842052E-2</v>
      </c>
      <c r="F7178" s="211">
        <v>9.8605876757981825E-2</v>
      </c>
      <c r="G7178" s="211">
        <v>0.12135157725475916</v>
      </c>
      <c r="H7178" s="211">
        <v>0.12435678022620207</v>
      </c>
      <c r="I7178" s="211">
        <v>0.52206551008900048</v>
      </c>
      <c r="J7178" s="211">
        <v>0.45144762200774746</v>
      </c>
      <c r="K7178" s="211">
        <v>0.62916274115970261</v>
      </c>
      <c r="L7178" s="211">
        <v>0.2784702623013674</v>
      </c>
      <c r="M7178" s="211">
        <v>9.3269589840335579E-2</v>
      </c>
      <c r="N7178" s="211">
        <v>0.41757412162063912</v>
      </c>
      <c r="O7178" s="211">
        <v>0.67577925891769297</v>
      </c>
      <c r="P7178" s="211">
        <v>6.8709763406129692E-2</v>
      </c>
      <c r="Q7178" s="211">
        <v>9.8522448874981336E-2</v>
      </c>
      <c r="R7178" s="211">
        <v>0.47061752746950747</v>
      </c>
      <c r="S7178" s="211">
        <v>0.42293436217686103</v>
      </c>
      <c r="T7178" s="211">
        <v>0.53598314473687558</v>
      </c>
      <c r="U7178" s="211">
        <v>0.44573442699833171</v>
      </c>
      <c r="V7178" s="211">
        <v>9.6798990740263491E-2</v>
      </c>
      <c r="W7178" s="211">
        <v>0.59920762859206089</v>
      </c>
      <c r="X7178" s="211">
        <v>0.37452434623650838</v>
      </c>
      <c r="Y7178" s="211">
        <v>0.68273302846586437</v>
      </c>
      <c r="Z7178" s="211">
        <v>0.14519568289097418</v>
      </c>
      <c r="AA7178" s="212">
        <v>0.11624798522116876</v>
      </c>
    </row>
    <row r="7179" spans="1:27" x14ac:dyDescent="0.35">
      <c r="A7179" s="210" t="s">
        <v>7855</v>
      </c>
      <c r="B7179" s="217">
        <v>147.52404214108498</v>
      </c>
      <c r="C7179" s="211">
        <v>5.3855397284034712E-2</v>
      </c>
      <c r="D7179" s="211">
        <v>0.12625860039722944</v>
      </c>
      <c r="E7179" s="211">
        <v>7.4828855294308258E-2</v>
      </c>
      <c r="F7179" s="211">
        <v>9.1148815841734065E-2</v>
      </c>
      <c r="G7179" s="211">
        <v>0.12379333939180058</v>
      </c>
      <c r="H7179" s="211">
        <v>0.10426641926534909</v>
      </c>
      <c r="I7179" s="211">
        <v>0.50387894075635431</v>
      </c>
      <c r="J7179" s="211">
        <v>0.47119289617517118</v>
      </c>
      <c r="K7179" s="211">
        <v>0.58240673527410336</v>
      </c>
      <c r="L7179" s="211">
        <v>0.2726176165495548</v>
      </c>
      <c r="M7179" s="211">
        <v>0.11040840848836757</v>
      </c>
      <c r="N7179" s="211">
        <v>0.47493566141775567</v>
      </c>
      <c r="O7179" s="211">
        <v>0.64188267883699568</v>
      </c>
      <c r="P7179" s="211">
        <v>6.4435732900666037E-2</v>
      </c>
      <c r="Q7179" s="211">
        <v>9.3062577772115435E-2</v>
      </c>
      <c r="R7179" s="211">
        <v>0.46086473820707086</v>
      </c>
      <c r="S7179" s="211">
        <v>0.29662185670138203</v>
      </c>
      <c r="T7179" s="211">
        <v>0.56719246680082192</v>
      </c>
      <c r="U7179" s="211">
        <v>0.47218442602473032</v>
      </c>
      <c r="V7179" s="211">
        <v>0.13390700041098405</v>
      </c>
      <c r="W7179" s="211">
        <v>0.51873283341808207</v>
      </c>
      <c r="X7179" s="211">
        <v>0.27883654954941084</v>
      </c>
      <c r="Y7179" s="211">
        <v>0.56433669998830183</v>
      </c>
      <c r="Z7179" s="211">
        <v>0.14698859994300728</v>
      </c>
      <c r="AA7179" s="212">
        <v>0.1209518056926857</v>
      </c>
    </row>
    <row r="7180" spans="1:27" x14ac:dyDescent="0.35">
      <c r="A7180" s="210" t="s">
        <v>7856</v>
      </c>
      <c r="B7180" s="217">
        <v>173.35528853008617</v>
      </c>
      <c r="C7180" s="211">
        <v>6.117511974803802E-2</v>
      </c>
      <c r="D7180" s="211">
        <v>0.12053026152542098</v>
      </c>
      <c r="E7180" s="211">
        <v>8.3623623049732476E-2</v>
      </c>
      <c r="F7180" s="211">
        <v>0.10491152518316398</v>
      </c>
      <c r="G7180" s="211">
        <v>0.12218818314425373</v>
      </c>
      <c r="H7180" s="211">
        <v>0.12075047446004188</v>
      </c>
      <c r="I7180" s="211">
        <v>0.45238821687306674</v>
      </c>
      <c r="J7180" s="211">
        <v>0.4471052310519355</v>
      </c>
      <c r="K7180" s="211">
        <v>0.55757209807988672</v>
      </c>
      <c r="L7180" s="211">
        <v>0.27830363736570946</v>
      </c>
      <c r="M7180" s="211">
        <v>9.6424286416391392E-2</v>
      </c>
      <c r="N7180" s="211">
        <v>0.41405840436807101</v>
      </c>
      <c r="O7180" s="211">
        <v>0.7094842806330881</v>
      </c>
      <c r="P7180" s="211">
        <v>6.7561478570453123E-2</v>
      </c>
      <c r="Q7180" s="211">
        <v>7.0904449915027881E-2</v>
      </c>
      <c r="R7180" s="211">
        <v>0.39521763695170864</v>
      </c>
      <c r="S7180" s="211">
        <v>0.38590232353334708</v>
      </c>
      <c r="T7180" s="211">
        <v>0.58070456966386019</v>
      </c>
      <c r="U7180" s="211">
        <v>0.49925804059551082</v>
      </c>
      <c r="V7180" s="211">
        <v>0.15779759012819519</v>
      </c>
      <c r="W7180" s="211">
        <v>0.55636073685496867</v>
      </c>
      <c r="X7180" s="211">
        <v>0.3563836688669153</v>
      </c>
      <c r="Y7180" s="211">
        <v>0.70555766836048828</v>
      </c>
      <c r="Z7180" s="211">
        <v>0.14997242758818052</v>
      </c>
      <c r="AA7180" s="212">
        <v>0.11908001384921751</v>
      </c>
    </row>
    <row r="7181" spans="1:27" x14ac:dyDescent="0.35">
      <c r="A7181" s="210" t="s">
        <v>7857</v>
      </c>
      <c r="B7181" s="217">
        <v>157.32536213485454</v>
      </c>
      <c r="C7181" s="211">
        <v>6.3365176048217869E-2</v>
      </c>
      <c r="D7181" s="211">
        <v>0.11953458429642792</v>
      </c>
      <c r="E7181" s="211">
        <v>7.7832680256789771E-2</v>
      </c>
      <c r="F7181" s="211">
        <v>0.10219962812211045</v>
      </c>
      <c r="G7181" s="211">
        <v>0.12144174149654943</v>
      </c>
      <c r="H7181" s="211">
        <v>0.12099139436467149</v>
      </c>
      <c r="I7181" s="211">
        <v>0.48210902231345587</v>
      </c>
      <c r="J7181" s="211">
        <v>0.43028637330902608</v>
      </c>
      <c r="K7181" s="211">
        <v>0.5820791319259917</v>
      </c>
      <c r="L7181" s="211">
        <v>0.26964742077791204</v>
      </c>
      <c r="M7181" s="211">
        <v>0.10735098987280137</v>
      </c>
      <c r="N7181" s="211">
        <v>0.46668365879870233</v>
      </c>
      <c r="O7181" s="211">
        <v>0.73797425042199338</v>
      </c>
      <c r="P7181" s="211">
        <v>6.290405603230971E-2</v>
      </c>
      <c r="Q7181" s="211">
        <v>8.8221248189719839E-2</v>
      </c>
      <c r="R7181" s="211">
        <v>0.49852669169328889</v>
      </c>
      <c r="S7181" s="211">
        <v>0.42102264873072087</v>
      </c>
      <c r="T7181" s="211">
        <v>0.60706219385143023</v>
      </c>
      <c r="U7181" s="211">
        <v>0.36792719198925727</v>
      </c>
      <c r="V7181" s="211">
        <v>0.16081506745439242</v>
      </c>
      <c r="W7181" s="211">
        <v>0.53582518514110333</v>
      </c>
      <c r="X7181" s="211">
        <v>0.39643767659143692</v>
      </c>
      <c r="Y7181" s="211">
        <v>0.6813756584657561</v>
      </c>
      <c r="Z7181" s="211">
        <v>0.14477035075041039</v>
      </c>
      <c r="AA7181" s="212">
        <v>0.12017482921492707</v>
      </c>
    </row>
    <row r="7182" spans="1:27" x14ac:dyDescent="0.35">
      <c r="A7182" s="210" t="s">
        <v>7858</v>
      </c>
      <c r="B7182" s="217">
        <v>119.81676407588431</v>
      </c>
      <c r="C7182" s="211">
        <v>7.519675244094276E-2</v>
      </c>
      <c r="D7182" s="211">
        <v>0.12545721848424543</v>
      </c>
      <c r="E7182" s="211">
        <v>6.8451000256312969E-2</v>
      </c>
      <c r="F7182" s="211">
        <v>0.11103389212884077</v>
      </c>
      <c r="G7182" s="211">
        <v>0.11816982644451804</v>
      </c>
      <c r="H7182" s="211">
        <v>0.11877250262982664</v>
      </c>
      <c r="I7182" s="211">
        <v>0.50235058260182319</v>
      </c>
      <c r="J7182" s="211">
        <v>0.434970338374296</v>
      </c>
      <c r="K7182" s="211">
        <v>0.60555307057478913</v>
      </c>
      <c r="L7182" s="211">
        <v>0.27969718857709713</v>
      </c>
      <c r="M7182" s="211">
        <v>9.4354352993440277E-2</v>
      </c>
      <c r="N7182" s="211">
        <v>0.46692758721177652</v>
      </c>
      <c r="O7182" s="211">
        <v>0.54696067797470049</v>
      </c>
      <c r="P7182" s="211">
        <v>6.5990361031330103E-2</v>
      </c>
      <c r="Q7182" s="211">
        <v>6.7013079168848855E-2</v>
      </c>
      <c r="R7182" s="211">
        <v>0.43413986005192096</v>
      </c>
      <c r="S7182" s="211">
        <v>0.31969000311077</v>
      </c>
      <c r="T7182" s="211">
        <v>0.5184874127831065</v>
      </c>
      <c r="U7182" s="211">
        <v>0.43534540871063138</v>
      </c>
      <c r="V7182" s="211">
        <v>5.6543152326532592E-2</v>
      </c>
      <c r="W7182" s="211">
        <v>0.58388039924161217</v>
      </c>
      <c r="X7182" s="211">
        <v>0.36598129311228278</v>
      </c>
      <c r="Y7182" s="211">
        <v>0.69281237265506224</v>
      </c>
      <c r="Z7182" s="211">
        <v>0.14546951332098618</v>
      </c>
      <c r="AA7182" s="212">
        <v>0.11140920450279337</v>
      </c>
    </row>
    <row r="7183" spans="1:27" x14ac:dyDescent="0.35">
      <c r="A7183" s="210" t="s">
        <v>7859</v>
      </c>
      <c r="B7183" s="217">
        <v>148.67822159300263</v>
      </c>
      <c r="C7183" s="211">
        <v>8.2063067098837303E-2</v>
      </c>
      <c r="D7183" s="211">
        <v>0.12732180732953355</v>
      </c>
      <c r="E7183" s="211">
        <v>8.6492053736856117E-2</v>
      </c>
      <c r="F7183" s="211">
        <v>8.7287114732257184E-2</v>
      </c>
      <c r="G7183" s="211">
        <v>0.12217548065911732</v>
      </c>
      <c r="H7183" s="211">
        <v>0.1246705014882665</v>
      </c>
      <c r="I7183" s="211">
        <v>0.52386503375656523</v>
      </c>
      <c r="J7183" s="211">
        <v>0.44675540055687696</v>
      </c>
      <c r="K7183" s="211">
        <v>0.59703619953404963</v>
      </c>
      <c r="L7183" s="211">
        <v>0.28362822678574728</v>
      </c>
      <c r="M7183" s="211">
        <v>8.5537584447290885E-2</v>
      </c>
      <c r="N7183" s="211">
        <v>0.49429444228251534</v>
      </c>
      <c r="O7183" s="211">
        <v>0.74553789150255323</v>
      </c>
      <c r="P7183" s="211">
        <v>6.6715768325872643E-2</v>
      </c>
      <c r="Q7183" s="211">
        <v>8.896325559738745E-2</v>
      </c>
      <c r="R7183" s="211">
        <v>0.44315036338739583</v>
      </c>
      <c r="S7183" s="211">
        <v>0.35363301561675364</v>
      </c>
      <c r="T7183" s="211">
        <v>0.60051012044976515</v>
      </c>
      <c r="U7183" s="211">
        <v>0.49870718518132168</v>
      </c>
      <c r="V7183" s="211">
        <v>9.3010645273468889E-2</v>
      </c>
      <c r="W7183" s="211">
        <v>0.59189265361610177</v>
      </c>
      <c r="X7183" s="211">
        <v>0.39382387747410907</v>
      </c>
      <c r="Y7183" s="211">
        <v>0.73067954528753987</v>
      </c>
      <c r="Z7183" s="211">
        <v>0.14858580995991716</v>
      </c>
      <c r="AA7183" s="212">
        <v>0.12248944473220674</v>
      </c>
    </row>
    <row r="7184" spans="1:27" x14ac:dyDescent="0.35">
      <c r="A7184" s="210" t="s">
        <v>7860</v>
      </c>
      <c r="B7184" s="217">
        <v>112.16621232785501</v>
      </c>
      <c r="C7184" s="211">
        <v>7.7981734041956657E-2</v>
      </c>
      <c r="D7184" s="211">
        <v>0.11896730029033545</v>
      </c>
      <c r="E7184" s="211">
        <v>7.4281107094015281E-2</v>
      </c>
      <c r="F7184" s="211">
        <v>0.10703071813766045</v>
      </c>
      <c r="G7184" s="211">
        <v>0.12412461790204153</v>
      </c>
      <c r="H7184" s="211">
        <v>0.10802205885782978</v>
      </c>
      <c r="I7184" s="211">
        <v>0.48683436035129424</v>
      </c>
      <c r="J7184" s="211">
        <v>0.45034959310452632</v>
      </c>
      <c r="K7184" s="211">
        <v>0.5948208200066657</v>
      </c>
      <c r="L7184" s="211">
        <v>0.27992150409281447</v>
      </c>
      <c r="M7184" s="211">
        <v>8.6338182306006941E-2</v>
      </c>
      <c r="N7184" s="211">
        <v>0.36717959143195378</v>
      </c>
      <c r="O7184" s="211">
        <v>0.73423147004515232</v>
      </c>
      <c r="P7184" s="211">
        <v>6.4999297672602124E-2</v>
      </c>
      <c r="Q7184" s="211">
        <v>0.11339220044599335</v>
      </c>
      <c r="R7184" s="211">
        <v>0.47349756320986758</v>
      </c>
      <c r="S7184" s="211">
        <v>0.4163445499353538</v>
      </c>
      <c r="T7184" s="211">
        <v>0.54551971459268345</v>
      </c>
      <c r="U7184" s="211">
        <v>0.36319013988413323</v>
      </c>
      <c r="V7184" s="211">
        <v>5.8656729329149115E-2</v>
      </c>
      <c r="W7184" s="211">
        <v>0.58982723484129274</v>
      </c>
      <c r="X7184" s="211">
        <v>0.30972467576351226</v>
      </c>
      <c r="Y7184" s="211">
        <v>0.60340504233612358</v>
      </c>
      <c r="Z7184" s="211">
        <v>0.13891881556182017</v>
      </c>
      <c r="AA7184" s="212">
        <v>0.11389473763518297</v>
      </c>
    </row>
    <row r="7185" spans="1:27" x14ac:dyDescent="0.35">
      <c r="A7185" s="210" t="s">
        <v>7861</v>
      </c>
      <c r="B7185" s="217">
        <v>144.4843181377255</v>
      </c>
      <c r="C7185" s="211">
        <v>6.57035842241733E-2</v>
      </c>
      <c r="D7185" s="211">
        <v>0.12914792306084952</v>
      </c>
      <c r="E7185" s="211">
        <v>8.4540820511589648E-2</v>
      </c>
      <c r="F7185" s="211">
        <v>0.10721746611260435</v>
      </c>
      <c r="G7185" s="211">
        <v>0.12017878877871657</v>
      </c>
      <c r="H7185" s="211">
        <v>0.12799198586880081</v>
      </c>
      <c r="I7185" s="211">
        <v>0.51994462100751193</v>
      </c>
      <c r="J7185" s="211">
        <v>0.48485209919780031</v>
      </c>
      <c r="K7185" s="211">
        <v>0.61701142252244834</v>
      </c>
      <c r="L7185" s="211">
        <v>0.26566625035195407</v>
      </c>
      <c r="M7185" s="211">
        <v>7.9711855884818633E-2</v>
      </c>
      <c r="N7185" s="211">
        <v>0.50376566124290656</v>
      </c>
      <c r="O7185" s="211">
        <v>0.65935174482015668</v>
      </c>
      <c r="P7185" s="211">
        <v>6.8212205128875061E-2</v>
      </c>
      <c r="Q7185" s="211">
        <v>8.3020238765243157E-2</v>
      </c>
      <c r="R7185" s="211">
        <v>0.40522278561557795</v>
      </c>
      <c r="S7185" s="211">
        <v>0.28227992306792293</v>
      </c>
      <c r="T7185" s="211">
        <v>0.48081757913750439</v>
      </c>
      <c r="U7185" s="211">
        <v>0.37949459789773282</v>
      </c>
      <c r="V7185" s="211">
        <v>0.10735788994138343</v>
      </c>
      <c r="W7185" s="211">
        <v>0.56723652576068262</v>
      </c>
      <c r="X7185" s="211">
        <v>0.35320659497964807</v>
      </c>
      <c r="Y7185" s="211">
        <v>0.71251156345245736</v>
      </c>
      <c r="Z7185" s="211">
        <v>0.14992428834993335</v>
      </c>
      <c r="AA7185" s="212">
        <v>0.11446256932982812</v>
      </c>
    </row>
    <row r="7186" spans="1:27" x14ac:dyDescent="0.35">
      <c r="A7186" s="210" t="s">
        <v>7862</v>
      </c>
      <c r="B7186" s="217">
        <v>129.16933600171933</v>
      </c>
      <c r="C7186" s="211">
        <v>5.2859070651952014E-2</v>
      </c>
      <c r="D7186" s="211">
        <v>0.11956130405423915</v>
      </c>
      <c r="E7186" s="211">
        <v>8.3381430294804312E-2</v>
      </c>
      <c r="F7186" s="211">
        <v>0.11803867451471724</v>
      </c>
      <c r="G7186" s="211">
        <v>0.11678364823136794</v>
      </c>
      <c r="H7186" s="211">
        <v>0.11770659688796349</v>
      </c>
      <c r="I7186" s="211">
        <v>0.46982344946278204</v>
      </c>
      <c r="J7186" s="211">
        <v>0.46899543489445289</v>
      </c>
      <c r="K7186" s="211">
        <v>0.62743240260722244</v>
      </c>
      <c r="L7186" s="211">
        <v>0.2800283310083953</v>
      </c>
      <c r="M7186" s="211">
        <v>0.10276237193810332</v>
      </c>
      <c r="N7186" s="211">
        <v>0.37759946317899895</v>
      </c>
      <c r="O7186" s="211">
        <v>0.75822087250780401</v>
      </c>
      <c r="P7186" s="211">
        <v>6.9923961733340825E-2</v>
      </c>
      <c r="Q7186" s="211">
        <v>7.34643652153113E-2</v>
      </c>
      <c r="R7186" s="211">
        <v>0.46321780341945157</v>
      </c>
      <c r="S7186" s="211">
        <v>0.33355726501734329</v>
      </c>
      <c r="T7186" s="211">
        <v>0.52628585659449523</v>
      </c>
      <c r="U7186" s="211">
        <v>0.42927481841158055</v>
      </c>
      <c r="V7186" s="211">
        <v>8.1021766402377474E-2</v>
      </c>
      <c r="W7186" s="211">
        <v>0.56083007905881177</v>
      </c>
      <c r="X7186" s="211">
        <v>0.2699176982732534</v>
      </c>
      <c r="Y7186" s="211">
        <v>0.60527528287379662</v>
      </c>
      <c r="Z7186" s="211">
        <v>0.14855256487805379</v>
      </c>
      <c r="AA7186" s="212">
        <v>0.12130215866019696</v>
      </c>
    </row>
    <row r="7187" spans="1:27" x14ac:dyDescent="0.35">
      <c r="A7187" s="210" t="s">
        <v>7863</v>
      </c>
      <c r="B7187" s="217">
        <v>121.80844221848429</v>
      </c>
      <c r="C7187" s="211">
        <v>5.3899233054232026E-2</v>
      </c>
      <c r="D7187" s="211">
        <v>0.11946824891199179</v>
      </c>
      <c r="E7187" s="211">
        <v>8.6093019563411768E-2</v>
      </c>
      <c r="F7187" s="211">
        <v>7.8385757435160922E-2</v>
      </c>
      <c r="G7187" s="211">
        <v>0.12185439528740633</v>
      </c>
      <c r="H7187" s="211">
        <v>0.11754985050721597</v>
      </c>
      <c r="I7187" s="211">
        <v>0.51415940172795793</v>
      </c>
      <c r="J7187" s="211">
        <v>0.41430745689247372</v>
      </c>
      <c r="K7187" s="211">
        <v>0.60295241657257759</v>
      </c>
      <c r="L7187" s="211">
        <v>0.27549967029645961</v>
      </c>
      <c r="M7187" s="211">
        <v>9.4282714115862615E-2</v>
      </c>
      <c r="N7187" s="211">
        <v>0.3888004695283116</v>
      </c>
      <c r="O7187" s="211">
        <v>0.57207983090367487</v>
      </c>
      <c r="P7187" s="211">
        <v>7.2701105845072223E-2</v>
      </c>
      <c r="Q7187" s="211">
        <v>0.1000372649809418</v>
      </c>
      <c r="R7187" s="211">
        <v>0.3954526663176377</v>
      </c>
      <c r="S7187" s="211">
        <v>0.2846718669332543</v>
      </c>
      <c r="T7187" s="211">
        <v>0.55175023825080005</v>
      </c>
      <c r="U7187" s="211">
        <v>0.45863066101459482</v>
      </c>
      <c r="V7187" s="211">
        <v>6.0727399565117135E-2</v>
      </c>
      <c r="W7187" s="211">
        <v>0.56271466686029026</v>
      </c>
      <c r="X7187" s="211">
        <v>0.26491829839170544</v>
      </c>
      <c r="Y7187" s="211">
        <v>0.56261950793459747</v>
      </c>
      <c r="Z7187" s="211">
        <v>0.14251435364472373</v>
      </c>
      <c r="AA7187" s="212">
        <v>0.1171363824217059</v>
      </c>
    </row>
    <row r="7188" spans="1:27" x14ac:dyDescent="0.35">
      <c r="A7188" s="210" t="s">
        <v>7864</v>
      </c>
      <c r="B7188" s="217">
        <v>150.13184592366272</v>
      </c>
      <c r="C7188" s="211">
        <v>4.9234760786478968E-2</v>
      </c>
      <c r="D7188" s="211">
        <v>0.12863145026540423</v>
      </c>
      <c r="E7188" s="211">
        <v>8.8617594167850089E-2</v>
      </c>
      <c r="F7188" s="211">
        <v>8.8094065880887445E-2</v>
      </c>
      <c r="G7188" s="211">
        <v>0.1187559758448147</v>
      </c>
      <c r="H7188" s="211">
        <v>0.12031830376348512</v>
      </c>
      <c r="I7188" s="211">
        <v>0.49403420877380499</v>
      </c>
      <c r="J7188" s="211">
        <v>0.4730011458975491</v>
      </c>
      <c r="K7188" s="211">
        <v>0.64159650646852595</v>
      </c>
      <c r="L7188" s="211">
        <v>0.27194641286045013</v>
      </c>
      <c r="M7188" s="211">
        <v>0.10899387193643989</v>
      </c>
      <c r="N7188" s="211">
        <v>0.59031847637849511</v>
      </c>
      <c r="O7188" s="211">
        <v>0.7642355775734252</v>
      </c>
      <c r="P7188" s="211">
        <v>6.4993631315373557E-2</v>
      </c>
      <c r="Q7188" s="211">
        <v>8.7452079059698512E-2</v>
      </c>
      <c r="R7188" s="211">
        <v>0.45605518418212304</v>
      </c>
      <c r="S7188" s="211">
        <v>0.31574283527585112</v>
      </c>
      <c r="T7188" s="211">
        <v>0.63663982350736537</v>
      </c>
      <c r="U7188" s="211">
        <v>0.52593885222960435</v>
      </c>
      <c r="V7188" s="211">
        <v>6.9444586467234254E-2</v>
      </c>
      <c r="W7188" s="211">
        <v>0.57726753176576218</v>
      </c>
      <c r="X7188" s="211">
        <v>0.38338248471909392</v>
      </c>
      <c r="Y7188" s="211">
        <v>0.64158458060346746</v>
      </c>
      <c r="Z7188" s="211">
        <v>0.14499884590721451</v>
      </c>
      <c r="AA7188" s="212">
        <v>0.12346509930690128</v>
      </c>
    </row>
    <row r="7189" spans="1:27" x14ac:dyDescent="0.35">
      <c r="A7189" s="210" t="s">
        <v>7865</v>
      </c>
      <c r="B7189" s="217">
        <v>164.93804406516435</v>
      </c>
      <c r="C7189" s="211">
        <v>5.8067794168339647E-2</v>
      </c>
      <c r="D7189" s="211">
        <v>0.12561147522857402</v>
      </c>
      <c r="E7189" s="211">
        <v>8.0391817474363511E-2</v>
      </c>
      <c r="F7189" s="211">
        <v>9.5714012479370419E-2</v>
      </c>
      <c r="G7189" s="211">
        <v>0.12000599103600049</v>
      </c>
      <c r="H7189" s="211">
        <v>0.10984611193357889</v>
      </c>
      <c r="I7189" s="211">
        <v>0.45207656541046481</v>
      </c>
      <c r="J7189" s="211">
        <v>0.47967912320133771</v>
      </c>
      <c r="K7189" s="211">
        <v>0.61009989719995472</v>
      </c>
      <c r="L7189" s="211">
        <v>0.27075618918667821</v>
      </c>
      <c r="M7189" s="211">
        <v>9.2117128570162993E-2</v>
      </c>
      <c r="N7189" s="211">
        <v>0.48251083663886651</v>
      </c>
      <c r="O7189" s="211">
        <v>0.67468309966393125</v>
      </c>
      <c r="P7189" s="211">
        <v>7.2699312470920124E-2</v>
      </c>
      <c r="Q7189" s="211">
        <v>7.8006674359822822E-2</v>
      </c>
      <c r="R7189" s="211">
        <v>0.47673711548635822</v>
      </c>
      <c r="S7189" s="211">
        <v>0.34446566396941242</v>
      </c>
      <c r="T7189" s="211">
        <v>0.57572121882555682</v>
      </c>
      <c r="U7189" s="211">
        <v>0.54300566146884588</v>
      </c>
      <c r="V7189" s="211">
        <v>0.10690717720742331</v>
      </c>
      <c r="W7189" s="211">
        <v>0.55652369422290049</v>
      </c>
      <c r="X7189" s="211">
        <v>0.34709715473543806</v>
      </c>
      <c r="Y7189" s="211">
        <v>0.64269446057548996</v>
      </c>
      <c r="Z7189" s="211">
        <v>0.14871387466983718</v>
      </c>
      <c r="AA7189" s="212">
        <v>0.11846126770638409</v>
      </c>
    </row>
    <row r="7190" spans="1:27" x14ac:dyDescent="0.35">
      <c r="A7190" s="210" t="s">
        <v>7866</v>
      </c>
      <c r="B7190" s="217">
        <v>184.3681940027214</v>
      </c>
      <c r="C7190" s="211">
        <v>8.4098646612996361E-2</v>
      </c>
      <c r="D7190" s="211">
        <v>0.13162136148926545</v>
      </c>
      <c r="E7190" s="211">
        <v>8.3294508306842652E-2</v>
      </c>
      <c r="F7190" s="211">
        <v>9.2053267881555753E-2</v>
      </c>
      <c r="G7190" s="211">
        <v>0.11989884536899741</v>
      </c>
      <c r="H7190" s="211">
        <v>0.1226236736899225</v>
      </c>
      <c r="I7190" s="211">
        <v>0.43317081991813555</v>
      </c>
      <c r="J7190" s="211">
        <v>0.43558243695848631</v>
      </c>
      <c r="K7190" s="211">
        <v>0.63971199445242333</v>
      </c>
      <c r="L7190" s="211">
        <v>0.27182688040938419</v>
      </c>
      <c r="M7190" s="211">
        <v>0.10238937625647383</v>
      </c>
      <c r="N7190" s="211">
        <v>0.47021491246790537</v>
      </c>
      <c r="O7190" s="211">
        <v>0.74373229784961459</v>
      </c>
      <c r="P7190" s="211">
        <v>6.9747955484962612E-2</v>
      </c>
      <c r="Q7190" s="211">
        <v>8.8683151386220169E-2</v>
      </c>
      <c r="R7190" s="211">
        <v>0.43158155951700383</v>
      </c>
      <c r="S7190" s="211">
        <v>0.29607673809816826</v>
      </c>
      <c r="T7190" s="211">
        <v>0.58386370065329896</v>
      </c>
      <c r="U7190" s="211">
        <v>0.50815300769492822</v>
      </c>
      <c r="V7190" s="211">
        <v>0.11378873950818355</v>
      </c>
      <c r="W7190" s="211">
        <v>0.58796892667504874</v>
      </c>
      <c r="X7190" s="211">
        <v>0.37315613051659302</v>
      </c>
      <c r="Y7190" s="211">
        <v>0.62344016859239315</v>
      </c>
      <c r="Z7190" s="211">
        <v>0.14860064360941985</v>
      </c>
      <c r="AA7190" s="212">
        <v>0.11280468388895289</v>
      </c>
    </row>
    <row r="7191" spans="1:27" x14ac:dyDescent="0.35">
      <c r="A7191" s="210" t="s">
        <v>7867</v>
      </c>
      <c r="B7191" s="217">
        <v>143.30253614255903</v>
      </c>
      <c r="C7191" s="211">
        <v>6.208778804245968E-2</v>
      </c>
      <c r="D7191" s="211">
        <v>0.12290565128977247</v>
      </c>
      <c r="E7191" s="211">
        <v>7.5061461350373213E-2</v>
      </c>
      <c r="F7191" s="211">
        <v>8.1487019141283049E-2</v>
      </c>
      <c r="G7191" s="211">
        <v>0.12335197478467046</v>
      </c>
      <c r="H7191" s="211">
        <v>0.12079218136598001</v>
      </c>
      <c r="I7191" s="211">
        <v>0.53180564666341779</v>
      </c>
      <c r="J7191" s="211">
        <v>0.47531912530404763</v>
      </c>
      <c r="K7191" s="211">
        <v>0.59715173286267575</v>
      </c>
      <c r="L7191" s="211">
        <v>0.27971422927822759</v>
      </c>
      <c r="M7191" s="211">
        <v>9.6553264304003794E-2</v>
      </c>
      <c r="N7191" s="211">
        <v>0.58020946858333289</v>
      </c>
      <c r="O7191" s="211">
        <v>0.72201951582859847</v>
      </c>
      <c r="P7191" s="211">
        <v>7.1461021981557668E-2</v>
      </c>
      <c r="Q7191" s="211">
        <v>0.10979142438578912</v>
      </c>
      <c r="R7191" s="211">
        <v>0.38904607470399238</v>
      </c>
      <c r="S7191" s="211">
        <v>0.34153296717756665</v>
      </c>
      <c r="T7191" s="211">
        <v>0.56623865636901827</v>
      </c>
      <c r="U7191" s="211">
        <v>0.35289346894465151</v>
      </c>
      <c r="V7191" s="211">
        <v>0.12021052069138639</v>
      </c>
      <c r="W7191" s="211">
        <v>0.56656994251745951</v>
      </c>
      <c r="X7191" s="211">
        <v>0.29315951612860858</v>
      </c>
      <c r="Y7191" s="211">
        <v>0.68504984505170563</v>
      </c>
      <c r="Z7191" s="211">
        <v>0.14628405725006691</v>
      </c>
      <c r="AA7191" s="212">
        <v>0.12563194831719329</v>
      </c>
    </row>
    <row r="7192" spans="1:27" x14ac:dyDescent="0.35">
      <c r="A7192" s="210" t="s">
        <v>7868</v>
      </c>
      <c r="B7192" s="217">
        <v>118.53377670208899</v>
      </c>
      <c r="C7192" s="211">
        <v>5.6669159290894139E-2</v>
      </c>
      <c r="D7192" s="211">
        <v>0.1183638108809702</v>
      </c>
      <c r="E7192" s="211">
        <v>7.2305291506381486E-2</v>
      </c>
      <c r="F7192" s="211">
        <v>8.468678832985771E-2</v>
      </c>
      <c r="G7192" s="211">
        <v>0.1252765595780839</v>
      </c>
      <c r="H7192" s="211">
        <v>0.12029438857094378</v>
      </c>
      <c r="I7192" s="211">
        <v>0.49091792380551635</v>
      </c>
      <c r="J7192" s="211">
        <v>0.41386856185572113</v>
      </c>
      <c r="K7192" s="211">
        <v>0.57551588420114896</v>
      </c>
      <c r="L7192" s="211">
        <v>0.26868062571340001</v>
      </c>
      <c r="M7192" s="211">
        <v>9.6571781890711972E-2</v>
      </c>
      <c r="N7192" s="211">
        <v>0.36950063205467754</v>
      </c>
      <c r="O7192" s="211">
        <v>0.67959592239341082</v>
      </c>
      <c r="P7192" s="211">
        <v>7.0789939799486334E-2</v>
      </c>
      <c r="Q7192" s="211">
        <v>6.3882154363047144E-2</v>
      </c>
      <c r="R7192" s="211">
        <v>0.40446185176972022</v>
      </c>
      <c r="S7192" s="211">
        <v>0.35436611931712364</v>
      </c>
      <c r="T7192" s="211">
        <v>0.56827125639365805</v>
      </c>
      <c r="U7192" s="211">
        <v>0.43521892915912141</v>
      </c>
      <c r="V7192" s="211">
        <v>7.3693912182247717E-2</v>
      </c>
      <c r="W7192" s="211">
        <v>0.57491163671836876</v>
      </c>
      <c r="X7192" s="211">
        <v>0.33473963592279293</v>
      </c>
      <c r="Y7192" s="211">
        <v>0.57715860515994599</v>
      </c>
      <c r="Z7192" s="211">
        <v>0.14681020559266586</v>
      </c>
      <c r="AA7192" s="212">
        <v>0.11827577567942157</v>
      </c>
    </row>
    <row r="7193" spans="1:27" x14ac:dyDescent="0.35">
      <c r="A7193" s="210" t="s">
        <v>7869</v>
      </c>
      <c r="B7193" s="217">
        <v>135.4964361867288</v>
      </c>
      <c r="C7193" s="211">
        <v>5.0734596037975643E-2</v>
      </c>
      <c r="D7193" s="211">
        <v>0.11683918451564868</v>
      </c>
      <c r="E7193" s="211">
        <v>7.1461093096549536E-2</v>
      </c>
      <c r="F7193" s="211">
        <v>6.9330210464232531E-2</v>
      </c>
      <c r="G7193" s="211">
        <v>0.11960501343077405</v>
      </c>
      <c r="H7193" s="211">
        <v>0.11339979068356622</v>
      </c>
      <c r="I7193" s="211">
        <v>0.52629757949223122</v>
      </c>
      <c r="J7193" s="211">
        <v>0.44297024343771813</v>
      </c>
      <c r="K7193" s="211">
        <v>0.63709361804521014</v>
      </c>
      <c r="L7193" s="211">
        <v>0.27798966975293299</v>
      </c>
      <c r="M7193" s="211">
        <v>8.9134790795895424E-2</v>
      </c>
      <c r="N7193" s="211">
        <v>0.3541263777642159</v>
      </c>
      <c r="O7193" s="211">
        <v>0.58186008253822186</v>
      </c>
      <c r="P7193" s="211">
        <v>7.4360497712106885E-2</v>
      </c>
      <c r="Q7193" s="211">
        <v>6.4902746696845828E-2</v>
      </c>
      <c r="R7193" s="211">
        <v>0.37114387965544349</v>
      </c>
      <c r="S7193" s="211">
        <v>0.27203131159347371</v>
      </c>
      <c r="T7193" s="211">
        <v>0.50503645227898319</v>
      </c>
      <c r="U7193" s="211">
        <v>0.4377388454326489</v>
      </c>
      <c r="V7193" s="211">
        <v>8.4213739372672042E-2</v>
      </c>
      <c r="W7193" s="211">
        <v>0.61191868173389374</v>
      </c>
      <c r="X7193" s="211">
        <v>0.24979297123298166</v>
      </c>
      <c r="Y7193" s="211">
        <v>0.62025159684952991</v>
      </c>
      <c r="Z7193" s="211">
        <v>0.14731237753542942</v>
      </c>
      <c r="AA7193" s="212">
        <v>0.11273533590053984</v>
      </c>
    </row>
    <row r="7194" spans="1:27" x14ac:dyDescent="0.35">
      <c r="A7194" s="210" t="s">
        <v>7870</v>
      </c>
      <c r="B7194" s="217">
        <v>137.39188142782584</v>
      </c>
      <c r="C7194" s="211">
        <v>6.7959726144291091E-2</v>
      </c>
      <c r="D7194" s="211">
        <v>0.12353184789302557</v>
      </c>
      <c r="E7194" s="211">
        <v>7.8758528604232547E-2</v>
      </c>
      <c r="F7194" s="211">
        <v>0.11941602816820387</v>
      </c>
      <c r="G7194" s="211">
        <v>0.1185029860047196</v>
      </c>
      <c r="H7194" s="211">
        <v>0.10728672838316573</v>
      </c>
      <c r="I7194" s="211">
        <v>0.50222117770412078</v>
      </c>
      <c r="J7194" s="211">
        <v>0.43579624342898404</v>
      </c>
      <c r="K7194" s="211">
        <v>0.62834828903883411</v>
      </c>
      <c r="L7194" s="211">
        <v>0.28259414970169716</v>
      </c>
      <c r="M7194" s="211">
        <v>8.1250808536499131E-2</v>
      </c>
      <c r="N7194" s="211">
        <v>0.39923793494712839</v>
      </c>
      <c r="O7194" s="211">
        <v>0.69054603157530081</v>
      </c>
      <c r="P7194" s="211">
        <v>6.7099654258300237E-2</v>
      </c>
      <c r="Q7194" s="211">
        <v>5.3114273116819821E-2</v>
      </c>
      <c r="R7194" s="211">
        <v>0.47389475147472587</v>
      </c>
      <c r="S7194" s="211">
        <v>0.37246138816442448</v>
      </c>
      <c r="T7194" s="211">
        <v>0.59714763271424343</v>
      </c>
      <c r="U7194" s="211">
        <v>0.37849826751769011</v>
      </c>
      <c r="V7194" s="211">
        <v>0.13821206634363942</v>
      </c>
      <c r="W7194" s="211">
        <v>0.58702326061464616</v>
      </c>
      <c r="X7194" s="211">
        <v>0.39741812642025887</v>
      </c>
      <c r="Y7194" s="211">
        <v>0.62944826453381597</v>
      </c>
      <c r="Z7194" s="211">
        <v>0.14603463943742973</v>
      </c>
      <c r="AA7194" s="212">
        <v>0.1203092064096131</v>
      </c>
    </row>
    <row r="7195" spans="1:27" x14ac:dyDescent="0.35">
      <c r="A7195" s="210" t="s">
        <v>7871</v>
      </c>
      <c r="B7195" s="217">
        <v>119.51865520215424</v>
      </c>
      <c r="C7195" s="211">
        <v>5.6113042467914057E-2</v>
      </c>
      <c r="D7195" s="211">
        <v>0.1297215995877011</v>
      </c>
      <c r="E7195" s="211">
        <v>8.2924559384832036E-2</v>
      </c>
      <c r="F7195" s="211">
        <v>8.1567271302647099E-2</v>
      </c>
      <c r="G7195" s="211">
        <v>0.12064721626299255</v>
      </c>
      <c r="H7195" s="211">
        <v>0.11613031942541105</v>
      </c>
      <c r="I7195" s="211">
        <v>0.47280655343304279</v>
      </c>
      <c r="J7195" s="211">
        <v>0.48541009267504892</v>
      </c>
      <c r="K7195" s="211">
        <v>0.54610377384258346</v>
      </c>
      <c r="L7195" s="211">
        <v>0.27532929047927868</v>
      </c>
      <c r="M7195" s="211">
        <v>0.10051909859269458</v>
      </c>
      <c r="N7195" s="211">
        <v>0.41448886392926937</v>
      </c>
      <c r="O7195" s="211">
        <v>0.71550076297032272</v>
      </c>
      <c r="P7195" s="211">
        <v>6.6402105869267147E-2</v>
      </c>
      <c r="Q7195" s="211">
        <v>8.2415244420482994E-2</v>
      </c>
      <c r="R7195" s="211">
        <v>0.45834287878093</v>
      </c>
      <c r="S7195" s="211">
        <v>0.31102722146747197</v>
      </c>
      <c r="T7195" s="211">
        <v>0.58902312161372261</v>
      </c>
      <c r="U7195" s="211">
        <v>0.32655666937707278</v>
      </c>
      <c r="V7195" s="211">
        <v>0.10961943142457269</v>
      </c>
      <c r="W7195" s="211">
        <v>0.53872914786544079</v>
      </c>
      <c r="X7195" s="211">
        <v>0.27356638552473078</v>
      </c>
      <c r="Y7195" s="211">
        <v>0.56709152699999565</v>
      </c>
      <c r="Z7195" s="211">
        <v>0.14277445662832355</v>
      </c>
      <c r="AA7195" s="212">
        <v>0.12497436935898583</v>
      </c>
    </row>
    <row r="7196" spans="1:27" x14ac:dyDescent="0.35">
      <c r="A7196" s="210" t="s">
        <v>7872</v>
      </c>
      <c r="B7196" s="217">
        <v>127.88673783700821</v>
      </c>
      <c r="C7196" s="211">
        <v>7.8401197994192665E-2</v>
      </c>
      <c r="D7196" s="211">
        <v>0.12500791195126471</v>
      </c>
      <c r="E7196" s="211">
        <v>7.6636135328986887E-2</v>
      </c>
      <c r="F7196" s="211">
        <v>8.3733122150190104E-2</v>
      </c>
      <c r="G7196" s="211">
        <v>0.12351981012011522</v>
      </c>
      <c r="H7196" s="211">
        <v>0.11617987266319278</v>
      </c>
      <c r="I7196" s="211">
        <v>0.51573006080130268</v>
      </c>
      <c r="J7196" s="211">
        <v>0.45749274920956906</v>
      </c>
      <c r="K7196" s="211">
        <v>0.59667425673302188</v>
      </c>
      <c r="L7196" s="211">
        <v>0.27980123844945826</v>
      </c>
      <c r="M7196" s="211">
        <v>9.604190347566452E-2</v>
      </c>
      <c r="N7196" s="211">
        <v>0.53951880070564506</v>
      </c>
      <c r="O7196" s="211">
        <v>0.73379309383396985</v>
      </c>
      <c r="P7196" s="211">
        <v>6.5091250013035687E-2</v>
      </c>
      <c r="Q7196" s="211">
        <v>0.10380235246457292</v>
      </c>
      <c r="R7196" s="211">
        <v>0.36872728183005377</v>
      </c>
      <c r="S7196" s="211">
        <v>0.31957859495564733</v>
      </c>
      <c r="T7196" s="211">
        <v>0.62500806119494912</v>
      </c>
      <c r="U7196" s="211">
        <v>0.41117305735205206</v>
      </c>
      <c r="V7196" s="211">
        <v>5.3047984805514203E-2</v>
      </c>
      <c r="W7196" s="211">
        <v>0.55328625976411361</v>
      </c>
      <c r="X7196" s="211">
        <v>0.36208273316234896</v>
      </c>
      <c r="Y7196" s="211">
        <v>0.62456510910029184</v>
      </c>
      <c r="Z7196" s="211">
        <v>0.14482952173364219</v>
      </c>
      <c r="AA7196" s="212">
        <v>0.11409217609718363</v>
      </c>
    </row>
    <row r="7197" spans="1:27" x14ac:dyDescent="0.35">
      <c r="A7197" s="210" t="s">
        <v>7873</v>
      </c>
      <c r="B7197" s="217">
        <v>139.81653725493149</v>
      </c>
      <c r="C7197" s="211">
        <v>5.48135982787527E-2</v>
      </c>
      <c r="D7197" s="211">
        <v>0.1270039978317653</v>
      </c>
      <c r="E7197" s="211">
        <v>7.5046713911913129E-2</v>
      </c>
      <c r="F7197" s="211">
        <v>8.6100125543649902E-2</v>
      </c>
      <c r="G7197" s="211">
        <v>0.1220125206193101</v>
      </c>
      <c r="H7197" s="211">
        <v>0.11625081741372831</v>
      </c>
      <c r="I7197" s="211">
        <v>0.52157424027489063</v>
      </c>
      <c r="J7197" s="211">
        <v>0.45733862678621673</v>
      </c>
      <c r="K7197" s="211">
        <v>0.61320026807462003</v>
      </c>
      <c r="L7197" s="211">
        <v>0.27661795356370777</v>
      </c>
      <c r="M7197" s="211">
        <v>9.8358656247458848E-2</v>
      </c>
      <c r="N7197" s="211">
        <v>0.42803988451321751</v>
      </c>
      <c r="O7197" s="211">
        <v>0.61317713504812221</v>
      </c>
      <c r="P7197" s="211">
        <v>7.2644355232482763E-2</v>
      </c>
      <c r="Q7197" s="211">
        <v>6.05279563039582E-2</v>
      </c>
      <c r="R7197" s="211">
        <v>0.40394309977213416</v>
      </c>
      <c r="S7197" s="211">
        <v>0.37135652233068239</v>
      </c>
      <c r="T7197" s="211">
        <v>0.60604927112884899</v>
      </c>
      <c r="U7197" s="211">
        <v>0.38309662252177445</v>
      </c>
      <c r="V7197" s="211">
        <v>0.11393339057596895</v>
      </c>
      <c r="W7197" s="211">
        <v>0.60624759981510823</v>
      </c>
      <c r="X7197" s="211">
        <v>0.29835790155123587</v>
      </c>
      <c r="Y7197" s="211">
        <v>0.63684633818125369</v>
      </c>
      <c r="Z7197" s="211">
        <v>0.14671842574580149</v>
      </c>
      <c r="AA7197" s="212">
        <v>0.12153297793088882</v>
      </c>
    </row>
    <row r="7198" spans="1:27" x14ac:dyDescent="0.35">
      <c r="A7198" s="210" t="s">
        <v>7874</v>
      </c>
      <c r="B7198" s="217">
        <v>119.51573660991367</v>
      </c>
      <c r="C7198" s="211">
        <v>6.4971726827352902E-2</v>
      </c>
      <c r="D7198" s="211">
        <v>0.11596714591164836</v>
      </c>
      <c r="E7198" s="211">
        <v>8.0079373393738482E-2</v>
      </c>
      <c r="F7198" s="211">
        <v>0.1067950628102725</v>
      </c>
      <c r="G7198" s="211">
        <v>0.12249269542685523</v>
      </c>
      <c r="H7198" s="211">
        <v>0.11902906660628698</v>
      </c>
      <c r="I7198" s="211">
        <v>0.4507554399138301</v>
      </c>
      <c r="J7198" s="211">
        <v>0.45132570156210222</v>
      </c>
      <c r="K7198" s="211">
        <v>0.64443935835548471</v>
      </c>
      <c r="L7198" s="211">
        <v>0.27328645204129026</v>
      </c>
      <c r="M7198" s="211">
        <v>0.1093564562154246</v>
      </c>
      <c r="N7198" s="211">
        <v>0.40098159746197426</v>
      </c>
      <c r="O7198" s="211">
        <v>0.63880058293038977</v>
      </c>
      <c r="P7198" s="211">
        <v>6.9486184890634309E-2</v>
      </c>
      <c r="Q7198" s="211">
        <v>5.4344969693110437E-2</v>
      </c>
      <c r="R7198" s="211">
        <v>0.46869559242631265</v>
      </c>
      <c r="S7198" s="211">
        <v>0.33943972470759876</v>
      </c>
      <c r="T7198" s="211">
        <v>0.54631177358253069</v>
      </c>
      <c r="U7198" s="211">
        <v>0.40486616406262038</v>
      </c>
      <c r="V7198" s="211">
        <v>6.469867648614222E-2</v>
      </c>
      <c r="W7198" s="211">
        <v>0.5823775477875065</v>
      </c>
      <c r="X7198" s="211">
        <v>0.33488268458169551</v>
      </c>
      <c r="Y7198" s="211">
        <v>0.59297407879866104</v>
      </c>
      <c r="Z7198" s="211">
        <v>0.14751944679128254</v>
      </c>
      <c r="AA7198" s="212">
        <v>0.12019029208429878</v>
      </c>
    </row>
    <row r="7199" spans="1:27" x14ac:dyDescent="0.35">
      <c r="A7199" s="210" t="s">
        <v>7875</v>
      </c>
      <c r="B7199" s="217">
        <v>148.11277699653911</v>
      </c>
      <c r="C7199" s="211">
        <v>6.4054038313725303E-2</v>
      </c>
      <c r="D7199" s="211">
        <v>0.12625361849123798</v>
      </c>
      <c r="E7199" s="211">
        <v>7.1896715241165809E-2</v>
      </c>
      <c r="F7199" s="211">
        <v>0.11200243629750542</v>
      </c>
      <c r="G7199" s="211">
        <v>0.11536445589380211</v>
      </c>
      <c r="H7199" s="211">
        <v>0.10906832711870901</v>
      </c>
      <c r="I7199" s="211">
        <v>0.50457252917950379</v>
      </c>
      <c r="J7199" s="211">
        <v>0.43410886015588501</v>
      </c>
      <c r="K7199" s="211">
        <v>0.59988342350627111</v>
      </c>
      <c r="L7199" s="211">
        <v>0.26831209115618215</v>
      </c>
      <c r="M7199" s="211">
        <v>7.9672920043529119E-2</v>
      </c>
      <c r="N7199" s="211">
        <v>0.52466583146952184</v>
      </c>
      <c r="O7199" s="211">
        <v>0.54316998247853621</v>
      </c>
      <c r="P7199" s="211">
        <v>6.5339334032718979E-2</v>
      </c>
      <c r="Q7199" s="211">
        <v>5.1876663420586458E-2</v>
      </c>
      <c r="R7199" s="211">
        <v>0.47119900319613656</v>
      </c>
      <c r="S7199" s="211">
        <v>0.3028711377877592</v>
      </c>
      <c r="T7199" s="211">
        <v>0.63675434193108471</v>
      </c>
      <c r="U7199" s="211">
        <v>0.45882404262655208</v>
      </c>
      <c r="V7199" s="211">
        <v>0.12446091806899443</v>
      </c>
      <c r="W7199" s="211">
        <v>0.58890301328829253</v>
      </c>
      <c r="X7199" s="211">
        <v>0.22975204260659335</v>
      </c>
      <c r="Y7199" s="211">
        <v>0.671746961883949</v>
      </c>
      <c r="Z7199" s="211">
        <v>0.13787101297272317</v>
      </c>
      <c r="AA7199" s="212">
        <v>0.11304356522178055</v>
      </c>
    </row>
    <row r="7200" spans="1:27" x14ac:dyDescent="0.35">
      <c r="A7200" s="210" t="s">
        <v>7876</v>
      </c>
      <c r="B7200" s="217">
        <v>151.15593761513475</v>
      </c>
      <c r="C7200" s="211">
        <v>5.5214402228008622E-2</v>
      </c>
      <c r="D7200" s="211">
        <v>0.12015188603150924</v>
      </c>
      <c r="E7200" s="211">
        <v>7.0020428069831789E-2</v>
      </c>
      <c r="F7200" s="211">
        <v>8.6702071294752506E-2</v>
      </c>
      <c r="G7200" s="211">
        <v>0.12613292741821483</v>
      </c>
      <c r="H7200" s="211">
        <v>0.11192173800956612</v>
      </c>
      <c r="I7200" s="211">
        <v>0.44596493183092967</v>
      </c>
      <c r="J7200" s="211">
        <v>0.40733548973511502</v>
      </c>
      <c r="K7200" s="211">
        <v>0.64386286395777093</v>
      </c>
      <c r="L7200" s="211">
        <v>0.26779395282110324</v>
      </c>
      <c r="M7200" s="211">
        <v>8.7257631202367833E-2</v>
      </c>
      <c r="N7200" s="211">
        <v>0.44605759229436881</v>
      </c>
      <c r="O7200" s="211">
        <v>0.57211217732636221</v>
      </c>
      <c r="P7200" s="211">
        <v>6.9799624778383931E-2</v>
      </c>
      <c r="Q7200" s="211">
        <v>0.14148657649043445</v>
      </c>
      <c r="R7200" s="211">
        <v>0.45087491587837913</v>
      </c>
      <c r="S7200" s="211">
        <v>0.27786490918761264</v>
      </c>
      <c r="T7200" s="211">
        <v>0.59282888185192506</v>
      </c>
      <c r="U7200" s="211">
        <v>0.46386431736374734</v>
      </c>
      <c r="V7200" s="211">
        <v>0.1043800739149444</v>
      </c>
      <c r="W7200" s="211">
        <v>0.56245197022142779</v>
      </c>
      <c r="X7200" s="211">
        <v>0.28235004760132271</v>
      </c>
      <c r="Y7200" s="211">
        <v>0.64292694131626971</v>
      </c>
      <c r="Z7200" s="211">
        <v>0.14149888698940918</v>
      </c>
      <c r="AA7200" s="212">
        <v>0.11296623264031942</v>
      </c>
    </row>
    <row r="7201" spans="1:27" x14ac:dyDescent="0.35">
      <c r="A7201" s="210" t="s">
        <v>7877</v>
      </c>
      <c r="B7201" s="217">
        <v>148.03944405006828</v>
      </c>
      <c r="C7201" s="211">
        <v>4.7831682965143639E-2</v>
      </c>
      <c r="D7201" s="211">
        <v>0.12969064988065737</v>
      </c>
      <c r="E7201" s="211">
        <v>6.9965838605665243E-2</v>
      </c>
      <c r="F7201" s="211">
        <v>0.101427073265562</v>
      </c>
      <c r="G7201" s="211">
        <v>0.1213438321428076</v>
      </c>
      <c r="H7201" s="211">
        <v>0.12084819655436324</v>
      </c>
      <c r="I7201" s="211">
        <v>0.43065592625204829</v>
      </c>
      <c r="J7201" s="211">
        <v>0.45818679059914103</v>
      </c>
      <c r="K7201" s="211">
        <v>0.62132579871386173</v>
      </c>
      <c r="L7201" s="211">
        <v>0.27096260359958646</v>
      </c>
      <c r="M7201" s="211">
        <v>8.6223378691432095E-2</v>
      </c>
      <c r="N7201" s="211">
        <v>0.38847088894741694</v>
      </c>
      <c r="O7201" s="211">
        <v>0.69255238357571214</v>
      </c>
      <c r="P7201" s="211">
        <v>7.1885362189340204E-2</v>
      </c>
      <c r="Q7201" s="211">
        <v>0.10270432000195116</v>
      </c>
      <c r="R7201" s="211">
        <v>0.43414426497086706</v>
      </c>
      <c r="S7201" s="211">
        <v>0.37840549118335776</v>
      </c>
      <c r="T7201" s="211">
        <v>0.60391324630110788</v>
      </c>
      <c r="U7201" s="211">
        <v>0.49726924302261194</v>
      </c>
      <c r="V7201" s="211">
        <v>9.2435083012420413E-2</v>
      </c>
      <c r="W7201" s="211">
        <v>0.5245734919868541</v>
      </c>
      <c r="X7201" s="211">
        <v>0.30715936393595872</v>
      </c>
      <c r="Y7201" s="211">
        <v>0.67505833588026731</v>
      </c>
      <c r="Z7201" s="211">
        <v>0.14667440862770692</v>
      </c>
      <c r="AA7201" s="212">
        <v>0.11595475994672221</v>
      </c>
    </row>
    <row r="7202" spans="1:27" x14ac:dyDescent="0.35">
      <c r="A7202" s="210" t="s">
        <v>7878</v>
      </c>
      <c r="B7202" s="217">
        <v>106.02598103806326</v>
      </c>
      <c r="C7202" s="211">
        <v>5.4211155556444263E-2</v>
      </c>
      <c r="D7202" s="211">
        <v>0.12197621310696555</v>
      </c>
      <c r="E7202" s="211">
        <v>7.725892790123523E-2</v>
      </c>
      <c r="F7202" s="211">
        <v>8.4572998479171074E-2</v>
      </c>
      <c r="G7202" s="211">
        <v>0.12134073231731399</v>
      </c>
      <c r="H7202" s="211">
        <v>0.11379812537207364</v>
      </c>
      <c r="I7202" s="211">
        <v>0.45993526949113345</v>
      </c>
      <c r="J7202" s="211">
        <v>0.47804818973604873</v>
      </c>
      <c r="K7202" s="211">
        <v>0.61953617711320197</v>
      </c>
      <c r="L7202" s="211">
        <v>0.2724474145853521</v>
      </c>
      <c r="M7202" s="211">
        <v>9.0976675568072277E-2</v>
      </c>
      <c r="N7202" s="211">
        <v>0.37256677366355573</v>
      </c>
      <c r="O7202" s="211">
        <v>0.58329946858884252</v>
      </c>
      <c r="P7202" s="211">
        <v>7.2163359121179008E-2</v>
      </c>
      <c r="Q7202" s="211">
        <v>5.3104657902472541E-2</v>
      </c>
      <c r="R7202" s="211">
        <v>0.39679429091196011</v>
      </c>
      <c r="S7202" s="211">
        <v>0.37198424983429018</v>
      </c>
      <c r="T7202" s="211">
        <v>0.51114600698510515</v>
      </c>
      <c r="U7202" s="211">
        <v>0.44234363350478706</v>
      </c>
      <c r="V7202" s="211">
        <v>5.3055135999418163E-2</v>
      </c>
      <c r="W7202" s="211">
        <v>0.48103986702822266</v>
      </c>
      <c r="X7202" s="211">
        <v>0.32011473123183148</v>
      </c>
      <c r="Y7202" s="211">
        <v>0.69755491925582469</v>
      </c>
      <c r="Z7202" s="211">
        <v>0.14669607118775307</v>
      </c>
      <c r="AA7202" s="212">
        <v>0.1256093134964783</v>
      </c>
    </row>
    <row r="7203" spans="1:27" x14ac:dyDescent="0.35">
      <c r="A7203" s="210" t="s">
        <v>7879</v>
      </c>
      <c r="B7203" s="217">
        <v>138.60401258765202</v>
      </c>
      <c r="C7203" s="211">
        <v>7.1703202990469547E-2</v>
      </c>
      <c r="D7203" s="211">
        <v>0.12964056716097969</v>
      </c>
      <c r="E7203" s="211">
        <v>7.101630210273642E-2</v>
      </c>
      <c r="F7203" s="211">
        <v>9.9183862196381395E-2</v>
      </c>
      <c r="G7203" s="211">
        <v>0.11708213910168751</v>
      </c>
      <c r="H7203" s="211">
        <v>0.10983329826956051</v>
      </c>
      <c r="I7203" s="211">
        <v>0.50671328222499989</v>
      </c>
      <c r="J7203" s="211">
        <v>0.45845227712365394</v>
      </c>
      <c r="K7203" s="211">
        <v>0.63524591192229773</v>
      </c>
      <c r="L7203" s="211">
        <v>0.26929030699890405</v>
      </c>
      <c r="M7203" s="211">
        <v>9.5045965900959942E-2</v>
      </c>
      <c r="N7203" s="211">
        <v>0.41194339404587416</v>
      </c>
      <c r="O7203" s="211">
        <v>0.61599986533514217</v>
      </c>
      <c r="P7203" s="211">
        <v>6.6624680583638393E-2</v>
      </c>
      <c r="Q7203" s="211">
        <v>5.691917604034287E-2</v>
      </c>
      <c r="R7203" s="211">
        <v>0.45387398689646169</v>
      </c>
      <c r="S7203" s="211">
        <v>0.29312893150857589</v>
      </c>
      <c r="T7203" s="211">
        <v>0.6132946810805352</v>
      </c>
      <c r="U7203" s="211">
        <v>0.41756710664225638</v>
      </c>
      <c r="V7203" s="211">
        <v>0.12944709867960083</v>
      </c>
      <c r="W7203" s="211">
        <v>0.53778592939918735</v>
      </c>
      <c r="X7203" s="211">
        <v>0.36155528136220161</v>
      </c>
      <c r="Y7203" s="211">
        <v>0.68797630635793539</v>
      </c>
      <c r="Z7203" s="211">
        <v>0.1472989903736788</v>
      </c>
      <c r="AA7203" s="212">
        <v>0.12634191081812737</v>
      </c>
    </row>
    <row r="7204" spans="1:27" x14ac:dyDescent="0.35">
      <c r="A7204" s="210" t="s">
        <v>7880</v>
      </c>
      <c r="B7204" s="217">
        <v>105.0033433543647</v>
      </c>
      <c r="C7204" s="211">
        <v>6.1748428347356228E-2</v>
      </c>
      <c r="D7204" s="211">
        <v>0.1283559800501109</v>
      </c>
      <c r="E7204" s="211">
        <v>6.7797388048371265E-2</v>
      </c>
      <c r="F7204" s="211">
        <v>0.10689383826319777</v>
      </c>
      <c r="G7204" s="211">
        <v>0.12297598940786809</v>
      </c>
      <c r="H7204" s="211">
        <v>0.10407133672760531</v>
      </c>
      <c r="I7204" s="211">
        <v>0.45043033433262081</v>
      </c>
      <c r="J7204" s="211">
        <v>0.47929044439817919</v>
      </c>
      <c r="K7204" s="211">
        <v>0.52837193472959931</v>
      </c>
      <c r="L7204" s="211">
        <v>0.27470873963074594</v>
      </c>
      <c r="M7204" s="211">
        <v>9.5940358567695866E-2</v>
      </c>
      <c r="N7204" s="211">
        <v>0.393713791721851</v>
      </c>
      <c r="O7204" s="211">
        <v>0.64842306178998599</v>
      </c>
      <c r="P7204" s="211">
        <v>6.8959694813218037E-2</v>
      </c>
      <c r="Q7204" s="211">
        <v>0.10014444760978687</v>
      </c>
      <c r="R7204" s="211">
        <v>0.45148819612911106</v>
      </c>
      <c r="S7204" s="211">
        <v>0.28601703027542197</v>
      </c>
      <c r="T7204" s="211">
        <v>0.48979214918052477</v>
      </c>
      <c r="U7204" s="211">
        <v>0.41701078640084788</v>
      </c>
      <c r="V7204" s="211">
        <v>6.0676354772659313E-2</v>
      </c>
      <c r="W7204" s="211">
        <v>0.5535738396533213</v>
      </c>
      <c r="X7204" s="211">
        <v>0.35170316407450392</v>
      </c>
      <c r="Y7204" s="211">
        <v>0.62953659746420343</v>
      </c>
      <c r="Z7204" s="211">
        <v>0.14792451243766272</v>
      </c>
      <c r="AA7204" s="212">
        <v>0.12329729347052905</v>
      </c>
    </row>
    <row r="7205" spans="1:27" x14ac:dyDescent="0.35">
      <c r="A7205" s="210" t="s">
        <v>7881</v>
      </c>
      <c r="B7205" s="217">
        <v>141.7289224630205</v>
      </c>
      <c r="C7205" s="211">
        <v>4.7632820612888746E-2</v>
      </c>
      <c r="D7205" s="211">
        <v>0.12571870622317463</v>
      </c>
      <c r="E7205" s="211">
        <v>7.7735002701254385E-2</v>
      </c>
      <c r="F7205" s="211">
        <v>9.8012050535293743E-2</v>
      </c>
      <c r="G7205" s="211">
        <v>0.12133251912313361</v>
      </c>
      <c r="H7205" s="211">
        <v>0.12105767523751135</v>
      </c>
      <c r="I7205" s="211">
        <v>0.5270734109269386</v>
      </c>
      <c r="J7205" s="211">
        <v>0.45430201103592488</v>
      </c>
      <c r="K7205" s="211">
        <v>0.60603797209458266</v>
      </c>
      <c r="L7205" s="211">
        <v>0.28062986523547795</v>
      </c>
      <c r="M7205" s="211">
        <v>0.10023247537745876</v>
      </c>
      <c r="N7205" s="211">
        <v>0.551143503194369</v>
      </c>
      <c r="O7205" s="211">
        <v>0.62851276675696721</v>
      </c>
      <c r="P7205" s="211">
        <v>6.218006763725973E-2</v>
      </c>
      <c r="Q7205" s="211">
        <v>6.4586255665742165E-2</v>
      </c>
      <c r="R7205" s="211">
        <v>0.39748494652001992</v>
      </c>
      <c r="S7205" s="211">
        <v>0.34502219872990703</v>
      </c>
      <c r="T7205" s="211">
        <v>0.58496504806050931</v>
      </c>
      <c r="U7205" s="211">
        <v>0.38793510517704727</v>
      </c>
      <c r="V7205" s="211">
        <v>0.14585246463500334</v>
      </c>
      <c r="W7205" s="211">
        <v>0.47654383711953352</v>
      </c>
      <c r="X7205" s="211">
        <v>0.42594775902814275</v>
      </c>
      <c r="Y7205" s="211">
        <v>0.59752181258325654</v>
      </c>
      <c r="Z7205" s="211">
        <v>0.14121848261712416</v>
      </c>
      <c r="AA7205" s="212">
        <v>0.12025118018217956</v>
      </c>
    </row>
    <row r="7206" spans="1:27" x14ac:dyDescent="0.35">
      <c r="A7206" s="210" t="s">
        <v>7882</v>
      </c>
      <c r="B7206" s="217">
        <v>136.69118511764148</v>
      </c>
      <c r="C7206" s="211">
        <v>5.0912742900364696E-2</v>
      </c>
      <c r="D7206" s="211">
        <v>0.12191500164465324</v>
      </c>
      <c r="E7206" s="211">
        <v>7.5651169566163801E-2</v>
      </c>
      <c r="F7206" s="211">
        <v>0.10578144292615897</v>
      </c>
      <c r="G7206" s="211">
        <v>0.11387336456774076</v>
      </c>
      <c r="H7206" s="211">
        <v>0.12085786354974802</v>
      </c>
      <c r="I7206" s="211">
        <v>0.51905353236599061</v>
      </c>
      <c r="J7206" s="211">
        <v>0.4518423570486178</v>
      </c>
      <c r="K7206" s="211">
        <v>0.55096373398473564</v>
      </c>
      <c r="L7206" s="211">
        <v>0.27947080556773551</v>
      </c>
      <c r="M7206" s="211">
        <v>0.1150520153184586</v>
      </c>
      <c r="N7206" s="211">
        <v>0.52971417615931171</v>
      </c>
      <c r="O7206" s="211">
        <v>0.71875902344354548</v>
      </c>
      <c r="P7206" s="211">
        <v>7.3511851071344073E-2</v>
      </c>
      <c r="Q7206" s="211">
        <v>8.3230374949103778E-2</v>
      </c>
      <c r="R7206" s="211">
        <v>0.40222344138736721</v>
      </c>
      <c r="S7206" s="211">
        <v>0.34773853590202169</v>
      </c>
      <c r="T7206" s="211">
        <v>0.52483882524374514</v>
      </c>
      <c r="U7206" s="211">
        <v>0.45545473280089721</v>
      </c>
      <c r="V7206" s="211">
        <v>5.7334845756179392E-2</v>
      </c>
      <c r="W7206" s="211">
        <v>0.50969914708710107</v>
      </c>
      <c r="X7206" s="211">
        <v>0.35907517672568245</v>
      </c>
      <c r="Y7206" s="211">
        <v>0.59312984017271342</v>
      </c>
      <c r="Z7206" s="211">
        <v>0.14442744492010379</v>
      </c>
      <c r="AA7206" s="212">
        <v>0.11505253399965311</v>
      </c>
    </row>
    <row r="7207" spans="1:27" x14ac:dyDescent="0.35">
      <c r="A7207" s="210" t="s">
        <v>7883</v>
      </c>
      <c r="B7207" s="217">
        <v>150.11078761517885</v>
      </c>
      <c r="C7207" s="211">
        <v>6.2927754379466252E-2</v>
      </c>
      <c r="D7207" s="211">
        <v>0.1232988040646287</v>
      </c>
      <c r="E7207" s="211">
        <v>8.3927788719913549E-2</v>
      </c>
      <c r="F7207" s="211">
        <v>8.4376969653145451E-2</v>
      </c>
      <c r="G7207" s="211">
        <v>0.12244131077264163</v>
      </c>
      <c r="H7207" s="211">
        <v>0.11114097570833048</v>
      </c>
      <c r="I7207" s="211">
        <v>0.50733373866010489</v>
      </c>
      <c r="J7207" s="211">
        <v>0.43239402694613999</v>
      </c>
      <c r="K7207" s="211">
        <v>0.6326286327531121</v>
      </c>
      <c r="L7207" s="211">
        <v>0.27846597265369205</v>
      </c>
      <c r="M7207" s="211">
        <v>0.10656018421884841</v>
      </c>
      <c r="N7207" s="211">
        <v>0.47838412348791848</v>
      </c>
      <c r="O7207" s="211">
        <v>0.66139458349747282</v>
      </c>
      <c r="P7207" s="211">
        <v>6.8568852895622756E-2</v>
      </c>
      <c r="Q7207" s="211">
        <v>0.1038785527555741</v>
      </c>
      <c r="R7207" s="211">
        <v>0.40104671111155615</v>
      </c>
      <c r="S7207" s="211">
        <v>0.3606594387366468</v>
      </c>
      <c r="T7207" s="211">
        <v>0.62856927529319684</v>
      </c>
      <c r="U7207" s="211">
        <v>0.41215435431624303</v>
      </c>
      <c r="V7207" s="211">
        <v>7.9118124354567096E-2</v>
      </c>
      <c r="W7207" s="211">
        <v>0.49557785632888052</v>
      </c>
      <c r="X7207" s="211">
        <v>0.24718708678749129</v>
      </c>
      <c r="Y7207" s="211">
        <v>0.63821395007424986</v>
      </c>
      <c r="Z7207" s="211">
        <v>0.14877926504457528</v>
      </c>
      <c r="AA7207" s="212">
        <v>0.11286530592694995</v>
      </c>
    </row>
    <row r="7208" spans="1:27" x14ac:dyDescent="0.35">
      <c r="A7208" s="210" t="s">
        <v>7884</v>
      </c>
      <c r="B7208" s="217">
        <v>146.9688225707844</v>
      </c>
      <c r="C7208" s="211">
        <v>8.5162334836556039E-2</v>
      </c>
      <c r="D7208" s="211">
        <v>0.11893959249015422</v>
      </c>
      <c r="E7208" s="211">
        <v>7.5834158817864469E-2</v>
      </c>
      <c r="F7208" s="211">
        <v>0.10434271339845777</v>
      </c>
      <c r="G7208" s="211">
        <v>0.11907706851167363</v>
      </c>
      <c r="H7208" s="211">
        <v>0.10435665480879126</v>
      </c>
      <c r="I7208" s="211">
        <v>0.48172013514872664</v>
      </c>
      <c r="J7208" s="211">
        <v>0.39875773706391032</v>
      </c>
      <c r="K7208" s="211">
        <v>0.60674028754112497</v>
      </c>
      <c r="L7208" s="211">
        <v>0.27554273916926308</v>
      </c>
      <c r="M7208" s="211">
        <v>0.10662010799497323</v>
      </c>
      <c r="N7208" s="211">
        <v>0.55576481249815157</v>
      </c>
      <c r="O7208" s="211">
        <v>0.74928897593044752</v>
      </c>
      <c r="P7208" s="211">
        <v>6.7551399166656242E-2</v>
      </c>
      <c r="Q7208" s="211">
        <v>0.10298791353694102</v>
      </c>
      <c r="R7208" s="211">
        <v>0.46529056451727585</v>
      </c>
      <c r="S7208" s="211">
        <v>0.37200260991516049</v>
      </c>
      <c r="T7208" s="211">
        <v>0.6122945241196569</v>
      </c>
      <c r="U7208" s="211">
        <v>0.42995525448961985</v>
      </c>
      <c r="V7208" s="211">
        <v>7.0836509923095009E-2</v>
      </c>
      <c r="W7208" s="211">
        <v>0.55930284025554267</v>
      </c>
      <c r="X7208" s="211">
        <v>0.27164267716333357</v>
      </c>
      <c r="Y7208" s="211">
        <v>0.73929790847150278</v>
      </c>
      <c r="Z7208" s="211">
        <v>0.14892224747738664</v>
      </c>
      <c r="AA7208" s="212">
        <v>0.11669486765134038</v>
      </c>
    </row>
    <row r="7209" spans="1:27" x14ac:dyDescent="0.35">
      <c r="A7209" s="210" t="s">
        <v>7885</v>
      </c>
      <c r="B7209" s="217">
        <v>159.03271707231454</v>
      </c>
      <c r="C7209" s="211">
        <v>4.8851602964491293E-2</v>
      </c>
      <c r="D7209" s="211">
        <v>0.13072683716953881</v>
      </c>
      <c r="E7209" s="211">
        <v>8.3953043770933822E-2</v>
      </c>
      <c r="F7209" s="211">
        <v>0.1236584497803663</v>
      </c>
      <c r="G7209" s="211">
        <v>0.11677595552840941</v>
      </c>
      <c r="H7209" s="211">
        <v>0.11227932953126489</v>
      </c>
      <c r="I7209" s="211">
        <v>0.44736091118720034</v>
      </c>
      <c r="J7209" s="211">
        <v>0.48304133080351741</v>
      </c>
      <c r="K7209" s="211">
        <v>0.63803564886884123</v>
      </c>
      <c r="L7209" s="211">
        <v>0.2764785261111482</v>
      </c>
      <c r="M7209" s="211">
        <v>9.3568333965251688E-2</v>
      </c>
      <c r="N7209" s="211">
        <v>0.52023633711069983</v>
      </c>
      <c r="O7209" s="211">
        <v>0.58001888432441329</v>
      </c>
      <c r="P7209" s="211">
        <v>7.4203433524510587E-2</v>
      </c>
      <c r="Q7209" s="211">
        <v>8.6571193259962667E-2</v>
      </c>
      <c r="R7209" s="211">
        <v>0.45153646610943904</v>
      </c>
      <c r="S7209" s="211">
        <v>0.34049290402492915</v>
      </c>
      <c r="T7209" s="211">
        <v>0.58670968278694047</v>
      </c>
      <c r="U7209" s="211">
        <v>0.36207873476443431</v>
      </c>
      <c r="V7209" s="211">
        <v>0.13579986203380792</v>
      </c>
      <c r="W7209" s="211">
        <v>0.5903905746762026</v>
      </c>
      <c r="X7209" s="211">
        <v>0.32081574297003346</v>
      </c>
      <c r="Y7209" s="211">
        <v>0.65342351966914425</v>
      </c>
      <c r="Z7209" s="211">
        <v>0.14989265401771878</v>
      </c>
      <c r="AA7209" s="212">
        <v>0.12076483866201779</v>
      </c>
    </row>
    <row r="7210" spans="1:27" x14ac:dyDescent="0.35">
      <c r="A7210" s="210" t="s">
        <v>7886</v>
      </c>
      <c r="B7210" s="217">
        <v>141.78820361667343</v>
      </c>
      <c r="C7210" s="211">
        <v>5.9050743089814457E-2</v>
      </c>
      <c r="D7210" s="211">
        <v>0.12672708132901481</v>
      </c>
      <c r="E7210" s="211">
        <v>7.6005124862356721E-2</v>
      </c>
      <c r="F7210" s="211">
        <v>7.4830518557158651E-2</v>
      </c>
      <c r="G7210" s="211">
        <v>0.11720358771087638</v>
      </c>
      <c r="H7210" s="211">
        <v>0.11627406938755143</v>
      </c>
      <c r="I7210" s="211">
        <v>0.51474985501227599</v>
      </c>
      <c r="J7210" s="211">
        <v>0.49462515823594511</v>
      </c>
      <c r="K7210" s="211">
        <v>0.56687116355848666</v>
      </c>
      <c r="L7210" s="211">
        <v>0.27150721200122846</v>
      </c>
      <c r="M7210" s="211">
        <v>0.10612636667459131</v>
      </c>
      <c r="N7210" s="211">
        <v>0.40660176332315584</v>
      </c>
      <c r="O7210" s="211">
        <v>0.68799703263979639</v>
      </c>
      <c r="P7210" s="211">
        <v>6.7481904458315742E-2</v>
      </c>
      <c r="Q7210" s="211">
        <v>9.7439021559594247E-2</v>
      </c>
      <c r="R7210" s="211">
        <v>0.45860213214114925</v>
      </c>
      <c r="S7210" s="211">
        <v>0.27706064867753466</v>
      </c>
      <c r="T7210" s="211">
        <v>0.56331096279580872</v>
      </c>
      <c r="U7210" s="211">
        <v>0.51902003834647381</v>
      </c>
      <c r="V7210" s="211">
        <v>7.8769049893330348E-2</v>
      </c>
      <c r="W7210" s="211">
        <v>0.56599410679243678</v>
      </c>
      <c r="X7210" s="211">
        <v>0.41710622480495402</v>
      </c>
      <c r="Y7210" s="211">
        <v>0.71329969786583725</v>
      </c>
      <c r="Z7210" s="211">
        <v>0.14961076442079602</v>
      </c>
      <c r="AA7210" s="212">
        <v>0.11894561547309435</v>
      </c>
    </row>
    <row r="7211" spans="1:27" x14ac:dyDescent="0.35">
      <c r="A7211" s="210" t="s">
        <v>7887</v>
      </c>
      <c r="B7211" s="217">
        <v>152.76643386074591</v>
      </c>
      <c r="C7211" s="211">
        <v>8.7558464704403732E-2</v>
      </c>
      <c r="D7211" s="211">
        <v>0.12829217410124613</v>
      </c>
      <c r="E7211" s="211">
        <v>7.7322946754256577E-2</v>
      </c>
      <c r="F7211" s="211">
        <v>9.6533099809920725E-2</v>
      </c>
      <c r="G7211" s="211">
        <v>0.12445460715388228</v>
      </c>
      <c r="H7211" s="211">
        <v>0.12317474867439786</v>
      </c>
      <c r="I7211" s="211">
        <v>0.47152533422929738</v>
      </c>
      <c r="J7211" s="211">
        <v>0.47466877255268247</v>
      </c>
      <c r="K7211" s="211">
        <v>0.57361229790274759</v>
      </c>
      <c r="L7211" s="211">
        <v>0.27273053560394045</v>
      </c>
      <c r="M7211" s="211">
        <v>0.10125330539418745</v>
      </c>
      <c r="N7211" s="211">
        <v>0.37439947187024475</v>
      </c>
      <c r="O7211" s="211">
        <v>0.55997664671023695</v>
      </c>
      <c r="P7211" s="211">
        <v>6.9659465122605929E-2</v>
      </c>
      <c r="Q7211" s="211">
        <v>6.8428184453274143E-2</v>
      </c>
      <c r="R7211" s="211">
        <v>0.42605103365577213</v>
      </c>
      <c r="S7211" s="211">
        <v>0.30167835609370663</v>
      </c>
      <c r="T7211" s="211">
        <v>0.49708529929552708</v>
      </c>
      <c r="U7211" s="211">
        <v>0.4139487341236201</v>
      </c>
      <c r="V7211" s="211">
        <v>0.13743437035538209</v>
      </c>
      <c r="W7211" s="211">
        <v>0.50517275674750872</v>
      </c>
      <c r="X7211" s="211">
        <v>0.40151389515856284</v>
      </c>
      <c r="Y7211" s="211">
        <v>0.71784124109245728</v>
      </c>
      <c r="Z7211" s="211">
        <v>0.14621607500543893</v>
      </c>
      <c r="AA7211" s="212">
        <v>0.11933682566243613</v>
      </c>
    </row>
    <row r="7212" spans="1:27" x14ac:dyDescent="0.35">
      <c r="A7212" s="210" t="s">
        <v>7888</v>
      </c>
      <c r="B7212" s="217">
        <v>157.49891377859689</v>
      </c>
      <c r="C7212" s="211">
        <v>6.1092498543882282E-2</v>
      </c>
      <c r="D7212" s="211">
        <v>0.1304786629927083</v>
      </c>
      <c r="E7212" s="211">
        <v>7.6815563878092533E-2</v>
      </c>
      <c r="F7212" s="211">
        <v>0.11626764475956816</v>
      </c>
      <c r="G7212" s="211">
        <v>0.12274600112634784</v>
      </c>
      <c r="H7212" s="211">
        <v>0.11784160358258514</v>
      </c>
      <c r="I7212" s="211">
        <v>0.4926347426159351</v>
      </c>
      <c r="J7212" s="211">
        <v>0.43465087887998821</v>
      </c>
      <c r="K7212" s="211">
        <v>0.528650843216942</v>
      </c>
      <c r="L7212" s="211">
        <v>0.27409310122405711</v>
      </c>
      <c r="M7212" s="211">
        <v>9.8898058766606164E-2</v>
      </c>
      <c r="N7212" s="211">
        <v>0.4841922806474328</v>
      </c>
      <c r="O7212" s="211">
        <v>0.58520488978964147</v>
      </c>
      <c r="P7212" s="211">
        <v>7.2066896166041367E-2</v>
      </c>
      <c r="Q7212" s="211">
        <v>5.1592601504915805E-2</v>
      </c>
      <c r="R7212" s="211">
        <v>0.37954140962924987</v>
      </c>
      <c r="S7212" s="211">
        <v>0.31142573100569804</v>
      </c>
      <c r="T7212" s="211">
        <v>0.45751304045486391</v>
      </c>
      <c r="U7212" s="211">
        <v>0.48019051915386102</v>
      </c>
      <c r="V7212" s="211">
        <v>0.15461617387122134</v>
      </c>
      <c r="W7212" s="211">
        <v>0.587566036932613</v>
      </c>
      <c r="X7212" s="211">
        <v>0.31445833418387248</v>
      </c>
      <c r="Y7212" s="211">
        <v>0.69532825647281327</v>
      </c>
      <c r="Z7212" s="211">
        <v>0.14641795044581429</v>
      </c>
      <c r="AA7212" s="212">
        <v>0.12394246383591914</v>
      </c>
    </row>
    <row r="7213" spans="1:27" x14ac:dyDescent="0.35">
      <c r="A7213" s="210" t="s">
        <v>7889</v>
      </c>
      <c r="B7213" s="217">
        <v>143.9428339124309</v>
      </c>
      <c r="C7213" s="211">
        <v>7.6962851023755663E-2</v>
      </c>
      <c r="D7213" s="211">
        <v>0.12026856833221733</v>
      </c>
      <c r="E7213" s="211">
        <v>6.7769176126135408E-2</v>
      </c>
      <c r="F7213" s="211">
        <v>7.3653346007657355E-2</v>
      </c>
      <c r="G7213" s="211">
        <v>0.12474529144877562</v>
      </c>
      <c r="H7213" s="211">
        <v>0.12591403134236781</v>
      </c>
      <c r="I7213" s="211">
        <v>0.49711814996214887</v>
      </c>
      <c r="J7213" s="211">
        <v>0.42432307639988681</v>
      </c>
      <c r="K7213" s="211">
        <v>0.57504748748762091</v>
      </c>
      <c r="L7213" s="211">
        <v>0.27948839348213916</v>
      </c>
      <c r="M7213" s="211">
        <v>8.9275621315466985E-2</v>
      </c>
      <c r="N7213" s="211">
        <v>0.49781301846243348</v>
      </c>
      <c r="O7213" s="211">
        <v>0.63463629390402332</v>
      </c>
      <c r="P7213" s="211">
        <v>6.6784694490384697E-2</v>
      </c>
      <c r="Q7213" s="211">
        <v>6.2418785993490003E-2</v>
      </c>
      <c r="R7213" s="211">
        <v>0.47672620563543949</v>
      </c>
      <c r="S7213" s="211">
        <v>0.3289710767731342</v>
      </c>
      <c r="T7213" s="211">
        <v>0.55911193543014004</v>
      </c>
      <c r="U7213" s="211">
        <v>0.42688983776170186</v>
      </c>
      <c r="V7213" s="211">
        <v>0.15628048472789252</v>
      </c>
      <c r="W7213" s="211">
        <v>0.63913017016845219</v>
      </c>
      <c r="X7213" s="211">
        <v>0.22824646892007858</v>
      </c>
      <c r="Y7213" s="211">
        <v>0.69972989706832944</v>
      </c>
      <c r="Z7213" s="211">
        <v>0.14035667406793467</v>
      </c>
      <c r="AA7213" s="212">
        <v>0.12491024492754073</v>
      </c>
    </row>
    <row r="7214" spans="1:27" x14ac:dyDescent="0.35">
      <c r="A7214" s="210" t="s">
        <v>7890</v>
      </c>
      <c r="B7214" s="217">
        <v>123.30714313618506</v>
      </c>
      <c r="C7214" s="211">
        <v>6.9949010420571764E-2</v>
      </c>
      <c r="D7214" s="211">
        <v>0.11661089048813615</v>
      </c>
      <c r="E7214" s="211">
        <v>8.5272318299339803E-2</v>
      </c>
      <c r="F7214" s="211">
        <v>8.3474786160654957E-2</v>
      </c>
      <c r="G7214" s="211">
        <v>0.1189798450222844</v>
      </c>
      <c r="H7214" s="211">
        <v>0.10416874933215652</v>
      </c>
      <c r="I7214" s="211">
        <v>0.46664650956014003</v>
      </c>
      <c r="J7214" s="211">
        <v>0.4202319658125297</v>
      </c>
      <c r="K7214" s="211">
        <v>0.54619719065915495</v>
      </c>
      <c r="L7214" s="211">
        <v>0.26945068931774258</v>
      </c>
      <c r="M7214" s="211">
        <v>9.1402807126756996E-2</v>
      </c>
      <c r="N7214" s="211">
        <v>0.55744283638977665</v>
      </c>
      <c r="O7214" s="211">
        <v>0.73824495879405228</v>
      </c>
      <c r="P7214" s="211">
        <v>6.7869378383420109E-2</v>
      </c>
      <c r="Q7214" s="211">
        <v>0.11284563607358838</v>
      </c>
      <c r="R7214" s="211">
        <v>0.43546148618192371</v>
      </c>
      <c r="S7214" s="211">
        <v>0.34247907086069485</v>
      </c>
      <c r="T7214" s="211">
        <v>0.55918213617029522</v>
      </c>
      <c r="U7214" s="211">
        <v>0.42790462011066976</v>
      </c>
      <c r="V7214" s="211">
        <v>5.9840752174578571E-2</v>
      </c>
      <c r="W7214" s="211">
        <v>0.49365094617807626</v>
      </c>
      <c r="X7214" s="211">
        <v>0.29484620440549725</v>
      </c>
      <c r="Y7214" s="211">
        <v>0.620480282996277</v>
      </c>
      <c r="Z7214" s="211">
        <v>0.14415596771272207</v>
      </c>
      <c r="AA7214" s="212">
        <v>0.12134662989051136</v>
      </c>
    </row>
    <row r="7215" spans="1:27" x14ac:dyDescent="0.35">
      <c r="A7215" s="210" t="s">
        <v>7891</v>
      </c>
      <c r="B7215" s="217">
        <v>108.48620775527803</v>
      </c>
      <c r="C7215" s="211">
        <v>6.313049048539511E-2</v>
      </c>
      <c r="D7215" s="211">
        <v>0.12393487830229841</v>
      </c>
      <c r="E7215" s="211">
        <v>6.9140566221102387E-2</v>
      </c>
      <c r="F7215" s="211">
        <v>0.10957780904965647</v>
      </c>
      <c r="G7215" s="211">
        <v>0.11631418391208237</v>
      </c>
      <c r="H7215" s="211">
        <v>0.11766545507053147</v>
      </c>
      <c r="I7215" s="211">
        <v>0.48234104676513923</v>
      </c>
      <c r="J7215" s="211">
        <v>0.42311692915682791</v>
      </c>
      <c r="K7215" s="211">
        <v>0.56504659341233088</v>
      </c>
      <c r="L7215" s="211">
        <v>0.27681710530755249</v>
      </c>
      <c r="M7215" s="211">
        <v>9.5191991032852419E-2</v>
      </c>
      <c r="N7215" s="211">
        <v>0.5381587198169373</v>
      </c>
      <c r="O7215" s="211">
        <v>0.75481918447146135</v>
      </c>
      <c r="P7215" s="211">
        <v>6.4320290128626931E-2</v>
      </c>
      <c r="Q7215" s="211">
        <v>7.5996915901694426E-2</v>
      </c>
      <c r="R7215" s="211">
        <v>0.49386201718159289</v>
      </c>
      <c r="S7215" s="211">
        <v>0.31472976252212626</v>
      </c>
      <c r="T7215" s="211">
        <v>0.50291724963939743</v>
      </c>
      <c r="U7215" s="211">
        <v>0.40004311115640123</v>
      </c>
      <c r="V7215" s="211">
        <v>6.4731705322433081E-2</v>
      </c>
      <c r="W7215" s="211">
        <v>0.55267139829459178</v>
      </c>
      <c r="X7215" s="211">
        <v>0.43402047005122291</v>
      </c>
      <c r="Y7215" s="211">
        <v>0.64629483386926734</v>
      </c>
      <c r="Z7215" s="211">
        <v>0.1490690256091021</v>
      </c>
      <c r="AA7215" s="212">
        <v>0.12604742348332376</v>
      </c>
    </row>
    <row r="7216" spans="1:27" x14ac:dyDescent="0.35">
      <c r="A7216" s="210" t="s">
        <v>7892</v>
      </c>
      <c r="B7216" s="217">
        <v>156.85973957448087</v>
      </c>
      <c r="C7216" s="211">
        <v>6.7111895013787934E-2</v>
      </c>
      <c r="D7216" s="211">
        <v>0.11216061164133963</v>
      </c>
      <c r="E7216" s="211">
        <v>7.2322308255610354E-2</v>
      </c>
      <c r="F7216" s="211">
        <v>0.10779283275461796</v>
      </c>
      <c r="G7216" s="211">
        <v>0.1125223742384811</v>
      </c>
      <c r="H7216" s="211">
        <v>0.10283481377026467</v>
      </c>
      <c r="I7216" s="211">
        <v>0.46869826949414511</v>
      </c>
      <c r="J7216" s="211">
        <v>0.44826247511471601</v>
      </c>
      <c r="K7216" s="211">
        <v>0.58834585962452313</v>
      </c>
      <c r="L7216" s="211">
        <v>0.27575569012368012</v>
      </c>
      <c r="M7216" s="211">
        <v>9.0546053472788698E-2</v>
      </c>
      <c r="N7216" s="211">
        <v>0.45529534576737063</v>
      </c>
      <c r="O7216" s="211">
        <v>0.73017668104300371</v>
      </c>
      <c r="P7216" s="211">
        <v>7.2611071166744465E-2</v>
      </c>
      <c r="Q7216" s="211">
        <v>4.2941182765264659E-2</v>
      </c>
      <c r="R7216" s="211">
        <v>0.44924052900258482</v>
      </c>
      <c r="S7216" s="211">
        <v>0.31179294923841638</v>
      </c>
      <c r="T7216" s="211">
        <v>0.58458431991806381</v>
      </c>
      <c r="U7216" s="211">
        <v>0.46789820649528391</v>
      </c>
      <c r="V7216" s="211">
        <v>0.15345364012235888</v>
      </c>
      <c r="W7216" s="211">
        <v>0.54445602170453045</v>
      </c>
      <c r="X7216" s="211">
        <v>0.31285214497763825</v>
      </c>
      <c r="Y7216" s="211">
        <v>0.5990689554237858</v>
      </c>
      <c r="Z7216" s="211">
        <v>0.14371454903840852</v>
      </c>
      <c r="AA7216" s="212">
        <v>0.12140957800804568</v>
      </c>
    </row>
    <row r="7217" spans="1:27" x14ac:dyDescent="0.35">
      <c r="A7217" s="210" t="s">
        <v>7893</v>
      </c>
      <c r="B7217" s="217">
        <v>122.22197023812033</v>
      </c>
      <c r="C7217" s="211">
        <v>5.8402533467986094E-2</v>
      </c>
      <c r="D7217" s="211">
        <v>0.1298236789501257</v>
      </c>
      <c r="E7217" s="211">
        <v>6.8357484182340847E-2</v>
      </c>
      <c r="F7217" s="211">
        <v>0.12435339810467753</v>
      </c>
      <c r="G7217" s="211">
        <v>0.12299789053845822</v>
      </c>
      <c r="H7217" s="211">
        <v>0.12295829166242131</v>
      </c>
      <c r="I7217" s="211">
        <v>0.45000332568184442</v>
      </c>
      <c r="J7217" s="211">
        <v>0.46988601394079754</v>
      </c>
      <c r="K7217" s="211">
        <v>0.63140624397557821</v>
      </c>
      <c r="L7217" s="211">
        <v>0.27737333403279085</v>
      </c>
      <c r="M7217" s="211">
        <v>8.4077303966952288E-2</v>
      </c>
      <c r="N7217" s="211">
        <v>0.37247819836317009</v>
      </c>
      <c r="O7217" s="211">
        <v>0.71567588010090266</v>
      </c>
      <c r="P7217" s="211">
        <v>6.6584118988632535E-2</v>
      </c>
      <c r="Q7217" s="211">
        <v>8.1491559640515465E-2</v>
      </c>
      <c r="R7217" s="211">
        <v>0.38179007363638245</v>
      </c>
      <c r="S7217" s="211">
        <v>0.36013113207637726</v>
      </c>
      <c r="T7217" s="211">
        <v>0.62209178051685698</v>
      </c>
      <c r="U7217" s="211">
        <v>0.35140759481351874</v>
      </c>
      <c r="V7217" s="211">
        <v>8.9699136991799142E-2</v>
      </c>
      <c r="W7217" s="211">
        <v>0.51188464018391733</v>
      </c>
      <c r="X7217" s="211">
        <v>0.28786239428688604</v>
      </c>
      <c r="Y7217" s="211">
        <v>0.74230174438086582</v>
      </c>
      <c r="Z7217" s="211">
        <v>0.14284418663627763</v>
      </c>
      <c r="AA7217" s="212">
        <v>0.11859024995364986</v>
      </c>
    </row>
    <row r="7218" spans="1:27" x14ac:dyDescent="0.35">
      <c r="A7218" s="210" t="s">
        <v>7894</v>
      </c>
      <c r="B7218" s="217">
        <v>153.3592540386768</v>
      </c>
      <c r="C7218" s="211">
        <v>7.84649855553331E-2</v>
      </c>
      <c r="D7218" s="211">
        <v>0.12386211928905444</v>
      </c>
      <c r="E7218" s="211">
        <v>7.3622273373695507E-2</v>
      </c>
      <c r="F7218" s="211">
        <v>8.1874479932492764E-2</v>
      </c>
      <c r="G7218" s="211">
        <v>0.12188167545070294</v>
      </c>
      <c r="H7218" s="211">
        <v>0.12331078982910532</v>
      </c>
      <c r="I7218" s="211">
        <v>0.43543004860939988</v>
      </c>
      <c r="J7218" s="211">
        <v>0.46302892562276166</v>
      </c>
      <c r="K7218" s="211">
        <v>0.53411400599516101</v>
      </c>
      <c r="L7218" s="211">
        <v>0.2775279235560808</v>
      </c>
      <c r="M7218" s="211">
        <v>0.10335734212366629</v>
      </c>
      <c r="N7218" s="211">
        <v>0.51596813695569232</v>
      </c>
      <c r="O7218" s="211">
        <v>0.73233657038898925</v>
      </c>
      <c r="P7218" s="211">
        <v>7.3745076528123954E-2</v>
      </c>
      <c r="Q7218" s="211">
        <v>6.9887753364930666E-2</v>
      </c>
      <c r="R7218" s="211">
        <v>0.47604851541122306</v>
      </c>
      <c r="S7218" s="211">
        <v>0.26037803902645329</v>
      </c>
      <c r="T7218" s="211">
        <v>0.50646206519680959</v>
      </c>
      <c r="U7218" s="211">
        <v>0.52381227703933153</v>
      </c>
      <c r="V7218" s="211">
        <v>7.2252977279782832E-2</v>
      </c>
      <c r="W7218" s="211">
        <v>0.56413781873654179</v>
      </c>
      <c r="X7218" s="211">
        <v>0.33041819925118632</v>
      </c>
      <c r="Y7218" s="211">
        <v>0.70268269177802611</v>
      </c>
      <c r="Z7218" s="211">
        <v>0.14347087348566387</v>
      </c>
      <c r="AA7218" s="212">
        <v>0.11434841340441559</v>
      </c>
    </row>
    <row r="7219" spans="1:27" x14ac:dyDescent="0.35">
      <c r="A7219" s="210" t="s">
        <v>7895</v>
      </c>
      <c r="B7219" s="217">
        <v>122.38534442193642</v>
      </c>
      <c r="C7219" s="211">
        <v>7.24152902460585E-2</v>
      </c>
      <c r="D7219" s="211">
        <v>0.12703809869245419</v>
      </c>
      <c r="E7219" s="211">
        <v>7.4805137401461289E-2</v>
      </c>
      <c r="F7219" s="211">
        <v>8.8015905333090255E-2</v>
      </c>
      <c r="G7219" s="211">
        <v>0.12503620607701854</v>
      </c>
      <c r="H7219" s="211">
        <v>0.12494811181260426</v>
      </c>
      <c r="I7219" s="211">
        <v>0.51023990805156072</v>
      </c>
      <c r="J7219" s="211">
        <v>0.42914942773802556</v>
      </c>
      <c r="K7219" s="211">
        <v>0.60456171035059347</v>
      </c>
      <c r="L7219" s="211">
        <v>0.27399493072836317</v>
      </c>
      <c r="M7219" s="211">
        <v>8.7216724195356712E-2</v>
      </c>
      <c r="N7219" s="211">
        <v>0.45288126242958815</v>
      </c>
      <c r="O7219" s="211">
        <v>0.71813890565869531</v>
      </c>
      <c r="P7219" s="211">
        <v>6.8369863555154661E-2</v>
      </c>
      <c r="Q7219" s="211">
        <v>8.3089555608215043E-2</v>
      </c>
      <c r="R7219" s="211">
        <v>0.4460979252635745</v>
      </c>
      <c r="S7219" s="211">
        <v>0.28532345625914707</v>
      </c>
      <c r="T7219" s="211">
        <v>0.58682968887346831</v>
      </c>
      <c r="U7219" s="211">
        <v>0.36113762179205416</v>
      </c>
      <c r="V7219" s="211">
        <v>8.2460051310861537E-2</v>
      </c>
      <c r="W7219" s="211">
        <v>0.53988686269607267</v>
      </c>
      <c r="X7219" s="211">
        <v>0.39417568995860919</v>
      </c>
      <c r="Y7219" s="211">
        <v>0.52629739292806987</v>
      </c>
      <c r="Z7219" s="211">
        <v>0.14450128903343984</v>
      </c>
      <c r="AA7219" s="212">
        <v>0.11648435275487717</v>
      </c>
    </row>
    <row r="7220" spans="1:27" x14ac:dyDescent="0.35">
      <c r="A7220" s="210" t="s">
        <v>7896</v>
      </c>
      <c r="B7220" s="217">
        <v>144.92341866803676</v>
      </c>
      <c r="C7220" s="211">
        <v>7.1118329242680633E-2</v>
      </c>
      <c r="D7220" s="211">
        <v>0.11528978983481436</v>
      </c>
      <c r="E7220" s="211">
        <v>7.1809234547788758E-2</v>
      </c>
      <c r="F7220" s="211">
        <v>9.5858954868464033E-2</v>
      </c>
      <c r="G7220" s="211">
        <v>0.1219121015682007</v>
      </c>
      <c r="H7220" s="211">
        <v>0.10943807808067868</v>
      </c>
      <c r="I7220" s="211">
        <v>0.51208551159636162</v>
      </c>
      <c r="J7220" s="211">
        <v>0.45948914713474592</v>
      </c>
      <c r="K7220" s="211">
        <v>0.59216971845217459</v>
      </c>
      <c r="L7220" s="211">
        <v>0.27093655731740657</v>
      </c>
      <c r="M7220" s="211">
        <v>8.2506128090605313E-2</v>
      </c>
      <c r="N7220" s="211">
        <v>0.42039294202200689</v>
      </c>
      <c r="O7220" s="211">
        <v>0.58209984146490046</v>
      </c>
      <c r="P7220" s="211">
        <v>6.5700952939933985E-2</v>
      </c>
      <c r="Q7220" s="211">
        <v>9.7855624433532573E-2</v>
      </c>
      <c r="R7220" s="211">
        <v>0.45477010697584791</v>
      </c>
      <c r="S7220" s="211">
        <v>0.33525698205445631</v>
      </c>
      <c r="T7220" s="211">
        <v>0.48478797774805193</v>
      </c>
      <c r="U7220" s="211">
        <v>0.48514255424305169</v>
      </c>
      <c r="V7220" s="211">
        <v>0.12283003257328531</v>
      </c>
      <c r="W7220" s="211">
        <v>0.53411284240010082</v>
      </c>
      <c r="X7220" s="211">
        <v>0.30139329238089335</v>
      </c>
      <c r="Y7220" s="211">
        <v>0.65786402559946189</v>
      </c>
      <c r="Z7220" s="211">
        <v>0.14822274790492082</v>
      </c>
      <c r="AA7220" s="212">
        <v>0.11286038938952948</v>
      </c>
    </row>
    <row r="7221" spans="1:27" x14ac:dyDescent="0.35">
      <c r="A7221" s="210" t="s">
        <v>7897</v>
      </c>
      <c r="B7221" s="217">
        <v>130.53898863576643</v>
      </c>
      <c r="C7221" s="211">
        <v>5.8263040043275476E-2</v>
      </c>
      <c r="D7221" s="211">
        <v>0.12618655955389266</v>
      </c>
      <c r="E7221" s="211">
        <v>8.2643857377435112E-2</v>
      </c>
      <c r="F7221" s="211">
        <v>0.10060332716422993</v>
      </c>
      <c r="G7221" s="211">
        <v>0.12364040353357247</v>
      </c>
      <c r="H7221" s="211">
        <v>0.1223020494412064</v>
      </c>
      <c r="I7221" s="211">
        <v>0.48844422036809443</v>
      </c>
      <c r="J7221" s="211">
        <v>0.48378540325662672</v>
      </c>
      <c r="K7221" s="211">
        <v>0.60688500247927135</v>
      </c>
      <c r="L7221" s="211">
        <v>0.27334169274799119</v>
      </c>
      <c r="M7221" s="211">
        <v>0.11789452377325606</v>
      </c>
      <c r="N7221" s="211">
        <v>0.42526083817992061</v>
      </c>
      <c r="O7221" s="211">
        <v>0.66701773071878545</v>
      </c>
      <c r="P7221" s="211">
        <v>6.3525448157082429E-2</v>
      </c>
      <c r="Q7221" s="211">
        <v>0.11811768368183084</v>
      </c>
      <c r="R7221" s="211">
        <v>0.4466489797088064</v>
      </c>
      <c r="S7221" s="211">
        <v>0.30220470758484674</v>
      </c>
      <c r="T7221" s="211">
        <v>0.58384348594825508</v>
      </c>
      <c r="U7221" s="211">
        <v>0.34808362291699951</v>
      </c>
      <c r="V7221" s="211">
        <v>0.11339698955855128</v>
      </c>
      <c r="W7221" s="211">
        <v>0.57475145152503815</v>
      </c>
      <c r="X7221" s="211">
        <v>0.3318589699841773</v>
      </c>
      <c r="Y7221" s="211">
        <v>0.57653226022322179</v>
      </c>
      <c r="Z7221" s="211">
        <v>0.1466139200027963</v>
      </c>
      <c r="AA7221" s="212">
        <v>0.12497195236556309</v>
      </c>
    </row>
    <row r="7222" spans="1:27" x14ac:dyDescent="0.35">
      <c r="A7222" s="210" t="s">
        <v>7898</v>
      </c>
      <c r="B7222" s="217">
        <v>149.00797594797069</v>
      </c>
      <c r="C7222" s="211">
        <v>5.7464945939167678E-2</v>
      </c>
      <c r="D7222" s="211">
        <v>0.12546011277620189</v>
      </c>
      <c r="E7222" s="211">
        <v>7.6488065846082545E-2</v>
      </c>
      <c r="F7222" s="211">
        <v>9.5730184401545737E-2</v>
      </c>
      <c r="G7222" s="211">
        <v>0.12189976305336503</v>
      </c>
      <c r="H7222" s="211">
        <v>0.12011468219556953</v>
      </c>
      <c r="I7222" s="211">
        <v>0.50467933831167577</v>
      </c>
      <c r="J7222" s="211">
        <v>0.46815442198374263</v>
      </c>
      <c r="K7222" s="211">
        <v>0.59006238633406904</v>
      </c>
      <c r="L7222" s="211">
        <v>0.27090372755594572</v>
      </c>
      <c r="M7222" s="211">
        <v>0.11064951306081487</v>
      </c>
      <c r="N7222" s="211">
        <v>0.35439734698932251</v>
      </c>
      <c r="O7222" s="211">
        <v>0.77222500099654812</v>
      </c>
      <c r="P7222" s="211">
        <v>6.8801048818446953E-2</v>
      </c>
      <c r="Q7222" s="211">
        <v>0.10572874848529645</v>
      </c>
      <c r="R7222" s="211">
        <v>0.49330950226624554</v>
      </c>
      <c r="S7222" s="211">
        <v>0.40643908327553752</v>
      </c>
      <c r="T7222" s="211">
        <v>0.58850164698507301</v>
      </c>
      <c r="U7222" s="211">
        <v>0.42452886184383953</v>
      </c>
      <c r="V7222" s="211">
        <v>9.7237340607449124E-2</v>
      </c>
      <c r="W7222" s="211">
        <v>0.55985587005969095</v>
      </c>
      <c r="X7222" s="211">
        <v>0.43899771628909834</v>
      </c>
      <c r="Y7222" s="211">
        <v>0.65950118478939967</v>
      </c>
      <c r="Z7222" s="211">
        <v>0.14596140984187392</v>
      </c>
      <c r="AA7222" s="212">
        <v>0.11718610630715491</v>
      </c>
    </row>
    <row r="7223" spans="1:27" x14ac:dyDescent="0.35">
      <c r="A7223" s="210" t="s">
        <v>7899</v>
      </c>
      <c r="B7223" s="217">
        <v>118.57741985177661</v>
      </c>
      <c r="C7223" s="211">
        <v>8.1984634995009534E-2</v>
      </c>
      <c r="D7223" s="211">
        <v>0.12410483918620023</v>
      </c>
      <c r="E7223" s="211">
        <v>8.0596605923673292E-2</v>
      </c>
      <c r="F7223" s="211">
        <v>8.8805598127323318E-2</v>
      </c>
      <c r="G7223" s="211">
        <v>0.1144997431518385</v>
      </c>
      <c r="H7223" s="211">
        <v>0.12328735565529379</v>
      </c>
      <c r="I7223" s="211">
        <v>0.50320977277280632</v>
      </c>
      <c r="J7223" s="211">
        <v>0.45251348296472749</v>
      </c>
      <c r="K7223" s="211">
        <v>0.62190610602618257</v>
      </c>
      <c r="L7223" s="211">
        <v>0.26755947059790203</v>
      </c>
      <c r="M7223" s="211">
        <v>7.934405434185475E-2</v>
      </c>
      <c r="N7223" s="211">
        <v>0.46366168101145988</v>
      </c>
      <c r="O7223" s="211">
        <v>0.67666226940126462</v>
      </c>
      <c r="P7223" s="211">
        <v>6.6232018921273797E-2</v>
      </c>
      <c r="Q7223" s="211">
        <v>4.8788920777493514E-2</v>
      </c>
      <c r="R7223" s="211">
        <v>0.45278767900449668</v>
      </c>
      <c r="S7223" s="211">
        <v>0.36561026513665584</v>
      </c>
      <c r="T7223" s="211">
        <v>0.5155532491907302</v>
      </c>
      <c r="U7223" s="211">
        <v>0.43435185932475928</v>
      </c>
      <c r="V7223" s="211">
        <v>5.675976651390599E-2</v>
      </c>
      <c r="W7223" s="211">
        <v>0.53311624182491713</v>
      </c>
      <c r="X7223" s="211">
        <v>0.2576337165655459</v>
      </c>
      <c r="Y7223" s="211">
        <v>0.75756774974625685</v>
      </c>
      <c r="Z7223" s="211">
        <v>0.14945267281299845</v>
      </c>
      <c r="AA7223" s="212">
        <v>0.11753108303287121</v>
      </c>
    </row>
    <row r="7224" spans="1:27" x14ac:dyDescent="0.35">
      <c r="A7224" s="210" t="s">
        <v>7900</v>
      </c>
      <c r="B7224" s="217">
        <v>115.25853884958836</v>
      </c>
      <c r="C7224" s="211">
        <v>4.9899270016318081E-2</v>
      </c>
      <c r="D7224" s="211">
        <v>0.1221672929238047</v>
      </c>
      <c r="E7224" s="211">
        <v>6.743115096843906E-2</v>
      </c>
      <c r="F7224" s="211">
        <v>0.10628624857694023</v>
      </c>
      <c r="G7224" s="211">
        <v>0.12287555434924452</v>
      </c>
      <c r="H7224" s="211">
        <v>0.10953420209276195</v>
      </c>
      <c r="I7224" s="211">
        <v>0.52527057712439451</v>
      </c>
      <c r="J7224" s="211">
        <v>0.47319654687082741</v>
      </c>
      <c r="K7224" s="211">
        <v>0.57726996663236596</v>
      </c>
      <c r="L7224" s="211">
        <v>0.2760787150477973</v>
      </c>
      <c r="M7224" s="211">
        <v>8.96018175506786E-2</v>
      </c>
      <c r="N7224" s="211">
        <v>0.34637105513225125</v>
      </c>
      <c r="O7224" s="211">
        <v>0.55403637499555458</v>
      </c>
      <c r="P7224" s="211">
        <v>7.0699509335200347E-2</v>
      </c>
      <c r="Q7224" s="211">
        <v>9.31984341565298E-2</v>
      </c>
      <c r="R7224" s="211">
        <v>0.38284475455070111</v>
      </c>
      <c r="S7224" s="211">
        <v>0.28829205631158117</v>
      </c>
      <c r="T7224" s="211">
        <v>0.61104346525623643</v>
      </c>
      <c r="U7224" s="211">
        <v>0.34236526509351878</v>
      </c>
      <c r="V7224" s="211">
        <v>0.1027356498393925</v>
      </c>
      <c r="W7224" s="211">
        <v>0.55398344326798477</v>
      </c>
      <c r="X7224" s="211">
        <v>0.39027470478524984</v>
      </c>
      <c r="Y7224" s="211">
        <v>0.63670866783421742</v>
      </c>
      <c r="Z7224" s="211">
        <v>0.14269297198019087</v>
      </c>
      <c r="AA7224" s="212">
        <v>0.12196202918801186</v>
      </c>
    </row>
    <row r="7225" spans="1:27" x14ac:dyDescent="0.35">
      <c r="A7225" s="210" t="s">
        <v>7901</v>
      </c>
      <c r="B7225" s="217">
        <v>124.08008941302687</v>
      </c>
      <c r="C7225" s="211">
        <v>5.2639163802687503E-2</v>
      </c>
      <c r="D7225" s="211">
        <v>0.12919260385719708</v>
      </c>
      <c r="E7225" s="211">
        <v>7.9697653026228735E-2</v>
      </c>
      <c r="F7225" s="211">
        <v>8.5704630822664413E-2</v>
      </c>
      <c r="G7225" s="211">
        <v>0.12323622926456033</v>
      </c>
      <c r="H7225" s="211">
        <v>0.10968780055905841</v>
      </c>
      <c r="I7225" s="211">
        <v>0.4940503942215051</v>
      </c>
      <c r="J7225" s="211">
        <v>0.46103008238727394</v>
      </c>
      <c r="K7225" s="211">
        <v>0.64941924894528236</v>
      </c>
      <c r="L7225" s="211">
        <v>0.27341170279774202</v>
      </c>
      <c r="M7225" s="211">
        <v>9.6805593935917894E-2</v>
      </c>
      <c r="N7225" s="211">
        <v>0.483989901757992</v>
      </c>
      <c r="O7225" s="211">
        <v>0.71939767568513613</v>
      </c>
      <c r="P7225" s="211">
        <v>6.0326570732741905E-2</v>
      </c>
      <c r="Q7225" s="211">
        <v>6.8916957737385945E-2</v>
      </c>
      <c r="R7225" s="211">
        <v>0.42281498103856791</v>
      </c>
      <c r="S7225" s="211">
        <v>0.27959748538939933</v>
      </c>
      <c r="T7225" s="211">
        <v>0.57300057315796749</v>
      </c>
      <c r="U7225" s="211">
        <v>0.37771124291020414</v>
      </c>
      <c r="V7225" s="211">
        <v>9.7200336538936977E-2</v>
      </c>
      <c r="W7225" s="211">
        <v>0.51815922437986961</v>
      </c>
      <c r="X7225" s="211">
        <v>0.34567823465368291</v>
      </c>
      <c r="Y7225" s="211">
        <v>0.60103681482775029</v>
      </c>
      <c r="Z7225" s="211">
        <v>0.14775546747772828</v>
      </c>
      <c r="AA7225" s="212">
        <v>0.12132431509507591</v>
      </c>
    </row>
    <row r="7226" spans="1:27" x14ac:dyDescent="0.35">
      <c r="A7226" s="210" t="s">
        <v>7902</v>
      </c>
      <c r="B7226" s="217">
        <v>161.835059019602</v>
      </c>
      <c r="C7226" s="211">
        <v>5.3880695720760083E-2</v>
      </c>
      <c r="D7226" s="211">
        <v>0.12279400435753936</v>
      </c>
      <c r="E7226" s="211">
        <v>7.6243050961847844E-2</v>
      </c>
      <c r="F7226" s="211">
        <v>8.3590807770580172E-2</v>
      </c>
      <c r="G7226" s="211">
        <v>0.11579170954651466</v>
      </c>
      <c r="H7226" s="211">
        <v>0.11293954867290758</v>
      </c>
      <c r="I7226" s="211">
        <v>0.52144301029745366</v>
      </c>
      <c r="J7226" s="211">
        <v>0.41031412802916645</v>
      </c>
      <c r="K7226" s="211">
        <v>0.59844291762290791</v>
      </c>
      <c r="L7226" s="211">
        <v>0.26742357837517788</v>
      </c>
      <c r="M7226" s="211">
        <v>8.8475423648949419E-2</v>
      </c>
      <c r="N7226" s="211">
        <v>0.49824542978147501</v>
      </c>
      <c r="O7226" s="211">
        <v>0.77029476889929338</v>
      </c>
      <c r="P7226" s="211">
        <v>6.6019952391180622E-2</v>
      </c>
      <c r="Q7226" s="211">
        <v>4.7061677540364048E-2</v>
      </c>
      <c r="R7226" s="211">
        <v>0.46455972489952946</v>
      </c>
      <c r="S7226" s="211">
        <v>0.30865641720398318</v>
      </c>
      <c r="T7226" s="211">
        <v>0.58670436483842148</v>
      </c>
      <c r="U7226" s="211">
        <v>0.40072098241545751</v>
      </c>
      <c r="V7226" s="211">
        <v>0.15297451415994798</v>
      </c>
      <c r="W7226" s="211">
        <v>0.57741185244596938</v>
      </c>
      <c r="X7226" s="211">
        <v>0.28061268786790339</v>
      </c>
      <c r="Y7226" s="211">
        <v>0.65400102252366643</v>
      </c>
      <c r="Z7226" s="211">
        <v>0.14444067321935622</v>
      </c>
      <c r="AA7226" s="212">
        <v>0.11359963097132149</v>
      </c>
    </row>
    <row r="7227" spans="1:27" x14ac:dyDescent="0.35">
      <c r="A7227" s="210" t="s">
        <v>7903</v>
      </c>
      <c r="B7227" s="217">
        <v>150.38399905008379</v>
      </c>
      <c r="C7227" s="211">
        <v>7.8712981603586349E-2</v>
      </c>
      <c r="D7227" s="211">
        <v>0.11372426441269917</v>
      </c>
      <c r="E7227" s="211">
        <v>6.9870599666932556E-2</v>
      </c>
      <c r="F7227" s="211">
        <v>7.310591857039421E-2</v>
      </c>
      <c r="G7227" s="211">
        <v>0.12284852594268646</v>
      </c>
      <c r="H7227" s="211">
        <v>0.11349154634296102</v>
      </c>
      <c r="I7227" s="211">
        <v>0.45673708857641643</v>
      </c>
      <c r="J7227" s="211">
        <v>0.4173979634449711</v>
      </c>
      <c r="K7227" s="211">
        <v>0.57974814639213279</v>
      </c>
      <c r="L7227" s="211">
        <v>0.27665214569839586</v>
      </c>
      <c r="M7227" s="211">
        <v>0.11816577607068152</v>
      </c>
      <c r="N7227" s="211">
        <v>0.44543116091386126</v>
      </c>
      <c r="O7227" s="211">
        <v>0.67179997597381136</v>
      </c>
      <c r="P7227" s="211">
        <v>6.6493605045663512E-2</v>
      </c>
      <c r="Q7227" s="211">
        <v>0.10163208163051231</v>
      </c>
      <c r="R7227" s="211">
        <v>0.44913881881793982</v>
      </c>
      <c r="S7227" s="211">
        <v>0.3364272086145233</v>
      </c>
      <c r="T7227" s="211">
        <v>0.59049448804895188</v>
      </c>
      <c r="U7227" s="211">
        <v>0.33019851176444992</v>
      </c>
      <c r="V7227" s="211">
        <v>0.14037176427179451</v>
      </c>
      <c r="W7227" s="211">
        <v>0.56238726729031407</v>
      </c>
      <c r="X7227" s="211">
        <v>0.36144839179229371</v>
      </c>
      <c r="Y7227" s="211">
        <v>0.67424078854808456</v>
      </c>
      <c r="Z7227" s="211">
        <v>0.14992808341420027</v>
      </c>
      <c r="AA7227" s="212">
        <v>0.11740851341261956</v>
      </c>
    </row>
    <row r="7228" spans="1:27" x14ac:dyDescent="0.35">
      <c r="A7228" s="210" t="s">
        <v>7904</v>
      </c>
      <c r="B7228" s="217">
        <v>115.20254557183895</v>
      </c>
      <c r="C7228" s="211">
        <v>6.1950582255561867E-2</v>
      </c>
      <c r="D7228" s="211">
        <v>0.12052186687171401</v>
      </c>
      <c r="E7228" s="211">
        <v>7.3703485806462535E-2</v>
      </c>
      <c r="F7228" s="211">
        <v>0.10395668778586595</v>
      </c>
      <c r="G7228" s="211">
        <v>0.12185307963802164</v>
      </c>
      <c r="H7228" s="211">
        <v>0.12039929837750291</v>
      </c>
      <c r="I7228" s="211">
        <v>0.52772553495682972</v>
      </c>
      <c r="J7228" s="211">
        <v>0.44044249580959349</v>
      </c>
      <c r="K7228" s="211">
        <v>0.5857218756086946</v>
      </c>
      <c r="L7228" s="211">
        <v>0.27934049468590144</v>
      </c>
      <c r="M7228" s="211">
        <v>9.1434348229968709E-2</v>
      </c>
      <c r="N7228" s="211">
        <v>0.45896763233898485</v>
      </c>
      <c r="O7228" s="211">
        <v>0.60833979937466853</v>
      </c>
      <c r="P7228" s="211">
        <v>6.8552141122362603E-2</v>
      </c>
      <c r="Q7228" s="211">
        <v>7.8404164147278674E-2</v>
      </c>
      <c r="R7228" s="211">
        <v>0.44679414881980256</v>
      </c>
      <c r="S7228" s="211">
        <v>0.36843464426070988</v>
      </c>
      <c r="T7228" s="211">
        <v>0.51592383895980509</v>
      </c>
      <c r="U7228" s="211">
        <v>0.39543927078710606</v>
      </c>
      <c r="V7228" s="211">
        <v>6.4872713680262872E-2</v>
      </c>
      <c r="W7228" s="211">
        <v>0.52555533485394612</v>
      </c>
      <c r="X7228" s="211">
        <v>0.3249746398479183</v>
      </c>
      <c r="Y7228" s="211">
        <v>0.59721613804370277</v>
      </c>
      <c r="Z7228" s="211">
        <v>0.1432237792881324</v>
      </c>
      <c r="AA7228" s="212">
        <v>0.11582916235193409</v>
      </c>
    </row>
    <row r="7229" spans="1:27" x14ac:dyDescent="0.35">
      <c r="A7229" s="210" t="s">
        <v>7905</v>
      </c>
      <c r="B7229" s="217">
        <v>113.84734270834375</v>
      </c>
      <c r="C7229" s="211">
        <v>7.5479238417997266E-2</v>
      </c>
      <c r="D7229" s="211">
        <v>0.12072853938592695</v>
      </c>
      <c r="E7229" s="211">
        <v>7.8379382422946495E-2</v>
      </c>
      <c r="F7229" s="211">
        <v>9.2500583184378052E-2</v>
      </c>
      <c r="G7229" s="211">
        <v>0.12245770266181956</v>
      </c>
      <c r="H7229" s="211">
        <v>0.11495352945179907</v>
      </c>
      <c r="I7229" s="211">
        <v>0.52001661520155351</v>
      </c>
      <c r="J7229" s="211">
        <v>0.47010108172894371</v>
      </c>
      <c r="K7229" s="211">
        <v>0.57733087712185327</v>
      </c>
      <c r="L7229" s="211">
        <v>0.2809893125178049</v>
      </c>
      <c r="M7229" s="211">
        <v>9.5852683737864416E-2</v>
      </c>
      <c r="N7229" s="211">
        <v>0.49348740230162336</v>
      </c>
      <c r="O7229" s="211">
        <v>0.65310601327332785</v>
      </c>
      <c r="P7229" s="211">
        <v>6.5588692279310634E-2</v>
      </c>
      <c r="Q7229" s="211">
        <v>7.295317726441776E-2</v>
      </c>
      <c r="R7229" s="211">
        <v>0.44606695180337108</v>
      </c>
      <c r="S7229" s="211">
        <v>0.34024584239151023</v>
      </c>
      <c r="T7229" s="211">
        <v>0.5283150923901363</v>
      </c>
      <c r="U7229" s="211">
        <v>0.41198024446302217</v>
      </c>
      <c r="V7229" s="211">
        <v>5.7938205271439114E-2</v>
      </c>
      <c r="W7229" s="211">
        <v>0.52755742960936935</v>
      </c>
      <c r="X7229" s="211">
        <v>0.25263288793617261</v>
      </c>
      <c r="Y7229" s="211">
        <v>0.65244218405697718</v>
      </c>
      <c r="Z7229" s="211">
        <v>0.13952326669951862</v>
      </c>
      <c r="AA7229" s="212">
        <v>0.11961087436010732</v>
      </c>
    </row>
    <row r="7230" spans="1:27" x14ac:dyDescent="0.35">
      <c r="A7230" s="210" t="s">
        <v>7906</v>
      </c>
      <c r="B7230" s="217">
        <v>111.23701212797125</v>
      </c>
      <c r="C7230" s="211">
        <v>7.6974531085485659E-2</v>
      </c>
      <c r="D7230" s="211">
        <v>0.1270817540506699</v>
      </c>
      <c r="E7230" s="211">
        <v>7.4195553496547662E-2</v>
      </c>
      <c r="F7230" s="211">
        <v>9.1206276877247611E-2</v>
      </c>
      <c r="G7230" s="211">
        <v>0.1198156174858615</v>
      </c>
      <c r="H7230" s="211">
        <v>0.12364842323701147</v>
      </c>
      <c r="I7230" s="211">
        <v>0.41823249128601608</v>
      </c>
      <c r="J7230" s="211">
        <v>0.40180551051862562</v>
      </c>
      <c r="K7230" s="211">
        <v>0.57983232429959541</v>
      </c>
      <c r="L7230" s="211">
        <v>0.27889958025188044</v>
      </c>
      <c r="M7230" s="211">
        <v>8.0930978352003066E-2</v>
      </c>
      <c r="N7230" s="211">
        <v>0.3876256394779134</v>
      </c>
      <c r="O7230" s="211">
        <v>0.69989580611832902</v>
      </c>
      <c r="P7230" s="211">
        <v>6.9520450140620818E-2</v>
      </c>
      <c r="Q7230" s="211">
        <v>9.3248264796279623E-2</v>
      </c>
      <c r="R7230" s="211">
        <v>0.4831059064530161</v>
      </c>
      <c r="S7230" s="211">
        <v>0.38739158714610111</v>
      </c>
      <c r="T7230" s="211">
        <v>0.4903237207705835</v>
      </c>
      <c r="U7230" s="211">
        <v>0.38954461205846996</v>
      </c>
      <c r="V7230" s="211">
        <v>6.0106241812806493E-2</v>
      </c>
      <c r="W7230" s="211">
        <v>0.53948365969477008</v>
      </c>
      <c r="X7230" s="211">
        <v>0.36154107654328949</v>
      </c>
      <c r="Y7230" s="211">
        <v>0.72945328429331857</v>
      </c>
      <c r="Z7230" s="211">
        <v>0.14919843460727755</v>
      </c>
      <c r="AA7230" s="212">
        <v>0.12093582254418382</v>
      </c>
    </row>
    <row r="7231" spans="1:27" x14ac:dyDescent="0.35">
      <c r="A7231" s="210" t="s">
        <v>7907</v>
      </c>
      <c r="B7231" s="217">
        <v>112.23168858356648</v>
      </c>
      <c r="C7231" s="211">
        <v>5.6271037360365164E-2</v>
      </c>
      <c r="D7231" s="211">
        <v>0.12308134563695286</v>
      </c>
      <c r="E7231" s="211">
        <v>8.1837943194335003E-2</v>
      </c>
      <c r="F7231" s="211">
        <v>0.10224117771947699</v>
      </c>
      <c r="G7231" s="211">
        <v>0.1156375206612147</v>
      </c>
      <c r="H7231" s="211">
        <v>0.12271124881770691</v>
      </c>
      <c r="I7231" s="211">
        <v>0.45158177808574329</v>
      </c>
      <c r="J7231" s="211">
        <v>0.43801097200581623</v>
      </c>
      <c r="K7231" s="211">
        <v>0.5631032075268162</v>
      </c>
      <c r="L7231" s="211">
        <v>0.27967475721704355</v>
      </c>
      <c r="M7231" s="211">
        <v>0.10643785410377068</v>
      </c>
      <c r="N7231" s="211">
        <v>0.51054126185199367</v>
      </c>
      <c r="O7231" s="211">
        <v>0.52842724107518857</v>
      </c>
      <c r="P7231" s="211">
        <v>6.7659050165230758E-2</v>
      </c>
      <c r="Q7231" s="211">
        <v>0.10108288497509611</v>
      </c>
      <c r="R7231" s="211">
        <v>0.48011005913488081</v>
      </c>
      <c r="S7231" s="211">
        <v>0.32305491599623087</v>
      </c>
      <c r="T7231" s="211">
        <v>0.544010622998508</v>
      </c>
      <c r="U7231" s="211">
        <v>0.42492402854195643</v>
      </c>
      <c r="V7231" s="211">
        <v>6.0455236811890245E-2</v>
      </c>
      <c r="W7231" s="211">
        <v>0.50046382026802394</v>
      </c>
      <c r="X7231" s="211">
        <v>0.41110535313324453</v>
      </c>
      <c r="Y7231" s="211">
        <v>0.58620770161483382</v>
      </c>
      <c r="Z7231" s="211">
        <v>0.14883873147691126</v>
      </c>
      <c r="AA7231" s="212">
        <v>0.12378121094234215</v>
      </c>
    </row>
    <row r="7232" spans="1:27" x14ac:dyDescent="0.35">
      <c r="A7232" s="210" t="s">
        <v>7908</v>
      </c>
      <c r="B7232" s="217">
        <v>155.46850957537154</v>
      </c>
      <c r="C7232" s="211">
        <v>4.7501752709964415E-2</v>
      </c>
      <c r="D7232" s="211">
        <v>0.12843999068074882</v>
      </c>
      <c r="E7232" s="211">
        <v>7.1140462394863574E-2</v>
      </c>
      <c r="F7232" s="211">
        <v>9.8425225926783128E-2</v>
      </c>
      <c r="G7232" s="211">
        <v>0.1168807293785859</v>
      </c>
      <c r="H7232" s="211">
        <v>0.11186358688203757</v>
      </c>
      <c r="I7232" s="211">
        <v>0.52949236148099399</v>
      </c>
      <c r="J7232" s="211">
        <v>0.48230456360592977</v>
      </c>
      <c r="K7232" s="211">
        <v>0.57415080288696319</v>
      </c>
      <c r="L7232" s="211">
        <v>0.27415561874557565</v>
      </c>
      <c r="M7232" s="211">
        <v>9.4228784567611704E-2</v>
      </c>
      <c r="N7232" s="211">
        <v>0.53912243427690609</v>
      </c>
      <c r="O7232" s="211">
        <v>0.70124556891632972</v>
      </c>
      <c r="P7232" s="211">
        <v>6.9509620638358041E-2</v>
      </c>
      <c r="Q7232" s="211">
        <v>9.2148477771775344E-2</v>
      </c>
      <c r="R7232" s="211">
        <v>0.45435814661579405</v>
      </c>
      <c r="S7232" s="211">
        <v>0.32917016819336709</v>
      </c>
      <c r="T7232" s="211">
        <v>0.59192258530146369</v>
      </c>
      <c r="U7232" s="211">
        <v>0.35277394029655673</v>
      </c>
      <c r="V7232" s="211">
        <v>0.19234193095018456</v>
      </c>
      <c r="W7232" s="211">
        <v>0.59220089476118143</v>
      </c>
      <c r="X7232" s="211">
        <v>0.35543342175817172</v>
      </c>
      <c r="Y7232" s="211">
        <v>0.52790204622141257</v>
      </c>
      <c r="Z7232" s="211">
        <v>0.14371056115484959</v>
      </c>
      <c r="AA7232" s="212">
        <v>0.11845054767649844</v>
      </c>
    </row>
    <row r="7233" spans="1:27" x14ac:dyDescent="0.35">
      <c r="A7233" s="210" t="s">
        <v>7909</v>
      </c>
      <c r="B7233" s="217">
        <v>129.70853801496429</v>
      </c>
      <c r="C7233" s="211">
        <v>5.6683014382509625E-2</v>
      </c>
      <c r="D7233" s="211">
        <v>0.12631888728287829</v>
      </c>
      <c r="E7233" s="211">
        <v>8.3411431469445407E-2</v>
      </c>
      <c r="F7233" s="211">
        <v>8.9783985267131633E-2</v>
      </c>
      <c r="G7233" s="211">
        <v>0.12286816656638716</v>
      </c>
      <c r="H7233" s="211">
        <v>0.12418258959309976</v>
      </c>
      <c r="I7233" s="211">
        <v>0.48650519869881614</v>
      </c>
      <c r="J7233" s="211">
        <v>0.46807589964424273</v>
      </c>
      <c r="K7233" s="211">
        <v>0.56616780277127021</v>
      </c>
      <c r="L7233" s="211">
        <v>0.27641146194057103</v>
      </c>
      <c r="M7233" s="211">
        <v>8.4769071777292065E-2</v>
      </c>
      <c r="N7233" s="211">
        <v>0.54131628794809761</v>
      </c>
      <c r="O7233" s="211">
        <v>0.7483177901271979</v>
      </c>
      <c r="P7233" s="211">
        <v>7.0515781061992827E-2</v>
      </c>
      <c r="Q7233" s="211">
        <v>8.1439558712512086E-2</v>
      </c>
      <c r="R7233" s="211">
        <v>0.45405714252291673</v>
      </c>
      <c r="S7233" s="211">
        <v>0.29150898279401766</v>
      </c>
      <c r="T7233" s="211">
        <v>0.54643163073489176</v>
      </c>
      <c r="U7233" s="211">
        <v>0.34590897252526814</v>
      </c>
      <c r="V7233" s="211">
        <v>6.8350318626857615E-2</v>
      </c>
      <c r="W7233" s="211">
        <v>0.52273725795239423</v>
      </c>
      <c r="X7233" s="211">
        <v>0.29902624113464987</v>
      </c>
      <c r="Y7233" s="211">
        <v>0.61461780618379946</v>
      </c>
      <c r="Z7233" s="211">
        <v>0.14805300637943161</v>
      </c>
      <c r="AA7233" s="212">
        <v>0.11559652553512999</v>
      </c>
    </row>
    <row r="7234" spans="1:27" x14ac:dyDescent="0.35">
      <c r="A7234" s="210" t="s">
        <v>7910</v>
      </c>
      <c r="B7234" s="217">
        <v>123.6473716586173</v>
      </c>
      <c r="C7234" s="211">
        <v>6.032876209832165E-2</v>
      </c>
      <c r="D7234" s="211">
        <v>0.12285212533549368</v>
      </c>
      <c r="E7234" s="211">
        <v>6.9143994995170682E-2</v>
      </c>
      <c r="F7234" s="211">
        <v>9.0363997776392896E-2</v>
      </c>
      <c r="G7234" s="211">
        <v>0.12381987926331997</v>
      </c>
      <c r="H7234" s="211">
        <v>0.11452289836001746</v>
      </c>
      <c r="I7234" s="211">
        <v>0.51422341246640868</v>
      </c>
      <c r="J7234" s="211">
        <v>0.43645763989362107</v>
      </c>
      <c r="K7234" s="211">
        <v>0.56407264074390862</v>
      </c>
      <c r="L7234" s="211">
        <v>0.27720557142673496</v>
      </c>
      <c r="M7234" s="211">
        <v>0.1005374141713152</v>
      </c>
      <c r="N7234" s="211">
        <v>0.39161143956270295</v>
      </c>
      <c r="O7234" s="211">
        <v>0.73547843505680199</v>
      </c>
      <c r="P7234" s="211">
        <v>7.1878646905847873E-2</v>
      </c>
      <c r="Q7234" s="211">
        <v>5.4695291483780217E-2</v>
      </c>
      <c r="R7234" s="211">
        <v>0.44897797046603366</v>
      </c>
      <c r="S7234" s="211">
        <v>0.28363500625600135</v>
      </c>
      <c r="T7234" s="211">
        <v>0.58833069457836429</v>
      </c>
      <c r="U7234" s="211">
        <v>0.36100157855560044</v>
      </c>
      <c r="V7234" s="211">
        <v>7.307218628900905E-2</v>
      </c>
      <c r="W7234" s="211">
        <v>0.52654178640740512</v>
      </c>
      <c r="X7234" s="211">
        <v>0.24740024492457846</v>
      </c>
      <c r="Y7234" s="211">
        <v>0.65312556395467514</v>
      </c>
      <c r="Z7234" s="211">
        <v>0.1495484469029274</v>
      </c>
      <c r="AA7234" s="212">
        <v>0.11588205680271792</v>
      </c>
    </row>
    <row r="7235" spans="1:27" x14ac:dyDescent="0.35">
      <c r="A7235" s="210" t="s">
        <v>7911</v>
      </c>
      <c r="B7235" s="217">
        <v>108.1774427570938</v>
      </c>
      <c r="C7235" s="211">
        <v>4.5704611691155556E-2</v>
      </c>
      <c r="D7235" s="211">
        <v>0.11618205303308836</v>
      </c>
      <c r="E7235" s="211">
        <v>8.6796781966481329E-2</v>
      </c>
      <c r="F7235" s="211">
        <v>0.10582227651651563</v>
      </c>
      <c r="G7235" s="211">
        <v>0.11515380096778846</v>
      </c>
      <c r="H7235" s="211">
        <v>0.12051828239340216</v>
      </c>
      <c r="I7235" s="211">
        <v>0.48054914360667011</v>
      </c>
      <c r="J7235" s="211">
        <v>0.47012044932941927</v>
      </c>
      <c r="K7235" s="211">
        <v>0.54202216432691386</v>
      </c>
      <c r="L7235" s="211">
        <v>0.27410909557965474</v>
      </c>
      <c r="M7235" s="211">
        <v>8.3698032315036849E-2</v>
      </c>
      <c r="N7235" s="211">
        <v>0.34215507835307846</v>
      </c>
      <c r="O7235" s="211">
        <v>0.5860767391248678</v>
      </c>
      <c r="P7235" s="211">
        <v>7.1725929783765061E-2</v>
      </c>
      <c r="Q7235" s="211">
        <v>0.12924730306145346</v>
      </c>
      <c r="R7235" s="211">
        <v>0.48459284576389361</v>
      </c>
      <c r="S7235" s="211">
        <v>0.35665793678552959</v>
      </c>
      <c r="T7235" s="211">
        <v>0.58341601464714332</v>
      </c>
      <c r="U7235" s="211">
        <v>0.31147085072098124</v>
      </c>
      <c r="V7235" s="211">
        <v>6.7267977540405144E-2</v>
      </c>
      <c r="W7235" s="211">
        <v>0.5629077696267426</v>
      </c>
      <c r="X7235" s="211">
        <v>0.31292302509009906</v>
      </c>
      <c r="Y7235" s="211">
        <v>0.65139092794747266</v>
      </c>
      <c r="Z7235" s="211">
        <v>0.14971628365191109</v>
      </c>
      <c r="AA7235" s="212">
        <v>0.12202103171946289</v>
      </c>
    </row>
    <row r="7236" spans="1:27" x14ac:dyDescent="0.35">
      <c r="A7236" s="210" t="s">
        <v>7912</v>
      </c>
      <c r="B7236" s="217">
        <v>136.20431888914291</v>
      </c>
      <c r="C7236" s="211">
        <v>7.7141769286902737E-2</v>
      </c>
      <c r="D7236" s="211">
        <v>0.11726337145955894</v>
      </c>
      <c r="E7236" s="211">
        <v>7.6684344956460343E-2</v>
      </c>
      <c r="F7236" s="211">
        <v>8.5872792999547531E-2</v>
      </c>
      <c r="G7236" s="211">
        <v>0.11592163551078737</v>
      </c>
      <c r="H7236" s="211">
        <v>0.12210124516763932</v>
      </c>
      <c r="I7236" s="211">
        <v>0.53479273594070265</v>
      </c>
      <c r="J7236" s="211">
        <v>0.41340470684377395</v>
      </c>
      <c r="K7236" s="211">
        <v>0.55447541735173367</v>
      </c>
      <c r="L7236" s="211">
        <v>0.27134092362309142</v>
      </c>
      <c r="M7236" s="211">
        <v>0.10302501244702213</v>
      </c>
      <c r="N7236" s="211">
        <v>0.39049981737453843</v>
      </c>
      <c r="O7236" s="211">
        <v>0.64292101033361126</v>
      </c>
      <c r="P7236" s="211">
        <v>7.0572907333071894E-2</v>
      </c>
      <c r="Q7236" s="211">
        <v>4.5156442221644486E-2</v>
      </c>
      <c r="R7236" s="211">
        <v>0.40073682354854501</v>
      </c>
      <c r="S7236" s="211">
        <v>0.28403095250802657</v>
      </c>
      <c r="T7236" s="211">
        <v>0.59494184383786575</v>
      </c>
      <c r="U7236" s="211">
        <v>0.36258974678374623</v>
      </c>
      <c r="V7236" s="211">
        <v>9.188895219262147E-2</v>
      </c>
      <c r="W7236" s="211">
        <v>0.62021052851189962</v>
      </c>
      <c r="X7236" s="211">
        <v>0.3433334940752702</v>
      </c>
      <c r="Y7236" s="211">
        <v>0.72898545871618725</v>
      </c>
      <c r="Z7236" s="211">
        <v>0.1389671020001523</v>
      </c>
      <c r="AA7236" s="212">
        <v>0.1151882834841817</v>
      </c>
    </row>
    <row r="7237" spans="1:27" x14ac:dyDescent="0.35">
      <c r="A7237" s="210" t="s">
        <v>7913</v>
      </c>
      <c r="B7237" s="217">
        <v>143.78320239670853</v>
      </c>
      <c r="C7237" s="211">
        <v>6.4401075054355231E-2</v>
      </c>
      <c r="D7237" s="211">
        <v>0.12638683902900638</v>
      </c>
      <c r="E7237" s="211">
        <v>8.2818414041765015E-2</v>
      </c>
      <c r="F7237" s="211">
        <v>9.9149676283690175E-2</v>
      </c>
      <c r="G7237" s="211">
        <v>0.11853073703068122</v>
      </c>
      <c r="H7237" s="211">
        <v>0.11623136005255211</v>
      </c>
      <c r="I7237" s="211">
        <v>0.45670994244130098</v>
      </c>
      <c r="J7237" s="211">
        <v>0.45737730588050313</v>
      </c>
      <c r="K7237" s="211">
        <v>0.54403083401137042</v>
      </c>
      <c r="L7237" s="211">
        <v>0.27939697719574796</v>
      </c>
      <c r="M7237" s="211">
        <v>9.2825783091919453E-2</v>
      </c>
      <c r="N7237" s="211">
        <v>0.43018919387348797</v>
      </c>
      <c r="O7237" s="211">
        <v>0.66159448032985757</v>
      </c>
      <c r="P7237" s="211">
        <v>7.0037088996356231E-2</v>
      </c>
      <c r="Q7237" s="211">
        <v>6.802469595956151E-2</v>
      </c>
      <c r="R7237" s="211">
        <v>0.44962363195647587</v>
      </c>
      <c r="S7237" s="211">
        <v>0.30568045583238557</v>
      </c>
      <c r="T7237" s="211">
        <v>0.48243043388518969</v>
      </c>
      <c r="U7237" s="211">
        <v>0.3584935139588864</v>
      </c>
      <c r="V7237" s="211">
        <v>0.11716849987947854</v>
      </c>
      <c r="W7237" s="211">
        <v>0.54797335840772132</v>
      </c>
      <c r="X7237" s="211">
        <v>0.28572199412477578</v>
      </c>
      <c r="Y7237" s="211">
        <v>0.69033708411746197</v>
      </c>
      <c r="Z7237" s="211">
        <v>0.14306000953270545</v>
      </c>
      <c r="AA7237" s="212">
        <v>0.1131428528132464</v>
      </c>
    </row>
    <row r="7238" spans="1:27" x14ac:dyDescent="0.35">
      <c r="A7238" s="210" t="s">
        <v>7914</v>
      </c>
      <c r="B7238" s="217">
        <v>127.96234951605049</v>
      </c>
      <c r="C7238" s="211">
        <v>4.9013266220614304E-2</v>
      </c>
      <c r="D7238" s="211">
        <v>0.12405017459975344</v>
      </c>
      <c r="E7238" s="211">
        <v>7.685072590568523E-2</v>
      </c>
      <c r="F7238" s="211">
        <v>7.9276042779838185E-2</v>
      </c>
      <c r="G7238" s="211">
        <v>0.12354934041775685</v>
      </c>
      <c r="H7238" s="211">
        <v>0.11823497962240669</v>
      </c>
      <c r="I7238" s="211">
        <v>0.52698940287724771</v>
      </c>
      <c r="J7238" s="211">
        <v>0.44267208228323462</v>
      </c>
      <c r="K7238" s="211">
        <v>0.63931816545520759</v>
      </c>
      <c r="L7238" s="211">
        <v>0.27619577688590574</v>
      </c>
      <c r="M7238" s="211">
        <v>0.10368004008529326</v>
      </c>
      <c r="N7238" s="211">
        <v>0.45760132743307025</v>
      </c>
      <c r="O7238" s="211">
        <v>0.70097179309391056</v>
      </c>
      <c r="P7238" s="211">
        <v>6.3279785985882395E-2</v>
      </c>
      <c r="Q7238" s="211">
        <v>5.7748800205507281E-2</v>
      </c>
      <c r="R7238" s="211">
        <v>0.42778121311756534</v>
      </c>
      <c r="S7238" s="211">
        <v>0.27395616964576924</v>
      </c>
      <c r="T7238" s="211">
        <v>0.60334194812194653</v>
      </c>
      <c r="U7238" s="211">
        <v>0.52690655445192569</v>
      </c>
      <c r="V7238" s="211">
        <v>6.6590370943043098E-2</v>
      </c>
      <c r="W7238" s="211">
        <v>0.58544124188272995</v>
      </c>
      <c r="X7238" s="211">
        <v>0.30132413212717646</v>
      </c>
      <c r="Y7238" s="211">
        <v>0.62851820415188375</v>
      </c>
      <c r="Z7238" s="211">
        <v>0.14906229561828041</v>
      </c>
      <c r="AA7238" s="212">
        <v>0.11951106395117796</v>
      </c>
    </row>
    <row r="7239" spans="1:27" x14ac:dyDescent="0.35">
      <c r="A7239" s="210" t="s">
        <v>7915</v>
      </c>
      <c r="B7239" s="217">
        <v>148.1525900099914</v>
      </c>
      <c r="C7239" s="211">
        <v>6.2132598830690708E-2</v>
      </c>
      <c r="D7239" s="211">
        <v>0.13175314716609404</v>
      </c>
      <c r="E7239" s="211">
        <v>7.6977643763665907E-2</v>
      </c>
      <c r="F7239" s="211">
        <v>0.10446128539579355</v>
      </c>
      <c r="G7239" s="211">
        <v>0.12372367491406619</v>
      </c>
      <c r="H7239" s="211">
        <v>0.1264206427420323</v>
      </c>
      <c r="I7239" s="211">
        <v>0.51948826112277369</v>
      </c>
      <c r="J7239" s="211">
        <v>0.46040631874616444</v>
      </c>
      <c r="K7239" s="211">
        <v>0.57580726338029575</v>
      </c>
      <c r="L7239" s="211">
        <v>0.27102169585034602</v>
      </c>
      <c r="M7239" s="211">
        <v>0.10393200388819329</v>
      </c>
      <c r="N7239" s="211">
        <v>0.48246482397492885</v>
      </c>
      <c r="O7239" s="211">
        <v>0.53114087622907125</v>
      </c>
      <c r="P7239" s="211">
        <v>7.4244522009202937E-2</v>
      </c>
      <c r="Q7239" s="211">
        <v>9.799264236178748E-2</v>
      </c>
      <c r="R7239" s="211">
        <v>0.46907794660511504</v>
      </c>
      <c r="S7239" s="211">
        <v>0.34908275011958401</v>
      </c>
      <c r="T7239" s="211">
        <v>0.55446380846311749</v>
      </c>
      <c r="U7239" s="211">
        <v>0.45406567302641493</v>
      </c>
      <c r="V7239" s="211">
        <v>9.4758780105154761E-2</v>
      </c>
      <c r="W7239" s="211">
        <v>0.52288445261019445</v>
      </c>
      <c r="X7239" s="211">
        <v>0.33984389243615692</v>
      </c>
      <c r="Y7239" s="211">
        <v>0.77486880347532083</v>
      </c>
      <c r="Z7239" s="211">
        <v>0.14935952719866702</v>
      </c>
      <c r="AA7239" s="212">
        <v>0.12488001643186253</v>
      </c>
    </row>
    <row r="7240" spans="1:27" x14ac:dyDescent="0.35">
      <c r="A7240" s="210" t="s">
        <v>7916</v>
      </c>
      <c r="B7240" s="217">
        <v>125.16269953730314</v>
      </c>
      <c r="C7240" s="211">
        <v>6.956117449319546E-2</v>
      </c>
      <c r="D7240" s="211">
        <v>0.1266342212460223</v>
      </c>
      <c r="E7240" s="211">
        <v>6.9747413417623277E-2</v>
      </c>
      <c r="F7240" s="211">
        <v>0.10542468258112675</v>
      </c>
      <c r="G7240" s="211">
        <v>0.12014560450277287</v>
      </c>
      <c r="H7240" s="211">
        <v>0.10184995865782795</v>
      </c>
      <c r="I7240" s="211">
        <v>0.53532612868441065</v>
      </c>
      <c r="J7240" s="211">
        <v>0.44461267823034795</v>
      </c>
      <c r="K7240" s="211">
        <v>0.57387632636757924</v>
      </c>
      <c r="L7240" s="211">
        <v>0.28232198435986061</v>
      </c>
      <c r="M7240" s="211">
        <v>9.665636893127004E-2</v>
      </c>
      <c r="N7240" s="211">
        <v>0.38970354136863194</v>
      </c>
      <c r="O7240" s="211">
        <v>0.71613536903348629</v>
      </c>
      <c r="P7240" s="211">
        <v>6.8866466083114211E-2</v>
      </c>
      <c r="Q7240" s="211">
        <v>0.14369570259074174</v>
      </c>
      <c r="R7240" s="211">
        <v>0.43882053607612215</v>
      </c>
      <c r="S7240" s="211">
        <v>0.26990335995000653</v>
      </c>
      <c r="T7240" s="211">
        <v>0.56237437778368593</v>
      </c>
      <c r="U7240" s="211">
        <v>0.42685361475594297</v>
      </c>
      <c r="V7240" s="211">
        <v>6.4234577798905068E-2</v>
      </c>
      <c r="W7240" s="211">
        <v>0.6017604771455084</v>
      </c>
      <c r="X7240" s="211">
        <v>0.38016625689834765</v>
      </c>
      <c r="Y7240" s="211">
        <v>0.70593521852046082</v>
      </c>
      <c r="Z7240" s="211">
        <v>0.14989180711644842</v>
      </c>
      <c r="AA7240" s="212">
        <v>0.11901125116753933</v>
      </c>
    </row>
    <row r="7241" spans="1:27" x14ac:dyDescent="0.35">
      <c r="A7241" s="210" t="s">
        <v>7917</v>
      </c>
      <c r="B7241" s="217">
        <v>121.62808785794974</v>
      </c>
      <c r="C7241" s="211">
        <v>7.8097048434927124E-2</v>
      </c>
      <c r="D7241" s="211">
        <v>0.12089581005612514</v>
      </c>
      <c r="E7241" s="211">
        <v>7.9377824295471772E-2</v>
      </c>
      <c r="F7241" s="211">
        <v>9.3607649490130951E-2</v>
      </c>
      <c r="G7241" s="211">
        <v>0.12566315993600641</v>
      </c>
      <c r="H7241" s="211">
        <v>0.10958741335399867</v>
      </c>
      <c r="I7241" s="211">
        <v>0.50964361539224468</v>
      </c>
      <c r="J7241" s="211">
        <v>0.41630631358198988</v>
      </c>
      <c r="K7241" s="211">
        <v>0.61149428812644036</v>
      </c>
      <c r="L7241" s="211">
        <v>0.28453346984088473</v>
      </c>
      <c r="M7241" s="211">
        <v>8.8174340948999008E-2</v>
      </c>
      <c r="N7241" s="211">
        <v>0.40694574059805844</v>
      </c>
      <c r="O7241" s="211">
        <v>0.75474038661719856</v>
      </c>
      <c r="P7241" s="211">
        <v>6.1799903559032657E-2</v>
      </c>
      <c r="Q7241" s="211">
        <v>9.9961910740077584E-2</v>
      </c>
      <c r="R7241" s="211">
        <v>0.4282579997502729</v>
      </c>
      <c r="S7241" s="211">
        <v>0.29997018388569846</v>
      </c>
      <c r="T7241" s="211">
        <v>0.46268418109324971</v>
      </c>
      <c r="U7241" s="211">
        <v>0.38419577589000548</v>
      </c>
      <c r="V7241" s="211">
        <v>0.11494300150845072</v>
      </c>
      <c r="W7241" s="211">
        <v>0.47371774501855413</v>
      </c>
      <c r="X7241" s="211">
        <v>0.29257243966775226</v>
      </c>
      <c r="Y7241" s="211">
        <v>0.56153004771168824</v>
      </c>
      <c r="Z7241" s="211">
        <v>0.1477407574569152</v>
      </c>
      <c r="AA7241" s="212">
        <v>0.11809539277135496</v>
      </c>
    </row>
    <row r="7242" spans="1:27" x14ac:dyDescent="0.35">
      <c r="A7242" s="210" t="s">
        <v>7918</v>
      </c>
      <c r="B7242" s="217">
        <v>140.26155662364556</v>
      </c>
      <c r="C7242" s="211">
        <v>6.6288411727873239E-2</v>
      </c>
      <c r="D7242" s="211">
        <v>0.12093979670561733</v>
      </c>
      <c r="E7242" s="211">
        <v>7.8560649545510494E-2</v>
      </c>
      <c r="F7242" s="211">
        <v>8.5060158918601886E-2</v>
      </c>
      <c r="G7242" s="211">
        <v>0.12357868460330494</v>
      </c>
      <c r="H7242" s="211">
        <v>0.11832778814915547</v>
      </c>
      <c r="I7242" s="211">
        <v>0.52216724353026434</v>
      </c>
      <c r="J7242" s="211">
        <v>0.39668414257177281</v>
      </c>
      <c r="K7242" s="211">
        <v>0.62502849402817962</v>
      </c>
      <c r="L7242" s="211">
        <v>0.28171208337463932</v>
      </c>
      <c r="M7242" s="211">
        <v>9.1974066492402667E-2</v>
      </c>
      <c r="N7242" s="211">
        <v>0.51190935202106758</v>
      </c>
      <c r="O7242" s="211">
        <v>0.63369622311666129</v>
      </c>
      <c r="P7242" s="211">
        <v>7.0137126359919491E-2</v>
      </c>
      <c r="Q7242" s="211">
        <v>6.3410789883805219E-2</v>
      </c>
      <c r="R7242" s="211">
        <v>0.41589076199928604</v>
      </c>
      <c r="S7242" s="211">
        <v>0.37020785412373236</v>
      </c>
      <c r="T7242" s="211">
        <v>0.50660071587892552</v>
      </c>
      <c r="U7242" s="211">
        <v>0.43059586508182002</v>
      </c>
      <c r="V7242" s="211">
        <v>0.11427652211325767</v>
      </c>
      <c r="W7242" s="211">
        <v>0.56874469828752838</v>
      </c>
      <c r="X7242" s="211">
        <v>0.2428937785603881</v>
      </c>
      <c r="Y7242" s="211">
        <v>0.58752965893208897</v>
      </c>
      <c r="Z7242" s="211">
        <v>0.14808261738638279</v>
      </c>
      <c r="AA7242" s="212">
        <v>0.11919246744734832</v>
      </c>
    </row>
    <row r="7243" spans="1:27" x14ac:dyDescent="0.35">
      <c r="A7243" s="210" t="s">
        <v>7919</v>
      </c>
      <c r="B7243" s="217">
        <v>136.66685143484176</v>
      </c>
      <c r="C7243" s="211">
        <v>6.6883983798686639E-2</v>
      </c>
      <c r="D7243" s="211">
        <v>0.11821490006114634</v>
      </c>
      <c r="E7243" s="211">
        <v>7.3017421500780416E-2</v>
      </c>
      <c r="F7243" s="211">
        <v>8.1243349854989433E-2</v>
      </c>
      <c r="G7243" s="211">
        <v>0.12165864000713751</v>
      </c>
      <c r="H7243" s="211">
        <v>0.11453035982083153</v>
      </c>
      <c r="I7243" s="211">
        <v>0.50930784791377992</v>
      </c>
      <c r="J7243" s="211">
        <v>0.46946012737949794</v>
      </c>
      <c r="K7243" s="211">
        <v>0.61643040682602057</v>
      </c>
      <c r="L7243" s="211">
        <v>0.26894252969626525</v>
      </c>
      <c r="M7243" s="211">
        <v>0.10282847597981447</v>
      </c>
      <c r="N7243" s="211">
        <v>0.43969519705659887</v>
      </c>
      <c r="O7243" s="211">
        <v>0.77087728121525645</v>
      </c>
      <c r="P7243" s="211">
        <v>6.9341318288826628E-2</v>
      </c>
      <c r="Q7243" s="211">
        <v>0.1492560030246641</v>
      </c>
      <c r="R7243" s="211">
        <v>0.39824541938852592</v>
      </c>
      <c r="S7243" s="211">
        <v>0.38347111391971594</v>
      </c>
      <c r="T7243" s="211">
        <v>0.59647219418671649</v>
      </c>
      <c r="U7243" s="211">
        <v>0.34994637355733393</v>
      </c>
      <c r="V7243" s="211">
        <v>9.1673380470917595E-2</v>
      </c>
      <c r="W7243" s="211">
        <v>0.53776903246315078</v>
      </c>
      <c r="X7243" s="211">
        <v>0.25566467129215537</v>
      </c>
      <c r="Y7243" s="211">
        <v>0.66230615179976227</v>
      </c>
      <c r="Z7243" s="211">
        <v>0.14494054846943807</v>
      </c>
      <c r="AA7243" s="212">
        <v>0.11934224211195368</v>
      </c>
    </row>
    <row r="7244" spans="1:27" x14ac:dyDescent="0.35">
      <c r="A7244" s="210" t="s">
        <v>7920</v>
      </c>
      <c r="B7244" s="217">
        <v>170.85829803484211</v>
      </c>
      <c r="C7244" s="211">
        <v>7.1904640642420442E-2</v>
      </c>
      <c r="D7244" s="211">
        <v>0.1238900872079306</v>
      </c>
      <c r="E7244" s="211">
        <v>7.7608964216655432E-2</v>
      </c>
      <c r="F7244" s="211">
        <v>8.2874441618982636E-2</v>
      </c>
      <c r="G7244" s="211">
        <v>0.12315557401325358</v>
      </c>
      <c r="H7244" s="211">
        <v>0.12745787756039456</v>
      </c>
      <c r="I7244" s="211">
        <v>0.48894101309348903</v>
      </c>
      <c r="J7244" s="211">
        <v>0.45845917815937398</v>
      </c>
      <c r="K7244" s="211">
        <v>0.64182983610372579</v>
      </c>
      <c r="L7244" s="211">
        <v>0.27023618298771945</v>
      </c>
      <c r="M7244" s="211">
        <v>9.145948905794235E-2</v>
      </c>
      <c r="N7244" s="211">
        <v>0.48447626783115488</v>
      </c>
      <c r="O7244" s="211">
        <v>0.70532187401167179</v>
      </c>
      <c r="P7244" s="211">
        <v>6.9135349539560922E-2</v>
      </c>
      <c r="Q7244" s="211">
        <v>0.12437391383109828</v>
      </c>
      <c r="R7244" s="211">
        <v>0.48533358650869796</v>
      </c>
      <c r="S7244" s="211">
        <v>0.32283155443874711</v>
      </c>
      <c r="T7244" s="211">
        <v>0.54522424171584249</v>
      </c>
      <c r="U7244" s="211">
        <v>0.43495486161995195</v>
      </c>
      <c r="V7244" s="211">
        <v>0.15839409097390714</v>
      </c>
      <c r="W7244" s="211">
        <v>0.58158314230409824</v>
      </c>
      <c r="X7244" s="211">
        <v>0.30921869967014459</v>
      </c>
      <c r="Y7244" s="211">
        <v>0.64641243398750936</v>
      </c>
      <c r="Z7244" s="211">
        <v>0.14336761623103042</v>
      </c>
      <c r="AA7244" s="212">
        <v>0.11973063342726102</v>
      </c>
    </row>
    <row r="7245" spans="1:27" x14ac:dyDescent="0.35">
      <c r="A7245" s="210" t="s">
        <v>7921</v>
      </c>
      <c r="B7245" s="217">
        <v>129.92875283235841</v>
      </c>
      <c r="C7245" s="211">
        <v>6.6272524960273554E-2</v>
      </c>
      <c r="D7245" s="211">
        <v>0.11943981993154887</v>
      </c>
      <c r="E7245" s="211">
        <v>8.115437485055281E-2</v>
      </c>
      <c r="F7245" s="211">
        <v>0.11595156312099414</v>
      </c>
      <c r="G7245" s="211">
        <v>0.11977629129971183</v>
      </c>
      <c r="H7245" s="211">
        <v>0.11077121308257826</v>
      </c>
      <c r="I7245" s="211">
        <v>0.51257706885434007</v>
      </c>
      <c r="J7245" s="211">
        <v>0.4346880528431501</v>
      </c>
      <c r="K7245" s="211">
        <v>0.59435830145339941</v>
      </c>
      <c r="L7245" s="211">
        <v>0.2676317500572849</v>
      </c>
      <c r="M7245" s="211">
        <v>0.10123229220607052</v>
      </c>
      <c r="N7245" s="211">
        <v>0.36880376413157723</v>
      </c>
      <c r="O7245" s="211">
        <v>0.77226214037717034</v>
      </c>
      <c r="P7245" s="211">
        <v>7.2122455510611055E-2</v>
      </c>
      <c r="Q7245" s="211">
        <v>0.13908120510216071</v>
      </c>
      <c r="R7245" s="211">
        <v>0.42087346406301501</v>
      </c>
      <c r="S7245" s="211">
        <v>0.37108945821546629</v>
      </c>
      <c r="T7245" s="211">
        <v>0.51692538670958055</v>
      </c>
      <c r="U7245" s="211">
        <v>0.38748178414929163</v>
      </c>
      <c r="V7245" s="211">
        <v>8.5010343425992244E-2</v>
      </c>
      <c r="W7245" s="211">
        <v>0.55098384383575061</v>
      </c>
      <c r="X7245" s="211">
        <v>0.33061716531790153</v>
      </c>
      <c r="Y7245" s="211">
        <v>0.55634365196594127</v>
      </c>
      <c r="Z7245" s="211">
        <v>0.14953870212263928</v>
      </c>
      <c r="AA7245" s="212">
        <v>0.11967849161085489</v>
      </c>
    </row>
    <row r="7246" spans="1:27" x14ac:dyDescent="0.35">
      <c r="A7246" s="210" t="s">
        <v>7922</v>
      </c>
      <c r="B7246" s="217">
        <v>139.03326316040534</v>
      </c>
      <c r="C7246" s="211">
        <v>5.9663561390517143E-2</v>
      </c>
      <c r="D7246" s="211">
        <v>0.1308431483601101</v>
      </c>
      <c r="E7246" s="211">
        <v>7.16083641943073E-2</v>
      </c>
      <c r="F7246" s="211">
        <v>9.405915455806077E-2</v>
      </c>
      <c r="G7246" s="211">
        <v>0.11459504224410488</v>
      </c>
      <c r="H7246" s="211">
        <v>0.1098931181265009</v>
      </c>
      <c r="I7246" s="211">
        <v>0.50369773817183539</v>
      </c>
      <c r="J7246" s="211">
        <v>0.40149355236902867</v>
      </c>
      <c r="K7246" s="211">
        <v>0.63810000795741773</v>
      </c>
      <c r="L7246" s="211">
        <v>0.27564853039521831</v>
      </c>
      <c r="M7246" s="211">
        <v>8.4268192374246501E-2</v>
      </c>
      <c r="N7246" s="211">
        <v>0.47254812826469283</v>
      </c>
      <c r="O7246" s="211">
        <v>0.78026357436830562</v>
      </c>
      <c r="P7246" s="211">
        <v>6.9634768206768824E-2</v>
      </c>
      <c r="Q7246" s="211">
        <v>0.12618016838123081</v>
      </c>
      <c r="R7246" s="211">
        <v>0.42209355614637567</v>
      </c>
      <c r="S7246" s="211">
        <v>0.32439788563153532</v>
      </c>
      <c r="T7246" s="211">
        <v>0.54806472133671003</v>
      </c>
      <c r="U7246" s="211">
        <v>0.33118630284503675</v>
      </c>
      <c r="V7246" s="211">
        <v>7.5493697991544581E-2</v>
      </c>
      <c r="W7246" s="211">
        <v>0.63671290651806567</v>
      </c>
      <c r="X7246" s="211">
        <v>0.32783644003303641</v>
      </c>
      <c r="Y7246" s="211">
        <v>0.6830159839851373</v>
      </c>
      <c r="Z7246" s="211">
        <v>0.14685152309865279</v>
      </c>
      <c r="AA7246" s="212">
        <v>0.11071900723749799</v>
      </c>
    </row>
    <row r="7247" spans="1:27" x14ac:dyDescent="0.35">
      <c r="A7247" s="210" t="s">
        <v>7923</v>
      </c>
      <c r="B7247" s="217">
        <v>126.24858273520114</v>
      </c>
      <c r="C7247" s="211">
        <v>5.5015451993477307E-2</v>
      </c>
      <c r="D7247" s="211">
        <v>0.1202661855810044</v>
      </c>
      <c r="E7247" s="211">
        <v>8.3895657322595782E-2</v>
      </c>
      <c r="F7247" s="211">
        <v>9.9917533339407477E-2</v>
      </c>
      <c r="G7247" s="211">
        <v>0.12681667347081232</v>
      </c>
      <c r="H7247" s="211">
        <v>0.11116852788057435</v>
      </c>
      <c r="I7247" s="211">
        <v>0.42931616238139786</v>
      </c>
      <c r="J7247" s="211">
        <v>0.42564633741740476</v>
      </c>
      <c r="K7247" s="211">
        <v>0.59204474260480922</v>
      </c>
      <c r="L7247" s="211">
        <v>0.27234465092718779</v>
      </c>
      <c r="M7247" s="211">
        <v>0.10129166519889549</v>
      </c>
      <c r="N7247" s="211">
        <v>0.41607135701141895</v>
      </c>
      <c r="O7247" s="211">
        <v>0.75419546691590245</v>
      </c>
      <c r="P7247" s="211">
        <v>6.7648365340932756E-2</v>
      </c>
      <c r="Q7247" s="211">
        <v>7.1869400220420709E-2</v>
      </c>
      <c r="R7247" s="211">
        <v>0.44896662495561268</v>
      </c>
      <c r="S7247" s="211">
        <v>0.39623959094916178</v>
      </c>
      <c r="T7247" s="211">
        <v>0.52928572920760697</v>
      </c>
      <c r="U7247" s="211">
        <v>0.33698993625810081</v>
      </c>
      <c r="V7247" s="211">
        <v>0.11687765558142482</v>
      </c>
      <c r="W7247" s="211">
        <v>0.57047038855628895</v>
      </c>
      <c r="X7247" s="211">
        <v>0.39541217457766747</v>
      </c>
      <c r="Y7247" s="211">
        <v>0.55764679032195097</v>
      </c>
      <c r="Z7247" s="211">
        <v>0.14393317652644105</v>
      </c>
      <c r="AA7247" s="212">
        <v>0.12262469927566519</v>
      </c>
    </row>
    <row r="7248" spans="1:27" x14ac:dyDescent="0.35">
      <c r="A7248" s="210" t="s">
        <v>7924</v>
      </c>
      <c r="B7248" s="217">
        <v>154.75251946061479</v>
      </c>
      <c r="C7248" s="211">
        <v>6.3366614998957085E-2</v>
      </c>
      <c r="D7248" s="211">
        <v>0.11467397751194981</v>
      </c>
      <c r="E7248" s="211">
        <v>8.0011096516577687E-2</v>
      </c>
      <c r="F7248" s="211">
        <v>0.10979778954815107</v>
      </c>
      <c r="G7248" s="211">
        <v>0.11769399534228538</v>
      </c>
      <c r="H7248" s="211">
        <v>0.12002190400354798</v>
      </c>
      <c r="I7248" s="211">
        <v>0.49317689364055856</v>
      </c>
      <c r="J7248" s="211">
        <v>0.39643934694968835</v>
      </c>
      <c r="K7248" s="211">
        <v>0.64279260347236922</v>
      </c>
      <c r="L7248" s="211">
        <v>0.27546297041024576</v>
      </c>
      <c r="M7248" s="211">
        <v>8.5892968939121392E-2</v>
      </c>
      <c r="N7248" s="211">
        <v>0.53044128778647393</v>
      </c>
      <c r="O7248" s="211">
        <v>0.75013166981482504</v>
      </c>
      <c r="P7248" s="211">
        <v>6.8655151646954071E-2</v>
      </c>
      <c r="Q7248" s="211">
        <v>5.657660589280078E-2</v>
      </c>
      <c r="R7248" s="211">
        <v>0.46661945940250238</v>
      </c>
      <c r="S7248" s="211">
        <v>0.31087357369281188</v>
      </c>
      <c r="T7248" s="211">
        <v>0.50068814376817672</v>
      </c>
      <c r="U7248" s="211">
        <v>0.44440691634096247</v>
      </c>
      <c r="V7248" s="211">
        <v>0.12786812599557043</v>
      </c>
      <c r="W7248" s="211">
        <v>0.50444505156828101</v>
      </c>
      <c r="X7248" s="211">
        <v>0.37199989198381345</v>
      </c>
      <c r="Y7248" s="211">
        <v>0.70026643909553654</v>
      </c>
      <c r="Z7248" s="211">
        <v>0.1477892552326879</v>
      </c>
      <c r="AA7248" s="212">
        <v>0.12052141734209211</v>
      </c>
    </row>
    <row r="7249" spans="1:27" x14ac:dyDescent="0.35">
      <c r="A7249" s="210" t="s">
        <v>7925</v>
      </c>
      <c r="B7249" s="217">
        <v>123.85675131876481</v>
      </c>
      <c r="C7249" s="211">
        <v>6.8539088190533448E-2</v>
      </c>
      <c r="D7249" s="211">
        <v>0.12180825291994073</v>
      </c>
      <c r="E7249" s="211">
        <v>6.9536379426332631E-2</v>
      </c>
      <c r="F7249" s="211">
        <v>0.11508707498206154</v>
      </c>
      <c r="G7249" s="211">
        <v>0.11567283606482952</v>
      </c>
      <c r="H7249" s="211">
        <v>0.11176983642168675</v>
      </c>
      <c r="I7249" s="211">
        <v>0.43301021244413362</v>
      </c>
      <c r="J7249" s="211">
        <v>0.45135685371995277</v>
      </c>
      <c r="K7249" s="211">
        <v>0.62035681272127685</v>
      </c>
      <c r="L7249" s="211">
        <v>0.27481937025106107</v>
      </c>
      <c r="M7249" s="211">
        <v>8.8946663912007784E-2</v>
      </c>
      <c r="N7249" s="211">
        <v>0.3885143088887163</v>
      </c>
      <c r="O7249" s="211">
        <v>0.78445002958166421</v>
      </c>
      <c r="P7249" s="211">
        <v>6.793012915305123E-2</v>
      </c>
      <c r="Q7249" s="211">
        <v>0.11559612963889961</v>
      </c>
      <c r="R7249" s="211">
        <v>0.45674478215472403</v>
      </c>
      <c r="S7249" s="211">
        <v>0.31141528122916856</v>
      </c>
      <c r="T7249" s="211">
        <v>0.59425989027051906</v>
      </c>
      <c r="U7249" s="211">
        <v>0.43102809434719969</v>
      </c>
      <c r="V7249" s="211">
        <v>8.6215325168321505E-2</v>
      </c>
      <c r="W7249" s="211">
        <v>0.58586079809293812</v>
      </c>
      <c r="X7249" s="211">
        <v>0.37150301163326549</v>
      </c>
      <c r="Y7249" s="211">
        <v>0.5805599645960946</v>
      </c>
      <c r="Z7249" s="211">
        <v>0.14057269711894932</v>
      </c>
      <c r="AA7249" s="212">
        <v>0.12097072679864027</v>
      </c>
    </row>
    <row r="7250" spans="1:27" x14ac:dyDescent="0.35">
      <c r="A7250" s="210" t="s">
        <v>7926</v>
      </c>
      <c r="B7250" s="217">
        <v>150.29875364733667</v>
      </c>
      <c r="C7250" s="211">
        <v>7.4320499416687613E-2</v>
      </c>
      <c r="D7250" s="211">
        <v>0.12486129801033793</v>
      </c>
      <c r="E7250" s="211">
        <v>7.2307035576636008E-2</v>
      </c>
      <c r="F7250" s="211">
        <v>7.9698342477385789E-2</v>
      </c>
      <c r="G7250" s="211">
        <v>0.12196709192694621</v>
      </c>
      <c r="H7250" s="211">
        <v>0.11174034497341007</v>
      </c>
      <c r="I7250" s="211">
        <v>0.49085355019243027</v>
      </c>
      <c r="J7250" s="211">
        <v>0.44418983798767581</v>
      </c>
      <c r="K7250" s="211">
        <v>0.61349280471593293</v>
      </c>
      <c r="L7250" s="211">
        <v>0.28053772828374052</v>
      </c>
      <c r="M7250" s="211">
        <v>8.6602808377975793E-2</v>
      </c>
      <c r="N7250" s="211">
        <v>0.36786384320748811</v>
      </c>
      <c r="O7250" s="211">
        <v>0.66237476984440524</v>
      </c>
      <c r="P7250" s="211">
        <v>6.9466688033750709E-2</v>
      </c>
      <c r="Q7250" s="211">
        <v>0.12917475686301891</v>
      </c>
      <c r="R7250" s="211">
        <v>0.44419058078830043</v>
      </c>
      <c r="S7250" s="211">
        <v>0.317712902480277</v>
      </c>
      <c r="T7250" s="211">
        <v>0.51291242821865424</v>
      </c>
      <c r="U7250" s="211">
        <v>0.40106209567110607</v>
      </c>
      <c r="V7250" s="211">
        <v>0.15236118634111939</v>
      </c>
      <c r="W7250" s="211">
        <v>0.49335410162033017</v>
      </c>
      <c r="X7250" s="211">
        <v>0.37790557731225805</v>
      </c>
      <c r="Y7250" s="211">
        <v>0.65426891169139989</v>
      </c>
      <c r="Z7250" s="211">
        <v>0.1471377366890437</v>
      </c>
      <c r="AA7250" s="212">
        <v>0.11866484870765759</v>
      </c>
    </row>
    <row r="7251" spans="1:27" x14ac:dyDescent="0.35">
      <c r="A7251" s="210" t="s">
        <v>7927</v>
      </c>
      <c r="B7251" s="217">
        <v>132.22663746283524</v>
      </c>
      <c r="C7251" s="211">
        <v>5.7091549274874774E-2</v>
      </c>
      <c r="D7251" s="211">
        <v>0.11603929410253425</v>
      </c>
      <c r="E7251" s="211">
        <v>7.0870102755668379E-2</v>
      </c>
      <c r="F7251" s="211">
        <v>8.2000646443106257E-2</v>
      </c>
      <c r="G7251" s="211">
        <v>0.12234519718018734</v>
      </c>
      <c r="H7251" s="211">
        <v>0.11584954181347083</v>
      </c>
      <c r="I7251" s="211">
        <v>0.5267375509516532</v>
      </c>
      <c r="J7251" s="211">
        <v>0.43484808127785218</v>
      </c>
      <c r="K7251" s="211">
        <v>0.61783675281027484</v>
      </c>
      <c r="L7251" s="211">
        <v>0.27511618127346527</v>
      </c>
      <c r="M7251" s="211">
        <v>0.11367170151412011</v>
      </c>
      <c r="N7251" s="211">
        <v>0.50000837336454829</v>
      </c>
      <c r="O7251" s="211">
        <v>0.72674483996956252</v>
      </c>
      <c r="P7251" s="211">
        <v>7.1432466930691371E-2</v>
      </c>
      <c r="Q7251" s="211">
        <v>8.5726449000961283E-2</v>
      </c>
      <c r="R7251" s="211">
        <v>0.36178139873375137</v>
      </c>
      <c r="S7251" s="211">
        <v>0.28435356037990256</v>
      </c>
      <c r="T7251" s="211">
        <v>0.58565504571190574</v>
      </c>
      <c r="U7251" s="211">
        <v>0.44514571903097677</v>
      </c>
      <c r="V7251" s="211">
        <v>6.6069991424628466E-2</v>
      </c>
      <c r="W7251" s="211">
        <v>0.50397217103259284</v>
      </c>
      <c r="X7251" s="211">
        <v>0.28709513408966525</v>
      </c>
      <c r="Y7251" s="211">
        <v>0.71357818919171589</v>
      </c>
      <c r="Z7251" s="211">
        <v>0.13704338303965224</v>
      </c>
      <c r="AA7251" s="212">
        <v>0.12346249381123824</v>
      </c>
    </row>
    <row r="7252" spans="1:27" x14ac:dyDescent="0.35">
      <c r="A7252" s="210" t="s">
        <v>7928</v>
      </c>
      <c r="B7252" s="217">
        <v>141.72779027787172</v>
      </c>
      <c r="C7252" s="211">
        <v>5.2825676011050038E-2</v>
      </c>
      <c r="D7252" s="211">
        <v>0.12149917621334611</v>
      </c>
      <c r="E7252" s="211">
        <v>7.1995945932267241E-2</v>
      </c>
      <c r="F7252" s="211">
        <v>0.10324694106868659</v>
      </c>
      <c r="G7252" s="211">
        <v>0.12212220401865649</v>
      </c>
      <c r="H7252" s="211">
        <v>0.12640889093182714</v>
      </c>
      <c r="I7252" s="211">
        <v>0.41622813463488023</v>
      </c>
      <c r="J7252" s="211">
        <v>0.43207474370017629</v>
      </c>
      <c r="K7252" s="211">
        <v>0.59367155741140976</v>
      </c>
      <c r="L7252" s="211">
        <v>0.27030811988721548</v>
      </c>
      <c r="M7252" s="211">
        <v>0.11117101085295329</v>
      </c>
      <c r="N7252" s="211">
        <v>0.44873976891968137</v>
      </c>
      <c r="O7252" s="211">
        <v>0.6495569866846902</v>
      </c>
      <c r="P7252" s="211">
        <v>6.8301005041825597E-2</v>
      </c>
      <c r="Q7252" s="211">
        <v>0.11380710277785461</v>
      </c>
      <c r="R7252" s="211">
        <v>0.41971765879108752</v>
      </c>
      <c r="S7252" s="211">
        <v>0.43826818936064627</v>
      </c>
      <c r="T7252" s="211">
        <v>0.55947550451137085</v>
      </c>
      <c r="U7252" s="211">
        <v>0.51625495827623302</v>
      </c>
      <c r="V7252" s="211">
        <v>8.94475849878026E-2</v>
      </c>
      <c r="W7252" s="211">
        <v>0.4909575343457343</v>
      </c>
      <c r="X7252" s="211">
        <v>0.35306536603154914</v>
      </c>
      <c r="Y7252" s="211">
        <v>0.68584067049583586</v>
      </c>
      <c r="Z7252" s="211">
        <v>0.14865739558146898</v>
      </c>
      <c r="AA7252" s="212">
        <v>0.12328895925745083</v>
      </c>
    </row>
    <row r="7253" spans="1:27" x14ac:dyDescent="0.35">
      <c r="A7253" s="210" t="s">
        <v>7929</v>
      </c>
      <c r="B7253" s="217">
        <v>157.19087156094051</v>
      </c>
      <c r="C7253" s="211">
        <v>7.4881194026485104E-2</v>
      </c>
      <c r="D7253" s="211">
        <v>0.11617269611153141</v>
      </c>
      <c r="E7253" s="211">
        <v>7.8113803461864251E-2</v>
      </c>
      <c r="F7253" s="211">
        <v>9.3353116310758669E-2</v>
      </c>
      <c r="G7253" s="211">
        <v>0.11399714020832041</v>
      </c>
      <c r="H7253" s="211">
        <v>0.11982403015526055</v>
      </c>
      <c r="I7253" s="211">
        <v>0.47267793860140273</v>
      </c>
      <c r="J7253" s="211">
        <v>0.43525991236338279</v>
      </c>
      <c r="K7253" s="211">
        <v>0.62174611229130272</v>
      </c>
      <c r="L7253" s="211">
        <v>0.27350111739743166</v>
      </c>
      <c r="M7253" s="211">
        <v>9.4551930121490768E-2</v>
      </c>
      <c r="N7253" s="211">
        <v>0.392016351266957</v>
      </c>
      <c r="O7253" s="211">
        <v>0.55545421574597453</v>
      </c>
      <c r="P7253" s="211">
        <v>7.2057986950340061E-2</v>
      </c>
      <c r="Q7253" s="211">
        <v>7.2198807497340173E-2</v>
      </c>
      <c r="R7253" s="211">
        <v>0.46072869085160711</v>
      </c>
      <c r="S7253" s="211">
        <v>0.31569275430669919</v>
      </c>
      <c r="T7253" s="211">
        <v>0.60286178757803466</v>
      </c>
      <c r="U7253" s="211">
        <v>0.51301513237291252</v>
      </c>
      <c r="V7253" s="211">
        <v>0.12026571920875109</v>
      </c>
      <c r="W7253" s="211">
        <v>0.47762904152576624</v>
      </c>
      <c r="X7253" s="211">
        <v>0.25768921374267351</v>
      </c>
      <c r="Y7253" s="211">
        <v>0.76397855810991455</v>
      </c>
      <c r="Z7253" s="211">
        <v>0.14607581395824393</v>
      </c>
      <c r="AA7253" s="212">
        <v>0.12549233649157451</v>
      </c>
    </row>
    <row r="7254" spans="1:27" x14ac:dyDescent="0.35">
      <c r="A7254" s="210" t="s">
        <v>7930</v>
      </c>
      <c r="B7254" s="217">
        <v>152.42337950785387</v>
      </c>
      <c r="C7254" s="211">
        <v>6.1467205413745001E-2</v>
      </c>
      <c r="D7254" s="211">
        <v>0.12273166371819767</v>
      </c>
      <c r="E7254" s="211">
        <v>6.7423625544346805E-2</v>
      </c>
      <c r="F7254" s="211">
        <v>9.9901475137361195E-2</v>
      </c>
      <c r="G7254" s="211">
        <v>0.11645959252639358</v>
      </c>
      <c r="H7254" s="211">
        <v>0.11997721301920052</v>
      </c>
      <c r="I7254" s="211">
        <v>0.45567985211141065</v>
      </c>
      <c r="J7254" s="211">
        <v>0.44252806179402326</v>
      </c>
      <c r="K7254" s="211">
        <v>0.63418940256626755</v>
      </c>
      <c r="L7254" s="211">
        <v>0.2762179509994479</v>
      </c>
      <c r="M7254" s="211">
        <v>8.3429969496543854E-2</v>
      </c>
      <c r="N7254" s="211">
        <v>0.55014583053492661</v>
      </c>
      <c r="O7254" s="211">
        <v>0.6191970695165</v>
      </c>
      <c r="P7254" s="211">
        <v>6.7231374656877216E-2</v>
      </c>
      <c r="Q7254" s="211">
        <v>5.7449623056140722E-2</v>
      </c>
      <c r="R7254" s="211">
        <v>0.46157235433525218</v>
      </c>
      <c r="S7254" s="211">
        <v>0.32885828178547893</v>
      </c>
      <c r="T7254" s="211">
        <v>0.5259318918147623</v>
      </c>
      <c r="U7254" s="211">
        <v>0.40050947813400273</v>
      </c>
      <c r="V7254" s="211">
        <v>0.16192626863949369</v>
      </c>
      <c r="W7254" s="211">
        <v>0.50190615436811126</v>
      </c>
      <c r="X7254" s="211">
        <v>0.31544373303316853</v>
      </c>
      <c r="Y7254" s="211">
        <v>0.69681562485516557</v>
      </c>
      <c r="Z7254" s="211">
        <v>0.14872729134887536</v>
      </c>
      <c r="AA7254" s="212">
        <v>0.11919563664798803</v>
      </c>
    </row>
    <row r="7255" spans="1:27" x14ac:dyDescent="0.35">
      <c r="A7255" s="210" t="s">
        <v>7931</v>
      </c>
      <c r="B7255" s="217">
        <v>136.11832386948129</v>
      </c>
      <c r="C7255" s="211">
        <v>8.172069080412836E-2</v>
      </c>
      <c r="D7255" s="211">
        <v>0.12031066641203722</v>
      </c>
      <c r="E7255" s="211">
        <v>7.7237307744798131E-2</v>
      </c>
      <c r="F7255" s="211">
        <v>0.1220132113555686</v>
      </c>
      <c r="G7255" s="211">
        <v>0.12073912343630357</v>
      </c>
      <c r="H7255" s="211">
        <v>0.11902592001644638</v>
      </c>
      <c r="I7255" s="211">
        <v>0.51807903031234082</v>
      </c>
      <c r="J7255" s="211">
        <v>0.4544139033128623</v>
      </c>
      <c r="K7255" s="211">
        <v>0.54192889168297453</v>
      </c>
      <c r="L7255" s="211">
        <v>0.28005534697612072</v>
      </c>
      <c r="M7255" s="211">
        <v>0.11140784823913416</v>
      </c>
      <c r="N7255" s="211">
        <v>0.50721074259058141</v>
      </c>
      <c r="O7255" s="211">
        <v>0.72857134917282995</v>
      </c>
      <c r="P7255" s="211">
        <v>6.8864722178767032E-2</v>
      </c>
      <c r="Q7255" s="211">
        <v>0.15173287790243534</v>
      </c>
      <c r="R7255" s="211">
        <v>0.4454920738817148</v>
      </c>
      <c r="S7255" s="211">
        <v>0.33918980026074341</v>
      </c>
      <c r="T7255" s="211">
        <v>0.59398662864773921</v>
      </c>
      <c r="U7255" s="211">
        <v>0.42801660043140566</v>
      </c>
      <c r="V7255" s="211">
        <v>6.7928455755228795E-2</v>
      </c>
      <c r="W7255" s="211">
        <v>0.49625983440654547</v>
      </c>
      <c r="X7255" s="211">
        <v>0.33022116094930426</v>
      </c>
      <c r="Y7255" s="211">
        <v>0.6796085002055442</v>
      </c>
      <c r="Z7255" s="211">
        <v>0.14845075029299692</v>
      </c>
      <c r="AA7255" s="212">
        <v>0.12013779895889803</v>
      </c>
    </row>
    <row r="7256" spans="1:27" x14ac:dyDescent="0.35">
      <c r="A7256" s="210" t="s">
        <v>7932</v>
      </c>
      <c r="B7256" s="217">
        <v>121.59477395205522</v>
      </c>
      <c r="C7256" s="211">
        <v>5.5572383920399565E-2</v>
      </c>
      <c r="D7256" s="211">
        <v>0.12466428104958922</v>
      </c>
      <c r="E7256" s="211">
        <v>7.4473467397499785E-2</v>
      </c>
      <c r="F7256" s="211">
        <v>0.10243001476712588</v>
      </c>
      <c r="G7256" s="211">
        <v>0.1171097034825537</v>
      </c>
      <c r="H7256" s="211">
        <v>0.11397656417818633</v>
      </c>
      <c r="I7256" s="211">
        <v>0.50500831747679575</v>
      </c>
      <c r="J7256" s="211">
        <v>0.4204062367196934</v>
      </c>
      <c r="K7256" s="211">
        <v>0.63935469311846016</v>
      </c>
      <c r="L7256" s="211">
        <v>0.27291957786985005</v>
      </c>
      <c r="M7256" s="211">
        <v>8.8610572311310615E-2</v>
      </c>
      <c r="N7256" s="211">
        <v>0.51663630614970524</v>
      </c>
      <c r="O7256" s="211">
        <v>0.71422131985680293</v>
      </c>
      <c r="P7256" s="211">
        <v>6.9435473787681709E-2</v>
      </c>
      <c r="Q7256" s="211">
        <v>5.5387291822849169E-2</v>
      </c>
      <c r="R7256" s="211">
        <v>0.38118418695051937</v>
      </c>
      <c r="S7256" s="211">
        <v>0.37931288278920539</v>
      </c>
      <c r="T7256" s="211">
        <v>0.5120196929207903</v>
      </c>
      <c r="U7256" s="211">
        <v>0.39536739915235453</v>
      </c>
      <c r="V7256" s="211">
        <v>8.3698562463598455E-2</v>
      </c>
      <c r="W7256" s="211">
        <v>0.49482334195840649</v>
      </c>
      <c r="X7256" s="211">
        <v>0.30777786104276955</v>
      </c>
      <c r="Y7256" s="211">
        <v>0.57325462877129407</v>
      </c>
      <c r="Z7256" s="211">
        <v>0.14929993839414493</v>
      </c>
      <c r="AA7256" s="212">
        <v>0.12058715082917677</v>
      </c>
    </row>
    <row r="7257" spans="1:27" x14ac:dyDescent="0.35">
      <c r="A7257" s="210" t="s">
        <v>7933</v>
      </c>
      <c r="B7257" s="217">
        <v>155.75600867425823</v>
      </c>
      <c r="C7257" s="211">
        <v>6.8109838333009723E-2</v>
      </c>
      <c r="D7257" s="211">
        <v>0.12527645780702099</v>
      </c>
      <c r="E7257" s="211">
        <v>8.1975734290349406E-2</v>
      </c>
      <c r="F7257" s="211">
        <v>8.7250226425506061E-2</v>
      </c>
      <c r="G7257" s="211">
        <v>0.12234296115108949</v>
      </c>
      <c r="H7257" s="211">
        <v>0.11658741749118631</v>
      </c>
      <c r="I7257" s="211">
        <v>0.44843641362252906</v>
      </c>
      <c r="J7257" s="211">
        <v>0.45040143890581225</v>
      </c>
      <c r="K7257" s="211">
        <v>0.54380664927167721</v>
      </c>
      <c r="L7257" s="211">
        <v>0.27669284515398296</v>
      </c>
      <c r="M7257" s="211">
        <v>9.3215760574070952E-2</v>
      </c>
      <c r="N7257" s="211">
        <v>0.36424008490418813</v>
      </c>
      <c r="O7257" s="211">
        <v>0.6929141495561344</v>
      </c>
      <c r="P7257" s="211">
        <v>7.1437677177579359E-2</v>
      </c>
      <c r="Q7257" s="211">
        <v>6.2654647969867222E-2</v>
      </c>
      <c r="R7257" s="211">
        <v>0.39967956248022657</v>
      </c>
      <c r="S7257" s="211">
        <v>0.35998479235212383</v>
      </c>
      <c r="T7257" s="211">
        <v>0.51563130321771533</v>
      </c>
      <c r="U7257" s="211">
        <v>0.5076192122980423</v>
      </c>
      <c r="V7257" s="211">
        <v>9.9417531673422585E-2</v>
      </c>
      <c r="W7257" s="211">
        <v>0.52310811880259434</v>
      </c>
      <c r="X7257" s="211">
        <v>0.30874419082605359</v>
      </c>
      <c r="Y7257" s="211">
        <v>0.77249213875730349</v>
      </c>
      <c r="Z7257" s="211">
        <v>0.14229365780668624</v>
      </c>
      <c r="AA7257" s="212">
        <v>0.11509797472430128</v>
      </c>
    </row>
    <row r="7258" spans="1:27" x14ac:dyDescent="0.35">
      <c r="A7258" s="210" t="s">
        <v>7934</v>
      </c>
      <c r="B7258" s="217">
        <v>156.79316270474649</v>
      </c>
      <c r="C7258" s="211">
        <v>5.2515347100753076E-2</v>
      </c>
      <c r="D7258" s="211">
        <v>0.11919167977680413</v>
      </c>
      <c r="E7258" s="211">
        <v>8.5508722876227655E-2</v>
      </c>
      <c r="F7258" s="211">
        <v>0.11722387408078538</v>
      </c>
      <c r="G7258" s="211">
        <v>0.12111652181453982</v>
      </c>
      <c r="H7258" s="211">
        <v>0.11373709534242984</v>
      </c>
      <c r="I7258" s="211">
        <v>0.48148774165671077</v>
      </c>
      <c r="J7258" s="211">
        <v>0.4157254867521385</v>
      </c>
      <c r="K7258" s="211">
        <v>0.60185233230511881</v>
      </c>
      <c r="L7258" s="211">
        <v>0.27106136526275404</v>
      </c>
      <c r="M7258" s="211">
        <v>9.8554422848176629E-2</v>
      </c>
      <c r="N7258" s="211">
        <v>0.44246165040914071</v>
      </c>
      <c r="O7258" s="211">
        <v>0.53492300578753382</v>
      </c>
      <c r="P7258" s="211">
        <v>6.5643246803253438E-2</v>
      </c>
      <c r="Q7258" s="211">
        <v>0.10737250077791399</v>
      </c>
      <c r="R7258" s="211">
        <v>0.35646035044447744</v>
      </c>
      <c r="S7258" s="211">
        <v>0.30345468101945111</v>
      </c>
      <c r="T7258" s="211">
        <v>0.64345665900784033</v>
      </c>
      <c r="U7258" s="211">
        <v>0.46282550542326217</v>
      </c>
      <c r="V7258" s="211">
        <v>0.10239039551030399</v>
      </c>
      <c r="W7258" s="211">
        <v>0.56805945686104287</v>
      </c>
      <c r="X7258" s="211">
        <v>0.31366296126578397</v>
      </c>
      <c r="Y7258" s="211">
        <v>0.72732449751840877</v>
      </c>
      <c r="Z7258" s="211">
        <v>0.14804681052775889</v>
      </c>
      <c r="AA7258" s="212">
        <v>0.11223593915143772</v>
      </c>
    </row>
    <row r="7259" spans="1:27" x14ac:dyDescent="0.35">
      <c r="A7259" s="210" t="s">
        <v>7935</v>
      </c>
      <c r="B7259" s="217">
        <v>124.82887417247667</v>
      </c>
      <c r="C7259" s="211">
        <v>7.962102219639014E-2</v>
      </c>
      <c r="D7259" s="211">
        <v>0.1300054036552547</v>
      </c>
      <c r="E7259" s="211">
        <v>8.7767950765896885E-2</v>
      </c>
      <c r="F7259" s="211">
        <v>9.2179646553479835E-2</v>
      </c>
      <c r="G7259" s="211">
        <v>0.12248523810892689</v>
      </c>
      <c r="H7259" s="211">
        <v>0.11610836180522768</v>
      </c>
      <c r="I7259" s="211">
        <v>0.47985321212255255</v>
      </c>
      <c r="J7259" s="211">
        <v>0.42961031565230429</v>
      </c>
      <c r="K7259" s="211">
        <v>0.59119488230223027</v>
      </c>
      <c r="L7259" s="211">
        <v>0.27119995260878188</v>
      </c>
      <c r="M7259" s="211">
        <v>8.8210804660236702E-2</v>
      </c>
      <c r="N7259" s="211">
        <v>0.46829437729995782</v>
      </c>
      <c r="O7259" s="211">
        <v>0.73392015123513366</v>
      </c>
      <c r="P7259" s="211">
        <v>6.7066772263045096E-2</v>
      </c>
      <c r="Q7259" s="211">
        <v>4.8459004725562915E-2</v>
      </c>
      <c r="R7259" s="211">
        <v>0.49557030743182873</v>
      </c>
      <c r="S7259" s="211">
        <v>0.35394947589927134</v>
      </c>
      <c r="T7259" s="211">
        <v>0.54679130389814912</v>
      </c>
      <c r="U7259" s="211">
        <v>0.38740831422520916</v>
      </c>
      <c r="V7259" s="211">
        <v>6.1496061744510222E-2</v>
      </c>
      <c r="W7259" s="211">
        <v>0.57606432377118044</v>
      </c>
      <c r="X7259" s="211">
        <v>0.35775932672960042</v>
      </c>
      <c r="Y7259" s="211">
        <v>0.74695784994503189</v>
      </c>
      <c r="Z7259" s="211">
        <v>0.14904849910836876</v>
      </c>
      <c r="AA7259" s="212">
        <v>0.12010701876048901</v>
      </c>
    </row>
    <row r="7260" spans="1:27" x14ac:dyDescent="0.35">
      <c r="A7260" s="210" t="s">
        <v>7936</v>
      </c>
      <c r="B7260" s="217">
        <v>147.82717706951979</v>
      </c>
      <c r="C7260" s="211">
        <v>5.944244109715173E-2</v>
      </c>
      <c r="D7260" s="211">
        <v>0.12406181878720519</v>
      </c>
      <c r="E7260" s="211">
        <v>7.3658309939196892E-2</v>
      </c>
      <c r="F7260" s="211">
        <v>0.10842110048111676</v>
      </c>
      <c r="G7260" s="211">
        <v>0.1193043609706089</v>
      </c>
      <c r="H7260" s="211">
        <v>0.12499747704986158</v>
      </c>
      <c r="I7260" s="211">
        <v>0.51431529319373515</v>
      </c>
      <c r="J7260" s="211">
        <v>0.44485536272071369</v>
      </c>
      <c r="K7260" s="211">
        <v>0.50992386146023139</v>
      </c>
      <c r="L7260" s="211">
        <v>0.27423453704534761</v>
      </c>
      <c r="M7260" s="211">
        <v>0.10165979979926891</v>
      </c>
      <c r="N7260" s="211">
        <v>0.42496793339942684</v>
      </c>
      <c r="O7260" s="211">
        <v>0.71688697146785174</v>
      </c>
      <c r="P7260" s="211">
        <v>6.9288718785567666E-2</v>
      </c>
      <c r="Q7260" s="211">
        <v>7.2222106647047535E-2</v>
      </c>
      <c r="R7260" s="211">
        <v>0.42796882993879087</v>
      </c>
      <c r="S7260" s="211">
        <v>0.33252842638911989</v>
      </c>
      <c r="T7260" s="211">
        <v>0.49085142478725985</v>
      </c>
      <c r="U7260" s="211">
        <v>0.46233171578274257</v>
      </c>
      <c r="V7260" s="211">
        <v>0.11859694134970873</v>
      </c>
      <c r="W7260" s="211">
        <v>0.57733150358254448</v>
      </c>
      <c r="X7260" s="211">
        <v>0.24587643610800641</v>
      </c>
      <c r="Y7260" s="211">
        <v>0.71654583583295739</v>
      </c>
      <c r="Z7260" s="211">
        <v>0.1446599512593266</v>
      </c>
      <c r="AA7260" s="212">
        <v>0.11820033031424727</v>
      </c>
    </row>
    <row r="7261" spans="1:27" x14ac:dyDescent="0.35">
      <c r="A7261" s="210" t="s">
        <v>7937</v>
      </c>
      <c r="B7261" s="217">
        <v>131.2236355022915</v>
      </c>
      <c r="C7261" s="211">
        <v>5.612071545359032E-2</v>
      </c>
      <c r="D7261" s="211">
        <v>0.12205555401981225</v>
      </c>
      <c r="E7261" s="211">
        <v>8.8500038640025216E-2</v>
      </c>
      <c r="F7261" s="211">
        <v>9.4303537671266993E-2</v>
      </c>
      <c r="G7261" s="211">
        <v>0.12268726790680703</v>
      </c>
      <c r="H7261" s="211">
        <v>0.11569418965490783</v>
      </c>
      <c r="I7261" s="211">
        <v>0.5200059256054681</v>
      </c>
      <c r="J7261" s="211">
        <v>0.49598135541404575</v>
      </c>
      <c r="K7261" s="211">
        <v>0.53126088509824787</v>
      </c>
      <c r="L7261" s="211">
        <v>0.27239956803360482</v>
      </c>
      <c r="M7261" s="211">
        <v>0.10996463108363783</v>
      </c>
      <c r="N7261" s="211">
        <v>0.36416539284822458</v>
      </c>
      <c r="O7261" s="211">
        <v>0.63206749015907837</v>
      </c>
      <c r="P7261" s="211">
        <v>7.0844623052745997E-2</v>
      </c>
      <c r="Q7261" s="211">
        <v>0.12550451114922206</v>
      </c>
      <c r="R7261" s="211">
        <v>0.47138351912638532</v>
      </c>
      <c r="S7261" s="211">
        <v>0.31682205494188231</v>
      </c>
      <c r="T7261" s="211">
        <v>0.46838598354106664</v>
      </c>
      <c r="U7261" s="211">
        <v>0.39485470379857335</v>
      </c>
      <c r="V7261" s="211">
        <v>6.9100205078693328E-2</v>
      </c>
      <c r="W7261" s="211">
        <v>0.55053119460079691</v>
      </c>
      <c r="X7261" s="211">
        <v>0.3829515848223855</v>
      </c>
      <c r="Y7261" s="211">
        <v>0.69529586800274368</v>
      </c>
      <c r="Z7261" s="211">
        <v>0.14760878546276657</v>
      </c>
      <c r="AA7261" s="212">
        <v>0.11593829119164982</v>
      </c>
    </row>
    <row r="7262" spans="1:27" x14ac:dyDescent="0.35">
      <c r="A7262" s="210" t="s">
        <v>7938</v>
      </c>
      <c r="B7262" s="217">
        <v>139.39689627421666</v>
      </c>
      <c r="C7262" s="211">
        <v>8.4607551679112936E-2</v>
      </c>
      <c r="D7262" s="211">
        <v>0.12848799944125128</v>
      </c>
      <c r="E7262" s="211">
        <v>7.7216465119195832E-2</v>
      </c>
      <c r="F7262" s="211">
        <v>0.10129777173756958</v>
      </c>
      <c r="G7262" s="211">
        <v>0.1228110943115894</v>
      </c>
      <c r="H7262" s="211">
        <v>0.12841641962243372</v>
      </c>
      <c r="I7262" s="211">
        <v>0.43546656342930623</v>
      </c>
      <c r="J7262" s="211">
        <v>0.47560143407418654</v>
      </c>
      <c r="K7262" s="211">
        <v>0.57003176073830153</v>
      </c>
      <c r="L7262" s="211">
        <v>0.27282756717277473</v>
      </c>
      <c r="M7262" s="211">
        <v>0.10591877000359488</v>
      </c>
      <c r="N7262" s="211">
        <v>0.38889284089153131</v>
      </c>
      <c r="O7262" s="211">
        <v>0.77477706747230046</v>
      </c>
      <c r="P7262" s="211">
        <v>6.2701045871022862E-2</v>
      </c>
      <c r="Q7262" s="211">
        <v>5.6643236376374917E-2</v>
      </c>
      <c r="R7262" s="211">
        <v>0.45534776351980583</v>
      </c>
      <c r="S7262" s="211">
        <v>0.30759423585571938</v>
      </c>
      <c r="T7262" s="211">
        <v>0.54490587781684752</v>
      </c>
      <c r="U7262" s="211">
        <v>0.36096637957963601</v>
      </c>
      <c r="V7262" s="211">
        <v>0.14798244817747003</v>
      </c>
      <c r="W7262" s="211">
        <v>0.57569973421442888</v>
      </c>
      <c r="X7262" s="211">
        <v>0.31822497199758543</v>
      </c>
      <c r="Y7262" s="211">
        <v>0.63769884545020228</v>
      </c>
      <c r="Z7262" s="211">
        <v>0.13920955720701186</v>
      </c>
      <c r="AA7262" s="212">
        <v>0.12087903658904858</v>
      </c>
    </row>
    <row r="7263" spans="1:27" x14ac:dyDescent="0.35">
      <c r="A7263" s="210" t="s">
        <v>7939</v>
      </c>
      <c r="B7263" s="217">
        <v>121.4435214512735</v>
      </c>
      <c r="C7263" s="211">
        <v>6.3147563438833876E-2</v>
      </c>
      <c r="D7263" s="211">
        <v>0.12088411917816876</v>
      </c>
      <c r="E7263" s="211">
        <v>7.4826428392200856E-2</v>
      </c>
      <c r="F7263" s="211">
        <v>9.7568648482640366E-2</v>
      </c>
      <c r="G7263" s="211">
        <v>0.12235028129944939</v>
      </c>
      <c r="H7263" s="211">
        <v>0.11271309484315202</v>
      </c>
      <c r="I7263" s="211">
        <v>0.52224315967609403</v>
      </c>
      <c r="J7263" s="211">
        <v>0.44313856330548274</v>
      </c>
      <c r="K7263" s="211">
        <v>0.58644297487453956</v>
      </c>
      <c r="L7263" s="211">
        <v>0.27059683342589047</v>
      </c>
      <c r="M7263" s="211">
        <v>9.3346856523842753E-2</v>
      </c>
      <c r="N7263" s="211">
        <v>0.54603362134301625</v>
      </c>
      <c r="O7263" s="211">
        <v>0.66370901873815202</v>
      </c>
      <c r="P7263" s="211">
        <v>7.0805410700158514E-2</v>
      </c>
      <c r="Q7263" s="211">
        <v>5.0452552311643223E-2</v>
      </c>
      <c r="R7263" s="211">
        <v>0.45009544144378177</v>
      </c>
      <c r="S7263" s="211">
        <v>0.33748514371426397</v>
      </c>
      <c r="T7263" s="211">
        <v>0.5720565491100138</v>
      </c>
      <c r="U7263" s="211">
        <v>0.40310318567237391</v>
      </c>
      <c r="V7263" s="211">
        <v>7.4393834796203484E-2</v>
      </c>
      <c r="W7263" s="211">
        <v>0.49645758560266179</v>
      </c>
      <c r="X7263" s="211">
        <v>0.30122865162154838</v>
      </c>
      <c r="Y7263" s="211">
        <v>0.68294975584592044</v>
      </c>
      <c r="Z7263" s="211">
        <v>0.14510521133182161</v>
      </c>
      <c r="AA7263" s="212">
        <v>0.1254666861492974</v>
      </c>
    </row>
    <row r="7264" spans="1:27" x14ac:dyDescent="0.35">
      <c r="A7264" s="210" t="s">
        <v>7940</v>
      </c>
      <c r="B7264" s="217">
        <v>125.84151372539182</v>
      </c>
      <c r="C7264" s="211">
        <v>5.0635955142639175E-2</v>
      </c>
      <c r="D7264" s="211">
        <v>0.12197250414684106</v>
      </c>
      <c r="E7264" s="211">
        <v>7.3751549414155543E-2</v>
      </c>
      <c r="F7264" s="211">
        <v>8.0368827050616529E-2</v>
      </c>
      <c r="G7264" s="211">
        <v>0.12057571656178308</v>
      </c>
      <c r="H7264" s="211">
        <v>0.12060960204453584</v>
      </c>
      <c r="I7264" s="211">
        <v>0.47511538650147389</v>
      </c>
      <c r="J7264" s="211">
        <v>0.43273627223726813</v>
      </c>
      <c r="K7264" s="211">
        <v>0.56243092325706212</v>
      </c>
      <c r="L7264" s="211">
        <v>0.27474230010637024</v>
      </c>
      <c r="M7264" s="211">
        <v>9.4751137058236429E-2</v>
      </c>
      <c r="N7264" s="211">
        <v>0.38106971519453375</v>
      </c>
      <c r="O7264" s="211">
        <v>0.74102633704302034</v>
      </c>
      <c r="P7264" s="211">
        <v>6.9921180616903555E-2</v>
      </c>
      <c r="Q7264" s="211">
        <v>0.12370409929137363</v>
      </c>
      <c r="R7264" s="211">
        <v>0.4448452114241131</v>
      </c>
      <c r="S7264" s="211">
        <v>0.29201608269100066</v>
      </c>
      <c r="T7264" s="211">
        <v>0.55585511410053723</v>
      </c>
      <c r="U7264" s="211">
        <v>0.48556810898243868</v>
      </c>
      <c r="V7264" s="211">
        <v>6.9901496730218365E-2</v>
      </c>
      <c r="W7264" s="211">
        <v>0.52946906155269113</v>
      </c>
      <c r="X7264" s="211">
        <v>0.28554231783847928</v>
      </c>
      <c r="Y7264" s="211">
        <v>0.76614340116130508</v>
      </c>
      <c r="Z7264" s="211">
        <v>0.14843908834834302</v>
      </c>
      <c r="AA7264" s="212">
        <v>0.12369281835564279</v>
      </c>
    </row>
    <row r="7265" spans="1:27" x14ac:dyDescent="0.35">
      <c r="A7265" s="210" t="s">
        <v>7941</v>
      </c>
      <c r="B7265" s="217">
        <v>137.0988442111726</v>
      </c>
      <c r="C7265" s="211">
        <v>5.3034742847626992E-2</v>
      </c>
      <c r="D7265" s="211">
        <v>0.12236117752625408</v>
      </c>
      <c r="E7265" s="211">
        <v>8.2807961631556792E-2</v>
      </c>
      <c r="F7265" s="211">
        <v>0.11021698698952977</v>
      </c>
      <c r="G7265" s="211">
        <v>0.11694891527199897</v>
      </c>
      <c r="H7265" s="211">
        <v>0.12273112980456227</v>
      </c>
      <c r="I7265" s="211">
        <v>0.48715873593545483</v>
      </c>
      <c r="J7265" s="211">
        <v>0.46415684860153439</v>
      </c>
      <c r="K7265" s="211">
        <v>0.59346296173461255</v>
      </c>
      <c r="L7265" s="211">
        <v>0.27112162105471421</v>
      </c>
      <c r="M7265" s="211">
        <v>0.11351488048340733</v>
      </c>
      <c r="N7265" s="211">
        <v>0.34782269819429995</v>
      </c>
      <c r="O7265" s="211">
        <v>0.65340930518317075</v>
      </c>
      <c r="P7265" s="211">
        <v>6.8261715184357641E-2</v>
      </c>
      <c r="Q7265" s="211">
        <v>0.13346806455268848</v>
      </c>
      <c r="R7265" s="211">
        <v>0.46359774184492336</v>
      </c>
      <c r="S7265" s="211">
        <v>0.27851795313502165</v>
      </c>
      <c r="T7265" s="211">
        <v>0.54784070382613193</v>
      </c>
      <c r="U7265" s="211">
        <v>0.47770766923422092</v>
      </c>
      <c r="V7265" s="211">
        <v>6.18333889450918E-2</v>
      </c>
      <c r="W7265" s="211">
        <v>0.56135906826637672</v>
      </c>
      <c r="X7265" s="211">
        <v>0.41628161612978881</v>
      </c>
      <c r="Y7265" s="211">
        <v>0.74271772479183717</v>
      </c>
      <c r="Z7265" s="211">
        <v>0.1473245781839424</v>
      </c>
      <c r="AA7265" s="212">
        <v>0.11683361294960788</v>
      </c>
    </row>
    <row r="7266" spans="1:27" x14ac:dyDescent="0.35">
      <c r="A7266" s="210" t="s">
        <v>7942</v>
      </c>
      <c r="B7266" s="217">
        <v>158.09751735002411</v>
      </c>
      <c r="C7266" s="211">
        <v>5.313033605161694E-2</v>
      </c>
      <c r="D7266" s="211">
        <v>0.11908302749639103</v>
      </c>
      <c r="E7266" s="211">
        <v>6.7574474770871307E-2</v>
      </c>
      <c r="F7266" s="211">
        <v>9.9495552685070654E-2</v>
      </c>
      <c r="G7266" s="211">
        <v>0.12421069574864541</v>
      </c>
      <c r="H7266" s="211">
        <v>0.12110048045209405</v>
      </c>
      <c r="I7266" s="211">
        <v>0.50710709810532573</v>
      </c>
      <c r="J7266" s="211">
        <v>0.40528037180434229</v>
      </c>
      <c r="K7266" s="211">
        <v>0.63612186299905371</v>
      </c>
      <c r="L7266" s="211">
        <v>0.28204259784054087</v>
      </c>
      <c r="M7266" s="211">
        <v>0.10398740277610322</v>
      </c>
      <c r="N7266" s="211">
        <v>0.54517812465068594</v>
      </c>
      <c r="O7266" s="211">
        <v>0.64192222435449064</v>
      </c>
      <c r="P7266" s="211">
        <v>7.0231024060839781E-2</v>
      </c>
      <c r="Q7266" s="211">
        <v>8.1421048444822841E-2</v>
      </c>
      <c r="R7266" s="211">
        <v>0.46269283249752358</v>
      </c>
      <c r="S7266" s="211">
        <v>0.33780864229387181</v>
      </c>
      <c r="T7266" s="211">
        <v>0.57137754159015941</v>
      </c>
      <c r="U7266" s="211">
        <v>0.40222568986213825</v>
      </c>
      <c r="V7266" s="211">
        <v>0.11325496234494543</v>
      </c>
      <c r="W7266" s="211">
        <v>0.59735890140226411</v>
      </c>
      <c r="X7266" s="211">
        <v>0.33379185449038434</v>
      </c>
      <c r="Y7266" s="211">
        <v>0.70777770462798129</v>
      </c>
      <c r="Z7266" s="211">
        <v>0.14516189352394379</v>
      </c>
      <c r="AA7266" s="212">
        <v>0.11649516560647584</v>
      </c>
    </row>
    <row r="7267" spans="1:27" x14ac:dyDescent="0.35">
      <c r="A7267" s="210" t="s">
        <v>7943</v>
      </c>
      <c r="B7267" s="217">
        <v>158.44350826523117</v>
      </c>
      <c r="C7267" s="211">
        <v>7.1383165207132115E-2</v>
      </c>
      <c r="D7267" s="211">
        <v>0.11813452293853871</v>
      </c>
      <c r="E7267" s="211">
        <v>8.3107727971620957E-2</v>
      </c>
      <c r="F7267" s="211">
        <v>0.10561151968214583</v>
      </c>
      <c r="G7267" s="211">
        <v>0.12356030371216772</v>
      </c>
      <c r="H7267" s="211">
        <v>0.10750213620816428</v>
      </c>
      <c r="I7267" s="211">
        <v>0.52806601025914046</v>
      </c>
      <c r="J7267" s="211">
        <v>0.43550094651538623</v>
      </c>
      <c r="K7267" s="211">
        <v>0.60724991577404364</v>
      </c>
      <c r="L7267" s="211">
        <v>0.27303199231077929</v>
      </c>
      <c r="M7267" s="211">
        <v>9.7297199095959741E-2</v>
      </c>
      <c r="N7267" s="211">
        <v>0.40203250457985251</v>
      </c>
      <c r="O7267" s="211">
        <v>0.76880249445878168</v>
      </c>
      <c r="P7267" s="211">
        <v>6.9808229617282294E-2</v>
      </c>
      <c r="Q7267" s="211">
        <v>0.129025834819288</v>
      </c>
      <c r="R7267" s="211">
        <v>0.4443778682997232</v>
      </c>
      <c r="S7267" s="211">
        <v>0.3757763501186665</v>
      </c>
      <c r="T7267" s="211">
        <v>0.57341502968778524</v>
      </c>
      <c r="U7267" s="211">
        <v>0.35707715888512775</v>
      </c>
      <c r="V7267" s="211">
        <v>0.13547592492639565</v>
      </c>
      <c r="W7267" s="211">
        <v>0.52514511113794471</v>
      </c>
      <c r="X7267" s="211">
        <v>0.29645233887922284</v>
      </c>
      <c r="Y7267" s="211">
        <v>0.73275641584890505</v>
      </c>
      <c r="Z7267" s="211">
        <v>0.14659306593437291</v>
      </c>
      <c r="AA7267" s="212">
        <v>0.11956597651977688</v>
      </c>
    </row>
    <row r="7268" spans="1:27" x14ac:dyDescent="0.35">
      <c r="A7268" s="210" t="s">
        <v>7944</v>
      </c>
      <c r="B7268" s="217">
        <v>123.34983447537905</v>
      </c>
      <c r="C7268" s="211">
        <v>7.2371790268232122E-2</v>
      </c>
      <c r="D7268" s="211">
        <v>0.12833142521654009</v>
      </c>
      <c r="E7268" s="211">
        <v>8.4961613897257371E-2</v>
      </c>
      <c r="F7268" s="211">
        <v>8.290321074349917E-2</v>
      </c>
      <c r="G7268" s="211">
        <v>0.11885430182498773</v>
      </c>
      <c r="H7268" s="211">
        <v>0.11625606910192886</v>
      </c>
      <c r="I7268" s="211">
        <v>0.45920937815619378</v>
      </c>
      <c r="J7268" s="211">
        <v>0.41868916666238964</v>
      </c>
      <c r="K7268" s="211">
        <v>0.56219575715223469</v>
      </c>
      <c r="L7268" s="211">
        <v>0.27360282985110712</v>
      </c>
      <c r="M7268" s="211">
        <v>9.2596190661910202E-2</v>
      </c>
      <c r="N7268" s="211">
        <v>0.4166035022219528</v>
      </c>
      <c r="O7268" s="211">
        <v>0.63374733775146508</v>
      </c>
      <c r="P7268" s="211">
        <v>6.4713360473168349E-2</v>
      </c>
      <c r="Q7268" s="211">
        <v>6.6792262633377689E-2</v>
      </c>
      <c r="R7268" s="211">
        <v>0.39474922962264697</v>
      </c>
      <c r="S7268" s="211">
        <v>0.31458555771482133</v>
      </c>
      <c r="T7268" s="211">
        <v>0.50202882992025388</v>
      </c>
      <c r="U7268" s="211">
        <v>0.44591475828317856</v>
      </c>
      <c r="V7268" s="211">
        <v>8.7818365368434445E-2</v>
      </c>
      <c r="W7268" s="211">
        <v>0.52792018735123858</v>
      </c>
      <c r="X7268" s="211">
        <v>0.23707000332409289</v>
      </c>
      <c r="Y7268" s="211">
        <v>0.74900493101287546</v>
      </c>
      <c r="Z7268" s="211">
        <v>0.14642495641413483</v>
      </c>
      <c r="AA7268" s="212">
        <v>0.12324639662051376</v>
      </c>
    </row>
    <row r="7269" spans="1:27" x14ac:dyDescent="0.35">
      <c r="A7269" s="210" t="s">
        <v>7945</v>
      </c>
      <c r="B7269" s="217">
        <v>150.13754449286043</v>
      </c>
      <c r="C7269" s="211">
        <v>5.3171456877355174E-2</v>
      </c>
      <c r="D7269" s="211">
        <v>0.12252729819045628</v>
      </c>
      <c r="E7269" s="211">
        <v>7.8198520679533229E-2</v>
      </c>
      <c r="F7269" s="211">
        <v>9.7969232147743002E-2</v>
      </c>
      <c r="G7269" s="211">
        <v>0.12141751874278302</v>
      </c>
      <c r="H7269" s="211">
        <v>0.1230698758374215</v>
      </c>
      <c r="I7269" s="211">
        <v>0.47910222975238026</v>
      </c>
      <c r="J7269" s="211">
        <v>0.44640193049851129</v>
      </c>
      <c r="K7269" s="211">
        <v>0.62767756701266686</v>
      </c>
      <c r="L7269" s="211">
        <v>0.27319733625641568</v>
      </c>
      <c r="M7269" s="211">
        <v>9.3995061118366002E-2</v>
      </c>
      <c r="N7269" s="211">
        <v>0.41430766592239754</v>
      </c>
      <c r="O7269" s="211">
        <v>0.66890857915938529</v>
      </c>
      <c r="P7269" s="211">
        <v>6.6121219332451131E-2</v>
      </c>
      <c r="Q7269" s="211">
        <v>8.0095065641765495E-2</v>
      </c>
      <c r="R7269" s="211">
        <v>0.45848790460362815</v>
      </c>
      <c r="S7269" s="211">
        <v>0.27838578631918548</v>
      </c>
      <c r="T7269" s="211">
        <v>0.4666176371784474</v>
      </c>
      <c r="U7269" s="211">
        <v>0.37477503632012654</v>
      </c>
      <c r="V7269" s="211">
        <v>0.14669691200741117</v>
      </c>
      <c r="W7269" s="211">
        <v>0.59202838880546538</v>
      </c>
      <c r="X7269" s="211">
        <v>0.28801997219305941</v>
      </c>
      <c r="Y7269" s="211">
        <v>0.66798487366687986</v>
      </c>
      <c r="Z7269" s="211">
        <v>0.14927691693402409</v>
      </c>
      <c r="AA7269" s="212">
        <v>0.11529086219821008</v>
      </c>
    </row>
    <row r="7270" spans="1:27" x14ac:dyDescent="0.35">
      <c r="A7270" s="210" t="s">
        <v>7946</v>
      </c>
      <c r="B7270" s="217">
        <v>121.13007976760271</v>
      </c>
      <c r="C7270" s="211">
        <v>6.9172237119248109E-2</v>
      </c>
      <c r="D7270" s="211">
        <v>0.1274929190465911</v>
      </c>
      <c r="E7270" s="211">
        <v>8.7866554561440005E-2</v>
      </c>
      <c r="F7270" s="211">
        <v>8.5911149646938828E-2</v>
      </c>
      <c r="G7270" s="211">
        <v>0.1196529419100868</v>
      </c>
      <c r="H7270" s="211">
        <v>0.11656689655122263</v>
      </c>
      <c r="I7270" s="211">
        <v>0.52904650723620095</v>
      </c>
      <c r="J7270" s="211">
        <v>0.41268102006757151</v>
      </c>
      <c r="K7270" s="211">
        <v>0.63143164249957451</v>
      </c>
      <c r="L7270" s="211">
        <v>0.28064802964693086</v>
      </c>
      <c r="M7270" s="211">
        <v>0.10087889669614836</v>
      </c>
      <c r="N7270" s="211">
        <v>0.49354467212513953</v>
      </c>
      <c r="O7270" s="211">
        <v>0.73338028990217585</v>
      </c>
      <c r="P7270" s="211">
        <v>6.3655241366504037E-2</v>
      </c>
      <c r="Q7270" s="211">
        <v>6.5824034202738024E-2</v>
      </c>
      <c r="R7270" s="211">
        <v>0.43736926296501077</v>
      </c>
      <c r="S7270" s="211">
        <v>0.30458003913351073</v>
      </c>
      <c r="T7270" s="211">
        <v>0.57213468897469677</v>
      </c>
      <c r="U7270" s="211">
        <v>0.39363517535109566</v>
      </c>
      <c r="V7270" s="211">
        <v>5.2360307900875924E-2</v>
      </c>
      <c r="W7270" s="211">
        <v>0.62991864301548772</v>
      </c>
      <c r="X7270" s="211">
        <v>0.2970875935842146</v>
      </c>
      <c r="Y7270" s="211">
        <v>0.70619917695507273</v>
      </c>
      <c r="Z7270" s="211">
        <v>0.14652154408706086</v>
      </c>
      <c r="AA7270" s="212">
        <v>0.12150677644481817</v>
      </c>
    </row>
    <row r="7271" spans="1:27" x14ac:dyDescent="0.35">
      <c r="A7271" s="210" t="s">
        <v>7947</v>
      </c>
      <c r="B7271" s="217">
        <v>161.97791726311891</v>
      </c>
      <c r="C7271" s="211">
        <v>6.0847297266917039E-2</v>
      </c>
      <c r="D7271" s="211">
        <v>0.12259657145577771</v>
      </c>
      <c r="E7271" s="211">
        <v>8.5048100729992526E-2</v>
      </c>
      <c r="F7271" s="211">
        <v>0.10131678935806457</v>
      </c>
      <c r="G7271" s="211">
        <v>0.12306581923911356</v>
      </c>
      <c r="H7271" s="211">
        <v>0.11213375452519457</v>
      </c>
      <c r="I7271" s="211">
        <v>0.44078200667319267</v>
      </c>
      <c r="J7271" s="211">
        <v>0.44883386629794803</v>
      </c>
      <c r="K7271" s="211">
        <v>0.61699098234752747</v>
      </c>
      <c r="L7271" s="211">
        <v>0.27074156343198486</v>
      </c>
      <c r="M7271" s="211">
        <v>0.1024016821806393</v>
      </c>
      <c r="N7271" s="211">
        <v>0.39773896831604011</v>
      </c>
      <c r="O7271" s="211">
        <v>0.69234807374307272</v>
      </c>
      <c r="P7271" s="211">
        <v>6.9922958989029949E-2</v>
      </c>
      <c r="Q7271" s="211">
        <v>8.7609712803805528E-2</v>
      </c>
      <c r="R7271" s="211">
        <v>0.42188986298011766</v>
      </c>
      <c r="S7271" s="211">
        <v>0.29085295097688224</v>
      </c>
      <c r="T7271" s="211">
        <v>0.48852516711025307</v>
      </c>
      <c r="U7271" s="211">
        <v>0.37537101222883862</v>
      </c>
      <c r="V7271" s="211">
        <v>0.16882356352859651</v>
      </c>
      <c r="W7271" s="211">
        <v>0.50192601555152327</v>
      </c>
      <c r="X7271" s="211">
        <v>0.3164953856666235</v>
      </c>
      <c r="Y7271" s="211">
        <v>0.6847598756539256</v>
      </c>
      <c r="Z7271" s="211">
        <v>0.14950766983947356</v>
      </c>
      <c r="AA7271" s="212">
        <v>0.12217708091998773</v>
      </c>
    </row>
    <row r="7272" spans="1:27" x14ac:dyDescent="0.35">
      <c r="A7272" s="210" t="s">
        <v>7948</v>
      </c>
      <c r="B7272" s="217">
        <v>141.23545291622997</v>
      </c>
      <c r="C7272" s="211">
        <v>5.1739348151710642E-2</v>
      </c>
      <c r="D7272" s="211">
        <v>0.12179492912968282</v>
      </c>
      <c r="E7272" s="211">
        <v>7.5295730555322543E-2</v>
      </c>
      <c r="F7272" s="211">
        <v>9.1819976347496918E-2</v>
      </c>
      <c r="G7272" s="211">
        <v>0.12088372433026651</v>
      </c>
      <c r="H7272" s="211">
        <v>0.11851270374967633</v>
      </c>
      <c r="I7272" s="211">
        <v>0.47031622745647544</v>
      </c>
      <c r="J7272" s="211">
        <v>0.4751218766123636</v>
      </c>
      <c r="K7272" s="211">
        <v>0.62408728622335485</v>
      </c>
      <c r="L7272" s="211">
        <v>0.27427135175588607</v>
      </c>
      <c r="M7272" s="211">
        <v>0.1077608260018061</v>
      </c>
      <c r="N7272" s="211">
        <v>0.48320981439553079</v>
      </c>
      <c r="O7272" s="211">
        <v>0.65334913313955112</v>
      </c>
      <c r="P7272" s="211">
        <v>6.6113768679971999E-2</v>
      </c>
      <c r="Q7272" s="211">
        <v>9.6428482174539226E-2</v>
      </c>
      <c r="R7272" s="211">
        <v>0.41449568769463102</v>
      </c>
      <c r="S7272" s="211">
        <v>0.32716873742568769</v>
      </c>
      <c r="T7272" s="211">
        <v>0.55307607271506298</v>
      </c>
      <c r="U7272" s="211">
        <v>0.34322604634833431</v>
      </c>
      <c r="V7272" s="211">
        <v>0.10092647191547179</v>
      </c>
      <c r="W7272" s="211">
        <v>0.52379520788998801</v>
      </c>
      <c r="X7272" s="211">
        <v>0.26066019177676963</v>
      </c>
      <c r="Y7272" s="211">
        <v>0.72098784073888966</v>
      </c>
      <c r="Z7272" s="211">
        <v>0.13655415322257958</v>
      </c>
      <c r="AA7272" s="212">
        <v>0.11549906905278429</v>
      </c>
    </row>
    <row r="7273" spans="1:27" x14ac:dyDescent="0.35">
      <c r="A7273" s="210" t="s">
        <v>7949</v>
      </c>
      <c r="B7273" s="217">
        <v>138.5319185517904</v>
      </c>
      <c r="C7273" s="211">
        <v>6.1159925583102487E-2</v>
      </c>
      <c r="D7273" s="211">
        <v>0.12690431264088803</v>
      </c>
      <c r="E7273" s="211">
        <v>8.7481352979106891E-2</v>
      </c>
      <c r="F7273" s="211">
        <v>0.11388197013365275</v>
      </c>
      <c r="G7273" s="211">
        <v>0.11939541687950818</v>
      </c>
      <c r="H7273" s="211">
        <v>0.12091993675465203</v>
      </c>
      <c r="I7273" s="211">
        <v>0.49048922728870764</v>
      </c>
      <c r="J7273" s="211">
        <v>0.40722366745582839</v>
      </c>
      <c r="K7273" s="211">
        <v>0.64668447121797956</v>
      </c>
      <c r="L7273" s="211">
        <v>0.27499106395969608</v>
      </c>
      <c r="M7273" s="211">
        <v>0.10746997243560866</v>
      </c>
      <c r="N7273" s="211">
        <v>0.4471227975339005</v>
      </c>
      <c r="O7273" s="211">
        <v>0.66258290638105077</v>
      </c>
      <c r="P7273" s="211">
        <v>7.0863946492932137E-2</v>
      </c>
      <c r="Q7273" s="211">
        <v>6.7449855224590738E-2</v>
      </c>
      <c r="R7273" s="211">
        <v>0.4424401741237029</v>
      </c>
      <c r="S7273" s="211">
        <v>0.35518456346071692</v>
      </c>
      <c r="T7273" s="211">
        <v>0.54204681324077808</v>
      </c>
      <c r="U7273" s="211">
        <v>0.4528511909539043</v>
      </c>
      <c r="V7273" s="211">
        <v>7.8852928140732984E-2</v>
      </c>
      <c r="W7273" s="211">
        <v>0.5638465707951994</v>
      </c>
      <c r="X7273" s="211">
        <v>0.24923903575408782</v>
      </c>
      <c r="Y7273" s="211">
        <v>0.53259545333117719</v>
      </c>
      <c r="Z7273" s="211">
        <v>0.14107239765339757</v>
      </c>
      <c r="AA7273" s="212">
        <v>0.11766223778732773</v>
      </c>
    </row>
    <row r="7274" spans="1:27" x14ac:dyDescent="0.35">
      <c r="A7274" s="210" t="s">
        <v>7950</v>
      </c>
      <c r="B7274" s="217">
        <v>116.60809283581138</v>
      </c>
      <c r="C7274" s="211">
        <v>5.3708780657041308E-2</v>
      </c>
      <c r="D7274" s="211">
        <v>0.11763740784611017</v>
      </c>
      <c r="E7274" s="211">
        <v>8.3727746961850036E-2</v>
      </c>
      <c r="F7274" s="211">
        <v>0.10352285014578293</v>
      </c>
      <c r="G7274" s="211">
        <v>0.12325475237719553</v>
      </c>
      <c r="H7274" s="211">
        <v>0.12041570095812069</v>
      </c>
      <c r="I7274" s="211">
        <v>0.48577839590940886</v>
      </c>
      <c r="J7274" s="211">
        <v>0.4675241312858841</v>
      </c>
      <c r="K7274" s="211">
        <v>0.64133918880109253</v>
      </c>
      <c r="L7274" s="211">
        <v>0.27575928926565874</v>
      </c>
      <c r="M7274" s="211">
        <v>9.8967727469296662E-2</v>
      </c>
      <c r="N7274" s="211">
        <v>0.37663987883275452</v>
      </c>
      <c r="O7274" s="211">
        <v>0.62909694013065476</v>
      </c>
      <c r="P7274" s="211">
        <v>6.8553967043177413E-2</v>
      </c>
      <c r="Q7274" s="211">
        <v>5.6359902523281338E-2</v>
      </c>
      <c r="R7274" s="211">
        <v>0.43615062817621997</v>
      </c>
      <c r="S7274" s="211">
        <v>0.32922791265728946</v>
      </c>
      <c r="T7274" s="211">
        <v>0.49395957349122621</v>
      </c>
      <c r="U7274" s="211">
        <v>0.4359572712394868</v>
      </c>
      <c r="V7274" s="211">
        <v>6.8850034130534782E-2</v>
      </c>
      <c r="W7274" s="211">
        <v>0.6489271826827836</v>
      </c>
      <c r="X7274" s="211">
        <v>0.29809177692376743</v>
      </c>
      <c r="Y7274" s="211">
        <v>0.67122919200985875</v>
      </c>
      <c r="Z7274" s="211">
        <v>0.14639818288770379</v>
      </c>
      <c r="AA7274" s="212">
        <v>0.1244168920024406</v>
      </c>
    </row>
    <row r="7275" spans="1:27" x14ac:dyDescent="0.35">
      <c r="A7275" s="210" t="s">
        <v>7951</v>
      </c>
      <c r="B7275" s="217">
        <v>107.73408997672115</v>
      </c>
      <c r="C7275" s="211">
        <v>5.8658107467138135E-2</v>
      </c>
      <c r="D7275" s="211">
        <v>0.12167840861639538</v>
      </c>
      <c r="E7275" s="211">
        <v>6.9918782493429601E-2</v>
      </c>
      <c r="F7275" s="211">
        <v>0.10608015918135991</v>
      </c>
      <c r="G7275" s="211">
        <v>0.11739153661430918</v>
      </c>
      <c r="H7275" s="211">
        <v>0.11105962083147469</v>
      </c>
      <c r="I7275" s="211">
        <v>0.43965640227560243</v>
      </c>
      <c r="J7275" s="211">
        <v>0.4613544057744392</v>
      </c>
      <c r="K7275" s="211">
        <v>0.53596338396530308</v>
      </c>
      <c r="L7275" s="211">
        <v>0.27413006026878134</v>
      </c>
      <c r="M7275" s="211">
        <v>9.4306634787439989E-2</v>
      </c>
      <c r="N7275" s="211">
        <v>0.43263525199170572</v>
      </c>
      <c r="O7275" s="211">
        <v>0.60646544671748281</v>
      </c>
      <c r="P7275" s="211">
        <v>6.8197577159898312E-2</v>
      </c>
      <c r="Q7275" s="211">
        <v>0.10481574375951661</v>
      </c>
      <c r="R7275" s="211">
        <v>0.39087154865797707</v>
      </c>
      <c r="S7275" s="211">
        <v>0.32338570063135397</v>
      </c>
      <c r="T7275" s="211">
        <v>0.50120691818588192</v>
      </c>
      <c r="U7275" s="211">
        <v>0.33965100415127153</v>
      </c>
      <c r="V7275" s="211">
        <v>8.3843872675624556E-2</v>
      </c>
      <c r="W7275" s="211">
        <v>0.55162867932871551</v>
      </c>
      <c r="X7275" s="211">
        <v>0.28274999367440196</v>
      </c>
      <c r="Y7275" s="211">
        <v>0.58595438988561666</v>
      </c>
      <c r="Z7275" s="211">
        <v>0.1460315917257059</v>
      </c>
      <c r="AA7275" s="212">
        <v>0.1199805435361026</v>
      </c>
    </row>
    <row r="7276" spans="1:27" x14ac:dyDescent="0.35">
      <c r="A7276" s="210" t="s">
        <v>7952</v>
      </c>
      <c r="B7276" s="217">
        <v>131.55247360102894</v>
      </c>
      <c r="C7276" s="211">
        <v>5.2342189375092614E-2</v>
      </c>
      <c r="D7276" s="211">
        <v>0.12222116138430326</v>
      </c>
      <c r="E7276" s="211">
        <v>7.5519893251675782E-2</v>
      </c>
      <c r="F7276" s="211">
        <v>8.7113725956240229E-2</v>
      </c>
      <c r="G7276" s="211">
        <v>0.12422869280327099</v>
      </c>
      <c r="H7276" s="211">
        <v>0.10609860464521043</v>
      </c>
      <c r="I7276" s="211">
        <v>0.47387472804485242</v>
      </c>
      <c r="J7276" s="211">
        <v>0.40656669402552803</v>
      </c>
      <c r="K7276" s="211">
        <v>0.61421010485403504</v>
      </c>
      <c r="L7276" s="211">
        <v>0.26617856565742298</v>
      </c>
      <c r="M7276" s="211">
        <v>8.7274082093178496E-2</v>
      </c>
      <c r="N7276" s="211">
        <v>0.3589121930033099</v>
      </c>
      <c r="O7276" s="211">
        <v>0.68576247188514328</v>
      </c>
      <c r="P7276" s="211">
        <v>7.0773638477187706E-2</v>
      </c>
      <c r="Q7276" s="211">
        <v>6.4060544835478364E-2</v>
      </c>
      <c r="R7276" s="211">
        <v>0.44793173255759433</v>
      </c>
      <c r="S7276" s="211">
        <v>0.2972515416436996</v>
      </c>
      <c r="T7276" s="211">
        <v>0.51245746910787171</v>
      </c>
      <c r="U7276" s="211">
        <v>0.42586970731331664</v>
      </c>
      <c r="V7276" s="211">
        <v>0.12594736692266384</v>
      </c>
      <c r="W7276" s="211">
        <v>0.49399606987149625</v>
      </c>
      <c r="X7276" s="211">
        <v>0.31021026097571847</v>
      </c>
      <c r="Y7276" s="211">
        <v>0.64958315497160735</v>
      </c>
      <c r="Z7276" s="211">
        <v>0.14994565191074005</v>
      </c>
      <c r="AA7276" s="212">
        <v>0.12562918638953541</v>
      </c>
    </row>
    <row r="7277" spans="1:27" x14ac:dyDescent="0.35">
      <c r="A7277" s="210" t="s">
        <v>7953</v>
      </c>
      <c r="B7277" s="217">
        <v>129.86513763530471</v>
      </c>
      <c r="C7277" s="211">
        <v>6.8326412557143085E-2</v>
      </c>
      <c r="D7277" s="211">
        <v>0.12299099521790359</v>
      </c>
      <c r="E7277" s="211">
        <v>6.9557932577384574E-2</v>
      </c>
      <c r="F7277" s="211">
        <v>9.9324716603793023E-2</v>
      </c>
      <c r="G7277" s="211">
        <v>0.12121385456030981</v>
      </c>
      <c r="H7277" s="211">
        <v>0.1208719212727222</v>
      </c>
      <c r="I7277" s="211">
        <v>0.50291401455698237</v>
      </c>
      <c r="J7277" s="211">
        <v>0.45426331722350044</v>
      </c>
      <c r="K7277" s="211">
        <v>0.5889516772815292</v>
      </c>
      <c r="L7277" s="211">
        <v>0.28163906072320977</v>
      </c>
      <c r="M7277" s="211">
        <v>8.5048948664156826E-2</v>
      </c>
      <c r="N7277" s="211">
        <v>0.47342574201876192</v>
      </c>
      <c r="O7277" s="211">
        <v>0.68856766248783341</v>
      </c>
      <c r="P7277" s="211">
        <v>7.0062608616976121E-2</v>
      </c>
      <c r="Q7277" s="211">
        <v>6.5938057961451677E-2</v>
      </c>
      <c r="R7277" s="211">
        <v>0.45862115730094355</v>
      </c>
      <c r="S7277" s="211">
        <v>0.34091680288736559</v>
      </c>
      <c r="T7277" s="211">
        <v>0.59617742452598788</v>
      </c>
      <c r="U7277" s="211">
        <v>0.51340461275834137</v>
      </c>
      <c r="V7277" s="211">
        <v>0.10452097981209171</v>
      </c>
      <c r="W7277" s="211">
        <v>0.48282722252141241</v>
      </c>
      <c r="X7277" s="211">
        <v>0.29371115346872034</v>
      </c>
      <c r="Y7277" s="211">
        <v>0.5315575730882266</v>
      </c>
      <c r="Z7277" s="211">
        <v>0.14788329400819775</v>
      </c>
      <c r="AA7277" s="212">
        <v>0.12253590254785042</v>
      </c>
    </row>
    <row r="7278" spans="1:27" x14ac:dyDescent="0.35">
      <c r="A7278" s="210" t="s">
        <v>7954</v>
      </c>
      <c r="B7278" s="217">
        <v>172.13206606680004</v>
      </c>
      <c r="C7278" s="211">
        <v>6.5923394343634811E-2</v>
      </c>
      <c r="D7278" s="211">
        <v>0.11951012317059526</v>
      </c>
      <c r="E7278" s="211">
        <v>7.6713718353270413E-2</v>
      </c>
      <c r="F7278" s="211">
        <v>8.1988039306074387E-2</v>
      </c>
      <c r="G7278" s="211">
        <v>0.11569697638640773</v>
      </c>
      <c r="H7278" s="211">
        <v>0.12082350511647409</v>
      </c>
      <c r="I7278" s="211">
        <v>0.51918459155498142</v>
      </c>
      <c r="J7278" s="211">
        <v>0.45002471039483105</v>
      </c>
      <c r="K7278" s="211">
        <v>0.61528264836323521</v>
      </c>
      <c r="L7278" s="211">
        <v>0.2724297024268808</v>
      </c>
      <c r="M7278" s="211">
        <v>0.10816870458383894</v>
      </c>
      <c r="N7278" s="211">
        <v>0.49553901934124872</v>
      </c>
      <c r="O7278" s="211">
        <v>0.71209256792726783</v>
      </c>
      <c r="P7278" s="211">
        <v>7.2044165854458025E-2</v>
      </c>
      <c r="Q7278" s="211">
        <v>8.1095542488265393E-2</v>
      </c>
      <c r="R7278" s="211">
        <v>0.43396160167104891</v>
      </c>
      <c r="S7278" s="211">
        <v>0.32406203354832885</v>
      </c>
      <c r="T7278" s="211">
        <v>0.49619061453746455</v>
      </c>
      <c r="U7278" s="211">
        <v>0.36912938611598189</v>
      </c>
      <c r="V7278" s="211">
        <v>0.19415774836350122</v>
      </c>
      <c r="W7278" s="211">
        <v>0.5204760915348039</v>
      </c>
      <c r="X7278" s="211">
        <v>0.27833522185803738</v>
      </c>
      <c r="Y7278" s="211">
        <v>0.60256774913119393</v>
      </c>
      <c r="Z7278" s="211">
        <v>0.14560862741678898</v>
      </c>
      <c r="AA7278" s="212">
        <v>0.12201056789068342</v>
      </c>
    </row>
    <row r="7279" spans="1:27" x14ac:dyDescent="0.35">
      <c r="A7279" s="210" t="s">
        <v>7955</v>
      </c>
      <c r="B7279" s="217">
        <v>113.27982104319106</v>
      </c>
      <c r="C7279" s="211">
        <v>5.9219182191868849E-2</v>
      </c>
      <c r="D7279" s="211">
        <v>0.11898040997285297</v>
      </c>
      <c r="E7279" s="211">
        <v>7.9876247333646747E-2</v>
      </c>
      <c r="F7279" s="211">
        <v>8.6834661474699287E-2</v>
      </c>
      <c r="G7279" s="211">
        <v>0.11392883272889222</v>
      </c>
      <c r="H7279" s="211">
        <v>0.11328719001601285</v>
      </c>
      <c r="I7279" s="211">
        <v>0.52551026060175077</v>
      </c>
      <c r="J7279" s="211">
        <v>0.45029837140618245</v>
      </c>
      <c r="K7279" s="211">
        <v>0.62456173865161724</v>
      </c>
      <c r="L7279" s="211">
        <v>0.27809131216653604</v>
      </c>
      <c r="M7279" s="211">
        <v>8.7420374909721515E-2</v>
      </c>
      <c r="N7279" s="211">
        <v>0.39558761843556267</v>
      </c>
      <c r="O7279" s="211">
        <v>0.78379532063633195</v>
      </c>
      <c r="P7279" s="211">
        <v>7.0358888628853727E-2</v>
      </c>
      <c r="Q7279" s="211">
        <v>7.563586546209515E-2</v>
      </c>
      <c r="R7279" s="211">
        <v>0.45386229661508132</v>
      </c>
      <c r="S7279" s="211">
        <v>0.33252095339824234</v>
      </c>
      <c r="T7279" s="211">
        <v>0.48073436653052137</v>
      </c>
      <c r="U7279" s="211">
        <v>0.36327765858957545</v>
      </c>
      <c r="V7279" s="211">
        <v>5.9982647075923129E-2</v>
      </c>
      <c r="W7279" s="211">
        <v>0.56150739675269956</v>
      </c>
      <c r="X7279" s="211">
        <v>0.42509363185946808</v>
      </c>
      <c r="Y7279" s="211">
        <v>0.65487053847232091</v>
      </c>
      <c r="Z7279" s="211">
        <v>0.14420664959108453</v>
      </c>
      <c r="AA7279" s="212">
        <v>0.12107800061811472</v>
      </c>
    </row>
    <row r="7280" spans="1:27" x14ac:dyDescent="0.35">
      <c r="A7280" s="210" t="s">
        <v>7956</v>
      </c>
      <c r="B7280" s="217">
        <v>115.19405779197162</v>
      </c>
      <c r="C7280" s="211">
        <v>5.9906489531105667E-2</v>
      </c>
      <c r="D7280" s="211">
        <v>0.12353315205990231</v>
      </c>
      <c r="E7280" s="211">
        <v>7.2150019573343327E-2</v>
      </c>
      <c r="F7280" s="211">
        <v>0.11696529135164904</v>
      </c>
      <c r="G7280" s="211">
        <v>0.12218248043743603</v>
      </c>
      <c r="H7280" s="211">
        <v>0.11046553033967517</v>
      </c>
      <c r="I7280" s="211">
        <v>0.5104661972483473</v>
      </c>
      <c r="J7280" s="211">
        <v>0.41975911348148748</v>
      </c>
      <c r="K7280" s="211">
        <v>0.56703870067248918</v>
      </c>
      <c r="L7280" s="211">
        <v>0.28009450045561091</v>
      </c>
      <c r="M7280" s="211">
        <v>9.2293294520500363E-2</v>
      </c>
      <c r="N7280" s="211">
        <v>0.50363389983822493</v>
      </c>
      <c r="O7280" s="211">
        <v>0.74407396693503147</v>
      </c>
      <c r="P7280" s="211">
        <v>7.2117434628888616E-2</v>
      </c>
      <c r="Q7280" s="211">
        <v>0.12895812258874323</v>
      </c>
      <c r="R7280" s="211">
        <v>0.39449950650756693</v>
      </c>
      <c r="S7280" s="211">
        <v>0.29708471828494987</v>
      </c>
      <c r="T7280" s="211">
        <v>0.50176703754944751</v>
      </c>
      <c r="U7280" s="211">
        <v>0.3109087232584074</v>
      </c>
      <c r="V7280" s="211">
        <v>6.4458096364379491E-2</v>
      </c>
      <c r="W7280" s="211">
        <v>0.5583366389712946</v>
      </c>
      <c r="X7280" s="211">
        <v>0.34947322196224379</v>
      </c>
      <c r="Y7280" s="211">
        <v>0.691736671171581</v>
      </c>
      <c r="Z7280" s="211">
        <v>0.14798659787114055</v>
      </c>
      <c r="AA7280" s="212">
        <v>0.12243693240873078</v>
      </c>
    </row>
    <row r="7281" spans="1:27" x14ac:dyDescent="0.35">
      <c r="A7281" s="210" t="s">
        <v>7957</v>
      </c>
      <c r="B7281" s="217">
        <v>155.42967495263392</v>
      </c>
      <c r="C7281" s="211">
        <v>5.9153441865482451E-2</v>
      </c>
      <c r="D7281" s="211">
        <v>0.11763065284344797</v>
      </c>
      <c r="E7281" s="211">
        <v>7.6049946657507334E-2</v>
      </c>
      <c r="F7281" s="211">
        <v>0.1132173729372794</v>
      </c>
      <c r="G7281" s="211">
        <v>0.12254243089109174</v>
      </c>
      <c r="H7281" s="211">
        <v>0.11969602460508316</v>
      </c>
      <c r="I7281" s="211">
        <v>0.50136225218171537</v>
      </c>
      <c r="J7281" s="211">
        <v>0.49472722804535368</v>
      </c>
      <c r="K7281" s="211">
        <v>0.5999685869307948</v>
      </c>
      <c r="L7281" s="211">
        <v>0.27276473425724629</v>
      </c>
      <c r="M7281" s="211">
        <v>0.10190317569695775</v>
      </c>
      <c r="N7281" s="211">
        <v>0.37990903424579225</v>
      </c>
      <c r="O7281" s="211">
        <v>0.70718342273342605</v>
      </c>
      <c r="P7281" s="211">
        <v>6.610546018597406E-2</v>
      </c>
      <c r="Q7281" s="211">
        <v>0.13087066333236308</v>
      </c>
      <c r="R7281" s="211">
        <v>0.45372319334709954</v>
      </c>
      <c r="S7281" s="211">
        <v>0.27258653175543807</v>
      </c>
      <c r="T7281" s="211">
        <v>0.59711685316385577</v>
      </c>
      <c r="U7281" s="211">
        <v>0.3530013889473278</v>
      </c>
      <c r="V7281" s="211">
        <v>0.15425470392395668</v>
      </c>
      <c r="W7281" s="211">
        <v>0.57102544725255211</v>
      </c>
      <c r="X7281" s="211">
        <v>0.34867109153099313</v>
      </c>
      <c r="Y7281" s="211">
        <v>0.66279340140457843</v>
      </c>
      <c r="Z7281" s="211">
        <v>0.14430544821755076</v>
      </c>
      <c r="AA7281" s="212">
        <v>0.11648306035195657</v>
      </c>
    </row>
    <row r="7282" spans="1:27" x14ac:dyDescent="0.35">
      <c r="A7282" s="210" t="s">
        <v>7958</v>
      </c>
      <c r="B7282" s="217">
        <v>144.13621590579493</v>
      </c>
      <c r="C7282" s="211">
        <v>8.4896175344738187E-2</v>
      </c>
      <c r="D7282" s="211">
        <v>0.12361474449947803</v>
      </c>
      <c r="E7282" s="211">
        <v>8.3068081583147185E-2</v>
      </c>
      <c r="F7282" s="211">
        <v>8.9764822707408626E-2</v>
      </c>
      <c r="G7282" s="211">
        <v>0.12152736537290339</v>
      </c>
      <c r="H7282" s="211">
        <v>0.11175856433020487</v>
      </c>
      <c r="I7282" s="211">
        <v>0.50569442635242434</v>
      </c>
      <c r="J7282" s="211">
        <v>0.41488179463704117</v>
      </c>
      <c r="K7282" s="211">
        <v>0.64443122474152181</v>
      </c>
      <c r="L7282" s="211">
        <v>0.27505614755790275</v>
      </c>
      <c r="M7282" s="211">
        <v>0.10631107943113888</v>
      </c>
      <c r="N7282" s="211">
        <v>0.38395684064138746</v>
      </c>
      <c r="O7282" s="211">
        <v>0.76166180043454701</v>
      </c>
      <c r="P7282" s="211">
        <v>6.6839727622581765E-2</v>
      </c>
      <c r="Q7282" s="211">
        <v>6.5075892014476916E-2</v>
      </c>
      <c r="R7282" s="211">
        <v>0.47109311094352319</v>
      </c>
      <c r="S7282" s="211">
        <v>0.30728656786872582</v>
      </c>
      <c r="T7282" s="211">
        <v>0.52166357937958052</v>
      </c>
      <c r="U7282" s="211">
        <v>0.41754292151399702</v>
      </c>
      <c r="V7282" s="211">
        <v>8.9206468758686847E-2</v>
      </c>
      <c r="W7282" s="211">
        <v>0.52581791133671674</v>
      </c>
      <c r="X7282" s="211">
        <v>0.34133806243399001</v>
      </c>
      <c r="Y7282" s="211">
        <v>0.6124702079292863</v>
      </c>
      <c r="Z7282" s="211">
        <v>0.14399503927467025</v>
      </c>
      <c r="AA7282" s="212">
        <v>0.11338469293156866</v>
      </c>
    </row>
    <row r="7283" spans="1:27" x14ac:dyDescent="0.35">
      <c r="A7283" s="210" t="s">
        <v>7959</v>
      </c>
      <c r="B7283" s="217">
        <v>146.70133596578083</v>
      </c>
      <c r="C7283" s="211">
        <v>7.0673833504501404E-2</v>
      </c>
      <c r="D7283" s="211">
        <v>0.12225830619766526</v>
      </c>
      <c r="E7283" s="211">
        <v>7.2811613366187147E-2</v>
      </c>
      <c r="F7283" s="211">
        <v>0.1050485245255865</v>
      </c>
      <c r="G7283" s="211">
        <v>0.11891267114514056</v>
      </c>
      <c r="H7283" s="211">
        <v>0.10700930707583234</v>
      </c>
      <c r="I7283" s="211">
        <v>0.51322689436853097</v>
      </c>
      <c r="J7283" s="211">
        <v>0.40786197932326568</v>
      </c>
      <c r="K7283" s="211">
        <v>0.55328146370606235</v>
      </c>
      <c r="L7283" s="211">
        <v>0.27999306906426757</v>
      </c>
      <c r="M7283" s="211">
        <v>9.1146834396915621E-2</v>
      </c>
      <c r="N7283" s="211">
        <v>0.35029077019383437</v>
      </c>
      <c r="O7283" s="211">
        <v>0.62040859770621981</v>
      </c>
      <c r="P7283" s="211">
        <v>7.247384890634305E-2</v>
      </c>
      <c r="Q7283" s="211">
        <v>0.13069118959230094</v>
      </c>
      <c r="R7283" s="211">
        <v>0.44377998304599797</v>
      </c>
      <c r="S7283" s="211">
        <v>0.37412830045560275</v>
      </c>
      <c r="T7283" s="211">
        <v>0.61001819685894865</v>
      </c>
      <c r="U7283" s="211">
        <v>0.42169760041989679</v>
      </c>
      <c r="V7283" s="211">
        <v>0.12578679930623515</v>
      </c>
      <c r="W7283" s="211">
        <v>0.601969606910285</v>
      </c>
      <c r="X7283" s="211">
        <v>0.26447578721693293</v>
      </c>
      <c r="Y7283" s="211">
        <v>0.61364124381814344</v>
      </c>
      <c r="Z7283" s="211">
        <v>0.14976484318851974</v>
      </c>
      <c r="AA7283" s="212">
        <v>0.11664000415597155</v>
      </c>
    </row>
    <row r="7284" spans="1:27" x14ac:dyDescent="0.35">
      <c r="A7284" s="210" t="s">
        <v>7960</v>
      </c>
      <c r="B7284" s="217">
        <v>166.55629433251099</v>
      </c>
      <c r="C7284" s="211">
        <v>7.256723371088919E-2</v>
      </c>
      <c r="D7284" s="211">
        <v>0.1161529393831113</v>
      </c>
      <c r="E7284" s="211">
        <v>7.7556458584114474E-2</v>
      </c>
      <c r="F7284" s="211">
        <v>8.6653254292395385E-2</v>
      </c>
      <c r="G7284" s="211">
        <v>0.1139100864510178</v>
      </c>
      <c r="H7284" s="211">
        <v>0.1257766374165078</v>
      </c>
      <c r="I7284" s="211">
        <v>0.51153623082361532</v>
      </c>
      <c r="J7284" s="211">
        <v>0.42145392476595955</v>
      </c>
      <c r="K7284" s="211">
        <v>0.60823103000706646</v>
      </c>
      <c r="L7284" s="211">
        <v>0.26931796760219195</v>
      </c>
      <c r="M7284" s="211">
        <v>9.4857794988371297E-2</v>
      </c>
      <c r="N7284" s="211">
        <v>0.40769216785524143</v>
      </c>
      <c r="O7284" s="211">
        <v>0.74275278567539393</v>
      </c>
      <c r="P7284" s="211">
        <v>7.1372460474333155E-2</v>
      </c>
      <c r="Q7284" s="211">
        <v>4.4916431590043757E-2</v>
      </c>
      <c r="R7284" s="211">
        <v>0.48788147917213176</v>
      </c>
      <c r="S7284" s="211">
        <v>0.27834388251032266</v>
      </c>
      <c r="T7284" s="211">
        <v>0.48181123552908034</v>
      </c>
      <c r="U7284" s="211">
        <v>0.48304869909913328</v>
      </c>
      <c r="V7284" s="211">
        <v>0.15194202787335614</v>
      </c>
      <c r="W7284" s="211">
        <v>0.51094201806798589</v>
      </c>
      <c r="X7284" s="211">
        <v>0.25993858137242565</v>
      </c>
      <c r="Y7284" s="211">
        <v>0.6441089221563373</v>
      </c>
      <c r="Z7284" s="211">
        <v>0.14830855709149379</v>
      </c>
      <c r="AA7284" s="212">
        <v>0.11956944783236412</v>
      </c>
    </row>
    <row r="7285" spans="1:27" x14ac:dyDescent="0.35">
      <c r="A7285" s="210" t="s">
        <v>7961</v>
      </c>
      <c r="B7285" s="217">
        <v>129.25650785176984</v>
      </c>
      <c r="C7285" s="211">
        <v>6.5404451962213811E-2</v>
      </c>
      <c r="D7285" s="211">
        <v>0.12765721932972612</v>
      </c>
      <c r="E7285" s="211">
        <v>8.0110257033031304E-2</v>
      </c>
      <c r="F7285" s="211">
        <v>9.6617219038786617E-2</v>
      </c>
      <c r="G7285" s="211">
        <v>0.12318222561670888</v>
      </c>
      <c r="H7285" s="211">
        <v>0.1092923869851995</v>
      </c>
      <c r="I7285" s="211">
        <v>0.44856153319160225</v>
      </c>
      <c r="J7285" s="211">
        <v>0.45019877508496076</v>
      </c>
      <c r="K7285" s="211">
        <v>0.5511648425411918</v>
      </c>
      <c r="L7285" s="211">
        <v>0.27096988172821007</v>
      </c>
      <c r="M7285" s="211">
        <v>0.10105945731920367</v>
      </c>
      <c r="N7285" s="211">
        <v>0.4293532066474971</v>
      </c>
      <c r="O7285" s="211">
        <v>0.78473490639988597</v>
      </c>
      <c r="P7285" s="211">
        <v>6.5686165041624361E-2</v>
      </c>
      <c r="Q7285" s="211">
        <v>6.0198600927650558E-2</v>
      </c>
      <c r="R7285" s="211">
        <v>0.40711541920947558</v>
      </c>
      <c r="S7285" s="211">
        <v>0.35212689322254892</v>
      </c>
      <c r="T7285" s="211">
        <v>0.58981952385803171</v>
      </c>
      <c r="U7285" s="211">
        <v>0.49408297408578356</v>
      </c>
      <c r="V7285" s="211">
        <v>7.4440606412123966E-2</v>
      </c>
      <c r="W7285" s="211">
        <v>0.51572800307036826</v>
      </c>
      <c r="X7285" s="211">
        <v>0.31355268022896843</v>
      </c>
      <c r="Y7285" s="211">
        <v>0.69011547424527153</v>
      </c>
      <c r="Z7285" s="211">
        <v>0.14966724096633305</v>
      </c>
      <c r="AA7285" s="212">
        <v>0.12220406580468009</v>
      </c>
    </row>
    <row r="7286" spans="1:27" x14ac:dyDescent="0.35">
      <c r="A7286" s="210" t="s">
        <v>7962</v>
      </c>
      <c r="B7286" s="217">
        <v>120.02123699482929</v>
      </c>
      <c r="C7286" s="211">
        <v>5.2430399696291451E-2</v>
      </c>
      <c r="D7286" s="211">
        <v>0.11753513168498739</v>
      </c>
      <c r="E7286" s="211">
        <v>7.8267756858684492E-2</v>
      </c>
      <c r="F7286" s="211">
        <v>7.1374513118091662E-2</v>
      </c>
      <c r="G7286" s="211">
        <v>0.12286687282438589</v>
      </c>
      <c r="H7286" s="211">
        <v>0.11506952925851247</v>
      </c>
      <c r="I7286" s="211">
        <v>0.53253816746018801</v>
      </c>
      <c r="J7286" s="211">
        <v>0.4735520669482487</v>
      </c>
      <c r="K7286" s="211">
        <v>0.52643724264621905</v>
      </c>
      <c r="L7286" s="211">
        <v>0.27215995506180624</v>
      </c>
      <c r="M7286" s="211">
        <v>0.10436452684948835</v>
      </c>
      <c r="N7286" s="211">
        <v>0.40105805433187214</v>
      </c>
      <c r="O7286" s="211">
        <v>0.58861487611882257</v>
      </c>
      <c r="P7286" s="211">
        <v>6.378036131132836E-2</v>
      </c>
      <c r="Q7286" s="211">
        <v>0.10406876970547346</v>
      </c>
      <c r="R7286" s="211">
        <v>0.44207643263126267</v>
      </c>
      <c r="S7286" s="211">
        <v>0.38081705014795225</v>
      </c>
      <c r="T7286" s="211">
        <v>0.52065457630349132</v>
      </c>
      <c r="U7286" s="211">
        <v>0.53753206447406698</v>
      </c>
      <c r="V7286" s="211">
        <v>6.8240511187420777E-2</v>
      </c>
      <c r="W7286" s="211">
        <v>0.56582688140680004</v>
      </c>
      <c r="X7286" s="211">
        <v>0.41360434978693694</v>
      </c>
      <c r="Y7286" s="211">
        <v>0.63476482130790546</v>
      </c>
      <c r="Z7286" s="211">
        <v>0.14229510209442126</v>
      </c>
      <c r="AA7286" s="212">
        <v>0.11864626566411085</v>
      </c>
    </row>
    <row r="7287" spans="1:27" x14ac:dyDescent="0.35">
      <c r="A7287" s="210" t="s">
        <v>7963</v>
      </c>
      <c r="B7287" s="217">
        <v>150.34063179472147</v>
      </c>
      <c r="C7287" s="211">
        <v>5.9523956517888381E-2</v>
      </c>
      <c r="D7287" s="211">
        <v>0.13129888343008117</v>
      </c>
      <c r="E7287" s="211">
        <v>8.2750217445644009E-2</v>
      </c>
      <c r="F7287" s="211">
        <v>8.9894126668787266E-2</v>
      </c>
      <c r="G7287" s="211">
        <v>0.11600504499036626</v>
      </c>
      <c r="H7287" s="211">
        <v>0.11204836603894805</v>
      </c>
      <c r="I7287" s="211">
        <v>0.48915039936160365</v>
      </c>
      <c r="J7287" s="211">
        <v>0.4402063585785807</v>
      </c>
      <c r="K7287" s="211">
        <v>0.63594089363612349</v>
      </c>
      <c r="L7287" s="211">
        <v>0.27318160597614538</v>
      </c>
      <c r="M7287" s="211">
        <v>7.7366880934096924E-2</v>
      </c>
      <c r="N7287" s="211">
        <v>0.43055006466671031</v>
      </c>
      <c r="O7287" s="211">
        <v>0.72394284719038493</v>
      </c>
      <c r="P7287" s="211">
        <v>7.0833905009093284E-2</v>
      </c>
      <c r="Q7287" s="211">
        <v>9.3728810638180962E-2</v>
      </c>
      <c r="R7287" s="211">
        <v>0.47220434309437265</v>
      </c>
      <c r="S7287" s="211">
        <v>0.36356254906020974</v>
      </c>
      <c r="T7287" s="211">
        <v>0.61529267873609472</v>
      </c>
      <c r="U7287" s="211">
        <v>0.45320218914602894</v>
      </c>
      <c r="V7287" s="211">
        <v>0.10830267297267542</v>
      </c>
      <c r="W7287" s="211">
        <v>0.57957165815829337</v>
      </c>
      <c r="X7287" s="211">
        <v>0.33028178817439902</v>
      </c>
      <c r="Y7287" s="211">
        <v>0.71028201047459105</v>
      </c>
      <c r="Z7287" s="211">
        <v>0.14846353415574448</v>
      </c>
      <c r="AA7287" s="212">
        <v>0.12155970918535031</v>
      </c>
    </row>
    <row r="7288" spans="1:27" x14ac:dyDescent="0.35">
      <c r="A7288" s="210" t="s">
        <v>7964</v>
      </c>
      <c r="B7288" s="217">
        <v>141.90690400065236</v>
      </c>
      <c r="C7288" s="211">
        <v>7.0032279002848252E-2</v>
      </c>
      <c r="D7288" s="211">
        <v>0.13105727146860927</v>
      </c>
      <c r="E7288" s="211">
        <v>7.6437362979029116E-2</v>
      </c>
      <c r="F7288" s="211">
        <v>0.11249410691104852</v>
      </c>
      <c r="G7288" s="211">
        <v>0.12311950066362086</v>
      </c>
      <c r="H7288" s="211">
        <v>0.10868501971735525</v>
      </c>
      <c r="I7288" s="211">
        <v>0.52490044296619887</v>
      </c>
      <c r="J7288" s="211">
        <v>0.46458770156820728</v>
      </c>
      <c r="K7288" s="211">
        <v>0.61402304828488541</v>
      </c>
      <c r="L7288" s="211">
        <v>0.27750019488303762</v>
      </c>
      <c r="M7288" s="211">
        <v>8.8839411393675419E-2</v>
      </c>
      <c r="N7288" s="211">
        <v>0.48152619292429932</v>
      </c>
      <c r="O7288" s="211">
        <v>0.76614770215101169</v>
      </c>
      <c r="P7288" s="211">
        <v>6.7290817277279397E-2</v>
      </c>
      <c r="Q7288" s="211">
        <v>9.8389288553403328E-2</v>
      </c>
      <c r="R7288" s="211">
        <v>0.46271485695822506</v>
      </c>
      <c r="S7288" s="211">
        <v>0.3759751399363811</v>
      </c>
      <c r="T7288" s="211">
        <v>0.53299463329465802</v>
      </c>
      <c r="U7288" s="211">
        <v>0.41822612679062543</v>
      </c>
      <c r="V7288" s="211">
        <v>0.13350823707617171</v>
      </c>
      <c r="W7288" s="211">
        <v>0.60251005095404275</v>
      </c>
      <c r="X7288" s="211">
        <v>0.30412184823417937</v>
      </c>
      <c r="Y7288" s="211">
        <v>0.55643176177079678</v>
      </c>
      <c r="Z7288" s="211">
        <v>0.14871200071327276</v>
      </c>
      <c r="AA7288" s="212">
        <v>0.12205390492469397</v>
      </c>
    </row>
    <row r="7289" spans="1:27" x14ac:dyDescent="0.35">
      <c r="A7289" s="210" t="s">
        <v>7965</v>
      </c>
      <c r="B7289" s="217">
        <v>164.36817669306288</v>
      </c>
      <c r="C7289" s="211">
        <v>5.409894092271883E-2</v>
      </c>
      <c r="D7289" s="211">
        <v>0.12636750471341443</v>
      </c>
      <c r="E7289" s="211">
        <v>7.3881147451610535E-2</v>
      </c>
      <c r="F7289" s="211">
        <v>7.326112076122325E-2</v>
      </c>
      <c r="G7289" s="211">
        <v>0.12324825138265491</v>
      </c>
      <c r="H7289" s="211">
        <v>0.10965567290688431</v>
      </c>
      <c r="I7289" s="211">
        <v>0.48430161375660491</v>
      </c>
      <c r="J7289" s="211">
        <v>0.40057152308661775</v>
      </c>
      <c r="K7289" s="211">
        <v>0.64213238530614603</v>
      </c>
      <c r="L7289" s="211">
        <v>0.26726675046465787</v>
      </c>
      <c r="M7289" s="211">
        <v>9.5230187009657491E-2</v>
      </c>
      <c r="N7289" s="211">
        <v>0.50887166272995921</v>
      </c>
      <c r="O7289" s="211">
        <v>0.78582508389289796</v>
      </c>
      <c r="P7289" s="211">
        <v>7.1230931597176028E-2</v>
      </c>
      <c r="Q7289" s="211">
        <v>0.14039477488999161</v>
      </c>
      <c r="R7289" s="211">
        <v>0.44009770953435989</v>
      </c>
      <c r="S7289" s="211">
        <v>0.38836751600362712</v>
      </c>
      <c r="T7289" s="211">
        <v>0.56264146991636288</v>
      </c>
      <c r="U7289" s="211">
        <v>0.37525761295729226</v>
      </c>
      <c r="V7289" s="211">
        <v>0.16138025043819249</v>
      </c>
      <c r="W7289" s="211">
        <v>0.56710251467411998</v>
      </c>
      <c r="X7289" s="211">
        <v>0.33931014373773777</v>
      </c>
      <c r="Y7289" s="211">
        <v>0.59748683616386222</v>
      </c>
      <c r="Z7289" s="211">
        <v>0.14879118855235957</v>
      </c>
      <c r="AA7289" s="212">
        <v>0.12070349307401904</v>
      </c>
    </row>
    <row r="7290" spans="1:27" x14ac:dyDescent="0.35">
      <c r="A7290" s="210" t="s">
        <v>7966</v>
      </c>
      <c r="B7290" s="217">
        <v>152.56407352532318</v>
      </c>
      <c r="C7290" s="211">
        <v>5.3062552056982779E-2</v>
      </c>
      <c r="D7290" s="211">
        <v>0.12806296805305206</v>
      </c>
      <c r="E7290" s="211">
        <v>8.322563474721173E-2</v>
      </c>
      <c r="F7290" s="211">
        <v>9.8868594250658887E-2</v>
      </c>
      <c r="G7290" s="211">
        <v>0.1235231484805813</v>
      </c>
      <c r="H7290" s="211">
        <v>0.11741599559811429</v>
      </c>
      <c r="I7290" s="211">
        <v>0.51030033593074997</v>
      </c>
      <c r="J7290" s="211">
        <v>0.4639921948821738</v>
      </c>
      <c r="K7290" s="211">
        <v>0.54098775211205785</v>
      </c>
      <c r="L7290" s="211">
        <v>0.27711837955678087</v>
      </c>
      <c r="M7290" s="211">
        <v>8.332671405812013E-2</v>
      </c>
      <c r="N7290" s="211">
        <v>0.52583707085413267</v>
      </c>
      <c r="O7290" s="211">
        <v>0.6492079452324947</v>
      </c>
      <c r="P7290" s="211">
        <v>6.3189245109478334E-2</v>
      </c>
      <c r="Q7290" s="211">
        <v>8.0059219611810797E-2</v>
      </c>
      <c r="R7290" s="211">
        <v>0.43953098006314018</v>
      </c>
      <c r="S7290" s="211">
        <v>0.31304833207566307</v>
      </c>
      <c r="T7290" s="211">
        <v>0.5447458675429051</v>
      </c>
      <c r="U7290" s="211">
        <v>0.52626111290794897</v>
      </c>
      <c r="V7290" s="211">
        <v>0.17739749101456215</v>
      </c>
      <c r="W7290" s="211">
        <v>0.60631038714601782</v>
      </c>
      <c r="X7290" s="211">
        <v>0.3132788099080539</v>
      </c>
      <c r="Y7290" s="211">
        <v>0.56159552255204903</v>
      </c>
      <c r="Z7290" s="211">
        <v>0.1454168425256756</v>
      </c>
      <c r="AA7290" s="212">
        <v>0.12132746553402009</v>
      </c>
    </row>
    <row r="7291" spans="1:27" x14ac:dyDescent="0.35">
      <c r="A7291" s="210" t="s">
        <v>7967</v>
      </c>
      <c r="B7291" s="217">
        <v>163.56000506206044</v>
      </c>
      <c r="C7291" s="211">
        <v>6.0354815807767803E-2</v>
      </c>
      <c r="D7291" s="211">
        <v>0.12853239363333854</v>
      </c>
      <c r="E7291" s="211">
        <v>7.4217000165221883E-2</v>
      </c>
      <c r="F7291" s="211">
        <v>0.11914059001943221</v>
      </c>
      <c r="G7291" s="211">
        <v>0.12275858323221983</v>
      </c>
      <c r="H7291" s="211">
        <v>0.12447694828702308</v>
      </c>
      <c r="I7291" s="211">
        <v>0.51331839873502294</v>
      </c>
      <c r="J7291" s="211">
        <v>0.46861616697301439</v>
      </c>
      <c r="K7291" s="211">
        <v>0.5383156831038366</v>
      </c>
      <c r="L7291" s="211">
        <v>0.27838477433505771</v>
      </c>
      <c r="M7291" s="211">
        <v>0.11370554422052388</v>
      </c>
      <c r="N7291" s="211">
        <v>0.41794769192337222</v>
      </c>
      <c r="O7291" s="211">
        <v>0.6125056302475741</v>
      </c>
      <c r="P7291" s="211">
        <v>6.8948043104725784E-2</v>
      </c>
      <c r="Q7291" s="211">
        <v>5.1230600351142783E-2</v>
      </c>
      <c r="R7291" s="211">
        <v>0.4560093467133437</v>
      </c>
      <c r="S7291" s="211">
        <v>0.41300509228671478</v>
      </c>
      <c r="T7291" s="211">
        <v>0.53057908363060025</v>
      </c>
      <c r="U7291" s="211">
        <v>0.55188192802676816</v>
      </c>
      <c r="V7291" s="211">
        <v>0.11876625948765109</v>
      </c>
      <c r="W7291" s="211">
        <v>0.49832160991340718</v>
      </c>
      <c r="X7291" s="211">
        <v>0.34664863912163757</v>
      </c>
      <c r="Y7291" s="211">
        <v>0.64834131978537635</v>
      </c>
      <c r="Z7291" s="211">
        <v>0.14750290752489506</v>
      </c>
      <c r="AA7291" s="212">
        <v>0.11704401551169265</v>
      </c>
    </row>
    <row r="7292" spans="1:27" x14ac:dyDescent="0.35">
      <c r="A7292" s="210" t="s">
        <v>7968</v>
      </c>
      <c r="B7292" s="217">
        <v>121.58022467259903</v>
      </c>
      <c r="C7292" s="211">
        <v>5.3970658331748744E-2</v>
      </c>
      <c r="D7292" s="211">
        <v>0.13463331833390663</v>
      </c>
      <c r="E7292" s="211">
        <v>7.3862962375863775E-2</v>
      </c>
      <c r="F7292" s="211">
        <v>0.10047614386828504</v>
      </c>
      <c r="G7292" s="211">
        <v>0.11690064699118244</v>
      </c>
      <c r="H7292" s="211">
        <v>0.12134069379307173</v>
      </c>
      <c r="I7292" s="211">
        <v>0.45303378426813745</v>
      </c>
      <c r="J7292" s="211">
        <v>0.45789667677499463</v>
      </c>
      <c r="K7292" s="211">
        <v>0.61204805424376629</v>
      </c>
      <c r="L7292" s="211">
        <v>0.27127593461255001</v>
      </c>
      <c r="M7292" s="211">
        <v>9.547189135119713E-2</v>
      </c>
      <c r="N7292" s="211">
        <v>0.45666722927312553</v>
      </c>
      <c r="O7292" s="211">
        <v>0.63777720769680357</v>
      </c>
      <c r="P7292" s="211">
        <v>7.1819592679336186E-2</v>
      </c>
      <c r="Q7292" s="211">
        <v>5.0658300071405482E-2</v>
      </c>
      <c r="R7292" s="211">
        <v>0.46107504490626677</v>
      </c>
      <c r="S7292" s="211">
        <v>0.30057616810723253</v>
      </c>
      <c r="T7292" s="211">
        <v>0.505963618414358</v>
      </c>
      <c r="U7292" s="211">
        <v>0.38687055739934129</v>
      </c>
      <c r="V7292" s="211">
        <v>7.8902442595442449E-2</v>
      </c>
      <c r="W7292" s="211">
        <v>0.54681548343798947</v>
      </c>
      <c r="X7292" s="211">
        <v>0.31260411800316512</v>
      </c>
      <c r="Y7292" s="211">
        <v>0.59719100261824443</v>
      </c>
      <c r="Z7292" s="211">
        <v>0.14705232273330571</v>
      </c>
      <c r="AA7292" s="212">
        <v>0.11999251730621523</v>
      </c>
    </row>
    <row r="7293" spans="1:27" x14ac:dyDescent="0.35">
      <c r="A7293" s="210" t="s">
        <v>7969</v>
      </c>
      <c r="B7293" s="217">
        <v>142.01938158008636</v>
      </c>
      <c r="C7293" s="211">
        <v>6.2524160098604911E-2</v>
      </c>
      <c r="D7293" s="211">
        <v>0.12037570275443116</v>
      </c>
      <c r="E7293" s="211">
        <v>7.4655528551275524E-2</v>
      </c>
      <c r="F7293" s="211">
        <v>0.12248859905762871</v>
      </c>
      <c r="G7293" s="211">
        <v>0.12282573802824434</v>
      </c>
      <c r="H7293" s="211">
        <v>0.12716776373492944</v>
      </c>
      <c r="I7293" s="211">
        <v>0.42265943874621681</v>
      </c>
      <c r="J7293" s="211">
        <v>0.44566374802706815</v>
      </c>
      <c r="K7293" s="211">
        <v>0.64592526872471989</v>
      </c>
      <c r="L7293" s="211">
        <v>0.27418105918457258</v>
      </c>
      <c r="M7293" s="211">
        <v>9.8028877062035447E-2</v>
      </c>
      <c r="N7293" s="211">
        <v>0.37923819785551283</v>
      </c>
      <c r="O7293" s="211">
        <v>0.78157619468529638</v>
      </c>
      <c r="P7293" s="211">
        <v>7.1918586461033315E-2</v>
      </c>
      <c r="Q7293" s="211">
        <v>8.8612289552885651E-2</v>
      </c>
      <c r="R7293" s="211">
        <v>0.41639823771533757</v>
      </c>
      <c r="S7293" s="211">
        <v>0.41510013092242015</v>
      </c>
      <c r="T7293" s="211">
        <v>0.51592924397590867</v>
      </c>
      <c r="U7293" s="211">
        <v>0.39680329869191655</v>
      </c>
      <c r="V7293" s="211">
        <v>0.10553221709082912</v>
      </c>
      <c r="W7293" s="211">
        <v>0.56453947890523482</v>
      </c>
      <c r="X7293" s="211">
        <v>0.30418043290132224</v>
      </c>
      <c r="Y7293" s="211">
        <v>0.54237233715199307</v>
      </c>
      <c r="Z7293" s="211">
        <v>0.14906175836903335</v>
      </c>
      <c r="AA7293" s="212">
        <v>0.11497916401564902</v>
      </c>
    </row>
    <row r="7294" spans="1:27" x14ac:dyDescent="0.35">
      <c r="A7294" s="210" t="s">
        <v>7970</v>
      </c>
      <c r="B7294" s="217">
        <v>146.43935031983341</v>
      </c>
      <c r="C7294" s="211">
        <v>6.3319613549912737E-2</v>
      </c>
      <c r="D7294" s="211">
        <v>0.12189603169720209</v>
      </c>
      <c r="E7294" s="211">
        <v>7.2407227627709916E-2</v>
      </c>
      <c r="F7294" s="211">
        <v>8.9567327148541154E-2</v>
      </c>
      <c r="G7294" s="211">
        <v>0.11922858130731689</v>
      </c>
      <c r="H7294" s="211">
        <v>0.12344103626786845</v>
      </c>
      <c r="I7294" s="211">
        <v>0.48003057591513187</v>
      </c>
      <c r="J7294" s="211">
        <v>0.44583240539025037</v>
      </c>
      <c r="K7294" s="211">
        <v>0.55587088090975756</v>
      </c>
      <c r="L7294" s="211">
        <v>0.28380715805148204</v>
      </c>
      <c r="M7294" s="211">
        <v>0.1032337088580802</v>
      </c>
      <c r="N7294" s="211">
        <v>0.42159025431199315</v>
      </c>
      <c r="O7294" s="211">
        <v>0.67726214400283902</v>
      </c>
      <c r="P7294" s="211">
        <v>7.136869715242937E-2</v>
      </c>
      <c r="Q7294" s="211">
        <v>5.8825688391904662E-2</v>
      </c>
      <c r="R7294" s="211">
        <v>0.41062629682057461</v>
      </c>
      <c r="S7294" s="211">
        <v>0.34707425864203562</v>
      </c>
      <c r="T7294" s="211">
        <v>0.55849842313202014</v>
      </c>
      <c r="U7294" s="211">
        <v>0.39037174123649276</v>
      </c>
      <c r="V7294" s="211">
        <v>0.14208353628629994</v>
      </c>
      <c r="W7294" s="211">
        <v>0.54775953500193808</v>
      </c>
      <c r="X7294" s="211">
        <v>0.24475028577677652</v>
      </c>
      <c r="Y7294" s="211">
        <v>0.56735509952727747</v>
      </c>
      <c r="Z7294" s="211">
        <v>0.14963297336922385</v>
      </c>
      <c r="AA7294" s="212">
        <v>0.1168252754338838</v>
      </c>
    </row>
    <row r="7295" spans="1:27" x14ac:dyDescent="0.35">
      <c r="A7295" s="210" t="s">
        <v>7971</v>
      </c>
      <c r="B7295" s="217">
        <v>139.5348995181792</v>
      </c>
      <c r="C7295" s="211">
        <v>7.1957082580586071E-2</v>
      </c>
      <c r="D7295" s="211">
        <v>0.12083501069278649</v>
      </c>
      <c r="E7295" s="211">
        <v>7.7114896597268501E-2</v>
      </c>
      <c r="F7295" s="211">
        <v>8.947322170299013E-2</v>
      </c>
      <c r="G7295" s="211">
        <v>0.12375591001704064</v>
      </c>
      <c r="H7295" s="211">
        <v>0.11540429446994466</v>
      </c>
      <c r="I7295" s="211">
        <v>0.47231322422058608</v>
      </c>
      <c r="J7295" s="211">
        <v>0.437757288395342</v>
      </c>
      <c r="K7295" s="211">
        <v>0.56831919420732324</v>
      </c>
      <c r="L7295" s="211">
        <v>0.2796809395369339</v>
      </c>
      <c r="M7295" s="211">
        <v>0.10357974351843077</v>
      </c>
      <c r="N7295" s="211">
        <v>0.53332702930902609</v>
      </c>
      <c r="O7295" s="211">
        <v>0.68143449574039872</v>
      </c>
      <c r="P7295" s="211">
        <v>6.2008712643870832E-2</v>
      </c>
      <c r="Q7295" s="211">
        <v>7.8467714636297523E-2</v>
      </c>
      <c r="R7295" s="211">
        <v>0.42081462197191105</v>
      </c>
      <c r="S7295" s="211">
        <v>0.30802584644951847</v>
      </c>
      <c r="T7295" s="211">
        <v>0.55707450382327628</v>
      </c>
      <c r="U7295" s="211">
        <v>0.416463829513948</v>
      </c>
      <c r="V7295" s="211">
        <v>0.12941419503444479</v>
      </c>
      <c r="W7295" s="211">
        <v>0.56758453556144728</v>
      </c>
      <c r="X7295" s="211">
        <v>0.32821155184579448</v>
      </c>
      <c r="Y7295" s="211">
        <v>0.61040225863757058</v>
      </c>
      <c r="Z7295" s="211">
        <v>0.14613359925656844</v>
      </c>
      <c r="AA7295" s="212">
        <v>0.12030696006783126</v>
      </c>
    </row>
    <row r="7296" spans="1:27" x14ac:dyDescent="0.35">
      <c r="A7296" s="210" t="s">
        <v>7972</v>
      </c>
      <c r="B7296" s="217">
        <v>165.30161128769879</v>
      </c>
      <c r="C7296" s="211">
        <v>6.8382855390747885E-2</v>
      </c>
      <c r="D7296" s="211">
        <v>0.11756281272706745</v>
      </c>
      <c r="E7296" s="211">
        <v>7.9511534809750845E-2</v>
      </c>
      <c r="F7296" s="211">
        <v>8.8363039630610818E-2</v>
      </c>
      <c r="G7296" s="211">
        <v>0.12031375941482514</v>
      </c>
      <c r="H7296" s="211">
        <v>0.11905916617916321</v>
      </c>
      <c r="I7296" s="211">
        <v>0.52260553417659728</v>
      </c>
      <c r="J7296" s="211">
        <v>0.42290509211467187</v>
      </c>
      <c r="K7296" s="211">
        <v>0.64124987580842041</v>
      </c>
      <c r="L7296" s="211">
        <v>0.27623815759229492</v>
      </c>
      <c r="M7296" s="211">
        <v>9.5866006242216251E-2</v>
      </c>
      <c r="N7296" s="211">
        <v>0.49551309293840218</v>
      </c>
      <c r="O7296" s="211">
        <v>0.65113088710567457</v>
      </c>
      <c r="P7296" s="211">
        <v>6.8348560030674591E-2</v>
      </c>
      <c r="Q7296" s="211">
        <v>8.7138305344524047E-2</v>
      </c>
      <c r="R7296" s="211">
        <v>0.42173475094641832</v>
      </c>
      <c r="S7296" s="211">
        <v>0.30054210262655345</v>
      </c>
      <c r="T7296" s="211">
        <v>0.53527532580958193</v>
      </c>
      <c r="U7296" s="211">
        <v>0.52173052028099354</v>
      </c>
      <c r="V7296" s="211">
        <v>0.10506709345798372</v>
      </c>
      <c r="W7296" s="211">
        <v>0.54578269741854901</v>
      </c>
      <c r="X7296" s="211">
        <v>0.31505344664307955</v>
      </c>
      <c r="Y7296" s="211">
        <v>0.69907872302113494</v>
      </c>
      <c r="Z7296" s="211">
        <v>0.14596630817596287</v>
      </c>
      <c r="AA7296" s="212">
        <v>0.11538522289277227</v>
      </c>
    </row>
    <row r="7297" spans="1:27" x14ac:dyDescent="0.35">
      <c r="A7297" s="210" t="s">
        <v>7973</v>
      </c>
      <c r="B7297" s="217">
        <v>152.73867773616837</v>
      </c>
      <c r="C7297" s="211">
        <v>5.4920452065223148E-2</v>
      </c>
      <c r="D7297" s="211">
        <v>0.1203333975958331</v>
      </c>
      <c r="E7297" s="211">
        <v>7.3204375385761494E-2</v>
      </c>
      <c r="F7297" s="211">
        <v>0.11191149173528542</v>
      </c>
      <c r="G7297" s="211">
        <v>0.12269526091739877</v>
      </c>
      <c r="H7297" s="211">
        <v>0.12057786567752678</v>
      </c>
      <c r="I7297" s="211">
        <v>0.41705175827964935</v>
      </c>
      <c r="J7297" s="211">
        <v>0.43363587030930173</v>
      </c>
      <c r="K7297" s="211">
        <v>0.55367229476672986</v>
      </c>
      <c r="L7297" s="211">
        <v>0.27572888212526064</v>
      </c>
      <c r="M7297" s="211">
        <v>8.5632644408546066E-2</v>
      </c>
      <c r="N7297" s="211">
        <v>0.40588228455357322</v>
      </c>
      <c r="O7297" s="211">
        <v>0.71165902354427302</v>
      </c>
      <c r="P7297" s="211">
        <v>6.6814733457025377E-2</v>
      </c>
      <c r="Q7297" s="211">
        <v>8.8383907516500521E-2</v>
      </c>
      <c r="R7297" s="211">
        <v>0.45796383428098919</v>
      </c>
      <c r="S7297" s="211">
        <v>0.41811527519095498</v>
      </c>
      <c r="T7297" s="211">
        <v>0.56368091919533636</v>
      </c>
      <c r="U7297" s="211">
        <v>0.47548134629282823</v>
      </c>
      <c r="V7297" s="211">
        <v>0.12928774716432134</v>
      </c>
      <c r="W7297" s="211">
        <v>0.57403403317680679</v>
      </c>
      <c r="X7297" s="211">
        <v>0.33348463917308996</v>
      </c>
      <c r="Y7297" s="211">
        <v>0.67869907243332694</v>
      </c>
      <c r="Z7297" s="211">
        <v>0.1440510551830933</v>
      </c>
      <c r="AA7297" s="212">
        <v>0.11335787055677064</v>
      </c>
    </row>
    <row r="7298" spans="1:27" x14ac:dyDescent="0.35">
      <c r="A7298" s="210" t="s">
        <v>7974</v>
      </c>
      <c r="B7298" s="217">
        <v>130.80655821659107</v>
      </c>
      <c r="C7298" s="211">
        <v>5.7818024868850973E-2</v>
      </c>
      <c r="D7298" s="211">
        <v>0.11781627399228892</v>
      </c>
      <c r="E7298" s="211">
        <v>7.3848105505751174E-2</v>
      </c>
      <c r="F7298" s="211">
        <v>0.10190379824082615</v>
      </c>
      <c r="G7298" s="211">
        <v>0.12242916774875785</v>
      </c>
      <c r="H7298" s="211">
        <v>0.12056935862550298</v>
      </c>
      <c r="I7298" s="211">
        <v>0.49192093458520569</v>
      </c>
      <c r="J7298" s="211">
        <v>0.41031707635990672</v>
      </c>
      <c r="K7298" s="211">
        <v>0.63848827249040074</v>
      </c>
      <c r="L7298" s="211">
        <v>0.27612041356662403</v>
      </c>
      <c r="M7298" s="211">
        <v>0.11064673656643348</v>
      </c>
      <c r="N7298" s="211">
        <v>0.50038584576029044</v>
      </c>
      <c r="O7298" s="211">
        <v>0.61049203032517851</v>
      </c>
      <c r="P7298" s="211">
        <v>6.788464369696369E-2</v>
      </c>
      <c r="Q7298" s="211">
        <v>0.11053957672746481</v>
      </c>
      <c r="R7298" s="211">
        <v>0.45576170751756978</v>
      </c>
      <c r="S7298" s="211">
        <v>0.34844162003750745</v>
      </c>
      <c r="T7298" s="211">
        <v>0.52622314329150766</v>
      </c>
      <c r="U7298" s="211">
        <v>0.42029026172008888</v>
      </c>
      <c r="V7298" s="211">
        <v>6.9871462081476848E-2</v>
      </c>
      <c r="W7298" s="211">
        <v>0.5648972993700534</v>
      </c>
      <c r="X7298" s="211">
        <v>0.36180972428358027</v>
      </c>
      <c r="Y7298" s="211">
        <v>0.74942974747020819</v>
      </c>
      <c r="Z7298" s="211">
        <v>0.13551701345362444</v>
      </c>
      <c r="AA7298" s="212">
        <v>0.12169204170300894</v>
      </c>
    </row>
    <row r="7299" spans="1:27" x14ac:dyDescent="0.35">
      <c r="A7299" s="210" t="s">
        <v>7975</v>
      </c>
      <c r="B7299" s="217">
        <v>140.15769102662483</v>
      </c>
      <c r="C7299" s="211">
        <v>6.3285714747750049E-2</v>
      </c>
      <c r="D7299" s="211">
        <v>0.12142578829429003</v>
      </c>
      <c r="E7299" s="211">
        <v>8.9247214249625825E-2</v>
      </c>
      <c r="F7299" s="211">
        <v>9.3854941765372207E-2</v>
      </c>
      <c r="G7299" s="211">
        <v>0.12207850832034173</v>
      </c>
      <c r="H7299" s="211">
        <v>0.11908359457079157</v>
      </c>
      <c r="I7299" s="211">
        <v>0.51886076138963355</v>
      </c>
      <c r="J7299" s="211">
        <v>0.45179043395323171</v>
      </c>
      <c r="K7299" s="211">
        <v>0.62676997896407771</v>
      </c>
      <c r="L7299" s="211">
        <v>0.27698139479873907</v>
      </c>
      <c r="M7299" s="211">
        <v>0.1156575610471685</v>
      </c>
      <c r="N7299" s="211">
        <v>0.49515290952637331</v>
      </c>
      <c r="O7299" s="211">
        <v>0.67842116690262855</v>
      </c>
      <c r="P7299" s="211">
        <v>7.0168423302796212E-2</v>
      </c>
      <c r="Q7299" s="211">
        <v>0.12636940211764996</v>
      </c>
      <c r="R7299" s="211">
        <v>0.44542461527178456</v>
      </c>
      <c r="S7299" s="211">
        <v>0.36178056604810638</v>
      </c>
      <c r="T7299" s="211">
        <v>0.53533205058026012</v>
      </c>
      <c r="U7299" s="211">
        <v>0.44545353993431658</v>
      </c>
      <c r="V7299" s="211">
        <v>6.5220483746578878E-2</v>
      </c>
      <c r="W7299" s="211">
        <v>0.51077033175399578</v>
      </c>
      <c r="X7299" s="211">
        <v>0.41497388630260357</v>
      </c>
      <c r="Y7299" s="211">
        <v>0.54375585024516726</v>
      </c>
      <c r="Z7299" s="211">
        <v>0.14727688609745598</v>
      </c>
      <c r="AA7299" s="212">
        <v>0.11753388454189904</v>
      </c>
    </row>
    <row r="7300" spans="1:27" x14ac:dyDescent="0.35">
      <c r="A7300" s="210" t="s">
        <v>7976</v>
      </c>
      <c r="B7300" s="217">
        <v>121.98301904848663</v>
      </c>
      <c r="C7300" s="211">
        <v>5.2446541407048249E-2</v>
      </c>
      <c r="D7300" s="211">
        <v>0.12734717381908173</v>
      </c>
      <c r="E7300" s="211">
        <v>8.3237757509291355E-2</v>
      </c>
      <c r="F7300" s="211">
        <v>9.166980371203258E-2</v>
      </c>
      <c r="G7300" s="211">
        <v>0.12108642774496656</v>
      </c>
      <c r="H7300" s="211">
        <v>0.11076359236194463</v>
      </c>
      <c r="I7300" s="211">
        <v>0.47715040901986611</v>
      </c>
      <c r="J7300" s="211">
        <v>0.45666910661104482</v>
      </c>
      <c r="K7300" s="211">
        <v>0.6085336710792475</v>
      </c>
      <c r="L7300" s="211">
        <v>0.27376814558052454</v>
      </c>
      <c r="M7300" s="211">
        <v>9.4912579907618755E-2</v>
      </c>
      <c r="N7300" s="211">
        <v>0.44976002816625982</v>
      </c>
      <c r="O7300" s="211">
        <v>0.70706872177659852</v>
      </c>
      <c r="P7300" s="211">
        <v>6.7054918664457772E-2</v>
      </c>
      <c r="Q7300" s="211">
        <v>4.4014501190264371E-2</v>
      </c>
      <c r="R7300" s="211">
        <v>0.38198059254402494</v>
      </c>
      <c r="S7300" s="211">
        <v>0.26768843269926085</v>
      </c>
      <c r="T7300" s="211">
        <v>0.56154936266007449</v>
      </c>
      <c r="U7300" s="211">
        <v>0.35092230009794551</v>
      </c>
      <c r="V7300" s="211">
        <v>8.3379748336446166E-2</v>
      </c>
      <c r="W7300" s="211">
        <v>0.62533893026301812</v>
      </c>
      <c r="X7300" s="211">
        <v>0.35088256022650466</v>
      </c>
      <c r="Y7300" s="211">
        <v>0.60282649330352933</v>
      </c>
      <c r="Z7300" s="211">
        <v>0.13617881636622431</v>
      </c>
      <c r="AA7300" s="212">
        <v>0.11849573028343828</v>
      </c>
    </row>
    <row r="7301" spans="1:27" x14ac:dyDescent="0.35">
      <c r="A7301" s="210" t="s">
        <v>7977</v>
      </c>
      <c r="B7301" s="217">
        <v>148.26954441873119</v>
      </c>
      <c r="C7301" s="211">
        <v>5.0698378257848203E-2</v>
      </c>
      <c r="D7301" s="211">
        <v>0.12640083734162547</v>
      </c>
      <c r="E7301" s="211">
        <v>8.1038420708232806E-2</v>
      </c>
      <c r="F7301" s="211">
        <v>9.8372125037310104E-2</v>
      </c>
      <c r="G7301" s="211">
        <v>0.12230518938909571</v>
      </c>
      <c r="H7301" s="211">
        <v>0.10883114459824664</v>
      </c>
      <c r="I7301" s="211">
        <v>0.49650219337546736</v>
      </c>
      <c r="J7301" s="211">
        <v>0.40664726108808236</v>
      </c>
      <c r="K7301" s="211">
        <v>0.6339886246406693</v>
      </c>
      <c r="L7301" s="211">
        <v>0.26881964685542237</v>
      </c>
      <c r="M7301" s="211">
        <v>9.1727906304944748E-2</v>
      </c>
      <c r="N7301" s="211">
        <v>0.41558410248990463</v>
      </c>
      <c r="O7301" s="211">
        <v>0.70576722833577843</v>
      </c>
      <c r="P7301" s="211">
        <v>6.6759796779710431E-2</v>
      </c>
      <c r="Q7301" s="211">
        <v>4.912810675799871E-2</v>
      </c>
      <c r="R7301" s="211">
        <v>0.45578084992964174</v>
      </c>
      <c r="S7301" s="211">
        <v>0.3792207445245307</v>
      </c>
      <c r="T7301" s="211">
        <v>0.58630099495464882</v>
      </c>
      <c r="U7301" s="211">
        <v>0.39892042533406036</v>
      </c>
      <c r="V7301" s="211">
        <v>0.1645280434746437</v>
      </c>
      <c r="W7301" s="211">
        <v>0.57269682760471463</v>
      </c>
      <c r="X7301" s="211">
        <v>0.2794630106948201</v>
      </c>
      <c r="Y7301" s="211">
        <v>0.57792955234519461</v>
      </c>
      <c r="Z7301" s="211">
        <v>0.14412602318620638</v>
      </c>
      <c r="AA7301" s="212">
        <v>0.12141627938752217</v>
      </c>
    </row>
    <row r="7302" spans="1:27" x14ac:dyDescent="0.35">
      <c r="A7302" s="210" t="s">
        <v>7978</v>
      </c>
      <c r="B7302" s="217">
        <v>119.57730119503248</v>
      </c>
      <c r="C7302" s="211">
        <v>7.4641549647625385E-2</v>
      </c>
      <c r="D7302" s="211">
        <v>0.11978689570403808</v>
      </c>
      <c r="E7302" s="211">
        <v>7.5804667556392508E-2</v>
      </c>
      <c r="F7302" s="211">
        <v>7.2805161117687145E-2</v>
      </c>
      <c r="G7302" s="211">
        <v>0.11889547844179869</v>
      </c>
      <c r="H7302" s="211">
        <v>0.11931929463318565</v>
      </c>
      <c r="I7302" s="211">
        <v>0.51057495761298433</v>
      </c>
      <c r="J7302" s="211">
        <v>0.47408527838432257</v>
      </c>
      <c r="K7302" s="211">
        <v>0.58017617708185676</v>
      </c>
      <c r="L7302" s="211">
        <v>0.27014253797928173</v>
      </c>
      <c r="M7302" s="211">
        <v>0.10814729427012021</v>
      </c>
      <c r="N7302" s="211">
        <v>0.34392241912722055</v>
      </c>
      <c r="O7302" s="211">
        <v>0.7376977634265276</v>
      </c>
      <c r="P7302" s="211">
        <v>6.7012921379652493E-2</v>
      </c>
      <c r="Q7302" s="211">
        <v>0.10808815388589849</v>
      </c>
      <c r="R7302" s="211">
        <v>0.43518516005437879</v>
      </c>
      <c r="S7302" s="211">
        <v>0.41324784098295314</v>
      </c>
      <c r="T7302" s="211">
        <v>0.56101254725662986</v>
      </c>
      <c r="U7302" s="211">
        <v>0.4166125048747113</v>
      </c>
      <c r="V7302" s="211">
        <v>5.8913932085650933E-2</v>
      </c>
      <c r="W7302" s="211">
        <v>0.6072159038749656</v>
      </c>
      <c r="X7302" s="211">
        <v>0.29358563387375791</v>
      </c>
      <c r="Y7302" s="211">
        <v>0.72751120163224259</v>
      </c>
      <c r="Z7302" s="211">
        <v>0.14862599197249213</v>
      </c>
      <c r="AA7302" s="212">
        <v>0.12122698955608933</v>
      </c>
    </row>
    <row r="7303" spans="1:27" x14ac:dyDescent="0.35">
      <c r="A7303" s="210" t="s">
        <v>7979</v>
      </c>
      <c r="B7303" s="217">
        <v>169.28810331258069</v>
      </c>
      <c r="C7303" s="211">
        <v>5.7047812450258771E-2</v>
      </c>
      <c r="D7303" s="211">
        <v>0.12038689332647363</v>
      </c>
      <c r="E7303" s="211">
        <v>7.2980409679846481E-2</v>
      </c>
      <c r="F7303" s="211">
        <v>9.9034423809777256E-2</v>
      </c>
      <c r="G7303" s="211">
        <v>0.11923367771886434</v>
      </c>
      <c r="H7303" s="211">
        <v>0.1077077278929299</v>
      </c>
      <c r="I7303" s="211">
        <v>0.47961946213732881</v>
      </c>
      <c r="J7303" s="211">
        <v>0.43312377130141627</v>
      </c>
      <c r="K7303" s="211">
        <v>0.60440292995684275</v>
      </c>
      <c r="L7303" s="211">
        <v>0.27732607059946413</v>
      </c>
      <c r="M7303" s="211">
        <v>0.1124741761382361</v>
      </c>
      <c r="N7303" s="211">
        <v>0.425104011687364</v>
      </c>
      <c r="O7303" s="211">
        <v>0.65770028070487241</v>
      </c>
      <c r="P7303" s="211">
        <v>6.7573783917978872E-2</v>
      </c>
      <c r="Q7303" s="211">
        <v>0.13726132581300562</v>
      </c>
      <c r="R7303" s="211">
        <v>0.45234451103581563</v>
      </c>
      <c r="S7303" s="211">
        <v>0.28114364812571102</v>
      </c>
      <c r="T7303" s="211">
        <v>0.55583842319135623</v>
      </c>
      <c r="U7303" s="211">
        <v>0.35516719760143556</v>
      </c>
      <c r="V7303" s="211">
        <v>0.16790847622384936</v>
      </c>
      <c r="W7303" s="211">
        <v>0.56275587188430876</v>
      </c>
      <c r="X7303" s="211">
        <v>0.41508774214739769</v>
      </c>
      <c r="Y7303" s="211">
        <v>0.68533165374754201</v>
      </c>
      <c r="Z7303" s="211">
        <v>0.14370249526849674</v>
      </c>
      <c r="AA7303" s="212">
        <v>0.11732669146273245</v>
      </c>
    </row>
    <row r="7304" spans="1:27" x14ac:dyDescent="0.35">
      <c r="A7304" s="210" t="s">
        <v>7980</v>
      </c>
      <c r="B7304" s="217">
        <v>123.49791083640208</v>
      </c>
      <c r="C7304" s="211">
        <v>5.591817774581008E-2</v>
      </c>
      <c r="D7304" s="211">
        <v>0.11253116212291664</v>
      </c>
      <c r="E7304" s="211">
        <v>7.9496193461361303E-2</v>
      </c>
      <c r="F7304" s="211">
        <v>0.10666984642382163</v>
      </c>
      <c r="G7304" s="211">
        <v>0.11776127408511168</v>
      </c>
      <c r="H7304" s="211">
        <v>0.11217812840561167</v>
      </c>
      <c r="I7304" s="211">
        <v>0.48433906852570618</v>
      </c>
      <c r="J7304" s="211">
        <v>0.46020112735028645</v>
      </c>
      <c r="K7304" s="211">
        <v>0.62925197330049432</v>
      </c>
      <c r="L7304" s="211">
        <v>0.2810718146845273</v>
      </c>
      <c r="M7304" s="211">
        <v>8.5184982929687791E-2</v>
      </c>
      <c r="N7304" s="211">
        <v>0.3716809595876272</v>
      </c>
      <c r="O7304" s="211">
        <v>0.56011029921791577</v>
      </c>
      <c r="P7304" s="211">
        <v>6.5068466297896171E-2</v>
      </c>
      <c r="Q7304" s="211">
        <v>7.4118627141111074E-2</v>
      </c>
      <c r="R7304" s="211">
        <v>0.4557514276474664</v>
      </c>
      <c r="S7304" s="211">
        <v>0.27895513773497022</v>
      </c>
      <c r="T7304" s="211">
        <v>0.55513605008840605</v>
      </c>
      <c r="U7304" s="211">
        <v>0.52906180907589306</v>
      </c>
      <c r="V7304" s="211">
        <v>0.10022145426999168</v>
      </c>
      <c r="W7304" s="211">
        <v>0.51486369941346866</v>
      </c>
      <c r="X7304" s="211">
        <v>0.44485539749736946</v>
      </c>
      <c r="Y7304" s="211">
        <v>0.55712516070132878</v>
      </c>
      <c r="Z7304" s="211">
        <v>0.14951161745347413</v>
      </c>
      <c r="AA7304" s="212">
        <v>0.120813044103193</v>
      </c>
    </row>
    <row r="7305" spans="1:27" x14ac:dyDescent="0.35">
      <c r="A7305" s="210" t="s">
        <v>7981</v>
      </c>
      <c r="B7305" s="217">
        <v>139.26551671681881</v>
      </c>
      <c r="C7305" s="211">
        <v>6.6034244707503492E-2</v>
      </c>
      <c r="D7305" s="211">
        <v>0.12350495551581528</v>
      </c>
      <c r="E7305" s="211">
        <v>7.5484549306725879E-2</v>
      </c>
      <c r="F7305" s="211">
        <v>9.3140965740209025E-2</v>
      </c>
      <c r="G7305" s="211">
        <v>0.12078542789940372</v>
      </c>
      <c r="H7305" s="211">
        <v>0.12197089949226382</v>
      </c>
      <c r="I7305" s="211">
        <v>0.42159466897954068</v>
      </c>
      <c r="J7305" s="211">
        <v>0.44203359786361346</v>
      </c>
      <c r="K7305" s="211">
        <v>0.59290547158063933</v>
      </c>
      <c r="L7305" s="211">
        <v>0.2709202295975594</v>
      </c>
      <c r="M7305" s="211">
        <v>0.1041742614016461</v>
      </c>
      <c r="N7305" s="211">
        <v>0.40072563609246092</v>
      </c>
      <c r="O7305" s="211">
        <v>0.61611085142153388</v>
      </c>
      <c r="P7305" s="211">
        <v>7.1848317491603225E-2</v>
      </c>
      <c r="Q7305" s="211">
        <v>5.9793798716531482E-2</v>
      </c>
      <c r="R7305" s="211">
        <v>0.43919861629532508</v>
      </c>
      <c r="S7305" s="211">
        <v>0.31547442588189234</v>
      </c>
      <c r="T7305" s="211">
        <v>0.56432067337778868</v>
      </c>
      <c r="U7305" s="211">
        <v>0.45526405177760554</v>
      </c>
      <c r="V7305" s="211">
        <v>7.3180271241142375E-2</v>
      </c>
      <c r="W7305" s="211">
        <v>0.61057554158449956</v>
      </c>
      <c r="X7305" s="211">
        <v>0.25368930654383132</v>
      </c>
      <c r="Y7305" s="211">
        <v>0.78781350179293819</v>
      </c>
      <c r="Z7305" s="211">
        <v>0.14853972416047534</v>
      </c>
      <c r="AA7305" s="212">
        <v>0.11810786580318544</v>
      </c>
    </row>
    <row r="7306" spans="1:27" x14ac:dyDescent="0.35">
      <c r="A7306" s="210" t="s">
        <v>7982</v>
      </c>
      <c r="B7306" s="217">
        <v>140.58235241715369</v>
      </c>
      <c r="C7306" s="211">
        <v>6.2016056358216942E-2</v>
      </c>
      <c r="D7306" s="211">
        <v>0.12917325023507009</v>
      </c>
      <c r="E7306" s="211">
        <v>7.2922030209321489E-2</v>
      </c>
      <c r="F7306" s="211">
        <v>9.2278723717318809E-2</v>
      </c>
      <c r="G7306" s="211">
        <v>0.12100438845984302</v>
      </c>
      <c r="H7306" s="211">
        <v>0.11657188453110191</v>
      </c>
      <c r="I7306" s="211">
        <v>0.52895400726090558</v>
      </c>
      <c r="J7306" s="211">
        <v>0.41916723198213035</v>
      </c>
      <c r="K7306" s="211">
        <v>0.61579638218823896</v>
      </c>
      <c r="L7306" s="211">
        <v>0.27222545688392585</v>
      </c>
      <c r="M7306" s="211">
        <v>0.1038196706982466</v>
      </c>
      <c r="N7306" s="211">
        <v>0.34659217535214737</v>
      </c>
      <c r="O7306" s="211">
        <v>0.60722857862200597</v>
      </c>
      <c r="P7306" s="211">
        <v>6.8832135929078692E-2</v>
      </c>
      <c r="Q7306" s="211">
        <v>7.986767088361077E-2</v>
      </c>
      <c r="R7306" s="211">
        <v>0.43123800974808596</v>
      </c>
      <c r="S7306" s="211">
        <v>0.44175567806116572</v>
      </c>
      <c r="T7306" s="211">
        <v>0.52535677971502059</v>
      </c>
      <c r="U7306" s="211">
        <v>0.36191250398579805</v>
      </c>
      <c r="V7306" s="211">
        <v>0.12760617909717736</v>
      </c>
      <c r="W7306" s="211">
        <v>0.59774201504242341</v>
      </c>
      <c r="X7306" s="211">
        <v>0.3259551352696281</v>
      </c>
      <c r="Y7306" s="211">
        <v>0.66749312453287868</v>
      </c>
      <c r="Z7306" s="211">
        <v>0.14837105350255858</v>
      </c>
      <c r="AA7306" s="212">
        <v>0.11962300109766144</v>
      </c>
    </row>
    <row r="7307" spans="1:27" x14ac:dyDescent="0.35">
      <c r="A7307" s="210" t="s">
        <v>7983</v>
      </c>
      <c r="B7307" s="217">
        <v>154.4309893949428</v>
      </c>
      <c r="C7307" s="211">
        <v>6.4002842533940618E-2</v>
      </c>
      <c r="D7307" s="211">
        <v>0.11244731331719662</v>
      </c>
      <c r="E7307" s="211">
        <v>7.576775430434228E-2</v>
      </c>
      <c r="F7307" s="211">
        <v>0.10238257061213032</v>
      </c>
      <c r="G7307" s="211">
        <v>0.12417145012951351</v>
      </c>
      <c r="H7307" s="211">
        <v>0.10882566183449369</v>
      </c>
      <c r="I7307" s="211">
        <v>0.51698510162463984</v>
      </c>
      <c r="J7307" s="211">
        <v>0.44637251636535769</v>
      </c>
      <c r="K7307" s="211">
        <v>0.63577068164039752</v>
      </c>
      <c r="L7307" s="211">
        <v>0.28226149264059819</v>
      </c>
      <c r="M7307" s="211">
        <v>8.7093590518834946E-2</v>
      </c>
      <c r="N7307" s="211">
        <v>0.42653697946788838</v>
      </c>
      <c r="O7307" s="211">
        <v>0.74135305119663297</v>
      </c>
      <c r="P7307" s="211">
        <v>6.5344484668721919E-2</v>
      </c>
      <c r="Q7307" s="211">
        <v>0.15844598976135157</v>
      </c>
      <c r="R7307" s="211">
        <v>0.44791215141922536</v>
      </c>
      <c r="S7307" s="211">
        <v>0.32559809153147934</v>
      </c>
      <c r="T7307" s="211">
        <v>0.60677639985384657</v>
      </c>
      <c r="U7307" s="211">
        <v>0.38211077327891191</v>
      </c>
      <c r="V7307" s="211">
        <v>0.15988652593958422</v>
      </c>
      <c r="W7307" s="211">
        <v>0.61197833702003346</v>
      </c>
      <c r="X7307" s="211">
        <v>0.31621166606426931</v>
      </c>
      <c r="Y7307" s="211">
        <v>0.65095306505810802</v>
      </c>
      <c r="Z7307" s="211">
        <v>0.14819729124118342</v>
      </c>
      <c r="AA7307" s="212">
        <v>0.11899759040475476</v>
      </c>
    </row>
    <row r="7308" spans="1:27" x14ac:dyDescent="0.35">
      <c r="A7308" s="210" t="s">
        <v>7984</v>
      </c>
      <c r="B7308" s="217">
        <v>119.07700182174132</v>
      </c>
      <c r="C7308" s="211">
        <v>8.0510798335218153E-2</v>
      </c>
      <c r="D7308" s="211">
        <v>0.12754881799110329</v>
      </c>
      <c r="E7308" s="211">
        <v>7.162448915486945E-2</v>
      </c>
      <c r="F7308" s="211">
        <v>9.8728929376978303E-2</v>
      </c>
      <c r="G7308" s="211">
        <v>0.11622141534891424</v>
      </c>
      <c r="H7308" s="211">
        <v>0.10906530480448087</v>
      </c>
      <c r="I7308" s="211">
        <v>0.50516191169825486</v>
      </c>
      <c r="J7308" s="211">
        <v>0.40505739194989993</v>
      </c>
      <c r="K7308" s="211">
        <v>0.60872985872015706</v>
      </c>
      <c r="L7308" s="211">
        <v>0.26898468377855789</v>
      </c>
      <c r="M7308" s="211">
        <v>9.1668365137924812E-2</v>
      </c>
      <c r="N7308" s="211">
        <v>0.37563353349587425</v>
      </c>
      <c r="O7308" s="211">
        <v>0.69982023336063615</v>
      </c>
      <c r="P7308" s="211">
        <v>7.1552615520563106E-2</v>
      </c>
      <c r="Q7308" s="211">
        <v>0.11384929668109683</v>
      </c>
      <c r="R7308" s="211">
        <v>0.40952342529284214</v>
      </c>
      <c r="S7308" s="211">
        <v>0.31678766931711672</v>
      </c>
      <c r="T7308" s="211">
        <v>0.55522779976329673</v>
      </c>
      <c r="U7308" s="211">
        <v>0.46821103849327605</v>
      </c>
      <c r="V7308" s="211">
        <v>5.8109753448904899E-2</v>
      </c>
      <c r="W7308" s="211">
        <v>0.59907613632544676</v>
      </c>
      <c r="X7308" s="211">
        <v>0.37992605184042949</v>
      </c>
      <c r="Y7308" s="211">
        <v>0.73527805084269215</v>
      </c>
      <c r="Z7308" s="211">
        <v>0.14803639904942106</v>
      </c>
      <c r="AA7308" s="212">
        <v>0.12568161861228733</v>
      </c>
    </row>
    <row r="7309" spans="1:27" x14ac:dyDescent="0.35">
      <c r="A7309" s="210" t="s">
        <v>7985</v>
      </c>
      <c r="B7309" s="217">
        <v>117.85186497040064</v>
      </c>
      <c r="C7309" s="211">
        <v>5.7745981985492557E-2</v>
      </c>
      <c r="D7309" s="211">
        <v>0.12283262849183388</v>
      </c>
      <c r="E7309" s="211">
        <v>7.4472121898046778E-2</v>
      </c>
      <c r="F7309" s="211">
        <v>9.995326565196111E-2</v>
      </c>
      <c r="G7309" s="211">
        <v>0.11866134463496128</v>
      </c>
      <c r="H7309" s="211">
        <v>0.10684543772957271</v>
      </c>
      <c r="I7309" s="211">
        <v>0.50695174661243669</v>
      </c>
      <c r="J7309" s="211">
        <v>0.42692571656367923</v>
      </c>
      <c r="K7309" s="211">
        <v>0.57400838742003357</v>
      </c>
      <c r="L7309" s="211">
        <v>0.27690905171634694</v>
      </c>
      <c r="M7309" s="211">
        <v>8.8997305512637181E-2</v>
      </c>
      <c r="N7309" s="211">
        <v>0.39492363965478733</v>
      </c>
      <c r="O7309" s="211">
        <v>0.71682211900610371</v>
      </c>
      <c r="P7309" s="211">
        <v>7.4341406454917103E-2</v>
      </c>
      <c r="Q7309" s="211">
        <v>7.5563758472306439E-2</v>
      </c>
      <c r="R7309" s="211">
        <v>0.43347834620080966</v>
      </c>
      <c r="S7309" s="211">
        <v>0.41993884981076546</v>
      </c>
      <c r="T7309" s="211">
        <v>0.62707482203805431</v>
      </c>
      <c r="U7309" s="211">
        <v>0.38567631759732862</v>
      </c>
      <c r="V7309" s="211">
        <v>6.3418588411306348E-2</v>
      </c>
      <c r="W7309" s="211">
        <v>0.58859468182094898</v>
      </c>
      <c r="X7309" s="211">
        <v>0.26758995208339781</v>
      </c>
      <c r="Y7309" s="211">
        <v>0.5635749736531761</v>
      </c>
      <c r="Z7309" s="211">
        <v>0.14969870234773675</v>
      </c>
      <c r="AA7309" s="212">
        <v>0.12023470962935294</v>
      </c>
    </row>
    <row r="7310" spans="1:27" x14ac:dyDescent="0.35">
      <c r="A7310" s="210" t="s">
        <v>7986</v>
      </c>
      <c r="B7310" s="217">
        <v>147.42827382922985</v>
      </c>
      <c r="C7310" s="211">
        <v>7.6090271200234455E-2</v>
      </c>
      <c r="D7310" s="211">
        <v>0.12900520676054261</v>
      </c>
      <c r="E7310" s="211">
        <v>7.6255770902263473E-2</v>
      </c>
      <c r="F7310" s="211">
        <v>0.10785843270267356</v>
      </c>
      <c r="G7310" s="211">
        <v>0.11559147382315524</v>
      </c>
      <c r="H7310" s="211">
        <v>0.10621070935024374</v>
      </c>
      <c r="I7310" s="211">
        <v>0.51781203351430771</v>
      </c>
      <c r="J7310" s="211">
        <v>0.41240350872607401</v>
      </c>
      <c r="K7310" s="211">
        <v>0.64611786747422872</v>
      </c>
      <c r="L7310" s="211">
        <v>0.27639350793212009</v>
      </c>
      <c r="M7310" s="211">
        <v>0.11152864921940232</v>
      </c>
      <c r="N7310" s="211">
        <v>0.45983521507637271</v>
      </c>
      <c r="O7310" s="211">
        <v>0.59589619424420626</v>
      </c>
      <c r="P7310" s="211">
        <v>7.3122479358062223E-2</v>
      </c>
      <c r="Q7310" s="211">
        <v>5.6827091507881677E-2</v>
      </c>
      <c r="R7310" s="211">
        <v>0.43505854485905426</v>
      </c>
      <c r="S7310" s="211">
        <v>0.29729996735182795</v>
      </c>
      <c r="T7310" s="211">
        <v>0.61998094561194161</v>
      </c>
      <c r="U7310" s="211">
        <v>0.37631122301068798</v>
      </c>
      <c r="V7310" s="211">
        <v>9.5326007115457023E-2</v>
      </c>
      <c r="W7310" s="211">
        <v>0.63047131293734571</v>
      </c>
      <c r="X7310" s="211">
        <v>0.23904370780979409</v>
      </c>
      <c r="Y7310" s="211">
        <v>0.61400341084413246</v>
      </c>
      <c r="Z7310" s="211">
        <v>0.14930110034567062</v>
      </c>
      <c r="AA7310" s="212">
        <v>0.11752868474841195</v>
      </c>
    </row>
    <row r="7311" spans="1:27" x14ac:dyDescent="0.35">
      <c r="A7311" s="210" t="s">
        <v>7987</v>
      </c>
      <c r="B7311" s="217">
        <v>114.36343276206657</v>
      </c>
      <c r="C7311" s="211">
        <v>7.3512527907351438E-2</v>
      </c>
      <c r="D7311" s="211">
        <v>0.1203482070486709</v>
      </c>
      <c r="E7311" s="211">
        <v>7.1013621961591972E-2</v>
      </c>
      <c r="F7311" s="211">
        <v>0.11521835000801746</v>
      </c>
      <c r="G7311" s="211">
        <v>0.12240421363887188</v>
      </c>
      <c r="H7311" s="211">
        <v>0.11927617137587446</v>
      </c>
      <c r="I7311" s="211">
        <v>0.50975583339872155</v>
      </c>
      <c r="J7311" s="211">
        <v>0.43651064376605586</v>
      </c>
      <c r="K7311" s="211">
        <v>0.59484042899168221</v>
      </c>
      <c r="L7311" s="211">
        <v>0.2689602669839955</v>
      </c>
      <c r="M7311" s="211">
        <v>9.6948086415536733E-2</v>
      </c>
      <c r="N7311" s="211">
        <v>0.43268128086714397</v>
      </c>
      <c r="O7311" s="211">
        <v>0.57600367279687104</v>
      </c>
      <c r="P7311" s="211">
        <v>7.0470205833321364E-2</v>
      </c>
      <c r="Q7311" s="211">
        <v>7.7453644588202655E-2</v>
      </c>
      <c r="R7311" s="211">
        <v>0.41986692011927573</v>
      </c>
      <c r="S7311" s="211">
        <v>0.36462982363506696</v>
      </c>
      <c r="T7311" s="211">
        <v>0.52970016484434557</v>
      </c>
      <c r="U7311" s="211">
        <v>0.36987609123890558</v>
      </c>
      <c r="V7311" s="211">
        <v>6.0176450606438586E-2</v>
      </c>
      <c r="W7311" s="211">
        <v>0.61108679988366177</v>
      </c>
      <c r="X7311" s="211">
        <v>0.28481115883326519</v>
      </c>
      <c r="Y7311" s="211">
        <v>0.67335738885987506</v>
      </c>
      <c r="Z7311" s="211">
        <v>0.14987080602963321</v>
      </c>
      <c r="AA7311" s="212">
        <v>0.11779829846783474</v>
      </c>
    </row>
    <row r="7312" spans="1:27" x14ac:dyDescent="0.35">
      <c r="A7312" s="210" t="s">
        <v>7988</v>
      </c>
      <c r="B7312" s="217">
        <v>112.35329430334359</v>
      </c>
      <c r="C7312" s="211">
        <v>7.6262186018478076E-2</v>
      </c>
      <c r="D7312" s="211">
        <v>0.12098134529362158</v>
      </c>
      <c r="E7312" s="211">
        <v>7.8862548856463183E-2</v>
      </c>
      <c r="F7312" s="211">
        <v>9.637809662736857E-2</v>
      </c>
      <c r="G7312" s="211">
        <v>0.12351548558355803</v>
      </c>
      <c r="H7312" s="211">
        <v>0.12063986548982994</v>
      </c>
      <c r="I7312" s="211">
        <v>0.48787525855068231</v>
      </c>
      <c r="J7312" s="211">
        <v>0.43425540006828972</v>
      </c>
      <c r="K7312" s="211">
        <v>0.56052848802628341</v>
      </c>
      <c r="L7312" s="211">
        <v>0.26989069592176601</v>
      </c>
      <c r="M7312" s="211">
        <v>9.5509297449651767E-2</v>
      </c>
      <c r="N7312" s="211">
        <v>0.41041499020351779</v>
      </c>
      <c r="O7312" s="211">
        <v>0.76200387672256897</v>
      </c>
      <c r="P7312" s="211">
        <v>6.6296045443078391E-2</v>
      </c>
      <c r="Q7312" s="211">
        <v>7.3957438571233325E-2</v>
      </c>
      <c r="R7312" s="211">
        <v>0.3968810431572854</v>
      </c>
      <c r="S7312" s="211">
        <v>0.34402942950526044</v>
      </c>
      <c r="T7312" s="211">
        <v>0.48659105807852832</v>
      </c>
      <c r="U7312" s="211">
        <v>0.39000790514750516</v>
      </c>
      <c r="V7312" s="211">
        <v>6.2737805687833464E-2</v>
      </c>
      <c r="W7312" s="211">
        <v>0.53780553916115659</v>
      </c>
      <c r="X7312" s="211">
        <v>0.4264128584936141</v>
      </c>
      <c r="Y7312" s="211">
        <v>0.65622378926386271</v>
      </c>
      <c r="Z7312" s="211">
        <v>0.14906467532760759</v>
      </c>
      <c r="AA7312" s="212">
        <v>0.12008674821122259</v>
      </c>
    </row>
    <row r="7313" spans="1:27" x14ac:dyDescent="0.35">
      <c r="A7313" s="210" t="s">
        <v>7989</v>
      </c>
      <c r="B7313" s="217">
        <v>159.02627838249131</v>
      </c>
      <c r="C7313" s="211">
        <v>6.0446164807365144E-2</v>
      </c>
      <c r="D7313" s="211">
        <v>0.12375347822527731</v>
      </c>
      <c r="E7313" s="211">
        <v>8.3341559414756211E-2</v>
      </c>
      <c r="F7313" s="211">
        <v>7.6392095190009057E-2</v>
      </c>
      <c r="G7313" s="211">
        <v>0.11897206527241717</v>
      </c>
      <c r="H7313" s="211">
        <v>0.11323205765854759</v>
      </c>
      <c r="I7313" s="211">
        <v>0.49557625777956771</v>
      </c>
      <c r="J7313" s="211">
        <v>0.41737554606888616</v>
      </c>
      <c r="K7313" s="211">
        <v>0.62023922722265812</v>
      </c>
      <c r="L7313" s="211">
        <v>0.27557658664671891</v>
      </c>
      <c r="M7313" s="211">
        <v>8.946469484778119E-2</v>
      </c>
      <c r="N7313" s="211">
        <v>0.38643080456939372</v>
      </c>
      <c r="O7313" s="211">
        <v>0.73227285262080011</v>
      </c>
      <c r="P7313" s="211">
        <v>7.1937333662029368E-2</v>
      </c>
      <c r="Q7313" s="211">
        <v>9.3563561330143152E-2</v>
      </c>
      <c r="R7313" s="211">
        <v>0.46664216696297683</v>
      </c>
      <c r="S7313" s="211">
        <v>0.3166054463753592</v>
      </c>
      <c r="T7313" s="211">
        <v>0.60463898970782326</v>
      </c>
      <c r="U7313" s="211">
        <v>0.41535188592784983</v>
      </c>
      <c r="V7313" s="211">
        <v>0.10734267178353177</v>
      </c>
      <c r="W7313" s="211">
        <v>0.57594146512359301</v>
      </c>
      <c r="X7313" s="211">
        <v>0.41544141697942533</v>
      </c>
      <c r="Y7313" s="211">
        <v>0.6825094990466869</v>
      </c>
      <c r="Z7313" s="211">
        <v>0.14995156759797712</v>
      </c>
      <c r="AA7313" s="212">
        <v>0.11478748770042947</v>
      </c>
    </row>
    <row r="7314" spans="1:27" x14ac:dyDescent="0.35">
      <c r="A7314" s="210" t="s">
        <v>7990</v>
      </c>
      <c r="B7314" s="217">
        <v>150.63443967203381</v>
      </c>
      <c r="C7314" s="211">
        <v>6.749914400692178E-2</v>
      </c>
      <c r="D7314" s="211">
        <v>0.11592076490708725</v>
      </c>
      <c r="E7314" s="211">
        <v>7.5217929920066151E-2</v>
      </c>
      <c r="F7314" s="211">
        <v>0.10767803737281138</v>
      </c>
      <c r="G7314" s="211">
        <v>0.1239778183153401</v>
      </c>
      <c r="H7314" s="211">
        <v>0.11935773750950332</v>
      </c>
      <c r="I7314" s="211">
        <v>0.47434460744556423</v>
      </c>
      <c r="J7314" s="211">
        <v>0.45420206069330582</v>
      </c>
      <c r="K7314" s="211">
        <v>0.57189406437102308</v>
      </c>
      <c r="L7314" s="211">
        <v>0.2756329570012831</v>
      </c>
      <c r="M7314" s="211">
        <v>9.0520362064810914E-2</v>
      </c>
      <c r="N7314" s="211">
        <v>0.49165409155156414</v>
      </c>
      <c r="O7314" s="211">
        <v>0.69269706760615968</v>
      </c>
      <c r="P7314" s="211">
        <v>6.9990166694885031E-2</v>
      </c>
      <c r="Q7314" s="211">
        <v>4.3036430132278806E-2</v>
      </c>
      <c r="R7314" s="211">
        <v>0.4200937057117432</v>
      </c>
      <c r="S7314" s="211">
        <v>0.32454304852300986</v>
      </c>
      <c r="T7314" s="211">
        <v>0.49049572312452766</v>
      </c>
      <c r="U7314" s="211">
        <v>0.40201895705042867</v>
      </c>
      <c r="V7314" s="211">
        <v>0.11082655611885607</v>
      </c>
      <c r="W7314" s="211">
        <v>0.49022963069478498</v>
      </c>
      <c r="X7314" s="211">
        <v>0.3840311056483684</v>
      </c>
      <c r="Y7314" s="211">
        <v>0.6793428780837123</v>
      </c>
      <c r="Z7314" s="211">
        <v>0.14763870223816081</v>
      </c>
      <c r="AA7314" s="212">
        <v>0.11058853232730009</v>
      </c>
    </row>
    <row r="7315" spans="1:27" x14ac:dyDescent="0.35">
      <c r="A7315" s="210" t="s">
        <v>7991</v>
      </c>
      <c r="B7315" s="217">
        <v>143.68446639845325</v>
      </c>
      <c r="C7315" s="211">
        <v>7.658686384507607E-2</v>
      </c>
      <c r="D7315" s="211">
        <v>0.11970095100865506</v>
      </c>
      <c r="E7315" s="211">
        <v>8.1572608718363859E-2</v>
      </c>
      <c r="F7315" s="211">
        <v>9.9318145605657285E-2</v>
      </c>
      <c r="G7315" s="211">
        <v>0.12339644291257934</v>
      </c>
      <c r="H7315" s="211">
        <v>0.11839123023648945</v>
      </c>
      <c r="I7315" s="211">
        <v>0.4966682236478312</v>
      </c>
      <c r="J7315" s="211">
        <v>0.45506190341095032</v>
      </c>
      <c r="K7315" s="211">
        <v>0.62643909166855027</v>
      </c>
      <c r="L7315" s="211">
        <v>0.27572045358165076</v>
      </c>
      <c r="M7315" s="211">
        <v>9.883394991667957E-2</v>
      </c>
      <c r="N7315" s="211">
        <v>0.41716598391168863</v>
      </c>
      <c r="O7315" s="211">
        <v>0.59646475173986435</v>
      </c>
      <c r="P7315" s="211">
        <v>6.9743729716782166E-2</v>
      </c>
      <c r="Q7315" s="211">
        <v>4.4581477388884162E-2</v>
      </c>
      <c r="R7315" s="211">
        <v>0.43079230341360608</v>
      </c>
      <c r="S7315" s="211">
        <v>0.31415784104609079</v>
      </c>
      <c r="T7315" s="211">
        <v>0.59369260179963679</v>
      </c>
      <c r="U7315" s="211">
        <v>0.35158074135665762</v>
      </c>
      <c r="V7315" s="211">
        <v>0.14945856063378815</v>
      </c>
      <c r="W7315" s="211">
        <v>0.46919529192046028</v>
      </c>
      <c r="X7315" s="211">
        <v>0.27535955127664807</v>
      </c>
      <c r="Y7315" s="211">
        <v>0.64773742087972619</v>
      </c>
      <c r="Z7315" s="211">
        <v>0.14219253486200295</v>
      </c>
      <c r="AA7315" s="212">
        <v>0.12306894402864199</v>
      </c>
    </row>
    <row r="7316" spans="1:27" x14ac:dyDescent="0.35">
      <c r="A7316" s="210" t="s">
        <v>7992</v>
      </c>
      <c r="B7316" s="217">
        <v>126.72836195526304</v>
      </c>
      <c r="C7316" s="211">
        <v>8.2514814840530692E-2</v>
      </c>
      <c r="D7316" s="211">
        <v>0.12086397592367487</v>
      </c>
      <c r="E7316" s="211">
        <v>7.487940403813953E-2</v>
      </c>
      <c r="F7316" s="211">
        <v>0.10043281063476861</v>
      </c>
      <c r="G7316" s="211">
        <v>0.11378703997324285</v>
      </c>
      <c r="H7316" s="211">
        <v>0.1211592021579037</v>
      </c>
      <c r="I7316" s="211">
        <v>0.51300418607679776</v>
      </c>
      <c r="J7316" s="211">
        <v>0.44194581947764966</v>
      </c>
      <c r="K7316" s="211">
        <v>0.62633501855342943</v>
      </c>
      <c r="L7316" s="211">
        <v>0.26604387374145483</v>
      </c>
      <c r="M7316" s="211">
        <v>9.2621586221993846E-2</v>
      </c>
      <c r="N7316" s="211">
        <v>0.50955929073746598</v>
      </c>
      <c r="O7316" s="211">
        <v>0.56521414865593</v>
      </c>
      <c r="P7316" s="211">
        <v>6.7311491069280749E-2</v>
      </c>
      <c r="Q7316" s="211">
        <v>6.3020293861063531E-2</v>
      </c>
      <c r="R7316" s="211">
        <v>0.39270854776207936</v>
      </c>
      <c r="S7316" s="211">
        <v>0.29738077173824173</v>
      </c>
      <c r="T7316" s="211">
        <v>0.47812352277752368</v>
      </c>
      <c r="U7316" s="211">
        <v>0.48351312727570933</v>
      </c>
      <c r="V7316" s="211">
        <v>7.9566093767111296E-2</v>
      </c>
      <c r="W7316" s="211">
        <v>0.53232368329752966</v>
      </c>
      <c r="X7316" s="211">
        <v>0.34677280386874476</v>
      </c>
      <c r="Y7316" s="211">
        <v>0.58545178512215601</v>
      </c>
      <c r="Z7316" s="211">
        <v>0.142904441569565</v>
      </c>
      <c r="AA7316" s="212">
        <v>0.11618826557543681</v>
      </c>
    </row>
    <row r="7317" spans="1:27" x14ac:dyDescent="0.35">
      <c r="A7317" s="210" t="s">
        <v>7993</v>
      </c>
      <c r="B7317" s="217">
        <v>145.17730491045089</v>
      </c>
      <c r="C7317" s="211">
        <v>5.6287165034760452E-2</v>
      </c>
      <c r="D7317" s="211">
        <v>0.11314964511027886</v>
      </c>
      <c r="E7317" s="211">
        <v>7.2421920669633114E-2</v>
      </c>
      <c r="F7317" s="211">
        <v>0.1197093605829339</v>
      </c>
      <c r="G7317" s="211">
        <v>0.11574861834855349</v>
      </c>
      <c r="H7317" s="211">
        <v>0.12183310955696416</v>
      </c>
      <c r="I7317" s="211">
        <v>0.48338152005828933</v>
      </c>
      <c r="J7317" s="211">
        <v>0.41131697537422041</v>
      </c>
      <c r="K7317" s="211">
        <v>0.6339739952728739</v>
      </c>
      <c r="L7317" s="211">
        <v>0.2704364234682739</v>
      </c>
      <c r="M7317" s="211">
        <v>9.8518158219713825E-2</v>
      </c>
      <c r="N7317" s="211">
        <v>0.42410832161380507</v>
      </c>
      <c r="O7317" s="211">
        <v>0.68369086095817178</v>
      </c>
      <c r="P7317" s="211">
        <v>6.4107913980710501E-2</v>
      </c>
      <c r="Q7317" s="211">
        <v>9.347977122544314E-2</v>
      </c>
      <c r="R7317" s="211">
        <v>0.48402093002218632</v>
      </c>
      <c r="S7317" s="211">
        <v>0.26799617562914391</v>
      </c>
      <c r="T7317" s="211">
        <v>0.52488618448920399</v>
      </c>
      <c r="U7317" s="211">
        <v>0.42207910440017271</v>
      </c>
      <c r="V7317" s="211">
        <v>0.12992110486142308</v>
      </c>
      <c r="W7317" s="211">
        <v>0.52006235810314361</v>
      </c>
      <c r="X7317" s="211">
        <v>0.25195699593508886</v>
      </c>
      <c r="Y7317" s="211">
        <v>0.681444942174805</v>
      </c>
      <c r="Z7317" s="211">
        <v>0.14742207432109466</v>
      </c>
      <c r="AA7317" s="212">
        <v>0.1187298123661395</v>
      </c>
    </row>
    <row r="7318" spans="1:27" x14ac:dyDescent="0.35">
      <c r="A7318" s="210" t="s">
        <v>7994</v>
      </c>
      <c r="B7318" s="217">
        <v>129.85135203098685</v>
      </c>
      <c r="C7318" s="211">
        <v>7.6615177166167184E-2</v>
      </c>
      <c r="D7318" s="211">
        <v>0.12296283628900249</v>
      </c>
      <c r="E7318" s="211">
        <v>6.9834785856785736E-2</v>
      </c>
      <c r="F7318" s="211">
        <v>7.6380450915531084E-2</v>
      </c>
      <c r="G7318" s="211">
        <v>0.11650364743203202</v>
      </c>
      <c r="H7318" s="211">
        <v>0.11136542346968034</v>
      </c>
      <c r="I7318" s="211">
        <v>0.48797056130443406</v>
      </c>
      <c r="J7318" s="211">
        <v>0.48841865488078634</v>
      </c>
      <c r="K7318" s="211">
        <v>0.5597051782897744</v>
      </c>
      <c r="L7318" s="211">
        <v>0.2717180788988619</v>
      </c>
      <c r="M7318" s="211">
        <v>0.11096043589381986</v>
      </c>
      <c r="N7318" s="211">
        <v>0.40630186209002594</v>
      </c>
      <c r="O7318" s="211">
        <v>0.68338560485305921</v>
      </c>
      <c r="P7318" s="211">
        <v>6.8657631083602275E-2</v>
      </c>
      <c r="Q7318" s="211">
        <v>0.12746965524128695</v>
      </c>
      <c r="R7318" s="211">
        <v>0.46103532956543286</v>
      </c>
      <c r="S7318" s="211">
        <v>0.38948406073258068</v>
      </c>
      <c r="T7318" s="211">
        <v>0.61679416569690859</v>
      </c>
      <c r="U7318" s="211">
        <v>0.3632410077683117</v>
      </c>
      <c r="V7318" s="211">
        <v>9.5751685492522248E-2</v>
      </c>
      <c r="W7318" s="211">
        <v>0.63485863442430635</v>
      </c>
      <c r="X7318" s="211">
        <v>0.30125439799247833</v>
      </c>
      <c r="Y7318" s="211">
        <v>0.62238622268392207</v>
      </c>
      <c r="Z7318" s="211">
        <v>0.14967043333445162</v>
      </c>
      <c r="AA7318" s="212">
        <v>0.1220506274408809</v>
      </c>
    </row>
    <row r="7319" spans="1:27" x14ac:dyDescent="0.35">
      <c r="A7319" s="210" t="s">
        <v>7995</v>
      </c>
      <c r="B7319" s="217">
        <v>131.73855752232248</v>
      </c>
      <c r="C7319" s="211">
        <v>6.0723851590724631E-2</v>
      </c>
      <c r="D7319" s="211">
        <v>0.12507505464958474</v>
      </c>
      <c r="E7319" s="211">
        <v>8.2828432202428678E-2</v>
      </c>
      <c r="F7319" s="211">
        <v>0.11539587036953655</v>
      </c>
      <c r="G7319" s="211">
        <v>0.11899535492375024</v>
      </c>
      <c r="H7319" s="211">
        <v>0.11838800343032878</v>
      </c>
      <c r="I7319" s="211">
        <v>0.48503178034649025</v>
      </c>
      <c r="J7319" s="211">
        <v>0.44763700483501428</v>
      </c>
      <c r="K7319" s="211">
        <v>0.63838318205943589</v>
      </c>
      <c r="L7319" s="211">
        <v>0.27381164056463914</v>
      </c>
      <c r="M7319" s="211">
        <v>9.4597643757950808E-2</v>
      </c>
      <c r="N7319" s="211">
        <v>0.49321857369908817</v>
      </c>
      <c r="O7319" s="211">
        <v>0.75990911964888308</v>
      </c>
      <c r="P7319" s="211">
        <v>6.7346538898584288E-2</v>
      </c>
      <c r="Q7319" s="211">
        <v>0.10058794745516558</v>
      </c>
      <c r="R7319" s="211">
        <v>0.45512570714961925</v>
      </c>
      <c r="S7319" s="211">
        <v>0.27363298065999925</v>
      </c>
      <c r="T7319" s="211">
        <v>0.5326334174958588</v>
      </c>
      <c r="U7319" s="211">
        <v>0.47773438308283189</v>
      </c>
      <c r="V7319" s="211">
        <v>6.0591103163453064E-2</v>
      </c>
      <c r="W7319" s="211">
        <v>0.56887600355966772</v>
      </c>
      <c r="X7319" s="211">
        <v>0.33013999553995044</v>
      </c>
      <c r="Y7319" s="211">
        <v>0.58135685134142823</v>
      </c>
      <c r="Z7319" s="211">
        <v>0.14373945412505623</v>
      </c>
      <c r="AA7319" s="212">
        <v>0.11638764136379293</v>
      </c>
    </row>
    <row r="7320" spans="1:27" x14ac:dyDescent="0.35">
      <c r="A7320" s="210" t="s">
        <v>7996</v>
      </c>
      <c r="B7320" s="217">
        <v>140.71110333904676</v>
      </c>
      <c r="C7320" s="211">
        <v>7.8333721849626559E-2</v>
      </c>
      <c r="D7320" s="211">
        <v>0.13170796455839018</v>
      </c>
      <c r="E7320" s="211">
        <v>8.156103352297836E-2</v>
      </c>
      <c r="F7320" s="211">
        <v>0.10739280343766361</v>
      </c>
      <c r="G7320" s="211">
        <v>0.12193773513975369</v>
      </c>
      <c r="H7320" s="211">
        <v>0.11638867955757878</v>
      </c>
      <c r="I7320" s="211">
        <v>0.5131752356785102</v>
      </c>
      <c r="J7320" s="211">
        <v>0.42528172075556181</v>
      </c>
      <c r="K7320" s="211">
        <v>0.60690778225804465</v>
      </c>
      <c r="L7320" s="211">
        <v>0.27355261475579162</v>
      </c>
      <c r="M7320" s="211">
        <v>0.10403925957085605</v>
      </c>
      <c r="N7320" s="211">
        <v>0.45540603918105482</v>
      </c>
      <c r="O7320" s="211">
        <v>0.73004098828100095</v>
      </c>
      <c r="P7320" s="211">
        <v>6.5279638687124955E-2</v>
      </c>
      <c r="Q7320" s="211">
        <v>5.4175751297241545E-2</v>
      </c>
      <c r="R7320" s="211">
        <v>0.40834538925565356</v>
      </c>
      <c r="S7320" s="211">
        <v>0.42525682017748279</v>
      </c>
      <c r="T7320" s="211">
        <v>0.48261106596360026</v>
      </c>
      <c r="U7320" s="211">
        <v>0.4305306352427169</v>
      </c>
      <c r="V7320" s="211">
        <v>0.11432253186172128</v>
      </c>
      <c r="W7320" s="211">
        <v>0.61029229968537035</v>
      </c>
      <c r="X7320" s="211">
        <v>0.31527110437523659</v>
      </c>
      <c r="Y7320" s="211">
        <v>0.56301605486939099</v>
      </c>
      <c r="Z7320" s="211">
        <v>0.14999789167800981</v>
      </c>
      <c r="AA7320" s="212">
        <v>0.11789901816686714</v>
      </c>
    </row>
    <row r="7321" spans="1:27" x14ac:dyDescent="0.35">
      <c r="A7321" s="210" t="s">
        <v>7997</v>
      </c>
      <c r="B7321" s="217">
        <v>117.16720692468695</v>
      </c>
      <c r="C7321" s="211">
        <v>5.8969442479162394E-2</v>
      </c>
      <c r="D7321" s="211">
        <v>0.12940525795422919</v>
      </c>
      <c r="E7321" s="211">
        <v>7.1050730504196011E-2</v>
      </c>
      <c r="F7321" s="211">
        <v>0.11660992607605139</v>
      </c>
      <c r="G7321" s="211">
        <v>0.11919018378675751</v>
      </c>
      <c r="H7321" s="211">
        <v>0.11160588831681822</v>
      </c>
      <c r="I7321" s="211">
        <v>0.43721467400550806</v>
      </c>
      <c r="J7321" s="211">
        <v>0.47041280057265444</v>
      </c>
      <c r="K7321" s="211">
        <v>0.59545522082516988</v>
      </c>
      <c r="L7321" s="211">
        <v>0.27209826476821464</v>
      </c>
      <c r="M7321" s="211">
        <v>8.8676717120126716E-2</v>
      </c>
      <c r="N7321" s="211">
        <v>0.40034491957558627</v>
      </c>
      <c r="O7321" s="211">
        <v>0.63190254162951054</v>
      </c>
      <c r="P7321" s="211">
        <v>7.0717307935571794E-2</v>
      </c>
      <c r="Q7321" s="211">
        <v>8.526399554165924E-2</v>
      </c>
      <c r="R7321" s="211">
        <v>0.36378116436882746</v>
      </c>
      <c r="S7321" s="211">
        <v>0.30897205242597781</v>
      </c>
      <c r="T7321" s="211">
        <v>0.58594578666473707</v>
      </c>
      <c r="U7321" s="211">
        <v>0.50938344857790951</v>
      </c>
      <c r="V7321" s="211">
        <v>5.2624845301395377E-2</v>
      </c>
      <c r="W7321" s="211">
        <v>0.57626612543360523</v>
      </c>
      <c r="X7321" s="211">
        <v>0.33779507251934765</v>
      </c>
      <c r="Y7321" s="211">
        <v>0.57292752710245087</v>
      </c>
      <c r="Z7321" s="211">
        <v>0.14688816415026923</v>
      </c>
      <c r="AA7321" s="212">
        <v>0.11592016159392619</v>
      </c>
    </row>
    <row r="7322" spans="1:27" x14ac:dyDescent="0.35">
      <c r="A7322" s="210" t="s">
        <v>7998</v>
      </c>
      <c r="B7322" s="217">
        <v>154.95521279381558</v>
      </c>
      <c r="C7322" s="211">
        <v>7.5559685006990812E-2</v>
      </c>
      <c r="D7322" s="211">
        <v>0.12058893485735452</v>
      </c>
      <c r="E7322" s="211">
        <v>7.9659354545610739E-2</v>
      </c>
      <c r="F7322" s="211">
        <v>0.11541444906723035</v>
      </c>
      <c r="G7322" s="211">
        <v>0.11637768984744516</v>
      </c>
      <c r="H7322" s="211">
        <v>0.10730026970385484</v>
      </c>
      <c r="I7322" s="211">
        <v>0.43294202363640133</v>
      </c>
      <c r="J7322" s="211">
        <v>0.40699462047524776</v>
      </c>
      <c r="K7322" s="211">
        <v>0.63408880326881945</v>
      </c>
      <c r="L7322" s="211">
        <v>0.27136288883542248</v>
      </c>
      <c r="M7322" s="211">
        <v>7.8122169478628475E-2</v>
      </c>
      <c r="N7322" s="211">
        <v>0.45899573845582764</v>
      </c>
      <c r="O7322" s="211">
        <v>0.67608251423211296</v>
      </c>
      <c r="P7322" s="211">
        <v>6.9461594490656836E-2</v>
      </c>
      <c r="Q7322" s="211">
        <v>5.694229235672385E-2</v>
      </c>
      <c r="R7322" s="211">
        <v>0.40303568148050894</v>
      </c>
      <c r="S7322" s="211">
        <v>0.42296394182886715</v>
      </c>
      <c r="T7322" s="211">
        <v>0.56515750669052756</v>
      </c>
      <c r="U7322" s="211">
        <v>0.49809071810071215</v>
      </c>
      <c r="V7322" s="211">
        <v>0.14306105391015464</v>
      </c>
      <c r="W7322" s="211">
        <v>0.56595639966861555</v>
      </c>
      <c r="X7322" s="211">
        <v>0.30731948194263803</v>
      </c>
      <c r="Y7322" s="211">
        <v>0.70261694099356675</v>
      </c>
      <c r="Z7322" s="211">
        <v>0.14321301817679649</v>
      </c>
      <c r="AA7322" s="212">
        <v>0.12486985595700296</v>
      </c>
    </row>
    <row r="7323" spans="1:27" x14ac:dyDescent="0.35">
      <c r="A7323" s="210" t="s">
        <v>7999</v>
      </c>
      <c r="B7323" s="217">
        <v>123.30824989141779</v>
      </c>
      <c r="C7323" s="211">
        <v>5.3959149489979721E-2</v>
      </c>
      <c r="D7323" s="211">
        <v>0.13340007139309559</v>
      </c>
      <c r="E7323" s="211">
        <v>7.7445655905456046E-2</v>
      </c>
      <c r="F7323" s="211">
        <v>0.10350462914843661</v>
      </c>
      <c r="G7323" s="211">
        <v>0.11609644646707154</v>
      </c>
      <c r="H7323" s="211">
        <v>0.10204272782446337</v>
      </c>
      <c r="I7323" s="211">
        <v>0.51630178249099412</v>
      </c>
      <c r="J7323" s="211">
        <v>0.43768977820286342</v>
      </c>
      <c r="K7323" s="211">
        <v>0.5836757998094545</v>
      </c>
      <c r="L7323" s="211">
        <v>0.27080629740926704</v>
      </c>
      <c r="M7323" s="211">
        <v>9.2976654140442039E-2</v>
      </c>
      <c r="N7323" s="211">
        <v>0.36960481365924347</v>
      </c>
      <c r="O7323" s="211">
        <v>0.5457592144929988</v>
      </c>
      <c r="P7323" s="211">
        <v>6.7678600079669776E-2</v>
      </c>
      <c r="Q7323" s="211">
        <v>0.10982156243880245</v>
      </c>
      <c r="R7323" s="211">
        <v>0.38814770711192792</v>
      </c>
      <c r="S7323" s="211">
        <v>0.43399571721206354</v>
      </c>
      <c r="T7323" s="211">
        <v>0.61901136486196473</v>
      </c>
      <c r="U7323" s="211">
        <v>0.4658195324826872</v>
      </c>
      <c r="V7323" s="211">
        <v>5.9771340176305421E-2</v>
      </c>
      <c r="W7323" s="211">
        <v>0.64079096284686909</v>
      </c>
      <c r="X7323" s="211">
        <v>0.32897092575548947</v>
      </c>
      <c r="Y7323" s="211">
        <v>0.71375920887947941</v>
      </c>
      <c r="Z7323" s="211">
        <v>0.14518165028490274</v>
      </c>
      <c r="AA7323" s="212">
        <v>0.11727662432745961</v>
      </c>
    </row>
    <row r="7324" spans="1:27" x14ac:dyDescent="0.35">
      <c r="A7324" s="210" t="s">
        <v>8000</v>
      </c>
      <c r="B7324" s="217">
        <v>144.51516424237133</v>
      </c>
      <c r="C7324" s="211">
        <v>4.9271822026594511E-2</v>
      </c>
      <c r="D7324" s="211">
        <v>0.12844792544159331</v>
      </c>
      <c r="E7324" s="211">
        <v>7.9459209160603075E-2</v>
      </c>
      <c r="F7324" s="211">
        <v>7.9913145303521588E-2</v>
      </c>
      <c r="G7324" s="211">
        <v>0.11925962165010721</v>
      </c>
      <c r="H7324" s="211">
        <v>0.11181094738285646</v>
      </c>
      <c r="I7324" s="211">
        <v>0.50382136391781274</v>
      </c>
      <c r="J7324" s="211">
        <v>0.48626129949898117</v>
      </c>
      <c r="K7324" s="211">
        <v>0.56274992910835842</v>
      </c>
      <c r="L7324" s="211">
        <v>0.27496897700857187</v>
      </c>
      <c r="M7324" s="211">
        <v>9.3315458659622874E-2</v>
      </c>
      <c r="N7324" s="211">
        <v>0.4375381301551533</v>
      </c>
      <c r="O7324" s="211">
        <v>0.79100989885655548</v>
      </c>
      <c r="P7324" s="211">
        <v>6.3910212893088583E-2</v>
      </c>
      <c r="Q7324" s="211">
        <v>0.14209376633225923</v>
      </c>
      <c r="R7324" s="211">
        <v>0.47868358608642253</v>
      </c>
      <c r="S7324" s="211">
        <v>0.35144384620567271</v>
      </c>
      <c r="T7324" s="211">
        <v>0.61487963162704162</v>
      </c>
      <c r="U7324" s="211">
        <v>0.33074585648988808</v>
      </c>
      <c r="V7324" s="211">
        <v>0.17944129895765989</v>
      </c>
      <c r="W7324" s="211">
        <v>0.53159161923354681</v>
      </c>
      <c r="X7324" s="211">
        <v>0.30647094098771177</v>
      </c>
      <c r="Y7324" s="211">
        <v>0.53122322322387883</v>
      </c>
      <c r="Z7324" s="211">
        <v>0.1481991409914992</v>
      </c>
      <c r="AA7324" s="212">
        <v>0.11867558500435353</v>
      </c>
    </row>
    <row r="7325" spans="1:27" x14ac:dyDescent="0.35">
      <c r="A7325" s="210" t="s">
        <v>8001</v>
      </c>
      <c r="B7325" s="217">
        <v>169.12501110681706</v>
      </c>
      <c r="C7325" s="211">
        <v>5.381015500926549E-2</v>
      </c>
      <c r="D7325" s="211">
        <v>0.13269527650242632</v>
      </c>
      <c r="E7325" s="211">
        <v>8.1282307684703597E-2</v>
      </c>
      <c r="F7325" s="211">
        <v>7.0674234017405788E-2</v>
      </c>
      <c r="G7325" s="211">
        <v>0.11918472651209154</v>
      </c>
      <c r="H7325" s="211">
        <v>0.12154642303007422</v>
      </c>
      <c r="I7325" s="211">
        <v>0.50441459320453808</v>
      </c>
      <c r="J7325" s="211">
        <v>0.43815386269043499</v>
      </c>
      <c r="K7325" s="211">
        <v>0.64569836280238224</v>
      </c>
      <c r="L7325" s="211">
        <v>0.27571312256498315</v>
      </c>
      <c r="M7325" s="211">
        <v>0.1143835211667156</v>
      </c>
      <c r="N7325" s="211">
        <v>0.34109986541763976</v>
      </c>
      <c r="O7325" s="211">
        <v>0.73668121968164835</v>
      </c>
      <c r="P7325" s="211">
        <v>7.1479623380064888E-2</v>
      </c>
      <c r="Q7325" s="211">
        <v>7.7834543275201507E-2</v>
      </c>
      <c r="R7325" s="211">
        <v>0.48130700653446573</v>
      </c>
      <c r="S7325" s="211">
        <v>0.35550009808867561</v>
      </c>
      <c r="T7325" s="211">
        <v>0.5416485675478363</v>
      </c>
      <c r="U7325" s="211">
        <v>0.40274693823667357</v>
      </c>
      <c r="V7325" s="211">
        <v>0.13013054776328209</v>
      </c>
      <c r="W7325" s="211">
        <v>0.61628299258386576</v>
      </c>
      <c r="X7325" s="211">
        <v>0.31154342689008846</v>
      </c>
      <c r="Y7325" s="211">
        <v>0.64028981312484756</v>
      </c>
      <c r="Z7325" s="211">
        <v>0.14751366757330697</v>
      </c>
      <c r="AA7325" s="212">
        <v>0.11780265273100005</v>
      </c>
    </row>
    <row r="7326" spans="1:27" x14ac:dyDescent="0.35">
      <c r="A7326" s="210" t="s">
        <v>8002</v>
      </c>
      <c r="B7326" s="217">
        <v>118.85787330413686</v>
      </c>
      <c r="C7326" s="211">
        <v>7.0550924337999837E-2</v>
      </c>
      <c r="D7326" s="211">
        <v>0.12930994673486604</v>
      </c>
      <c r="E7326" s="211">
        <v>6.665270936266797E-2</v>
      </c>
      <c r="F7326" s="211">
        <v>0.1014310727100457</v>
      </c>
      <c r="G7326" s="211">
        <v>0.12073058110894866</v>
      </c>
      <c r="H7326" s="211">
        <v>0.11593770107402997</v>
      </c>
      <c r="I7326" s="211">
        <v>0.46330910801743591</v>
      </c>
      <c r="J7326" s="211">
        <v>0.43371071942379869</v>
      </c>
      <c r="K7326" s="211">
        <v>0.62620707280839616</v>
      </c>
      <c r="L7326" s="211">
        <v>0.27649572091435443</v>
      </c>
      <c r="M7326" s="211">
        <v>0.10350230080499906</v>
      </c>
      <c r="N7326" s="211">
        <v>0.44096084871271451</v>
      </c>
      <c r="O7326" s="211">
        <v>0.657638103465357</v>
      </c>
      <c r="P7326" s="211">
        <v>6.9172379157566508E-2</v>
      </c>
      <c r="Q7326" s="211">
        <v>4.2835101805528249E-2</v>
      </c>
      <c r="R7326" s="211">
        <v>0.45668721649092719</v>
      </c>
      <c r="S7326" s="211">
        <v>0.34186475563169649</v>
      </c>
      <c r="T7326" s="211">
        <v>0.59394739272800023</v>
      </c>
      <c r="U7326" s="211">
        <v>0.4067863225065752</v>
      </c>
      <c r="V7326" s="211">
        <v>5.0427097571699768E-2</v>
      </c>
      <c r="W7326" s="211">
        <v>0.50648139387079238</v>
      </c>
      <c r="X7326" s="211">
        <v>0.34824169558005602</v>
      </c>
      <c r="Y7326" s="211">
        <v>0.70131145615261548</v>
      </c>
      <c r="Z7326" s="211">
        <v>0.14832788653315873</v>
      </c>
      <c r="AA7326" s="212">
        <v>0.11601612757484249</v>
      </c>
    </row>
    <row r="7327" spans="1:27" x14ac:dyDescent="0.35">
      <c r="A7327" s="210" t="s">
        <v>8003</v>
      </c>
      <c r="B7327" s="217">
        <v>131.37857490067364</v>
      </c>
      <c r="C7327" s="211">
        <v>5.4106741885146983E-2</v>
      </c>
      <c r="D7327" s="211">
        <v>0.12438099911290336</v>
      </c>
      <c r="E7327" s="211">
        <v>7.4652234628020481E-2</v>
      </c>
      <c r="F7327" s="211">
        <v>7.6323447524970611E-2</v>
      </c>
      <c r="G7327" s="211">
        <v>0.12026935098295036</v>
      </c>
      <c r="H7327" s="211">
        <v>0.10303630190831477</v>
      </c>
      <c r="I7327" s="211">
        <v>0.50638396220162707</v>
      </c>
      <c r="J7327" s="211">
        <v>0.43345028767135019</v>
      </c>
      <c r="K7327" s="211">
        <v>0.56219025959884794</v>
      </c>
      <c r="L7327" s="211">
        <v>0.27676012284193025</v>
      </c>
      <c r="M7327" s="211">
        <v>9.745255845528869E-2</v>
      </c>
      <c r="N7327" s="211">
        <v>0.46967511445861942</v>
      </c>
      <c r="O7327" s="211">
        <v>0.74890083929630913</v>
      </c>
      <c r="P7327" s="211">
        <v>7.0245734768615467E-2</v>
      </c>
      <c r="Q7327" s="211">
        <v>5.7276885275880249E-2</v>
      </c>
      <c r="R7327" s="211">
        <v>0.39096178632538431</v>
      </c>
      <c r="S7327" s="211">
        <v>0.3737222622850418</v>
      </c>
      <c r="T7327" s="211">
        <v>0.55510189805549903</v>
      </c>
      <c r="U7327" s="211">
        <v>0.39834137424896487</v>
      </c>
      <c r="V7327" s="211">
        <v>0.10400201273123141</v>
      </c>
      <c r="W7327" s="211">
        <v>0.56794730968597629</v>
      </c>
      <c r="X7327" s="211">
        <v>0.37977121521881996</v>
      </c>
      <c r="Y7327" s="211">
        <v>0.67708112178707136</v>
      </c>
      <c r="Z7327" s="211">
        <v>0.14408828329017676</v>
      </c>
      <c r="AA7327" s="212">
        <v>0.1247588629187842</v>
      </c>
    </row>
    <row r="7328" spans="1:27" x14ac:dyDescent="0.35">
      <c r="A7328" s="210" t="s">
        <v>8004</v>
      </c>
      <c r="B7328" s="217">
        <v>136.88174000663506</v>
      </c>
      <c r="C7328" s="211">
        <v>7.6266667504789359E-2</v>
      </c>
      <c r="D7328" s="211">
        <v>0.11849459492300313</v>
      </c>
      <c r="E7328" s="211">
        <v>7.3260786061926542E-2</v>
      </c>
      <c r="F7328" s="211">
        <v>8.096430953292344E-2</v>
      </c>
      <c r="G7328" s="211">
        <v>0.11832462843074386</v>
      </c>
      <c r="H7328" s="211">
        <v>0.12326108456452234</v>
      </c>
      <c r="I7328" s="211">
        <v>0.45846044415624687</v>
      </c>
      <c r="J7328" s="211">
        <v>0.44824631378452184</v>
      </c>
      <c r="K7328" s="211">
        <v>0.59400596499511538</v>
      </c>
      <c r="L7328" s="211">
        <v>0.2725074099314666</v>
      </c>
      <c r="M7328" s="211">
        <v>0.12191622063387057</v>
      </c>
      <c r="N7328" s="211">
        <v>0.38245243194566775</v>
      </c>
      <c r="O7328" s="211">
        <v>0.66135456629680289</v>
      </c>
      <c r="P7328" s="211">
        <v>6.6926540816934027E-2</v>
      </c>
      <c r="Q7328" s="211">
        <v>7.3600185185674821E-2</v>
      </c>
      <c r="R7328" s="211">
        <v>0.48098435111373328</v>
      </c>
      <c r="S7328" s="211">
        <v>0.29784123259932782</v>
      </c>
      <c r="T7328" s="211">
        <v>0.55752154584505476</v>
      </c>
      <c r="U7328" s="211">
        <v>0.46872655190875789</v>
      </c>
      <c r="V7328" s="211">
        <v>7.687381385524146E-2</v>
      </c>
      <c r="W7328" s="211">
        <v>0.59068402946212317</v>
      </c>
      <c r="X7328" s="211">
        <v>0.30020083637685774</v>
      </c>
      <c r="Y7328" s="211">
        <v>0.66491503763712601</v>
      </c>
      <c r="Z7328" s="211">
        <v>0.14882975910414109</v>
      </c>
      <c r="AA7328" s="212">
        <v>0.11786943000472097</v>
      </c>
    </row>
    <row r="7329" spans="1:27" x14ac:dyDescent="0.35">
      <c r="A7329" s="210" t="s">
        <v>8005</v>
      </c>
      <c r="B7329" s="217">
        <v>119.25368676935736</v>
      </c>
      <c r="C7329" s="211">
        <v>7.274259685451423E-2</v>
      </c>
      <c r="D7329" s="211">
        <v>0.11757664476787183</v>
      </c>
      <c r="E7329" s="211">
        <v>7.761288182688017E-2</v>
      </c>
      <c r="F7329" s="211">
        <v>9.9911938428361574E-2</v>
      </c>
      <c r="G7329" s="211">
        <v>0.12459408040641171</v>
      </c>
      <c r="H7329" s="211">
        <v>0.11961762675150903</v>
      </c>
      <c r="I7329" s="211">
        <v>0.47038725737659909</v>
      </c>
      <c r="J7329" s="211">
        <v>0.45809133987412304</v>
      </c>
      <c r="K7329" s="211">
        <v>0.50943025216799975</v>
      </c>
      <c r="L7329" s="211">
        <v>0.26555902488735811</v>
      </c>
      <c r="M7329" s="211">
        <v>9.9629861073741943E-2</v>
      </c>
      <c r="N7329" s="211">
        <v>0.40419595025962612</v>
      </c>
      <c r="O7329" s="211">
        <v>0.66326248570468316</v>
      </c>
      <c r="P7329" s="211">
        <v>6.5848148040249216E-2</v>
      </c>
      <c r="Q7329" s="211">
        <v>7.5884412643628468E-2</v>
      </c>
      <c r="R7329" s="211">
        <v>0.36986941261385275</v>
      </c>
      <c r="S7329" s="211">
        <v>0.3234748184168989</v>
      </c>
      <c r="T7329" s="211">
        <v>0.53416556003718985</v>
      </c>
      <c r="U7329" s="211">
        <v>0.45609912804882163</v>
      </c>
      <c r="V7329" s="211">
        <v>7.8334508535405703E-2</v>
      </c>
      <c r="W7329" s="211">
        <v>0.61251267745772964</v>
      </c>
      <c r="X7329" s="211">
        <v>0.28000710896846792</v>
      </c>
      <c r="Y7329" s="211">
        <v>0.60200713245385251</v>
      </c>
      <c r="Z7329" s="211">
        <v>0.14968785608000426</v>
      </c>
      <c r="AA7329" s="212">
        <v>0.11664577943768384</v>
      </c>
    </row>
    <row r="7330" spans="1:27" x14ac:dyDescent="0.35">
      <c r="A7330" s="210" t="s">
        <v>8006</v>
      </c>
      <c r="B7330" s="217">
        <v>112.56704981956756</v>
      </c>
      <c r="C7330" s="211">
        <v>6.0422221054515626E-2</v>
      </c>
      <c r="D7330" s="211">
        <v>0.12472814048854559</v>
      </c>
      <c r="E7330" s="211">
        <v>6.9329815469270029E-2</v>
      </c>
      <c r="F7330" s="211">
        <v>9.5866087431021749E-2</v>
      </c>
      <c r="G7330" s="211">
        <v>0.12106266655819546</v>
      </c>
      <c r="H7330" s="211">
        <v>0.12380394579700875</v>
      </c>
      <c r="I7330" s="211">
        <v>0.48578232587046188</v>
      </c>
      <c r="J7330" s="211">
        <v>0.42244939543954713</v>
      </c>
      <c r="K7330" s="211">
        <v>0.5985474219621354</v>
      </c>
      <c r="L7330" s="211">
        <v>0.27266063873254881</v>
      </c>
      <c r="M7330" s="211">
        <v>8.5557418296969195E-2</v>
      </c>
      <c r="N7330" s="211">
        <v>0.42546269504864381</v>
      </c>
      <c r="O7330" s="211">
        <v>0.71856671576622255</v>
      </c>
      <c r="P7330" s="211">
        <v>7.0234915145429691E-2</v>
      </c>
      <c r="Q7330" s="211">
        <v>0.14872201197363225</v>
      </c>
      <c r="R7330" s="211">
        <v>0.46538338895608033</v>
      </c>
      <c r="S7330" s="211">
        <v>0.36836169328803164</v>
      </c>
      <c r="T7330" s="211">
        <v>0.50541522456186416</v>
      </c>
      <c r="U7330" s="211">
        <v>0.33366526961970611</v>
      </c>
      <c r="V7330" s="211">
        <v>6.1911890161602423E-2</v>
      </c>
      <c r="W7330" s="211">
        <v>0.4768566803999254</v>
      </c>
      <c r="X7330" s="211">
        <v>0.40877615795296252</v>
      </c>
      <c r="Y7330" s="211">
        <v>0.60791682138210534</v>
      </c>
      <c r="Z7330" s="211">
        <v>0.14342492823762326</v>
      </c>
      <c r="AA7330" s="212">
        <v>0.11770868065519806</v>
      </c>
    </row>
    <row r="7331" spans="1:27" x14ac:dyDescent="0.35">
      <c r="A7331" s="210" t="s">
        <v>8007</v>
      </c>
      <c r="B7331" s="217">
        <v>123.86870133986126</v>
      </c>
      <c r="C7331" s="211">
        <v>5.1433749421913477E-2</v>
      </c>
      <c r="D7331" s="211">
        <v>0.12776123671829734</v>
      </c>
      <c r="E7331" s="211">
        <v>7.5008422420686408E-2</v>
      </c>
      <c r="F7331" s="211">
        <v>9.9357399639943028E-2</v>
      </c>
      <c r="G7331" s="211">
        <v>0.12292052033428569</v>
      </c>
      <c r="H7331" s="211">
        <v>0.12268169088164058</v>
      </c>
      <c r="I7331" s="211">
        <v>0.43839416619983435</v>
      </c>
      <c r="J7331" s="211">
        <v>0.42962978274650765</v>
      </c>
      <c r="K7331" s="211">
        <v>0.52842913808831471</v>
      </c>
      <c r="L7331" s="211">
        <v>0.28012454408806137</v>
      </c>
      <c r="M7331" s="211">
        <v>0.10275922784160731</v>
      </c>
      <c r="N7331" s="211">
        <v>0.40931984866711046</v>
      </c>
      <c r="O7331" s="211">
        <v>0.68401291059120251</v>
      </c>
      <c r="P7331" s="211">
        <v>6.9545187481554985E-2</v>
      </c>
      <c r="Q7331" s="211">
        <v>8.6685190901885631E-2</v>
      </c>
      <c r="R7331" s="211">
        <v>0.4397656223691413</v>
      </c>
      <c r="S7331" s="211">
        <v>0.33157976553362289</v>
      </c>
      <c r="T7331" s="211">
        <v>0.588285919475528</v>
      </c>
      <c r="U7331" s="211">
        <v>0.49874056122024235</v>
      </c>
      <c r="V7331" s="211">
        <v>7.666613894604675E-2</v>
      </c>
      <c r="W7331" s="211">
        <v>0.544617198930473</v>
      </c>
      <c r="X7331" s="211">
        <v>0.37942852700635826</v>
      </c>
      <c r="Y7331" s="211">
        <v>0.61699630225678548</v>
      </c>
      <c r="Z7331" s="211">
        <v>0.14974030942209918</v>
      </c>
      <c r="AA7331" s="212">
        <v>0.12323635657538638</v>
      </c>
    </row>
    <row r="7332" spans="1:27" x14ac:dyDescent="0.35">
      <c r="A7332" s="210" t="s">
        <v>8008</v>
      </c>
      <c r="B7332" s="217">
        <v>143.06019988148412</v>
      </c>
      <c r="C7332" s="211">
        <v>6.1982900522214168E-2</v>
      </c>
      <c r="D7332" s="211">
        <v>0.12724901497258409</v>
      </c>
      <c r="E7332" s="211">
        <v>8.7177694124822611E-2</v>
      </c>
      <c r="F7332" s="211">
        <v>9.4463333324968313E-2</v>
      </c>
      <c r="G7332" s="211">
        <v>0.12041500800751198</v>
      </c>
      <c r="H7332" s="211">
        <v>0.11434321452454224</v>
      </c>
      <c r="I7332" s="211">
        <v>0.46421123838056916</v>
      </c>
      <c r="J7332" s="211">
        <v>0.39586760481708755</v>
      </c>
      <c r="K7332" s="211">
        <v>0.6373804686030019</v>
      </c>
      <c r="L7332" s="211">
        <v>0.27585341404417069</v>
      </c>
      <c r="M7332" s="211">
        <v>9.4359490702789803E-2</v>
      </c>
      <c r="N7332" s="211">
        <v>0.4912705188677563</v>
      </c>
      <c r="O7332" s="211">
        <v>0.70775790848697007</v>
      </c>
      <c r="P7332" s="211">
        <v>6.7210640223678716E-2</v>
      </c>
      <c r="Q7332" s="211">
        <v>5.4378679101191776E-2</v>
      </c>
      <c r="R7332" s="211">
        <v>0.39557665375478251</v>
      </c>
      <c r="S7332" s="211">
        <v>0.29462419659461997</v>
      </c>
      <c r="T7332" s="211">
        <v>0.60852653288986258</v>
      </c>
      <c r="U7332" s="211">
        <v>0.41359360271556778</v>
      </c>
      <c r="V7332" s="211">
        <v>0.10393889758554875</v>
      </c>
      <c r="W7332" s="211">
        <v>0.56459147243874042</v>
      </c>
      <c r="X7332" s="211">
        <v>0.35161454056301611</v>
      </c>
      <c r="Y7332" s="211">
        <v>0.63913591222711608</v>
      </c>
      <c r="Z7332" s="211">
        <v>0.14423052832248193</v>
      </c>
      <c r="AA7332" s="212">
        <v>0.12097488416106594</v>
      </c>
    </row>
    <row r="7333" spans="1:27" x14ac:dyDescent="0.35">
      <c r="A7333" s="210" t="s">
        <v>8009</v>
      </c>
      <c r="B7333" s="217">
        <v>117.65061958358783</v>
      </c>
      <c r="C7333" s="211">
        <v>8.2428815327302729E-2</v>
      </c>
      <c r="D7333" s="211">
        <v>0.12462214530971194</v>
      </c>
      <c r="E7333" s="211">
        <v>6.7280375218889146E-2</v>
      </c>
      <c r="F7333" s="211">
        <v>7.8140931159502408E-2</v>
      </c>
      <c r="G7333" s="211">
        <v>0.12075114190914003</v>
      </c>
      <c r="H7333" s="211">
        <v>0.12014949288905305</v>
      </c>
      <c r="I7333" s="211">
        <v>0.45293009859585703</v>
      </c>
      <c r="J7333" s="211">
        <v>0.4401149576425637</v>
      </c>
      <c r="K7333" s="211">
        <v>0.60270635427783892</v>
      </c>
      <c r="L7333" s="211">
        <v>0.26820363809044862</v>
      </c>
      <c r="M7333" s="211">
        <v>8.9088413133220801E-2</v>
      </c>
      <c r="N7333" s="211">
        <v>0.44945024636872699</v>
      </c>
      <c r="O7333" s="211">
        <v>0.61536724463319747</v>
      </c>
      <c r="P7333" s="211">
        <v>7.2236303878293814E-2</v>
      </c>
      <c r="Q7333" s="211">
        <v>8.5211751636456709E-2</v>
      </c>
      <c r="R7333" s="211">
        <v>0.45381827470565539</v>
      </c>
      <c r="S7333" s="211">
        <v>0.34241846986058294</v>
      </c>
      <c r="T7333" s="211">
        <v>0.6420278466097552</v>
      </c>
      <c r="U7333" s="211">
        <v>0.38989757341474213</v>
      </c>
      <c r="V7333" s="211">
        <v>8.7971477076169272E-2</v>
      </c>
      <c r="W7333" s="211">
        <v>0.50608035663317719</v>
      </c>
      <c r="X7333" s="211">
        <v>0.26811555018509597</v>
      </c>
      <c r="Y7333" s="211">
        <v>0.58096164556565799</v>
      </c>
      <c r="Z7333" s="211">
        <v>0.14884615630759701</v>
      </c>
      <c r="AA7333" s="212">
        <v>0.12542590489647429</v>
      </c>
    </row>
    <row r="7334" spans="1:27" x14ac:dyDescent="0.35">
      <c r="A7334" s="210" t="s">
        <v>8010</v>
      </c>
      <c r="B7334" s="217">
        <v>133.67106544543759</v>
      </c>
      <c r="C7334" s="211">
        <v>4.9065735168014157E-2</v>
      </c>
      <c r="D7334" s="211">
        <v>0.12454022041634259</v>
      </c>
      <c r="E7334" s="211">
        <v>7.8171751658897226E-2</v>
      </c>
      <c r="F7334" s="211">
        <v>9.9120434407871189E-2</v>
      </c>
      <c r="G7334" s="211">
        <v>0.11904088896161308</v>
      </c>
      <c r="H7334" s="211">
        <v>0.12092389773449287</v>
      </c>
      <c r="I7334" s="211">
        <v>0.52251247334789463</v>
      </c>
      <c r="J7334" s="211">
        <v>0.48132202024658605</v>
      </c>
      <c r="K7334" s="211">
        <v>0.64657191783925516</v>
      </c>
      <c r="L7334" s="211">
        <v>0.27233936445816498</v>
      </c>
      <c r="M7334" s="211">
        <v>9.0840177153930168E-2</v>
      </c>
      <c r="N7334" s="211">
        <v>0.57882433017198487</v>
      </c>
      <c r="O7334" s="211">
        <v>0.70811172528404109</v>
      </c>
      <c r="P7334" s="211">
        <v>7.2170955112393076E-2</v>
      </c>
      <c r="Q7334" s="211">
        <v>5.6695045187562895E-2</v>
      </c>
      <c r="R7334" s="211">
        <v>0.4632004776653354</v>
      </c>
      <c r="S7334" s="211">
        <v>0.37285722776038799</v>
      </c>
      <c r="T7334" s="211">
        <v>0.56666572227886813</v>
      </c>
      <c r="U7334" s="211">
        <v>0.53350461319689213</v>
      </c>
      <c r="V7334" s="211">
        <v>7.2924065141587446E-2</v>
      </c>
      <c r="W7334" s="211">
        <v>0.51675268103744809</v>
      </c>
      <c r="X7334" s="211">
        <v>0.36199823580368468</v>
      </c>
      <c r="Y7334" s="211">
        <v>0.59845582111921958</v>
      </c>
      <c r="Z7334" s="211">
        <v>0.14561802843216132</v>
      </c>
      <c r="AA7334" s="212">
        <v>0.12675313102305069</v>
      </c>
    </row>
    <row r="7335" spans="1:27" x14ac:dyDescent="0.35">
      <c r="A7335" s="210" t="s">
        <v>8011</v>
      </c>
      <c r="B7335" s="217">
        <v>142.37661722434621</v>
      </c>
      <c r="C7335" s="211">
        <v>6.0134464047824569E-2</v>
      </c>
      <c r="D7335" s="211">
        <v>0.12524879464898916</v>
      </c>
      <c r="E7335" s="211">
        <v>7.3871777688970949E-2</v>
      </c>
      <c r="F7335" s="211">
        <v>0.10595817515612671</v>
      </c>
      <c r="G7335" s="211">
        <v>0.1215538792690794</v>
      </c>
      <c r="H7335" s="211">
        <v>0.11347349968620567</v>
      </c>
      <c r="I7335" s="211">
        <v>0.53313030601833811</v>
      </c>
      <c r="J7335" s="211">
        <v>0.4395716653321925</v>
      </c>
      <c r="K7335" s="211">
        <v>0.64963362278255277</v>
      </c>
      <c r="L7335" s="211">
        <v>0.27884390935857017</v>
      </c>
      <c r="M7335" s="211">
        <v>9.8171348319207263E-2</v>
      </c>
      <c r="N7335" s="211">
        <v>0.4056458966158259</v>
      </c>
      <c r="O7335" s="211">
        <v>0.61832735523137039</v>
      </c>
      <c r="P7335" s="211">
        <v>6.9011985176251983E-2</v>
      </c>
      <c r="Q7335" s="211">
        <v>5.7081209135789318E-2</v>
      </c>
      <c r="R7335" s="211">
        <v>0.45036228616088164</v>
      </c>
      <c r="S7335" s="211">
        <v>0.30537167908186719</v>
      </c>
      <c r="T7335" s="211">
        <v>0.54723729657690867</v>
      </c>
      <c r="U7335" s="211">
        <v>0.54752852607433145</v>
      </c>
      <c r="V7335" s="211">
        <v>8.4490052391507947E-2</v>
      </c>
      <c r="W7335" s="211">
        <v>0.59895131207713226</v>
      </c>
      <c r="X7335" s="211">
        <v>0.38598334771696713</v>
      </c>
      <c r="Y7335" s="211">
        <v>0.61831449131309302</v>
      </c>
      <c r="Z7335" s="211">
        <v>0.14465561537092289</v>
      </c>
      <c r="AA7335" s="212">
        <v>0.11703709274028611</v>
      </c>
    </row>
    <row r="7336" spans="1:27" x14ac:dyDescent="0.35">
      <c r="A7336" s="210" t="s">
        <v>8012</v>
      </c>
      <c r="B7336" s="217">
        <v>137.21927239953439</v>
      </c>
      <c r="C7336" s="211">
        <v>5.8474367413018973E-2</v>
      </c>
      <c r="D7336" s="211">
        <v>0.1190293861043703</v>
      </c>
      <c r="E7336" s="211">
        <v>7.6522343872564402E-2</v>
      </c>
      <c r="F7336" s="211">
        <v>7.932644435954532E-2</v>
      </c>
      <c r="G7336" s="211">
        <v>0.11886484901843186</v>
      </c>
      <c r="H7336" s="211">
        <v>0.1112060813806432</v>
      </c>
      <c r="I7336" s="211">
        <v>0.46650092084138084</v>
      </c>
      <c r="J7336" s="211">
        <v>0.44415450308483428</v>
      </c>
      <c r="K7336" s="211">
        <v>0.58839594693940389</v>
      </c>
      <c r="L7336" s="211">
        <v>0.27705136605015906</v>
      </c>
      <c r="M7336" s="211">
        <v>8.0484221648811388E-2</v>
      </c>
      <c r="N7336" s="211">
        <v>0.41507971385892273</v>
      </c>
      <c r="O7336" s="211">
        <v>0.7458620235164457</v>
      </c>
      <c r="P7336" s="211">
        <v>6.7679678335753196E-2</v>
      </c>
      <c r="Q7336" s="211">
        <v>5.6120018998631296E-2</v>
      </c>
      <c r="R7336" s="211">
        <v>0.48123589224538615</v>
      </c>
      <c r="S7336" s="211">
        <v>0.35252463451080884</v>
      </c>
      <c r="T7336" s="211">
        <v>0.54817985507044908</v>
      </c>
      <c r="U7336" s="211">
        <v>0.40664955275930748</v>
      </c>
      <c r="V7336" s="211">
        <v>9.6432091314198665E-2</v>
      </c>
      <c r="W7336" s="211">
        <v>0.5132506991342507</v>
      </c>
      <c r="X7336" s="211">
        <v>0.36414197480742344</v>
      </c>
      <c r="Y7336" s="211">
        <v>0.67754951891124104</v>
      </c>
      <c r="Z7336" s="211">
        <v>0.14539379687710285</v>
      </c>
      <c r="AA7336" s="212">
        <v>0.11179176210335631</v>
      </c>
    </row>
    <row r="7337" spans="1:27" x14ac:dyDescent="0.35">
      <c r="A7337" s="210" t="s">
        <v>8013</v>
      </c>
      <c r="B7337" s="217">
        <v>144.33072507171681</v>
      </c>
      <c r="C7337" s="211">
        <v>5.2625637310991874E-2</v>
      </c>
      <c r="D7337" s="211">
        <v>0.11393622162215609</v>
      </c>
      <c r="E7337" s="211">
        <v>7.4465643023057693E-2</v>
      </c>
      <c r="F7337" s="211">
        <v>9.0625841046203304E-2</v>
      </c>
      <c r="G7337" s="211">
        <v>0.12200204545006635</v>
      </c>
      <c r="H7337" s="211">
        <v>0.10808843818389374</v>
      </c>
      <c r="I7337" s="211">
        <v>0.47777912581346538</v>
      </c>
      <c r="J7337" s="211">
        <v>0.45964827553080406</v>
      </c>
      <c r="K7337" s="211">
        <v>0.64658522128833096</v>
      </c>
      <c r="L7337" s="211">
        <v>0.27143967420302606</v>
      </c>
      <c r="M7337" s="211">
        <v>9.7785435710690427E-2</v>
      </c>
      <c r="N7337" s="211">
        <v>0.39457030912058921</v>
      </c>
      <c r="O7337" s="211">
        <v>0.66543217599374893</v>
      </c>
      <c r="P7337" s="211">
        <v>7.1960387007583421E-2</v>
      </c>
      <c r="Q7337" s="211">
        <v>0.11312205033345873</v>
      </c>
      <c r="R7337" s="211">
        <v>0.42249852259781207</v>
      </c>
      <c r="S7337" s="211">
        <v>0.3000806162316233</v>
      </c>
      <c r="T7337" s="211">
        <v>0.55824746597750252</v>
      </c>
      <c r="U7337" s="211">
        <v>0.47776246255003174</v>
      </c>
      <c r="V7337" s="211">
        <v>8.9743847075489269E-2</v>
      </c>
      <c r="W7337" s="211">
        <v>0.55459680638270203</v>
      </c>
      <c r="X7337" s="211">
        <v>0.32181661436136044</v>
      </c>
      <c r="Y7337" s="211">
        <v>0.57283714593120527</v>
      </c>
      <c r="Z7337" s="211">
        <v>0.14948022072655309</v>
      </c>
      <c r="AA7337" s="212">
        <v>0.11514384143828409</v>
      </c>
    </row>
    <row r="7338" spans="1:27" x14ac:dyDescent="0.35">
      <c r="A7338" s="210" t="s">
        <v>8014</v>
      </c>
      <c r="B7338" s="217">
        <v>134.27866864604994</v>
      </c>
      <c r="C7338" s="211">
        <v>5.6643023441259897E-2</v>
      </c>
      <c r="D7338" s="211">
        <v>0.11486258523377221</v>
      </c>
      <c r="E7338" s="211">
        <v>7.7528934047233378E-2</v>
      </c>
      <c r="F7338" s="211">
        <v>9.7006030635733348E-2</v>
      </c>
      <c r="G7338" s="211">
        <v>0.12176018206161852</v>
      </c>
      <c r="H7338" s="211">
        <v>0.10804900315105087</v>
      </c>
      <c r="I7338" s="211">
        <v>0.50520003442720585</v>
      </c>
      <c r="J7338" s="211">
        <v>0.45484668507125903</v>
      </c>
      <c r="K7338" s="211">
        <v>0.60052628879229064</v>
      </c>
      <c r="L7338" s="211">
        <v>0.27217499142987955</v>
      </c>
      <c r="M7338" s="211">
        <v>9.2195532613770337E-2</v>
      </c>
      <c r="N7338" s="211">
        <v>0.39537309359149997</v>
      </c>
      <c r="O7338" s="211">
        <v>0.74295103297697396</v>
      </c>
      <c r="P7338" s="211">
        <v>6.7548641175004545E-2</v>
      </c>
      <c r="Q7338" s="211">
        <v>7.6574173915491733E-2</v>
      </c>
      <c r="R7338" s="211">
        <v>0.41943313689586315</v>
      </c>
      <c r="S7338" s="211">
        <v>0.32112701545514666</v>
      </c>
      <c r="T7338" s="211">
        <v>0.57891738756473898</v>
      </c>
      <c r="U7338" s="211">
        <v>0.42742974476433415</v>
      </c>
      <c r="V7338" s="211">
        <v>0.1015499591048246</v>
      </c>
      <c r="W7338" s="211">
        <v>0.64976326866593526</v>
      </c>
      <c r="X7338" s="211">
        <v>0.38823349386071215</v>
      </c>
      <c r="Y7338" s="211">
        <v>0.65092657251258124</v>
      </c>
      <c r="Z7338" s="211">
        <v>0.14540872401940871</v>
      </c>
      <c r="AA7338" s="212">
        <v>0.11980883909996878</v>
      </c>
    </row>
    <row r="7339" spans="1:27" x14ac:dyDescent="0.35">
      <c r="A7339" s="210" t="s">
        <v>8015</v>
      </c>
      <c r="B7339" s="217">
        <v>157.45375156792139</v>
      </c>
      <c r="C7339" s="211">
        <v>5.6506003426359086E-2</v>
      </c>
      <c r="D7339" s="211">
        <v>0.1154097689712173</v>
      </c>
      <c r="E7339" s="211">
        <v>6.8185635570196135E-2</v>
      </c>
      <c r="F7339" s="211">
        <v>0.10765473047490591</v>
      </c>
      <c r="G7339" s="211">
        <v>0.11998707497390726</v>
      </c>
      <c r="H7339" s="211">
        <v>0.11131351742590118</v>
      </c>
      <c r="I7339" s="211">
        <v>0.518279152642656</v>
      </c>
      <c r="J7339" s="211">
        <v>0.45018842866287734</v>
      </c>
      <c r="K7339" s="211">
        <v>0.6167739987688402</v>
      </c>
      <c r="L7339" s="211">
        <v>0.27603307068038807</v>
      </c>
      <c r="M7339" s="211">
        <v>0.10637170525291365</v>
      </c>
      <c r="N7339" s="211">
        <v>0.40533962060085799</v>
      </c>
      <c r="O7339" s="211">
        <v>0.7886317534962487</v>
      </c>
      <c r="P7339" s="211">
        <v>7.2834171860947317E-2</v>
      </c>
      <c r="Q7339" s="211">
        <v>0.14061642546106257</v>
      </c>
      <c r="R7339" s="211">
        <v>0.38880052352568933</v>
      </c>
      <c r="S7339" s="211">
        <v>0.40314752223370093</v>
      </c>
      <c r="T7339" s="211">
        <v>0.48015594509516002</v>
      </c>
      <c r="U7339" s="211">
        <v>0.34488820586154417</v>
      </c>
      <c r="V7339" s="211">
        <v>0.15452398838157216</v>
      </c>
      <c r="W7339" s="211">
        <v>0.5622681819781945</v>
      </c>
      <c r="X7339" s="211">
        <v>0.36500150974405099</v>
      </c>
      <c r="Y7339" s="211">
        <v>0.63086254887611926</v>
      </c>
      <c r="Z7339" s="211">
        <v>0.14864828192062274</v>
      </c>
      <c r="AA7339" s="212">
        <v>0.11951339847704705</v>
      </c>
    </row>
    <row r="7340" spans="1:27" x14ac:dyDescent="0.35">
      <c r="A7340" s="210" t="s">
        <v>8016</v>
      </c>
      <c r="B7340" s="217">
        <v>141.07074534200947</v>
      </c>
      <c r="C7340" s="211">
        <v>5.1634201988536736E-2</v>
      </c>
      <c r="D7340" s="211">
        <v>0.11658994981276136</v>
      </c>
      <c r="E7340" s="211">
        <v>7.5874694917944532E-2</v>
      </c>
      <c r="F7340" s="211">
        <v>9.5725405324694784E-2</v>
      </c>
      <c r="G7340" s="211">
        <v>0.11356139218768627</v>
      </c>
      <c r="H7340" s="211">
        <v>0.1152198004614924</v>
      </c>
      <c r="I7340" s="211">
        <v>0.52746405409531394</v>
      </c>
      <c r="J7340" s="211">
        <v>0.42187803879546804</v>
      </c>
      <c r="K7340" s="211">
        <v>0.63938657466797988</v>
      </c>
      <c r="L7340" s="211">
        <v>0.28274677997489689</v>
      </c>
      <c r="M7340" s="211">
        <v>0.1177535231813235</v>
      </c>
      <c r="N7340" s="211">
        <v>0.46818519510699069</v>
      </c>
      <c r="O7340" s="211">
        <v>0.64975243375957648</v>
      </c>
      <c r="P7340" s="211">
        <v>6.8390234433568786E-2</v>
      </c>
      <c r="Q7340" s="211">
        <v>0.14488082525122603</v>
      </c>
      <c r="R7340" s="211">
        <v>0.44709795876196223</v>
      </c>
      <c r="S7340" s="211">
        <v>0.29336695698375492</v>
      </c>
      <c r="T7340" s="211">
        <v>0.53517689133956636</v>
      </c>
      <c r="U7340" s="211">
        <v>0.39212043831996712</v>
      </c>
      <c r="V7340" s="211">
        <v>0.10845136793294564</v>
      </c>
      <c r="W7340" s="211">
        <v>0.52451624691906618</v>
      </c>
      <c r="X7340" s="211">
        <v>0.38159313160834391</v>
      </c>
      <c r="Y7340" s="211">
        <v>0.6598365722237246</v>
      </c>
      <c r="Z7340" s="211">
        <v>0.14899415751006201</v>
      </c>
      <c r="AA7340" s="212">
        <v>0.12667087796578344</v>
      </c>
    </row>
    <row r="7341" spans="1:27" x14ac:dyDescent="0.35">
      <c r="A7341" s="210" t="s">
        <v>8017</v>
      </c>
      <c r="B7341" s="217">
        <v>140.97902455171032</v>
      </c>
      <c r="C7341" s="211">
        <v>6.1686209446603579E-2</v>
      </c>
      <c r="D7341" s="211">
        <v>0.1293315862834486</v>
      </c>
      <c r="E7341" s="211">
        <v>6.99870823582774E-2</v>
      </c>
      <c r="F7341" s="211">
        <v>0.11804545016251389</v>
      </c>
      <c r="G7341" s="211">
        <v>0.12590809306081568</v>
      </c>
      <c r="H7341" s="211">
        <v>0.12526227333297998</v>
      </c>
      <c r="I7341" s="211">
        <v>0.5187587052586965</v>
      </c>
      <c r="J7341" s="211">
        <v>0.46876006512192891</v>
      </c>
      <c r="K7341" s="211">
        <v>0.61588826403104269</v>
      </c>
      <c r="L7341" s="211">
        <v>0.27314367050991961</v>
      </c>
      <c r="M7341" s="211">
        <v>0.10014980834551918</v>
      </c>
      <c r="N7341" s="211">
        <v>0.4778922871318344</v>
      </c>
      <c r="O7341" s="211">
        <v>0.62046304154168308</v>
      </c>
      <c r="P7341" s="211">
        <v>6.2163406492405766E-2</v>
      </c>
      <c r="Q7341" s="211">
        <v>5.9828848333918883E-2</v>
      </c>
      <c r="R7341" s="211">
        <v>0.3804428845606902</v>
      </c>
      <c r="S7341" s="211">
        <v>0.31760358610979222</v>
      </c>
      <c r="T7341" s="211">
        <v>0.54014277264895649</v>
      </c>
      <c r="U7341" s="211">
        <v>0.41914469643857721</v>
      </c>
      <c r="V7341" s="211">
        <v>0.13437239774951887</v>
      </c>
      <c r="W7341" s="211">
        <v>0.57458293766537327</v>
      </c>
      <c r="X7341" s="211">
        <v>0.29087536833760597</v>
      </c>
      <c r="Y7341" s="211">
        <v>0.61900734993093587</v>
      </c>
      <c r="Z7341" s="211">
        <v>0.14917558774431183</v>
      </c>
      <c r="AA7341" s="212">
        <v>0.11726300300376112</v>
      </c>
    </row>
    <row r="7342" spans="1:27" x14ac:dyDescent="0.35">
      <c r="A7342" s="210" t="s">
        <v>8018</v>
      </c>
      <c r="B7342" s="217">
        <v>148.99191103957955</v>
      </c>
      <c r="C7342" s="211">
        <v>8.0837272319919828E-2</v>
      </c>
      <c r="D7342" s="211">
        <v>0.13021118471872323</v>
      </c>
      <c r="E7342" s="211">
        <v>7.6376962363652989E-2</v>
      </c>
      <c r="F7342" s="211">
        <v>0.12302923577550057</v>
      </c>
      <c r="G7342" s="211">
        <v>0.11415536462959636</v>
      </c>
      <c r="H7342" s="211">
        <v>0.11409477948819184</v>
      </c>
      <c r="I7342" s="211">
        <v>0.49952440114515784</v>
      </c>
      <c r="J7342" s="211">
        <v>0.40869840341884361</v>
      </c>
      <c r="K7342" s="211">
        <v>0.64911687001104412</v>
      </c>
      <c r="L7342" s="211">
        <v>0.27384579812743448</v>
      </c>
      <c r="M7342" s="211">
        <v>8.5214612479329793E-2</v>
      </c>
      <c r="N7342" s="211">
        <v>0.47386907585042992</v>
      </c>
      <c r="O7342" s="211">
        <v>0.77963250413743168</v>
      </c>
      <c r="P7342" s="211">
        <v>6.6064916108394725E-2</v>
      </c>
      <c r="Q7342" s="211">
        <v>6.1162497659038209E-2</v>
      </c>
      <c r="R7342" s="211">
        <v>0.40538024693085811</v>
      </c>
      <c r="S7342" s="211">
        <v>0.30524979195746615</v>
      </c>
      <c r="T7342" s="211">
        <v>0.52419222446418257</v>
      </c>
      <c r="U7342" s="211">
        <v>0.40319807384504303</v>
      </c>
      <c r="V7342" s="211">
        <v>0.12368576154449254</v>
      </c>
      <c r="W7342" s="211">
        <v>0.56119592592597867</v>
      </c>
      <c r="X7342" s="211">
        <v>0.27913669392691792</v>
      </c>
      <c r="Y7342" s="211">
        <v>0.74792812524010088</v>
      </c>
      <c r="Z7342" s="211">
        <v>0.14134341547874929</v>
      </c>
      <c r="AA7342" s="212">
        <v>0.11926826483825467</v>
      </c>
    </row>
    <row r="7343" spans="1:27" x14ac:dyDescent="0.35">
      <c r="A7343" s="210" t="s">
        <v>8019</v>
      </c>
      <c r="B7343" s="217">
        <v>138.40366256459748</v>
      </c>
      <c r="C7343" s="211">
        <v>5.6685721715687955E-2</v>
      </c>
      <c r="D7343" s="211">
        <v>0.12480312435408708</v>
      </c>
      <c r="E7343" s="211">
        <v>7.6130834629767302E-2</v>
      </c>
      <c r="F7343" s="211">
        <v>0.11685428932016713</v>
      </c>
      <c r="G7343" s="211">
        <v>0.12076801551489684</v>
      </c>
      <c r="H7343" s="211">
        <v>0.11963941498767344</v>
      </c>
      <c r="I7343" s="211">
        <v>0.51369607154539354</v>
      </c>
      <c r="J7343" s="211">
        <v>0.42852868475395378</v>
      </c>
      <c r="K7343" s="211">
        <v>0.63842694693106883</v>
      </c>
      <c r="L7343" s="211">
        <v>0.26940634812640757</v>
      </c>
      <c r="M7343" s="211">
        <v>8.9301412023874926E-2</v>
      </c>
      <c r="N7343" s="211">
        <v>0.35503836688741741</v>
      </c>
      <c r="O7343" s="211">
        <v>0.76168470479324824</v>
      </c>
      <c r="P7343" s="211">
        <v>6.7755020904584948E-2</v>
      </c>
      <c r="Q7343" s="211">
        <v>0.11872655273289941</v>
      </c>
      <c r="R7343" s="211">
        <v>0.44214146468511201</v>
      </c>
      <c r="S7343" s="211">
        <v>0.2999570209684545</v>
      </c>
      <c r="T7343" s="211">
        <v>0.53796929528454263</v>
      </c>
      <c r="U7343" s="211">
        <v>0.44492732843022886</v>
      </c>
      <c r="V7343" s="211">
        <v>0.12347571315977832</v>
      </c>
      <c r="W7343" s="211">
        <v>0.60001502455492584</v>
      </c>
      <c r="X7343" s="211">
        <v>0.30134277261305881</v>
      </c>
      <c r="Y7343" s="211">
        <v>0.56989793655148557</v>
      </c>
      <c r="Z7343" s="211">
        <v>0.14646384791704536</v>
      </c>
      <c r="AA7343" s="212">
        <v>0.1210542791334681</v>
      </c>
    </row>
    <row r="7344" spans="1:27" x14ac:dyDescent="0.35">
      <c r="A7344" s="210" t="s">
        <v>8020</v>
      </c>
      <c r="B7344" s="217">
        <v>151.63484352561355</v>
      </c>
      <c r="C7344" s="211">
        <v>4.9077232859193673E-2</v>
      </c>
      <c r="D7344" s="211">
        <v>0.12607346132897512</v>
      </c>
      <c r="E7344" s="211">
        <v>6.8244404317888974E-2</v>
      </c>
      <c r="F7344" s="211">
        <v>0.10306326879587645</v>
      </c>
      <c r="G7344" s="211">
        <v>0.1138590920762564</v>
      </c>
      <c r="H7344" s="211">
        <v>0.12555751968539794</v>
      </c>
      <c r="I7344" s="211">
        <v>0.42346781942612222</v>
      </c>
      <c r="J7344" s="211">
        <v>0.42699634795700453</v>
      </c>
      <c r="K7344" s="211">
        <v>0.64093441550178532</v>
      </c>
      <c r="L7344" s="211">
        <v>0.2775051410227185</v>
      </c>
      <c r="M7344" s="211">
        <v>8.5795697502287799E-2</v>
      </c>
      <c r="N7344" s="211">
        <v>0.48383680984963234</v>
      </c>
      <c r="O7344" s="211">
        <v>0.5736904600542122</v>
      </c>
      <c r="P7344" s="211">
        <v>7.1395522821016133E-2</v>
      </c>
      <c r="Q7344" s="211">
        <v>6.5357740008951767E-2</v>
      </c>
      <c r="R7344" s="211">
        <v>0.46235645943301856</v>
      </c>
      <c r="S7344" s="211">
        <v>0.37452886345216885</v>
      </c>
      <c r="T7344" s="211">
        <v>0.6352037019484128</v>
      </c>
      <c r="U7344" s="211">
        <v>0.38794985897207607</v>
      </c>
      <c r="V7344" s="211">
        <v>0.15556469523716071</v>
      </c>
      <c r="W7344" s="211">
        <v>0.50295594462056226</v>
      </c>
      <c r="X7344" s="211">
        <v>0.29336771552876728</v>
      </c>
      <c r="Y7344" s="211">
        <v>0.70823667926744704</v>
      </c>
      <c r="Z7344" s="211">
        <v>0.14991072844287473</v>
      </c>
      <c r="AA7344" s="212">
        <v>0.12314551089481503</v>
      </c>
    </row>
    <row r="7345" spans="1:27" x14ac:dyDescent="0.35">
      <c r="A7345" s="210" t="s">
        <v>8021</v>
      </c>
      <c r="B7345" s="217">
        <v>123.14459190033602</v>
      </c>
      <c r="C7345" s="211">
        <v>7.0811249683009725E-2</v>
      </c>
      <c r="D7345" s="211">
        <v>0.12328583189710522</v>
      </c>
      <c r="E7345" s="211">
        <v>8.5183659255710878E-2</v>
      </c>
      <c r="F7345" s="211">
        <v>0.1049900521467273</v>
      </c>
      <c r="G7345" s="211">
        <v>0.12442664832264223</v>
      </c>
      <c r="H7345" s="211">
        <v>0.10464119604229727</v>
      </c>
      <c r="I7345" s="211">
        <v>0.51950961509922278</v>
      </c>
      <c r="J7345" s="211">
        <v>0.46292145674974794</v>
      </c>
      <c r="K7345" s="211">
        <v>0.62117355623088522</v>
      </c>
      <c r="L7345" s="211">
        <v>0.28082333338348714</v>
      </c>
      <c r="M7345" s="211">
        <v>0.10934114423031351</v>
      </c>
      <c r="N7345" s="211">
        <v>0.374715839174801</v>
      </c>
      <c r="O7345" s="211">
        <v>0.63614305437116625</v>
      </c>
      <c r="P7345" s="211">
        <v>6.5527329264018178E-2</v>
      </c>
      <c r="Q7345" s="211">
        <v>0.13338910689603078</v>
      </c>
      <c r="R7345" s="211">
        <v>0.43789077709277835</v>
      </c>
      <c r="S7345" s="211">
        <v>0.29402439761754656</v>
      </c>
      <c r="T7345" s="211">
        <v>0.50324504200850362</v>
      </c>
      <c r="U7345" s="211">
        <v>0.31423530846734365</v>
      </c>
      <c r="V7345" s="211">
        <v>0.11838560455529588</v>
      </c>
      <c r="W7345" s="211">
        <v>0.48359385757300999</v>
      </c>
      <c r="X7345" s="211">
        <v>0.3616810391973998</v>
      </c>
      <c r="Y7345" s="211">
        <v>0.5819770507023615</v>
      </c>
      <c r="Z7345" s="211">
        <v>0.14986821385221652</v>
      </c>
      <c r="AA7345" s="212">
        <v>0.12516140951651442</v>
      </c>
    </row>
    <row r="7346" spans="1:27" x14ac:dyDescent="0.35">
      <c r="A7346" s="210" t="s">
        <v>8022</v>
      </c>
      <c r="B7346" s="217">
        <v>130.13902244743755</v>
      </c>
      <c r="C7346" s="211">
        <v>5.8119201462212194E-2</v>
      </c>
      <c r="D7346" s="211">
        <v>0.13363516527309194</v>
      </c>
      <c r="E7346" s="211">
        <v>7.6283861279369675E-2</v>
      </c>
      <c r="F7346" s="211">
        <v>8.1776079660618062E-2</v>
      </c>
      <c r="G7346" s="211">
        <v>0.12238466522079312</v>
      </c>
      <c r="H7346" s="211">
        <v>0.11811510310862028</v>
      </c>
      <c r="I7346" s="211">
        <v>0.53043556907227907</v>
      </c>
      <c r="J7346" s="211">
        <v>0.42063404840372098</v>
      </c>
      <c r="K7346" s="211">
        <v>0.54297356256105911</v>
      </c>
      <c r="L7346" s="211">
        <v>0.26943473590443734</v>
      </c>
      <c r="M7346" s="211">
        <v>0.12126601765895789</v>
      </c>
      <c r="N7346" s="211">
        <v>0.39698815139789628</v>
      </c>
      <c r="O7346" s="211">
        <v>0.57499136778548721</v>
      </c>
      <c r="P7346" s="211">
        <v>7.2316050506692015E-2</v>
      </c>
      <c r="Q7346" s="211">
        <v>0.14412955430924235</v>
      </c>
      <c r="R7346" s="211">
        <v>0.41748054681877533</v>
      </c>
      <c r="S7346" s="211">
        <v>0.32292860254749067</v>
      </c>
      <c r="T7346" s="211">
        <v>0.58700876637270227</v>
      </c>
      <c r="U7346" s="211">
        <v>0.41643463432607319</v>
      </c>
      <c r="V7346" s="211">
        <v>5.7316692923029849E-2</v>
      </c>
      <c r="W7346" s="211">
        <v>0.51540239529202903</v>
      </c>
      <c r="X7346" s="211">
        <v>0.37801482877441972</v>
      </c>
      <c r="Y7346" s="211">
        <v>0.71051983258168361</v>
      </c>
      <c r="Z7346" s="211">
        <v>0.14338352403219645</v>
      </c>
      <c r="AA7346" s="212">
        <v>0.11918844247696948</v>
      </c>
    </row>
    <row r="7347" spans="1:27" x14ac:dyDescent="0.35">
      <c r="A7347" s="210" t="s">
        <v>8023</v>
      </c>
      <c r="B7347" s="217">
        <v>141.98922359053356</v>
      </c>
      <c r="C7347" s="211">
        <v>5.3691878817350436E-2</v>
      </c>
      <c r="D7347" s="211">
        <v>0.12194733639659691</v>
      </c>
      <c r="E7347" s="211">
        <v>7.9831786585384285E-2</v>
      </c>
      <c r="F7347" s="211">
        <v>8.9152214392580226E-2</v>
      </c>
      <c r="G7347" s="211">
        <v>0.11810749803547504</v>
      </c>
      <c r="H7347" s="211">
        <v>0.1134550048161224</v>
      </c>
      <c r="I7347" s="211">
        <v>0.45289462357964377</v>
      </c>
      <c r="J7347" s="211">
        <v>0.47152123788944922</v>
      </c>
      <c r="K7347" s="211">
        <v>0.5186689985597287</v>
      </c>
      <c r="L7347" s="211">
        <v>0.27209455911650593</v>
      </c>
      <c r="M7347" s="211">
        <v>9.2734172762765951E-2</v>
      </c>
      <c r="N7347" s="211">
        <v>0.37941250071379223</v>
      </c>
      <c r="O7347" s="211">
        <v>0.63356165516443363</v>
      </c>
      <c r="P7347" s="211">
        <v>7.2856366072408169E-2</v>
      </c>
      <c r="Q7347" s="211">
        <v>0.10503314219694948</v>
      </c>
      <c r="R7347" s="211">
        <v>0.40307318748305576</v>
      </c>
      <c r="S7347" s="211">
        <v>0.3772668118944062</v>
      </c>
      <c r="T7347" s="211">
        <v>0.51686720610112769</v>
      </c>
      <c r="U7347" s="211">
        <v>0.5270549508838126</v>
      </c>
      <c r="V7347" s="211">
        <v>9.3453348335439321E-2</v>
      </c>
      <c r="W7347" s="211">
        <v>0.50037746121413429</v>
      </c>
      <c r="X7347" s="211">
        <v>0.30884784329249759</v>
      </c>
      <c r="Y7347" s="211">
        <v>0.72432574174074138</v>
      </c>
      <c r="Z7347" s="211">
        <v>0.14924871358196373</v>
      </c>
      <c r="AA7347" s="212">
        <v>0.1196921699592331</v>
      </c>
    </row>
    <row r="7348" spans="1:27" x14ac:dyDescent="0.35">
      <c r="A7348" s="210" t="s">
        <v>8024</v>
      </c>
      <c r="B7348" s="217">
        <v>174.73577113117608</v>
      </c>
      <c r="C7348" s="211">
        <v>8.1478059475866019E-2</v>
      </c>
      <c r="D7348" s="211">
        <v>0.11985935461224831</v>
      </c>
      <c r="E7348" s="211">
        <v>7.4333499603850217E-2</v>
      </c>
      <c r="F7348" s="211">
        <v>0.11900218236582041</v>
      </c>
      <c r="G7348" s="211">
        <v>0.12010735452197403</v>
      </c>
      <c r="H7348" s="211">
        <v>0.1169871099959123</v>
      </c>
      <c r="I7348" s="211">
        <v>0.48767722796270002</v>
      </c>
      <c r="J7348" s="211">
        <v>0.42279562688093747</v>
      </c>
      <c r="K7348" s="211">
        <v>0.64979454818485949</v>
      </c>
      <c r="L7348" s="211">
        <v>0.27264454901305907</v>
      </c>
      <c r="M7348" s="211">
        <v>9.588037457682716E-2</v>
      </c>
      <c r="N7348" s="211">
        <v>0.35624227961664073</v>
      </c>
      <c r="O7348" s="211">
        <v>0.77768747080471801</v>
      </c>
      <c r="P7348" s="211">
        <v>6.6756529101064124E-2</v>
      </c>
      <c r="Q7348" s="211">
        <v>5.0049283397130634E-2</v>
      </c>
      <c r="R7348" s="211">
        <v>0.45807567727328169</v>
      </c>
      <c r="S7348" s="211">
        <v>0.3669980058888766</v>
      </c>
      <c r="T7348" s="211">
        <v>0.58512054147037618</v>
      </c>
      <c r="U7348" s="211">
        <v>0.4960437385264802</v>
      </c>
      <c r="V7348" s="211">
        <v>0.16694288197541413</v>
      </c>
      <c r="W7348" s="211">
        <v>0.57721234514039188</v>
      </c>
      <c r="X7348" s="211">
        <v>0.32471491694529636</v>
      </c>
      <c r="Y7348" s="211">
        <v>0.60852347369436766</v>
      </c>
      <c r="Z7348" s="211">
        <v>0.14879645073943998</v>
      </c>
      <c r="AA7348" s="212">
        <v>0.11731604311053986</v>
      </c>
    </row>
    <row r="7349" spans="1:27" x14ac:dyDescent="0.35">
      <c r="A7349" s="210" t="s">
        <v>8025</v>
      </c>
      <c r="B7349" s="217">
        <v>143.24901523094925</v>
      </c>
      <c r="C7349" s="211">
        <v>5.6762666133604235E-2</v>
      </c>
      <c r="D7349" s="211">
        <v>0.12691771464089979</v>
      </c>
      <c r="E7349" s="211">
        <v>8.8429726125659136E-2</v>
      </c>
      <c r="F7349" s="211">
        <v>9.2677631418867132E-2</v>
      </c>
      <c r="G7349" s="211">
        <v>0.11775377165392222</v>
      </c>
      <c r="H7349" s="211">
        <v>0.11344586712177365</v>
      </c>
      <c r="I7349" s="211">
        <v>0.50290431513922784</v>
      </c>
      <c r="J7349" s="211">
        <v>0.49586593400971007</v>
      </c>
      <c r="K7349" s="211">
        <v>0.55014006671372928</v>
      </c>
      <c r="L7349" s="211">
        <v>0.27809870729695241</v>
      </c>
      <c r="M7349" s="211">
        <v>0.11517614998908984</v>
      </c>
      <c r="N7349" s="211">
        <v>0.46509777577263312</v>
      </c>
      <c r="O7349" s="211">
        <v>0.77230409897413022</v>
      </c>
      <c r="P7349" s="211">
        <v>6.9407391895272827E-2</v>
      </c>
      <c r="Q7349" s="211">
        <v>8.8846548851561818E-2</v>
      </c>
      <c r="R7349" s="211">
        <v>0.42404703742232652</v>
      </c>
      <c r="S7349" s="211">
        <v>0.3872572561918462</v>
      </c>
      <c r="T7349" s="211">
        <v>0.4634294319380432</v>
      </c>
      <c r="U7349" s="211">
        <v>0.4634818846740193</v>
      </c>
      <c r="V7349" s="211">
        <v>5.8492964461268643E-2</v>
      </c>
      <c r="W7349" s="211">
        <v>0.60449115821771793</v>
      </c>
      <c r="X7349" s="211">
        <v>0.31717912931342396</v>
      </c>
      <c r="Y7349" s="211">
        <v>0.75705268058990394</v>
      </c>
      <c r="Z7349" s="211">
        <v>0.14782767317028667</v>
      </c>
      <c r="AA7349" s="212">
        <v>0.1156911218547832</v>
      </c>
    </row>
    <row r="7350" spans="1:27" x14ac:dyDescent="0.35">
      <c r="A7350" s="210" t="s">
        <v>8026</v>
      </c>
      <c r="B7350" s="217">
        <v>169.10042526983835</v>
      </c>
      <c r="C7350" s="211">
        <v>6.0183813063920358E-2</v>
      </c>
      <c r="D7350" s="211">
        <v>0.11450632727200867</v>
      </c>
      <c r="E7350" s="211">
        <v>7.0873235724913691E-2</v>
      </c>
      <c r="F7350" s="211">
        <v>9.6383787027655321E-2</v>
      </c>
      <c r="G7350" s="211">
        <v>0.120824965582487</v>
      </c>
      <c r="H7350" s="211">
        <v>0.12000075882601619</v>
      </c>
      <c r="I7350" s="211">
        <v>0.49872115777956888</v>
      </c>
      <c r="J7350" s="211">
        <v>0.41479610206737788</v>
      </c>
      <c r="K7350" s="211">
        <v>0.62796735232196621</v>
      </c>
      <c r="L7350" s="211">
        <v>0.27502348782139197</v>
      </c>
      <c r="M7350" s="211">
        <v>0.11602734253873756</v>
      </c>
      <c r="N7350" s="211">
        <v>0.54868714708119792</v>
      </c>
      <c r="O7350" s="211">
        <v>0.7251201623588428</v>
      </c>
      <c r="P7350" s="211">
        <v>7.1336486091263598E-2</v>
      </c>
      <c r="Q7350" s="211">
        <v>6.2369593646538865E-2</v>
      </c>
      <c r="R7350" s="211">
        <v>0.3809759005535519</v>
      </c>
      <c r="S7350" s="211">
        <v>0.35595278676847353</v>
      </c>
      <c r="T7350" s="211">
        <v>0.55853377190385645</v>
      </c>
      <c r="U7350" s="211">
        <v>0.40275909300086155</v>
      </c>
      <c r="V7350" s="211">
        <v>0.14681177927079098</v>
      </c>
      <c r="W7350" s="211">
        <v>0.57120253835052026</v>
      </c>
      <c r="X7350" s="211">
        <v>0.27348711435690914</v>
      </c>
      <c r="Y7350" s="211">
        <v>0.62722214950077027</v>
      </c>
      <c r="Z7350" s="211">
        <v>0.14256561020746791</v>
      </c>
      <c r="AA7350" s="212">
        <v>0.12081057867463749</v>
      </c>
    </row>
    <row r="7351" spans="1:27" x14ac:dyDescent="0.35">
      <c r="A7351" s="210" t="s">
        <v>8027</v>
      </c>
      <c r="B7351" s="217">
        <v>127.73566036675872</v>
      </c>
      <c r="C7351" s="211">
        <v>6.4268061314223385E-2</v>
      </c>
      <c r="D7351" s="211">
        <v>0.12084493718489035</v>
      </c>
      <c r="E7351" s="211">
        <v>8.8646030243355989E-2</v>
      </c>
      <c r="F7351" s="211">
        <v>9.1666101117687068E-2</v>
      </c>
      <c r="G7351" s="211">
        <v>0.11856044866983299</v>
      </c>
      <c r="H7351" s="211">
        <v>0.12575884583490185</v>
      </c>
      <c r="I7351" s="211">
        <v>0.53570018165096267</v>
      </c>
      <c r="J7351" s="211">
        <v>0.39525333275924973</v>
      </c>
      <c r="K7351" s="211">
        <v>0.63770809635902492</v>
      </c>
      <c r="L7351" s="211">
        <v>0.2793767092245405</v>
      </c>
      <c r="M7351" s="211">
        <v>0.10457026868037983</v>
      </c>
      <c r="N7351" s="211">
        <v>0.37460584735007829</v>
      </c>
      <c r="O7351" s="211">
        <v>0.56088763947732845</v>
      </c>
      <c r="P7351" s="211">
        <v>7.0478332586813408E-2</v>
      </c>
      <c r="Q7351" s="211">
        <v>0.15193389829819604</v>
      </c>
      <c r="R7351" s="211">
        <v>0.40360350009578844</v>
      </c>
      <c r="S7351" s="211">
        <v>0.33195348501505717</v>
      </c>
      <c r="T7351" s="211">
        <v>0.54582066758016112</v>
      </c>
      <c r="U7351" s="211">
        <v>0.4154810253155663</v>
      </c>
      <c r="V7351" s="211">
        <v>5.2216061215390137E-2</v>
      </c>
      <c r="W7351" s="211">
        <v>0.59824935798216605</v>
      </c>
      <c r="X7351" s="211">
        <v>0.31194167515829924</v>
      </c>
      <c r="Y7351" s="211">
        <v>0.55829988395616903</v>
      </c>
      <c r="Z7351" s="211">
        <v>0.14671042395646319</v>
      </c>
      <c r="AA7351" s="212">
        <v>0.11209354622253964</v>
      </c>
    </row>
    <row r="7352" spans="1:27" x14ac:dyDescent="0.35">
      <c r="A7352" s="210" t="s">
        <v>8028</v>
      </c>
      <c r="B7352" s="217">
        <v>138.80758844245</v>
      </c>
      <c r="C7352" s="211">
        <v>7.8742560323748587E-2</v>
      </c>
      <c r="D7352" s="211">
        <v>0.12386317814542605</v>
      </c>
      <c r="E7352" s="211">
        <v>6.9886963376243172E-2</v>
      </c>
      <c r="F7352" s="211">
        <v>0.10009297356921618</v>
      </c>
      <c r="G7352" s="211">
        <v>0.12290757923395498</v>
      </c>
      <c r="H7352" s="211">
        <v>0.11537283383813995</v>
      </c>
      <c r="I7352" s="211">
        <v>0.50907568658053004</v>
      </c>
      <c r="J7352" s="211">
        <v>0.46246901949606495</v>
      </c>
      <c r="K7352" s="211">
        <v>0.61809202392489859</v>
      </c>
      <c r="L7352" s="211">
        <v>0.2801756911447853</v>
      </c>
      <c r="M7352" s="211">
        <v>0.10011999241989925</v>
      </c>
      <c r="N7352" s="211">
        <v>0.38997527391376635</v>
      </c>
      <c r="O7352" s="211">
        <v>0.64541664674548427</v>
      </c>
      <c r="P7352" s="211">
        <v>6.5544681921672288E-2</v>
      </c>
      <c r="Q7352" s="211">
        <v>6.3590199223450952E-2</v>
      </c>
      <c r="R7352" s="211">
        <v>0.45326369178007359</v>
      </c>
      <c r="S7352" s="211">
        <v>0.3263360590624248</v>
      </c>
      <c r="T7352" s="211">
        <v>0.52924391513425095</v>
      </c>
      <c r="U7352" s="211">
        <v>0.34122911930651306</v>
      </c>
      <c r="V7352" s="211">
        <v>0.15056695825541455</v>
      </c>
      <c r="W7352" s="211">
        <v>0.56924451893465755</v>
      </c>
      <c r="X7352" s="211">
        <v>0.34918378026512231</v>
      </c>
      <c r="Y7352" s="211">
        <v>0.62103713337479238</v>
      </c>
      <c r="Z7352" s="211">
        <v>0.1470234226761824</v>
      </c>
      <c r="AA7352" s="212">
        <v>0.1179160233619313</v>
      </c>
    </row>
    <row r="7353" spans="1:27" x14ac:dyDescent="0.35">
      <c r="A7353" s="210" t="s">
        <v>8029</v>
      </c>
      <c r="B7353" s="217">
        <v>137.66251291347481</v>
      </c>
      <c r="C7353" s="211">
        <v>5.7854593238767134E-2</v>
      </c>
      <c r="D7353" s="211">
        <v>0.11892902924473078</v>
      </c>
      <c r="E7353" s="211">
        <v>8.2124468448827134E-2</v>
      </c>
      <c r="F7353" s="211">
        <v>0.10297271877713826</v>
      </c>
      <c r="G7353" s="211">
        <v>0.12456553850207465</v>
      </c>
      <c r="H7353" s="211">
        <v>0.11894355250691467</v>
      </c>
      <c r="I7353" s="211">
        <v>0.48015147149444909</v>
      </c>
      <c r="J7353" s="211">
        <v>0.45223392051547429</v>
      </c>
      <c r="K7353" s="211">
        <v>0.59294929975930899</v>
      </c>
      <c r="L7353" s="211">
        <v>0.27529587420977225</v>
      </c>
      <c r="M7353" s="211">
        <v>9.3412431783013061E-2</v>
      </c>
      <c r="N7353" s="211">
        <v>0.52305713317141778</v>
      </c>
      <c r="O7353" s="211">
        <v>0.64767116202098041</v>
      </c>
      <c r="P7353" s="211">
        <v>6.3659638534282442E-2</v>
      </c>
      <c r="Q7353" s="211">
        <v>5.7203235933864241E-2</v>
      </c>
      <c r="R7353" s="211">
        <v>0.41368188082285706</v>
      </c>
      <c r="S7353" s="211">
        <v>0.3073914119816461</v>
      </c>
      <c r="T7353" s="211">
        <v>0.60983825961406635</v>
      </c>
      <c r="U7353" s="211">
        <v>0.50928985779973623</v>
      </c>
      <c r="V7353" s="211">
        <v>9.7104518145225194E-2</v>
      </c>
      <c r="W7353" s="211">
        <v>0.55439549721304315</v>
      </c>
      <c r="X7353" s="211">
        <v>0.35240268308338318</v>
      </c>
      <c r="Y7353" s="211">
        <v>0.63770728438547186</v>
      </c>
      <c r="Z7353" s="211">
        <v>0.14372120977899078</v>
      </c>
      <c r="AA7353" s="212">
        <v>0.12070639825061773</v>
      </c>
    </row>
    <row r="7354" spans="1:27" x14ac:dyDescent="0.35">
      <c r="A7354" s="210" t="s">
        <v>8030</v>
      </c>
      <c r="B7354" s="217">
        <v>124.99492281097963</v>
      </c>
      <c r="C7354" s="211">
        <v>6.3092172524791226E-2</v>
      </c>
      <c r="D7354" s="211">
        <v>0.12839752202113153</v>
      </c>
      <c r="E7354" s="211">
        <v>6.8820242285455135E-2</v>
      </c>
      <c r="F7354" s="211">
        <v>0.11658530687501129</v>
      </c>
      <c r="G7354" s="211">
        <v>0.11932035629508847</v>
      </c>
      <c r="H7354" s="211">
        <v>0.12099495781759745</v>
      </c>
      <c r="I7354" s="211">
        <v>0.48917546339460188</v>
      </c>
      <c r="J7354" s="211">
        <v>0.45413729985040241</v>
      </c>
      <c r="K7354" s="211">
        <v>0.58920921230634271</v>
      </c>
      <c r="L7354" s="211">
        <v>0.26817776150509853</v>
      </c>
      <c r="M7354" s="211">
        <v>9.0554079956657457E-2</v>
      </c>
      <c r="N7354" s="211">
        <v>0.45135104031125112</v>
      </c>
      <c r="O7354" s="211">
        <v>0.74615402775484885</v>
      </c>
      <c r="P7354" s="211">
        <v>7.1122880620724888E-2</v>
      </c>
      <c r="Q7354" s="211">
        <v>5.6302776202912796E-2</v>
      </c>
      <c r="R7354" s="211">
        <v>0.41195023584168539</v>
      </c>
      <c r="S7354" s="211">
        <v>0.37274621167389166</v>
      </c>
      <c r="T7354" s="211">
        <v>0.56675484165268597</v>
      </c>
      <c r="U7354" s="211">
        <v>0.39280316955837258</v>
      </c>
      <c r="V7354" s="211">
        <v>9.8353432173550859E-2</v>
      </c>
      <c r="W7354" s="211">
        <v>0.52432960819294183</v>
      </c>
      <c r="X7354" s="211">
        <v>0.2879966443499552</v>
      </c>
      <c r="Y7354" s="211">
        <v>0.60576061835377892</v>
      </c>
      <c r="Z7354" s="211">
        <v>0.14968345282672296</v>
      </c>
      <c r="AA7354" s="212">
        <v>0.12269123576087926</v>
      </c>
    </row>
    <row r="7355" spans="1:27" x14ac:dyDescent="0.35">
      <c r="A7355" s="210" t="s">
        <v>8031</v>
      </c>
      <c r="B7355" s="217">
        <v>164.83888073394519</v>
      </c>
      <c r="C7355" s="211">
        <v>5.4766051821515865E-2</v>
      </c>
      <c r="D7355" s="211">
        <v>0.11577280088442807</v>
      </c>
      <c r="E7355" s="211">
        <v>7.3363683186249251E-2</v>
      </c>
      <c r="F7355" s="211">
        <v>9.6488678156488289E-2</v>
      </c>
      <c r="G7355" s="211">
        <v>0.12121294425709701</v>
      </c>
      <c r="H7355" s="211">
        <v>0.11279529269367497</v>
      </c>
      <c r="I7355" s="211">
        <v>0.46717085325665064</v>
      </c>
      <c r="J7355" s="211">
        <v>0.39917774480123058</v>
      </c>
      <c r="K7355" s="211">
        <v>0.63680288230038062</v>
      </c>
      <c r="L7355" s="211">
        <v>0.26587029476743124</v>
      </c>
      <c r="M7355" s="211">
        <v>0.10352416994579404</v>
      </c>
      <c r="N7355" s="211">
        <v>0.4323329612258035</v>
      </c>
      <c r="O7355" s="211">
        <v>0.73767417384455214</v>
      </c>
      <c r="P7355" s="211">
        <v>7.0523348533419586E-2</v>
      </c>
      <c r="Q7355" s="211">
        <v>8.1290887227982236E-2</v>
      </c>
      <c r="R7355" s="211">
        <v>0.41965383313781585</v>
      </c>
      <c r="S7355" s="211">
        <v>0.34642448328851105</v>
      </c>
      <c r="T7355" s="211">
        <v>0.56062070325064295</v>
      </c>
      <c r="U7355" s="211">
        <v>0.48866375369056969</v>
      </c>
      <c r="V7355" s="211">
        <v>0.12986113420853779</v>
      </c>
      <c r="W7355" s="211">
        <v>0.55728201591785476</v>
      </c>
      <c r="X7355" s="211">
        <v>0.26548307486689826</v>
      </c>
      <c r="Y7355" s="211">
        <v>0.61218097907739055</v>
      </c>
      <c r="Z7355" s="211">
        <v>0.13506244457490049</v>
      </c>
      <c r="AA7355" s="212">
        <v>0.11867969692277983</v>
      </c>
    </row>
    <row r="7356" spans="1:27" x14ac:dyDescent="0.35">
      <c r="A7356" s="210" t="s">
        <v>8032</v>
      </c>
      <c r="B7356" s="217">
        <v>123.69283245556824</v>
      </c>
      <c r="C7356" s="211">
        <v>7.2145727877879817E-2</v>
      </c>
      <c r="D7356" s="211">
        <v>0.13261584934074583</v>
      </c>
      <c r="E7356" s="211">
        <v>7.3075941557999541E-2</v>
      </c>
      <c r="F7356" s="211">
        <v>9.6898011375624621E-2</v>
      </c>
      <c r="G7356" s="211">
        <v>0.12489620025498223</v>
      </c>
      <c r="H7356" s="211">
        <v>0.12051508776086203</v>
      </c>
      <c r="I7356" s="211">
        <v>0.52563390005396926</v>
      </c>
      <c r="J7356" s="211">
        <v>0.46022533366584883</v>
      </c>
      <c r="K7356" s="211">
        <v>0.62451007924970547</v>
      </c>
      <c r="L7356" s="211">
        <v>0.27269823918508446</v>
      </c>
      <c r="M7356" s="211">
        <v>9.6048081903561039E-2</v>
      </c>
      <c r="N7356" s="211">
        <v>0.39582879393815051</v>
      </c>
      <c r="O7356" s="211">
        <v>0.74144934718244881</v>
      </c>
      <c r="P7356" s="211">
        <v>7.2212221711406996E-2</v>
      </c>
      <c r="Q7356" s="211">
        <v>0.1331540927404668</v>
      </c>
      <c r="R7356" s="211">
        <v>0.48202279213206051</v>
      </c>
      <c r="S7356" s="211">
        <v>0.33573260174217906</v>
      </c>
      <c r="T7356" s="211">
        <v>0.54585852148372405</v>
      </c>
      <c r="U7356" s="211">
        <v>0.4201389815885439</v>
      </c>
      <c r="V7356" s="211">
        <v>6.6201467666882396E-2</v>
      </c>
      <c r="W7356" s="211">
        <v>0.60025121564634876</v>
      </c>
      <c r="X7356" s="211">
        <v>0.35607506895911767</v>
      </c>
      <c r="Y7356" s="211">
        <v>0.55594724312242061</v>
      </c>
      <c r="Z7356" s="211">
        <v>0.14974147943430063</v>
      </c>
      <c r="AA7356" s="212">
        <v>0.12284783038793284</v>
      </c>
    </row>
    <row r="7357" spans="1:27" x14ac:dyDescent="0.35">
      <c r="A7357" s="210" t="s">
        <v>8033</v>
      </c>
      <c r="B7357" s="217">
        <v>214.41219289551839</v>
      </c>
      <c r="C7357" s="211">
        <v>6.8668391033182147E-2</v>
      </c>
      <c r="D7357" s="211">
        <v>0.1264209008926129</v>
      </c>
      <c r="E7357" s="211">
        <v>7.7674591340867474E-2</v>
      </c>
      <c r="F7357" s="211">
        <v>0.10487472048267285</v>
      </c>
      <c r="G7357" s="211">
        <v>0.11998961149642916</v>
      </c>
      <c r="H7357" s="211">
        <v>0.11600102323588599</v>
      </c>
      <c r="I7357" s="211">
        <v>0.53292075210660228</v>
      </c>
      <c r="J7357" s="211">
        <v>0.46507867220960136</v>
      </c>
      <c r="K7357" s="211">
        <v>0.6475021723431974</v>
      </c>
      <c r="L7357" s="211">
        <v>0.27547565273260327</v>
      </c>
      <c r="M7357" s="211">
        <v>0.10136612223572303</v>
      </c>
      <c r="N7357" s="211">
        <v>0.47859283695551574</v>
      </c>
      <c r="O7357" s="211">
        <v>0.73744947238145575</v>
      </c>
      <c r="P7357" s="211">
        <v>6.659645003542175E-2</v>
      </c>
      <c r="Q7357" s="211">
        <v>5.5042677827210854E-2</v>
      </c>
      <c r="R7357" s="211">
        <v>0.45585688398833446</v>
      </c>
      <c r="S7357" s="211">
        <v>0.32332233758745876</v>
      </c>
      <c r="T7357" s="211">
        <v>0.55359907826461474</v>
      </c>
      <c r="U7357" s="211">
        <v>0.54741739440550463</v>
      </c>
      <c r="V7357" s="211">
        <v>0.17390832681899518</v>
      </c>
      <c r="W7357" s="211">
        <v>0.55221078485046515</v>
      </c>
      <c r="X7357" s="211">
        <v>0.32138304714131682</v>
      </c>
      <c r="Y7357" s="211">
        <v>0.7806053862315252</v>
      </c>
      <c r="Z7357" s="211">
        <v>0.14880627230391416</v>
      </c>
      <c r="AA7357" s="212">
        <v>0.12009029847479458</v>
      </c>
    </row>
    <row r="7358" spans="1:27" x14ac:dyDescent="0.35">
      <c r="A7358" s="210" t="s">
        <v>8034</v>
      </c>
      <c r="B7358" s="217">
        <v>132.70439584861091</v>
      </c>
      <c r="C7358" s="211">
        <v>5.9095723959991214E-2</v>
      </c>
      <c r="D7358" s="211">
        <v>0.1287728540945943</v>
      </c>
      <c r="E7358" s="211">
        <v>8.1851760007912125E-2</v>
      </c>
      <c r="F7358" s="211">
        <v>0.10986577244329759</v>
      </c>
      <c r="G7358" s="211">
        <v>0.12009772161037599</v>
      </c>
      <c r="H7358" s="211">
        <v>0.11497058544287188</v>
      </c>
      <c r="I7358" s="211">
        <v>0.4678408696180667</v>
      </c>
      <c r="J7358" s="211">
        <v>0.46472224711467236</v>
      </c>
      <c r="K7358" s="211">
        <v>0.57464513769515435</v>
      </c>
      <c r="L7358" s="211">
        <v>0.28169203663098902</v>
      </c>
      <c r="M7358" s="211">
        <v>0.10574596691881724</v>
      </c>
      <c r="N7358" s="211">
        <v>0.41844254873113662</v>
      </c>
      <c r="O7358" s="211">
        <v>0.63094908467654831</v>
      </c>
      <c r="P7358" s="211">
        <v>7.0502676153137572E-2</v>
      </c>
      <c r="Q7358" s="211">
        <v>0.10601233486008564</v>
      </c>
      <c r="R7358" s="211">
        <v>0.44543526051554461</v>
      </c>
      <c r="S7358" s="211">
        <v>0.31934738954509784</v>
      </c>
      <c r="T7358" s="211">
        <v>0.47331629948979398</v>
      </c>
      <c r="U7358" s="211">
        <v>0.40484410322107667</v>
      </c>
      <c r="V7358" s="211">
        <v>8.1159979559770543E-2</v>
      </c>
      <c r="W7358" s="211">
        <v>0.53720467209878398</v>
      </c>
      <c r="X7358" s="211">
        <v>0.34011394112858107</v>
      </c>
      <c r="Y7358" s="211">
        <v>0.63997321561677767</v>
      </c>
      <c r="Z7358" s="211">
        <v>0.14541447845937447</v>
      </c>
      <c r="AA7358" s="212">
        <v>0.1170779371219187</v>
      </c>
    </row>
    <row r="7359" spans="1:27" x14ac:dyDescent="0.35">
      <c r="A7359" s="210" t="s">
        <v>8035</v>
      </c>
      <c r="B7359" s="217">
        <v>126.37257558081987</v>
      </c>
      <c r="C7359" s="211">
        <v>5.5061758548393715E-2</v>
      </c>
      <c r="D7359" s="211">
        <v>0.11534029317188299</v>
      </c>
      <c r="E7359" s="211">
        <v>8.260109530501808E-2</v>
      </c>
      <c r="F7359" s="211">
        <v>7.1755016381183451E-2</v>
      </c>
      <c r="G7359" s="211">
        <v>0.12038855024061418</v>
      </c>
      <c r="H7359" s="211">
        <v>0.11353755207769742</v>
      </c>
      <c r="I7359" s="211">
        <v>0.51516822976303644</v>
      </c>
      <c r="J7359" s="211">
        <v>0.43106079553019794</v>
      </c>
      <c r="K7359" s="211">
        <v>0.58956973296167803</v>
      </c>
      <c r="L7359" s="211">
        <v>0.28068630200104</v>
      </c>
      <c r="M7359" s="211">
        <v>0.10237943931190574</v>
      </c>
      <c r="N7359" s="211">
        <v>0.37711465750370832</v>
      </c>
      <c r="O7359" s="211">
        <v>0.70242276721428909</v>
      </c>
      <c r="P7359" s="211">
        <v>6.5066153663799045E-2</v>
      </c>
      <c r="Q7359" s="211">
        <v>4.6770017167465983E-2</v>
      </c>
      <c r="R7359" s="211">
        <v>0.42077040818287942</v>
      </c>
      <c r="S7359" s="211">
        <v>0.38195207486656535</v>
      </c>
      <c r="T7359" s="211">
        <v>0.59216703775639967</v>
      </c>
      <c r="U7359" s="211">
        <v>0.44101689297769814</v>
      </c>
      <c r="V7359" s="211">
        <v>8.3737070880371425E-2</v>
      </c>
      <c r="W7359" s="211">
        <v>0.53017375497353159</v>
      </c>
      <c r="X7359" s="211">
        <v>0.42514523236369739</v>
      </c>
      <c r="Y7359" s="211">
        <v>0.5521125630876984</v>
      </c>
      <c r="Z7359" s="211">
        <v>0.14512916461867875</v>
      </c>
      <c r="AA7359" s="212">
        <v>0.11505799573577676</v>
      </c>
    </row>
    <row r="7360" spans="1:27" x14ac:dyDescent="0.35">
      <c r="A7360" s="210" t="s">
        <v>8036</v>
      </c>
      <c r="B7360" s="217">
        <v>168.6160964778806</v>
      </c>
      <c r="C7360" s="211">
        <v>7.1040632223934197E-2</v>
      </c>
      <c r="D7360" s="211">
        <v>0.12240100015562873</v>
      </c>
      <c r="E7360" s="211">
        <v>8.5040051462943578E-2</v>
      </c>
      <c r="F7360" s="211">
        <v>0.11253694716505713</v>
      </c>
      <c r="G7360" s="211">
        <v>0.12234409513724216</v>
      </c>
      <c r="H7360" s="211">
        <v>0.10383849244654043</v>
      </c>
      <c r="I7360" s="211">
        <v>0.47350120382336447</v>
      </c>
      <c r="J7360" s="211">
        <v>0.48282494777685347</v>
      </c>
      <c r="K7360" s="211">
        <v>0.60917361754549648</v>
      </c>
      <c r="L7360" s="211">
        <v>0.27401232865553399</v>
      </c>
      <c r="M7360" s="211">
        <v>8.2060555748041206E-2</v>
      </c>
      <c r="N7360" s="211">
        <v>0.48005958642714835</v>
      </c>
      <c r="O7360" s="211">
        <v>0.59568381045553587</v>
      </c>
      <c r="P7360" s="211">
        <v>6.8673117201659473E-2</v>
      </c>
      <c r="Q7360" s="211">
        <v>9.6810505276794717E-2</v>
      </c>
      <c r="R7360" s="211">
        <v>0.45271884401193296</v>
      </c>
      <c r="S7360" s="211">
        <v>0.32293973067151072</v>
      </c>
      <c r="T7360" s="211">
        <v>0.59260979111148637</v>
      </c>
      <c r="U7360" s="211">
        <v>0.43218422625861996</v>
      </c>
      <c r="V7360" s="211">
        <v>0.13352672526340648</v>
      </c>
      <c r="W7360" s="211">
        <v>0.49114091643120183</v>
      </c>
      <c r="X7360" s="211">
        <v>0.33773740674263436</v>
      </c>
      <c r="Y7360" s="211">
        <v>0.65281025333209564</v>
      </c>
      <c r="Z7360" s="211">
        <v>0.14515998253392493</v>
      </c>
      <c r="AA7360" s="212">
        <v>0.11030046051120093</v>
      </c>
    </row>
    <row r="7361" spans="1:27" x14ac:dyDescent="0.35">
      <c r="A7361" s="210" t="s">
        <v>8037</v>
      </c>
      <c r="B7361" s="217">
        <v>115.98596332259389</v>
      </c>
      <c r="C7361" s="211">
        <v>6.3741047114690266E-2</v>
      </c>
      <c r="D7361" s="211">
        <v>0.11901547585578617</v>
      </c>
      <c r="E7361" s="211">
        <v>8.5636243204069498E-2</v>
      </c>
      <c r="F7361" s="211">
        <v>9.8772298398747668E-2</v>
      </c>
      <c r="G7361" s="211">
        <v>0.11812981264937177</v>
      </c>
      <c r="H7361" s="211">
        <v>0.11463464438893994</v>
      </c>
      <c r="I7361" s="211">
        <v>0.50607168154071469</v>
      </c>
      <c r="J7361" s="211">
        <v>0.44886505665846987</v>
      </c>
      <c r="K7361" s="211">
        <v>0.60385523889206127</v>
      </c>
      <c r="L7361" s="211">
        <v>0.27031139973454971</v>
      </c>
      <c r="M7361" s="211">
        <v>8.7174866842348611E-2</v>
      </c>
      <c r="N7361" s="211">
        <v>0.51642293544759021</v>
      </c>
      <c r="O7361" s="211">
        <v>0.61155104423989548</v>
      </c>
      <c r="P7361" s="211">
        <v>6.5396879708085637E-2</v>
      </c>
      <c r="Q7361" s="211">
        <v>4.7188790363897372E-2</v>
      </c>
      <c r="R7361" s="211">
        <v>0.39701946062626975</v>
      </c>
      <c r="S7361" s="211">
        <v>0.34601313332629352</v>
      </c>
      <c r="T7361" s="211">
        <v>0.54163887548040068</v>
      </c>
      <c r="U7361" s="211">
        <v>0.37885919309092697</v>
      </c>
      <c r="V7361" s="211">
        <v>6.9744980190517558E-2</v>
      </c>
      <c r="W7361" s="211">
        <v>0.58091651071391082</v>
      </c>
      <c r="X7361" s="211">
        <v>0.40245229282085193</v>
      </c>
      <c r="Y7361" s="211">
        <v>0.56281473399957838</v>
      </c>
      <c r="Z7361" s="211">
        <v>0.14617423152824716</v>
      </c>
      <c r="AA7361" s="212">
        <v>0.11677754824623579</v>
      </c>
    </row>
    <row r="7362" spans="1:27" x14ac:dyDescent="0.35">
      <c r="A7362" s="210" t="s">
        <v>8038</v>
      </c>
      <c r="B7362" s="217">
        <v>150.64749248487524</v>
      </c>
      <c r="C7362" s="211">
        <v>6.3576972311117932E-2</v>
      </c>
      <c r="D7362" s="211">
        <v>0.12935097268096141</v>
      </c>
      <c r="E7362" s="211">
        <v>8.3120772751596253E-2</v>
      </c>
      <c r="F7362" s="211">
        <v>7.105862278888439E-2</v>
      </c>
      <c r="G7362" s="211">
        <v>0.1241868381405625</v>
      </c>
      <c r="H7362" s="211">
        <v>0.11542412905400397</v>
      </c>
      <c r="I7362" s="211">
        <v>0.48152493055144041</v>
      </c>
      <c r="J7362" s="211">
        <v>0.41428562669002628</v>
      </c>
      <c r="K7362" s="211">
        <v>0.56475526373961538</v>
      </c>
      <c r="L7362" s="211">
        <v>0.2802983101880217</v>
      </c>
      <c r="M7362" s="211">
        <v>8.5371321259546801E-2</v>
      </c>
      <c r="N7362" s="211">
        <v>0.47757724655099631</v>
      </c>
      <c r="O7362" s="211">
        <v>0.66732256473239304</v>
      </c>
      <c r="P7362" s="211">
        <v>6.6029510985632575E-2</v>
      </c>
      <c r="Q7362" s="211">
        <v>0.10123038123324152</v>
      </c>
      <c r="R7362" s="211">
        <v>0.44274473905449219</v>
      </c>
      <c r="S7362" s="211">
        <v>0.32091310239290505</v>
      </c>
      <c r="T7362" s="211">
        <v>0.54329532988731188</v>
      </c>
      <c r="U7362" s="211">
        <v>0.48744525348631251</v>
      </c>
      <c r="V7362" s="211">
        <v>0.15881808729580743</v>
      </c>
      <c r="W7362" s="211">
        <v>0.49678452006727425</v>
      </c>
      <c r="X7362" s="211">
        <v>0.29595032923621883</v>
      </c>
      <c r="Y7362" s="211">
        <v>0.66386177477563846</v>
      </c>
      <c r="Z7362" s="211">
        <v>0.14676080520393217</v>
      </c>
      <c r="AA7362" s="212">
        <v>0.12616875097250049</v>
      </c>
    </row>
    <row r="7363" spans="1:27" x14ac:dyDescent="0.35">
      <c r="A7363" s="210" t="s">
        <v>8039</v>
      </c>
      <c r="B7363" s="217">
        <v>114.66897064320209</v>
      </c>
      <c r="C7363" s="211">
        <v>6.2414683280097083E-2</v>
      </c>
      <c r="D7363" s="211">
        <v>0.11801173055206837</v>
      </c>
      <c r="E7363" s="211">
        <v>8.2470156475041231E-2</v>
      </c>
      <c r="F7363" s="211">
        <v>0.10067847512972983</v>
      </c>
      <c r="G7363" s="211">
        <v>0.11792038346274228</v>
      </c>
      <c r="H7363" s="211">
        <v>0.11930536098841731</v>
      </c>
      <c r="I7363" s="211">
        <v>0.43742067984958077</v>
      </c>
      <c r="J7363" s="211">
        <v>0.44173448015030725</v>
      </c>
      <c r="K7363" s="211">
        <v>0.56141562967369518</v>
      </c>
      <c r="L7363" s="211">
        <v>0.2741176521132882</v>
      </c>
      <c r="M7363" s="211">
        <v>7.6535861640567124E-2</v>
      </c>
      <c r="N7363" s="211">
        <v>0.40149308703499698</v>
      </c>
      <c r="O7363" s="211">
        <v>0.78496400859772764</v>
      </c>
      <c r="P7363" s="211">
        <v>6.4042092679386028E-2</v>
      </c>
      <c r="Q7363" s="211">
        <v>0.1534812363122536</v>
      </c>
      <c r="R7363" s="211">
        <v>0.36753112514311814</v>
      </c>
      <c r="S7363" s="211">
        <v>0.36212837536056908</v>
      </c>
      <c r="T7363" s="211">
        <v>0.60423306471454963</v>
      </c>
      <c r="U7363" s="211">
        <v>0.50438225138920023</v>
      </c>
      <c r="V7363" s="211">
        <v>5.0825890523384952E-2</v>
      </c>
      <c r="W7363" s="211">
        <v>0.47458319020493178</v>
      </c>
      <c r="X7363" s="211">
        <v>0.27093248654898783</v>
      </c>
      <c r="Y7363" s="211">
        <v>0.68536594239063964</v>
      </c>
      <c r="Z7363" s="211">
        <v>0.14894780403556451</v>
      </c>
      <c r="AA7363" s="212">
        <v>0.11938883737731275</v>
      </c>
    </row>
    <row r="7364" spans="1:27" x14ac:dyDescent="0.35">
      <c r="A7364" s="210" t="s">
        <v>8040</v>
      </c>
      <c r="B7364" s="217">
        <v>128.9708303556227</v>
      </c>
      <c r="C7364" s="211">
        <v>7.3608829563004033E-2</v>
      </c>
      <c r="D7364" s="211">
        <v>0.12207380963210722</v>
      </c>
      <c r="E7364" s="211">
        <v>6.924698517508858E-2</v>
      </c>
      <c r="F7364" s="211">
        <v>9.1048565557639377E-2</v>
      </c>
      <c r="G7364" s="211">
        <v>0.12066113916995032</v>
      </c>
      <c r="H7364" s="211">
        <v>0.1253239216143818</v>
      </c>
      <c r="I7364" s="211">
        <v>0.51093751791858244</v>
      </c>
      <c r="J7364" s="211">
        <v>0.39999968616765669</v>
      </c>
      <c r="K7364" s="211">
        <v>0.6117719475214235</v>
      </c>
      <c r="L7364" s="211">
        <v>0.27070871834029919</v>
      </c>
      <c r="M7364" s="211">
        <v>0.10095077934573958</v>
      </c>
      <c r="N7364" s="211">
        <v>0.38574868135035606</v>
      </c>
      <c r="O7364" s="211">
        <v>0.72525105460896</v>
      </c>
      <c r="P7364" s="211">
        <v>6.388759868799225E-2</v>
      </c>
      <c r="Q7364" s="211">
        <v>0.11799850914275026</v>
      </c>
      <c r="R7364" s="211">
        <v>0.41336305836379306</v>
      </c>
      <c r="S7364" s="211">
        <v>0.3178887487829305</v>
      </c>
      <c r="T7364" s="211">
        <v>0.54883226841138333</v>
      </c>
      <c r="U7364" s="211">
        <v>0.36599925881528839</v>
      </c>
      <c r="V7364" s="211">
        <v>0.10667521771789415</v>
      </c>
      <c r="W7364" s="211">
        <v>0.49510906856000425</v>
      </c>
      <c r="X7364" s="211">
        <v>0.3330265854743456</v>
      </c>
      <c r="Y7364" s="211">
        <v>0.75429049658595548</v>
      </c>
      <c r="Z7364" s="211">
        <v>0.14721685524530723</v>
      </c>
      <c r="AA7364" s="212">
        <v>0.12298360876740719</v>
      </c>
    </row>
    <row r="7365" spans="1:27" x14ac:dyDescent="0.35">
      <c r="A7365" s="210" t="s">
        <v>8041</v>
      </c>
      <c r="B7365" s="217">
        <v>134.3188937893861</v>
      </c>
      <c r="C7365" s="211">
        <v>5.3230637541685416E-2</v>
      </c>
      <c r="D7365" s="211">
        <v>0.13316139486554321</v>
      </c>
      <c r="E7365" s="211">
        <v>7.2264958969321752E-2</v>
      </c>
      <c r="F7365" s="211">
        <v>0.10051912657934622</v>
      </c>
      <c r="G7365" s="211">
        <v>0.11540563693288307</v>
      </c>
      <c r="H7365" s="211">
        <v>0.11122882998345469</v>
      </c>
      <c r="I7365" s="211">
        <v>0.5268124712712432</v>
      </c>
      <c r="J7365" s="211">
        <v>0.46120335486949249</v>
      </c>
      <c r="K7365" s="211">
        <v>0.63871156904379722</v>
      </c>
      <c r="L7365" s="211">
        <v>0.27264322264876212</v>
      </c>
      <c r="M7365" s="211">
        <v>9.6818935647124113E-2</v>
      </c>
      <c r="N7365" s="211">
        <v>0.50799221686861584</v>
      </c>
      <c r="O7365" s="211">
        <v>0.76282074943347655</v>
      </c>
      <c r="P7365" s="211">
        <v>6.1606160607869956E-2</v>
      </c>
      <c r="Q7365" s="211">
        <v>5.3569116263987804E-2</v>
      </c>
      <c r="R7365" s="211">
        <v>0.42883350068745441</v>
      </c>
      <c r="S7365" s="211">
        <v>0.36198864196030572</v>
      </c>
      <c r="T7365" s="211">
        <v>0.50923117813369079</v>
      </c>
      <c r="U7365" s="211">
        <v>0.39163900303566201</v>
      </c>
      <c r="V7365" s="211">
        <v>0.14263756456270327</v>
      </c>
      <c r="W7365" s="211">
        <v>0.53010919656197619</v>
      </c>
      <c r="X7365" s="211">
        <v>0.27315504826362574</v>
      </c>
      <c r="Y7365" s="211">
        <v>0.61481009044245905</v>
      </c>
      <c r="Z7365" s="211">
        <v>0.14820502408384556</v>
      </c>
      <c r="AA7365" s="212">
        <v>0.12599211893400947</v>
      </c>
    </row>
    <row r="7366" spans="1:27" x14ac:dyDescent="0.35">
      <c r="A7366" s="210" t="s">
        <v>8042</v>
      </c>
      <c r="B7366" s="217">
        <v>135.85256450377597</v>
      </c>
      <c r="C7366" s="211">
        <v>8.1848765863780107E-2</v>
      </c>
      <c r="D7366" s="211">
        <v>0.12218777036823865</v>
      </c>
      <c r="E7366" s="211">
        <v>7.865533083263232E-2</v>
      </c>
      <c r="F7366" s="211">
        <v>8.8020305348617406E-2</v>
      </c>
      <c r="G7366" s="211">
        <v>0.12415554293352535</v>
      </c>
      <c r="H7366" s="211">
        <v>0.11459519435796318</v>
      </c>
      <c r="I7366" s="211">
        <v>0.45811275228929521</v>
      </c>
      <c r="J7366" s="211">
        <v>0.47105583991092481</v>
      </c>
      <c r="K7366" s="211">
        <v>0.6354202044240036</v>
      </c>
      <c r="L7366" s="211">
        <v>0.27715665506606657</v>
      </c>
      <c r="M7366" s="211">
        <v>8.0273753684706517E-2</v>
      </c>
      <c r="N7366" s="211">
        <v>0.46701386837489178</v>
      </c>
      <c r="O7366" s="211">
        <v>0.73524572133394939</v>
      </c>
      <c r="P7366" s="211">
        <v>6.943510629580224E-2</v>
      </c>
      <c r="Q7366" s="211">
        <v>0.11040760860571136</v>
      </c>
      <c r="R7366" s="211">
        <v>0.42841812549350128</v>
      </c>
      <c r="S7366" s="211">
        <v>0.33849484331701873</v>
      </c>
      <c r="T7366" s="211">
        <v>0.57202763305754478</v>
      </c>
      <c r="U7366" s="211">
        <v>0.35718833528358562</v>
      </c>
      <c r="V7366" s="211">
        <v>8.4080715686437352E-2</v>
      </c>
      <c r="W7366" s="211">
        <v>0.56777886838289127</v>
      </c>
      <c r="X7366" s="211">
        <v>0.33644371490674191</v>
      </c>
      <c r="Y7366" s="211">
        <v>0.61066366490823065</v>
      </c>
      <c r="Z7366" s="211">
        <v>0.14733942215289453</v>
      </c>
      <c r="AA7366" s="212">
        <v>0.11362770196195567</v>
      </c>
    </row>
    <row r="7367" spans="1:27" x14ac:dyDescent="0.35">
      <c r="A7367" s="210" t="s">
        <v>8043</v>
      </c>
      <c r="B7367" s="217">
        <v>132.82747015874457</v>
      </c>
      <c r="C7367" s="211">
        <v>5.5041233191933367E-2</v>
      </c>
      <c r="D7367" s="211">
        <v>0.13144572673167101</v>
      </c>
      <c r="E7367" s="211">
        <v>7.3487808716486677E-2</v>
      </c>
      <c r="F7367" s="211">
        <v>9.7309717345220426E-2</v>
      </c>
      <c r="G7367" s="211">
        <v>0.11693572546586775</v>
      </c>
      <c r="H7367" s="211">
        <v>0.12355714287125256</v>
      </c>
      <c r="I7367" s="211">
        <v>0.47386313615873038</v>
      </c>
      <c r="J7367" s="211">
        <v>0.46338685419669423</v>
      </c>
      <c r="K7367" s="211">
        <v>0.56730979943882298</v>
      </c>
      <c r="L7367" s="211">
        <v>0.27593413901367214</v>
      </c>
      <c r="M7367" s="211">
        <v>0.10371304529642375</v>
      </c>
      <c r="N7367" s="211">
        <v>0.47179575813043551</v>
      </c>
      <c r="O7367" s="211">
        <v>0.59257465037342116</v>
      </c>
      <c r="P7367" s="211">
        <v>6.7097030183585343E-2</v>
      </c>
      <c r="Q7367" s="211">
        <v>4.1454795338593052E-2</v>
      </c>
      <c r="R7367" s="211">
        <v>0.4243054645711648</v>
      </c>
      <c r="S7367" s="211">
        <v>0.30493230883466071</v>
      </c>
      <c r="T7367" s="211">
        <v>0.54954754578603915</v>
      </c>
      <c r="U7367" s="211">
        <v>0.41374282629927123</v>
      </c>
      <c r="V7367" s="211">
        <v>9.5773869180543439E-2</v>
      </c>
      <c r="W7367" s="211">
        <v>0.57685121596308986</v>
      </c>
      <c r="X7367" s="211">
        <v>0.36307480802126846</v>
      </c>
      <c r="Y7367" s="211">
        <v>0.63872307732989386</v>
      </c>
      <c r="Z7367" s="211">
        <v>0.14451349666697563</v>
      </c>
      <c r="AA7367" s="212">
        <v>0.11570816192954013</v>
      </c>
    </row>
    <row r="7368" spans="1:27" x14ac:dyDescent="0.35">
      <c r="A7368" s="210" t="s">
        <v>8044</v>
      </c>
      <c r="B7368" s="217">
        <v>110.9952373183738</v>
      </c>
      <c r="C7368" s="211">
        <v>7.4036706660081608E-2</v>
      </c>
      <c r="D7368" s="211">
        <v>0.11801832855796761</v>
      </c>
      <c r="E7368" s="211">
        <v>7.9280352396762954E-2</v>
      </c>
      <c r="F7368" s="211">
        <v>0.10973759004078429</v>
      </c>
      <c r="G7368" s="211">
        <v>0.1212845644469865</v>
      </c>
      <c r="H7368" s="211">
        <v>0.11062193684275543</v>
      </c>
      <c r="I7368" s="211">
        <v>0.50164234111906125</v>
      </c>
      <c r="J7368" s="211">
        <v>0.48049360160310567</v>
      </c>
      <c r="K7368" s="211">
        <v>0.54417649910807642</v>
      </c>
      <c r="L7368" s="211">
        <v>0.27775321384212931</v>
      </c>
      <c r="M7368" s="211">
        <v>0.10401855675489703</v>
      </c>
      <c r="N7368" s="211">
        <v>0.41266324874171778</v>
      </c>
      <c r="O7368" s="211">
        <v>0.77512425757731818</v>
      </c>
      <c r="P7368" s="211">
        <v>6.2462553595036205E-2</v>
      </c>
      <c r="Q7368" s="211">
        <v>5.3975392946057049E-2</v>
      </c>
      <c r="R7368" s="211">
        <v>0.47300184585956978</v>
      </c>
      <c r="S7368" s="211">
        <v>0.36901142384832336</v>
      </c>
      <c r="T7368" s="211">
        <v>0.55859248390195582</v>
      </c>
      <c r="U7368" s="211">
        <v>0.34615766684324911</v>
      </c>
      <c r="V7368" s="211">
        <v>9.097569712136426E-2</v>
      </c>
      <c r="W7368" s="211">
        <v>0.55809675329566011</v>
      </c>
      <c r="X7368" s="211">
        <v>0.27462106987246138</v>
      </c>
      <c r="Y7368" s="211">
        <v>0.52198312211976872</v>
      </c>
      <c r="Z7368" s="211">
        <v>0.14247345300565728</v>
      </c>
      <c r="AA7368" s="212">
        <v>0.12228640604032288</v>
      </c>
    </row>
    <row r="7369" spans="1:27" x14ac:dyDescent="0.35">
      <c r="A7369" s="210" t="s">
        <v>8045</v>
      </c>
      <c r="B7369" s="217">
        <v>120.72751476516129</v>
      </c>
      <c r="C7369" s="211">
        <v>7.8045334597767191E-2</v>
      </c>
      <c r="D7369" s="211">
        <v>0.13085850200845087</v>
      </c>
      <c r="E7369" s="211">
        <v>7.1923075775191081E-2</v>
      </c>
      <c r="F7369" s="211">
        <v>0.10783140942024302</v>
      </c>
      <c r="G7369" s="211">
        <v>0.11960619918982296</v>
      </c>
      <c r="H7369" s="211">
        <v>0.11748195474218748</v>
      </c>
      <c r="I7369" s="211">
        <v>0.43320588974929891</v>
      </c>
      <c r="J7369" s="211">
        <v>0.42269945948998316</v>
      </c>
      <c r="K7369" s="211">
        <v>0.60232351498564229</v>
      </c>
      <c r="L7369" s="211">
        <v>0.27808785285864296</v>
      </c>
      <c r="M7369" s="211">
        <v>8.4081041419399136E-2</v>
      </c>
      <c r="N7369" s="211">
        <v>0.50886311935624118</v>
      </c>
      <c r="O7369" s="211">
        <v>0.59034108674550789</v>
      </c>
      <c r="P7369" s="211">
        <v>6.9132292466233175E-2</v>
      </c>
      <c r="Q7369" s="211">
        <v>0.12095118706282196</v>
      </c>
      <c r="R7369" s="211">
        <v>0.43838172376254281</v>
      </c>
      <c r="S7369" s="211">
        <v>0.39488275072927242</v>
      </c>
      <c r="T7369" s="211">
        <v>0.56794378761902364</v>
      </c>
      <c r="U7369" s="211">
        <v>0.49250466915365843</v>
      </c>
      <c r="V7369" s="211">
        <v>6.8973201945821183E-2</v>
      </c>
      <c r="W7369" s="211">
        <v>0.56344839993651474</v>
      </c>
      <c r="X7369" s="211">
        <v>0.27715776560210698</v>
      </c>
      <c r="Y7369" s="211">
        <v>0.68158760139923791</v>
      </c>
      <c r="Z7369" s="211">
        <v>0.14410327745294887</v>
      </c>
      <c r="AA7369" s="212">
        <v>0.12571890278903783</v>
      </c>
    </row>
    <row r="7370" spans="1:27" x14ac:dyDescent="0.35">
      <c r="A7370" s="210" t="s">
        <v>8046</v>
      </c>
      <c r="B7370" s="217">
        <v>199.55679119080017</v>
      </c>
      <c r="C7370" s="211">
        <v>7.0816260777907675E-2</v>
      </c>
      <c r="D7370" s="211">
        <v>0.11584650564314684</v>
      </c>
      <c r="E7370" s="211">
        <v>8.0305667587990154E-2</v>
      </c>
      <c r="F7370" s="211">
        <v>8.2079896680765568E-2</v>
      </c>
      <c r="G7370" s="211">
        <v>0.12284467162401885</v>
      </c>
      <c r="H7370" s="211">
        <v>0.11980690649088306</v>
      </c>
      <c r="I7370" s="211">
        <v>0.52261238362905471</v>
      </c>
      <c r="J7370" s="211">
        <v>0.47918884615623242</v>
      </c>
      <c r="K7370" s="211">
        <v>0.60536233007552731</v>
      </c>
      <c r="L7370" s="211">
        <v>0.26825462973952835</v>
      </c>
      <c r="M7370" s="211">
        <v>0.11029833831773218</v>
      </c>
      <c r="N7370" s="211">
        <v>0.55883144749834857</v>
      </c>
      <c r="O7370" s="211">
        <v>0.77872782947068919</v>
      </c>
      <c r="P7370" s="211">
        <v>6.8702460320797354E-2</v>
      </c>
      <c r="Q7370" s="211">
        <v>0.10769849156844466</v>
      </c>
      <c r="R7370" s="211">
        <v>0.44441252149735927</v>
      </c>
      <c r="S7370" s="211">
        <v>0.32395913304106261</v>
      </c>
      <c r="T7370" s="211">
        <v>0.56635438204941591</v>
      </c>
      <c r="U7370" s="211">
        <v>0.52060628171334911</v>
      </c>
      <c r="V7370" s="211">
        <v>0.17121368196373229</v>
      </c>
      <c r="W7370" s="211">
        <v>0.59412154463935174</v>
      </c>
      <c r="X7370" s="211">
        <v>0.33045370174698596</v>
      </c>
      <c r="Y7370" s="211">
        <v>0.63141471277027406</v>
      </c>
      <c r="Z7370" s="211">
        <v>0.13997150605653358</v>
      </c>
      <c r="AA7370" s="212">
        <v>0.12202689334642806</v>
      </c>
    </row>
    <row r="7371" spans="1:27" x14ac:dyDescent="0.35">
      <c r="A7371" s="210" t="s">
        <v>8047</v>
      </c>
      <c r="B7371" s="217">
        <v>142.46725709753608</v>
      </c>
      <c r="C7371" s="211">
        <v>5.7057687336861333E-2</v>
      </c>
      <c r="D7371" s="211">
        <v>0.11588797575091477</v>
      </c>
      <c r="E7371" s="211">
        <v>8.5358021002535298E-2</v>
      </c>
      <c r="F7371" s="211">
        <v>9.756345651305609E-2</v>
      </c>
      <c r="G7371" s="211">
        <v>0.12078752791007613</v>
      </c>
      <c r="H7371" s="211">
        <v>0.12016574763096678</v>
      </c>
      <c r="I7371" s="211">
        <v>0.48218158358432706</v>
      </c>
      <c r="J7371" s="211">
        <v>0.43417194075289556</v>
      </c>
      <c r="K7371" s="211">
        <v>0.62446570142314806</v>
      </c>
      <c r="L7371" s="211">
        <v>0.27262706478673226</v>
      </c>
      <c r="M7371" s="211">
        <v>9.8794907186942699E-2</v>
      </c>
      <c r="N7371" s="211">
        <v>0.50993622583016507</v>
      </c>
      <c r="O7371" s="211">
        <v>0.71820832081401642</v>
      </c>
      <c r="P7371" s="211">
        <v>6.4951769652070085E-2</v>
      </c>
      <c r="Q7371" s="211">
        <v>0.11276903123156129</v>
      </c>
      <c r="R7371" s="211">
        <v>0.41438132287675139</v>
      </c>
      <c r="S7371" s="211">
        <v>0.2829020447433731</v>
      </c>
      <c r="T7371" s="211">
        <v>0.54686470671684384</v>
      </c>
      <c r="U7371" s="211">
        <v>0.50962799405684533</v>
      </c>
      <c r="V7371" s="211">
        <v>6.5384556718225018E-2</v>
      </c>
      <c r="W7371" s="211">
        <v>0.50380620776270957</v>
      </c>
      <c r="X7371" s="211">
        <v>0.3431929123084419</v>
      </c>
      <c r="Y7371" s="211">
        <v>0.76892850642454003</v>
      </c>
      <c r="Z7371" s="211">
        <v>0.14859245887926584</v>
      </c>
      <c r="AA7371" s="212">
        <v>0.11685643735643218</v>
      </c>
    </row>
    <row r="7372" spans="1:27" x14ac:dyDescent="0.35">
      <c r="A7372" s="210" t="s">
        <v>8048</v>
      </c>
      <c r="B7372" s="217">
        <v>167.97959749029846</v>
      </c>
      <c r="C7372" s="211">
        <v>6.4781755250244336E-2</v>
      </c>
      <c r="D7372" s="211">
        <v>0.12664897218637372</v>
      </c>
      <c r="E7372" s="211">
        <v>7.9551720697480788E-2</v>
      </c>
      <c r="F7372" s="211">
        <v>9.9632370551140437E-2</v>
      </c>
      <c r="G7372" s="211">
        <v>0.11725970400045746</v>
      </c>
      <c r="H7372" s="211">
        <v>0.11766247127291078</v>
      </c>
      <c r="I7372" s="211">
        <v>0.47600012705177458</v>
      </c>
      <c r="J7372" s="211">
        <v>0.39706480159563823</v>
      </c>
      <c r="K7372" s="211">
        <v>0.56184193816379779</v>
      </c>
      <c r="L7372" s="211">
        <v>0.27105539913345</v>
      </c>
      <c r="M7372" s="211">
        <v>9.8047198242819794E-2</v>
      </c>
      <c r="N7372" s="211">
        <v>0.41054102369196788</v>
      </c>
      <c r="O7372" s="211">
        <v>0.61988898762912359</v>
      </c>
      <c r="P7372" s="211">
        <v>6.3182358888426229E-2</v>
      </c>
      <c r="Q7372" s="211">
        <v>7.8725953326092613E-2</v>
      </c>
      <c r="R7372" s="211">
        <v>0.40025795177267792</v>
      </c>
      <c r="S7372" s="211">
        <v>0.37404865327201159</v>
      </c>
      <c r="T7372" s="211">
        <v>0.5281669909966179</v>
      </c>
      <c r="U7372" s="211">
        <v>0.48854149975513317</v>
      </c>
      <c r="V7372" s="211">
        <v>0.16017890682772962</v>
      </c>
      <c r="W7372" s="211">
        <v>0.51825795340448388</v>
      </c>
      <c r="X7372" s="211">
        <v>0.32699263915230603</v>
      </c>
      <c r="Y7372" s="211">
        <v>0.69705814410969369</v>
      </c>
      <c r="Z7372" s="211">
        <v>0.14500978177105994</v>
      </c>
      <c r="AA7372" s="212">
        <v>0.11485152905406394</v>
      </c>
    </row>
    <row r="7373" spans="1:27" x14ac:dyDescent="0.35">
      <c r="A7373" s="210" t="s">
        <v>8049</v>
      </c>
      <c r="B7373" s="217">
        <v>183.66577467814128</v>
      </c>
      <c r="C7373" s="211">
        <v>6.7440098531966919E-2</v>
      </c>
      <c r="D7373" s="211">
        <v>0.11346734123132708</v>
      </c>
      <c r="E7373" s="211">
        <v>8.5979737184127894E-2</v>
      </c>
      <c r="F7373" s="211">
        <v>0.10756466725939587</v>
      </c>
      <c r="G7373" s="211">
        <v>0.11822260543694078</v>
      </c>
      <c r="H7373" s="211">
        <v>0.1156398529508286</v>
      </c>
      <c r="I7373" s="211">
        <v>0.52442834931300164</v>
      </c>
      <c r="J7373" s="211">
        <v>0.45082319027791068</v>
      </c>
      <c r="K7373" s="211">
        <v>0.5934495559823294</v>
      </c>
      <c r="L7373" s="211">
        <v>0.27119548200248544</v>
      </c>
      <c r="M7373" s="211">
        <v>0.10014162253313844</v>
      </c>
      <c r="N7373" s="211">
        <v>0.54809376715387459</v>
      </c>
      <c r="O7373" s="211">
        <v>0.67560602920837265</v>
      </c>
      <c r="P7373" s="211">
        <v>6.7804817627161493E-2</v>
      </c>
      <c r="Q7373" s="211">
        <v>0.11649303899495769</v>
      </c>
      <c r="R7373" s="211">
        <v>0.41037969837372684</v>
      </c>
      <c r="S7373" s="211">
        <v>0.33783751672769557</v>
      </c>
      <c r="T7373" s="211">
        <v>0.57991245881866416</v>
      </c>
      <c r="U7373" s="211">
        <v>0.39693901519306829</v>
      </c>
      <c r="V7373" s="211">
        <v>0.16935999049691886</v>
      </c>
      <c r="W7373" s="211">
        <v>0.51882694779658689</v>
      </c>
      <c r="X7373" s="211">
        <v>0.32222041075237096</v>
      </c>
      <c r="Y7373" s="211">
        <v>0.70498900622585348</v>
      </c>
      <c r="Z7373" s="211">
        <v>0.14345970497509883</v>
      </c>
      <c r="AA7373" s="212">
        <v>0.11661294279207784</v>
      </c>
    </row>
    <row r="7374" spans="1:27" x14ac:dyDescent="0.35">
      <c r="A7374" s="210" t="s">
        <v>8050</v>
      </c>
      <c r="B7374" s="217">
        <v>141.233530759247</v>
      </c>
      <c r="C7374" s="211">
        <v>6.8455236923398818E-2</v>
      </c>
      <c r="D7374" s="211">
        <v>0.12555106309366512</v>
      </c>
      <c r="E7374" s="211">
        <v>8.407407067833042E-2</v>
      </c>
      <c r="F7374" s="211">
        <v>0.10020140084808285</v>
      </c>
      <c r="G7374" s="211">
        <v>0.11999658093644222</v>
      </c>
      <c r="H7374" s="211">
        <v>0.11551609437629182</v>
      </c>
      <c r="I7374" s="211">
        <v>0.45396444715679707</v>
      </c>
      <c r="J7374" s="211">
        <v>0.44787860218054676</v>
      </c>
      <c r="K7374" s="211">
        <v>0.53587907078055763</v>
      </c>
      <c r="L7374" s="211">
        <v>0.2708919520771943</v>
      </c>
      <c r="M7374" s="211">
        <v>9.2231135145140891E-2</v>
      </c>
      <c r="N7374" s="211">
        <v>0.36551464288360602</v>
      </c>
      <c r="O7374" s="211">
        <v>0.66452971824620344</v>
      </c>
      <c r="P7374" s="211">
        <v>6.8675605882860258E-2</v>
      </c>
      <c r="Q7374" s="211">
        <v>9.4058482074541469E-2</v>
      </c>
      <c r="R7374" s="211">
        <v>0.39501601120301016</v>
      </c>
      <c r="S7374" s="211">
        <v>0.27063265958002819</v>
      </c>
      <c r="T7374" s="211">
        <v>0.47556998743271395</v>
      </c>
      <c r="U7374" s="211">
        <v>0.39207723493729457</v>
      </c>
      <c r="V7374" s="211">
        <v>0.17081473784849788</v>
      </c>
      <c r="W7374" s="211">
        <v>0.49919330841657333</v>
      </c>
      <c r="X7374" s="211">
        <v>0.27315008464233342</v>
      </c>
      <c r="Y7374" s="211">
        <v>0.63224741274083718</v>
      </c>
      <c r="Z7374" s="211">
        <v>0.14036755586079289</v>
      </c>
      <c r="AA7374" s="212">
        <v>0.1223705605064821</v>
      </c>
    </row>
    <row r="7375" spans="1:27" x14ac:dyDescent="0.35">
      <c r="A7375" s="210" t="s">
        <v>8051</v>
      </c>
      <c r="B7375" s="217">
        <v>132.00782678897491</v>
      </c>
      <c r="C7375" s="211">
        <v>6.3767779102124084E-2</v>
      </c>
      <c r="D7375" s="211">
        <v>0.1208347663811184</v>
      </c>
      <c r="E7375" s="211">
        <v>7.5893062630462291E-2</v>
      </c>
      <c r="F7375" s="211">
        <v>8.8141335228342832E-2</v>
      </c>
      <c r="G7375" s="211">
        <v>0.12160363023916007</v>
      </c>
      <c r="H7375" s="211">
        <v>0.11997334486715323</v>
      </c>
      <c r="I7375" s="211">
        <v>0.43364325262517078</v>
      </c>
      <c r="J7375" s="211">
        <v>0.46341535185122829</v>
      </c>
      <c r="K7375" s="211">
        <v>0.63204286924595499</v>
      </c>
      <c r="L7375" s="211">
        <v>0.2752492960437144</v>
      </c>
      <c r="M7375" s="211">
        <v>0.10269944497696759</v>
      </c>
      <c r="N7375" s="211">
        <v>0.37795285328143507</v>
      </c>
      <c r="O7375" s="211">
        <v>0.54070542168962987</v>
      </c>
      <c r="P7375" s="211">
        <v>6.8548311626934894E-2</v>
      </c>
      <c r="Q7375" s="211">
        <v>0.1053677230810928</v>
      </c>
      <c r="R7375" s="211">
        <v>0.39916629042944313</v>
      </c>
      <c r="S7375" s="211">
        <v>0.38455718962417657</v>
      </c>
      <c r="T7375" s="211">
        <v>0.602193036051204</v>
      </c>
      <c r="U7375" s="211">
        <v>0.39384617992635351</v>
      </c>
      <c r="V7375" s="211">
        <v>0.11032370182903554</v>
      </c>
      <c r="W7375" s="211">
        <v>0.53695710498104576</v>
      </c>
      <c r="X7375" s="211">
        <v>0.3569469677932563</v>
      </c>
      <c r="Y7375" s="211">
        <v>0.63700881784066676</v>
      </c>
      <c r="Z7375" s="211">
        <v>0.14746507018306601</v>
      </c>
      <c r="AA7375" s="212">
        <v>0.1230618867630581</v>
      </c>
    </row>
    <row r="7376" spans="1:27" x14ac:dyDescent="0.35">
      <c r="A7376" s="210" t="s">
        <v>8052</v>
      </c>
      <c r="B7376" s="217">
        <v>124.15013176075649</v>
      </c>
      <c r="C7376" s="211">
        <v>5.3154095063703402E-2</v>
      </c>
      <c r="D7376" s="211">
        <v>0.12759098990945189</v>
      </c>
      <c r="E7376" s="211">
        <v>7.5286823682605156E-2</v>
      </c>
      <c r="F7376" s="211">
        <v>0.10005820193541687</v>
      </c>
      <c r="G7376" s="211">
        <v>0.1206067964844349</v>
      </c>
      <c r="H7376" s="211">
        <v>0.12865586581178728</v>
      </c>
      <c r="I7376" s="211">
        <v>0.52617356167167351</v>
      </c>
      <c r="J7376" s="211">
        <v>0.42035219418827219</v>
      </c>
      <c r="K7376" s="211">
        <v>0.60566504985623115</v>
      </c>
      <c r="L7376" s="211">
        <v>0.27193731668582122</v>
      </c>
      <c r="M7376" s="211">
        <v>9.6778256397572426E-2</v>
      </c>
      <c r="N7376" s="211">
        <v>0.43087126511891094</v>
      </c>
      <c r="O7376" s="211">
        <v>0.7870959490712498</v>
      </c>
      <c r="P7376" s="211">
        <v>7.1737519510366277E-2</v>
      </c>
      <c r="Q7376" s="211">
        <v>9.3646647275991979E-2</v>
      </c>
      <c r="R7376" s="211">
        <v>0.46162563556665465</v>
      </c>
      <c r="S7376" s="211">
        <v>0.38848673574872306</v>
      </c>
      <c r="T7376" s="211">
        <v>0.55077906269932519</v>
      </c>
      <c r="U7376" s="211">
        <v>0.37619022790637319</v>
      </c>
      <c r="V7376" s="211">
        <v>5.5537377132400562E-2</v>
      </c>
      <c r="W7376" s="211">
        <v>0.53255503719547592</v>
      </c>
      <c r="X7376" s="211">
        <v>0.23578808082681374</v>
      </c>
      <c r="Y7376" s="211">
        <v>0.65757769161934487</v>
      </c>
      <c r="Z7376" s="211">
        <v>0.14495304664112491</v>
      </c>
      <c r="AA7376" s="212">
        <v>0.11747663835152071</v>
      </c>
    </row>
    <row r="7377" spans="1:27" x14ac:dyDescent="0.35">
      <c r="A7377" s="210" t="s">
        <v>8053</v>
      </c>
      <c r="B7377" s="217">
        <v>119.31090902515919</v>
      </c>
      <c r="C7377" s="211">
        <v>5.6436265844885716E-2</v>
      </c>
      <c r="D7377" s="211">
        <v>0.12367816540616713</v>
      </c>
      <c r="E7377" s="211">
        <v>7.5176464197543008E-2</v>
      </c>
      <c r="F7377" s="211">
        <v>8.5594972222358928E-2</v>
      </c>
      <c r="G7377" s="211">
        <v>0.12276371271895259</v>
      </c>
      <c r="H7377" s="211">
        <v>0.12387919083458725</v>
      </c>
      <c r="I7377" s="211">
        <v>0.51268091068037513</v>
      </c>
      <c r="J7377" s="211">
        <v>0.44466988182514722</v>
      </c>
      <c r="K7377" s="211">
        <v>0.59024094595775833</v>
      </c>
      <c r="L7377" s="211">
        <v>0.27587256818642414</v>
      </c>
      <c r="M7377" s="211">
        <v>8.8678772030698363E-2</v>
      </c>
      <c r="N7377" s="211">
        <v>0.39767488899284464</v>
      </c>
      <c r="O7377" s="211">
        <v>0.71780467305242857</v>
      </c>
      <c r="P7377" s="211">
        <v>6.6985511546864579E-2</v>
      </c>
      <c r="Q7377" s="211">
        <v>5.79329198601123E-2</v>
      </c>
      <c r="R7377" s="211">
        <v>0.44807934580303521</v>
      </c>
      <c r="S7377" s="211">
        <v>0.29567545291807829</v>
      </c>
      <c r="T7377" s="211">
        <v>0.53501684568276708</v>
      </c>
      <c r="U7377" s="211">
        <v>0.45488561010309536</v>
      </c>
      <c r="V7377" s="211">
        <v>8.7429319245020343E-2</v>
      </c>
      <c r="W7377" s="211">
        <v>0.62341478720607735</v>
      </c>
      <c r="X7377" s="211">
        <v>0.36469913564578305</v>
      </c>
      <c r="Y7377" s="211">
        <v>0.54115062696154759</v>
      </c>
      <c r="Z7377" s="211">
        <v>0.14886064899558429</v>
      </c>
      <c r="AA7377" s="212">
        <v>0.11939182251585546</v>
      </c>
    </row>
    <row r="7378" spans="1:27" x14ac:dyDescent="0.35">
      <c r="A7378" s="210" t="s">
        <v>8054</v>
      </c>
      <c r="B7378" s="217">
        <v>123.07077095126223</v>
      </c>
      <c r="C7378" s="211">
        <v>7.781714060698397E-2</v>
      </c>
      <c r="D7378" s="211">
        <v>0.12763558167362946</v>
      </c>
      <c r="E7378" s="211">
        <v>7.9625716341430647E-2</v>
      </c>
      <c r="F7378" s="211">
        <v>0.10887161470844139</v>
      </c>
      <c r="G7378" s="211">
        <v>0.12078369756695251</v>
      </c>
      <c r="H7378" s="211">
        <v>0.12489827458926138</v>
      </c>
      <c r="I7378" s="211">
        <v>0.52453088085595745</v>
      </c>
      <c r="J7378" s="211">
        <v>0.48225864122729578</v>
      </c>
      <c r="K7378" s="211">
        <v>0.6467027940659531</v>
      </c>
      <c r="L7378" s="211">
        <v>0.26885337214988669</v>
      </c>
      <c r="M7378" s="211">
        <v>8.7239352115882199E-2</v>
      </c>
      <c r="N7378" s="211">
        <v>0.48326807309264497</v>
      </c>
      <c r="O7378" s="211">
        <v>0.64707434144136378</v>
      </c>
      <c r="P7378" s="211">
        <v>6.4305553038233071E-2</v>
      </c>
      <c r="Q7378" s="211">
        <v>0.11444405718660663</v>
      </c>
      <c r="R7378" s="211">
        <v>0.47658308821722167</v>
      </c>
      <c r="S7378" s="211">
        <v>0.35332751954728536</v>
      </c>
      <c r="T7378" s="211">
        <v>0.61442455322070455</v>
      </c>
      <c r="U7378" s="211">
        <v>0.38859359076036565</v>
      </c>
      <c r="V7378" s="211">
        <v>5.7728296303642179E-2</v>
      </c>
      <c r="W7378" s="211">
        <v>0.57684392898102965</v>
      </c>
      <c r="X7378" s="211">
        <v>0.31174507867762602</v>
      </c>
      <c r="Y7378" s="211">
        <v>0.7208542236058556</v>
      </c>
      <c r="Z7378" s="211">
        <v>0.14893954784843652</v>
      </c>
      <c r="AA7378" s="212">
        <v>0.11909979555985616</v>
      </c>
    </row>
    <row r="7379" spans="1:27" x14ac:dyDescent="0.35">
      <c r="A7379" s="210" t="s">
        <v>8055</v>
      </c>
      <c r="B7379" s="217">
        <v>149.37505007999468</v>
      </c>
      <c r="C7379" s="211">
        <v>6.7583494436575881E-2</v>
      </c>
      <c r="D7379" s="211">
        <v>0.13196412384491929</v>
      </c>
      <c r="E7379" s="211">
        <v>6.7556901595842545E-2</v>
      </c>
      <c r="F7379" s="211">
        <v>7.9204411112708817E-2</v>
      </c>
      <c r="G7379" s="211">
        <v>0.11973213591456561</v>
      </c>
      <c r="H7379" s="211">
        <v>0.12011666079210212</v>
      </c>
      <c r="I7379" s="211">
        <v>0.48620818668466276</v>
      </c>
      <c r="J7379" s="211">
        <v>0.42497014613283657</v>
      </c>
      <c r="K7379" s="211">
        <v>0.58503447969577393</v>
      </c>
      <c r="L7379" s="211">
        <v>0.2795548937154988</v>
      </c>
      <c r="M7379" s="211">
        <v>7.9311407787584734E-2</v>
      </c>
      <c r="N7379" s="211">
        <v>0.52505001437595855</v>
      </c>
      <c r="O7379" s="211">
        <v>0.69794625748048855</v>
      </c>
      <c r="P7379" s="211">
        <v>6.5865858777036337E-2</v>
      </c>
      <c r="Q7379" s="211">
        <v>0.12089178029904449</v>
      </c>
      <c r="R7379" s="211">
        <v>0.41917122729811168</v>
      </c>
      <c r="S7379" s="211">
        <v>0.2892165197127381</v>
      </c>
      <c r="T7379" s="211">
        <v>0.5417698475336421</v>
      </c>
      <c r="U7379" s="211">
        <v>0.35360030235080919</v>
      </c>
      <c r="V7379" s="211">
        <v>0.17858251807208478</v>
      </c>
      <c r="W7379" s="211">
        <v>0.58145559080889864</v>
      </c>
      <c r="X7379" s="211">
        <v>0.33496698531655611</v>
      </c>
      <c r="Y7379" s="211">
        <v>0.61472178725515669</v>
      </c>
      <c r="Z7379" s="211">
        <v>0.14783765071784449</v>
      </c>
      <c r="AA7379" s="212">
        <v>0.11479382271802378</v>
      </c>
    </row>
    <row r="7380" spans="1:27" x14ac:dyDescent="0.35">
      <c r="A7380" s="210" t="s">
        <v>8056</v>
      </c>
      <c r="B7380" s="217">
        <v>140.91115221329366</v>
      </c>
      <c r="C7380" s="211">
        <v>7.5712832214721346E-2</v>
      </c>
      <c r="D7380" s="211">
        <v>0.11701723455935545</v>
      </c>
      <c r="E7380" s="211">
        <v>7.4266993589927804E-2</v>
      </c>
      <c r="F7380" s="211">
        <v>9.647797419979745E-2</v>
      </c>
      <c r="G7380" s="211">
        <v>0.11538148428802547</v>
      </c>
      <c r="H7380" s="211">
        <v>0.11144237807561679</v>
      </c>
      <c r="I7380" s="211">
        <v>0.47113886171418817</v>
      </c>
      <c r="J7380" s="211">
        <v>0.49155418374404353</v>
      </c>
      <c r="K7380" s="211">
        <v>0.58094766718383761</v>
      </c>
      <c r="L7380" s="211">
        <v>0.27875031933888605</v>
      </c>
      <c r="M7380" s="211">
        <v>8.3071671104085393E-2</v>
      </c>
      <c r="N7380" s="211">
        <v>0.53224038261815165</v>
      </c>
      <c r="O7380" s="211">
        <v>0.73425907078025254</v>
      </c>
      <c r="P7380" s="211">
        <v>7.2067534194080088E-2</v>
      </c>
      <c r="Q7380" s="211">
        <v>0.11945289754693819</v>
      </c>
      <c r="R7380" s="211">
        <v>0.39139892486031291</v>
      </c>
      <c r="S7380" s="211">
        <v>0.34587813092249847</v>
      </c>
      <c r="T7380" s="211">
        <v>0.51175196075664431</v>
      </c>
      <c r="U7380" s="211">
        <v>0.43726717316905039</v>
      </c>
      <c r="V7380" s="211">
        <v>0.10379493145903666</v>
      </c>
      <c r="W7380" s="211">
        <v>0.58584436290773345</v>
      </c>
      <c r="X7380" s="211">
        <v>0.37714188744844923</v>
      </c>
      <c r="Y7380" s="211">
        <v>0.666659795921975</v>
      </c>
      <c r="Z7380" s="211">
        <v>0.14875142293987823</v>
      </c>
      <c r="AA7380" s="212">
        <v>0.1215933111179094</v>
      </c>
    </row>
    <row r="7381" spans="1:27" x14ac:dyDescent="0.35">
      <c r="A7381" s="210" t="s">
        <v>8057</v>
      </c>
      <c r="B7381" s="217">
        <v>175.91325679387495</v>
      </c>
      <c r="C7381" s="211">
        <v>5.5966303401204211E-2</v>
      </c>
      <c r="D7381" s="211">
        <v>0.12616073618820439</v>
      </c>
      <c r="E7381" s="211">
        <v>8.5592696558088863E-2</v>
      </c>
      <c r="F7381" s="211">
        <v>0.10397205772913121</v>
      </c>
      <c r="G7381" s="211">
        <v>0.12070455712213719</v>
      </c>
      <c r="H7381" s="211">
        <v>0.11740624479143058</v>
      </c>
      <c r="I7381" s="211">
        <v>0.46205502169494267</v>
      </c>
      <c r="J7381" s="211">
        <v>0.44055551991517106</v>
      </c>
      <c r="K7381" s="211">
        <v>0.5808290177450075</v>
      </c>
      <c r="L7381" s="211">
        <v>0.27788837228878588</v>
      </c>
      <c r="M7381" s="211">
        <v>0.11922147324620103</v>
      </c>
      <c r="N7381" s="211">
        <v>0.46846501926292622</v>
      </c>
      <c r="O7381" s="211">
        <v>0.65994017378722769</v>
      </c>
      <c r="P7381" s="211">
        <v>6.4989899771522003E-2</v>
      </c>
      <c r="Q7381" s="211">
        <v>5.9109922539395149E-2</v>
      </c>
      <c r="R7381" s="211">
        <v>0.45739883231049261</v>
      </c>
      <c r="S7381" s="211">
        <v>0.41032244752492686</v>
      </c>
      <c r="T7381" s="211">
        <v>0.5409666483457688</v>
      </c>
      <c r="U7381" s="211">
        <v>0.34340238063654993</v>
      </c>
      <c r="V7381" s="211">
        <v>0.15907093052420523</v>
      </c>
      <c r="W7381" s="211">
        <v>0.5461013080812368</v>
      </c>
      <c r="X7381" s="211">
        <v>0.3263457711796271</v>
      </c>
      <c r="Y7381" s="211">
        <v>0.76035943444338583</v>
      </c>
      <c r="Z7381" s="211">
        <v>0.14260577215042908</v>
      </c>
      <c r="AA7381" s="212">
        <v>0.11486950677693106</v>
      </c>
    </row>
    <row r="7382" spans="1:27" x14ac:dyDescent="0.35">
      <c r="A7382" s="210" t="s">
        <v>8058</v>
      </c>
      <c r="B7382" s="217">
        <v>154.30036668572231</v>
      </c>
      <c r="C7382" s="211">
        <v>6.0429930065828551E-2</v>
      </c>
      <c r="D7382" s="211">
        <v>0.12891067536212111</v>
      </c>
      <c r="E7382" s="211">
        <v>8.3014632219606754E-2</v>
      </c>
      <c r="F7382" s="211">
        <v>0.11477927389333716</v>
      </c>
      <c r="G7382" s="211">
        <v>0.12119141715027169</v>
      </c>
      <c r="H7382" s="211">
        <v>0.12023123080103805</v>
      </c>
      <c r="I7382" s="211">
        <v>0.42657858123644021</v>
      </c>
      <c r="J7382" s="211">
        <v>0.44421994962830125</v>
      </c>
      <c r="K7382" s="211">
        <v>0.64051139432340709</v>
      </c>
      <c r="L7382" s="211">
        <v>0.27350407891291123</v>
      </c>
      <c r="M7382" s="211">
        <v>8.6372322014408046E-2</v>
      </c>
      <c r="N7382" s="211">
        <v>0.35816417922399724</v>
      </c>
      <c r="O7382" s="211">
        <v>0.61102358986761063</v>
      </c>
      <c r="P7382" s="211">
        <v>7.0068257767529993E-2</v>
      </c>
      <c r="Q7382" s="211">
        <v>8.6263100614943813E-2</v>
      </c>
      <c r="R7382" s="211">
        <v>0.42384752040609774</v>
      </c>
      <c r="S7382" s="211">
        <v>0.30590996691716288</v>
      </c>
      <c r="T7382" s="211">
        <v>0.55316911723752593</v>
      </c>
      <c r="U7382" s="211">
        <v>0.43097895277424497</v>
      </c>
      <c r="V7382" s="211">
        <v>0.15002312108155008</v>
      </c>
      <c r="W7382" s="211">
        <v>0.53621259681758915</v>
      </c>
      <c r="X7382" s="211">
        <v>0.30827250958508212</v>
      </c>
      <c r="Y7382" s="211">
        <v>0.70726970183922222</v>
      </c>
      <c r="Z7382" s="211">
        <v>0.1477906716110399</v>
      </c>
      <c r="AA7382" s="212">
        <v>0.1231269469881351</v>
      </c>
    </row>
    <row r="7383" spans="1:27" x14ac:dyDescent="0.35">
      <c r="A7383" s="210" t="s">
        <v>8059</v>
      </c>
      <c r="B7383" s="217">
        <v>105.66846969166012</v>
      </c>
      <c r="C7383" s="211">
        <v>6.4848842463042441E-2</v>
      </c>
      <c r="D7383" s="211">
        <v>0.12634891930274292</v>
      </c>
      <c r="E7383" s="211">
        <v>7.9643794241413282E-2</v>
      </c>
      <c r="F7383" s="211">
        <v>9.6587948652014199E-2</v>
      </c>
      <c r="G7383" s="211">
        <v>0.11890343808983475</v>
      </c>
      <c r="H7383" s="211">
        <v>0.10094100728392955</v>
      </c>
      <c r="I7383" s="211">
        <v>0.48163534636124072</v>
      </c>
      <c r="J7383" s="211">
        <v>0.47190899678571141</v>
      </c>
      <c r="K7383" s="211">
        <v>0.64631807467956381</v>
      </c>
      <c r="L7383" s="211">
        <v>0.27472158185913859</v>
      </c>
      <c r="M7383" s="211">
        <v>0.11177315034729403</v>
      </c>
      <c r="N7383" s="211">
        <v>0.41092145601162</v>
      </c>
      <c r="O7383" s="211">
        <v>0.67137336873461484</v>
      </c>
      <c r="P7383" s="211">
        <v>6.7789101009999728E-2</v>
      </c>
      <c r="Q7383" s="211">
        <v>7.9828785225571033E-2</v>
      </c>
      <c r="R7383" s="211">
        <v>0.44630198829253581</v>
      </c>
      <c r="S7383" s="211">
        <v>0.33759432395703604</v>
      </c>
      <c r="T7383" s="211">
        <v>0.50440987059598319</v>
      </c>
      <c r="U7383" s="211">
        <v>0.30965846537667263</v>
      </c>
      <c r="V7383" s="211">
        <v>5.5475165477274158E-2</v>
      </c>
      <c r="W7383" s="211">
        <v>0.48873927581670085</v>
      </c>
      <c r="X7383" s="211">
        <v>0.32021965949283004</v>
      </c>
      <c r="Y7383" s="211">
        <v>0.5923987207588185</v>
      </c>
      <c r="Z7383" s="211">
        <v>0.14945107680177325</v>
      </c>
      <c r="AA7383" s="212">
        <v>0.12385470875154433</v>
      </c>
    </row>
    <row r="7384" spans="1:27" x14ac:dyDescent="0.35">
      <c r="A7384" s="210" t="s">
        <v>8060</v>
      </c>
      <c r="B7384" s="217">
        <v>152.16333107410787</v>
      </c>
      <c r="C7384" s="211">
        <v>5.0895353343029762E-2</v>
      </c>
      <c r="D7384" s="211">
        <v>0.1181675675199234</v>
      </c>
      <c r="E7384" s="211">
        <v>7.3736384995236881E-2</v>
      </c>
      <c r="F7384" s="211">
        <v>8.7036072224774205E-2</v>
      </c>
      <c r="G7384" s="211">
        <v>0.12166900000154998</v>
      </c>
      <c r="H7384" s="211">
        <v>0.11550751576710161</v>
      </c>
      <c r="I7384" s="211">
        <v>0.4290275514630415</v>
      </c>
      <c r="J7384" s="211">
        <v>0.46447160492342776</v>
      </c>
      <c r="K7384" s="211">
        <v>0.63567284660855661</v>
      </c>
      <c r="L7384" s="211">
        <v>0.26808913432554643</v>
      </c>
      <c r="M7384" s="211">
        <v>9.5687397823236126E-2</v>
      </c>
      <c r="N7384" s="211">
        <v>0.52596137340387517</v>
      </c>
      <c r="O7384" s="211">
        <v>0.72498250389854046</v>
      </c>
      <c r="P7384" s="211">
        <v>6.59719569670386E-2</v>
      </c>
      <c r="Q7384" s="211">
        <v>0.11237027424889903</v>
      </c>
      <c r="R7384" s="211">
        <v>0.40161872494036394</v>
      </c>
      <c r="S7384" s="211">
        <v>0.30482841020637597</v>
      </c>
      <c r="T7384" s="211">
        <v>0.51434622288133658</v>
      </c>
      <c r="U7384" s="211">
        <v>0.50581669293519482</v>
      </c>
      <c r="V7384" s="211">
        <v>0.13317885694021242</v>
      </c>
      <c r="W7384" s="211">
        <v>0.59712257514399258</v>
      </c>
      <c r="X7384" s="211">
        <v>0.2873592401414557</v>
      </c>
      <c r="Y7384" s="211">
        <v>0.63999825737312255</v>
      </c>
      <c r="Z7384" s="211">
        <v>0.14044384887467748</v>
      </c>
      <c r="AA7384" s="212">
        <v>0.12510537029327251</v>
      </c>
    </row>
    <row r="7385" spans="1:27" x14ac:dyDescent="0.35">
      <c r="A7385" s="210" t="s">
        <v>8061</v>
      </c>
      <c r="B7385" s="217">
        <v>169.04017844013532</v>
      </c>
      <c r="C7385" s="211">
        <v>6.2695667679833367E-2</v>
      </c>
      <c r="D7385" s="211">
        <v>0.12525718538855404</v>
      </c>
      <c r="E7385" s="211">
        <v>7.4735186837017492E-2</v>
      </c>
      <c r="F7385" s="211">
        <v>9.4868289685905757E-2</v>
      </c>
      <c r="G7385" s="211">
        <v>0.1265272629809473</v>
      </c>
      <c r="H7385" s="211">
        <v>0.12280972581041631</v>
      </c>
      <c r="I7385" s="211">
        <v>0.48852899432805408</v>
      </c>
      <c r="J7385" s="211">
        <v>0.4564218546219096</v>
      </c>
      <c r="K7385" s="211">
        <v>0.59246701368843302</v>
      </c>
      <c r="L7385" s="211">
        <v>0.27043177617932368</v>
      </c>
      <c r="M7385" s="211">
        <v>0.10631732100015906</v>
      </c>
      <c r="N7385" s="211">
        <v>0.37272270959258619</v>
      </c>
      <c r="O7385" s="211">
        <v>0.74981113224229368</v>
      </c>
      <c r="P7385" s="211">
        <v>6.8674491362864354E-2</v>
      </c>
      <c r="Q7385" s="211">
        <v>8.2587869283520604E-2</v>
      </c>
      <c r="R7385" s="211">
        <v>0.42864535431481576</v>
      </c>
      <c r="S7385" s="211">
        <v>0.33470862680278096</v>
      </c>
      <c r="T7385" s="211">
        <v>0.47133237603403633</v>
      </c>
      <c r="U7385" s="211">
        <v>0.56280114747090471</v>
      </c>
      <c r="V7385" s="211">
        <v>0.15257731325093712</v>
      </c>
      <c r="W7385" s="211">
        <v>0.4992893101564061</v>
      </c>
      <c r="X7385" s="211">
        <v>0.27100815624004937</v>
      </c>
      <c r="Y7385" s="211">
        <v>0.6797390520397143</v>
      </c>
      <c r="Z7385" s="211">
        <v>0.14778123126550885</v>
      </c>
      <c r="AA7385" s="212">
        <v>0.12777624971316132</v>
      </c>
    </row>
    <row r="7386" spans="1:27" x14ac:dyDescent="0.35">
      <c r="A7386" s="210" t="s">
        <v>8062</v>
      </c>
      <c r="B7386" s="217">
        <v>120.89672586273045</v>
      </c>
      <c r="C7386" s="211">
        <v>7.1392055559262244E-2</v>
      </c>
      <c r="D7386" s="211">
        <v>0.12655364035261979</v>
      </c>
      <c r="E7386" s="211">
        <v>7.9723034086850469E-2</v>
      </c>
      <c r="F7386" s="211">
        <v>9.8207911336190487E-2</v>
      </c>
      <c r="G7386" s="211">
        <v>0.12363446036697301</v>
      </c>
      <c r="H7386" s="211">
        <v>0.11063802817299731</v>
      </c>
      <c r="I7386" s="211">
        <v>0.42514407101671792</v>
      </c>
      <c r="J7386" s="211">
        <v>0.43914196460793692</v>
      </c>
      <c r="K7386" s="211">
        <v>0.59205546236987683</v>
      </c>
      <c r="L7386" s="211">
        <v>0.27764412452171233</v>
      </c>
      <c r="M7386" s="211">
        <v>9.8826835169093533E-2</v>
      </c>
      <c r="N7386" s="211">
        <v>0.33593189251556127</v>
      </c>
      <c r="O7386" s="211">
        <v>0.75281280961201025</v>
      </c>
      <c r="P7386" s="211">
        <v>6.3135181767818668E-2</v>
      </c>
      <c r="Q7386" s="211">
        <v>9.9420504876746169E-2</v>
      </c>
      <c r="R7386" s="211">
        <v>0.46903896346720836</v>
      </c>
      <c r="S7386" s="211">
        <v>0.35367550764473854</v>
      </c>
      <c r="T7386" s="211">
        <v>0.55284262456481148</v>
      </c>
      <c r="U7386" s="211">
        <v>0.41024113298059167</v>
      </c>
      <c r="V7386" s="211">
        <v>7.3238748199617398E-2</v>
      </c>
      <c r="W7386" s="211">
        <v>0.46305126158372323</v>
      </c>
      <c r="X7386" s="211">
        <v>0.3843755843753982</v>
      </c>
      <c r="Y7386" s="211">
        <v>0.73933946936654371</v>
      </c>
      <c r="Z7386" s="211">
        <v>0.14809531586448121</v>
      </c>
      <c r="AA7386" s="212">
        <v>0.12008206362494968</v>
      </c>
    </row>
    <row r="7387" spans="1:27" x14ac:dyDescent="0.35">
      <c r="A7387" s="210" t="s">
        <v>8063</v>
      </c>
      <c r="B7387" s="217">
        <v>155.48275222804011</v>
      </c>
      <c r="C7387" s="211">
        <v>5.9867165556673943E-2</v>
      </c>
      <c r="D7387" s="211">
        <v>0.12970800218581408</v>
      </c>
      <c r="E7387" s="211">
        <v>7.7511861951836611E-2</v>
      </c>
      <c r="F7387" s="211">
        <v>7.6733464505227514E-2</v>
      </c>
      <c r="G7387" s="211">
        <v>0.11773671548093229</v>
      </c>
      <c r="H7387" s="211">
        <v>0.11795171422891447</v>
      </c>
      <c r="I7387" s="211">
        <v>0.51576840021019821</v>
      </c>
      <c r="J7387" s="211">
        <v>0.48868007778943262</v>
      </c>
      <c r="K7387" s="211">
        <v>0.54039925899128993</v>
      </c>
      <c r="L7387" s="211">
        <v>0.27031535904881543</v>
      </c>
      <c r="M7387" s="211">
        <v>0.11043043397370657</v>
      </c>
      <c r="N7387" s="211">
        <v>0.48442234220267733</v>
      </c>
      <c r="O7387" s="211">
        <v>0.76843643926795002</v>
      </c>
      <c r="P7387" s="211">
        <v>6.2787429474472578E-2</v>
      </c>
      <c r="Q7387" s="211">
        <v>7.0002770379275936E-2</v>
      </c>
      <c r="R7387" s="211">
        <v>0.3814077959697465</v>
      </c>
      <c r="S7387" s="211">
        <v>0.33155042694425091</v>
      </c>
      <c r="T7387" s="211">
        <v>0.4867491871549392</v>
      </c>
      <c r="U7387" s="211">
        <v>0.37213602276534247</v>
      </c>
      <c r="V7387" s="211">
        <v>0.16386954477130486</v>
      </c>
      <c r="W7387" s="211">
        <v>0.58561561645072813</v>
      </c>
      <c r="X7387" s="211">
        <v>0.2771335289032007</v>
      </c>
      <c r="Y7387" s="211">
        <v>0.74200681046150851</v>
      </c>
      <c r="Z7387" s="211">
        <v>0.14490736197323356</v>
      </c>
      <c r="AA7387" s="212">
        <v>0.12140113012492736</v>
      </c>
    </row>
    <row r="7388" spans="1:27" x14ac:dyDescent="0.35">
      <c r="A7388" s="210" t="s">
        <v>8064</v>
      </c>
      <c r="B7388" s="217">
        <v>159.27354007103386</v>
      </c>
      <c r="C7388" s="211">
        <v>6.154719284437505E-2</v>
      </c>
      <c r="D7388" s="211">
        <v>0.11882655277668426</v>
      </c>
      <c r="E7388" s="211">
        <v>8.1604470382789146E-2</v>
      </c>
      <c r="F7388" s="211">
        <v>8.1135633723151232E-2</v>
      </c>
      <c r="G7388" s="211">
        <v>0.11882521715868584</v>
      </c>
      <c r="H7388" s="211">
        <v>0.11606862971879153</v>
      </c>
      <c r="I7388" s="211">
        <v>0.48600827968466315</v>
      </c>
      <c r="J7388" s="211">
        <v>0.44269106293380878</v>
      </c>
      <c r="K7388" s="211">
        <v>0.62850271467990093</v>
      </c>
      <c r="L7388" s="211">
        <v>0.28022134521242659</v>
      </c>
      <c r="M7388" s="211">
        <v>9.8937408088830961E-2</v>
      </c>
      <c r="N7388" s="211">
        <v>0.56089323098435562</v>
      </c>
      <c r="O7388" s="211">
        <v>0.68001279625038902</v>
      </c>
      <c r="P7388" s="211">
        <v>6.9129455419420671E-2</v>
      </c>
      <c r="Q7388" s="211">
        <v>0.13518334448629024</v>
      </c>
      <c r="R7388" s="211">
        <v>0.45258020651845388</v>
      </c>
      <c r="S7388" s="211">
        <v>0.34004566922779872</v>
      </c>
      <c r="T7388" s="211">
        <v>0.51943931457147252</v>
      </c>
      <c r="U7388" s="211">
        <v>0.49843288949555353</v>
      </c>
      <c r="V7388" s="211">
        <v>0.10524776525026995</v>
      </c>
      <c r="W7388" s="211">
        <v>0.51621040193414092</v>
      </c>
      <c r="X7388" s="211">
        <v>0.24544803050532737</v>
      </c>
      <c r="Y7388" s="211">
        <v>0.78174045653702162</v>
      </c>
      <c r="Z7388" s="211">
        <v>0.14342663052176874</v>
      </c>
      <c r="AA7388" s="212">
        <v>0.12573360842051162</v>
      </c>
    </row>
    <row r="7389" spans="1:27" x14ac:dyDescent="0.35">
      <c r="A7389" s="210" t="s">
        <v>8065</v>
      </c>
      <c r="B7389" s="217">
        <v>144.82611513212703</v>
      </c>
      <c r="C7389" s="211">
        <v>6.6519060160839624E-2</v>
      </c>
      <c r="D7389" s="211">
        <v>0.12669854181514473</v>
      </c>
      <c r="E7389" s="211">
        <v>7.9412427995660562E-2</v>
      </c>
      <c r="F7389" s="211">
        <v>7.8966813572619282E-2</v>
      </c>
      <c r="G7389" s="211">
        <v>0.12280865626494443</v>
      </c>
      <c r="H7389" s="211">
        <v>0.11405488335634389</v>
      </c>
      <c r="I7389" s="211">
        <v>0.48032191029536025</v>
      </c>
      <c r="J7389" s="211">
        <v>0.46250644567240473</v>
      </c>
      <c r="K7389" s="211">
        <v>0.54109293416566262</v>
      </c>
      <c r="L7389" s="211">
        <v>0.27168086233305744</v>
      </c>
      <c r="M7389" s="211">
        <v>0.10027005035442899</v>
      </c>
      <c r="N7389" s="211">
        <v>0.46864755004282599</v>
      </c>
      <c r="O7389" s="211">
        <v>0.6400774532504635</v>
      </c>
      <c r="P7389" s="211">
        <v>6.822997003802618E-2</v>
      </c>
      <c r="Q7389" s="211">
        <v>8.0113352035917421E-2</v>
      </c>
      <c r="R7389" s="211">
        <v>0.36192480101855784</v>
      </c>
      <c r="S7389" s="211">
        <v>0.3361177428804471</v>
      </c>
      <c r="T7389" s="211">
        <v>0.52687650300546818</v>
      </c>
      <c r="U7389" s="211">
        <v>0.39494806866999349</v>
      </c>
      <c r="V7389" s="211">
        <v>0.15559771007216483</v>
      </c>
      <c r="W7389" s="211">
        <v>0.53646117969410723</v>
      </c>
      <c r="X7389" s="211">
        <v>0.33168639050135218</v>
      </c>
      <c r="Y7389" s="211">
        <v>0.61907488038353276</v>
      </c>
      <c r="Z7389" s="211">
        <v>0.14922104079915427</v>
      </c>
      <c r="AA7389" s="212">
        <v>0.12190167206951513</v>
      </c>
    </row>
    <row r="7390" spans="1:27" x14ac:dyDescent="0.35">
      <c r="A7390" s="210" t="s">
        <v>8066</v>
      </c>
      <c r="B7390" s="217">
        <v>137.97895035402303</v>
      </c>
      <c r="C7390" s="211">
        <v>7.4217863461661676E-2</v>
      </c>
      <c r="D7390" s="211">
        <v>0.11718383118705528</v>
      </c>
      <c r="E7390" s="211">
        <v>6.7559366256274928E-2</v>
      </c>
      <c r="F7390" s="211">
        <v>9.6236111775854699E-2</v>
      </c>
      <c r="G7390" s="211">
        <v>0.12341692208447785</v>
      </c>
      <c r="H7390" s="211">
        <v>0.11730526203024182</v>
      </c>
      <c r="I7390" s="211">
        <v>0.43397172900304487</v>
      </c>
      <c r="J7390" s="211">
        <v>0.43616326377707704</v>
      </c>
      <c r="K7390" s="211">
        <v>0.6332209746311156</v>
      </c>
      <c r="L7390" s="211">
        <v>0.27591426968087596</v>
      </c>
      <c r="M7390" s="211">
        <v>8.0597043799334564E-2</v>
      </c>
      <c r="N7390" s="211">
        <v>0.41079689066329333</v>
      </c>
      <c r="O7390" s="211">
        <v>0.68169087940882889</v>
      </c>
      <c r="P7390" s="211">
        <v>6.8565857954114517E-2</v>
      </c>
      <c r="Q7390" s="211">
        <v>4.9695151535827625E-2</v>
      </c>
      <c r="R7390" s="211">
        <v>0.44969437971215354</v>
      </c>
      <c r="S7390" s="211">
        <v>0.39724215729930323</v>
      </c>
      <c r="T7390" s="211">
        <v>0.55810797739346563</v>
      </c>
      <c r="U7390" s="211">
        <v>0.3412828462182429</v>
      </c>
      <c r="V7390" s="211">
        <v>0.14320983533817461</v>
      </c>
      <c r="W7390" s="211">
        <v>0.54889928892831608</v>
      </c>
      <c r="X7390" s="211">
        <v>0.32017432920477007</v>
      </c>
      <c r="Y7390" s="211">
        <v>0.72252107833420476</v>
      </c>
      <c r="Z7390" s="211">
        <v>0.14907661169963468</v>
      </c>
      <c r="AA7390" s="212">
        <v>0.11855578938771588</v>
      </c>
    </row>
    <row r="7391" spans="1:27" x14ac:dyDescent="0.35">
      <c r="A7391" s="210" t="s">
        <v>8067</v>
      </c>
      <c r="B7391" s="217">
        <v>99.378328420724145</v>
      </c>
      <c r="C7391" s="211">
        <v>5.7007007385118928E-2</v>
      </c>
      <c r="D7391" s="211">
        <v>0.11946130637246362</v>
      </c>
      <c r="E7391" s="211">
        <v>7.9366693536106897E-2</v>
      </c>
      <c r="F7391" s="211">
        <v>7.0273464468273067E-2</v>
      </c>
      <c r="G7391" s="211">
        <v>0.12525911273074705</v>
      </c>
      <c r="H7391" s="211">
        <v>0.11975934834400884</v>
      </c>
      <c r="I7391" s="211">
        <v>0.51922493355066601</v>
      </c>
      <c r="J7391" s="211">
        <v>0.41105698877809133</v>
      </c>
      <c r="K7391" s="211">
        <v>0.64416811553824127</v>
      </c>
      <c r="L7391" s="211">
        <v>0.27269126187812626</v>
      </c>
      <c r="M7391" s="211">
        <v>9.3123205051735533E-2</v>
      </c>
      <c r="N7391" s="211">
        <v>0.45537224127862397</v>
      </c>
      <c r="O7391" s="211">
        <v>0.73464879141002715</v>
      </c>
      <c r="P7391" s="211">
        <v>6.0567463960988055E-2</v>
      </c>
      <c r="Q7391" s="211">
        <v>5.2296192676838313E-2</v>
      </c>
      <c r="R7391" s="211">
        <v>0.3830040124672428</v>
      </c>
      <c r="S7391" s="211">
        <v>0.35828188495051916</v>
      </c>
      <c r="T7391" s="211">
        <v>0.49523567561740967</v>
      </c>
      <c r="U7391" s="211">
        <v>0.33510356259327073</v>
      </c>
      <c r="V7391" s="211">
        <v>5.4445220821135232E-2</v>
      </c>
      <c r="W7391" s="211">
        <v>0.52062438866750693</v>
      </c>
      <c r="X7391" s="211">
        <v>0.33414691460290641</v>
      </c>
      <c r="Y7391" s="211">
        <v>0.55557926200385377</v>
      </c>
      <c r="Z7391" s="211">
        <v>0.1484234976754239</v>
      </c>
      <c r="AA7391" s="212">
        <v>0.11990328279473075</v>
      </c>
    </row>
    <row r="7392" spans="1:27" x14ac:dyDescent="0.35">
      <c r="A7392" s="210" t="s">
        <v>8068</v>
      </c>
      <c r="B7392" s="217">
        <v>144.18904595041553</v>
      </c>
      <c r="C7392" s="211">
        <v>6.7659571632858309E-2</v>
      </c>
      <c r="D7392" s="211">
        <v>0.12175830275872247</v>
      </c>
      <c r="E7392" s="211">
        <v>7.2656740367677192E-2</v>
      </c>
      <c r="F7392" s="211">
        <v>0.10955494332841419</v>
      </c>
      <c r="G7392" s="211">
        <v>0.11660091011214971</v>
      </c>
      <c r="H7392" s="211">
        <v>0.11703258302054451</v>
      </c>
      <c r="I7392" s="211">
        <v>0.50843891762102289</v>
      </c>
      <c r="J7392" s="211">
        <v>0.45597085997095266</v>
      </c>
      <c r="K7392" s="211">
        <v>0.51921668290893075</v>
      </c>
      <c r="L7392" s="211">
        <v>0.27201984452555816</v>
      </c>
      <c r="M7392" s="211">
        <v>0.11357513568942219</v>
      </c>
      <c r="N7392" s="211">
        <v>0.44132100071835084</v>
      </c>
      <c r="O7392" s="211">
        <v>0.60326146516313162</v>
      </c>
      <c r="P7392" s="211">
        <v>6.9374636234594278E-2</v>
      </c>
      <c r="Q7392" s="211">
        <v>0.13322086002705485</v>
      </c>
      <c r="R7392" s="211">
        <v>0.42099108985385469</v>
      </c>
      <c r="S7392" s="211">
        <v>0.34883820133679261</v>
      </c>
      <c r="T7392" s="211">
        <v>0.51843846685967798</v>
      </c>
      <c r="U7392" s="211">
        <v>0.44694588081652908</v>
      </c>
      <c r="V7392" s="211">
        <v>9.5204786980364123E-2</v>
      </c>
      <c r="W7392" s="211">
        <v>0.62358991644483319</v>
      </c>
      <c r="X7392" s="211">
        <v>0.26531785991506801</v>
      </c>
      <c r="Y7392" s="211">
        <v>0.66874145778513294</v>
      </c>
      <c r="Z7392" s="211">
        <v>0.14840952230195678</v>
      </c>
      <c r="AA7392" s="212">
        <v>0.11641000506557032</v>
      </c>
    </row>
    <row r="7393" spans="1:27" x14ac:dyDescent="0.35">
      <c r="A7393" s="210" t="s">
        <v>8069</v>
      </c>
      <c r="B7393" s="217">
        <v>145.64117057107404</v>
      </c>
      <c r="C7393" s="211">
        <v>4.6012590835039849E-2</v>
      </c>
      <c r="D7393" s="211">
        <v>0.12683398841444579</v>
      </c>
      <c r="E7393" s="211">
        <v>7.7717921982625962E-2</v>
      </c>
      <c r="F7393" s="211">
        <v>9.2626727028532779E-2</v>
      </c>
      <c r="G7393" s="211">
        <v>0.12451783989649576</v>
      </c>
      <c r="H7393" s="211">
        <v>0.11104025987733541</v>
      </c>
      <c r="I7393" s="211">
        <v>0.5097808027748183</v>
      </c>
      <c r="J7393" s="211">
        <v>0.44607946843741519</v>
      </c>
      <c r="K7393" s="211">
        <v>0.6026614249136506</v>
      </c>
      <c r="L7393" s="211">
        <v>0.26725146890085494</v>
      </c>
      <c r="M7393" s="211">
        <v>9.2756580449253168E-2</v>
      </c>
      <c r="N7393" s="211">
        <v>0.36092599028699796</v>
      </c>
      <c r="O7393" s="211">
        <v>0.6416614534929439</v>
      </c>
      <c r="P7393" s="211">
        <v>6.5552874514072462E-2</v>
      </c>
      <c r="Q7393" s="211">
        <v>0.10063599261995403</v>
      </c>
      <c r="R7393" s="211">
        <v>0.41277533937319194</v>
      </c>
      <c r="S7393" s="211">
        <v>0.26946376002647193</v>
      </c>
      <c r="T7393" s="211">
        <v>0.57309406488807846</v>
      </c>
      <c r="U7393" s="211">
        <v>0.45816672949543524</v>
      </c>
      <c r="V7393" s="211">
        <v>0.11818633638860838</v>
      </c>
      <c r="W7393" s="211">
        <v>0.52902886400220839</v>
      </c>
      <c r="X7393" s="211">
        <v>0.30295202810525007</v>
      </c>
      <c r="Y7393" s="211">
        <v>0.74279267081834355</v>
      </c>
      <c r="Z7393" s="211">
        <v>0.14350476627854586</v>
      </c>
      <c r="AA7393" s="212">
        <v>0.1195858248272177</v>
      </c>
    </row>
    <row r="7394" spans="1:27" x14ac:dyDescent="0.35">
      <c r="A7394" s="210" t="s">
        <v>8070</v>
      </c>
      <c r="B7394" s="217">
        <v>153.42653502923307</v>
      </c>
      <c r="C7394" s="211">
        <v>4.6382145115429048E-2</v>
      </c>
      <c r="D7394" s="211">
        <v>0.12493984229331465</v>
      </c>
      <c r="E7394" s="211">
        <v>7.8220036446442681E-2</v>
      </c>
      <c r="F7394" s="211">
        <v>8.340468564757425E-2</v>
      </c>
      <c r="G7394" s="211">
        <v>0.122156700092228</v>
      </c>
      <c r="H7394" s="211">
        <v>0.12553308749476239</v>
      </c>
      <c r="I7394" s="211">
        <v>0.52924680562887683</v>
      </c>
      <c r="J7394" s="211">
        <v>0.44685347789612417</v>
      </c>
      <c r="K7394" s="211">
        <v>0.64646545280785861</v>
      </c>
      <c r="L7394" s="211">
        <v>0.26648568672550366</v>
      </c>
      <c r="M7394" s="211">
        <v>8.8920868295864999E-2</v>
      </c>
      <c r="N7394" s="211">
        <v>0.4063012059993214</v>
      </c>
      <c r="O7394" s="211">
        <v>0.58109377050932576</v>
      </c>
      <c r="P7394" s="211">
        <v>7.0606516418506599E-2</v>
      </c>
      <c r="Q7394" s="211">
        <v>0.10582782455721799</v>
      </c>
      <c r="R7394" s="211">
        <v>0.43557005275357225</v>
      </c>
      <c r="S7394" s="211">
        <v>0.40569910637730355</v>
      </c>
      <c r="T7394" s="211">
        <v>0.6209063406885158</v>
      </c>
      <c r="U7394" s="211">
        <v>0.50670340424049942</v>
      </c>
      <c r="V7394" s="211">
        <v>0.11244812943988752</v>
      </c>
      <c r="W7394" s="211">
        <v>0.58377604020444074</v>
      </c>
      <c r="X7394" s="211">
        <v>0.35390602758052764</v>
      </c>
      <c r="Y7394" s="211">
        <v>0.69297337209563759</v>
      </c>
      <c r="Z7394" s="211">
        <v>0.14854642374637347</v>
      </c>
      <c r="AA7394" s="212">
        <v>0.12261796413458322</v>
      </c>
    </row>
    <row r="7395" spans="1:27" x14ac:dyDescent="0.35">
      <c r="A7395" s="210" t="s">
        <v>8071</v>
      </c>
      <c r="B7395" s="217">
        <v>151.31676846893546</v>
      </c>
      <c r="C7395" s="211">
        <v>6.6258001900678737E-2</v>
      </c>
      <c r="D7395" s="211">
        <v>0.12932359284835204</v>
      </c>
      <c r="E7395" s="211">
        <v>8.4257635766222402E-2</v>
      </c>
      <c r="F7395" s="211">
        <v>0.10495287181739223</v>
      </c>
      <c r="G7395" s="211">
        <v>0.11874403893577158</v>
      </c>
      <c r="H7395" s="211">
        <v>0.12288367649819865</v>
      </c>
      <c r="I7395" s="211">
        <v>0.50792498301839983</v>
      </c>
      <c r="J7395" s="211">
        <v>0.46623219121426529</v>
      </c>
      <c r="K7395" s="211">
        <v>0.62803559671272358</v>
      </c>
      <c r="L7395" s="211">
        <v>0.2743769672404936</v>
      </c>
      <c r="M7395" s="211">
        <v>9.2993638934271192E-2</v>
      </c>
      <c r="N7395" s="211">
        <v>0.49088072209194272</v>
      </c>
      <c r="O7395" s="211">
        <v>0.69848269307724031</v>
      </c>
      <c r="P7395" s="211">
        <v>6.8977904959288183E-2</v>
      </c>
      <c r="Q7395" s="211">
        <v>0.12321178915598878</v>
      </c>
      <c r="R7395" s="211">
        <v>0.45179879856044092</v>
      </c>
      <c r="S7395" s="211">
        <v>0.32059459530603251</v>
      </c>
      <c r="T7395" s="211">
        <v>0.60130283252330885</v>
      </c>
      <c r="U7395" s="211">
        <v>0.34387717940951656</v>
      </c>
      <c r="V7395" s="211">
        <v>0.1493088913714391</v>
      </c>
      <c r="W7395" s="211">
        <v>0.45946626933481743</v>
      </c>
      <c r="X7395" s="211">
        <v>0.29152622017099039</v>
      </c>
      <c r="Y7395" s="211">
        <v>0.65684119897740534</v>
      </c>
      <c r="Z7395" s="211">
        <v>0.14639400488439927</v>
      </c>
      <c r="AA7395" s="212">
        <v>0.12427113167433521</v>
      </c>
    </row>
    <row r="7396" spans="1:27" x14ac:dyDescent="0.35">
      <c r="A7396" s="210" t="s">
        <v>8072</v>
      </c>
      <c r="B7396" s="217">
        <v>136.93548601823366</v>
      </c>
      <c r="C7396" s="211">
        <v>5.2077752676370305E-2</v>
      </c>
      <c r="D7396" s="211">
        <v>0.12809141750872646</v>
      </c>
      <c r="E7396" s="211">
        <v>7.4569084361591653E-2</v>
      </c>
      <c r="F7396" s="211">
        <v>0.10988273405484741</v>
      </c>
      <c r="G7396" s="211">
        <v>0.12548607734073225</v>
      </c>
      <c r="H7396" s="211">
        <v>0.11630062647555046</v>
      </c>
      <c r="I7396" s="211">
        <v>0.49956730522306281</v>
      </c>
      <c r="J7396" s="211">
        <v>0.45890237503490244</v>
      </c>
      <c r="K7396" s="211">
        <v>0.61050538910250229</v>
      </c>
      <c r="L7396" s="211">
        <v>0.270266667216642</v>
      </c>
      <c r="M7396" s="211">
        <v>8.8723526184617249E-2</v>
      </c>
      <c r="N7396" s="211">
        <v>0.4918338610745685</v>
      </c>
      <c r="O7396" s="211">
        <v>0.59271440907869577</v>
      </c>
      <c r="P7396" s="211">
        <v>6.7963739386734889E-2</v>
      </c>
      <c r="Q7396" s="211">
        <v>7.3110060076090166E-2</v>
      </c>
      <c r="R7396" s="211">
        <v>0.42421922729316514</v>
      </c>
      <c r="S7396" s="211">
        <v>0.34268753151984099</v>
      </c>
      <c r="T7396" s="211">
        <v>0.53612137903605828</v>
      </c>
      <c r="U7396" s="211">
        <v>0.41409400435808796</v>
      </c>
      <c r="V7396" s="211">
        <v>0.12339173670140623</v>
      </c>
      <c r="W7396" s="211">
        <v>0.56421384295035126</v>
      </c>
      <c r="X7396" s="211">
        <v>0.24192953422525509</v>
      </c>
      <c r="Y7396" s="211">
        <v>0.60295260559293906</v>
      </c>
      <c r="Z7396" s="211">
        <v>0.14728278619820437</v>
      </c>
      <c r="AA7396" s="212">
        <v>0.11871196805007735</v>
      </c>
    </row>
    <row r="7397" spans="1:27" x14ac:dyDescent="0.35">
      <c r="A7397" s="210" t="s">
        <v>8073</v>
      </c>
      <c r="B7397" s="217">
        <v>149.64276188554331</v>
      </c>
      <c r="C7397" s="211">
        <v>7.2751243875444557E-2</v>
      </c>
      <c r="D7397" s="211">
        <v>0.11831097253391346</v>
      </c>
      <c r="E7397" s="211">
        <v>8.1514851228366603E-2</v>
      </c>
      <c r="F7397" s="211">
        <v>0.11529339724783096</v>
      </c>
      <c r="G7397" s="211">
        <v>0.12702409315741872</v>
      </c>
      <c r="H7397" s="211">
        <v>0.12190202627539388</v>
      </c>
      <c r="I7397" s="211">
        <v>0.4095289253276726</v>
      </c>
      <c r="J7397" s="211">
        <v>0.49094871717157945</v>
      </c>
      <c r="K7397" s="211">
        <v>0.63298737062772836</v>
      </c>
      <c r="L7397" s="211">
        <v>0.27454321598612835</v>
      </c>
      <c r="M7397" s="211">
        <v>9.7108545835789928E-2</v>
      </c>
      <c r="N7397" s="211">
        <v>0.4905617523548802</v>
      </c>
      <c r="O7397" s="211">
        <v>0.64992345657733297</v>
      </c>
      <c r="P7397" s="211">
        <v>7.1880016127731414E-2</v>
      </c>
      <c r="Q7397" s="211">
        <v>0.13090859471839239</v>
      </c>
      <c r="R7397" s="211">
        <v>0.46618025080533865</v>
      </c>
      <c r="S7397" s="211">
        <v>0.38307882827364947</v>
      </c>
      <c r="T7397" s="211">
        <v>0.549052391851928</v>
      </c>
      <c r="U7397" s="211">
        <v>0.47203236438232177</v>
      </c>
      <c r="V7397" s="211">
        <v>8.3817366736272839E-2</v>
      </c>
      <c r="W7397" s="211">
        <v>0.52445626809577994</v>
      </c>
      <c r="X7397" s="211">
        <v>0.28138112915373414</v>
      </c>
      <c r="Y7397" s="211">
        <v>0.62223209635853327</v>
      </c>
      <c r="Z7397" s="211">
        <v>0.1473772217235087</v>
      </c>
      <c r="AA7397" s="212">
        <v>0.11675493919470829</v>
      </c>
    </row>
    <row r="7398" spans="1:27" x14ac:dyDescent="0.35">
      <c r="A7398" s="210" t="s">
        <v>8074</v>
      </c>
      <c r="B7398" s="217">
        <v>149.16356959592579</v>
      </c>
      <c r="C7398" s="211">
        <v>5.4362156957086689E-2</v>
      </c>
      <c r="D7398" s="211">
        <v>0.12301036439011136</v>
      </c>
      <c r="E7398" s="211">
        <v>7.7303457541759657E-2</v>
      </c>
      <c r="F7398" s="211">
        <v>9.0705098493062464E-2</v>
      </c>
      <c r="G7398" s="211">
        <v>0.12058323013904251</v>
      </c>
      <c r="H7398" s="211">
        <v>0.11421583560058608</v>
      </c>
      <c r="I7398" s="211">
        <v>0.47160610627829724</v>
      </c>
      <c r="J7398" s="211">
        <v>0.45065671933834678</v>
      </c>
      <c r="K7398" s="211">
        <v>0.64321170798371397</v>
      </c>
      <c r="L7398" s="211">
        <v>0.2743456776165854</v>
      </c>
      <c r="M7398" s="211">
        <v>8.716783692763802E-2</v>
      </c>
      <c r="N7398" s="211">
        <v>0.43772598812063701</v>
      </c>
      <c r="O7398" s="211">
        <v>0.76945055398623197</v>
      </c>
      <c r="P7398" s="211">
        <v>7.009118552239807E-2</v>
      </c>
      <c r="Q7398" s="211">
        <v>4.9413800527644249E-2</v>
      </c>
      <c r="R7398" s="211">
        <v>0.43288095814459204</v>
      </c>
      <c r="S7398" s="211">
        <v>0.31721994342936832</v>
      </c>
      <c r="T7398" s="211">
        <v>0.52676144397956637</v>
      </c>
      <c r="U7398" s="211">
        <v>0.33894833785920309</v>
      </c>
      <c r="V7398" s="211">
        <v>0.15864240089889778</v>
      </c>
      <c r="W7398" s="211">
        <v>0.59059830861776885</v>
      </c>
      <c r="X7398" s="211">
        <v>0.41364185576454393</v>
      </c>
      <c r="Y7398" s="211">
        <v>0.63763915182461428</v>
      </c>
      <c r="Z7398" s="211">
        <v>0.14985380311145449</v>
      </c>
      <c r="AA7398" s="212">
        <v>0.11891993870903216</v>
      </c>
    </row>
    <row r="7399" spans="1:27" x14ac:dyDescent="0.35">
      <c r="A7399" s="210" t="s">
        <v>8075</v>
      </c>
      <c r="B7399" s="217">
        <v>138.08328475063061</v>
      </c>
      <c r="C7399" s="211">
        <v>6.801913544659946E-2</v>
      </c>
      <c r="D7399" s="211">
        <v>0.12445487338267848</v>
      </c>
      <c r="E7399" s="211">
        <v>6.896560751470622E-2</v>
      </c>
      <c r="F7399" s="211">
        <v>0.10147156726314085</v>
      </c>
      <c r="G7399" s="211">
        <v>0.11717287874188699</v>
      </c>
      <c r="H7399" s="211">
        <v>0.11645911141061263</v>
      </c>
      <c r="I7399" s="211">
        <v>0.50163570731700813</v>
      </c>
      <c r="J7399" s="211">
        <v>0.45519689010247366</v>
      </c>
      <c r="K7399" s="211">
        <v>0.57561302033648321</v>
      </c>
      <c r="L7399" s="211">
        <v>0.28288549784554229</v>
      </c>
      <c r="M7399" s="211">
        <v>0.11176013294901314</v>
      </c>
      <c r="N7399" s="211">
        <v>0.43021975299068527</v>
      </c>
      <c r="O7399" s="211">
        <v>0.68855147182481824</v>
      </c>
      <c r="P7399" s="211">
        <v>7.2741255113693309E-2</v>
      </c>
      <c r="Q7399" s="211">
        <v>0.10759807383058705</v>
      </c>
      <c r="R7399" s="211">
        <v>0.47737934125002229</v>
      </c>
      <c r="S7399" s="211">
        <v>0.3479488112610083</v>
      </c>
      <c r="T7399" s="211">
        <v>0.56925861627058971</v>
      </c>
      <c r="U7399" s="211">
        <v>0.51998920259930748</v>
      </c>
      <c r="V7399" s="211">
        <v>5.2746384372336877E-2</v>
      </c>
      <c r="W7399" s="211">
        <v>0.5401394872261559</v>
      </c>
      <c r="X7399" s="211">
        <v>0.32070112882342999</v>
      </c>
      <c r="Y7399" s="211">
        <v>0.7072603088935715</v>
      </c>
      <c r="Z7399" s="211">
        <v>0.14806517751082801</v>
      </c>
      <c r="AA7399" s="212">
        <v>0.11636755629247816</v>
      </c>
    </row>
    <row r="7400" spans="1:27" x14ac:dyDescent="0.35">
      <c r="A7400" s="210" t="s">
        <v>8076</v>
      </c>
      <c r="B7400" s="217">
        <v>102.09674262633058</v>
      </c>
      <c r="C7400" s="211">
        <v>5.9203888607921279E-2</v>
      </c>
      <c r="D7400" s="211">
        <v>0.11954349203634718</v>
      </c>
      <c r="E7400" s="211">
        <v>6.5492602297517341E-2</v>
      </c>
      <c r="F7400" s="211">
        <v>8.9716723121390451E-2</v>
      </c>
      <c r="G7400" s="211">
        <v>0.12647144159192028</v>
      </c>
      <c r="H7400" s="211">
        <v>0.11569007591307065</v>
      </c>
      <c r="I7400" s="211">
        <v>0.49554043212960347</v>
      </c>
      <c r="J7400" s="211">
        <v>0.47202975608868658</v>
      </c>
      <c r="K7400" s="211">
        <v>0.61466956916473647</v>
      </c>
      <c r="L7400" s="211">
        <v>0.27417616280733137</v>
      </c>
      <c r="M7400" s="211">
        <v>9.3863249901592977E-2</v>
      </c>
      <c r="N7400" s="211">
        <v>0.42166142798456069</v>
      </c>
      <c r="O7400" s="211">
        <v>0.59483563998865596</v>
      </c>
      <c r="P7400" s="211">
        <v>6.8445089039108675E-2</v>
      </c>
      <c r="Q7400" s="211">
        <v>5.1562804843757193E-2</v>
      </c>
      <c r="R7400" s="211">
        <v>0.44369967789278231</v>
      </c>
      <c r="S7400" s="211">
        <v>0.27908443851857478</v>
      </c>
      <c r="T7400" s="211">
        <v>0.52510187301699096</v>
      </c>
      <c r="U7400" s="211">
        <v>0.35649355868167282</v>
      </c>
      <c r="V7400" s="211">
        <v>5.0936775099433521E-2</v>
      </c>
      <c r="W7400" s="211">
        <v>0.59494843036602152</v>
      </c>
      <c r="X7400" s="211">
        <v>0.32161583133003824</v>
      </c>
      <c r="Y7400" s="211">
        <v>0.58321271798262886</v>
      </c>
      <c r="Z7400" s="211">
        <v>0.14899123626610083</v>
      </c>
      <c r="AA7400" s="212">
        <v>0.11561998385792968</v>
      </c>
    </row>
    <row r="7401" spans="1:27" x14ac:dyDescent="0.35">
      <c r="A7401" s="210" t="s">
        <v>8077</v>
      </c>
      <c r="B7401" s="217">
        <v>151.84679509357957</v>
      </c>
      <c r="C7401" s="211">
        <v>6.1127531981743255E-2</v>
      </c>
      <c r="D7401" s="211">
        <v>0.12659266429351243</v>
      </c>
      <c r="E7401" s="211">
        <v>6.7298527384509241E-2</v>
      </c>
      <c r="F7401" s="211">
        <v>9.5663603077671536E-2</v>
      </c>
      <c r="G7401" s="211">
        <v>0.12594455657300951</v>
      </c>
      <c r="H7401" s="211">
        <v>0.11743218017037967</v>
      </c>
      <c r="I7401" s="211">
        <v>0.41541503480456626</v>
      </c>
      <c r="J7401" s="211">
        <v>0.43682528269091359</v>
      </c>
      <c r="K7401" s="211">
        <v>0.6362309030734884</v>
      </c>
      <c r="L7401" s="211">
        <v>0.27451668147647018</v>
      </c>
      <c r="M7401" s="211">
        <v>9.1911693676556966E-2</v>
      </c>
      <c r="N7401" s="211">
        <v>0.44414056760044873</v>
      </c>
      <c r="O7401" s="211">
        <v>0.71485507831437811</v>
      </c>
      <c r="P7401" s="211">
        <v>6.9656343134963203E-2</v>
      </c>
      <c r="Q7401" s="211">
        <v>6.6019278357622543E-2</v>
      </c>
      <c r="R7401" s="211">
        <v>0.43795125935230217</v>
      </c>
      <c r="S7401" s="211">
        <v>0.28927059761528728</v>
      </c>
      <c r="T7401" s="211">
        <v>0.5592074821053894</v>
      </c>
      <c r="U7401" s="211">
        <v>0.40935208947177204</v>
      </c>
      <c r="V7401" s="211">
        <v>0.14432953402286314</v>
      </c>
      <c r="W7401" s="211">
        <v>0.58403479503616385</v>
      </c>
      <c r="X7401" s="211">
        <v>0.31282516633768842</v>
      </c>
      <c r="Y7401" s="211">
        <v>0.65709897420715946</v>
      </c>
      <c r="Z7401" s="211">
        <v>0.14754435247518943</v>
      </c>
      <c r="AA7401" s="212">
        <v>0.1198949819084652</v>
      </c>
    </row>
    <row r="7402" spans="1:27" x14ac:dyDescent="0.35">
      <c r="A7402" s="210" t="s">
        <v>8078</v>
      </c>
      <c r="B7402" s="217">
        <v>138.26098218224985</v>
      </c>
      <c r="C7402" s="211">
        <v>5.3630754024554479E-2</v>
      </c>
      <c r="D7402" s="211">
        <v>0.12132020681438294</v>
      </c>
      <c r="E7402" s="211">
        <v>6.8608917681328929E-2</v>
      </c>
      <c r="F7402" s="211">
        <v>0.10131000360463668</v>
      </c>
      <c r="G7402" s="211">
        <v>0.12239337740781379</v>
      </c>
      <c r="H7402" s="211">
        <v>0.11094118738695963</v>
      </c>
      <c r="I7402" s="211">
        <v>0.53075312937985908</v>
      </c>
      <c r="J7402" s="211">
        <v>0.45700720390966215</v>
      </c>
      <c r="K7402" s="211">
        <v>0.61084713293940651</v>
      </c>
      <c r="L7402" s="211">
        <v>0.27716014876288969</v>
      </c>
      <c r="M7402" s="211">
        <v>9.7019595518621493E-2</v>
      </c>
      <c r="N7402" s="211">
        <v>0.42730082711889694</v>
      </c>
      <c r="O7402" s="211">
        <v>0.57754016760274551</v>
      </c>
      <c r="P7402" s="211">
        <v>7.051340759019499E-2</v>
      </c>
      <c r="Q7402" s="211">
        <v>0.13889550998501229</v>
      </c>
      <c r="R7402" s="211">
        <v>0.43818519401554884</v>
      </c>
      <c r="S7402" s="211">
        <v>0.29768962514930464</v>
      </c>
      <c r="T7402" s="211">
        <v>0.56800874987422467</v>
      </c>
      <c r="U7402" s="211">
        <v>0.42386232111710714</v>
      </c>
      <c r="V7402" s="211">
        <v>8.6959749697724492E-2</v>
      </c>
      <c r="W7402" s="211">
        <v>0.59422867437508575</v>
      </c>
      <c r="X7402" s="211">
        <v>0.30336898266259504</v>
      </c>
      <c r="Y7402" s="211">
        <v>0.66199404688165464</v>
      </c>
      <c r="Z7402" s="211">
        <v>0.14807625268794064</v>
      </c>
      <c r="AA7402" s="212">
        <v>0.11591682287636083</v>
      </c>
    </row>
    <row r="7403" spans="1:27" x14ac:dyDescent="0.35">
      <c r="A7403" s="210" t="s">
        <v>8079</v>
      </c>
      <c r="B7403" s="217">
        <v>125.20514348340816</v>
      </c>
      <c r="C7403" s="211">
        <v>7.11514704870502E-2</v>
      </c>
      <c r="D7403" s="211">
        <v>0.13020861142689047</v>
      </c>
      <c r="E7403" s="211">
        <v>7.1471521062442728E-2</v>
      </c>
      <c r="F7403" s="211">
        <v>9.0382630190696742E-2</v>
      </c>
      <c r="G7403" s="211">
        <v>0.11848065128630399</v>
      </c>
      <c r="H7403" s="211">
        <v>0.12289269683028503</v>
      </c>
      <c r="I7403" s="211">
        <v>0.4187716485040624</v>
      </c>
      <c r="J7403" s="211">
        <v>0.43990200664684842</v>
      </c>
      <c r="K7403" s="211">
        <v>0.6114409996799155</v>
      </c>
      <c r="L7403" s="211">
        <v>0.28081192694481838</v>
      </c>
      <c r="M7403" s="211">
        <v>8.5523526421401083E-2</v>
      </c>
      <c r="N7403" s="211">
        <v>0.40520762532894972</v>
      </c>
      <c r="O7403" s="211">
        <v>0.72034404701924881</v>
      </c>
      <c r="P7403" s="211">
        <v>6.9340999957891974E-2</v>
      </c>
      <c r="Q7403" s="211">
        <v>6.7193787590340517E-2</v>
      </c>
      <c r="R7403" s="211">
        <v>0.48941932510104214</v>
      </c>
      <c r="S7403" s="211">
        <v>0.32426541728034997</v>
      </c>
      <c r="T7403" s="211">
        <v>0.57858037488327652</v>
      </c>
      <c r="U7403" s="211">
        <v>0.49791650065141757</v>
      </c>
      <c r="V7403" s="211">
        <v>5.8137508185106851E-2</v>
      </c>
      <c r="W7403" s="211">
        <v>0.5403363576342729</v>
      </c>
      <c r="X7403" s="211">
        <v>0.32027326487759178</v>
      </c>
      <c r="Y7403" s="211">
        <v>0.72005035883277158</v>
      </c>
      <c r="Z7403" s="211">
        <v>0.14960432130317067</v>
      </c>
      <c r="AA7403" s="212">
        <v>0.11770829695878758</v>
      </c>
    </row>
    <row r="7404" spans="1:27" x14ac:dyDescent="0.35">
      <c r="A7404" s="210" t="s">
        <v>8080</v>
      </c>
      <c r="B7404" s="217">
        <v>125.89520844758131</v>
      </c>
      <c r="C7404" s="211">
        <v>7.9441348141885762E-2</v>
      </c>
      <c r="D7404" s="211">
        <v>0.12898260052142826</v>
      </c>
      <c r="E7404" s="211">
        <v>7.4578481040545638E-2</v>
      </c>
      <c r="F7404" s="211">
        <v>9.3431792111022913E-2</v>
      </c>
      <c r="G7404" s="211">
        <v>0.1202738264314314</v>
      </c>
      <c r="H7404" s="211">
        <v>0.10805341760279358</v>
      </c>
      <c r="I7404" s="211">
        <v>0.44428308057936311</v>
      </c>
      <c r="J7404" s="211">
        <v>0.47418842178422627</v>
      </c>
      <c r="K7404" s="211">
        <v>0.57798561183681929</v>
      </c>
      <c r="L7404" s="211">
        <v>0.28267319953419795</v>
      </c>
      <c r="M7404" s="211">
        <v>0.10505857242473973</v>
      </c>
      <c r="N7404" s="211">
        <v>0.41070972670850286</v>
      </c>
      <c r="O7404" s="211">
        <v>0.68113584858627241</v>
      </c>
      <c r="P7404" s="211">
        <v>7.0151660978566954E-2</v>
      </c>
      <c r="Q7404" s="211">
        <v>6.5626910981921416E-2</v>
      </c>
      <c r="R7404" s="211">
        <v>0.41155665329083724</v>
      </c>
      <c r="S7404" s="211">
        <v>0.3653573778119163</v>
      </c>
      <c r="T7404" s="211">
        <v>0.55875363677274392</v>
      </c>
      <c r="U7404" s="211">
        <v>0.41408088235324952</v>
      </c>
      <c r="V7404" s="211">
        <v>7.0020366086631702E-2</v>
      </c>
      <c r="W7404" s="211">
        <v>0.51329733423748169</v>
      </c>
      <c r="X7404" s="211">
        <v>0.36588497683610899</v>
      </c>
      <c r="Y7404" s="211">
        <v>0.63349428883630765</v>
      </c>
      <c r="Z7404" s="211">
        <v>0.14638967241038253</v>
      </c>
      <c r="AA7404" s="212">
        <v>0.11810583308843998</v>
      </c>
    </row>
    <row r="7405" spans="1:27" x14ac:dyDescent="0.35">
      <c r="A7405" s="210" t="s">
        <v>8081</v>
      </c>
      <c r="B7405" s="217">
        <v>192.58163490571394</v>
      </c>
      <c r="C7405" s="211">
        <v>7.7785269776155325E-2</v>
      </c>
      <c r="D7405" s="211">
        <v>0.12702679177287976</v>
      </c>
      <c r="E7405" s="211">
        <v>7.7207310904292212E-2</v>
      </c>
      <c r="F7405" s="211">
        <v>9.1168501001570312E-2</v>
      </c>
      <c r="G7405" s="211">
        <v>0.11854639759885892</v>
      </c>
      <c r="H7405" s="211">
        <v>0.12447287089916549</v>
      </c>
      <c r="I7405" s="211">
        <v>0.48757368317335537</v>
      </c>
      <c r="J7405" s="211">
        <v>0.46331842473975104</v>
      </c>
      <c r="K7405" s="211">
        <v>0.61612249510487072</v>
      </c>
      <c r="L7405" s="211">
        <v>0.26787777431115728</v>
      </c>
      <c r="M7405" s="211">
        <v>0.11019863106911869</v>
      </c>
      <c r="N7405" s="211">
        <v>0.48479999446018546</v>
      </c>
      <c r="O7405" s="211">
        <v>0.6760756799164972</v>
      </c>
      <c r="P7405" s="211">
        <v>6.4646610829090484E-2</v>
      </c>
      <c r="Q7405" s="211">
        <v>0.12127977602519052</v>
      </c>
      <c r="R7405" s="211">
        <v>0.48019754959085065</v>
      </c>
      <c r="S7405" s="211">
        <v>0.29556633135988752</v>
      </c>
      <c r="T7405" s="211">
        <v>0.57729750554853854</v>
      </c>
      <c r="U7405" s="211">
        <v>0.5346538623547995</v>
      </c>
      <c r="V7405" s="211">
        <v>0.18371180330036077</v>
      </c>
      <c r="W7405" s="211">
        <v>0.60216463845897972</v>
      </c>
      <c r="X7405" s="211">
        <v>0.33701336888737327</v>
      </c>
      <c r="Y7405" s="211">
        <v>0.60929391154630907</v>
      </c>
      <c r="Z7405" s="211">
        <v>0.1463233874300828</v>
      </c>
      <c r="AA7405" s="212">
        <v>0.1221534147088946</v>
      </c>
    </row>
    <row r="7406" spans="1:27" x14ac:dyDescent="0.35">
      <c r="A7406" s="210" t="s">
        <v>8082</v>
      </c>
      <c r="B7406" s="217">
        <v>144.47953977959284</v>
      </c>
      <c r="C7406" s="211">
        <v>7.1488970711476724E-2</v>
      </c>
      <c r="D7406" s="211">
        <v>0.12091129560914071</v>
      </c>
      <c r="E7406" s="211">
        <v>7.6179511601385419E-2</v>
      </c>
      <c r="F7406" s="211">
        <v>7.7156366194075995E-2</v>
      </c>
      <c r="G7406" s="211">
        <v>0.12248144414145755</v>
      </c>
      <c r="H7406" s="211">
        <v>0.11989082062752197</v>
      </c>
      <c r="I7406" s="211">
        <v>0.51400936971014355</v>
      </c>
      <c r="J7406" s="211">
        <v>0.44769394167827703</v>
      </c>
      <c r="K7406" s="211">
        <v>0.59591829759611059</v>
      </c>
      <c r="L7406" s="211">
        <v>0.27282869096878648</v>
      </c>
      <c r="M7406" s="211">
        <v>0.10965538827712593</v>
      </c>
      <c r="N7406" s="211">
        <v>0.39481573592570052</v>
      </c>
      <c r="O7406" s="211">
        <v>0.60503157554643561</v>
      </c>
      <c r="P7406" s="211">
        <v>7.0721236491180728E-2</v>
      </c>
      <c r="Q7406" s="211">
        <v>4.7872411743624492E-2</v>
      </c>
      <c r="R7406" s="211">
        <v>0.47768630074037277</v>
      </c>
      <c r="S7406" s="211">
        <v>0.41427634021217619</v>
      </c>
      <c r="T7406" s="211">
        <v>0.48277120130738965</v>
      </c>
      <c r="U7406" s="211">
        <v>0.52927594950012224</v>
      </c>
      <c r="V7406" s="211">
        <v>7.3077657584939337E-2</v>
      </c>
      <c r="W7406" s="211">
        <v>0.52944136300346301</v>
      </c>
      <c r="X7406" s="211">
        <v>0.32700720877835887</v>
      </c>
      <c r="Y7406" s="211">
        <v>0.65581487172303277</v>
      </c>
      <c r="Z7406" s="211">
        <v>0.14684096571622476</v>
      </c>
      <c r="AA7406" s="212">
        <v>0.11357054511997391</v>
      </c>
    </row>
    <row r="7407" spans="1:27" x14ac:dyDescent="0.35">
      <c r="A7407" s="210" t="s">
        <v>8083</v>
      </c>
      <c r="B7407" s="217">
        <v>114.92532532422889</v>
      </c>
      <c r="C7407" s="211">
        <v>5.0191469081020887E-2</v>
      </c>
      <c r="D7407" s="211">
        <v>0.12456703709023213</v>
      </c>
      <c r="E7407" s="211">
        <v>6.7372489464514518E-2</v>
      </c>
      <c r="F7407" s="211">
        <v>0.10400749691319272</v>
      </c>
      <c r="G7407" s="211">
        <v>0.12516655477454661</v>
      </c>
      <c r="H7407" s="211">
        <v>0.12444351593974348</v>
      </c>
      <c r="I7407" s="211">
        <v>0.45064826867269286</v>
      </c>
      <c r="J7407" s="211">
        <v>0.44377523233756794</v>
      </c>
      <c r="K7407" s="211">
        <v>0.63713085442244</v>
      </c>
      <c r="L7407" s="211">
        <v>0.27253214284792171</v>
      </c>
      <c r="M7407" s="211">
        <v>8.8913215349337119E-2</v>
      </c>
      <c r="N7407" s="211">
        <v>0.52974732695564142</v>
      </c>
      <c r="O7407" s="211">
        <v>0.6273328474137948</v>
      </c>
      <c r="P7407" s="211">
        <v>6.9828297908697115E-2</v>
      </c>
      <c r="Q7407" s="211">
        <v>6.1138907018587957E-2</v>
      </c>
      <c r="R7407" s="211">
        <v>0.45671871992719365</v>
      </c>
      <c r="S7407" s="211">
        <v>0.40757288617078058</v>
      </c>
      <c r="T7407" s="211">
        <v>0.47163320240280099</v>
      </c>
      <c r="U7407" s="211">
        <v>0.41667883229970248</v>
      </c>
      <c r="V7407" s="211">
        <v>8.1668601359469822E-2</v>
      </c>
      <c r="W7407" s="211">
        <v>0.48299083104120921</v>
      </c>
      <c r="X7407" s="211">
        <v>0.30618440452652995</v>
      </c>
      <c r="Y7407" s="211">
        <v>0.6257032928070575</v>
      </c>
      <c r="Z7407" s="211">
        <v>0.14670933244984105</v>
      </c>
      <c r="AA7407" s="212">
        <v>0.12527510024819044</v>
      </c>
    </row>
    <row r="7408" spans="1:27" x14ac:dyDescent="0.35">
      <c r="A7408" s="210" t="s">
        <v>8084</v>
      </c>
      <c r="B7408" s="217">
        <v>174.15951838417263</v>
      </c>
      <c r="C7408" s="211">
        <v>6.996030435615018E-2</v>
      </c>
      <c r="D7408" s="211">
        <v>0.1194240474840752</v>
      </c>
      <c r="E7408" s="211">
        <v>7.2412467223998189E-2</v>
      </c>
      <c r="F7408" s="211">
        <v>8.3498506622767935E-2</v>
      </c>
      <c r="G7408" s="211">
        <v>0.11485804699734632</v>
      </c>
      <c r="H7408" s="211">
        <v>0.11587183582156271</v>
      </c>
      <c r="I7408" s="211">
        <v>0.50852467909864774</v>
      </c>
      <c r="J7408" s="211">
        <v>0.40916365475666477</v>
      </c>
      <c r="K7408" s="211">
        <v>0.63206498584255055</v>
      </c>
      <c r="L7408" s="211">
        <v>0.26744435764303498</v>
      </c>
      <c r="M7408" s="211">
        <v>0.11114642347915632</v>
      </c>
      <c r="N7408" s="211">
        <v>0.36458884101706912</v>
      </c>
      <c r="O7408" s="211">
        <v>0.6304787250920072</v>
      </c>
      <c r="P7408" s="211">
        <v>6.7699200401211149E-2</v>
      </c>
      <c r="Q7408" s="211">
        <v>9.6006331905910403E-2</v>
      </c>
      <c r="R7408" s="211">
        <v>0.45123139152521807</v>
      </c>
      <c r="S7408" s="211">
        <v>0.29470875777212951</v>
      </c>
      <c r="T7408" s="211">
        <v>0.62471533023760828</v>
      </c>
      <c r="U7408" s="211">
        <v>0.52206800892297311</v>
      </c>
      <c r="V7408" s="211">
        <v>0.14997417642789587</v>
      </c>
      <c r="W7408" s="211">
        <v>0.64525440864951622</v>
      </c>
      <c r="X7408" s="211">
        <v>0.40296272893501162</v>
      </c>
      <c r="Y7408" s="211">
        <v>0.54708177618840903</v>
      </c>
      <c r="Z7408" s="211">
        <v>0.14848686324132879</v>
      </c>
      <c r="AA7408" s="212">
        <v>0.11690529013527654</v>
      </c>
    </row>
    <row r="7409" spans="1:27" x14ac:dyDescent="0.35">
      <c r="A7409" s="210" t="s">
        <v>8085</v>
      </c>
      <c r="B7409" s="217">
        <v>125.14716211829526</v>
      </c>
      <c r="C7409" s="211">
        <v>5.7947511633170939E-2</v>
      </c>
      <c r="D7409" s="211">
        <v>0.12489143156147871</v>
      </c>
      <c r="E7409" s="211">
        <v>8.5588977156919058E-2</v>
      </c>
      <c r="F7409" s="211">
        <v>0.11114749177009882</v>
      </c>
      <c r="G7409" s="211">
        <v>0.12192862663100996</v>
      </c>
      <c r="H7409" s="211">
        <v>0.11125321932183284</v>
      </c>
      <c r="I7409" s="211">
        <v>0.47877614514179512</v>
      </c>
      <c r="J7409" s="211">
        <v>0.41346406761652771</v>
      </c>
      <c r="K7409" s="211">
        <v>0.5952779601030036</v>
      </c>
      <c r="L7409" s="211">
        <v>0.2762362423537123</v>
      </c>
      <c r="M7409" s="211">
        <v>9.4142201579457574E-2</v>
      </c>
      <c r="N7409" s="211">
        <v>0.4091835391823514</v>
      </c>
      <c r="O7409" s="211">
        <v>0.70149288974788371</v>
      </c>
      <c r="P7409" s="211">
        <v>6.4861504123929575E-2</v>
      </c>
      <c r="Q7409" s="211">
        <v>0.10678293082267125</v>
      </c>
      <c r="R7409" s="211">
        <v>0.47202756179373317</v>
      </c>
      <c r="S7409" s="211">
        <v>0.2921494618354567</v>
      </c>
      <c r="T7409" s="211">
        <v>0.55339664520492049</v>
      </c>
      <c r="U7409" s="211">
        <v>0.42150843180822767</v>
      </c>
      <c r="V7409" s="211">
        <v>7.7263195287599701E-2</v>
      </c>
      <c r="W7409" s="211">
        <v>0.58025663114456061</v>
      </c>
      <c r="X7409" s="211">
        <v>0.32262534674770604</v>
      </c>
      <c r="Y7409" s="211">
        <v>0.60095500160314819</v>
      </c>
      <c r="Z7409" s="211">
        <v>0.14864898543288846</v>
      </c>
      <c r="AA7409" s="212">
        <v>0.11743822491449951</v>
      </c>
    </row>
    <row r="7410" spans="1:27" x14ac:dyDescent="0.35">
      <c r="A7410" s="210" t="s">
        <v>8086</v>
      </c>
      <c r="B7410" s="217">
        <v>146.62001146659449</v>
      </c>
      <c r="C7410" s="211">
        <v>5.5428578765896637E-2</v>
      </c>
      <c r="D7410" s="211">
        <v>0.12401620762534042</v>
      </c>
      <c r="E7410" s="211">
        <v>7.3904343739211315E-2</v>
      </c>
      <c r="F7410" s="211">
        <v>0.1214105188588763</v>
      </c>
      <c r="G7410" s="211">
        <v>0.12127515293416576</v>
      </c>
      <c r="H7410" s="211">
        <v>0.12407383756250789</v>
      </c>
      <c r="I7410" s="211">
        <v>0.49773474313364696</v>
      </c>
      <c r="J7410" s="211">
        <v>0.46493545618729021</v>
      </c>
      <c r="K7410" s="211">
        <v>0.62490578694480059</v>
      </c>
      <c r="L7410" s="211">
        <v>0.2711712011396103</v>
      </c>
      <c r="M7410" s="211">
        <v>0.11377063617735499</v>
      </c>
      <c r="N7410" s="211">
        <v>0.43253572322647171</v>
      </c>
      <c r="O7410" s="211">
        <v>0.73477778296247809</v>
      </c>
      <c r="P7410" s="211">
        <v>6.6047912800682521E-2</v>
      </c>
      <c r="Q7410" s="211">
        <v>7.192336744815768E-2</v>
      </c>
      <c r="R7410" s="211">
        <v>0.44637984769610223</v>
      </c>
      <c r="S7410" s="211">
        <v>0.33522926887134569</v>
      </c>
      <c r="T7410" s="211">
        <v>0.56824948831087119</v>
      </c>
      <c r="U7410" s="211">
        <v>0.4725445693304261</v>
      </c>
      <c r="V7410" s="211">
        <v>0.10837895501160169</v>
      </c>
      <c r="W7410" s="211">
        <v>0.61855581603881482</v>
      </c>
      <c r="X7410" s="211">
        <v>0.31348141886459902</v>
      </c>
      <c r="Y7410" s="211">
        <v>0.51747411111022001</v>
      </c>
      <c r="Z7410" s="211">
        <v>0.14948162475169202</v>
      </c>
      <c r="AA7410" s="212">
        <v>0.11628702378713772</v>
      </c>
    </row>
    <row r="7411" spans="1:27" x14ac:dyDescent="0.35">
      <c r="A7411" s="210" t="s">
        <v>8087</v>
      </c>
      <c r="B7411" s="217">
        <v>157.18098970818662</v>
      </c>
      <c r="C7411" s="211">
        <v>5.8217491458433912E-2</v>
      </c>
      <c r="D7411" s="211">
        <v>0.11978350052974644</v>
      </c>
      <c r="E7411" s="211">
        <v>7.6673199020267133E-2</v>
      </c>
      <c r="F7411" s="211">
        <v>0.10491532176901681</v>
      </c>
      <c r="G7411" s="211">
        <v>0.11424722907434934</v>
      </c>
      <c r="H7411" s="211">
        <v>0.11884852653467609</v>
      </c>
      <c r="I7411" s="211">
        <v>0.48399661036981001</v>
      </c>
      <c r="J7411" s="211">
        <v>0.45183647451264941</v>
      </c>
      <c r="K7411" s="211">
        <v>0.55387840407936895</v>
      </c>
      <c r="L7411" s="211">
        <v>0.27540809668635791</v>
      </c>
      <c r="M7411" s="211">
        <v>9.6180800360558788E-2</v>
      </c>
      <c r="N7411" s="211">
        <v>0.59732000252612527</v>
      </c>
      <c r="O7411" s="211">
        <v>0.71605689023109098</v>
      </c>
      <c r="P7411" s="211">
        <v>6.6738928667965783E-2</v>
      </c>
      <c r="Q7411" s="211">
        <v>6.9156664271016841E-2</v>
      </c>
      <c r="R7411" s="211">
        <v>0.48245672456665706</v>
      </c>
      <c r="S7411" s="211">
        <v>0.32821664360121283</v>
      </c>
      <c r="T7411" s="211">
        <v>0.53765735796705993</v>
      </c>
      <c r="U7411" s="211">
        <v>0.38455535603860391</v>
      </c>
      <c r="V7411" s="211">
        <v>0.14105401236564102</v>
      </c>
      <c r="W7411" s="211">
        <v>0.58979989240976027</v>
      </c>
      <c r="X7411" s="211">
        <v>0.4051036929248496</v>
      </c>
      <c r="Y7411" s="211">
        <v>0.6589412819943381</v>
      </c>
      <c r="Z7411" s="211">
        <v>0.14927216482895977</v>
      </c>
      <c r="AA7411" s="212">
        <v>0.11492444185915582</v>
      </c>
    </row>
    <row r="7412" spans="1:27" x14ac:dyDescent="0.35">
      <c r="A7412" s="210" t="s">
        <v>8088</v>
      </c>
      <c r="B7412" s="217">
        <v>120.71496073809242</v>
      </c>
      <c r="C7412" s="211">
        <v>8.1858458712162102E-2</v>
      </c>
      <c r="D7412" s="211">
        <v>0.12941368199712899</v>
      </c>
      <c r="E7412" s="211">
        <v>7.2187123425833097E-2</v>
      </c>
      <c r="F7412" s="211">
        <v>0.105595733066791</v>
      </c>
      <c r="G7412" s="211">
        <v>0.11900315123370808</v>
      </c>
      <c r="H7412" s="211">
        <v>0.11097863564316726</v>
      </c>
      <c r="I7412" s="211">
        <v>0.5054345827159139</v>
      </c>
      <c r="J7412" s="211">
        <v>0.47700138612065063</v>
      </c>
      <c r="K7412" s="211">
        <v>0.61772016731334256</v>
      </c>
      <c r="L7412" s="211">
        <v>0.27261657117784088</v>
      </c>
      <c r="M7412" s="211">
        <v>0.12253972071749789</v>
      </c>
      <c r="N7412" s="211">
        <v>0.46403245638431967</v>
      </c>
      <c r="O7412" s="211">
        <v>0.57279578422627209</v>
      </c>
      <c r="P7412" s="211">
        <v>6.4850104445360796E-2</v>
      </c>
      <c r="Q7412" s="211">
        <v>7.1957684765904917E-2</v>
      </c>
      <c r="R7412" s="211">
        <v>0.36150623990642772</v>
      </c>
      <c r="S7412" s="211">
        <v>0.35544917813188798</v>
      </c>
      <c r="T7412" s="211">
        <v>0.51863478350996572</v>
      </c>
      <c r="U7412" s="211">
        <v>0.37090732367520196</v>
      </c>
      <c r="V7412" s="211">
        <v>6.3567062133389363E-2</v>
      </c>
      <c r="W7412" s="211">
        <v>0.59194049584178476</v>
      </c>
      <c r="X7412" s="211">
        <v>0.29815165296372759</v>
      </c>
      <c r="Y7412" s="211">
        <v>0.71699154215358718</v>
      </c>
      <c r="Z7412" s="211">
        <v>0.14456968650205726</v>
      </c>
      <c r="AA7412" s="212">
        <v>0.11919892958542069</v>
      </c>
    </row>
    <row r="7413" spans="1:27" x14ac:dyDescent="0.35">
      <c r="A7413" s="210" t="s">
        <v>8089</v>
      </c>
      <c r="B7413" s="217">
        <v>142.83395166457754</v>
      </c>
      <c r="C7413" s="211">
        <v>7.5634108846641873E-2</v>
      </c>
      <c r="D7413" s="211">
        <v>0.12287221300327469</v>
      </c>
      <c r="E7413" s="211">
        <v>8.6779992971630582E-2</v>
      </c>
      <c r="F7413" s="211">
        <v>0.10670956085745215</v>
      </c>
      <c r="G7413" s="211">
        <v>0.12402323114926517</v>
      </c>
      <c r="H7413" s="211">
        <v>0.10361826140452859</v>
      </c>
      <c r="I7413" s="211">
        <v>0.51242320376077533</v>
      </c>
      <c r="J7413" s="211">
        <v>0.46048745341281</v>
      </c>
      <c r="K7413" s="211">
        <v>0.60517465027901196</v>
      </c>
      <c r="L7413" s="211">
        <v>0.27702931891618843</v>
      </c>
      <c r="M7413" s="211">
        <v>9.2520315949463E-2</v>
      </c>
      <c r="N7413" s="211">
        <v>0.44786844336434145</v>
      </c>
      <c r="O7413" s="211">
        <v>0.68221077723794388</v>
      </c>
      <c r="P7413" s="211">
        <v>6.7101723803359464E-2</v>
      </c>
      <c r="Q7413" s="211">
        <v>9.6105346860664839E-2</v>
      </c>
      <c r="R7413" s="211">
        <v>0.4578854400191168</v>
      </c>
      <c r="S7413" s="211">
        <v>0.37601799539079939</v>
      </c>
      <c r="T7413" s="211">
        <v>0.50252394378041398</v>
      </c>
      <c r="U7413" s="211">
        <v>0.48313953180150038</v>
      </c>
      <c r="V7413" s="211">
        <v>7.7949555387452574E-2</v>
      </c>
      <c r="W7413" s="211">
        <v>0.49175243814078118</v>
      </c>
      <c r="X7413" s="211">
        <v>0.38456205551691913</v>
      </c>
      <c r="Y7413" s="211">
        <v>0.63778002593752059</v>
      </c>
      <c r="Z7413" s="211">
        <v>0.14163142405320533</v>
      </c>
      <c r="AA7413" s="212">
        <v>0.11270107674409284</v>
      </c>
    </row>
    <row r="7414" spans="1:27" x14ac:dyDescent="0.35">
      <c r="A7414" s="210" t="s">
        <v>8090</v>
      </c>
      <c r="B7414" s="217">
        <v>182.96724478876379</v>
      </c>
      <c r="C7414" s="211">
        <v>6.0178787841477205E-2</v>
      </c>
      <c r="D7414" s="211">
        <v>0.11522298591791036</v>
      </c>
      <c r="E7414" s="211">
        <v>7.4050245520445243E-2</v>
      </c>
      <c r="F7414" s="211">
        <v>9.074316611658971E-2</v>
      </c>
      <c r="G7414" s="211">
        <v>0.12052471893734663</v>
      </c>
      <c r="H7414" s="211">
        <v>0.10536769753666449</v>
      </c>
      <c r="I7414" s="211">
        <v>0.52703841334253132</v>
      </c>
      <c r="J7414" s="211">
        <v>0.44006469278242244</v>
      </c>
      <c r="K7414" s="211">
        <v>0.63871971848413978</v>
      </c>
      <c r="L7414" s="211">
        <v>0.27166416840580204</v>
      </c>
      <c r="M7414" s="211">
        <v>9.650024704227092E-2</v>
      </c>
      <c r="N7414" s="211">
        <v>0.49902273490905996</v>
      </c>
      <c r="O7414" s="211">
        <v>0.68377898676351079</v>
      </c>
      <c r="P7414" s="211">
        <v>7.0184614043725821E-2</v>
      </c>
      <c r="Q7414" s="211">
        <v>5.8567966925020309E-2</v>
      </c>
      <c r="R7414" s="211">
        <v>0.48134462031493652</v>
      </c>
      <c r="S7414" s="211">
        <v>0.31231173056575501</v>
      </c>
      <c r="T7414" s="211">
        <v>0.58568849284710989</v>
      </c>
      <c r="U7414" s="211">
        <v>0.44477366056611095</v>
      </c>
      <c r="V7414" s="211">
        <v>0.14786374644303546</v>
      </c>
      <c r="W7414" s="211">
        <v>0.60914431681217529</v>
      </c>
      <c r="X7414" s="211">
        <v>0.24817944870392172</v>
      </c>
      <c r="Y7414" s="211">
        <v>0.66727439007940748</v>
      </c>
      <c r="Z7414" s="211">
        <v>0.14998680206680093</v>
      </c>
      <c r="AA7414" s="212">
        <v>0.11353309905955161</v>
      </c>
    </row>
    <row r="7415" spans="1:27" x14ac:dyDescent="0.35">
      <c r="A7415" s="210" t="s">
        <v>8091</v>
      </c>
      <c r="B7415" s="217">
        <v>139.66400203070467</v>
      </c>
      <c r="C7415" s="211">
        <v>6.6358025231056564E-2</v>
      </c>
      <c r="D7415" s="211">
        <v>0.12726590020777431</v>
      </c>
      <c r="E7415" s="211">
        <v>8.8122690452572358E-2</v>
      </c>
      <c r="F7415" s="211">
        <v>0.11325203013660606</v>
      </c>
      <c r="G7415" s="211">
        <v>0.11527518154778134</v>
      </c>
      <c r="H7415" s="211">
        <v>0.12108864141045954</v>
      </c>
      <c r="I7415" s="211">
        <v>0.50864450502918335</v>
      </c>
      <c r="J7415" s="211">
        <v>0.45224707969237687</v>
      </c>
      <c r="K7415" s="211">
        <v>0.64997876045988967</v>
      </c>
      <c r="L7415" s="211">
        <v>0.27780346181869037</v>
      </c>
      <c r="M7415" s="211">
        <v>0.11536391142695898</v>
      </c>
      <c r="N7415" s="211">
        <v>0.4044729537488132</v>
      </c>
      <c r="O7415" s="211">
        <v>0.61339745689983782</v>
      </c>
      <c r="P7415" s="211">
        <v>6.6972650731217262E-2</v>
      </c>
      <c r="Q7415" s="211">
        <v>9.602118299779748E-2</v>
      </c>
      <c r="R7415" s="211">
        <v>0.45113279417483509</v>
      </c>
      <c r="S7415" s="211">
        <v>0.30140064243388298</v>
      </c>
      <c r="T7415" s="211">
        <v>0.56124524616910842</v>
      </c>
      <c r="U7415" s="211">
        <v>0.49110292171561837</v>
      </c>
      <c r="V7415" s="211">
        <v>7.1516773386751276E-2</v>
      </c>
      <c r="W7415" s="211">
        <v>0.62321855984183439</v>
      </c>
      <c r="X7415" s="211">
        <v>0.31981397990587002</v>
      </c>
      <c r="Y7415" s="211">
        <v>0.71623490179635951</v>
      </c>
      <c r="Z7415" s="211">
        <v>0.14632953993062348</v>
      </c>
      <c r="AA7415" s="212">
        <v>0.1240698595446313</v>
      </c>
    </row>
    <row r="7416" spans="1:27" x14ac:dyDescent="0.35">
      <c r="A7416" s="210" t="s">
        <v>8092</v>
      </c>
      <c r="B7416" s="217">
        <v>123.3534993629666</v>
      </c>
      <c r="C7416" s="211">
        <v>4.9472205356485527E-2</v>
      </c>
      <c r="D7416" s="211">
        <v>0.11931847720156816</v>
      </c>
      <c r="E7416" s="211">
        <v>7.6378822677361513E-2</v>
      </c>
      <c r="F7416" s="211">
        <v>8.9697803509911855E-2</v>
      </c>
      <c r="G7416" s="211">
        <v>0.12165090655490578</v>
      </c>
      <c r="H7416" s="211">
        <v>0.11680704342009399</v>
      </c>
      <c r="I7416" s="211">
        <v>0.43761902670003544</v>
      </c>
      <c r="J7416" s="211">
        <v>0.432777585001967</v>
      </c>
      <c r="K7416" s="211">
        <v>0.63449650573880712</v>
      </c>
      <c r="L7416" s="211">
        <v>0.27483522597721943</v>
      </c>
      <c r="M7416" s="211">
        <v>9.7744481914060447E-2</v>
      </c>
      <c r="N7416" s="211">
        <v>0.48594077996656476</v>
      </c>
      <c r="O7416" s="211">
        <v>0.68868816157905277</v>
      </c>
      <c r="P7416" s="211">
        <v>6.1576478704909204E-2</v>
      </c>
      <c r="Q7416" s="211">
        <v>0.11412803024184168</v>
      </c>
      <c r="R7416" s="211">
        <v>0.45812404794861172</v>
      </c>
      <c r="S7416" s="211">
        <v>0.29016033381225059</v>
      </c>
      <c r="T7416" s="211">
        <v>0.5589760857393562</v>
      </c>
      <c r="U7416" s="211">
        <v>0.36256788598732836</v>
      </c>
      <c r="V7416" s="211">
        <v>8.0078399880835732E-2</v>
      </c>
      <c r="W7416" s="211">
        <v>0.47853005575964536</v>
      </c>
      <c r="X7416" s="211">
        <v>0.4012258165804613</v>
      </c>
      <c r="Y7416" s="211">
        <v>0.71648039312873979</v>
      </c>
      <c r="Z7416" s="211">
        <v>0.14978165938735333</v>
      </c>
      <c r="AA7416" s="212">
        <v>0.11821774774726528</v>
      </c>
    </row>
    <row r="7417" spans="1:27" x14ac:dyDescent="0.35">
      <c r="A7417" s="210" t="s">
        <v>8093</v>
      </c>
      <c r="B7417" s="217">
        <v>152.70836523880675</v>
      </c>
      <c r="C7417" s="211">
        <v>4.8931126680455753E-2</v>
      </c>
      <c r="D7417" s="211">
        <v>0.12633536087353897</v>
      </c>
      <c r="E7417" s="211">
        <v>7.3294478785028053E-2</v>
      </c>
      <c r="F7417" s="211">
        <v>0.1057533115786492</v>
      </c>
      <c r="G7417" s="211">
        <v>0.1199795874359495</v>
      </c>
      <c r="H7417" s="211">
        <v>0.11868048037866941</v>
      </c>
      <c r="I7417" s="211">
        <v>0.51027442282472768</v>
      </c>
      <c r="J7417" s="211">
        <v>0.46654744812019289</v>
      </c>
      <c r="K7417" s="211">
        <v>0.58929918023719163</v>
      </c>
      <c r="L7417" s="211">
        <v>0.27095855661096524</v>
      </c>
      <c r="M7417" s="211">
        <v>9.4943405973278688E-2</v>
      </c>
      <c r="N7417" s="211">
        <v>0.39423654595656726</v>
      </c>
      <c r="O7417" s="211">
        <v>0.62939744130384501</v>
      </c>
      <c r="P7417" s="211">
        <v>7.2257574547765005E-2</v>
      </c>
      <c r="Q7417" s="211">
        <v>0.10724754745041543</v>
      </c>
      <c r="R7417" s="211">
        <v>0.45894134436884054</v>
      </c>
      <c r="S7417" s="211">
        <v>0.35069435960526496</v>
      </c>
      <c r="T7417" s="211">
        <v>0.55178889703453771</v>
      </c>
      <c r="U7417" s="211">
        <v>0.44621545642911387</v>
      </c>
      <c r="V7417" s="211">
        <v>0.13126207414526775</v>
      </c>
      <c r="W7417" s="211">
        <v>0.6372103206596067</v>
      </c>
      <c r="X7417" s="211">
        <v>0.27545876360460197</v>
      </c>
      <c r="Y7417" s="211">
        <v>0.67666042007308802</v>
      </c>
      <c r="Z7417" s="211">
        <v>0.14259941647194072</v>
      </c>
      <c r="AA7417" s="212">
        <v>0.12233566600208852</v>
      </c>
    </row>
    <row r="7418" spans="1:27" x14ac:dyDescent="0.35">
      <c r="A7418" s="210" t="s">
        <v>8094</v>
      </c>
      <c r="B7418" s="217">
        <v>137.27162337874273</v>
      </c>
      <c r="C7418" s="211">
        <v>6.3686534896082794E-2</v>
      </c>
      <c r="D7418" s="211">
        <v>0.12624465342987826</v>
      </c>
      <c r="E7418" s="211">
        <v>7.2741557139964275E-2</v>
      </c>
      <c r="F7418" s="211">
        <v>8.7582349982284757E-2</v>
      </c>
      <c r="G7418" s="211">
        <v>0.1222719079748051</v>
      </c>
      <c r="H7418" s="211">
        <v>0.12366330365551695</v>
      </c>
      <c r="I7418" s="211">
        <v>0.50447695867989295</v>
      </c>
      <c r="J7418" s="211">
        <v>0.41590650257078665</v>
      </c>
      <c r="K7418" s="211">
        <v>0.5046834831012057</v>
      </c>
      <c r="L7418" s="211">
        <v>0.26768368081358257</v>
      </c>
      <c r="M7418" s="211">
        <v>8.3742888441019153E-2</v>
      </c>
      <c r="N7418" s="211">
        <v>0.54227494953384403</v>
      </c>
      <c r="O7418" s="211">
        <v>0.74152693915135115</v>
      </c>
      <c r="P7418" s="211">
        <v>7.0324319444873509E-2</v>
      </c>
      <c r="Q7418" s="211">
        <v>0.12295245523571924</v>
      </c>
      <c r="R7418" s="211">
        <v>0.43262257614085775</v>
      </c>
      <c r="S7418" s="211">
        <v>0.34851558758900525</v>
      </c>
      <c r="T7418" s="211">
        <v>0.50858129128646401</v>
      </c>
      <c r="U7418" s="211">
        <v>0.31232976012969443</v>
      </c>
      <c r="V7418" s="211">
        <v>0.15817289767061832</v>
      </c>
      <c r="W7418" s="211">
        <v>0.56302867009500968</v>
      </c>
      <c r="X7418" s="211">
        <v>0.36666573720918899</v>
      </c>
      <c r="Y7418" s="211">
        <v>0.64609258594769192</v>
      </c>
      <c r="Z7418" s="211">
        <v>0.14281459583645664</v>
      </c>
      <c r="AA7418" s="212">
        <v>0.12053456440755733</v>
      </c>
    </row>
    <row r="7419" spans="1:27" x14ac:dyDescent="0.35">
      <c r="A7419" s="210" t="s">
        <v>8095</v>
      </c>
      <c r="B7419" s="217">
        <v>143.25087994027064</v>
      </c>
      <c r="C7419" s="211">
        <v>5.4525368192970478E-2</v>
      </c>
      <c r="D7419" s="211">
        <v>0.12876474058487536</v>
      </c>
      <c r="E7419" s="211">
        <v>8.130309084289461E-2</v>
      </c>
      <c r="F7419" s="211">
        <v>7.8237734901445435E-2</v>
      </c>
      <c r="G7419" s="211">
        <v>0.12070939558118619</v>
      </c>
      <c r="H7419" s="211">
        <v>0.11255796795468473</v>
      </c>
      <c r="I7419" s="211">
        <v>0.50842407868812478</v>
      </c>
      <c r="J7419" s="211">
        <v>0.47222742617280461</v>
      </c>
      <c r="K7419" s="211">
        <v>0.62786153520752153</v>
      </c>
      <c r="L7419" s="211">
        <v>0.27696898589606395</v>
      </c>
      <c r="M7419" s="211">
        <v>0.10447439099984353</v>
      </c>
      <c r="N7419" s="211">
        <v>0.39915779916991573</v>
      </c>
      <c r="O7419" s="211">
        <v>0.68966915441043675</v>
      </c>
      <c r="P7419" s="211">
        <v>7.1058641482413809E-2</v>
      </c>
      <c r="Q7419" s="211">
        <v>5.4871934457134591E-2</v>
      </c>
      <c r="R7419" s="211">
        <v>0.39088706994785566</v>
      </c>
      <c r="S7419" s="211">
        <v>0.30178699391868924</v>
      </c>
      <c r="T7419" s="211">
        <v>0.56052392275188356</v>
      </c>
      <c r="U7419" s="211">
        <v>0.37167007731536833</v>
      </c>
      <c r="V7419" s="211">
        <v>9.5082565063237964E-2</v>
      </c>
      <c r="W7419" s="211">
        <v>0.57986359451557001</v>
      </c>
      <c r="X7419" s="211">
        <v>0.2667365468077042</v>
      </c>
      <c r="Y7419" s="211">
        <v>0.60541686943030371</v>
      </c>
      <c r="Z7419" s="211">
        <v>0.14829442137497573</v>
      </c>
      <c r="AA7419" s="212">
        <v>0.11383016258325335</v>
      </c>
    </row>
    <row r="7420" spans="1:27" x14ac:dyDescent="0.35">
      <c r="A7420" s="210" t="s">
        <v>8096</v>
      </c>
      <c r="B7420" s="217">
        <v>167.17097350562912</v>
      </c>
      <c r="C7420" s="211">
        <v>7.004888084000753E-2</v>
      </c>
      <c r="D7420" s="211">
        <v>0.12394188078044055</v>
      </c>
      <c r="E7420" s="211">
        <v>6.8372735070837812E-2</v>
      </c>
      <c r="F7420" s="211">
        <v>0.10657269173363387</v>
      </c>
      <c r="G7420" s="211">
        <v>0.12319635401107082</v>
      </c>
      <c r="H7420" s="211">
        <v>0.12492749916684641</v>
      </c>
      <c r="I7420" s="211">
        <v>0.46497303577063837</v>
      </c>
      <c r="J7420" s="211">
        <v>0.4807540049566793</v>
      </c>
      <c r="K7420" s="211">
        <v>0.59568242603455912</v>
      </c>
      <c r="L7420" s="211">
        <v>0.27647255456569436</v>
      </c>
      <c r="M7420" s="211">
        <v>0.10839925452098226</v>
      </c>
      <c r="N7420" s="211">
        <v>0.45952886572359469</v>
      </c>
      <c r="O7420" s="211">
        <v>0.55717071137546703</v>
      </c>
      <c r="P7420" s="211">
        <v>6.7422247752613462E-2</v>
      </c>
      <c r="Q7420" s="211">
        <v>9.1603811147585923E-2</v>
      </c>
      <c r="R7420" s="211">
        <v>0.38299488372177215</v>
      </c>
      <c r="S7420" s="211">
        <v>0.35933310891536946</v>
      </c>
      <c r="T7420" s="211">
        <v>0.50752682197849786</v>
      </c>
      <c r="U7420" s="211">
        <v>0.45672659936230287</v>
      </c>
      <c r="V7420" s="211">
        <v>0.15929367918508286</v>
      </c>
      <c r="W7420" s="211">
        <v>0.54480738684659014</v>
      </c>
      <c r="X7420" s="211">
        <v>0.36299907312689317</v>
      </c>
      <c r="Y7420" s="211">
        <v>0.56544784870468967</v>
      </c>
      <c r="Z7420" s="211">
        <v>0.14993297827475724</v>
      </c>
      <c r="AA7420" s="212">
        <v>0.11343821230901477</v>
      </c>
    </row>
    <row r="7421" spans="1:27" x14ac:dyDescent="0.35">
      <c r="A7421" s="210" t="s">
        <v>8097</v>
      </c>
      <c r="B7421" s="217">
        <v>158.97820397656585</v>
      </c>
      <c r="C7421" s="211">
        <v>7.5111684695056039E-2</v>
      </c>
      <c r="D7421" s="211">
        <v>0.11703561104890869</v>
      </c>
      <c r="E7421" s="211">
        <v>7.493271489360584E-2</v>
      </c>
      <c r="F7421" s="211">
        <v>0.10040286264217405</v>
      </c>
      <c r="G7421" s="211">
        <v>0.12400616602615401</v>
      </c>
      <c r="H7421" s="211">
        <v>0.1190511686298394</v>
      </c>
      <c r="I7421" s="211">
        <v>0.43158341466825034</v>
      </c>
      <c r="J7421" s="211">
        <v>0.47971731663110084</v>
      </c>
      <c r="K7421" s="211">
        <v>0.53485364302541483</v>
      </c>
      <c r="L7421" s="211">
        <v>0.27067557183786911</v>
      </c>
      <c r="M7421" s="211">
        <v>0.10037421008810803</v>
      </c>
      <c r="N7421" s="211">
        <v>0.39311912059950788</v>
      </c>
      <c r="O7421" s="211">
        <v>0.73899017297143788</v>
      </c>
      <c r="P7421" s="211">
        <v>6.3139405876708563E-2</v>
      </c>
      <c r="Q7421" s="211">
        <v>0.10377355410742484</v>
      </c>
      <c r="R7421" s="211">
        <v>0.42182522419733981</v>
      </c>
      <c r="S7421" s="211">
        <v>0.26873146995574371</v>
      </c>
      <c r="T7421" s="211">
        <v>0.59179682161433433</v>
      </c>
      <c r="U7421" s="211">
        <v>0.45067268687876172</v>
      </c>
      <c r="V7421" s="211">
        <v>0.16725792107830678</v>
      </c>
      <c r="W7421" s="211">
        <v>0.5422521358790876</v>
      </c>
      <c r="X7421" s="211">
        <v>0.39444099602194715</v>
      </c>
      <c r="Y7421" s="211">
        <v>0.71442443297055125</v>
      </c>
      <c r="Z7421" s="211">
        <v>0.14672935179349433</v>
      </c>
      <c r="AA7421" s="212">
        <v>0.12089884979279442</v>
      </c>
    </row>
    <row r="7422" spans="1:27" x14ac:dyDescent="0.35">
      <c r="A7422" s="210" t="s">
        <v>8098</v>
      </c>
      <c r="B7422" s="217">
        <v>123.50841565714761</v>
      </c>
      <c r="C7422" s="211">
        <v>6.9182034779527238E-2</v>
      </c>
      <c r="D7422" s="211">
        <v>0.12763898315918884</v>
      </c>
      <c r="E7422" s="211">
        <v>7.1242420662795472E-2</v>
      </c>
      <c r="F7422" s="211">
        <v>8.3930385530429003E-2</v>
      </c>
      <c r="G7422" s="211">
        <v>0.11754136805175142</v>
      </c>
      <c r="H7422" s="211">
        <v>0.1235169587757233</v>
      </c>
      <c r="I7422" s="211">
        <v>0.5226888693723647</v>
      </c>
      <c r="J7422" s="211">
        <v>0.48614456493307789</v>
      </c>
      <c r="K7422" s="211">
        <v>0.55607437135140125</v>
      </c>
      <c r="L7422" s="211">
        <v>0.27757558325481835</v>
      </c>
      <c r="M7422" s="211">
        <v>7.7405352911192257E-2</v>
      </c>
      <c r="N7422" s="211">
        <v>0.39640734888106199</v>
      </c>
      <c r="O7422" s="211">
        <v>0.67968432583631677</v>
      </c>
      <c r="P7422" s="211">
        <v>6.8319856866847883E-2</v>
      </c>
      <c r="Q7422" s="211">
        <v>4.9652762732438169E-2</v>
      </c>
      <c r="R7422" s="211">
        <v>0.41806513479665153</v>
      </c>
      <c r="S7422" s="211">
        <v>0.37237971643048862</v>
      </c>
      <c r="T7422" s="211">
        <v>0.58138265138478307</v>
      </c>
      <c r="U7422" s="211">
        <v>0.33476208029653476</v>
      </c>
      <c r="V7422" s="211">
        <v>0.11399807270370843</v>
      </c>
      <c r="W7422" s="211">
        <v>0.52761578835302225</v>
      </c>
      <c r="X7422" s="211">
        <v>0.36627784650005929</v>
      </c>
      <c r="Y7422" s="211">
        <v>0.61883122513738553</v>
      </c>
      <c r="Z7422" s="211">
        <v>0.14690275251627047</v>
      </c>
      <c r="AA7422" s="212">
        <v>0.11488918274687319</v>
      </c>
    </row>
    <row r="7423" spans="1:27" x14ac:dyDescent="0.35">
      <c r="A7423" s="210" t="s">
        <v>8099</v>
      </c>
      <c r="B7423" s="217">
        <v>125.38147485990991</v>
      </c>
      <c r="C7423" s="211">
        <v>5.9808890892554416E-2</v>
      </c>
      <c r="D7423" s="211">
        <v>0.11419597026968929</v>
      </c>
      <c r="E7423" s="211">
        <v>7.9196472808312435E-2</v>
      </c>
      <c r="F7423" s="211">
        <v>9.7216477982050853E-2</v>
      </c>
      <c r="G7423" s="211">
        <v>0.12350465981161063</v>
      </c>
      <c r="H7423" s="211">
        <v>0.10724489283106146</v>
      </c>
      <c r="I7423" s="211">
        <v>0.46449148760785469</v>
      </c>
      <c r="J7423" s="211">
        <v>0.43478571318147141</v>
      </c>
      <c r="K7423" s="211">
        <v>0.64055049144078002</v>
      </c>
      <c r="L7423" s="211">
        <v>0.2770090130476065</v>
      </c>
      <c r="M7423" s="211">
        <v>8.9201728074442974E-2</v>
      </c>
      <c r="N7423" s="211">
        <v>0.37367440630279386</v>
      </c>
      <c r="O7423" s="211">
        <v>0.5736307100472523</v>
      </c>
      <c r="P7423" s="211">
        <v>6.6215007801231435E-2</v>
      </c>
      <c r="Q7423" s="211">
        <v>5.4515774599745534E-2</v>
      </c>
      <c r="R7423" s="211">
        <v>0.45197471009547402</v>
      </c>
      <c r="S7423" s="211">
        <v>0.34321010709901334</v>
      </c>
      <c r="T7423" s="211">
        <v>0.58505085920830191</v>
      </c>
      <c r="U7423" s="211">
        <v>0.38277584530590325</v>
      </c>
      <c r="V7423" s="211">
        <v>0.13401285424098408</v>
      </c>
      <c r="W7423" s="211">
        <v>0.52960692485147254</v>
      </c>
      <c r="X7423" s="211">
        <v>0.24300618492743953</v>
      </c>
      <c r="Y7423" s="211">
        <v>0.62171352086555276</v>
      </c>
      <c r="Z7423" s="211">
        <v>0.14895244952184916</v>
      </c>
      <c r="AA7423" s="212">
        <v>0.12545686754158591</v>
      </c>
    </row>
    <row r="7424" spans="1:27" x14ac:dyDescent="0.35">
      <c r="A7424" s="210" t="s">
        <v>8100</v>
      </c>
      <c r="B7424" s="217">
        <v>168.09291887118016</v>
      </c>
      <c r="C7424" s="211">
        <v>5.4190419656713534E-2</v>
      </c>
      <c r="D7424" s="211">
        <v>0.12487905755586066</v>
      </c>
      <c r="E7424" s="211">
        <v>7.346559468291905E-2</v>
      </c>
      <c r="F7424" s="211">
        <v>9.2149587333800687E-2</v>
      </c>
      <c r="G7424" s="211">
        <v>0.11436182807321202</v>
      </c>
      <c r="H7424" s="211">
        <v>0.11624606262528661</v>
      </c>
      <c r="I7424" s="211">
        <v>0.49049562836421756</v>
      </c>
      <c r="J7424" s="211">
        <v>0.43724592816894675</v>
      </c>
      <c r="K7424" s="211">
        <v>0.60979709678554173</v>
      </c>
      <c r="L7424" s="211">
        <v>0.28126017002107606</v>
      </c>
      <c r="M7424" s="211">
        <v>0.10600118550201704</v>
      </c>
      <c r="N7424" s="211">
        <v>0.37534071829893878</v>
      </c>
      <c r="O7424" s="211">
        <v>0.53089027355515384</v>
      </c>
      <c r="P7424" s="211">
        <v>6.766658928259589E-2</v>
      </c>
      <c r="Q7424" s="211">
        <v>6.0710307705920966E-2</v>
      </c>
      <c r="R7424" s="211">
        <v>0.45068793986878508</v>
      </c>
      <c r="S7424" s="211">
        <v>0.37844201194082427</v>
      </c>
      <c r="T7424" s="211">
        <v>0.57715491065057711</v>
      </c>
      <c r="U7424" s="211">
        <v>0.4975997871351866</v>
      </c>
      <c r="V7424" s="211">
        <v>0.16581951069008821</v>
      </c>
      <c r="W7424" s="211">
        <v>0.60493971257218004</v>
      </c>
      <c r="X7424" s="211">
        <v>0.30067161849093249</v>
      </c>
      <c r="Y7424" s="211">
        <v>0.55401856528206572</v>
      </c>
      <c r="Z7424" s="211">
        <v>0.14968967013705209</v>
      </c>
      <c r="AA7424" s="212">
        <v>0.11606544193983272</v>
      </c>
    </row>
    <row r="7425" spans="1:27" x14ac:dyDescent="0.35">
      <c r="A7425" s="210" t="s">
        <v>8101</v>
      </c>
      <c r="B7425" s="217">
        <v>128.95952115542869</v>
      </c>
      <c r="C7425" s="211">
        <v>5.0181545295933203E-2</v>
      </c>
      <c r="D7425" s="211">
        <v>0.12838114728605587</v>
      </c>
      <c r="E7425" s="211">
        <v>7.8646864471718397E-2</v>
      </c>
      <c r="F7425" s="211">
        <v>9.4142094543478966E-2</v>
      </c>
      <c r="G7425" s="211">
        <v>0.12127864356855717</v>
      </c>
      <c r="H7425" s="211">
        <v>0.10457130056465819</v>
      </c>
      <c r="I7425" s="211">
        <v>0.42555832842637431</v>
      </c>
      <c r="J7425" s="211">
        <v>0.45511704520483565</v>
      </c>
      <c r="K7425" s="211">
        <v>0.62484817856576513</v>
      </c>
      <c r="L7425" s="211">
        <v>0.28297559778901782</v>
      </c>
      <c r="M7425" s="211">
        <v>0.10079250303150879</v>
      </c>
      <c r="N7425" s="211">
        <v>0.54187548079938475</v>
      </c>
      <c r="O7425" s="211">
        <v>0.71625402438249897</v>
      </c>
      <c r="P7425" s="211">
        <v>7.3978555551407255E-2</v>
      </c>
      <c r="Q7425" s="211">
        <v>0.12349729349976973</v>
      </c>
      <c r="R7425" s="211">
        <v>0.38641589932053189</v>
      </c>
      <c r="S7425" s="211">
        <v>0.30793326016881428</v>
      </c>
      <c r="T7425" s="211">
        <v>0.53959121024447998</v>
      </c>
      <c r="U7425" s="211">
        <v>0.32208571816429915</v>
      </c>
      <c r="V7425" s="211">
        <v>5.9265408926079149E-2</v>
      </c>
      <c r="W7425" s="211">
        <v>0.60422108602280911</v>
      </c>
      <c r="X7425" s="211">
        <v>0.2671093057182059</v>
      </c>
      <c r="Y7425" s="211">
        <v>0.7098245986802012</v>
      </c>
      <c r="Z7425" s="211">
        <v>0.14166099464625728</v>
      </c>
      <c r="AA7425" s="212">
        <v>0.12073873937711488</v>
      </c>
    </row>
    <row r="7426" spans="1:27" x14ac:dyDescent="0.35">
      <c r="A7426" s="210" t="s">
        <v>8102</v>
      </c>
      <c r="B7426" s="217">
        <v>171.45302500297103</v>
      </c>
      <c r="C7426" s="211">
        <v>6.6305397418651019E-2</v>
      </c>
      <c r="D7426" s="211">
        <v>0.12842558038820268</v>
      </c>
      <c r="E7426" s="211">
        <v>7.6807642642834392E-2</v>
      </c>
      <c r="F7426" s="211">
        <v>9.9772245976721935E-2</v>
      </c>
      <c r="G7426" s="211">
        <v>0.11620825341531854</v>
      </c>
      <c r="H7426" s="211">
        <v>0.12443586024212315</v>
      </c>
      <c r="I7426" s="211">
        <v>0.46998443668652645</v>
      </c>
      <c r="J7426" s="211">
        <v>0.45985913533263606</v>
      </c>
      <c r="K7426" s="211">
        <v>0.63408078060865614</v>
      </c>
      <c r="L7426" s="211">
        <v>0.27477283125414648</v>
      </c>
      <c r="M7426" s="211">
        <v>8.4916279362992439E-2</v>
      </c>
      <c r="N7426" s="211">
        <v>0.41366513987897691</v>
      </c>
      <c r="O7426" s="211">
        <v>0.68085819046284768</v>
      </c>
      <c r="P7426" s="211">
        <v>7.2910540458072673E-2</v>
      </c>
      <c r="Q7426" s="211">
        <v>0.15095434481279474</v>
      </c>
      <c r="R7426" s="211">
        <v>0.36094108093885413</v>
      </c>
      <c r="S7426" s="211">
        <v>0.32624687773379379</v>
      </c>
      <c r="T7426" s="211">
        <v>0.53261284491405647</v>
      </c>
      <c r="U7426" s="211">
        <v>0.45110586517467277</v>
      </c>
      <c r="V7426" s="211">
        <v>0.13459755112494212</v>
      </c>
      <c r="W7426" s="211">
        <v>0.61304650219867229</v>
      </c>
      <c r="X7426" s="211">
        <v>0.4170601991066944</v>
      </c>
      <c r="Y7426" s="211">
        <v>0.63189822542735885</v>
      </c>
      <c r="Z7426" s="211">
        <v>0.14907739329669994</v>
      </c>
      <c r="AA7426" s="212">
        <v>0.11470470804973538</v>
      </c>
    </row>
    <row r="7427" spans="1:27" x14ac:dyDescent="0.35">
      <c r="A7427" s="210" t="s">
        <v>8103</v>
      </c>
      <c r="B7427" s="217">
        <v>157.03237439123555</v>
      </c>
      <c r="C7427" s="211">
        <v>5.7529279063984563E-2</v>
      </c>
      <c r="D7427" s="211">
        <v>0.12613784261720923</v>
      </c>
      <c r="E7427" s="211">
        <v>7.4103173633674968E-2</v>
      </c>
      <c r="F7427" s="211">
        <v>9.682911376539885E-2</v>
      </c>
      <c r="G7427" s="211">
        <v>0.11692186401142403</v>
      </c>
      <c r="H7427" s="211">
        <v>0.11464331897676951</v>
      </c>
      <c r="I7427" s="211">
        <v>0.48653633609317853</v>
      </c>
      <c r="J7427" s="211">
        <v>0.46664208848816824</v>
      </c>
      <c r="K7427" s="211">
        <v>0.63195009116225354</v>
      </c>
      <c r="L7427" s="211">
        <v>0.27634534749169637</v>
      </c>
      <c r="M7427" s="211">
        <v>8.6442181129488677E-2</v>
      </c>
      <c r="N7427" s="211">
        <v>0.39219333639841181</v>
      </c>
      <c r="O7427" s="211">
        <v>0.58380177648294118</v>
      </c>
      <c r="P7427" s="211">
        <v>7.3882267337086277E-2</v>
      </c>
      <c r="Q7427" s="211">
        <v>6.0117871929121935E-2</v>
      </c>
      <c r="R7427" s="211">
        <v>0.42378344978028831</v>
      </c>
      <c r="S7427" s="211">
        <v>0.30031737669728797</v>
      </c>
      <c r="T7427" s="211">
        <v>0.58904839833461375</v>
      </c>
      <c r="U7427" s="211">
        <v>0.44825377437394065</v>
      </c>
      <c r="V7427" s="211">
        <v>0.12981201860521824</v>
      </c>
      <c r="W7427" s="211">
        <v>0.61999235578143619</v>
      </c>
      <c r="X7427" s="211">
        <v>0.24647995781371915</v>
      </c>
      <c r="Y7427" s="211">
        <v>0.69872027207976606</v>
      </c>
      <c r="Z7427" s="211">
        <v>0.1415727350256481</v>
      </c>
      <c r="AA7427" s="212">
        <v>0.11954521253668586</v>
      </c>
    </row>
    <row r="7428" spans="1:27" x14ac:dyDescent="0.35">
      <c r="A7428" s="210" t="s">
        <v>8104</v>
      </c>
      <c r="B7428" s="217">
        <v>171.44396860971034</v>
      </c>
      <c r="C7428" s="211">
        <v>6.2816326810947287E-2</v>
      </c>
      <c r="D7428" s="211">
        <v>0.12491628805471705</v>
      </c>
      <c r="E7428" s="211">
        <v>7.5057203501762787E-2</v>
      </c>
      <c r="F7428" s="211">
        <v>9.7020501656012503E-2</v>
      </c>
      <c r="G7428" s="211">
        <v>0.12493848297116907</v>
      </c>
      <c r="H7428" s="211">
        <v>0.11715441313876636</v>
      </c>
      <c r="I7428" s="211">
        <v>0.46068234044493356</v>
      </c>
      <c r="J7428" s="211">
        <v>0.44394600466739897</v>
      </c>
      <c r="K7428" s="211">
        <v>0.62127832801413851</v>
      </c>
      <c r="L7428" s="211">
        <v>0.2742058809464718</v>
      </c>
      <c r="M7428" s="211">
        <v>9.616381503861049E-2</v>
      </c>
      <c r="N7428" s="211">
        <v>0.54795214342253795</v>
      </c>
      <c r="O7428" s="211">
        <v>0.55824301608644677</v>
      </c>
      <c r="P7428" s="211">
        <v>6.9943096642540545E-2</v>
      </c>
      <c r="Q7428" s="211">
        <v>0.1075751675326856</v>
      </c>
      <c r="R7428" s="211">
        <v>0.45587092581550082</v>
      </c>
      <c r="S7428" s="211">
        <v>0.35388993590838441</v>
      </c>
      <c r="T7428" s="211">
        <v>0.61059566729204151</v>
      </c>
      <c r="U7428" s="211">
        <v>0.333494000152607</v>
      </c>
      <c r="V7428" s="211">
        <v>0.17011858396067009</v>
      </c>
      <c r="W7428" s="211">
        <v>0.49889074255132887</v>
      </c>
      <c r="X7428" s="211">
        <v>0.43157038501861145</v>
      </c>
      <c r="Y7428" s="211">
        <v>0.76921465935920941</v>
      </c>
      <c r="Z7428" s="211">
        <v>0.14790242098629713</v>
      </c>
      <c r="AA7428" s="212">
        <v>0.11833178377645986</v>
      </c>
    </row>
    <row r="7429" spans="1:27" x14ac:dyDescent="0.35">
      <c r="A7429" s="210" t="s">
        <v>8105</v>
      </c>
      <c r="B7429" s="217">
        <v>134.66965728524602</v>
      </c>
      <c r="C7429" s="211">
        <v>7.5882311152511761E-2</v>
      </c>
      <c r="D7429" s="211">
        <v>0.11743339279254399</v>
      </c>
      <c r="E7429" s="211">
        <v>7.4151412118375643E-2</v>
      </c>
      <c r="F7429" s="211">
        <v>8.9082679833130188E-2</v>
      </c>
      <c r="G7429" s="211">
        <v>0.12255879893519239</v>
      </c>
      <c r="H7429" s="211">
        <v>0.12501163221793177</v>
      </c>
      <c r="I7429" s="211">
        <v>0.44982810032872522</v>
      </c>
      <c r="J7429" s="211">
        <v>0.40774098956468996</v>
      </c>
      <c r="K7429" s="211">
        <v>0.61438660462360006</v>
      </c>
      <c r="L7429" s="211">
        <v>0.27510235310243947</v>
      </c>
      <c r="M7429" s="211">
        <v>9.3148019771292861E-2</v>
      </c>
      <c r="N7429" s="211">
        <v>0.41381469135289783</v>
      </c>
      <c r="O7429" s="211">
        <v>0.62158426413221535</v>
      </c>
      <c r="P7429" s="211">
        <v>6.9835578402071705E-2</v>
      </c>
      <c r="Q7429" s="211">
        <v>7.5026504598938143E-2</v>
      </c>
      <c r="R7429" s="211">
        <v>0.39282918795044208</v>
      </c>
      <c r="S7429" s="211">
        <v>0.37934804507786529</v>
      </c>
      <c r="T7429" s="211">
        <v>0.56612974713686581</v>
      </c>
      <c r="U7429" s="211">
        <v>0.39840186189228588</v>
      </c>
      <c r="V7429" s="211">
        <v>9.4111961110037529E-2</v>
      </c>
      <c r="W7429" s="211">
        <v>0.61467500619380133</v>
      </c>
      <c r="X7429" s="211">
        <v>0.28189597748661194</v>
      </c>
      <c r="Y7429" s="211">
        <v>0.71960784030436686</v>
      </c>
      <c r="Z7429" s="211">
        <v>0.14578122511413977</v>
      </c>
      <c r="AA7429" s="212">
        <v>0.117945898329037</v>
      </c>
    </row>
    <row r="7430" spans="1:27" x14ac:dyDescent="0.35">
      <c r="A7430" s="210" t="s">
        <v>8106</v>
      </c>
      <c r="B7430" s="217">
        <v>136.63245350947054</v>
      </c>
      <c r="C7430" s="211">
        <v>4.9889956723867007E-2</v>
      </c>
      <c r="D7430" s="211">
        <v>0.1182549798824908</v>
      </c>
      <c r="E7430" s="211">
        <v>7.8750587446697398E-2</v>
      </c>
      <c r="F7430" s="211">
        <v>0.1083027692699545</v>
      </c>
      <c r="G7430" s="211">
        <v>0.1177285551449757</v>
      </c>
      <c r="H7430" s="211">
        <v>0.11581563902415003</v>
      </c>
      <c r="I7430" s="211">
        <v>0.41010904445186946</v>
      </c>
      <c r="J7430" s="211">
        <v>0.40019045912929513</v>
      </c>
      <c r="K7430" s="211">
        <v>0.55179224688313111</v>
      </c>
      <c r="L7430" s="211">
        <v>0.26966170647255105</v>
      </c>
      <c r="M7430" s="211">
        <v>0.11003870177133603</v>
      </c>
      <c r="N7430" s="211">
        <v>0.42438148246104301</v>
      </c>
      <c r="O7430" s="211">
        <v>0.74183982662392556</v>
      </c>
      <c r="P7430" s="211">
        <v>7.2015732988194525E-2</v>
      </c>
      <c r="Q7430" s="211">
        <v>0.1202110455184888</v>
      </c>
      <c r="R7430" s="211">
        <v>0.45245698281255869</v>
      </c>
      <c r="S7430" s="211">
        <v>0.38141708401698238</v>
      </c>
      <c r="T7430" s="211">
        <v>0.52732266939185046</v>
      </c>
      <c r="U7430" s="211">
        <v>0.34005276778920696</v>
      </c>
      <c r="V7430" s="211">
        <v>7.9859428287809966E-2</v>
      </c>
      <c r="W7430" s="211">
        <v>0.52103025305992867</v>
      </c>
      <c r="X7430" s="211">
        <v>0.33198989322164119</v>
      </c>
      <c r="Y7430" s="211">
        <v>0.70420152910536582</v>
      </c>
      <c r="Z7430" s="211">
        <v>0.13944119393231091</v>
      </c>
      <c r="AA7430" s="212">
        <v>0.11527369784240488</v>
      </c>
    </row>
    <row r="7431" spans="1:27" x14ac:dyDescent="0.35">
      <c r="A7431" s="210" t="s">
        <v>8107</v>
      </c>
      <c r="B7431" s="217">
        <v>169.60715016288322</v>
      </c>
      <c r="C7431" s="211">
        <v>7.2984918472863855E-2</v>
      </c>
      <c r="D7431" s="211">
        <v>0.11812027758122354</v>
      </c>
      <c r="E7431" s="211">
        <v>7.9264367325372245E-2</v>
      </c>
      <c r="F7431" s="211">
        <v>0.11548969104058474</v>
      </c>
      <c r="G7431" s="211">
        <v>0.12245013721485816</v>
      </c>
      <c r="H7431" s="211">
        <v>0.11472204057010818</v>
      </c>
      <c r="I7431" s="211">
        <v>0.50784419531371339</v>
      </c>
      <c r="J7431" s="211">
        <v>0.45149075701514868</v>
      </c>
      <c r="K7431" s="211">
        <v>0.60106065584567603</v>
      </c>
      <c r="L7431" s="211">
        <v>0.27412295752104099</v>
      </c>
      <c r="M7431" s="211">
        <v>0.11970367436163695</v>
      </c>
      <c r="N7431" s="211">
        <v>0.4659441162260326</v>
      </c>
      <c r="O7431" s="211">
        <v>0.60928436760966787</v>
      </c>
      <c r="P7431" s="211">
        <v>7.2304014494409763E-2</v>
      </c>
      <c r="Q7431" s="211">
        <v>5.9176691752807112E-2</v>
      </c>
      <c r="R7431" s="211">
        <v>0.48493553625820868</v>
      </c>
      <c r="S7431" s="211">
        <v>0.30527576234700088</v>
      </c>
      <c r="T7431" s="211">
        <v>0.60191995968217293</v>
      </c>
      <c r="U7431" s="211">
        <v>0.49339627310990269</v>
      </c>
      <c r="V7431" s="211">
        <v>9.7241804977973162E-2</v>
      </c>
      <c r="W7431" s="211">
        <v>0.51736416311398437</v>
      </c>
      <c r="X7431" s="211">
        <v>0.35867365323955991</v>
      </c>
      <c r="Y7431" s="211">
        <v>0.61824311865132409</v>
      </c>
      <c r="Z7431" s="211">
        <v>0.14851240122085413</v>
      </c>
      <c r="AA7431" s="212">
        <v>0.11477548752589423</v>
      </c>
    </row>
    <row r="7432" spans="1:27" x14ac:dyDescent="0.35">
      <c r="A7432" s="210" t="s">
        <v>8108</v>
      </c>
      <c r="B7432" s="217">
        <v>133.41187008582196</v>
      </c>
      <c r="C7432" s="211">
        <v>6.4600837459961924E-2</v>
      </c>
      <c r="D7432" s="211">
        <v>0.1207335640235663</v>
      </c>
      <c r="E7432" s="211">
        <v>7.8388857648463553E-2</v>
      </c>
      <c r="F7432" s="211">
        <v>9.6964900907577201E-2</v>
      </c>
      <c r="G7432" s="211">
        <v>0.11799942580818658</v>
      </c>
      <c r="H7432" s="211">
        <v>0.11497662379623048</v>
      </c>
      <c r="I7432" s="211">
        <v>0.50706265396938122</v>
      </c>
      <c r="J7432" s="211">
        <v>0.45308559412808819</v>
      </c>
      <c r="K7432" s="211">
        <v>0.52658563318365903</v>
      </c>
      <c r="L7432" s="211">
        <v>0.27811645062919149</v>
      </c>
      <c r="M7432" s="211">
        <v>0.11062107821811276</v>
      </c>
      <c r="N7432" s="211">
        <v>0.39886413761313344</v>
      </c>
      <c r="O7432" s="211">
        <v>0.68934182524716159</v>
      </c>
      <c r="P7432" s="211">
        <v>7.3046496470811628E-2</v>
      </c>
      <c r="Q7432" s="211">
        <v>9.5549191074578821E-2</v>
      </c>
      <c r="R7432" s="211">
        <v>0.41906593602910991</v>
      </c>
      <c r="S7432" s="211">
        <v>0.2790484827547372</v>
      </c>
      <c r="T7432" s="211">
        <v>0.48974901507245749</v>
      </c>
      <c r="U7432" s="211">
        <v>0.4922268284377429</v>
      </c>
      <c r="V7432" s="211">
        <v>8.2470060532827849E-2</v>
      </c>
      <c r="W7432" s="211">
        <v>0.54262691365396554</v>
      </c>
      <c r="X7432" s="211">
        <v>0.25185903591236547</v>
      </c>
      <c r="Y7432" s="211">
        <v>0.59780839497330318</v>
      </c>
      <c r="Z7432" s="211">
        <v>0.14713105138067259</v>
      </c>
      <c r="AA7432" s="212">
        <v>0.12042689086341239</v>
      </c>
    </row>
    <row r="7433" spans="1:27" x14ac:dyDescent="0.35">
      <c r="A7433" s="210" t="s">
        <v>8109</v>
      </c>
      <c r="B7433" s="217">
        <v>140.6992021002408</v>
      </c>
      <c r="C7433" s="211">
        <v>6.5786096075600875E-2</v>
      </c>
      <c r="D7433" s="211">
        <v>0.12995700455265982</v>
      </c>
      <c r="E7433" s="211">
        <v>7.3096088937518636E-2</v>
      </c>
      <c r="F7433" s="211">
        <v>8.9663897133171189E-2</v>
      </c>
      <c r="G7433" s="211">
        <v>0.12406094412106872</v>
      </c>
      <c r="H7433" s="211">
        <v>0.11075448173699226</v>
      </c>
      <c r="I7433" s="211">
        <v>0.529002417573046</v>
      </c>
      <c r="J7433" s="211">
        <v>0.42399382564691523</v>
      </c>
      <c r="K7433" s="211">
        <v>0.6248720096032816</v>
      </c>
      <c r="L7433" s="211">
        <v>0.28030470866042967</v>
      </c>
      <c r="M7433" s="211">
        <v>9.866793637596058E-2</v>
      </c>
      <c r="N7433" s="211">
        <v>0.38916570296631281</v>
      </c>
      <c r="O7433" s="211">
        <v>0.67858560150780056</v>
      </c>
      <c r="P7433" s="211">
        <v>7.4264626501402753E-2</v>
      </c>
      <c r="Q7433" s="211">
        <v>5.5279084342198262E-2</v>
      </c>
      <c r="R7433" s="211">
        <v>0.39828367563483941</v>
      </c>
      <c r="S7433" s="211">
        <v>0.31929770796558199</v>
      </c>
      <c r="T7433" s="211">
        <v>0.56501198713225453</v>
      </c>
      <c r="U7433" s="211">
        <v>0.46250242359138294</v>
      </c>
      <c r="V7433" s="211">
        <v>9.5928796649870085E-2</v>
      </c>
      <c r="W7433" s="211">
        <v>0.48988615192471885</v>
      </c>
      <c r="X7433" s="211">
        <v>0.35242669923332715</v>
      </c>
      <c r="Y7433" s="211">
        <v>0.54051232947077632</v>
      </c>
      <c r="Z7433" s="211">
        <v>0.14835711329434648</v>
      </c>
      <c r="AA7433" s="212">
        <v>0.11765741479478854</v>
      </c>
    </row>
    <row r="7434" spans="1:27" x14ac:dyDescent="0.35">
      <c r="A7434" s="210" t="s">
        <v>8110</v>
      </c>
      <c r="B7434" s="217">
        <v>149.79413796933903</v>
      </c>
      <c r="C7434" s="211">
        <v>5.4661776419307889E-2</v>
      </c>
      <c r="D7434" s="211">
        <v>0.12374451953733899</v>
      </c>
      <c r="E7434" s="211">
        <v>8.3775882942239019E-2</v>
      </c>
      <c r="F7434" s="211">
        <v>0.10323983085505412</v>
      </c>
      <c r="G7434" s="211">
        <v>0.11959191648752393</v>
      </c>
      <c r="H7434" s="211">
        <v>0.11152870605115374</v>
      </c>
      <c r="I7434" s="211">
        <v>0.4628664100624908</v>
      </c>
      <c r="J7434" s="211">
        <v>0.44024305930006319</v>
      </c>
      <c r="K7434" s="211">
        <v>0.57299318552224698</v>
      </c>
      <c r="L7434" s="211">
        <v>0.27614827688569038</v>
      </c>
      <c r="M7434" s="211">
        <v>9.3738440437222265E-2</v>
      </c>
      <c r="N7434" s="211">
        <v>0.40224577912057574</v>
      </c>
      <c r="O7434" s="211">
        <v>0.76771932213556615</v>
      </c>
      <c r="P7434" s="211">
        <v>6.7980525820636684E-2</v>
      </c>
      <c r="Q7434" s="211">
        <v>0.10072934705443368</v>
      </c>
      <c r="R7434" s="211">
        <v>0.44254954185741735</v>
      </c>
      <c r="S7434" s="211">
        <v>0.34350731875741519</v>
      </c>
      <c r="T7434" s="211">
        <v>0.4883625017466281</v>
      </c>
      <c r="U7434" s="211">
        <v>0.53428146930337328</v>
      </c>
      <c r="V7434" s="211">
        <v>0.13200495856079975</v>
      </c>
      <c r="W7434" s="211">
        <v>0.53624612655426973</v>
      </c>
      <c r="X7434" s="211">
        <v>0.28496448488682763</v>
      </c>
      <c r="Y7434" s="211">
        <v>0.63139783904789815</v>
      </c>
      <c r="Z7434" s="211">
        <v>0.14823830798483711</v>
      </c>
      <c r="AA7434" s="212">
        <v>0.124581770218868</v>
      </c>
    </row>
    <row r="7435" spans="1:27" x14ac:dyDescent="0.35">
      <c r="A7435" s="210" t="s">
        <v>8111</v>
      </c>
      <c r="B7435" s="217">
        <v>123.90737705505377</v>
      </c>
      <c r="C7435" s="211">
        <v>6.9072940617204814E-2</v>
      </c>
      <c r="D7435" s="211">
        <v>0.12442247914901543</v>
      </c>
      <c r="E7435" s="211">
        <v>6.9029083496050039E-2</v>
      </c>
      <c r="F7435" s="211">
        <v>0.11348620817565283</v>
      </c>
      <c r="G7435" s="211">
        <v>0.12523457185763515</v>
      </c>
      <c r="H7435" s="211">
        <v>0.1029770750327573</v>
      </c>
      <c r="I7435" s="211">
        <v>0.45449007147062492</v>
      </c>
      <c r="J7435" s="211">
        <v>0.45219952559690263</v>
      </c>
      <c r="K7435" s="211">
        <v>0.59948824125091893</v>
      </c>
      <c r="L7435" s="211">
        <v>0.27512003337042801</v>
      </c>
      <c r="M7435" s="211">
        <v>8.6079463912605569E-2</v>
      </c>
      <c r="N7435" s="211">
        <v>0.47541912188198499</v>
      </c>
      <c r="O7435" s="211">
        <v>0.64617573317451416</v>
      </c>
      <c r="P7435" s="211">
        <v>6.1844418485026975E-2</v>
      </c>
      <c r="Q7435" s="211">
        <v>5.6511092298514448E-2</v>
      </c>
      <c r="R7435" s="211">
        <v>0.45211567023723975</v>
      </c>
      <c r="S7435" s="211">
        <v>0.35365083574760925</v>
      </c>
      <c r="T7435" s="211">
        <v>0.62053436029909048</v>
      </c>
      <c r="U7435" s="211">
        <v>0.45403372888640503</v>
      </c>
      <c r="V7435" s="211">
        <v>8.6952592662258868E-2</v>
      </c>
      <c r="W7435" s="211">
        <v>0.60083523307708164</v>
      </c>
      <c r="X7435" s="211">
        <v>0.31180754517952503</v>
      </c>
      <c r="Y7435" s="211">
        <v>0.74210195339495921</v>
      </c>
      <c r="Z7435" s="211">
        <v>0.1497786113930038</v>
      </c>
      <c r="AA7435" s="212">
        <v>0.12103090270588719</v>
      </c>
    </row>
    <row r="7436" spans="1:27" x14ac:dyDescent="0.35">
      <c r="A7436" s="210" t="s">
        <v>8112</v>
      </c>
      <c r="B7436" s="217">
        <v>122.56059826954272</v>
      </c>
      <c r="C7436" s="211">
        <v>6.9504687269836052E-2</v>
      </c>
      <c r="D7436" s="211">
        <v>0.12889594635006141</v>
      </c>
      <c r="E7436" s="211">
        <v>7.6661429080764815E-2</v>
      </c>
      <c r="F7436" s="211">
        <v>0.10028405370678986</v>
      </c>
      <c r="G7436" s="211">
        <v>0.12073218341258536</v>
      </c>
      <c r="H7436" s="211">
        <v>0.10856968489742916</v>
      </c>
      <c r="I7436" s="211">
        <v>0.5182307680415591</v>
      </c>
      <c r="J7436" s="211">
        <v>0.41418888269964532</v>
      </c>
      <c r="K7436" s="211">
        <v>0.64211896284926406</v>
      </c>
      <c r="L7436" s="211">
        <v>0.28032404406949168</v>
      </c>
      <c r="M7436" s="211">
        <v>0.10107687840368898</v>
      </c>
      <c r="N7436" s="211">
        <v>0.50792062138863125</v>
      </c>
      <c r="O7436" s="211">
        <v>0.5150172569539857</v>
      </c>
      <c r="P7436" s="211">
        <v>6.7851595927699862E-2</v>
      </c>
      <c r="Q7436" s="211">
        <v>5.0600857828220547E-2</v>
      </c>
      <c r="R7436" s="211">
        <v>0.38967867095922304</v>
      </c>
      <c r="S7436" s="211">
        <v>0.30294974464029922</v>
      </c>
      <c r="T7436" s="211">
        <v>0.53628468742140278</v>
      </c>
      <c r="U7436" s="211">
        <v>0.41436316172124815</v>
      </c>
      <c r="V7436" s="211">
        <v>6.0626684315869928E-2</v>
      </c>
      <c r="W7436" s="211">
        <v>0.53552714137718338</v>
      </c>
      <c r="X7436" s="211">
        <v>0.27885415847182915</v>
      </c>
      <c r="Y7436" s="211">
        <v>0.68027789356666979</v>
      </c>
      <c r="Z7436" s="211">
        <v>0.14715905161909903</v>
      </c>
      <c r="AA7436" s="212">
        <v>0.11536768487559335</v>
      </c>
    </row>
    <row r="7437" spans="1:27" x14ac:dyDescent="0.35">
      <c r="A7437" s="210" t="s">
        <v>8113</v>
      </c>
      <c r="B7437" s="217">
        <v>117.30303218974511</v>
      </c>
      <c r="C7437" s="211">
        <v>7.8348250824302537E-2</v>
      </c>
      <c r="D7437" s="211">
        <v>0.12732949809727856</v>
      </c>
      <c r="E7437" s="211">
        <v>7.8147678861158754E-2</v>
      </c>
      <c r="F7437" s="211">
        <v>9.5961769727033769E-2</v>
      </c>
      <c r="G7437" s="211">
        <v>0.11866165366978842</v>
      </c>
      <c r="H7437" s="211">
        <v>0.10022591997913999</v>
      </c>
      <c r="I7437" s="211">
        <v>0.43958300019637675</v>
      </c>
      <c r="J7437" s="211">
        <v>0.38613462868012266</v>
      </c>
      <c r="K7437" s="211">
        <v>0.56154859487262654</v>
      </c>
      <c r="L7437" s="211">
        <v>0.27654708302704406</v>
      </c>
      <c r="M7437" s="211">
        <v>7.9391687721655613E-2</v>
      </c>
      <c r="N7437" s="211">
        <v>0.43408768615710747</v>
      </c>
      <c r="O7437" s="211">
        <v>0.67766503356059737</v>
      </c>
      <c r="P7437" s="211">
        <v>6.9118862088984184E-2</v>
      </c>
      <c r="Q7437" s="211">
        <v>0.12141834958877684</v>
      </c>
      <c r="R7437" s="211">
        <v>0.39511789928275531</v>
      </c>
      <c r="S7437" s="211">
        <v>0.34973506492077422</v>
      </c>
      <c r="T7437" s="211">
        <v>0.56295481823912175</v>
      </c>
      <c r="U7437" s="211">
        <v>0.44741634553086795</v>
      </c>
      <c r="V7437" s="211">
        <v>6.7103486024275655E-2</v>
      </c>
      <c r="W7437" s="211">
        <v>0.54188646751941616</v>
      </c>
      <c r="X7437" s="211">
        <v>0.3018552142947592</v>
      </c>
      <c r="Y7437" s="211">
        <v>0.55497669160631646</v>
      </c>
      <c r="Z7437" s="211">
        <v>0.14778467505843718</v>
      </c>
      <c r="AA7437" s="212">
        <v>0.11819186687464439</v>
      </c>
    </row>
    <row r="7438" spans="1:27" x14ac:dyDescent="0.35">
      <c r="A7438" s="210" t="s">
        <v>8114</v>
      </c>
      <c r="B7438" s="217">
        <v>130.05311678466026</v>
      </c>
      <c r="C7438" s="211">
        <v>5.5165954331061529E-2</v>
      </c>
      <c r="D7438" s="211">
        <v>0.12227340986239384</v>
      </c>
      <c r="E7438" s="211">
        <v>7.3695684691174906E-2</v>
      </c>
      <c r="F7438" s="211">
        <v>0.10506071623592569</v>
      </c>
      <c r="G7438" s="211">
        <v>0.11807108494312785</v>
      </c>
      <c r="H7438" s="211">
        <v>0.12787422473558113</v>
      </c>
      <c r="I7438" s="211">
        <v>0.48449552932361301</v>
      </c>
      <c r="J7438" s="211">
        <v>0.45311067916267717</v>
      </c>
      <c r="K7438" s="211">
        <v>0.58389951379465066</v>
      </c>
      <c r="L7438" s="211">
        <v>0.27658766679391528</v>
      </c>
      <c r="M7438" s="211">
        <v>8.4101656606066069E-2</v>
      </c>
      <c r="N7438" s="211">
        <v>0.40220398410399016</v>
      </c>
      <c r="O7438" s="211">
        <v>0.70569393279284276</v>
      </c>
      <c r="P7438" s="211">
        <v>6.3766346311052907E-2</v>
      </c>
      <c r="Q7438" s="211">
        <v>0.12247548739564587</v>
      </c>
      <c r="R7438" s="211">
        <v>0.43488963323841701</v>
      </c>
      <c r="S7438" s="211">
        <v>0.26852340358053045</v>
      </c>
      <c r="T7438" s="211">
        <v>0.54710410489639627</v>
      </c>
      <c r="U7438" s="211">
        <v>0.32251011386153755</v>
      </c>
      <c r="V7438" s="211">
        <v>0.1458665107342216</v>
      </c>
      <c r="W7438" s="211">
        <v>0.58229800469130699</v>
      </c>
      <c r="X7438" s="211">
        <v>0.32711275599048995</v>
      </c>
      <c r="Y7438" s="211">
        <v>0.69851335257141833</v>
      </c>
      <c r="Z7438" s="211">
        <v>0.14452886296285303</v>
      </c>
      <c r="AA7438" s="212">
        <v>0.12001669728715425</v>
      </c>
    </row>
    <row r="7439" spans="1:27" x14ac:dyDescent="0.35">
      <c r="A7439" s="210" t="s">
        <v>8115</v>
      </c>
      <c r="B7439" s="217">
        <v>148.35687501674511</v>
      </c>
      <c r="C7439" s="211">
        <v>6.9919222897978167E-2</v>
      </c>
      <c r="D7439" s="211">
        <v>0.11554867375243771</v>
      </c>
      <c r="E7439" s="211">
        <v>8.2951356735372558E-2</v>
      </c>
      <c r="F7439" s="211">
        <v>0.10199358150019514</v>
      </c>
      <c r="G7439" s="211">
        <v>0.11790443530449068</v>
      </c>
      <c r="H7439" s="211">
        <v>0.12307942431782604</v>
      </c>
      <c r="I7439" s="211">
        <v>0.50689893849725864</v>
      </c>
      <c r="J7439" s="211">
        <v>0.4692200861951859</v>
      </c>
      <c r="K7439" s="211">
        <v>0.6379515726215006</v>
      </c>
      <c r="L7439" s="211">
        <v>0.2717298426032253</v>
      </c>
      <c r="M7439" s="211">
        <v>8.852110957040446E-2</v>
      </c>
      <c r="N7439" s="211">
        <v>0.42816698583965773</v>
      </c>
      <c r="O7439" s="211">
        <v>0.74131716495152866</v>
      </c>
      <c r="P7439" s="211">
        <v>7.128124953812226E-2</v>
      </c>
      <c r="Q7439" s="211">
        <v>8.1524131541691025E-2</v>
      </c>
      <c r="R7439" s="211">
        <v>0.44413645779268762</v>
      </c>
      <c r="S7439" s="211">
        <v>0.30109644944048564</v>
      </c>
      <c r="T7439" s="211">
        <v>0.61198246847408899</v>
      </c>
      <c r="U7439" s="211">
        <v>0.39987739150795742</v>
      </c>
      <c r="V7439" s="211">
        <v>0.10194334942506893</v>
      </c>
      <c r="W7439" s="211">
        <v>0.59224207032513076</v>
      </c>
      <c r="X7439" s="211">
        <v>0.2890168846442745</v>
      </c>
      <c r="Y7439" s="211">
        <v>0.79525664377935978</v>
      </c>
      <c r="Z7439" s="211">
        <v>0.14279081723217346</v>
      </c>
      <c r="AA7439" s="212">
        <v>0.12291310812464225</v>
      </c>
    </row>
    <row r="7440" spans="1:27" x14ac:dyDescent="0.35">
      <c r="A7440" s="210" t="s">
        <v>8116</v>
      </c>
      <c r="B7440" s="217">
        <v>150.39125690639045</v>
      </c>
      <c r="C7440" s="211">
        <v>7.032179589198774E-2</v>
      </c>
      <c r="D7440" s="211">
        <v>0.12237475522270164</v>
      </c>
      <c r="E7440" s="211">
        <v>7.1987815349847495E-2</v>
      </c>
      <c r="F7440" s="211">
        <v>8.9239695804307864E-2</v>
      </c>
      <c r="G7440" s="211">
        <v>0.12061264836356797</v>
      </c>
      <c r="H7440" s="211">
        <v>0.11951133938256057</v>
      </c>
      <c r="I7440" s="211">
        <v>0.48539498713144258</v>
      </c>
      <c r="J7440" s="211">
        <v>0.46406324248492692</v>
      </c>
      <c r="K7440" s="211">
        <v>0.60874369969846465</v>
      </c>
      <c r="L7440" s="211">
        <v>0.27306337257546609</v>
      </c>
      <c r="M7440" s="211">
        <v>9.781596253011289E-2</v>
      </c>
      <c r="N7440" s="211">
        <v>0.46674279249823736</v>
      </c>
      <c r="O7440" s="211">
        <v>0.68302385347569916</v>
      </c>
      <c r="P7440" s="211">
        <v>6.7596947531078116E-2</v>
      </c>
      <c r="Q7440" s="211">
        <v>0.13757855649025674</v>
      </c>
      <c r="R7440" s="211">
        <v>0.42023174694500032</v>
      </c>
      <c r="S7440" s="211">
        <v>0.3549612042584972</v>
      </c>
      <c r="T7440" s="211">
        <v>0.5339451840523679</v>
      </c>
      <c r="U7440" s="211">
        <v>0.42446199500796211</v>
      </c>
      <c r="V7440" s="211">
        <v>0.12997818003170181</v>
      </c>
      <c r="W7440" s="211">
        <v>0.56051793811404382</v>
      </c>
      <c r="X7440" s="211">
        <v>0.38808473594333848</v>
      </c>
      <c r="Y7440" s="211">
        <v>0.67600529988482316</v>
      </c>
      <c r="Z7440" s="211">
        <v>0.14870258725396349</v>
      </c>
      <c r="AA7440" s="212">
        <v>0.12175556768611367</v>
      </c>
    </row>
    <row r="7441" spans="1:27" x14ac:dyDescent="0.35">
      <c r="A7441" s="210" t="s">
        <v>8117</v>
      </c>
      <c r="B7441" s="217">
        <v>133.32061535686537</v>
      </c>
      <c r="C7441" s="211">
        <v>6.4500711834800384E-2</v>
      </c>
      <c r="D7441" s="211">
        <v>0.11957291370236803</v>
      </c>
      <c r="E7441" s="211">
        <v>7.3471525393169021E-2</v>
      </c>
      <c r="F7441" s="211">
        <v>9.5634206977950165E-2</v>
      </c>
      <c r="G7441" s="211">
        <v>0.11993930249029414</v>
      </c>
      <c r="H7441" s="211">
        <v>0.11627672914353565</v>
      </c>
      <c r="I7441" s="211">
        <v>0.48539987138886842</v>
      </c>
      <c r="J7441" s="211">
        <v>0.41624744197021368</v>
      </c>
      <c r="K7441" s="211">
        <v>0.61110503471453859</v>
      </c>
      <c r="L7441" s="211">
        <v>0.27624272605851652</v>
      </c>
      <c r="M7441" s="211">
        <v>0.10077452709966092</v>
      </c>
      <c r="N7441" s="211">
        <v>0.36703987999566617</v>
      </c>
      <c r="O7441" s="211">
        <v>0.73974708126565103</v>
      </c>
      <c r="P7441" s="211">
        <v>7.0769148569821846E-2</v>
      </c>
      <c r="Q7441" s="211">
        <v>8.1708173497154868E-2</v>
      </c>
      <c r="R7441" s="211">
        <v>0.39431963537125692</v>
      </c>
      <c r="S7441" s="211">
        <v>0.30914082633889872</v>
      </c>
      <c r="T7441" s="211">
        <v>0.56879128228902309</v>
      </c>
      <c r="U7441" s="211">
        <v>0.39921577782907164</v>
      </c>
      <c r="V7441" s="211">
        <v>0.10493569750381586</v>
      </c>
      <c r="W7441" s="211">
        <v>0.51704193378110175</v>
      </c>
      <c r="X7441" s="211">
        <v>0.25538070082084291</v>
      </c>
      <c r="Y7441" s="211">
        <v>0.5652645292513111</v>
      </c>
      <c r="Z7441" s="211">
        <v>0.14356221683563936</v>
      </c>
      <c r="AA7441" s="212">
        <v>0.11816017756271119</v>
      </c>
    </row>
    <row r="7442" spans="1:27" x14ac:dyDescent="0.35">
      <c r="A7442" s="210" t="s">
        <v>8118</v>
      </c>
      <c r="B7442" s="217">
        <v>125.87695717938776</v>
      </c>
      <c r="C7442" s="211">
        <v>6.5407567902317706E-2</v>
      </c>
      <c r="D7442" s="211">
        <v>0.12840802471529225</v>
      </c>
      <c r="E7442" s="211">
        <v>8.1127683633730352E-2</v>
      </c>
      <c r="F7442" s="211">
        <v>8.4179223564947503E-2</v>
      </c>
      <c r="G7442" s="211">
        <v>0.1241739159700522</v>
      </c>
      <c r="H7442" s="211">
        <v>0.121964089725855</v>
      </c>
      <c r="I7442" s="211">
        <v>0.47992718477823965</v>
      </c>
      <c r="J7442" s="211">
        <v>0.45060307979709791</v>
      </c>
      <c r="K7442" s="211">
        <v>0.58455380451129002</v>
      </c>
      <c r="L7442" s="211">
        <v>0.2736085018797656</v>
      </c>
      <c r="M7442" s="211">
        <v>9.071391753086859E-2</v>
      </c>
      <c r="N7442" s="211">
        <v>0.45646688289882575</v>
      </c>
      <c r="O7442" s="211">
        <v>0.73565237304023601</v>
      </c>
      <c r="P7442" s="211">
        <v>6.6920992346013369E-2</v>
      </c>
      <c r="Q7442" s="211">
        <v>0.1251067781314536</v>
      </c>
      <c r="R7442" s="211">
        <v>0.4726735432122921</v>
      </c>
      <c r="S7442" s="211">
        <v>0.35882935285670015</v>
      </c>
      <c r="T7442" s="211">
        <v>0.49632386057427152</v>
      </c>
      <c r="U7442" s="211">
        <v>0.35065269017324585</v>
      </c>
      <c r="V7442" s="211">
        <v>9.0398112230529695E-2</v>
      </c>
      <c r="W7442" s="211">
        <v>0.48497727754010606</v>
      </c>
      <c r="X7442" s="211">
        <v>0.27694995871725969</v>
      </c>
      <c r="Y7442" s="211">
        <v>0.59321170340418572</v>
      </c>
      <c r="Z7442" s="211">
        <v>0.13706894180055842</v>
      </c>
      <c r="AA7442" s="212">
        <v>0.11721190851114403</v>
      </c>
    </row>
    <row r="7443" spans="1:27" x14ac:dyDescent="0.35">
      <c r="A7443" s="210" t="s">
        <v>8119</v>
      </c>
      <c r="B7443" s="217">
        <v>100.12057846308544</v>
      </c>
      <c r="C7443" s="211">
        <v>6.5995689539695632E-2</v>
      </c>
      <c r="D7443" s="211">
        <v>0.11727394602836833</v>
      </c>
      <c r="E7443" s="211">
        <v>6.8924888688691774E-2</v>
      </c>
      <c r="F7443" s="211">
        <v>9.0154745252503762E-2</v>
      </c>
      <c r="G7443" s="211">
        <v>0.11788531371161386</v>
      </c>
      <c r="H7443" s="211">
        <v>0.11573737351729085</v>
      </c>
      <c r="I7443" s="211">
        <v>0.4542874408425423</v>
      </c>
      <c r="J7443" s="211">
        <v>0.45078001377841792</v>
      </c>
      <c r="K7443" s="211">
        <v>0.59867521783900179</v>
      </c>
      <c r="L7443" s="211">
        <v>0.28146209445400039</v>
      </c>
      <c r="M7443" s="211">
        <v>9.2255554097310261E-2</v>
      </c>
      <c r="N7443" s="211">
        <v>0.43778055480848654</v>
      </c>
      <c r="O7443" s="211">
        <v>0.74804368083962491</v>
      </c>
      <c r="P7443" s="211">
        <v>6.3322044525345234E-2</v>
      </c>
      <c r="Q7443" s="211">
        <v>8.5145030242111036E-2</v>
      </c>
      <c r="R7443" s="211">
        <v>0.43062816844570317</v>
      </c>
      <c r="S7443" s="211">
        <v>0.30397976108539876</v>
      </c>
      <c r="T7443" s="211">
        <v>0.48884625350586325</v>
      </c>
      <c r="U7443" s="211">
        <v>0.34505000921092099</v>
      </c>
      <c r="V7443" s="211">
        <v>5.9366847881355489E-2</v>
      </c>
      <c r="W7443" s="211">
        <v>0.47625918661075983</v>
      </c>
      <c r="X7443" s="211">
        <v>0.25680344346936396</v>
      </c>
      <c r="Y7443" s="211">
        <v>0.67662711846910828</v>
      </c>
      <c r="Z7443" s="211">
        <v>0.1447531650857026</v>
      </c>
      <c r="AA7443" s="212">
        <v>0.12263589411254537</v>
      </c>
    </row>
    <row r="7444" spans="1:27" x14ac:dyDescent="0.35">
      <c r="A7444" s="210" t="s">
        <v>8120</v>
      </c>
      <c r="B7444" s="217">
        <v>127.45182841614326</v>
      </c>
      <c r="C7444" s="211">
        <v>5.6118141294819845E-2</v>
      </c>
      <c r="D7444" s="211">
        <v>0.12230767193945598</v>
      </c>
      <c r="E7444" s="211">
        <v>7.6295868764564123E-2</v>
      </c>
      <c r="F7444" s="211">
        <v>7.5109978383655157E-2</v>
      </c>
      <c r="G7444" s="211">
        <v>0.12016938345145599</v>
      </c>
      <c r="H7444" s="211">
        <v>0.10764464048761337</v>
      </c>
      <c r="I7444" s="211">
        <v>0.49288597666073403</v>
      </c>
      <c r="J7444" s="211">
        <v>0.4552056926189344</v>
      </c>
      <c r="K7444" s="211">
        <v>0.61515907114389812</v>
      </c>
      <c r="L7444" s="211">
        <v>0.27744586508066249</v>
      </c>
      <c r="M7444" s="211">
        <v>0.10472046010527897</v>
      </c>
      <c r="N7444" s="211">
        <v>0.54549145912718766</v>
      </c>
      <c r="O7444" s="211">
        <v>0.75124871212198407</v>
      </c>
      <c r="P7444" s="211">
        <v>6.7409857318690827E-2</v>
      </c>
      <c r="Q7444" s="211">
        <v>8.4570351060952689E-2</v>
      </c>
      <c r="R7444" s="211">
        <v>0.44328178514790706</v>
      </c>
      <c r="S7444" s="211">
        <v>0.28798947323840307</v>
      </c>
      <c r="T7444" s="211">
        <v>0.52010057119940756</v>
      </c>
      <c r="U7444" s="211">
        <v>0.47152358240982378</v>
      </c>
      <c r="V7444" s="211">
        <v>5.5920007514556003E-2</v>
      </c>
      <c r="W7444" s="211">
        <v>0.53632560734355328</v>
      </c>
      <c r="X7444" s="211">
        <v>0.30730863276814785</v>
      </c>
      <c r="Y7444" s="211">
        <v>0.63144604555216821</v>
      </c>
      <c r="Z7444" s="211">
        <v>0.14323230923725233</v>
      </c>
      <c r="AA7444" s="212">
        <v>0.1181849902447859</v>
      </c>
    </row>
    <row r="7445" spans="1:27" x14ac:dyDescent="0.35">
      <c r="A7445" s="210" t="s">
        <v>8121</v>
      </c>
      <c r="B7445" s="217">
        <v>142.523141332992</v>
      </c>
      <c r="C7445" s="211">
        <v>7.7273445561824458E-2</v>
      </c>
      <c r="D7445" s="211">
        <v>0.1261432921053334</v>
      </c>
      <c r="E7445" s="211">
        <v>7.2727327463932345E-2</v>
      </c>
      <c r="F7445" s="211">
        <v>9.0068945682823434E-2</v>
      </c>
      <c r="G7445" s="211">
        <v>0.12628755634487757</v>
      </c>
      <c r="H7445" s="211">
        <v>0.1090930292159836</v>
      </c>
      <c r="I7445" s="211">
        <v>0.51138430286284509</v>
      </c>
      <c r="J7445" s="211">
        <v>0.42333643018148231</v>
      </c>
      <c r="K7445" s="211">
        <v>0.56573333475920273</v>
      </c>
      <c r="L7445" s="211">
        <v>0.27189923921355774</v>
      </c>
      <c r="M7445" s="211">
        <v>0.10196076212001953</v>
      </c>
      <c r="N7445" s="211">
        <v>0.457457929297588</v>
      </c>
      <c r="O7445" s="211">
        <v>0.58441629325277311</v>
      </c>
      <c r="P7445" s="211">
        <v>7.0557911374946727E-2</v>
      </c>
      <c r="Q7445" s="211">
        <v>5.107019203966702E-2</v>
      </c>
      <c r="R7445" s="211">
        <v>0.41302781260687704</v>
      </c>
      <c r="S7445" s="211">
        <v>0.34664798726316326</v>
      </c>
      <c r="T7445" s="211">
        <v>0.54691441697810761</v>
      </c>
      <c r="U7445" s="211">
        <v>0.42354923136079681</v>
      </c>
      <c r="V7445" s="211">
        <v>9.164485662934227E-2</v>
      </c>
      <c r="W7445" s="211">
        <v>0.61289067724213608</v>
      </c>
      <c r="X7445" s="211">
        <v>0.3671231614542777</v>
      </c>
      <c r="Y7445" s="211">
        <v>0.69068781067397655</v>
      </c>
      <c r="Z7445" s="211">
        <v>0.14275967840158824</v>
      </c>
      <c r="AA7445" s="212">
        <v>0.11442308616407433</v>
      </c>
    </row>
    <row r="7446" spans="1:27" x14ac:dyDescent="0.35">
      <c r="A7446" s="210" t="s">
        <v>8122</v>
      </c>
      <c r="B7446" s="217">
        <v>118.90628034764035</v>
      </c>
      <c r="C7446" s="211">
        <v>5.4198297843059004E-2</v>
      </c>
      <c r="D7446" s="211">
        <v>0.12322765844487234</v>
      </c>
      <c r="E7446" s="211">
        <v>6.6871615554333783E-2</v>
      </c>
      <c r="F7446" s="211">
        <v>0.11526559821571922</v>
      </c>
      <c r="G7446" s="211">
        <v>0.1139551351099779</v>
      </c>
      <c r="H7446" s="211">
        <v>0.10470492984491341</v>
      </c>
      <c r="I7446" s="211">
        <v>0.50363552101481679</v>
      </c>
      <c r="J7446" s="211">
        <v>0.39424536589107512</v>
      </c>
      <c r="K7446" s="211">
        <v>0.64241650198213351</v>
      </c>
      <c r="L7446" s="211">
        <v>0.27237448498882805</v>
      </c>
      <c r="M7446" s="211">
        <v>9.795337485736906E-2</v>
      </c>
      <c r="N7446" s="211">
        <v>0.37838330653242763</v>
      </c>
      <c r="O7446" s="211">
        <v>0.62025488148498775</v>
      </c>
      <c r="P7446" s="211">
        <v>6.9399834956643286E-2</v>
      </c>
      <c r="Q7446" s="211">
        <v>7.8653173148585789E-2</v>
      </c>
      <c r="R7446" s="211">
        <v>0.38649955435488759</v>
      </c>
      <c r="S7446" s="211">
        <v>0.3614202111641564</v>
      </c>
      <c r="T7446" s="211">
        <v>0.53893836367668635</v>
      </c>
      <c r="U7446" s="211">
        <v>0.37065030652531789</v>
      </c>
      <c r="V7446" s="211">
        <v>0.11833990579207819</v>
      </c>
      <c r="W7446" s="211">
        <v>0.60137477704684406</v>
      </c>
      <c r="X7446" s="211">
        <v>0.24271617765640882</v>
      </c>
      <c r="Y7446" s="211">
        <v>0.52909531284986611</v>
      </c>
      <c r="Z7446" s="211">
        <v>0.14956078399403128</v>
      </c>
      <c r="AA7446" s="212">
        <v>0.12422263784783792</v>
      </c>
    </row>
    <row r="7447" spans="1:27" x14ac:dyDescent="0.35">
      <c r="A7447" s="210" t="s">
        <v>8123</v>
      </c>
      <c r="B7447" s="217">
        <v>130.01442826371721</v>
      </c>
      <c r="C7447" s="211">
        <v>5.7211024152198142E-2</v>
      </c>
      <c r="D7447" s="211">
        <v>0.12528783077921637</v>
      </c>
      <c r="E7447" s="211">
        <v>7.5827768218045058E-2</v>
      </c>
      <c r="F7447" s="211">
        <v>0.10030839352000337</v>
      </c>
      <c r="G7447" s="211">
        <v>0.11510762521964515</v>
      </c>
      <c r="H7447" s="211">
        <v>0.12357051698035251</v>
      </c>
      <c r="I7447" s="211">
        <v>0.42998978560029111</v>
      </c>
      <c r="J7447" s="211">
        <v>0.44073722241468027</v>
      </c>
      <c r="K7447" s="211">
        <v>0.53194918632793786</v>
      </c>
      <c r="L7447" s="211">
        <v>0.26943387445398198</v>
      </c>
      <c r="M7447" s="211">
        <v>0.11069456933171094</v>
      </c>
      <c r="N7447" s="211">
        <v>0.43399351748269022</v>
      </c>
      <c r="O7447" s="211">
        <v>0.71212858432757187</v>
      </c>
      <c r="P7447" s="211">
        <v>7.0523738855438237E-2</v>
      </c>
      <c r="Q7447" s="211">
        <v>6.8165586396934125E-2</v>
      </c>
      <c r="R7447" s="211">
        <v>0.39895844644584866</v>
      </c>
      <c r="S7447" s="211">
        <v>0.40637162634055879</v>
      </c>
      <c r="T7447" s="211">
        <v>0.55138206072643614</v>
      </c>
      <c r="U7447" s="211">
        <v>0.40558434109438557</v>
      </c>
      <c r="V7447" s="211">
        <v>8.340083980885625E-2</v>
      </c>
      <c r="W7447" s="211">
        <v>0.61652724684186277</v>
      </c>
      <c r="X7447" s="211">
        <v>0.29417383371384198</v>
      </c>
      <c r="Y7447" s="211">
        <v>0.54812950093546253</v>
      </c>
      <c r="Z7447" s="211">
        <v>0.14871285219947419</v>
      </c>
      <c r="AA7447" s="212">
        <v>0.11580498772964261</v>
      </c>
    </row>
    <row r="7448" spans="1:27" x14ac:dyDescent="0.35">
      <c r="A7448" s="210" t="s">
        <v>8124</v>
      </c>
      <c r="B7448" s="217">
        <v>129.34156128921526</v>
      </c>
      <c r="C7448" s="211">
        <v>8.5937447008429202E-2</v>
      </c>
      <c r="D7448" s="211">
        <v>0.12416976570103637</v>
      </c>
      <c r="E7448" s="211">
        <v>7.8334035334986812E-2</v>
      </c>
      <c r="F7448" s="211">
        <v>9.4615666977323654E-2</v>
      </c>
      <c r="G7448" s="211">
        <v>0.11942405240720388</v>
      </c>
      <c r="H7448" s="211">
        <v>0.10316851809756963</v>
      </c>
      <c r="I7448" s="211">
        <v>0.49620555963912755</v>
      </c>
      <c r="J7448" s="211">
        <v>0.45607133094979924</v>
      </c>
      <c r="K7448" s="211">
        <v>0.57418749638736699</v>
      </c>
      <c r="L7448" s="211">
        <v>0.27875608044211486</v>
      </c>
      <c r="M7448" s="211">
        <v>0.10858718236791623</v>
      </c>
      <c r="N7448" s="211">
        <v>0.34479240374564163</v>
      </c>
      <c r="O7448" s="211">
        <v>0.77130115677458244</v>
      </c>
      <c r="P7448" s="211">
        <v>7.1435033039988563E-2</v>
      </c>
      <c r="Q7448" s="211">
        <v>6.4623924731445154E-2</v>
      </c>
      <c r="R7448" s="211">
        <v>0.41162449990769995</v>
      </c>
      <c r="S7448" s="211">
        <v>0.31454505287682755</v>
      </c>
      <c r="T7448" s="211">
        <v>0.59483322147853368</v>
      </c>
      <c r="U7448" s="211">
        <v>0.351520830137662</v>
      </c>
      <c r="V7448" s="211">
        <v>0.10743322291277652</v>
      </c>
      <c r="W7448" s="211">
        <v>0.55586495123516388</v>
      </c>
      <c r="X7448" s="211">
        <v>0.39278624851077565</v>
      </c>
      <c r="Y7448" s="211">
        <v>0.62035194718941233</v>
      </c>
      <c r="Z7448" s="211">
        <v>0.14435898232783226</v>
      </c>
      <c r="AA7448" s="212">
        <v>0.12567077830708148</v>
      </c>
    </row>
    <row r="7449" spans="1:27" x14ac:dyDescent="0.35">
      <c r="A7449" s="210" t="s">
        <v>8125</v>
      </c>
      <c r="B7449" s="217">
        <v>114.40243048527431</v>
      </c>
      <c r="C7449" s="211">
        <v>5.2073564651535224E-2</v>
      </c>
      <c r="D7449" s="211">
        <v>0.12699696891313539</v>
      </c>
      <c r="E7449" s="211">
        <v>6.9668939021841056E-2</v>
      </c>
      <c r="F7449" s="211">
        <v>9.9583129223949268E-2</v>
      </c>
      <c r="G7449" s="211">
        <v>0.12393006036394084</v>
      </c>
      <c r="H7449" s="211">
        <v>0.12159221129874585</v>
      </c>
      <c r="I7449" s="211">
        <v>0.42442433998067663</v>
      </c>
      <c r="J7449" s="211">
        <v>0.4586124845056665</v>
      </c>
      <c r="K7449" s="211">
        <v>0.63951928008601744</v>
      </c>
      <c r="L7449" s="211">
        <v>0.27690218049711096</v>
      </c>
      <c r="M7449" s="211">
        <v>8.2378170705611167E-2</v>
      </c>
      <c r="N7449" s="211">
        <v>0.39106051625042393</v>
      </c>
      <c r="O7449" s="211">
        <v>0.66525757668375429</v>
      </c>
      <c r="P7449" s="211">
        <v>6.3282853056371907E-2</v>
      </c>
      <c r="Q7449" s="211">
        <v>0.10404965369103129</v>
      </c>
      <c r="R7449" s="211">
        <v>0.48895266514186442</v>
      </c>
      <c r="S7449" s="211">
        <v>0.42376854547283677</v>
      </c>
      <c r="T7449" s="211">
        <v>0.45824752937411006</v>
      </c>
      <c r="U7449" s="211">
        <v>0.37869706450490209</v>
      </c>
      <c r="V7449" s="211">
        <v>0.10569721268893353</v>
      </c>
      <c r="W7449" s="211">
        <v>0.59523035897508236</v>
      </c>
      <c r="X7449" s="211">
        <v>0.32284516660999951</v>
      </c>
      <c r="Y7449" s="211">
        <v>0.64319573630063054</v>
      </c>
      <c r="Z7449" s="211">
        <v>0.14967862127812886</v>
      </c>
      <c r="AA7449" s="212">
        <v>0.12412053154526201</v>
      </c>
    </row>
    <row r="7450" spans="1:27" x14ac:dyDescent="0.35">
      <c r="A7450" s="210" t="s">
        <v>8126</v>
      </c>
      <c r="B7450" s="217">
        <v>145.37346909411065</v>
      </c>
      <c r="C7450" s="211">
        <v>7.75582902480286E-2</v>
      </c>
      <c r="D7450" s="211">
        <v>0.12042438098558667</v>
      </c>
      <c r="E7450" s="211">
        <v>7.3506517348256861E-2</v>
      </c>
      <c r="F7450" s="211">
        <v>7.3590607284530846E-2</v>
      </c>
      <c r="G7450" s="211">
        <v>0.11483946235501338</v>
      </c>
      <c r="H7450" s="211">
        <v>0.11104212155388524</v>
      </c>
      <c r="I7450" s="211">
        <v>0.49519601097241256</v>
      </c>
      <c r="J7450" s="211">
        <v>0.4459138265562394</v>
      </c>
      <c r="K7450" s="211">
        <v>0.62875175544936535</v>
      </c>
      <c r="L7450" s="211">
        <v>0.27516853772495403</v>
      </c>
      <c r="M7450" s="211">
        <v>8.2160837220105101E-2</v>
      </c>
      <c r="N7450" s="211">
        <v>0.40502335597592604</v>
      </c>
      <c r="O7450" s="211">
        <v>0.74660802138948734</v>
      </c>
      <c r="P7450" s="211">
        <v>7.0297848714265171E-2</v>
      </c>
      <c r="Q7450" s="211">
        <v>0.11111869859059523</v>
      </c>
      <c r="R7450" s="211">
        <v>0.38222763498451046</v>
      </c>
      <c r="S7450" s="211">
        <v>0.28752126342091039</v>
      </c>
      <c r="T7450" s="211">
        <v>0.56133880565775218</v>
      </c>
      <c r="U7450" s="211">
        <v>0.49329592300074021</v>
      </c>
      <c r="V7450" s="211">
        <v>0.10814127916346772</v>
      </c>
      <c r="W7450" s="211">
        <v>0.54508901709171798</v>
      </c>
      <c r="X7450" s="211">
        <v>0.31525346839064999</v>
      </c>
      <c r="Y7450" s="211">
        <v>0.6484487517357902</v>
      </c>
      <c r="Z7450" s="211">
        <v>0.14519898773427475</v>
      </c>
      <c r="AA7450" s="212">
        <v>0.1194882711027833</v>
      </c>
    </row>
    <row r="7451" spans="1:27" x14ac:dyDescent="0.35">
      <c r="A7451" s="210" t="s">
        <v>8127</v>
      </c>
      <c r="B7451" s="217">
        <v>160.05602620030274</v>
      </c>
      <c r="C7451" s="211">
        <v>7.4671149851348567E-2</v>
      </c>
      <c r="D7451" s="211">
        <v>0.11970694196107012</v>
      </c>
      <c r="E7451" s="211">
        <v>7.2064245694016135E-2</v>
      </c>
      <c r="F7451" s="211">
        <v>0.10486003718056426</v>
      </c>
      <c r="G7451" s="211">
        <v>0.12373423419739256</v>
      </c>
      <c r="H7451" s="211">
        <v>0.12114128675409769</v>
      </c>
      <c r="I7451" s="211">
        <v>0.43142197530214521</v>
      </c>
      <c r="J7451" s="211">
        <v>0.39205065857523202</v>
      </c>
      <c r="K7451" s="211">
        <v>0.52183640497485462</v>
      </c>
      <c r="L7451" s="211">
        <v>0.27345364725265797</v>
      </c>
      <c r="M7451" s="211">
        <v>9.0415964040719471E-2</v>
      </c>
      <c r="N7451" s="211">
        <v>0.43457852609282382</v>
      </c>
      <c r="O7451" s="211">
        <v>0.74388884293316915</v>
      </c>
      <c r="P7451" s="211">
        <v>6.7663181040811038E-2</v>
      </c>
      <c r="Q7451" s="211">
        <v>9.6557004476475972E-2</v>
      </c>
      <c r="R7451" s="211">
        <v>0.43527995671497244</v>
      </c>
      <c r="S7451" s="211">
        <v>0.34571374602828081</v>
      </c>
      <c r="T7451" s="211">
        <v>0.64601156375355484</v>
      </c>
      <c r="U7451" s="211">
        <v>0.43610676202866161</v>
      </c>
      <c r="V7451" s="211">
        <v>0.12657742651881054</v>
      </c>
      <c r="W7451" s="211">
        <v>0.59498957386942253</v>
      </c>
      <c r="X7451" s="211">
        <v>0.30749794251012308</v>
      </c>
      <c r="Y7451" s="211">
        <v>0.7073151371750348</v>
      </c>
      <c r="Z7451" s="211">
        <v>0.14840081159249149</v>
      </c>
      <c r="AA7451" s="212">
        <v>0.11112398132631264</v>
      </c>
    </row>
    <row r="7452" spans="1:27" x14ac:dyDescent="0.35">
      <c r="A7452" s="210" t="s">
        <v>8128</v>
      </c>
      <c r="B7452" s="217">
        <v>156.03464108888394</v>
      </c>
      <c r="C7452" s="211">
        <v>5.8582309117990047E-2</v>
      </c>
      <c r="D7452" s="211">
        <v>0.11713929595594254</v>
      </c>
      <c r="E7452" s="211">
        <v>7.3616687937040223E-2</v>
      </c>
      <c r="F7452" s="211">
        <v>0.10663180434274526</v>
      </c>
      <c r="G7452" s="211">
        <v>0.11923237831814677</v>
      </c>
      <c r="H7452" s="211">
        <v>0.10552464195820049</v>
      </c>
      <c r="I7452" s="211">
        <v>0.46209404842383095</v>
      </c>
      <c r="J7452" s="211">
        <v>0.46891536645986914</v>
      </c>
      <c r="K7452" s="211">
        <v>0.60314023919311466</v>
      </c>
      <c r="L7452" s="211">
        <v>0.2749504254741823</v>
      </c>
      <c r="M7452" s="211">
        <v>9.4254461104778114E-2</v>
      </c>
      <c r="N7452" s="211">
        <v>0.35327399188378078</v>
      </c>
      <c r="O7452" s="211">
        <v>0.7356970722239573</v>
      </c>
      <c r="P7452" s="211">
        <v>7.2064679675595725E-2</v>
      </c>
      <c r="Q7452" s="211">
        <v>0.10418624878124494</v>
      </c>
      <c r="R7452" s="211">
        <v>0.41431975281769973</v>
      </c>
      <c r="S7452" s="211">
        <v>0.29509150455642752</v>
      </c>
      <c r="T7452" s="211">
        <v>0.59040052682750355</v>
      </c>
      <c r="U7452" s="211">
        <v>0.36741245992111171</v>
      </c>
      <c r="V7452" s="211">
        <v>0.17316406666033149</v>
      </c>
      <c r="W7452" s="211">
        <v>0.55776442520322966</v>
      </c>
      <c r="X7452" s="211">
        <v>0.3442579042112196</v>
      </c>
      <c r="Y7452" s="211">
        <v>0.67250590273771282</v>
      </c>
      <c r="Z7452" s="211">
        <v>0.14707192778439024</v>
      </c>
      <c r="AA7452" s="212">
        <v>0.12271134376766461</v>
      </c>
    </row>
    <row r="7453" spans="1:27" x14ac:dyDescent="0.35">
      <c r="A7453" s="210" t="s">
        <v>8129</v>
      </c>
      <c r="B7453" s="217">
        <v>118.56568576092741</v>
      </c>
      <c r="C7453" s="211">
        <v>4.8099789994309666E-2</v>
      </c>
      <c r="D7453" s="211">
        <v>0.13228363412336411</v>
      </c>
      <c r="E7453" s="211">
        <v>8.580782374948541E-2</v>
      </c>
      <c r="F7453" s="211">
        <v>8.7031292006091554E-2</v>
      </c>
      <c r="G7453" s="211">
        <v>0.11623851457307324</v>
      </c>
      <c r="H7453" s="211">
        <v>0.11979177577431983</v>
      </c>
      <c r="I7453" s="211">
        <v>0.50306027570347223</v>
      </c>
      <c r="J7453" s="211">
        <v>0.44974598270011423</v>
      </c>
      <c r="K7453" s="211">
        <v>0.53850991672179205</v>
      </c>
      <c r="L7453" s="211">
        <v>0.27561305849820966</v>
      </c>
      <c r="M7453" s="211">
        <v>0.11030605488414379</v>
      </c>
      <c r="N7453" s="211">
        <v>0.38791660337092065</v>
      </c>
      <c r="O7453" s="211">
        <v>0.75378840254248303</v>
      </c>
      <c r="P7453" s="211">
        <v>7.0802580161647477E-2</v>
      </c>
      <c r="Q7453" s="211">
        <v>7.997079620342569E-2</v>
      </c>
      <c r="R7453" s="211">
        <v>0.4428802703183628</v>
      </c>
      <c r="S7453" s="211">
        <v>0.30012082448036886</v>
      </c>
      <c r="T7453" s="211">
        <v>0.46701356253684861</v>
      </c>
      <c r="U7453" s="211">
        <v>0.38585869417569879</v>
      </c>
      <c r="V7453" s="211">
        <v>7.6940615953561109E-2</v>
      </c>
      <c r="W7453" s="211">
        <v>0.51589162847643766</v>
      </c>
      <c r="X7453" s="211">
        <v>0.2946936209641059</v>
      </c>
      <c r="Y7453" s="211">
        <v>0.5587802233721888</v>
      </c>
      <c r="Z7453" s="211">
        <v>0.1430660010943057</v>
      </c>
      <c r="AA7453" s="212">
        <v>0.12274604646778429</v>
      </c>
    </row>
    <row r="7454" spans="1:27" x14ac:dyDescent="0.35">
      <c r="A7454" s="210" t="s">
        <v>8130</v>
      </c>
      <c r="B7454" s="217">
        <v>114.0587603445055</v>
      </c>
      <c r="C7454" s="211">
        <v>5.5926505930517408E-2</v>
      </c>
      <c r="D7454" s="211">
        <v>0.12983725993097439</v>
      </c>
      <c r="E7454" s="211">
        <v>7.604209905791609E-2</v>
      </c>
      <c r="F7454" s="211">
        <v>9.0406031796729625E-2</v>
      </c>
      <c r="G7454" s="211">
        <v>0.12449903654659343</v>
      </c>
      <c r="H7454" s="211">
        <v>0.11733849069504185</v>
      </c>
      <c r="I7454" s="211">
        <v>0.44725091297981057</v>
      </c>
      <c r="J7454" s="211">
        <v>0.44463495042359613</v>
      </c>
      <c r="K7454" s="211">
        <v>0.54357600276210361</v>
      </c>
      <c r="L7454" s="211">
        <v>0.28016902821941447</v>
      </c>
      <c r="M7454" s="211">
        <v>8.6121443172438292E-2</v>
      </c>
      <c r="N7454" s="211">
        <v>0.40074352000879809</v>
      </c>
      <c r="O7454" s="211">
        <v>0.79213742575611312</v>
      </c>
      <c r="P7454" s="211">
        <v>6.6441191632162597E-2</v>
      </c>
      <c r="Q7454" s="211">
        <v>7.1754701968015214E-2</v>
      </c>
      <c r="R7454" s="211">
        <v>0.4704510104417004</v>
      </c>
      <c r="S7454" s="211">
        <v>0.29403610274346148</v>
      </c>
      <c r="T7454" s="211">
        <v>0.51236062597855037</v>
      </c>
      <c r="U7454" s="211">
        <v>0.32672685692416314</v>
      </c>
      <c r="V7454" s="211">
        <v>7.1275749387469722E-2</v>
      </c>
      <c r="W7454" s="211">
        <v>0.61577733874954843</v>
      </c>
      <c r="X7454" s="211">
        <v>0.41174629650750533</v>
      </c>
      <c r="Y7454" s="211">
        <v>0.58601411354274413</v>
      </c>
      <c r="Z7454" s="211">
        <v>0.14204605749161903</v>
      </c>
      <c r="AA7454" s="212">
        <v>0.11358214630559095</v>
      </c>
    </row>
    <row r="7455" spans="1:27" x14ac:dyDescent="0.35">
      <c r="A7455" s="210" t="s">
        <v>8131</v>
      </c>
      <c r="B7455" s="217">
        <v>123.59364515025119</v>
      </c>
      <c r="C7455" s="211">
        <v>6.4272043226351425E-2</v>
      </c>
      <c r="D7455" s="211">
        <v>0.12452308886284656</v>
      </c>
      <c r="E7455" s="211">
        <v>7.4408516760412671E-2</v>
      </c>
      <c r="F7455" s="211">
        <v>7.1591939639651755E-2</v>
      </c>
      <c r="G7455" s="211">
        <v>0.11962016643654746</v>
      </c>
      <c r="H7455" s="211">
        <v>0.11589378762147587</v>
      </c>
      <c r="I7455" s="211">
        <v>0.52202397020451252</v>
      </c>
      <c r="J7455" s="211">
        <v>0.4918609524590391</v>
      </c>
      <c r="K7455" s="211">
        <v>0.63975876239707885</v>
      </c>
      <c r="L7455" s="211">
        <v>0.27359091024374904</v>
      </c>
      <c r="M7455" s="211">
        <v>0.1005442633416197</v>
      </c>
      <c r="N7455" s="211">
        <v>0.42666590452214842</v>
      </c>
      <c r="O7455" s="211">
        <v>0.76448525366254594</v>
      </c>
      <c r="P7455" s="211">
        <v>6.4555022952722418E-2</v>
      </c>
      <c r="Q7455" s="211">
        <v>6.6931543900283316E-2</v>
      </c>
      <c r="R7455" s="211">
        <v>0.45830499561240762</v>
      </c>
      <c r="S7455" s="211">
        <v>0.4174538015699234</v>
      </c>
      <c r="T7455" s="211">
        <v>0.50772058013773136</v>
      </c>
      <c r="U7455" s="211">
        <v>0.34536241681906915</v>
      </c>
      <c r="V7455" s="211">
        <v>8.5562436605819456E-2</v>
      </c>
      <c r="W7455" s="211">
        <v>0.61086221469556701</v>
      </c>
      <c r="X7455" s="211">
        <v>0.36832259963767805</v>
      </c>
      <c r="Y7455" s="211">
        <v>0.61521475469759679</v>
      </c>
      <c r="Z7455" s="211">
        <v>0.14874492526913616</v>
      </c>
      <c r="AA7455" s="212">
        <v>0.11719307782563544</v>
      </c>
    </row>
    <row r="7456" spans="1:27" x14ac:dyDescent="0.35">
      <c r="A7456" s="210" t="s">
        <v>8132</v>
      </c>
      <c r="B7456" s="217">
        <v>107.46933431973262</v>
      </c>
      <c r="C7456" s="211">
        <v>5.7963027768761929E-2</v>
      </c>
      <c r="D7456" s="211">
        <v>0.12402767455657526</v>
      </c>
      <c r="E7456" s="211">
        <v>7.8255579910470607E-2</v>
      </c>
      <c r="F7456" s="211">
        <v>8.0159909308295904E-2</v>
      </c>
      <c r="G7456" s="211">
        <v>0.12538447462396068</v>
      </c>
      <c r="H7456" s="211">
        <v>0.11320552089770408</v>
      </c>
      <c r="I7456" s="211">
        <v>0.4941167994301463</v>
      </c>
      <c r="J7456" s="211">
        <v>0.42909395515870763</v>
      </c>
      <c r="K7456" s="211">
        <v>0.55377700411793795</v>
      </c>
      <c r="L7456" s="211">
        <v>0.26746798703310265</v>
      </c>
      <c r="M7456" s="211">
        <v>8.4051733339721019E-2</v>
      </c>
      <c r="N7456" s="211">
        <v>0.41191505351984703</v>
      </c>
      <c r="O7456" s="211">
        <v>0.74140388810718183</v>
      </c>
      <c r="P7456" s="211">
        <v>6.847254519919703E-2</v>
      </c>
      <c r="Q7456" s="211">
        <v>5.4126055418435723E-2</v>
      </c>
      <c r="R7456" s="211">
        <v>0.45029848189986993</v>
      </c>
      <c r="S7456" s="211">
        <v>0.42680748449554778</v>
      </c>
      <c r="T7456" s="211">
        <v>0.47892998672999432</v>
      </c>
      <c r="U7456" s="211">
        <v>0.3493412339032726</v>
      </c>
      <c r="V7456" s="211">
        <v>7.0507015397445971E-2</v>
      </c>
      <c r="W7456" s="211">
        <v>0.55880903255508529</v>
      </c>
      <c r="X7456" s="211">
        <v>0.38093820107518012</v>
      </c>
      <c r="Y7456" s="211">
        <v>0.56291143924546017</v>
      </c>
      <c r="Z7456" s="211">
        <v>0.14630710367113628</v>
      </c>
      <c r="AA7456" s="212">
        <v>0.11939631064868364</v>
      </c>
    </row>
    <row r="7457" spans="1:27" x14ac:dyDescent="0.35">
      <c r="A7457" s="210" t="s">
        <v>8133</v>
      </c>
      <c r="B7457" s="217">
        <v>124.64042542179774</v>
      </c>
      <c r="C7457" s="211">
        <v>5.6309104015385761E-2</v>
      </c>
      <c r="D7457" s="211">
        <v>0.12577211530754351</v>
      </c>
      <c r="E7457" s="211">
        <v>8.5440993323190564E-2</v>
      </c>
      <c r="F7457" s="211">
        <v>9.7484194073642116E-2</v>
      </c>
      <c r="G7457" s="211">
        <v>0.12123081624062122</v>
      </c>
      <c r="H7457" s="211">
        <v>0.10835664024085273</v>
      </c>
      <c r="I7457" s="211">
        <v>0.48988754811357127</v>
      </c>
      <c r="J7457" s="211">
        <v>0.42280564542144933</v>
      </c>
      <c r="K7457" s="211">
        <v>0.57954991511783283</v>
      </c>
      <c r="L7457" s="211">
        <v>0.27974917649539816</v>
      </c>
      <c r="M7457" s="211">
        <v>0.10807160721786417</v>
      </c>
      <c r="N7457" s="211">
        <v>0.36947711703408287</v>
      </c>
      <c r="O7457" s="211">
        <v>0.7233330192118953</v>
      </c>
      <c r="P7457" s="211">
        <v>6.2902993374473096E-2</v>
      </c>
      <c r="Q7457" s="211">
        <v>5.3378036531928005E-2</v>
      </c>
      <c r="R7457" s="211">
        <v>0.44340723873473398</v>
      </c>
      <c r="S7457" s="211">
        <v>0.41523545503299469</v>
      </c>
      <c r="T7457" s="211">
        <v>0.541302994129367</v>
      </c>
      <c r="U7457" s="211">
        <v>0.48737202751945996</v>
      </c>
      <c r="V7457" s="211">
        <v>8.0197016425595249E-2</v>
      </c>
      <c r="W7457" s="211">
        <v>0.48813970588771971</v>
      </c>
      <c r="X7457" s="211">
        <v>0.33408878070291315</v>
      </c>
      <c r="Y7457" s="211">
        <v>0.66364480919436475</v>
      </c>
      <c r="Z7457" s="211">
        <v>0.14516714274252107</v>
      </c>
      <c r="AA7457" s="212">
        <v>0.12420694433573741</v>
      </c>
    </row>
    <row r="7458" spans="1:27" x14ac:dyDescent="0.35">
      <c r="A7458" s="210" t="s">
        <v>8134</v>
      </c>
      <c r="B7458" s="217">
        <v>124.87317827110112</v>
      </c>
      <c r="C7458" s="211">
        <v>6.7087173116012838E-2</v>
      </c>
      <c r="D7458" s="211">
        <v>0.12172173406922027</v>
      </c>
      <c r="E7458" s="211">
        <v>7.2465005929619811E-2</v>
      </c>
      <c r="F7458" s="211">
        <v>8.5324138538190389E-2</v>
      </c>
      <c r="G7458" s="211">
        <v>0.12521809673250481</v>
      </c>
      <c r="H7458" s="211">
        <v>0.1229725977582963</v>
      </c>
      <c r="I7458" s="211">
        <v>0.46810222879201147</v>
      </c>
      <c r="J7458" s="211">
        <v>0.44069130503304865</v>
      </c>
      <c r="K7458" s="211">
        <v>0.54360174888423107</v>
      </c>
      <c r="L7458" s="211">
        <v>0.27317735770986035</v>
      </c>
      <c r="M7458" s="211">
        <v>0.10377906785226103</v>
      </c>
      <c r="N7458" s="211">
        <v>0.43628202122249893</v>
      </c>
      <c r="O7458" s="211">
        <v>0.60373540164908379</v>
      </c>
      <c r="P7458" s="211">
        <v>6.6016546903524514E-2</v>
      </c>
      <c r="Q7458" s="211">
        <v>4.4370204995848664E-2</v>
      </c>
      <c r="R7458" s="211">
        <v>0.38153362304922878</v>
      </c>
      <c r="S7458" s="211">
        <v>0.28851545448796212</v>
      </c>
      <c r="T7458" s="211">
        <v>0.56429640622125221</v>
      </c>
      <c r="U7458" s="211">
        <v>0.50377191136974231</v>
      </c>
      <c r="V7458" s="211">
        <v>9.0264179845349665E-2</v>
      </c>
      <c r="W7458" s="211">
        <v>0.53373131055612499</v>
      </c>
      <c r="X7458" s="211">
        <v>0.30927896953860906</v>
      </c>
      <c r="Y7458" s="211">
        <v>0.53868301726208356</v>
      </c>
      <c r="Z7458" s="211">
        <v>0.14832333479402554</v>
      </c>
      <c r="AA7458" s="212">
        <v>0.11630000354401902</v>
      </c>
    </row>
    <row r="7459" spans="1:27" x14ac:dyDescent="0.35">
      <c r="A7459" s="210" t="s">
        <v>8135</v>
      </c>
      <c r="B7459" s="217">
        <v>133.80952262938655</v>
      </c>
      <c r="C7459" s="211">
        <v>8.2755525557246107E-2</v>
      </c>
      <c r="D7459" s="211">
        <v>0.12381684260582129</v>
      </c>
      <c r="E7459" s="211">
        <v>8.3100567711340528E-2</v>
      </c>
      <c r="F7459" s="211">
        <v>7.0715525494834799E-2</v>
      </c>
      <c r="G7459" s="211">
        <v>0.12536723015258469</v>
      </c>
      <c r="H7459" s="211">
        <v>0.1178964821240501</v>
      </c>
      <c r="I7459" s="211">
        <v>0.46059442162677522</v>
      </c>
      <c r="J7459" s="211">
        <v>0.42656521406113973</v>
      </c>
      <c r="K7459" s="211">
        <v>0.5659303758974108</v>
      </c>
      <c r="L7459" s="211">
        <v>0.27802916572379499</v>
      </c>
      <c r="M7459" s="211">
        <v>8.3625443289514143E-2</v>
      </c>
      <c r="N7459" s="211">
        <v>0.48099409208545929</v>
      </c>
      <c r="O7459" s="211">
        <v>0.7219934532721064</v>
      </c>
      <c r="P7459" s="211">
        <v>7.3903863801800765E-2</v>
      </c>
      <c r="Q7459" s="211">
        <v>0.11422546627206209</v>
      </c>
      <c r="R7459" s="211">
        <v>0.38370112579133847</v>
      </c>
      <c r="S7459" s="211">
        <v>0.37183155353360503</v>
      </c>
      <c r="T7459" s="211">
        <v>0.54440091119725298</v>
      </c>
      <c r="U7459" s="211">
        <v>0.42038715791762105</v>
      </c>
      <c r="V7459" s="211">
        <v>0.10323154185961216</v>
      </c>
      <c r="W7459" s="211">
        <v>0.60545673123276578</v>
      </c>
      <c r="X7459" s="211">
        <v>0.35675920245675308</v>
      </c>
      <c r="Y7459" s="211">
        <v>0.60171763085682417</v>
      </c>
      <c r="Z7459" s="211">
        <v>0.14177581577428336</v>
      </c>
      <c r="AA7459" s="212">
        <v>0.12625398832904236</v>
      </c>
    </row>
    <row r="7460" spans="1:27" x14ac:dyDescent="0.35">
      <c r="A7460" s="210" t="s">
        <v>8136</v>
      </c>
      <c r="B7460" s="217">
        <v>142.76978094113676</v>
      </c>
      <c r="C7460" s="211">
        <v>6.060692400787053E-2</v>
      </c>
      <c r="D7460" s="211">
        <v>0.129674096753435</v>
      </c>
      <c r="E7460" s="211">
        <v>7.1812344073861598E-2</v>
      </c>
      <c r="F7460" s="211">
        <v>0.10259525265808074</v>
      </c>
      <c r="G7460" s="211">
        <v>0.122084396669163</v>
      </c>
      <c r="H7460" s="211">
        <v>0.12741997195088461</v>
      </c>
      <c r="I7460" s="211">
        <v>0.50538273930249655</v>
      </c>
      <c r="J7460" s="211">
        <v>0.45943330204644156</v>
      </c>
      <c r="K7460" s="211">
        <v>0.62682780793248793</v>
      </c>
      <c r="L7460" s="211">
        <v>0.28165786930742737</v>
      </c>
      <c r="M7460" s="211">
        <v>8.153972579736618E-2</v>
      </c>
      <c r="N7460" s="211">
        <v>0.36828009900884923</v>
      </c>
      <c r="O7460" s="211">
        <v>0.72375609424370702</v>
      </c>
      <c r="P7460" s="211">
        <v>6.5995540939587177E-2</v>
      </c>
      <c r="Q7460" s="211">
        <v>0.16025553952217458</v>
      </c>
      <c r="R7460" s="211">
        <v>0.49014460183759945</v>
      </c>
      <c r="S7460" s="211">
        <v>0.40690890387063394</v>
      </c>
      <c r="T7460" s="211">
        <v>0.60403937165155019</v>
      </c>
      <c r="U7460" s="211">
        <v>0.45834776934621241</v>
      </c>
      <c r="V7460" s="211">
        <v>9.7445774884949682E-2</v>
      </c>
      <c r="W7460" s="211">
        <v>0.55211263388771847</v>
      </c>
      <c r="X7460" s="211">
        <v>0.2473654747550631</v>
      </c>
      <c r="Y7460" s="211">
        <v>0.64166992120147481</v>
      </c>
      <c r="Z7460" s="211">
        <v>0.14399108071447891</v>
      </c>
      <c r="AA7460" s="212">
        <v>0.11371586601792784</v>
      </c>
    </row>
    <row r="7461" spans="1:27" x14ac:dyDescent="0.35">
      <c r="A7461" s="210" t="s">
        <v>8137</v>
      </c>
      <c r="B7461" s="217">
        <v>146.79415839059607</v>
      </c>
      <c r="C7461" s="211">
        <v>5.0668483011754042E-2</v>
      </c>
      <c r="D7461" s="211">
        <v>0.11991491516203574</v>
      </c>
      <c r="E7461" s="211">
        <v>7.6849525588512935E-2</v>
      </c>
      <c r="F7461" s="211">
        <v>9.0620987903426459E-2</v>
      </c>
      <c r="G7461" s="211">
        <v>0.12648550836093217</v>
      </c>
      <c r="H7461" s="211">
        <v>0.11860805416594658</v>
      </c>
      <c r="I7461" s="211">
        <v>0.5212558581572202</v>
      </c>
      <c r="J7461" s="211">
        <v>0.45542316238050035</v>
      </c>
      <c r="K7461" s="211">
        <v>0.59043588639502587</v>
      </c>
      <c r="L7461" s="211">
        <v>0.28067422988909968</v>
      </c>
      <c r="M7461" s="211">
        <v>0.10762205856805501</v>
      </c>
      <c r="N7461" s="211">
        <v>0.42317667072131959</v>
      </c>
      <c r="O7461" s="211">
        <v>0.70843775545928822</v>
      </c>
      <c r="P7461" s="211">
        <v>6.5681233368275527E-2</v>
      </c>
      <c r="Q7461" s="211">
        <v>5.1884649465957472E-2</v>
      </c>
      <c r="R7461" s="211">
        <v>0.42831652999279973</v>
      </c>
      <c r="S7461" s="211">
        <v>0.3188953451485379</v>
      </c>
      <c r="T7461" s="211">
        <v>0.51172471470878411</v>
      </c>
      <c r="U7461" s="211">
        <v>0.42004422841078293</v>
      </c>
      <c r="V7461" s="211">
        <v>0.10150355134243834</v>
      </c>
      <c r="W7461" s="211">
        <v>0.51979225974762633</v>
      </c>
      <c r="X7461" s="211">
        <v>0.41851657955481497</v>
      </c>
      <c r="Y7461" s="211">
        <v>0.75728916919649947</v>
      </c>
      <c r="Z7461" s="211">
        <v>0.14939343718183948</v>
      </c>
      <c r="AA7461" s="212">
        <v>0.11544654813464542</v>
      </c>
    </row>
    <row r="7462" spans="1:27" x14ac:dyDescent="0.35">
      <c r="A7462" s="210" t="s">
        <v>8138</v>
      </c>
      <c r="B7462" s="217">
        <v>117.38314140468655</v>
      </c>
      <c r="C7462" s="211">
        <v>5.3424861870257828E-2</v>
      </c>
      <c r="D7462" s="211">
        <v>0.12752645099126561</v>
      </c>
      <c r="E7462" s="211">
        <v>6.9884029038132886E-2</v>
      </c>
      <c r="F7462" s="211">
        <v>8.8702173980630392E-2</v>
      </c>
      <c r="G7462" s="211">
        <v>0.12437138797372442</v>
      </c>
      <c r="H7462" s="211">
        <v>0.11529603095884806</v>
      </c>
      <c r="I7462" s="211">
        <v>0.50712202015002694</v>
      </c>
      <c r="J7462" s="211">
        <v>0.4928900725040064</v>
      </c>
      <c r="K7462" s="211">
        <v>0.55700714744177626</v>
      </c>
      <c r="L7462" s="211">
        <v>0.26794275256873129</v>
      </c>
      <c r="M7462" s="211">
        <v>9.8190006098374402E-2</v>
      </c>
      <c r="N7462" s="211">
        <v>0.45874117217613342</v>
      </c>
      <c r="O7462" s="211">
        <v>0.5871542695380727</v>
      </c>
      <c r="P7462" s="211">
        <v>6.7689264024232268E-2</v>
      </c>
      <c r="Q7462" s="211">
        <v>5.9821103278839993E-2</v>
      </c>
      <c r="R7462" s="211">
        <v>0.47069164675576697</v>
      </c>
      <c r="S7462" s="211">
        <v>0.43070520108440746</v>
      </c>
      <c r="T7462" s="211">
        <v>0.55991666206768631</v>
      </c>
      <c r="U7462" s="211">
        <v>0.5234300123798048</v>
      </c>
      <c r="V7462" s="211">
        <v>5.4966539481930761E-2</v>
      </c>
      <c r="W7462" s="211">
        <v>0.51357677398811641</v>
      </c>
      <c r="X7462" s="211">
        <v>0.3062278958786494</v>
      </c>
      <c r="Y7462" s="211">
        <v>0.6452677701762658</v>
      </c>
      <c r="Z7462" s="211">
        <v>0.14870544621529874</v>
      </c>
      <c r="AA7462" s="212">
        <v>0.1177859089115285</v>
      </c>
    </row>
    <row r="7463" spans="1:27" x14ac:dyDescent="0.35">
      <c r="A7463" s="210" t="s">
        <v>8139</v>
      </c>
      <c r="B7463" s="217">
        <v>120.77677533564543</v>
      </c>
      <c r="C7463" s="211">
        <v>5.4482884222916264E-2</v>
      </c>
      <c r="D7463" s="211">
        <v>0.12595947394952667</v>
      </c>
      <c r="E7463" s="211">
        <v>7.0850313398629586E-2</v>
      </c>
      <c r="F7463" s="211">
        <v>9.865419041465387E-2</v>
      </c>
      <c r="G7463" s="211">
        <v>0.11925784663538123</v>
      </c>
      <c r="H7463" s="211">
        <v>0.1202361829792595</v>
      </c>
      <c r="I7463" s="211">
        <v>0.52492599302619325</v>
      </c>
      <c r="J7463" s="211">
        <v>0.42416904081488505</v>
      </c>
      <c r="K7463" s="211">
        <v>0.60762212361898715</v>
      </c>
      <c r="L7463" s="211">
        <v>0.27344610631990679</v>
      </c>
      <c r="M7463" s="211">
        <v>0.10324950641903126</v>
      </c>
      <c r="N7463" s="211">
        <v>0.41081677728330573</v>
      </c>
      <c r="O7463" s="211">
        <v>0.51098757658032012</v>
      </c>
      <c r="P7463" s="211">
        <v>6.1002798224465998E-2</v>
      </c>
      <c r="Q7463" s="211">
        <v>0.12468273497785885</v>
      </c>
      <c r="R7463" s="211">
        <v>0.46133711633479724</v>
      </c>
      <c r="S7463" s="211">
        <v>0.28389445774150446</v>
      </c>
      <c r="T7463" s="211">
        <v>0.50006702759856347</v>
      </c>
      <c r="U7463" s="211">
        <v>0.50571028279399022</v>
      </c>
      <c r="V7463" s="211">
        <v>8.3359163975538983E-2</v>
      </c>
      <c r="W7463" s="211">
        <v>0.5168209987781458</v>
      </c>
      <c r="X7463" s="211">
        <v>0.27071283212277075</v>
      </c>
      <c r="Y7463" s="211">
        <v>0.55416296110536467</v>
      </c>
      <c r="Z7463" s="211">
        <v>0.14378411107683439</v>
      </c>
      <c r="AA7463" s="212">
        <v>0.11604836264084288</v>
      </c>
    </row>
    <row r="7464" spans="1:27" x14ac:dyDescent="0.35">
      <c r="A7464" s="210" t="s">
        <v>8140</v>
      </c>
      <c r="B7464" s="217">
        <v>126.89106224506533</v>
      </c>
      <c r="C7464" s="211">
        <v>6.495259502165586E-2</v>
      </c>
      <c r="D7464" s="211">
        <v>0.12928655724140303</v>
      </c>
      <c r="E7464" s="211">
        <v>8.6429677458823073E-2</v>
      </c>
      <c r="F7464" s="211">
        <v>7.9116881516647058E-2</v>
      </c>
      <c r="G7464" s="211">
        <v>0.11499405399031316</v>
      </c>
      <c r="H7464" s="211">
        <v>0.12022989462222883</v>
      </c>
      <c r="I7464" s="211">
        <v>0.46221359659867939</v>
      </c>
      <c r="J7464" s="211">
        <v>0.45286601723882802</v>
      </c>
      <c r="K7464" s="211">
        <v>0.50958475012872684</v>
      </c>
      <c r="L7464" s="211">
        <v>0.27454786202287473</v>
      </c>
      <c r="M7464" s="211">
        <v>9.3895853185399142E-2</v>
      </c>
      <c r="N7464" s="211">
        <v>0.44195362154962542</v>
      </c>
      <c r="O7464" s="211">
        <v>0.74957257307348502</v>
      </c>
      <c r="P7464" s="211">
        <v>6.420472115406145E-2</v>
      </c>
      <c r="Q7464" s="211">
        <v>0.14275908077813348</v>
      </c>
      <c r="R7464" s="211">
        <v>0.47405939831369404</v>
      </c>
      <c r="S7464" s="211">
        <v>0.31660961031595392</v>
      </c>
      <c r="T7464" s="211">
        <v>0.4869569307210504</v>
      </c>
      <c r="U7464" s="211">
        <v>0.47425889394694537</v>
      </c>
      <c r="V7464" s="211">
        <v>8.2142320510389555E-2</v>
      </c>
      <c r="W7464" s="211">
        <v>0.49183149748699995</v>
      </c>
      <c r="X7464" s="211">
        <v>0.36957412494598441</v>
      </c>
      <c r="Y7464" s="211">
        <v>0.68090613487082263</v>
      </c>
      <c r="Z7464" s="211">
        <v>0.14861147123653967</v>
      </c>
      <c r="AA7464" s="212">
        <v>0.12207169752113929</v>
      </c>
    </row>
    <row r="7465" spans="1:27" x14ac:dyDescent="0.35">
      <c r="A7465" s="210" t="s">
        <v>8141</v>
      </c>
      <c r="B7465" s="217">
        <v>161.87912482036208</v>
      </c>
      <c r="C7465" s="211">
        <v>8.2939156041734838E-2</v>
      </c>
      <c r="D7465" s="211">
        <v>0.12666441244930632</v>
      </c>
      <c r="E7465" s="211">
        <v>6.7549739390158112E-2</v>
      </c>
      <c r="F7465" s="211">
        <v>0.12239704874531013</v>
      </c>
      <c r="G7465" s="211">
        <v>0.11321516165049998</v>
      </c>
      <c r="H7465" s="211">
        <v>0.10840914947048634</v>
      </c>
      <c r="I7465" s="211">
        <v>0.4990545188450573</v>
      </c>
      <c r="J7465" s="211">
        <v>0.43089756796107997</v>
      </c>
      <c r="K7465" s="211">
        <v>0.60419371018114298</v>
      </c>
      <c r="L7465" s="211">
        <v>0.27512437774911958</v>
      </c>
      <c r="M7465" s="211">
        <v>9.9444978861549765E-2</v>
      </c>
      <c r="N7465" s="211">
        <v>0.38504626880874004</v>
      </c>
      <c r="O7465" s="211">
        <v>0.75099015809802461</v>
      </c>
      <c r="P7465" s="211">
        <v>6.9207546401667985E-2</v>
      </c>
      <c r="Q7465" s="211">
        <v>6.010030818760724E-2</v>
      </c>
      <c r="R7465" s="211">
        <v>0.49313831640651357</v>
      </c>
      <c r="S7465" s="211">
        <v>0.35618966869019408</v>
      </c>
      <c r="T7465" s="211">
        <v>0.53110194277887268</v>
      </c>
      <c r="U7465" s="211">
        <v>0.48293267315214239</v>
      </c>
      <c r="V7465" s="211">
        <v>0.13407245630825157</v>
      </c>
      <c r="W7465" s="211">
        <v>0.58069729285607519</v>
      </c>
      <c r="X7465" s="211">
        <v>0.24373449624197063</v>
      </c>
      <c r="Y7465" s="211">
        <v>0.76795895238868739</v>
      </c>
      <c r="Z7465" s="211">
        <v>0.14878346905044715</v>
      </c>
      <c r="AA7465" s="212">
        <v>0.12355077582679518</v>
      </c>
    </row>
    <row r="7466" spans="1:27" x14ac:dyDescent="0.35">
      <c r="A7466" s="210" t="s">
        <v>8142</v>
      </c>
      <c r="B7466" s="217">
        <v>147.46314718010973</v>
      </c>
      <c r="C7466" s="211">
        <v>5.1666261945142546E-2</v>
      </c>
      <c r="D7466" s="211">
        <v>0.12727594217303828</v>
      </c>
      <c r="E7466" s="211">
        <v>8.8249642649640692E-2</v>
      </c>
      <c r="F7466" s="211">
        <v>7.9579293725559497E-2</v>
      </c>
      <c r="G7466" s="211">
        <v>0.12502694731192573</v>
      </c>
      <c r="H7466" s="211">
        <v>0.11275039732998564</v>
      </c>
      <c r="I7466" s="211">
        <v>0.44880724895788665</v>
      </c>
      <c r="J7466" s="211">
        <v>0.43185878418107648</v>
      </c>
      <c r="K7466" s="211">
        <v>0.58877853664851132</v>
      </c>
      <c r="L7466" s="211">
        <v>0.27601266660958756</v>
      </c>
      <c r="M7466" s="211">
        <v>9.9114868099115128E-2</v>
      </c>
      <c r="N7466" s="211">
        <v>0.42484140680673388</v>
      </c>
      <c r="O7466" s="211">
        <v>0.73638258411474311</v>
      </c>
      <c r="P7466" s="211">
        <v>6.8160081879812706E-2</v>
      </c>
      <c r="Q7466" s="211">
        <v>0.11573310237785725</v>
      </c>
      <c r="R7466" s="211">
        <v>0.41767523621337826</v>
      </c>
      <c r="S7466" s="211">
        <v>0.37058467814171187</v>
      </c>
      <c r="T7466" s="211">
        <v>0.54241524255415507</v>
      </c>
      <c r="U7466" s="211">
        <v>0.32383862771730199</v>
      </c>
      <c r="V7466" s="211">
        <v>0.10720705613914347</v>
      </c>
      <c r="W7466" s="211">
        <v>0.51365956549087499</v>
      </c>
      <c r="X7466" s="211">
        <v>0.31764706451026425</v>
      </c>
      <c r="Y7466" s="211">
        <v>0.65213715467242106</v>
      </c>
      <c r="Z7466" s="211">
        <v>0.1485566248028361</v>
      </c>
      <c r="AA7466" s="212">
        <v>0.11176103793932232</v>
      </c>
    </row>
    <row r="7467" spans="1:27" x14ac:dyDescent="0.35">
      <c r="A7467" s="210" t="s">
        <v>8143</v>
      </c>
      <c r="B7467" s="217">
        <v>156.12806936686508</v>
      </c>
      <c r="C7467" s="211">
        <v>6.1976866783965259E-2</v>
      </c>
      <c r="D7467" s="211">
        <v>0.12246510696714361</v>
      </c>
      <c r="E7467" s="211">
        <v>6.9907485495746741E-2</v>
      </c>
      <c r="F7467" s="211">
        <v>9.5282578928152478E-2</v>
      </c>
      <c r="G7467" s="211">
        <v>0.11291463146552638</v>
      </c>
      <c r="H7467" s="211">
        <v>0.12164737028266687</v>
      </c>
      <c r="I7467" s="211">
        <v>0.43473897267060957</v>
      </c>
      <c r="J7467" s="211">
        <v>0.47647805144293925</v>
      </c>
      <c r="K7467" s="211">
        <v>0.5958621733739462</v>
      </c>
      <c r="L7467" s="211">
        <v>0.26883484678366126</v>
      </c>
      <c r="M7467" s="211">
        <v>9.4316091590623624E-2</v>
      </c>
      <c r="N7467" s="211">
        <v>0.54237796754287948</v>
      </c>
      <c r="O7467" s="211">
        <v>0.7167012235961423</v>
      </c>
      <c r="P7467" s="211">
        <v>6.8501133524793867E-2</v>
      </c>
      <c r="Q7467" s="211">
        <v>0.13161039392445353</v>
      </c>
      <c r="R7467" s="211">
        <v>0.44536883856678888</v>
      </c>
      <c r="S7467" s="211">
        <v>0.3161374606098627</v>
      </c>
      <c r="T7467" s="211">
        <v>0.60622709172842171</v>
      </c>
      <c r="U7467" s="211">
        <v>0.46897414086348149</v>
      </c>
      <c r="V7467" s="211">
        <v>0.10612842094294946</v>
      </c>
      <c r="W7467" s="211">
        <v>0.63455797779378986</v>
      </c>
      <c r="X7467" s="211">
        <v>0.39545606861262927</v>
      </c>
      <c r="Y7467" s="211">
        <v>0.62704789130821315</v>
      </c>
      <c r="Z7467" s="211">
        <v>0.14998939217460083</v>
      </c>
      <c r="AA7467" s="212">
        <v>0.11538999669250555</v>
      </c>
    </row>
    <row r="7468" spans="1:27" x14ac:dyDescent="0.35">
      <c r="A7468" s="210" t="s">
        <v>8144</v>
      </c>
      <c r="B7468" s="217">
        <v>141.59387044889675</v>
      </c>
      <c r="C7468" s="211">
        <v>7.3714555455484707E-2</v>
      </c>
      <c r="D7468" s="211">
        <v>0.12086793421509386</v>
      </c>
      <c r="E7468" s="211">
        <v>7.2908175886519141E-2</v>
      </c>
      <c r="F7468" s="211">
        <v>9.7074256418032176E-2</v>
      </c>
      <c r="G7468" s="211">
        <v>0.12606399701517637</v>
      </c>
      <c r="H7468" s="211">
        <v>0.12546502688209818</v>
      </c>
      <c r="I7468" s="211">
        <v>0.44582557235721848</v>
      </c>
      <c r="J7468" s="211">
        <v>0.44273835488651703</v>
      </c>
      <c r="K7468" s="211">
        <v>0.64060358640805382</v>
      </c>
      <c r="L7468" s="211">
        <v>0.279752232439687</v>
      </c>
      <c r="M7468" s="211">
        <v>0.11576423435117775</v>
      </c>
      <c r="N7468" s="211">
        <v>0.38829431403348774</v>
      </c>
      <c r="O7468" s="211">
        <v>0.64940293789422376</v>
      </c>
      <c r="P7468" s="211">
        <v>6.5924417171055807E-2</v>
      </c>
      <c r="Q7468" s="211">
        <v>5.096523989723617E-2</v>
      </c>
      <c r="R7468" s="211">
        <v>0.36681633392771534</v>
      </c>
      <c r="S7468" s="211">
        <v>0.37124891903988583</v>
      </c>
      <c r="T7468" s="211">
        <v>0.58057161306224692</v>
      </c>
      <c r="U7468" s="211">
        <v>0.42240737699947994</v>
      </c>
      <c r="V7468" s="211">
        <v>0.10135641562399733</v>
      </c>
      <c r="W7468" s="211">
        <v>0.52676567412971431</v>
      </c>
      <c r="X7468" s="211">
        <v>0.27690854572086743</v>
      </c>
      <c r="Y7468" s="211">
        <v>0.67274936150070652</v>
      </c>
      <c r="Z7468" s="211">
        <v>0.14642531817271964</v>
      </c>
      <c r="AA7468" s="212">
        <v>0.11898645036684753</v>
      </c>
    </row>
    <row r="7469" spans="1:27" x14ac:dyDescent="0.35">
      <c r="A7469" s="210" t="s">
        <v>8145</v>
      </c>
      <c r="B7469" s="217">
        <v>143.06808059909218</v>
      </c>
      <c r="C7469" s="211">
        <v>7.591703613261358E-2</v>
      </c>
      <c r="D7469" s="211">
        <v>0.12355887391888823</v>
      </c>
      <c r="E7469" s="211">
        <v>8.3219287769655564E-2</v>
      </c>
      <c r="F7469" s="211">
        <v>0.10995376453366064</v>
      </c>
      <c r="G7469" s="211">
        <v>0.12478325501991903</v>
      </c>
      <c r="H7469" s="211">
        <v>0.12018548841288125</v>
      </c>
      <c r="I7469" s="211">
        <v>0.50529524433617334</v>
      </c>
      <c r="J7469" s="211">
        <v>0.44620959494780027</v>
      </c>
      <c r="K7469" s="211">
        <v>0.54795840771105675</v>
      </c>
      <c r="L7469" s="211">
        <v>0.27330550204299037</v>
      </c>
      <c r="M7469" s="211">
        <v>7.9450138802716549E-2</v>
      </c>
      <c r="N7469" s="211">
        <v>0.45075306209135946</v>
      </c>
      <c r="O7469" s="211">
        <v>0.69940940711838195</v>
      </c>
      <c r="P7469" s="211">
        <v>6.7327816072469071E-2</v>
      </c>
      <c r="Q7469" s="211">
        <v>0.12406432579062507</v>
      </c>
      <c r="R7469" s="211">
        <v>0.41999943164186226</v>
      </c>
      <c r="S7469" s="211">
        <v>0.42971016318381028</v>
      </c>
      <c r="T7469" s="211">
        <v>0.5475375761404484</v>
      </c>
      <c r="U7469" s="211">
        <v>0.47500248774653675</v>
      </c>
      <c r="V7469" s="211">
        <v>0.12890807979297364</v>
      </c>
      <c r="W7469" s="211">
        <v>0.55868653011846281</v>
      </c>
      <c r="X7469" s="211">
        <v>0.42773414985228941</v>
      </c>
      <c r="Y7469" s="211">
        <v>0.64644109138483241</v>
      </c>
      <c r="Z7469" s="211">
        <v>0.14810639901045511</v>
      </c>
      <c r="AA7469" s="212">
        <v>0.12244544630595297</v>
      </c>
    </row>
    <row r="7470" spans="1:27" x14ac:dyDescent="0.35">
      <c r="A7470" s="210" t="s">
        <v>8146</v>
      </c>
      <c r="B7470" s="217">
        <v>139.81273670034389</v>
      </c>
      <c r="C7470" s="211">
        <v>7.531410703910206E-2</v>
      </c>
      <c r="D7470" s="211">
        <v>0.12115560543891579</v>
      </c>
      <c r="E7470" s="211">
        <v>7.2441512985408393E-2</v>
      </c>
      <c r="F7470" s="211">
        <v>7.7790726321851633E-2</v>
      </c>
      <c r="G7470" s="211">
        <v>0.11428846408815695</v>
      </c>
      <c r="H7470" s="211">
        <v>0.11323447913369204</v>
      </c>
      <c r="I7470" s="211">
        <v>0.46636392967413948</v>
      </c>
      <c r="J7470" s="211">
        <v>0.48052268270957776</v>
      </c>
      <c r="K7470" s="211">
        <v>0.55206109297425776</v>
      </c>
      <c r="L7470" s="211">
        <v>0.27715796727691216</v>
      </c>
      <c r="M7470" s="211">
        <v>9.7910906251644114E-2</v>
      </c>
      <c r="N7470" s="211">
        <v>0.4951353744291348</v>
      </c>
      <c r="O7470" s="211">
        <v>0.76720572578924562</v>
      </c>
      <c r="P7470" s="211">
        <v>6.9605813994842475E-2</v>
      </c>
      <c r="Q7470" s="211">
        <v>4.4196399259340671E-2</v>
      </c>
      <c r="R7470" s="211">
        <v>0.42051247145971743</v>
      </c>
      <c r="S7470" s="211">
        <v>0.37281461989202891</v>
      </c>
      <c r="T7470" s="211">
        <v>0.55677001784044844</v>
      </c>
      <c r="U7470" s="211">
        <v>0.51107992373557287</v>
      </c>
      <c r="V7470" s="211">
        <v>8.1826464797312051E-2</v>
      </c>
      <c r="W7470" s="211">
        <v>0.47903071636313238</v>
      </c>
      <c r="X7470" s="211">
        <v>0.31050663465795325</v>
      </c>
      <c r="Y7470" s="211">
        <v>0.64145363606272998</v>
      </c>
      <c r="Z7470" s="211">
        <v>0.14449047752675734</v>
      </c>
      <c r="AA7470" s="212">
        <v>0.11673088171802991</v>
      </c>
    </row>
    <row r="7471" spans="1:27" x14ac:dyDescent="0.35">
      <c r="A7471" s="210" t="s">
        <v>8147</v>
      </c>
      <c r="B7471" s="217">
        <v>161.51344124911634</v>
      </c>
      <c r="C7471" s="211">
        <v>6.4323505949352933E-2</v>
      </c>
      <c r="D7471" s="211">
        <v>0.12701902592010017</v>
      </c>
      <c r="E7471" s="211">
        <v>7.8119115225630906E-2</v>
      </c>
      <c r="F7471" s="211">
        <v>9.2268204750532462E-2</v>
      </c>
      <c r="G7471" s="211">
        <v>0.11659575254332952</v>
      </c>
      <c r="H7471" s="211">
        <v>0.12805165673069971</v>
      </c>
      <c r="I7471" s="211">
        <v>0.43407999711428891</v>
      </c>
      <c r="J7471" s="211">
        <v>0.45360955664270203</v>
      </c>
      <c r="K7471" s="211">
        <v>0.56057243064119144</v>
      </c>
      <c r="L7471" s="211">
        <v>0.2778831621512774</v>
      </c>
      <c r="M7471" s="211">
        <v>9.9647750254773293E-2</v>
      </c>
      <c r="N7471" s="211">
        <v>0.42297763088035423</v>
      </c>
      <c r="O7471" s="211">
        <v>0.68256989665868295</v>
      </c>
      <c r="P7471" s="211">
        <v>6.9051430246652931E-2</v>
      </c>
      <c r="Q7471" s="211">
        <v>8.4672525648844241E-2</v>
      </c>
      <c r="R7471" s="211">
        <v>0.43190981365309605</v>
      </c>
      <c r="S7471" s="211">
        <v>0.34084541003916147</v>
      </c>
      <c r="T7471" s="211">
        <v>0.51027376367165411</v>
      </c>
      <c r="U7471" s="211">
        <v>0.50797601642849455</v>
      </c>
      <c r="V7471" s="211">
        <v>0.109629959293861</v>
      </c>
      <c r="W7471" s="211">
        <v>0.63286453851250701</v>
      </c>
      <c r="X7471" s="211">
        <v>0.26002459367947944</v>
      </c>
      <c r="Y7471" s="211">
        <v>0.7161882659121428</v>
      </c>
      <c r="Z7471" s="211">
        <v>0.14987704674728208</v>
      </c>
      <c r="AA7471" s="212">
        <v>0.11486085151501073</v>
      </c>
    </row>
    <row r="7472" spans="1:27" x14ac:dyDescent="0.35">
      <c r="A7472" s="210" t="s">
        <v>8148</v>
      </c>
      <c r="B7472" s="217">
        <v>139.42759754890241</v>
      </c>
      <c r="C7472" s="211">
        <v>6.5798072239851929E-2</v>
      </c>
      <c r="D7472" s="211">
        <v>0.1247741832697339</v>
      </c>
      <c r="E7472" s="211">
        <v>7.3469242539992777E-2</v>
      </c>
      <c r="F7472" s="211">
        <v>8.4205525168232459E-2</v>
      </c>
      <c r="G7472" s="211">
        <v>0.11851972621575127</v>
      </c>
      <c r="H7472" s="211">
        <v>0.1248820686939837</v>
      </c>
      <c r="I7472" s="211">
        <v>0.43018787521763169</v>
      </c>
      <c r="J7472" s="211">
        <v>0.46109320495370709</v>
      </c>
      <c r="K7472" s="211">
        <v>0.64692544165386745</v>
      </c>
      <c r="L7472" s="211">
        <v>0.27307455158789967</v>
      </c>
      <c r="M7472" s="211">
        <v>0.10615048025370594</v>
      </c>
      <c r="N7472" s="211">
        <v>0.51336178675984934</v>
      </c>
      <c r="O7472" s="211">
        <v>0.75636388551325351</v>
      </c>
      <c r="P7472" s="211">
        <v>7.1353284009330178E-2</v>
      </c>
      <c r="Q7472" s="211">
        <v>6.9171746046352359E-2</v>
      </c>
      <c r="R7472" s="211">
        <v>0.47092000098674852</v>
      </c>
      <c r="S7472" s="211">
        <v>0.32531607354503056</v>
      </c>
      <c r="T7472" s="211">
        <v>0.61765808322708815</v>
      </c>
      <c r="U7472" s="211">
        <v>0.42831376290830281</v>
      </c>
      <c r="V7472" s="211">
        <v>9.441949040247849E-2</v>
      </c>
      <c r="W7472" s="211">
        <v>0.52684858029353565</v>
      </c>
      <c r="X7472" s="211">
        <v>0.24045724524684259</v>
      </c>
      <c r="Y7472" s="211">
        <v>0.57445854824146914</v>
      </c>
      <c r="Z7472" s="211">
        <v>0.14792898107644911</v>
      </c>
      <c r="AA7472" s="212">
        <v>0.12469577512753609</v>
      </c>
    </row>
    <row r="7473" spans="1:27" x14ac:dyDescent="0.35">
      <c r="A7473" s="210" t="s">
        <v>8149</v>
      </c>
      <c r="B7473" s="217">
        <v>163.58453023423391</v>
      </c>
      <c r="C7473" s="211">
        <v>5.764480463632296E-2</v>
      </c>
      <c r="D7473" s="211">
        <v>0.12644949714546289</v>
      </c>
      <c r="E7473" s="211">
        <v>7.5872110694468586E-2</v>
      </c>
      <c r="F7473" s="211">
        <v>0.10630251115160579</v>
      </c>
      <c r="G7473" s="211">
        <v>0.11698948508706743</v>
      </c>
      <c r="H7473" s="211">
        <v>0.11304465429959637</v>
      </c>
      <c r="I7473" s="211">
        <v>0.50625427795392952</v>
      </c>
      <c r="J7473" s="211">
        <v>0.39535786801562089</v>
      </c>
      <c r="K7473" s="211">
        <v>0.61178334314426752</v>
      </c>
      <c r="L7473" s="211">
        <v>0.27748833187230015</v>
      </c>
      <c r="M7473" s="211">
        <v>0.10160893868830244</v>
      </c>
      <c r="N7473" s="211">
        <v>0.49737255405895403</v>
      </c>
      <c r="O7473" s="211">
        <v>0.59369979012757002</v>
      </c>
      <c r="P7473" s="211">
        <v>6.9784461777072482E-2</v>
      </c>
      <c r="Q7473" s="211">
        <v>0.10736199186806969</v>
      </c>
      <c r="R7473" s="211">
        <v>0.4095598585477559</v>
      </c>
      <c r="S7473" s="211">
        <v>0.33852309852890239</v>
      </c>
      <c r="T7473" s="211">
        <v>0.52034083518661223</v>
      </c>
      <c r="U7473" s="211">
        <v>0.49641184235402014</v>
      </c>
      <c r="V7473" s="211">
        <v>0.12343861842870964</v>
      </c>
      <c r="W7473" s="211">
        <v>0.61079831577622412</v>
      </c>
      <c r="X7473" s="211">
        <v>0.32660890181052427</v>
      </c>
      <c r="Y7473" s="211">
        <v>0.6732524472401491</v>
      </c>
      <c r="Z7473" s="211">
        <v>0.14961865776746613</v>
      </c>
      <c r="AA7473" s="212">
        <v>0.11950905765899587</v>
      </c>
    </row>
    <row r="7474" spans="1:27" x14ac:dyDescent="0.35">
      <c r="A7474" s="210" t="s">
        <v>8150</v>
      </c>
      <c r="B7474" s="217">
        <v>117.43174065550336</v>
      </c>
      <c r="C7474" s="211">
        <v>5.5923147873928193E-2</v>
      </c>
      <c r="D7474" s="211">
        <v>0.11846080164936369</v>
      </c>
      <c r="E7474" s="211">
        <v>7.4606966762286522E-2</v>
      </c>
      <c r="F7474" s="211">
        <v>7.8646740373408255E-2</v>
      </c>
      <c r="G7474" s="211">
        <v>0.12099835481364959</v>
      </c>
      <c r="H7474" s="211">
        <v>0.12110707172350053</v>
      </c>
      <c r="I7474" s="211">
        <v>0.50580194439342618</v>
      </c>
      <c r="J7474" s="211">
        <v>0.44104168656822917</v>
      </c>
      <c r="K7474" s="211">
        <v>0.51737166577716409</v>
      </c>
      <c r="L7474" s="211">
        <v>0.273563089989663</v>
      </c>
      <c r="M7474" s="211">
        <v>9.6872792944699554E-2</v>
      </c>
      <c r="N7474" s="211">
        <v>0.3985722671135179</v>
      </c>
      <c r="O7474" s="211">
        <v>0.61515777412119599</v>
      </c>
      <c r="P7474" s="211">
        <v>6.7262335096373055E-2</v>
      </c>
      <c r="Q7474" s="211">
        <v>5.7877123875860123E-2</v>
      </c>
      <c r="R7474" s="211">
        <v>0.47840560777801033</v>
      </c>
      <c r="S7474" s="211">
        <v>0.34364167413103308</v>
      </c>
      <c r="T7474" s="211">
        <v>0.46767306390151947</v>
      </c>
      <c r="U7474" s="211">
        <v>0.3688341968486063</v>
      </c>
      <c r="V7474" s="211">
        <v>0.10299358537264006</v>
      </c>
      <c r="W7474" s="211">
        <v>0.60867164561277487</v>
      </c>
      <c r="X7474" s="211">
        <v>0.30158344896910577</v>
      </c>
      <c r="Y7474" s="211">
        <v>0.62543746197204375</v>
      </c>
      <c r="Z7474" s="211">
        <v>0.14850241168038361</v>
      </c>
      <c r="AA7474" s="212">
        <v>0.11796095984365429</v>
      </c>
    </row>
    <row r="7475" spans="1:27" x14ac:dyDescent="0.35">
      <c r="A7475" s="210" t="s">
        <v>8151</v>
      </c>
      <c r="B7475" s="217">
        <v>114.94385165728784</v>
      </c>
      <c r="C7475" s="211">
        <v>5.6768423444961441E-2</v>
      </c>
      <c r="D7475" s="211">
        <v>0.12529634415188304</v>
      </c>
      <c r="E7475" s="211">
        <v>8.0374744381390931E-2</v>
      </c>
      <c r="F7475" s="211">
        <v>0.10128237502685547</v>
      </c>
      <c r="G7475" s="211">
        <v>0.11995692838823727</v>
      </c>
      <c r="H7475" s="211">
        <v>0.1164351132987466</v>
      </c>
      <c r="I7475" s="211">
        <v>0.44847946605934225</v>
      </c>
      <c r="J7475" s="211">
        <v>0.47122942206696072</v>
      </c>
      <c r="K7475" s="211">
        <v>0.64334347795407698</v>
      </c>
      <c r="L7475" s="211">
        <v>0.27441867988017138</v>
      </c>
      <c r="M7475" s="211">
        <v>9.264957604589738E-2</v>
      </c>
      <c r="N7475" s="211">
        <v>0.4063356168384491</v>
      </c>
      <c r="O7475" s="211">
        <v>0.6638794206422286</v>
      </c>
      <c r="P7475" s="211">
        <v>6.4124760102805392E-2</v>
      </c>
      <c r="Q7475" s="211">
        <v>6.1096412984967333E-2</v>
      </c>
      <c r="R7475" s="211">
        <v>0.4555243056749318</v>
      </c>
      <c r="S7475" s="211">
        <v>0.29939220064817362</v>
      </c>
      <c r="T7475" s="211">
        <v>0.55806540126571624</v>
      </c>
      <c r="U7475" s="211">
        <v>0.45940009134154436</v>
      </c>
      <c r="V7475" s="211">
        <v>7.1017410102267586E-2</v>
      </c>
      <c r="W7475" s="211">
        <v>0.54273199991405263</v>
      </c>
      <c r="X7475" s="211">
        <v>0.28906188225222962</v>
      </c>
      <c r="Y7475" s="211">
        <v>0.54144360563553939</v>
      </c>
      <c r="Z7475" s="211">
        <v>0.14988050874849632</v>
      </c>
      <c r="AA7475" s="212">
        <v>0.11975983968348849</v>
      </c>
    </row>
    <row r="7476" spans="1:27" x14ac:dyDescent="0.35">
      <c r="A7476" s="210" t="s">
        <v>8152</v>
      </c>
      <c r="B7476" s="217">
        <v>144.9411326771725</v>
      </c>
      <c r="C7476" s="211">
        <v>7.176737203358477E-2</v>
      </c>
      <c r="D7476" s="211">
        <v>0.12111447051791098</v>
      </c>
      <c r="E7476" s="211">
        <v>7.8205155081451413E-2</v>
      </c>
      <c r="F7476" s="211">
        <v>9.957507069957941E-2</v>
      </c>
      <c r="G7476" s="211">
        <v>0.12098207206765245</v>
      </c>
      <c r="H7476" s="211">
        <v>0.12221021739977143</v>
      </c>
      <c r="I7476" s="211">
        <v>0.51407649295141855</v>
      </c>
      <c r="J7476" s="211">
        <v>0.48734261781660643</v>
      </c>
      <c r="K7476" s="211">
        <v>0.6353367333693325</v>
      </c>
      <c r="L7476" s="211">
        <v>0.27710900588934695</v>
      </c>
      <c r="M7476" s="211">
        <v>0.10378512845345844</v>
      </c>
      <c r="N7476" s="211">
        <v>0.43004128603841435</v>
      </c>
      <c r="O7476" s="211">
        <v>0.58112250523136222</v>
      </c>
      <c r="P7476" s="211">
        <v>6.7175688759087276E-2</v>
      </c>
      <c r="Q7476" s="211">
        <v>0.10443775311422233</v>
      </c>
      <c r="R7476" s="211">
        <v>0.43837354562635855</v>
      </c>
      <c r="S7476" s="211">
        <v>0.3853904423822998</v>
      </c>
      <c r="T7476" s="211">
        <v>0.51430120019207959</v>
      </c>
      <c r="U7476" s="211">
        <v>0.33907949283290434</v>
      </c>
      <c r="V7476" s="211">
        <v>0.14170833862039073</v>
      </c>
      <c r="W7476" s="211">
        <v>0.64942599725946248</v>
      </c>
      <c r="X7476" s="211">
        <v>0.30786843178479456</v>
      </c>
      <c r="Y7476" s="211">
        <v>0.697632001205017</v>
      </c>
      <c r="Z7476" s="211">
        <v>0.14910339728436572</v>
      </c>
      <c r="AA7476" s="212">
        <v>0.12282518911476151</v>
      </c>
    </row>
    <row r="7477" spans="1:27" x14ac:dyDescent="0.35">
      <c r="A7477" s="210" t="s">
        <v>8153</v>
      </c>
      <c r="B7477" s="217">
        <v>162.51484067775576</v>
      </c>
      <c r="C7477" s="211">
        <v>5.0684083284611603E-2</v>
      </c>
      <c r="D7477" s="211">
        <v>0.12428770168963546</v>
      </c>
      <c r="E7477" s="211">
        <v>7.3266412232073558E-2</v>
      </c>
      <c r="F7477" s="211">
        <v>9.5597432604148963E-2</v>
      </c>
      <c r="G7477" s="211">
        <v>0.12222745278670354</v>
      </c>
      <c r="H7477" s="211">
        <v>0.12081486764346443</v>
      </c>
      <c r="I7477" s="211">
        <v>0.44725930051415386</v>
      </c>
      <c r="J7477" s="211">
        <v>0.41891612911080173</v>
      </c>
      <c r="K7477" s="211">
        <v>0.63461603939763145</v>
      </c>
      <c r="L7477" s="211">
        <v>0.27396876322903091</v>
      </c>
      <c r="M7477" s="211">
        <v>0.10664435323605892</v>
      </c>
      <c r="N7477" s="211">
        <v>0.46083617625758549</v>
      </c>
      <c r="O7477" s="211">
        <v>0.71136746443009857</v>
      </c>
      <c r="P7477" s="211">
        <v>6.669349168167811E-2</v>
      </c>
      <c r="Q7477" s="211">
        <v>9.8426709072338747E-2</v>
      </c>
      <c r="R7477" s="211">
        <v>0.44261737929642586</v>
      </c>
      <c r="S7477" s="211">
        <v>0.28795098405236869</v>
      </c>
      <c r="T7477" s="211">
        <v>0.58173970169112299</v>
      </c>
      <c r="U7477" s="211">
        <v>0.42825641274983595</v>
      </c>
      <c r="V7477" s="211">
        <v>0.15693042468421753</v>
      </c>
      <c r="W7477" s="211">
        <v>0.53731108283363838</v>
      </c>
      <c r="X7477" s="211">
        <v>0.32631152128613472</v>
      </c>
      <c r="Y7477" s="211">
        <v>0.56265418927202415</v>
      </c>
      <c r="Z7477" s="211">
        <v>0.14495779333441336</v>
      </c>
      <c r="AA7477" s="212">
        <v>0.11772546785114033</v>
      </c>
    </row>
    <row r="7478" spans="1:27" x14ac:dyDescent="0.35">
      <c r="A7478" s="210" t="s">
        <v>8154</v>
      </c>
      <c r="B7478" s="217">
        <v>189.55721175234282</v>
      </c>
      <c r="C7478" s="211">
        <v>6.197267907571935E-2</v>
      </c>
      <c r="D7478" s="211">
        <v>0.11652511446108811</v>
      </c>
      <c r="E7478" s="211">
        <v>6.8574314377351828E-2</v>
      </c>
      <c r="F7478" s="211">
        <v>0.11992497390208993</v>
      </c>
      <c r="G7478" s="211">
        <v>0.12384925782142035</v>
      </c>
      <c r="H7478" s="211">
        <v>0.11183900418913034</v>
      </c>
      <c r="I7478" s="211">
        <v>0.53718880676249703</v>
      </c>
      <c r="J7478" s="211">
        <v>0.42287294405300052</v>
      </c>
      <c r="K7478" s="211">
        <v>0.64538936910179545</v>
      </c>
      <c r="L7478" s="211">
        <v>0.26832520054049497</v>
      </c>
      <c r="M7478" s="211">
        <v>0.10728079314743935</v>
      </c>
      <c r="N7478" s="211">
        <v>0.43604353818658659</v>
      </c>
      <c r="O7478" s="211">
        <v>0.73212529748410748</v>
      </c>
      <c r="P7478" s="211">
        <v>7.036643294509666E-2</v>
      </c>
      <c r="Q7478" s="211">
        <v>6.7605806599094098E-2</v>
      </c>
      <c r="R7478" s="211">
        <v>0.49329081295477134</v>
      </c>
      <c r="S7478" s="211">
        <v>0.38702916704992729</v>
      </c>
      <c r="T7478" s="211">
        <v>0.52492777052553374</v>
      </c>
      <c r="U7478" s="211">
        <v>0.47986017134456321</v>
      </c>
      <c r="V7478" s="211">
        <v>0.18015824693055305</v>
      </c>
      <c r="W7478" s="211">
        <v>0.52395934419420764</v>
      </c>
      <c r="X7478" s="211">
        <v>0.32249890975988943</v>
      </c>
      <c r="Y7478" s="211">
        <v>0.62018236704161933</v>
      </c>
      <c r="Z7478" s="211">
        <v>0.14926598377791572</v>
      </c>
      <c r="AA7478" s="212">
        <v>0.11981970000456285</v>
      </c>
    </row>
    <row r="7479" spans="1:27" x14ac:dyDescent="0.35">
      <c r="A7479" s="210" t="s">
        <v>8155</v>
      </c>
      <c r="B7479" s="217">
        <v>145.60043184938206</v>
      </c>
      <c r="C7479" s="211">
        <v>5.1789980034002536E-2</v>
      </c>
      <c r="D7479" s="211">
        <v>0.11565125593309789</v>
      </c>
      <c r="E7479" s="211">
        <v>7.2681914796317137E-2</v>
      </c>
      <c r="F7479" s="211">
        <v>8.2376592344078334E-2</v>
      </c>
      <c r="G7479" s="211">
        <v>0.12318532757564583</v>
      </c>
      <c r="H7479" s="211">
        <v>0.11916383705810449</v>
      </c>
      <c r="I7479" s="211">
        <v>0.49341233946310975</v>
      </c>
      <c r="J7479" s="211">
        <v>0.43328218343615588</v>
      </c>
      <c r="K7479" s="211">
        <v>0.63741292353820056</v>
      </c>
      <c r="L7479" s="211">
        <v>0.27663311052259432</v>
      </c>
      <c r="M7479" s="211">
        <v>8.3929066983065029E-2</v>
      </c>
      <c r="N7479" s="211">
        <v>0.43926687943213405</v>
      </c>
      <c r="O7479" s="211">
        <v>0.69239710550714328</v>
      </c>
      <c r="P7479" s="211">
        <v>7.182532545193665E-2</v>
      </c>
      <c r="Q7479" s="211">
        <v>0.11062426177012272</v>
      </c>
      <c r="R7479" s="211">
        <v>0.4193526090140044</v>
      </c>
      <c r="S7479" s="211">
        <v>0.34198012145506329</v>
      </c>
      <c r="T7479" s="211">
        <v>0.53026258655975378</v>
      </c>
      <c r="U7479" s="211">
        <v>0.50779635362430176</v>
      </c>
      <c r="V7479" s="211">
        <v>0.101815253263715</v>
      </c>
      <c r="W7479" s="211">
        <v>0.59727873067695192</v>
      </c>
      <c r="X7479" s="211">
        <v>0.31710590680779904</v>
      </c>
      <c r="Y7479" s="211">
        <v>0.63502863880450955</v>
      </c>
      <c r="Z7479" s="211">
        <v>0.14936356874150686</v>
      </c>
      <c r="AA7479" s="212">
        <v>0.11884092170105101</v>
      </c>
    </row>
    <row r="7480" spans="1:27" x14ac:dyDescent="0.35">
      <c r="A7480" s="210" t="s">
        <v>8156</v>
      </c>
      <c r="B7480" s="217">
        <v>127.38047796638192</v>
      </c>
      <c r="C7480" s="211">
        <v>6.7867424456310416E-2</v>
      </c>
      <c r="D7480" s="211">
        <v>0.11798119557815112</v>
      </c>
      <c r="E7480" s="211">
        <v>7.4564286188346152E-2</v>
      </c>
      <c r="F7480" s="211">
        <v>9.0510853249210252E-2</v>
      </c>
      <c r="G7480" s="211">
        <v>0.12295412761799546</v>
      </c>
      <c r="H7480" s="211">
        <v>0.12035547993931274</v>
      </c>
      <c r="I7480" s="211">
        <v>0.49940626389004417</v>
      </c>
      <c r="J7480" s="211">
        <v>0.41601711119064561</v>
      </c>
      <c r="K7480" s="211">
        <v>0.58054586251901896</v>
      </c>
      <c r="L7480" s="211">
        <v>0.27657799530352434</v>
      </c>
      <c r="M7480" s="211">
        <v>9.6577703459321901E-2</v>
      </c>
      <c r="N7480" s="211">
        <v>0.35374001038002628</v>
      </c>
      <c r="O7480" s="211">
        <v>0.5471752212380081</v>
      </c>
      <c r="P7480" s="211">
        <v>6.7749276942847478E-2</v>
      </c>
      <c r="Q7480" s="211">
        <v>0.100929420687512</v>
      </c>
      <c r="R7480" s="211">
        <v>0.4408502710867207</v>
      </c>
      <c r="S7480" s="211">
        <v>0.35846710757543915</v>
      </c>
      <c r="T7480" s="211">
        <v>0.55970432744152099</v>
      </c>
      <c r="U7480" s="211">
        <v>0.35184095654543135</v>
      </c>
      <c r="V7480" s="211">
        <v>0.12443987392012924</v>
      </c>
      <c r="W7480" s="211">
        <v>0.55617100503090078</v>
      </c>
      <c r="X7480" s="211">
        <v>0.25779230528999358</v>
      </c>
      <c r="Y7480" s="211">
        <v>0.60240660900802256</v>
      </c>
      <c r="Z7480" s="211">
        <v>0.14614970681999068</v>
      </c>
      <c r="AA7480" s="212">
        <v>0.11736708326369091</v>
      </c>
    </row>
    <row r="7481" spans="1:27" x14ac:dyDescent="0.35">
      <c r="A7481" s="210" t="s">
        <v>8157</v>
      </c>
      <c r="B7481" s="217">
        <v>162.07114606913302</v>
      </c>
      <c r="C7481" s="211">
        <v>6.7848486143109024E-2</v>
      </c>
      <c r="D7481" s="211">
        <v>0.12302227838038882</v>
      </c>
      <c r="E7481" s="211">
        <v>7.603668094321113E-2</v>
      </c>
      <c r="F7481" s="211">
        <v>9.492157542239546E-2</v>
      </c>
      <c r="G7481" s="211">
        <v>0.12333411561781023</v>
      </c>
      <c r="H7481" s="211">
        <v>0.11000383900379289</v>
      </c>
      <c r="I7481" s="211">
        <v>0.45412560383906175</v>
      </c>
      <c r="J7481" s="211">
        <v>0.45003483360488372</v>
      </c>
      <c r="K7481" s="211">
        <v>0.63872766429143324</v>
      </c>
      <c r="L7481" s="211">
        <v>0.27933403463146933</v>
      </c>
      <c r="M7481" s="211">
        <v>0.11704140215549907</v>
      </c>
      <c r="N7481" s="211">
        <v>0.44862313215874683</v>
      </c>
      <c r="O7481" s="211">
        <v>0.75216011456651244</v>
      </c>
      <c r="P7481" s="211">
        <v>6.5884290192467027E-2</v>
      </c>
      <c r="Q7481" s="211">
        <v>7.2829565359917844E-2</v>
      </c>
      <c r="R7481" s="211">
        <v>0.44379111577208374</v>
      </c>
      <c r="S7481" s="211">
        <v>0.3421895649328961</v>
      </c>
      <c r="T7481" s="211">
        <v>0.51764765497418641</v>
      </c>
      <c r="U7481" s="211">
        <v>0.32408942094754806</v>
      </c>
      <c r="V7481" s="211">
        <v>0.13825851568834485</v>
      </c>
      <c r="W7481" s="211">
        <v>0.51708530094182403</v>
      </c>
      <c r="X7481" s="211">
        <v>0.28886690036653451</v>
      </c>
      <c r="Y7481" s="211">
        <v>0.74960923759987252</v>
      </c>
      <c r="Z7481" s="211">
        <v>0.14155624915398804</v>
      </c>
      <c r="AA7481" s="212">
        <v>0.11628893714316602</v>
      </c>
    </row>
    <row r="7482" spans="1:27" x14ac:dyDescent="0.35">
      <c r="A7482" s="210" t="s">
        <v>8158</v>
      </c>
      <c r="B7482" s="217">
        <v>118.56689363143283</v>
      </c>
      <c r="C7482" s="211">
        <v>6.6769377379416586E-2</v>
      </c>
      <c r="D7482" s="211">
        <v>0.12992967292092675</v>
      </c>
      <c r="E7482" s="211">
        <v>7.175313451235707E-2</v>
      </c>
      <c r="F7482" s="211">
        <v>8.0450000585965298E-2</v>
      </c>
      <c r="G7482" s="211">
        <v>0.12338145776207105</v>
      </c>
      <c r="H7482" s="211">
        <v>0.11558356780034601</v>
      </c>
      <c r="I7482" s="211">
        <v>0.51346689049060212</v>
      </c>
      <c r="J7482" s="211">
        <v>0.44923369394163903</v>
      </c>
      <c r="K7482" s="211">
        <v>0.6119101006554315</v>
      </c>
      <c r="L7482" s="211">
        <v>0.27681678549035921</v>
      </c>
      <c r="M7482" s="211">
        <v>0.11087034466331522</v>
      </c>
      <c r="N7482" s="211">
        <v>0.42165373859483046</v>
      </c>
      <c r="O7482" s="211">
        <v>0.65557838442555272</v>
      </c>
      <c r="P7482" s="211">
        <v>6.4644340341637532E-2</v>
      </c>
      <c r="Q7482" s="211">
        <v>7.3763627669643214E-2</v>
      </c>
      <c r="R7482" s="211">
        <v>0.48227432343499405</v>
      </c>
      <c r="S7482" s="211">
        <v>0.28634001922697239</v>
      </c>
      <c r="T7482" s="211">
        <v>0.48882892622607865</v>
      </c>
      <c r="U7482" s="211">
        <v>0.40440991512611357</v>
      </c>
      <c r="V7482" s="211">
        <v>6.2903144160159408E-2</v>
      </c>
      <c r="W7482" s="211">
        <v>0.49766108195329561</v>
      </c>
      <c r="X7482" s="211">
        <v>0.3798274783510312</v>
      </c>
      <c r="Y7482" s="211">
        <v>0.70253715604415001</v>
      </c>
      <c r="Z7482" s="211">
        <v>0.14892867464256854</v>
      </c>
      <c r="AA7482" s="212">
        <v>0.11864885835972208</v>
      </c>
    </row>
    <row r="7483" spans="1:27" x14ac:dyDescent="0.35">
      <c r="A7483" s="210" t="s">
        <v>8159</v>
      </c>
      <c r="B7483" s="217">
        <v>128.41815583132674</v>
      </c>
      <c r="C7483" s="211">
        <v>8.0377756138558215E-2</v>
      </c>
      <c r="D7483" s="211">
        <v>0.12183405032105635</v>
      </c>
      <c r="E7483" s="211">
        <v>8.7537092158326654E-2</v>
      </c>
      <c r="F7483" s="211">
        <v>0.12027474176246268</v>
      </c>
      <c r="G7483" s="211">
        <v>0.1219464006460356</v>
      </c>
      <c r="H7483" s="211">
        <v>0.11726561313261663</v>
      </c>
      <c r="I7483" s="211">
        <v>0.48504609880338589</v>
      </c>
      <c r="J7483" s="211">
        <v>0.47847739731235195</v>
      </c>
      <c r="K7483" s="211">
        <v>0.56366513254223172</v>
      </c>
      <c r="L7483" s="211">
        <v>0.27810447169603408</v>
      </c>
      <c r="M7483" s="211">
        <v>9.8116383819324651E-2</v>
      </c>
      <c r="N7483" s="211">
        <v>0.41023643961806566</v>
      </c>
      <c r="O7483" s="211">
        <v>0.74253738338587705</v>
      </c>
      <c r="P7483" s="211">
        <v>6.49522884785462E-2</v>
      </c>
      <c r="Q7483" s="211">
        <v>0.14599888002928366</v>
      </c>
      <c r="R7483" s="211">
        <v>0.44570023433630379</v>
      </c>
      <c r="S7483" s="211">
        <v>0.30374007254338375</v>
      </c>
      <c r="T7483" s="211">
        <v>0.62266094008572836</v>
      </c>
      <c r="U7483" s="211">
        <v>0.36751614118874842</v>
      </c>
      <c r="V7483" s="211">
        <v>7.2310474823864906E-2</v>
      </c>
      <c r="W7483" s="211">
        <v>0.54135202850351405</v>
      </c>
      <c r="X7483" s="211">
        <v>0.3869751596884391</v>
      </c>
      <c r="Y7483" s="211">
        <v>0.67170658294444563</v>
      </c>
      <c r="Z7483" s="211">
        <v>0.14576528884093246</v>
      </c>
      <c r="AA7483" s="212">
        <v>0.11921043397300406</v>
      </c>
    </row>
    <row r="7484" spans="1:27" x14ac:dyDescent="0.35">
      <c r="A7484" s="210" t="s">
        <v>8160</v>
      </c>
      <c r="B7484" s="217">
        <v>176.85734725786099</v>
      </c>
      <c r="C7484" s="211">
        <v>6.8315877164236039E-2</v>
      </c>
      <c r="D7484" s="211">
        <v>0.12714300294305642</v>
      </c>
      <c r="E7484" s="211">
        <v>7.9572444325009359E-2</v>
      </c>
      <c r="F7484" s="211">
        <v>0.10194335986017289</v>
      </c>
      <c r="G7484" s="211">
        <v>0.11972190510115241</v>
      </c>
      <c r="H7484" s="211">
        <v>0.10913286698551847</v>
      </c>
      <c r="I7484" s="211">
        <v>0.50085342027593904</v>
      </c>
      <c r="J7484" s="211">
        <v>0.45228584305790398</v>
      </c>
      <c r="K7484" s="211">
        <v>0.61620138693784476</v>
      </c>
      <c r="L7484" s="211">
        <v>0.2830404584902928</v>
      </c>
      <c r="M7484" s="211">
        <v>0.10270412379139525</v>
      </c>
      <c r="N7484" s="211">
        <v>0.35790318004124727</v>
      </c>
      <c r="O7484" s="211">
        <v>0.59965254017393643</v>
      </c>
      <c r="P7484" s="211">
        <v>6.8405638711857619E-2</v>
      </c>
      <c r="Q7484" s="211">
        <v>8.3422277195841485E-2</v>
      </c>
      <c r="R7484" s="211">
        <v>0.38080945744801925</v>
      </c>
      <c r="S7484" s="211">
        <v>0.40679841385435406</v>
      </c>
      <c r="T7484" s="211">
        <v>0.54754320880591179</v>
      </c>
      <c r="U7484" s="211">
        <v>0.46191085472165122</v>
      </c>
      <c r="V7484" s="211">
        <v>0.15490900083076475</v>
      </c>
      <c r="W7484" s="211">
        <v>0.55604924177708737</v>
      </c>
      <c r="X7484" s="211">
        <v>0.28581338910958309</v>
      </c>
      <c r="Y7484" s="211">
        <v>0.72586368841103843</v>
      </c>
      <c r="Z7484" s="211">
        <v>0.14999051997355531</v>
      </c>
      <c r="AA7484" s="212">
        <v>0.11826552895837052</v>
      </c>
    </row>
    <row r="7485" spans="1:27" x14ac:dyDescent="0.35">
      <c r="A7485" s="210" t="s">
        <v>8161</v>
      </c>
      <c r="B7485" s="217">
        <v>160.16253578305353</v>
      </c>
      <c r="C7485" s="211">
        <v>6.4366813539047954E-2</v>
      </c>
      <c r="D7485" s="211">
        <v>0.11925298398350327</v>
      </c>
      <c r="E7485" s="211">
        <v>6.7440974447842361E-2</v>
      </c>
      <c r="F7485" s="211">
        <v>9.0302637874059566E-2</v>
      </c>
      <c r="G7485" s="211">
        <v>0.12065554783377552</v>
      </c>
      <c r="H7485" s="211">
        <v>0.12416964182350489</v>
      </c>
      <c r="I7485" s="211">
        <v>0.52018021285644656</v>
      </c>
      <c r="J7485" s="211">
        <v>0.45951904970597696</v>
      </c>
      <c r="K7485" s="211">
        <v>0.64192543834315263</v>
      </c>
      <c r="L7485" s="211">
        <v>0.27395394463300737</v>
      </c>
      <c r="M7485" s="211">
        <v>0.10006040758386726</v>
      </c>
      <c r="N7485" s="211">
        <v>0.42537939561029908</v>
      </c>
      <c r="O7485" s="211">
        <v>0.56965492354878045</v>
      </c>
      <c r="P7485" s="211">
        <v>6.3724383202261009E-2</v>
      </c>
      <c r="Q7485" s="211">
        <v>0.12007440384972506</v>
      </c>
      <c r="R7485" s="211">
        <v>0.43122233242355423</v>
      </c>
      <c r="S7485" s="211">
        <v>0.32578606635035429</v>
      </c>
      <c r="T7485" s="211">
        <v>0.57278820043479595</v>
      </c>
      <c r="U7485" s="211">
        <v>0.42428815311823243</v>
      </c>
      <c r="V7485" s="211">
        <v>0.14950730223261904</v>
      </c>
      <c r="W7485" s="211">
        <v>0.49019529410480112</v>
      </c>
      <c r="X7485" s="211">
        <v>0.40135198651509996</v>
      </c>
      <c r="Y7485" s="211">
        <v>0.72872535943675221</v>
      </c>
      <c r="Z7485" s="211">
        <v>0.1448638656698801</v>
      </c>
      <c r="AA7485" s="212">
        <v>0.11842232472298866</v>
      </c>
    </row>
    <row r="7486" spans="1:27" x14ac:dyDescent="0.35">
      <c r="A7486" s="210" t="s">
        <v>8162</v>
      </c>
      <c r="B7486" s="217">
        <v>127.74645191240496</v>
      </c>
      <c r="C7486" s="211">
        <v>6.072344423472853E-2</v>
      </c>
      <c r="D7486" s="211">
        <v>0.12842949881943322</v>
      </c>
      <c r="E7486" s="211">
        <v>7.9182650145104935E-2</v>
      </c>
      <c r="F7486" s="211">
        <v>8.3531688822557931E-2</v>
      </c>
      <c r="G7486" s="211">
        <v>0.12097595485169681</v>
      </c>
      <c r="H7486" s="211">
        <v>0.10580034669994633</v>
      </c>
      <c r="I7486" s="211">
        <v>0.49234627881655207</v>
      </c>
      <c r="J7486" s="211">
        <v>0.39818650679842138</v>
      </c>
      <c r="K7486" s="211">
        <v>0.60112111308106597</v>
      </c>
      <c r="L7486" s="211">
        <v>0.2759045805637878</v>
      </c>
      <c r="M7486" s="211">
        <v>9.7616751416317565E-2</v>
      </c>
      <c r="N7486" s="211">
        <v>0.40323687559337151</v>
      </c>
      <c r="O7486" s="211">
        <v>0.76511173019407452</v>
      </c>
      <c r="P7486" s="211">
        <v>7.2188014216361146E-2</v>
      </c>
      <c r="Q7486" s="211">
        <v>6.0734367219240151E-2</v>
      </c>
      <c r="R7486" s="211">
        <v>0.37960718443323116</v>
      </c>
      <c r="S7486" s="211">
        <v>0.31859528537522752</v>
      </c>
      <c r="T7486" s="211">
        <v>0.59476861415030291</v>
      </c>
      <c r="U7486" s="211">
        <v>0.3522540922445756</v>
      </c>
      <c r="V7486" s="211">
        <v>5.4640480849389939E-2</v>
      </c>
      <c r="W7486" s="211">
        <v>0.60995588921042021</v>
      </c>
      <c r="X7486" s="211">
        <v>0.33979530565718802</v>
      </c>
      <c r="Y7486" s="211">
        <v>0.71143651254571294</v>
      </c>
      <c r="Z7486" s="211">
        <v>0.14852456223901911</v>
      </c>
      <c r="AA7486" s="212">
        <v>0.11479545002357615</v>
      </c>
    </row>
    <row r="7487" spans="1:27" x14ac:dyDescent="0.35">
      <c r="A7487" s="210" t="s">
        <v>8163</v>
      </c>
      <c r="B7487" s="217">
        <v>116.4665024757641</v>
      </c>
      <c r="C7487" s="211">
        <v>5.8241430510009046E-2</v>
      </c>
      <c r="D7487" s="211">
        <v>0.11401452724614587</v>
      </c>
      <c r="E7487" s="211">
        <v>6.8378458253934571E-2</v>
      </c>
      <c r="F7487" s="211">
        <v>0.11221811569414065</v>
      </c>
      <c r="G7487" s="211">
        <v>0.12336407351580694</v>
      </c>
      <c r="H7487" s="211">
        <v>0.11817566421214487</v>
      </c>
      <c r="I7487" s="211">
        <v>0.49973504336139973</v>
      </c>
      <c r="J7487" s="211">
        <v>0.44287805158796339</v>
      </c>
      <c r="K7487" s="211">
        <v>0.57540082096333423</v>
      </c>
      <c r="L7487" s="211">
        <v>0.27361436264583189</v>
      </c>
      <c r="M7487" s="211">
        <v>8.9928767307480229E-2</v>
      </c>
      <c r="N7487" s="211">
        <v>0.42290437152184068</v>
      </c>
      <c r="O7487" s="211">
        <v>0.65117879008922308</v>
      </c>
      <c r="P7487" s="211">
        <v>6.7556324564680095E-2</v>
      </c>
      <c r="Q7487" s="211">
        <v>7.515729173384221E-2</v>
      </c>
      <c r="R7487" s="211">
        <v>0.48259517757451892</v>
      </c>
      <c r="S7487" s="211">
        <v>0.31012004918980918</v>
      </c>
      <c r="T7487" s="211">
        <v>0.56975361348155196</v>
      </c>
      <c r="U7487" s="211">
        <v>0.47893538098983518</v>
      </c>
      <c r="V7487" s="211">
        <v>5.9391228698214199E-2</v>
      </c>
      <c r="W7487" s="211">
        <v>0.58854700400450932</v>
      </c>
      <c r="X7487" s="211">
        <v>0.27615434166302744</v>
      </c>
      <c r="Y7487" s="211">
        <v>0.71770092654988338</v>
      </c>
      <c r="Z7487" s="211">
        <v>0.14828910232970963</v>
      </c>
      <c r="AA7487" s="212">
        <v>0.11825536385143257</v>
      </c>
    </row>
    <row r="7488" spans="1:27" x14ac:dyDescent="0.35">
      <c r="A7488" s="210" t="s">
        <v>8164</v>
      </c>
      <c r="B7488" s="217">
        <v>153.28193308519644</v>
      </c>
      <c r="C7488" s="211">
        <v>6.9825170903475078E-2</v>
      </c>
      <c r="D7488" s="211">
        <v>0.12735027444116617</v>
      </c>
      <c r="E7488" s="211">
        <v>8.2473952048728136E-2</v>
      </c>
      <c r="F7488" s="211">
        <v>0.10972500204363037</v>
      </c>
      <c r="G7488" s="211">
        <v>0.11893740382763245</v>
      </c>
      <c r="H7488" s="211">
        <v>0.11107068372218387</v>
      </c>
      <c r="I7488" s="211">
        <v>0.46806222557102628</v>
      </c>
      <c r="J7488" s="211">
        <v>0.44444308569461399</v>
      </c>
      <c r="K7488" s="211">
        <v>0.62755128232341639</v>
      </c>
      <c r="L7488" s="211">
        <v>0.27190028942139782</v>
      </c>
      <c r="M7488" s="211">
        <v>9.7945528971702153E-2</v>
      </c>
      <c r="N7488" s="211">
        <v>0.35253485646914845</v>
      </c>
      <c r="O7488" s="211">
        <v>0.79024808062489349</v>
      </c>
      <c r="P7488" s="211">
        <v>7.3505547711445268E-2</v>
      </c>
      <c r="Q7488" s="211">
        <v>0.11136655650497473</v>
      </c>
      <c r="R7488" s="211">
        <v>0.43232939320971864</v>
      </c>
      <c r="S7488" s="211">
        <v>0.36653892997974558</v>
      </c>
      <c r="T7488" s="211">
        <v>0.57664903453430971</v>
      </c>
      <c r="U7488" s="211">
        <v>0.38597560626619365</v>
      </c>
      <c r="V7488" s="211">
        <v>0.12075409890883766</v>
      </c>
      <c r="W7488" s="211">
        <v>0.55820223413778192</v>
      </c>
      <c r="X7488" s="211">
        <v>0.30031435235833132</v>
      </c>
      <c r="Y7488" s="211">
        <v>0.70013111224555147</v>
      </c>
      <c r="Z7488" s="211">
        <v>0.14459964437889347</v>
      </c>
      <c r="AA7488" s="212">
        <v>0.12354983137186527</v>
      </c>
    </row>
    <row r="7489" spans="1:27" x14ac:dyDescent="0.35">
      <c r="A7489" s="210" t="s">
        <v>8165</v>
      </c>
      <c r="B7489" s="217">
        <v>107.09384324162667</v>
      </c>
      <c r="C7489" s="211">
        <v>8.0226277234223292E-2</v>
      </c>
      <c r="D7489" s="211">
        <v>0.11710345560930524</v>
      </c>
      <c r="E7489" s="211">
        <v>7.5883331712694679E-2</v>
      </c>
      <c r="F7489" s="211">
        <v>9.9670594265779344E-2</v>
      </c>
      <c r="G7489" s="211">
        <v>0.12233546909351704</v>
      </c>
      <c r="H7489" s="211">
        <v>0.12358476318632909</v>
      </c>
      <c r="I7489" s="211">
        <v>0.48527001734501507</v>
      </c>
      <c r="J7489" s="211">
        <v>0.46696673875245048</v>
      </c>
      <c r="K7489" s="211">
        <v>0.60657271564156223</v>
      </c>
      <c r="L7489" s="211">
        <v>0.27951544418697222</v>
      </c>
      <c r="M7489" s="211">
        <v>0.104132674313859</v>
      </c>
      <c r="N7489" s="211">
        <v>0.46914060440749628</v>
      </c>
      <c r="O7489" s="211">
        <v>0.78275569240073173</v>
      </c>
      <c r="P7489" s="211">
        <v>6.4212225855113061E-2</v>
      </c>
      <c r="Q7489" s="211">
        <v>0.10962497376587939</v>
      </c>
      <c r="R7489" s="211">
        <v>0.40327461213601229</v>
      </c>
      <c r="S7489" s="211">
        <v>0.35954436742383428</v>
      </c>
      <c r="T7489" s="211">
        <v>0.46453552348361876</v>
      </c>
      <c r="U7489" s="211">
        <v>0.39372545812120935</v>
      </c>
      <c r="V7489" s="211">
        <v>5.2690180770744506E-2</v>
      </c>
      <c r="W7489" s="211">
        <v>0.59596512545378855</v>
      </c>
      <c r="X7489" s="211">
        <v>0.41666635667159307</v>
      </c>
      <c r="Y7489" s="211">
        <v>0.60518618728277063</v>
      </c>
      <c r="Z7489" s="211">
        <v>0.14658540447398707</v>
      </c>
      <c r="AA7489" s="212">
        <v>0.12533123494409393</v>
      </c>
    </row>
    <row r="7490" spans="1:27" x14ac:dyDescent="0.35">
      <c r="A7490" s="210" t="s">
        <v>8166</v>
      </c>
      <c r="B7490" s="217">
        <v>143.25237263336783</v>
      </c>
      <c r="C7490" s="211">
        <v>7.0190227815150857E-2</v>
      </c>
      <c r="D7490" s="211">
        <v>0.1205568952322448</v>
      </c>
      <c r="E7490" s="211">
        <v>8.8688098909610533E-2</v>
      </c>
      <c r="F7490" s="211">
        <v>9.3253229811955995E-2</v>
      </c>
      <c r="G7490" s="211">
        <v>0.12153590016113404</v>
      </c>
      <c r="H7490" s="211">
        <v>0.10425327039178092</v>
      </c>
      <c r="I7490" s="211">
        <v>0.46316328238818061</v>
      </c>
      <c r="J7490" s="211">
        <v>0.4705248683577371</v>
      </c>
      <c r="K7490" s="211">
        <v>0.60741320204465665</v>
      </c>
      <c r="L7490" s="211">
        <v>0.27333794795654653</v>
      </c>
      <c r="M7490" s="211">
        <v>9.4793373677629716E-2</v>
      </c>
      <c r="N7490" s="211">
        <v>0.52157569421981942</v>
      </c>
      <c r="O7490" s="211">
        <v>0.70049523910965905</v>
      </c>
      <c r="P7490" s="211">
        <v>7.0141890598342443E-2</v>
      </c>
      <c r="Q7490" s="211">
        <v>6.8709508705363548E-2</v>
      </c>
      <c r="R7490" s="211">
        <v>0.42252435064035698</v>
      </c>
      <c r="S7490" s="211">
        <v>0.27467078673220874</v>
      </c>
      <c r="T7490" s="211">
        <v>0.57396245645601984</v>
      </c>
      <c r="U7490" s="211">
        <v>0.49637849033500725</v>
      </c>
      <c r="V7490" s="211">
        <v>9.6572520413001753E-2</v>
      </c>
      <c r="W7490" s="211">
        <v>0.51606237831207558</v>
      </c>
      <c r="X7490" s="211">
        <v>0.36770971847585399</v>
      </c>
      <c r="Y7490" s="211">
        <v>0.59428582578252365</v>
      </c>
      <c r="Z7490" s="211">
        <v>0.14339926882750031</v>
      </c>
      <c r="AA7490" s="212">
        <v>0.12454134458431267</v>
      </c>
    </row>
    <row r="7491" spans="1:27" x14ac:dyDescent="0.35">
      <c r="A7491" s="210" t="s">
        <v>8167</v>
      </c>
      <c r="B7491" s="217">
        <v>136.01232096421998</v>
      </c>
      <c r="C7491" s="211">
        <v>4.7047717772022268E-2</v>
      </c>
      <c r="D7491" s="211">
        <v>0.12605016792955068</v>
      </c>
      <c r="E7491" s="211">
        <v>7.4385132485179625E-2</v>
      </c>
      <c r="F7491" s="211">
        <v>9.2913292342989479E-2</v>
      </c>
      <c r="G7491" s="211">
        <v>0.12287792932515705</v>
      </c>
      <c r="H7491" s="211">
        <v>0.11269025347320866</v>
      </c>
      <c r="I7491" s="211">
        <v>0.50586372801915791</v>
      </c>
      <c r="J7491" s="211">
        <v>0.43164001118953788</v>
      </c>
      <c r="K7491" s="211">
        <v>0.61435347451549727</v>
      </c>
      <c r="L7491" s="211">
        <v>0.27017417081388423</v>
      </c>
      <c r="M7491" s="211">
        <v>8.5613907514338228E-2</v>
      </c>
      <c r="N7491" s="211">
        <v>0.4502916066728842</v>
      </c>
      <c r="O7491" s="211">
        <v>0.6471199790660811</v>
      </c>
      <c r="P7491" s="211">
        <v>7.0034498207329127E-2</v>
      </c>
      <c r="Q7491" s="211">
        <v>5.4947309330329139E-2</v>
      </c>
      <c r="R7491" s="211">
        <v>0.38267460920224344</v>
      </c>
      <c r="S7491" s="211">
        <v>0.30348859690763841</v>
      </c>
      <c r="T7491" s="211">
        <v>0.62195825644362401</v>
      </c>
      <c r="U7491" s="211">
        <v>0.45996206664349509</v>
      </c>
      <c r="V7491" s="211">
        <v>8.1615874917024267E-2</v>
      </c>
      <c r="W7491" s="211">
        <v>0.47435763261473574</v>
      </c>
      <c r="X7491" s="211">
        <v>0.30927149316733693</v>
      </c>
      <c r="Y7491" s="211">
        <v>0.71951975332639884</v>
      </c>
      <c r="Z7491" s="211">
        <v>0.14837919620619394</v>
      </c>
      <c r="AA7491" s="212">
        <v>0.11692363898630746</v>
      </c>
    </row>
    <row r="7492" spans="1:27" x14ac:dyDescent="0.35">
      <c r="A7492" s="210" t="s">
        <v>8168</v>
      </c>
      <c r="B7492" s="217">
        <v>156.67395755480794</v>
      </c>
      <c r="C7492" s="211">
        <v>6.0897073750355232E-2</v>
      </c>
      <c r="D7492" s="211">
        <v>0.13078650637168621</v>
      </c>
      <c r="E7492" s="211">
        <v>7.5643339063872064E-2</v>
      </c>
      <c r="F7492" s="211">
        <v>0.10107344573775406</v>
      </c>
      <c r="G7492" s="211">
        <v>0.12305720105253534</v>
      </c>
      <c r="H7492" s="211">
        <v>0.11777513273720999</v>
      </c>
      <c r="I7492" s="211">
        <v>0.45990888058533158</v>
      </c>
      <c r="J7492" s="211">
        <v>0.42885133003772447</v>
      </c>
      <c r="K7492" s="211">
        <v>0.57377231237891635</v>
      </c>
      <c r="L7492" s="211">
        <v>0.27328200481737469</v>
      </c>
      <c r="M7492" s="211">
        <v>0.11012626538183566</v>
      </c>
      <c r="N7492" s="211">
        <v>0.56853931552180803</v>
      </c>
      <c r="O7492" s="211">
        <v>0.54973589603219986</v>
      </c>
      <c r="P7492" s="211">
        <v>6.7187263674993905E-2</v>
      </c>
      <c r="Q7492" s="211">
        <v>0.11434793527478992</v>
      </c>
      <c r="R7492" s="211">
        <v>0.49042695746795351</v>
      </c>
      <c r="S7492" s="211">
        <v>0.26850604858787724</v>
      </c>
      <c r="T7492" s="211">
        <v>0.57319522352378804</v>
      </c>
      <c r="U7492" s="211">
        <v>0.38239219644446026</v>
      </c>
      <c r="V7492" s="211">
        <v>9.9395708713472045E-2</v>
      </c>
      <c r="W7492" s="211">
        <v>0.56063977396648179</v>
      </c>
      <c r="X7492" s="211">
        <v>0.26264089199611801</v>
      </c>
      <c r="Y7492" s="211">
        <v>0.70953534140281505</v>
      </c>
      <c r="Z7492" s="211">
        <v>0.14702452590221618</v>
      </c>
      <c r="AA7492" s="212">
        <v>0.11072953218309162</v>
      </c>
    </row>
    <row r="7493" spans="1:27" x14ac:dyDescent="0.35">
      <c r="A7493" s="210" t="s">
        <v>8169</v>
      </c>
      <c r="B7493" s="217">
        <v>116.18937111159963</v>
      </c>
      <c r="C7493" s="211">
        <v>5.6757998941632838E-2</v>
      </c>
      <c r="D7493" s="211">
        <v>0.1219785981110464</v>
      </c>
      <c r="E7493" s="211">
        <v>7.6467224945372073E-2</v>
      </c>
      <c r="F7493" s="211">
        <v>0.10596043565251786</v>
      </c>
      <c r="G7493" s="211">
        <v>0.12300988421996113</v>
      </c>
      <c r="H7493" s="211">
        <v>0.11965773123450503</v>
      </c>
      <c r="I7493" s="211">
        <v>0.49853100740299894</v>
      </c>
      <c r="J7493" s="211">
        <v>0.43543469024370623</v>
      </c>
      <c r="K7493" s="211">
        <v>0.62275537535516368</v>
      </c>
      <c r="L7493" s="211">
        <v>0.27822613908529181</v>
      </c>
      <c r="M7493" s="211">
        <v>9.5762817097578681E-2</v>
      </c>
      <c r="N7493" s="211">
        <v>0.37355969296485747</v>
      </c>
      <c r="O7493" s="211">
        <v>0.70422341359638019</v>
      </c>
      <c r="P7493" s="211">
        <v>6.6507032096942947E-2</v>
      </c>
      <c r="Q7493" s="211">
        <v>8.7438772755629224E-2</v>
      </c>
      <c r="R7493" s="211">
        <v>0.45671253327230488</v>
      </c>
      <c r="S7493" s="211">
        <v>0.32666223082768869</v>
      </c>
      <c r="T7493" s="211">
        <v>0.51911216872707844</v>
      </c>
      <c r="U7493" s="211">
        <v>0.47655675069192849</v>
      </c>
      <c r="V7493" s="211">
        <v>6.873972302121964E-2</v>
      </c>
      <c r="W7493" s="211">
        <v>0.59693061906178668</v>
      </c>
      <c r="X7493" s="211">
        <v>0.36923424949845574</v>
      </c>
      <c r="Y7493" s="211">
        <v>0.53457927938658534</v>
      </c>
      <c r="Z7493" s="211">
        <v>0.14736305511184883</v>
      </c>
      <c r="AA7493" s="212">
        <v>0.11938722788732985</v>
      </c>
    </row>
    <row r="7494" spans="1:27" x14ac:dyDescent="0.35">
      <c r="A7494" s="210" t="s">
        <v>8170</v>
      </c>
      <c r="B7494" s="217">
        <v>110.85935617224105</v>
      </c>
      <c r="C7494" s="211">
        <v>5.3791521313338982E-2</v>
      </c>
      <c r="D7494" s="211">
        <v>0.13034269766495613</v>
      </c>
      <c r="E7494" s="211">
        <v>7.7933603598967144E-2</v>
      </c>
      <c r="F7494" s="211">
        <v>9.2185152977015614E-2</v>
      </c>
      <c r="G7494" s="211">
        <v>0.11398673539633028</v>
      </c>
      <c r="H7494" s="211">
        <v>0.1197546326083449</v>
      </c>
      <c r="I7494" s="211">
        <v>0.45178736948954967</v>
      </c>
      <c r="J7494" s="211">
        <v>0.46311475282533987</v>
      </c>
      <c r="K7494" s="211">
        <v>0.64162231980792428</v>
      </c>
      <c r="L7494" s="211">
        <v>0.27552347778533837</v>
      </c>
      <c r="M7494" s="211">
        <v>9.9585624201207784E-2</v>
      </c>
      <c r="N7494" s="211">
        <v>0.40011203568893994</v>
      </c>
      <c r="O7494" s="211">
        <v>0.69040740026574254</v>
      </c>
      <c r="P7494" s="211">
        <v>6.5102209861443272E-2</v>
      </c>
      <c r="Q7494" s="211">
        <v>0.10937974331721625</v>
      </c>
      <c r="R7494" s="211">
        <v>0.44056574071048132</v>
      </c>
      <c r="S7494" s="211">
        <v>0.37191958202699249</v>
      </c>
      <c r="T7494" s="211">
        <v>0.59353967916615746</v>
      </c>
      <c r="U7494" s="211">
        <v>0.40404800655359729</v>
      </c>
      <c r="V7494" s="211">
        <v>6.0133364083410329E-2</v>
      </c>
      <c r="W7494" s="211">
        <v>0.56183291898908694</v>
      </c>
      <c r="X7494" s="211">
        <v>0.39037684433629377</v>
      </c>
      <c r="Y7494" s="211">
        <v>0.57092921302923849</v>
      </c>
      <c r="Z7494" s="211">
        <v>0.14701925030560464</v>
      </c>
      <c r="AA7494" s="212">
        <v>0.12494274611153339</v>
      </c>
    </row>
    <row r="7495" spans="1:27" x14ac:dyDescent="0.35">
      <c r="A7495" s="210" t="s">
        <v>8171</v>
      </c>
      <c r="B7495" s="217">
        <v>128.01329817087441</v>
      </c>
      <c r="C7495" s="211">
        <v>6.1526716597527384E-2</v>
      </c>
      <c r="D7495" s="211">
        <v>0.13429690639291494</v>
      </c>
      <c r="E7495" s="211">
        <v>6.8079067056403805E-2</v>
      </c>
      <c r="F7495" s="211">
        <v>0.11121756941662232</v>
      </c>
      <c r="G7495" s="211">
        <v>0.11750477592041739</v>
      </c>
      <c r="H7495" s="211">
        <v>0.12481092696285929</v>
      </c>
      <c r="I7495" s="211">
        <v>0.43964076423847237</v>
      </c>
      <c r="J7495" s="211">
        <v>0.44921582983021441</v>
      </c>
      <c r="K7495" s="211">
        <v>0.63502114446458435</v>
      </c>
      <c r="L7495" s="211">
        <v>0.27877190660615331</v>
      </c>
      <c r="M7495" s="211">
        <v>9.5802254118103974E-2</v>
      </c>
      <c r="N7495" s="211">
        <v>0.40999360913001359</v>
      </c>
      <c r="O7495" s="211">
        <v>0.65808620491719083</v>
      </c>
      <c r="P7495" s="211">
        <v>6.6266435776594884E-2</v>
      </c>
      <c r="Q7495" s="211">
        <v>4.3206434930884469E-2</v>
      </c>
      <c r="R7495" s="211">
        <v>0.44541861746784672</v>
      </c>
      <c r="S7495" s="211">
        <v>0.37573626789592141</v>
      </c>
      <c r="T7495" s="211">
        <v>0.53002846792251168</v>
      </c>
      <c r="U7495" s="211">
        <v>0.52295534895000928</v>
      </c>
      <c r="V7495" s="211">
        <v>7.6199485227950906E-2</v>
      </c>
      <c r="W7495" s="211">
        <v>0.58648294782729204</v>
      </c>
      <c r="X7495" s="211">
        <v>0.38903295908482111</v>
      </c>
      <c r="Y7495" s="211">
        <v>0.66079937633084573</v>
      </c>
      <c r="Z7495" s="211">
        <v>0.14698556998139131</v>
      </c>
      <c r="AA7495" s="212">
        <v>0.11934527045415187</v>
      </c>
    </row>
    <row r="7496" spans="1:27" x14ac:dyDescent="0.35">
      <c r="A7496" s="210" t="s">
        <v>8172</v>
      </c>
      <c r="B7496" s="217">
        <v>170.01115651893986</v>
      </c>
      <c r="C7496" s="211">
        <v>5.1193372327669844E-2</v>
      </c>
      <c r="D7496" s="211">
        <v>0.12433262107707768</v>
      </c>
      <c r="E7496" s="211">
        <v>6.9624212755678053E-2</v>
      </c>
      <c r="F7496" s="211">
        <v>9.5897278498860899E-2</v>
      </c>
      <c r="G7496" s="211">
        <v>0.12222585833832994</v>
      </c>
      <c r="H7496" s="211">
        <v>0.12321360453367483</v>
      </c>
      <c r="I7496" s="211">
        <v>0.45853615761895394</v>
      </c>
      <c r="J7496" s="211">
        <v>0.45609784230398881</v>
      </c>
      <c r="K7496" s="211">
        <v>0.58959968137773722</v>
      </c>
      <c r="L7496" s="211">
        <v>0.2757346523269204</v>
      </c>
      <c r="M7496" s="211">
        <v>0.11056556169474011</v>
      </c>
      <c r="N7496" s="211">
        <v>0.38683926971698834</v>
      </c>
      <c r="O7496" s="211">
        <v>0.72407453996756921</v>
      </c>
      <c r="P7496" s="211">
        <v>6.2674194003750697E-2</v>
      </c>
      <c r="Q7496" s="211">
        <v>5.5693819282951196E-2</v>
      </c>
      <c r="R7496" s="211">
        <v>0.47975085586493954</v>
      </c>
      <c r="S7496" s="211">
        <v>0.29495013550459864</v>
      </c>
      <c r="T7496" s="211">
        <v>0.59818670828538123</v>
      </c>
      <c r="U7496" s="211">
        <v>0.39877811725511836</v>
      </c>
      <c r="V7496" s="211">
        <v>0.17391618019218852</v>
      </c>
      <c r="W7496" s="211">
        <v>0.55133080874067575</v>
      </c>
      <c r="X7496" s="211">
        <v>0.32213777459433668</v>
      </c>
      <c r="Y7496" s="211">
        <v>0.75526228077594759</v>
      </c>
      <c r="Z7496" s="211">
        <v>0.14771317397226408</v>
      </c>
      <c r="AA7496" s="212">
        <v>0.11821986089530025</v>
      </c>
    </row>
    <row r="7497" spans="1:27" x14ac:dyDescent="0.35">
      <c r="A7497" s="210" t="s">
        <v>8173</v>
      </c>
      <c r="B7497" s="217">
        <v>145.48396710169965</v>
      </c>
      <c r="C7497" s="211">
        <v>5.3428478515059052E-2</v>
      </c>
      <c r="D7497" s="211">
        <v>0.11728065561447104</v>
      </c>
      <c r="E7497" s="211">
        <v>8.0874191495400288E-2</v>
      </c>
      <c r="F7497" s="211">
        <v>0.11748623707118366</v>
      </c>
      <c r="G7497" s="211">
        <v>0.12276648483610582</v>
      </c>
      <c r="H7497" s="211">
        <v>0.11901345584451735</v>
      </c>
      <c r="I7497" s="211">
        <v>0.48390323399042068</v>
      </c>
      <c r="J7497" s="211">
        <v>0.41825501383376118</v>
      </c>
      <c r="K7497" s="211">
        <v>0.56116552607555215</v>
      </c>
      <c r="L7497" s="211">
        <v>0.27736424402192766</v>
      </c>
      <c r="M7497" s="211">
        <v>9.650932590125022E-2</v>
      </c>
      <c r="N7497" s="211">
        <v>0.46662127021603067</v>
      </c>
      <c r="O7497" s="211">
        <v>0.72968023841191965</v>
      </c>
      <c r="P7497" s="211">
        <v>6.4589839374450175E-2</v>
      </c>
      <c r="Q7497" s="211">
        <v>0.11113210727971168</v>
      </c>
      <c r="R7497" s="211">
        <v>0.46632520735792621</v>
      </c>
      <c r="S7497" s="211">
        <v>0.32973357836304129</v>
      </c>
      <c r="T7497" s="211">
        <v>0.45814713392798995</v>
      </c>
      <c r="U7497" s="211">
        <v>0.37071918961932643</v>
      </c>
      <c r="V7497" s="211">
        <v>0.13957169588024576</v>
      </c>
      <c r="W7497" s="211">
        <v>0.54856799787301291</v>
      </c>
      <c r="X7497" s="211">
        <v>0.2610040806103972</v>
      </c>
      <c r="Y7497" s="211">
        <v>0.74467025733753756</v>
      </c>
      <c r="Z7497" s="211">
        <v>0.14865066456208539</v>
      </c>
      <c r="AA7497" s="212">
        <v>0.11841943594095623</v>
      </c>
    </row>
    <row r="7498" spans="1:27" x14ac:dyDescent="0.35">
      <c r="A7498" s="210" t="s">
        <v>8174</v>
      </c>
      <c r="B7498" s="217">
        <v>124.51364814123356</v>
      </c>
      <c r="C7498" s="211">
        <v>6.001696767259769E-2</v>
      </c>
      <c r="D7498" s="211">
        <v>0.12580954936658992</v>
      </c>
      <c r="E7498" s="211">
        <v>7.8861878967122781E-2</v>
      </c>
      <c r="F7498" s="211">
        <v>8.3613917459469306E-2</v>
      </c>
      <c r="G7498" s="211">
        <v>0.12068321421937825</v>
      </c>
      <c r="H7498" s="211">
        <v>0.11937270636113267</v>
      </c>
      <c r="I7498" s="211">
        <v>0.51696133732602745</v>
      </c>
      <c r="J7498" s="211">
        <v>0.42537378304518225</v>
      </c>
      <c r="K7498" s="211">
        <v>0.60470133741780052</v>
      </c>
      <c r="L7498" s="211">
        <v>0.27597483463823169</v>
      </c>
      <c r="M7498" s="211">
        <v>9.5932219052194512E-2</v>
      </c>
      <c r="N7498" s="211">
        <v>0.48025508316357951</v>
      </c>
      <c r="O7498" s="211">
        <v>0.70072744794241315</v>
      </c>
      <c r="P7498" s="211">
        <v>7.1497469275083658E-2</v>
      </c>
      <c r="Q7498" s="211">
        <v>0.1498637868886083</v>
      </c>
      <c r="R7498" s="211">
        <v>0.40866110957622859</v>
      </c>
      <c r="S7498" s="211">
        <v>0.31355038578326955</v>
      </c>
      <c r="T7498" s="211">
        <v>0.52277968169046252</v>
      </c>
      <c r="U7498" s="211">
        <v>0.35242646771564018</v>
      </c>
      <c r="V7498" s="211">
        <v>9.1330161467103904E-2</v>
      </c>
      <c r="W7498" s="211">
        <v>0.59109737973519572</v>
      </c>
      <c r="X7498" s="211">
        <v>0.33679084944942228</v>
      </c>
      <c r="Y7498" s="211">
        <v>0.52868438219234493</v>
      </c>
      <c r="Z7498" s="211">
        <v>0.14117650250990518</v>
      </c>
      <c r="AA7498" s="212">
        <v>0.12381005219395023</v>
      </c>
    </row>
    <row r="7499" spans="1:27" x14ac:dyDescent="0.35">
      <c r="A7499" s="210" t="s">
        <v>8175</v>
      </c>
      <c r="B7499" s="217">
        <v>160.89253991300578</v>
      </c>
      <c r="C7499" s="211">
        <v>5.0780020227183982E-2</v>
      </c>
      <c r="D7499" s="211">
        <v>0.12239049724505538</v>
      </c>
      <c r="E7499" s="211">
        <v>7.3222836457796106E-2</v>
      </c>
      <c r="F7499" s="211">
        <v>0.11265703032759641</v>
      </c>
      <c r="G7499" s="211">
        <v>0.12123286581267592</v>
      </c>
      <c r="H7499" s="211">
        <v>0.11826271080372319</v>
      </c>
      <c r="I7499" s="211">
        <v>0.5350973621432692</v>
      </c>
      <c r="J7499" s="211">
        <v>0.43188985777055727</v>
      </c>
      <c r="K7499" s="211">
        <v>0.57857720913666943</v>
      </c>
      <c r="L7499" s="211">
        <v>0.27511766984930869</v>
      </c>
      <c r="M7499" s="211">
        <v>9.5623579505186657E-2</v>
      </c>
      <c r="N7499" s="211">
        <v>0.47845790360930718</v>
      </c>
      <c r="O7499" s="211">
        <v>0.7061472476165459</v>
      </c>
      <c r="P7499" s="211">
        <v>6.6204886223856715E-2</v>
      </c>
      <c r="Q7499" s="211">
        <v>6.5867845152261809E-2</v>
      </c>
      <c r="R7499" s="211">
        <v>0.47738724369953783</v>
      </c>
      <c r="S7499" s="211">
        <v>0.39121069303270295</v>
      </c>
      <c r="T7499" s="211">
        <v>0.61223782373001867</v>
      </c>
      <c r="U7499" s="211">
        <v>0.4792011272406736</v>
      </c>
      <c r="V7499" s="211">
        <v>0.15784927306834845</v>
      </c>
      <c r="W7499" s="211">
        <v>0.6175331904503375</v>
      </c>
      <c r="X7499" s="211">
        <v>0.41330535650552719</v>
      </c>
      <c r="Y7499" s="211">
        <v>0.67886917841848504</v>
      </c>
      <c r="Z7499" s="211">
        <v>0.14872584995103727</v>
      </c>
      <c r="AA7499" s="212">
        <v>0.12371292865101861</v>
      </c>
    </row>
    <row r="7500" spans="1:27" x14ac:dyDescent="0.35">
      <c r="A7500" s="210" t="s">
        <v>8176</v>
      </c>
      <c r="B7500" s="217">
        <v>121.60394802760077</v>
      </c>
      <c r="C7500" s="211">
        <v>7.2879830178498639E-2</v>
      </c>
      <c r="D7500" s="211">
        <v>0.12890039051272134</v>
      </c>
      <c r="E7500" s="211">
        <v>8.5831980105055869E-2</v>
      </c>
      <c r="F7500" s="211">
        <v>9.2506070927759476E-2</v>
      </c>
      <c r="G7500" s="211">
        <v>0.12139281552177567</v>
      </c>
      <c r="H7500" s="211">
        <v>0.12698035087159917</v>
      </c>
      <c r="I7500" s="211">
        <v>0.46369776417712227</v>
      </c>
      <c r="J7500" s="211">
        <v>0.40945836006792086</v>
      </c>
      <c r="K7500" s="211">
        <v>0.51810304180907196</v>
      </c>
      <c r="L7500" s="211">
        <v>0.26824107197948455</v>
      </c>
      <c r="M7500" s="211">
        <v>9.5648734905984634E-2</v>
      </c>
      <c r="N7500" s="211">
        <v>0.38584532396956517</v>
      </c>
      <c r="O7500" s="211">
        <v>0.59262060552112639</v>
      </c>
      <c r="P7500" s="211">
        <v>6.733269575792708E-2</v>
      </c>
      <c r="Q7500" s="211">
        <v>7.2068367808585457E-2</v>
      </c>
      <c r="R7500" s="211">
        <v>0.46737293136825264</v>
      </c>
      <c r="S7500" s="211">
        <v>0.33247339327398756</v>
      </c>
      <c r="T7500" s="211">
        <v>0.49665634769667422</v>
      </c>
      <c r="U7500" s="211">
        <v>0.39063117990980523</v>
      </c>
      <c r="V7500" s="211">
        <v>8.8396228891181344E-2</v>
      </c>
      <c r="W7500" s="211">
        <v>0.603418088043991</v>
      </c>
      <c r="X7500" s="211">
        <v>0.35671539253932344</v>
      </c>
      <c r="Y7500" s="211">
        <v>0.63040390266440438</v>
      </c>
      <c r="Z7500" s="211">
        <v>0.14373788439394442</v>
      </c>
      <c r="AA7500" s="212">
        <v>0.11696236160287291</v>
      </c>
    </row>
    <row r="7501" spans="1:27" x14ac:dyDescent="0.35">
      <c r="A7501" s="210" t="s">
        <v>8177</v>
      </c>
      <c r="B7501" s="217">
        <v>109.54494012838514</v>
      </c>
      <c r="C7501" s="211">
        <v>5.7947127141306301E-2</v>
      </c>
      <c r="D7501" s="211">
        <v>0.12897804932530244</v>
      </c>
      <c r="E7501" s="211">
        <v>7.3290756162135651E-2</v>
      </c>
      <c r="F7501" s="211">
        <v>0.12059538417084324</v>
      </c>
      <c r="G7501" s="211">
        <v>0.12348820042745502</v>
      </c>
      <c r="H7501" s="211">
        <v>0.10674306663570525</v>
      </c>
      <c r="I7501" s="211">
        <v>0.48303103794173796</v>
      </c>
      <c r="J7501" s="211">
        <v>0.49690183769012009</v>
      </c>
      <c r="K7501" s="211">
        <v>0.56502320781618931</v>
      </c>
      <c r="L7501" s="211">
        <v>0.27984023511294065</v>
      </c>
      <c r="M7501" s="211">
        <v>0.11201991078335785</v>
      </c>
      <c r="N7501" s="211">
        <v>0.40218125696301921</v>
      </c>
      <c r="O7501" s="211">
        <v>0.7011978437982942</v>
      </c>
      <c r="P7501" s="211">
        <v>6.8084098684073321E-2</v>
      </c>
      <c r="Q7501" s="211">
        <v>7.8241478146966623E-2</v>
      </c>
      <c r="R7501" s="211">
        <v>0.45239735311767848</v>
      </c>
      <c r="S7501" s="211">
        <v>0.31797353454089483</v>
      </c>
      <c r="T7501" s="211">
        <v>0.55104675244541701</v>
      </c>
      <c r="U7501" s="211">
        <v>0.3665097722470454</v>
      </c>
      <c r="V7501" s="211">
        <v>5.8611607368722479E-2</v>
      </c>
      <c r="W7501" s="211">
        <v>0.58114351131655595</v>
      </c>
      <c r="X7501" s="211">
        <v>0.27347082859557248</v>
      </c>
      <c r="Y7501" s="211">
        <v>0.63511315594681661</v>
      </c>
      <c r="Z7501" s="211">
        <v>0.14904701419682051</v>
      </c>
      <c r="AA7501" s="212">
        <v>0.12416749179811037</v>
      </c>
    </row>
    <row r="7502" spans="1:27" x14ac:dyDescent="0.35">
      <c r="A7502" s="210" t="s">
        <v>8178</v>
      </c>
      <c r="B7502" s="217">
        <v>127.7802538935324</v>
      </c>
      <c r="C7502" s="211">
        <v>4.8461883485317291E-2</v>
      </c>
      <c r="D7502" s="211">
        <v>0.12232517615470243</v>
      </c>
      <c r="E7502" s="211">
        <v>7.4848146284483191E-2</v>
      </c>
      <c r="F7502" s="211">
        <v>7.0020012079547181E-2</v>
      </c>
      <c r="G7502" s="211">
        <v>0.11444728838337787</v>
      </c>
      <c r="H7502" s="211">
        <v>0.12674057275759962</v>
      </c>
      <c r="I7502" s="211">
        <v>0.5042118365391447</v>
      </c>
      <c r="J7502" s="211">
        <v>0.41783647367416105</v>
      </c>
      <c r="K7502" s="211">
        <v>0.52482759729787831</v>
      </c>
      <c r="L7502" s="211">
        <v>0.26990734094719732</v>
      </c>
      <c r="M7502" s="211">
        <v>0.10385562680647155</v>
      </c>
      <c r="N7502" s="211">
        <v>0.47979498037332563</v>
      </c>
      <c r="O7502" s="211">
        <v>0.75085662375177864</v>
      </c>
      <c r="P7502" s="211">
        <v>6.9724848899932079E-2</v>
      </c>
      <c r="Q7502" s="211">
        <v>4.847468101361934E-2</v>
      </c>
      <c r="R7502" s="211">
        <v>0.43764651013773254</v>
      </c>
      <c r="S7502" s="211">
        <v>0.32243668614364385</v>
      </c>
      <c r="T7502" s="211">
        <v>0.59116864717783413</v>
      </c>
      <c r="U7502" s="211">
        <v>0.37064325354126321</v>
      </c>
      <c r="V7502" s="211">
        <v>0.12038842053429093</v>
      </c>
      <c r="W7502" s="211">
        <v>0.50541244588998191</v>
      </c>
      <c r="X7502" s="211">
        <v>0.33464209493928943</v>
      </c>
      <c r="Y7502" s="211">
        <v>0.57006146346786346</v>
      </c>
      <c r="Z7502" s="211">
        <v>0.1453548980420481</v>
      </c>
      <c r="AA7502" s="212">
        <v>0.12473693451827592</v>
      </c>
    </row>
    <row r="7503" spans="1:27" x14ac:dyDescent="0.35">
      <c r="A7503" s="210" t="s">
        <v>8179</v>
      </c>
      <c r="B7503" s="217">
        <v>113.64006812674437</v>
      </c>
      <c r="C7503" s="211">
        <v>7.8840638892801893E-2</v>
      </c>
      <c r="D7503" s="211">
        <v>0.1299394183676997</v>
      </c>
      <c r="E7503" s="211">
        <v>7.075177868673814E-2</v>
      </c>
      <c r="F7503" s="211">
        <v>0.11346601512501441</v>
      </c>
      <c r="G7503" s="211">
        <v>0.12209043444407719</v>
      </c>
      <c r="H7503" s="211">
        <v>0.12057567180590543</v>
      </c>
      <c r="I7503" s="211">
        <v>0.42927425129458552</v>
      </c>
      <c r="J7503" s="211">
        <v>0.43713575247861547</v>
      </c>
      <c r="K7503" s="211">
        <v>0.6153562738806877</v>
      </c>
      <c r="L7503" s="211">
        <v>0.27467290304561587</v>
      </c>
      <c r="M7503" s="211">
        <v>9.230718582103041E-2</v>
      </c>
      <c r="N7503" s="211">
        <v>0.47076010574280647</v>
      </c>
      <c r="O7503" s="211">
        <v>0.76197819779884002</v>
      </c>
      <c r="P7503" s="211">
        <v>6.3618915735937615E-2</v>
      </c>
      <c r="Q7503" s="211">
        <v>5.8719354243651684E-2</v>
      </c>
      <c r="R7503" s="211">
        <v>0.38008672795749038</v>
      </c>
      <c r="S7503" s="211">
        <v>0.30767060309907279</v>
      </c>
      <c r="T7503" s="211">
        <v>0.5177788612598011</v>
      </c>
      <c r="U7503" s="211">
        <v>0.32275312025529268</v>
      </c>
      <c r="V7503" s="211">
        <v>8.4167758948160809E-2</v>
      </c>
      <c r="W7503" s="211">
        <v>0.58687675642047843</v>
      </c>
      <c r="X7503" s="211">
        <v>0.40400011131443681</v>
      </c>
      <c r="Y7503" s="211">
        <v>0.61954663996433468</v>
      </c>
      <c r="Z7503" s="211">
        <v>0.14297618564009962</v>
      </c>
      <c r="AA7503" s="212">
        <v>0.1191276385173004</v>
      </c>
    </row>
    <row r="7504" spans="1:27" x14ac:dyDescent="0.35">
      <c r="A7504" s="210" t="s">
        <v>8180</v>
      </c>
      <c r="B7504" s="217">
        <v>158.12666399159698</v>
      </c>
      <c r="C7504" s="211">
        <v>5.0056370158608983E-2</v>
      </c>
      <c r="D7504" s="211">
        <v>0.12821250565296777</v>
      </c>
      <c r="E7504" s="211">
        <v>7.991795095209725E-2</v>
      </c>
      <c r="F7504" s="211">
        <v>8.4183258825052981E-2</v>
      </c>
      <c r="G7504" s="211">
        <v>0.12091475266466484</v>
      </c>
      <c r="H7504" s="211">
        <v>0.11414549590161015</v>
      </c>
      <c r="I7504" s="211">
        <v>0.48335453301359155</v>
      </c>
      <c r="J7504" s="211">
        <v>0.44358970107439644</v>
      </c>
      <c r="K7504" s="211">
        <v>0.63923415330430799</v>
      </c>
      <c r="L7504" s="211">
        <v>0.27562024290942305</v>
      </c>
      <c r="M7504" s="211">
        <v>8.566233973590881E-2</v>
      </c>
      <c r="N7504" s="211">
        <v>0.37967817563062278</v>
      </c>
      <c r="O7504" s="211">
        <v>0.7015963917292134</v>
      </c>
      <c r="P7504" s="211">
        <v>7.413800104427154E-2</v>
      </c>
      <c r="Q7504" s="211">
        <v>5.115367349409089E-2</v>
      </c>
      <c r="R7504" s="211">
        <v>0.41781735723567065</v>
      </c>
      <c r="S7504" s="211">
        <v>0.38078785085434069</v>
      </c>
      <c r="T7504" s="211">
        <v>0.57173372634612918</v>
      </c>
      <c r="U7504" s="211">
        <v>0.47180752239598023</v>
      </c>
      <c r="V7504" s="211">
        <v>0.12283397223209241</v>
      </c>
      <c r="W7504" s="211">
        <v>0.57307849022034851</v>
      </c>
      <c r="X7504" s="211">
        <v>0.36773830368033239</v>
      </c>
      <c r="Y7504" s="211">
        <v>0.71701624261632324</v>
      </c>
      <c r="Z7504" s="211">
        <v>0.14930674752696443</v>
      </c>
      <c r="AA7504" s="212">
        <v>0.1223598718285253</v>
      </c>
    </row>
    <row r="7505" spans="1:27" x14ac:dyDescent="0.35">
      <c r="A7505" s="210" t="s">
        <v>8181</v>
      </c>
      <c r="B7505" s="217">
        <v>141.85841005078069</v>
      </c>
      <c r="C7505" s="211">
        <v>5.2848756577339062E-2</v>
      </c>
      <c r="D7505" s="211">
        <v>0.11725799593173329</v>
      </c>
      <c r="E7505" s="211">
        <v>7.5106571261974717E-2</v>
      </c>
      <c r="F7505" s="211">
        <v>0.1100919235901853</v>
      </c>
      <c r="G7505" s="211">
        <v>0.117029899172213</v>
      </c>
      <c r="H7505" s="211">
        <v>0.10440685254621727</v>
      </c>
      <c r="I7505" s="211">
        <v>0.4982777219750914</v>
      </c>
      <c r="J7505" s="211">
        <v>0.48425664985225519</v>
      </c>
      <c r="K7505" s="211">
        <v>0.63197857262179447</v>
      </c>
      <c r="L7505" s="211">
        <v>0.2753125516847818</v>
      </c>
      <c r="M7505" s="211">
        <v>9.2632110054227404E-2</v>
      </c>
      <c r="N7505" s="211">
        <v>0.53155611427625493</v>
      </c>
      <c r="O7505" s="211">
        <v>0.65786765191443708</v>
      </c>
      <c r="P7505" s="211">
        <v>6.5926094597085982E-2</v>
      </c>
      <c r="Q7505" s="211">
        <v>0.12688135327119621</v>
      </c>
      <c r="R7505" s="211">
        <v>0.39910746988206131</v>
      </c>
      <c r="S7505" s="211">
        <v>0.25792232826989658</v>
      </c>
      <c r="T7505" s="211">
        <v>0.53632114967760403</v>
      </c>
      <c r="U7505" s="211">
        <v>0.48922085172124313</v>
      </c>
      <c r="V7505" s="211">
        <v>9.5995290600327812E-2</v>
      </c>
      <c r="W7505" s="211">
        <v>0.58307762895600712</v>
      </c>
      <c r="X7505" s="211">
        <v>0.37571162237788969</v>
      </c>
      <c r="Y7505" s="211">
        <v>0.5505719593847852</v>
      </c>
      <c r="Z7505" s="211">
        <v>0.14319643198507673</v>
      </c>
      <c r="AA7505" s="212">
        <v>0.11422160023621823</v>
      </c>
    </row>
    <row r="7506" spans="1:27" x14ac:dyDescent="0.35">
      <c r="A7506" s="210" t="s">
        <v>8182</v>
      </c>
      <c r="B7506" s="217">
        <v>141.41752028646872</v>
      </c>
      <c r="C7506" s="211">
        <v>7.521699487991626E-2</v>
      </c>
      <c r="D7506" s="211">
        <v>0.11942580242142184</v>
      </c>
      <c r="E7506" s="211">
        <v>7.9141897787124008E-2</v>
      </c>
      <c r="F7506" s="211">
        <v>0.1050665181055867</v>
      </c>
      <c r="G7506" s="211">
        <v>0.12505890302023911</v>
      </c>
      <c r="H7506" s="211">
        <v>0.10929864766798589</v>
      </c>
      <c r="I7506" s="211">
        <v>0.4694767420071449</v>
      </c>
      <c r="J7506" s="211">
        <v>0.41705278000062751</v>
      </c>
      <c r="K7506" s="211">
        <v>0.58624530363961502</v>
      </c>
      <c r="L7506" s="211">
        <v>0.27981637296115763</v>
      </c>
      <c r="M7506" s="211">
        <v>9.0812260643778231E-2</v>
      </c>
      <c r="N7506" s="211">
        <v>0.37141252494669136</v>
      </c>
      <c r="O7506" s="211">
        <v>0.73087125607607173</v>
      </c>
      <c r="P7506" s="211">
        <v>6.5468082245759757E-2</v>
      </c>
      <c r="Q7506" s="211">
        <v>9.9760094606615238E-2</v>
      </c>
      <c r="R7506" s="211">
        <v>0.39394144689673016</v>
      </c>
      <c r="S7506" s="211">
        <v>0.32388302722208318</v>
      </c>
      <c r="T7506" s="211">
        <v>0.55123395590823043</v>
      </c>
      <c r="U7506" s="211">
        <v>0.51630804571710853</v>
      </c>
      <c r="V7506" s="211">
        <v>0.12170279457055298</v>
      </c>
      <c r="W7506" s="211">
        <v>0.60961201156159317</v>
      </c>
      <c r="X7506" s="211">
        <v>0.24148795015523816</v>
      </c>
      <c r="Y7506" s="211">
        <v>0.57692953079065057</v>
      </c>
      <c r="Z7506" s="211">
        <v>0.14482114273863017</v>
      </c>
      <c r="AA7506" s="212">
        <v>0.11845494528260152</v>
      </c>
    </row>
    <row r="7507" spans="1:27" x14ac:dyDescent="0.35">
      <c r="A7507" s="210" t="s">
        <v>8183</v>
      </c>
      <c r="B7507" s="217">
        <v>192.04164171980426</v>
      </c>
      <c r="C7507" s="211">
        <v>5.0406221581809206E-2</v>
      </c>
      <c r="D7507" s="211">
        <v>0.12783339869699858</v>
      </c>
      <c r="E7507" s="211">
        <v>7.5495467794741505E-2</v>
      </c>
      <c r="F7507" s="211">
        <v>6.8451565825925431E-2</v>
      </c>
      <c r="G7507" s="211">
        <v>0.12164814434180821</v>
      </c>
      <c r="H7507" s="211">
        <v>0.11987951198939198</v>
      </c>
      <c r="I7507" s="211">
        <v>0.47520291426372596</v>
      </c>
      <c r="J7507" s="211">
        <v>0.44513292718476782</v>
      </c>
      <c r="K7507" s="211">
        <v>0.61319203578071102</v>
      </c>
      <c r="L7507" s="211">
        <v>0.27481801612767665</v>
      </c>
      <c r="M7507" s="211">
        <v>0.1165726027686449</v>
      </c>
      <c r="N7507" s="211">
        <v>0.45682772336700972</v>
      </c>
      <c r="O7507" s="211">
        <v>0.75708802037029765</v>
      </c>
      <c r="P7507" s="211">
        <v>6.9585455818792538E-2</v>
      </c>
      <c r="Q7507" s="211">
        <v>5.9190478779570108E-2</v>
      </c>
      <c r="R7507" s="211">
        <v>0.48738336572325636</v>
      </c>
      <c r="S7507" s="211">
        <v>0.36774930604836242</v>
      </c>
      <c r="T7507" s="211">
        <v>0.53867173550641456</v>
      </c>
      <c r="U7507" s="211">
        <v>0.46075913190783896</v>
      </c>
      <c r="V7507" s="211">
        <v>0.15271210969737886</v>
      </c>
      <c r="W7507" s="211">
        <v>0.52552657641335454</v>
      </c>
      <c r="X7507" s="211">
        <v>0.42481266571979587</v>
      </c>
      <c r="Y7507" s="211">
        <v>0.68240572725747584</v>
      </c>
      <c r="Z7507" s="211">
        <v>0.14286498189452657</v>
      </c>
      <c r="AA7507" s="212">
        <v>0.11774852731377276</v>
      </c>
    </row>
    <row r="7508" spans="1:27" x14ac:dyDescent="0.35">
      <c r="A7508" s="210" t="s">
        <v>8184</v>
      </c>
      <c r="B7508" s="217">
        <v>189.39944351253075</v>
      </c>
      <c r="C7508" s="211">
        <v>8.1760395474437961E-2</v>
      </c>
      <c r="D7508" s="211">
        <v>0.12274428923570736</v>
      </c>
      <c r="E7508" s="211">
        <v>8.8357298265053605E-2</v>
      </c>
      <c r="F7508" s="211">
        <v>9.3649382002400069E-2</v>
      </c>
      <c r="G7508" s="211">
        <v>0.11989379943355928</v>
      </c>
      <c r="H7508" s="211">
        <v>0.104389271459338</v>
      </c>
      <c r="I7508" s="211">
        <v>0.42422163103494281</v>
      </c>
      <c r="J7508" s="211">
        <v>0.45770011069286137</v>
      </c>
      <c r="K7508" s="211">
        <v>0.56528739864288935</v>
      </c>
      <c r="L7508" s="211">
        <v>0.27415273385547795</v>
      </c>
      <c r="M7508" s="211">
        <v>0.11684430050629367</v>
      </c>
      <c r="N7508" s="211">
        <v>0.5144407616469272</v>
      </c>
      <c r="O7508" s="211">
        <v>0.65881362272485622</v>
      </c>
      <c r="P7508" s="211">
        <v>6.4560843162627266E-2</v>
      </c>
      <c r="Q7508" s="211">
        <v>0.10438561838514736</v>
      </c>
      <c r="R7508" s="211">
        <v>0.43230519932534828</v>
      </c>
      <c r="S7508" s="211">
        <v>0.36242583897528013</v>
      </c>
      <c r="T7508" s="211">
        <v>0.55594514569025844</v>
      </c>
      <c r="U7508" s="211">
        <v>0.54651472905867526</v>
      </c>
      <c r="V7508" s="211">
        <v>0.13953719065675685</v>
      </c>
      <c r="W7508" s="211">
        <v>0.60014118388667037</v>
      </c>
      <c r="X7508" s="211">
        <v>0.2974097356748886</v>
      </c>
      <c r="Y7508" s="211">
        <v>0.70381782197997411</v>
      </c>
      <c r="Z7508" s="211">
        <v>0.14834072114265101</v>
      </c>
      <c r="AA7508" s="212">
        <v>0.11898904901929586</v>
      </c>
    </row>
    <row r="7509" spans="1:27" x14ac:dyDescent="0.35">
      <c r="A7509" s="210" t="s">
        <v>8185</v>
      </c>
      <c r="B7509" s="217">
        <v>121.35262863895153</v>
      </c>
      <c r="C7509" s="211">
        <v>6.5719031189830246E-2</v>
      </c>
      <c r="D7509" s="211">
        <v>0.12569004803793885</v>
      </c>
      <c r="E7509" s="211">
        <v>7.5565344784816982E-2</v>
      </c>
      <c r="F7509" s="211">
        <v>0.10031447382036073</v>
      </c>
      <c r="G7509" s="211">
        <v>0.1240314637990344</v>
      </c>
      <c r="H7509" s="211">
        <v>0.12392726629598458</v>
      </c>
      <c r="I7509" s="211">
        <v>0.50545019011932391</v>
      </c>
      <c r="J7509" s="211">
        <v>0.45107463361659778</v>
      </c>
      <c r="K7509" s="211">
        <v>0.62182960863386016</v>
      </c>
      <c r="L7509" s="211">
        <v>0.27349148500585774</v>
      </c>
      <c r="M7509" s="211">
        <v>9.4220470121451086E-2</v>
      </c>
      <c r="N7509" s="211">
        <v>0.42329793796569071</v>
      </c>
      <c r="O7509" s="211">
        <v>0.71623636966445003</v>
      </c>
      <c r="P7509" s="211">
        <v>7.1680576416124062E-2</v>
      </c>
      <c r="Q7509" s="211">
        <v>8.4838135319452321E-2</v>
      </c>
      <c r="R7509" s="211">
        <v>0.42560497882030501</v>
      </c>
      <c r="S7509" s="211">
        <v>0.3833439201608162</v>
      </c>
      <c r="T7509" s="211">
        <v>0.52433347334225444</v>
      </c>
      <c r="U7509" s="211">
        <v>0.48449980832568273</v>
      </c>
      <c r="V7509" s="211">
        <v>6.6832246425117453E-2</v>
      </c>
      <c r="W7509" s="211">
        <v>0.59508125535105316</v>
      </c>
      <c r="X7509" s="211">
        <v>0.38147581999761654</v>
      </c>
      <c r="Y7509" s="211">
        <v>0.59883754421984048</v>
      </c>
      <c r="Z7509" s="211">
        <v>0.14612840917955128</v>
      </c>
      <c r="AA7509" s="212">
        <v>0.12538288271866863</v>
      </c>
    </row>
    <row r="7510" spans="1:27" x14ac:dyDescent="0.35">
      <c r="A7510" s="210" t="s">
        <v>8186</v>
      </c>
      <c r="B7510" s="217">
        <v>131.59777390921911</v>
      </c>
      <c r="C7510" s="211">
        <v>5.4911538464773944E-2</v>
      </c>
      <c r="D7510" s="211">
        <v>0.12903656383379236</v>
      </c>
      <c r="E7510" s="211">
        <v>7.5562752118561394E-2</v>
      </c>
      <c r="F7510" s="211">
        <v>0.10745751814432908</v>
      </c>
      <c r="G7510" s="211">
        <v>0.12291723414920208</v>
      </c>
      <c r="H7510" s="211">
        <v>0.10699467649476872</v>
      </c>
      <c r="I7510" s="211">
        <v>0.48603187444252438</v>
      </c>
      <c r="J7510" s="211">
        <v>0.43014187489276035</v>
      </c>
      <c r="K7510" s="211">
        <v>0.58652271128565014</v>
      </c>
      <c r="L7510" s="211">
        <v>0.27602420739850825</v>
      </c>
      <c r="M7510" s="211">
        <v>9.358722406098742E-2</v>
      </c>
      <c r="N7510" s="211">
        <v>0.40501262960593254</v>
      </c>
      <c r="O7510" s="211">
        <v>0.75151803393248384</v>
      </c>
      <c r="P7510" s="211">
        <v>7.0044254686033133E-2</v>
      </c>
      <c r="Q7510" s="211">
        <v>7.5581941150621404E-2</v>
      </c>
      <c r="R7510" s="211">
        <v>0.4307334146917694</v>
      </c>
      <c r="S7510" s="211">
        <v>0.36023649973079297</v>
      </c>
      <c r="T7510" s="211">
        <v>0.60283961377023965</v>
      </c>
      <c r="U7510" s="211">
        <v>0.45238405129911019</v>
      </c>
      <c r="V7510" s="211">
        <v>9.3398327828202288E-2</v>
      </c>
      <c r="W7510" s="211">
        <v>0.49576662438604441</v>
      </c>
      <c r="X7510" s="211">
        <v>0.2762947557181909</v>
      </c>
      <c r="Y7510" s="211">
        <v>0.61902644207580015</v>
      </c>
      <c r="Z7510" s="211">
        <v>0.14825154516413824</v>
      </c>
      <c r="AA7510" s="212">
        <v>0.12244669863565701</v>
      </c>
    </row>
    <row r="7511" spans="1:27" x14ac:dyDescent="0.35">
      <c r="A7511" s="210" t="s">
        <v>8187</v>
      </c>
      <c r="B7511" s="217">
        <v>135.78719884316669</v>
      </c>
      <c r="C7511" s="211">
        <v>7.0630829733736841E-2</v>
      </c>
      <c r="D7511" s="211">
        <v>0.12450972174836178</v>
      </c>
      <c r="E7511" s="211">
        <v>7.8024816169507905E-2</v>
      </c>
      <c r="F7511" s="211">
        <v>0.11397919099950435</v>
      </c>
      <c r="G7511" s="211">
        <v>0.11794176921059049</v>
      </c>
      <c r="H7511" s="211">
        <v>0.12249493902377734</v>
      </c>
      <c r="I7511" s="211">
        <v>0.45229548456581398</v>
      </c>
      <c r="J7511" s="211">
        <v>0.47668286161303802</v>
      </c>
      <c r="K7511" s="211">
        <v>0.64271285246010457</v>
      </c>
      <c r="L7511" s="211">
        <v>0.27039432189489893</v>
      </c>
      <c r="M7511" s="211">
        <v>9.2683036709898775E-2</v>
      </c>
      <c r="N7511" s="211">
        <v>0.53473603155178107</v>
      </c>
      <c r="O7511" s="211">
        <v>0.72646512015751663</v>
      </c>
      <c r="P7511" s="211">
        <v>7.3591661080246201E-2</v>
      </c>
      <c r="Q7511" s="211">
        <v>9.990548400353301E-2</v>
      </c>
      <c r="R7511" s="211">
        <v>0.46866770502526206</v>
      </c>
      <c r="S7511" s="211">
        <v>0.32878287920618049</v>
      </c>
      <c r="T7511" s="211">
        <v>0.61248400227831468</v>
      </c>
      <c r="U7511" s="211">
        <v>0.32641154926825766</v>
      </c>
      <c r="V7511" s="211">
        <v>8.1213170055687151E-2</v>
      </c>
      <c r="W7511" s="211">
        <v>0.56473073548120101</v>
      </c>
      <c r="X7511" s="211">
        <v>0.44046056760033192</v>
      </c>
      <c r="Y7511" s="211">
        <v>0.55311844054489023</v>
      </c>
      <c r="Z7511" s="211">
        <v>0.14514226389798843</v>
      </c>
      <c r="AA7511" s="212">
        <v>0.11960119922217258</v>
      </c>
    </row>
    <row r="7512" spans="1:27" x14ac:dyDescent="0.35">
      <c r="A7512" s="210" t="s">
        <v>8188</v>
      </c>
      <c r="B7512" s="217">
        <v>144.54147521331919</v>
      </c>
      <c r="C7512" s="211">
        <v>5.3935674213205886E-2</v>
      </c>
      <c r="D7512" s="211">
        <v>0.12522249628917725</v>
      </c>
      <c r="E7512" s="211">
        <v>7.5205901453976959E-2</v>
      </c>
      <c r="F7512" s="211">
        <v>0.10755437356975224</v>
      </c>
      <c r="G7512" s="211">
        <v>0.11782521429971024</v>
      </c>
      <c r="H7512" s="211">
        <v>0.10238960247275887</v>
      </c>
      <c r="I7512" s="211">
        <v>0.47899752158038417</v>
      </c>
      <c r="J7512" s="211">
        <v>0.41087946257694097</v>
      </c>
      <c r="K7512" s="211">
        <v>0.61344149496692013</v>
      </c>
      <c r="L7512" s="211">
        <v>0.28307200459417181</v>
      </c>
      <c r="M7512" s="211">
        <v>0.11656745598838686</v>
      </c>
      <c r="N7512" s="211">
        <v>0.42202979282311215</v>
      </c>
      <c r="O7512" s="211">
        <v>0.54518636282136745</v>
      </c>
      <c r="P7512" s="211">
        <v>6.0690408162296365E-2</v>
      </c>
      <c r="Q7512" s="211">
        <v>0.10188590503835786</v>
      </c>
      <c r="R7512" s="211">
        <v>0.45012263498758748</v>
      </c>
      <c r="S7512" s="211">
        <v>0.31985878949434227</v>
      </c>
      <c r="T7512" s="211">
        <v>0.59500416534282641</v>
      </c>
      <c r="U7512" s="211">
        <v>0.48447924093036498</v>
      </c>
      <c r="V7512" s="211">
        <v>0.10086097307242071</v>
      </c>
      <c r="W7512" s="211">
        <v>0.59005504537150144</v>
      </c>
      <c r="X7512" s="211">
        <v>0.26582584064153986</v>
      </c>
      <c r="Y7512" s="211">
        <v>0.69363866259928275</v>
      </c>
      <c r="Z7512" s="211">
        <v>0.14828051872153813</v>
      </c>
      <c r="AA7512" s="212">
        <v>0.11879707412776921</v>
      </c>
    </row>
    <row r="7513" spans="1:27" x14ac:dyDescent="0.35">
      <c r="A7513" s="210" t="s">
        <v>8189</v>
      </c>
      <c r="B7513" s="217">
        <v>178.12391594079858</v>
      </c>
      <c r="C7513" s="211">
        <v>6.035188015422055E-2</v>
      </c>
      <c r="D7513" s="211">
        <v>0.12328059234032301</v>
      </c>
      <c r="E7513" s="211">
        <v>7.449597915416474E-2</v>
      </c>
      <c r="F7513" s="211">
        <v>7.7094832362850682E-2</v>
      </c>
      <c r="G7513" s="211">
        <v>0.11394537347387457</v>
      </c>
      <c r="H7513" s="211">
        <v>0.11083314344002869</v>
      </c>
      <c r="I7513" s="211">
        <v>0.50039282756483472</v>
      </c>
      <c r="J7513" s="211">
        <v>0.44190793433339515</v>
      </c>
      <c r="K7513" s="211">
        <v>0.58275568063241223</v>
      </c>
      <c r="L7513" s="211">
        <v>0.26835198490212786</v>
      </c>
      <c r="M7513" s="211">
        <v>9.2866575865956591E-2</v>
      </c>
      <c r="N7513" s="211">
        <v>0.43318997162135786</v>
      </c>
      <c r="O7513" s="211">
        <v>0.61213134230834432</v>
      </c>
      <c r="P7513" s="211">
        <v>6.6390708757598338E-2</v>
      </c>
      <c r="Q7513" s="211">
        <v>5.2052616286089745E-2</v>
      </c>
      <c r="R7513" s="211">
        <v>0.46720067613306904</v>
      </c>
      <c r="S7513" s="211">
        <v>0.39529176483785633</v>
      </c>
      <c r="T7513" s="211">
        <v>0.537470275941061</v>
      </c>
      <c r="U7513" s="211">
        <v>0.48887082196361986</v>
      </c>
      <c r="V7513" s="211">
        <v>0.17041755847745987</v>
      </c>
      <c r="W7513" s="211">
        <v>0.60889757078666729</v>
      </c>
      <c r="X7513" s="211">
        <v>0.36295457347310867</v>
      </c>
      <c r="Y7513" s="211">
        <v>0.75915574009649689</v>
      </c>
      <c r="Z7513" s="211">
        <v>0.14753662889304942</v>
      </c>
      <c r="AA7513" s="212">
        <v>0.11786260914817182</v>
      </c>
    </row>
    <row r="7514" spans="1:27" x14ac:dyDescent="0.35">
      <c r="A7514" s="210" t="s">
        <v>8190</v>
      </c>
      <c r="B7514" s="217">
        <v>153.98951308444617</v>
      </c>
      <c r="C7514" s="211">
        <v>5.2244414887510464E-2</v>
      </c>
      <c r="D7514" s="211">
        <v>0.12405575830093954</v>
      </c>
      <c r="E7514" s="211">
        <v>7.3510318256386556E-2</v>
      </c>
      <c r="F7514" s="211">
        <v>9.0894214586718952E-2</v>
      </c>
      <c r="G7514" s="211">
        <v>0.11972888794775977</v>
      </c>
      <c r="H7514" s="211">
        <v>0.11456728512981897</v>
      </c>
      <c r="I7514" s="211">
        <v>0.48612797693000442</v>
      </c>
      <c r="J7514" s="211">
        <v>0.47532850214744032</v>
      </c>
      <c r="K7514" s="211">
        <v>0.57965734492109522</v>
      </c>
      <c r="L7514" s="211">
        <v>0.2799503779799265</v>
      </c>
      <c r="M7514" s="211">
        <v>0.10701024148077767</v>
      </c>
      <c r="N7514" s="211">
        <v>0.47660672983321783</v>
      </c>
      <c r="O7514" s="211">
        <v>0.7704699618127131</v>
      </c>
      <c r="P7514" s="211">
        <v>6.9614560823473753E-2</v>
      </c>
      <c r="Q7514" s="211">
        <v>0.12583705709031567</v>
      </c>
      <c r="R7514" s="211">
        <v>0.44903457916305695</v>
      </c>
      <c r="S7514" s="211">
        <v>0.30881838103190085</v>
      </c>
      <c r="T7514" s="211">
        <v>0.53418775901701743</v>
      </c>
      <c r="U7514" s="211">
        <v>0.39067929290092634</v>
      </c>
      <c r="V7514" s="211">
        <v>0.14056336234177039</v>
      </c>
      <c r="W7514" s="211">
        <v>0.53268892052971151</v>
      </c>
      <c r="X7514" s="211">
        <v>0.37901070789536928</v>
      </c>
      <c r="Y7514" s="211">
        <v>0.64355097074757905</v>
      </c>
      <c r="Z7514" s="211">
        <v>0.14116659566354137</v>
      </c>
      <c r="AA7514" s="212">
        <v>0.1222709179563676</v>
      </c>
    </row>
    <row r="7515" spans="1:27" x14ac:dyDescent="0.35">
      <c r="A7515" s="210" t="s">
        <v>8191</v>
      </c>
      <c r="B7515" s="217">
        <v>143.96669325553739</v>
      </c>
      <c r="C7515" s="211">
        <v>5.6925918335948789E-2</v>
      </c>
      <c r="D7515" s="211">
        <v>0.12255791244674873</v>
      </c>
      <c r="E7515" s="211">
        <v>7.3913543103150431E-2</v>
      </c>
      <c r="F7515" s="211">
        <v>0.10674704114190703</v>
      </c>
      <c r="G7515" s="211">
        <v>0.11843464953933512</v>
      </c>
      <c r="H7515" s="211">
        <v>0.11025320762215175</v>
      </c>
      <c r="I7515" s="211">
        <v>0.44781568266455801</v>
      </c>
      <c r="J7515" s="211">
        <v>0.45028224596945365</v>
      </c>
      <c r="K7515" s="211">
        <v>0.6457049815676067</v>
      </c>
      <c r="L7515" s="211">
        <v>0.27563766997345218</v>
      </c>
      <c r="M7515" s="211">
        <v>0.11677740789196961</v>
      </c>
      <c r="N7515" s="211">
        <v>0.4159387938007908</v>
      </c>
      <c r="O7515" s="211">
        <v>0.73094570146835225</v>
      </c>
      <c r="P7515" s="211">
        <v>6.7164294096210567E-2</v>
      </c>
      <c r="Q7515" s="211">
        <v>0.12103029079101518</v>
      </c>
      <c r="R7515" s="211">
        <v>0.3816549004839046</v>
      </c>
      <c r="S7515" s="211">
        <v>0.36294973334129799</v>
      </c>
      <c r="T7515" s="211">
        <v>0.57584659784607162</v>
      </c>
      <c r="U7515" s="211">
        <v>0.39660344077809467</v>
      </c>
      <c r="V7515" s="211">
        <v>7.8194857814182464E-2</v>
      </c>
      <c r="W7515" s="211">
        <v>0.54486933977755347</v>
      </c>
      <c r="X7515" s="211">
        <v>0.39175933184501355</v>
      </c>
      <c r="Y7515" s="211">
        <v>0.6587159721485758</v>
      </c>
      <c r="Z7515" s="211">
        <v>0.14661688253333677</v>
      </c>
      <c r="AA7515" s="212">
        <v>0.11338971243744508</v>
      </c>
    </row>
    <row r="7516" spans="1:27" x14ac:dyDescent="0.35">
      <c r="A7516" s="210" t="s">
        <v>8192</v>
      </c>
      <c r="B7516" s="217">
        <v>153.99122721859212</v>
      </c>
      <c r="C7516" s="211">
        <v>6.4269659867127946E-2</v>
      </c>
      <c r="D7516" s="211">
        <v>0.12733688149822944</v>
      </c>
      <c r="E7516" s="211">
        <v>7.5734003662366239E-2</v>
      </c>
      <c r="F7516" s="211">
        <v>9.3196921462556565E-2</v>
      </c>
      <c r="G7516" s="211">
        <v>0.12228741184670799</v>
      </c>
      <c r="H7516" s="211">
        <v>0.10513779716718985</v>
      </c>
      <c r="I7516" s="211">
        <v>0.50847267369320448</v>
      </c>
      <c r="J7516" s="211">
        <v>0.4314587477533281</v>
      </c>
      <c r="K7516" s="211">
        <v>0.57930041136295085</v>
      </c>
      <c r="L7516" s="211">
        <v>0.27102878932916341</v>
      </c>
      <c r="M7516" s="211">
        <v>9.7888566598889781E-2</v>
      </c>
      <c r="N7516" s="211">
        <v>0.43199895041726588</v>
      </c>
      <c r="O7516" s="211">
        <v>0.7491866795468316</v>
      </c>
      <c r="P7516" s="211">
        <v>7.1467064497705415E-2</v>
      </c>
      <c r="Q7516" s="211">
        <v>6.4495263381782006E-2</v>
      </c>
      <c r="R7516" s="211">
        <v>0.4036444417551634</v>
      </c>
      <c r="S7516" s="211">
        <v>0.42099696066125702</v>
      </c>
      <c r="T7516" s="211">
        <v>0.58101728564417066</v>
      </c>
      <c r="U7516" s="211">
        <v>0.38881970172408342</v>
      </c>
      <c r="V7516" s="211">
        <v>0.13319822966891104</v>
      </c>
      <c r="W7516" s="211">
        <v>0.55063743982058178</v>
      </c>
      <c r="X7516" s="211">
        <v>0.40035599122376681</v>
      </c>
      <c r="Y7516" s="211">
        <v>0.64244863427105003</v>
      </c>
      <c r="Z7516" s="211">
        <v>0.14843216152291916</v>
      </c>
      <c r="AA7516" s="212">
        <v>0.11834239361085518</v>
      </c>
    </row>
    <row r="7517" spans="1:27" x14ac:dyDescent="0.35">
      <c r="A7517" s="210" t="s">
        <v>8193</v>
      </c>
      <c r="B7517" s="217">
        <v>114.70435311077772</v>
      </c>
      <c r="C7517" s="211">
        <v>5.0820541023198121E-2</v>
      </c>
      <c r="D7517" s="211">
        <v>0.12932943081876599</v>
      </c>
      <c r="E7517" s="211">
        <v>7.0668477631919094E-2</v>
      </c>
      <c r="F7517" s="211">
        <v>0.10762606038279786</v>
      </c>
      <c r="G7517" s="211">
        <v>0.11746135345459137</v>
      </c>
      <c r="H7517" s="211">
        <v>0.12012420263309578</v>
      </c>
      <c r="I7517" s="211">
        <v>0.49030214860519811</v>
      </c>
      <c r="J7517" s="211">
        <v>0.46090290403996259</v>
      </c>
      <c r="K7517" s="211">
        <v>0.57039980101918553</v>
      </c>
      <c r="L7517" s="211">
        <v>0.27138072800282997</v>
      </c>
      <c r="M7517" s="211">
        <v>9.2215676718274922E-2</v>
      </c>
      <c r="N7517" s="211">
        <v>0.43918997616978778</v>
      </c>
      <c r="O7517" s="211">
        <v>0.6444732289654902</v>
      </c>
      <c r="P7517" s="211">
        <v>6.9103169435873621E-2</v>
      </c>
      <c r="Q7517" s="211">
        <v>6.5330186028836584E-2</v>
      </c>
      <c r="R7517" s="211">
        <v>0.40729074550515032</v>
      </c>
      <c r="S7517" s="211">
        <v>0.41184425800976893</v>
      </c>
      <c r="T7517" s="211">
        <v>0.54705274873893339</v>
      </c>
      <c r="U7517" s="211">
        <v>0.44792036059210066</v>
      </c>
      <c r="V7517" s="211">
        <v>8.3887055906282787E-2</v>
      </c>
      <c r="W7517" s="211">
        <v>0.48974775749671268</v>
      </c>
      <c r="X7517" s="211">
        <v>0.32383047591193614</v>
      </c>
      <c r="Y7517" s="211">
        <v>0.55063555487545157</v>
      </c>
      <c r="Z7517" s="211">
        <v>0.14655214878316997</v>
      </c>
      <c r="AA7517" s="212">
        <v>0.12329149429748579</v>
      </c>
    </row>
    <row r="7518" spans="1:27" x14ac:dyDescent="0.35">
      <c r="A7518" s="210" t="s">
        <v>8194</v>
      </c>
      <c r="B7518" s="217">
        <v>156.37918392559538</v>
      </c>
      <c r="C7518" s="211">
        <v>7.3809393156088976E-2</v>
      </c>
      <c r="D7518" s="211">
        <v>0.1213399776345755</v>
      </c>
      <c r="E7518" s="211">
        <v>8.0707136566980475E-2</v>
      </c>
      <c r="F7518" s="211">
        <v>7.8073780808785326E-2</v>
      </c>
      <c r="G7518" s="211">
        <v>0.11560179458175489</v>
      </c>
      <c r="H7518" s="211">
        <v>0.11703777561401371</v>
      </c>
      <c r="I7518" s="211">
        <v>0.48649159595930219</v>
      </c>
      <c r="J7518" s="211">
        <v>0.44488229239194743</v>
      </c>
      <c r="K7518" s="211">
        <v>0.55575732025164015</v>
      </c>
      <c r="L7518" s="211">
        <v>0.27386440770535653</v>
      </c>
      <c r="M7518" s="211">
        <v>9.9076794582365679E-2</v>
      </c>
      <c r="N7518" s="211">
        <v>0.5428108323937495</v>
      </c>
      <c r="O7518" s="211">
        <v>0.65893760116220779</v>
      </c>
      <c r="P7518" s="211">
        <v>6.7790215437841597E-2</v>
      </c>
      <c r="Q7518" s="211">
        <v>6.3435484041611603E-2</v>
      </c>
      <c r="R7518" s="211">
        <v>0.43058413220128122</v>
      </c>
      <c r="S7518" s="211">
        <v>0.27730595789113766</v>
      </c>
      <c r="T7518" s="211">
        <v>0.50780274080455912</v>
      </c>
      <c r="U7518" s="211">
        <v>0.44655587251275008</v>
      </c>
      <c r="V7518" s="211">
        <v>0.15968512965993945</v>
      </c>
      <c r="W7518" s="211">
        <v>0.55306172370051898</v>
      </c>
      <c r="X7518" s="211">
        <v>0.3890789321357836</v>
      </c>
      <c r="Y7518" s="211">
        <v>0.57736043072309229</v>
      </c>
      <c r="Z7518" s="211">
        <v>0.14382611527132258</v>
      </c>
      <c r="AA7518" s="212">
        <v>0.11936908645788141</v>
      </c>
    </row>
    <row r="7519" spans="1:27" x14ac:dyDescent="0.35">
      <c r="A7519" s="210" t="s">
        <v>8195</v>
      </c>
      <c r="B7519" s="217">
        <v>138.69406447979014</v>
      </c>
      <c r="C7519" s="211">
        <v>5.5981371789894957E-2</v>
      </c>
      <c r="D7519" s="211">
        <v>0.12339155929472694</v>
      </c>
      <c r="E7519" s="211">
        <v>7.4685582767461262E-2</v>
      </c>
      <c r="F7519" s="211">
        <v>0.11657414834253249</v>
      </c>
      <c r="G7519" s="211">
        <v>0.11932438782693143</v>
      </c>
      <c r="H7519" s="211">
        <v>0.1140046650987273</v>
      </c>
      <c r="I7519" s="211">
        <v>0.46696148123664283</v>
      </c>
      <c r="J7519" s="211">
        <v>0.42139882071781848</v>
      </c>
      <c r="K7519" s="211">
        <v>0.52396120079176012</v>
      </c>
      <c r="L7519" s="211">
        <v>0.27695477294153481</v>
      </c>
      <c r="M7519" s="211">
        <v>9.7642797304471715E-2</v>
      </c>
      <c r="N7519" s="211">
        <v>0.45087462740637296</v>
      </c>
      <c r="O7519" s="211">
        <v>0.75186418887615747</v>
      </c>
      <c r="P7519" s="211">
        <v>7.153412514266673E-2</v>
      </c>
      <c r="Q7519" s="211">
        <v>5.280648739664591E-2</v>
      </c>
      <c r="R7519" s="211">
        <v>0.43721115535211519</v>
      </c>
      <c r="S7519" s="211">
        <v>0.36852017336519832</v>
      </c>
      <c r="T7519" s="211">
        <v>0.48175043601696721</v>
      </c>
      <c r="U7519" s="211">
        <v>0.45607930192231594</v>
      </c>
      <c r="V7519" s="211">
        <v>8.6857686908957621E-2</v>
      </c>
      <c r="W7519" s="211">
        <v>0.51937685944999235</v>
      </c>
      <c r="X7519" s="211">
        <v>0.40889805912641874</v>
      </c>
      <c r="Y7519" s="211">
        <v>0.60721944814697648</v>
      </c>
      <c r="Z7519" s="211">
        <v>0.14860345944847519</v>
      </c>
      <c r="AA7519" s="212">
        <v>0.11287734415462718</v>
      </c>
    </row>
    <row r="7520" spans="1:27" x14ac:dyDescent="0.35">
      <c r="A7520" s="210" t="s">
        <v>8196</v>
      </c>
      <c r="B7520" s="217">
        <v>152.93211565245468</v>
      </c>
      <c r="C7520" s="211">
        <v>7.5500739554850496E-2</v>
      </c>
      <c r="D7520" s="211">
        <v>0.12819023239139407</v>
      </c>
      <c r="E7520" s="211">
        <v>8.7438875122669193E-2</v>
      </c>
      <c r="F7520" s="211">
        <v>9.568977924459636E-2</v>
      </c>
      <c r="G7520" s="211">
        <v>0.12264369645263631</v>
      </c>
      <c r="H7520" s="211">
        <v>0.11992624396523754</v>
      </c>
      <c r="I7520" s="211">
        <v>0.52183025085370927</v>
      </c>
      <c r="J7520" s="211">
        <v>0.43386489775388626</v>
      </c>
      <c r="K7520" s="211">
        <v>0.61496159285344443</v>
      </c>
      <c r="L7520" s="211">
        <v>0.27536762884827426</v>
      </c>
      <c r="M7520" s="211">
        <v>8.4673912987196912E-2</v>
      </c>
      <c r="N7520" s="211">
        <v>0.53883163099983356</v>
      </c>
      <c r="O7520" s="211">
        <v>0.71890224297325045</v>
      </c>
      <c r="P7520" s="211">
        <v>6.8290683397251944E-2</v>
      </c>
      <c r="Q7520" s="211">
        <v>0.13728114625626031</v>
      </c>
      <c r="R7520" s="211">
        <v>0.46793961683740454</v>
      </c>
      <c r="S7520" s="211">
        <v>0.36918076178163323</v>
      </c>
      <c r="T7520" s="211">
        <v>0.56961856162318281</v>
      </c>
      <c r="U7520" s="211">
        <v>0.48045579516836595</v>
      </c>
      <c r="V7520" s="211">
        <v>9.765745677595726E-2</v>
      </c>
      <c r="W7520" s="211">
        <v>0.64421272960086906</v>
      </c>
      <c r="X7520" s="211">
        <v>0.359818456808427</v>
      </c>
      <c r="Y7520" s="211">
        <v>0.69060913142698999</v>
      </c>
      <c r="Z7520" s="211">
        <v>0.14653967904978688</v>
      </c>
      <c r="AA7520" s="212">
        <v>0.12300657751764768</v>
      </c>
    </row>
    <row r="7521" spans="1:27" x14ac:dyDescent="0.35">
      <c r="A7521" s="210" t="s">
        <v>8197</v>
      </c>
      <c r="B7521" s="217">
        <v>120.51056589503939</v>
      </c>
      <c r="C7521" s="211">
        <v>7.1580926211635837E-2</v>
      </c>
      <c r="D7521" s="211">
        <v>0.12896773303752254</v>
      </c>
      <c r="E7521" s="211">
        <v>6.5752929479972744E-2</v>
      </c>
      <c r="F7521" s="211">
        <v>0.10057127305911284</v>
      </c>
      <c r="G7521" s="211">
        <v>0.12057972434393227</v>
      </c>
      <c r="H7521" s="211">
        <v>0.10735314208211227</v>
      </c>
      <c r="I7521" s="211">
        <v>0.46077483876309788</v>
      </c>
      <c r="J7521" s="211">
        <v>0.49055047444540051</v>
      </c>
      <c r="K7521" s="211">
        <v>0.52630565840944044</v>
      </c>
      <c r="L7521" s="211">
        <v>0.2736939807003943</v>
      </c>
      <c r="M7521" s="211">
        <v>9.1417093409793121E-2</v>
      </c>
      <c r="N7521" s="211">
        <v>0.33520062256101635</v>
      </c>
      <c r="O7521" s="211">
        <v>0.68197380699759969</v>
      </c>
      <c r="P7521" s="211">
        <v>7.1902778034157899E-2</v>
      </c>
      <c r="Q7521" s="211">
        <v>0.11441921405858567</v>
      </c>
      <c r="R7521" s="211">
        <v>0.40579648618812625</v>
      </c>
      <c r="S7521" s="211">
        <v>0.35017246903647165</v>
      </c>
      <c r="T7521" s="211">
        <v>0.60271987497277946</v>
      </c>
      <c r="U7521" s="211">
        <v>0.56639397255039148</v>
      </c>
      <c r="V7521" s="211">
        <v>7.7226150399062776E-2</v>
      </c>
      <c r="W7521" s="211">
        <v>0.48681766029030393</v>
      </c>
      <c r="X7521" s="211">
        <v>0.25498687646185142</v>
      </c>
      <c r="Y7521" s="211">
        <v>0.59570380780926746</v>
      </c>
      <c r="Z7521" s="211">
        <v>0.14408248662892378</v>
      </c>
      <c r="AA7521" s="212">
        <v>0.12402200644080247</v>
      </c>
    </row>
    <row r="7522" spans="1:27" x14ac:dyDescent="0.35">
      <c r="A7522" s="210" t="s">
        <v>8198</v>
      </c>
      <c r="B7522" s="217">
        <v>134.66327139470499</v>
      </c>
      <c r="C7522" s="211">
        <v>5.3978045320553607E-2</v>
      </c>
      <c r="D7522" s="211">
        <v>0.12801471539052303</v>
      </c>
      <c r="E7522" s="211">
        <v>7.2615902099535071E-2</v>
      </c>
      <c r="F7522" s="211">
        <v>8.6200272941759276E-2</v>
      </c>
      <c r="G7522" s="211">
        <v>0.11936254094367675</v>
      </c>
      <c r="H7522" s="211">
        <v>0.12111061332331909</v>
      </c>
      <c r="I7522" s="211">
        <v>0.4869988475147658</v>
      </c>
      <c r="J7522" s="211">
        <v>0.48524585985178198</v>
      </c>
      <c r="K7522" s="211">
        <v>0.62322557555647984</v>
      </c>
      <c r="L7522" s="211">
        <v>0.27683351872618484</v>
      </c>
      <c r="M7522" s="211">
        <v>0.10492075972872926</v>
      </c>
      <c r="N7522" s="211">
        <v>0.36893650082050722</v>
      </c>
      <c r="O7522" s="211">
        <v>0.75741906331286279</v>
      </c>
      <c r="P7522" s="211">
        <v>6.8446957781290341E-2</v>
      </c>
      <c r="Q7522" s="211">
        <v>0.10583360392083913</v>
      </c>
      <c r="R7522" s="211">
        <v>0.45017074246219108</v>
      </c>
      <c r="S7522" s="211">
        <v>0.31645489163730706</v>
      </c>
      <c r="T7522" s="211">
        <v>0.5589026521857593</v>
      </c>
      <c r="U7522" s="211">
        <v>0.38885688607814006</v>
      </c>
      <c r="V7522" s="211">
        <v>7.8201528921345714E-2</v>
      </c>
      <c r="W7522" s="211">
        <v>0.49693365623018215</v>
      </c>
      <c r="X7522" s="211">
        <v>0.33147988999302724</v>
      </c>
      <c r="Y7522" s="211">
        <v>0.70058132354432723</v>
      </c>
      <c r="Z7522" s="211">
        <v>0.14795738692578142</v>
      </c>
      <c r="AA7522" s="212">
        <v>0.1161903909938982</v>
      </c>
    </row>
    <row r="7523" spans="1:27" x14ac:dyDescent="0.35">
      <c r="A7523" s="210" t="s">
        <v>8199</v>
      </c>
      <c r="B7523" s="217">
        <v>129.19849759933069</v>
      </c>
      <c r="C7523" s="211">
        <v>5.6066649327108461E-2</v>
      </c>
      <c r="D7523" s="211">
        <v>0.11967027526679475</v>
      </c>
      <c r="E7523" s="211">
        <v>7.0373748283172666E-2</v>
      </c>
      <c r="F7523" s="211">
        <v>0.1031664822767793</v>
      </c>
      <c r="G7523" s="211">
        <v>0.12414203041467715</v>
      </c>
      <c r="H7523" s="211">
        <v>0.11866061518513089</v>
      </c>
      <c r="I7523" s="211">
        <v>0.51192895259213744</v>
      </c>
      <c r="J7523" s="211">
        <v>0.43236811044500867</v>
      </c>
      <c r="K7523" s="211">
        <v>0.58511541683388657</v>
      </c>
      <c r="L7523" s="211">
        <v>0.27700745867884902</v>
      </c>
      <c r="M7523" s="211">
        <v>0.10398208013496638</v>
      </c>
      <c r="N7523" s="211">
        <v>0.35457559723456422</v>
      </c>
      <c r="O7523" s="211">
        <v>0.72440026357279863</v>
      </c>
      <c r="P7523" s="211">
        <v>6.8989686491053234E-2</v>
      </c>
      <c r="Q7523" s="211">
        <v>0.13400588904588723</v>
      </c>
      <c r="R7523" s="211">
        <v>0.44849534285756404</v>
      </c>
      <c r="S7523" s="211">
        <v>0.3410897325765434</v>
      </c>
      <c r="T7523" s="211">
        <v>0.52320504312228677</v>
      </c>
      <c r="U7523" s="211">
        <v>0.49131065156856402</v>
      </c>
      <c r="V7523" s="211">
        <v>6.6370066315388138E-2</v>
      </c>
      <c r="W7523" s="211">
        <v>0.54907007280142017</v>
      </c>
      <c r="X7523" s="211">
        <v>0.27935422238823371</v>
      </c>
      <c r="Y7523" s="211">
        <v>0.59058018797658285</v>
      </c>
      <c r="Z7523" s="211">
        <v>0.14912122174643222</v>
      </c>
      <c r="AA7523" s="212">
        <v>0.11384719124854414</v>
      </c>
    </row>
    <row r="7524" spans="1:27" x14ac:dyDescent="0.35">
      <c r="A7524" s="210" t="s">
        <v>8200</v>
      </c>
      <c r="B7524" s="217">
        <v>116.47180499034566</v>
      </c>
      <c r="C7524" s="211">
        <v>6.5476822253410838E-2</v>
      </c>
      <c r="D7524" s="211">
        <v>0.11485493886841239</v>
      </c>
      <c r="E7524" s="211">
        <v>7.5258141617503632E-2</v>
      </c>
      <c r="F7524" s="211">
        <v>9.072013961283916E-2</v>
      </c>
      <c r="G7524" s="211">
        <v>0.11993577388380156</v>
      </c>
      <c r="H7524" s="211">
        <v>0.12699906258973132</v>
      </c>
      <c r="I7524" s="211">
        <v>0.45889337594965612</v>
      </c>
      <c r="J7524" s="211">
        <v>0.44662166284575572</v>
      </c>
      <c r="K7524" s="211">
        <v>0.57474343293337182</v>
      </c>
      <c r="L7524" s="211">
        <v>0.26655065904798236</v>
      </c>
      <c r="M7524" s="211">
        <v>9.2534934195260973E-2</v>
      </c>
      <c r="N7524" s="211">
        <v>0.46591512819851955</v>
      </c>
      <c r="O7524" s="211">
        <v>0.61691707260789452</v>
      </c>
      <c r="P7524" s="211">
        <v>6.649251019722581E-2</v>
      </c>
      <c r="Q7524" s="211">
        <v>5.8304618732817892E-2</v>
      </c>
      <c r="R7524" s="211">
        <v>0.45824898778701406</v>
      </c>
      <c r="S7524" s="211">
        <v>0.27888837440833852</v>
      </c>
      <c r="T7524" s="211">
        <v>0.49201984829298989</v>
      </c>
      <c r="U7524" s="211">
        <v>0.43085296445220933</v>
      </c>
      <c r="V7524" s="211">
        <v>6.2783831068770141E-2</v>
      </c>
      <c r="W7524" s="211">
        <v>0.62524349456805406</v>
      </c>
      <c r="X7524" s="211">
        <v>0.30575119391313937</v>
      </c>
      <c r="Y7524" s="211">
        <v>0.74508065245529254</v>
      </c>
      <c r="Z7524" s="211">
        <v>0.14712034342649044</v>
      </c>
      <c r="AA7524" s="212">
        <v>0.11767121182120166</v>
      </c>
    </row>
    <row r="7525" spans="1:27" x14ac:dyDescent="0.35">
      <c r="A7525" s="210" t="s">
        <v>8201</v>
      </c>
      <c r="B7525" s="217">
        <v>148.56880361207783</v>
      </c>
      <c r="C7525" s="211">
        <v>7.5136991666249792E-2</v>
      </c>
      <c r="D7525" s="211">
        <v>0.12883232523523333</v>
      </c>
      <c r="E7525" s="211">
        <v>8.0046582254504117E-2</v>
      </c>
      <c r="F7525" s="211">
        <v>9.7263892732057183E-2</v>
      </c>
      <c r="G7525" s="211">
        <v>0.12335624837690329</v>
      </c>
      <c r="H7525" s="211">
        <v>0.11317339433016911</v>
      </c>
      <c r="I7525" s="211">
        <v>0.46914275708808839</v>
      </c>
      <c r="J7525" s="211">
        <v>0.43689933619021531</v>
      </c>
      <c r="K7525" s="211">
        <v>0.60354190310783074</v>
      </c>
      <c r="L7525" s="211">
        <v>0.27469591107512753</v>
      </c>
      <c r="M7525" s="211">
        <v>9.9394285832244231E-2</v>
      </c>
      <c r="N7525" s="211">
        <v>0.38377948448529242</v>
      </c>
      <c r="O7525" s="211">
        <v>0.76223459458947129</v>
      </c>
      <c r="P7525" s="211">
        <v>6.6145637180574576E-2</v>
      </c>
      <c r="Q7525" s="211">
        <v>7.1336682380743463E-2</v>
      </c>
      <c r="R7525" s="211">
        <v>0.41793958551506383</v>
      </c>
      <c r="S7525" s="211">
        <v>0.2612200630273111</v>
      </c>
      <c r="T7525" s="211">
        <v>0.49628071009172847</v>
      </c>
      <c r="U7525" s="211">
        <v>0.48394239066999145</v>
      </c>
      <c r="V7525" s="211">
        <v>9.7910863193123046E-2</v>
      </c>
      <c r="W7525" s="211">
        <v>0.56965964227392418</v>
      </c>
      <c r="X7525" s="211">
        <v>0.34997172608164895</v>
      </c>
      <c r="Y7525" s="211">
        <v>0.6499001185889286</v>
      </c>
      <c r="Z7525" s="211">
        <v>0.14441661885559892</v>
      </c>
      <c r="AA7525" s="212">
        <v>0.11330368372182636</v>
      </c>
    </row>
    <row r="7526" spans="1:27" x14ac:dyDescent="0.35">
      <c r="A7526" s="210" t="s">
        <v>8202</v>
      </c>
      <c r="B7526" s="217">
        <v>138.15632725368854</v>
      </c>
      <c r="C7526" s="211">
        <v>5.5038282573965792E-2</v>
      </c>
      <c r="D7526" s="211">
        <v>0.12643657071260256</v>
      </c>
      <c r="E7526" s="211">
        <v>6.9265125114055012E-2</v>
      </c>
      <c r="F7526" s="211">
        <v>7.8257762418813409E-2</v>
      </c>
      <c r="G7526" s="211">
        <v>0.12334198376034926</v>
      </c>
      <c r="H7526" s="211">
        <v>0.10994279557418568</v>
      </c>
      <c r="I7526" s="211">
        <v>0.45940644370254374</v>
      </c>
      <c r="J7526" s="211">
        <v>0.42254411368753564</v>
      </c>
      <c r="K7526" s="211">
        <v>0.61640749341906265</v>
      </c>
      <c r="L7526" s="211">
        <v>0.28299023044287136</v>
      </c>
      <c r="M7526" s="211">
        <v>9.7279124229899178E-2</v>
      </c>
      <c r="N7526" s="211">
        <v>0.41641254147367629</v>
      </c>
      <c r="O7526" s="211">
        <v>0.76509226588871471</v>
      </c>
      <c r="P7526" s="211">
        <v>7.3053635475184481E-2</v>
      </c>
      <c r="Q7526" s="211">
        <v>7.0891212021687106E-2</v>
      </c>
      <c r="R7526" s="211">
        <v>0.46296366982101561</v>
      </c>
      <c r="S7526" s="211">
        <v>0.30068324543623215</v>
      </c>
      <c r="T7526" s="211">
        <v>0.61880128331024942</v>
      </c>
      <c r="U7526" s="211">
        <v>0.42366517742432575</v>
      </c>
      <c r="V7526" s="211">
        <v>9.721027857835679E-2</v>
      </c>
      <c r="W7526" s="211">
        <v>0.47916683398293847</v>
      </c>
      <c r="X7526" s="211">
        <v>0.35484416018341502</v>
      </c>
      <c r="Y7526" s="211">
        <v>0.59368947326552057</v>
      </c>
      <c r="Z7526" s="211">
        <v>0.14185169272046</v>
      </c>
      <c r="AA7526" s="212">
        <v>0.12001370205126563</v>
      </c>
    </row>
    <row r="7527" spans="1:27" x14ac:dyDescent="0.35">
      <c r="A7527" s="210" t="s">
        <v>8203</v>
      </c>
      <c r="B7527" s="217">
        <v>182.10822962944292</v>
      </c>
      <c r="C7527" s="211">
        <v>8.0367063980413905E-2</v>
      </c>
      <c r="D7527" s="211">
        <v>0.12593313362726019</v>
      </c>
      <c r="E7527" s="211">
        <v>7.0683744697590145E-2</v>
      </c>
      <c r="F7527" s="211">
        <v>9.6438319094394542E-2</v>
      </c>
      <c r="G7527" s="211">
        <v>0.12463642225293538</v>
      </c>
      <c r="H7527" s="211">
        <v>0.1192555355145317</v>
      </c>
      <c r="I7527" s="211">
        <v>0.51737499750383198</v>
      </c>
      <c r="J7527" s="211">
        <v>0.40663649054108647</v>
      </c>
      <c r="K7527" s="211">
        <v>0.64724590902885981</v>
      </c>
      <c r="L7527" s="211">
        <v>0.27553446646940266</v>
      </c>
      <c r="M7527" s="211">
        <v>9.4178301659502944E-2</v>
      </c>
      <c r="N7527" s="211">
        <v>0.52209467196652881</v>
      </c>
      <c r="O7527" s="211">
        <v>0.55855050693039443</v>
      </c>
      <c r="P7527" s="211">
        <v>7.2249305440419256E-2</v>
      </c>
      <c r="Q7527" s="211">
        <v>8.5330224645141298E-2</v>
      </c>
      <c r="R7527" s="211">
        <v>0.43961453010268886</v>
      </c>
      <c r="S7527" s="211">
        <v>0.42197333773685641</v>
      </c>
      <c r="T7527" s="211">
        <v>0.52802957035598075</v>
      </c>
      <c r="U7527" s="211">
        <v>0.56550931756512912</v>
      </c>
      <c r="V7527" s="211">
        <v>0.13832200475800965</v>
      </c>
      <c r="W7527" s="211">
        <v>0.53676409900282551</v>
      </c>
      <c r="X7527" s="211">
        <v>0.31369176202208848</v>
      </c>
      <c r="Y7527" s="211">
        <v>0.73331622698700472</v>
      </c>
      <c r="Z7527" s="211">
        <v>0.14826655544363102</v>
      </c>
      <c r="AA7527" s="212">
        <v>0.12340788517684088</v>
      </c>
    </row>
    <row r="7528" spans="1:27" x14ac:dyDescent="0.35">
      <c r="A7528" s="210" t="s">
        <v>8204</v>
      </c>
      <c r="B7528" s="217">
        <v>114.63201273901049</v>
      </c>
      <c r="C7528" s="211">
        <v>6.7146800607561785E-2</v>
      </c>
      <c r="D7528" s="211">
        <v>0.12047599625664565</v>
      </c>
      <c r="E7528" s="211">
        <v>7.6811132253426243E-2</v>
      </c>
      <c r="F7528" s="211">
        <v>8.0284049852215003E-2</v>
      </c>
      <c r="G7528" s="211">
        <v>0.11402689377733276</v>
      </c>
      <c r="H7528" s="211">
        <v>0.11909513507718503</v>
      </c>
      <c r="I7528" s="211">
        <v>0.51879657642009702</v>
      </c>
      <c r="J7528" s="211">
        <v>0.43408881242380221</v>
      </c>
      <c r="K7528" s="211">
        <v>0.61205090551094976</v>
      </c>
      <c r="L7528" s="211">
        <v>0.26990641943393101</v>
      </c>
      <c r="M7528" s="211">
        <v>0.11662803482496091</v>
      </c>
      <c r="N7528" s="211">
        <v>0.40913887161020968</v>
      </c>
      <c r="O7528" s="211">
        <v>0.55944605152779836</v>
      </c>
      <c r="P7528" s="211">
        <v>6.7755823154220282E-2</v>
      </c>
      <c r="Q7528" s="211">
        <v>0.11545427342887926</v>
      </c>
      <c r="R7528" s="211">
        <v>0.44425842640147872</v>
      </c>
      <c r="S7528" s="211">
        <v>0.36129961178673881</v>
      </c>
      <c r="T7528" s="211">
        <v>0.559960289950304</v>
      </c>
      <c r="U7528" s="211">
        <v>0.35692398119920032</v>
      </c>
      <c r="V7528" s="211">
        <v>5.7043420074301382E-2</v>
      </c>
      <c r="W7528" s="211">
        <v>0.49295050486554537</v>
      </c>
      <c r="X7528" s="211">
        <v>0.31632824763240319</v>
      </c>
      <c r="Y7528" s="211">
        <v>0.65794858895560993</v>
      </c>
      <c r="Z7528" s="211">
        <v>0.14870859208744505</v>
      </c>
      <c r="AA7528" s="212">
        <v>0.11986378060079661</v>
      </c>
    </row>
    <row r="7529" spans="1:27" x14ac:dyDescent="0.35">
      <c r="A7529" s="210" t="s">
        <v>8205</v>
      </c>
      <c r="B7529" s="217">
        <v>160.58541525274725</v>
      </c>
      <c r="C7529" s="211">
        <v>6.4182720238032204E-2</v>
      </c>
      <c r="D7529" s="211">
        <v>0.13277774204330667</v>
      </c>
      <c r="E7529" s="211">
        <v>7.2124287401070145E-2</v>
      </c>
      <c r="F7529" s="211">
        <v>8.9453941645896651E-2</v>
      </c>
      <c r="G7529" s="211">
        <v>0.11979100507122931</v>
      </c>
      <c r="H7529" s="211">
        <v>0.11310140823310728</v>
      </c>
      <c r="I7529" s="211">
        <v>0.42717219291923569</v>
      </c>
      <c r="J7529" s="211">
        <v>0.45553764739496633</v>
      </c>
      <c r="K7529" s="211">
        <v>0.59395817972366927</v>
      </c>
      <c r="L7529" s="211">
        <v>0.28007009230243829</v>
      </c>
      <c r="M7529" s="211">
        <v>9.6224433911686058E-2</v>
      </c>
      <c r="N7529" s="211">
        <v>0.51491030976313712</v>
      </c>
      <c r="O7529" s="211">
        <v>0.7739026133033019</v>
      </c>
      <c r="P7529" s="211">
        <v>6.8357342499139939E-2</v>
      </c>
      <c r="Q7529" s="211">
        <v>6.7058756896860555E-2</v>
      </c>
      <c r="R7529" s="211">
        <v>0.46280987716282113</v>
      </c>
      <c r="S7529" s="211">
        <v>0.40742433467229178</v>
      </c>
      <c r="T7529" s="211">
        <v>0.63155189836412917</v>
      </c>
      <c r="U7529" s="211">
        <v>0.50527066572459556</v>
      </c>
      <c r="V7529" s="211">
        <v>0.14200474383215567</v>
      </c>
      <c r="W7529" s="211">
        <v>0.47991446518044606</v>
      </c>
      <c r="X7529" s="211">
        <v>0.38060171200341281</v>
      </c>
      <c r="Y7529" s="211">
        <v>0.61750260981454441</v>
      </c>
      <c r="Z7529" s="211">
        <v>0.14702819976665632</v>
      </c>
      <c r="AA7529" s="212">
        <v>0.12426558649879459</v>
      </c>
    </row>
    <row r="7530" spans="1:27" x14ac:dyDescent="0.35">
      <c r="A7530" s="210" t="s">
        <v>8206</v>
      </c>
      <c r="B7530" s="217">
        <v>143.86087204262378</v>
      </c>
      <c r="C7530" s="211">
        <v>6.6173035952381609E-2</v>
      </c>
      <c r="D7530" s="211">
        <v>0.1226569393921119</v>
      </c>
      <c r="E7530" s="211">
        <v>8.8391481803279215E-2</v>
      </c>
      <c r="F7530" s="211">
        <v>9.1726381773067675E-2</v>
      </c>
      <c r="G7530" s="211">
        <v>0.12292953455908744</v>
      </c>
      <c r="H7530" s="211">
        <v>0.11979671178151934</v>
      </c>
      <c r="I7530" s="211">
        <v>0.50225038969096003</v>
      </c>
      <c r="J7530" s="211">
        <v>0.44449338180956222</v>
      </c>
      <c r="K7530" s="211">
        <v>0.61248152440631098</v>
      </c>
      <c r="L7530" s="211">
        <v>0.27264641886540902</v>
      </c>
      <c r="M7530" s="211">
        <v>0.11023009139979575</v>
      </c>
      <c r="N7530" s="211">
        <v>0.40079496279456928</v>
      </c>
      <c r="O7530" s="211">
        <v>0.7606415520054477</v>
      </c>
      <c r="P7530" s="211">
        <v>7.0628853089197238E-2</v>
      </c>
      <c r="Q7530" s="211">
        <v>5.9343973013675305E-2</v>
      </c>
      <c r="R7530" s="211">
        <v>0.45944469588304876</v>
      </c>
      <c r="S7530" s="211">
        <v>0.32279195888627576</v>
      </c>
      <c r="T7530" s="211">
        <v>0.53243731999326083</v>
      </c>
      <c r="U7530" s="211">
        <v>0.49701619626639737</v>
      </c>
      <c r="V7530" s="211">
        <v>6.3750184119593628E-2</v>
      </c>
      <c r="W7530" s="211">
        <v>0.46523543616471275</v>
      </c>
      <c r="X7530" s="211">
        <v>0.32931123505837434</v>
      </c>
      <c r="Y7530" s="211">
        <v>0.66297023410452349</v>
      </c>
      <c r="Z7530" s="211">
        <v>0.14988090589857356</v>
      </c>
      <c r="AA7530" s="212">
        <v>0.1161150091226463</v>
      </c>
    </row>
    <row r="7531" spans="1:27" x14ac:dyDescent="0.35">
      <c r="A7531" s="210" t="s">
        <v>8207</v>
      </c>
      <c r="B7531" s="217">
        <v>128.90634089104447</v>
      </c>
      <c r="C7531" s="211">
        <v>5.733272451026717E-2</v>
      </c>
      <c r="D7531" s="211">
        <v>0.12411806465757215</v>
      </c>
      <c r="E7531" s="211">
        <v>7.8712266998508695E-2</v>
      </c>
      <c r="F7531" s="211">
        <v>6.652718248574703E-2</v>
      </c>
      <c r="G7531" s="211">
        <v>0.11938948559688704</v>
      </c>
      <c r="H7531" s="211">
        <v>0.12081526171316656</v>
      </c>
      <c r="I7531" s="211">
        <v>0.48295017738675178</v>
      </c>
      <c r="J7531" s="211">
        <v>0.47200239541120614</v>
      </c>
      <c r="K7531" s="211">
        <v>0.64716213444203174</v>
      </c>
      <c r="L7531" s="211">
        <v>0.26993707969310227</v>
      </c>
      <c r="M7531" s="211">
        <v>0.10181413461602119</v>
      </c>
      <c r="N7531" s="211">
        <v>0.353372948839138</v>
      </c>
      <c r="O7531" s="211">
        <v>0.70582399324426226</v>
      </c>
      <c r="P7531" s="211">
        <v>6.986479715539895E-2</v>
      </c>
      <c r="Q7531" s="211">
        <v>8.0017452200790956E-2</v>
      </c>
      <c r="R7531" s="211">
        <v>0.43914948969957596</v>
      </c>
      <c r="S7531" s="211">
        <v>0.33833120822229928</v>
      </c>
      <c r="T7531" s="211">
        <v>0.54872664511140412</v>
      </c>
      <c r="U7531" s="211">
        <v>0.35680285820954083</v>
      </c>
      <c r="V7531" s="211">
        <v>8.8709026058832269E-2</v>
      </c>
      <c r="W7531" s="211">
        <v>0.53848275935688461</v>
      </c>
      <c r="X7531" s="211">
        <v>0.3720537536365166</v>
      </c>
      <c r="Y7531" s="211">
        <v>0.73339194167251176</v>
      </c>
      <c r="Z7531" s="211">
        <v>0.14987995299643961</v>
      </c>
      <c r="AA7531" s="212">
        <v>0.12345898311243207</v>
      </c>
    </row>
    <row r="7532" spans="1:27" x14ac:dyDescent="0.35">
      <c r="A7532" s="210" t="s">
        <v>8208</v>
      </c>
      <c r="B7532" s="217">
        <v>159.30922729791746</v>
      </c>
      <c r="C7532" s="211">
        <v>7.6646164238988068E-2</v>
      </c>
      <c r="D7532" s="211">
        <v>0.12591137494147234</v>
      </c>
      <c r="E7532" s="211">
        <v>7.3587546196111187E-2</v>
      </c>
      <c r="F7532" s="211">
        <v>0.10166297469553245</v>
      </c>
      <c r="G7532" s="211">
        <v>0.1251500357216665</v>
      </c>
      <c r="H7532" s="211">
        <v>0.11453847550454635</v>
      </c>
      <c r="I7532" s="211">
        <v>0.51219284337905202</v>
      </c>
      <c r="J7532" s="211">
        <v>0.41613745559485404</v>
      </c>
      <c r="K7532" s="211">
        <v>0.53239224502155114</v>
      </c>
      <c r="L7532" s="211">
        <v>0.2722755826193633</v>
      </c>
      <c r="M7532" s="211">
        <v>9.4246409978191614E-2</v>
      </c>
      <c r="N7532" s="211">
        <v>0.53021538857670025</v>
      </c>
      <c r="O7532" s="211">
        <v>0.73079179498341884</v>
      </c>
      <c r="P7532" s="211">
        <v>6.7279668402493054E-2</v>
      </c>
      <c r="Q7532" s="211">
        <v>0.15886612841921091</v>
      </c>
      <c r="R7532" s="211">
        <v>0.49141150442000325</v>
      </c>
      <c r="S7532" s="211">
        <v>0.40090745577458092</v>
      </c>
      <c r="T7532" s="211">
        <v>0.53334594277946967</v>
      </c>
      <c r="U7532" s="211">
        <v>0.49765411173566287</v>
      </c>
      <c r="V7532" s="211">
        <v>0.10471451047020788</v>
      </c>
      <c r="W7532" s="211">
        <v>0.56513971375902206</v>
      </c>
      <c r="X7532" s="211">
        <v>0.31811059812080789</v>
      </c>
      <c r="Y7532" s="211">
        <v>0.68847190755102128</v>
      </c>
      <c r="Z7532" s="211">
        <v>0.14924987410121729</v>
      </c>
      <c r="AA7532" s="212">
        <v>0.11410500923212193</v>
      </c>
    </row>
    <row r="7533" spans="1:27" x14ac:dyDescent="0.35">
      <c r="A7533" s="210" t="s">
        <v>8209</v>
      </c>
      <c r="B7533" s="217">
        <v>153.92605842026535</v>
      </c>
      <c r="C7533" s="211">
        <v>5.5588996426920036E-2</v>
      </c>
      <c r="D7533" s="211">
        <v>0.12481236938179555</v>
      </c>
      <c r="E7533" s="211">
        <v>7.5868341520589438E-2</v>
      </c>
      <c r="F7533" s="211">
        <v>0.10597946251148743</v>
      </c>
      <c r="G7533" s="211">
        <v>0.11976788009066509</v>
      </c>
      <c r="H7533" s="211">
        <v>0.11883936143644909</v>
      </c>
      <c r="I7533" s="211">
        <v>0.44496288196835293</v>
      </c>
      <c r="J7533" s="211">
        <v>0.45228098870887723</v>
      </c>
      <c r="K7533" s="211">
        <v>0.55195118299211332</v>
      </c>
      <c r="L7533" s="211">
        <v>0.27757073051031961</v>
      </c>
      <c r="M7533" s="211">
        <v>0.11763757420431484</v>
      </c>
      <c r="N7533" s="211">
        <v>0.55902288965588753</v>
      </c>
      <c r="O7533" s="211">
        <v>0.75090473903118427</v>
      </c>
      <c r="P7533" s="211">
        <v>6.9344786747674608E-2</v>
      </c>
      <c r="Q7533" s="211">
        <v>0.11139729097888164</v>
      </c>
      <c r="R7533" s="211">
        <v>0.43939081588457513</v>
      </c>
      <c r="S7533" s="211">
        <v>0.33693901263626036</v>
      </c>
      <c r="T7533" s="211">
        <v>0.56080922478615436</v>
      </c>
      <c r="U7533" s="211">
        <v>0.46304628247467272</v>
      </c>
      <c r="V7533" s="211">
        <v>8.6033087914066164E-2</v>
      </c>
      <c r="W7533" s="211">
        <v>0.51585044484237441</v>
      </c>
      <c r="X7533" s="211">
        <v>0.26084293387242008</v>
      </c>
      <c r="Y7533" s="211">
        <v>0.77358258182533701</v>
      </c>
      <c r="Z7533" s="211">
        <v>0.1426969487817871</v>
      </c>
      <c r="AA7533" s="212">
        <v>0.12168960326550694</v>
      </c>
    </row>
    <row r="7534" spans="1:27" x14ac:dyDescent="0.35">
      <c r="A7534" s="210" t="s">
        <v>8210</v>
      </c>
      <c r="B7534" s="217">
        <v>143.48423743384578</v>
      </c>
      <c r="C7534" s="211">
        <v>5.4893866773043698E-2</v>
      </c>
      <c r="D7534" s="211">
        <v>0.12658184511670453</v>
      </c>
      <c r="E7534" s="211">
        <v>8.2207050573432833E-2</v>
      </c>
      <c r="F7534" s="211">
        <v>9.2454654657627575E-2</v>
      </c>
      <c r="G7534" s="211">
        <v>0.12150682767155929</v>
      </c>
      <c r="H7534" s="211">
        <v>0.10519495443048933</v>
      </c>
      <c r="I7534" s="211">
        <v>0.49240510879029764</v>
      </c>
      <c r="J7534" s="211">
        <v>0.43385581260413386</v>
      </c>
      <c r="K7534" s="211">
        <v>0.55958365305969093</v>
      </c>
      <c r="L7534" s="211">
        <v>0.2739835442056115</v>
      </c>
      <c r="M7534" s="211">
        <v>0.10308135678572114</v>
      </c>
      <c r="N7534" s="211">
        <v>0.39024329357925791</v>
      </c>
      <c r="O7534" s="211">
        <v>0.63555576183438867</v>
      </c>
      <c r="P7534" s="211">
        <v>6.7221994415208652E-2</v>
      </c>
      <c r="Q7534" s="211">
        <v>7.401030212687329E-2</v>
      </c>
      <c r="R7534" s="211">
        <v>0.39331702745643932</v>
      </c>
      <c r="S7534" s="211">
        <v>0.30189225452055796</v>
      </c>
      <c r="T7534" s="211">
        <v>0.54135156272146878</v>
      </c>
      <c r="U7534" s="211">
        <v>0.47792189617237657</v>
      </c>
      <c r="V7534" s="211">
        <v>0.12871381711967145</v>
      </c>
      <c r="W7534" s="211">
        <v>0.55105359149725552</v>
      </c>
      <c r="X7534" s="211">
        <v>0.34842304888859182</v>
      </c>
      <c r="Y7534" s="211">
        <v>0.57644280739542175</v>
      </c>
      <c r="Z7534" s="211">
        <v>0.14302547445201175</v>
      </c>
      <c r="AA7534" s="212">
        <v>0.11955891657381913</v>
      </c>
    </row>
    <row r="7535" spans="1:27" x14ac:dyDescent="0.35">
      <c r="A7535" s="210" t="s">
        <v>8211</v>
      </c>
      <c r="B7535" s="217">
        <v>118.63312143454324</v>
      </c>
      <c r="C7535" s="211">
        <v>6.4994220491588789E-2</v>
      </c>
      <c r="D7535" s="211">
        <v>0.13173786567503548</v>
      </c>
      <c r="E7535" s="211">
        <v>7.4389223564736109E-2</v>
      </c>
      <c r="F7535" s="211">
        <v>7.4868848676821254E-2</v>
      </c>
      <c r="G7535" s="211">
        <v>0.12577505573719794</v>
      </c>
      <c r="H7535" s="211">
        <v>0.12106317023534971</v>
      </c>
      <c r="I7535" s="211">
        <v>0.50861285940401213</v>
      </c>
      <c r="J7535" s="211">
        <v>0.43019381080552405</v>
      </c>
      <c r="K7535" s="211">
        <v>0.60283464890596206</v>
      </c>
      <c r="L7535" s="211">
        <v>0.26895176185641539</v>
      </c>
      <c r="M7535" s="211">
        <v>9.9686272898963091E-2</v>
      </c>
      <c r="N7535" s="211">
        <v>0.54112140987658519</v>
      </c>
      <c r="O7535" s="211">
        <v>0.75172067022330147</v>
      </c>
      <c r="P7535" s="211">
        <v>6.7159772731458567E-2</v>
      </c>
      <c r="Q7535" s="211">
        <v>5.4979949246937873E-2</v>
      </c>
      <c r="R7535" s="211">
        <v>0.37856460034390049</v>
      </c>
      <c r="S7535" s="211">
        <v>0.28767482780400505</v>
      </c>
      <c r="T7535" s="211">
        <v>0.51795929473444891</v>
      </c>
      <c r="U7535" s="211">
        <v>0.37210346474090544</v>
      </c>
      <c r="V7535" s="211">
        <v>6.449186296815812E-2</v>
      </c>
      <c r="W7535" s="211">
        <v>0.54607641699426002</v>
      </c>
      <c r="X7535" s="211">
        <v>0.31542086472234676</v>
      </c>
      <c r="Y7535" s="211">
        <v>0.69208385911103498</v>
      </c>
      <c r="Z7535" s="211">
        <v>0.14566174842246832</v>
      </c>
      <c r="AA7535" s="212">
        <v>0.12198512530483026</v>
      </c>
    </row>
    <row r="7536" spans="1:27" x14ac:dyDescent="0.35">
      <c r="A7536" s="210" t="s">
        <v>8212</v>
      </c>
      <c r="B7536" s="217">
        <v>139.45764708252344</v>
      </c>
      <c r="C7536" s="211">
        <v>6.8285620487196122E-2</v>
      </c>
      <c r="D7536" s="211">
        <v>0.12693677321475788</v>
      </c>
      <c r="E7536" s="211">
        <v>7.2721299494017372E-2</v>
      </c>
      <c r="F7536" s="211">
        <v>0.10792826326030419</v>
      </c>
      <c r="G7536" s="211">
        <v>0.12567466118796355</v>
      </c>
      <c r="H7536" s="211">
        <v>0.11581706116816526</v>
      </c>
      <c r="I7536" s="211">
        <v>0.46546518938523612</v>
      </c>
      <c r="J7536" s="211">
        <v>0.46581379030320869</v>
      </c>
      <c r="K7536" s="211">
        <v>0.60214477212714457</v>
      </c>
      <c r="L7536" s="211">
        <v>0.26639345783601615</v>
      </c>
      <c r="M7536" s="211">
        <v>0.10665895902381051</v>
      </c>
      <c r="N7536" s="211">
        <v>0.45139576073576193</v>
      </c>
      <c r="O7536" s="211">
        <v>0.56397178256544811</v>
      </c>
      <c r="P7536" s="211">
        <v>6.9171525551182569E-2</v>
      </c>
      <c r="Q7536" s="211">
        <v>5.5127581139738258E-2</v>
      </c>
      <c r="R7536" s="211">
        <v>0.45165870477777648</v>
      </c>
      <c r="S7536" s="211">
        <v>0.2677189319814417</v>
      </c>
      <c r="T7536" s="211">
        <v>0.50061184034419759</v>
      </c>
      <c r="U7536" s="211">
        <v>0.39001854846528761</v>
      </c>
      <c r="V7536" s="211">
        <v>9.8789748555965978E-2</v>
      </c>
      <c r="W7536" s="211">
        <v>0.55192307945807828</v>
      </c>
      <c r="X7536" s="211">
        <v>0.29452213043368802</v>
      </c>
      <c r="Y7536" s="211">
        <v>0.62259187215523448</v>
      </c>
      <c r="Z7536" s="211">
        <v>0.14388326089517928</v>
      </c>
      <c r="AA7536" s="212">
        <v>0.11285850144914003</v>
      </c>
    </row>
    <row r="7537" spans="1:27" x14ac:dyDescent="0.35">
      <c r="A7537" s="210" t="s">
        <v>8213</v>
      </c>
      <c r="B7537" s="217">
        <v>139.41432789804688</v>
      </c>
      <c r="C7537" s="211">
        <v>6.3382679067155473E-2</v>
      </c>
      <c r="D7537" s="211">
        <v>0.12009518544940903</v>
      </c>
      <c r="E7537" s="211">
        <v>7.9545187101730724E-2</v>
      </c>
      <c r="F7537" s="211">
        <v>0.10663571692329087</v>
      </c>
      <c r="G7537" s="211">
        <v>0.12276787019234389</v>
      </c>
      <c r="H7537" s="211">
        <v>0.11544376269369347</v>
      </c>
      <c r="I7537" s="211">
        <v>0.4422997211455274</v>
      </c>
      <c r="J7537" s="211">
        <v>0.45269188080812306</v>
      </c>
      <c r="K7537" s="211">
        <v>0.61862702624528687</v>
      </c>
      <c r="L7537" s="211">
        <v>0.27805818519455244</v>
      </c>
      <c r="M7537" s="211">
        <v>8.377262656758136E-2</v>
      </c>
      <c r="N7537" s="211">
        <v>0.45600609218635757</v>
      </c>
      <c r="O7537" s="211">
        <v>0.73237868451015786</v>
      </c>
      <c r="P7537" s="211">
        <v>6.9568948896639449E-2</v>
      </c>
      <c r="Q7537" s="211">
        <v>5.2377507122282896E-2</v>
      </c>
      <c r="R7537" s="211">
        <v>0.42196118313721187</v>
      </c>
      <c r="S7537" s="211">
        <v>0.29620894286472105</v>
      </c>
      <c r="T7537" s="211">
        <v>0.56388572520387481</v>
      </c>
      <c r="U7537" s="211">
        <v>0.40798363660794085</v>
      </c>
      <c r="V7537" s="211">
        <v>0.113015789695185</v>
      </c>
      <c r="W7537" s="211">
        <v>0.60194077168483695</v>
      </c>
      <c r="X7537" s="211">
        <v>0.30677372446806661</v>
      </c>
      <c r="Y7537" s="211">
        <v>0.65083725294084727</v>
      </c>
      <c r="Z7537" s="211">
        <v>0.14862253063326394</v>
      </c>
      <c r="AA7537" s="212">
        <v>0.11945735645765315</v>
      </c>
    </row>
    <row r="7538" spans="1:27" x14ac:dyDescent="0.35">
      <c r="A7538" s="210" t="s">
        <v>8214</v>
      </c>
      <c r="B7538" s="217">
        <v>148.12512103430512</v>
      </c>
      <c r="C7538" s="211">
        <v>5.0787174825559347E-2</v>
      </c>
      <c r="D7538" s="211">
        <v>0.12089528749648537</v>
      </c>
      <c r="E7538" s="211">
        <v>8.4507461885274804E-2</v>
      </c>
      <c r="F7538" s="211">
        <v>0.11050459730137814</v>
      </c>
      <c r="G7538" s="211">
        <v>0.12533271590460726</v>
      </c>
      <c r="H7538" s="211">
        <v>0.12286873612421623</v>
      </c>
      <c r="I7538" s="211">
        <v>0.50713965604084776</v>
      </c>
      <c r="J7538" s="211">
        <v>0.43894856406954463</v>
      </c>
      <c r="K7538" s="211">
        <v>0.63725657735796415</v>
      </c>
      <c r="L7538" s="211">
        <v>0.27041112899548114</v>
      </c>
      <c r="M7538" s="211">
        <v>8.8124646997117168E-2</v>
      </c>
      <c r="N7538" s="211">
        <v>0.53525154540207975</v>
      </c>
      <c r="O7538" s="211">
        <v>0.72564454778247056</v>
      </c>
      <c r="P7538" s="211">
        <v>6.4755178973816205E-2</v>
      </c>
      <c r="Q7538" s="211">
        <v>8.6536438800517312E-2</v>
      </c>
      <c r="R7538" s="211">
        <v>0.43363560001462081</v>
      </c>
      <c r="S7538" s="211">
        <v>0.33461576575627139</v>
      </c>
      <c r="T7538" s="211">
        <v>0.57298654789858683</v>
      </c>
      <c r="U7538" s="211">
        <v>0.44071731563744176</v>
      </c>
      <c r="V7538" s="211">
        <v>0.11812168995730747</v>
      </c>
      <c r="W7538" s="211">
        <v>0.53463785702970257</v>
      </c>
      <c r="X7538" s="211">
        <v>0.37053554543785999</v>
      </c>
      <c r="Y7538" s="211">
        <v>0.64748237025391087</v>
      </c>
      <c r="Z7538" s="211">
        <v>0.14925773975278941</v>
      </c>
      <c r="AA7538" s="212">
        <v>0.12049484097950319</v>
      </c>
    </row>
    <row r="7539" spans="1:27" x14ac:dyDescent="0.35">
      <c r="A7539" s="210" t="s">
        <v>8215</v>
      </c>
      <c r="B7539" s="217">
        <v>127.22051767534258</v>
      </c>
      <c r="C7539" s="211">
        <v>6.9659082932655922E-2</v>
      </c>
      <c r="D7539" s="211">
        <v>0.12674855561521634</v>
      </c>
      <c r="E7539" s="211">
        <v>7.361181416085022E-2</v>
      </c>
      <c r="F7539" s="211">
        <v>0.10742477590261831</v>
      </c>
      <c r="G7539" s="211">
        <v>0.12252199648080439</v>
      </c>
      <c r="H7539" s="211">
        <v>0.12039722610678782</v>
      </c>
      <c r="I7539" s="211">
        <v>0.49357502642287798</v>
      </c>
      <c r="J7539" s="211">
        <v>0.42389383554702448</v>
      </c>
      <c r="K7539" s="211">
        <v>0.5856249623440809</v>
      </c>
      <c r="L7539" s="211">
        <v>0.27257624897034549</v>
      </c>
      <c r="M7539" s="211">
        <v>0.10187650307023023</v>
      </c>
      <c r="N7539" s="211">
        <v>0.42866599658274607</v>
      </c>
      <c r="O7539" s="211">
        <v>0.76141625997159101</v>
      </c>
      <c r="P7539" s="211">
        <v>7.1448046301675894E-2</v>
      </c>
      <c r="Q7539" s="211">
        <v>0.10399025714482636</v>
      </c>
      <c r="R7539" s="211">
        <v>0.43328379730407196</v>
      </c>
      <c r="S7539" s="211">
        <v>0.33428135767719214</v>
      </c>
      <c r="T7539" s="211">
        <v>0.5216486470238666</v>
      </c>
      <c r="U7539" s="211">
        <v>0.44894323530016994</v>
      </c>
      <c r="V7539" s="211">
        <v>5.409142277054059E-2</v>
      </c>
      <c r="W7539" s="211">
        <v>0.50499935435070042</v>
      </c>
      <c r="X7539" s="211">
        <v>0.42182037243377796</v>
      </c>
      <c r="Y7539" s="211">
        <v>0.65303150608965299</v>
      </c>
      <c r="Z7539" s="211">
        <v>0.1483631345293544</v>
      </c>
      <c r="AA7539" s="212">
        <v>0.11689970560237167</v>
      </c>
    </row>
    <row r="7540" spans="1:27" x14ac:dyDescent="0.35">
      <c r="A7540" s="210" t="s">
        <v>8216</v>
      </c>
      <c r="B7540" s="217">
        <v>119.68534753554266</v>
      </c>
      <c r="C7540" s="211">
        <v>5.2436533669407003E-2</v>
      </c>
      <c r="D7540" s="211">
        <v>0.13313192102490168</v>
      </c>
      <c r="E7540" s="211">
        <v>7.5871288549737806E-2</v>
      </c>
      <c r="F7540" s="211">
        <v>0.10442008890267485</v>
      </c>
      <c r="G7540" s="211">
        <v>0.11704133099007059</v>
      </c>
      <c r="H7540" s="211">
        <v>0.111989761675968</v>
      </c>
      <c r="I7540" s="211">
        <v>0.50703522882719021</v>
      </c>
      <c r="J7540" s="211">
        <v>0.43606414151862816</v>
      </c>
      <c r="K7540" s="211">
        <v>0.63836329867055386</v>
      </c>
      <c r="L7540" s="211">
        <v>0.28240508598404179</v>
      </c>
      <c r="M7540" s="211">
        <v>9.2890313011408251E-2</v>
      </c>
      <c r="N7540" s="211">
        <v>0.38384890767331437</v>
      </c>
      <c r="O7540" s="211">
        <v>0.70653156971429776</v>
      </c>
      <c r="P7540" s="211">
        <v>6.6169893745233507E-2</v>
      </c>
      <c r="Q7540" s="211">
        <v>7.5065188436826191E-2</v>
      </c>
      <c r="R7540" s="211">
        <v>0.47539569700423462</v>
      </c>
      <c r="S7540" s="211">
        <v>0.35450077754448756</v>
      </c>
      <c r="T7540" s="211">
        <v>0.54904455020806653</v>
      </c>
      <c r="U7540" s="211">
        <v>0.30063585263346926</v>
      </c>
      <c r="V7540" s="211">
        <v>7.1763868993177798E-2</v>
      </c>
      <c r="W7540" s="211">
        <v>0.52628716422849275</v>
      </c>
      <c r="X7540" s="211">
        <v>0.28459066073481099</v>
      </c>
      <c r="Y7540" s="211">
        <v>0.64228143881243238</v>
      </c>
      <c r="Z7540" s="211">
        <v>0.14705477603104797</v>
      </c>
      <c r="AA7540" s="212">
        <v>0.11211215548847558</v>
      </c>
    </row>
    <row r="7541" spans="1:27" x14ac:dyDescent="0.35">
      <c r="A7541" s="210" t="s">
        <v>8217</v>
      </c>
      <c r="B7541" s="217">
        <v>115.80169995995597</v>
      </c>
      <c r="C7541" s="211">
        <v>5.7571344575689763E-2</v>
      </c>
      <c r="D7541" s="211">
        <v>0.1175848359994169</v>
      </c>
      <c r="E7541" s="211">
        <v>7.5323613902943204E-2</v>
      </c>
      <c r="F7541" s="211">
        <v>0.1141265024056243</v>
      </c>
      <c r="G7541" s="211">
        <v>0.12556021844640283</v>
      </c>
      <c r="H7541" s="211">
        <v>0.11353958945689889</v>
      </c>
      <c r="I7541" s="211">
        <v>0.52607018194450128</v>
      </c>
      <c r="J7541" s="211">
        <v>0.45185753389124722</v>
      </c>
      <c r="K7541" s="211">
        <v>0.63248405818578324</v>
      </c>
      <c r="L7541" s="211">
        <v>0.26999208723396834</v>
      </c>
      <c r="M7541" s="211">
        <v>9.0019729172140558E-2</v>
      </c>
      <c r="N7541" s="211">
        <v>0.47801492982099703</v>
      </c>
      <c r="O7541" s="211">
        <v>0.74083694265155253</v>
      </c>
      <c r="P7541" s="211">
        <v>6.5988251478856577E-2</v>
      </c>
      <c r="Q7541" s="211">
        <v>6.5840087034362532E-2</v>
      </c>
      <c r="R7541" s="211">
        <v>0.37430320545496099</v>
      </c>
      <c r="S7541" s="211">
        <v>0.31336474680981674</v>
      </c>
      <c r="T7541" s="211">
        <v>0.51064587286752305</v>
      </c>
      <c r="U7541" s="211">
        <v>0.46794380742619562</v>
      </c>
      <c r="V7541" s="211">
        <v>6.5201680384960076E-2</v>
      </c>
      <c r="W7541" s="211">
        <v>0.56730555939184057</v>
      </c>
      <c r="X7541" s="211">
        <v>0.30626579040932872</v>
      </c>
      <c r="Y7541" s="211">
        <v>0.53367610826273459</v>
      </c>
      <c r="Z7541" s="211">
        <v>0.14840138263787456</v>
      </c>
      <c r="AA7541" s="212">
        <v>0.11805903988766395</v>
      </c>
    </row>
    <row r="7542" spans="1:27" x14ac:dyDescent="0.35">
      <c r="A7542" s="210" t="s">
        <v>8218</v>
      </c>
      <c r="B7542" s="217">
        <v>122.26966659023985</v>
      </c>
      <c r="C7542" s="211">
        <v>5.672877515853389E-2</v>
      </c>
      <c r="D7542" s="211">
        <v>0.11908618996149323</v>
      </c>
      <c r="E7542" s="211">
        <v>7.7542423107947303E-2</v>
      </c>
      <c r="F7542" s="211">
        <v>0.10190464880312976</v>
      </c>
      <c r="G7542" s="211">
        <v>0.12311324150483785</v>
      </c>
      <c r="H7542" s="211">
        <v>0.12416057357634178</v>
      </c>
      <c r="I7542" s="211">
        <v>0.52303618808383789</v>
      </c>
      <c r="J7542" s="211">
        <v>0.43402948731841073</v>
      </c>
      <c r="K7542" s="211">
        <v>0.58867814445022493</v>
      </c>
      <c r="L7542" s="211">
        <v>0.28029171115625673</v>
      </c>
      <c r="M7542" s="211">
        <v>9.9459705213128746E-2</v>
      </c>
      <c r="N7542" s="211">
        <v>0.51860471656296225</v>
      </c>
      <c r="O7542" s="211">
        <v>0.58830545696042491</v>
      </c>
      <c r="P7542" s="211">
        <v>6.7706613938936358E-2</v>
      </c>
      <c r="Q7542" s="211">
        <v>7.4541078698181704E-2</v>
      </c>
      <c r="R7542" s="211">
        <v>0.44623230511154133</v>
      </c>
      <c r="S7542" s="211">
        <v>0.29189382200156933</v>
      </c>
      <c r="T7542" s="211">
        <v>0.60021156307725121</v>
      </c>
      <c r="U7542" s="211">
        <v>0.41649093103961832</v>
      </c>
      <c r="V7542" s="211">
        <v>6.9553163501173187E-2</v>
      </c>
      <c r="W7542" s="211">
        <v>0.51798917609482642</v>
      </c>
      <c r="X7542" s="211">
        <v>0.36448744547739964</v>
      </c>
      <c r="Y7542" s="211">
        <v>0.62484546074731051</v>
      </c>
      <c r="Z7542" s="211">
        <v>0.14845665579858369</v>
      </c>
      <c r="AA7542" s="212">
        <v>0.11936618779879747</v>
      </c>
    </row>
    <row r="7543" spans="1:27" x14ac:dyDescent="0.35">
      <c r="A7543" s="210" t="s">
        <v>8219</v>
      </c>
      <c r="B7543" s="217">
        <v>121.168123037596</v>
      </c>
      <c r="C7543" s="211">
        <v>5.4928916604406221E-2</v>
      </c>
      <c r="D7543" s="211">
        <v>0.12153515753052263</v>
      </c>
      <c r="E7543" s="211">
        <v>7.9217098565562888E-2</v>
      </c>
      <c r="F7543" s="211">
        <v>9.4110151110696122E-2</v>
      </c>
      <c r="G7543" s="211">
        <v>0.12598876195364955</v>
      </c>
      <c r="H7543" s="211">
        <v>0.12061767656944494</v>
      </c>
      <c r="I7543" s="211">
        <v>0.5028271397284978</v>
      </c>
      <c r="J7543" s="211">
        <v>0.48029906421656599</v>
      </c>
      <c r="K7543" s="211">
        <v>0.64811036191160187</v>
      </c>
      <c r="L7543" s="211">
        <v>0.28118120316670736</v>
      </c>
      <c r="M7543" s="211">
        <v>0.11459756592898024</v>
      </c>
      <c r="N7543" s="211">
        <v>0.42314375360782897</v>
      </c>
      <c r="O7543" s="211">
        <v>0.65622542222037938</v>
      </c>
      <c r="P7543" s="211">
        <v>7.2118630002627318E-2</v>
      </c>
      <c r="Q7543" s="211">
        <v>0.11249094946464633</v>
      </c>
      <c r="R7543" s="211">
        <v>0.49522001732029175</v>
      </c>
      <c r="S7543" s="211">
        <v>0.31733292489994047</v>
      </c>
      <c r="T7543" s="211">
        <v>0.53269447399557712</v>
      </c>
      <c r="U7543" s="211">
        <v>0.31003235381166588</v>
      </c>
      <c r="V7543" s="211">
        <v>6.4919638726857382E-2</v>
      </c>
      <c r="W7543" s="211">
        <v>0.57041830799695203</v>
      </c>
      <c r="X7543" s="211">
        <v>0.29719149477643725</v>
      </c>
      <c r="Y7543" s="211">
        <v>0.61326311682165635</v>
      </c>
      <c r="Z7543" s="211">
        <v>0.14791997500988499</v>
      </c>
      <c r="AA7543" s="212">
        <v>0.12135788485770553</v>
      </c>
    </row>
    <row r="7544" spans="1:27" x14ac:dyDescent="0.35">
      <c r="A7544" s="210" t="s">
        <v>8220</v>
      </c>
      <c r="B7544" s="217">
        <v>143.24029686729017</v>
      </c>
      <c r="C7544" s="211">
        <v>6.6660997416987583E-2</v>
      </c>
      <c r="D7544" s="211">
        <v>0.12776722684271541</v>
      </c>
      <c r="E7544" s="211">
        <v>7.3053395372659591E-2</v>
      </c>
      <c r="F7544" s="211">
        <v>0.10180400603634748</v>
      </c>
      <c r="G7544" s="211">
        <v>0.12463117152139909</v>
      </c>
      <c r="H7544" s="211">
        <v>0.11645012337403979</v>
      </c>
      <c r="I7544" s="211">
        <v>0.48554399984581881</v>
      </c>
      <c r="J7544" s="211">
        <v>0.45760840072556069</v>
      </c>
      <c r="K7544" s="211">
        <v>0.54534306830171497</v>
      </c>
      <c r="L7544" s="211">
        <v>0.27248044980119412</v>
      </c>
      <c r="M7544" s="211">
        <v>8.9045051706367631E-2</v>
      </c>
      <c r="N7544" s="211">
        <v>0.458860518524907</v>
      </c>
      <c r="O7544" s="211">
        <v>0.75823896283425629</v>
      </c>
      <c r="P7544" s="211">
        <v>7.0754105916533028E-2</v>
      </c>
      <c r="Q7544" s="211">
        <v>6.6863297018940657E-2</v>
      </c>
      <c r="R7544" s="211">
        <v>0.42548331055980271</v>
      </c>
      <c r="S7544" s="211">
        <v>0.38151961517174993</v>
      </c>
      <c r="T7544" s="211">
        <v>0.54431556088542155</v>
      </c>
      <c r="U7544" s="211">
        <v>0.40922193014540686</v>
      </c>
      <c r="V7544" s="211">
        <v>0.11130134605011886</v>
      </c>
      <c r="W7544" s="211">
        <v>0.56394258564562638</v>
      </c>
      <c r="X7544" s="211">
        <v>0.31370857835933785</v>
      </c>
      <c r="Y7544" s="211">
        <v>0.62156852248886973</v>
      </c>
      <c r="Z7544" s="211">
        <v>0.14759439561800647</v>
      </c>
      <c r="AA7544" s="212">
        <v>0.11485632208829794</v>
      </c>
    </row>
    <row r="7545" spans="1:27" x14ac:dyDescent="0.35">
      <c r="A7545" s="210" t="s">
        <v>8221</v>
      </c>
      <c r="B7545" s="217">
        <v>116.68088792582172</v>
      </c>
      <c r="C7545" s="211">
        <v>6.4980824806600196E-2</v>
      </c>
      <c r="D7545" s="211">
        <v>0.12598419945625774</v>
      </c>
      <c r="E7545" s="211">
        <v>8.2722619312430357E-2</v>
      </c>
      <c r="F7545" s="211">
        <v>9.8856986790230639E-2</v>
      </c>
      <c r="G7545" s="211">
        <v>0.12118959329223659</v>
      </c>
      <c r="H7545" s="211">
        <v>0.11656099842725137</v>
      </c>
      <c r="I7545" s="211">
        <v>0.44685974213520541</v>
      </c>
      <c r="J7545" s="211">
        <v>0.46560983808280976</v>
      </c>
      <c r="K7545" s="211">
        <v>0.6356769735834007</v>
      </c>
      <c r="L7545" s="211">
        <v>0.27321526585675188</v>
      </c>
      <c r="M7545" s="211">
        <v>8.6352619154191415E-2</v>
      </c>
      <c r="N7545" s="211">
        <v>0.39417961508528299</v>
      </c>
      <c r="O7545" s="211">
        <v>0.67731513759357942</v>
      </c>
      <c r="P7545" s="211">
        <v>6.811398208145919E-2</v>
      </c>
      <c r="Q7545" s="211">
        <v>5.7137621060838362E-2</v>
      </c>
      <c r="R7545" s="211">
        <v>0.47500222857435942</v>
      </c>
      <c r="S7545" s="211">
        <v>0.30671347711179253</v>
      </c>
      <c r="T7545" s="211">
        <v>0.60806301837095922</v>
      </c>
      <c r="U7545" s="211">
        <v>0.45466293271541031</v>
      </c>
      <c r="V7545" s="211">
        <v>6.9261926793824424E-2</v>
      </c>
      <c r="W7545" s="211">
        <v>0.5959169917105146</v>
      </c>
      <c r="X7545" s="211">
        <v>0.26602956697867675</v>
      </c>
      <c r="Y7545" s="211">
        <v>0.53035217397826873</v>
      </c>
      <c r="Z7545" s="211">
        <v>0.14277365447302462</v>
      </c>
      <c r="AA7545" s="212">
        <v>0.12155815572138498</v>
      </c>
    </row>
    <row r="7546" spans="1:27" x14ac:dyDescent="0.35">
      <c r="A7546" s="210" t="s">
        <v>8222</v>
      </c>
      <c r="B7546" s="217">
        <v>152.01582265524235</v>
      </c>
      <c r="C7546" s="211">
        <v>4.9211136925114314E-2</v>
      </c>
      <c r="D7546" s="211">
        <v>0.12621293224256375</v>
      </c>
      <c r="E7546" s="211">
        <v>7.6236502584297733E-2</v>
      </c>
      <c r="F7546" s="211">
        <v>9.2904311288466074E-2</v>
      </c>
      <c r="G7546" s="211">
        <v>0.11599015984811625</v>
      </c>
      <c r="H7546" s="211">
        <v>0.11130955188569584</v>
      </c>
      <c r="I7546" s="211">
        <v>0.52725983546344246</v>
      </c>
      <c r="J7546" s="211">
        <v>0.41833805941542329</v>
      </c>
      <c r="K7546" s="211">
        <v>0.54980410934597068</v>
      </c>
      <c r="L7546" s="211">
        <v>0.27282311953671229</v>
      </c>
      <c r="M7546" s="211">
        <v>9.069258666390656E-2</v>
      </c>
      <c r="N7546" s="211">
        <v>0.52534755114919596</v>
      </c>
      <c r="O7546" s="211">
        <v>0.62315047030649118</v>
      </c>
      <c r="P7546" s="211">
        <v>6.7640580308785003E-2</v>
      </c>
      <c r="Q7546" s="211">
        <v>6.9310506076062262E-2</v>
      </c>
      <c r="R7546" s="211">
        <v>0.4547623517702134</v>
      </c>
      <c r="S7546" s="211">
        <v>0.33113022738109854</v>
      </c>
      <c r="T7546" s="211">
        <v>0.50736167153636325</v>
      </c>
      <c r="U7546" s="211">
        <v>0.4677775704584044</v>
      </c>
      <c r="V7546" s="211">
        <v>0.13238334383280573</v>
      </c>
      <c r="W7546" s="211">
        <v>0.50354315896384239</v>
      </c>
      <c r="X7546" s="211">
        <v>0.41821739416502401</v>
      </c>
      <c r="Y7546" s="211">
        <v>0.60578721424452742</v>
      </c>
      <c r="Z7546" s="211">
        <v>0.14993341408119976</v>
      </c>
      <c r="AA7546" s="212">
        <v>0.11357719022808183</v>
      </c>
    </row>
    <row r="7547" spans="1:27" x14ac:dyDescent="0.35">
      <c r="A7547" s="210" t="s">
        <v>8223</v>
      </c>
      <c r="B7547" s="217">
        <v>123.19324260238237</v>
      </c>
      <c r="C7547" s="211">
        <v>6.6211694761436873E-2</v>
      </c>
      <c r="D7547" s="211">
        <v>0.115863899390814</v>
      </c>
      <c r="E7547" s="211">
        <v>7.5513114410715357E-2</v>
      </c>
      <c r="F7547" s="211">
        <v>0.10090414385637317</v>
      </c>
      <c r="G7547" s="211">
        <v>0.12137932977789233</v>
      </c>
      <c r="H7547" s="211">
        <v>0.11994181923840717</v>
      </c>
      <c r="I7547" s="211">
        <v>0.48304204069230267</v>
      </c>
      <c r="J7547" s="211">
        <v>0.40671867678376838</v>
      </c>
      <c r="K7547" s="211">
        <v>0.61720354422696144</v>
      </c>
      <c r="L7547" s="211">
        <v>0.27515585302883194</v>
      </c>
      <c r="M7547" s="211">
        <v>8.5888377869293542E-2</v>
      </c>
      <c r="N7547" s="211">
        <v>0.44623203551259771</v>
      </c>
      <c r="O7547" s="211">
        <v>0.71433946919813429</v>
      </c>
      <c r="P7547" s="211">
        <v>7.0741914468883282E-2</v>
      </c>
      <c r="Q7547" s="211">
        <v>5.3664384438552482E-2</v>
      </c>
      <c r="R7547" s="211">
        <v>0.41614000767870546</v>
      </c>
      <c r="S7547" s="211">
        <v>0.29128935699788205</v>
      </c>
      <c r="T7547" s="211">
        <v>0.56323425523191784</v>
      </c>
      <c r="U7547" s="211">
        <v>0.39097490827094739</v>
      </c>
      <c r="V7547" s="211">
        <v>6.7971189719211178E-2</v>
      </c>
      <c r="W7547" s="211">
        <v>0.51928636399607164</v>
      </c>
      <c r="X7547" s="211">
        <v>0.36715600493780287</v>
      </c>
      <c r="Y7547" s="211">
        <v>0.66361230303011731</v>
      </c>
      <c r="Z7547" s="211">
        <v>0.1391320095728539</v>
      </c>
      <c r="AA7547" s="212">
        <v>0.11668083333319113</v>
      </c>
    </row>
    <row r="7548" spans="1:27" x14ac:dyDescent="0.35">
      <c r="A7548" s="210" t="s">
        <v>8224</v>
      </c>
      <c r="B7548" s="217">
        <v>163.35260806043473</v>
      </c>
      <c r="C7548" s="211">
        <v>5.6130141617456233E-2</v>
      </c>
      <c r="D7548" s="211">
        <v>0.12635511494696258</v>
      </c>
      <c r="E7548" s="211">
        <v>7.3823544366253768E-2</v>
      </c>
      <c r="F7548" s="211">
        <v>0.11366272093121023</v>
      </c>
      <c r="G7548" s="211">
        <v>0.11543855905809834</v>
      </c>
      <c r="H7548" s="211">
        <v>0.11247346366612604</v>
      </c>
      <c r="I7548" s="211">
        <v>0.47656292751628082</v>
      </c>
      <c r="J7548" s="211">
        <v>0.44547840900304758</v>
      </c>
      <c r="K7548" s="211">
        <v>0.57018431021916771</v>
      </c>
      <c r="L7548" s="211">
        <v>0.26794528931468214</v>
      </c>
      <c r="M7548" s="211">
        <v>9.5117991245258215E-2</v>
      </c>
      <c r="N7548" s="211">
        <v>0.43255750013418659</v>
      </c>
      <c r="O7548" s="211">
        <v>0.78186144239571365</v>
      </c>
      <c r="P7548" s="211">
        <v>7.3240332645860121E-2</v>
      </c>
      <c r="Q7548" s="211">
        <v>6.8225200508108444E-2</v>
      </c>
      <c r="R7548" s="211">
        <v>0.45872228348166788</v>
      </c>
      <c r="S7548" s="211">
        <v>0.30590552147777483</v>
      </c>
      <c r="T7548" s="211">
        <v>0.60306393557834481</v>
      </c>
      <c r="U7548" s="211">
        <v>0.52280808939890633</v>
      </c>
      <c r="V7548" s="211">
        <v>9.069119626542084E-2</v>
      </c>
      <c r="W7548" s="211">
        <v>0.53058604271916443</v>
      </c>
      <c r="X7548" s="211">
        <v>0.41938109973725313</v>
      </c>
      <c r="Y7548" s="211">
        <v>0.64222109313355746</v>
      </c>
      <c r="Z7548" s="211">
        <v>0.14673327567067754</v>
      </c>
      <c r="AA7548" s="212">
        <v>0.11272784038314812</v>
      </c>
    </row>
    <row r="7549" spans="1:27" x14ac:dyDescent="0.35">
      <c r="A7549" s="210" t="s">
        <v>8225</v>
      </c>
      <c r="B7549" s="217">
        <v>109.83603044338417</v>
      </c>
      <c r="C7549" s="211">
        <v>5.29577505958123E-2</v>
      </c>
      <c r="D7549" s="211">
        <v>0.11856996538982813</v>
      </c>
      <c r="E7549" s="211">
        <v>6.6022889414485114E-2</v>
      </c>
      <c r="F7549" s="211">
        <v>0.10017300765148318</v>
      </c>
      <c r="G7549" s="211">
        <v>0.11365695480336543</v>
      </c>
      <c r="H7549" s="211">
        <v>0.11957688091564665</v>
      </c>
      <c r="I7549" s="211">
        <v>0.47872716783212471</v>
      </c>
      <c r="J7549" s="211">
        <v>0.45114066939960146</v>
      </c>
      <c r="K7549" s="211">
        <v>0.62023088634294044</v>
      </c>
      <c r="L7549" s="211">
        <v>0.27483236609491807</v>
      </c>
      <c r="M7549" s="211">
        <v>8.9993550436261449E-2</v>
      </c>
      <c r="N7549" s="211">
        <v>0.50185978703644851</v>
      </c>
      <c r="O7549" s="211">
        <v>0.7215591431480215</v>
      </c>
      <c r="P7549" s="211">
        <v>7.1172019923909979E-2</v>
      </c>
      <c r="Q7549" s="211">
        <v>0.12667347438850657</v>
      </c>
      <c r="R7549" s="211">
        <v>0.46004965682235716</v>
      </c>
      <c r="S7549" s="211">
        <v>0.33840246926627787</v>
      </c>
      <c r="T7549" s="211">
        <v>0.50962157750592352</v>
      </c>
      <c r="U7549" s="211">
        <v>0.38436791857436259</v>
      </c>
      <c r="V7549" s="211">
        <v>5.3473771853677715E-2</v>
      </c>
      <c r="W7549" s="211">
        <v>0.56322153293974309</v>
      </c>
      <c r="X7549" s="211">
        <v>0.36914703734804516</v>
      </c>
      <c r="Y7549" s="211">
        <v>0.66541178409942614</v>
      </c>
      <c r="Z7549" s="211">
        <v>0.14458070372403953</v>
      </c>
      <c r="AA7549" s="212">
        <v>0.12451929390604349</v>
      </c>
    </row>
    <row r="7550" spans="1:27" x14ac:dyDescent="0.35">
      <c r="A7550" s="210" t="s">
        <v>8226</v>
      </c>
      <c r="B7550" s="217">
        <v>141.79696942844259</v>
      </c>
      <c r="C7550" s="211">
        <v>6.4315753107151569E-2</v>
      </c>
      <c r="D7550" s="211">
        <v>0.12805085098594426</v>
      </c>
      <c r="E7550" s="211">
        <v>8.1727917422838761E-2</v>
      </c>
      <c r="F7550" s="211">
        <v>0.1105181466190623</v>
      </c>
      <c r="G7550" s="211">
        <v>0.12230650026651968</v>
      </c>
      <c r="H7550" s="211">
        <v>0.11915156955989135</v>
      </c>
      <c r="I7550" s="211">
        <v>0.49793485996110692</v>
      </c>
      <c r="J7550" s="211">
        <v>0.45369524909566245</v>
      </c>
      <c r="K7550" s="211">
        <v>0.572978817250683</v>
      </c>
      <c r="L7550" s="211">
        <v>0.27670805650182095</v>
      </c>
      <c r="M7550" s="211">
        <v>9.0386869225001512E-2</v>
      </c>
      <c r="N7550" s="211">
        <v>0.47748823057511036</v>
      </c>
      <c r="O7550" s="211">
        <v>0.61751433160170777</v>
      </c>
      <c r="P7550" s="211">
        <v>6.6847230904519009E-2</v>
      </c>
      <c r="Q7550" s="211">
        <v>7.1474626174431885E-2</v>
      </c>
      <c r="R7550" s="211">
        <v>0.41441265718579101</v>
      </c>
      <c r="S7550" s="211">
        <v>0.35798092861359543</v>
      </c>
      <c r="T7550" s="211">
        <v>0.4744632623610246</v>
      </c>
      <c r="U7550" s="211">
        <v>0.38808749637708612</v>
      </c>
      <c r="V7550" s="211">
        <v>0.13866101915590545</v>
      </c>
      <c r="W7550" s="211">
        <v>0.60097005484483279</v>
      </c>
      <c r="X7550" s="211">
        <v>0.30903662516605546</v>
      </c>
      <c r="Y7550" s="211">
        <v>0.5815080095650359</v>
      </c>
      <c r="Z7550" s="211">
        <v>0.14555411649896458</v>
      </c>
      <c r="AA7550" s="212">
        <v>0.11445203926941103</v>
      </c>
    </row>
    <row r="7551" spans="1:27" x14ac:dyDescent="0.35">
      <c r="A7551" s="210" t="s">
        <v>8227</v>
      </c>
      <c r="B7551" s="217">
        <v>142.87772632002043</v>
      </c>
      <c r="C7551" s="211">
        <v>5.4886589524272021E-2</v>
      </c>
      <c r="D7551" s="211">
        <v>0.12161922436325089</v>
      </c>
      <c r="E7551" s="211">
        <v>7.9532398784701794E-2</v>
      </c>
      <c r="F7551" s="211">
        <v>0.11012971172578381</v>
      </c>
      <c r="G7551" s="211">
        <v>0.12367507140555635</v>
      </c>
      <c r="H7551" s="211">
        <v>0.11037260448416303</v>
      </c>
      <c r="I7551" s="211">
        <v>0.51561074264660334</v>
      </c>
      <c r="J7551" s="211">
        <v>0.42350151913747597</v>
      </c>
      <c r="K7551" s="211">
        <v>0.60275462492534204</v>
      </c>
      <c r="L7551" s="211">
        <v>0.27901547033927682</v>
      </c>
      <c r="M7551" s="211">
        <v>8.9971497026104255E-2</v>
      </c>
      <c r="N7551" s="211">
        <v>0.56831206471716211</v>
      </c>
      <c r="O7551" s="211">
        <v>0.74323396037439937</v>
      </c>
      <c r="P7551" s="211">
        <v>6.4991202074124704E-2</v>
      </c>
      <c r="Q7551" s="211">
        <v>0.11803110288539884</v>
      </c>
      <c r="R7551" s="211">
        <v>0.43983748893929131</v>
      </c>
      <c r="S7551" s="211">
        <v>0.2735744357282528</v>
      </c>
      <c r="T7551" s="211">
        <v>0.57548521100206329</v>
      </c>
      <c r="U7551" s="211">
        <v>0.31813733149468637</v>
      </c>
      <c r="V7551" s="211">
        <v>0.15283644664628143</v>
      </c>
      <c r="W7551" s="211">
        <v>0.47042067062724696</v>
      </c>
      <c r="X7551" s="211">
        <v>0.38756441320090462</v>
      </c>
      <c r="Y7551" s="211">
        <v>0.67145259587552775</v>
      </c>
      <c r="Z7551" s="211">
        <v>0.14170610994149491</v>
      </c>
      <c r="AA7551" s="212">
        <v>0.12269248222887688</v>
      </c>
    </row>
    <row r="7552" spans="1:27" x14ac:dyDescent="0.35">
      <c r="A7552" s="210" t="s">
        <v>8228</v>
      </c>
      <c r="B7552" s="217">
        <v>149.89587415311394</v>
      </c>
      <c r="C7552" s="211">
        <v>6.1930561433670359E-2</v>
      </c>
      <c r="D7552" s="211">
        <v>0.11936632352754058</v>
      </c>
      <c r="E7552" s="211">
        <v>7.7209804212676786E-2</v>
      </c>
      <c r="F7552" s="211">
        <v>9.3579393767615787E-2</v>
      </c>
      <c r="G7552" s="211">
        <v>0.11696202040108336</v>
      </c>
      <c r="H7552" s="211">
        <v>0.1207015779873582</v>
      </c>
      <c r="I7552" s="211">
        <v>0.53729686562102819</v>
      </c>
      <c r="J7552" s="211">
        <v>0.42240504219120667</v>
      </c>
      <c r="K7552" s="211">
        <v>0.56084003574956509</v>
      </c>
      <c r="L7552" s="211">
        <v>0.27235363304181642</v>
      </c>
      <c r="M7552" s="211">
        <v>0.10670691199756958</v>
      </c>
      <c r="N7552" s="211">
        <v>0.43591644111080152</v>
      </c>
      <c r="O7552" s="211">
        <v>0.65931996471931709</v>
      </c>
      <c r="P7552" s="211">
        <v>6.9680226022021341E-2</v>
      </c>
      <c r="Q7552" s="211">
        <v>7.8759184787742118E-2</v>
      </c>
      <c r="R7552" s="211">
        <v>0.47152744819035969</v>
      </c>
      <c r="S7552" s="211">
        <v>0.26952367963307383</v>
      </c>
      <c r="T7552" s="211">
        <v>0.61179956185835827</v>
      </c>
      <c r="U7552" s="211">
        <v>0.45626253378945669</v>
      </c>
      <c r="V7552" s="211">
        <v>0.1394163208031117</v>
      </c>
      <c r="W7552" s="211">
        <v>0.54959929339660119</v>
      </c>
      <c r="X7552" s="211">
        <v>0.29683245405255493</v>
      </c>
      <c r="Y7552" s="211">
        <v>0.61097252032456739</v>
      </c>
      <c r="Z7552" s="211">
        <v>0.14799305588514722</v>
      </c>
      <c r="AA7552" s="212">
        <v>0.12500538167017147</v>
      </c>
    </row>
    <row r="7553" spans="1:27" x14ac:dyDescent="0.35">
      <c r="A7553" s="210" t="s">
        <v>8229</v>
      </c>
      <c r="B7553" s="217">
        <v>164.27908852475568</v>
      </c>
      <c r="C7553" s="211">
        <v>7.9673284947562706E-2</v>
      </c>
      <c r="D7553" s="211">
        <v>0.1258279456247455</v>
      </c>
      <c r="E7553" s="211">
        <v>7.0428240946503892E-2</v>
      </c>
      <c r="F7553" s="211">
        <v>9.7171759360773963E-2</v>
      </c>
      <c r="G7553" s="211">
        <v>0.12307291639228059</v>
      </c>
      <c r="H7553" s="211">
        <v>0.1134748731704085</v>
      </c>
      <c r="I7553" s="211">
        <v>0.51495904828543948</v>
      </c>
      <c r="J7553" s="211">
        <v>0.44484115281912662</v>
      </c>
      <c r="K7553" s="211">
        <v>0.63510530907575857</v>
      </c>
      <c r="L7553" s="211">
        <v>0.27533895225821653</v>
      </c>
      <c r="M7553" s="211">
        <v>9.8644978110236523E-2</v>
      </c>
      <c r="N7553" s="211">
        <v>0.54204495482058657</v>
      </c>
      <c r="O7553" s="211">
        <v>0.70474362269587587</v>
      </c>
      <c r="P7553" s="211">
        <v>6.7011934355796096E-2</v>
      </c>
      <c r="Q7553" s="211">
        <v>0.13209632732171755</v>
      </c>
      <c r="R7553" s="211">
        <v>0.48543672855418507</v>
      </c>
      <c r="S7553" s="211">
        <v>0.37874514393611697</v>
      </c>
      <c r="T7553" s="211">
        <v>0.54624829190778867</v>
      </c>
      <c r="U7553" s="211">
        <v>0.40868339051553793</v>
      </c>
      <c r="V7553" s="211">
        <v>0.13943999826128206</v>
      </c>
      <c r="W7553" s="211">
        <v>0.48422396393892853</v>
      </c>
      <c r="X7553" s="211">
        <v>0.36958942320547383</v>
      </c>
      <c r="Y7553" s="211">
        <v>0.66758186597621583</v>
      </c>
      <c r="Z7553" s="211">
        <v>0.14493261213516678</v>
      </c>
      <c r="AA7553" s="212">
        <v>0.11770699836312647</v>
      </c>
    </row>
    <row r="7554" spans="1:27" x14ac:dyDescent="0.35">
      <c r="A7554" s="210" t="s">
        <v>8230</v>
      </c>
      <c r="B7554" s="217">
        <v>123.18164705017098</v>
      </c>
      <c r="C7554" s="211">
        <v>7.1316296445902455E-2</v>
      </c>
      <c r="D7554" s="211">
        <v>0.12820637782485633</v>
      </c>
      <c r="E7554" s="211">
        <v>7.2214887444728704E-2</v>
      </c>
      <c r="F7554" s="211">
        <v>7.667098097687422E-2</v>
      </c>
      <c r="G7554" s="211">
        <v>0.1211770263197392</v>
      </c>
      <c r="H7554" s="211">
        <v>0.11664074041978921</v>
      </c>
      <c r="I7554" s="211">
        <v>0.46377566668179049</v>
      </c>
      <c r="J7554" s="211">
        <v>0.45492927910924236</v>
      </c>
      <c r="K7554" s="211">
        <v>0.63048139543155046</v>
      </c>
      <c r="L7554" s="211">
        <v>0.27696429114452453</v>
      </c>
      <c r="M7554" s="211">
        <v>0.10660000300980876</v>
      </c>
      <c r="N7554" s="211">
        <v>0.52783816809633921</v>
      </c>
      <c r="O7554" s="211">
        <v>0.748852187441302</v>
      </c>
      <c r="P7554" s="211">
        <v>6.8549740693560013E-2</v>
      </c>
      <c r="Q7554" s="211">
        <v>0.12801884312103534</v>
      </c>
      <c r="R7554" s="211">
        <v>0.43136493515552515</v>
      </c>
      <c r="S7554" s="211">
        <v>0.30618373857746861</v>
      </c>
      <c r="T7554" s="211">
        <v>0.53847874094805814</v>
      </c>
      <c r="U7554" s="211">
        <v>0.3951015012185537</v>
      </c>
      <c r="V7554" s="211">
        <v>5.7846137936219427E-2</v>
      </c>
      <c r="W7554" s="211">
        <v>0.58604701403920978</v>
      </c>
      <c r="X7554" s="211">
        <v>0.44312133062699788</v>
      </c>
      <c r="Y7554" s="211">
        <v>0.55741966052540914</v>
      </c>
      <c r="Z7554" s="211">
        <v>0.14958070580242686</v>
      </c>
      <c r="AA7554" s="212">
        <v>0.12003760567274535</v>
      </c>
    </row>
    <row r="7555" spans="1:27" x14ac:dyDescent="0.35">
      <c r="A7555" s="210" t="s">
        <v>8231</v>
      </c>
      <c r="B7555" s="217">
        <v>147.46721167311981</v>
      </c>
      <c r="C7555" s="211">
        <v>6.8378337071591661E-2</v>
      </c>
      <c r="D7555" s="211">
        <v>0.12356051254453983</v>
      </c>
      <c r="E7555" s="211">
        <v>7.2631006062007994E-2</v>
      </c>
      <c r="F7555" s="211">
        <v>0.10050729126015359</v>
      </c>
      <c r="G7555" s="211">
        <v>0.12157373121506122</v>
      </c>
      <c r="H7555" s="211">
        <v>0.12811693891445444</v>
      </c>
      <c r="I7555" s="211">
        <v>0.49929595183908798</v>
      </c>
      <c r="J7555" s="211">
        <v>0.40971477671299905</v>
      </c>
      <c r="K7555" s="211">
        <v>0.58409409796345368</v>
      </c>
      <c r="L7555" s="211">
        <v>0.28003639946967529</v>
      </c>
      <c r="M7555" s="211">
        <v>9.7395015041852578E-2</v>
      </c>
      <c r="N7555" s="211">
        <v>0.37674180166864973</v>
      </c>
      <c r="O7555" s="211">
        <v>0.74862352944069022</v>
      </c>
      <c r="P7555" s="211">
        <v>6.5624874601238337E-2</v>
      </c>
      <c r="Q7555" s="211">
        <v>0.11498547747233823</v>
      </c>
      <c r="R7555" s="211">
        <v>0.430616170367568</v>
      </c>
      <c r="S7555" s="211">
        <v>0.33820443532586741</v>
      </c>
      <c r="T7555" s="211">
        <v>0.54271010538886977</v>
      </c>
      <c r="U7555" s="211">
        <v>0.43551310029165191</v>
      </c>
      <c r="V7555" s="211">
        <v>0.12602739020883902</v>
      </c>
      <c r="W7555" s="211">
        <v>0.53453069446757773</v>
      </c>
      <c r="X7555" s="211">
        <v>0.28499214686263047</v>
      </c>
      <c r="Y7555" s="211">
        <v>0.6651280696362103</v>
      </c>
      <c r="Z7555" s="211">
        <v>0.14658456481744692</v>
      </c>
      <c r="AA7555" s="212">
        <v>0.11653915573856381</v>
      </c>
    </row>
    <row r="7556" spans="1:27" x14ac:dyDescent="0.35">
      <c r="A7556" s="210" t="s">
        <v>8232</v>
      </c>
      <c r="B7556" s="217">
        <v>107.95279534349199</v>
      </c>
      <c r="C7556" s="211">
        <v>4.9907352250979795E-2</v>
      </c>
      <c r="D7556" s="211">
        <v>0.11782610571634496</v>
      </c>
      <c r="E7556" s="211">
        <v>7.8968993202673712E-2</v>
      </c>
      <c r="F7556" s="211">
        <v>9.4850422083744085E-2</v>
      </c>
      <c r="G7556" s="211">
        <v>0.11585940951958251</v>
      </c>
      <c r="H7556" s="211">
        <v>0.11893224174636786</v>
      </c>
      <c r="I7556" s="211">
        <v>0.47624775981403211</v>
      </c>
      <c r="J7556" s="211">
        <v>0.41607501069369995</v>
      </c>
      <c r="K7556" s="211">
        <v>0.58824548403914145</v>
      </c>
      <c r="L7556" s="211">
        <v>0.28318550452763785</v>
      </c>
      <c r="M7556" s="211">
        <v>8.4040161795820967E-2</v>
      </c>
      <c r="N7556" s="211">
        <v>0.38595123109739543</v>
      </c>
      <c r="O7556" s="211">
        <v>0.6151173650221069</v>
      </c>
      <c r="P7556" s="211">
        <v>6.5238508401514531E-2</v>
      </c>
      <c r="Q7556" s="211">
        <v>0.10963126696361886</v>
      </c>
      <c r="R7556" s="211">
        <v>0.38353415012756581</v>
      </c>
      <c r="S7556" s="211">
        <v>0.35031099183792991</v>
      </c>
      <c r="T7556" s="211">
        <v>0.58626334661016499</v>
      </c>
      <c r="U7556" s="211">
        <v>0.45813815553456172</v>
      </c>
      <c r="V7556" s="211">
        <v>5.6918549735294033E-2</v>
      </c>
      <c r="W7556" s="211">
        <v>0.53554518018116148</v>
      </c>
      <c r="X7556" s="211">
        <v>0.34458483567834963</v>
      </c>
      <c r="Y7556" s="211">
        <v>0.6182999420245342</v>
      </c>
      <c r="Z7556" s="211">
        <v>0.14186462306618486</v>
      </c>
      <c r="AA7556" s="212">
        <v>0.11903389898708039</v>
      </c>
    </row>
    <row r="7557" spans="1:27" x14ac:dyDescent="0.35">
      <c r="A7557" s="210" t="s">
        <v>8233</v>
      </c>
      <c r="B7557" s="217">
        <v>132.22306494635751</v>
      </c>
      <c r="C7557" s="211">
        <v>5.9286373831255887E-2</v>
      </c>
      <c r="D7557" s="211">
        <v>0.12640673172789263</v>
      </c>
      <c r="E7557" s="211">
        <v>7.6644933751228758E-2</v>
      </c>
      <c r="F7557" s="211">
        <v>9.4809862289640709E-2</v>
      </c>
      <c r="G7557" s="211">
        <v>0.12282464318835304</v>
      </c>
      <c r="H7557" s="211">
        <v>0.1207649463323746</v>
      </c>
      <c r="I7557" s="211">
        <v>0.4142566759433311</v>
      </c>
      <c r="J7557" s="211">
        <v>0.4437604639064669</v>
      </c>
      <c r="K7557" s="211">
        <v>0.58381631723443861</v>
      </c>
      <c r="L7557" s="211">
        <v>0.28107045423325938</v>
      </c>
      <c r="M7557" s="211">
        <v>0.10045770355110839</v>
      </c>
      <c r="N7557" s="211">
        <v>0.51973461292795964</v>
      </c>
      <c r="O7557" s="211">
        <v>0.70687373774083129</v>
      </c>
      <c r="P7557" s="211">
        <v>6.888694073964563E-2</v>
      </c>
      <c r="Q7557" s="211">
        <v>0.13131958813187058</v>
      </c>
      <c r="R7557" s="211">
        <v>0.43928531841727247</v>
      </c>
      <c r="S7557" s="211">
        <v>0.36819521452378695</v>
      </c>
      <c r="T7557" s="211">
        <v>0.57074860239386371</v>
      </c>
      <c r="U7557" s="211">
        <v>0.3894091528165452</v>
      </c>
      <c r="V7557" s="211">
        <v>7.1654679617698058E-2</v>
      </c>
      <c r="W7557" s="211">
        <v>0.50552979056253344</v>
      </c>
      <c r="X7557" s="211">
        <v>0.249093707107892</v>
      </c>
      <c r="Y7557" s="211">
        <v>0.61672577520471761</v>
      </c>
      <c r="Z7557" s="211">
        <v>0.14190163731622915</v>
      </c>
      <c r="AA7557" s="212">
        <v>0.11599639251467586</v>
      </c>
    </row>
    <row r="7558" spans="1:27" x14ac:dyDescent="0.35">
      <c r="A7558" s="210" t="s">
        <v>8234</v>
      </c>
      <c r="B7558" s="217">
        <v>126.93258296482431</v>
      </c>
      <c r="C7558" s="211">
        <v>6.5782598255843233E-2</v>
      </c>
      <c r="D7558" s="211">
        <v>0.1209348381010231</v>
      </c>
      <c r="E7558" s="211">
        <v>8.5924965643191617E-2</v>
      </c>
      <c r="F7558" s="211">
        <v>6.9965699719211141E-2</v>
      </c>
      <c r="G7558" s="211">
        <v>0.12196204124736648</v>
      </c>
      <c r="H7558" s="211">
        <v>0.11305194015781374</v>
      </c>
      <c r="I7558" s="211">
        <v>0.42826646752154512</v>
      </c>
      <c r="J7558" s="211">
        <v>0.41763610697669673</v>
      </c>
      <c r="K7558" s="211">
        <v>0.62004640512310494</v>
      </c>
      <c r="L7558" s="211">
        <v>0.27170874118851762</v>
      </c>
      <c r="M7558" s="211">
        <v>0.10278884962007079</v>
      </c>
      <c r="N7558" s="211">
        <v>0.44685480755215184</v>
      </c>
      <c r="O7558" s="211">
        <v>0.63092974693153125</v>
      </c>
      <c r="P7558" s="211">
        <v>7.0191178902849316E-2</v>
      </c>
      <c r="Q7558" s="211">
        <v>7.2580059416787551E-2</v>
      </c>
      <c r="R7558" s="211">
        <v>0.45407016426281283</v>
      </c>
      <c r="S7558" s="211">
        <v>0.38651472751713006</v>
      </c>
      <c r="T7558" s="211">
        <v>0.53445137248266139</v>
      </c>
      <c r="U7558" s="211">
        <v>0.39945430576325719</v>
      </c>
      <c r="V7558" s="211">
        <v>8.4324026364145613E-2</v>
      </c>
      <c r="W7558" s="211">
        <v>0.5150453839904362</v>
      </c>
      <c r="X7558" s="211">
        <v>0.24114103089748146</v>
      </c>
      <c r="Y7558" s="211">
        <v>0.58516485051331979</v>
      </c>
      <c r="Z7558" s="211">
        <v>0.14652800056809398</v>
      </c>
      <c r="AA7558" s="212">
        <v>0.12177431981101999</v>
      </c>
    </row>
    <row r="7559" spans="1:27" x14ac:dyDescent="0.35">
      <c r="A7559" s="210" t="s">
        <v>8235</v>
      </c>
      <c r="B7559" s="217">
        <v>160.73224547518015</v>
      </c>
      <c r="C7559" s="211">
        <v>5.8665570392163129E-2</v>
      </c>
      <c r="D7559" s="211">
        <v>0.1189428520361434</v>
      </c>
      <c r="E7559" s="211">
        <v>7.7106406115511839E-2</v>
      </c>
      <c r="F7559" s="211">
        <v>9.8700771121926892E-2</v>
      </c>
      <c r="G7559" s="211">
        <v>0.11783570546157202</v>
      </c>
      <c r="H7559" s="211">
        <v>0.10530298649437492</v>
      </c>
      <c r="I7559" s="211">
        <v>0.45523500994964089</v>
      </c>
      <c r="J7559" s="211">
        <v>0.45621789480765829</v>
      </c>
      <c r="K7559" s="211">
        <v>0.55076868927398537</v>
      </c>
      <c r="L7559" s="211">
        <v>0.27927061754961618</v>
      </c>
      <c r="M7559" s="211">
        <v>0.10330000917510536</v>
      </c>
      <c r="N7559" s="211">
        <v>0.53940533079447173</v>
      </c>
      <c r="O7559" s="211">
        <v>0.74442432658896651</v>
      </c>
      <c r="P7559" s="211">
        <v>7.0634089525843491E-2</v>
      </c>
      <c r="Q7559" s="211">
        <v>7.5631754307880467E-2</v>
      </c>
      <c r="R7559" s="211">
        <v>0.37893216806696356</v>
      </c>
      <c r="S7559" s="211">
        <v>0.30988818490372239</v>
      </c>
      <c r="T7559" s="211">
        <v>0.53327893393616599</v>
      </c>
      <c r="U7559" s="211">
        <v>0.43666117166947033</v>
      </c>
      <c r="V7559" s="211">
        <v>0.10133470270194346</v>
      </c>
      <c r="W7559" s="211">
        <v>0.59512265788572494</v>
      </c>
      <c r="X7559" s="211">
        <v>0.30052692298612982</v>
      </c>
      <c r="Y7559" s="211">
        <v>0.75164692804464261</v>
      </c>
      <c r="Z7559" s="211">
        <v>0.13996739676130315</v>
      </c>
      <c r="AA7559" s="212">
        <v>0.11492394232719988</v>
      </c>
    </row>
    <row r="7560" spans="1:27" x14ac:dyDescent="0.35">
      <c r="A7560" s="210" t="s">
        <v>8236</v>
      </c>
      <c r="B7560" s="217">
        <v>136.1128320622995</v>
      </c>
      <c r="C7560" s="211">
        <v>5.231523732580938E-2</v>
      </c>
      <c r="D7560" s="211">
        <v>0.12540942940671004</v>
      </c>
      <c r="E7560" s="211">
        <v>7.3173585300364011E-2</v>
      </c>
      <c r="F7560" s="211">
        <v>0.10986336572867791</v>
      </c>
      <c r="G7560" s="211">
        <v>0.11644334444890969</v>
      </c>
      <c r="H7560" s="211">
        <v>0.12149100044425432</v>
      </c>
      <c r="I7560" s="211">
        <v>0.41662741146892651</v>
      </c>
      <c r="J7560" s="211">
        <v>0.42292562981829207</v>
      </c>
      <c r="K7560" s="211">
        <v>0.5975470108744011</v>
      </c>
      <c r="L7560" s="211">
        <v>0.26912804643384164</v>
      </c>
      <c r="M7560" s="211">
        <v>9.4801665489458717E-2</v>
      </c>
      <c r="N7560" s="211">
        <v>0.39672552727432692</v>
      </c>
      <c r="O7560" s="211">
        <v>0.72306773061447771</v>
      </c>
      <c r="P7560" s="211">
        <v>6.7488280102831782E-2</v>
      </c>
      <c r="Q7560" s="211">
        <v>0.13229147585952064</v>
      </c>
      <c r="R7560" s="211">
        <v>0.42925398349955968</v>
      </c>
      <c r="S7560" s="211">
        <v>0.29650427293278708</v>
      </c>
      <c r="T7560" s="211">
        <v>0.59831769661979239</v>
      </c>
      <c r="U7560" s="211">
        <v>0.51919815480251585</v>
      </c>
      <c r="V7560" s="211">
        <v>7.923631618187911E-2</v>
      </c>
      <c r="W7560" s="211">
        <v>0.5244309222808704</v>
      </c>
      <c r="X7560" s="211">
        <v>0.40234010566512496</v>
      </c>
      <c r="Y7560" s="211">
        <v>0.7070727153822195</v>
      </c>
      <c r="Z7560" s="211">
        <v>0.14744073796494606</v>
      </c>
      <c r="AA7560" s="212">
        <v>0.12007282139968727</v>
      </c>
    </row>
    <row r="7561" spans="1:27" x14ac:dyDescent="0.35">
      <c r="A7561" s="210" t="s">
        <v>8237</v>
      </c>
      <c r="B7561" s="217">
        <v>125.0610825536082</v>
      </c>
      <c r="C7561" s="211">
        <v>5.844773445755666E-2</v>
      </c>
      <c r="D7561" s="211">
        <v>0.12727711121682597</v>
      </c>
      <c r="E7561" s="211">
        <v>8.0273696262290722E-2</v>
      </c>
      <c r="F7561" s="211">
        <v>8.6510332241118815E-2</v>
      </c>
      <c r="G7561" s="211">
        <v>0.1190984972234664</v>
      </c>
      <c r="H7561" s="211">
        <v>0.11629427340626729</v>
      </c>
      <c r="I7561" s="211">
        <v>0.45857382081899645</v>
      </c>
      <c r="J7561" s="211">
        <v>0.45711961050238359</v>
      </c>
      <c r="K7561" s="211">
        <v>0.57593505650484622</v>
      </c>
      <c r="L7561" s="211">
        <v>0.26993178202875873</v>
      </c>
      <c r="M7561" s="211">
        <v>0.11592255221179151</v>
      </c>
      <c r="N7561" s="211">
        <v>0.41463817786361368</v>
      </c>
      <c r="O7561" s="211">
        <v>0.61093826675851226</v>
      </c>
      <c r="P7561" s="211">
        <v>6.8596502123009537E-2</v>
      </c>
      <c r="Q7561" s="211">
        <v>8.6713001229134737E-2</v>
      </c>
      <c r="R7561" s="211">
        <v>0.47757521122543983</v>
      </c>
      <c r="S7561" s="211">
        <v>0.34170268800838843</v>
      </c>
      <c r="T7561" s="211">
        <v>0.54257162073880472</v>
      </c>
      <c r="U7561" s="211">
        <v>0.38640617969713026</v>
      </c>
      <c r="V7561" s="211">
        <v>8.2511251558277446E-2</v>
      </c>
      <c r="W7561" s="211">
        <v>0.48725421572419569</v>
      </c>
      <c r="X7561" s="211">
        <v>0.34442079029470718</v>
      </c>
      <c r="Y7561" s="211">
        <v>0.61995917938380962</v>
      </c>
      <c r="Z7561" s="211">
        <v>0.14656676278707048</v>
      </c>
      <c r="AA7561" s="212">
        <v>0.1219955068408473</v>
      </c>
    </row>
    <row r="7562" spans="1:27" x14ac:dyDescent="0.35">
      <c r="A7562" s="210" t="s">
        <v>8238</v>
      </c>
      <c r="B7562" s="217">
        <v>110.00747149281189</v>
      </c>
      <c r="C7562" s="211">
        <v>8.1981957896238675E-2</v>
      </c>
      <c r="D7562" s="211">
        <v>0.12357113358766832</v>
      </c>
      <c r="E7562" s="211">
        <v>6.5931981689120608E-2</v>
      </c>
      <c r="F7562" s="211">
        <v>0.10027620363973125</v>
      </c>
      <c r="G7562" s="211">
        <v>0.12385914794489823</v>
      </c>
      <c r="H7562" s="211">
        <v>0.12335831779714265</v>
      </c>
      <c r="I7562" s="211">
        <v>0.50359941520327611</v>
      </c>
      <c r="J7562" s="211">
        <v>0.43883221673251299</v>
      </c>
      <c r="K7562" s="211">
        <v>0.56912086398312212</v>
      </c>
      <c r="L7562" s="211">
        <v>0.27665858605984162</v>
      </c>
      <c r="M7562" s="211">
        <v>0.11081764817755402</v>
      </c>
      <c r="N7562" s="211">
        <v>0.38940351142028989</v>
      </c>
      <c r="O7562" s="211">
        <v>0.63459711889058501</v>
      </c>
      <c r="P7562" s="211">
        <v>7.0588390197232745E-2</v>
      </c>
      <c r="Q7562" s="211">
        <v>5.4699066376980868E-2</v>
      </c>
      <c r="R7562" s="211">
        <v>0.42765949896445077</v>
      </c>
      <c r="S7562" s="211">
        <v>0.27941304496741026</v>
      </c>
      <c r="T7562" s="211">
        <v>0.54958173154976919</v>
      </c>
      <c r="U7562" s="211">
        <v>0.33326032023768609</v>
      </c>
      <c r="V7562" s="211">
        <v>5.4853660584292155E-2</v>
      </c>
      <c r="W7562" s="211">
        <v>0.54431734675679677</v>
      </c>
      <c r="X7562" s="211">
        <v>0.36721828387997757</v>
      </c>
      <c r="Y7562" s="211">
        <v>0.67100434043606583</v>
      </c>
      <c r="Z7562" s="211">
        <v>0.14931616298287767</v>
      </c>
      <c r="AA7562" s="212">
        <v>0.11746066142359737</v>
      </c>
    </row>
    <row r="7563" spans="1:27" x14ac:dyDescent="0.35">
      <c r="A7563" s="210" t="s">
        <v>8239</v>
      </c>
      <c r="B7563" s="217">
        <v>144.09224997096842</v>
      </c>
      <c r="C7563" s="211">
        <v>8.3565278212825639E-2</v>
      </c>
      <c r="D7563" s="211">
        <v>0.12761960383947807</v>
      </c>
      <c r="E7563" s="211">
        <v>6.9706358166932048E-2</v>
      </c>
      <c r="F7563" s="211">
        <v>8.2843387231207155E-2</v>
      </c>
      <c r="G7563" s="211">
        <v>0.12485387580607722</v>
      </c>
      <c r="H7563" s="211">
        <v>0.12683529840080016</v>
      </c>
      <c r="I7563" s="211">
        <v>0.50742831907063368</v>
      </c>
      <c r="J7563" s="211">
        <v>0.45321513275178377</v>
      </c>
      <c r="K7563" s="211">
        <v>0.58962808790820576</v>
      </c>
      <c r="L7563" s="211">
        <v>0.26920136893717106</v>
      </c>
      <c r="M7563" s="211">
        <v>9.7723271125622679E-2</v>
      </c>
      <c r="N7563" s="211">
        <v>0.42939175695232756</v>
      </c>
      <c r="O7563" s="211">
        <v>0.59765171271314599</v>
      </c>
      <c r="P7563" s="211">
        <v>6.8876263970618926E-2</v>
      </c>
      <c r="Q7563" s="211">
        <v>6.4483274317146649E-2</v>
      </c>
      <c r="R7563" s="211">
        <v>0.43045012506771063</v>
      </c>
      <c r="S7563" s="211">
        <v>0.28719594173670088</v>
      </c>
      <c r="T7563" s="211">
        <v>0.5995112296144447</v>
      </c>
      <c r="U7563" s="211">
        <v>0.39714811024750912</v>
      </c>
      <c r="V7563" s="211">
        <v>0.14732795532879239</v>
      </c>
      <c r="W7563" s="211">
        <v>0.4786236829682014</v>
      </c>
      <c r="X7563" s="211">
        <v>0.3492125871639189</v>
      </c>
      <c r="Y7563" s="211">
        <v>0.56078549659971333</v>
      </c>
      <c r="Z7563" s="211">
        <v>0.14909616909667761</v>
      </c>
      <c r="AA7563" s="212">
        <v>0.11769224891341665</v>
      </c>
    </row>
    <row r="7564" spans="1:27" x14ac:dyDescent="0.35">
      <c r="A7564" s="210" t="s">
        <v>8240</v>
      </c>
      <c r="B7564" s="217">
        <v>103.07859884861496</v>
      </c>
      <c r="C7564" s="211">
        <v>7.323171806866148E-2</v>
      </c>
      <c r="D7564" s="211">
        <v>0.12604039574128237</v>
      </c>
      <c r="E7564" s="211">
        <v>7.6419152399505433E-2</v>
      </c>
      <c r="F7564" s="211">
        <v>0.10015980676162982</v>
      </c>
      <c r="G7564" s="211">
        <v>0.12338347989137098</v>
      </c>
      <c r="H7564" s="211">
        <v>0.11260526575948099</v>
      </c>
      <c r="I7564" s="211">
        <v>0.48273654207243505</v>
      </c>
      <c r="J7564" s="211">
        <v>0.4846138806529765</v>
      </c>
      <c r="K7564" s="211">
        <v>0.63078285709230375</v>
      </c>
      <c r="L7564" s="211">
        <v>0.27071768661535067</v>
      </c>
      <c r="M7564" s="211">
        <v>0.10385375696564499</v>
      </c>
      <c r="N7564" s="211">
        <v>0.3886546140575371</v>
      </c>
      <c r="O7564" s="211">
        <v>0.52220961036420177</v>
      </c>
      <c r="P7564" s="211">
        <v>6.4725692616878411E-2</v>
      </c>
      <c r="Q7564" s="211">
        <v>0.11432452407181945</v>
      </c>
      <c r="R7564" s="211">
        <v>0.4250829965442367</v>
      </c>
      <c r="S7564" s="211">
        <v>0.36714718493797971</v>
      </c>
      <c r="T7564" s="211">
        <v>0.56776583189520236</v>
      </c>
      <c r="U7564" s="211">
        <v>0.39657182771189536</v>
      </c>
      <c r="V7564" s="211">
        <v>5.5654333790815053E-2</v>
      </c>
      <c r="W7564" s="211">
        <v>0.51961176704805745</v>
      </c>
      <c r="X7564" s="211">
        <v>0.29214187503228584</v>
      </c>
      <c r="Y7564" s="211">
        <v>0.52246853763580037</v>
      </c>
      <c r="Z7564" s="211">
        <v>0.14976099210910171</v>
      </c>
      <c r="AA7564" s="212">
        <v>0.12226851626687754</v>
      </c>
    </row>
    <row r="7565" spans="1:27" x14ac:dyDescent="0.35">
      <c r="A7565" s="210" t="s">
        <v>8241</v>
      </c>
      <c r="B7565" s="217">
        <v>135.25460368976945</v>
      </c>
      <c r="C7565" s="211">
        <v>6.1674934444118111E-2</v>
      </c>
      <c r="D7565" s="211">
        <v>0.12416547982335031</v>
      </c>
      <c r="E7565" s="211">
        <v>7.6985291741379594E-2</v>
      </c>
      <c r="F7565" s="211">
        <v>0.10138289751048862</v>
      </c>
      <c r="G7565" s="211">
        <v>0.11902257282852872</v>
      </c>
      <c r="H7565" s="211">
        <v>0.11968475015478414</v>
      </c>
      <c r="I7565" s="211">
        <v>0.49698633642035661</v>
      </c>
      <c r="J7565" s="211">
        <v>0.46150491533947929</v>
      </c>
      <c r="K7565" s="211">
        <v>0.62264294205350579</v>
      </c>
      <c r="L7565" s="211">
        <v>0.27993910926691284</v>
      </c>
      <c r="M7565" s="211">
        <v>9.4869029723712528E-2</v>
      </c>
      <c r="N7565" s="211">
        <v>0.41485975634375516</v>
      </c>
      <c r="O7565" s="211">
        <v>0.72379917471315802</v>
      </c>
      <c r="P7565" s="211">
        <v>6.8748335380761708E-2</v>
      </c>
      <c r="Q7565" s="211">
        <v>0.12299222516218908</v>
      </c>
      <c r="R7565" s="211">
        <v>0.46893203900583069</v>
      </c>
      <c r="S7565" s="211">
        <v>0.28387133380985563</v>
      </c>
      <c r="T7565" s="211">
        <v>0.55847653780247264</v>
      </c>
      <c r="U7565" s="211">
        <v>0.51371808828009602</v>
      </c>
      <c r="V7565" s="211">
        <v>7.2934545312039661E-2</v>
      </c>
      <c r="W7565" s="211">
        <v>0.52142642811915318</v>
      </c>
      <c r="X7565" s="211">
        <v>0.4128913728775116</v>
      </c>
      <c r="Y7565" s="211">
        <v>0.69544995479994987</v>
      </c>
      <c r="Z7565" s="211">
        <v>0.14605175916638538</v>
      </c>
      <c r="AA7565" s="212">
        <v>0.12199371988647444</v>
      </c>
    </row>
    <row r="7566" spans="1:27" x14ac:dyDescent="0.35">
      <c r="A7566" s="210" t="s">
        <v>8242</v>
      </c>
      <c r="B7566" s="217">
        <v>118.93291297436507</v>
      </c>
      <c r="C7566" s="211">
        <v>6.5227139556218769E-2</v>
      </c>
      <c r="D7566" s="211">
        <v>0.12001352782256824</v>
      </c>
      <c r="E7566" s="211">
        <v>8.3339033256890585E-2</v>
      </c>
      <c r="F7566" s="211">
        <v>0.11336766967229002</v>
      </c>
      <c r="G7566" s="211">
        <v>0.12090712610676116</v>
      </c>
      <c r="H7566" s="211">
        <v>0.12186721191593695</v>
      </c>
      <c r="I7566" s="211">
        <v>0.51868717645142937</v>
      </c>
      <c r="J7566" s="211">
        <v>0.49759897874323983</v>
      </c>
      <c r="K7566" s="211">
        <v>0.58848819245019723</v>
      </c>
      <c r="L7566" s="211">
        <v>0.2780760510848107</v>
      </c>
      <c r="M7566" s="211">
        <v>0.10758700365250828</v>
      </c>
      <c r="N7566" s="211">
        <v>0.4378217930731117</v>
      </c>
      <c r="O7566" s="211">
        <v>0.72625512764486899</v>
      </c>
      <c r="P7566" s="211">
        <v>6.7189070563107356E-2</v>
      </c>
      <c r="Q7566" s="211">
        <v>0.10386120812199523</v>
      </c>
      <c r="R7566" s="211">
        <v>0.3815998597272347</v>
      </c>
      <c r="S7566" s="211">
        <v>0.3019330647370177</v>
      </c>
      <c r="T7566" s="211">
        <v>0.46437088594631637</v>
      </c>
      <c r="U7566" s="211">
        <v>0.49752872043648338</v>
      </c>
      <c r="V7566" s="211">
        <v>5.5008217525441327E-2</v>
      </c>
      <c r="W7566" s="211">
        <v>0.51308518509422074</v>
      </c>
      <c r="X7566" s="211">
        <v>0.27409182434137375</v>
      </c>
      <c r="Y7566" s="211">
        <v>0.64089918031118176</v>
      </c>
      <c r="Z7566" s="211">
        <v>0.14113400615184721</v>
      </c>
      <c r="AA7566" s="212">
        <v>0.12247850118285264</v>
      </c>
    </row>
    <row r="7567" spans="1:27" x14ac:dyDescent="0.35">
      <c r="A7567" s="210" t="s">
        <v>8243</v>
      </c>
      <c r="B7567" s="217">
        <v>114.14897098055761</v>
      </c>
      <c r="C7567" s="211">
        <v>8.0555927064955901E-2</v>
      </c>
      <c r="D7567" s="211">
        <v>0.12619227304677899</v>
      </c>
      <c r="E7567" s="211">
        <v>7.0625656400243972E-2</v>
      </c>
      <c r="F7567" s="211">
        <v>0.10274892984165453</v>
      </c>
      <c r="G7567" s="211">
        <v>0.11831035662909795</v>
      </c>
      <c r="H7567" s="211">
        <v>0.12043852714892588</v>
      </c>
      <c r="I7567" s="211">
        <v>0.47351722908183458</v>
      </c>
      <c r="J7567" s="211">
        <v>0.42311383388365703</v>
      </c>
      <c r="K7567" s="211">
        <v>0.62393926468684224</v>
      </c>
      <c r="L7567" s="211">
        <v>0.28095473467656823</v>
      </c>
      <c r="M7567" s="211">
        <v>9.5384614045725277E-2</v>
      </c>
      <c r="N7567" s="211">
        <v>0.55467287645832863</v>
      </c>
      <c r="O7567" s="211">
        <v>0.70316477440964553</v>
      </c>
      <c r="P7567" s="211">
        <v>6.4934329356713977E-2</v>
      </c>
      <c r="Q7567" s="211">
        <v>0.12681322539195483</v>
      </c>
      <c r="R7567" s="211">
        <v>0.35825305087216419</v>
      </c>
      <c r="S7567" s="211">
        <v>0.33328219338388954</v>
      </c>
      <c r="T7567" s="211">
        <v>0.53638771400717489</v>
      </c>
      <c r="U7567" s="211">
        <v>0.35548008297541561</v>
      </c>
      <c r="V7567" s="211">
        <v>5.6246980314194922E-2</v>
      </c>
      <c r="W7567" s="211">
        <v>0.59130545305961202</v>
      </c>
      <c r="X7567" s="211">
        <v>0.28068102292699398</v>
      </c>
      <c r="Y7567" s="211">
        <v>0.67261281802501771</v>
      </c>
      <c r="Z7567" s="211">
        <v>0.14476340776252095</v>
      </c>
      <c r="AA7567" s="212">
        <v>0.12013105423947641</v>
      </c>
    </row>
    <row r="7568" spans="1:27" x14ac:dyDescent="0.35">
      <c r="A7568" s="210" t="s">
        <v>8244</v>
      </c>
      <c r="B7568" s="217">
        <v>146.12312891659244</v>
      </c>
      <c r="C7568" s="211">
        <v>6.2991753913782297E-2</v>
      </c>
      <c r="D7568" s="211">
        <v>0.13010557797481767</v>
      </c>
      <c r="E7568" s="211">
        <v>8.5245872104652121E-2</v>
      </c>
      <c r="F7568" s="211">
        <v>9.1094177595756942E-2</v>
      </c>
      <c r="G7568" s="211">
        <v>0.1232130109697364</v>
      </c>
      <c r="H7568" s="211">
        <v>0.11681138539281888</v>
      </c>
      <c r="I7568" s="211">
        <v>0.51049777470558511</v>
      </c>
      <c r="J7568" s="211">
        <v>0.48312551539935922</v>
      </c>
      <c r="K7568" s="211">
        <v>0.58999742967803925</v>
      </c>
      <c r="L7568" s="211">
        <v>0.26952425875617542</v>
      </c>
      <c r="M7568" s="211">
        <v>9.0102407619564687E-2</v>
      </c>
      <c r="N7568" s="211">
        <v>0.4687468634106422</v>
      </c>
      <c r="O7568" s="211">
        <v>0.7632649927899352</v>
      </c>
      <c r="P7568" s="211">
        <v>6.4821975909716084E-2</v>
      </c>
      <c r="Q7568" s="211">
        <v>0.14610228312071399</v>
      </c>
      <c r="R7568" s="211">
        <v>0.41133987686960405</v>
      </c>
      <c r="S7568" s="211">
        <v>0.39212739460479135</v>
      </c>
      <c r="T7568" s="211">
        <v>0.60108842552204456</v>
      </c>
      <c r="U7568" s="211">
        <v>0.42564732023439744</v>
      </c>
      <c r="V7568" s="211">
        <v>0.10798769994923016</v>
      </c>
      <c r="W7568" s="211">
        <v>0.52069974307149125</v>
      </c>
      <c r="X7568" s="211">
        <v>0.27395055893829917</v>
      </c>
      <c r="Y7568" s="211">
        <v>0.62805963999689352</v>
      </c>
      <c r="Z7568" s="211">
        <v>0.14438683985484621</v>
      </c>
      <c r="AA7568" s="212">
        <v>0.11879620536392567</v>
      </c>
    </row>
    <row r="7569" spans="1:27" x14ac:dyDescent="0.35">
      <c r="A7569" s="210" t="s">
        <v>8245</v>
      </c>
      <c r="B7569" s="217">
        <v>139.67771925264199</v>
      </c>
      <c r="C7569" s="211">
        <v>7.2970042982900371E-2</v>
      </c>
      <c r="D7569" s="211">
        <v>0.12635811329008795</v>
      </c>
      <c r="E7569" s="211">
        <v>8.0195317820135531E-2</v>
      </c>
      <c r="F7569" s="211">
        <v>7.9053787404015446E-2</v>
      </c>
      <c r="G7569" s="211">
        <v>0.11599360866440801</v>
      </c>
      <c r="H7569" s="211">
        <v>0.11519536707935384</v>
      </c>
      <c r="I7569" s="211">
        <v>0.51715366691479459</v>
      </c>
      <c r="J7569" s="211">
        <v>0.44660596858846124</v>
      </c>
      <c r="K7569" s="211">
        <v>0.56365499438396627</v>
      </c>
      <c r="L7569" s="211">
        <v>0.27274857111323014</v>
      </c>
      <c r="M7569" s="211">
        <v>0.11115802138828666</v>
      </c>
      <c r="N7569" s="211">
        <v>0.39044033792003668</v>
      </c>
      <c r="O7569" s="211">
        <v>0.75039864696555303</v>
      </c>
      <c r="P7569" s="211">
        <v>7.0176421177774354E-2</v>
      </c>
      <c r="Q7569" s="211">
        <v>7.5702216855040916E-2</v>
      </c>
      <c r="R7569" s="211">
        <v>0.47021210298056909</v>
      </c>
      <c r="S7569" s="211">
        <v>0.30300228809392787</v>
      </c>
      <c r="T7569" s="211">
        <v>0.5891699192110057</v>
      </c>
      <c r="U7569" s="211">
        <v>0.55758330788834054</v>
      </c>
      <c r="V7569" s="211">
        <v>7.7520970148168347E-2</v>
      </c>
      <c r="W7569" s="211">
        <v>0.61888573191803431</v>
      </c>
      <c r="X7569" s="211">
        <v>0.29818612287220991</v>
      </c>
      <c r="Y7569" s="211">
        <v>0.5953622512007064</v>
      </c>
      <c r="Z7569" s="211">
        <v>0.14934167248981903</v>
      </c>
      <c r="AA7569" s="212">
        <v>0.12232409067792156</v>
      </c>
    </row>
    <row r="7570" spans="1:27" x14ac:dyDescent="0.35">
      <c r="A7570" s="210" t="s">
        <v>8246</v>
      </c>
      <c r="B7570" s="217">
        <v>126.44092988187261</v>
      </c>
      <c r="C7570" s="211">
        <v>5.3106930098730416E-2</v>
      </c>
      <c r="D7570" s="211">
        <v>0.12647162094032183</v>
      </c>
      <c r="E7570" s="211">
        <v>7.3019063796948544E-2</v>
      </c>
      <c r="F7570" s="211">
        <v>7.0065694749776891E-2</v>
      </c>
      <c r="G7570" s="211">
        <v>0.12102244004615487</v>
      </c>
      <c r="H7570" s="211">
        <v>0.11577598478954115</v>
      </c>
      <c r="I7570" s="211">
        <v>0.49199750318916785</v>
      </c>
      <c r="J7570" s="211">
        <v>0.47212181875814602</v>
      </c>
      <c r="K7570" s="211">
        <v>0.57129086273229956</v>
      </c>
      <c r="L7570" s="211">
        <v>0.27270225264698794</v>
      </c>
      <c r="M7570" s="211">
        <v>0.10399830293128773</v>
      </c>
      <c r="N7570" s="211">
        <v>0.44033854490547147</v>
      </c>
      <c r="O7570" s="211">
        <v>0.60850757624886032</v>
      </c>
      <c r="P7570" s="211">
        <v>7.141117382568804E-2</v>
      </c>
      <c r="Q7570" s="211">
        <v>0.11774822626376444</v>
      </c>
      <c r="R7570" s="211">
        <v>0.46270091706470712</v>
      </c>
      <c r="S7570" s="211">
        <v>0.35202962867364984</v>
      </c>
      <c r="T7570" s="211">
        <v>0.54533364576543408</v>
      </c>
      <c r="U7570" s="211">
        <v>0.36737306193836794</v>
      </c>
      <c r="V7570" s="211">
        <v>7.3563686100883874E-2</v>
      </c>
      <c r="W7570" s="211">
        <v>0.57767533066043619</v>
      </c>
      <c r="X7570" s="211">
        <v>0.43234945482705117</v>
      </c>
      <c r="Y7570" s="211">
        <v>0.70020585046672024</v>
      </c>
      <c r="Z7570" s="211">
        <v>0.14846659937838494</v>
      </c>
      <c r="AA7570" s="212">
        <v>0.12017163876945652</v>
      </c>
    </row>
    <row r="7571" spans="1:27" x14ac:dyDescent="0.35">
      <c r="A7571" s="210" t="s">
        <v>8247</v>
      </c>
      <c r="B7571" s="217">
        <v>140.64260319214304</v>
      </c>
      <c r="C7571" s="211">
        <v>8.7463726940075426E-2</v>
      </c>
      <c r="D7571" s="211">
        <v>0.12737497206424134</v>
      </c>
      <c r="E7571" s="211">
        <v>7.6219270626676661E-2</v>
      </c>
      <c r="F7571" s="211">
        <v>0.11070155782259151</v>
      </c>
      <c r="G7571" s="211">
        <v>0.1235348914865685</v>
      </c>
      <c r="H7571" s="211">
        <v>0.10937734527524647</v>
      </c>
      <c r="I7571" s="211">
        <v>0.49117358953671658</v>
      </c>
      <c r="J7571" s="211">
        <v>0.42705759155005563</v>
      </c>
      <c r="K7571" s="211">
        <v>0.64786566787464439</v>
      </c>
      <c r="L7571" s="211">
        <v>0.28324213919933833</v>
      </c>
      <c r="M7571" s="211">
        <v>0.10017988034608477</v>
      </c>
      <c r="N7571" s="211">
        <v>0.50454974523668672</v>
      </c>
      <c r="O7571" s="211">
        <v>0.74135919095189506</v>
      </c>
      <c r="P7571" s="211">
        <v>6.4080985929056991E-2</v>
      </c>
      <c r="Q7571" s="211">
        <v>6.4430605174458866E-2</v>
      </c>
      <c r="R7571" s="211">
        <v>0.41394733123450211</v>
      </c>
      <c r="S7571" s="211">
        <v>0.34085381835033807</v>
      </c>
      <c r="T7571" s="211">
        <v>0.64005167508611682</v>
      </c>
      <c r="U7571" s="211">
        <v>0.36353203862973171</v>
      </c>
      <c r="V7571" s="211">
        <v>8.9619603677849574E-2</v>
      </c>
      <c r="W7571" s="211">
        <v>0.52772004824004082</v>
      </c>
      <c r="X7571" s="211">
        <v>0.44097073635392603</v>
      </c>
      <c r="Y7571" s="211">
        <v>0.63722246579093522</v>
      </c>
      <c r="Z7571" s="211">
        <v>0.14592609712518731</v>
      </c>
      <c r="AA7571" s="212">
        <v>0.11433673690114393</v>
      </c>
    </row>
    <row r="7572" spans="1:27" x14ac:dyDescent="0.35">
      <c r="A7572" s="210" t="s">
        <v>8248</v>
      </c>
      <c r="B7572" s="217">
        <v>119.21521051313546</v>
      </c>
      <c r="C7572" s="211">
        <v>8.2005350912343677E-2</v>
      </c>
      <c r="D7572" s="211">
        <v>0.12177908818265959</v>
      </c>
      <c r="E7572" s="211">
        <v>7.434300544390321E-2</v>
      </c>
      <c r="F7572" s="211">
        <v>8.0485721114481046E-2</v>
      </c>
      <c r="G7572" s="211">
        <v>0.12665038752019939</v>
      </c>
      <c r="H7572" s="211">
        <v>0.11082278592410463</v>
      </c>
      <c r="I7572" s="211">
        <v>0.47608880352051353</v>
      </c>
      <c r="J7572" s="211">
        <v>0.4306051379182344</v>
      </c>
      <c r="K7572" s="211">
        <v>0.61661361361257494</v>
      </c>
      <c r="L7572" s="211">
        <v>0.27579722891084374</v>
      </c>
      <c r="M7572" s="211">
        <v>0.10618466870585476</v>
      </c>
      <c r="N7572" s="211">
        <v>0.44788828014648702</v>
      </c>
      <c r="O7572" s="211">
        <v>0.61473392307393893</v>
      </c>
      <c r="P7572" s="211">
        <v>6.9959411136020666E-2</v>
      </c>
      <c r="Q7572" s="211">
        <v>9.7081181109828635E-2</v>
      </c>
      <c r="R7572" s="211">
        <v>0.4490056322632604</v>
      </c>
      <c r="S7572" s="211">
        <v>0.40071942920217457</v>
      </c>
      <c r="T7572" s="211">
        <v>0.48346504510668159</v>
      </c>
      <c r="U7572" s="211">
        <v>0.43373212826357127</v>
      </c>
      <c r="V7572" s="211">
        <v>5.3993876662464767E-2</v>
      </c>
      <c r="W7572" s="211">
        <v>0.62017578728138723</v>
      </c>
      <c r="X7572" s="211">
        <v>0.31864116096855999</v>
      </c>
      <c r="Y7572" s="211">
        <v>0.56837125563666435</v>
      </c>
      <c r="Z7572" s="211">
        <v>0.14505483051507626</v>
      </c>
      <c r="AA7572" s="212">
        <v>0.11652428194228313</v>
      </c>
    </row>
    <row r="7573" spans="1:27" x14ac:dyDescent="0.35">
      <c r="A7573" s="210" t="s">
        <v>8249</v>
      </c>
      <c r="B7573" s="217">
        <v>152.35488492888595</v>
      </c>
      <c r="C7573" s="211">
        <v>5.2383263660082988E-2</v>
      </c>
      <c r="D7573" s="211">
        <v>0.12104020391704125</v>
      </c>
      <c r="E7573" s="211">
        <v>8.2126990731765576E-2</v>
      </c>
      <c r="F7573" s="211">
        <v>8.7530543962556953E-2</v>
      </c>
      <c r="G7573" s="211">
        <v>0.12446948588791724</v>
      </c>
      <c r="H7573" s="211">
        <v>0.10325261719729595</v>
      </c>
      <c r="I7573" s="211">
        <v>0.48625100711045471</v>
      </c>
      <c r="J7573" s="211">
        <v>0.47959373593337529</v>
      </c>
      <c r="K7573" s="211">
        <v>0.6293004459006647</v>
      </c>
      <c r="L7573" s="211">
        <v>0.27340611650584229</v>
      </c>
      <c r="M7573" s="211">
        <v>0.10266269354073868</v>
      </c>
      <c r="N7573" s="211">
        <v>0.48037828551555528</v>
      </c>
      <c r="O7573" s="211">
        <v>0.71338438821928274</v>
      </c>
      <c r="P7573" s="211">
        <v>7.2845237084955536E-2</v>
      </c>
      <c r="Q7573" s="211">
        <v>5.1379223263294943E-2</v>
      </c>
      <c r="R7573" s="211">
        <v>0.40289233216912412</v>
      </c>
      <c r="S7573" s="211">
        <v>0.3775103386390698</v>
      </c>
      <c r="T7573" s="211">
        <v>0.53951813806945159</v>
      </c>
      <c r="U7573" s="211">
        <v>0.39114980793218351</v>
      </c>
      <c r="V7573" s="211">
        <v>0.1319404890602823</v>
      </c>
      <c r="W7573" s="211">
        <v>0.63079134433596706</v>
      </c>
      <c r="X7573" s="211">
        <v>0.34216631532358971</v>
      </c>
      <c r="Y7573" s="211">
        <v>0.68415442898791434</v>
      </c>
      <c r="Z7573" s="211">
        <v>0.14735742151285242</v>
      </c>
      <c r="AA7573" s="212">
        <v>0.12703794579818017</v>
      </c>
    </row>
    <row r="7574" spans="1:27" x14ac:dyDescent="0.35">
      <c r="A7574" s="210" t="s">
        <v>8250</v>
      </c>
      <c r="B7574" s="217">
        <v>138.38906890718434</v>
      </c>
      <c r="C7574" s="211">
        <v>5.2752167091065193E-2</v>
      </c>
      <c r="D7574" s="211">
        <v>0.11102106043838131</v>
      </c>
      <c r="E7574" s="211">
        <v>8.5434978615145846E-2</v>
      </c>
      <c r="F7574" s="211">
        <v>0.11483453796777035</v>
      </c>
      <c r="G7574" s="211">
        <v>0.11974834483000078</v>
      </c>
      <c r="H7574" s="211">
        <v>0.12250973116499322</v>
      </c>
      <c r="I7574" s="211">
        <v>0.46399326509573496</v>
      </c>
      <c r="J7574" s="211">
        <v>0.43392441097844042</v>
      </c>
      <c r="K7574" s="211">
        <v>0.62941546128721759</v>
      </c>
      <c r="L7574" s="211">
        <v>0.27274339217007293</v>
      </c>
      <c r="M7574" s="211">
        <v>8.5073932965650731E-2</v>
      </c>
      <c r="N7574" s="211">
        <v>0.39526484871262091</v>
      </c>
      <c r="O7574" s="211">
        <v>0.75674918967286176</v>
      </c>
      <c r="P7574" s="211">
        <v>6.7897985073252606E-2</v>
      </c>
      <c r="Q7574" s="211">
        <v>0.13245834904134685</v>
      </c>
      <c r="R7574" s="211">
        <v>0.45753664344643252</v>
      </c>
      <c r="S7574" s="211">
        <v>0.31773326787999456</v>
      </c>
      <c r="T7574" s="211">
        <v>0.63124979757935029</v>
      </c>
      <c r="U7574" s="211">
        <v>0.48667228712757998</v>
      </c>
      <c r="V7574" s="211">
        <v>8.2076762905456485E-2</v>
      </c>
      <c r="W7574" s="211">
        <v>0.61905731749717052</v>
      </c>
      <c r="X7574" s="211">
        <v>0.30150899096957362</v>
      </c>
      <c r="Y7574" s="211">
        <v>0.64283643634650023</v>
      </c>
      <c r="Z7574" s="211">
        <v>0.14676911009755469</v>
      </c>
      <c r="AA7574" s="212">
        <v>0.11886310895803565</v>
      </c>
    </row>
    <row r="7575" spans="1:27" x14ac:dyDescent="0.35">
      <c r="A7575" s="210" t="s">
        <v>8251</v>
      </c>
      <c r="B7575" s="217">
        <v>151.67724770056756</v>
      </c>
      <c r="C7575" s="211">
        <v>5.4596513464030341E-2</v>
      </c>
      <c r="D7575" s="211">
        <v>0.12863499376451609</v>
      </c>
      <c r="E7575" s="211">
        <v>8.3400441054523294E-2</v>
      </c>
      <c r="F7575" s="211">
        <v>0.10908612315191045</v>
      </c>
      <c r="G7575" s="211">
        <v>0.12569386131647178</v>
      </c>
      <c r="H7575" s="211">
        <v>0.10731124902152819</v>
      </c>
      <c r="I7575" s="211">
        <v>0.52898923890386262</v>
      </c>
      <c r="J7575" s="211">
        <v>0.46576471363117328</v>
      </c>
      <c r="K7575" s="211">
        <v>0.60123033279672822</v>
      </c>
      <c r="L7575" s="211">
        <v>0.27474326843466546</v>
      </c>
      <c r="M7575" s="211">
        <v>0.10024308745217736</v>
      </c>
      <c r="N7575" s="211">
        <v>0.40289478862737493</v>
      </c>
      <c r="O7575" s="211">
        <v>0.7429094783742225</v>
      </c>
      <c r="P7575" s="211">
        <v>6.7486478734862007E-2</v>
      </c>
      <c r="Q7575" s="211">
        <v>6.2493140043773585E-2</v>
      </c>
      <c r="R7575" s="211">
        <v>0.40475421627972863</v>
      </c>
      <c r="S7575" s="211">
        <v>0.28942396326273478</v>
      </c>
      <c r="T7575" s="211">
        <v>0.51135186292064749</v>
      </c>
      <c r="U7575" s="211">
        <v>0.39874660884257906</v>
      </c>
      <c r="V7575" s="211">
        <v>0.14226676790301154</v>
      </c>
      <c r="W7575" s="211">
        <v>0.49067696278916467</v>
      </c>
      <c r="X7575" s="211">
        <v>0.2840482985262629</v>
      </c>
      <c r="Y7575" s="211">
        <v>0.69779097416167679</v>
      </c>
      <c r="Z7575" s="211">
        <v>0.14903458429967251</v>
      </c>
      <c r="AA7575" s="212">
        <v>0.12166177668434702</v>
      </c>
    </row>
    <row r="7576" spans="1:27" x14ac:dyDescent="0.35">
      <c r="A7576" s="210" t="s">
        <v>8252</v>
      </c>
      <c r="B7576" s="217">
        <v>218.87636746389614</v>
      </c>
      <c r="C7576" s="211">
        <v>5.4037538570476246E-2</v>
      </c>
      <c r="D7576" s="211">
        <v>0.1240410488788265</v>
      </c>
      <c r="E7576" s="211">
        <v>8.1696752745198359E-2</v>
      </c>
      <c r="F7576" s="211">
        <v>9.4583753198366066E-2</v>
      </c>
      <c r="G7576" s="211">
        <v>0.11835334653944775</v>
      </c>
      <c r="H7576" s="211">
        <v>0.11861817639929939</v>
      </c>
      <c r="I7576" s="211">
        <v>0.44885651316588748</v>
      </c>
      <c r="J7576" s="211">
        <v>0.40809038552727478</v>
      </c>
      <c r="K7576" s="211">
        <v>0.62088228462642092</v>
      </c>
      <c r="L7576" s="211">
        <v>0.27457245543712494</v>
      </c>
      <c r="M7576" s="211">
        <v>0.10192516699846803</v>
      </c>
      <c r="N7576" s="211">
        <v>0.58193984963111145</v>
      </c>
      <c r="O7576" s="211">
        <v>0.67720282871944359</v>
      </c>
      <c r="P7576" s="211">
        <v>7.2889853013749784E-2</v>
      </c>
      <c r="Q7576" s="211">
        <v>0.10055650137280407</v>
      </c>
      <c r="R7576" s="211">
        <v>0.43585134071212694</v>
      </c>
      <c r="S7576" s="211">
        <v>0.31407830771743789</v>
      </c>
      <c r="T7576" s="211">
        <v>0.54997042591029299</v>
      </c>
      <c r="U7576" s="211">
        <v>0.4877068838297508</v>
      </c>
      <c r="V7576" s="211">
        <v>0.1687736880330544</v>
      </c>
      <c r="W7576" s="211">
        <v>0.52927758121792901</v>
      </c>
      <c r="X7576" s="211">
        <v>0.33639782017406239</v>
      </c>
      <c r="Y7576" s="211">
        <v>0.75979222243757527</v>
      </c>
      <c r="Z7576" s="211">
        <v>0.13982935824163023</v>
      </c>
      <c r="AA7576" s="212">
        <v>0.11825387172664276</v>
      </c>
    </row>
    <row r="7577" spans="1:27" x14ac:dyDescent="0.35">
      <c r="A7577" s="210" t="s">
        <v>8253</v>
      </c>
      <c r="B7577" s="217">
        <v>138.71061895373614</v>
      </c>
      <c r="C7577" s="211">
        <v>5.5941238429189515E-2</v>
      </c>
      <c r="D7577" s="211">
        <v>0.13046934314345252</v>
      </c>
      <c r="E7577" s="211">
        <v>7.8539791692110783E-2</v>
      </c>
      <c r="F7577" s="211">
        <v>9.72771273649123E-2</v>
      </c>
      <c r="G7577" s="211">
        <v>0.12231441817642889</v>
      </c>
      <c r="H7577" s="211">
        <v>0.12077228113544983</v>
      </c>
      <c r="I7577" s="211">
        <v>0.49409679847158955</v>
      </c>
      <c r="J7577" s="211">
        <v>0.44470279794701129</v>
      </c>
      <c r="K7577" s="211">
        <v>0.62165138216685922</v>
      </c>
      <c r="L7577" s="211">
        <v>0.28246373605052288</v>
      </c>
      <c r="M7577" s="211">
        <v>8.5669394679017088E-2</v>
      </c>
      <c r="N7577" s="211">
        <v>0.57764369394739945</v>
      </c>
      <c r="O7577" s="211">
        <v>0.703809109270087</v>
      </c>
      <c r="P7577" s="211">
        <v>7.2087875551724051E-2</v>
      </c>
      <c r="Q7577" s="211">
        <v>5.0434733242380972E-2</v>
      </c>
      <c r="R7577" s="211">
        <v>0.45594272516904405</v>
      </c>
      <c r="S7577" s="211">
        <v>0.34028390217708193</v>
      </c>
      <c r="T7577" s="211">
        <v>0.59838235839626308</v>
      </c>
      <c r="U7577" s="211">
        <v>0.41407259616931902</v>
      </c>
      <c r="V7577" s="211">
        <v>6.9039638787031232E-2</v>
      </c>
      <c r="W7577" s="211">
        <v>0.48932608583594683</v>
      </c>
      <c r="X7577" s="211">
        <v>0.32735315889245414</v>
      </c>
      <c r="Y7577" s="211">
        <v>0.74683129204075616</v>
      </c>
      <c r="Z7577" s="211">
        <v>0.14428638935713559</v>
      </c>
      <c r="AA7577" s="212">
        <v>0.1195310187288753</v>
      </c>
    </row>
    <row r="7578" spans="1:27" x14ac:dyDescent="0.35">
      <c r="A7578" s="210" t="s">
        <v>8254</v>
      </c>
      <c r="B7578" s="217">
        <v>122.39005568389396</v>
      </c>
      <c r="C7578" s="211">
        <v>6.8409831401752191E-2</v>
      </c>
      <c r="D7578" s="211">
        <v>0.12403458697462301</v>
      </c>
      <c r="E7578" s="211">
        <v>7.5253686314197987E-2</v>
      </c>
      <c r="F7578" s="211">
        <v>0.11570844568999221</v>
      </c>
      <c r="G7578" s="211">
        <v>0.1258291158742833</v>
      </c>
      <c r="H7578" s="211">
        <v>0.11027838990959374</v>
      </c>
      <c r="I7578" s="211">
        <v>0.45558359047059399</v>
      </c>
      <c r="J7578" s="211">
        <v>0.45296846311498207</v>
      </c>
      <c r="K7578" s="211">
        <v>0.60932647628199255</v>
      </c>
      <c r="L7578" s="211">
        <v>0.28046005092833215</v>
      </c>
      <c r="M7578" s="211">
        <v>0.10609107510907358</v>
      </c>
      <c r="N7578" s="211">
        <v>0.38470751129160369</v>
      </c>
      <c r="O7578" s="211">
        <v>0.57875498336199915</v>
      </c>
      <c r="P7578" s="211">
        <v>6.9702141656904373E-2</v>
      </c>
      <c r="Q7578" s="211">
        <v>4.9821015110123587E-2</v>
      </c>
      <c r="R7578" s="211">
        <v>0.38245977521529662</v>
      </c>
      <c r="S7578" s="211">
        <v>0.3391763532560772</v>
      </c>
      <c r="T7578" s="211">
        <v>0.622785398429478</v>
      </c>
      <c r="U7578" s="211">
        <v>0.4865427910591415</v>
      </c>
      <c r="V7578" s="211">
        <v>6.6865622586538331E-2</v>
      </c>
      <c r="W7578" s="211">
        <v>0.54303499170268332</v>
      </c>
      <c r="X7578" s="211">
        <v>0.38329867185215022</v>
      </c>
      <c r="Y7578" s="211">
        <v>0.68931117255716245</v>
      </c>
      <c r="Z7578" s="211">
        <v>0.14266884581861819</v>
      </c>
      <c r="AA7578" s="212">
        <v>0.12451072468714322</v>
      </c>
    </row>
    <row r="7579" spans="1:27" x14ac:dyDescent="0.35">
      <c r="A7579" s="210" t="s">
        <v>8255</v>
      </c>
      <c r="B7579" s="217">
        <v>145.41620052921272</v>
      </c>
      <c r="C7579" s="211">
        <v>5.2813293491995081E-2</v>
      </c>
      <c r="D7579" s="211">
        <v>0.12307885568530749</v>
      </c>
      <c r="E7579" s="211">
        <v>8.303666954081787E-2</v>
      </c>
      <c r="F7579" s="211">
        <v>0.10830911777437766</v>
      </c>
      <c r="G7579" s="211">
        <v>0.1224948885368293</v>
      </c>
      <c r="H7579" s="211">
        <v>0.12531190708556758</v>
      </c>
      <c r="I7579" s="211">
        <v>0.51205954595037628</v>
      </c>
      <c r="J7579" s="211">
        <v>0.48598409908461093</v>
      </c>
      <c r="K7579" s="211">
        <v>0.64275753068652952</v>
      </c>
      <c r="L7579" s="211">
        <v>0.28078702543870537</v>
      </c>
      <c r="M7579" s="211">
        <v>9.8949101527213423E-2</v>
      </c>
      <c r="N7579" s="211">
        <v>0.45229068221301078</v>
      </c>
      <c r="O7579" s="211">
        <v>0.73934408041853295</v>
      </c>
      <c r="P7579" s="211">
        <v>6.8159142913490123E-2</v>
      </c>
      <c r="Q7579" s="211">
        <v>8.0129992970848274E-2</v>
      </c>
      <c r="R7579" s="211">
        <v>0.41208099150945376</v>
      </c>
      <c r="S7579" s="211">
        <v>0.37709713054927602</v>
      </c>
      <c r="T7579" s="211">
        <v>0.53358837272869963</v>
      </c>
      <c r="U7579" s="211">
        <v>0.48390271756504888</v>
      </c>
      <c r="V7579" s="211">
        <v>7.4248685522177199E-2</v>
      </c>
      <c r="W7579" s="211">
        <v>0.58665064281047996</v>
      </c>
      <c r="X7579" s="211">
        <v>0.41713906858188227</v>
      </c>
      <c r="Y7579" s="211">
        <v>0.76907249222627905</v>
      </c>
      <c r="Z7579" s="211">
        <v>0.1471579863804314</v>
      </c>
      <c r="AA7579" s="212">
        <v>0.11945316426344457</v>
      </c>
    </row>
    <row r="7580" spans="1:27" x14ac:dyDescent="0.35">
      <c r="A7580" s="210" t="s">
        <v>8256</v>
      </c>
      <c r="B7580" s="217">
        <v>158.79707084939574</v>
      </c>
      <c r="C7580" s="211">
        <v>4.8449712561858066E-2</v>
      </c>
      <c r="D7580" s="211">
        <v>0.12208211348018755</v>
      </c>
      <c r="E7580" s="211">
        <v>8.521383402105813E-2</v>
      </c>
      <c r="F7580" s="211">
        <v>8.8573184101042327E-2</v>
      </c>
      <c r="G7580" s="211">
        <v>0.11651901188521491</v>
      </c>
      <c r="H7580" s="211">
        <v>0.12104682207912151</v>
      </c>
      <c r="I7580" s="211">
        <v>0.50041764308775483</v>
      </c>
      <c r="J7580" s="211">
        <v>0.48858937542083009</v>
      </c>
      <c r="K7580" s="211">
        <v>0.59387793973163716</v>
      </c>
      <c r="L7580" s="211">
        <v>0.27277535400731939</v>
      </c>
      <c r="M7580" s="211">
        <v>0.11547370562522785</v>
      </c>
      <c r="N7580" s="211">
        <v>0.40448557959300957</v>
      </c>
      <c r="O7580" s="211">
        <v>0.76998604539554405</v>
      </c>
      <c r="P7580" s="211">
        <v>6.8788985916696438E-2</v>
      </c>
      <c r="Q7580" s="211">
        <v>5.8331591117856213E-2</v>
      </c>
      <c r="R7580" s="211">
        <v>0.44325739257906038</v>
      </c>
      <c r="S7580" s="211">
        <v>0.27746783320584167</v>
      </c>
      <c r="T7580" s="211">
        <v>0.56773895226042137</v>
      </c>
      <c r="U7580" s="211">
        <v>0.38470582770744532</v>
      </c>
      <c r="V7580" s="211">
        <v>0.10839612809961714</v>
      </c>
      <c r="W7580" s="211">
        <v>0.53330711439605982</v>
      </c>
      <c r="X7580" s="211">
        <v>0.36449594203878605</v>
      </c>
      <c r="Y7580" s="211">
        <v>0.75140618314237795</v>
      </c>
      <c r="Z7580" s="211">
        <v>0.14486125647138925</v>
      </c>
      <c r="AA7580" s="212">
        <v>0.11761870280539161</v>
      </c>
    </row>
    <row r="7581" spans="1:27" x14ac:dyDescent="0.35">
      <c r="A7581" s="210" t="s">
        <v>8257</v>
      </c>
      <c r="B7581" s="217">
        <v>113.87274010950559</v>
      </c>
      <c r="C7581" s="211">
        <v>8.1319800266039008E-2</v>
      </c>
      <c r="D7581" s="211">
        <v>0.12032618845084267</v>
      </c>
      <c r="E7581" s="211">
        <v>7.6662346036276113E-2</v>
      </c>
      <c r="F7581" s="211">
        <v>7.6934876862791671E-2</v>
      </c>
      <c r="G7581" s="211">
        <v>0.12224039229615</v>
      </c>
      <c r="H7581" s="211">
        <v>0.12020154471459091</v>
      </c>
      <c r="I7581" s="211">
        <v>0.49210039929136951</v>
      </c>
      <c r="J7581" s="211">
        <v>0.44920400023353169</v>
      </c>
      <c r="K7581" s="211">
        <v>0.64426920758055872</v>
      </c>
      <c r="L7581" s="211">
        <v>0.27865165990590163</v>
      </c>
      <c r="M7581" s="211">
        <v>8.4373807301370965E-2</v>
      </c>
      <c r="N7581" s="211">
        <v>0.3980054510103459</v>
      </c>
      <c r="O7581" s="211">
        <v>0.69512395135413463</v>
      </c>
      <c r="P7581" s="211">
        <v>6.6336736006569738E-2</v>
      </c>
      <c r="Q7581" s="211">
        <v>9.7330747551125973E-2</v>
      </c>
      <c r="R7581" s="211">
        <v>0.44945261625202892</v>
      </c>
      <c r="S7581" s="211">
        <v>0.36883368981964992</v>
      </c>
      <c r="T7581" s="211">
        <v>0.59829320076080861</v>
      </c>
      <c r="U7581" s="211">
        <v>0.39294553526761489</v>
      </c>
      <c r="V7581" s="211">
        <v>6.1682168620553701E-2</v>
      </c>
      <c r="W7581" s="211">
        <v>0.5294554496602869</v>
      </c>
      <c r="X7581" s="211">
        <v>0.37042549131426389</v>
      </c>
      <c r="Y7581" s="211">
        <v>0.58551888624379256</v>
      </c>
      <c r="Z7581" s="211">
        <v>0.14995253777728509</v>
      </c>
      <c r="AA7581" s="212">
        <v>0.11888542427787087</v>
      </c>
    </row>
    <row r="7582" spans="1:27" x14ac:dyDescent="0.35">
      <c r="A7582" s="210" t="s">
        <v>8258</v>
      </c>
      <c r="B7582" s="217">
        <v>142.75567797519301</v>
      </c>
      <c r="C7582" s="211">
        <v>5.4270209909054866E-2</v>
      </c>
      <c r="D7582" s="211">
        <v>0.12291644431288877</v>
      </c>
      <c r="E7582" s="211">
        <v>7.6045981381039227E-2</v>
      </c>
      <c r="F7582" s="211">
        <v>9.5201863566190814E-2</v>
      </c>
      <c r="G7582" s="211">
        <v>0.12154363484665484</v>
      </c>
      <c r="H7582" s="211">
        <v>0.11627811580262699</v>
      </c>
      <c r="I7582" s="211">
        <v>0.44425350395541202</v>
      </c>
      <c r="J7582" s="211">
        <v>0.40335521671517133</v>
      </c>
      <c r="K7582" s="211">
        <v>0.56481780752513233</v>
      </c>
      <c r="L7582" s="211">
        <v>0.27559623941182099</v>
      </c>
      <c r="M7582" s="211">
        <v>0.10357571719852796</v>
      </c>
      <c r="N7582" s="211">
        <v>0.40437597409190035</v>
      </c>
      <c r="O7582" s="211">
        <v>0.60903802961808229</v>
      </c>
      <c r="P7582" s="211">
        <v>6.9863892158739324E-2</v>
      </c>
      <c r="Q7582" s="211">
        <v>9.5371683514847511E-2</v>
      </c>
      <c r="R7582" s="211">
        <v>0.4168210731523328</v>
      </c>
      <c r="S7582" s="211">
        <v>0.35643772850740602</v>
      </c>
      <c r="T7582" s="211">
        <v>0.57848647707173961</v>
      </c>
      <c r="U7582" s="211">
        <v>0.39468178407395271</v>
      </c>
      <c r="V7582" s="211">
        <v>0.10245148451779824</v>
      </c>
      <c r="W7582" s="211">
        <v>0.55101264419837981</v>
      </c>
      <c r="X7582" s="211">
        <v>0.31616092458471812</v>
      </c>
      <c r="Y7582" s="211">
        <v>0.7147983874217223</v>
      </c>
      <c r="Z7582" s="211">
        <v>0.1475795431815051</v>
      </c>
      <c r="AA7582" s="212">
        <v>0.11607530329817488</v>
      </c>
    </row>
    <row r="7583" spans="1:27" x14ac:dyDescent="0.35">
      <c r="A7583" s="210" t="s">
        <v>8259</v>
      </c>
      <c r="B7583" s="217">
        <v>124.93372848691293</v>
      </c>
      <c r="C7583" s="211">
        <v>6.7293935883896247E-2</v>
      </c>
      <c r="D7583" s="211">
        <v>0.12502428707046201</v>
      </c>
      <c r="E7583" s="211">
        <v>8.061509550202943E-2</v>
      </c>
      <c r="F7583" s="211">
        <v>7.697780411458402E-2</v>
      </c>
      <c r="G7583" s="211">
        <v>0.12575014025286246</v>
      </c>
      <c r="H7583" s="211">
        <v>0.10606567644300877</v>
      </c>
      <c r="I7583" s="211">
        <v>0.4953725514808745</v>
      </c>
      <c r="J7583" s="211">
        <v>0.46194332553117534</v>
      </c>
      <c r="K7583" s="211">
        <v>0.54991416067721144</v>
      </c>
      <c r="L7583" s="211">
        <v>0.27016442972964422</v>
      </c>
      <c r="M7583" s="211">
        <v>0.10133251442900436</v>
      </c>
      <c r="N7583" s="211">
        <v>0.42940441996943413</v>
      </c>
      <c r="O7583" s="211">
        <v>0.70293606685908427</v>
      </c>
      <c r="P7583" s="211">
        <v>6.765275852359387E-2</v>
      </c>
      <c r="Q7583" s="211">
        <v>0.13104841623245783</v>
      </c>
      <c r="R7583" s="211">
        <v>0.42431664914918776</v>
      </c>
      <c r="S7583" s="211">
        <v>0.33933988458207598</v>
      </c>
      <c r="T7583" s="211">
        <v>0.4982519282976085</v>
      </c>
      <c r="U7583" s="211">
        <v>0.48425289364013091</v>
      </c>
      <c r="V7583" s="211">
        <v>5.5040754969998384E-2</v>
      </c>
      <c r="W7583" s="211">
        <v>0.48098940406826929</v>
      </c>
      <c r="X7583" s="211">
        <v>0.29639092981282539</v>
      </c>
      <c r="Y7583" s="211">
        <v>0.72676292151075228</v>
      </c>
      <c r="Z7583" s="211">
        <v>0.14599274066397275</v>
      </c>
      <c r="AA7583" s="212">
        <v>0.11821170154624415</v>
      </c>
    </row>
    <row r="7584" spans="1:27" x14ac:dyDescent="0.35">
      <c r="A7584" s="210" t="s">
        <v>8260</v>
      </c>
      <c r="B7584" s="217">
        <v>131.9878219756396</v>
      </c>
      <c r="C7584" s="211">
        <v>5.8804026421926371E-2</v>
      </c>
      <c r="D7584" s="211">
        <v>0.12476340856346568</v>
      </c>
      <c r="E7584" s="211">
        <v>7.1211274437859629E-2</v>
      </c>
      <c r="F7584" s="211">
        <v>9.4079298377587814E-2</v>
      </c>
      <c r="G7584" s="211">
        <v>0.12567662512382341</v>
      </c>
      <c r="H7584" s="211">
        <v>0.10777851140048847</v>
      </c>
      <c r="I7584" s="211">
        <v>0.42407037413665671</v>
      </c>
      <c r="J7584" s="211">
        <v>0.43125799344062421</v>
      </c>
      <c r="K7584" s="211">
        <v>0.56786039783506992</v>
      </c>
      <c r="L7584" s="211">
        <v>0.27318819273377942</v>
      </c>
      <c r="M7584" s="211">
        <v>9.1888832815607252E-2</v>
      </c>
      <c r="N7584" s="211">
        <v>0.41067673981282393</v>
      </c>
      <c r="O7584" s="211">
        <v>0.66644997246625004</v>
      </c>
      <c r="P7584" s="211">
        <v>7.1419408555597086E-2</v>
      </c>
      <c r="Q7584" s="211">
        <v>0.14050989649504128</v>
      </c>
      <c r="R7584" s="211">
        <v>0.43600654873585293</v>
      </c>
      <c r="S7584" s="211">
        <v>0.38860658275484017</v>
      </c>
      <c r="T7584" s="211">
        <v>0.50412234083734886</v>
      </c>
      <c r="U7584" s="211">
        <v>0.34866965268392131</v>
      </c>
      <c r="V7584" s="211">
        <v>0.13523722823842663</v>
      </c>
      <c r="W7584" s="211">
        <v>0.59584891576417098</v>
      </c>
      <c r="X7584" s="211">
        <v>0.39372769355249848</v>
      </c>
      <c r="Y7584" s="211">
        <v>0.58424881648829463</v>
      </c>
      <c r="Z7584" s="211">
        <v>0.14935198981306833</v>
      </c>
      <c r="AA7584" s="212">
        <v>0.1211328954406356</v>
      </c>
    </row>
    <row r="7585" spans="1:27" x14ac:dyDescent="0.35">
      <c r="A7585" s="210" t="s">
        <v>8261</v>
      </c>
      <c r="B7585" s="217">
        <v>103.42714878661968</v>
      </c>
      <c r="C7585" s="211">
        <v>6.2168658831533136E-2</v>
      </c>
      <c r="D7585" s="211">
        <v>0.12244586727008067</v>
      </c>
      <c r="E7585" s="211">
        <v>8.4555837579162269E-2</v>
      </c>
      <c r="F7585" s="211">
        <v>0.1034446986189004</v>
      </c>
      <c r="G7585" s="211">
        <v>0.11751062143422976</v>
      </c>
      <c r="H7585" s="211">
        <v>0.10884520243969194</v>
      </c>
      <c r="I7585" s="211">
        <v>0.50956291267095533</v>
      </c>
      <c r="J7585" s="211">
        <v>0.4257066272811425</v>
      </c>
      <c r="K7585" s="211">
        <v>0.53009354317681057</v>
      </c>
      <c r="L7585" s="211">
        <v>0.27268655390514196</v>
      </c>
      <c r="M7585" s="211">
        <v>9.2129820064801901E-2</v>
      </c>
      <c r="N7585" s="211">
        <v>0.4208641181483247</v>
      </c>
      <c r="O7585" s="211">
        <v>0.60250033843480744</v>
      </c>
      <c r="P7585" s="211">
        <v>6.6397297077686268E-2</v>
      </c>
      <c r="Q7585" s="211">
        <v>5.0407908010750652E-2</v>
      </c>
      <c r="R7585" s="211">
        <v>0.42409892866009952</v>
      </c>
      <c r="S7585" s="211">
        <v>0.3020888972400036</v>
      </c>
      <c r="T7585" s="211">
        <v>0.50224994195558548</v>
      </c>
      <c r="U7585" s="211">
        <v>0.33925573866309761</v>
      </c>
      <c r="V7585" s="211">
        <v>6.4792111947854836E-2</v>
      </c>
      <c r="W7585" s="211">
        <v>0.5723888569921447</v>
      </c>
      <c r="X7585" s="211">
        <v>0.25663467614604496</v>
      </c>
      <c r="Y7585" s="211">
        <v>0.59993228310796698</v>
      </c>
      <c r="Z7585" s="211">
        <v>0.14766792258366515</v>
      </c>
      <c r="AA7585" s="212">
        <v>0.11910792232170783</v>
      </c>
    </row>
    <row r="7586" spans="1:27" x14ac:dyDescent="0.35">
      <c r="A7586" s="210" t="s">
        <v>8262</v>
      </c>
      <c r="B7586" s="217">
        <v>134.0392236680548</v>
      </c>
      <c r="C7586" s="211">
        <v>7.2515650445772739E-2</v>
      </c>
      <c r="D7586" s="211">
        <v>0.12082128677132795</v>
      </c>
      <c r="E7586" s="211">
        <v>8.7376691164596718E-2</v>
      </c>
      <c r="F7586" s="211">
        <v>9.2136044088048139E-2</v>
      </c>
      <c r="G7586" s="211">
        <v>0.12492588969524961</v>
      </c>
      <c r="H7586" s="211">
        <v>0.1168606422291016</v>
      </c>
      <c r="I7586" s="211">
        <v>0.50220977600412398</v>
      </c>
      <c r="J7586" s="211">
        <v>0.43435861868634751</v>
      </c>
      <c r="K7586" s="211">
        <v>0.63747254703420431</v>
      </c>
      <c r="L7586" s="211">
        <v>0.27674902677640861</v>
      </c>
      <c r="M7586" s="211">
        <v>9.9228464567766378E-2</v>
      </c>
      <c r="N7586" s="211">
        <v>0.38057068769541402</v>
      </c>
      <c r="O7586" s="211">
        <v>0.69634832066591634</v>
      </c>
      <c r="P7586" s="211">
        <v>7.109776902778267E-2</v>
      </c>
      <c r="Q7586" s="211">
        <v>5.2760199379182013E-2</v>
      </c>
      <c r="R7586" s="211">
        <v>0.37237401922746016</v>
      </c>
      <c r="S7586" s="211">
        <v>0.32444920167997937</v>
      </c>
      <c r="T7586" s="211">
        <v>0.62132844985120195</v>
      </c>
      <c r="U7586" s="211">
        <v>0.45002253174517648</v>
      </c>
      <c r="V7586" s="211">
        <v>5.8726089838864515E-2</v>
      </c>
      <c r="W7586" s="211">
        <v>0.52728454966178051</v>
      </c>
      <c r="X7586" s="211">
        <v>0.27109425191541903</v>
      </c>
      <c r="Y7586" s="211">
        <v>0.56784228918144564</v>
      </c>
      <c r="Z7586" s="211">
        <v>0.14758394521388007</v>
      </c>
      <c r="AA7586" s="212">
        <v>0.11260504105906052</v>
      </c>
    </row>
    <row r="7587" spans="1:27" x14ac:dyDescent="0.35">
      <c r="A7587" s="210" t="s">
        <v>8263</v>
      </c>
      <c r="B7587" s="217">
        <v>146.99399959410815</v>
      </c>
      <c r="C7587" s="211">
        <v>7.1681036943187379E-2</v>
      </c>
      <c r="D7587" s="211">
        <v>0.1296213244338022</v>
      </c>
      <c r="E7587" s="211">
        <v>7.5557415685557794E-2</v>
      </c>
      <c r="F7587" s="211">
        <v>0.1107420279261377</v>
      </c>
      <c r="G7587" s="211">
        <v>0.11764422770812166</v>
      </c>
      <c r="H7587" s="211">
        <v>0.12058393289621637</v>
      </c>
      <c r="I7587" s="211">
        <v>0.47228607201342526</v>
      </c>
      <c r="J7587" s="211">
        <v>0.47421022404218366</v>
      </c>
      <c r="K7587" s="211">
        <v>0.63336412949051801</v>
      </c>
      <c r="L7587" s="211">
        <v>0.27271812841975807</v>
      </c>
      <c r="M7587" s="211">
        <v>8.9755809702682432E-2</v>
      </c>
      <c r="N7587" s="211">
        <v>0.40011736087084182</v>
      </c>
      <c r="O7587" s="211">
        <v>0.67921065912585621</v>
      </c>
      <c r="P7587" s="211">
        <v>6.5029620848662206E-2</v>
      </c>
      <c r="Q7587" s="211">
        <v>7.2214396649056656E-2</v>
      </c>
      <c r="R7587" s="211">
        <v>0.45783004967175034</v>
      </c>
      <c r="S7587" s="211">
        <v>0.26181437101925537</v>
      </c>
      <c r="T7587" s="211">
        <v>0.46758482212868024</v>
      </c>
      <c r="U7587" s="211">
        <v>0.42631907934007873</v>
      </c>
      <c r="V7587" s="211">
        <v>0.12866086065771842</v>
      </c>
      <c r="W7587" s="211">
        <v>0.54556386242141286</v>
      </c>
      <c r="X7587" s="211">
        <v>0.2882404485213782</v>
      </c>
      <c r="Y7587" s="211">
        <v>0.75831313335175687</v>
      </c>
      <c r="Z7587" s="211">
        <v>0.13979894044102756</v>
      </c>
      <c r="AA7587" s="212">
        <v>0.11950375104790303</v>
      </c>
    </row>
    <row r="7588" spans="1:27" x14ac:dyDescent="0.35">
      <c r="A7588" s="210" t="s">
        <v>8264</v>
      </c>
      <c r="B7588" s="217">
        <v>111.78780011327254</v>
      </c>
      <c r="C7588" s="211">
        <v>8.5669000142452045E-2</v>
      </c>
      <c r="D7588" s="211">
        <v>0.12487707355424756</v>
      </c>
      <c r="E7588" s="211">
        <v>8.1705734416794185E-2</v>
      </c>
      <c r="F7588" s="211">
        <v>0.11556683377493544</v>
      </c>
      <c r="G7588" s="211">
        <v>0.1231669381589923</v>
      </c>
      <c r="H7588" s="211">
        <v>0.11944504669507558</v>
      </c>
      <c r="I7588" s="211">
        <v>0.4511741696505262</v>
      </c>
      <c r="J7588" s="211">
        <v>0.47101216410270297</v>
      </c>
      <c r="K7588" s="211">
        <v>0.6265154885206875</v>
      </c>
      <c r="L7588" s="211">
        <v>0.27187816189154029</v>
      </c>
      <c r="M7588" s="211">
        <v>8.2573090489707568E-2</v>
      </c>
      <c r="N7588" s="211">
        <v>0.37843294602500682</v>
      </c>
      <c r="O7588" s="211">
        <v>0.76918682933976434</v>
      </c>
      <c r="P7588" s="211">
        <v>6.9801350275641133E-2</v>
      </c>
      <c r="Q7588" s="211">
        <v>8.7603751054432452E-2</v>
      </c>
      <c r="R7588" s="211">
        <v>0.39276529965264878</v>
      </c>
      <c r="S7588" s="211">
        <v>0.32961632270608088</v>
      </c>
      <c r="T7588" s="211">
        <v>0.56016957000402579</v>
      </c>
      <c r="U7588" s="211">
        <v>0.42101743617163417</v>
      </c>
      <c r="V7588" s="211">
        <v>6.1506326205279849E-2</v>
      </c>
      <c r="W7588" s="211">
        <v>0.58042259913140026</v>
      </c>
      <c r="X7588" s="211">
        <v>0.33508443286945655</v>
      </c>
      <c r="Y7588" s="211">
        <v>0.55662117762772023</v>
      </c>
      <c r="Z7588" s="211">
        <v>0.14952073007035457</v>
      </c>
      <c r="AA7588" s="212">
        <v>0.1249969069954507</v>
      </c>
    </row>
    <row r="7589" spans="1:27" x14ac:dyDescent="0.35">
      <c r="A7589" s="210" t="s">
        <v>8265</v>
      </c>
      <c r="B7589" s="217">
        <v>143.60711087529515</v>
      </c>
      <c r="C7589" s="211">
        <v>8.1249706142895062E-2</v>
      </c>
      <c r="D7589" s="211">
        <v>0.11829000069043077</v>
      </c>
      <c r="E7589" s="211">
        <v>7.4000224225556008E-2</v>
      </c>
      <c r="F7589" s="211">
        <v>9.1930384992327835E-2</v>
      </c>
      <c r="G7589" s="211">
        <v>0.12196631419374962</v>
      </c>
      <c r="H7589" s="211">
        <v>0.11381651840374719</v>
      </c>
      <c r="I7589" s="211">
        <v>0.49163907906490067</v>
      </c>
      <c r="J7589" s="211">
        <v>0.48895826626129296</v>
      </c>
      <c r="K7589" s="211">
        <v>0.62646350874493872</v>
      </c>
      <c r="L7589" s="211">
        <v>0.27743129442876535</v>
      </c>
      <c r="M7589" s="211">
        <v>9.824451935321557E-2</v>
      </c>
      <c r="N7589" s="211">
        <v>0.40538620538832471</v>
      </c>
      <c r="O7589" s="211">
        <v>0.76809029077640656</v>
      </c>
      <c r="P7589" s="211">
        <v>7.0863613166629452E-2</v>
      </c>
      <c r="Q7589" s="211">
        <v>6.4309939089539719E-2</v>
      </c>
      <c r="R7589" s="211">
        <v>0.44999775256389296</v>
      </c>
      <c r="S7589" s="211">
        <v>0.36277816267327501</v>
      </c>
      <c r="T7589" s="211">
        <v>0.53158519798081116</v>
      </c>
      <c r="U7589" s="211">
        <v>0.46046538449671465</v>
      </c>
      <c r="V7589" s="211">
        <v>8.8493319439090418E-2</v>
      </c>
      <c r="W7589" s="211">
        <v>0.54760905773657809</v>
      </c>
      <c r="X7589" s="211">
        <v>0.28540262673572403</v>
      </c>
      <c r="Y7589" s="211">
        <v>0.65432565490917094</v>
      </c>
      <c r="Z7589" s="211">
        <v>0.14679430595862245</v>
      </c>
      <c r="AA7589" s="212">
        <v>0.11722655911037168</v>
      </c>
    </row>
    <row r="7590" spans="1:27" x14ac:dyDescent="0.35">
      <c r="A7590" s="210" t="s">
        <v>8266</v>
      </c>
      <c r="B7590" s="217">
        <v>120.76045639880195</v>
      </c>
      <c r="C7590" s="211">
        <v>4.7263930116517847E-2</v>
      </c>
      <c r="D7590" s="211">
        <v>0.12420621600374035</v>
      </c>
      <c r="E7590" s="211">
        <v>7.9428797711838597E-2</v>
      </c>
      <c r="F7590" s="211">
        <v>0.10419696116102736</v>
      </c>
      <c r="G7590" s="211">
        <v>0.12286072455003481</v>
      </c>
      <c r="H7590" s="211">
        <v>0.12333590620536687</v>
      </c>
      <c r="I7590" s="211">
        <v>0.51155177428905696</v>
      </c>
      <c r="J7590" s="211">
        <v>0.48136007281183896</v>
      </c>
      <c r="K7590" s="211">
        <v>0.62517745187784446</v>
      </c>
      <c r="L7590" s="211">
        <v>0.27408257699351368</v>
      </c>
      <c r="M7590" s="211">
        <v>8.2749631986205108E-2</v>
      </c>
      <c r="N7590" s="211">
        <v>0.40453956473298169</v>
      </c>
      <c r="O7590" s="211">
        <v>0.67522933588965406</v>
      </c>
      <c r="P7590" s="211">
        <v>6.8860115646713974E-2</v>
      </c>
      <c r="Q7590" s="211">
        <v>7.6727475956018212E-2</v>
      </c>
      <c r="R7590" s="211">
        <v>0.44752409083989148</v>
      </c>
      <c r="S7590" s="211">
        <v>0.37489374141337822</v>
      </c>
      <c r="T7590" s="211">
        <v>0.58295127854224893</v>
      </c>
      <c r="U7590" s="211">
        <v>0.4013747599260501</v>
      </c>
      <c r="V7590" s="211">
        <v>6.2177399064459932E-2</v>
      </c>
      <c r="W7590" s="211">
        <v>0.5068959794933986</v>
      </c>
      <c r="X7590" s="211">
        <v>0.27298097279916667</v>
      </c>
      <c r="Y7590" s="211">
        <v>0.73308873088198756</v>
      </c>
      <c r="Z7590" s="211">
        <v>0.14557039130559199</v>
      </c>
      <c r="AA7590" s="212">
        <v>0.11826489619792309</v>
      </c>
    </row>
    <row r="7591" spans="1:27" x14ac:dyDescent="0.35">
      <c r="A7591" s="210" t="s">
        <v>8267</v>
      </c>
      <c r="B7591" s="217">
        <v>111.7674370111463</v>
      </c>
      <c r="C7591" s="211">
        <v>5.4155619379977427E-2</v>
      </c>
      <c r="D7591" s="211">
        <v>0.12170212589442006</v>
      </c>
      <c r="E7591" s="211">
        <v>8.0036521468237087E-2</v>
      </c>
      <c r="F7591" s="211">
        <v>9.6779476392706398E-2</v>
      </c>
      <c r="G7591" s="211">
        <v>0.11921270553559529</v>
      </c>
      <c r="H7591" s="211">
        <v>0.12170883362906615</v>
      </c>
      <c r="I7591" s="211">
        <v>0.48092236920716525</v>
      </c>
      <c r="J7591" s="211">
        <v>0.40870828398530551</v>
      </c>
      <c r="K7591" s="211">
        <v>0.61276583640610494</v>
      </c>
      <c r="L7591" s="211">
        <v>0.27230158681918992</v>
      </c>
      <c r="M7591" s="211">
        <v>9.759360458280443E-2</v>
      </c>
      <c r="N7591" s="211">
        <v>0.4114528180743009</v>
      </c>
      <c r="O7591" s="211">
        <v>0.65649762756495</v>
      </c>
      <c r="P7591" s="211">
        <v>6.1387590767017094E-2</v>
      </c>
      <c r="Q7591" s="211">
        <v>5.6816894626125644E-2</v>
      </c>
      <c r="R7591" s="211">
        <v>0.41854960498353139</v>
      </c>
      <c r="S7591" s="211">
        <v>0.38832686690405099</v>
      </c>
      <c r="T7591" s="211">
        <v>0.58405584386428722</v>
      </c>
      <c r="U7591" s="211">
        <v>0.46378622077244336</v>
      </c>
      <c r="V7591" s="211">
        <v>5.3333749267656515E-2</v>
      </c>
      <c r="W7591" s="211">
        <v>0.50847092552979145</v>
      </c>
      <c r="X7591" s="211">
        <v>0.39105896293679987</v>
      </c>
      <c r="Y7591" s="211">
        <v>0.64543221068283763</v>
      </c>
      <c r="Z7591" s="211">
        <v>0.13956187042958765</v>
      </c>
      <c r="AA7591" s="212">
        <v>0.11751045902025628</v>
      </c>
    </row>
    <row r="7592" spans="1:27" x14ac:dyDescent="0.35">
      <c r="A7592" s="210" t="s">
        <v>8268</v>
      </c>
      <c r="B7592" s="217">
        <v>132.0120052630063</v>
      </c>
      <c r="C7592" s="211">
        <v>6.467531590903261E-2</v>
      </c>
      <c r="D7592" s="211">
        <v>0.13068287674863907</v>
      </c>
      <c r="E7592" s="211">
        <v>8.2670800406228609E-2</v>
      </c>
      <c r="F7592" s="211">
        <v>9.1299357796663982E-2</v>
      </c>
      <c r="G7592" s="211">
        <v>0.12035321174225212</v>
      </c>
      <c r="H7592" s="211">
        <v>0.12090443198149844</v>
      </c>
      <c r="I7592" s="211">
        <v>0.51770323273205665</v>
      </c>
      <c r="J7592" s="211">
        <v>0.48776830635029328</v>
      </c>
      <c r="K7592" s="211">
        <v>0.60444590774607754</v>
      </c>
      <c r="L7592" s="211">
        <v>0.27174405365540977</v>
      </c>
      <c r="M7592" s="211">
        <v>7.9438097802493043E-2</v>
      </c>
      <c r="N7592" s="211">
        <v>0.45422975010052785</v>
      </c>
      <c r="O7592" s="211">
        <v>0.72384507252994601</v>
      </c>
      <c r="P7592" s="211">
        <v>7.0178454808895632E-2</v>
      </c>
      <c r="Q7592" s="211">
        <v>7.2414800904135115E-2</v>
      </c>
      <c r="R7592" s="211">
        <v>0.36104438680235196</v>
      </c>
      <c r="S7592" s="211">
        <v>0.28745832248661235</v>
      </c>
      <c r="T7592" s="211">
        <v>0.51128378862430046</v>
      </c>
      <c r="U7592" s="211">
        <v>0.49644689089853766</v>
      </c>
      <c r="V7592" s="211">
        <v>8.0227952288866908E-2</v>
      </c>
      <c r="W7592" s="211">
        <v>0.5149804056861943</v>
      </c>
      <c r="X7592" s="211">
        <v>0.31245615479760891</v>
      </c>
      <c r="Y7592" s="211">
        <v>0.60589571867752723</v>
      </c>
      <c r="Z7592" s="211">
        <v>0.14380254039725862</v>
      </c>
      <c r="AA7592" s="212">
        <v>0.11818640054466883</v>
      </c>
    </row>
    <row r="7593" spans="1:27" x14ac:dyDescent="0.35">
      <c r="A7593" s="210" t="s">
        <v>8269</v>
      </c>
      <c r="B7593" s="217">
        <v>153.14009527141823</v>
      </c>
      <c r="C7593" s="211">
        <v>6.4251720007137816E-2</v>
      </c>
      <c r="D7593" s="211">
        <v>0.12627677860358733</v>
      </c>
      <c r="E7593" s="211">
        <v>7.7351094797082534E-2</v>
      </c>
      <c r="F7593" s="211">
        <v>9.96827354912352E-2</v>
      </c>
      <c r="G7593" s="211">
        <v>0.12482619134323547</v>
      </c>
      <c r="H7593" s="211">
        <v>0.11449057766315983</v>
      </c>
      <c r="I7593" s="211">
        <v>0.52434343185553511</v>
      </c>
      <c r="J7593" s="211">
        <v>0.42651855204178934</v>
      </c>
      <c r="K7593" s="211">
        <v>0.60516540302172572</v>
      </c>
      <c r="L7593" s="211">
        <v>0.2703470890900343</v>
      </c>
      <c r="M7593" s="211">
        <v>9.5898010377734058E-2</v>
      </c>
      <c r="N7593" s="211">
        <v>0.4870842597575275</v>
      </c>
      <c r="O7593" s="211">
        <v>0.70672515596788466</v>
      </c>
      <c r="P7593" s="211">
        <v>6.8958840160952217E-2</v>
      </c>
      <c r="Q7593" s="211">
        <v>9.466327180870375E-2</v>
      </c>
      <c r="R7593" s="211">
        <v>0.45487247848425166</v>
      </c>
      <c r="S7593" s="211">
        <v>0.38459482314427462</v>
      </c>
      <c r="T7593" s="211">
        <v>0.5586038271941719</v>
      </c>
      <c r="U7593" s="211">
        <v>0.44352215888885993</v>
      </c>
      <c r="V7593" s="211">
        <v>0.15230694789512944</v>
      </c>
      <c r="W7593" s="211">
        <v>0.61744744395092166</v>
      </c>
      <c r="X7593" s="211">
        <v>0.32426637837034766</v>
      </c>
      <c r="Y7593" s="211">
        <v>0.55032217793487448</v>
      </c>
      <c r="Z7593" s="211">
        <v>0.14383182369812689</v>
      </c>
      <c r="AA7593" s="212">
        <v>0.12270395887199644</v>
      </c>
    </row>
    <row r="7594" spans="1:27" x14ac:dyDescent="0.35">
      <c r="A7594" s="210" t="s">
        <v>8270</v>
      </c>
      <c r="B7594" s="217">
        <v>154.48364592171504</v>
      </c>
      <c r="C7594" s="211">
        <v>5.9547716887645596E-2</v>
      </c>
      <c r="D7594" s="211">
        <v>0.11482430898767441</v>
      </c>
      <c r="E7594" s="211">
        <v>7.9991842274837771E-2</v>
      </c>
      <c r="F7594" s="211">
        <v>7.2936700990515274E-2</v>
      </c>
      <c r="G7594" s="211">
        <v>0.11542273347763321</v>
      </c>
      <c r="H7594" s="211">
        <v>0.10406624494989213</v>
      </c>
      <c r="I7594" s="211">
        <v>0.45875037682076247</v>
      </c>
      <c r="J7594" s="211">
        <v>0.42100908734640274</v>
      </c>
      <c r="K7594" s="211">
        <v>0.57694993055004373</v>
      </c>
      <c r="L7594" s="211">
        <v>0.27518980991875175</v>
      </c>
      <c r="M7594" s="211">
        <v>9.3007362843194372E-2</v>
      </c>
      <c r="N7594" s="211">
        <v>0.39560957436945049</v>
      </c>
      <c r="O7594" s="211">
        <v>0.68542155653413483</v>
      </c>
      <c r="P7594" s="211">
        <v>7.1606871970656488E-2</v>
      </c>
      <c r="Q7594" s="211">
        <v>9.5029861017915093E-2</v>
      </c>
      <c r="R7594" s="211">
        <v>0.41363111991231089</v>
      </c>
      <c r="S7594" s="211">
        <v>0.36271302090792829</v>
      </c>
      <c r="T7594" s="211">
        <v>0.55878278812891891</v>
      </c>
      <c r="U7594" s="211">
        <v>0.49171189396272785</v>
      </c>
      <c r="V7594" s="211">
        <v>0.12824798286301592</v>
      </c>
      <c r="W7594" s="211">
        <v>0.57587147177267783</v>
      </c>
      <c r="X7594" s="211">
        <v>0.36077417069437845</v>
      </c>
      <c r="Y7594" s="211">
        <v>0.58085020660307762</v>
      </c>
      <c r="Z7594" s="211">
        <v>0.14639682600996462</v>
      </c>
      <c r="AA7594" s="212">
        <v>0.11715002866454699</v>
      </c>
    </row>
    <row r="7595" spans="1:27" x14ac:dyDescent="0.35">
      <c r="A7595" s="210" t="s">
        <v>8271</v>
      </c>
      <c r="B7595" s="217">
        <v>140.13842311996365</v>
      </c>
      <c r="C7595" s="211">
        <v>7.819755869301076E-2</v>
      </c>
      <c r="D7595" s="211">
        <v>0.13031123297107988</v>
      </c>
      <c r="E7595" s="211">
        <v>7.386227473670634E-2</v>
      </c>
      <c r="F7595" s="211">
        <v>9.7387473076158929E-2</v>
      </c>
      <c r="G7595" s="211">
        <v>0.11775909438304943</v>
      </c>
      <c r="H7595" s="211">
        <v>0.11679241696279979</v>
      </c>
      <c r="I7595" s="211">
        <v>0.46938912649461945</v>
      </c>
      <c r="J7595" s="211">
        <v>0.46511234735050228</v>
      </c>
      <c r="K7595" s="211">
        <v>0.62380992539731928</v>
      </c>
      <c r="L7595" s="211">
        <v>0.27816946998930964</v>
      </c>
      <c r="M7595" s="211">
        <v>9.4451656898243211E-2</v>
      </c>
      <c r="N7595" s="211">
        <v>0.43918134030863665</v>
      </c>
      <c r="O7595" s="211">
        <v>0.69554217191906487</v>
      </c>
      <c r="P7595" s="211">
        <v>7.1565304451179909E-2</v>
      </c>
      <c r="Q7595" s="211">
        <v>7.8394928651662393E-2</v>
      </c>
      <c r="R7595" s="211">
        <v>0.44471967571941617</v>
      </c>
      <c r="S7595" s="211">
        <v>0.25285364902205515</v>
      </c>
      <c r="T7595" s="211">
        <v>0.52579669885580893</v>
      </c>
      <c r="U7595" s="211">
        <v>0.44213787133739918</v>
      </c>
      <c r="V7595" s="211">
        <v>9.2298377581298885E-2</v>
      </c>
      <c r="W7595" s="211">
        <v>0.57956440538026577</v>
      </c>
      <c r="X7595" s="211">
        <v>0.3361661155974881</v>
      </c>
      <c r="Y7595" s="211">
        <v>0.64427843027024589</v>
      </c>
      <c r="Z7595" s="211">
        <v>0.14827848528751594</v>
      </c>
      <c r="AA7595" s="212">
        <v>0.11932861322128441</v>
      </c>
    </row>
    <row r="7596" spans="1:27" x14ac:dyDescent="0.35">
      <c r="A7596" s="210" t="s">
        <v>8272</v>
      </c>
      <c r="B7596" s="217">
        <v>165.58935177058504</v>
      </c>
      <c r="C7596" s="211">
        <v>6.7829649935537861E-2</v>
      </c>
      <c r="D7596" s="211">
        <v>0.12478758261230952</v>
      </c>
      <c r="E7596" s="211">
        <v>7.8831110855830056E-2</v>
      </c>
      <c r="F7596" s="211">
        <v>9.2078547866417421E-2</v>
      </c>
      <c r="G7596" s="211">
        <v>0.12323688840868592</v>
      </c>
      <c r="H7596" s="211">
        <v>0.12108337186247523</v>
      </c>
      <c r="I7596" s="211">
        <v>0.46182011426414654</v>
      </c>
      <c r="J7596" s="211">
        <v>0.46652100450404649</v>
      </c>
      <c r="K7596" s="211">
        <v>0.63644915558814641</v>
      </c>
      <c r="L7596" s="211">
        <v>0.27879257290658283</v>
      </c>
      <c r="M7596" s="211">
        <v>9.5982669437662524E-2</v>
      </c>
      <c r="N7596" s="211">
        <v>0.44663874217834132</v>
      </c>
      <c r="O7596" s="211">
        <v>0.69088042354523183</v>
      </c>
      <c r="P7596" s="211">
        <v>6.4825845300624213E-2</v>
      </c>
      <c r="Q7596" s="211">
        <v>5.586544533530291E-2</v>
      </c>
      <c r="R7596" s="211">
        <v>0.44714576849947801</v>
      </c>
      <c r="S7596" s="211">
        <v>0.2739744202089327</v>
      </c>
      <c r="T7596" s="211">
        <v>0.49667723911154382</v>
      </c>
      <c r="U7596" s="211">
        <v>0.50289605445298358</v>
      </c>
      <c r="V7596" s="211">
        <v>0.15175413017845235</v>
      </c>
      <c r="W7596" s="211">
        <v>0.57993150261364845</v>
      </c>
      <c r="X7596" s="211">
        <v>0.37453040196971593</v>
      </c>
      <c r="Y7596" s="211">
        <v>0.69407177196275738</v>
      </c>
      <c r="Z7596" s="211">
        <v>0.14312857765122755</v>
      </c>
      <c r="AA7596" s="212">
        <v>0.12208105229192641</v>
      </c>
    </row>
    <row r="7597" spans="1:27" x14ac:dyDescent="0.35">
      <c r="A7597" s="210" t="s">
        <v>8273</v>
      </c>
      <c r="B7597" s="217">
        <v>119.64665416868453</v>
      </c>
      <c r="C7597" s="211">
        <v>7.1347397998025891E-2</v>
      </c>
      <c r="D7597" s="211">
        <v>0.11670154865044176</v>
      </c>
      <c r="E7597" s="211">
        <v>7.0272634244619048E-2</v>
      </c>
      <c r="F7597" s="211">
        <v>0.11218451889652262</v>
      </c>
      <c r="G7597" s="211">
        <v>0.12202917797159174</v>
      </c>
      <c r="H7597" s="211">
        <v>0.12241354054177778</v>
      </c>
      <c r="I7597" s="211">
        <v>0.48155889867843371</v>
      </c>
      <c r="J7597" s="211">
        <v>0.45206224527292033</v>
      </c>
      <c r="K7597" s="211">
        <v>0.58891789727925137</v>
      </c>
      <c r="L7597" s="211">
        <v>0.28254177816691189</v>
      </c>
      <c r="M7597" s="211">
        <v>8.6994240648002388E-2</v>
      </c>
      <c r="N7597" s="211">
        <v>0.48226271505339402</v>
      </c>
      <c r="O7597" s="211">
        <v>0.67249925326855198</v>
      </c>
      <c r="P7597" s="211">
        <v>6.699702812872646E-2</v>
      </c>
      <c r="Q7597" s="211">
        <v>8.537305845174066E-2</v>
      </c>
      <c r="R7597" s="211">
        <v>0.39766489557651741</v>
      </c>
      <c r="S7597" s="211">
        <v>0.34767353252051914</v>
      </c>
      <c r="T7597" s="211">
        <v>0.51522688413964401</v>
      </c>
      <c r="U7597" s="211">
        <v>0.40978495243235313</v>
      </c>
      <c r="V7597" s="211">
        <v>8.4066268789108306E-2</v>
      </c>
      <c r="W7597" s="211">
        <v>0.5812598847778494</v>
      </c>
      <c r="X7597" s="211">
        <v>0.30379654796898475</v>
      </c>
      <c r="Y7597" s="211">
        <v>0.70936673640856862</v>
      </c>
      <c r="Z7597" s="211">
        <v>0.14940147631269715</v>
      </c>
      <c r="AA7597" s="212">
        <v>0.12198114902736849</v>
      </c>
    </row>
    <row r="7598" spans="1:27" x14ac:dyDescent="0.35">
      <c r="A7598" s="210" t="s">
        <v>8274</v>
      </c>
      <c r="B7598" s="217">
        <v>143.78783044262184</v>
      </c>
      <c r="C7598" s="211">
        <v>6.1522314665905249E-2</v>
      </c>
      <c r="D7598" s="211">
        <v>0.13004489800354677</v>
      </c>
      <c r="E7598" s="211">
        <v>8.0021500017879624E-2</v>
      </c>
      <c r="F7598" s="211">
        <v>0.10708441191596141</v>
      </c>
      <c r="G7598" s="211">
        <v>0.12150794559283128</v>
      </c>
      <c r="H7598" s="211">
        <v>0.12524898892252609</v>
      </c>
      <c r="I7598" s="211">
        <v>0.53220268592554898</v>
      </c>
      <c r="J7598" s="211">
        <v>0.4579607752030887</v>
      </c>
      <c r="K7598" s="211">
        <v>0.56632161678759452</v>
      </c>
      <c r="L7598" s="211">
        <v>0.28268290259746648</v>
      </c>
      <c r="M7598" s="211">
        <v>9.8742875861226917E-2</v>
      </c>
      <c r="N7598" s="211">
        <v>0.52648912769056155</v>
      </c>
      <c r="O7598" s="211">
        <v>0.69198082260822869</v>
      </c>
      <c r="P7598" s="211">
        <v>6.7691989035827044E-2</v>
      </c>
      <c r="Q7598" s="211">
        <v>4.3123328539803781E-2</v>
      </c>
      <c r="R7598" s="211">
        <v>0.39389604948638879</v>
      </c>
      <c r="S7598" s="211">
        <v>0.30362323059423441</v>
      </c>
      <c r="T7598" s="211">
        <v>0.55537813905665068</v>
      </c>
      <c r="U7598" s="211">
        <v>0.53628015754808722</v>
      </c>
      <c r="V7598" s="211">
        <v>8.6671092241642822E-2</v>
      </c>
      <c r="W7598" s="211">
        <v>0.55298594369832421</v>
      </c>
      <c r="X7598" s="211">
        <v>0.27292133817873182</v>
      </c>
      <c r="Y7598" s="211">
        <v>0.68671648750679615</v>
      </c>
      <c r="Z7598" s="211">
        <v>0.1490327116274015</v>
      </c>
      <c r="AA7598" s="212">
        <v>0.11990949632379724</v>
      </c>
    </row>
    <row r="7599" spans="1:27" x14ac:dyDescent="0.35">
      <c r="A7599" s="210" t="s">
        <v>8275</v>
      </c>
      <c r="B7599" s="217">
        <v>135.53117852392313</v>
      </c>
      <c r="C7599" s="211">
        <v>6.2234132125992228E-2</v>
      </c>
      <c r="D7599" s="211">
        <v>0.13038339270019661</v>
      </c>
      <c r="E7599" s="211">
        <v>7.4567637024751499E-2</v>
      </c>
      <c r="F7599" s="211">
        <v>9.0896296057000045E-2</v>
      </c>
      <c r="G7599" s="211">
        <v>0.11646128901197256</v>
      </c>
      <c r="H7599" s="211">
        <v>0.11585944265380033</v>
      </c>
      <c r="I7599" s="211">
        <v>0.52392033224094126</v>
      </c>
      <c r="J7599" s="211">
        <v>0.39801798196412996</v>
      </c>
      <c r="K7599" s="211">
        <v>0.59516010418512766</v>
      </c>
      <c r="L7599" s="211">
        <v>0.27120483340443496</v>
      </c>
      <c r="M7599" s="211">
        <v>9.7546871427580534E-2</v>
      </c>
      <c r="N7599" s="211">
        <v>0.5010229813924908</v>
      </c>
      <c r="O7599" s="211">
        <v>0.75346461561579625</v>
      </c>
      <c r="P7599" s="211">
        <v>6.9772186989492946E-2</v>
      </c>
      <c r="Q7599" s="211">
        <v>8.1075151402969087E-2</v>
      </c>
      <c r="R7599" s="211">
        <v>0.39398569904891145</v>
      </c>
      <c r="S7599" s="211">
        <v>0.36679729590814869</v>
      </c>
      <c r="T7599" s="211">
        <v>0.54083522097897363</v>
      </c>
      <c r="U7599" s="211">
        <v>0.33455531937858451</v>
      </c>
      <c r="V7599" s="211">
        <v>9.9321664921229028E-2</v>
      </c>
      <c r="W7599" s="211">
        <v>0.54995810063532424</v>
      </c>
      <c r="X7599" s="211">
        <v>0.3820559515013886</v>
      </c>
      <c r="Y7599" s="211">
        <v>0.7755075338388121</v>
      </c>
      <c r="Z7599" s="211">
        <v>0.14573946722368941</v>
      </c>
      <c r="AA7599" s="212">
        <v>0.12277225197810634</v>
      </c>
    </row>
    <row r="7600" spans="1:27" x14ac:dyDescent="0.35">
      <c r="A7600" s="210" t="s">
        <v>8276</v>
      </c>
      <c r="B7600" s="217">
        <v>169.10963006863497</v>
      </c>
      <c r="C7600" s="211">
        <v>5.9425869020157597E-2</v>
      </c>
      <c r="D7600" s="211">
        <v>0.1264725243635037</v>
      </c>
      <c r="E7600" s="211">
        <v>7.2816925664743681E-2</v>
      </c>
      <c r="F7600" s="211">
        <v>9.8273535689554353E-2</v>
      </c>
      <c r="G7600" s="211">
        <v>0.11512074599064333</v>
      </c>
      <c r="H7600" s="211">
        <v>0.10441228049826098</v>
      </c>
      <c r="I7600" s="211">
        <v>0.45122711151250566</v>
      </c>
      <c r="J7600" s="211">
        <v>0.40625411696119063</v>
      </c>
      <c r="K7600" s="211">
        <v>0.64794446870568922</v>
      </c>
      <c r="L7600" s="211">
        <v>0.26905975837943108</v>
      </c>
      <c r="M7600" s="211">
        <v>0.10497602033097572</v>
      </c>
      <c r="N7600" s="211">
        <v>0.38264214394371093</v>
      </c>
      <c r="O7600" s="211">
        <v>0.75479802214882841</v>
      </c>
      <c r="P7600" s="211">
        <v>6.9414810587110992E-2</v>
      </c>
      <c r="Q7600" s="211">
        <v>0.134026389597145</v>
      </c>
      <c r="R7600" s="211">
        <v>0.4198337388530976</v>
      </c>
      <c r="S7600" s="211">
        <v>0.30562492866812613</v>
      </c>
      <c r="T7600" s="211">
        <v>0.63251724758032757</v>
      </c>
      <c r="U7600" s="211">
        <v>0.48315955811712558</v>
      </c>
      <c r="V7600" s="211">
        <v>0.1308832900418897</v>
      </c>
      <c r="W7600" s="211">
        <v>0.54512908248233694</v>
      </c>
      <c r="X7600" s="211">
        <v>0.33065188426927505</v>
      </c>
      <c r="Y7600" s="211">
        <v>0.68488024812012316</v>
      </c>
      <c r="Z7600" s="211">
        <v>0.14232310854500735</v>
      </c>
      <c r="AA7600" s="212">
        <v>0.12266584626254955</v>
      </c>
    </row>
    <row r="7601" spans="1:27" x14ac:dyDescent="0.35">
      <c r="A7601" s="210" t="s">
        <v>8277</v>
      </c>
      <c r="B7601" s="217">
        <v>133.07403656071253</v>
      </c>
      <c r="C7601" s="211">
        <v>6.8921847191057484E-2</v>
      </c>
      <c r="D7601" s="211">
        <v>0.12990076370809478</v>
      </c>
      <c r="E7601" s="211">
        <v>7.3145308982156251E-2</v>
      </c>
      <c r="F7601" s="211">
        <v>6.7990609790542569E-2</v>
      </c>
      <c r="G7601" s="211">
        <v>0.11526976073398541</v>
      </c>
      <c r="H7601" s="211">
        <v>0.11895108524442861</v>
      </c>
      <c r="I7601" s="211">
        <v>0.52395368750363469</v>
      </c>
      <c r="J7601" s="211">
        <v>0.4451233822867498</v>
      </c>
      <c r="K7601" s="211">
        <v>0.64167672084985261</v>
      </c>
      <c r="L7601" s="211">
        <v>0.27579857991275381</v>
      </c>
      <c r="M7601" s="211">
        <v>9.1019234782476532E-2</v>
      </c>
      <c r="N7601" s="211">
        <v>0.57177834782504577</v>
      </c>
      <c r="O7601" s="211">
        <v>0.77522221978489614</v>
      </c>
      <c r="P7601" s="211">
        <v>6.9469851623159856E-2</v>
      </c>
      <c r="Q7601" s="211">
        <v>6.6719812601841927E-2</v>
      </c>
      <c r="R7601" s="211">
        <v>0.45953565531285345</v>
      </c>
      <c r="S7601" s="211">
        <v>0.29513232978422943</v>
      </c>
      <c r="T7601" s="211">
        <v>0.5765020523458857</v>
      </c>
      <c r="U7601" s="211">
        <v>0.41192774199864368</v>
      </c>
      <c r="V7601" s="211">
        <v>6.651708449214852E-2</v>
      </c>
      <c r="W7601" s="211">
        <v>0.52898651631225579</v>
      </c>
      <c r="X7601" s="211">
        <v>0.39897151030533329</v>
      </c>
      <c r="Y7601" s="211">
        <v>0.73476457940666418</v>
      </c>
      <c r="Z7601" s="211">
        <v>0.14111733161773846</v>
      </c>
      <c r="AA7601" s="212">
        <v>0.12168810145015035</v>
      </c>
    </row>
    <row r="7602" spans="1:27" x14ac:dyDescent="0.35">
      <c r="A7602" s="210" t="s">
        <v>8278</v>
      </c>
      <c r="B7602" s="217">
        <v>121.94964456243012</v>
      </c>
      <c r="C7602" s="211">
        <v>6.8713413400519882E-2</v>
      </c>
      <c r="D7602" s="211">
        <v>0.12033808434282857</v>
      </c>
      <c r="E7602" s="211">
        <v>7.9721166249169917E-2</v>
      </c>
      <c r="F7602" s="211">
        <v>9.832550512225946E-2</v>
      </c>
      <c r="G7602" s="211">
        <v>0.12016298427260942</v>
      </c>
      <c r="H7602" s="211">
        <v>0.1238906085325608</v>
      </c>
      <c r="I7602" s="211">
        <v>0.5195963108339553</v>
      </c>
      <c r="J7602" s="211">
        <v>0.46899706202237346</v>
      </c>
      <c r="K7602" s="211">
        <v>0.53536151017757527</v>
      </c>
      <c r="L7602" s="211">
        <v>0.27993241644833483</v>
      </c>
      <c r="M7602" s="211">
        <v>9.9117594346461835E-2</v>
      </c>
      <c r="N7602" s="211">
        <v>0.3458011837847233</v>
      </c>
      <c r="O7602" s="211">
        <v>0.56737519093311239</v>
      </c>
      <c r="P7602" s="211">
        <v>7.2712726274739042E-2</v>
      </c>
      <c r="Q7602" s="211">
        <v>7.7285748628587628E-2</v>
      </c>
      <c r="R7602" s="211">
        <v>0.41225381461474042</v>
      </c>
      <c r="S7602" s="211">
        <v>0.28538358053433094</v>
      </c>
      <c r="T7602" s="211">
        <v>0.5346280604159559</v>
      </c>
      <c r="U7602" s="211">
        <v>0.41592369820782077</v>
      </c>
      <c r="V7602" s="211">
        <v>7.6131146564874769E-2</v>
      </c>
      <c r="W7602" s="211">
        <v>0.51697663072563826</v>
      </c>
      <c r="X7602" s="211">
        <v>0.27132946702774663</v>
      </c>
      <c r="Y7602" s="211">
        <v>0.65067877927507201</v>
      </c>
      <c r="Z7602" s="211">
        <v>0.14796945490175162</v>
      </c>
      <c r="AA7602" s="212">
        <v>0.11803938076685018</v>
      </c>
    </row>
    <row r="7603" spans="1:27" x14ac:dyDescent="0.35">
      <c r="A7603" s="210" t="s">
        <v>8279</v>
      </c>
      <c r="B7603" s="217">
        <v>172.67855846530074</v>
      </c>
      <c r="C7603" s="211">
        <v>6.8366567017293642E-2</v>
      </c>
      <c r="D7603" s="211">
        <v>0.1312219956631169</v>
      </c>
      <c r="E7603" s="211">
        <v>8.6645801369501452E-2</v>
      </c>
      <c r="F7603" s="211">
        <v>0.11016150462898401</v>
      </c>
      <c r="G7603" s="211">
        <v>0.1195746122711982</v>
      </c>
      <c r="H7603" s="211">
        <v>0.11191825607092062</v>
      </c>
      <c r="I7603" s="211">
        <v>0.48918315612958491</v>
      </c>
      <c r="J7603" s="211">
        <v>0.47869581963032215</v>
      </c>
      <c r="K7603" s="211">
        <v>0.62878723272161008</v>
      </c>
      <c r="L7603" s="211">
        <v>0.27296577806400751</v>
      </c>
      <c r="M7603" s="211">
        <v>9.8158623301834669E-2</v>
      </c>
      <c r="N7603" s="211">
        <v>0.43269178180652529</v>
      </c>
      <c r="O7603" s="211">
        <v>0.71370895193725159</v>
      </c>
      <c r="P7603" s="211">
        <v>7.2090142868371301E-2</v>
      </c>
      <c r="Q7603" s="211">
        <v>8.3813222976938911E-2</v>
      </c>
      <c r="R7603" s="211">
        <v>0.43334430965657683</v>
      </c>
      <c r="S7603" s="211">
        <v>0.35396091672178887</v>
      </c>
      <c r="T7603" s="211">
        <v>0.57781911631443261</v>
      </c>
      <c r="U7603" s="211">
        <v>0.41067198438114705</v>
      </c>
      <c r="V7603" s="211">
        <v>0.16850028284942065</v>
      </c>
      <c r="W7603" s="211">
        <v>0.58658311033527721</v>
      </c>
      <c r="X7603" s="211">
        <v>0.29437765110265424</v>
      </c>
      <c r="Y7603" s="211">
        <v>0.67054832656564356</v>
      </c>
      <c r="Z7603" s="211">
        <v>0.14481506953788148</v>
      </c>
      <c r="AA7603" s="212">
        <v>0.12558350481148423</v>
      </c>
    </row>
    <row r="7604" spans="1:27" x14ac:dyDescent="0.35">
      <c r="A7604" s="210" t="s">
        <v>8280</v>
      </c>
      <c r="B7604" s="217">
        <v>162.17429078285801</v>
      </c>
      <c r="C7604" s="211">
        <v>5.6181640835046731E-2</v>
      </c>
      <c r="D7604" s="211">
        <v>0.12344786260896864</v>
      </c>
      <c r="E7604" s="211">
        <v>7.6665964231104111E-2</v>
      </c>
      <c r="F7604" s="211">
        <v>0.11345407285091254</v>
      </c>
      <c r="G7604" s="211">
        <v>0.1191811477550028</v>
      </c>
      <c r="H7604" s="211">
        <v>0.11499431704068407</v>
      </c>
      <c r="I7604" s="211">
        <v>0.522846345161042</v>
      </c>
      <c r="J7604" s="211">
        <v>0.43365790142821892</v>
      </c>
      <c r="K7604" s="211">
        <v>0.62094561703707862</v>
      </c>
      <c r="L7604" s="211">
        <v>0.28062507696273642</v>
      </c>
      <c r="M7604" s="211">
        <v>9.8056845455603212E-2</v>
      </c>
      <c r="N7604" s="211">
        <v>0.5329929458759356</v>
      </c>
      <c r="O7604" s="211">
        <v>0.77324587578181181</v>
      </c>
      <c r="P7604" s="211">
        <v>6.814464944891252E-2</v>
      </c>
      <c r="Q7604" s="211">
        <v>0.13665016510050298</v>
      </c>
      <c r="R7604" s="211">
        <v>0.46134677241100019</v>
      </c>
      <c r="S7604" s="211">
        <v>0.29163307204993283</v>
      </c>
      <c r="T7604" s="211">
        <v>0.55386592787998856</v>
      </c>
      <c r="U7604" s="211">
        <v>0.36540937955475955</v>
      </c>
      <c r="V7604" s="211">
        <v>0.18262665944381284</v>
      </c>
      <c r="W7604" s="211">
        <v>0.5705156607185955</v>
      </c>
      <c r="X7604" s="211">
        <v>0.32894601273263868</v>
      </c>
      <c r="Y7604" s="211">
        <v>0.53098812570492748</v>
      </c>
      <c r="Z7604" s="211">
        <v>0.14924359626097933</v>
      </c>
      <c r="AA7604" s="212">
        <v>0.11901322404786066</v>
      </c>
    </row>
    <row r="7605" spans="1:27" x14ac:dyDescent="0.35">
      <c r="A7605" s="210" t="s">
        <v>8281</v>
      </c>
      <c r="B7605" s="217">
        <v>139.74987864398085</v>
      </c>
      <c r="C7605" s="211">
        <v>6.8043749451638227E-2</v>
      </c>
      <c r="D7605" s="211">
        <v>0.11538053621935793</v>
      </c>
      <c r="E7605" s="211">
        <v>7.6601299766239764E-2</v>
      </c>
      <c r="F7605" s="211">
        <v>0.10885080584556331</v>
      </c>
      <c r="G7605" s="211">
        <v>0.12228048254208737</v>
      </c>
      <c r="H7605" s="211">
        <v>0.10925686116598035</v>
      </c>
      <c r="I7605" s="211">
        <v>0.42253492105545915</v>
      </c>
      <c r="J7605" s="211">
        <v>0.40891821046539711</v>
      </c>
      <c r="K7605" s="211">
        <v>0.58835688271557152</v>
      </c>
      <c r="L7605" s="211">
        <v>0.2806207663486055</v>
      </c>
      <c r="M7605" s="211">
        <v>0.121434375091673</v>
      </c>
      <c r="N7605" s="211">
        <v>0.34729258034689914</v>
      </c>
      <c r="O7605" s="211">
        <v>0.6959576822833452</v>
      </c>
      <c r="P7605" s="211">
        <v>6.7109879069168182E-2</v>
      </c>
      <c r="Q7605" s="211">
        <v>5.1472239297248354E-2</v>
      </c>
      <c r="R7605" s="211">
        <v>0.40775373351622218</v>
      </c>
      <c r="S7605" s="211">
        <v>0.2828783506077871</v>
      </c>
      <c r="T7605" s="211">
        <v>0.5292220814243781</v>
      </c>
      <c r="U7605" s="211">
        <v>0.37734238837591327</v>
      </c>
      <c r="V7605" s="211">
        <v>0.11366860934868156</v>
      </c>
      <c r="W7605" s="211">
        <v>0.56281393494089715</v>
      </c>
      <c r="X7605" s="211">
        <v>0.31924958268264964</v>
      </c>
      <c r="Y7605" s="211">
        <v>0.72743466934237799</v>
      </c>
      <c r="Z7605" s="211">
        <v>0.14607389899859313</v>
      </c>
      <c r="AA7605" s="212">
        <v>0.12231253984823003</v>
      </c>
    </row>
    <row r="7606" spans="1:27" x14ac:dyDescent="0.35">
      <c r="A7606" s="210" t="s">
        <v>8282</v>
      </c>
      <c r="B7606" s="217">
        <v>140.03161050214547</v>
      </c>
      <c r="C7606" s="211">
        <v>7.1829838463346424E-2</v>
      </c>
      <c r="D7606" s="211">
        <v>0.12866883964100062</v>
      </c>
      <c r="E7606" s="211">
        <v>8.7343165239062021E-2</v>
      </c>
      <c r="F7606" s="211">
        <v>8.7018076870588781E-2</v>
      </c>
      <c r="G7606" s="211">
        <v>0.12038011550816961</v>
      </c>
      <c r="H7606" s="211">
        <v>0.11654003682789302</v>
      </c>
      <c r="I7606" s="211">
        <v>0.47736986011103166</v>
      </c>
      <c r="J7606" s="211">
        <v>0.43103460940376909</v>
      </c>
      <c r="K7606" s="211">
        <v>0.54386769690385373</v>
      </c>
      <c r="L7606" s="211">
        <v>0.27661031148131554</v>
      </c>
      <c r="M7606" s="211">
        <v>0.10435941815314764</v>
      </c>
      <c r="N7606" s="211">
        <v>0.39418957800706922</v>
      </c>
      <c r="O7606" s="211">
        <v>0.69830922824655584</v>
      </c>
      <c r="P7606" s="211">
        <v>6.8933493668589751E-2</v>
      </c>
      <c r="Q7606" s="211">
        <v>8.5541258571695644E-2</v>
      </c>
      <c r="R7606" s="211">
        <v>0.41911042942265536</v>
      </c>
      <c r="S7606" s="211">
        <v>0.31906458389317105</v>
      </c>
      <c r="T7606" s="211">
        <v>0.60294786942323864</v>
      </c>
      <c r="U7606" s="211">
        <v>0.47393467101330278</v>
      </c>
      <c r="V7606" s="211">
        <v>8.4784284709165547E-2</v>
      </c>
      <c r="W7606" s="211">
        <v>0.6226332823712587</v>
      </c>
      <c r="X7606" s="211">
        <v>0.32776403751980276</v>
      </c>
      <c r="Y7606" s="211">
        <v>0.63686473358236362</v>
      </c>
      <c r="Z7606" s="211">
        <v>0.14785135703605901</v>
      </c>
      <c r="AA7606" s="212">
        <v>0.11913184040617344</v>
      </c>
    </row>
    <row r="7607" spans="1:27" x14ac:dyDescent="0.35">
      <c r="A7607" s="210" t="s">
        <v>8283</v>
      </c>
      <c r="B7607" s="217">
        <v>141.430439839239</v>
      </c>
      <c r="C7607" s="211">
        <v>5.2843975630892819E-2</v>
      </c>
      <c r="D7607" s="211">
        <v>0.11995556672599855</v>
      </c>
      <c r="E7607" s="211">
        <v>8.7485064101490109E-2</v>
      </c>
      <c r="F7607" s="211">
        <v>7.9463637728648992E-2</v>
      </c>
      <c r="G7607" s="211">
        <v>0.12046900219179842</v>
      </c>
      <c r="H7607" s="211">
        <v>0.11561210698188143</v>
      </c>
      <c r="I7607" s="211">
        <v>0.52241352907406768</v>
      </c>
      <c r="J7607" s="211">
        <v>0.43113570790147243</v>
      </c>
      <c r="K7607" s="211">
        <v>0.60024432101847647</v>
      </c>
      <c r="L7607" s="211">
        <v>0.27442848172181017</v>
      </c>
      <c r="M7607" s="211">
        <v>9.5064278247657452E-2</v>
      </c>
      <c r="N7607" s="211">
        <v>0.45065900371563872</v>
      </c>
      <c r="O7607" s="211">
        <v>0.68020350294686172</v>
      </c>
      <c r="P7607" s="211">
        <v>6.6228376554606727E-2</v>
      </c>
      <c r="Q7607" s="211">
        <v>4.5282690278110521E-2</v>
      </c>
      <c r="R7607" s="211">
        <v>0.40850581274358694</v>
      </c>
      <c r="S7607" s="211">
        <v>0.27762494078606592</v>
      </c>
      <c r="T7607" s="211">
        <v>0.58970796414529869</v>
      </c>
      <c r="U7607" s="211">
        <v>0.35728305649404002</v>
      </c>
      <c r="V7607" s="211">
        <v>0.11681879509629471</v>
      </c>
      <c r="W7607" s="211">
        <v>0.59454328085956454</v>
      </c>
      <c r="X7607" s="211">
        <v>0.36133225093816923</v>
      </c>
      <c r="Y7607" s="211">
        <v>0.70644709873794154</v>
      </c>
      <c r="Z7607" s="211">
        <v>0.13803453148008232</v>
      </c>
      <c r="AA7607" s="212">
        <v>0.11806396468207003</v>
      </c>
    </row>
    <row r="7608" spans="1:27" x14ac:dyDescent="0.35">
      <c r="A7608" s="210" t="s">
        <v>8284</v>
      </c>
      <c r="B7608" s="217">
        <v>142.95083664941447</v>
      </c>
      <c r="C7608" s="211">
        <v>6.46612721642809E-2</v>
      </c>
      <c r="D7608" s="211">
        <v>0.13019146940640114</v>
      </c>
      <c r="E7608" s="211">
        <v>7.8765177917993909E-2</v>
      </c>
      <c r="F7608" s="211">
        <v>0.1030136965446637</v>
      </c>
      <c r="G7608" s="211">
        <v>0.12397989989056366</v>
      </c>
      <c r="H7608" s="211">
        <v>0.11962210173511392</v>
      </c>
      <c r="I7608" s="211">
        <v>0.46055551073603068</v>
      </c>
      <c r="J7608" s="211">
        <v>0.44043810787415877</v>
      </c>
      <c r="K7608" s="211">
        <v>0.58566400854922918</v>
      </c>
      <c r="L7608" s="211">
        <v>0.27476696412556983</v>
      </c>
      <c r="M7608" s="211">
        <v>0.10732554003486426</v>
      </c>
      <c r="N7608" s="211">
        <v>0.44782938687585744</v>
      </c>
      <c r="O7608" s="211">
        <v>0.72607996591145474</v>
      </c>
      <c r="P7608" s="211">
        <v>6.9111896694403471E-2</v>
      </c>
      <c r="Q7608" s="211">
        <v>5.0745588817392384E-2</v>
      </c>
      <c r="R7608" s="211">
        <v>0.37071243279216237</v>
      </c>
      <c r="S7608" s="211">
        <v>0.39904866838792674</v>
      </c>
      <c r="T7608" s="211">
        <v>0.55785733159105344</v>
      </c>
      <c r="U7608" s="211">
        <v>0.42697460141928634</v>
      </c>
      <c r="V7608" s="211">
        <v>8.8208557290245126E-2</v>
      </c>
      <c r="W7608" s="211">
        <v>0.54596057967620881</v>
      </c>
      <c r="X7608" s="211">
        <v>0.3747879199535798</v>
      </c>
      <c r="Y7608" s="211">
        <v>0.67362200031930675</v>
      </c>
      <c r="Z7608" s="211">
        <v>0.14825302314528957</v>
      </c>
      <c r="AA7608" s="212">
        <v>0.11717316243850716</v>
      </c>
    </row>
    <row r="7609" spans="1:27" x14ac:dyDescent="0.35">
      <c r="A7609" s="210" t="s">
        <v>8285</v>
      </c>
      <c r="B7609" s="217">
        <v>118.02406112689529</v>
      </c>
      <c r="C7609" s="211">
        <v>6.3879515639541251E-2</v>
      </c>
      <c r="D7609" s="211">
        <v>0.12601427771644577</v>
      </c>
      <c r="E7609" s="211">
        <v>8.2572642973172336E-2</v>
      </c>
      <c r="F7609" s="211">
        <v>7.2036111374832512E-2</v>
      </c>
      <c r="G7609" s="211">
        <v>0.1123754603363404</v>
      </c>
      <c r="H7609" s="211">
        <v>0.11910182154014655</v>
      </c>
      <c r="I7609" s="211">
        <v>0.48188046669542989</v>
      </c>
      <c r="J7609" s="211">
        <v>0.41847048534720382</v>
      </c>
      <c r="K7609" s="211">
        <v>0.63235992108842065</v>
      </c>
      <c r="L7609" s="211">
        <v>0.28246794835543271</v>
      </c>
      <c r="M7609" s="211">
        <v>0.10294837443931576</v>
      </c>
      <c r="N7609" s="211">
        <v>0.39482874946514945</v>
      </c>
      <c r="O7609" s="211">
        <v>0.57186518542806697</v>
      </c>
      <c r="P7609" s="211">
        <v>7.1153649281079479E-2</v>
      </c>
      <c r="Q7609" s="211">
        <v>0.1242634046749784</v>
      </c>
      <c r="R7609" s="211">
        <v>0.44521057812086401</v>
      </c>
      <c r="S7609" s="211">
        <v>0.28392162863529558</v>
      </c>
      <c r="T7609" s="211">
        <v>0.53397934025431293</v>
      </c>
      <c r="U7609" s="211">
        <v>0.43599174201297763</v>
      </c>
      <c r="V7609" s="211">
        <v>6.7896434348323542E-2</v>
      </c>
      <c r="W7609" s="211">
        <v>0.52185290596366574</v>
      </c>
      <c r="X7609" s="211">
        <v>0.25901290775100294</v>
      </c>
      <c r="Y7609" s="211">
        <v>0.59539120244483734</v>
      </c>
      <c r="Z7609" s="211">
        <v>0.14807867760124988</v>
      </c>
      <c r="AA7609" s="212">
        <v>0.12557643045318018</v>
      </c>
    </row>
    <row r="7610" spans="1:27" x14ac:dyDescent="0.35">
      <c r="A7610" s="210" t="s">
        <v>8286</v>
      </c>
      <c r="B7610" s="217">
        <v>131.63343664415859</v>
      </c>
      <c r="C7610" s="211">
        <v>5.3150170361272508E-2</v>
      </c>
      <c r="D7610" s="211">
        <v>0.12651729004083589</v>
      </c>
      <c r="E7610" s="211">
        <v>7.689396078921884E-2</v>
      </c>
      <c r="F7610" s="211">
        <v>7.3463297415464063E-2</v>
      </c>
      <c r="G7610" s="211">
        <v>0.11414317442190298</v>
      </c>
      <c r="H7610" s="211">
        <v>0.10813520984260622</v>
      </c>
      <c r="I7610" s="211">
        <v>0.51740646146393632</v>
      </c>
      <c r="J7610" s="211">
        <v>0.4646789171230043</v>
      </c>
      <c r="K7610" s="211">
        <v>0.58388765163855161</v>
      </c>
      <c r="L7610" s="211">
        <v>0.27107432068816489</v>
      </c>
      <c r="M7610" s="211">
        <v>8.2121543042158754E-2</v>
      </c>
      <c r="N7610" s="211">
        <v>0.41425573525625892</v>
      </c>
      <c r="O7610" s="211">
        <v>0.55109558550676663</v>
      </c>
      <c r="P7610" s="211">
        <v>6.5799389592927582E-2</v>
      </c>
      <c r="Q7610" s="211">
        <v>9.3802135499739078E-2</v>
      </c>
      <c r="R7610" s="211">
        <v>0.39596205767070064</v>
      </c>
      <c r="S7610" s="211">
        <v>0.32321481763473564</v>
      </c>
      <c r="T7610" s="211">
        <v>0.48120813345255081</v>
      </c>
      <c r="U7610" s="211">
        <v>0.42212317335441774</v>
      </c>
      <c r="V7610" s="211">
        <v>0.13208273741758461</v>
      </c>
      <c r="W7610" s="211">
        <v>0.46964895846482629</v>
      </c>
      <c r="X7610" s="211">
        <v>0.27518230704443497</v>
      </c>
      <c r="Y7610" s="211">
        <v>0.68513043103091575</v>
      </c>
      <c r="Z7610" s="211">
        <v>0.14536450383033828</v>
      </c>
      <c r="AA7610" s="212">
        <v>0.12029919647886933</v>
      </c>
    </row>
    <row r="7611" spans="1:27" x14ac:dyDescent="0.35">
      <c r="A7611" s="210" t="s">
        <v>8287</v>
      </c>
      <c r="B7611" s="217">
        <v>123.23126393607896</v>
      </c>
      <c r="C7611" s="211">
        <v>7.8125594869272161E-2</v>
      </c>
      <c r="D7611" s="211">
        <v>0.11838730329512942</v>
      </c>
      <c r="E7611" s="211">
        <v>8.2389278554460404E-2</v>
      </c>
      <c r="F7611" s="211">
        <v>0.10411727151452153</v>
      </c>
      <c r="G7611" s="211">
        <v>0.12148922348965843</v>
      </c>
      <c r="H7611" s="211">
        <v>0.11617100558273054</v>
      </c>
      <c r="I7611" s="211">
        <v>0.4584743239705642</v>
      </c>
      <c r="J7611" s="211">
        <v>0.40423142969847475</v>
      </c>
      <c r="K7611" s="211">
        <v>0.59050532666085398</v>
      </c>
      <c r="L7611" s="211">
        <v>0.27207670101780296</v>
      </c>
      <c r="M7611" s="211">
        <v>8.6984404953662178E-2</v>
      </c>
      <c r="N7611" s="211">
        <v>0.55327272818724305</v>
      </c>
      <c r="O7611" s="211">
        <v>0.76099041327354655</v>
      </c>
      <c r="P7611" s="211">
        <v>7.3514033993351449E-2</v>
      </c>
      <c r="Q7611" s="211">
        <v>7.3630775073400045E-2</v>
      </c>
      <c r="R7611" s="211">
        <v>0.46010174827585543</v>
      </c>
      <c r="S7611" s="211">
        <v>0.2769435616149612</v>
      </c>
      <c r="T7611" s="211">
        <v>0.6288791448861657</v>
      </c>
      <c r="U7611" s="211">
        <v>0.37060667399770469</v>
      </c>
      <c r="V7611" s="211">
        <v>5.2159271051874304E-2</v>
      </c>
      <c r="W7611" s="211">
        <v>0.48888216442312249</v>
      </c>
      <c r="X7611" s="211">
        <v>0.36321235169844401</v>
      </c>
      <c r="Y7611" s="211">
        <v>0.6406446995800591</v>
      </c>
      <c r="Z7611" s="211">
        <v>0.14804888686620338</v>
      </c>
      <c r="AA7611" s="212">
        <v>0.12484291237747787</v>
      </c>
    </row>
    <row r="7612" spans="1:27" x14ac:dyDescent="0.35">
      <c r="A7612" s="210" t="s">
        <v>8288</v>
      </c>
      <c r="B7612" s="217">
        <v>133.88557303728646</v>
      </c>
      <c r="C7612" s="211">
        <v>5.9290757811754302E-2</v>
      </c>
      <c r="D7612" s="211">
        <v>0.12643784614431139</v>
      </c>
      <c r="E7612" s="211">
        <v>6.9373297858506419E-2</v>
      </c>
      <c r="F7612" s="211">
        <v>8.5416635631166929E-2</v>
      </c>
      <c r="G7612" s="211">
        <v>0.11693652478070392</v>
      </c>
      <c r="H7612" s="211">
        <v>0.10827677103203209</v>
      </c>
      <c r="I7612" s="211">
        <v>0.51646357658446473</v>
      </c>
      <c r="J7612" s="211">
        <v>0.44963397410415812</v>
      </c>
      <c r="K7612" s="211">
        <v>0.55282725718692816</v>
      </c>
      <c r="L7612" s="211">
        <v>0.27198510917367891</v>
      </c>
      <c r="M7612" s="211">
        <v>0.10774359655909856</v>
      </c>
      <c r="N7612" s="211">
        <v>0.54344472733905125</v>
      </c>
      <c r="O7612" s="211">
        <v>0.62319242778329753</v>
      </c>
      <c r="P7612" s="211">
        <v>6.8097354120103176E-2</v>
      </c>
      <c r="Q7612" s="211">
        <v>5.8236425152401836E-2</v>
      </c>
      <c r="R7612" s="211">
        <v>0.41259751416144669</v>
      </c>
      <c r="S7612" s="211">
        <v>0.43687709597588958</v>
      </c>
      <c r="T7612" s="211">
        <v>0.55016329471253123</v>
      </c>
      <c r="U7612" s="211">
        <v>0.47970812177944744</v>
      </c>
      <c r="V7612" s="211">
        <v>8.9115859750367982E-2</v>
      </c>
      <c r="W7612" s="211">
        <v>0.5280846986431188</v>
      </c>
      <c r="X7612" s="211">
        <v>0.33001820662231718</v>
      </c>
      <c r="Y7612" s="211">
        <v>0.62812495610103292</v>
      </c>
      <c r="Z7612" s="211">
        <v>0.14044890099209009</v>
      </c>
      <c r="AA7612" s="212">
        <v>0.12018499976726775</v>
      </c>
    </row>
    <row r="7613" spans="1:27" x14ac:dyDescent="0.35">
      <c r="A7613" s="210" t="s">
        <v>8289</v>
      </c>
      <c r="B7613" s="217">
        <v>153.23540736366095</v>
      </c>
      <c r="C7613" s="211">
        <v>8.4219000701322849E-2</v>
      </c>
      <c r="D7613" s="211">
        <v>0.11353628251468846</v>
      </c>
      <c r="E7613" s="211">
        <v>7.0416995925558515E-2</v>
      </c>
      <c r="F7613" s="211">
        <v>9.7295151452366668E-2</v>
      </c>
      <c r="G7613" s="211">
        <v>0.12151981361442264</v>
      </c>
      <c r="H7613" s="211">
        <v>0.11082944771923242</v>
      </c>
      <c r="I7613" s="211">
        <v>0.45323037316499687</v>
      </c>
      <c r="J7613" s="211">
        <v>0.44367941727022603</v>
      </c>
      <c r="K7613" s="211">
        <v>0.62061207236408045</v>
      </c>
      <c r="L7613" s="211">
        <v>0.27615648750433547</v>
      </c>
      <c r="M7613" s="211">
        <v>0.10059420614618438</v>
      </c>
      <c r="N7613" s="211">
        <v>0.562490297814498</v>
      </c>
      <c r="O7613" s="211">
        <v>0.71597476677340488</v>
      </c>
      <c r="P7613" s="211">
        <v>6.972587898791191E-2</v>
      </c>
      <c r="Q7613" s="211">
        <v>8.7371134764035532E-2</v>
      </c>
      <c r="R7613" s="211">
        <v>0.41123159977388246</v>
      </c>
      <c r="S7613" s="211">
        <v>0.27830903115525546</v>
      </c>
      <c r="T7613" s="211">
        <v>0.5549635612892625</v>
      </c>
      <c r="U7613" s="211">
        <v>0.37570344918750959</v>
      </c>
      <c r="V7613" s="211">
        <v>0.12066681722733855</v>
      </c>
      <c r="W7613" s="211">
        <v>0.54243511199718464</v>
      </c>
      <c r="X7613" s="211">
        <v>0.33351316175008139</v>
      </c>
      <c r="Y7613" s="211">
        <v>0.58495966203007721</v>
      </c>
      <c r="Z7613" s="211">
        <v>0.14682894685781078</v>
      </c>
      <c r="AA7613" s="212">
        <v>0.11351051271761423</v>
      </c>
    </row>
    <row r="7614" spans="1:27" x14ac:dyDescent="0.35">
      <c r="A7614" s="210" t="s">
        <v>8290</v>
      </c>
      <c r="B7614" s="217">
        <v>126.06893261919176</v>
      </c>
      <c r="C7614" s="211">
        <v>8.0331238440456962E-2</v>
      </c>
      <c r="D7614" s="211">
        <v>0.12604513826208338</v>
      </c>
      <c r="E7614" s="211">
        <v>7.5508032785985196E-2</v>
      </c>
      <c r="F7614" s="211">
        <v>7.7877721207632963E-2</v>
      </c>
      <c r="G7614" s="211">
        <v>0.12016169074292217</v>
      </c>
      <c r="H7614" s="211">
        <v>0.11984549516229098</v>
      </c>
      <c r="I7614" s="211">
        <v>0.46305667521965166</v>
      </c>
      <c r="J7614" s="211">
        <v>0.43800061065383977</v>
      </c>
      <c r="K7614" s="211">
        <v>0.64925408174226051</v>
      </c>
      <c r="L7614" s="211">
        <v>0.26759180389815129</v>
      </c>
      <c r="M7614" s="211">
        <v>8.0821167205353581E-2</v>
      </c>
      <c r="N7614" s="211">
        <v>0.46204606845386792</v>
      </c>
      <c r="O7614" s="211">
        <v>0.74527859064322444</v>
      </c>
      <c r="P7614" s="211">
        <v>6.9193272514691886E-2</v>
      </c>
      <c r="Q7614" s="211">
        <v>8.3179700283719654E-2</v>
      </c>
      <c r="R7614" s="211">
        <v>0.41761191523630331</v>
      </c>
      <c r="S7614" s="211">
        <v>0.28588624592850553</v>
      </c>
      <c r="T7614" s="211">
        <v>0.54021248284581047</v>
      </c>
      <c r="U7614" s="211">
        <v>0.35886744303445361</v>
      </c>
      <c r="V7614" s="211">
        <v>7.1381308469139926E-2</v>
      </c>
      <c r="W7614" s="211">
        <v>0.58922785534416822</v>
      </c>
      <c r="X7614" s="211">
        <v>0.42458570487668368</v>
      </c>
      <c r="Y7614" s="211">
        <v>0.60500934782059546</v>
      </c>
      <c r="Z7614" s="211">
        <v>0.14815395640598716</v>
      </c>
      <c r="AA7614" s="212">
        <v>0.11458944670707677</v>
      </c>
    </row>
    <row r="7615" spans="1:27" x14ac:dyDescent="0.35">
      <c r="A7615" s="210" t="s">
        <v>8291</v>
      </c>
      <c r="B7615" s="217">
        <v>164.76606868018729</v>
      </c>
      <c r="C7615" s="211">
        <v>7.4519227788047565E-2</v>
      </c>
      <c r="D7615" s="211">
        <v>0.1252086450954697</v>
      </c>
      <c r="E7615" s="211">
        <v>8.0956965183567806E-2</v>
      </c>
      <c r="F7615" s="211">
        <v>0.11128451435186838</v>
      </c>
      <c r="G7615" s="211">
        <v>0.11739871341336805</v>
      </c>
      <c r="H7615" s="211">
        <v>0.10921538781799811</v>
      </c>
      <c r="I7615" s="211">
        <v>0.49665743790372496</v>
      </c>
      <c r="J7615" s="211">
        <v>0.43421265773659906</v>
      </c>
      <c r="K7615" s="211">
        <v>0.62452512525446813</v>
      </c>
      <c r="L7615" s="211">
        <v>0.27847980031845376</v>
      </c>
      <c r="M7615" s="211">
        <v>9.61617911609597E-2</v>
      </c>
      <c r="N7615" s="211">
        <v>0.40208502490658582</v>
      </c>
      <c r="O7615" s="211">
        <v>0.68984805016067652</v>
      </c>
      <c r="P7615" s="211">
        <v>7.0087510753538265E-2</v>
      </c>
      <c r="Q7615" s="211">
        <v>5.8213690894852371E-2</v>
      </c>
      <c r="R7615" s="211">
        <v>0.41992379607834235</v>
      </c>
      <c r="S7615" s="211">
        <v>0.3577385478328185</v>
      </c>
      <c r="T7615" s="211">
        <v>0.56239343241341122</v>
      </c>
      <c r="U7615" s="211">
        <v>0.40789876601598896</v>
      </c>
      <c r="V7615" s="211">
        <v>0.16167924707153247</v>
      </c>
      <c r="W7615" s="211">
        <v>0.63633843859236117</v>
      </c>
      <c r="X7615" s="211">
        <v>0.38102593412926888</v>
      </c>
      <c r="Y7615" s="211">
        <v>0.73211209476139483</v>
      </c>
      <c r="Z7615" s="211">
        <v>0.14633730440467566</v>
      </c>
      <c r="AA7615" s="212">
        <v>0.12446338785941383</v>
      </c>
    </row>
    <row r="7616" spans="1:27" x14ac:dyDescent="0.35">
      <c r="A7616" s="210" t="s">
        <v>8292</v>
      </c>
      <c r="B7616" s="217">
        <v>152.17539945480289</v>
      </c>
      <c r="C7616" s="211">
        <v>6.1583933817756023E-2</v>
      </c>
      <c r="D7616" s="211">
        <v>0.12333846757529836</v>
      </c>
      <c r="E7616" s="211">
        <v>7.6328156246616055E-2</v>
      </c>
      <c r="F7616" s="211">
        <v>9.814469751703124E-2</v>
      </c>
      <c r="G7616" s="211">
        <v>0.12253881289111423</v>
      </c>
      <c r="H7616" s="211">
        <v>0.12260578309984498</v>
      </c>
      <c r="I7616" s="211">
        <v>0.52889072326163167</v>
      </c>
      <c r="J7616" s="211">
        <v>0.40866730335119278</v>
      </c>
      <c r="K7616" s="211">
        <v>0.63136947205306093</v>
      </c>
      <c r="L7616" s="211">
        <v>0.2777564639805401</v>
      </c>
      <c r="M7616" s="211">
        <v>8.7142864332583836E-2</v>
      </c>
      <c r="N7616" s="211">
        <v>0.58437227372835265</v>
      </c>
      <c r="O7616" s="211">
        <v>0.57460097703626734</v>
      </c>
      <c r="P7616" s="211">
        <v>7.1524738421790052E-2</v>
      </c>
      <c r="Q7616" s="211">
        <v>7.4256178218811197E-2</v>
      </c>
      <c r="R7616" s="211">
        <v>0.45596709733278423</v>
      </c>
      <c r="S7616" s="211">
        <v>0.36749801870322157</v>
      </c>
      <c r="T7616" s="211">
        <v>0.54492298262404792</v>
      </c>
      <c r="U7616" s="211">
        <v>0.5106425780299233</v>
      </c>
      <c r="V7616" s="211">
        <v>0.11850763098984428</v>
      </c>
      <c r="W7616" s="211">
        <v>0.50961412937136807</v>
      </c>
      <c r="X7616" s="211">
        <v>0.36787532440523535</v>
      </c>
      <c r="Y7616" s="211">
        <v>0.66443058125744425</v>
      </c>
      <c r="Z7616" s="211">
        <v>0.14745296151841283</v>
      </c>
      <c r="AA7616" s="212">
        <v>0.12428651277001031</v>
      </c>
    </row>
    <row r="7617" spans="1:27" x14ac:dyDescent="0.35">
      <c r="A7617" s="210" t="s">
        <v>8293</v>
      </c>
      <c r="B7617" s="217">
        <v>137.82518770153231</v>
      </c>
      <c r="C7617" s="211">
        <v>5.3890544665221266E-2</v>
      </c>
      <c r="D7617" s="211">
        <v>0.12624130575115361</v>
      </c>
      <c r="E7617" s="211">
        <v>8.4658398799165549E-2</v>
      </c>
      <c r="F7617" s="211">
        <v>8.5959893647328742E-2</v>
      </c>
      <c r="G7617" s="211">
        <v>0.12069805101616735</v>
      </c>
      <c r="H7617" s="211">
        <v>0.12838836720131183</v>
      </c>
      <c r="I7617" s="211">
        <v>0.46026454832269792</v>
      </c>
      <c r="J7617" s="211">
        <v>0.38711943898329448</v>
      </c>
      <c r="K7617" s="211">
        <v>0.6239200227128997</v>
      </c>
      <c r="L7617" s="211">
        <v>0.27382513107050921</v>
      </c>
      <c r="M7617" s="211">
        <v>0.11294960652344382</v>
      </c>
      <c r="N7617" s="211">
        <v>0.53878058203579304</v>
      </c>
      <c r="O7617" s="211">
        <v>0.71676390896602216</v>
      </c>
      <c r="P7617" s="211">
        <v>7.055955833689298E-2</v>
      </c>
      <c r="Q7617" s="211">
        <v>0.12845702949769647</v>
      </c>
      <c r="R7617" s="211">
        <v>0.42490103359214149</v>
      </c>
      <c r="S7617" s="211">
        <v>0.41051152721362266</v>
      </c>
      <c r="T7617" s="211">
        <v>0.62965627187227591</v>
      </c>
      <c r="U7617" s="211">
        <v>0.32810585594641917</v>
      </c>
      <c r="V7617" s="211">
        <v>9.7689629276101114E-2</v>
      </c>
      <c r="W7617" s="211">
        <v>0.57757350498857507</v>
      </c>
      <c r="X7617" s="211">
        <v>0.24480043958212169</v>
      </c>
      <c r="Y7617" s="211">
        <v>0.60397432168090259</v>
      </c>
      <c r="Z7617" s="211">
        <v>0.14805181064588713</v>
      </c>
      <c r="AA7617" s="212">
        <v>0.12743765967518159</v>
      </c>
    </row>
    <row r="7618" spans="1:27" x14ac:dyDescent="0.35">
      <c r="A7618" s="210" t="s">
        <v>8294</v>
      </c>
      <c r="B7618" s="217">
        <v>125.53248434344287</v>
      </c>
      <c r="C7618" s="211">
        <v>5.0313123654677591E-2</v>
      </c>
      <c r="D7618" s="211">
        <v>0.11165735927627383</v>
      </c>
      <c r="E7618" s="211">
        <v>6.5965753128105584E-2</v>
      </c>
      <c r="F7618" s="211">
        <v>0.10258321674207271</v>
      </c>
      <c r="G7618" s="211">
        <v>0.1260706702969524</v>
      </c>
      <c r="H7618" s="211">
        <v>0.11498398763013791</v>
      </c>
      <c r="I7618" s="211">
        <v>0.47396626646230611</v>
      </c>
      <c r="J7618" s="211">
        <v>0.40710245950510343</v>
      </c>
      <c r="K7618" s="211">
        <v>0.64954277499817403</v>
      </c>
      <c r="L7618" s="211">
        <v>0.27630536084921337</v>
      </c>
      <c r="M7618" s="211">
        <v>0.11830291202018944</v>
      </c>
      <c r="N7618" s="211">
        <v>0.38215915439281078</v>
      </c>
      <c r="O7618" s="211">
        <v>0.73613153261566544</v>
      </c>
      <c r="P7618" s="211">
        <v>6.6370479765071516E-2</v>
      </c>
      <c r="Q7618" s="211">
        <v>0.10453854395019108</v>
      </c>
      <c r="R7618" s="211">
        <v>0.46872900978633075</v>
      </c>
      <c r="S7618" s="211">
        <v>0.39671807164130907</v>
      </c>
      <c r="T7618" s="211">
        <v>0.5911198973905476</v>
      </c>
      <c r="U7618" s="211">
        <v>0.42809319522909622</v>
      </c>
      <c r="V7618" s="211">
        <v>8.9773620518897368E-2</v>
      </c>
      <c r="W7618" s="211">
        <v>0.60519627357026518</v>
      </c>
      <c r="X7618" s="211">
        <v>0.2861413218937473</v>
      </c>
      <c r="Y7618" s="211">
        <v>0.5727976111325157</v>
      </c>
      <c r="Z7618" s="211">
        <v>0.14807744201350109</v>
      </c>
      <c r="AA7618" s="212">
        <v>0.12457973017658096</v>
      </c>
    </row>
    <row r="7619" spans="1:27" x14ac:dyDescent="0.35">
      <c r="A7619" s="210" t="s">
        <v>8295</v>
      </c>
      <c r="B7619" s="217">
        <v>165.36237566833967</v>
      </c>
      <c r="C7619" s="211">
        <v>5.5537783961850863E-2</v>
      </c>
      <c r="D7619" s="211">
        <v>0.12613544927106951</v>
      </c>
      <c r="E7619" s="211">
        <v>7.5429570147101235E-2</v>
      </c>
      <c r="F7619" s="211">
        <v>7.8539830917656026E-2</v>
      </c>
      <c r="G7619" s="211">
        <v>0.11506345600533592</v>
      </c>
      <c r="H7619" s="211">
        <v>0.11490848612636713</v>
      </c>
      <c r="I7619" s="211">
        <v>0.43224489902270319</v>
      </c>
      <c r="J7619" s="211">
        <v>0.45523713056440979</v>
      </c>
      <c r="K7619" s="211">
        <v>0.61011052754963768</v>
      </c>
      <c r="L7619" s="211">
        <v>0.27359278297852296</v>
      </c>
      <c r="M7619" s="211">
        <v>0.10950564774669376</v>
      </c>
      <c r="N7619" s="211">
        <v>0.54945282127904493</v>
      </c>
      <c r="O7619" s="211">
        <v>0.71789750016641563</v>
      </c>
      <c r="P7619" s="211">
        <v>6.7058514261957594E-2</v>
      </c>
      <c r="Q7619" s="211">
        <v>8.5656420657367324E-2</v>
      </c>
      <c r="R7619" s="211">
        <v>0.44920588550924051</v>
      </c>
      <c r="S7619" s="211">
        <v>0.33402339914407431</v>
      </c>
      <c r="T7619" s="211">
        <v>0.55809467897590648</v>
      </c>
      <c r="U7619" s="211">
        <v>0.3658957679426077</v>
      </c>
      <c r="V7619" s="211">
        <v>0.16408803365851049</v>
      </c>
      <c r="W7619" s="211">
        <v>0.48919223835177345</v>
      </c>
      <c r="X7619" s="211">
        <v>0.31560616493724725</v>
      </c>
      <c r="Y7619" s="211">
        <v>0.62260638607896224</v>
      </c>
      <c r="Z7619" s="211">
        <v>0.14163002401732863</v>
      </c>
      <c r="AA7619" s="212">
        <v>0.11818613961625678</v>
      </c>
    </row>
    <row r="7620" spans="1:27" x14ac:dyDescent="0.35">
      <c r="A7620" s="210" t="s">
        <v>8296</v>
      </c>
      <c r="B7620" s="217">
        <v>163.51163870564991</v>
      </c>
      <c r="C7620" s="211">
        <v>7.1376923646134072E-2</v>
      </c>
      <c r="D7620" s="211">
        <v>0.11433366137093813</v>
      </c>
      <c r="E7620" s="211">
        <v>7.4824656588855315E-2</v>
      </c>
      <c r="F7620" s="211">
        <v>0.10978185012890328</v>
      </c>
      <c r="G7620" s="211">
        <v>0.11777579051188891</v>
      </c>
      <c r="H7620" s="211">
        <v>0.12028727867021476</v>
      </c>
      <c r="I7620" s="211">
        <v>0.51382624921790776</v>
      </c>
      <c r="J7620" s="211">
        <v>0.43323235563559243</v>
      </c>
      <c r="K7620" s="211">
        <v>0.60181161739291167</v>
      </c>
      <c r="L7620" s="211">
        <v>0.27013706523999026</v>
      </c>
      <c r="M7620" s="211">
        <v>8.5828527909412825E-2</v>
      </c>
      <c r="N7620" s="211">
        <v>0.54523282701146958</v>
      </c>
      <c r="O7620" s="211">
        <v>0.66475129916887554</v>
      </c>
      <c r="P7620" s="211">
        <v>7.0213267211145833E-2</v>
      </c>
      <c r="Q7620" s="211">
        <v>9.3432111958245898E-2</v>
      </c>
      <c r="R7620" s="211">
        <v>0.46163180485491273</v>
      </c>
      <c r="S7620" s="211">
        <v>0.30954676923956859</v>
      </c>
      <c r="T7620" s="211">
        <v>0.50730178399870052</v>
      </c>
      <c r="U7620" s="211">
        <v>0.50557283346482984</v>
      </c>
      <c r="V7620" s="211">
        <v>0.16456791632764495</v>
      </c>
      <c r="W7620" s="211">
        <v>0.55281358715244922</v>
      </c>
      <c r="X7620" s="211">
        <v>0.36188328892027855</v>
      </c>
      <c r="Y7620" s="211">
        <v>0.6833531855236179</v>
      </c>
      <c r="Z7620" s="211">
        <v>0.14435687541866254</v>
      </c>
      <c r="AA7620" s="212">
        <v>0.12681106089475333</v>
      </c>
    </row>
    <row r="7621" spans="1:27" x14ac:dyDescent="0.35">
      <c r="A7621" s="210" t="s">
        <v>8297</v>
      </c>
      <c r="B7621" s="217">
        <v>199.04096075660451</v>
      </c>
      <c r="C7621" s="211">
        <v>5.3769681874807393E-2</v>
      </c>
      <c r="D7621" s="211">
        <v>0.1258623157134883</v>
      </c>
      <c r="E7621" s="211">
        <v>7.0568212657988044E-2</v>
      </c>
      <c r="F7621" s="211">
        <v>8.0515652359235551E-2</v>
      </c>
      <c r="G7621" s="211">
        <v>0.11733335990765932</v>
      </c>
      <c r="H7621" s="211">
        <v>0.12381283943991393</v>
      </c>
      <c r="I7621" s="211">
        <v>0.5106148228322609</v>
      </c>
      <c r="J7621" s="211">
        <v>0.42765119094074056</v>
      </c>
      <c r="K7621" s="211">
        <v>0.61943717826676359</v>
      </c>
      <c r="L7621" s="211">
        <v>0.27318646635257854</v>
      </c>
      <c r="M7621" s="211">
        <v>0.11192944378750744</v>
      </c>
      <c r="N7621" s="211">
        <v>0.52606876011131565</v>
      </c>
      <c r="O7621" s="211">
        <v>0.68999009005912137</v>
      </c>
      <c r="P7621" s="211">
        <v>7.0048482464510398E-2</v>
      </c>
      <c r="Q7621" s="211">
        <v>8.5829733934591354E-2</v>
      </c>
      <c r="R7621" s="211">
        <v>0.39584920065649987</v>
      </c>
      <c r="S7621" s="211">
        <v>0.29349225234295007</v>
      </c>
      <c r="T7621" s="211">
        <v>0.51009925691417157</v>
      </c>
      <c r="U7621" s="211">
        <v>0.47067490847381938</v>
      </c>
      <c r="V7621" s="211">
        <v>0.17733073733943372</v>
      </c>
      <c r="W7621" s="211">
        <v>0.58493037445972418</v>
      </c>
      <c r="X7621" s="211">
        <v>0.27053604871547116</v>
      </c>
      <c r="Y7621" s="211">
        <v>0.72019460795639079</v>
      </c>
      <c r="Z7621" s="211">
        <v>0.14654576213928483</v>
      </c>
      <c r="AA7621" s="212">
        <v>0.12146945694795722</v>
      </c>
    </row>
    <row r="7622" spans="1:27" x14ac:dyDescent="0.35">
      <c r="A7622" s="210" t="s">
        <v>8298</v>
      </c>
      <c r="B7622" s="217">
        <v>104.2129133255374</v>
      </c>
      <c r="C7622" s="211">
        <v>5.9510125641691378E-2</v>
      </c>
      <c r="D7622" s="211">
        <v>0.12519189084163829</v>
      </c>
      <c r="E7622" s="211">
        <v>7.6491098141545019E-2</v>
      </c>
      <c r="F7622" s="211">
        <v>9.0781542910611357E-2</v>
      </c>
      <c r="G7622" s="211">
        <v>0.11456422344745899</v>
      </c>
      <c r="H7622" s="211">
        <v>0.11193925524993245</v>
      </c>
      <c r="I7622" s="211">
        <v>0.45446361987403455</v>
      </c>
      <c r="J7622" s="211">
        <v>0.41302892163419602</v>
      </c>
      <c r="K7622" s="211">
        <v>0.52697560158497259</v>
      </c>
      <c r="L7622" s="211">
        <v>0.27598347224933978</v>
      </c>
      <c r="M7622" s="211">
        <v>9.9657242145025846E-2</v>
      </c>
      <c r="N7622" s="211">
        <v>0.43213008972380695</v>
      </c>
      <c r="O7622" s="211">
        <v>0.69993397491799758</v>
      </c>
      <c r="P7622" s="211">
        <v>6.1854807335577314E-2</v>
      </c>
      <c r="Q7622" s="211">
        <v>6.0595045493577054E-2</v>
      </c>
      <c r="R7622" s="211">
        <v>0.44970177414729251</v>
      </c>
      <c r="S7622" s="211">
        <v>0.37289212634395952</v>
      </c>
      <c r="T7622" s="211">
        <v>0.54936453375330507</v>
      </c>
      <c r="U7622" s="211">
        <v>0.35497234443171299</v>
      </c>
      <c r="V7622" s="211">
        <v>6.3798744352396658E-2</v>
      </c>
      <c r="W7622" s="211">
        <v>0.59332428455071928</v>
      </c>
      <c r="X7622" s="211">
        <v>0.32930517823777289</v>
      </c>
      <c r="Y7622" s="211">
        <v>0.55269632578384176</v>
      </c>
      <c r="Z7622" s="211">
        <v>0.14944564120194784</v>
      </c>
      <c r="AA7622" s="212">
        <v>0.11806306920215062</v>
      </c>
    </row>
    <row r="7623" spans="1:27" x14ac:dyDescent="0.35">
      <c r="A7623" s="210" t="s">
        <v>8299</v>
      </c>
      <c r="B7623" s="217">
        <v>135.50166584864064</v>
      </c>
      <c r="C7623" s="211">
        <v>7.6685886091692509E-2</v>
      </c>
      <c r="D7623" s="211">
        <v>0.12974694806145523</v>
      </c>
      <c r="E7623" s="211">
        <v>7.4651180768783951E-2</v>
      </c>
      <c r="F7623" s="211">
        <v>0.1032017151940217</v>
      </c>
      <c r="G7623" s="211">
        <v>0.12010567051528565</v>
      </c>
      <c r="H7623" s="211">
        <v>0.1171861411805921</v>
      </c>
      <c r="I7623" s="211">
        <v>0.43355657035371808</v>
      </c>
      <c r="J7623" s="211">
        <v>0.45412186564116669</v>
      </c>
      <c r="K7623" s="211">
        <v>0.60862653839436098</v>
      </c>
      <c r="L7623" s="211">
        <v>0.27566341743712525</v>
      </c>
      <c r="M7623" s="211">
        <v>0.1004453677499294</v>
      </c>
      <c r="N7623" s="211">
        <v>0.44400702674734843</v>
      </c>
      <c r="O7623" s="211">
        <v>0.65080953320728829</v>
      </c>
      <c r="P7623" s="211">
        <v>6.8770902000503328E-2</v>
      </c>
      <c r="Q7623" s="211">
        <v>5.9263992305629301E-2</v>
      </c>
      <c r="R7623" s="211">
        <v>0.41413641481161645</v>
      </c>
      <c r="S7623" s="211">
        <v>0.32499654512702991</v>
      </c>
      <c r="T7623" s="211">
        <v>0.59277923393670251</v>
      </c>
      <c r="U7623" s="211">
        <v>0.30968753672326582</v>
      </c>
      <c r="V7623" s="211">
        <v>0.12369741792316621</v>
      </c>
      <c r="W7623" s="211">
        <v>0.52081574241953243</v>
      </c>
      <c r="X7623" s="211">
        <v>0.38297954552204738</v>
      </c>
      <c r="Y7623" s="211">
        <v>0.60404072909981588</v>
      </c>
      <c r="Z7623" s="211">
        <v>0.14849388386812548</v>
      </c>
      <c r="AA7623" s="212">
        <v>0.11697495283292988</v>
      </c>
    </row>
    <row r="7624" spans="1:27" x14ac:dyDescent="0.35">
      <c r="A7624" s="210" t="s">
        <v>8300</v>
      </c>
      <c r="B7624" s="217">
        <v>135.0150787070877</v>
      </c>
      <c r="C7624" s="211">
        <v>5.533061671611543E-2</v>
      </c>
      <c r="D7624" s="211">
        <v>0.12195527927502152</v>
      </c>
      <c r="E7624" s="211">
        <v>7.7762541493412343E-2</v>
      </c>
      <c r="F7624" s="211">
        <v>8.6860168711227398E-2</v>
      </c>
      <c r="G7624" s="211">
        <v>0.12502218485016295</v>
      </c>
      <c r="H7624" s="211">
        <v>0.11652022675052322</v>
      </c>
      <c r="I7624" s="211">
        <v>0.48375488460719152</v>
      </c>
      <c r="J7624" s="211">
        <v>0.468977357433494</v>
      </c>
      <c r="K7624" s="211">
        <v>0.61636129240381399</v>
      </c>
      <c r="L7624" s="211">
        <v>0.28337697514303517</v>
      </c>
      <c r="M7624" s="211">
        <v>9.9826371101761777E-2</v>
      </c>
      <c r="N7624" s="211">
        <v>0.48936754188867126</v>
      </c>
      <c r="O7624" s="211">
        <v>0.71836805799223624</v>
      </c>
      <c r="P7624" s="211">
        <v>7.212979741481565E-2</v>
      </c>
      <c r="Q7624" s="211">
        <v>6.5284516116193458E-2</v>
      </c>
      <c r="R7624" s="211">
        <v>0.43269322762214069</v>
      </c>
      <c r="S7624" s="211">
        <v>0.44540008913319079</v>
      </c>
      <c r="T7624" s="211">
        <v>0.50032350024383754</v>
      </c>
      <c r="U7624" s="211">
        <v>0.43849991607595873</v>
      </c>
      <c r="V7624" s="211">
        <v>6.9959219804500677E-2</v>
      </c>
      <c r="W7624" s="211">
        <v>0.54438203489666015</v>
      </c>
      <c r="X7624" s="211">
        <v>0.39804748178614835</v>
      </c>
      <c r="Y7624" s="211">
        <v>0.54779281465680596</v>
      </c>
      <c r="Z7624" s="211">
        <v>0.14924540996377109</v>
      </c>
      <c r="AA7624" s="212">
        <v>0.11448758654894887</v>
      </c>
    </row>
    <row r="7625" spans="1:27" x14ac:dyDescent="0.35">
      <c r="A7625" s="210" t="s">
        <v>8301</v>
      </c>
      <c r="B7625" s="217">
        <v>130.189690779936</v>
      </c>
      <c r="C7625" s="211">
        <v>6.0545997298690202E-2</v>
      </c>
      <c r="D7625" s="211">
        <v>0.12574886761370135</v>
      </c>
      <c r="E7625" s="211">
        <v>7.7415005031987894E-2</v>
      </c>
      <c r="F7625" s="211">
        <v>7.9675237835420548E-2</v>
      </c>
      <c r="G7625" s="211">
        <v>0.12571816100060529</v>
      </c>
      <c r="H7625" s="211">
        <v>0.1255541277601788</v>
      </c>
      <c r="I7625" s="211">
        <v>0.49375251844079282</v>
      </c>
      <c r="J7625" s="211">
        <v>0.46986082019358189</v>
      </c>
      <c r="K7625" s="211">
        <v>0.60715538803131819</v>
      </c>
      <c r="L7625" s="211">
        <v>0.26715902653434598</v>
      </c>
      <c r="M7625" s="211">
        <v>9.1924604031965715E-2</v>
      </c>
      <c r="N7625" s="211">
        <v>0.36489566955205982</v>
      </c>
      <c r="O7625" s="211">
        <v>0.7047102063121472</v>
      </c>
      <c r="P7625" s="211">
        <v>6.2240976459204324E-2</v>
      </c>
      <c r="Q7625" s="211">
        <v>7.7572080538903618E-2</v>
      </c>
      <c r="R7625" s="211">
        <v>0.40615210948215014</v>
      </c>
      <c r="S7625" s="211">
        <v>0.30657574791044029</v>
      </c>
      <c r="T7625" s="211">
        <v>0.52125452430834163</v>
      </c>
      <c r="U7625" s="211">
        <v>0.43543319158210081</v>
      </c>
      <c r="V7625" s="211">
        <v>0.11799130442877573</v>
      </c>
      <c r="W7625" s="211">
        <v>0.51836834234788309</v>
      </c>
      <c r="X7625" s="211">
        <v>0.37743810882699791</v>
      </c>
      <c r="Y7625" s="211">
        <v>0.63199118578686464</v>
      </c>
      <c r="Z7625" s="211">
        <v>0.14945826865272255</v>
      </c>
      <c r="AA7625" s="212">
        <v>0.11992060084040965</v>
      </c>
    </row>
    <row r="7626" spans="1:27" x14ac:dyDescent="0.35">
      <c r="A7626" s="210" t="s">
        <v>8302</v>
      </c>
      <c r="B7626" s="217">
        <v>111.85147677076618</v>
      </c>
      <c r="C7626" s="211">
        <v>6.2192283337206583E-2</v>
      </c>
      <c r="D7626" s="211">
        <v>0.11867388231563353</v>
      </c>
      <c r="E7626" s="211">
        <v>7.4588259790416195E-2</v>
      </c>
      <c r="F7626" s="211">
        <v>0.10332075357633844</v>
      </c>
      <c r="G7626" s="211">
        <v>0.12419249281495238</v>
      </c>
      <c r="H7626" s="211">
        <v>0.10493132155069995</v>
      </c>
      <c r="I7626" s="211">
        <v>0.47402918190294724</v>
      </c>
      <c r="J7626" s="211">
        <v>0.45907709311602918</v>
      </c>
      <c r="K7626" s="211">
        <v>0.55896065450313093</v>
      </c>
      <c r="L7626" s="211">
        <v>0.2738854255378772</v>
      </c>
      <c r="M7626" s="211">
        <v>0.10281948909570146</v>
      </c>
      <c r="N7626" s="211">
        <v>0.45110922793094249</v>
      </c>
      <c r="O7626" s="211">
        <v>0.56407371964961006</v>
      </c>
      <c r="P7626" s="211">
        <v>6.5804991336677568E-2</v>
      </c>
      <c r="Q7626" s="211">
        <v>9.4185260504123444E-2</v>
      </c>
      <c r="R7626" s="211">
        <v>0.48926407066574151</v>
      </c>
      <c r="S7626" s="211">
        <v>0.33005864749585623</v>
      </c>
      <c r="T7626" s="211">
        <v>0.53097005428567257</v>
      </c>
      <c r="U7626" s="211">
        <v>0.40459195709590806</v>
      </c>
      <c r="V7626" s="211">
        <v>7.8761028496645263E-2</v>
      </c>
      <c r="W7626" s="211">
        <v>0.52647890645337725</v>
      </c>
      <c r="X7626" s="211">
        <v>0.265017709473027</v>
      </c>
      <c r="Y7626" s="211">
        <v>0.61021740759472165</v>
      </c>
      <c r="Z7626" s="211">
        <v>0.14813773594181723</v>
      </c>
      <c r="AA7626" s="212">
        <v>0.123663867304232</v>
      </c>
    </row>
    <row r="7627" spans="1:27" x14ac:dyDescent="0.35">
      <c r="A7627" s="210" t="s">
        <v>8303</v>
      </c>
      <c r="B7627" s="217">
        <v>213.90306079134672</v>
      </c>
      <c r="C7627" s="211">
        <v>6.3074884423749672E-2</v>
      </c>
      <c r="D7627" s="211">
        <v>0.12828887290495961</v>
      </c>
      <c r="E7627" s="211">
        <v>8.0100929177743141E-2</v>
      </c>
      <c r="F7627" s="211">
        <v>0.11916289442220879</v>
      </c>
      <c r="G7627" s="211">
        <v>0.12097951512594375</v>
      </c>
      <c r="H7627" s="211">
        <v>0.1248081377414529</v>
      </c>
      <c r="I7627" s="211">
        <v>0.49064256941648976</v>
      </c>
      <c r="J7627" s="211">
        <v>0.39898191103413561</v>
      </c>
      <c r="K7627" s="211">
        <v>0.62059126093803541</v>
      </c>
      <c r="L7627" s="211">
        <v>0.27469219027284419</v>
      </c>
      <c r="M7627" s="211">
        <v>0.10407005611516518</v>
      </c>
      <c r="N7627" s="211">
        <v>0.47638728134216246</v>
      </c>
      <c r="O7627" s="211">
        <v>0.57891013204726027</v>
      </c>
      <c r="P7627" s="211">
        <v>6.7822382427274314E-2</v>
      </c>
      <c r="Q7627" s="211">
        <v>9.0623412085279312E-2</v>
      </c>
      <c r="R7627" s="211">
        <v>0.42099305818753685</v>
      </c>
      <c r="S7627" s="211">
        <v>0.28693071063177505</v>
      </c>
      <c r="T7627" s="211">
        <v>0.59364117349356593</v>
      </c>
      <c r="U7627" s="211">
        <v>0.45622310684829781</v>
      </c>
      <c r="V7627" s="211">
        <v>0.16700777736395236</v>
      </c>
      <c r="W7627" s="211">
        <v>0.5928076029916205</v>
      </c>
      <c r="X7627" s="211">
        <v>0.33211994094144631</v>
      </c>
      <c r="Y7627" s="211">
        <v>0.76672068725777187</v>
      </c>
      <c r="Z7627" s="211">
        <v>0.14948593346490568</v>
      </c>
      <c r="AA7627" s="212">
        <v>0.11091975706283277</v>
      </c>
    </row>
    <row r="7628" spans="1:27" x14ac:dyDescent="0.35">
      <c r="A7628" s="210" t="s">
        <v>8304</v>
      </c>
      <c r="B7628" s="217">
        <v>171.21669282514117</v>
      </c>
      <c r="C7628" s="211">
        <v>5.8588554574089208E-2</v>
      </c>
      <c r="D7628" s="211">
        <v>0.11946921960824182</v>
      </c>
      <c r="E7628" s="211">
        <v>7.814446709449116E-2</v>
      </c>
      <c r="F7628" s="211">
        <v>9.7152439866647566E-2</v>
      </c>
      <c r="G7628" s="211">
        <v>0.1237298265445689</v>
      </c>
      <c r="H7628" s="211">
        <v>0.11277963598675358</v>
      </c>
      <c r="I7628" s="211">
        <v>0.47862176979232141</v>
      </c>
      <c r="J7628" s="211">
        <v>0.46500635309798671</v>
      </c>
      <c r="K7628" s="211">
        <v>0.62904182355386684</v>
      </c>
      <c r="L7628" s="211">
        <v>0.27366875324310896</v>
      </c>
      <c r="M7628" s="211">
        <v>9.9943696437764254E-2</v>
      </c>
      <c r="N7628" s="211">
        <v>0.37810589005601825</v>
      </c>
      <c r="O7628" s="211">
        <v>0.74699935154059016</v>
      </c>
      <c r="P7628" s="211">
        <v>7.0454790288014088E-2</v>
      </c>
      <c r="Q7628" s="211">
        <v>8.2146992032414864E-2</v>
      </c>
      <c r="R7628" s="211">
        <v>0.46692969961800679</v>
      </c>
      <c r="S7628" s="211">
        <v>0.32595180942181645</v>
      </c>
      <c r="T7628" s="211">
        <v>0.59055461920756191</v>
      </c>
      <c r="U7628" s="211">
        <v>0.51286302011141049</v>
      </c>
      <c r="V7628" s="211">
        <v>0.12358742130475987</v>
      </c>
      <c r="W7628" s="211">
        <v>0.53761024280047853</v>
      </c>
      <c r="X7628" s="211">
        <v>0.30718364955357036</v>
      </c>
      <c r="Y7628" s="211">
        <v>0.7257116454310043</v>
      </c>
      <c r="Z7628" s="211">
        <v>0.14717701252100415</v>
      </c>
      <c r="AA7628" s="212">
        <v>0.12089212590886528</v>
      </c>
    </row>
    <row r="7629" spans="1:27" x14ac:dyDescent="0.35">
      <c r="A7629" s="210" t="s">
        <v>8305</v>
      </c>
      <c r="B7629" s="217">
        <v>128.14700498830123</v>
      </c>
      <c r="C7629" s="211">
        <v>7.2151320905064278E-2</v>
      </c>
      <c r="D7629" s="211">
        <v>0.11454569305680033</v>
      </c>
      <c r="E7629" s="211">
        <v>7.3756434231129125E-2</v>
      </c>
      <c r="F7629" s="211">
        <v>9.3435894911964634E-2</v>
      </c>
      <c r="G7629" s="211">
        <v>0.12268459355443254</v>
      </c>
      <c r="H7629" s="211">
        <v>0.11007596303620348</v>
      </c>
      <c r="I7629" s="211">
        <v>0.5330487249234872</v>
      </c>
      <c r="J7629" s="211">
        <v>0.46712572311266393</v>
      </c>
      <c r="K7629" s="211">
        <v>0.64309064541405858</v>
      </c>
      <c r="L7629" s="211">
        <v>0.28010064122522405</v>
      </c>
      <c r="M7629" s="211">
        <v>8.8561813832651673E-2</v>
      </c>
      <c r="N7629" s="211">
        <v>0.43421990098674357</v>
      </c>
      <c r="O7629" s="211">
        <v>0.71494672798223569</v>
      </c>
      <c r="P7629" s="211">
        <v>6.2552665749789432E-2</v>
      </c>
      <c r="Q7629" s="211">
        <v>0.14630865390321585</v>
      </c>
      <c r="R7629" s="211">
        <v>0.42957240664404334</v>
      </c>
      <c r="S7629" s="211">
        <v>0.27143395621470523</v>
      </c>
      <c r="T7629" s="211">
        <v>0.57559127477407213</v>
      </c>
      <c r="U7629" s="211">
        <v>0.48713438551448818</v>
      </c>
      <c r="V7629" s="211">
        <v>7.1216447832364582E-2</v>
      </c>
      <c r="W7629" s="211">
        <v>0.58293182883318573</v>
      </c>
      <c r="X7629" s="211">
        <v>0.36037905521882196</v>
      </c>
      <c r="Y7629" s="211">
        <v>0.70584942718500709</v>
      </c>
      <c r="Z7629" s="211">
        <v>0.14521673460744344</v>
      </c>
      <c r="AA7629" s="212">
        <v>0.11908698130282999</v>
      </c>
    </row>
    <row r="7630" spans="1:27" x14ac:dyDescent="0.35">
      <c r="A7630" s="210" t="s">
        <v>8306</v>
      </c>
      <c r="B7630" s="217">
        <v>173.94190499446228</v>
      </c>
      <c r="C7630" s="211">
        <v>5.8375272830516585E-2</v>
      </c>
      <c r="D7630" s="211">
        <v>0.12116282041835566</v>
      </c>
      <c r="E7630" s="211">
        <v>7.719900587714662E-2</v>
      </c>
      <c r="F7630" s="211">
        <v>8.4010813909850046E-2</v>
      </c>
      <c r="G7630" s="211">
        <v>0.1228108646677724</v>
      </c>
      <c r="H7630" s="211">
        <v>0.120899877848801</v>
      </c>
      <c r="I7630" s="211">
        <v>0.46143378866438456</v>
      </c>
      <c r="J7630" s="211">
        <v>0.4734263384856332</v>
      </c>
      <c r="K7630" s="211">
        <v>0.53363834353635675</v>
      </c>
      <c r="L7630" s="211">
        <v>0.27282227824702188</v>
      </c>
      <c r="M7630" s="211">
        <v>0.10319274698485388</v>
      </c>
      <c r="N7630" s="211">
        <v>0.46479403620997317</v>
      </c>
      <c r="O7630" s="211">
        <v>0.67276400649918811</v>
      </c>
      <c r="P7630" s="211">
        <v>6.9829793871176604E-2</v>
      </c>
      <c r="Q7630" s="211">
        <v>8.0747722205136513E-2</v>
      </c>
      <c r="R7630" s="211">
        <v>0.38359305617721479</v>
      </c>
      <c r="S7630" s="211">
        <v>0.29958638300434348</v>
      </c>
      <c r="T7630" s="211">
        <v>0.58136158927651616</v>
      </c>
      <c r="U7630" s="211">
        <v>0.46968985680117292</v>
      </c>
      <c r="V7630" s="211">
        <v>0.13604258840362957</v>
      </c>
      <c r="W7630" s="211">
        <v>0.53600747260259807</v>
      </c>
      <c r="X7630" s="211">
        <v>0.35270021931027401</v>
      </c>
      <c r="Y7630" s="211">
        <v>0.65557762399821007</v>
      </c>
      <c r="Z7630" s="211">
        <v>0.14770110738435027</v>
      </c>
      <c r="AA7630" s="212">
        <v>0.11212876756967532</v>
      </c>
    </row>
    <row r="7631" spans="1:27" x14ac:dyDescent="0.35">
      <c r="A7631" s="210" t="s">
        <v>8307</v>
      </c>
      <c r="B7631" s="217">
        <v>157.21397671756651</v>
      </c>
      <c r="C7631" s="211">
        <v>5.7415538239516013E-2</v>
      </c>
      <c r="D7631" s="211">
        <v>0.13111136316707614</v>
      </c>
      <c r="E7631" s="211">
        <v>8.5461020904490217E-2</v>
      </c>
      <c r="F7631" s="211">
        <v>0.10050968364951018</v>
      </c>
      <c r="G7631" s="211">
        <v>0.12063375311837662</v>
      </c>
      <c r="H7631" s="211">
        <v>0.11192319880825513</v>
      </c>
      <c r="I7631" s="211">
        <v>0.51441407597588329</v>
      </c>
      <c r="J7631" s="211">
        <v>0.43020676944133029</v>
      </c>
      <c r="K7631" s="211">
        <v>0.60952215674987853</v>
      </c>
      <c r="L7631" s="211">
        <v>0.2719658643550123</v>
      </c>
      <c r="M7631" s="211">
        <v>8.7620978012690379E-2</v>
      </c>
      <c r="N7631" s="211">
        <v>0.50395510973494084</v>
      </c>
      <c r="O7631" s="211">
        <v>0.68963200537326352</v>
      </c>
      <c r="P7631" s="211">
        <v>7.0212329109167623E-2</v>
      </c>
      <c r="Q7631" s="211">
        <v>0.12270242505529524</v>
      </c>
      <c r="R7631" s="211">
        <v>0.42961962404531623</v>
      </c>
      <c r="S7631" s="211">
        <v>0.3491020457298023</v>
      </c>
      <c r="T7631" s="211">
        <v>0.56167245085429152</v>
      </c>
      <c r="U7631" s="211">
        <v>0.49709037590825678</v>
      </c>
      <c r="V7631" s="211">
        <v>0.11743741371316811</v>
      </c>
      <c r="W7631" s="211">
        <v>0.56772074061114253</v>
      </c>
      <c r="X7631" s="211">
        <v>0.38718965539865913</v>
      </c>
      <c r="Y7631" s="211">
        <v>0.59692298735269511</v>
      </c>
      <c r="Z7631" s="211">
        <v>0.14797910364719333</v>
      </c>
      <c r="AA7631" s="212">
        <v>0.12038951333719392</v>
      </c>
    </row>
    <row r="7632" spans="1:27" x14ac:dyDescent="0.35">
      <c r="A7632" s="210" t="s">
        <v>8308</v>
      </c>
      <c r="B7632" s="217">
        <v>109.81870303719045</v>
      </c>
      <c r="C7632" s="211">
        <v>5.735058266644931E-2</v>
      </c>
      <c r="D7632" s="211">
        <v>0.13183280723979279</v>
      </c>
      <c r="E7632" s="211">
        <v>7.4895902874528755E-2</v>
      </c>
      <c r="F7632" s="211">
        <v>8.6647593450791441E-2</v>
      </c>
      <c r="G7632" s="211">
        <v>0.12083511329124245</v>
      </c>
      <c r="H7632" s="211">
        <v>0.1112617050728754</v>
      </c>
      <c r="I7632" s="211">
        <v>0.4924573669736087</v>
      </c>
      <c r="J7632" s="211">
        <v>0.40910277533803874</v>
      </c>
      <c r="K7632" s="211">
        <v>0.58055555372336642</v>
      </c>
      <c r="L7632" s="211">
        <v>0.27291364213706953</v>
      </c>
      <c r="M7632" s="211">
        <v>8.5241581125994587E-2</v>
      </c>
      <c r="N7632" s="211">
        <v>0.36046046838357759</v>
      </c>
      <c r="O7632" s="211">
        <v>0.62684133608179615</v>
      </c>
      <c r="P7632" s="211">
        <v>6.9150969672090931E-2</v>
      </c>
      <c r="Q7632" s="211">
        <v>6.1537317713426687E-2</v>
      </c>
      <c r="R7632" s="211">
        <v>0.41216188768815243</v>
      </c>
      <c r="S7632" s="211">
        <v>0.43238435705441564</v>
      </c>
      <c r="T7632" s="211">
        <v>0.60086997539569731</v>
      </c>
      <c r="U7632" s="211">
        <v>0.35006723126610578</v>
      </c>
      <c r="V7632" s="211">
        <v>5.7587812223513474E-2</v>
      </c>
      <c r="W7632" s="211">
        <v>0.54088800069651788</v>
      </c>
      <c r="X7632" s="211">
        <v>0.29082981443939054</v>
      </c>
      <c r="Y7632" s="211">
        <v>0.66746114199728557</v>
      </c>
      <c r="Z7632" s="211">
        <v>0.14810072528553991</v>
      </c>
      <c r="AA7632" s="212">
        <v>0.11628047476098088</v>
      </c>
    </row>
    <row r="7633" spans="1:27" x14ac:dyDescent="0.35">
      <c r="A7633" s="210" t="s">
        <v>8309</v>
      </c>
      <c r="B7633" s="217">
        <v>129.36099344604111</v>
      </c>
      <c r="C7633" s="211">
        <v>7.9602522453477459E-2</v>
      </c>
      <c r="D7633" s="211">
        <v>0.12058194695107266</v>
      </c>
      <c r="E7633" s="211">
        <v>7.6132634404462191E-2</v>
      </c>
      <c r="F7633" s="211">
        <v>0.10772713468384176</v>
      </c>
      <c r="G7633" s="211">
        <v>0.11997360933132607</v>
      </c>
      <c r="H7633" s="211">
        <v>0.11687188148458658</v>
      </c>
      <c r="I7633" s="211">
        <v>0.51163073846229623</v>
      </c>
      <c r="J7633" s="211">
        <v>0.47899176670633581</v>
      </c>
      <c r="K7633" s="211">
        <v>0.63338768482341745</v>
      </c>
      <c r="L7633" s="211">
        <v>0.27637007838414485</v>
      </c>
      <c r="M7633" s="211">
        <v>9.2084622760563298E-2</v>
      </c>
      <c r="N7633" s="211">
        <v>0.48091603147859535</v>
      </c>
      <c r="O7633" s="211">
        <v>0.67905636390772128</v>
      </c>
      <c r="P7633" s="211">
        <v>6.8562791291591541E-2</v>
      </c>
      <c r="Q7633" s="211">
        <v>8.5609847304453909E-2</v>
      </c>
      <c r="R7633" s="211">
        <v>0.47156853135526372</v>
      </c>
      <c r="S7633" s="211">
        <v>0.41599870916595061</v>
      </c>
      <c r="T7633" s="211">
        <v>0.58160479301338985</v>
      </c>
      <c r="U7633" s="211">
        <v>0.43944096252156645</v>
      </c>
      <c r="V7633" s="211">
        <v>5.984459707999859E-2</v>
      </c>
      <c r="W7633" s="211">
        <v>0.4881806327685897</v>
      </c>
      <c r="X7633" s="211">
        <v>0.2301578637252841</v>
      </c>
      <c r="Y7633" s="211">
        <v>0.71596890578370465</v>
      </c>
      <c r="Z7633" s="211">
        <v>0.14818152048717373</v>
      </c>
      <c r="AA7633" s="212">
        <v>0.11742014111302065</v>
      </c>
    </row>
    <row r="7634" spans="1:27" x14ac:dyDescent="0.35">
      <c r="A7634" s="210" t="s">
        <v>8310</v>
      </c>
      <c r="B7634" s="217">
        <v>132.47452123061984</v>
      </c>
      <c r="C7634" s="211">
        <v>6.5517228245647083E-2</v>
      </c>
      <c r="D7634" s="211">
        <v>0.1235741506665866</v>
      </c>
      <c r="E7634" s="211">
        <v>7.4658229272972415E-2</v>
      </c>
      <c r="F7634" s="211">
        <v>0.10280352349184438</v>
      </c>
      <c r="G7634" s="211">
        <v>0.12524341509718978</v>
      </c>
      <c r="H7634" s="211">
        <v>0.1088966139686508</v>
      </c>
      <c r="I7634" s="211">
        <v>0.48755343715719052</v>
      </c>
      <c r="J7634" s="211">
        <v>0.4375572776070728</v>
      </c>
      <c r="K7634" s="211">
        <v>0.56362615582702158</v>
      </c>
      <c r="L7634" s="211">
        <v>0.26796274687196653</v>
      </c>
      <c r="M7634" s="211">
        <v>9.0509913774125428E-2</v>
      </c>
      <c r="N7634" s="211">
        <v>0.45705345360785754</v>
      </c>
      <c r="O7634" s="211">
        <v>0.75100778171532545</v>
      </c>
      <c r="P7634" s="211">
        <v>6.3713602152923224E-2</v>
      </c>
      <c r="Q7634" s="211">
        <v>0.11282746707808758</v>
      </c>
      <c r="R7634" s="211">
        <v>0.49643166420262813</v>
      </c>
      <c r="S7634" s="211">
        <v>0.32134196911876078</v>
      </c>
      <c r="T7634" s="211">
        <v>0.60491184850881097</v>
      </c>
      <c r="U7634" s="211">
        <v>0.4731779395535492</v>
      </c>
      <c r="V7634" s="211">
        <v>7.1779017837454107E-2</v>
      </c>
      <c r="W7634" s="211">
        <v>0.55412507288114798</v>
      </c>
      <c r="X7634" s="211">
        <v>0.30532197427112362</v>
      </c>
      <c r="Y7634" s="211">
        <v>0.78577782072314251</v>
      </c>
      <c r="Z7634" s="211">
        <v>0.14802145553410714</v>
      </c>
      <c r="AA7634" s="212">
        <v>0.11804883136336691</v>
      </c>
    </row>
    <row r="7635" spans="1:27" x14ac:dyDescent="0.35">
      <c r="A7635" s="210" t="s">
        <v>8311</v>
      </c>
      <c r="B7635" s="217">
        <v>130.7661887119645</v>
      </c>
      <c r="C7635" s="211">
        <v>5.9700973812198091E-2</v>
      </c>
      <c r="D7635" s="211">
        <v>0.11782787346859792</v>
      </c>
      <c r="E7635" s="211">
        <v>6.994055742793176E-2</v>
      </c>
      <c r="F7635" s="211">
        <v>8.097762093137964E-2</v>
      </c>
      <c r="G7635" s="211">
        <v>0.12078279039968716</v>
      </c>
      <c r="H7635" s="211">
        <v>0.10647816923390971</v>
      </c>
      <c r="I7635" s="211">
        <v>0.46532415303969821</v>
      </c>
      <c r="J7635" s="211">
        <v>0.41819747632250831</v>
      </c>
      <c r="K7635" s="211">
        <v>0.58090113946243616</v>
      </c>
      <c r="L7635" s="211">
        <v>0.27592824077386124</v>
      </c>
      <c r="M7635" s="211">
        <v>9.7512014133587663E-2</v>
      </c>
      <c r="N7635" s="211">
        <v>0.49574758516852468</v>
      </c>
      <c r="O7635" s="211">
        <v>0.63978569985411937</v>
      </c>
      <c r="P7635" s="211">
        <v>7.135166796342296E-2</v>
      </c>
      <c r="Q7635" s="211">
        <v>8.5497111161317904E-2</v>
      </c>
      <c r="R7635" s="211">
        <v>0.46994574024503105</v>
      </c>
      <c r="S7635" s="211">
        <v>0.2991531570078888</v>
      </c>
      <c r="T7635" s="211">
        <v>0.47593583435783854</v>
      </c>
      <c r="U7635" s="211">
        <v>0.34854901713160469</v>
      </c>
      <c r="V7635" s="211">
        <v>0.11442184424372473</v>
      </c>
      <c r="W7635" s="211">
        <v>0.49253664102084693</v>
      </c>
      <c r="X7635" s="211">
        <v>0.24125122749547998</v>
      </c>
      <c r="Y7635" s="211">
        <v>0.70633281952957994</v>
      </c>
      <c r="Z7635" s="211">
        <v>0.1470256497612539</v>
      </c>
      <c r="AA7635" s="212">
        <v>0.12209744824580061</v>
      </c>
    </row>
    <row r="7636" spans="1:27" x14ac:dyDescent="0.35">
      <c r="A7636" s="210" t="s">
        <v>8312</v>
      </c>
      <c r="B7636" s="217">
        <v>138.65386394618656</v>
      </c>
      <c r="C7636" s="211">
        <v>4.5837350536957193E-2</v>
      </c>
      <c r="D7636" s="211">
        <v>0.12471475949479731</v>
      </c>
      <c r="E7636" s="211">
        <v>7.6603283940894523E-2</v>
      </c>
      <c r="F7636" s="211">
        <v>9.9852628483323352E-2</v>
      </c>
      <c r="G7636" s="211">
        <v>0.12230013665158088</v>
      </c>
      <c r="H7636" s="211">
        <v>0.11885823971489372</v>
      </c>
      <c r="I7636" s="211">
        <v>0.41862579348392526</v>
      </c>
      <c r="J7636" s="211">
        <v>0.44002162856028043</v>
      </c>
      <c r="K7636" s="211">
        <v>0.62403686833726324</v>
      </c>
      <c r="L7636" s="211">
        <v>0.26856897890813886</v>
      </c>
      <c r="M7636" s="211">
        <v>9.429005771978724E-2</v>
      </c>
      <c r="N7636" s="211">
        <v>0.43229107055187249</v>
      </c>
      <c r="O7636" s="211">
        <v>0.6644351229954768</v>
      </c>
      <c r="P7636" s="211">
        <v>7.0988556159791605E-2</v>
      </c>
      <c r="Q7636" s="211">
        <v>0.11207964635376746</v>
      </c>
      <c r="R7636" s="211">
        <v>0.43667632637164044</v>
      </c>
      <c r="S7636" s="211">
        <v>0.35551761802137494</v>
      </c>
      <c r="T7636" s="211">
        <v>0.58912886228922545</v>
      </c>
      <c r="U7636" s="211">
        <v>0.44889643566591175</v>
      </c>
      <c r="V7636" s="211">
        <v>0.11092113023834346</v>
      </c>
      <c r="W7636" s="211">
        <v>0.54197290068760839</v>
      </c>
      <c r="X7636" s="211">
        <v>0.35033203435116816</v>
      </c>
      <c r="Y7636" s="211">
        <v>0.58968810737457933</v>
      </c>
      <c r="Z7636" s="211">
        <v>0.14826304045270236</v>
      </c>
      <c r="AA7636" s="212">
        <v>0.12361119980899378</v>
      </c>
    </row>
    <row r="7637" spans="1:27" x14ac:dyDescent="0.35">
      <c r="A7637" s="210" t="s">
        <v>8313</v>
      </c>
      <c r="B7637" s="217">
        <v>143.06858331479407</v>
      </c>
      <c r="C7637" s="211">
        <v>6.9946228372467778E-2</v>
      </c>
      <c r="D7637" s="211">
        <v>0.12358175880438525</v>
      </c>
      <c r="E7637" s="211">
        <v>8.4286165035591137E-2</v>
      </c>
      <c r="F7637" s="211">
        <v>8.404156402519497E-2</v>
      </c>
      <c r="G7637" s="211">
        <v>0.11471887043116205</v>
      </c>
      <c r="H7637" s="211">
        <v>0.11399086783952413</v>
      </c>
      <c r="I7637" s="211">
        <v>0.52007686748376525</v>
      </c>
      <c r="J7637" s="211">
        <v>0.47612918226329543</v>
      </c>
      <c r="K7637" s="211">
        <v>0.57728510233531161</v>
      </c>
      <c r="L7637" s="211">
        <v>0.27519802384864817</v>
      </c>
      <c r="M7637" s="211">
        <v>0.10495121408699162</v>
      </c>
      <c r="N7637" s="211">
        <v>0.43858187386438285</v>
      </c>
      <c r="O7637" s="211">
        <v>0.61042362489730639</v>
      </c>
      <c r="P7637" s="211">
        <v>7.1348174611219853E-2</v>
      </c>
      <c r="Q7637" s="211">
        <v>0.12464334831384014</v>
      </c>
      <c r="R7637" s="211">
        <v>0.41860125272581572</v>
      </c>
      <c r="S7637" s="211">
        <v>0.3155844086162487</v>
      </c>
      <c r="T7637" s="211">
        <v>0.62325422261699892</v>
      </c>
      <c r="U7637" s="211">
        <v>0.36780491342634947</v>
      </c>
      <c r="V7637" s="211">
        <v>9.0189104555085012E-2</v>
      </c>
      <c r="W7637" s="211">
        <v>0.51009103024557967</v>
      </c>
      <c r="X7637" s="211">
        <v>0.33689201926939971</v>
      </c>
      <c r="Y7637" s="211">
        <v>0.72867462069754563</v>
      </c>
      <c r="Z7637" s="211">
        <v>0.14978898716727151</v>
      </c>
      <c r="AA7637" s="212">
        <v>0.11988832857239837</v>
      </c>
    </row>
    <row r="7638" spans="1:27" x14ac:dyDescent="0.35">
      <c r="A7638" s="210" t="s">
        <v>8314</v>
      </c>
      <c r="B7638" s="217">
        <v>111.74948737733325</v>
      </c>
      <c r="C7638" s="211">
        <v>6.3097629916504319E-2</v>
      </c>
      <c r="D7638" s="211">
        <v>0.13231804559311022</v>
      </c>
      <c r="E7638" s="211">
        <v>6.8020529805356375E-2</v>
      </c>
      <c r="F7638" s="211">
        <v>7.1485440228602856E-2</v>
      </c>
      <c r="G7638" s="211">
        <v>0.12071216043563186</v>
      </c>
      <c r="H7638" s="211">
        <v>0.12822979868676637</v>
      </c>
      <c r="I7638" s="211">
        <v>0.52101872064893828</v>
      </c>
      <c r="J7638" s="211">
        <v>0.47848231044749845</v>
      </c>
      <c r="K7638" s="211">
        <v>0.59537735094097677</v>
      </c>
      <c r="L7638" s="211">
        <v>0.26561188970548316</v>
      </c>
      <c r="M7638" s="211">
        <v>9.536579767749441E-2</v>
      </c>
      <c r="N7638" s="211">
        <v>0.46002956617709445</v>
      </c>
      <c r="O7638" s="211">
        <v>0.54560952556676068</v>
      </c>
      <c r="P7638" s="211">
        <v>6.4482949443954413E-2</v>
      </c>
      <c r="Q7638" s="211">
        <v>6.0531846519309804E-2</v>
      </c>
      <c r="R7638" s="211">
        <v>0.45299928811536783</v>
      </c>
      <c r="S7638" s="211">
        <v>0.25738389841068521</v>
      </c>
      <c r="T7638" s="211">
        <v>0.48093528093798399</v>
      </c>
      <c r="U7638" s="211">
        <v>0.33713355146036872</v>
      </c>
      <c r="V7638" s="211">
        <v>8.855594332381661E-2</v>
      </c>
      <c r="W7638" s="211">
        <v>0.54358098914134656</v>
      </c>
      <c r="X7638" s="211">
        <v>0.37037080404302591</v>
      </c>
      <c r="Y7638" s="211">
        <v>0.66760649148526052</v>
      </c>
      <c r="Z7638" s="211">
        <v>0.14899367072790842</v>
      </c>
      <c r="AA7638" s="212">
        <v>0.11967954073258591</v>
      </c>
    </row>
    <row r="7639" spans="1:27" x14ac:dyDescent="0.35">
      <c r="A7639" s="210" t="s">
        <v>8315</v>
      </c>
      <c r="B7639" s="217">
        <v>134.90568136309452</v>
      </c>
      <c r="C7639" s="211">
        <v>6.2632966962467229E-2</v>
      </c>
      <c r="D7639" s="211">
        <v>0.12221579055432416</v>
      </c>
      <c r="E7639" s="211">
        <v>7.4359184957953933E-2</v>
      </c>
      <c r="F7639" s="211">
        <v>7.0950524018017075E-2</v>
      </c>
      <c r="G7639" s="211">
        <v>0.11268241580245049</v>
      </c>
      <c r="H7639" s="211">
        <v>0.12339107053824447</v>
      </c>
      <c r="I7639" s="211">
        <v>0.45718152760924019</v>
      </c>
      <c r="J7639" s="211">
        <v>0.40743724732289521</v>
      </c>
      <c r="K7639" s="211">
        <v>0.60367277660302032</v>
      </c>
      <c r="L7639" s="211">
        <v>0.27510123765694089</v>
      </c>
      <c r="M7639" s="211">
        <v>9.6175447170621528E-2</v>
      </c>
      <c r="N7639" s="211">
        <v>0.43727358690258467</v>
      </c>
      <c r="O7639" s="211">
        <v>0.71718590869619403</v>
      </c>
      <c r="P7639" s="211">
        <v>7.1856497195449939E-2</v>
      </c>
      <c r="Q7639" s="211">
        <v>7.609540943105278E-2</v>
      </c>
      <c r="R7639" s="211">
        <v>0.43455910428160804</v>
      </c>
      <c r="S7639" s="211">
        <v>0.34490036954593328</v>
      </c>
      <c r="T7639" s="211">
        <v>0.54157775859194701</v>
      </c>
      <c r="U7639" s="211">
        <v>0.50846002428574644</v>
      </c>
      <c r="V7639" s="211">
        <v>8.2771749980336748E-2</v>
      </c>
      <c r="W7639" s="211">
        <v>0.5597975607302812</v>
      </c>
      <c r="X7639" s="211">
        <v>0.28073584378218036</v>
      </c>
      <c r="Y7639" s="211">
        <v>0.62981795351699688</v>
      </c>
      <c r="Z7639" s="211">
        <v>0.14287851506817748</v>
      </c>
      <c r="AA7639" s="212">
        <v>0.12186361186799757</v>
      </c>
    </row>
    <row r="7640" spans="1:27" x14ac:dyDescent="0.35">
      <c r="A7640" s="210" t="s">
        <v>8316</v>
      </c>
      <c r="B7640" s="217">
        <v>125.81616357035628</v>
      </c>
      <c r="C7640" s="211">
        <v>6.8450508466017634E-2</v>
      </c>
      <c r="D7640" s="211">
        <v>0.12586003270679372</v>
      </c>
      <c r="E7640" s="211">
        <v>7.0848703294033602E-2</v>
      </c>
      <c r="F7640" s="211">
        <v>9.4358698377203176E-2</v>
      </c>
      <c r="G7640" s="211">
        <v>0.1161263851884103</v>
      </c>
      <c r="H7640" s="211">
        <v>0.11735429617048285</v>
      </c>
      <c r="I7640" s="211">
        <v>0.51744311520100938</v>
      </c>
      <c r="J7640" s="211">
        <v>0.45648875010530487</v>
      </c>
      <c r="K7640" s="211">
        <v>0.56840742098373886</v>
      </c>
      <c r="L7640" s="211">
        <v>0.27771176414177751</v>
      </c>
      <c r="M7640" s="211">
        <v>8.5411020195303528E-2</v>
      </c>
      <c r="N7640" s="211">
        <v>0.37746159307090754</v>
      </c>
      <c r="O7640" s="211">
        <v>0.67377171367469846</v>
      </c>
      <c r="P7640" s="211">
        <v>6.2522037529737118E-2</v>
      </c>
      <c r="Q7640" s="211">
        <v>0.1159692023266152</v>
      </c>
      <c r="R7640" s="211">
        <v>0.40851208816067158</v>
      </c>
      <c r="S7640" s="211">
        <v>0.27452097740964287</v>
      </c>
      <c r="T7640" s="211">
        <v>0.58228697410637908</v>
      </c>
      <c r="U7640" s="211">
        <v>0.34501386765245845</v>
      </c>
      <c r="V7640" s="211">
        <v>0.14420559851333858</v>
      </c>
      <c r="W7640" s="211">
        <v>0.55315571333730784</v>
      </c>
      <c r="X7640" s="211">
        <v>0.33602158819354211</v>
      </c>
      <c r="Y7640" s="211">
        <v>0.60419116979520604</v>
      </c>
      <c r="Z7640" s="211">
        <v>0.14875560432079288</v>
      </c>
      <c r="AA7640" s="212">
        <v>0.11804001470701948</v>
      </c>
    </row>
    <row r="7641" spans="1:27" x14ac:dyDescent="0.35">
      <c r="A7641" s="210" t="s">
        <v>8317</v>
      </c>
      <c r="B7641" s="217">
        <v>112.84769563661547</v>
      </c>
      <c r="C7641" s="211">
        <v>6.1992710615488326E-2</v>
      </c>
      <c r="D7641" s="211">
        <v>0.1169194796323595</v>
      </c>
      <c r="E7641" s="211">
        <v>7.2689155888520735E-2</v>
      </c>
      <c r="F7641" s="211">
        <v>7.2843288205710274E-2</v>
      </c>
      <c r="G7641" s="211">
        <v>0.12458739901988281</v>
      </c>
      <c r="H7641" s="211">
        <v>0.11302604671405216</v>
      </c>
      <c r="I7641" s="211">
        <v>0.46227045435477626</v>
      </c>
      <c r="J7641" s="211">
        <v>0.47154154103337359</v>
      </c>
      <c r="K7641" s="211">
        <v>0.57330307746291653</v>
      </c>
      <c r="L7641" s="211">
        <v>0.27966449814679045</v>
      </c>
      <c r="M7641" s="211">
        <v>0.10700087455783791</v>
      </c>
      <c r="N7641" s="211">
        <v>0.35926103490665884</v>
      </c>
      <c r="O7641" s="211">
        <v>0.7620181917383938</v>
      </c>
      <c r="P7641" s="211">
        <v>7.0009162276809256E-2</v>
      </c>
      <c r="Q7641" s="211">
        <v>5.05547589858268E-2</v>
      </c>
      <c r="R7641" s="211">
        <v>0.43366205804008329</v>
      </c>
      <c r="S7641" s="211">
        <v>0.34228346831508227</v>
      </c>
      <c r="T7641" s="211">
        <v>0.47366874957412747</v>
      </c>
      <c r="U7641" s="211">
        <v>0.36841834431540521</v>
      </c>
      <c r="V7641" s="211">
        <v>6.1686862286369826E-2</v>
      </c>
      <c r="W7641" s="211">
        <v>0.57410061160267711</v>
      </c>
      <c r="X7641" s="211">
        <v>0.36089244826682187</v>
      </c>
      <c r="Y7641" s="211">
        <v>0.61688327843070201</v>
      </c>
      <c r="Z7641" s="211">
        <v>0.14122434322233399</v>
      </c>
      <c r="AA7641" s="212">
        <v>0.11666023098260554</v>
      </c>
    </row>
    <row r="7642" spans="1:27" x14ac:dyDescent="0.35">
      <c r="A7642" s="210" t="s">
        <v>8318</v>
      </c>
      <c r="B7642" s="217">
        <v>134.96553073336375</v>
      </c>
      <c r="C7642" s="211">
        <v>8.4589940090066068E-2</v>
      </c>
      <c r="D7642" s="211">
        <v>0.12107236262160774</v>
      </c>
      <c r="E7642" s="211">
        <v>8.0827324708393655E-2</v>
      </c>
      <c r="F7642" s="211">
        <v>0.11139613005454641</v>
      </c>
      <c r="G7642" s="211">
        <v>0.11568800117832885</v>
      </c>
      <c r="H7642" s="211">
        <v>0.12014617871075994</v>
      </c>
      <c r="I7642" s="211">
        <v>0.502344722744265</v>
      </c>
      <c r="J7642" s="211">
        <v>0.47697700188206937</v>
      </c>
      <c r="K7642" s="211">
        <v>0.55877012881270394</v>
      </c>
      <c r="L7642" s="211">
        <v>0.2725066103627703</v>
      </c>
      <c r="M7642" s="211">
        <v>8.1858069148877485E-2</v>
      </c>
      <c r="N7642" s="211">
        <v>0.42389448447294709</v>
      </c>
      <c r="O7642" s="211">
        <v>0.7454997776658463</v>
      </c>
      <c r="P7642" s="211">
        <v>6.9683424677783878E-2</v>
      </c>
      <c r="Q7642" s="211">
        <v>9.4899540575660815E-2</v>
      </c>
      <c r="R7642" s="211">
        <v>0.46622768078845717</v>
      </c>
      <c r="S7642" s="211">
        <v>0.3228598934862138</v>
      </c>
      <c r="T7642" s="211">
        <v>0.59497729227446827</v>
      </c>
      <c r="U7642" s="211">
        <v>0.4951072188634158</v>
      </c>
      <c r="V7642" s="211">
        <v>7.303010175780858E-2</v>
      </c>
      <c r="W7642" s="211">
        <v>0.58022554377217395</v>
      </c>
      <c r="X7642" s="211">
        <v>0.33015955063816016</v>
      </c>
      <c r="Y7642" s="211">
        <v>0.64663792730529468</v>
      </c>
      <c r="Z7642" s="211">
        <v>0.14919900638267908</v>
      </c>
      <c r="AA7642" s="212">
        <v>0.11714215912046055</v>
      </c>
    </row>
    <row r="7643" spans="1:27" x14ac:dyDescent="0.35">
      <c r="A7643" s="210" t="s">
        <v>8319</v>
      </c>
      <c r="B7643" s="217">
        <v>177.68724868093307</v>
      </c>
      <c r="C7643" s="211">
        <v>8.0573587862356244E-2</v>
      </c>
      <c r="D7643" s="211">
        <v>0.12319946375403953</v>
      </c>
      <c r="E7643" s="211">
        <v>7.9872102905436212E-2</v>
      </c>
      <c r="F7643" s="211">
        <v>8.1695999480603382E-2</v>
      </c>
      <c r="G7643" s="211">
        <v>0.124857592552438</v>
      </c>
      <c r="H7643" s="211">
        <v>0.11046046233624619</v>
      </c>
      <c r="I7643" s="211">
        <v>0.51165681800992391</v>
      </c>
      <c r="J7643" s="211">
        <v>0.41804569878744491</v>
      </c>
      <c r="K7643" s="211">
        <v>0.63272247237900181</v>
      </c>
      <c r="L7643" s="211">
        <v>0.27816437213407713</v>
      </c>
      <c r="M7643" s="211">
        <v>9.5386312111627958E-2</v>
      </c>
      <c r="N7643" s="211">
        <v>0.54821858501037679</v>
      </c>
      <c r="O7643" s="211">
        <v>0.70783938922625544</v>
      </c>
      <c r="P7643" s="211">
        <v>7.080297629936573E-2</v>
      </c>
      <c r="Q7643" s="211">
        <v>0.10854729883148742</v>
      </c>
      <c r="R7643" s="211">
        <v>0.41891475463392963</v>
      </c>
      <c r="S7643" s="211">
        <v>0.28408318199023735</v>
      </c>
      <c r="T7643" s="211">
        <v>0.53667853972407797</v>
      </c>
      <c r="U7643" s="211">
        <v>0.45746147094320627</v>
      </c>
      <c r="V7643" s="211">
        <v>0.13470703036853149</v>
      </c>
      <c r="W7643" s="211">
        <v>0.60335433293294649</v>
      </c>
      <c r="X7643" s="211">
        <v>0.30641530658228683</v>
      </c>
      <c r="Y7643" s="211">
        <v>0.67576692856518428</v>
      </c>
      <c r="Z7643" s="211">
        <v>0.14950255901451073</v>
      </c>
      <c r="AA7643" s="212">
        <v>0.11766820020199567</v>
      </c>
    </row>
    <row r="7644" spans="1:27" x14ac:dyDescent="0.35">
      <c r="A7644" s="210" t="s">
        <v>8320</v>
      </c>
      <c r="B7644" s="217">
        <v>143.19036756006295</v>
      </c>
      <c r="C7644" s="211">
        <v>7.7670319958248926E-2</v>
      </c>
      <c r="D7644" s="211">
        <v>0.12128976255176528</v>
      </c>
      <c r="E7644" s="211">
        <v>7.248006296133451E-2</v>
      </c>
      <c r="F7644" s="211">
        <v>9.5324614352966242E-2</v>
      </c>
      <c r="G7644" s="211">
        <v>0.12182721582925826</v>
      </c>
      <c r="H7644" s="211">
        <v>0.1224207162560282</v>
      </c>
      <c r="I7644" s="211">
        <v>0.52197710566993449</v>
      </c>
      <c r="J7644" s="211">
        <v>0.42791620126350227</v>
      </c>
      <c r="K7644" s="211">
        <v>0.6075858818437303</v>
      </c>
      <c r="L7644" s="211">
        <v>0.27431977145172315</v>
      </c>
      <c r="M7644" s="211">
        <v>9.5691253548623276E-2</v>
      </c>
      <c r="N7644" s="211">
        <v>0.48483223490035254</v>
      </c>
      <c r="O7644" s="211">
        <v>0.71699153765561086</v>
      </c>
      <c r="P7644" s="211">
        <v>6.6085333434198854E-2</v>
      </c>
      <c r="Q7644" s="211">
        <v>7.7753071462361906E-2</v>
      </c>
      <c r="R7644" s="211">
        <v>0.48237570594636869</v>
      </c>
      <c r="S7644" s="211">
        <v>0.26088579193588696</v>
      </c>
      <c r="T7644" s="211">
        <v>0.58084007272140048</v>
      </c>
      <c r="U7644" s="211">
        <v>0.39228104963497612</v>
      </c>
      <c r="V7644" s="211">
        <v>0.13456549291903347</v>
      </c>
      <c r="W7644" s="211">
        <v>0.6250749019121441</v>
      </c>
      <c r="X7644" s="211">
        <v>0.35980739715764765</v>
      </c>
      <c r="Y7644" s="211">
        <v>0.61623711462664854</v>
      </c>
      <c r="Z7644" s="211">
        <v>0.14749536320337622</v>
      </c>
      <c r="AA7644" s="212">
        <v>0.12045357306823318</v>
      </c>
    </row>
    <row r="7645" spans="1:27" x14ac:dyDescent="0.35">
      <c r="A7645" s="210" t="s">
        <v>8321</v>
      </c>
      <c r="B7645" s="217">
        <v>162.88227829196504</v>
      </c>
      <c r="C7645" s="211">
        <v>5.0666398343827787E-2</v>
      </c>
      <c r="D7645" s="211">
        <v>0.11924295653140887</v>
      </c>
      <c r="E7645" s="211">
        <v>7.6133811167481538E-2</v>
      </c>
      <c r="F7645" s="211">
        <v>9.8533711988053579E-2</v>
      </c>
      <c r="G7645" s="211">
        <v>0.11627512442881441</v>
      </c>
      <c r="H7645" s="211">
        <v>0.11811897512991555</v>
      </c>
      <c r="I7645" s="211">
        <v>0.49600298843549817</v>
      </c>
      <c r="J7645" s="211">
        <v>0.45522478617462825</v>
      </c>
      <c r="K7645" s="211">
        <v>0.63557321847425863</v>
      </c>
      <c r="L7645" s="211">
        <v>0.27148177412768038</v>
      </c>
      <c r="M7645" s="211">
        <v>0.10552283523687814</v>
      </c>
      <c r="N7645" s="211">
        <v>0.52491036299944371</v>
      </c>
      <c r="O7645" s="211">
        <v>0.74360607346328356</v>
      </c>
      <c r="P7645" s="211">
        <v>6.2710384236278074E-2</v>
      </c>
      <c r="Q7645" s="211">
        <v>5.1485500846245077E-2</v>
      </c>
      <c r="R7645" s="211">
        <v>0.4238629370878304</v>
      </c>
      <c r="S7645" s="211">
        <v>0.31695097596716432</v>
      </c>
      <c r="T7645" s="211">
        <v>0.51956400869428687</v>
      </c>
      <c r="U7645" s="211">
        <v>0.41688633388323804</v>
      </c>
      <c r="V7645" s="211">
        <v>0.16586230178575073</v>
      </c>
      <c r="W7645" s="211">
        <v>0.47792024266159894</v>
      </c>
      <c r="X7645" s="211">
        <v>0.3411071297515833</v>
      </c>
      <c r="Y7645" s="211">
        <v>0.61604407604689582</v>
      </c>
      <c r="Z7645" s="211">
        <v>0.1488603158252837</v>
      </c>
      <c r="AA7645" s="212">
        <v>0.11783342821665929</v>
      </c>
    </row>
    <row r="7646" spans="1:27" x14ac:dyDescent="0.35">
      <c r="A7646" s="210" t="s">
        <v>8322</v>
      </c>
      <c r="B7646" s="217">
        <v>141.66726320194627</v>
      </c>
      <c r="C7646" s="211">
        <v>6.151178341874871E-2</v>
      </c>
      <c r="D7646" s="211">
        <v>0.13103115464055001</v>
      </c>
      <c r="E7646" s="211">
        <v>7.7072241190617549E-2</v>
      </c>
      <c r="F7646" s="211">
        <v>7.3387998462315529E-2</v>
      </c>
      <c r="G7646" s="211">
        <v>0.12585469503878274</v>
      </c>
      <c r="H7646" s="211">
        <v>0.12300906105454475</v>
      </c>
      <c r="I7646" s="211">
        <v>0.52263609716034076</v>
      </c>
      <c r="J7646" s="211">
        <v>0.39088002640489083</v>
      </c>
      <c r="K7646" s="211">
        <v>0.56469071716903885</v>
      </c>
      <c r="L7646" s="211">
        <v>0.27774509987514279</v>
      </c>
      <c r="M7646" s="211">
        <v>9.3946752619457535E-2</v>
      </c>
      <c r="N7646" s="211">
        <v>0.41123323318436156</v>
      </c>
      <c r="O7646" s="211">
        <v>0.71229652699570334</v>
      </c>
      <c r="P7646" s="211">
        <v>6.6819361640403169E-2</v>
      </c>
      <c r="Q7646" s="211">
        <v>4.720316437237683E-2</v>
      </c>
      <c r="R7646" s="211">
        <v>0.45449343394900021</v>
      </c>
      <c r="S7646" s="211">
        <v>0.29081459837833801</v>
      </c>
      <c r="T7646" s="211">
        <v>0.51163751226715393</v>
      </c>
      <c r="U7646" s="211">
        <v>0.48833142044308064</v>
      </c>
      <c r="V7646" s="211">
        <v>0.1455189700652128</v>
      </c>
      <c r="W7646" s="211">
        <v>0.51079005665720267</v>
      </c>
      <c r="X7646" s="211">
        <v>0.34509278515589781</v>
      </c>
      <c r="Y7646" s="211">
        <v>0.57213693964887857</v>
      </c>
      <c r="Z7646" s="211">
        <v>0.14691104236245034</v>
      </c>
      <c r="AA7646" s="212">
        <v>0.12247500093010499</v>
      </c>
    </row>
    <row r="7647" spans="1:27" x14ac:dyDescent="0.35">
      <c r="A7647" s="210" t="s">
        <v>8323</v>
      </c>
      <c r="B7647" s="217">
        <v>101.95272411324186</v>
      </c>
      <c r="C7647" s="211">
        <v>5.6811541742702636E-2</v>
      </c>
      <c r="D7647" s="211">
        <v>0.12746040912133799</v>
      </c>
      <c r="E7647" s="211">
        <v>6.8199459719965966E-2</v>
      </c>
      <c r="F7647" s="211">
        <v>7.1665245501434716E-2</v>
      </c>
      <c r="G7647" s="211">
        <v>0.12466038119789136</v>
      </c>
      <c r="H7647" s="211">
        <v>0.12404627932276374</v>
      </c>
      <c r="I7647" s="211">
        <v>0.44020472006869271</v>
      </c>
      <c r="J7647" s="211">
        <v>0.48341525805151925</v>
      </c>
      <c r="K7647" s="211">
        <v>0.57977980404328533</v>
      </c>
      <c r="L7647" s="211">
        <v>0.26959780975265468</v>
      </c>
      <c r="M7647" s="211">
        <v>8.4965413174368593E-2</v>
      </c>
      <c r="N7647" s="211">
        <v>0.41278542115495109</v>
      </c>
      <c r="O7647" s="211">
        <v>0.51943577602887381</v>
      </c>
      <c r="P7647" s="211">
        <v>7.2222850375392861E-2</v>
      </c>
      <c r="Q7647" s="211">
        <v>6.1264038210409807E-2</v>
      </c>
      <c r="R7647" s="211">
        <v>0.4796082458775906</v>
      </c>
      <c r="S7647" s="211">
        <v>0.40627170299319221</v>
      </c>
      <c r="T7647" s="211">
        <v>0.61102093669101243</v>
      </c>
      <c r="U7647" s="211">
        <v>0.36040923000558667</v>
      </c>
      <c r="V7647" s="211">
        <v>6.3763337834374406E-2</v>
      </c>
      <c r="W7647" s="211">
        <v>0.58277886509856347</v>
      </c>
      <c r="X7647" s="211">
        <v>0.38617468949839762</v>
      </c>
      <c r="Y7647" s="211">
        <v>0.57320342301943672</v>
      </c>
      <c r="Z7647" s="211">
        <v>0.14452013399253497</v>
      </c>
      <c r="AA7647" s="212">
        <v>0.12460242063874551</v>
      </c>
    </row>
    <row r="7648" spans="1:27" x14ac:dyDescent="0.35">
      <c r="A7648" s="210" t="s">
        <v>8324</v>
      </c>
      <c r="B7648" s="217">
        <v>125.57270689853648</v>
      </c>
      <c r="C7648" s="211">
        <v>6.5731659242241003E-2</v>
      </c>
      <c r="D7648" s="211">
        <v>0.1198187458356073</v>
      </c>
      <c r="E7648" s="211">
        <v>7.9390318122844875E-2</v>
      </c>
      <c r="F7648" s="211">
        <v>9.4268786537174382E-2</v>
      </c>
      <c r="G7648" s="211">
        <v>0.1212035037735144</v>
      </c>
      <c r="H7648" s="211">
        <v>0.11420944381899063</v>
      </c>
      <c r="I7648" s="211">
        <v>0.51481434543801696</v>
      </c>
      <c r="J7648" s="211">
        <v>0.42633651954889473</v>
      </c>
      <c r="K7648" s="211">
        <v>0.62585834610770497</v>
      </c>
      <c r="L7648" s="211">
        <v>0.27516180135457086</v>
      </c>
      <c r="M7648" s="211">
        <v>9.4736894630399027E-2</v>
      </c>
      <c r="N7648" s="211">
        <v>0.39407601413321752</v>
      </c>
      <c r="O7648" s="211">
        <v>0.74567271432810689</v>
      </c>
      <c r="P7648" s="211">
        <v>6.8430843089056614E-2</v>
      </c>
      <c r="Q7648" s="211">
        <v>0.14745155193027348</v>
      </c>
      <c r="R7648" s="211">
        <v>0.43735149802729145</v>
      </c>
      <c r="S7648" s="211">
        <v>0.30745861449304757</v>
      </c>
      <c r="T7648" s="211">
        <v>0.57242377372179554</v>
      </c>
      <c r="U7648" s="211">
        <v>0.402787254013661</v>
      </c>
      <c r="V7648" s="211">
        <v>9.9095620317686345E-2</v>
      </c>
      <c r="W7648" s="211">
        <v>0.56941730688821635</v>
      </c>
      <c r="X7648" s="211">
        <v>0.32620159593130071</v>
      </c>
      <c r="Y7648" s="211">
        <v>0.53612764371433652</v>
      </c>
      <c r="Z7648" s="211">
        <v>0.14427386975397688</v>
      </c>
      <c r="AA7648" s="212">
        <v>0.12499139283014307</v>
      </c>
    </row>
    <row r="7649" spans="1:27" x14ac:dyDescent="0.35">
      <c r="A7649" s="210" t="s">
        <v>8325</v>
      </c>
      <c r="B7649" s="217">
        <v>125.67404525976221</v>
      </c>
      <c r="C7649" s="211">
        <v>4.9729272314994799E-2</v>
      </c>
      <c r="D7649" s="211">
        <v>0.12984854523998485</v>
      </c>
      <c r="E7649" s="211">
        <v>7.9355744888585739E-2</v>
      </c>
      <c r="F7649" s="211">
        <v>0.11439609090301431</v>
      </c>
      <c r="G7649" s="211">
        <v>0.12169853475583847</v>
      </c>
      <c r="H7649" s="211">
        <v>0.11470322845222652</v>
      </c>
      <c r="I7649" s="211">
        <v>0.51727799746296377</v>
      </c>
      <c r="J7649" s="211">
        <v>0.43256528065631833</v>
      </c>
      <c r="K7649" s="211">
        <v>0.62824088625611263</v>
      </c>
      <c r="L7649" s="211">
        <v>0.27830713916498839</v>
      </c>
      <c r="M7649" s="211">
        <v>0.11514691365270069</v>
      </c>
      <c r="N7649" s="211">
        <v>0.38518521946978906</v>
      </c>
      <c r="O7649" s="211">
        <v>0.61456014644280732</v>
      </c>
      <c r="P7649" s="211">
        <v>6.2070905997992802E-2</v>
      </c>
      <c r="Q7649" s="211">
        <v>0.12356962645258171</v>
      </c>
      <c r="R7649" s="211">
        <v>0.40961871394467286</v>
      </c>
      <c r="S7649" s="211">
        <v>0.30346509882890049</v>
      </c>
      <c r="T7649" s="211">
        <v>0.57134378407487363</v>
      </c>
      <c r="U7649" s="211">
        <v>0.39916517194983586</v>
      </c>
      <c r="V7649" s="211">
        <v>7.932897573707795E-2</v>
      </c>
      <c r="W7649" s="211">
        <v>0.51598510691274857</v>
      </c>
      <c r="X7649" s="211">
        <v>0.34873604584104767</v>
      </c>
      <c r="Y7649" s="211">
        <v>0.58661645258274342</v>
      </c>
      <c r="Z7649" s="211">
        <v>0.14915060567092461</v>
      </c>
      <c r="AA7649" s="212">
        <v>0.11594405022964203</v>
      </c>
    </row>
    <row r="7650" spans="1:27" x14ac:dyDescent="0.35">
      <c r="A7650" s="210" t="s">
        <v>8326</v>
      </c>
      <c r="B7650" s="217">
        <v>117.47706643307917</v>
      </c>
      <c r="C7650" s="211">
        <v>5.813098463131245E-2</v>
      </c>
      <c r="D7650" s="211">
        <v>0.11989556994592449</v>
      </c>
      <c r="E7650" s="211">
        <v>7.4087677521237294E-2</v>
      </c>
      <c r="F7650" s="211">
        <v>0.10846432945603948</v>
      </c>
      <c r="G7650" s="211">
        <v>0.12106819405812175</v>
      </c>
      <c r="H7650" s="211">
        <v>0.10603113583348814</v>
      </c>
      <c r="I7650" s="211">
        <v>0.5304797139648022</v>
      </c>
      <c r="J7650" s="211">
        <v>0.4542475735686502</v>
      </c>
      <c r="K7650" s="211">
        <v>0.61358210415037007</v>
      </c>
      <c r="L7650" s="211">
        <v>0.27074737913189273</v>
      </c>
      <c r="M7650" s="211">
        <v>0.10608421527775183</v>
      </c>
      <c r="N7650" s="211">
        <v>0.42563541134877958</v>
      </c>
      <c r="O7650" s="211">
        <v>0.7365762974749086</v>
      </c>
      <c r="P7650" s="211">
        <v>7.1070355928500084E-2</v>
      </c>
      <c r="Q7650" s="211">
        <v>5.5516041386333689E-2</v>
      </c>
      <c r="R7650" s="211">
        <v>0.45056848261476934</v>
      </c>
      <c r="S7650" s="211">
        <v>0.28511210033373668</v>
      </c>
      <c r="T7650" s="211">
        <v>0.5710780437321763</v>
      </c>
      <c r="U7650" s="211">
        <v>0.4363270894224569</v>
      </c>
      <c r="V7650" s="211">
        <v>5.5760797784578237E-2</v>
      </c>
      <c r="W7650" s="211">
        <v>0.51381644167968166</v>
      </c>
      <c r="X7650" s="211">
        <v>0.33041065503904049</v>
      </c>
      <c r="Y7650" s="211">
        <v>0.66690527282755052</v>
      </c>
      <c r="Z7650" s="211">
        <v>0.14996490238365753</v>
      </c>
      <c r="AA7650" s="212">
        <v>0.12455293768494964</v>
      </c>
    </row>
    <row r="7651" spans="1:27" x14ac:dyDescent="0.35">
      <c r="A7651" s="210" t="s">
        <v>8327</v>
      </c>
      <c r="B7651" s="217">
        <v>137.21530973877941</v>
      </c>
      <c r="C7651" s="211">
        <v>7.1173089344561555E-2</v>
      </c>
      <c r="D7651" s="211">
        <v>0.12245375328194569</v>
      </c>
      <c r="E7651" s="211">
        <v>8.4656727929798503E-2</v>
      </c>
      <c r="F7651" s="211">
        <v>9.1034105947625926E-2</v>
      </c>
      <c r="G7651" s="211">
        <v>0.12162471982923244</v>
      </c>
      <c r="H7651" s="211">
        <v>0.10728943765726497</v>
      </c>
      <c r="I7651" s="211">
        <v>0.45911094737946978</v>
      </c>
      <c r="J7651" s="211">
        <v>0.43518716488291842</v>
      </c>
      <c r="K7651" s="211">
        <v>0.63261481831439537</v>
      </c>
      <c r="L7651" s="211">
        <v>0.28048717422786784</v>
      </c>
      <c r="M7651" s="211">
        <v>0.11401651861593839</v>
      </c>
      <c r="N7651" s="211">
        <v>0.44729059766214618</v>
      </c>
      <c r="O7651" s="211">
        <v>0.76077134008717417</v>
      </c>
      <c r="P7651" s="211">
        <v>6.8671970532349191E-2</v>
      </c>
      <c r="Q7651" s="211">
        <v>4.4668947061542008E-2</v>
      </c>
      <c r="R7651" s="211">
        <v>0.42791775529249293</v>
      </c>
      <c r="S7651" s="211">
        <v>0.31155757059856193</v>
      </c>
      <c r="T7651" s="211">
        <v>0.54293219989120067</v>
      </c>
      <c r="U7651" s="211">
        <v>0.45998585764854766</v>
      </c>
      <c r="V7651" s="211">
        <v>6.478453287942218E-2</v>
      </c>
      <c r="W7651" s="211">
        <v>0.57136772541264713</v>
      </c>
      <c r="X7651" s="211">
        <v>0.30723119251241476</v>
      </c>
      <c r="Y7651" s="211">
        <v>0.66290269642633981</v>
      </c>
      <c r="Z7651" s="211">
        <v>0.14984100885151178</v>
      </c>
      <c r="AA7651" s="212">
        <v>0.11893859210219382</v>
      </c>
    </row>
    <row r="7652" spans="1:27" x14ac:dyDescent="0.35">
      <c r="A7652" s="210" t="s">
        <v>8328</v>
      </c>
      <c r="B7652" s="217">
        <v>218.80659962830896</v>
      </c>
      <c r="C7652" s="211">
        <v>6.0413294174815883E-2</v>
      </c>
      <c r="D7652" s="211">
        <v>0.12432595700030864</v>
      </c>
      <c r="E7652" s="211">
        <v>7.148771999526804E-2</v>
      </c>
      <c r="F7652" s="211">
        <v>9.531369343419499E-2</v>
      </c>
      <c r="G7652" s="211">
        <v>0.12273854961602919</v>
      </c>
      <c r="H7652" s="211">
        <v>0.11056056583937206</v>
      </c>
      <c r="I7652" s="211">
        <v>0.50145898450484583</v>
      </c>
      <c r="J7652" s="211">
        <v>0.40400235978135574</v>
      </c>
      <c r="K7652" s="211">
        <v>0.61998420713688018</v>
      </c>
      <c r="L7652" s="211">
        <v>0.27430750361817458</v>
      </c>
      <c r="M7652" s="211">
        <v>0.12110371878872729</v>
      </c>
      <c r="N7652" s="211">
        <v>0.52282397217449639</v>
      </c>
      <c r="O7652" s="211">
        <v>0.57911850586158942</v>
      </c>
      <c r="P7652" s="211">
        <v>7.2846839511357758E-2</v>
      </c>
      <c r="Q7652" s="211">
        <v>8.2223012093217973E-2</v>
      </c>
      <c r="R7652" s="211">
        <v>0.38891738712905183</v>
      </c>
      <c r="S7652" s="211">
        <v>0.40173967888543921</v>
      </c>
      <c r="T7652" s="211">
        <v>0.55617469677803821</v>
      </c>
      <c r="U7652" s="211">
        <v>0.5513736659622509</v>
      </c>
      <c r="V7652" s="211">
        <v>0.16505581262151858</v>
      </c>
      <c r="W7652" s="211">
        <v>0.52491842223998419</v>
      </c>
      <c r="X7652" s="211">
        <v>0.30403052321258189</v>
      </c>
      <c r="Y7652" s="211">
        <v>0.60775602956660879</v>
      </c>
      <c r="Z7652" s="211">
        <v>0.1443163880142827</v>
      </c>
      <c r="AA7652" s="212">
        <v>0.11660487008491492</v>
      </c>
    </row>
    <row r="7653" spans="1:27" x14ac:dyDescent="0.35">
      <c r="A7653" s="210" t="s">
        <v>8329</v>
      </c>
      <c r="B7653" s="217">
        <v>168.58232296633622</v>
      </c>
      <c r="C7653" s="211">
        <v>6.2532265692292366E-2</v>
      </c>
      <c r="D7653" s="211">
        <v>0.12369964830931807</v>
      </c>
      <c r="E7653" s="211">
        <v>7.7857511748451527E-2</v>
      </c>
      <c r="F7653" s="211">
        <v>9.1777939421917976E-2</v>
      </c>
      <c r="G7653" s="211">
        <v>0.1149465353026672</v>
      </c>
      <c r="H7653" s="211">
        <v>0.11342170252399982</v>
      </c>
      <c r="I7653" s="211">
        <v>0.51540813192395085</v>
      </c>
      <c r="J7653" s="211">
        <v>0.40494161214660462</v>
      </c>
      <c r="K7653" s="211">
        <v>0.60500634860276847</v>
      </c>
      <c r="L7653" s="211">
        <v>0.27553178370508025</v>
      </c>
      <c r="M7653" s="211">
        <v>0.12128636809939583</v>
      </c>
      <c r="N7653" s="211">
        <v>0.40252039148372049</v>
      </c>
      <c r="O7653" s="211">
        <v>0.61361160707767903</v>
      </c>
      <c r="P7653" s="211">
        <v>7.4002722581598193E-2</v>
      </c>
      <c r="Q7653" s="211">
        <v>5.1685985984563476E-2</v>
      </c>
      <c r="R7653" s="211">
        <v>0.3905730390211915</v>
      </c>
      <c r="S7653" s="211">
        <v>0.30258007517678898</v>
      </c>
      <c r="T7653" s="211">
        <v>0.56311664795198624</v>
      </c>
      <c r="U7653" s="211">
        <v>0.50444833189493887</v>
      </c>
      <c r="V7653" s="211">
        <v>0.11336148871834698</v>
      </c>
      <c r="W7653" s="211">
        <v>0.49830602055245377</v>
      </c>
      <c r="X7653" s="211">
        <v>0.27064010857712617</v>
      </c>
      <c r="Y7653" s="211">
        <v>0.6983000791180981</v>
      </c>
      <c r="Z7653" s="211">
        <v>0.14985297823125346</v>
      </c>
      <c r="AA7653" s="212">
        <v>0.12371779863498107</v>
      </c>
    </row>
    <row r="7654" spans="1:27" x14ac:dyDescent="0.35">
      <c r="A7654" s="210" t="s">
        <v>8330</v>
      </c>
      <c r="B7654" s="217">
        <v>143.49244291877568</v>
      </c>
      <c r="C7654" s="211">
        <v>6.6222489336061993E-2</v>
      </c>
      <c r="D7654" s="211">
        <v>0.11897320360549934</v>
      </c>
      <c r="E7654" s="211">
        <v>7.5698494392170274E-2</v>
      </c>
      <c r="F7654" s="211">
        <v>9.7818935064586096E-2</v>
      </c>
      <c r="G7654" s="211">
        <v>0.11744052686573193</v>
      </c>
      <c r="H7654" s="211">
        <v>0.12369943355224032</v>
      </c>
      <c r="I7654" s="211">
        <v>0.44211255960993751</v>
      </c>
      <c r="J7654" s="211">
        <v>0.45584857299997056</v>
      </c>
      <c r="K7654" s="211">
        <v>0.64011695811498392</v>
      </c>
      <c r="L7654" s="211">
        <v>0.26892883365291192</v>
      </c>
      <c r="M7654" s="211">
        <v>9.3546625481954748E-2</v>
      </c>
      <c r="N7654" s="211">
        <v>0.4904405987084493</v>
      </c>
      <c r="O7654" s="211">
        <v>0.74032555376300757</v>
      </c>
      <c r="P7654" s="211">
        <v>6.5747916870027928E-2</v>
      </c>
      <c r="Q7654" s="211">
        <v>7.6382553402569414E-2</v>
      </c>
      <c r="R7654" s="211">
        <v>0.40846027498656967</v>
      </c>
      <c r="S7654" s="211">
        <v>0.3209201643982893</v>
      </c>
      <c r="T7654" s="211">
        <v>0.61281075996382672</v>
      </c>
      <c r="U7654" s="211">
        <v>0.36139616356980342</v>
      </c>
      <c r="V7654" s="211">
        <v>0.11351065356310253</v>
      </c>
      <c r="W7654" s="211">
        <v>0.57810122370468064</v>
      </c>
      <c r="X7654" s="211">
        <v>0.28438825225315928</v>
      </c>
      <c r="Y7654" s="211">
        <v>0.65491053589477299</v>
      </c>
      <c r="Z7654" s="211">
        <v>0.14938026260754142</v>
      </c>
      <c r="AA7654" s="212">
        <v>0.11573826354004617</v>
      </c>
    </row>
    <row r="7655" spans="1:27" x14ac:dyDescent="0.35">
      <c r="A7655" s="210" t="s">
        <v>8331</v>
      </c>
      <c r="B7655" s="217">
        <v>116.10236568082767</v>
      </c>
      <c r="C7655" s="211">
        <v>5.5553592604988211E-2</v>
      </c>
      <c r="D7655" s="211">
        <v>0.12586552896908987</v>
      </c>
      <c r="E7655" s="211">
        <v>7.3991055375602965E-2</v>
      </c>
      <c r="F7655" s="211">
        <v>7.820223400631042E-2</v>
      </c>
      <c r="G7655" s="211">
        <v>0.12470127756395473</v>
      </c>
      <c r="H7655" s="211">
        <v>0.11733485643756526</v>
      </c>
      <c r="I7655" s="211">
        <v>0.47275183855286823</v>
      </c>
      <c r="J7655" s="211">
        <v>0.41232650596564613</v>
      </c>
      <c r="K7655" s="211">
        <v>0.62038890008712222</v>
      </c>
      <c r="L7655" s="211">
        <v>0.26930618906635539</v>
      </c>
      <c r="M7655" s="211">
        <v>8.6184603814606145E-2</v>
      </c>
      <c r="N7655" s="211">
        <v>0.49989457671376769</v>
      </c>
      <c r="O7655" s="211">
        <v>0.75035002282040886</v>
      </c>
      <c r="P7655" s="211">
        <v>6.6894478911635538E-2</v>
      </c>
      <c r="Q7655" s="211">
        <v>6.1365425269911636E-2</v>
      </c>
      <c r="R7655" s="211">
        <v>0.48376288765435166</v>
      </c>
      <c r="S7655" s="211">
        <v>0.39976169768227759</v>
      </c>
      <c r="T7655" s="211">
        <v>0.59165590847968352</v>
      </c>
      <c r="U7655" s="211">
        <v>0.41580448285075222</v>
      </c>
      <c r="V7655" s="211">
        <v>6.9002160114992939E-2</v>
      </c>
      <c r="W7655" s="211">
        <v>0.61104397669502708</v>
      </c>
      <c r="X7655" s="211">
        <v>0.24756101660891344</v>
      </c>
      <c r="Y7655" s="211">
        <v>0.55862072164309073</v>
      </c>
      <c r="Z7655" s="211">
        <v>0.14740378128642079</v>
      </c>
      <c r="AA7655" s="212">
        <v>0.12238900640060867</v>
      </c>
    </row>
    <row r="7656" spans="1:27" x14ac:dyDescent="0.35">
      <c r="A7656" s="210" t="s">
        <v>8332</v>
      </c>
      <c r="B7656" s="217">
        <v>145.16685405319967</v>
      </c>
      <c r="C7656" s="211">
        <v>6.5738460021030232E-2</v>
      </c>
      <c r="D7656" s="211">
        <v>0.13090898047597263</v>
      </c>
      <c r="E7656" s="211">
        <v>6.9543478731031713E-2</v>
      </c>
      <c r="F7656" s="211">
        <v>0.10858837555320049</v>
      </c>
      <c r="G7656" s="211">
        <v>0.12005125213554056</v>
      </c>
      <c r="H7656" s="211">
        <v>0.11739053897862262</v>
      </c>
      <c r="I7656" s="211">
        <v>0.47224473734590616</v>
      </c>
      <c r="J7656" s="211">
        <v>0.44522936112374706</v>
      </c>
      <c r="K7656" s="211">
        <v>0.61560457180688166</v>
      </c>
      <c r="L7656" s="211">
        <v>0.28229935059530248</v>
      </c>
      <c r="M7656" s="211">
        <v>0.11428892429045538</v>
      </c>
      <c r="N7656" s="211">
        <v>0.39023623267003238</v>
      </c>
      <c r="O7656" s="211">
        <v>0.64257921059716028</v>
      </c>
      <c r="P7656" s="211">
        <v>7.2562101248686894E-2</v>
      </c>
      <c r="Q7656" s="211">
        <v>9.0698737889259279E-2</v>
      </c>
      <c r="R7656" s="211">
        <v>0.42909765193615018</v>
      </c>
      <c r="S7656" s="211">
        <v>0.29337792363672721</v>
      </c>
      <c r="T7656" s="211">
        <v>0.47528509852535727</v>
      </c>
      <c r="U7656" s="211">
        <v>0.35068552552407789</v>
      </c>
      <c r="V7656" s="211">
        <v>0.11293643755012134</v>
      </c>
      <c r="W7656" s="211">
        <v>0.51884749040134581</v>
      </c>
      <c r="X7656" s="211">
        <v>0.23259968785805066</v>
      </c>
      <c r="Y7656" s="211">
        <v>0.65331621371023574</v>
      </c>
      <c r="Z7656" s="211">
        <v>0.14979133758514845</v>
      </c>
      <c r="AA7656" s="212">
        <v>0.11737314176734251</v>
      </c>
    </row>
    <row r="7657" spans="1:27" x14ac:dyDescent="0.35">
      <c r="A7657" s="210" t="s">
        <v>8333</v>
      </c>
      <c r="B7657" s="217">
        <v>136.24518825669134</v>
      </c>
      <c r="C7657" s="211">
        <v>7.1257389290651979E-2</v>
      </c>
      <c r="D7657" s="211">
        <v>0.12739973737130797</v>
      </c>
      <c r="E7657" s="211">
        <v>8.5597084645798058E-2</v>
      </c>
      <c r="F7657" s="211">
        <v>0.1116420008144771</v>
      </c>
      <c r="G7657" s="211">
        <v>0.11933050181933115</v>
      </c>
      <c r="H7657" s="211">
        <v>0.10928274952100395</v>
      </c>
      <c r="I7657" s="211">
        <v>0.51153904981610276</v>
      </c>
      <c r="J7657" s="211">
        <v>0.42566321872526069</v>
      </c>
      <c r="K7657" s="211">
        <v>0.59311593935692963</v>
      </c>
      <c r="L7657" s="211">
        <v>0.27306992249116047</v>
      </c>
      <c r="M7657" s="211">
        <v>7.9269215918198396E-2</v>
      </c>
      <c r="N7657" s="211">
        <v>0.56256196168380801</v>
      </c>
      <c r="O7657" s="211">
        <v>0.5289314271402269</v>
      </c>
      <c r="P7657" s="211">
        <v>6.9824815128104331E-2</v>
      </c>
      <c r="Q7657" s="211">
        <v>9.2548851690664624E-2</v>
      </c>
      <c r="R7657" s="211">
        <v>0.44435829837123536</v>
      </c>
      <c r="S7657" s="211">
        <v>0.30092978315914709</v>
      </c>
      <c r="T7657" s="211">
        <v>0.59542736814630226</v>
      </c>
      <c r="U7657" s="211">
        <v>0.41783673615007477</v>
      </c>
      <c r="V7657" s="211">
        <v>0.10809576428361069</v>
      </c>
      <c r="W7657" s="211">
        <v>0.60805448627064795</v>
      </c>
      <c r="X7657" s="211">
        <v>0.38952329529968177</v>
      </c>
      <c r="Y7657" s="211">
        <v>0.65751752329663005</v>
      </c>
      <c r="Z7657" s="211">
        <v>0.14976617880000848</v>
      </c>
      <c r="AA7657" s="212">
        <v>0.12361413838740515</v>
      </c>
    </row>
    <row r="7658" spans="1:27" x14ac:dyDescent="0.35">
      <c r="A7658" s="210" t="s">
        <v>8334</v>
      </c>
      <c r="B7658" s="217">
        <v>109.58558608475209</v>
      </c>
      <c r="C7658" s="211">
        <v>6.8123094126935485E-2</v>
      </c>
      <c r="D7658" s="211">
        <v>0.12584331120855141</v>
      </c>
      <c r="E7658" s="211">
        <v>7.6461397103635836E-2</v>
      </c>
      <c r="F7658" s="211">
        <v>9.731835110591236E-2</v>
      </c>
      <c r="G7658" s="211">
        <v>0.11856876926872478</v>
      </c>
      <c r="H7658" s="211">
        <v>0.12599384392767238</v>
      </c>
      <c r="I7658" s="211">
        <v>0.42677121607126373</v>
      </c>
      <c r="J7658" s="211">
        <v>0.45362225062149769</v>
      </c>
      <c r="K7658" s="211">
        <v>0.60462495154586504</v>
      </c>
      <c r="L7658" s="211">
        <v>0.27636282738360402</v>
      </c>
      <c r="M7658" s="211">
        <v>9.0678320609891241E-2</v>
      </c>
      <c r="N7658" s="211">
        <v>0.41266732913458626</v>
      </c>
      <c r="O7658" s="211">
        <v>0.72272764909415022</v>
      </c>
      <c r="P7658" s="211">
        <v>6.4147614600205585E-2</v>
      </c>
      <c r="Q7658" s="211">
        <v>5.363886045619766E-2</v>
      </c>
      <c r="R7658" s="211">
        <v>0.46059546140785529</v>
      </c>
      <c r="S7658" s="211">
        <v>0.36361775786761857</v>
      </c>
      <c r="T7658" s="211">
        <v>0.55005522155525077</v>
      </c>
      <c r="U7658" s="211">
        <v>0.31685737012342313</v>
      </c>
      <c r="V7658" s="211">
        <v>5.4767483332336636E-2</v>
      </c>
      <c r="W7658" s="211">
        <v>0.49762546333651081</v>
      </c>
      <c r="X7658" s="211">
        <v>0.31667453975430016</v>
      </c>
      <c r="Y7658" s="211">
        <v>0.72560549579620615</v>
      </c>
      <c r="Z7658" s="211">
        <v>0.14846526166918916</v>
      </c>
      <c r="AA7658" s="212">
        <v>0.11531403069548965</v>
      </c>
    </row>
    <row r="7659" spans="1:27" x14ac:dyDescent="0.35">
      <c r="A7659" s="210" t="s">
        <v>8335</v>
      </c>
      <c r="B7659" s="217">
        <v>118.34409526397771</v>
      </c>
      <c r="C7659" s="211">
        <v>5.9263563112495352E-2</v>
      </c>
      <c r="D7659" s="211">
        <v>0.1237571944235423</v>
      </c>
      <c r="E7659" s="211">
        <v>6.9894384872285859E-2</v>
      </c>
      <c r="F7659" s="211">
        <v>8.8165926381142817E-2</v>
      </c>
      <c r="G7659" s="211">
        <v>0.12119028208432539</v>
      </c>
      <c r="H7659" s="211">
        <v>0.12590580211349003</v>
      </c>
      <c r="I7659" s="211">
        <v>0.52061972035149018</v>
      </c>
      <c r="J7659" s="211">
        <v>0.45839010921217577</v>
      </c>
      <c r="K7659" s="211">
        <v>0.61668714612708009</v>
      </c>
      <c r="L7659" s="211">
        <v>0.27033298433980507</v>
      </c>
      <c r="M7659" s="211">
        <v>8.1363132683088882E-2</v>
      </c>
      <c r="N7659" s="211">
        <v>0.39591480115255701</v>
      </c>
      <c r="O7659" s="211">
        <v>0.64227714517444057</v>
      </c>
      <c r="P7659" s="211">
        <v>6.076730528459437E-2</v>
      </c>
      <c r="Q7659" s="211">
        <v>0.11511152566757737</v>
      </c>
      <c r="R7659" s="211">
        <v>0.41352974227195999</v>
      </c>
      <c r="S7659" s="211">
        <v>0.4408120953206574</v>
      </c>
      <c r="T7659" s="211">
        <v>0.58265112543447306</v>
      </c>
      <c r="U7659" s="211">
        <v>0.40094088879731715</v>
      </c>
      <c r="V7659" s="211">
        <v>9.482396927840353E-2</v>
      </c>
      <c r="W7659" s="211">
        <v>0.57664646073641412</v>
      </c>
      <c r="X7659" s="211">
        <v>0.33766544738969473</v>
      </c>
      <c r="Y7659" s="211">
        <v>0.64347654674846422</v>
      </c>
      <c r="Z7659" s="211">
        <v>0.14254844490559235</v>
      </c>
      <c r="AA7659" s="212">
        <v>0.11797098949666682</v>
      </c>
    </row>
    <row r="7660" spans="1:27" x14ac:dyDescent="0.35">
      <c r="A7660" s="210" t="s">
        <v>8336</v>
      </c>
      <c r="B7660" s="217">
        <v>152.73924742819341</v>
      </c>
      <c r="C7660" s="211">
        <v>4.8720014099177235E-2</v>
      </c>
      <c r="D7660" s="211">
        <v>0.12761158802346606</v>
      </c>
      <c r="E7660" s="211">
        <v>7.4790092848191644E-2</v>
      </c>
      <c r="F7660" s="211">
        <v>0.11861203244083954</v>
      </c>
      <c r="G7660" s="211">
        <v>0.12391052043968037</v>
      </c>
      <c r="H7660" s="211">
        <v>0.12500231550563784</v>
      </c>
      <c r="I7660" s="211">
        <v>0.51801993610684793</v>
      </c>
      <c r="J7660" s="211">
        <v>0.46569472380909038</v>
      </c>
      <c r="K7660" s="211">
        <v>0.56206766108132156</v>
      </c>
      <c r="L7660" s="211">
        <v>0.28329795672634167</v>
      </c>
      <c r="M7660" s="211">
        <v>0.10192300887778857</v>
      </c>
      <c r="N7660" s="211">
        <v>0.37911321851100704</v>
      </c>
      <c r="O7660" s="211">
        <v>0.70809699807210502</v>
      </c>
      <c r="P7660" s="211">
        <v>7.3394764275538635E-2</v>
      </c>
      <c r="Q7660" s="211">
        <v>6.06497847745016E-2</v>
      </c>
      <c r="R7660" s="211">
        <v>0.38613257437817616</v>
      </c>
      <c r="S7660" s="211">
        <v>0.34788032274323966</v>
      </c>
      <c r="T7660" s="211">
        <v>0.54291942018564199</v>
      </c>
      <c r="U7660" s="211">
        <v>0.43846378139295555</v>
      </c>
      <c r="V7660" s="211">
        <v>0.10694918199976057</v>
      </c>
      <c r="W7660" s="211">
        <v>0.52588971583634303</v>
      </c>
      <c r="X7660" s="211">
        <v>0.36070389184443802</v>
      </c>
      <c r="Y7660" s="211">
        <v>0.57240394668117611</v>
      </c>
      <c r="Z7660" s="211">
        <v>0.14978282346985355</v>
      </c>
      <c r="AA7660" s="212">
        <v>0.1117774949649416</v>
      </c>
    </row>
    <row r="7661" spans="1:27" x14ac:dyDescent="0.35">
      <c r="A7661" s="210" t="s">
        <v>8337</v>
      </c>
      <c r="B7661" s="217">
        <v>127.22734025628382</v>
      </c>
      <c r="C7661" s="211">
        <v>5.6428157218363632E-2</v>
      </c>
      <c r="D7661" s="211">
        <v>0.12530445069023635</v>
      </c>
      <c r="E7661" s="211">
        <v>8.067902963634048E-2</v>
      </c>
      <c r="F7661" s="211">
        <v>9.8340704322907896E-2</v>
      </c>
      <c r="G7661" s="211">
        <v>0.12335904248118482</v>
      </c>
      <c r="H7661" s="211">
        <v>0.11798282302687071</v>
      </c>
      <c r="I7661" s="211">
        <v>0.52110018017004678</v>
      </c>
      <c r="J7661" s="211">
        <v>0.44881175532265338</v>
      </c>
      <c r="K7661" s="211">
        <v>0.59495994273618558</v>
      </c>
      <c r="L7661" s="211">
        <v>0.27788120679663264</v>
      </c>
      <c r="M7661" s="211">
        <v>8.7392815434536752E-2</v>
      </c>
      <c r="N7661" s="211">
        <v>0.44812999999720304</v>
      </c>
      <c r="O7661" s="211">
        <v>0.69857073829129246</v>
      </c>
      <c r="P7661" s="211">
        <v>7.100532827550346E-2</v>
      </c>
      <c r="Q7661" s="211">
        <v>0.13429946320813474</v>
      </c>
      <c r="R7661" s="211">
        <v>0.38078929157612418</v>
      </c>
      <c r="S7661" s="211">
        <v>0.430294197971682</v>
      </c>
      <c r="T7661" s="211">
        <v>0.50340864240301708</v>
      </c>
      <c r="U7661" s="211">
        <v>0.46106563257543065</v>
      </c>
      <c r="V7661" s="211">
        <v>6.6766830677815192E-2</v>
      </c>
      <c r="W7661" s="211">
        <v>0.56741557401718301</v>
      </c>
      <c r="X7661" s="211">
        <v>0.31610734091511855</v>
      </c>
      <c r="Y7661" s="211">
        <v>0.62148994024910786</v>
      </c>
      <c r="Z7661" s="211">
        <v>0.14681362921471905</v>
      </c>
      <c r="AA7661" s="212">
        <v>0.11962804105730403</v>
      </c>
    </row>
    <row r="7662" spans="1:27" x14ac:dyDescent="0.35">
      <c r="A7662" s="210" t="s">
        <v>8338</v>
      </c>
      <c r="B7662" s="217">
        <v>128.42560324866886</v>
      </c>
      <c r="C7662" s="211">
        <v>6.3507040933106884E-2</v>
      </c>
      <c r="D7662" s="211">
        <v>0.12902474773758399</v>
      </c>
      <c r="E7662" s="211">
        <v>6.9242948928675954E-2</v>
      </c>
      <c r="F7662" s="211">
        <v>0.10282423456416545</v>
      </c>
      <c r="G7662" s="211">
        <v>0.12162733422817029</v>
      </c>
      <c r="H7662" s="211">
        <v>0.12039629996977275</v>
      </c>
      <c r="I7662" s="211">
        <v>0.46318510836809007</v>
      </c>
      <c r="J7662" s="211">
        <v>0.43785838520216003</v>
      </c>
      <c r="K7662" s="211">
        <v>0.55682443035685159</v>
      </c>
      <c r="L7662" s="211">
        <v>0.26907513126052574</v>
      </c>
      <c r="M7662" s="211">
        <v>8.9424682247323209E-2</v>
      </c>
      <c r="N7662" s="211">
        <v>0.42830494617549686</v>
      </c>
      <c r="O7662" s="211">
        <v>0.67344463743373195</v>
      </c>
      <c r="P7662" s="211">
        <v>6.5026767906089286E-2</v>
      </c>
      <c r="Q7662" s="211">
        <v>0.14029581061062862</v>
      </c>
      <c r="R7662" s="211">
        <v>0.42148286393145895</v>
      </c>
      <c r="S7662" s="211">
        <v>0.29031053869177892</v>
      </c>
      <c r="T7662" s="211">
        <v>0.47541074877300837</v>
      </c>
      <c r="U7662" s="211">
        <v>0.50750870017745364</v>
      </c>
      <c r="V7662" s="211">
        <v>8.2151343020674977E-2</v>
      </c>
      <c r="W7662" s="211">
        <v>0.61709324597780379</v>
      </c>
      <c r="X7662" s="211">
        <v>0.32354623930163712</v>
      </c>
      <c r="Y7662" s="211">
        <v>0.67308642497004867</v>
      </c>
      <c r="Z7662" s="211">
        <v>0.1440121940563413</v>
      </c>
      <c r="AA7662" s="212">
        <v>0.11676180576556303</v>
      </c>
    </row>
    <row r="7663" spans="1:27" x14ac:dyDescent="0.35">
      <c r="A7663" s="210" t="s">
        <v>8339</v>
      </c>
      <c r="B7663" s="217">
        <v>147.71373172551188</v>
      </c>
      <c r="C7663" s="211">
        <v>5.9240318891102067E-2</v>
      </c>
      <c r="D7663" s="211">
        <v>0.11775843341208739</v>
      </c>
      <c r="E7663" s="211">
        <v>8.028611216597048E-2</v>
      </c>
      <c r="F7663" s="211">
        <v>9.8195140018605243E-2</v>
      </c>
      <c r="G7663" s="211">
        <v>0.1188001896935142</v>
      </c>
      <c r="H7663" s="211">
        <v>0.10691246420255736</v>
      </c>
      <c r="I7663" s="211">
        <v>0.4347138569381207</v>
      </c>
      <c r="J7663" s="211">
        <v>0.44052591330285629</v>
      </c>
      <c r="K7663" s="211">
        <v>0.62825077189684797</v>
      </c>
      <c r="L7663" s="211">
        <v>0.271930956679164</v>
      </c>
      <c r="M7663" s="211">
        <v>0.10882961774623499</v>
      </c>
      <c r="N7663" s="211">
        <v>0.38372520654167852</v>
      </c>
      <c r="O7663" s="211">
        <v>0.64157162663237077</v>
      </c>
      <c r="P7663" s="211">
        <v>6.892875083815124E-2</v>
      </c>
      <c r="Q7663" s="211">
        <v>5.2164286433040205E-2</v>
      </c>
      <c r="R7663" s="211">
        <v>0.44297289182385668</v>
      </c>
      <c r="S7663" s="211">
        <v>0.29768033827727847</v>
      </c>
      <c r="T7663" s="211">
        <v>0.51203447655670109</v>
      </c>
      <c r="U7663" s="211">
        <v>0.4938639705761137</v>
      </c>
      <c r="V7663" s="211">
        <v>9.3076127779248743E-2</v>
      </c>
      <c r="W7663" s="211">
        <v>0.51407625406611557</v>
      </c>
      <c r="X7663" s="211">
        <v>0.38769670749852819</v>
      </c>
      <c r="Y7663" s="211">
        <v>0.64275230939288164</v>
      </c>
      <c r="Z7663" s="211">
        <v>0.14991942090475077</v>
      </c>
      <c r="AA7663" s="212">
        <v>0.11613392589175738</v>
      </c>
    </row>
    <row r="7664" spans="1:27" x14ac:dyDescent="0.35">
      <c r="A7664" s="210" t="s">
        <v>8340</v>
      </c>
      <c r="B7664" s="217">
        <v>184.06541126234097</v>
      </c>
      <c r="C7664" s="211">
        <v>8.2248113118844057E-2</v>
      </c>
      <c r="D7664" s="211">
        <v>0.12550025149829808</v>
      </c>
      <c r="E7664" s="211">
        <v>7.1345246583089161E-2</v>
      </c>
      <c r="F7664" s="211">
        <v>9.1249635086552219E-2</v>
      </c>
      <c r="G7664" s="211">
        <v>0.12365717186853062</v>
      </c>
      <c r="H7664" s="211">
        <v>0.10386399404313273</v>
      </c>
      <c r="I7664" s="211">
        <v>0.53040541125219753</v>
      </c>
      <c r="J7664" s="211">
        <v>0.40673720837606431</v>
      </c>
      <c r="K7664" s="211">
        <v>0.56815196093355347</v>
      </c>
      <c r="L7664" s="211">
        <v>0.27726482579719913</v>
      </c>
      <c r="M7664" s="211">
        <v>0.10668495501657588</v>
      </c>
      <c r="N7664" s="211">
        <v>0.47720051733605989</v>
      </c>
      <c r="O7664" s="211">
        <v>0.76273912551914291</v>
      </c>
      <c r="P7664" s="211">
        <v>7.0080417679717288E-2</v>
      </c>
      <c r="Q7664" s="211">
        <v>7.6550666173667362E-2</v>
      </c>
      <c r="R7664" s="211">
        <v>0.44631155570838887</v>
      </c>
      <c r="S7664" s="211">
        <v>0.31835911329500954</v>
      </c>
      <c r="T7664" s="211">
        <v>0.52365238738723352</v>
      </c>
      <c r="U7664" s="211">
        <v>0.43962963050785192</v>
      </c>
      <c r="V7664" s="211">
        <v>0.18132265621478977</v>
      </c>
      <c r="W7664" s="211">
        <v>0.58661336944300568</v>
      </c>
      <c r="X7664" s="211">
        <v>0.33143357096277093</v>
      </c>
      <c r="Y7664" s="211">
        <v>0.63976190258674559</v>
      </c>
      <c r="Z7664" s="211">
        <v>0.1484467153536056</v>
      </c>
      <c r="AA7664" s="212">
        <v>0.11761243343282252</v>
      </c>
    </row>
    <row r="7665" spans="1:27" x14ac:dyDescent="0.35">
      <c r="A7665" s="210" t="s">
        <v>8341</v>
      </c>
      <c r="B7665" s="217">
        <v>148.75553039218315</v>
      </c>
      <c r="C7665" s="211">
        <v>6.0088159459218346E-2</v>
      </c>
      <c r="D7665" s="211">
        <v>0.11807605489842347</v>
      </c>
      <c r="E7665" s="211">
        <v>7.0118715753019381E-2</v>
      </c>
      <c r="F7665" s="211">
        <v>9.4666900239495699E-2</v>
      </c>
      <c r="G7665" s="211">
        <v>0.12146960717592557</v>
      </c>
      <c r="H7665" s="211">
        <v>0.12112932692515044</v>
      </c>
      <c r="I7665" s="211">
        <v>0.49522226542360226</v>
      </c>
      <c r="J7665" s="211">
        <v>0.46961589297852108</v>
      </c>
      <c r="K7665" s="211">
        <v>0.58299513763446142</v>
      </c>
      <c r="L7665" s="211">
        <v>0.27813453707806435</v>
      </c>
      <c r="M7665" s="211">
        <v>9.4649851784780525E-2</v>
      </c>
      <c r="N7665" s="211">
        <v>0.42553296218739289</v>
      </c>
      <c r="O7665" s="211">
        <v>0.73867702750910214</v>
      </c>
      <c r="P7665" s="211">
        <v>6.5820499937441962E-2</v>
      </c>
      <c r="Q7665" s="211">
        <v>9.5899321612288327E-2</v>
      </c>
      <c r="R7665" s="211">
        <v>0.44569197085384094</v>
      </c>
      <c r="S7665" s="211">
        <v>0.27012615604334911</v>
      </c>
      <c r="T7665" s="211">
        <v>0.59654687240577287</v>
      </c>
      <c r="U7665" s="211">
        <v>0.41242877703213876</v>
      </c>
      <c r="V7665" s="211">
        <v>0.16224538176729542</v>
      </c>
      <c r="W7665" s="211">
        <v>0.57943923458065028</v>
      </c>
      <c r="X7665" s="211">
        <v>0.34237237508638946</v>
      </c>
      <c r="Y7665" s="211">
        <v>0.61168700997550851</v>
      </c>
      <c r="Z7665" s="211">
        <v>0.14988777422014801</v>
      </c>
      <c r="AA7665" s="212">
        <v>0.12004521153903187</v>
      </c>
    </row>
    <row r="7666" spans="1:27" x14ac:dyDescent="0.35">
      <c r="A7666" s="210" t="s">
        <v>8342</v>
      </c>
      <c r="B7666" s="217">
        <v>147.47951823812897</v>
      </c>
      <c r="C7666" s="211">
        <v>5.3955382960212649E-2</v>
      </c>
      <c r="D7666" s="211">
        <v>0.13106405380510502</v>
      </c>
      <c r="E7666" s="211">
        <v>6.7509188655485067E-2</v>
      </c>
      <c r="F7666" s="211">
        <v>9.9624907116596106E-2</v>
      </c>
      <c r="G7666" s="211">
        <v>0.12181596647020716</v>
      </c>
      <c r="H7666" s="211">
        <v>0.12611243864347382</v>
      </c>
      <c r="I7666" s="211">
        <v>0.48575682094232975</v>
      </c>
      <c r="J7666" s="211">
        <v>0.48774692721908708</v>
      </c>
      <c r="K7666" s="211">
        <v>0.63932576489421411</v>
      </c>
      <c r="L7666" s="211">
        <v>0.27515277379722369</v>
      </c>
      <c r="M7666" s="211">
        <v>0.1089145050021782</v>
      </c>
      <c r="N7666" s="211">
        <v>0.58103545744363849</v>
      </c>
      <c r="O7666" s="211">
        <v>0.70514733112078465</v>
      </c>
      <c r="P7666" s="211">
        <v>6.7694819200348241E-2</v>
      </c>
      <c r="Q7666" s="211">
        <v>5.7251715489984117E-2</v>
      </c>
      <c r="R7666" s="211">
        <v>0.4107073269016448</v>
      </c>
      <c r="S7666" s="211">
        <v>0.31734692205128978</v>
      </c>
      <c r="T7666" s="211">
        <v>0.6031658860693514</v>
      </c>
      <c r="U7666" s="211">
        <v>0.54646063400953804</v>
      </c>
      <c r="V7666" s="211">
        <v>7.8694228271687941E-2</v>
      </c>
      <c r="W7666" s="211">
        <v>0.55323695746085511</v>
      </c>
      <c r="X7666" s="211">
        <v>0.30464027920086523</v>
      </c>
      <c r="Y7666" s="211">
        <v>0.6532070296612007</v>
      </c>
      <c r="Z7666" s="211">
        <v>0.14938202180626892</v>
      </c>
      <c r="AA7666" s="212">
        <v>0.12002515730477867</v>
      </c>
    </row>
    <row r="7667" spans="1:27" x14ac:dyDescent="0.35">
      <c r="A7667" s="210" t="s">
        <v>8343</v>
      </c>
      <c r="B7667" s="217">
        <v>128.01880701162352</v>
      </c>
      <c r="C7667" s="211">
        <v>4.8796456087709029E-2</v>
      </c>
      <c r="D7667" s="211">
        <v>0.12286763238706881</v>
      </c>
      <c r="E7667" s="211">
        <v>7.9115387566799686E-2</v>
      </c>
      <c r="F7667" s="211">
        <v>0.10085002767508874</v>
      </c>
      <c r="G7667" s="211">
        <v>0.12142037367723625</v>
      </c>
      <c r="H7667" s="211">
        <v>0.11200233856032051</v>
      </c>
      <c r="I7667" s="211">
        <v>0.51273633677871022</v>
      </c>
      <c r="J7667" s="211">
        <v>0.45900237673621536</v>
      </c>
      <c r="K7667" s="211">
        <v>0.62118568184142031</v>
      </c>
      <c r="L7667" s="211">
        <v>0.28229346728073706</v>
      </c>
      <c r="M7667" s="211">
        <v>8.2811117664260359E-2</v>
      </c>
      <c r="N7667" s="211">
        <v>0.51816557066558555</v>
      </c>
      <c r="O7667" s="211">
        <v>0.70632171111489239</v>
      </c>
      <c r="P7667" s="211">
        <v>6.3870612055460713E-2</v>
      </c>
      <c r="Q7667" s="211">
        <v>0.1581709803161612</v>
      </c>
      <c r="R7667" s="211">
        <v>0.43874071398198816</v>
      </c>
      <c r="S7667" s="211">
        <v>0.292716018402571</v>
      </c>
      <c r="T7667" s="211">
        <v>0.55900423340347583</v>
      </c>
      <c r="U7667" s="211">
        <v>0.37989312050067336</v>
      </c>
      <c r="V7667" s="211">
        <v>8.4918684259334298E-2</v>
      </c>
      <c r="W7667" s="211">
        <v>0.57361935549834497</v>
      </c>
      <c r="X7667" s="211">
        <v>0.29228568561497836</v>
      </c>
      <c r="Y7667" s="211">
        <v>0.63444897765095687</v>
      </c>
      <c r="Z7667" s="211">
        <v>0.14284709874806339</v>
      </c>
      <c r="AA7667" s="212">
        <v>0.11787131821702741</v>
      </c>
    </row>
    <row r="7668" spans="1:27" x14ac:dyDescent="0.35">
      <c r="A7668" s="210" t="s">
        <v>8344</v>
      </c>
      <c r="B7668" s="217">
        <v>129.09960536866009</v>
      </c>
      <c r="C7668" s="211">
        <v>7.1140831500232177E-2</v>
      </c>
      <c r="D7668" s="211">
        <v>0.1271343101422579</v>
      </c>
      <c r="E7668" s="211">
        <v>7.2781275361077633E-2</v>
      </c>
      <c r="F7668" s="211">
        <v>0.10276247427475614</v>
      </c>
      <c r="G7668" s="211">
        <v>0.11807970741959872</v>
      </c>
      <c r="H7668" s="211">
        <v>0.11821717448410594</v>
      </c>
      <c r="I7668" s="211">
        <v>0.47955423664065344</v>
      </c>
      <c r="J7668" s="211">
        <v>0.43708238853320897</v>
      </c>
      <c r="K7668" s="211">
        <v>0.53493401374249827</v>
      </c>
      <c r="L7668" s="211">
        <v>0.27371037592135461</v>
      </c>
      <c r="M7668" s="211">
        <v>9.2494599166901392E-2</v>
      </c>
      <c r="N7668" s="211">
        <v>0.39619368643737429</v>
      </c>
      <c r="O7668" s="211">
        <v>0.74385604312959319</v>
      </c>
      <c r="P7668" s="211">
        <v>6.9814938931763465E-2</v>
      </c>
      <c r="Q7668" s="211">
        <v>6.3951747285857036E-2</v>
      </c>
      <c r="R7668" s="211">
        <v>0.41699960167508909</v>
      </c>
      <c r="S7668" s="211">
        <v>0.37327437903572463</v>
      </c>
      <c r="T7668" s="211">
        <v>0.52270670190804303</v>
      </c>
      <c r="U7668" s="211">
        <v>0.47478391127055752</v>
      </c>
      <c r="V7668" s="211">
        <v>6.3086997326603417E-2</v>
      </c>
      <c r="W7668" s="211">
        <v>0.51727483783195927</v>
      </c>
      <c r="X7668" s="211">
        <v>0.3414468044457048</v>
      </c>
      <c r="Y7668" s="211">
        <v>0.74393326593526454</v>
      </c>
      <c r="Z7668" s="211">
        <v>0.14577494627060564</v>
      </c>
      <c r="AA7668" s="212">
        <v>0.11412987755584447</v>
      </c>
    </row>
    <row r="7669" spans="1:27" x14ac:dyDescent="0.35">
      <c r="A7669" s="210" t="s">
        <v>8345</v>
      </c>
      <c r="B7669" s="217">
        <v>183.11618676179873</v>
      </c>
      <c r="C7669" s="211">
        <v>8.0160321205307056E-2</v>
      </c>
      <c r="D7669" s="211">
        <v>0.12103423500541759</v>
      </c>
      <c r="E7669" s="211">
        <v>7.3480812832375453E-2</v>
      </c>
      <c r="F7669" s="211">
        <v>8.5713327703315731E-2</v>
      </c>
      <c r="G7669" s="211">
        <v>0.12588587264391368</v>
      </c>
      <c r="H7669" s="211">
        <v>0.1132675332678995</v>
      </c>
      <c r="I7669" s="211">
        <v>0.45183402342360646</v>
      </c>
      <c r="J7669" s="211">
        <v>0.44372828617517707</v>
      </c>
      <c r="K7669" s="211">
        <v>0.62029799899170679</v>
      </c>
      <c r="L7669" s="211">
        <v>0.27699908187414413</v>
      </c>
      <c r="M7669" s="211">
        <v>8.2461333215896465E-2</v>
      </c>
      <c r="N7669" s="211">
        <v>0.50146506498515486</v>
      </c>
      <c r="O7669" s="211">
        <v>0.71266657151734214</v>
      </c>
      <c r="P7669" s="211">
        <v>7.1065620282572906E-2</v>
      </c>
      <c r="Q7669" s="211">
        <v>4.916270525697676E-2</v>
      </c>
      <c r="R7669" s="211">
        <v>0.4478203196650119</v>
      </c>
      <c r="S7669" s="211">
        <v>0.38016890520901581</v>
      </c>
      <c r="T7669" s="211">
        <v>0.5386366670974978</v>
      </c>
      <c r="U7669" s="211">
        <v>0.46919162295181116</v>
      </c>
      <c r="V7669" s="211">
        <v>0.17509588314998858</v>
      </c>
      <c r="W7669" s="211">
        <v>0.54712499108355372</v>
      </c>
      <c r="X7669" s="211">
        <v>0.32662497505870169</v>
      </c>
      <c r="Y7669" s="211">
        <v>0.69069724216366402</v>
      </c>
      <c r="Z7669" s="211">
        <v>0.14935452791384826</v>
      </c>
      <c r="AA7669" s="212">
        <v>0.11686089573696559</v>
      </c>
    </row>
    <row r="7670" spans="1:27" x14ac:dyDescent="0.35">
      <c r="A7670" s="210" t="s">
        <v>8346</v>
      </c>
      <c r="B7670" s="217">
        <v>130.7020567435876</v>
      </c>
      <c r="C7670" s="211">
        <v>6.6501512258259107E-2</v>
      </c>
      <c r="D7670" s="211">
        <v>0.12538206555802409</v>
      </c>
      <c r="E7670" s="211">
        <v>7.6398769572895639E-2</v>
      </c>
      <c r="F7670" s="211">
        <v>0.10137853485988976</v>
      </c>
      <c r="G7670" s="211">
        <v>0.11497158084132614</v>
      </c>
      <c r="H7670" s="211">
        <v>0.12843948470981181</v>
      </c>
      <c r="I7670" s="211">
        <v>0.51947829050182015</v>
      </c>
      <c r="J7670" s="211">
        <v>0.48416912464214212</v>
      </c>
      <c r="K7670" s="211">
        <v>0.52652927830245477</v>
      </c>
      <c r="L7670" s="211">
        <v>0.28223820748232181</v>
      </c>
      <c r="M7670" s="211">
        <v>9.7182329484784419E-2</v>
      </c>
      <c r="N7670" s="211">
        <v>0.39493534775729505</v>
      </c>
      <c r="O7670" s="211">
        <v>0.61703609165179019</v>
      </c>
      <c r="P7670" s="211">
        <v>6.8719043107866085E-2</v>
      </c>
      <c r="Q7670" s="211">
        <v>0.15379956470101863</v>
      </c>
      <c r="R7670" s="211">
        <v>0.41017371779821682</v>
      </c>
      <c r="S7670" s="211">
        <v>0.33974045079931842</v>
      </c>
      <c r="T7670" s="211">
        <v>0.49651738607052226</v>
      </c>
      <c r="U7670" s="211">
        <v>0.49706501754478261</v>
      </c>
      <c r="V7670" s="211">
        <v>9.4671150553016697E-2</v>
      </c>
      <c r="W7670" s="211">
        <v>0.55967545265854801</v>
      </c>
      <c r="X7670" s="211">
        <v>0.32417342262662685</v>
      </c>
      <c r="Y7670" s="211">
        <v>0.54033225742490576</v>
      </c>
      <c r="Z7670" s="211">
        <v>0.14301135020744618</v>
      </c>
      <c r="AA7670" s="212">
        <v>0.11789670726721405</v>
      </c>
    </row>
    <row r="7671" spans="1:27" x14ac:dyDescent="0.35">
      <c r="A7671" s="210" t="s">
        <v>8347</v>
      </c>
      <c r="B7671" s="217">
        <v>179.72885443091812</v>
      </c>
      <c r="C7671" s="211">
        <v>7.8285039643177873E-2</v>
      </c>
      <c r="D7671" s="211">
        <v>0.12738877733954621</v>
      </c>
      <c r="E7671" s="211">
        <v>7.6090586705051436E-2</v>
      </c>
      <c r="F7671" s="211">
        <v>0.10826387918707238</v>
      </c>
      <c r="G7671" s="211">
        <v>0.12348449784826473</v>
      </c>
      <c r="H7671" s="211">
        <v>0.11370992281106747</v>
      </c>
      <c r="I7671" s="211">
        <v>0.49579426675789628</v>
      </c>
      <c r="J7671" s="211">
        <v>0.39293782350722833</v>
      </c>
      <c r="K7671" s="211">
        <v>0.53172095063839897</v>
      </c>
      <c r="L7671" s="211">
        <v>0.27741096510569474</v>
      </c>
      <c r="M7671" s="211">
        <v>0.11542786799650434</v>
      </c>
      <c r="N7671" s="211">
        <v>0.53967724371253356</v>
      </c>
      <c r="O7671" s="211">
        <v>0.72572512759547192</v>
      </c>
      <c r="P7671" s="211">
        <v>6.7500668472997905E-2</v>
      </c>
      <c r="Q7671" s="211">
        <v>9.2216182941679645E-2</v>
      </c>
      <c r="R7671" s="211">
        <v>0.4714261895328255</v>
      </c>
      <c r="S7671" s="211">
        <v>0.2543385822628863</v>
      </c>
      <c r="T7671" s="211">
        <v>0.4899063311642648</v>
      </c>
      <c r="U7671" s="211">
        <v>0.44218680168215285</v>
      </c>
      <c r="V7671" s="211">
        <v>0.14036176542396861</v>
      </c>
      <c r="W7671" s="211">
        <v>0.56624435589512689</v>
      </c>
      <c r="X7671" s="211">
        <v>0.30857993413537455</v>
      </c>
      <c r="Y7671" s="211">
        <v>0.70938570334469042</v>
      </c>
      <c r="Z7671" s="211">
        <v>0.1468587064017482</v>
      </c>
      <c r="AA7671" s="212">
        <v>0.11388421359723365</v>
      </c>
    </row>
    <row r="7672" spans="1:27" x14ac:dyDescent="0.35">
      <c r="A7672" s="210" t="s">
        <v>8348</v>
      </c>
      <c r="B7672" s="217">
        <v>129.92978344666474</v>
      </c>
      <c r="C7672" s="211">
        <v>5.6547383021281171E-2</v>
      </c>
      <c r="D7672" s="211">
        <v>0.12118054486014929</v>
      </c>
      <c r="E7672" s="211">
        <v>8.6159090478090491E-2</v>
      </c>
      <c r="F7672" s="211">
        <v>0.11156133749536616</v>
      </c>
      <c r="G7672" s="211">
        <v>0.12034308180475593</v>
      </c>
      <c r="H7672" s="211">
        <v>0.11368011163577164</v>
      </c>
      <c r="I7672" s="211">
        <v>0.44604312620445191</v>
      </c>
      <c r="J7672" s="211">
        <v>0.42466156059573001</v>
      </c>
      <c r="K7672" s="211">
        <v>0.62991681525710086</v>
      </c>
      <c r="L7672" s="211">
        <v>0.28241400140604639</v>
      </c>
      <c r="M7672" s="211">
        <v>9.6218683794646653E-2</v>
      </c>
      <c r="N7672" s="211">
        <v>0.37164712229724867</v>
      </c>
      <c r="O7672" s="211">
        <v>0.7737829380783503</v>
      </c>
      <c r="P7672" s="211">
        <v>7.0917428394513427E-2</v>
      </c>
      <c r="Q7672" s="211">
        <v>8.0855086075024132E-2</v>
      </c>
      <c r="R7672" s="211">
        <v>0.40789028408747829</v>
      </c>
      <c r="S7672" s="211">
        <v>0.28567926273266114</v>
      </c>
      <c r="T7672" s="211">
        <v>0.55662981344612017</v>
      </c>
      <c r="U7672" s="211">
        <v>0.37988444852210584</v>
      </c>
      <c r="V7672" s="211">
        <v>9.1607925604501414E-2</v>
      </c>
      <c r="W7672" s="211">
        <v>0.52783761898920067</v>
      </c>
      <c r="X7672" s="211">
        <v>0.34315028506070988</v>
      </c>
      <c r="Y7672" s="211">
        <v>0.52781694333343288</v>
      </c>
      <c r="Z7672" s="211">
        <v>0.14221721046329797</v>
      </c>
      <c r="AA7672" s="212">
        <v>0.11796994642445714</v>
      </c>
    </row>
    <row r="7673" spans="1:27" x14ac:dyDescent="0.35">
      <c r="A7673" s="210" t="s">
        <v>8349</v>
      </c>
      <c r="B7673" s="217">
        <v>144.40366060594783</v>
      </c>
      <c r="C7673" s="211">
        <v>5.3029818464942646E-2</v>
      </c>
      <c r="D7673" s="211">
        <v>0.12377076755648546</v>
      </c>
      <c r="E7673" s="211">
        <v>7.6712198981581589E-2</v>
      </c>
      <c r="F7673" s="211">
        <v>0.11357539389807732</v>
      </c>
      <c r="G7673" s="211">
        <v>0.12031768968579344</v>
      </c>
      <c r="H7673" s="211">
        <v>0.11942603775577729</v>
      </c>
      <c r="I7673" s="211">
        <v>0.47666113330038079</v>
      </c>
      <c r="J7673" s="211">
        <v>0.48016692718614973</v>
      </c>
      <c r="K7673" s="211">
        <v>0.61407161056164905</v>
      </c>
      <c r="L7673" s="211">
        <v>0.27503774130875613</v>
      </c>
      <c r="M7673" s="211">
        <v>9.7507930147514799E-2</v>
      </c>
      <c r="N7673" s="211">
        <v>0.47165574896501006</v>
      </c>
      <c r="O7673" s="211">
        <v>0.55611642019105867</v>
      </c>
      <c r="P7673" s="211">
        <v>6.14827581648855E-2</v>
      </c>
      <c r="Q7673" s="211">
        <v>5.9072576705612265E-2</v>
      </c>
      <c r="R7673" s="211">
        <v>0.47250885038255713</v>
      </c>
      <c r="S7673" s="211">
        <v>0.29012374245349681</v>
      </c>
      <c r="T7673" s="211">
        <v>0.56970499810455721</v>
      </c>
      <c r="U7673" s="211">
        <v>0.4911595774371853</v>
      </c>
      <c r="V7673" s="211">
        <v>0.16382306207694233</v>
      </c>
      <c r="W7673" s="211">
        <v>0.61431204299572562</v>
      </c>
      <c r="X7673" s="211">
        <v>0.38372441782524169</v>
      </c>
      <c r="Y7673" s="211">
        <v>0.55659287570454419</v>
      </c>
      <c r="Z7673" s="211">
        <v>0.14255237086088343</v>
      </c>
      <c r="AA7673" s="212">
        <v>0.12465713184098523</v>
      </c>
    </row>
    <row r="7674" spans="1:27" x14ac:dyDescent="0.35">
      <c r="A7674" s="210" t="s">
        <v>8350</v>
      </c>
      <c r="B7674" s="217">
        <v>116.74962112572801</v>
      </c>
      <c r="C7674" s="211">
        <v>7.3978794693925917E-2</v>
      </c>
      <c r="D7674" s="211">
        <v>0.11534764426573613</v>
      </c>
      <c r="E7674" s="211">
        <v>7.574871784889986E-2</v>
      </c>
      <c r="F7674" s="211">
        <v>0.10649100136123052</v>
      </c>
      <c r="G7674" s="211">
        <v>0.11718983808144137</v>
      </c>
      <c r="H7674" s="211">
        <v>0.11969030205089554</v>
      </c>
      <c r="I7674" s="211">
        <v>0.50434179020977354</v>
      </c>
      <c r="J7674" s="211">
        <v>0.47930612164818648</v>
      </c>
      <c r="K7674" s="211">
        <v>0.57265269308424638</v>
      </c>
      <c r="L7674" s="211">
        <v>0.2791747958248546</v>
      </c>
      <c r="M7674" s="211">
        <v>8.4056811270466741E-2</v>
      </c>
      <c r="N7674" s="211">
        <v>0.45338445992072013</v>
      </c>
      <c r="O7674" s="211">
        <v>0.73991640957528748</v>
      </c>
      <c r="P7674" s="211">
        <v>7.0827506786945799E-2</v>
      </c>
      <c r="Q7674" s="211">
        <v>7.7135037955239599E-2</v>
      </c>
      <c r="R7674" s="211">
        <v>0.4442507916520757</v>
      </c>
      <c r="S7674" s="211">
        <v>0.28862478348575532</v>
      </c>
      <c r="T7674" s="211">
        <v>0.57551833958246013</v>
      </c>
      <c r="U7674" s="211">
        <v>0.38763989108081537</v>
      </c>
      <c r="V7674" s="211">
        <v>5.995816616822619E-2</v>
      </c>
      <c r="W7674" s="211">
        <v>0.5225948508380327</v>
      </c>
      <c r="X7674" s="211">
        <v>0.35086220208174956</v>
      </c>
      <c r="Y7674" s="211">
        <v>0.76761002365411768</v>
      </c>
      <c r="Z7674" s="211">
        <v>0.14996701226861014</v>
      </c>
      <c r="AA7674" s="212">
        <v>0.12348463747077158</v>
      </c>
    </row>
    <row r="7675" spans="1:27" x14ac:dyDescent="0.35">
      <c r="A7675" s="210" t="s">
        <v>8351</v>
      </c>
      <c r="B7675" s="217">
        <v>136.4056656272561</v>
      </c>
      <c r="C7675" s="211">
        <v>8.5491970392637381E-2</v>
      </c>
      <c r="D7675" s="211">
        <v>0.11880243276260943</v>
      </c>
      <c r="E7675" s="211">
        <v>7.1976649428681913E-2</v>
      </c>
      <c r="F7675" s="211">
        <v>9.7087569547393532E-2</v>
      </c>
      <c r="G7675" s="211">
        <v>0.12032923109673523</v>
      </c>
      <c r="H7675" s="211">
        <v>0.11977793799489546</v>
      </c>
      <c r="I7675" s="211">
        <v>0.48080608941889708</v>
      </c>
      <c r="J7675" s="211">
        <v>0.43628374529698244</v>
      </c>
      <c r="K7675" s="211">
        <v>0.52161689758062146</v>
      </c>
      <c r="L7675" s="211">
        <v>0.27518433373115686</v>
      </c>
      <c r="M7675" s="211">
        <v>0.10570674094642067</v>
      </c>
      <c r="N7675" s="211">
        <v>0.56032134612594309</v>
      </c>
      <c r="O7675" s="211">
        <v>0.66512699813106491</v>
      </c>
      <c r="P7675" s="211">
        <v>7.1337254030637981E-2</v>
      </c>
      <c r="Q7675" s="211">
        <v>9.0732945735239226E-2</v>
      </c>
      <c r="R7675" s="211">
        <v>0.43433586043371353</v>
      </c>
      <c r="S7675" s="211">
        <v>0.34597841205839497</v>
      </c>
      <c r="T7675" s="211">
        <v>0.51666480347533494</v>
      </c>
      <c r="U7675" s="211">
        <v>0.3648510914457192</v>
      </c>
      <c r="V7675" s="211">
        <v>0.11604108501323052</v>
      </c>
      <c r="W7675" s="211">
        <v>0.52832687825767133</v>
      </c>
      <c r="X7675" s="211">
        <v>0.28231609938137336</v>
      </c>
      <c r="Y7675" s="211">
        <v>0.66494377724291098</v>
      </c>
      <c r="Z7675" s="211">
        <v>0.14970446228989598</v>
      </c>
      <c r="AA7675" s="212">
        <v>0.12264692641063399</v>
      </c>
    </row>
    <row r="7676" spans="1:27" x14ac:dyDescent="0.35">
      <c r="A7676" s="210" t="s">
        <v>8352</v>
      </c>
      <c r="B7676" s="217">
        <v>113.07225542354799</v>
      </c>
      <c r="C7676" s="211">
        <v>5.5483666673157919E-2</v>
      </c>
      <c r="D7676" s="211">
        <v>0.12002593988026655</v>
      </c>
      <c r="E7676" s="211">
        <v>7.8461363423602368E-2</v>
      </c>
      <c r="F7676" s="211">
        <v>7.2091320334458975E-2</v>
      </c>
      <c r="G7676" s="211">
        <v>0.11537722836908258</v>
      </c>
      <c r="H7676" s="211">
        <v>0.12361519421276154</v>
      </c>
      <c r="I7676" s="211">
        <v>0.52417362464456596</v>
      </c>
      <c r="J7676" s="211">
        <v>0.42579284336718287</v>
      </c>
      <c r="K7676" s="211">
        <v>0.58655808804032117</v>
      </c>
      <c r="L7676" s="211">
        <v>0.26850380160415593</v>
      </c>
      <c r="M7676" s="211">
        <v>0.10406360984998117</v>
      </c>
      <c r="N7676" s="211">
        <v>0.43424947633265598</v>
      </c>
      <c r="O7676" s="211">
        <v>0.60611153166775644</v>
      </c>
      <c r="P7676" s="211">
        <v>7.1148382364621982E-2</v>
      </c>
      <c r="Q7676" s="211">
        <v>5.3271190840865679E-2</v>
      </c>
      <c r="R7676" s="211">
        <v>0.43381629032617353</v>
      </c>
      <c r="S7676" s="211">
        <v>0.32993714820449638</v>
      </c>
      <c r="T7676" s="211">
        <v>0.56169046054985261</v>
      </c>
      <c r="U7676" s="211">
        <v>0.42051211605587169</v>
      </c>
      <c r="V7676" s="211">
        <v>6.2692832147021538E-2</v>
      </c>
      <c r="W7676" s="211">
        <v>0.59943109842873743</v>
      </c>
      <c r="X7676" s="211">
        <v>0.2734147535534206</v>
      </c>
      <c r="Y7676" s="211">
        <v>0.65682542633798291</v>
      </c>
      <c r="Z7676" s="211">
        <v>0.14943828703568715</v>
      </c>
      <c r="AA7676" s="212">
        <v>0.1268567748453179</v>
      </c>
    </row>
    <row r="7677" spans="1:27" x14ac:dyDescent="0.35">
      <c r="A7677" s="210" t="s">
        <v>8353</v>
      </c>
      <c r="B7677" s="217">
        <v>141.26666763586678</v>
      </c>
      <c r="C7677" s="211">
        <v>7.8177744337498106E-2</v>
      </c>
      <c r="D7677" s="211">
        <v>0.12524570097671528</v>
      </c>
      <c r="E7677" s="211">
        <v>7.9814755183914329E-2</v>
      </c>
      <c r="F7677" s="211">
        <v>0.10468970899195527</v>
      </c>
      <c r="G7677" s="211">
        <v>0.12377965244711418</v>
      </c>
      <c r="H7677" s="211">
        <v>0.11470643600046049</v>
      </c>
      <c r="I7677" s="211">
        <v>0.41033371435205729</v>
      </c>
      <c r="J7677" s="211">
        <v>0.40715631499911886</v>
      </c>
      <c r="K7677" s="211">
        <v>0.60101517847060393</v>
      </c>
      <c r="L7677" s="211">
        <v>0.27546023636980055</v>
      </c>
      <c r="M7677" s="211">
        <v>9.538185646781841E-2</v>
      </c>
      <c r="N7677" s="211">
        <v>0.44198592008513682</v>
      </c>
      <c r="O7677" s="211">
        <v>0.59561225014330987</v>
      </c>
      <c r="P7677" s="211">
        <v>7.3128466136342218E-2</v>
      </c>
      <c r="Q7677" s="211">
        <v>5.6894160687944936E-2</v>
      </c>
      <c r="R7677" s="211">
        <v>0.37756542934383619</v>
      </c>
      <c r="S7677" s="211">
        <v>0.26640811010055737</v>
      </c>
      <c r="T7677" s="211">
        <v>0.56723309132316557</v>
      </c>
      <c r="U7677" s="211">
        <v>0.46084632404298281</v>
      </c>
      <c r="V7677" s="211">
        <v>0.12295323371328098</v>
      </c>
      <c r="W7677" s="211">
        <v>0.54579218712220112</v>
      </c>
      <c r="X7677" s="211">
        <v>0.29567352784796164</v>
      </c>
      <c r="Y7677" s="211">
        <v>0.55672477882753069</v>
      </c>
      <c r="Z7677" s="211">
        <v>0.14693528154947025</v>
      </c>
      <c r="AA7677" s="212">
        <v>0.12268780821142579</v>
      </c>
    </row>
    <row r="7678" spans="1:27" x14ac:dyDescent="0.35">
      <c r="A7678" s="210" t="s">
        <v>8354</v>
      </c>
      <c r="B7678" s="217">
        <v>142.73577509383097</v>
      </c>
      <c r="C7678" s="211">
        <v>5.3257907131487883E-2</v>
      </c>
      <c r="D7678" s="211">
        <v>0.12891399326512903</v>
      </c>
      <c r="E7678" s="211">
        <v>8.1120617959699853E-2</v>
      </c>
      <c r="F7678" s="211">
        <v>8.1603246243369426E-2</v>
      </c>
      <c r="G7678" s="211">
        <v>0.11557966447903908</v>
      </c>
      <c r="H7678" s="211">
        <v>0.12239669048730961</v>
      </c>
      <c r="I7678" s="211">
        <v>0.50072953799226927</v>
      </c>
      <c r="J7678" s="211">
        <v>0.39115880031802869</v>
      </c>
      <c r="K7678" s="211">
        <v>0.62151222970478237</v>
      </c>
      <c r="L7678" s="211">
        <v>0.2669917057224071</v>
      </c>
      <c r="M7678" s="211">
        <v>0.10642771243255851</v>
      </c>
      <c r="N7678" s="211">
        <v>0.51401974275471929</v>
      </c>
      <c r="O7678" s="211">
        <v>0.60511533722902855</v>
      </c>
      <c r="P7678" s="211">
        <v>6.8798767749330345E-2</v>
      </c>
      <c r="Q7678" s="211">
        <v>5.9616406841581107E-2</v>
      </c>
      <c r="R7678" s="211">
        <v>0.43838914312150645</v>
      </c>
      <c r="S7678" s="211">
        <v>0.27450078030468189</v>
      </c>
      <c r="T7678" s="211">
        <v>0.6076939788596144</v>
      </c>
      <c r="U7678" s="211">
        <v>0.51572127238439269</v>
      </c>
      <c r="V7678" s="211">
        <v>5.8760419604878766E-2</v>
      </c>
      <c r="W7678" s="211">
        <v>0.51316282729726104</v>
      </c>
      <c r="X7678" s="211">
        <v>0.36879274487564889</v>
      </c>
      <c r="Y7678" s="211">
        <v>0.72038231987234391</v>
      </c>
      <c r="Z7678" s="211">
        <v>0.14561903971711315</v>
      </c>
      <c r="AA7678" s="212">
        <v>0.11548798668520073</v>
      </c>
    </row>
    <row r="7679" spans="1:27" x14ac:dyDescent="0.35">
      <c r="A7679" s="210" t="s">
        <v>8355</v>
      </c>
      <c r="B7679" s="217">
        <v>150.68568099705729</v>
      </c>
      <c r="C7679" s="211">
        <v>5.421409834399623E-2</v>
      </c>
      <c r="D7679" s="211">
        <v>0.1215169193279905</v>
      </c>
      <c r="E7679" s="211">
        <v>8.5388370609318309E-2</v>
      </c>
      <c r="F7679" s="211">
        <v>0.10431202165943265</v>
      </c>
      <c r="G7679" s="211">
        <v>0.11434856225657435</v>
      </c>
      <c r="H7679" s="211">
        <v>0.1229535906872694</v>
      </c>
      <c r="I7679" s="211">
        <v>0.50871206564737514</v>
      </c>
      <c r="J7679" s="211">
        <v>0.45416126851741173</v>
      </c>
      <c r="K7679" s="211">
        <v>0.63283712803087089</v>
      </c>
      <c r="L7679" s="211">
        <v>0.2729006892353259</v>
      </c>
      <c r="M7679" s="211">
        <v>9.1209629622323055E-2</v>
      </c>
      <c r="N7679" s="211">
        <v>0.50793238966098742</v>
      </c>
      <c r="O7679" s="211">
        <v>0.60576098253085409</v>
      </c>
      <c r="P7679" s="211">
        <v>7.3704136233676706E-2</v>
      </c>
      <c r="Q7679" s="211">
        <v>0.14652202182634536</v>
      </c>
      <c r="R7679" s="211">
        <v>0.44674047182702481</v>
      </c>
      <c r="S7679" s="211">
        <v>0.29803093623805565</v>
      </c>
      <c r="T7679" s="211">
        <v>0.59932613598222406</v>
      </c>
      <c r="U7679" s="211">
        <v>0.38410589995981109</v>
      </c>
      <c r="V7679" s="211">
        <v>7.6887806768395558E-2</v>
      </c>
      <c r="W7679" s="211">
        <v>0.60508229540107317</v>
      </c>
      <c r="X7679" s="211">
        <v>0.34738999403519172</v>
      </c>
      <c r="Y7679" s="211">
        <v>0.67289088384904361</v>
      </c>
      <c r="Z7679" s="211">
        <v>0.14972035234531389</v>
      </c>
      <c r="AA7679" s="212">
        <v>0.11527561454340816</v>
      </c>
    </row>
    <row r="7680" spans="1:27" x14ac:dyDescent="0.35">
      <c r="A7680" s="210" t="s">
        <v>8356</v>
      </c>
      <c r="B7680" s="217">
        <v>171.95299513679151</v>
      </c>
      <c r="C7680" s="211">
        <v>6.2681339162991789E-2</v>
      </c>
      <c r="D7680" s="211">
        <v>0.12931363225586201</v>
      </c>
      <c r="E7680" s="211">
        <v>8.5697664393897935E-2</v>
      </c>
      <c r="F7680" s="211">
        <v>9.513037471229932E-2</v>
      </c>
      <c r="G7680" s="211">
        <v>0.1227982501281662</v>
      </c>
      <c r="H7680" s="211">
        <v>0.10576149678806408</v>
      </c>
      <c r="I7680" s="211">
        <v>0.45795043491302129</v>
      </c>
      <c r="J7680" s="211">
        <v>0.44555087217389366</v>
      </c>
      <c r="K7680" s="211">
        <v>0.620768044652111</v>
      </c>
      <c r="L7680" s="211">
        <v>0.2758469970529403</v>
      </c>
      <c r="M7680" s="211">
        <v>9.5635635452888695E-2</v>
      </c>
      <c r="N7680" s="211">
        <v>0.57518452021846855</v>
      </c>
      <c r="O7680" s="211">
        <v>0.66310774624005109</v>
      </c>
      <c r="P7680" s="211">
        <v>6.4663627780951388E-2</v>
      </c>
      <c r="Q7680" s="211">
        <v>9.6863983106410451E-2</v>
      </c>
      <c r="R7680" s="211">
        <v>0.43535484017687542</v>
      </c>
      <c r="S7680" s="211">
        <v>0.28282435459416344</v>
      </c>
      <c r="T7680" s="211">
        <v>0.52939999284146833</v>
      </c>
      <c r="U7680" s="211">
        <v>0.51048439915531763</v>
      </c>
      <c r="V7680" s="211">
        <v>0.14766721435541094</v>
      </c>
      <c r="W7680" s="211">
        <v>0.48964428311397229</v>
      </c>
      <c r="X7680" s="211">
        <v>0.31753717565536632</v>
      </c>
      <c r="Y7680" s="211">
        <v>0.66136201775336934</v>
      </c>
      <c r="Z7680" s="211">
        <v>0.14989535564099454</v>
      </c>
      <c r="AA7680" s="212">
        <v>0.12044649471676543</v>
      </c>
    </row>
    <row r="7681" spans="1:27" x14ac:dyDescent="0.35">
      <c r="A7681" s="210" t="s">
        <v>8357</v>
      </c>
      <c r="B7681" s="217">
        <v>108.11290372942105</v>
      </c>
      <c r="C7681" s="211">
        <v>8.2635723356017404E-2</v>
      </c>
      <c r="D7681" s="211">
        <v>0.12937027035263521</v>
      </c>
      <c r="E7681" s="211">
        <v>7.1622675604138764E-2</v>
      </c>
      <c r="F7681" s="211">
        <v>9.9762265419814949E-2</v>
      </c>
      <c r="G7681" s="211">
        <v>0.11778574479388498</v>
      </c>
      <c r="H7681" s="211">
        <v>0.12714344502080707</v>
      </c>
      <c r="I7681" s="211">
        <v>0.4359376273313702</v>
      </c>
      <c r="J7681" s="211">
        <v>0.46893507353059077</v>
      </c>
      <c r="K7681" s="211">
        <v>0.60164031303324395</v>
      </c>
      <c r="L7681" s="211">
        <v>0.27474761775018247</v>
      </c>
      <c r="M7681" s="211">
        <v>0.10091559699569834</v>
      </c>
      <c r="N7681" s="211">
        <v>0.35883614738440006</v>
      </c>
      <c r="O7681" s="211">
        <v>0.72451428933497697</v>
      </c>
      <c r="P7681" s="211">
        <v>6.1202712020189558E-2</v>
      </c>
      <c r="Q7681" s="211">
        <v>5.4934224955368927E-2</v>
      </c>
      <c r="R7681" s="211">
        <v>0.42873941364214396</v>
      </c>
      <c r="S7681" s="211">
        <v>0.33150844012778041</v>
      </c>
      <c r="T7681" s="211">
        <v>0.57168656815203289</v>
      </c>
      <c r="U7681" s="211">
        <v>0.4576437278530413</v>
      </c>
      <c r="V7681" s="211">
        <v>6.0089160799757652E-2</v>
      </c>
      <c r="W7681" s="211">
        <v>0.55450263408964884</v>
      </c>
      <c r="X7681" s="211">
        <v>0.2910572207697526</v>
      </c>
      <c r="Y7681" s="211">
        <v>0.66085274656201376</v>
      </c>
      <c r="Z7681" s="211">
        <v>0.1483014900504683</v>
      </c>
      <c r="AA7681" s="212">
        <v>0.12339666341048879</v>
      </c>
    </row>
    <row r="7682" spans="1:27" x14ac:dyDescent="0.35">
      <c r="A7682" s="210" t="s">
        <v>8358</v>
      </c>
      <c r="B7682" s="217">
        <v>138.38301447254921</v>
      </c>
      <c r="C7682" s="211">
        <v>5.3274080537716387E-2</v>
      </c>
      <c r="D7682" s="211">
        <v>0.13007107279258892</v>
      </c>
      <c r="E7682" s="211">
        <v>7.6062724194729717E-2</v>
      </c>
      <c r="F7682" s="211">
        <v>0.11520041302795615</v>
      </c>
      <c r="G7682" s="211">
        <v>0.12389628723832372</v>
      </c>
      <c r="H7682" s="211">
        <v>0.11471070941970991</v>
      </c>
      <c r="I7682" s="211">
        <v>0.46955134146063021</v>
      </c>
      <c r="J7682" s="211">
        <v>0.49066448291832859</v>
      </c>
      <c r="K7682" s="211">
        <v>0.52886815527693942</v>
      </c>
      <c r="L7682" s="211">
        <v>0.28267741840936966</v>
      </c>
      <c r="M7682" s="211">
        <v>0.10640047639647054</v>
      </c>
      <c r="N7682" s="211">
        <v>0.38786085241782725</v>
      </c>
      <c r="O7682" s="211">
        <v>0.65056282025341916</v>
      </c>
      <c r="P7682" s="211">
        <v>7.2456050285301749E-2</v>
      </c>
      <c r="Q7682" s="211">
        <v>0.10253969317433405</v>
      </c>
      <c r="R7682" s="211">
        <v>0.40279571255056784</v>
      </c>
      <c r="S7682" s="211">
        <v>0.28792154105676387</v>
      </c>
      <c r="T7682" s="211">
        <v>0.50484459773224255</v>
      </c>
      <c r="U7682" s="211">
        <v>0.41915907418162879</v>
      </c>
      <c r="V7682" s="211">
        <v>6.3604043599763183E-2</v>
      </c>
      <c r="W7682" s="211">
        <v>0.58119673720678011</v>
      </c>
      <c r="X7682" s="211">
        <v>0.30693900635479021</v>
      </c>
      <c r="Y7682" s="211">
        <v>0.76963414820874854</v>
      </c>
      <c r="Z7682" s="211">
        <v>0.14946581423745356</v>
      </c>
      <c r="AA7682" s="212">
        <v>0.11228592201612342</v>
      </c>
    </row>
    <row r="7683" spans="1:27" x14ac:dyDescent="0.35">
      <c r="A7683" s="210" t="s">
        <v>8359</v>
      </c>
      <c r="B7683" s="217">
        <v>138.66780646022252</v>
      </c>
      <c r="C7683" s="211">
        <v>8.6876459910267448E-2</v>
      </c>
      <c r="D7683" s="211">
        <v>0.12005102833827999</v>
      </c>
      <c r="E7683" s="211">
        <v>7.7883282266623471E-2</v>
      </c>
      <c r="F7683" s="211">
        <v>8.6797834613321662E-2</v>
      </c>
      <c r="G7683" s="211">
        <v>0.11713973574917612</v>
      </c>
      <c r="H7683" s="211">
        <v>0.12372088118415266</v>
      </c>
      <c r="I7683" s="211">
        <v>0.50366234266890386</v>
      </c>
      <c r="J7683" s="211">
        <v>0.45614901387713302</v>
      </c>
      <c r="K7683" s="211">
        <v>0.64991088447314671</v>
      </c>
      <c r="L7683" s="211">
        <v>0.27531409731071854</v>
      </c>
      <c r="M7683" s="211">
        <v>8.9696519386002385E-2</v>
      </c>
      <c r="N7683" s="211">
        <v>0.36738671155014435</v>
      </c>
      <c r="O7683" s="211">
        <v>0.5253026430132266</v>
      </c>
      <c r="P7683" s="211">
        <v>6.7986359122550702E-2</v>
      </c>
      <c r="Q7683" s="211">
        <v>0.11510894553984208</v>
      </c>
      <c r="R7683" s="211">
        <v>0.43798008102340708</v>
      </c>
      <c r="S7683" s="211">
        <v>0.31202746892858907</v>
      </c>
      <c r="T7683" s="211">
        <v>0.63904551804935017</v>
      </c>
      <c r="U7683" s="211">
        <v>0.3908324030108335</v>
      </c>
      <c r="V7683" s="211">
        <v>0.11697427339610579</v>
      </c>
      <c r="W7683" s="211">
        <v>0.58184514321213987</v>
      </c>
      <c r="X7683" s="211">
        <v>0.3634840180762825</v>
      </c>
      <c r="Y7683" s="211">
        <v>0.6453620574005372</v>
      </c>
      <c r="Z7683" s="211">
        <v>0.14511057209535638</v>
      </c>
      <c r="AA7683" s="212">
        <v>0.11892725180767762</v>
      </c>
    </row>
    <row r="7684" spans="1:27" x14ac:dyDescent="0.35">
      <c r="A7684" s="210" t="s">
        <v>8360</v>
      </c>
      <c r="B7684" s="217">
        <v>138.26106967518331</v>
      </c>
      <c r="C7684" s="211">
        <v>5.1320660691361895E-2</v>
      </c>
      <c r="D7684" s="211">
        <v>0.12330108351479648</v>
      </c>
      <c r="E7684" s="211">
        <v>7.4644097921338623E-2</v>
      </c>
      <c r="F7684" s="211">
        <v>0.10652126585109492</v>
      </c>
      <c r="G7684" s="211">
        <v>0.12488742787632891</v>
      </c>
      <c r="H7684" s="211">
        <v>0.11993815540980998</v>
      </c>
      <c r="I7684" s="211">
        <v>0.47708446411894545</v>
      </c>
      <c r="J7684" s="211">
        <v>0.39700268643299313</v>
      </c>
      <c r="K7684" s="211">
        <v>0.64089441938471847</v>
      </c>
      <c r="L7684" s="211">
        <v>0.2777008293127215</v>
      </c>
      <c r="M7684" s="211">
        <v>0.11739310732180364</v>
      </c>
      <c r="N7684" s="211">
        <v>0.51397694368397151</v>
      </c>
      <c r="O7684" s="211">
        <v>0.65863211187003357</v>
      </c>
      <c r="P7684" s="211">
        <v>7.0375977226750749E-2</v>
      </c>
      <c r="Q7684" s="211">
        <v>6.1031320033604022E-2</v>
      </c>
      <c r="R7684" s="211">
        <v>0.45305773402542981</v>
      </c>
      <c r="S7684" s="211">
        <v>0.34967241565240725</v>
      </c>
      <c r="T7684" s="211">
        <v>0.58043047490656852</v>
      </c>
      <c r="U7684" s="211">
        <v>0.53400521499901843</v>
      </c>
      <c r="V7684" s="211">
        <v>5.5827902510259264E-2</v>
      </c>
      <c r="W7684" s="211">
        <v>0.57428068866598703</v>
      </c>
      <c r="X7684" s="211">
        <v>0.30083582472761589</v>
      </c>
      <c r="Y7684" s="211">
        <v>0.63991334997797455</v>
      </c>
      <c r="Z7684" s="211">
        <v>0.14551051940835705</v>
      </c>
      <c r="AA7684" s="212">
        <v>0.11830923004852825</v>
      </c>
    </row>
    <row r="7685" spans="1:27" x14ac:dyDescent="0.35">
      <c r="A7685" s="210" t="s">
        <v>8361</v>
      </c>
      <c r="B7685" s="217">
        <v>138.94157746934943</v>
      </c>
      <c r="C7685" s="211">
        <v>6.0670795459479454E-2</v>
      </c>
      <c r="D7685" s="211">
        <v>0.12200816048420673</v>
      </c>
      <c r="E7685" s="211">
        <v>6.9201746258309355E-2</v>
      </c>
      <c r="F7685" s="211">
        <v>0.10781561185203802</v>
      </c>
      <c r="G7685" s="211">
        <v>0.12070248795664598</v>
      </c>
      <c r="H7685" s="211">
        <v>0.10881767944246928</v>
      </c>
      <c r="I7685" s="211">
        <v>0.42343544274935252</v>
      </c>
      <c r="J7685" s="211">
        <v>0.41993810199897413</v>
      </c>
      <c r="K7685" s="211">
        <v>0.57846863136183535</v>
      </c>
      <c r="L7685" s="211">
        <v>0.27867227184575671</v>
      </c>
      <c r="M7685" s="211">
        <v>0.10549608395825326</v>
      </c>
      <c r="N7685" s="211">
        <v>0.43693157699673246</v>
      </c>
      <c r="O7685" s="211">
        <v>0.68440156502667326</v>
      </c>
      <c r="P7685" s="211">
        <v>7.0890396319112273E-2</v>
      </c>
      <c r="Q7685" s="211">
        <v>6.0982203663852083E-2</v>
      </c>
      <c r="R7685" s="211">
        <v>0.47018564507960581</v>
      </c>
      <c r="S7685" s="211">
        <v>0.34733262832065814</v>
      </c>
      <c r="T7685" s="211">
        <v>0.56129568466917767</v>
      </c>
      <c r="U7685" s="211">
        <v>0.55233820083570628</v>
      </c>
      <c r="V7685" s="211">
        <v>8.1822759514276172E-2</v>
      </c>
      <c r="W7685" s="211">
        <v>0.54128176696422903</v>
      </c>
      <c r="X7685" s="211">
        <v>0.22902653181192167</v>
      </c>
      <c r="Y7685" s="211">
        <v>0.64730305822374545</v>
      </c>
      <c r="Z7685" s="211">
        <v>0.14811466452304894</v>
      </c>
      <c r="AA7685" s="212">
        <v>0.12044668953480449</v>
      </c>
    </row>
    <row r="7686" spans="1:27" x14ac:dyDescent="0.35">
      <c r="A7686" s="210" t="s">
        <v>8362</v>
      </c>
      <c r="B7686" s="217">
        <v>159.47235071463527</v>
      </c>
      <c r="C7686" s="211">
        <v>5.196004059338289E-2</v>
      </c>
      <c r="D7686" s="211">
        <v>0.13060646935465525</v>
      </c>
      <c r="E7686" s="211">
        <v>8.7765375232405102E-2</v>
      </c>
      <c r="F7686" s="211">
        <v>0.10305901398930627</v>
      </c>
      <c r="G7686" s="211">
        <v>0.11794371937636497</v>
      </c>
      <c r="H7686" s="211">
        <v>0.12017218317853741</v>
      </c>
      <c r="I7686" s="211">
        <v>0.51643570513033021</v>
      </c>
      <c r="J7686" s="211">
        <v>0.3971868907049762</v>
      </c>
      <c r="K7686" s="211">
        <v>0.64193275852913245</v>
      </c>
      <c r="L7686" s="211">
        <v>0.27794696565414229</v>
      </c>
      <c r="M7686" s="211">
        <v>0.11447080533854066</v>
      </c>
      <c r="N7686" s="211">
        <v>0.49111600255774945</v>
      </c>
      <c r="O7686" s="211">
        <v>0.74877910147506932</v>
      </c>
      <c r="P7686" s="211">
        <v>6.7621080178325937E-2</v>
      </c>
      <c r="Q7686" s="211">
        <v>6.1636199193691801E-2</v>
      </c>
      <c r="R7686" s="211">
        <v>0.43896144547390714</v>
      </c>
      <c r="S7686" s="211">
        <v>0.31774768763331707</v>
      </c>
      <c r="T7686" s="211">
        <v>0.60349742949841656</v>
      </c>
      <c r="U7686" s="211">
        <v>0.42716134524303651</v>
      </c>
      <c r="V7686" s="211">
        <v>0.10143452619807873</v>
      </c>
      <c r="W7686" s="211">
        <v>0.52500665571692873</v>
      </c>
      <c r="X7686" s="211">
        <v>0.33287627847294554</v>
      </c>
      <c r="Y7686" s="211">
        <v>0.72695633223896272</v>
      </c>
      <c r="Z7686" s="211">
        <v>0.14614990746226267</v>
      </c>
      <c r="AA7686" s="212">
        <v>0.12339297919397658</v>
      </c>
    </row>
    <row r="7687" spans="1:27" x14ac:dyDescent="0.35">
      <c r="A7687" s="210" t="s">
        <v>8363</v>
      </c>
      <c r="B7687" s="217">
        <v>141.52528471991701</v>
      </c>
      <c r="C7687" s="211">
        <v>6.4962541969992807E-2</v>
      </c>
      <c r="D7687" s="211">
        <v>0.11853068669775602</v>
      </c>
      <c r="E7687" s="211">
        <v>7.7530569486442949E-2</v>
      </c>
      <c r="F7687" s="211">
        <v>0.11974640733559649</v>
      </c>
      <c r="G7687" s="211">
        <v>0.12572733181479429</v>
      </c>
      <c r="H7687" s="211">
        <v>0.1121758294232231</v>
      </c>
      <c r="I7687" s="211">
        <v>0.47879099035095946</v>
      </c>
      <c r="J7687" s="211">
        <v>0.40933216728278887</v>
      </c>
      <c r="K7687" s="211">
        <v>0.60658541919654385</v>
      </c>
      <c r="L7687" s="211">
        <v>0.27020139078552829</v>
      </c>
      <c r="M7687" s="211">
        <v>0.11504571609245347</v>
      </c>
      <c r="N7687" s="211">
        <v>0.44920149354944616</v>
      </c>
      <c r="O7687" s="211">
        <v>0.64643878216396067</v>
      </c>
      <c r="P7687" s="211">
        <v>7.1067280220790174E-2</v>
      </c>
      <c r="Q7687" s="211">
        <v>7.0190226124499447E-2</v>
      </c>
      <c r="R7687" s="211">
        <v>0.43166741315760354</v>
      </c>
      <c r="S7687" s="211">
        <v>0.44365052161389312</v>
      </c>
      <c r="T7687" s="211">
        <v>0.62345353240794665</v>
      </c>
      <c r="U7687" s="211">
        <v>0.33541184139229319</v>
      </c>
      <c r="V7687" s="211">
        <v>0.10404535815540807</v>
      </c>
      <c r="W7687" s="211">
        <v>0.5696131916787075</v>
      </c>
      <c r="X7687" s="211">
        <v>0.41434791523228076</v>
      </c>
      <c r="Y7687" s="211">
        <v>0.58230840914124238</v>
      </c>
      <c r="Z7687" s="211">
        <v>0.13848890851415685</v>
      </c>
      <c r="AA7687" s="212">
        <v>0.1172224436963713</v>
      </c>
    </row>
    <row r="7688" spans="1:27" x14ac:dyDescent="0.35">
      <c r="A7688" s="210" t="s">
        <v>8364</v>
      </c>
      <c r="B7688" s="217">
        <v>153.59236858818932</v>
      </c>
      <c r="C7688" s="211">
        <v>6.4728839303845875E-2</v>
      </c>
      <c r="D7688" s="211">
        <v>0.12141204658200556</v>
      </c>
      <c r="E7688" s="211">
        <v>7.5823904166017253E-2</v>
      </c>
      <c r="F7688" s="211">
        <v>7.5271263617855119E-2</v>
      </c>
      <c r="G7688" s="211">
        <v>0.12195435377334285</v>
      </c>
      <c r="H7688" s="211">
        <v>0.11879788448458928</v>
      </c>
      <c r="I7688" s="211">
        <v>0.50947741969782123</v>
      </c>
      <c r="J7688" s="211">
        <v>0.45009694467444578</v>
      </c>
      <c r="K7688" s="211">
        <v>0.61107145845506416</v>
      </c>
      <c r="L7688" s="211">
        <v>0.2818928864941429</v>
      </c>
      <c r="M7688" s="211">
        <v>8.645132072945029E-2</v>
      </c>
      <c r="N7688" s="211">
        <v>0.37671654788688985</v>
      </c>
      <c r="O7688" s="211">
        <v>0.70124690917883825</v>
      </c>
      <c r="P7688" s="211">
        <v>7.1055437054167891E-2</v>
      </c>
      <c r="Q7688" s="211">
        <v>0.15648960378986415</v>
      </c>
      <c r="R7688" s="211">
        <v>0.489862778860361</v>
      </c>
      <c r="S7688" s="211">
        <v>0.35307420839911841</v>
      </c>
      <c r="T7688" s="211">
        <v>0.54937485760138538</v>
      </c>
      <c r="U7688" s="211">
        <v>0.37971605672971864</v>
      </c>
      <c r="V7688" s="211">
        <v>0.14287421117253082</v>
      </c>
      <c r="W7688" s="211">
        <v>0.60260387961647721</v>
      </c>
      <c r="X7688" s="211">
        <v>0.37120367735532894</v>
      </c>
      <c r="Y7688" s="211">
        <v>0.67142682919051455</v>
      </c>
      <c r="Z7688" s="211">
        <v>0.1481139305346181</v>
      </c>
      <c r="AA7688" s="212">
        <v>0.11913894361812434</v>
      </c>
    </row>
    <row r="7689" spans="1:27" x14ac:dyDescent="0.35">
      <c r="A7689" s="210" t="s">
        <v>8365</v>
      </c>
      <c r="B7689" s="217">
        <v>120.54848590522643</v>
      </c>
      <c r="C7689" s="211">
        <v>6.2257161121732359E-2</v>
      </c>
      <c r="D7689" s="211">
        <v>0.1200282152483715</v>
      </c>
      <c r="E7689" s="211">
        <v>7.5427243395374113E-2</v>
      </c>
      <c r="F7689" s="211">
        <v>6.8934514652191803E-2</v>
      </c>
      <c r="G7689" s="211">
        <v>0.11767462576655682</v>
      </c>
      <c r="H7689" s="211">
        <v>0.11680957775519003</v>
      </c>
      <c r="I7689" s="211">
        <v>0.51846254386069257</v>
      </c>
      <c r="J7689" s="211">
        <v>0.40989703552192364</v>
      </c>
      <c r="K7689" s="211">
        <v>0.64177051566154197</v>
      </c>
      <c r="L7689" s="211">
        <v>0.2663912513294639</v>
      </c>
      <c r="M7689" s="211">
        <v>9.2642881492421822E-2</v>
      </c>
      <c r="N7689" s="211">
        <v>0.43310277675673647</v>
      </c>
      <c r="O7689" s="211">
        <v>0.74650601328808874</v>
      </c>
      <c r="P7689" s="211">
        <v>7.1597756423550887E-2</v>
      </c>
      <c r="Q7689" s="211">
        <v>6.2461422140082101E-2</v>
      </c>
      <c r="R7689" s="211">
        <v>0.37160948639787023</v>
      </c>
      <c r="S7689" s="211">
        <v>0.29643047823930979</v>
      </c>
      <c r="T7689" s="211">
        <v>0.47945453736535587</v>
      </c>
      <c r="U7689" s="211">
        <v>0.33850274715847273</v>
      </c>
      <c r="V7689" s="211">
        <v>6.6880022213961249E-2</v>
      </c>
      <c r="W7689" s="211">
        <v>0.55781448634427888</v>
      </c>
      <c r="X7689" s="211">
        <v>0.33642080682980707</v>
      </c>
      <c r="Y7689" s="211">
        <v>0.63879491314373604</v>
      </c>
      <c r="Z7689" s="211">
        <v>0.14567533441793687</v>
      </c>
      <c r="AA7689" s="212">
        <v>0.11565449157838177</v>
      </c>
    </row>
    <row r="7690" spans="1:27" x14ac:dyDescent="0.35">
      <c r="A7690" s="210" t="s">
        <v>8366</v>
      </c>
      <c r="B7690" s="217">
        <v>127.23737687823794</v>
      </c>
      <c r="C7690" s="211">
        <v>5.6328889560511158E-2</v>
      </c>
      <c r="D7690" s="211">
        <v>0.12191194216766521</v>
      </c>
      <c r="E7690" s="211">
        <v>7.6307794089027547E-2</v>
      </c>
      <c r="F7690" s="211">
        <v>7.9927733190102865E-2</v>
      </c>
      <c r="G7690" s="211">
        <v>0.11676089236200086</v>
      </c>
      <c r="H7690" s="211">
        <v>0.12356431111534678</v>
      </c>
      <c r="I7690" s="211">
        <v>0.49619494143721393</v>
      </c>
      <c r="J7690" s="211">
        <v>0.44059467394414764</v>
      </c>
      <c r="K7690" s="211">
        <v>0.61537699469076779</v>
      </c>
      <c r="L7690" s="211">
        <v>0.27264492574247351</v>
      </c>
      <c r="M7690" s="211">
        <v>0.10571962076282007</v>
      </c>
      <c r="N7690" s="211">
        <v>0.50437871999790018</v>
      </c>
      <c r="O7690" s="211">
        <v>0.7336169159971363</v>
      </c>
      <c r="P7690" s="211">
        <v>7.1166532704339605E-2</v>
      </c>
      <c r="Q7690" s="211">
        <v>0.15252679038901185</v>
      </c>
      <c r="R7690" s="211">
        <v>0.46450719078414959</v>
      </c>
      <c r="S7690" s="211">
        <v>0.38618767032683027</v>
      </c>
      <c r="T7690" s="211">
        <v>0.58040036240312354</v>
      </c>
      <c r="U7690" s="211">
        <v>0.37666031018758916</v>
      </c>
      <c r="V7690" s="211">
        <v>5.6562788368601513E-2</v>
      </c>
      <c r="W7690" s="211">
        <v>0.53984364822217912</v>
      </c>
      <c r="X7690" s="211">
        <v>0.27985946856380123</v>
      </c>
      <c r="Y7690" s="211">
        <v>0.64751845131349828</v>
      </c>
      <c r="Z7690" s="211">
        <v>0.14916053891038136</v>
      </c>
      <c r="AA7690" s="212">
        <v>0.12144476286033357</v>
      </c>
    </row>
    <row r="7691" spans="1:27" x14ac:dyDescent="0.35">
      <c r="A7691" s="210" t="s">
        <v>8367</v>
      </c>
      <c r="B7691" s="217">
        <v>150.71869763258726</v>
      </c>
      <c r="C7691" s="211">
        <v>6.5852359831321219E-2</v>
      </c>
      <c r="D7691" s="211">
        <v>0.11897024701062454</v>
      </c>
      <c r="E7691" s="211">
        <v>6.9177974170158057E-2</v>
      </c>
      <c r="F7691" s="211">
        <v>8.8836634833659556E-2</v>
      </c>
      <c r="G7691" s="211">
        <v>0.12336047271421083</v>
      </c>
      <c r="H7691" s="211">
        <v>0.10744940803225632</v>
      </c>
      <c r="I7691" s="211">
        <v>0.49348557938511523</v>
      </c>
      <c r="J7691" s="211">
        <v>0.43422286867545584</v>
      </c>
      <c r="K7691" s="211">
        <v>0.59940364234782451</v>
      </c>
      <c r="L7691" s="211">
        <v>0.27551018843953845</v>
      </c>
      <c r="M7691" s="211">
        <v>0.10588273396044545</v>
      </c>
      <c r="N7691" s="211">
        <v>0.39182339183144599</v>
      </c>
      <c r="O7691" s="211">
        <v>0.7190503824552098</v>
      </c>
      <c r="P7691" s="211">
        <v>6.9924379418371013E-2</v>
      </c>
      <c r="Q7691" s="211">
        <v>6.110507465303168E-2</v>
      </c>
      <c r="R7691" s="211">
        <v>0.3871337388494176</v>
      </c>
      <c r="S7691" s="211">
        <v>0.26151659502780189</v>
      </c>
      <c r="T7691" s="211">
        <v>0.57986310558942711</v>
      </c>
      <c r="U7691" s="211">
        <v>0.35675356162671423</v>
      </c>
      <c r="V7691" s="211">
        <v>0.13924363014289365</v>
      </c>
      <c r="W7691" s="211">
        <v>0.54540199111856669</v>
      </c>
      <c r="X7691" s="211">
        <v>0.33396157736346949</v>
      </c>
      <c r="Y7691" s="211">
        <v>0.69361941382804315</v>
      </c>
      <c r="Z7691" s="211">
        <v>0.14941952589882601</v>
      </c>
      <c r="AA7691" s="212">
        <v>0.11824770694880923</v>
      </c>
    </row>
    <row r="7692" spans="1:27" x14ac:dyDescent="0.35">
      <c r="A7692" s="210" t="s">
        <v>8368</v>
      </c>
      <c r="B7692" s="217">
        <v>104.88815635618705</v>
      </c>
      <c r="C7692" s="211">
        <v>6.5533795499187378E-2</v>
      </c>
      <c r="D7692" s="211">
        <v>0.12023018102180681</v>
      </c>
      <c r="E7692" s="211">
        <v>7.1792726941960094E-2</v>
      </c>
      <c r="F7692" s="211">
        <v>0.10129053447787534</v>
      </c>
      <c r="G7692" s="211">
        <v>0.12132970538721066</v>
      </c>
      <c r="H7692" s="211">
        <v>0.11823135755916583</v>
      </c>
      <c r="I7692" s="211">
        <v>0.51352359861241792</v>
      </c>
      <c r="J7692" s="211">
        <v>0.4500012818245902</v>
      </c>
      <c r="K7692" s="211">
        <v>0.5383550198696776</v>
      </c>
      <c r="L7692" s="211">
        <v>0.27736771261556437</v>
      </c>
      <c r="M7692" s="211">
        <v>0.10559016908567358</v>
      </c>
      <c r="N7692" s="211">
        <v>0.41891557795633139</v>
      </c>
      <c r="O7692" s="211">
        <v>0.75437741996904417</v>
      </c>
      <c r="P7692" s="211">
        <v>6.3343605368908637E-2</v>
      </c>
      <c r="Q7692" s="211">
        <v>7.2932557666072456E-2</v>
      </c>
      <c r="R7692" s="211">
        <v>0.38192787327302408</v>
      </c>
      <c r="S7692" s="211">
        <v>0.40890318624108873</v>
      </c>
      <c r="T7692" s="211">
        <v>0.57783446788140957</v>
      </c>
      <c r="U7692" s="211">
        <v>0.33725661212404962</v>
      </c>
      <c r="V7692" s="211">
        <v>6.0829302422776066E-2</v>
      </c>
      <c r="W7692" s="211">
        <v>0.49732716279695871</v>
      </c>
      <c r="X7692" s="211">
        <v>0.34858212188153925</v>
      </c>
      <c r="Y7692" s="211">
        <v>0.59503608061466085</v>
      </c>
      <c r="Z7692" s="211">
        <v>0.14879438205005771</v>
      </c>
      <c r="AA7692" s="212">
        <v>0.11953570065276549</v>
      </c>
    </row>
    <row r="7693" spans="1:27" x14ac:dyDescent="0.35">
      <c r="A7693" s="210" t="s">
        <v>8369</v>
      </c>
      <c r="B7693" s="217">
        <v>124.81718102156115</v>
      </c>
      <c r="C7693" s="211">
        <v>4.7710896073603203E-2</v>
      </c>
      <c r="D7693" s="211">
        <v>0.12380814809316285</v>
      </c>
      <c r="E7693" s="211">
        <v>6.6702433332148398E-2</v>
      </c>
      <c r="F7693" s="211">
        <v>0.10548894438254859</v>
      </c>
      <c r="G7693" s="211">
        <v>0.11723877056336041</v>
      </c>
      <c r="H7693" s="211">
        <v>0.12496518038546849</v>
      </c>
      <c r="I7693" s="211">
        <v>0.50771894819845342</v>
      </c>
      <c r="J7693" s="211">
        <v>0.44916492511789047</v>
      </c>
      <c r="K7693" s="211">
        <v>0.55892044729571921</v>
      </c>
      <c r="L7693" s="211">
        <v>0.27069303309661208</v>
      </c>
      <c r="M7693" s="211">
        <v>9.7778769249192446E-2</v>
      </c>
      <c r="N7693" s="211">
        <v>0.41792311274138905</v>
      </c>
      <c r="O7693" s="211">
        <v>0.61209230914923995</v>
      </c>
      <c r="P7693" s="211">
        <v>6.7376304572666162E-2</v>
      </c>
      <c r="Q7693" s="211">
        <v>7.2433031285940364E-2</v>
      </c>
      <c r="R7693" s="211">
        <v>0.45189582776357484</v>
      </c>
      <c r="S7693" s="211">
        <v>0.36017711407582576</v>
      </c>
      <c r="T7693" s="211">
        <v>0.49514144420902556</v>
      </c>
      <c r="U7693" s="211">
        <v>0.36444913057126099</v>
      </c>
      <c r="V7693" s="211">
        <v>8.2089469231941783E-2</v>
      </c>
      <c r="W7693" s="211">
        <v>0.51849573578707375</v>
      </c>
      <c r="X7693" s="211">
        <v>0.30268935063019264</v>
      </c>
      <c r="Y7693" s="211">
        <v>0.73726283793559744</v>
      </c>
      <c r="Z7693" s="211">
        <v>0.1473176498346111</v>
      </c>
      <c r="AA7693" s="212">
        <v>0.11231821127242152</v>
      </c>
    </row>
    <row r="7694" spans="1:27" x14ac:dyDescent="0.35">
      <c r="A7694" s="210" t="s">
        <v>8370</v>
      </c>
      <c r="B7694" s="217">
        <v>131.80629808721355</v>
      </c>
      <c r="C7694" s="211">
        <v>6.1480548978590767E-2</v>
      </c>
      <c r="D7694" s="211">
        <v>0.11740962809213314</v>
      </c>
      <c r="E7694" s="211">
        <v>7.4769168791169086E-2</v>
      </c>
      <c r="F7694" s="211">
        <v>8.8694798591321525E-2</v>
      </c>
      <c r="G7694" s="211">
        <v>0.12663020992355464</v>
      </c>
      <c r="H7694" s="211">
        <v>0.12433565676625094</v>
      </c>
      <c r="I7694" s="211">
        <v>0.50616480745080694</v>
      </c>
      <c r="J7694" s="211">
        <v>0.44291239675697974</v>
      </c>
      <c r="K7694" s="211">
        <v>0.59959188160118893</v>
      </c>
      <c r="L7694" s="211">
        <v>0.26928296438486515</v>
      </c>
      <c r="M7694" s="211">
        <v>0.10426598434649907</v>
      </c>
      <c r="N7694" s="211">
        <v>0.46451904102745861</v>
      </c>
      <c r="O7694" s="211">
        <v>0.60295729730522296</v>
      </c>
      <c r="P7694" s="211">
        <v>7.1400517132213612E-2</v>
      </c>
      <c r="Q7694" s="211">
        <v>5.1333521257456355E-2</v>
      </c>
      <c r="R7694" s="211">
        <v>0.41238566928280901</v>
      </c>
      <c r="S7694" s="211">
        <v>0.40415696908512566</v>
      </c>
      <c r="T7694" s="211">
        <v>0.48145042818700484</v>
      </c>
      <c r="U7694" s="211">
        <v>0.34901705910880021</v>
      </c>
      <c r="V7694" s="211">
        <v>0.10377396022335982</v>
      </c>
      <c r="W7694" s="211">
        <v>0.592177198259903</v>
      </c>
      <c r="X7694" s="211">
        <v>0.38777708063682803</v>
      </c>
      <c r="Y7694" s="211">
        <v>0.70292764838885158</v>
      </c>
      <c r="Z7694" s="211">
        <v>0.14158860679054289</v>
      </c>
      <c r="AA7694" s="212">
        <v>0.12133719894781847</v>
      </c>
    </row>
    <row r="7695" spans="1:27" x14ac:dyDescent="0.35">
      <c r="A7695" s="210" t="s">
        <v>8371</v>
      </c>
      <c r="B7695" s="217">
        <v>161.85380847437608</v>
      </c>
      <c r="C7695" s="211">
        <v>8.1127184218114198E-2</v>
      </c>
      <c r="D7695" s="211">
        <v>0.12844453387953553</v>
      </c>
      <c r="E7695" s="211">
        <v>7.9718691874719416E-2</v>
      </c>
      <c r="F7695" s="211">
        <v>9.1609890724225193E-2</v>
      </c>
      <c r="G7695" s="211">
        <v>0.12231509102993156</v>
      </c>
      <c r="H7695" s="211">
        <v>0.11439372510318355</v>
      </c>
      <c r="I7695" s="211">
        <v>0.51363479104129783</v>
      </c>
      <c r="J7695" s="211">
        <v>0.49455429830833691</v>
      </c>
      <c r="K7695" s="211">
        <v>0.59734398035048941</v>
      </c>
      <c r="L7695" s="211">
        <v>0.27180964407753705</v>
      </c>
      <c r="M7695" s="211">
        <v>0.1135582529023893</v>
      </c>
      <c r="N7695" s="211">
        <v>0.57948394410006077</v>
      </c>
      <c r="O7695" s="211">
        <v>0.59820302972181438</v>
      </c>
      <c r="P7695" s="211">
        <v>6.996936713280856E-2</v>
      </c>
      <c r="Q7695" s="211">
        <v>9.4538386597823584E-2</v>
      </c>
      <c r="R7695" s="211">
        <v>0.43033582948464538</v>
      </c>
      <c r="S7695" s="211">
        <v>0.32535992951985648</v>
      </c>
      <c r="T7695" s="211">
        <v>0.59549614571052312</v>
      </c>
      <c r="U7695" s="211">
        <v>0.5247668897980341</v>
      </c>
      <c r="V7695" s="211">
        <v>9.9247611375859968E-2</v>
      </c>
      <c r="W7695" s="211">
        <v>0.62099091045000565</v>
      </c>
      <c r="X7695" s="211">
        <v>0.33164583446126183</v>
      </c>
      <c r="Y7695" s="211">
        <v>0.6519796957374886</v>
      </c>
      <c r="Z7695" s="211">
        <v>0.1426643045353076</v>
      </c>
      <c r="AA7695" s="212">
        <v>0.12336973276831864</v>
      </c>
    </row>
    <row r="7696" spans="1:27" x14ac:dyDescent="0.35">
      <c r="A7696" s="210" t="s">
        <v>8372</v>
      </c>
      <c r="B7696" s="217">
        <v>108.33668012748979</v>
      </c>
      <c r="C7696" s="211">
        <v>5.487857156173119E-2</v>
      </c>
      <c r="D7696" s="211">
        <v>0.12193563181021233</v>
      </c>
      <c r="E7696" s="211">
        <v>7.7169445980984269E-2</v>
      </c>
      <c r="F7696" s="211">
        <v>8.1942824956387439E-2</v>
      </c>
      <c r="G7696" s="211">
        <v>0.11584591312719079</v>
      </c>
      <c r="H7696" s="211">
        <v>0.10753210287288777</v>
      </c>
      <c r="I7696" s="211">
        <v>0.49608543090170248</v>
      </c>
      <c r="J7696" s="211">
        <v>0.45581571234031965</v>
      </c>
      <c r="K7696" s="211">
        <v>0.63921555094235882</v>
      </c>
      <c r="L7696" s="211">
        <v>0.27033766347082727</v>
      </c>
      <c r="M7696" s="211">
        <v>8.6105407365198297E-2</v>
      </c>
      <c r="N7696" s="211">
        <v>0.44293078425122828</v>
      </c>
      <c r="O7696" s="211">
        <v>0.64232878292936413</v>
      </c>
      <c r="P7696" s="211">
        <v>6.6414067504925581E-2</v>
      </c>
      <c r="Q7696" s="211">
        <v>9.5908487175933047E-2</v>
      </c>
      <c r="R7696" s="211">
        <v>0.47024304175866088</v>
      </c>
      <c r="S7696" s="211">
        <v>0.27980105964993413</v>
      </c>
      <c r="T7696" s="211">
        <v>0.53547320815847022</v>
      </c>
      <c r="U7696" s="211">
        <v>0.33562558814345161</v>
      </c>
      <c r="V7696" s="211">
        <v>5.9304748552979153E-2</v>
      </c>
      <c r="W7696" s="211">
        <v>0.56263022268270146</v>
      </c>
      <c r="X7696" s="211">
        <v>0.34674723802740909</v>
      </c>
      <c r="Y7696" s="211">
        <v>0.6451451727734534</v>
      </c>
      <c r="Z7696" s="211">
        <v>0.14706921737523751</v>
      </c>
      <c r="AA7696" s="212">
        <v>0.120004782696444</v>
      </c>
    </row>
    <row r="7697" spans="1:27" x14ac:dyDescent="0.35">
      <c r="A7697" s="210" t="s">
        <v>8373</v>
      </c>
      <c r="B7697" s="217">
        <v>177.2922810665988</v>
      </c>
      <c r="C7697" s="211">
        <v>5.7307951793139744E-2</v>
      </c>
      <c r="D7697" s="211">
        <v>0.11260108433906471</v>
      </c>
      <c r="E7697" s="211">
        <v>7.7519653686632772E-2</v>
      </c>
      <c r="F7697" s="211">
        <v>8.5937366811418212E-2</v>
      </c>
      <c r="G7697" s="211">
        <v>0.11863837055315088</v>
      </c>
      <c r="H7697" s="211">
        <v>0.11561647677597459</v>
      </c>
      <c r="I7697" s="211">
        <v>0.51729001945334452</v>
      </c>
      <c r="J7697" s="211">
        <v>0.40297563649859958</v>
      </c>
      <c r="K7697" s="211">
        <v>0.53133445545470648</v>
      </c>
      <c r="L7697" s="211">
        <v>0.27551748836067158</v>
      </c>
      <c r="M7697" s="211">
        <v>9.0151518927992905E-2</v>
      </c>
      <c r="N7697" s="211">
        <v>0.55936264566007288</v>
      </c>
      <c r="O7697" s="211">
        <v>0.69642168913189129</v>
      </c>
      <c r="P7697" s="211">
        <v>7.4255725498654113E-2</v>
      </c>
      <c r="Q7697" s="211">
        <v>0.10021298076288636</v>
      </c>
      <c r="R7697" s="211">
        <v>0.46458944044380462</v>
      </c>
      <c r="S7697" s="211">
        <v>0.28445440097897884</v>
      </c>
      <c r="T7697" s="211">
        <v>0.5533560905851288</v>
      </c>
      <c r="U7697" s="211">
        <v>0.49947730737275742</v>
      </c>
      <c r="V7697" s="211">
        <v>0.17669043029330661</v>
      </c>
      <c r="W7697" s="211">
        <v>0.58208125713206416</v>
      </c>
      <c r="X7697" s="211">
        <v>0.31982991983817588</v>
      </c>
      <c r="Y7697" s="211">
        <v>0.59033459696623969</v>
      </c>
      <c r="Z7697" s="211">
        <v>0.1470658543982464</v>
      </c>
      <c r="AA7697" s="212">
        <v>0.11968507124441261</v>
      </c>
    </row>
    <row r="7698" spans="1:27" x14ac:dyDescent="0.35">
      <c r="A7698" s="210" t="s">
        <v>8374</v>
      </c>
      <c r="B7698" s="217">
        <v>124.52664327878308</v>
      </c>
      <c r="C7698" s="211">
        <v>4.8071333859386355E-2</v>
      </c>
      <c r="D7698" s="211">
        <v>0.11860294015533791</v>
      </c>
      <c r="E7698" s="211">
        <v>7.1448492986320597E-2</v>
      </c>
      <c r="F7698" s="211">
        <v>8.7263866620313796E-2</v>
      </c>
      <c r="G7698" s="211">
        <v>0.12456967941452021</v>
      </c>
      <c r="H7698" s="211">
        <v>0.11424252204265418</v>
      </c>
      <c r="I7698" s="211">
        <v>0.49965682846970472</v>
      </c>
      <c r="J7698" s="211">
        <v>0.44360732738246172</v>
      </c>
      <c r="K7698" s="211">
        <v>0.61268051455578065</v>
      </c>
      <c r="L7698" s="211">
        <v>0.27007044302767158</v>
      </c>
      <c r="M7698" s="211">
        <v>9.597382539593792E-2</v>
      </c>
      <c r="N7698" s="211">
        <v>0.52213936270437422</v>
      </c>
      <c r="O7698" s="211">
        <v>0.65435003228990651</v>
      </c>
      <c r="P7698" s="211">
        <v>6.6495650205556367E-2</v>
      </c>
      <c r="Q7698" s="211">
        <v>0.10306945545902188</v>
      </c>
      <c r="R7698" s="211">
        <v>0.4568568196457744</v>
      </c>
      <c r="S7698" s="211">
        <v>0.33742812996352528</v>
      </c>
      <c r="T7698" s="211">
        <v>0.60351142544265501</v>
      </c>
      <c r="U7698" s="211">
        <v>0.38894523571322126</v>
      </c>
      <c r="V7698" s="211">
        <v>8.2046518796133658E-2</v>
      </c>
      <c r="W7698" s="211">
        <v>0.57366668816062771</v>
      </c>
      <c r="X7698" s="211">
        <v>0.28490775765802562</v>
      </c>
      <c r="Y7698" s="211">
        <v>0.61555363776624972</v>
      </c>
      <c r="Z7698" s="211">
        <v>0.13594783010735262</v>
      </c>
      <c r="AA7698" s="212">
        <v>0.11939900334987916</v>
      </c>
    </row>
    <row r="7699" spans="1:27" x14ac:dyDescent="0.35">
      <c r="A7699" s="210" t="s">
        <v>8375</v>
      </c>
      <c r="B7699" s="217">
        <v>108.77407420196792</v>
      </c>
      <c r="C7699" s="211">
        <v>5.8612197364127858E-2</v>
      </c>
      <c r="D7699" s="211">
        <v>0.11833246193189566</v>
      </c>
      <c r="E7699" s="211">
        <v>7.5531338129529058E-2</v>
      </c>
      <c r="F7699" s="211">
        <v>9.3488960740037971E-2</v>
      </c>
      <c r="G7699" s="211">
        <v>0.12449091371708679</v>
      </c>
      <c r="H7699" s="211">
        <v>0.11990439818072998</v>
      </c>
      <c r="I7699" s="211">
        <v>0.48062417805720592</v>
      </c>
      <c r="J7699" s="211">
        <v>0.41466221063626107</v>
      </c>
      <c r="K7699" s="211">
        <v>0.60906371397417214</v>
      </c>
      <c r="L7699" s="211">
        <v>0.27280904602159789</v>
      </c>
      <c r="M7699" s="211">
        <v>8.2672222493738914E-2</v>
      </c>
      <c r="N7699" s="211">
        <v>0.47117223039710376</v>
      </c>
      <c r="O7699" s="211">
        <v>0.63742693802051198</v>
      </c>
      <c r="P7699" s="211">
        <v>6.1977611392568237E-2</v>
      </c>
      <c r="Q7699" s="211">
        <v>7.2987962059135381E-2</v>
      </c>
      <c r="R7699" s="211">
        <v>0.44351585424084294</v>
      </c>
      <c r="S7699" s="211">
        <v>0.30206751346402422</v>
      </c>
      <c r="T7699" s="211">
        <v>0.50334993628786562</v>
      </c>
      <c r="U7699" s="211">
        <v>0.38060593956563415</v>
      </c>
      <c r="V7699" s="211">
        <v>7.5572828856879451E-2</v>
      </c>
      <c r="W7699" s="211">
        <v>0.50141189349303716</v>
      </c>
      <c r="X7699" s="211">
        <v>0.27835178288364398</v>
      </c>
      <c r="Y7699" s="211">
        <v>0.72184078367107762</v>
      </c>
      <c r="Z7699" s="211">
        <v>0.14785698823431548</v>
      </c>
      <c r="AA7699" s="212">
        <v>0.12173796871020839</v>
      </c>
    </row>
    <row r="7700" spans="1:27" x14ac:dyDescent="0.35">
      <c r="A7700" s="210" t="s">
        <v>8376</v>
      </c>
      <c r="B7700" s="217">
        <v>150.15570571135842</v>
      </c>
      <c r="C7700" s="211">
        <v>7.5203786982177195E-2</v>
      </c>
      <c r="D7700" s="211">
        <v>0.12321226002647877</v>
      </c>
      <c r="E7700" s="211">
        <v>7.0906392787632319E-2</v>
      </c>
      <c r="F7700" s="211">
        <v>8.7735700075109405E-2</v>
      </c>
      <c r="G7700" s="211">
        <v>0.11992653089781133</v>
      </c>
      <c r="H7700" s="211">
        <v>0.11997036068229147</v>
      </c>
      <c r="I7700" s="211">
        <v>0.48905115208911876</v>
      </c>
      <c r="J7700" s="211">
        <v>0.46543030645712807</v>
      </c>
      <c r="K7700" s="211">
        <v>0.64676826472543303</v>
      </c>
      <c r="L7700" s="211">
        <v>0.27595844262208757</v>
      </c>
      <c r="M7700" s="211">
        <v>9.8863540475483097E-2</v>
      </c>
      <c r="N7700" s="211">
        <v>0.39694751962137115</v>
      </c>
      <c r="O7700" s="211">
        <v>0.75054145595708932</v>
      </c>
      <c r="P7700" s="211">
        <v>6.7440985843429904E-2</v>
      </c>
      <c r="Q7700" s="211">
        <v>6.2854024975547262E-2</v>
      </c>
      <c r="R7700" s="211">
        <v>0.46679579516518799</v>
      </c>
      <c r="S7700" s="211">
        <v>0.35977263120752112</v>
      </c>
      <c r="T7700" s="211">
        <v>0.63969146554643308</v>
      </c>
      <c r="U7700" s="211">
        <v>0.52310863611787428</v>
      </c>
      <c r="V7700" s="211">
        <v>7.7783832133902303E-2</v>
      </c>
      <c r="W7700" s="211">
        <v>0.55740634388157495</v>
      </c>
      <c r="X7700" s="211">
        <v>0.34470259538278758</v>
      </c>
      <c r="Y7700" s="211">
        <v>0.71581578170453553</v>
      </c>
      <c r="Z7700" s="211">
        <v>0.14959702095261501</v>
      </c>
      <c r="AA7700" s="212">
        <v>0.11501923998487699</v>
      </c>
    </row>
    <row r="7701" spans="1:27" x14ac:dyDescent="0.35">
      <c r="A7701" s="210" t="s">
        <v>8377</v>
      </c>
      <c r="B7701" s="217">
        <v>163.60473917943301</v>
      </c>
      <c r="C7701" s="211">
        <v>4.6187437632131942E-2</v>
      </c>
      <c r="D7701" s="211">
        <v>0.12824181160949463</v>
      </c>
      <c r="E7701" s="211">
        <v>7.0361751869545949E-2</v>
      </c>
      <c r="F7701" s="211">
        <v>0.10291337946704465</v>
      </c>
      <c r="G7701" s="211">
        <v>0.11738845719689429</v>
      </c>
      <c r="H7701" s="211">
        <v>0.11071823711258116</v>
      </c>
      <c r="I7701" s="211">
        <v>0.53537603234357534</v>
      </c>
      <c r="J7701" s="211">
        <v>0.45652946256483851</v>
      </c>
      <c r="K7701" s="211">
        <v>0.59575641631233278</v>
      </c>
      <c r="L7701" s="211">
        <v>0.27867065262576846</v>
      </c>
      <c r="M7701" s="211">
        <v>8.4720686490904945E-2</v>
      </c>
      <c r="N7701" s="211">
        <v>0.49075893894274114</v>
      </c>
      <c r="O7701" s="211">
        <v>0.71918627871252183</v>
      </c>
      <c r="P7701" s="211">
        <v>6.6461090991829425E-2</v>
      </c>
      <c r="Q7701" s="211">
        <v>9.9773642249018135E-2</v>
      </c>
      <c r="R7701" s="211">
        <v>0.44578898483664853</v>
      </c>
      <c r="S7701" s="211">
        <v>0.27371303045324774</v>
      </c>
      <c r="T7701" s="211">
        <v>0.51950104069772185</v>
      </c>
      <c r="U7701" s="211">
        <v>0.54548703087972195</v>
      </c>
      <c r="V7701" s="211">
        <v>0.14322857604623768</v>
      </c>
      <c r="W7701" s="211">
        <v>0.52765593949124889</v>
      </c>
      <c r="X7701" s="211">
        <v>0.35312423691794931</v>
      </c>
      <c r="Y7701" s="211">
        <v>0.65043378761518245</v>
      </c>
      <c r="Z7701" s="211">
        <v>0.14699347178124708</v>
      </c>
      <c r="AA7701" s="212">
        <v>0.11704600636829735</v>
      </c>
    </row>
    <row r="7702" spans="1:27" x14ac:dyDescent="0.35">
      <c r="A7702" s="210" t="s">
        <v>8378</v>
      </c>
      <c r="B7702" s="217">
        <v>105.32354224180106</v>
      </c>
      <c r="C7702" s="211">
        <v>6.602465279154833E-2</v>
      </c>
      <c r="D7702" s="211">
        <v>0.12430234172930203</v>
      </c>
      <c r="E7702" s="211">
        <v>7.277455625495477E-2</v>
      </c>
      <c r="F7702" s="211">
        <v>9.7052194606959963E-2</v>
      </c>
      <c r="G7702" s="211">
        <v>0.12103299166368388</v>
      </c>
      <c r="H7702" s="211">
        <v>0.10800953543568215</v>
      </c>
      <c r="I7702" s="211">
        <v>0.44715287946392879</v>
      </c>
      <c r="J7702" s="211">
        <v>0.45491656202809616</v>
      </c>
      <c r="K7702" s="211">
        <v>0.56057999137360393</v>
      </c>
      <c r="L7702" s="211">
        <v>0.26538117838365438</v>
      </c>
      <c r="M7702" s="211">
        <v>9.9017972556646419E-2</v>
      </c>
      <c r="N7702" s="211">
        <v>0.37615065911001028</v>
      </c>
      <c r="O7702" s="211">
        <v>0.52881232396884514</v>
      </c>
      <c r="P7702" s="211">
        <v>6.5898184315797553E-2</v>
      </c>
      <c r="Q7702" s="211">
        <v>0.11254824145090864</v>
      </c>
      <c r="R7702" s="211">
        <v>0.42293705058819236</v>
      </c>
      <c r="S7702" s="211">
        <v>0.32954050175833061</v>
      </c>
      <c r="T7702" s="211">
        <v>0.54173880341320102</v>
      </c>
      <c r="U7702" s="211">
        <v>0.37737455181768975</v>
      </c>
      <c r="V7702" s="211">
        <v>6.6199802311296324E-2</v>
      </c>
      <c r="W7702" s="211">
        <v>0.54583814364152061</v>
      </c>
      <c r="X7702" s="211">
        <v>0.35939126388716169</v>
      </c>
      <c r="Y7702" s="211">
        <v>0.6225051342170187</v>
      </c>
      <c r="Z7702" s="211">
        <v>0.14857195962398018</v>
      </c>
      <c r="AA7702" s="212">
        <v>0.1208861279499208</v>
      </c>
    </row>
    <row r="7703" spans="1:27" x14ac:dyDescent="0.35">
      <c r="A7703" s="210" t="s">
        <v>8379</v>
      </c>
      <c r="B7703" s="217">
        <v>155.7708277370609</v>
      </c>
      <c r="C7703" s="211">
        <v>8.2335244659486148E-2</v>
      </c>
      <c r="D7703" s="211">
        <v>0.12682502972087359</v>
      </c>
      <c r="E7703" s="211">
        <v>7.7696964610777797E-2</v>
      </c>
      <c r="F7703" s="211">
        <v>0.10976748036668833</v>
      </c>
      <c r="G7703" s="211">
        <v>0.11530962524264098</v>
      </c>
      <c r="H7703" s="211">
        <v>0.11541895529464648</v>
      </c>
      <c r="I7703" s="211">
        <v>0.50341958482313154</v>
      </c>
      <c r="J7703" s="211">
        <v>0.46249675546486435</v>
      </c>
      <c r="K7703" s="211">
        <v>0.59784594279684766</v>
      </c>
      <c r="L7703" s="211">
        <v>0.27050420677422604</v>
      </c>
      <c r="M7703" s="211">
        <v>7.8426586538640472E-2</v>
      </c>
      <c r="N7703" s="211">
        <v>0.36687957987920761</v>
      </c>
      <c r="O7703" s="211">
        <v>0.71002917453433445</v>
      </c>
      <c r="P7703" s="211">
        <v>6.8055915407218628E-2</v>
      </c>
      <c r="Q7703" s="211">
        <v>8.6596096111189041E-2</v>
      </c>
      <c r="R7703" s="211">
        <v>0.40158173810428788</v>
      </c>
      <c r="S7703" s="211">
        <v>0.3124539831507126</v>
      </c>
      <c r="T7703" s="211">
        <v>0.60173279374965039</v>
      </c>
      <c r="U7703" s="211">
        <v>0.49188143413034757</v>
      </c>
      <c r="V7703" s="211">
        <v>0.14699733309414079</v>
      </c>
      <c r="W7703" s="211">
        <v>0.52670577640758376</v>
      </c>
      <c r="X7703" s="211">
        <v>0.2685770778037479</v>
      </c>
      <c r="Y7703" s="211">
        <v>0.70206594099693098</v>
      </c>
      <c r="Z7703" s="211">
        <v>0.14601955172835121</v>
      </c>
      <c r="AA7703" s="212">
        <v>0.12091236305060261</v>
      </c>
    </row>
    <row r="7704" spans="1:27" x14ac:dyDescent="0.35">
      <c r="A7704" s="210" t="s">
        <v>8380</v>
      </c>
      <c r="B7704" s="217">
        <v>178.92019035507076</v>
      </c>
      <c r="C7704" s="211">
        <v>7.3912721739782236E-2</v>
      </c>
      <c r="D7704" s="211">
        <v>0.12187739823891848</v>
      </c>
      <c r="E7704" s="211">
        <v>8.6027716982651853E-2</v>
      </c>
      <c r="F7704" s="211">
        <v>0.10044566683432039</v>
      </c>
      <c r="G7704" s="211">
        <v>0.11449082050793948</v>
      </c>
      <c r="H7704" s="211">
        <v>0.11897714868174154</v>
      </c>
      <c r="I7704" s="211">
        <v>0.45608335219388924</v>
      </c>
      <c r="J7704" s="211">
        <v>0.44857181691911124</v>
      </c>
      <c r="K7704" s="211">
        <v>0.53740044688175925</v>
      </c>
      <c r="L7704" s="211">
        <v>0.26975726616410534</v>
      </c>
      <c r="M7704" s="211">
        <v>0.11884019993671925</v>
      </c>
      <c r="N7704" s="211">
        <v>0.51274861462021681</v>
      </c>
      <c r="O7704" s="211">
        <v>0.77518314179448988</v>
      </c>
      <c r="P7704" s="211">
        <v>6.6616377547744257E-2</v>
      </c>
      <c r="Q7704" s="211">
        <v>6.97649702476561E-2</v>
      </c>
      <c r="R7704" s="211">
        <v>0.39113983818065767</v>
      </c>
      <c r="S7704" s="211">
        <v>0.30645895229888709</v>
      </c>
      <c r="T7704" s="211">
        <v>0.52566426570368097</v>
      </c>
      <c r="U7704" s="211">
        <v>0.46963886838142327</v>
      </c>
      <c r="V7704" s="211">
        <v>0.12310043987075052</v>
      </c>
      <c r="W7704" s="211">
        <v>0.55733742543324494</v>
      </c>
      <c r="X7704" s="211">
        <v>0.35166190764038457</v>
      </c>
      <c r="Y7704" s="211">
        <v>0.73523041064806849</v>
      </c>
      <c r="Z7704" s="211">
        <v>0.14919454997480702</v>
      </c>
      <c r="AA7704" s="212">
        <v>0.11595225058287145</v>
      </c>
    </row>
    <row r="7705" spans="1:27" x14ac:dyDescent="0.35">
      <c r="A7705" s="210" t="s">
        <v>8381</v>
      </c>
      <c r="B7705" s="217">
        <v>139.66043299259087</v>
      </c>
      <c r="C7705" s="211">
        <v>5.5381346094132554E-2</v>
      </c>
      <c r="D7705" s="211">
        <v>0.12551785412041189</v>
      </c>
      <c r="E7705" s="211">
        <v>8.0243574326988046E-2</v>
      </c>
      <c r="F7705" s="211">
        <v>8.7952858108282239E-2</v>
      </c>
      <c r="G7705" s="211">
        <v>0.12352116511058406</v>
      </c>
      <c r="H7705" s="211">
        <v>0.10761977508230308</v>
      </c>
      <c r="I7705" s="211">
        <v>0.48817642697557573</v>
      </c>
      <c r="J7705" s="211">
        <v>0.43719810813908305</v>
      </c>
      <c r="K7705" s="211">
        <v>0.64067261994055758</v>
      </c>
      <c r="L7705" s="211">
        <v>0.27415392036142594</v>
      </c>
      <c r="M7705" s="211">
        <v>9.6457089864700529E-2</v>
      </c>
      <c r="N7705" s="211">
        <v>0.41648485750683373</v>
      </c>
      <c r="O7705" s="211">
        <v>0.63540944808219457</v>
      </c>
      <c r="P7705" s="211">
        <v>6.8642363672374834E-2</v>
      </c>
      <c r="Q7705" s="211">
        <v>0.10622667751921774</v>
      </c>
      <c r="R7705" s="211">
        <v>0.47761552961635578</v>
      </c>
      <c r="S7705" s="211">
        <v>0.36723621692088093</v>
      </c>
      <c r="T7705" s="211">
        <v>0.53561582672837682</v>
      </c>
      <c r="U7705" s="211">
        <v>0.42191425410529032</v>
      </c>
      <c r="V7705" s="211">
        <v>0.10207497209672076</v>
      </c>
      <c r="W7705" s="211">
        <v>0.52813139306156043</v>
      </c>
      <c r="X7705" s="211">
        <v>0.29795688232485196</v>
      </c>
      <c r="Y7705" s="211">
        <v>0.59622680652695248</v>
      </c>
      <c r="Z7705" s="211">
        <v>0.14400522122855219</v>
      </c>
      <c r="AA7705" s="212">
        <v>0.11742058608148317</v>
      </c>
    </row>
    <row r="7706" spans="1:27" x14ac:dyDescent="0.35">
      <c r="A7706" s="210" t="s">
        <v>8382</v>
      </c>
      <c r="B7706" s="217">
        <v>140.15792340343597</v>
      </c>
      <c r="C7706" s="211">
        <v>5.3730662937939599E-2</v>
      </c>
      <c r="D7706" s="211">
        <v>0.11887121221512933</v>
      </c>
      <c r="E7706" s="211">
        <v>7.614144503990887E-2</v>
      </c>
      <c r="F7706" s="211">
        <v>0.11400332115894857</v>
      </c>
      <c r="G7706" s="211">
        <v>0.1207795651829616</v>
      </c>
      <c r="H7706" s="211">
        <v>0.11552188869691961</v>
      </c>
      <c r="I7706" s="211">
        <v>0.51468758144062543</v>
      </c>
      <c r="J7706" s="211">
        <v>0.44199637398653358</v>
      </c>
      <c r="K7706" s="211">
        <v>0.55827574989130446</v>
      </c>
      <c r="L7706" s="211">
        <v>0.27471278545552519</v>
      </c>
      <c r="M7706" s="211">
        <v>8.2868385702444786E-2</v>
      </c>
      <c r="N7706" s="211">
        <v>0.51496467598612683</v>
      </c>
      <c r="O7706" s="211">
        <v>0.75603592167430289</v>
      </c>
      <c r="P7706" s="211">
        <v>7.1952100828782201E-2</v>
      </c>
      <c r="Q7706" s="211">
        <v>9.3791312398442683E-2</v>
      </c>
      <c r="R7706" s="211">
        <v>0.45431603275033555</v>
      </c>
      <c r="S7706" s="211">
        <v>0.33272054987752087</v>
      </c>
      <c r="T7706" s="211">
        <v>0.56516814481914668</v>
      </c>
      <c r="U7706" s="211">
        <v>0.39461471200187093</v>
      </c>
      <c r="V7706" s="211">
        <v>8.5762521671507316E-2</v>
      </c>
      <c r="W7706" s="211">
        <v>0.57260711425456834</v>
      </c>
      <c r="X7706" s="211">
        <v>0.24993999764903027</v>
      </c>
      <c r="Y7706" s="211">
        <v>0.74836223172010663</v>
      </c>
      <c r="Z7706" s="211">
        <v>0.14816505941806551</v>
      </c>
      <c r="AA7706" s="212">
        <v>0.11727782845932633</v>
      </c>
    </row>
    <row r="7707" spans="1:27" x14ac:dyDescent="0.35">
      <c r="A7707" s="210" t="s">
        <v>8383</v>
      </c>
      <c r="B7707" s="217">
        <v>139.16669669237086</v>
      </c>
      <c r="C7707" s="211">
        <v>5.1680493031272756E-2</v>
      </c>
      <c r="D7707" s="211">
        <v>0.12470973172031719</v>
      </c>
      <c r="E7707" s="211">
        <v>7.4908512261091575E-2</v>
      </c>
      <c r="F7707" s="211">
        <v>8.7683092233116933E-2</v>
      </c>
      <c r="G7707" s="211">
        <v>0.12040916790302734</v>
      </c>
      <c r="H7707" s="211">
        <v>0.12371251908078554</v>
      </c>
      <c r="I7707" s="211">
        <v>0.45816154142840221</v>
      </c>
      <c r="J7707" s="211">
        <v>0.46517832717179042</v>
      </c>
      <c r="K7707" s="211">
        <v>0.6206293001497879</v>
      </c>
      <c r="L7707" s="211">
        <v>0.27783207819005551</v>
      </c>
      <c r="M7707" s="211">
        <v>0.11705401151631481</v>
      </c>
      <c r="N7707" s="211">
        <v>0.47697401552689001</v>
      </c>
      <c r="O7707" s="211">
        <v>0.67694824988391433</v>
      </c>
      <c r="P7707" s="211">
        <v>6.8221181443892942E-2</v>
      </c>
      <c r="Q7707" s="211">
        <v>4.7395584384662459E-2</v>
      </c>
      <c r="R7707" s="211">
        <v>0.40507443101303647</v>
      </c>
      <c r="S7707" s="211">
        <v>0.31745063503954402</v>
      </c>
      <c r="T7707" s="211">
        <v>0.51159032396369208</v>
      </c>
      <c r="U7707" s="211">
        <v>0.32615945259971046</v>
      </c>
      <c r="V7707" s="211">
        <v>8.1645899508375419E-2</v>
      </c>
      <c r="W7707" s="211">
        <v>0.65552814382005509</v>
      </c>
      <c r="X7707" s="211">
        <v>0.29037703982521335</v>
      </c>
      <c r="Y7707" s="211">
        <v>0.75891330073332264</v>
      </c>
      <c r="Z7707" s="211">
        <v>0.14993605444430072</v>
      </c>
      <c r="AA7707" s="212">
        <v>0.11344917700854307</v>
      </c>
    </row>
    <row r="7708" spans="1:27" x14ac:dyDescent="0.35">
      <c r="A7708" s="210" t="s">
        <v>8384</v>
      </c>
      <c r="B7708" s="217">
        <v>118.85984396857525</v>
      </c>
      <c r="C7708" s="211">
        <v>6.7168177672424112E-2</v>
      </c>
      <c r="D7708" s="211">
        <v>0.12733625823217254</v>
      </c>
      <c r="E7708" s="211">
        <v>6.6277818869076285E-2</v>
      </c>
      <c r="F7708" s="211">
        <v>8.6686428414981337E-2</v>
      </c>
      <c r="G7708" s="211">
        <v>0.12349989286403353</v>
      </c>
      <c r="H7708" s="211">
        <v>0.10567197770111492</v>
      </c>
      <c r="I7708" s="211">
        <v>0.48292502048238323</v>
      </c>
      <c r="J7708" s="211">
        <v>0.43376487937760216</v>
      </c>
      <c r="K7708" s="211">
        <v>0.5910473980397295</v>
      </c>
      <c r="L7708" s="211">
        <v>0.27534894090099538</v>
      </c>
      <c r="M7708" s="211">
        <v>7.7902616926392595E-2</v>
      </c>
      <c r="N7708" s="211">
        <v>0.42445881739428148</v>
      </c>
      <c r="O7708" s="211">
        <v>0.70742398458784395</v>
      </c>
      <c r="P7708" s="211">
        <v>6.115608520864952E-2</v>
      </c>
      <c r="Q7708" s="211">
        <v>5.8284903285434106E-2</v>
      </c>
      <c r="R7708" s="211">
        <v>0.44101407907731227</v>
      </c>
      <c r="S7708" s="211">
        <v>0.27620197873725139</v>
      </c>
      <c r="T7708" s="211">
        <v>0.47234595936072526</v>
      </c>
      <c r="U7708" s="211">
        <v>0.53497003872219184</v>
      </c>
      <c r="V7708" s="211">
        <v>7.8316613229395995E-2</v>
      </c>
      <c r="W7708" s="211">
        <v>0.54002409102653615</v>
      </c>
      <c r="X7708" s="211">
        <v>0.32150086597943506</v>
      </c>
      <c r="Y7708" s="211">
        <v>0.73864670500949903</v>
      </c>
      <c r="Z7708" s="211">
        <v>0.14448795561145542</v>
      </c>
      <c r="AA7708" s="212">
        <v>0.11779289809749371</v>
      </c>
    </row>
    <row r="7709" spans="1:27" x14ac:dyDescent="0.35">
      <c r="A7709" s="210" t="s">
        <v>8385</v>
      </c>
      <c r="B7709" s="217">
        <v>157.34488827786922</v>
      </c>
      <c r="C7709" s="211">
        <v>6.1820374196894762E-2</v>
      </c>
      <c r="D7709" s="211">
        <v>0.11687222250211807</v>
      </c>
      <c r="E7709" s="211">
        <v>7.3336570431379255E-2</v>
      </c>
      <c r="F7709" s="211">
        <v>0.1115528874132425</v>
      </c>
      <c r="G7709" s="211">
        <v>0.12022173053285891</v>
      </c>
      <c r="H7709" s="211">
        <v>0.11834073587795153</v>
      </c>
      <c r="I7709" s="211">
        <v>0.45890669434782938</v>
      </c>
      <c r="J7709" s="211">
        <v>0.47191132621786991</v>
      </c>
      <c r="K7709" s="211">
        <v>0.52928000468414982</v>
      </c>
      <c r="L7709" s="211">
        <v>0.27385471324752841</v>
      </c>
      <c r="M7709" s="211">
        <v>0.1107803369076108</v>
      </c>
      <c r="N7709" s="211">
        <v>0.52797558142099321</v>
      </c>
      <c r="O7709" s="211">
        <v>0.69516584359641787</v>
      </c>
      <c r="P7709" s="211">
        <v>7.1850720778461691E-2</v>
      </c>
      <c r="Q7709" s="211">
        <v>8.4689244755287246E-2</v>
      </c>
      <c r="R7709" s="211">
        <v>0.44822747844971322</v>
      </c>
      <c r="S7709" s="211">
        <v>0.36893017569029729</v>
      </c>
      <c r="T7709" s="211">
        <v>0.53434702526870348</v>
      </c>
      <c r="U7709" s="211">
        <v>0.46693422854915545</v>
      </c>
      <c r="V7709" s="211">
        <v>8.5061512797970876E-2</v>
      </c>
      <c r="W7709" s="211">
        <v>0.47816019173531898</v>
      </c>
      <c r="X7709" s="211">
        <v>0.36501607635692357</v>
      </c>
      <c r="Y7709" s="211">
        <v>0.71692080577098694</v>
      </c>
      <c r="Z7709" s="211">
        <v>0.14643475136832773</v>
      </c>
      <c r="AA7709" s="212">
        <v>0.11332053097116435</v>
      </c>
    </row>
    <row r="7710" spans="1:27" x14ac:dyDescent="0.35">
      <c r="A7710" s="210" t="s">
        <v>8386</v>
      </c>
      <c r="B7710" s="217">
        <v>157.78111838376802</v>
      </c>
      <c r="C7710" s="211">
        <v>5.1041846684700472E-2</v>
      </c>
      <c r="D7710" s="211">
        <v>0.12972371897596402</v>
      </c>
      <c r="E7710" s="211">
        <v>8.503589925073532E-2</v>
      </c>
      <c r="F7710" s="211">
        <v>8.9091229210973288E-2</v>
      </c>
      <c r="G7710" s="211">
        <v>0.12524532183448345</v>
      </c>
      <c r="H7710" s="211">
        <v>0.11719410879150677</v>
      </c>
      <c r="I7710" s="211">
        <v>0.46816067466424044</v>
      </c>
      <c r="J7710" s="211">
        <v>0.41970983725529559</v>
      </c>
      <c r="K7710" s="211">
        <v>0.62610529016431482</v>
      </c>
      <c r="L7710" s="211">
        <v>0.27908565759339427</v>
      </c>
      <c r="M7710" s="211">
        <v>0.11363620458130691</v>
      </c>
      <c r="N7710" s="211">
        <v>0.44262298414940748</v>
      </c>
      <c r="O7710" s="211">
        <v>0.60676327457290913</v>
      </c>
      <c r="P7710" s="211">
        <v>7.3087914346219751E-2</v>
      </c>
      <c r="Q7710" s="211">
        <v>7.4403912738183531E-2</v>
      </c>
      <c r="R7710" s="211">
        <v>0.43767369537327189</v>
      </c>
      <c r="S7710" s="211">
        <v>0.36391647124092541</v>
      </c>
      <c r="T7710" s="211">
        <v>0.59893664812232605</v>
      </c>
      <c r="U7710" s="211">
        <v>0.35370136290260051</v>
      </c>
      <c r="V7710" s="211">
        <v>0.10892694144773765</v>
      </c>
      <c r="W7710" s="211">
        <v>0.4831688355701903</v>
      </c>
      <c r="X7710" s="211">
        <v>0.37959060765710384</v>
      </c>
      <c r="Y7710" s="211">
        <v>0.64414017232003129</v>
      </c>
      <c r="Z7710" s="211">
        <v>0.143166661893949</v>
      </c>
      <c r="AA7710" s="212">
        <v>0.11626950038544213</v>
      </c>
    </row>
    <row r="7711" spans="1:27" x14ac:dyDescent="0.35">
      <c r="A7711" s="210" t="s">
        <v>8387</v>
      </c>
      <c r="B7711" s="217">
        <v>140.76710358461708</v>
      </c>
      <c r="C7711" s="211">
        <v>7.1639802078532239E-2</v>
      </c>
      <c r="D7711" s="211">
        <v>0.12022900292830525</v>
      </c>
      <c r="E7711" s="211">
        <v>8.011275103759434E-2</v>
      </c>
      <c r="F7711" s="211">
        <v>0.10942643769317005</v>
      </c>
      <c r="G7711" s="211">
        <v>0.11685350291135056</v>
      </c>
      <c r="H7711" s="211">
        <v>0.12686207103373159</v>
      </c>
      <c r="I7711" s="211">
        <v>0.46028910865304501</v>
      </c>
      <c r="J7711" s="211">
        <v>0.42725047150238193</v>
      </c>
      <c r="K7711" s="211">
        <v>0.57351993848879501</v>
      </c>
      <c r="L7711" s="211">
        <v>0.27189237327680255</v>
      </c>
      <c r="M7711" s="211">
        <v>9.9340495672939372E-2</v>
      </c>
      <c r="N7711" s="211">
        <v>0.38443105147572143</v>
      </c>
      <c r="O7711" s="211">
        <v>0.55516108921244856</v>
      </c>
      <c r="P7711" s="211">
        <v>6.8999649917222697E-2</v>
      </c>
      <c r="Q7711" s="211">
        <v>0.10628434703478307</v>
      </c>
      <c r="R7711" s="211">
        <v>0.42459392457745504</v>
      </c>
      <c r="S7711" s="211">
        <v>0.2733563623218504</v>
      </c>
      <c r="T7711" s="211">
        <v>0.5307448283873657</v>
      </c>
      <c r="U7711" s="211">
        <v>0.40055808478091393</v>
      </c>
      <c r="V7711" s="211">
        <v>0.13895406149626977</v>
      </c>
      <c r="W7711" s="211">
        <v>0.47165538095250981</v>
      </c>
      <c r="X7711" s="211">
        <v>0.35126360060753992</v>
      </c>
      <c r="Y7711" s="211">
        <v>0.5672542312284401</v>
      </c>
      <c r="Z7711" s="211">
        <v>0.14986001732565685</v>
      </c>
      <c r="AA7711" s="212">
        <v>0.11701233429391641</v>
      </c>
    </row>
    <row r="7712" spans="1:27" x14ac:dyDescent="0.35">
      <c r="A7712" s="210" t="s">
        <v>8388</v>
      </c>
      <c r="B7712" s="217">
        <v>115.18968488591288</v>
      </c>
      <c r="C7712" s="211">
        <v>6.4843785967796191E-2</v>
      </c>
      <c r="D7712" s="211">
        <v>0.12912406960255393</v>
      </c>
      <c r="E7712" s="211">
        <v>8.4326214208802763E-2</v>
      </c>
      <c r="F7712" s="211">
        <v>8.4830218054298939E-2</v>
      </c>
      <c r="G7712" s="211">
        <v>0.12408292519714161</v>
      </c>
      <c r="H7712" s="211">
        <v>0.10545301237618102</v>
      </c>
      <c r="I7712" s="211">
        <v>0.51816191171424919</v>
      </c>
      <c r="J7712" s="211">
        <v>0.47536976498360445</v>
      </c>
      <c r="K7712" s="211">
        <v>0.62660650457553646</v>
      </c>
      <c r="L7712" s="211">
        <v>0.27402736002102834</v>
      </c>
      <c r="M7712" s="211">
        <v>9.6051285797063318E-2</v>
      </c>
      <c r="N7712" s="211">
        <v>0.51571199805081658</v>
      </c>
      <c r="O7712" s="211">
        <v>0.68415736777512781</v>
      </c>
      <c r="P7712" s="211">
        <v>6.1940694309052094E-2</v>
      </c>
      <c r="Q7712" s="211">
        <v>6.7464333906927618E-2</v>
      </c>
      <c r="R7712" s="211">
        <v>0.4022459427760986</v>
      </c>
      <c r="S7712" s="211">
        <v>0.33379042712393825</v>
      </c>
      <c r="T7712" s="211">
        <v>0.52849418552103511</v>
      </c>
      <c r="U7712" s="211">
        <v>0.41206444235032791</v>
      </c>
      <c r="V7712" s="211">
        <v>6.4798549880552253E-2</v>
      </c>
      <c r="W7712" s="211">
        <v>0.47766773040030075</v>
      </c>
      <c r="X7712" s="211">
        <v>0.32268637253416627</v>
      </c>
      <c r="Y7712" s="211">
        <v>0.62443620766106467</v>
      </c>
      <c r="Z7712" s="211">
        <v>0.14484913164517921</v>
      </c>
      <c r="AA7712" s="212">
        <v>0.12325273172395035</v>
      </c>
    </row>
    <row r="7713" spans="1:27" x14ac:dyDescent="0.35">
      <c r="A7713" s="210" t="s">
        <v>8389</v>
      </c>
      <c r="B7713" s="217">
        <v>128.09275285248248</v>
      </c>
      <c r="C7713" s="211">
        <v>6.6444077139054147E-2</v>
      </c>
      <c r="D7713" s="211">
        <v>0.12706599478586034</v>
      </c>
      <c r="E7713" s="211">
        <v>6.9081349621526913E-2</v>
      </c>
      <c r="F7713" s="211">
        <v>0.10119156153977424</v>
      </c>
      <c r="G7713" s="211">
        <v>0.12204981157785519</v>
      </c>
      <c r="H7713" s="211">
        <v>0.12137984326964509</v>
      </c>
      <c r="I7713" s="211">
        <v>0.51962201678139974</v>
      </c>
      <c r="J7713" s="211">
        <v>0.46545420900227963</v>
      </c>
      <c r="K7713" s="211">
        <v>0.58738144291110894</v>
      </c>
      <c r="L7713" s="211">
        <v>0.27010073064074641</v>
      </c>
      <c r="M7713" s="211">
        <v>9.6150730737518689E-2</v>
      </c>
      <c r="N7713" s="211">
        <v>0.4024783970086433</v>
      </c>
      <c r="O7713" s="211">
        <v>0.74251127033626529</v>
      </c>
      <c r="P7713" s="211">
        <v>6.9080883115198388E-2</v>
      </c>
      <c r="Q7713" s="211">
        <v>6.1200103140993042E-2</v>
      </c>
      <c r="R7713" s="211">
        <v>0.47053633239398029</v>
      </c>
      <c r="S7713" s="211">
        <v>0.3444026960816966</v>
      </c>
      <c r="T7713" s="211">
        <v>0.52826811922012584</v>
      </c>
      <c r="U7713" s="211">
        <v>0.4432860013428303</v>
      </c>
      <c r="V7713" s="211">
        <v>7.5506233318125685E-2</v>
      </c>
      <c r="W7713" s="211">
        <v>0.5287826881095401</v>
      </c>
      <c r="X7713" s="211">
        <v>0.33345180348686276</v>
      </c>
      <c r="Y7713" s="211">
        <v>0.61879245132730132</v>
      </c>
      <c r="Z7713" s="211">
        <v>0.14772236039157099</v>
      </c>
      <c r="AA7713" s="212">
        <v>0.11516244826779699</v>
      </c>
    </row>
    <row r="7714" spans="1:27" x14ac:dyDescent="0.35">
      <c r="A7714" s="210" t="s">
        <v>8390</v>
      </c>
      <c r="B7714" s="217">
        <v>123.09236936921043</v>
      </c>
      <c r="C7714" s="211">
        <v>6.344386060882605E-2</v>
      </c>
      <c r="D7714" s="211">
        <v>0.12430755657084026</v>
      </c>
      <c r="E7714" s="211">
        <v>7.1372058688817588E-2</v>
      </c>
      <c r="F7714" s="211">
        <v>0.10737756823621283</v>
      </c>
      <c r="G7714" s="211">
        <v>0.12107972985361315</v>
      </c>
      <c r="H7714" s="211">
        <v>0.11422781869695947</v>
      </c>
      <c r="I7714" s="211">
        <v>0.46688748733033214</v>
      </c>
      <c r="J7714" s="211">
        <v>0.48419057660641868</v>
      </c>
      <c r="K7714" s="211">
        <v>0.56267655489901858</v>
      </c>
      <c r="L7714" s="211">
        <v>0.2666543667973385</v>
      </c>
      <c r="M7714" s="211">
        <v>8.1703436156408293E-2</v>
      </c>
      <c r="N7714" s="211">
        <v>0.44264148105354229</v>
      </c>
      <c r="O7714" s="211">
        <v>0.60130529790383136</v>
      </c>
      <c r="P7714" s="211">
        <v>6.5159452679898505E-2</v>
      </c>
      <c r="Q7714" s="211">
        <v>5.4108726087084336E-2</v>
      </c>
      <c r="R7714" s="211">
        <v>0.39857801054332848</v>
      </c>
      <c r="S7714" s="211">
        <v>0.3986199536538696</v>
      </c>
      <c r="T7714" s="211">
        <v>0.62143264351613636</v>
      </c>
      <c r="U7714" s="211">
        <v>0.44200590280029772</v>
      </c>
      <c r="V7714" s="211">
        <v>0.11655013164087917</v>
      </c>
      <c r="W7714" s="211">
        <v>0.57231616116463346</v>
      </c>
      <c r="X7714" s="211">
        <v>0.29095247380244182</v>
      </c>
      <c r="Y7714" s="211">
        <v>0.56078076468698823</v>
      </c>
      <c r="Z7714" s="211">
        <v>0.14978418738873928</v>
      </c>
      <c r="AA7714" s="212">
        <v>0.11896706892822573</v>
      </c>
    </row>
    <row r="7715" spans="1:27" x14ac:dyDescent="0.35">
      <c r="A7715" s="210" t="s">
        <v>8391</v>
      </c>
      <c r="B7715" s="217">
        <v>120.69908530951656</v>
      </c>
      <c r="C7715" s="211">
        <v>7.0578303299583825E-2</v>
      </c>
      <c r="D7715" s="211">
        <v>0.12686712611108372</v>
      </c>
      <c r="E7715" s="211">
        <v>8.0595746819622643E-2</v>
      </c>
      <c r="F7715" s="211">
        <v>8.4053308112235423E-2</v>
      </c>
      <c r="G7715" s="211">
        <v>0.12240535301078349</v>
      </c>
      <c r="H7715" s="211">
        <v>0.10412855855178099</v>
      </c>
      <c r="I7715" s="211">
        <v>0.47924913876278763</v>
      </c>
      <c r="J7715" s="211">
        <v>0.46063565681747237</v>
      </c>
      <c r="K7715" s="211">
        <v>0.6332666889109051</v>
      </c>
      <c r="L7715" s="211">
        <v>0.28028442421043515</v>
      </c>
      <c r="M7715" s="211">
        <v>9.4186744815172058E-2</v>
      </c>
      <c r="N7715" s="211">
        <v>0.50365729349313582</v>
      </c>
      <c r="O7715" s="211">
        <v>0.74717320075831073</v>
      </c>
      <c r="P7715" s="211">
        <v>6.9710122779196082E-2</v>
      </c>
      <c r="Q7715" s="211">
        <v>6.6396713595059401E-2</v>
      </c>
      <c r="R7715" s="211">
        <v>0.38017684288526904</v>
      </c>
      <c r="S7715" s="211">
        <v>0.33152815691232984</v>
      </c>
      <c r="T7715" s="211">
        <v>0.55218907869704825</v>
      </c>
      <c r="U7715" s="211">
        <v>0.42216527686701089</v>
      </c>
      <c r="V7715" s="211">
        <v>5.3869928548424324E-2</v>
      </c>
      <c r="W7715" s="211">
        <v>0.57599272316549588</v>
      </c>
      <c r="X7715" s="211">
        <v>0.32692376144336671</v>
      </c>
      <c r="Y7715" s="211">
        <v>0.63023236965110596</v>
      </c>
      <c r="Z7715" s="211">
        <v>0.14128235746737139</v>
      </c>
      <c r="AA7715" s="212">
        <v>0.12222553441643433</v>
      </c>
    </row>
    <row r="7716" spans="1:27" x14ac:dyDescent="0.35">
      <c r="A7716" s="210" t="s">
        <v>8392</v>
      </c>
      <c r="B7716" s="217">
        <v>138.6756504562301</v>
      </c>
      <c r="C7716" s="211">
        <v>5.9850202586791634E-2</v>
      </c>
      <c r="D7716" s="211">
        <v>0.12269317166490662</v>
      </c>
      <c r="E7716" s="211">
        <v>6.7120820744786952E-2</v>
      </c>
      <c r="F7716" s="211">
        <v>6.8840369228857112E-2</v>
      </c>
      <c r="G7716" s="211">
        <v>0.11515593277285512</v>
      </c>
      <c r="H7716" s="211">
        <v>0.11797157501027482</v>
      </c>
      <c r="I7716" s="211">
        <v>0.46750800476066801</v>
      </c>
      <c r="J7716" s="211">
        <v>0.4225976739818742</v>
      </c>
      <c r="K7716" s="211">
        <v>0.60831019301428657</v>
      </c>
      <c r="L7716" s="211">
        <v>0.27762618025622049</v>
      </c>
      <c r="M7716" s="211">
        <v>0.10299516856408285</v>
      </c>
      <c r="N7716" s="211">
        <v>0.43401340515343945</v>
      </c>
      <c r="O7716" s="211">
        <v>0.73497687453385896</v>
      </c>
      <c r="P7716" s="211">
        <v>6.540218539798287E-2</v>
      </c>
      <c r="Q7716" s="211">
        <v>7.5601280002004917E-2</v>
      </c>
      <c r="R7716" s="211">
        <v>0.39664586853389866</v>
      </c>
      <c r="S7716" s="211">
        <v>0.31823920440102238</v>
      </c>
      <c r="T7716" s="211">
        <v>0.54890739702945712</v>
      </c>
      <c r="U7716" s="211">
        <v>0.43371607264897616</v>
      </c>
      <c r="V7716" s="211">
        <v>9.9271886671115708E-2</v>
      </c>
      <c r="W7716" s="211">
        <v>0.5282193906962237</v>
      </c>
      <c r="X7716" s="211">
        <v>0.27871246751958134</v>
      </c>
      <c r="Y7716" s="211">
        <v>0.74853088763424835</v>
      </c>
      <c r="Z7716" s="211">
        <v>0.14833415845560805</v>
      </c>
      <c r="AA7716" s="212">
        <v>0.11928096693705752</v>
      </c>
    </row>
    <row r="7717" spans="1:27" x14ac:dyDescent="0.35">
      <c r="A7717" s="210" t="s">
        <v>8393</v>
      </c>
      <c r="B7717" s="217">
        <v>117.95921190311303</v>
      </c>
      <c r="C7717" s="211">
        <v>6.1235958069580994E-2</v>
      </c>
      <c r="D7717" s="211">
        <v>0.12774036146336992</v>
      </c>
      <c r="E7717" s="211">
        <v>7.496609812372021E-2</v>
      </c>
      <c r="F7717" s="211">
        <v>9.1577211445796086E-2</v>
      </c>
      <c r="G7717" s="211">
        <v>0.12370563469785342</v>
      </c>
      <c r="H7717" s="211">
        <v>0.11521503233142683</v>
      </c>
      <c r="I7717" s="211">
        <v>0.52042022902827101</v>
      </c>
      <c r="J7717" s="211">
        <v>0.3950313138636522</v>
      </c>
      <c r="K7717" s="211">
        <v>0.54665756813185806</v>
      </c>
      <c r="L7717" s="211">
        <v>0.27364527258295962</v>
      </c>
      <c r="M7717" s="211">
        <v>9.4758546025549756E-2</v>
      </c>
      <c r="N7717" s="211">
        <v>0.52252472194253541</v>
      </c>
      <c r="O7717" s="211">
        <v>0.72542984270051702</v>
      </c>
      <c r="P7717" s="211">
        <v>6.7493064652012963E-2</v>
      </c>
      <c r="Q7717" s="211">
        <v>6.93487572125535E-2</v>
      </c>
      <c r="R7717" s="211">
        <v>0.45694145795471536</v>
      </c>
      <c r="S7717" s="211">
        <v>0.2758525274457273</v>
      </c>
      <c r="T7717" s="211">
        <v>0.5329199379729046</v>
      </c>
      <c r="U7717" s="211">
        <v>0.36909080806237909</v>
      </c>
      <c r="V7717" s="211">
        <v>6.9982851380205657E-2</v>
      </c>
      <c r="W7717" s="211">
        <v>0.50455278061891462</v>
      </c>
      <c r="X7717" s="211">
        <v>0.41496562031611145</v>
      </c>
      <c r="Y7717" s="211">
        <v>0.61455293944396838</v>
      </c>
      <c r="Z7717" s="211">
        <v>0.14831966804510946</v>
      </c>
      <c r="AA7717" s="212">
        <v>0.11879363378420552</v>
      </c>
    </row>
    <row r="7718" spans="1:27" x14ac:dyDescent="0.35">
      <c r="A7718" s="210" t="s">
        <v>8394</v>
      </c>
      <c r="B7718" s="217">
        <v>134.83835313834683</v>
      </c>
      <c r="C7718" s="211">
        <v>6.8495167670069815E-2</v>
      </c>
      <c r="D7718" s="211">
        <v>0.13275309209943009</v>
      </c>
      <c r="E7718" s="211">
        <v>6.8572481593155557E-2</v>
      </c>
      <c r="F7718" s="211">
        <v>9.5704565538673389E-2</v>
      </c>
      <c r="G7718" s="211">
        <v>0.12139180510724719</v>
      </c>
      <c r="H7718" s="211">
        <v>0.11982108860023354</v>
      </c>
      <c r="I7718" s="211">
        <v>0.53150274436827605</v>
      </c>
      <c r="J7718" s="211">
        <v>0.4006857374790016</v>
      </c>
      <c r="K7718" s="211">
        <v>0.56330600641400541</v>
      </c>
      <c r="L7718" s="211">
        <v>0.26611529075518908</v>
      </c>
      <c r="M7718" s="211">
        <v>9.5825944209939118E-2</v>
      </c>
      <c r="N7718" s="211">
        <v>0.45085004578571264</v>
      </c>
      <c r="O7718" s="211">
        <v>0.63505338474704942</v>
      </c>
      <c r="P7718" s="211">
        <v>7.3635643165352177E-2</v>
      </c>
      <c r="Q7718" s="211">
        <v>6.5952983133880122E-2</v>
      </c>
      <c r="R7718" s="211">
        <v>0.44450230478459402</v>
      </c>
      <c r="S7718" s="211">
        <v>0.30336173701776969</v>
      </c>
      <c r="T7718" s="211">
        <v>0.56627998194844609</v>
      </c>
      <c r="U7718" s="211">
        <v>0.38897099464241497</v>
      </c>
      <c r="V7718" s="211">
        <v>9.0596173166477265E-2</v>
      </c>
      <c r="W7718" s="211">
        <v>0.52919680690353976</v>
      </c>
      <c r="X7718" s="211">
        <v>0.35089474012131217</v>
      </c>
      <c r="Y7718" s="211">
        <v>0.61244157264541532</v>
      </c>
      <c r="Z7718" s="211">
        <v>0.14899918879135302</v>
      </c>
      <c r="AA7718" s="212">
        <v>0.11582529785712264</v>
      </c>
    </row>
    <row r="7719" spans="1:27" x14ac:dyDescent="0.35">
      <c r="A7719" s="210" t="s">
        <v>8395</v>
      </c>
      <c r="B7719" s="217">
        <v>151.56664571169651</v>
      </c>
      <c r="C7719" s="211">
        <v>5.4434724933681386E-2</v>
      </c>
      <c r="D7719" s="211">
        <v>0.11827109493479598</v>
      </c>
      <c r="E7719" s="211">
        <v>7.4277692763635966E-2</v>
      </c>
      <c r="F7719" s="211">
        <v>0.10024401434020427</v>
      </c>
      <c r="G7719" s="211">
        <v>0.12078035993215308</v>
      </c>
      <c r="H7719" s="211">
        <v>0.10757415657326623</v>
      </c>
      <c r="I7719" s="211">
        <v>0.45186361976179401</v>
      </c>
      <c r="J7719" s="211">
        <v>0.39189946872321096</v>
      </c>
      <c r="K7719" s="211">
        <v>0.64853828545369574</v>
      </c>
      <c r="L7719" s="211">
        <v>0.27819368044033538</v>
      </c>
      <c r="M7719" s="211">
        <v>8.6461995412336012E-2</v>
      </c>
      <c r="N7719" s="211">
        <v>0.49717020599975692</v>
      </c>
      <c r="O7719" s="211">
        <v>0.78475505022571623</v>
      </c>
      <c r="P7719" s="211">
        <v>7.230074574569581E-2</v>
      </c>
      <c r="Q7719" s="211">
        <v>4.947116265252454E-2</v>
      </c>
      <c r="R7719" s="211">
        <v>0.43438047490271658</v>
      </c>
      <c r="S7719" s="211">
        <v>0.34780578125831574</v>
      </c>
      <c r="T7719" s="211">
        <v>0.50671671379696115</v>
      </c>
      <c r="U7719" s="211">
        <v>0.41670142350710293</v>
      </c>
      <c r="V7719" s="211">
        <v>0.13121292701786483</v>
      </c>
      <c r="W7719" s="211">
        <v>0.58236316989783887</v>
      </c>
      <c r="X7719" s="211">
        <v>0.33330532208849306</v>
      </c>
      <c r="Y7719" s="211">
        <v>0.6640982984825291</v>
      </c>
      <c r="Z7719" s="211">
        <v>0.14568283663886286</v>
      </c>
      <c r="AA7719" s="212">
        <v>0.12133475337908436</v>
      </c>
    </row>
    <row r="7720" spans="1:27" x14ac:dyDescent="0.35">
      <c r="A7720" s="210" t="s">
        <v>8396</v>
      </c>
      <c r="B7720" s="217">
        <v>140.31050821160335</v>
      </c>
      <c r="C7720" s="211">
        <v>8.2745735932617456E-2</v>
      </c>
      <c r="D7720" s="211">
        <v>0.12948107244862384</v>
      </c>
      <c r="E7720" s="211">
        <v>7.2108617247133147E-2</v>
      </c>
      <c r="F7720" s="211">
        <v>8.8370801345043243E-2</v>
      </c>
      <c r="G7720" s="211">
        <v>0.12588347948470441</v>
      </c>
      <c r="H7720" s="211">
        <v>0.12019256206995346</v>
      </c>
      <c r="I7720" s="211">
        <v>0.50546591618762171</v>
      </c>
      <c r="J7720" s="211">
        <v>0.44695635883324897</v>
      </c>
      <c r="K7720" s="211">
        <v>0.64815160151671536</v>
      </c>
      <c r="L7720" s="211">
        <v>0.2728351666914664</v>
      </c>
      <c r="M7720" s="211">
        <v>9.4498082444562509E-2</v>
      </c>
      <c r="N7720" s="211">
        <v>0.49590154189439378</v>
      </c>
      <c r="O7720" s="211">
        <v>0.73127722204487888</v>
      </c>
      <c r="P7720" s="211">
        <v>7.297137630049344E-2</v>
      </c>
      <c r="Q7720" s="211">
        <v>0.11110370188805697</v>
      </c>
      <c r="R7720" s="211">
        <v>0.46465167199937168</v>
      </c>
      <c r="S7720" s="211">
        <v>0.3049550726056362</v>
      </c>
      <c r="T7720" s="211">
        <v>0.5097779041846604</v>
      </c>
      <c r="U7720" s="211">
        <v>0.33865296195955868</v>
      </c>
      <c r="V7720" s="211">
        <v>0.12030705961029153</v>
      </c>
      <c r="W7720" s="211">
        <v>0.55823124218302955</v>
      </c>
      <c r="X7720" s="211">
        <v>0.40055731487892149</v>
      </c>
      <c r="Y7720" s="211">
        <v>0.59301220537689303</v>
      </c>
      <c r="Z7720" s="211">
        <v>0.14865948515631627</v>
      </c>
      <c r="AA7720" s="212">
        <v>0.12281229163536304</v>
      </c>
    </row>
    <row r="7721" spans="1:27" x14ac:dyDescent="0.35">
      <c r="A7721" s="210" t="s">
        <v>8397</v>
      </c>
      <c r="B7721" s="217">
        <v>139.68450187858738</v>
      </c>
      <c r="C7721" s="211">
        <v>5.644768258264888E-2</v>
      </c>
      <c r="D7721" s="211">
        <v>0.13272251088674331</v>
      </c>
      <c r="E7721" s="211">
        <v>7.2292289453971814E-2</v>
      </c>
      <c r="F7721" s="211">
        <v>0.11533494294127376</v>
      </c>
      <c r="G7721" s="211">
        <v>0.12014649423434888</v>
      </c>
      <c r="H7721" s="211">
        <v>0.10789216968993624</v>
      </c>
      <c r="I7721" s="211">
        <v>0.47072144736837745</v>
      </c>
      <c r="J7721" s="211">
        <v>0.45032734640505623</v>
      </c>
      <c r="K7721" s="211">
        <v>0.5959985472616971</v>
      </c>
      <c r="L7721" s="211">
        <v>0.27934210691083899</v>
      </c>
      <c r="M7721" s="211">
        <v>0.11854753164600719</v>
      </c>
      <c r="N7721" s="211">
        <v>0.44221404293832672</v>
      </c>
      <c r="O7721" s="211">
        <v>0.5363349830225288</v>
      </c>
      <c r="P7721" s="211">
        <v>6.839820163596752E-2</v>
      </c>
      <c r="Q7721" s="211">
        <v>0.1478191080678703</v>
      </c>
      <c r="R7721" s="211">
        <v>0.4935566237051946</v>
      </c>
      <c r="S7721" s="211">
        <v>0.28718383783478768</v>
      </c>
      <c r="T7721" s="211">
        <v>0.55247999599062969</v>
      </c>
      <c r="U7721" s="211">
        <v>0.32402892708280917</v>
      </c>
      <c r="V7721" s="211">
        <v>0.13147420151396011</v>
      </c>
      <c r="W7721" s="211">
        <v>0.55212769451763188</v>
      </c>
      <c r="X7721" s="211">
        <v>0.29427234716969031</v>
      </c>
      <c r="Y7721" s="211">
        <v>0.65381995633277112</v>
      </c>
      <c r="Z7721" s="211">
        <v>0.14701569374059947</v>
      </c>
      <c r="AA7721" s="212">
        <v>0.12403059442015683</v>
      </c>
    </row>
    <row r="7722" spans="1:27" x14ac:dyDescent="0.35">
      <c r="A7722" s="210" t="s">
        <v>8398</v>
      </c>
      <c r="B7722" s="217">
        <v>115.07601193895503</v>
      </c>
      <c r="C7722" s="211">
        <v>7.9001055900339373E-2</v>
      </c>
      <c r="D7722" s="211">
        <v>0.11447092833372259</v>
      </c>
      <c r="E7722" s="211">
        <v>8.0720260359730317E-2</v>
      </c>
      <c r="F7722" s="211">
        <v>9.9228817057578522E-2</v>
      </c>
      <c r="G7722" s="211">
        <v>0.12595468966457044</v>
      </c>
      <c r="H7722" s="211">
        <v>0.12576813432627459</v>
      </c>
      <c r="I7722" s="211">
        <v>0.49162627639347845</v>
      </c>
      <c r="J7722" s="211">
        <v>0.44999694304313892</v>
      </c>
      <c r="K7722" s="211">
        <v>0.60186894564113991</v>
      </c>
      <c r="L7722" s="211">
        <v>0.27984911875977775</v>
      </c>
      <c r="M7722" s="211">
        <v>0.11353391184409367</v>
      </c>
      <c r="N7722" s="211">
        <v>0.44013500930560678</v>
      </c>
      <c r="O7722" s="211">
        <v>0.5988056638393715</v>
      </c>
      <c r="P7722" s="211">
        <v>6.6730821740540125E-2</v>
      </c>
      <c r="Q7722" s="211">
        <v>5.1705470719522473E-2</v>
      </c>
      <c r="R7722" s="211">
        <v>0.44341077202963292</v>
      </c>
      <c r="S7722" s="211">
        <v>0.277542047037454</v>
      </c>
      <c r="T7722" s="211">
        <v>0.53446779713993198</v>
      </c>
      <c r="U7722" s="211">
        <v>0.33181922870915848</v>
      </c>
      <c r="V7722" s="211">
        <v>7.5303480407043696E-2</v>
      </c>
      <c r="W7722" s="211">
        <v>0.569877224389437</v>
      </c>
      <c r="X7722" s="211">
        <v>0.28630807725991003</v>
      </c>
      <c r="Y7722" s="211">
        <v>0.64439206884814892</v>
      </c>
      <c r="Z7722" s="211">
        <v>0.14651900487309563</v>
      </c>
      <c r="AA7722" s="212">
        <v>0.12159453040048199</v>
      </c>
    </row>
    <row r="7723" spans="1:27" x14ac:dyDescent="0.35">
      <c r="A7723" s="210" t="s">
        <v>8399</v>
      </c>
      <c r="B7723" s="217">
        <v>129.83300594449867</v>
      </c>
      <c r="C7723" s="211">
        <v>5.8490470178839592E-2</v>
      </c>
      <c r="D7723" s="211">
        <v>0.12897448074580939</v>
      </c>
      <c r="E7723" s="211">
        <v>8.4471926341094988E-2</v>
      </c>
      <c r="F7723" s="211">
        <v>0.10336371539503313</v>
      </c>
      <c r="G7723" s="211">
        <v>0.12073752652955815</v>
      </c>
      <c r="H7723" s="211">
        <v>0.12022617982089753</v>
      </c>
      <c r="I7723" s="211">
        <v>0.49239252851632742</v>
      </c>
      <c r="J7723" s="211">
        <v>0.40636122285030096</v>
      </c>
      <c r="K7723" s="211">
        <v>0.55507176800876956</v>
      </c>
      <c r="L7723" s="211">
        <v>0.27852139569623718</v>
      </c>
      <c r="M7723" s="211">
        <v>9.9397311558907492E-2</v>
      </c>
      <c r="N7723" s="211">
        <v>0.35671557734115678</v>
      </c>
      <c r="O7723" s="211">
        <v>0.77549093739204877</v>
      </c>
      <c r="P7723" s="211">
        <v>6.9998017353762848E-2</v>
      </c>
      <c r="Q7723" s="211">
        <v>0.10096747625690697</v>
      </c>
      <c r="R7723" s="211">
        <v>0.47178104775392771</v>
      </c>
      <c r="S7723" s="211">
        <v>0.33771054789428956</v>
      </c>
      <c r="T7723" s="211">
        <v>0.53520250761987509</v>
      </c>
      <c r="U7723" s="211">
        <v>0.35178884793759951</v>
      </c>
      <c r="V7723" s="211">
        <v>8.5538171018604878E-2</v>
      </c>
      <c r="W7723" s="211">
        <v>0.55020473993784169</v>
      </c>
      <c r="X7723" s="211">
        <v>0.35467238540367235</v>
      </c>
      <c r="Y7723" s="211">
        <v>0.64298996449632939</v>
      </c>
      <c r="Z7723" s="211">
        <v>0.14164589437056974</v>
      </c>
      <c r="AA7723" s="212">
        <v>0.11722106447032318</v>
      </c>
    </row>
    <row r="7724" spans="1:27" x14ac:dyDescent="0.35">
      <c r="A7724" s="210" t="s">
        <v>8400</v>
      </c>
      <c r="B7724" s="217">
        <v>143.3854235765769</v>
      </c>
      <c r="C7724" s="211">
        <v>7.1164369102923092E-2</v>
      </c>
      <c r="D7724" s="211">
        <v>0.12065758421060468</v>
      </c>
      <c r="E7724" s="211">
        <v>8.2271286979574587E-2</v>
      </c>
      <c r="F7724" s="211">
        <v>9.707558199560723E-2</v>
      </c>
      <c r="G7724" s="211">
        <v>0.11445835570360707</v>
      </c>
      <c r="H7724" s="211">
        <v>0.11539476698818248</v>
      </c>
      <c r="I7724" s="211">
        <v>0.47646605317987079</v>
      </c>
      <c r="J7724" s="211">
        <v>0.41733241726132952</v>
      </c>
      <c r="K7724" s="211">
        <v>0.60132145021872918</v>
      </c>
      <c r="L7724" s="211">
        <v>0.27147171258626673</v>
      </c>
      <c r="M7724" s="211">
        <v>8.5516498688750442E-2</v>
      </c>
      <c r="N7724" s="211">
        <v>0.40542925568287558</v>
      </c>
      <c r="O7724" s="211">
        <v>0.59197550199239701</v>
      </c>
      <c r="P7724" s="211">
        <v>7.2599664796224872E-2</v>
      </c>
      <c r="Q7724" s="211">
        <v>0.16073963702814473</v>
      </c>
      <c r="R7724" s="211">
        <v>0.43790062535574448</v>
      </c>
      <c r="S7724" s="211">
        <v>0.26422913112197038</v>
      </c>
      <c r="T7724" s="211">
        <v>0.5257393419645926</v>
      </c>
      <c r="U7724" s="211">
        <v>0.54088017432901292</v>
      </c>
      <c r="V7724" s="211">
        <v>9.8528326965335047E-2</v>
      </c>
      <c r="W7724" s="211">
        <v>0.53683715046326264</v>
      </c>
      <c r="X7724" s="211">
        <v>0.31276361425704002</v>
      </c>
      <c r="Y7724" s="211">
        <v>0.68428242794171001</v>
      </c>
      <c r="Z7724" s="211">
        <v>0.14749916460492499</v>
      </c>
      <c r="AA7724" s="212">
        <v>0.12421714298785265</v>
      </c>
    </row>
    <row r="7725" spans="1:27" x14ac:dyDescent="0.35">
      <c r="A7725" s="210" t="s">
        <v>8401</v>
      </c>
      <c r="B7725" s="217">
        <v>125.90425434948916</v>
      </c>
      <c r="C7725" s="211">
        <v>8.2540363467425742E-2</v>
      </c>
      <c r="D7725" s="211">
        <v>0.12867667317773562</v>
      </c>
      <c r="E7725" s="211">
        <v>8.4233589944396822E-2</v>
      </c>
      <c r="F7725" s="211">
        <v>0.10314292015506907</v>
      </c>
      <c r="G7725" s="211">
        <v>0.12577855486067144</v>
      </c>
      <c r="H7725" s="211">
        <v>0.11003931705219509</v>
      </c>
      <c r="I7725" s="211">
        <v>0.46933778870731613</v>
      </c>
      <c r="J7725" s="211">
        <v>0.44317279666937975</v>
      </c>
      <c r="K7725" s="211">
        <v>0.53392519774025016</v>
      </c>
      <c r="L7725" s="211">
        <v>0.27841763163067135</v>
      </c>
      <c r="M7725" s="211">
        <v>9.8371932330397371E-2</v>
      </c>
      <c r="N7725" s="211">
        <v>0.36810305383796194</v>
      </c>
      <c r="O7725" s="211">
        <v>0.65515795492731377</v>
      </c>
      <c r="P7725" s="211">
        <v>7.0269929937796141E-2</v>
      </c>
      <c r="Q7725" s="211">
        <v>0.10563804156980514</v>
      </c>
      <c r="R7725" s="211">
        <v>0.41247046889821176</v>
      </c>
      <c r="S7725" s="211">
        <v>0.3465736266050502</v>
      </c>
      <c r="T7725" s="211">
        <v>0.55619171442612469</v>
      </c>
      <c r="U7725" s="211">
        <v>0.33728272428575362</v>
      </c>
      <c r="V7725" s="211">
        <v>7.7054375559826097E-2</v>
      </c>
      <c r="W7725" s="211">
        <v>0.60506497664731618</v>
      </c>
      <c r="X7725" s="211">
        <v>0.35634028489189229</v>
      </c>
      <c r="Y7725" s="211">
        <v>0.64352728315943231</v>
      </c>
      <c r="Z7725" s="211">
        <v>0.14898052891469635</v>
      </c>
      <c r="AA7725" s="212">
        <v>0.11575178722054022</v>
      </c>
    </row>
    <row r="7726" spans="1:27" x14ac:dyDescent="0.35">
      <c r="A7726" s="210" t="s">
        <v>8402</v>
      </c>
      <c r="B7726" s="217">
        <v>121.88376611641523</v>
      </c>
      <c r="C7726" s="211">
        <v>7.1044387438273848E-2</v>
      </c>
      <c r="D7726" s="211">
        <v>0.12235990971389452</v>
      </c>
      <c r="E7726" s="211">
        <v>7.3415287599790824E-2</v>
      </c>
      <c r="F7726" s="211">
        <v>0.11688847313491535</v>
      </c>
      <c r="G7726" s="211">
        <v>0.12202557067144287</v>
      </c>
      <c r="H7726" s="211">
        <v>0.12165265952891466</v>
      </c>
      <c r="I7726" s="211">
        <v>0.48084686414214667</v>
      </c>
      <c r="J7726" s="211">
        <v>0.44118154165741269</v>
      </c>
      <c r="K7726" s="211">
        <v>0.6356445534855879</v>
      </c>
      <c r="L7726" s="211">
        <v>0.27957500733297574</v>
      </c>
      <c r="M7726" s="211">
        <v>9.2342199028370722E-2</v>
      </c>
      <c r="N7726" s="211">
        <v>0.3771884862152653</v>
      </c>
      <c r="O7726" s="211">
        <v>0.61023183371875989</v>
      </c>
      <c r="P7726" s="211">
        <v>6.9655127366885033E-2</v>
      </c>
      <c r="Q7726" s="211">
        <v>7.6100523507310364E-2</v>
      </c>
      <c r="R7726" s="211">
        <v>0.37223162091645218</v>
      </c>
      <c r="S7726" s="211">
        <v>0.34618214042558093</v>
      </c>
      <c r="T7726" s="211">
        <v>0.57430006020493596</v>
      </c>
      <c r="U7726" s="211">
        <v>0.49139303958950603</v>
      </c>
      <c r="V7726" s="211">
        <v>7.4998814876064496E-2</v>
      </c>
      <c r="W7726" s="211">
        <v>0.54377165655047799</v>
      </c>
      <c r="X7726" s="211">
        <v>0.29757908018022355</v>
      </c>
      <c r="Y7726" s="211">
        <v>0.65955049684469658</v>
      </c>
      <c r="Z7726" s="211">
        <v>0.14646173843373886</v>
      </c>
      <c r="AA7726" s="212">
        <v>0.1238287843586465</v>
      </c>
    </row>
    <row r="7727" spans="1:27" x14ac:dyDescent="0.35">
      <c r="A7727" s="210" t="s">
        <v>8403</v>
      </c>
      <c r="B7727" s="217">
        <v>131.45283828363185</v>
      </c>
      <c r="C7727" s="211">
        <v>8.1574989931961925E-2</v>
      </c>
      <c r="D7727" s="211">
        <v>0.12333158966105959</v>
      </c>
      <c r="E7727" s="211">
        <v>7.5635407985649022E-2</v>
      </c>
      <c r="F7727" s="211">
        <v>0.10532408242633337</v>
      </c>
      <c r="G7727" s="211">
        <v>0.12531703854291801</v>
      </c>
      <c r="H7727" s="211">
        <v>0.11765779010417662</v>
      </c>
      <c r="I7727" s="211">
        <v>0.49763132013598932</v>
      </c>
      <c r="J7727" s="211">
        <v>0.43925635347579534</v>
      </c>
      <c r="K7727" s="211">
        <v>0.58546475681261678</v>
      </c>
      <c r="L7727" s="211">
        <v>0.27849774934477428</v>
      </c>
      <c r="M7727" s="211">
        <v>8.2917710232278147E-2</v>
      </c>
      <c r="N7727" s="211">
        <v>0.36788240281161511</v>
      </c>
      <c r="O7727" s="211">
        <v>0.78333487460521622</v>
      </c>
      <c r="P7727" s="211">
        <v>6.6206233819430776E-2</v>
      </c>
      <c r="Q7727" s="211">
        <v>0.1453772842694753</v>
      </c>
      <c r="R7727" s="211">
        <v>0.39436823139026139</v>
      </c>
      <c r="S7727" s="211">
        <v>0.3299100949864146</v>
      </c>
      <c r="T7727" s="211">
        <v>0.56507867757533115</v>
      </c>
      <c r="U7727" s="211">
        <v>0.5184134802911462</v>
      </c>
      <c r="V7727" s="211">
        <v>8.7117639196080107E-2</v>
      </c>
      <c r="W7727" s="211">
        <v>0.60410028667889526</v>
      </c>
      <c r="X7727" s="211">
        <v>0.27679827341232194</v>
      </c>
      <c r="Y7727" s="211">
        <v>0.59283117417677933</v>
      </c>
      <c r="Z7727" s="211">
        <v>0.149629982599537</v>
      </c>
      <c r="AA7727" s="212">
        <v>0.11795284943397494</v>
      </c>
    </row>
    <row r="7728" spans="1:27" x14ac:dyDescent="0.35">
      <c r="A7728" s="210" t="s">
        <v>8404</v>
      </c>
      <c r="B7728" s="217">
        <v>110.62136400434385</v>
      </c>
      <c r="C7728" s="211">
        <v>5.4453548774030143E-2</v>
      </c>
      <c r="D7728" s="211">
        <v>0.12438544431267323</v>
      </c>
      <c r="E7728" s="211">
        <v>8.1629743005544042E-2</v>
      </c>
      <c r="F7728" s="211">
        <v>0.10927992723335594</v>
      </c>
      <c r="G7728" s="211">
        <v>0.12584650452454155</v>
      </c>
      <c r="H7728" s="211">
        <v>0.10276825432263528</v>
      </c>
      <c r="I7728" s="211">
        <v>0.47748341589736415</v>
      </c>
      <c r="J7728" s="211">
        <v>0.44966335179675004</v>
      </c>
      <c r="K7728" s="211">
        <v>0.62928927772547816</v>
      </c>
      <c r="L7728" s="211">
        <v>0.27442000090649687</v>
      </c>
      <c r="M7728" s="211">
        <v>8.1672730677339725E-2</v>
      </c>
      <c r="N7728" s="211">
        <v>0.43333370615361105</v>
      </c>
      <c r="O7728" s="211">
        <v>0.66224646410126287</v>
      </c>
      <c r="P7728" s="211">
        <v>6.4933103067755238E-2</v>
      </c>
      <c r="Q7728" s="211">
        <v>4.4762556058138635E-2</v>
      </c>
      <c r="R7728" s="211">
        <v>0.4596058685086436</v>
      </c>
      <c r="S7728" s="211">
        <v>0.33483915445025525</v>
      </c>
      <c r="T7728" s="211">
        <v>0.56406891530504955</v>
      </c>
      <c r="U7728" s="211">
        <v>0.35270726900789001</v>
      </c>
      <c r="V7728" s="211">
        <v>6.9452331218255697E-2</v>
      </c>
      <c r="W7728" s="211">
        <v>0.57318918582512346</v>
      </c>
      <c r="X7728" s="211">
        <v>0.23389632502345056</v>
      </c>
      <c r="Y7728" s="211">
        <v>0.7145304089441703</v>
      </c>
      <c r="Z7728" s="211">
        <v>0.14022964073014388</v>
      </c>
      <c r="AA7728" s="212">
        <v>0.1222161982216572</v>
      </c>
    </row>
    <row r="7729" spans="1:27" x14ac:dyDescent="0.35">
      <c r="A7729" s="210" t="s">
        <v>8405</v>
      </c>
      <c r="B7729" s="217">
        <v>171.97998634971174</v>
      </c>
      <c r="C7729" s="211">
        <v>7.2560859397007987E-2</v>
      </c>
      <c r="D7729" s="211">
        <v>0.11936236124408565</v>
      </c>
      <c r="E7729" s="211">
        <v>7.3137831870115133E-2</v>
      </c>
      <c r="F7729" s="211">
        <v>6.868871235361769E-2</v>
      </c>
      <c r="G7729" s="211">
        <v>0.12445871169393027</v>
      </c>
      <c r="H7729" s="211">
        <v>0.12031973801155066</v>
      </c>
      <c r="I7729" s="211">
        <v>0.52115998026838073</v>
      </c>
      <c r="J7729" s="211">
        <v>0.47455534652540932</v>
      </c>
      <c r="K7729" s="211">
        <v>0.64707412870976244</v>
      </c>
      <c r="L7729" s="211">
        <v>0.2771787166672075</v>
      </c>
      <c r="M7729" s="211">
        <v>9.3815181395336317E-2</v>
      </c>
      <c r="N7729" s="211">
        <v>0.51547436074129838</v>
      </c>
      <c r="O7729" s="211">
        <v>0.65742314394583756</v>
      </c>
      <c r="P7729" s="211">
        <v>6.9049892954493125E-2</v>
      </c>
      <c r="Q7729" s="211">
        <v>0.12009919685411648</v>
      </c>
      <c r="R7729" s="211">
        <v>0.40420057254933017</v>
      </c>
      <c r="S7729" s="211">
        <v>0.3869367719655129</v>
      </c>
      <c r="T7729" s="211">
        <v>0.63341731754491915</v>
      </c>
      <c r="U7729" s="211">
        <v>0.46318641092727009</v>
      </c>
      <c r="V7729" s="211">
        <v>0.13017096224795613</v>
      </c>
      <c r="W7729" s="211">
        <v>0.49186428153889583</v>
      </c>
      <c r="X7729" s="211">
        <v>0.31700199387617917</v>
      </c>
      <c r="Y7729" s="211">
        <v>0.70679691441444137</v>
      </c>
      <c r="Z7729" s="211">
        <v>0.14745711796950578</v>
      </c>
      <c r="AA7729" s="212">
        <v>0.11803745924938812</v>
      </c>
    </row>
    <row r="7730" spans="1:27" x14ac:dyDescent="0.35">
      <c r="A7730" s="210" t="s">
        <v>8406</v>
      </c>
      <c r="B7730" s="217">
        <v>133.1633270749314</v>
      </c>
      <c r="C7730" s="211">
        <v>6.1794492183146643E-2</v>
      </c>
      <c r="D7730" s="211">
        <v>0.12590262196535323</v>
      </c>
      <c r="E7730" s="211">
        <v>8.4321012224193456E-2</v>
      </c>
      <c r="F7730" s="211">
        <v>8.7109323612573161E-2</v>
      </c>
      <c r="G7730" s="211">
        <v>0.11882943395722041</v>
      </c>
      <c r="H7730" s="211">
        <v>0.11087803127615697</v>
      </c>
      <c r="I7730" s="211">
        <v>0.49501346887254277</v>
      </c>
      <c r="J7730" s="211">
        <v>0.47900808041982451</v>
      </c>
      <c r="K7730" s="211">
        <v>0.60193900857058535</v>
      </c>
      <c r="L7730" s="211">
        <v>0.2787182571245167</v>
      </c>
      <c r="M7730" s="211">
        <v>0.10374207332324753</v>
      </c>
      <c r="N7730" s="211">
        <v>0.42671532626534803</v>
      </c>
      <c r="O7730" s="211">
        <v>0.58974608883174995</v>
      </c>
      <c r="P7730" s="211">
        <v>7.3577511199232504E-2</v>
      </c>
      <c r="Q7730" s="211">
        <v>6.7353560645705843E-2</v>
      </c>
      <c r="R7730" s="211">
        <v>0.42428550695114947</v>
      </c>
      <c r="S7730" s="211">
        <v>0.42545611397385796</v>
      </c>
      <c r="T7730" s="211">
        <v>0.63455568621390912</v>
      </c>
      <c r="U7730" s="211">
        <v>0.36171585647409843</v>
      </c>
      <c r="V7730" s="211">
        <v>8.0953319240561636E-2</v>
      </c>
      <c r="W7730" s="211">
        <v>0.54133133947697554</v>
      </c>
      <c r="X7730" s="211">
        <v>0.28045985559839826</v>
      </c>
      <c r="Y7730" s="211">
        <v>0.50853309426899607</v>
      </c>
      <c r="Z7730" s="211">
        <v>0.14830261770786113</v>
      </c>
      <c r="AA7730" s="212">
        <v>0.11569985203204007</v>
      </c>
    </row>
    <row r="7731" spans="1:27" x14ac:dyDescent="0.35">
      <c r="A7731" s="210" t="s">
        <v>8407</v>
      </c>
      <c r="B7731" s="217">
        <v>138.60867241405438</v>
      </c>
      <c r="C7731" s="211">
        <v>6.0692792263302021E-2</v>
      </c>
      <c r="D7731" s="211">
        <v>0.12866627520240259</v>
      </c>
      <c r="E7731" s="211">
        <v>7.7958475843174932E-2</v>
      </c>
      <c r="F7731" s="211">
        <v>0.10139101277785717</v>
      </c>
      <c r="G7731" s="211">
        <v>0.11979921292521539</v>
      </c>
      <c r="H7731" s="211">
        <v>0.11940341997918381</v>
      </c>
      <c r="I7731" s="211">
        <v>0.5032259852559684</v>
      </c>
      <c r="J7731" s="211">
        <v>0.45586049703170195</v>
      </c>
      <c r="K7731" s="211">
        <v>0.61616818043543842</v>
      </c>
      <c r="L7731" s="211">
        <v>0.27536481421315284</v>
      </c>
      <c r="M7731" s="211">
        <v>7.8167473331270471E-2</v>
      </c>
      <c r="N7731" s="211">
        <v>0.41845625950698589</v>
      </c>
      <c r="O7731" s="211">
        <v>0.65840471774705267</v>
      </c>
      <c r="P7731" s="211">
        <v>6.9703380685407504E-2</v>
      </c>
      <c r="Q7731" s="211">
        <v>0.14096106902122013</v>
      </c>
      <c r="R7731" s="211">
        <v>0.41205135389647679</v>
      </c>
      <c r="S7731" s="211">
        <v>0.30846562280125234</v>
      </c>
      <c r="T7731" s="211">
        <v>0.55696727151468117</v>
      </c>
      <c r="U7731" s="211">
        <v>0.42033453877560256</v>
      </c>
      <c r="V7731" s="211">
        <v>0.11947492881905183</v>
      </c>
      <c r="W7731" s="211">
        <v>0.54449726947444232</v>
      </c>
      <c r="X7731" s="211">
        <v>0.41247118892855134</v>
      </c>
      <c r="Y7731" s="211">
        <v>0.53254622029422405</v>
      </c>
      <c r="Z7731" s="211">
        <v>0.14954625726483328</v>
      </c>
      <c r="AA7731" s="212">
        <v>0.11657715475437475</v>
      </c>
    </row>
    <row r="7732" spans="1:27" x14ac:dyDescent="0.35">
      <c r="A7732" s="210" t="s">
        <v>8408</v>
      </c>
      <c r="B7732" s="217">
        <v>133.45584498228274</v>
      </c>
      <c r="C7732" s="211">
        <v>8.6838208086851068E-2</v>
      </c>
      <c r="D7732" s="211">
        <v>0.11911937861728689</v>
      </c>
      <c r="E7732" s="211">
        <v>7.6339279369227964E-2</v>
      </c>
      <c r="F7732" s="211">
        <v>0.10489543701538503</v>
      </c>
      <c r="G7732" s="211">
        <v>0.12324997930094972</v>
      </c>
      <c r="H7732" s="211">
        <v>0.11489142422450453</v>
      </c>
      <c r="I7732" s="211">
        <v>0.45663795255071776</v>
      </c>
      <c r="J7732" s="211">
        <v>0.45418207624857032</v>
      </c>
      <c r="K7732" s="211">
        <v>0.64239873294748595</v>
      </c>
      <c r="L7732" s="211">
        <v>0.27601500137760376</v>
      </c>
      <c r="M7732" s="211">
        <v>9.1262670253343059E-2</v>
      </c>
      <c r="N7732" s="211">
        <v>0.45058202040465412</v>
      </c>
      <c r="O7732" s="211">
        <v>0.68436803986861383</v>
      </c>
      <c r="P7732" s="211">
        <v>6.5423128059659483E-2</v>
      </c>
      <c r="Q7732" s="211">
        <v>6.4099081516249226E-2</v>
      </c>
      <c r="R7732" s="211">
        <v>0.39880734942655616</v>
      </c>
      <c r="S7732" s="211">
        <v>0.29045370341498411</v>
      </c>
      <c r="T7732" s="211">
        <v>0.55612764893828626</v>
      </c>
      <c r="U7732" s="211">
        <v>0.377162887271283</v>
      </c>
      <c r="V7732" s="211">
        <v>0.12055223524869593</v>
      </c>
      <c r="W7732" s="211">
        <v>0.53105412756486192</v>
      </c>
      <c r="X7732" s="211">
        <v>0.36821604434189636</v>
      </c>
      <c r="Y7732" s="211">
        <v>0.6596300249281779</v>
      </c>
      <c r="Z7732" s="211">
        <v>0.14612149997917664</v>
      </c>
      <c r="AA7732" s="212">
        <v>0.1219320297856947</v>
      </c>
    </row>
    <row r="7733" spans="1:27" x14ac:dyDescent="0.35">
      <c r="A7733" s="210" t="s">
        <v>8409</v>
      </c>
      <c r="B7733" s="217">
        <v>145.42196224065958</v>
      </c>
      <c r="C7733" s="211">
        <v>6.0484520603344909E-2</v>
      </c>
      <c r="D7733" s="211">
        <v>0.1272131127094879</v>
      </c>
      <c r="E7733" s="211">
        <v>7.1299150055288599E-2</v>
      </c>
      <c r="F7733" s="211">
        <v>0.10496911144866192</v>
      </c>
      <c r="G7733" s="211">
        <v>0.11956513930214885</v>
      </c>
      <c r="H7733" s="211">
        <v>0.10615182298536113</v>
      </c>
      <c r="I7733" s="211">
        <v>0.50680121432719416</v>
      </c>
      <c r="J7733" s="211">
        <v>0.48529384271436005</v>
      </c>
      <c r="K7733" s="211">
        <v>0.63598115654308851</v>
      </c>
      <c r="L7733" s="211">
        <v>0.27179176909730796</v>
      </c>
      <c r="M7733" s="211">
        <v>0.10526351008953527</v>
      </c>
      <c r="N7733" s="211">
        <v>0.42856907139466682</v>
      </c>
      <c r="O7733" s="211">
        <v>0.71533222929710638</v>
      </c>
      <c r="P7733" s="211">
        <v>7.2001176489071339E-2</v>
      </c>
      <c r="Q7733" s="211">
        <v>6.3647999847927406E-2</v>
      </c>
      <c r="R7733" s="211">
        <v>0.43959780195335624</v>
      </c>
      <c r="S7733" s="211">
        <v>0.30826723830894298</v>
      </c>
      <c r="T7733" s="211">
        <v>0.55613525347725035</v>
      </c>
      <c r="U7733" s="211">
        <v>0.4660910158788093</v>
      </c>
      <c r="V7733" s="211">
        <v>7.7392878887960995E-2</v>
      </c>
      <c r="W7733" s="211">
        <v>0.55687007179639947</v>
      </c>
      <c r="X7733" s="211">
        <v>0.37765098163654343</v>
      </c>
      <c r="Y7733" s="211">
        <v>0.68743866738610926</v>
      </c>
      <c r="Z7733" s="211">
        <v>0.14886624783492342</v>
      </c>
      <c r="AA7733" s="212">
        <v>0.1176952440904874</v>
      </c>
    </row>
    <row r="7734" spans="1:27" x14ac:dyDescent="0.35">
      <c r="A7734" s="210" t="s">
        <v>8410</v>
      </c>
      <c r="B7734" s="217">
        <v>189.53529710090615</v>
      </c>
      <c r="C7734" s="211">
        <v>5.1462210644116213E-2</v>
      </c>
      <c r="D7734" s="211">
        <v>0.13203283163772359</v>
      </c>
      <c r="E7734" s="211">
        <v>7.6067089139107619E-2</v>
      </c>
      <c r="F7734" s="211">
        <v>7.8677525291401901E-2</v>
      </c>
      <c r="G7734" s="211">
        <v>0.11706271059132066</v>
      </c>
      <c r="H7734" s="211">
        <v>0.10877028021187279</v>
      </c>
      <c r="I7734" s="211">
        <v>0.46833645686461822</v>
      </c>
      <c r="J7734" s="211">
        <v>0.4230778574917079</v>
      </c>
      <c r="K7734" s="211">
        <v>0.64599226896467199</v>
      </c>
      <c r="L7734" s="211">
        <v>0.27510666799439093</v>
      </c>
      <c r="M7734" s="211">
        <v>9.9105385584379049E-2</v>
      </c>
      <c r="N7734" s="211">
        <v>0.45294630417007342</v>
      </c>
      <c r="O7734" s="211">
        <v>0.75219571517571071</v>
      </c>
      <c r="P7734" s="211">
        <v>6.8205507691735112E-2</v>
      </c>
      <c r="Q7734" s="211">
        <v>0.10645347599325311</v>
      </c>
      <c r="R7734" s="211">
        <v>0.46707741460394281</v>
      </c>
      <c r="S7734" s="211">
        <v>0.33926201041329274</v>
      </c>
      <c r="T7734" s="211">
        <v>0.53539228885360823</v>
      </c>
      <c r="U7734" s="211">
        <v>0.50253328399897856</v>
      </c>
      <c r="V7734" s="211">
        <v>0.18385154634673706</v>
      </c>
      <c r="W7734" s="211">
        <v>0.5807204259824339</v>
      </c>
      <c r="X7734" s="211">
        <v>0.30440677216388401</v>
      </c>
      <c r="Y7734" s="211">
        <v>0.62939252348487118</v>
      </c>
      <c r="Z7734" s="211">
        <v>0.14948959327054906</v>
      </c>
      <c r="AA7734" s="212">
        <v>0.12124627927959881</v>
      </c>
    </row>
    <row r="7735" spans="1:27" x14ac:dyDescent="0.35">
      <c r="A7735" s="210" t="s">
        <v>8411</v>
      </c>
      <c r="B7735" s="217">
        <v>146.80492590921358</v>
      </c>
      <c r="C7735" s="211">
        <v>4.5894701419408608E-2</v>
      </c>
      <c r="D7735" s="211">
        <v>0.12397622449941309</v>
      </c>
      <c r="E7735" s="211">
        <v>7.3992423009425531E-2</v>
      </c>
      <c r="F7735" s="211">
        <v>8.316145090055177E-2</v>
      </c>
      <c r="G7735" s="211">
        <v>0.12509949962236841</v>
      </c>
      <c r="H7735" s="211">
        <v>0.11788331506842352</v>
      </c>
      <c r="I7735" s="211">
        <v>0.49861311448234469</v>
      </c>
      <c r="J7735" s="211">
        <v>0.47057779846004327</v>
      </c>
      <c r="K7735" s="211">
        <v>0.63957574811660967</v>
      </c>
      <c r="L7735" s="211">
        <v>0.27045705146903382</v>
      </c>
      <c r="M7735" s="211">
        <v>0.10834670680839151</v>
      </c>
      <c r="N7735" s="211">
        <v>0.52396693677686978</v>
      </c>
      <c r="O7735" s="211">
        <v>0.77711011596418211</v>
      </c>
      <c r="P7735" s="211">
        <v>6.5879358264862284E-2</v>
      </c>
      <c r="Q7735" s="211">
        <v>7.2060010372304542E-2</v>
      </c>
      <c r="R7735" s="211">
        <v>0.4108193042861113</v>
      </c>
      <c r="S7735" s="211">
        <v>0.35291469709791179</v>
      </c>
      <c r="T7735" s="211">
        <v>0.57586467696806343</v>
      </c>
      <c r="U7735" s="211">
        <v>0.40033078507169123</v>
      </c>
      <c r="V7735" s="211">
        <v>0.11515238833199266</v>
      </c>
      <c r="W7735" s="211">
        <v>0.53307643710104313</v>
      </c>
      <c r="X7735" s="211">
        <v>0.25797898014597942</v>
      </c>
      <c r="Y7735" s="211">
        <v>0.62510667339642101</v>
      </c>
      <c r="Z7735" s="211">
        <v>0.14461777161762077</v>
      </c>
      <c r="AA7735" s="212">
        <v>0.1206289090452306</v>
      </c>
    </row>
    <row r="7736" spans="1:27" x14ac:dyDescent="0.35">
      <c r="A7736" s="210" t="s">
        <v>8412</v>
      </c>
      <c r="B7736" s="217">
        <v>174.97732901236802</v>
      </c>
      <c r="C7736" s="211">
        <v>5.7653479572990628E-2</v>
      </c>
      <c r="D7736" s="211">
        <v>0.12725839934820027</v>
      </c>
      <c r="E7736" s="211">
        <v>7.199111767324054E-2</v>
      </c>
      <c r="F7736" s="211">
        <v>9.5151199384008039E-2</v>
      </c>
      <c r="G7736" s="211">
        <v>0.12086539680404085</v>
      </c>
      <c r="H7736" s="211">
        <v>0.12168742515743863</v>
      </c>
      <c r="I7736" s="211">
        <v>0.47311308228513604</v>
      </c>
      <c r="J7736" s="211">
        <v>0.43255824472767956</v>
      </c>
      <c r="K7736" s="211">
        <v>0.60846714231020949</v>
      </c>
      <c r="L7736" s="211">
        <v>0.27628158122840774</v>
      </c>
      <c r="M7736" s="211">
        <v>0.10616218818912086</v>
      </c>
      <c r="N7736" s="211">
        <v>0.4667221866253124</v>
      </c>
      <c r="O7736" s="211">
        <v>0.7584062419390275</v>
      </c>
      <c r="P7736" s="211">
        <v>6.9265675880419458E-2</v>
      </c>
      <c r="Q7736" s="211">
        <v>8.0561383723040211E-2</v>
      </c>
      <c r="R7736" s="211">
        <v>0.38456884928716933</v>
      </c>
      <c r="S7736" s="211">
        <v>0.35834422463969323</v>
      </c>
      <c r="T7736" s="211">
        <v>0.58279897513913725</v>
      </c>
      <c r="U7736" s="211">
        <v>0.50131744722372096</v>
      </c>
      <c r="V7736" s="211">
        <v>0.11646454451397237</v>
      </c>
      <c r="W7736" s="211">
        <v>0.55639960045294345</v>
      </c>
      <c r="X7736" s="211">
        <v>0.29805996179310845</v>
      </c>
      <c r="Y7736" s="211">
        <v>0.75066203815088384</v>
      </c>
      <c r="Z7736" s="211">
        <v>0.14658205022181831</v>
      </c>
      <c r="AA7736" s="212">
        <v>0.11790140093327936</v>
      </c>
    </row>
    <row r="7737" spans="1:27" x14ac:dyDescent="0.35">
      <c r="A7737" s="210" t="s">
        <v>8413</v>
      </c>
      <c r="B7737" s="217">
        <v>114.6241358226725</v>
      </c>
      <c r="C7737" s="211">
        <v>5.2448912588080446E-2</v>
      </c>
      <c r="D7737" s="211">
        <v>0.11996989447977113</v>
      </c>
      <c r="E7737" s="211">
        <v>7.2604361899967121E-2</v>
      </c>
      <c r="F7737" s="211">
        <v>9.8634125698595254E-2</v>
      </c>
      <c r="G7737" s="211">
        <v>0.11876258343670952</v>
      </c>
      <c r="H7737" s="211">
        <v>0.1139146233862622</v>
      </c>
      <c r="I7737" s="211">
        <v>0.52701490547635688</v>
      </c>
      <c r="J7737" s="211">
        <v>0.44762339558209296</v>
      </c>
      <c r="K7737" s="211">
        <v>0.55949861569962955</v>
      </c>
      <c r="L7737" s="211">
        <v>0.27133853585461681</v>
      </c>
      <c r="M7737" s="211">
        <v>0.11377731130904266</v>
      </c>
      <c r="N7737" s="211">
        <v>0.36126014228490622</v>
      </c>
      <c r="O7737" s="211">
        <v>0.6267569511384965</v>
      </c>
      <c r="P7737" s="211">
        <v>6.5748891950850527E-2</v>
      </c>
      <c r="Q7737" s="211">
        <v>5.4594353468062948E-2</v>
      </c>
      <c r="R7737" s="211">
        <v>0.46854493067208125</v>
      </c>
      <c r="S7737" s="211">
        <v>0.29662905837848158</v>
      </c>
      <c r="T7737" s="211">
        <v>0.52885900144705378</v>
      </c>
      <c r="U7737" s="211">
        <v>0.37591432598821256</v>
      </c>
      <c r="V7737" s="211">
        <v>8.6905285240720914E-2</v>
      </c>
      <c r="W7737" s="211">
        <v>0.57671815279899596</v>
      </c>
      <c r="X7737" s="211">
        <v>0.43280062195714364</v>
      </c>
      <c r="Y7737" s="211">
        <v>0.62219229250069097</v>
      </c>
      <c r="Z7737" s="211">
        <v>0.14856493918880725</v>
      </c>
      <c r="AA7737" s="212">
        <v>0.12190711856482479</v>
      </c>
    </row>
    <row r="7738" spans="1:27" x14ac:dyDescent="0.35">
      <c r="A7738" s="210" t="s">
        <v>8414</v>
      </c>
      <c r="B7738" s="217">
        <v>127.80534734324121</v>
      </c>
      <c r="C7738" s="211">
        <v>5.7669993866600038E-2</v>
      </c>
      <c r="D7738" s="211">
        <v>0.1171251675052972</v>
      </c>
      <c r="E7738" s="211">
        <v>7.5246898327942027E-2</v>
      </c>
      <c r="F7738" s="211">
        <v>8.7889497152043111E-2</v>
      </c>
      <c r="G7738" s="211">
        <v>0.1200862034934842</v>
      </c>
      <c r="H7738" s="211">
        <v>0.11550947053948823</v>
      </c>
      <c r="I7738" s="211">
        <v>0.50622988170591032</v>
      </c>
      <c r="J7738" s="211">
        <v>0.41926764516468451</v>
      </c>
      <c r="K7738" s="211">
        <v>0.54946321009953214</v>
      </c>
      <c r="L7738" s="211">
        <v>0.27755350318851851</v>
      </c>
      <c r="M7738" s="211">
        <v>9.6694954142813053E-2</v>
      </c>
      <c r="N7738" s="211">
        <v>0.5129420610874631</v>
      </c>
      <c r="O7738" s="211">
        <v>0.55356607934791258</v>
      </c>
      <c r="P7738" s="211">
        <v>6.3061784867698797E-2</v>
      </c>
      <c r="Q7738" s="211">
        <v>8.1882981734062138E-2</v>
      </c>
      <c r="R7738" s="211">
        <v>0.41554830538439225</v>
      </c>
      <c r="S7738" s="211">
        <v>0.33107033610982217</v>
      </c>
      <c r="T7738" s="211">
        <v>0.56890326551259296</v>
      </c>
      <c r="U7738" s="211">
        <v>0.41122749788981944</v>
      </c>
      <c r="V7738" s="211">
        <v>0.11456130411505855</v>
      </c>
      <c r="W7738" s="211">
        <v>0.47363292253351646</v>
      </c>
      <c r="X7738" s="211">
        <v>0.32275771320654734</v>
      </c>
      <c r="Y7738" s="211">
        <v>0.68173861441763517</v>
      </c>
      <c r="Z7738" s="211">
        <v>0.14709803825793993</v>
      </c>
      <c r="AA7738" s="212">
        <v>0.12090977979601029</v>
      </c>
    </row>
    <row r="7739" spans="1:27" x14ac:dyDescent="0.35">
      <c r="A7739" s="210" t="s">
        <v>8415</v>
      </c>
      <c r="B7739" s="217">
        <v>138.64720553412377</v>
      </c>
      <c r="C7739" s="211">
        <v>6.1123971928374835E-2</v>
      </c>
      <c r="D7739" s="211">
        <v>0.11473917964190361</v>
      </c>
      <c r="E7739" s="211">
        <v>8.4126660819221308E-2</v>
      </c>
      <c r="F7739" s="211">
        <v>6.813869860028933E-2</v>
      </c>
      <c r="G7739" s="211">
        <v>0.11957777763798073</v>
      </c>
      <c r="H7739" s="211">
        <v>0.1090558817605401</v>
      </c>
      <c r="I7739" s="211">
        <v>0.49404356701093705</v>
      </c>
      <c r="J7739" s="211">
        <v>0.47000273496096734</v>
      </c>
      <c r="K7739" s="211">
        <v>0.59933488122042933</v>
      </c>
      <c r="L7739" s="211">
        <v>0.2702316390804459</v>
      </c>
      <c r="M7739" s="211">
        <v>9.7208270942877151E-2</v>
      </c>
      <c r="N7739" s="211">
        <v>0.50965979376609916</v>
      </c>
      <c r="O7739" s="211">
        <v>0.69085966203572902</v>
      </c>
      <c r="P7739" s="211">
        <v>7.0429281434827296E-2</v>
      </c>
      <c r="Q7739" s="211">
        <v>5.9271054406345058E-2</v>
      </c>
      <c r="R7739" s="211">
        <v>0.4384266826521675</v>
      </c>
      <c r="S7739" s="211">
        <v>0.30075100719295556</v>
      </c>
      <c r="T7739" s="211">
        <v>0.48745414456002534</v>
      </c>
      <c r="U7739" s="211">
        <v>0.38223661770274897</v>
      </c>
      <c r="V7739" s="211">
        <v>0.10246393463798523</v>
      </c>
      <c r="W7739" s="211">
        <v>0.51594679550579348</v>
      </c>
      <c r="X7739" s="211">
        <v>0.3073737449094448</v>
      </c>
      <c r="Y7739" s="211">
        <v>0.6379576298662758</v>
      </c>
      <c r="Z7739" s="211">
        <v>0.14329937397963477</v>
      </c>
      <c r="AA7739" s="212">
        <v>0.11844727101371601</v>
      </c>
    </row>
    <row r="7740" spans="1:27" x14ac:dyDescent="0.35">
      <c r="A7740" s="210" t="s">
        <v>8416</v>
      </c>
      <c r="B7740" s="217">
        <v>149.47450530261011</v>
      </c>
      <c r="C7740" s="211">
        <v>5.3112048667343183E-2</v>
      </c>
      <c r="D7740" s="211">
        <v>0.12416021089126988</v>
      </c>
      <c r="E7740" s="211">
        <v>7.7356271733574497E-2</v>
      </c>
      <c r="F7740" s="211">
        <v>8.9416586656820909E-2</v>
      </c>
      <c r="G7740" s="211">
        <v>0.11645720801634066</v>
      </c>
      <c r="H7740" s="211">
        <v>0.12534755332349976</v>
      </c>
      <c r="I7740" s="211">
        <v>0.47726737548589149</v>
      </c>
      <c r="J7740" s="211">
        <v>0.42924997778345642</v>
      </c>
      <c r="K7740" s="211">
        <v>0.56798341266498564</v>
      </c>
      <c r="L7740" s="211">
        <v>0.27745949107081491</v>
      </c>
      <c r="M7740" s="211">
        <v>9.9997159557525112E-2</v>
      </c>
      <c r="N7740" s="211">
        <v>0.45662773876089546</v>
      </c>
      <c r="O7740" s="211">
        <v>0.60460661234975399</v>
      </c>
      <c r="P7740" s="211">
        <v>6.9639396092733022E-2</v>
      </c>
      <c r="Q7740" s="211">
        <v>7.9260864261399833E-2</v>
      </c>
      <c r="R7740" s="211">
        <v>0.46968081260787287</v>
      </c>
      <c r="S7740" s="211">
        <v>0.32909639587398659</v>
      </c>
      <c r="T7740" s="211">
        <v>0.54439026407287083</v>
      </c>
      <c r="U7740" s="211">
        <v>0.40972033164110183</v>
      </c>
      <c r="V7740" s="211">
        <v>0.1256339267171678</v>
      </c>
      <c r="W7740" s="211">
        <v>0.54176829161823215</v>
      </c>
      <c r="X7740" s="211">
        <v>0.36443673280294347</v>
      </c>
      <c r="Y7740" s="211">
        <v>0.62152709202811096</v>
      </c>
      <c r="Z7740" s="211">
        <v>0.14780779741832675</v>
      </c>
      <c r="AA7740" s="212">
        <v>0.1153178545970312</v>
      </c>
    </row>
    <row r="7741" spans="1:27" x14ac:dyDescent="0.35">
      <c r="A7741" s="210" t="s">
        <v>8417</v>
      </c>
      <c r="B7741" s="217">
        <v>126.72145926376176</v>
      </c>
      <c r="C7741" s="211">
        <v>6.7120307410246008E-2</v>
      </c>
      <c r="D7741" s="211">
        <v>0.12590082470315478</v>
      </c>
      <c r="E7741" s="211">
        <v>7.5247734827685084E-2</v>
      </c>
      <c r="F7741" s="211">
        <v>0.11118469094949897</v>
      </c>
      <c r="G7741" s="211">
        <v>0.11408337311956834</v>
      </c>
      <c r="H7741" s="211">
        <v>0.10834661665033846</v>
      </c>
      <c r="I7741" s="211">
        <v>0.51562245684517383</v>
      </c>
      <c r="J7741" s="211">
        <v>0.45080635916290135</v>
      </c>
      <c r="K7741" s="211">
        <v>0.63517428553794142</v>
      </c>
      <c r="L7741" s="211">
        <v>0.28046342261125212</v>
      </c>
      <c r="M7741" s="211">
        <v>8.8311269445026222E-2</v>
      </c>
      <c r="N7741" s="211">
        <v>0.34825917412932283</v>
      </c>
      <c r="O7741" s="211">
        <v>0.68359654165062333</v>
      </c>
      <c r="P7741" s="211">
        <v>6.956696183941867E-2</v>
      </c>
      <c r="Q7741" s="211">
        <v>6.2298231289214259E-2</v>
      </c>
      <c r="R7741" s="211">
        <v>0.45280466230024369</v>
      </c>
      <c r="S7741" s="211">
        <v>0.39085979606381854</v>
      </c>
      <c r="T7741" s="211">
        <v>0.51813259189308225</v>
      </c>
      <c r="U7741" s="211">
        <v>0.42628940057388065</v>
      </c>
      <c r="V7741" s="211">
        <v>7.8629227591484926E-2</v>
      </c>
      <c r="W7741" s="211">
        <v>0.5658377268571988</v>
      </c>
      <c r="X7741" s="211">
        <v>0.25294085068165834</v>
      </c>
      <c r="Y7741" s="211">
        <v>0.64362035730064104</v>
      </c>
      <c r="Z7741" s="211">
        <v>0.1470618364285162</v>
      </c>
      <c r="AA7741" s="212">
        <v>0.11583171570768386</v>
      </c>
    </row>
    <row r="7742" spans="1:27" x14ac:dyDescent="0.35">
      <c r="A7742" s="210" t="s">
        <v>8418</v>
      </c>
      <c r="B7742" s="217">
        <v>173.71080560767038</v>
      </c>
      <c r="C7742" s="211">
        <v>7.6279682263723211E-2</v>
      </c>
      <c r="D7742" s="211">
        <v>0.12340068224221068</v>
      </c>
      <c r="E7742" s="211">
        <v>7.0522622761467868E-2</v>
      </c>
      <c r="F7742" s="211">
        <v>8.7520103608665883E-2</v>
      </c>
      <c r="G7742" s="211">
        <v>0.1222043066575961</v>
      </c>
      <c r="H7742" s="211">
        <v>0.1176945537716057</v>
      </c>
      <c r="I7742" s="211">
        <v>0.51046100085629198</v>
      </c>
      <c r="J7742" s="211">
        <v>0.45449934730651464</v>
      </c>
      <c r="K7742" s="211">
        <v>0.61961231139993933</v>
      </c>
      <c r="L7742" s="211">
        <v>0.26953039762381159</v>
      </c>
      <c r="M7742" s="211">
        <v>0.10645465818432542</v>
      </c>
      <c r="N7742" s="211">
        <v>0.59666675910236322</v>
      </c>
      <c r="O7742" s="211">
        <v>0.66831764528439408</v>
      </c>
      <c r="P7742" s="211">
        <v>6.6411764730460288E-2</v>
      </c>
      <c r="Q7742" s="211">
        <v>6.5082778944487593E-2</v>
      </c>
      <c r="R7742" s="211">
        <v>0.45415062297633918</v>
      </c>
      <c r="S7742" s="211">
        <v>0.30585534664950254</v>
      </c>
      <c r="T7742" s="211">
        <v>0.61152625363885182</v>
      </c>
      <c r="U7742" s="211">
        <v>0.41200092215369444</v>
      </c>
      <c r="V7742" s="211">
        <v>0.14085947759540773</v>
      </c>
      <c r="W7742" s="211">
        <v>0.53774172269538345</v>
      </c>
      <c r="X7742" s="211">
        <v>0.32431565066312029</v>
      </c>
      <c r="Y7742" s="211">
        <v>0.74722140266734838</v>
      </c>
      <c r="Z7742" s="211">
        <v>0.14104394434030537</v>
      </c>
      <c r="AA7742" s="212">
        <v>0.11805586577215248</v>
      </c>
    </row>
    <row r="7743" spans="1:27" x14ac:dyDescent="0.35">
      <c r="A7743" s="210" t="s">
        <v>8419</v>
      </c>
      <c r="B7743" s="217">
        <v>158.58904766059115</v>
      </c>
      <c r="C7743" s="211">
        <v>8.805642410118647E-2</v>
      </c>
      <c r="D7743" s="211">
        <v>0.12213769933428167</v>
      </c>
      <c r="E7743" s="211">
        <v>7.2547210517662428E-2</v>
      </c>
      <c r="F7743" s="211">
        <v>8.0909374914921312E-2</v>
      </c>
      <c r="G7743" s="211">
        <v>0.12375892704549962</v>
      </c>
      <c r="H7743" s="211">
        <v>0.12053997787422166</v>
      </c>
      <c r="I7743" s="211">
        <v>0.51224315256649344</v>
      </c>
      <c r="J7743" s="211">
        <v>0.43493370713406404</v>
      </c>
      <c r="K7743" s="211">
        <v>0.59810074610715391</v>
      </c>
      <c r="L7743" s="211">
        <v>0.26866335138462727</v>
      </c>
      <c r="M7743" s="211">
        <v>0.11533832940423173</v>
      </c>
      <c r="N7743" s="211">
        <v>0.43674690243218506</v>
      </c>
      <c r="O7743" s="211">
        <v>0.71806197293296625</v>
      </c>
      <c r="P7743" s="211">
        <v>6.6087121068272414E-2</v>
      </c>
      <c r="Q7743" s="211">
        <v>6.5676041714708866E-2</v>
      </c>
      <c r="R7743" s="211">
        <v>0.44211921259868575</v>
      </c>
      <c r="S7743" s="211">
        <v>0.31151664734523377</v>
      </c>
      <c r="T7743" s="211">
        <v>0.53377174668059191</v>
      </c>
      <c r="U7743" s="211">
        <v>0.48048442815246639</v>
      </c>
      <c r="V7743" s="211">
        <v>0.12253014852322908</v>
      </c>
      <c r="W7743" s="211">
        <v>0.61610531918866263</v>
      </c>
      <c r="X7743" s="211">
        <v>0.31682773659703745</v>
      </c>
      <c r="Y7743" s="211">
        <v>0.63035782895721071</v>
      </c>
      <c r="Z7743" s="211">
        <v>0.14316915990066661</v>
      </c>
      <c r="AA7743" s="212">
        <v>0.11877676845012136</v>
      </c>
    </row>
    <row r="7744" spans="1:27" x14ac:dyDescent="0.35">
      <c r="A7744" s="210" t="s">
        <v>8420</v>
      </c>
      <c r="B7744" s="217">
        <v>125.20987884651551</v>
      </c>
      <c r="C7744" s="211">
        <v>5.6718327472617153E-2</v>
      </c>
      <c r="D7744" s="211">
        <v>0.12489885661734798</v>
      </c>
      <c r="E7744" s="211">
        <v>8.0661715959736272E-2</v>
      </c>
      <c r="F7744" s="211">
        <v>0.10085469296669</v>
      </c>
      <c r="G7744" s="211">
        <v>0.12001615393905174</v>
      </c>
      <c r="H7744" s="211">
        <v>0.11556940944266428</v>
      </c>
      <c r="I7744" s="211">
        <v>0.44756161133941863</v>
      </c>
      <c r="J7744" s="211">
        <v>0.43402363407197747</v>
      </c>
      <c r="K7744" s="211">
        <v>0.62753482160584961</v>
      </c>
      <c r="L7744" s="211">
        <v>0.27823062124724984</v>
      </c>
      <c r="M7744" s="211">
        <v>8.7816313280061675E-2</v>
      </c>
      <c r="N7744" s="211">
        <v>0.37799111165152183</v>
      </c>
      <c r="O7744" s="211">
        <v>0.65876813269149681</v>
      </c>
      <c r="P7744" s="211">
        <v>6.8152724678733401E-2</v>
      </c>
      <c r="Q7744" s="211">
        <v>4.8024072962326914E-2</v>
      </c>
      <c r="R7744" s="211">
        <v>0.46810958911046369</v>
      </c>
      <c r="S7744" s="211">
        <v>0.32248928253700293</v>
      </c>
      <c r="T7744" s="211">
        <v>0.57385954799069794</v>
      </c>
      <c r="U7744" s="211">
        <v>0.46211248701800156</v>
      </c>
      <c r="V7744" s="211">
        <v>9.9530365679719082E-2</v>
      </c>
      <c r="W7744" s="211">
        <v>0.60949924763505847</v>
      </c>
      <c r="X7744" s="211">
        <v>0.32014818512076781</v>
      </c>
      <c r="Y7744" s="211">
        <v>0.5618214225663658</v>
      </c>
      <c r="Z7744" s="211">
        <v>0.14723798694385293</v>
      </c>
      <c r="AA7744" s="212">
        <v>0.12249644654658549</v>
      </c>
    </row>
    <row r="7745" spans="1:27" x14ac:dyDescent="0.35">
      <c r="A7745" s="210" t="s">
        <v>8421</v>
      </c>
      <c r="B7745" s="217">
        <v>177.22833242736357</v>
      </c>
      <c r="C7745" s="211">
        <v>8.2887410493471841E-2</v>
      </c>
      <c r="D7745" s="211">
        <v>0.11643607043531921</v>
      </c>
      <c r="E7745" s="211">
        <v>7.553210555547886E-2</v>
      </c>
      <c r="F7745" s="211">
        <v>9.271499860480592E-2</v>
      </c>
      <c r="G7745" s="211">
        <v>0.12258584916813293</v>
      </c>
      <c r="H7745" s="211">
        <v>0.12552750208219041</v>
      </c>
      <c r="I7745" s="211">
        <v>0.48519882106006013</v>
      </c>
      <c r="J7745" s="211">
        <v>0.41049019589844415</v>
      </c>
      <c r="K7745" s="211">
        <v>0.55992260689717521</v>
      </c>
      <c r="L7745" s="211">
        <v>0.2666098705524117</v>
      </c>
      <c r="M7745" s="211">
        <v>0.11044981437607578</v>
      </c>
      <c r="N7745" s="211">
        <v>0.44726996833219079</v>
      </c>
      <c r="O7745" s="211">
        <v>0.71257196220475416</v>
      </c>
      <c r="P7745" s="211">
        <v>7.2537282762362765E-2</v>
      </c>
      <c r="Q7745" s="211">
        <v>5.3517371735952168E-2</v>
      </c>
      <c r="R7745" s="211">
        <v>0.40049488529053323</v>
      </c>
      <c r="S7745" s="211">
        <v>0.31531162205756702</v>
      </c>
      <c r="T7745" s="211">
        <v>0.58921756206429166</v>
      </c>
      <c r="U7745" s="211">
        <v>0.43513044650194083</v>
      </c>
      <c r="V7745" s="211">
        <v>0.11832998445675824</v>
      </c>
      <c r="W7745" s="211">
        <v>0.49305296518287084</v>
      </c>
      <c r="X7745" s="211">
        <v>0.33144022233764731</v>
      </c>
      <c r="Y7745" s="211">
        <v>0.67421813296066446</v>
      </c>
      <c r="Z7745" s="211">
        <v>0.14327464733030529</v>
      </c>
      <c r="AA7745" s="212">
        <v>0.11144154479263491</v>
      </c>
    </row>
    <row r="7746" spans="1:27" x14ac:dyDescent="0.35">
      <c r="A7746" s="210" t="s">
        <v>8422</v>
      </c>
      <c r="B7746" s="217">
        <v>147.56615014978095</v>
      </c>
      <c r="C7746" s="211">
        <v>6.6270630906638539E-2</v>
      </c>
      <c r="D7746" s="211">
        <v>0.12366303480325992</v>
      </c>
      <c r="E7746" s="211">
        <v>7.8184279715074328E-2</v>
      </c>
      <c r="F7746" s="211">
        <v>9.4006787599979325E-2</v>
      </c>
      <c r="G7746" s="211">
        <v>0.12076210882343139</v>
      </c>
      <c r="H7746" s="211">
        <v>0.11878878559182905</v>
      </c>
      <c r="I7746" s="211">
        <v>0.46648954203227055</v>
      </c>
      <c r="J7746" s="211">
        <v>0.43160939626430894</v>
      </c>
      <c r="K7746" s="211">
        <v>0.53961355410540279</v>
      </c>
      <c r="L7746" s="211">
        <v>0.27471432446917304</v>
      </c>
      <c r="M7746" s="211">
        <v>9.392693759864662E-2</v>
      </c>
      <c r="N7746" s="211">
        <v>0.4289696455678268</v>
      </c>
      <c r="O7746" s="211">
        <v>0.55976338620469923</v>
      </c>
      <c r="P7746" s="211">
        <v>7.1666795479415832E-2</v>
      </c>
      <c r="Q7746" s="211">
        <v>5.3585158780835682E-2</v>
      </c>
      <c r="R7746" s="211">
        <v>0.41881122005993576</v>
      </c>
      <c r="S7746" s="211">
        <v>0.27940610110339437</v>
      </c>
      <c r="T7746" s="211">
        <v>0.53646395422845372</v>
      </c>
      <c r="U7746" s="211">
        <v>0.44524299134100742</v>
      </c>
      <c r="V7746" s="211">
        <v>0.15661534520075859</v>
      </c>
      <c r="W7746" s="211">
        <v>0.55073822141663253</v>
      </c>
      <c r="X7746" s="211">
        <v>0.25581400430684709</v>
      </c>
      <c r="Y7746" s="211">
        <v>0.6176738553039326</v>
      </c>
      <c r="Z7746" s="211">
        <v>0.14960343373402185</v>
      </c>
      <c r="AA7746" s="212">
        <v>0.12144081388070348</v>
      </c>
    </row>
    <row r="7747" spans="1:27" x14ac:dyDescent="0.35">
      <c r="A7747" s="210" t="s">
        <v>8423</v>
      </c>
      <c r="B7747" s="217">
        <v>132.18212909339553</v>
      </c>
      <c r="C7747" s="211">
        <v>7.3226039069555104E-2</v>
      </c>
      <c r="D7747" s="211">
        <v>0.12651878980795347</v>
      </c>
      <c r="E7747" s="211">
        <v>7.9867122173779614E-2</v>
      </c>
      <c r="F7747" s="211">
        <v>0.10791632716827784</v>
      </c>
      <c r="G7747" s="211">
        <v>0.11921732443996468</v>
      </c>
      <c r="H7747" s="211">
        <v>0.11261693028230706</v>
      </c>
      <c r="I7747" s="211">
        <v>0.49634097908447783</v>
      </c>
      <c r="J7747" s="211">
        <v>0.49525832367350542</v>
      </c>
      <c r="K7747" s="211">
        <v>0.55154908039295736</v>
      </c>
      <c r="L7747" s="211">
        <v>0.26979242884516663</v>
      </c>
      <c r="M7747" s="211">
        <v>8.9394586482378927E-2</v>
      </c>
      <c r="N7747" s="211">
        <v>0.41238909284674247</v>
      </c>
      <c r="O7747" s="211">
        <v>0.68315060706536856</v>
      </c>
      <c r="P7747" s="211">
        <v>6.2454804728501859E-2</v>
      </c>
      <c r="Q7747" s="211">
        <v>7.095610927181735E-2</v>
      </c>
      <c r="R7747" s="211">
        <v>0.38691800559594447</v>
      </c>
      <c r="S7747" s="211">
        <v>0.36261350718087332</v>
      </c>
      <c r="T7747" s="211">
        <v>0.59568031334688842</v>
      </c>
      <c r="U7747" s="211">
        <v>0.39596582305050265</v>
      </c>
      <c r="V7747" s="211">
        <v>0.13164813482318949</v>
      </c>
      <c r="W7747" s="211">
        <v>0.60992969392989704</v>
      </c>
      <c r="X7747" s="211">
        <v>0.2634885945940228</v>
      </c>
      <c r="Y7747" s="211">
        <v>0.65511538925737522</v>
      </c>
      <c r="Z7747" s="211">
        <v>0.14822007636261195</v>
      </c>
      <c r="AA7747" s="212">
        <v>0.12058931844284319</v>
      </c>
    </row>
    <row r="7748" spans="1:27" x14ac:dyDescent="0.35">
      <c r="A7748" s="210" t="s">
        <v>8424</v>
      </c>
      <c r="B7748" s="217">
        <v>175.74504168779137</v>
      </c>
      <c r="C7748" s="211">
        <v>6.8053533933102511E-2</v>
      </c>
      <c r="D7748" s="211">
        <v>0.12257795791377354</v>
      </c>
      <c r="E7748" s="211">
        <v>8.2184329493292629E-2</v>
      </c>
      <c r="F7748" s="211">
        <v>0.11947930727006609</v>
      </c>
      <c r="G7748" s="211">
        <v>0.1225499263449355</v>
      </c>
      <c r="H7748" s="211">
        <v>0.11128872636578584</v>
      </c>
      <c r="I7748" s="211">
        <v>0.45431301428298693</v>
      </c>
      <c r="J7748" s="211">
        <v>0.46439074783260315</v>
      </c>
      <c r="K7748" s="211">
        <v>0.52269976776921068</v>
      </c>
      <c r="L7748" s="211">
        <v>0.28234604583560152</v>
      </c>
      <c r="M7748" s="211">
        <v>9.363985150190049E-2</v>
      </c>
      <c r="N7748" s="211">
        <v>0.49146820373005884</v>
      </c>
      <c r="O7748" s="211">
        <v>0.73416557014887796</v>
      </c>
      <c r="P7748" s="211">
        <v>7.3290069192761861E-2</v>
      </c>
      <c r="Q7748" s="211">
        <v>6.6377147887835178E-2</v>
      </c>
      <c r="R7748" s="211">
        <v>0.40884738326862557</v>
      </c>
      <c r="S7748" s="211">
        <v>0.35940282364535137</v>
      </c>
      <c r="T7748" s="211">
        <v>0.54716235678075431</v>
      </c>
      <c r="U7748" s="211">
        <v>0.50914680248485522</v>
      </c>
      <c r="V7748" s="211">
        <v>0.12029993134434738</v>
      </c>
      <c r="W7748" s="211">
        <v>0.62067248761926752</v>
      </c>
      <c r="X7748" s="211">
        <v>0.34570390255177602</v>
      </c>
      <c r="Y7748" s="211">
        <v>0.68239377885406183</v>
      </c>
      <c r="Z7748" s="211">
        <v>0.14818670156284977</v>
      </c>
      <c r="AA7748" s="212">
        <v>0.11411969206084797</v>
      </c>
    </row>
    <row r="7749" spans="1:27" x14ac:dyDescent="0.35">
      <c r="A7749" s="210" t="s">
        <v>8425</v>
      </c>
      <c r="B7749" s="217">
        <v>103.40052859879458</v>
      </c>
      <c r="C7749" s="211">
        <v>6.5362196632438446E-2</v>
      </c>
      <c r="D7749" s="211">
        <v>0.11928306363538707</v>
      </c>
      <c r="E7749" s="211">
        <v>7.0954702372620568E-2</v>
      </c>
      <c r="F7749" s="211">
        <v>9.9629433506954246E-2</v>
      </c>
      <c r="G7749" s="211">
        <v>0.11984108318942156</v>
      </c>
      <c r="H7749" s="211">
        <v>0.11798009206135832</v>
      </c>
      <c r="I7749" s="211">
        <v>0.49039461006074114</v>
      </c>
      <c r="J7749" s="211">
        <v>0.44771946237263222</v>
      </c>
      <c r="K7749" s="211">
        <v>0.55288435429642913</v>
      </c>
      <c r="L7749" s="211">
        <v>0.27557926173273684</v>
      </c>
      <c r="M7749" s="211">
        <v>8.3873354750728657E-2</v>
      </c>
      <c r="N7749" s="211">
        <v>0.4942686081524128</v>
      </c>
      <c r="O7749" s="211">
        <v>0.76724630335488486</v>
      </c>
      <c r="P7749" s="211">
        <v>6.3263026729407396E-2</v>
      </c>
      <c r="Q7749" s="211">
        <v>4.2977086478453032E-2</v>
      </c>
      <c r="R7749" s="211">
        <v>0.40047896993656601</v>
      </c>
      <c r="S7749" s="211">
        <v>0.2921008715279978</v>
      </c>
      <c r="T7749" s="211">
        <v>0.53481692294530292</v>
      </c>
      <c r="U7749" s="211">
        <v>0.44171851276203805</v>
      </c>
      <c r="V7749" s="211">
        <v>5.3169580254871812E-2</v>
      </c>
      <c r="W7749" s="211">
        <v>0.51899144061743907</v>
      </c>
      <c r="X7749" s="211">
        <v>0.33171192284854267</v>
      </c>
      <c r="Y7749" s="211">
        <v>0.68457107900174052</v>
      </c>
      <c r="Z7749" s="211">
        <v>0.13772047870770601</v>
      </c>
      <c r="AA7749" s="212">
        <v>0.12290958412552094</v>
      </c>
    </row>
    <row r="7750" spans="1:27" x14ac:dyDescent="0.35">
      <c r="A7750" s="210" t="s">
        <v>8426</v>
      </c>
      <c r="B7750" s="217">
        <v>188.59803439166771</v>
      </c>
      <c r="C7750" s="211">
        <v>7.8115877291408689E-2</v>
      </c>
      <c r="D7750" s="211">
        <v>0.1277637311403676</v>
      </c>
      <c r="E7750" s="211">
        <v>7.4910020407636793E-2</v>
      </c>
      <c r="F7750" s="211">
        <v>0.113817387703345</v>
      </c>
      <c r="G7750" s="211">
        <v>0.12167579386305216</v>
      </c>
      <c r="H7750" s="211">
        <v>0.12131918364165481</v>
      </c>
      <c r="I7750" s="211">
        <v>0.42178473912914627</v>
      </c>
      <c r="J7750" s="211">
        <v>0.39440710575725091</v>
      </c>
      <c r="K7750" s="211">
        <v>0.63649114889665925</v>
      </c>
      <c r="L7750" s="211">
        <v>0.27695812113561258</v>
      </c>
      <c r="M7750" s="211">
        <v>0.10359937852111886</v>
      </c>
      <c r="N7750" s="211">
        <v>0.41633229942634542</v>
      </c>
      <c r="O7750" s="211">
        <v>0.74689053924502424</v>
      </c>
      <c r="P7750" s="211">
        <v>7.0611613441927207E-2</v>
      </c>
      <c r="Q7750" s="211">
        <v>6.3389688417907056E-2</v>
      </c>
      <c r="R7750" s="211">
        <v>0.41180112257571694</v>
      </c>
      <c r="S7750" s="211">
        <v>0.29078947789822712</v>
      </c>
      <c r="T7750" s="211">
        <v>0.5403602570418381</v>
      </c>
      <c r="U7750" s="211">
        <v>0.47622473817119632</v>
      </c>
      <c r="V7750" s="211">
        <v>0.12061159101018276</v>
      </c>
      <c r="W7750" s="211">
        <v>0.51548129282384547</v>
      </c>
      <c r="X7750" s="211">
        <v>0.43046565117469843</v>
      </c>
      <c r="Y7750" s="211">
        <v>0.76865301622015691</v>
      </c>
      <c r="Z7750" s="211">
        <v>0.14763313122298705</v>
      </c>
      <c r="AA7750" s="212">
        <v>0.11314424508992164</v>
      </c>
    </row>
    <row r="7751" spans="1:27" x14ac:dyDescent="0.35">
      <c r="A7751" s="210" t="s">
        <v>8427</v>
      </c>
      <c r="B7751" s="217">
        <v>162.8581593335939</v>
      </c>
      <c r="C7751" s="211">
        <v>8.4260595082048681E-2</v>
      </c>
      <c r="D7751" s="211">
        <v>0.12136473911842906</v>
      </c>
      <c r="E7751" s="211">
        <v>7.6317830677729903E-2</v>
      </c>
      <c r="F7751" s="211">
        <v>8.6934417217024468E-2</v>
      </c>
      <c r="G7751" s="211">
        <v>0.12077833438172593</v>
      </c>
      <c r="H7751" s="211">
        <v>0.1133467682382963</v>
      </c>
      <c r="I7751" s="211">
        <v>0.50981273559081619</v>
      </c>
      <c r="J7751" s="211">
        <v>0.43092650361727791</v>
      </c>
      <c r="K7751" s="211">
        <v>0.59035543758929676</v>
      </c>
      <c r="L7751" s="211">
        <v>0.28314832152869601</v>
      </c>
      <c r="M7751" s="211">
        <v>9.4937208877249449E-2</v>
      </c>
      <c r="N7751" s="211">
        <v>0.45411533525418812</v>
      </c>
      <c r="O7751" s="211">
        <v>0.67601359742434486</v>
      </c>
      <c r="P7751" s="211">
        <v>6.8882008587683757E-2</v>
      </c>
      <c r="Q7751" s="211">
        <v>7.9366745434390526E-2</v>
      </c>
      <c r="R7751" s="211">
        <v>0.4459360799276062</v>
      </c>
      <c r="S7751" s="211">
        <v>0.25361854533562816</v>
      </c>
      <c r="T7751" s="211">
        <v>0.51361304041859546</v>
      </c>
      <c r="U7751" s="211">
        <v>0.37104310092435888</v>
      </c>
      <c r="V7751" s="211">
        <v>0.1694547274117677</v>
      </c>
      <c r="W7751" s="211">
        <v>0.49789956342534614</v>
      </c>
      <c r="X7751" s="211">
        <v>0.35730366788913848</v>
      </c>
      <c r="Y7751" s="211">
        <v>0.64581338379681597</v>
      </c>
      <c r="Z7751" s="211">
        <v>0.14665199039055463</v>
      </c>
      <c r="AA7751" s="212">
        <v>0.11478048926021299</v>
      </c>
    </row>
    <row r="7752" spans="1:27" x14ac:dyDescent="0.35">
      <c r="A7752" s="210" t="s">
        <v>8428</v>
      </c>
      <c r="B7752" s="217">
        <v>151.7660523666593</v>
      </c>
      <c r="C7752" s="211">
        <v>7.3176825438988499E-2</v>
      </c>
      <c r="D7752" s="211">
        <v>0.12865724210250798</v>
      </c>
      <c r="E7752" s="211">
        <v>7.9179368234977288E-2</v>
      </c>
      <c r="F7752" s="211">
        <v>0.10236618532041214</v>
      </c>
      <c r="G7752" s="211">
        <v>0.12140550680173182</v>
      </c>
      <c r="H7752" s="211">
        <v>0.107748147056228</v>
      </c>
      <c r="I7752" s="211">
        <v>0.46268381176161022</v>
      </c>
      <c r="J7752" s="211">
        <v>0.3938777173105944</v>
      </c>
      <c r="K7752" s="211">
        <v>0.53293366913595963</v>
      </c>
      <c r="L7752" s="211">
        <v>0.2794401437586444</v>
      </c>
      <c r="M7752" s="211">
        <v>0.10604499662784696</v>
      </c>
      <c r="N7752" s="211">
        <v>0.42682431717830754</v>
      </c>
      <c r="O7752" s="211">
        <v>0.66793364403131195</v>
      </c>
      <c r="P7752" s="211">
        <v>7.3187732528771268E-2</v>
      </c>
      <c r="Q7752" s="211">
        <v>0.13663195229215749</v>
      </c>
      <c r="R7752" s="211">
        <v>0.43690857132137018</v>
      </c>
      <c r="S7752" s="211">
        <v>0.32004326568255304</v>
      </c>
      <c r="T7752" s="211">
        <v>0.55790131536644627</v>
      </c>
      <c r="U7752" s="211">
        <v>0.40373202383464435</v>
      </c>
      <c r="V7752" s="211">
        <v>9.3152109824632151E-2</v>
      </c>
      <c r="W7752" s="211">
        <v>0.49618468562385276</v>
      </c>
      <c r="X7752" s="211">
        <v>0.34491028887343045</v>
      </c>
      <c r="Y7752" s="211">
        <v>0.73763498933253779</v>
      </c>
      <c r="Z7752" s="211">
        <v>0.14892583571066478</v>
      </c>
      <c r="AA7752" s="212">
        <v>0.11652191487151561</v>
      </c>
    </row>
    <row r="7753" spans="1:27" x14ac:dyDescent="0.35">
      <c r="A7753" s="210" t="s">
        <v>8429</v>
      </c>
      <c r="B7753" s="217">
        <v>136.79308313804557</v>
      </c>
      <c r="C7753" s="211">
        <v>6.5264007302388002E-2</v>
      </c>
      <c r="D7753" s="211">
        <v>0.12042310172298451</v>
      </c>
      <c r="E7753" s="211">
        <v>7.3069508666682312E-2</v>
      </c>
      <c r="F7753" s="211">
        <v>9.1505666795688403E-2</v>
      </c>
      <c r="G7753" s="211">
        <v>0.11705828574732567</v>
      </c>
      <c r="H7753" s="211">
        <v>0.12271919084033109</v>
      </c>
      <c r="I7753" s="211">
        <v>0.49013233874884188</v>
      </c>
      <c r="J7753" s="211">
        <v>0.44317755195865149</v>
      </c>
      <c r="K7753" s="211">
        <v>0.64551663539303239</v>
      </c>
      <c r="L7753" s="211">
        <v>0.27213758123786974</v>
      </c>
      <c r="M7753" s="211">
        <v>7.6605935623525259E-2</v>
      </c>
      <c r="N7753" s="211">
        <v>0.39397673263586275</v>
      </c>
      <c r="O7753" s="211">
        <v>0.71194211083930481</v>
      </c>
      <c r="P7753" s="211">
        <v>6.9198325512318373E-2</v>
      </c>
      <c r="Q7753" s="211">
        <v>5.1973610390578004E-2</v>
      </c>
      <c r="R7753" s="211">
        <v>0.38162981927141759</v>
      </c>
      <c r="S7753" s="211">
        <v>0.31027224131410758</v>
      </c>
      <c r="T7753" s="211">
        <v>0.57228931024536911</v>
      </c>
      <c r="U7753" s="211">
        <v>0.38145794695633067</v>
      </c>
      <c r="V7753" s="211">
        <v>0.1190079396377894</v>
      </c>
      <c r="W7753" s="211">
        <v>0.55103909289876774</v>
      </c>
      <c r="X7753" s="211">
        <v>0.26327844717171944</v>
      </c>
      <c r="Y7753" s="211">
        <v>0.6925061306560174</v>
      </c>
      <c r="Z7753" s="211">
        <v>0.1499879238143319</v>
      </c>
      <c r="AA7753" s="212">
        <v>0.11675041993328875</v>
      </c>
    </row>
    <row r="7754" spans="1:27" x14ac:dyDescent="0.35">
      <c r="A7754" s="210" t="s">
        <v>8430</v>
      </c>
      <c r="B7754" s="217">
        <v>114.35055954695804</v>
      </c>
      <c r="C7754" s="211">
        <v>5.3754950472020911E-2</v>
      </c>
      <c r="D7754" s="211">
        <v>0.12500031330093753</v>
      </c>
      <c r="E7754" s="211">
        <v>7.7338350055655397E-2</v>
      </c>
      <c r="F7754" s="211">
        <v>6.8986306215685203E-2</v>
      </c>
      <c r="G7754" s="211">
        <v>0.12226326255385782</v>
      </c>
      <c r="H7754" s="211">
        <v>0.11898459287060398</v>
      </c>
      <c r="I7754" s="211">
        <v>0.47302506349145912</v>
      </c>
      <c r="J7754" s="211">
        <v>0.45886050044280985</v>
      </c>
      <c r="K7754" s="211">
        <v>0.61004853768303724</v>
      </c>
      <c r="L7754" s="211">
        <v>0.27824602439323182</v>
      </c>
      <c r="M7754" s="211">
        <v>9.9808320340514178E-2</v>
      </c>
      <c r="N7754" s="211">
        <v>0.42558501799737258</v>
      </c>
      <c r="O7754" s="211">
        <v>0.74681902260799815</v>
      </c>
      <c r="P7754" s="211">
        <v>7.0128941250401866E-2</v>
      </c>
      <c r="Q7754" s="211">
        <v>6.905225074507465E-2</v>
      </c>
      <c r="R7754" s="211">
        <v>0.42691772198858574</v>
      </c>
      <c r="S7754" s="211">
        <v>0.29980148995339329</v>
      </c>
      <c r="T7754" s="211">
        <v>0.56138536496272651</v>
      </c>
      <c r="U7754" s="211">
        <v>0.3872312995434169</v>
      </c>
      <c r="V7754" s="211">
        <v>5.5295679431985378E-2</v>
      </c>
      <c r="W7754" s="211">
        <v>0.55906864843266724</v>
      </c>
      <c r="X7754" s="211">
        <v>0.28256790383910324</v>
      </c>
      <c r="Y7754" s="211">
        <v>0.57218481665106813</v>
      </c>
      <c r="Z7754" s="211">
        <v>0.14724774962750894</v>
      </c>
      <c r="AA7754" s="212">
        <v>0.12007617305296153</v>
      </c>
    </row>
    <row r="7755" spans="1:27" x14ac:dyDescent="0.35">
      <c r="A7755" s="210" t="s">
        <v>8431</v>
      </c>
      <c r="B7755" s="217">
        <v>151.7587963359492</v>
      </c>
      <c r="C7755" s="211">
        <v>4.8984586389541805E-2</v>
      </c>
      <c r="D7755" s="211">
        <v>0.12316105014739129</v>
      </c>
      <c r="E7755" s="211">
        <v>7.6658780759867609E-2</v>
      </c>
      <c r="F7755" s="211">
        <v>0.10882343318993994</v>
      </c>
      <c r="G7755" s="211">
        <v>0.11529731665300348</v>
      </c>
      <c r="H7755" s="211">
        <v>0.116874337895038</v>
      </c>
      <c r="I7755" s="211">
        <v>0.46959591497971009</v>
      </c>
      <c r="J7755" s="211">
        <v>0.38563500867161471</v>
      </c>
      <c r="K7755" s="211">
        <v>0.56963317854394246</v>
      </c>
      <c r="L7755" s="211">
        <v>0.2764635077667833</v>
      </c>
      <c r="M7755" s="211">
        <v>9.4373492138260934E-2</v>
      </c>
      <c r="N7755" s="211">
        <v>0.45539279790025278</v>
      </c>
      <c r="O7755" s="211">
        <v>0.59733112011084177</v>
      </c>
      <c r="P7755" s="211">
        <v>6.9357832682670678E-2</v>
      </c>
      <c r="Q7755" s="211">
        <v>0.13109012108425608</v>
      </c>
      <c r="R7755" s="211">
        <v>0.438547602370984</v>
      </c>
      <c r="S7755" s="211">
        <v>0.41319868762212686</v>
      </c>
      <c r="T7755" s="211">
        <v>0.59296807726098399</v>
      </c>
      <c r="U7755" s="211">
        <v>0.47243513897676137</v>
      </c>
      <c r="V7755" s="211">
        <v>0.11515112202562169</v>
      </c>
      <c r="W7755" s="211">
        <v>0.59737845514919097</v>
      </c>
      <c r="X7755" s="211">
        <v>0.40555567700732142</v>
      </c>
      <c r="Y7755" s="211">
        <v>0.65173415585935879</v>
      </c>
      <c r="Z7755" s="211">
        <v>0.14802085437309767</v>
      </c>
      <c r="AA7755" s="212">
        <v>0.1171092939285973</v>
      </c>
    </row>
    <row r="7756" spans="1:27" x14ac:dyDescent="0.35">
      <c r="A7756" s="210" t="s">
        <v>8432</v>
      </c>
      <c r="B7756" s="217">
        <v>176.87670223879016</v>
      </c>
      <c r="C7756" s="211">
        <v>6.6501075446577532E-2</v>
      </c>
      <c r="D7756" s="211">
        <v>0.12178501959602156</v>
      </c>
      <c r="E7756" s="211">
        <v>8.1683918151284146E-2</v>
      </c>
      <c r="F7756" s="211">
        <v>9.5536653871853144E-2</v>
      </c>
      <c r="G7756" s="211">
        <v>0.11522694244958402</v>
      </c>
      <c r="H7756" s="211">
        <v>0.12643079560692111</v>
      </c>
      <c r="I7756" s="211">
        <v>0.47156469783936694</v>
      </c>
      <c r="J7756" s="211">
        <v>0.43818145243589979</v>
      </c>
      <c r="K7756" s="211">
        <v>0.63526205507948708</v>
      </c>
      <c r="L7756" s="211">
        <v>0.26898121422592175</v>
      </c>
      <c r="M7756" s="211">
        <v>0.11457531746008826</v>
      </c>
      <c r="N7756" s="211">
        <v>0.37767902685716281</v>
      </c>
      <c r="O7756" s="211">
        <v>0.73291330783071351</v>
      </c>
      <c r="P7756" s="211">
        <v>6.9895407472817167E-2</v>
      </c>
      <c r="Q7756" s="211">
        <v>9.7454095638437571E-2</v>
      </c>
      <c r="R7756" s="211">
        <v>0.48600415260532881</v>
      </c>
      <c r="S7756" s="211">
        <v>0.34203062314381188</v>
      </c>
      <c r="T7756" s="211">
        <v>0.55757182398803229</v>
      </c>
      <c r="U7756" s="211">
        <v>0.38912783352576463</v>
      </c>
      <c r="V7756" s="211">
        <v>0.13373487244761806</v>
      </c>
      <c r="W7756" s="211">
        <v>0.5307728887920955</v>
      </c>
      <c r="X7756" s="211">
        <v>0.28835662362503461</v>
      </c>
      <c r="Y7756" s="211">
        <v>0.67660188574658375</v>
      </c>
      <c r="Z7756" s="211">
        <v>0.14715565866565439</v>
      </c>
      <c r="AA7756" s="212">
        <v>0.11457352585446476</v>
      </c>
    </row>
    <row r="7757" spans="1:27" x14ac:dyDescent="0.35">
      <c r="A7757" s="210" t="s">
        <v>8433</v>
      </c>
      <c r="B7757" s="217">
        <v>140.58091181760506</v>
      </c>
      <c r="C7757" s="211">
        <v>5.9989113626221773E-2</v>
      </c>
      <c r="D7757" s="211">
        <v>0.12802266509523846</v>
      </c>
      <c r="E7757" s="211">
        <v>7.3098502252814238E-2</v>
      </c>
      <c r="F7757" s="211">
        <v>7.8053399372637527E-2</v>
      </c>
      <c r="G7757" s="211">
        <v>0.12105437297157891</v>
      </c>
      <c r="H7757" s="211">
        <v>0.12035123779784555</v>
      </c>
      <c r="I7757" s="211">
        <v>0.4512069241157689</v>
      </c>
      <c r="J7757" s="211">
        <v>0.47548758455863677</v>
      </c>
      <c r="K7757" s="211">
        <v>0.62149137886495942</v>
      </c>
      <c r="L7757" s="211">
        <v>0.27309895097257741</v>
      </c>
      <c r="M7757" s="211">
        <v>8.0152586679220164E-2</v>
      </c>
      <c r="N7757" s="211">
        <v>0.49252233815513152</v>
      </c>
      <c r="O7757" s="211">
        <v>0.72084631063792692</v>
      </c>
      <c r="P7757" s="211">
        <v>6.7604125425407904E-2</v>
      </c>
      <c r="Q7757" s="211">
        <v>0.1494899575738684</v>
      </c>
      <c r="R7757" s="211">
        <v>0.48374113107506073</v>
      </c>
      <c r="S7757" s="211">
        <v>0.38630473338199167</v>
      </c>
      <c r="T7757" s="211">
        <v>0.57027798918451511</v>
      </c>
      <c r="U7757" s="211">
        <v>0.52444281222839684</v>
      </c>
      <c r="V7757" s="211">
        <v>6.7444344705568204E-2</v>
      </c>
      <c r="W7757" s="211">
        <v>0.59072738893916199</v>
      </c>
      <c r="X7757" s="211">
        <v>0.34481349446431048</v>
      </c>
      <c r="Y7757" s="211">
        <v>0.75156242474093804</v>
      </c>
      <c r="Z7757" s="211">
        <v>0.14884315123976827</v>
      </c>
      <c r="AA7757" s="212">
        <v>0.1172026864314899</v>
      </c>
    </row>
    <row r="7758" spans="1:27" x14ac:dyDescent="0.35">
      <c r="A7758" s="210" t="s">
        <v>8434</v>
      </c>
      <c r="B7758" s="217">
        <v>123.71142188910751</v>
      </c>
      <c r="C7758" s="211">
        <v>7.7835129137108314E-2</v>
      </c>
      <c r="D7758" s="211">
        <v>0.12225092158266863</v>
      </c>
      <c r="E7758" s="211">
        <v>7.746871690899601E-2</v>
      </c>
      <c r="F7758" s="211">
        <v>8.938461637920718E-2</v>
      </c>
      <c r="G7758" s="211">
        <v>0.12563665911368671</v>
      </c>
      <c r="H7758" s="211">
        <v>0.11974247176714675</v>
      </c>
      <c r="I7758" s="211">
        <v>0.49321645703457084</v>
      </c>
      <c r="J7758" s="211">
        <v>0.48884842456105515</v>
      </c>
      <c r="K7758" s="211">
        <v>0.62747503646612235</v>
      </c>
      <c r="L7758" s="211">
        <v>0.27108307617157279</v>
      </c>
      <c r="M7758" s="211">
        <v>9.3050926745118293E-2</v>
      </c>
      <c r="N7758" s="211">
        <v>0.4141721528046709</v>
      </c>
      <c r="O7758" s="211">
        <v>0.54530903551571053</v>
      </c>
      <c r="P7758" s="211">
        <v>7.0169755481869142E-2</v>
      </c>
      <c r="Q7758" s="211">
        <v>8.8279925980289331E-2</v>
      </c>
      <c r="R7758" s="211">
        <v>0.46934470280741253</v>
      </c>
      <c r="S7758" s="211">
        <v>0.29555886208031401</v>
      </c>
      <c r="T7758" s="211">
        <v>0.57264603056723062</v>
      </c>
      <c r="U7758" s="211">
        <v>0.32908926058724219</v>
      </c>
      <c r="V7758" s="211">
        <v>9.8174512458676588E-2</v>
      </c>
      <c r="W7758" s="211">
        <v>0.522538901414483</v>
      </c>
      <c r="X7758" s="211">
        <v>0.38863805775091587</v>
      </c>
      <c r="Y7758" s="211">
        <v>0.55343786976113862</v>
      </c>
      <c r="Z7758" s="211">
        <v>0.14850416889952878</v>
      </c>
      <c r="AA7758" s="212">
        <v>0.11753235883640831</v>
      </c>
    </row>
    <row r="7759" spans="1:27" x14ac:dyDescent="0.35">
      <c r="A7759" s="210" t="s">
        <v>8435</v>
      </c>
      <c r="B7759" s="217">
        <v>139.22828779552503</v>
      </c>
      <c r="C7759" s="211">
        <v>6.3455096476875791E-2</v>
      </c>
      <c r="D7759" s="211">
        <v>0.12065233743028722</v>
      </c>
      <c r="E7759" s="211">
        <v>7.8062142017787398E-2</v>
      </c>
      <c r="F7759" s="211">
        <v>7.8865170645087301E-2</v>
      </c>
      <c r="G7759" s="211">
        <v>0.12168953490992106</v>
      </c>
      <c r="H7759" s="211">
        <v>0.11931411165809463</v>
      </c>
      <c r="I7759" s="211">
        <v>0.44676743448687317</v>
      </c>
      <c r="J7759" s="211">
        <v>0.46686539773956065</v>
      </c>
      <c r="K7759" s="211">
        <v>0.53628597459994842</v>
      </c>
      <c r="L7759" s="211">
        <v>0.26574769358751044</v>
      </c>
      <c r="M7759" s="211">
        <v>9.7686388666323815E-2</v>
      </c>
      <c r="N7759" s="211">
        <v>0.46305917583063527</v>
      </c>
      <c r="O7759" s="211">
        <v>0.71295112469459943</v>
      </c>
      <c r="P7759" s="211">
        <v>6.2097889645936752E-2</v>
      </c>
      <c r="Q7759" s="211">
        <v>7.3418933041961856E-2</v>
      </c>
      <c r="R7759" s="211">
        <v>0.46516749920782968</v>
      </c>
      <c r="S7759" s="211">
        <v>0.389665646736362</v>
      </c>
      <c r="T7759" s="211">
        <v>0.56889309529225718</v>
      </c>
      <c r="U7759" s="211">
        <v>0.47391769504709719</v>
      </c>
      <c r="V7759" s="211">
        <v>0.12276402209938381</v>
      </c>
      <c r="W7759" s="211">
        <v>0.53266246904349779</v>
      </c>
      <c r="X7759" s="211">
        <v>0.33420313671796309</v>
      </c>
      <c r="Y7759" s="211">
        <v>0.69859573550486542</v>
      </c>
      <c r="Z7759" s="211">
        <v>0.14555529941205422</v>
      </c>
      <c r="AA7759" s="212">
        <v>0.12373113761752075</v>
      </c>
    </row>
    <row r="7760" spans="1:27" x14ac:dyDescent="0.35">
      <c r="A7760" s="210" t="s">
        <v>8436</v>
      </c>
      <c r="B7760" s="217">
        <v>135.06310869898533</v>
      </c>
      <c r="C7760" s="211">
        <v>8.0703404760561676E-2</v>
      </c>
      <c r="D7760" s="211">
        <v>0.12154081704976456</v>
      </c>
      <c r="E7760" s="211">
        <v>7.0483050848120093E-2</v>
      </c>
      <c r="F7760" s="211">
        <v>0.11645336077927272</v>
      </c>
      <c r="G7760" s="211">
        <v>0.12406518039762283</v>
      </c>
      <c r="H7760" s="211">
        <v>0.11198314938495708</v>
      </c>
      <c r="I7760" s="211">
        <v>0.44528130967403773</v>
      </c>
      <c r="J7760" s="211">
        <v>0.46911252584916646</v>
      </c>
      <c r="K7760" s="211">
        <v>0.62439285726369576</v>
      </c>
      <c r="L7760" s="211">
        <v>0.27843048716065216</v>
      </c>
      <c r="M7760" s="211">
        <v>0.11004529768215668</v>
      </c>
      <c r="N7760" s="211">
        <v>0.50119959790487212</v>
      </c>
      <c r="O7760" s="211">
        <v>0.74306806844846096</v>
      </c>
      <c r="P7760" s="211">
        <v>6.5573970251408722E-2</v>
      </c>
      <c r="Q7760" s="211">
        <v>4.8743211229238997E-2</v>
      </c>
      <c r="R7760" s="211">
        <v>0.45690800219023969</v>
      </c>
      <c r="S7760" s="211">
        <v>0.26522057110373454</v>
      </c>
      <c r="T7760" s="211">
        <v>0.57160921548217491</v>
      </c>
      <c r="U7760" s="211">
        <v>0.39712325315178926</v>
      </c>
      <c r="V7760" s="211">
        <v>7.1052401646530566E-2</v>
      </c>
      <c r="W7760" s="211">
        <v>0.63768418401728444</v>
      </c>
      <c r="X7760" s="211">
        <v>0.3785362228528602</v>
      </c>
      <c r="Y7760" s="211">
        <v>0.67990541140098015</v>
      </c>
      <c r="Z7760" s="211">
        <v>0.14977606789938624</v>
      </c>
      <c r="AA7760" s="212">
        <v>0.11383702813754076</v>
      </c>
    </row>
    <row r="7761" spans="1:27" x14ac:dyDescent="0.35">
      <c r="A7761" s="210" t="s">
        <v>8437</v>
      </c>
      <c r="B7761" s="217">
        <v>136.02813806381198</v>
      </c>
      <c r="C7761" s="211">
        <v>7.5363842765074712E-2</v>
      </c>
      <c r="D7761" s="211">
        <v>0.12808582073496136</v>
      </c>
      <c r="E7761" s="211">
        <v>8.7240247145889904E-2</v>
      </c>
      <c r="F7761" s="211">
        <v>0.10683270635541492</v>
      </c>
      <c r="G7761" s="211">
        <v>0.11593616301439975</v>
      </c>
      <c r="H7761" s="211">
        <v>0.11951502572449041</v>
      </c>
      <c r="I7761" s="211">
        <v>0.51448022216817391</v>
      </c>
      <c r="J7761" s="211">
        <v>0.39901503024718626</v>
      </c>
      <c r="K7761" s="211">
        <v>0.5848821068856267</v>
      </c>
      <c r="L7761" s="211">
        <v>0.27507193805521035</v>
      </c>
      <c r="M7761" s="211">
        <v>8.7246242741497004E-2</v>
      </c>
      <c r="N7761" s="211">
        <v>0.39889040001618015</v>
      </c>
      <c r="O7761" s="211">
        <v>0.72022694680586552</v>
      </c>
      <c r="P7761" s="211">
        <v>7.2879490797045532E-2</v>
      </c>
      <c r="Q7761" s="211">
        <v>7.5149834277159849E-2</v>
      </c>
      <c r="R7761" s="211">
        <v>0.45217913201257592</v>
      </c>
      <c r="S7761" s="211">
        <v>0.4114499115783582</v>
      </c>
      <c r="T7761" s="211">
        <v>0.57317882366210404</v>
      </c>
      <c r="U7761" s="211">
        <v>0.40800671162938751</v>
      </c>
      <c r="V7761" s="211">
        <v>0.10327647748188412</v>
      </c>
      <c r="W7761" s="211">
        <v>0.57307000607440983</v>
      </c>
      <c r="X7761" s="211">
        <v>0.38938160869212457</v>
      </c>
      <c r="Y7761" s="211">
        <v>0.58375426930294427</v>
      </c>
      <c r="Z7761" s="211">
        <v>0.14889711787749607</v>
      </c>
      <c r="AA7761" s="212">
        <v>0.12242739539087864</v>
      </c>
    </row>
    <row r="7762" spans="1:27" x14ac:dyDescent="0.35">
      <c r="A7762" s="210" t="s">
        <v>8438</v>
      </c>
      <c r="B7762" s="217">
        <v>134.49804946086982</v>
      </c>
      <c r="C7762" s="211">
        <v>6.870707749843312E-2</v>
      </c>
      <c r="D7762" s="211">
        <v>0.11974569076259302</v>
      </c>
      <c r="E7762" s="211">
        <v>8.0734591552499901E-2</v>
      </c>
      <c r="F7762" s="211">
        <v>8.5859131197189048E-2</v>
      </c>
      <c r="G7762" s="211">
        <v>0.12017198491885303</v>
      </c>
      <c r="H7762" s="211">
        <v>0.12365620972382883</v>
      </c>
      <c r="I7762" s="211">
        <v>0.50362872611445619</v>
      </c>
      <c r="J7762" s="211">
        <v>0.39627468735209337</v>
      </c>
      <c r="K7762" s="211">
        <v>0.64815098511319857</v>
      </c>
      <c r="L7762" s="211">
        <v>0.27089587446680441</v>
      </c>
      <c r="M7762" s="211">
        <v>9.8421421166916739E-2</v>
      </c>
      <c r="N7762" s="211">
        <v>0.52665570077003265</v>
      </c>
      <c r="O7762" s="211">
        <v>0.74059296209687164</v>
      </c>
      <c r="P7762" s="211">
        <v>6.9576380728560788E-2</v>
      </c>
      <c r="Q7762" s="211">
        <v>0.10411444707596949</v>
      </c>
      <c r="R7762" s="211">
        <v>0.48899634477609333</v>
      </c>
      <c r="S7762" s="211">
        <v>0.3017364310757682</v>
      </c>
      <c r="T7762" s="211">
        <v>0.56378665623407687</v>
      </c>
      <c r="U7762" s="211">
        <v>0.32764315000757166</v>
      </c>
      <c r="V7762" s="211">
        <v>9.3478015182183155E-2</v>
      </c>
      <c r="W7762" s="211">
        <v>0.46420442646434401</v>
      </c>
      <c r="X7762" s="211">
        <v>0.29439510805945779</v>
      </c>
      <c r="Y7762" s="211">
        <v>0.71819491802258162</v>
      </c>
      <c r="Z7762" s="211">
        <v>0.14677190815698749</v>
      </c>
      <c r="AA7762" s="212">
        <v>0.12477982396044837</v>
      </c>
    </row>
    <row r="7763" spans="1:27" x14ac:dyDescent="0.35">
      <c r="A7763" s="210" t="s">
        <v>8439</v>
      </c>
      <c r="B7763" s="217">
        <v>106.64062020268672</v>
      </c>
      <c r="C7763" s="211">
        <v>5.5256079434474248E-2</v>
      </c>
      <c r="D7763" s="211">
        <v>0.12182773966837857</v>
      </c>
      <c r="E7763" s="211">
        <v>8.210773095454843E-2</v>
      </c>
      <c r="F7763" s="211">
        <v>0.10969141517101874</v>
      </c>
      <c r="G7763" s="211">
        <v>0.11924333919901568</v>
      </c>
      <c r="H7763" s="211">
        <v>0.12378232560841868</v>
      </c>
      <c r="I7763" s="211">
        <v>0.512620801046485</v>
      </c>
      <c r="J7763" s="211">
        <v>0.42951827347944177</v>
      </c>
      <c r="K7763" s="211">
        <v>0.52963295832379964</v>
      </c>
      <c r="L7763" s="211">
        <v>0.27866628223662299</v>
      </c>
      <c r="M7763" s="211">
        <v>9.8062740761738779E-2</v>
      </c>
      <c r="N7763" s="211">
        <v>0.35704465940822933</v>
      </c>
      <c r="O7763" s="211">
        <v>0.60753075556004477</v>
      </c>
      <c r="P7763" s="211">
        <v>6.8868137961037232E-2</v>
      </c>
      <c r="Q7763" s="211">
        <v>9.0795753086092459E-2</v>
      </c>
      <c r="R7763" s="211">
        <v>0.36245013964983247</v>
      </c>
      <c r="S7763" s="211">
        <v>0.38197199848632113</v>
      </c>
      <c r="T7763" s="211">
        <v>0.62408694292715527</v>
      </c>
      <c r="U7763" s="211">
        <v>0.33629938008919169</v>
      </c>
      <c r="V7763" s="211">
        <v>5.2772388570458351E-2</v>
      </c>
      <c r="W7763" s="211">
        <v>0.62448891778822258</v>
      </c>
      <c r="X7763" s="211">
        <v>0.30809504662104137</v>
      </c>
      <c r="Y7763" s="211">
        <v>0.58992174476885295</v>
      </c>
      <c r="Z7763" s="211">
        <v>0.14713207603384343</v>
      </c>
      <c r="AA7763" s="212">
        <v>0.1175914158584823</v>
      </c>
    </row>
    <row r="7764" spans="1:27" x14ac:dyDescent="0.35">
      <c r="A7764" s="210" t="s">
        <v>8440</v>
      </c>
      <c r="B7764" s="217">
        <v>149.17989376362087</v>
      </c>
      <c r="C7764" s="211">
        <v>5.5740086466394362E-2</v>
      </c>
      <c r="D7764" s="211">
        <v>0.11658143131193702</v>
      </c>
      <c r="E7764" s="211">
        <v>7.7310530901522193E-2</v>
      </c>
      <c r="F7764" s="211">
        <v>9.2742010813173487E-2</v>
      </c>
      <c r="G7764" s="211">
        <v>0.11680690563606122</v>
      </c>
      <c r="H7764" s="211">
        <v>0.11315715385136717</v>
      </c>
      <c r="I7764" s="211">
        <v>0.44533079342930437</v>
      </c>
      <c r="J7764" s="211">
        <v>0.42321292932155069</v>
      </c>
      <c r="K7764" s="211">
        <v>0.64051753751891705</v>
      </c>
      <c r="L7764" s="211">
        <v>0.27857401767113676</v>
      </c>
      <c r="M7764" s="211">
        <v>0.12102658373252147</v>
      </c>
      <c r="N7764" s="211">
        <v>0.41460252816983068</v>
      </c>
      <c r="O7764" s="211">
        <v>0.72095465396636371</v>
      </c>
      <c r="P7764" s="211">
        <v>6.252104630647326E-2</v>
      </c>
      <c r="Q7764" s="211">
        <v>7.4376225157008966E-2</v>
      </c>
      <c r="R7764" s="211">
        <v>0.42141753648561264</v>
      </c>
      <c r="S7764" s="211">
        <v>0.37211379998034744</v>
      </c>
      <c r="T7764" s="211">
        <v>0.62204702351736152</v>
      </c>
      <c r="U7764" s="211">
        <v>0.36762495312171112</v>
      </c>
      <c r="V7764" s="211">
        <v>0.10395732317040739</v>
      </c>
      <c r="W7764" s="211">
        <v>0.53152880885045373</v>
      </c>
      <c r="X7764" s="211">
        <v>0.28527634978576843</v>
      </c>
      <c r="Y7764" s="211">
        <v>0.68528129581946118</v>
      </c>
      <c r="Z7764" s="211">
        <v>0.14779669247020252</v>
      </c>
      <c r="AA7764" s="212">
        <v>0.113554107760844</v>
      </c>
    </row>
    <row r="7765" spans="1:27" x14ac:dyDescent="0.35">
      <c r="A7765" s="210" t="s">
        <v>8441</v>
      </c>
      <c r="B7765" s="217">
        <v>125.35702466624267</v>
      </c>
      <c r="C7765" s="211">
        <v>6.577309296769282E-2</v>
      </c>
      <c r="D7765" s="211">
        <v>0.1198872316650044</v>
      </c>
      <c r="E7765" s="211">
        <v>8.0482609254333703E-2</v>
      </c>
      <c r="F7765" s="211">
        <v>0.11137521806525982</v>
      </c>
      <c r="G7765" s="211">
        <v>0.11571210139654808</v>
      </c>
      <c r="H7765" s="211">
        <v>0.11057354871804979</v>
      </c>
      <c r="I7765" s="211">
        <v>0.52915036779983204</v>
      </c>
      <c r="J7765" s="211">
        <v>0.43969008956491695</v>
      </c>
      <c r="K7765" s="211">
        <v>0.5929520443949492</v>
      </c>
      <c r="L7765" s="211">
        <v>0.2797369394766156</v>
      </c>
      <c r="M7765" s="211">
        <v>9.9823349696833777E-2</v>
      </c>
      <c r="N7765" s="211">
        <v>0.43433847484783783</v>
      </c>
      <c r="O7765" s="211">
        <v>0.69488862699413689</v>
      </c>
      <c r="P7765" s="211">
        <v>7.0112543675444131E-2</v>
      </c>
      <c r="Q7765" s="211">
        <v>5.965944461130368E-2</v>
      </c>
      <c r="R7765" s="211">
        <v>0.46915150680385287</v>
      </c>
      <c r="S7765" s="211">
        <v>0.34298698445006842</v>
      </c>
      <c r="T7765" s="211">
        <v>0.5447155055085352</v>
      </c>
      <c r="U7765" s="211">
        <v>0.34783396702671798</v>
      </c>
      <c r="V7765" s="211">
        <v>8.322430540421126E-2</v>
      </c>
      <c r="W7765" s="211">
        <v>0.49541504821974858</v>
      </c>
      <c r="X7765" s="211">
        <v>0.29968621308212562</v>
      </c>
      <c r="Y7765" s="211">
        <v>0.6662717731283635</v>
      </c>
      <c r="Z7765" s="211">
        <v>0.14716121145624811</v>
      </c>
      <c r="AA7765" s="212">
        <v>0.12028272834691174</v>
      </c>
    </row>
    <row r="7766" spans="1:27" x14ac:dyDescent="0.35">
      <c r="A7766" s="210" t="s">
        <v>8442</v>
      </c>
      <c r="B7766" s="217">
        <v>111.37513865581779</v>
      </c>
      <c r="C7766" s="211">
        <v>6.5663433773735028E-2</v>
      </c>
      <c r="D7766" s="211">
        <v>0.12343538234057658</v>
      </c>
      <c r="E7766" s="211">
        <v>7.0828222140481664E-2</v>
      </c>
      <c r="F7766" s="211">
        <v>0.10544129967829795</v>
      </c>
      <c r="G7766" s="211">
        <v>0.12360598339994054</v>
      </c>
      <c r="H7766" s="211">
        <v>0.11624947220360908</v>
      </c>
      <c r="I7766" s="211">
        <v>0.48174256858215564</v>
      </c>
      <c r="J7766" s="211">
        <v>0.43390758341557217</v>
      </c>
      <c r="K7766" s="211">
        <v>0.63937894915933235</v>
      </c>
      <c r="L7766" s="211">
        <v>0.28331420114654993</v>
      </c>
      <c r="M7766" s="211">
        <v>8.5068540518001001E-2</v>
      </c>
      <c r="N7766" s="211">
        <v>0.43784144373051714</v>
      </c>
      <c r="O7766" s="211">
        <v>0.64060801236615317</v>
      </c>
      <c r="P7766" s="211">
        <v>6.5203938019165963E-2</v>
      </c>
      <c r="Q7766" s="211">
        <v>7.6010714480929303E-2</v>
      </c>
      <c r="R7766" s="211">
        <v>0.4757290244787542</v>
      </c>
      <c r="S7766" s="211">
        <v>0.28442218509759787</v>
      </c>
      <c r="T7766" s="211">
        <v>0.49617245902752077</v>
      </c>
      <c r="U7766" s="211">
        <v>0.37865585387270434</v>
      </c>
      <c r="V7766" s="211">
        <v>6.9627212942430489E-2</v>
      </c>
      <c r="W7766" s="211">
        <v>0.6149031916104466</v>
      </c>
      <c r="X7766" s="211">
        <v>0.41078646497269078</v>
      </c>
      <c r="Y7766" s="211">
        <v>0.71940573531845342</v>
      </c>
      <c r="Z7766" s="211">
        <v>0.14658806397544571</v>
      </c>
      <c r="AA7766" s="212">
        <v>0.12137221430659556</v>
      </c>
    </row>
    <row r="7767" spans="1:27" x14ac:dyDescent="0.35">
      <c r="A7767" s="210" t="s">
        <v>8443</v>
      </c>
      <c r="B7767" s="217">
        <v>117.90228987425641</v>
      </c>
      <c r="C7767" s="211">
        <v>7.8980587849007453E-2</v>
      </c>
      <c r="D7767" s="211">
        <v>0.12775374009820559</v>
      </c>
      <c r="E7767" s="211">
        <v>7.992187591549367E-2</v>
      </c>
      <c r="F7767" s="211">
        <v>9.4115381111859922E-2</v>
      </c>
      <c r="G7767" s="211">
        <v>0.11974536421326368</v>
      </c>
      <c r="H7767" s="211">
        <v>0.11402402932926939</v>
      </c>
      <c r="I7767" s="211">
        <v>0.43985270053526543</v>
      </c>
      <c r="J7767" s="211">
        <v>0.39033870442549568</v>
      </c>
      <c r="K7767" s="211">
        <v>0.54976143381548537</v>
      </c>
      <c r="L7767" s="211">
        <v>0.27253892628016779</v>
      </c>
      <c r="M7767" s="211">
        <v>7.685463875812637E-2</v>
      </c>
      <c r="N7767" s="211">
        <v>0.43843362682863696</v>
      </c>
      <c r="O7767" s="211">
        <v>0.6753476110062071</v>
      </c>
      <c r="P7767" s="211">
        <v>6.880645154585889E-2</v>
      </c>
      <c r="Q7767" s="211">
        <v>0.10117721286403426</v>
      </c>
      <c r="R7767" s="211">
        <v>0.36819380658592304</v>
      </c>
      <c r="S7767" s="211">
        <v>0.33360794013661421</v>
      </c>
      <c r="T7767" s="211">
        <v>0.5124771063990915</v>
      </c>
      <c r="U7767" s="211">
        <v>0.46839752601148521</v>
      </c>
      <c r="V7767" s="211">
        <v>6.5593634413146362E-2</v>
      </c>
      <c r="W7767" s="211">
        <v>0.52981992838912872</v>
      </c>
      <c r="X7767" s="211">
        <v>0.22504778495890074</v>
      </c>
      <c r="Y7767" s="211">
        <v>0.699132578271209</v>
      </c>
      <c r="Z7767" s="211">
        <v>0.14478578900300818</v>
      </c>
      <c r="AA7767" s="212">
        <v>0.11930367298713954</v>
      </c>
    </row>
    <row r="7768" spans="1:27" x14ac:dyDescent="0.35">
      <c r="A7768" s="210" t="s">
        <v>8444</v>
      </c>
      <c r="B7768" s="217">
        <v>124.28092239528021</v>
      </c>
      <c r="C7768" s="211">
        <v>4.9539570231275032E-2</v>
      </c>
      <c r="D7768" s="211">
        <v>0.12890491404392274</v>
      </c>
      <c r="E7768" s="211">
        <v>7.9428939440185128E-2</v>
      </c>
      <c r="F7768" s="211">
        <v>7.3348959248471735E-2</v>
      </c>
      <c r="G7768" s="211">
        <v>0.11541058859778222</v>
      </c>
      <c r="H7768" s="211">
        <v>0.12058569323062358</v>
      </c>
      <c r="I7768" s="211">
        <v>0.51172337281291669</v>
      </c>
      <c r="J7768" s="211">
        <v>0.45718275680645998</v>
      </c>
      <c r="K7768" s="211">
        <v>0.61355014391624141</v>
      </c>
      <c r="L7768" s="211">
        <v>0.27625065668957949</v>
      </c>
      <c r="M7768" s="211">
        <v>9.0397434885509304E-2</v>
      </c>
      <c r="N7768" s="211">
        <v>0.47233643342141202</v>
      </c>
      <c r="O7768" s="211">
        <v>0.7800039533407529</v>
      </c>
      <c r="P7768" s="211">
        <v>6.5039705032784847E-2</v>
      </c>
      <c r="Q7768" s="211">
        <v>8.1279610437295868E-2</v>
      </c>
      <c r="R7768" s="211">
        <v>0.4260565077788328</v>
      </c>
      <c r="S7768" s="211">
        <v>0.3335158836610001</v>
      </c>
      <c r="T7768" s="211">
        <v>0.49526006382737742</v>
      </c>
      <c r="U7768" s="211">
        <v>0.39890916324222137</v>
      </c>
      <c r="V7768" s="211">
        <v>9.7837404377779491E-2</v>
      </c>
      <c r="W7768" s="211">
        <v>0.50167315923070133</v>
      </c>
      <c r="X7768" s="211">
        <v>0.30976251835386254</v>
      </c>
      <c r="Y7768" s="211">
        <v>0.5742044275916568</v>
      </c>
      <c r="Z7768" s="211">
        <v>0.14729135451991154</v>
      </c>
      <c r="AA7768" s="212">
        <v>0.12105177774611386</v>
      </c>
    </row>
    <row r="7769" spans="1:27" x14ac:dyDescent="0.35">
      <c r="A7769" s="210" t="s">
        <v>8445</v>
      </c>
      <c r="B7769" s="217">
        <v>140.38350285235808</v>
      </c>
      <c r="C7769" s="211">
        <v>8.5752522725689936E-2</v>
      </c>
      <c r="D7769" s="211">
        <v>0.12282169433548006</v>
      </c>
      <c r="E7769" s="211">
        <v>7.3309762708179543E-2</v>
      </c>
      <c r="F7769" s="211">
        <v>8.8966478373177033E-2</v>
      </c>
      <c r="G7769" s="211">
        <v>0.12461791572718642</v>
      </c>
      <c r="H7769" s="211">
        <v>0.12807994599768191</v>
      </c>
      <c r="I7769" s="211">
        <v>0.50646375111316611</v>
      </c>
      <c r="J7769" s="211">
        <v>0.39674681597299455</v>
      </c>
      <c r="K7769" s="211">
        <v>0.57816307044022752</v>
      </c>
      <c r="L7769" s="211">
        <v>0.27754205246604996</v>
      </c>
      <c r="M7769" s="211">
        <v>9.0918791441068569E-2</v>
      </c>
      <c r="N7769" s="211">
        <v>0.56458476938473368</v>
      </c>
      <c r="O7769" s="211">
        <v>0.59599864800753688</v>
      </c>
      <c r="P7769" s="211">
        <v>7.1124587400560005E-2</v>
      </c>
      <c r="Q7769" s="211">
        <v>0.11999728363489202</v>
      </c>
      <c r="R7769" s="211">
        <v>0.45058255046884083</v>
      </c>
      <c r="S7769" s="211">
        <v>0.34747300640767564</v>
      </c>
      <c r="T7769" s="211">
        <v>0.62375905056338599</v>
      </c>
      <c r="U7769" s="211">
        <v>0.42503178777293504</v>
      </c>
      <c r="V7769" s="211">
        <v>0.1083477804870407</v>
      </c>
      <c r="W7769" s="211">
        <v>0.54665221410423459</v>
      </c>
      <c r="X7769" s="211">
        <v>0.30892100126699229</v>
      </c>
      <c r="Y7769" s="211">
        <v>0.61188265975603806</v>
      </c>
      <c r="Z7769" s="211">
        <v>0.1459891133987562</v>
      </c>
      <c r="AA7769" s="212">
        <v>0.12183224958819017</v>
      </c>
    </row>
    <row r="7770" spans="1:27" x14ac:dyDescent="0.35">
      <c r="A7770" s="210" t="s">
        <v>8446</v>
      </c>
      <c r="B7770" s="217">
        <v>105.56281607721681</v>
      </c>
      <c r="C7770" s="211">
        <v>7.9264928717033806E-2</v>
      </c>
      <c r="D7770" s="211">
        <v>0.11653284037925388</v>
      </c>
      <c r="E7770" s="211">
        <v>7.2381696276734034E-2</v>
      </c>
      <c r="F7770" s="211">
        <v>0.1177934661116881</v>
      </c>
      <c r="G7770" s="211">
        <v>0.11721413337817681</v>
      </c>
      <c r="H7770" s="211">
        <v>0.12155176679732553</v>
      </c>
      <c r="I7770" s="211">
        <v>0.46899658272607186</v>
      </c>
      <c r="J7770" s="211">
        <v>0.45438885135100104</v>
      </c>
      <c r="K7770" s="211">
        <v>0.58956071917708319</v>
      </c>
      <c r="L7770" s="211">
        <v>0.27861916751253596</v>
      </c>
      <c r="M7770" s="211">
        <v>8.8970797841683713E-2</v>
      </c>
      <c r="N7770" s="211">
        <v>0.44051785082818284</v>
      </c>
      <c r="O7770" s="211">
        <v>0.59974719012725886</v>
      </c>
      <c r="P7770" s="211">
        <v>6.3085735960054345E-2</v>
      </c>
      <c r="Q7770" s="211">
        <v>9.7217088326462864E-2</v>
      </c>
      <c r="R7770" s="211">
        <v>0.4541725645671349</v>
      </c>
      <c r="S7770" s="211">
        <v>0.37978318510561943</v>
      </c>
      <c r="T7770" s="211">
        <v>0.57856993447921434</v>
      </c>
      <c r="U7770" s="211">
        <v>0.39077334324399754</v>
      </c>
      <c r="V7770" s="211">
        <v>6.3922426090366691E-2</v>
      </c>
      <c r="W7770" s="211">
        <v>0.52547710347380105</v>
      </c>
      <c r="X7770" s="211">
        <v>0.29901141381177965</v>
      </c>
      <c r="Y7770" s="211">
        <v>0.55982910415638354</v>
      </c>
      <c r="Z7770" s="211">
        <v>0.1475355472743976</v>
      </c>
      <c r="AA7770" s="212">
        <v>0.11829524916888738</v>
      </c>
    </row>
    <row r="7771" spans="1:27" x14ac:dyDescent="0.35">
      <c r="A7771" s="210" t="s">
        <v>8447</v>
      </c>
      <c r="B7771" s="217">
        <v>174.30536559428538</v>
      </c>
      <c r="C7771" s="211">
        <v>5.2544784508482968E-2</v>
      </c>
      <c r="D7771" s="211">
        <v>0.12198192326997019</v>
      </c>
      <c r="E7771" s="211">
        <v>7.0409740989526778E-2</v>
      </c>
      <c r="F7771" s="211">
        <v>9.6061048631275084E-2</v>
      </c>
      <c r="G7771" s="211">
        <v>0.12195493525250438</v>
      </c>
      <c r="H7771" s="211">
        <v>0.12006521540781394</v>
      </c>
      <c r="I7771" s="211">
        <v>0.45699583443841363</v>
      </c>
      <c r="J7771" s="211">
        <v>0.44930314966719553</v>
      </c>
      <c r="K7771" s="211">
        <v>0.60161056961432546</v>
      </c>
      <c r="L7771" s="211">
        <v>0.27631598852852923</v>
      </c>
      <c r="M7771" s="211">
        <v>0.10785616918918524</v>
      </c>
      <c r="N7771" s="211">
        <v>0.34722719740654656</v>
      </c>
      <c r="O7771" s="211">
        <v>0.61304880162425657</v>
      </c>
      <c r="P7771" s="211">
        <v>6.7181167311940265E-2</v>
      </c>
      <c r="Q7771" s="211">
        <v>7.3030045807943145E-2</v>
      </c>
      <c r="R7771" s="211">
        <v>0.44209720352509807</v>
      </c>
      <c r="S7771" s="211">
        <v>0.36241174350478716</v>
      </c>
      <c r="T7771" s="211">
        <v>0.48250177777119085</v>
      </c>
      <c r="U7771" s="211">
        <v>0.47884088153821364</v>
      </c>
      <c r="V7771" s="211">
        <v>0.15290129804391037</v>
      </c>
      <c r="W7771" s="211">
        <v>0.56667231676916507</v>
      </c>
      <c r="X7771" s="211">
        <v>0.3022163556879468</v>
      </c>
      <c r="Y7771" s="211">
        <v>0.69197860225871066</v>
      </c>
      <c r="Z7771" s="211">
        <v>0.14690508274168776</v>
      </c>
      <c r="AA7771" s="212">
        <v>0.11535644132163424</v>
      </c>
    </row>
    <row r="7772" spans="1:27" x14ac:dyDescent="0.35">
      <c r="A7772" s="210" t="s">
        <v>8448</v>
      </c>
      <c r="B7772" s="217">
        <v>123.36056674733867</v>
      </c>
      <c r="C7772" s="211">
        <v>5.8621022530910991E-2</v>
      </c>
      <c r="D7772" s="211">
        <v>0.12832585476295111</v>
      </c>
      <c r="E7772" s="211">
        <v>7.9663049811643447E-2</v>
      </c>
      <c r="F7772" s="211">
        <v>9.5453714515851718E-2</v>
      </c>
      <c r="G7772" s="211">
        <v>0.12212649322403504</v>
      </c>
      <c r="H7772" s="211">
        <v>0.12274781709981594</v>
      </c>
      <c r="I7772" s="211">
        <v>0.477025838960072</v>
      </c>
      <c r="J7772" s="211">
        <v>0.43523016215461824</v>
      </c>
      <c r="K7772" s="211">
        <v>0.57823601852621942</v>
      </c>
      <c r="L7772" s="211">
        <v>0.27299578226912774</v>
      </c>
      <c r="M7772" s="211">
        <v>0.11559916997220451</v>
      </c>
      <c r="N7772" s="211">
        <v>0.40979170233868351</v>
      </c>
      <c r="O7772" s="211">
        <v>0.63164022363072869</v>
      </c>
      <c r="P7772" s="211">
        <v>6.9301470390809444E-2</v>
      </c>
      <c r="Q7772" s="211">
        <v>4.6808737659679897E-2</v>
      </c>
      <c r="R7772" s="211">
        <v>0.47015783757979346</v>
      </c>
      <c r="S7772" s="211">
        <v>0.33729408313830078</v>
      </c>
      <c r="T7772" s="211">
        <v>0.53896434997777565</v>
      </c>
      <c r="U7772" s="211">
        <v>0.50311264778881104</v>
      </c>
      <c r="V7772" s="211">
        <v>6.8028760983984304E-2</v>
      </c>
      <c r="W7772" s="211">
        <v>0.62898527835623419</v>
      </c>
      <c r="X7772" s="211">
        <v>0.41685304545075091</v>
      </c>
      <c r="Y7772" s="211">
        <v>0.61330014647015751</v>
      </c>
      <c r="Z7772" s="211">
        <v>0.14617066917271562</v>
      </c>
      <c r="AA7772" s="212">
        <v>0.12536654368124345</v>
      </c>
    </row>
    <row r="7773" spans="1:27" x14ac:dyDescent="0.35">
      <c r="A7773" s="210" t="s">
        <v>8449</v>
      </c>
      <c r="B7773" s="217">
        <v>131.32295770379801</v>
      </c>
      <c r="C7773" s="211">
        <v>6.6860093749647992E-2</v>
      </c>
      <c r="D7773" s="211">
        <v>0.12068438622202078</v>
      </c>
      <c r="E7773" s="211">
        <v>7.2574974172655293E-2</v>
      </c>
      <c r="F7773" s="211">
        <v>0.10294067785525746</v>
      </c>
      <c r="G7773" s="211">
        <v>0.11528083912373827</v>
      </c>
      <c r="H7773" s="211">
        <v>0.11916619677192179</v>
      </c>
      <c r="I7773" s="211">
        <v>0.50024029477437126</v>
      </c>
      <c r="J7773" s="211">
        <v>0.46066004535423594</v>
      </c>
      <c r="K7773" s="211">
        <v>0.62001655737387829</v>
      </c>
      <c r="L7773" s="211">
        <v>0.27057836619876774</v>
      </c>
      <c r="M7773" s="211">
        <v>9.8281733688321826E-2</v>
      </c>
      <c r="N7773" s="211">
        <v>0.40973719590954649</v>
      </c>
      <c r="O7773" s="211">
        <v>0.74596823080861629</v>
      </c>
      <c r="P7773" s="211">
        <v>7.0411214876855921E-2</v>
      </c>
      <c r="Q7773" s="211">
        <v>0.14860995985564313</v>
      </c>
      <c r="R7773" s="211">
        <v>0.42331825409719426</v>
      </c>
      <c r="S7773" s="211">
        <v>0.35205981921251472</v>
      </c>
      <c r="T7773" s="211">
        <v>0.58283816823596446</v>
      </c>
      <c r="U7773" s="211">
        <v>0.50607612897375609</v>
      </c>
      <c r="V7773" s="211">
        <v>6.5245785772574755E-2</v>
      </c>
      <c r="W7773" s="211">
        <v>0.5694986640893891</v>
      </c>
      <c r="X7773" s="211">
        <v>0.31902361178752875</v>
      </c>
      <c r="Y7773" s="211">
        <v>0.74030725863123836</v>
      </c>
      <c r="Z7773" s="211">
        <v>0.14838591094592549</v>
      </c>
      <c r="AA7773" s="212">
        <v>0.12601017062075759</v>
      </c>
    </row>
    <row r="7774" spans="1:27" x14ac:dyDescent="0.35">
      <c r="A7774" s="210" t="s">
        <v>8450</v>
      </c>
      <c r="B7774" s="217">
        <v>128.87446062039433</v>
      </c>
      <c r="C7774" s="211">
        <v>5.5893025052600909E-2</v>
      </c>
      <c r="D7774" s="211">
        <v>0.12749178636639785</v>
      </c>
      <c r="E7774" s="211">
        <v>7.7546637315941511E-2</v>
      </c>
      <c r="F7774" s="211">
        <v>0.11785163759877627</v>
      </c>
      <c r="G7774" s="211">
        <v>0.11905083995961435</v>
      </c>
      <c r="H7774" s="211">
        <v>0.12455487207298119</v>
      </c>
      <c r="I7774" s="211">
        <v>0.46875341852132202</v>
      </c>
      <c r="J7774" s="211">
        <v>0.4718703764986531</v>
      </c>
      <c r="K7774" s="211">
        <v>0.63631121420277925</v>
      </c>
      <c r="L7774" s="211">
        <v>0.27388068120434156</v>
      </c>
      <c r="M7774" s="211">
        <v>9.3382950403001416E-2</v>
      </c>
      <c r="N7774" s="211">
        <v>0.4097276188079173</v>
      </c>
      <c r="O7774" s="211">
        <v>0.74792596942447864</v>
      </c>
      <c r="P7774" s="211">
        <v>6.91459269777807E-2</v>
      </c>
      <c r="Q7774" s="211">
        <v>0.12409208191642565</v>
      </c>
      <c r="R7774" s="211">
        <v>0.49104048322260119</v>
      </c>
      <c r="S7774" s="211">
        <v>0.29523449314563271</v>
      </c>
      <c r="T7774" s="211">
        <v>0.54316795858520717</v>
      </c>
      <c r="U7774" s="211">
        <v>0.43239429315800326</v>
      </c>
      <c r="V7774" s="211">
        <v>6.8469133259695641E-2</v>
      </c>
      <c r="W7774" s="211">
        <v>0.59391662845629856</v>
      </c>
      <c r="X7774" s="211">
        <v>0.32319234005197844</v>
      </c>
      <c r="Y7774" s="211">
        <v>0.66318255357198941</v>
      </c>
      <c r="Z7774" s="211">
        <v>0.14992111179848919</v>
      </c>
      <c r="AA7774" s="212">
        <v>0.12042106897897058</v>
      </c>
    </row>
    <row r="7775" spans="1:27" x14ac:dyDescent="0.35">
      <c r="A7775" s="210" t="s">
        <v>8451</v>
      </c>
      <c r="B7775" s="217">
        <v>152.88730210425419</v>
      </c>
      <c r="C7775" s="211">
        <v>7.9060882618470482E-2</v>
      </c>
      <c r="D7775" s="211">
        <v>0.12433829079135886</v>
      </c>
      <c r="E7775" s="211">
        <v>7.352263853604199E-2</v>
      </c>
      <c r="F7775" s="211">
        <v>9.9680247724791782E-2</v>
      </c>
      <c r="G7775" s="211">
        <v>0.11597161687438497</v>
      </c>
      <c r="H7775" s="211">
        <v>0.11304389368089872</v>
      </c>
      <c r="I7775" s="211">
        <v>0.45542506891566259</v>
      </c>
      <c r="J7775" s="211">
        <v>0.461596550538862</v>
      </c>
      <c r="K7775" s="211">
        <v>0.6124629511477786</v>
      </c>
      <c r="L7775" s="211">
        <v>0.27136560577251395</v>
      </c>
      <c r="M7775" s="211">
        <v>0.10932823917226141</v>
      </c>
      <c r="N7775" s="211">
        <v>0.4253656611130891</v>
      </c>
      <c r="O7775" s="211">
        <v>0.6521106317724128</v>
      </c>
      <c r="P7775" s="211">
        <v>7.2461289193693601E-2</v>
      </c>
      <c r="Q7775" s="211">
        <v>8.6457104552173106E-2</v>
      </c>
      <c r="R7775" s="211">
        <v>0.45339179718660366</v>
      </c>
      <c r="S7775" s="211">
        <v>0.38788088238835922</v>
      </c>
      <c r="T7775" s="211">
        <v>0.54744328160722922</v>
      </c>
      <c r="U7775" s="211">
        <v>0.43848959162096751</v>
      </c>
      <c r="V7775" s="211">
        <v>0.10922903394689334</v>
      </c>
      <c r="W7775" s="211">
        <v>0.4864821390367583</v>
      </c>
      <c r="X7775" s="211">
        <v>0.33713514081914558</v>
      </c>
      <c r="Y7775" s="211">
        <v>0.69855351551485401</v>
      </c>
      <c r="Z7775" s="211">
        <v>0.14852831375541647</v>
      </c>
      <c r="AA7775" s="212">
        <v>0.12296020420496089</v>
      </c>
    </row>
    <row r="7776" spans="1:27" x14ac:dyDescent="0.35">
      <c r="A7776" s="210" t="s">
        <v>8452</v>
      </c>
      <c r="B7776" s="217">
        <v>182.65610066056507</v>
      </c>
      <c r="C7776" s="211">
        <v>8.1085172162151262E-2</v>
      </c>
      <c r="D7776" s="211">
        <v>0.12770998701233274</v>
      </c>
      <c r="E7776" s="211">
        <v>7.8566671201397695E-2</v>
      </c>
      <c r="F7776" s="211">
        <v>8.95488511233231E-2</v>
      </c>
      <c r="G7776" s="211">
        <v>0.12068904665183924</v>
      </c>
      <c r="H7776" s="211">
        <v>0.10398247719068168</v>
      </c>
      <c r="I7776" s="211">
        <v>0.5061466533196044</v>
      </c>
      <c r="J7776" s="211">
        <v>0.48451163247702761</v>
      </c>
      <c r="K7776" s="211">
        <v>0.62611926051707123</v>
      </c>
      <c r="L7776" s="211">
        <v>0.27445538269640501</v>
      </c>
      <c r="M7776" s="211">
        <v>0.10033409906886398</v>
      </c>
      <c r="N7776" s="211">
        <v>0.4836937458162342</v>
      </c>
      <c r="O7776" s="211">
        <v>0.71892610514865229</v>
      </c>
      <c r="P7776" s="211">
        <v>6.9297767673492772E-2</v>
      </c>
      <c r="Q7776" s="211">
        <v>8.3261766071786508E-2</v>
      </c>
      <c r="R7776" s="211">
        <v>0.38358490525146977</v>
      </c>
      <c r="S7776" s="211">
        <v>0.30147434825366548</v>
      </c>
      <c r="T7776" s="211">
        <v>0.52180592155665295</v>
      </c>
      <c r="U7776" s="211">
        <v>0.42227229981124714</v>
      </c>
      <c r="V7776" s="211">
        <v>0.18186088256632948</v>
      </c>
      <c r="W7776" s="211">
        <v>0.5279975278155522</v>
      </c>
      <c r="X7776" s="211">
        <v>0.29801636701798578</v>
      </c>
      <c r="Y7776" s="211">
        <v>0.65158098563337319</v>
      </c>
      <c r="Z7776" s="211">
        <v>0.14956179731090147</v>
      </c>
      <c r="AA7776" s="212">
        <v>0.11888677113246479</v>
      </c>
    </row>
    <row r="7777" spans="1:27" x14ac:dyDescent="0.35">
      <c r="A7777" s="210" t="s">
        <v>8453</v>
      </c>
      <c r="B7777" s="217">
        <v>164.39522400974954</v>
      </c>
      <c r="C7777" s="211">
        <v>6.6202983594324472E-2</v>
      </c>
      <c r="D7777" s="211">
        <v>0.13403932108108454</v>
      </c>
      <c r="E7777" s="211">
        <v>8.3393672803207947E-2</v>
      </c>
      <c r="F7777" s="211">
        <v>0.12276670398172196</v>
      </c>
      <c r="G7777" s="211">
        <v>0.11643098287222779</v>
      </c>
      <c r="H7777" s="211">
        <v>0.11440390472815848</v>
      </c>
      <c r="I7777" s="211">
        <v>0.42104936461364939</v>
      </c>
      <c r="J7777" s="211">
        <v>0.40890767145932172</v>
      </c>
      <c r="K7777" s="211">
        <v>0.64295464696594595</v>
      </c>
      <c r="L7777" s="211">
        <v>0.2692030811534637</v>
      </c>
      <c r="M7777" s="211">
        <v>0.10200038774130919</v>
      </c>
      <c r="N7777" s="211">
        <v>0.49775065269008217</v>
      </c>
      <c r="O7777" s="211">
        <v>0.74762391760404501</v>
      </c>
      <c r="P7777" s="211">
        <v>7.0271203502983756E-2</v>
      </c>
      <c r="Q7777" s="211">
        <v>6.1209266543144084E-2</v>
      </c>
      <c r="R7777" s="211">
        <v>0.42588701479005031</v>
      </c>
      <c r="S7777" s="211">
        <v>0.38605807547593401</v>
      </c>
      <c r="T7777" s="211">
        <v>0.50868386696825851</v>
      </c>
      <c r="U7777" s="211">
        <v>0.45367346280066234</v>
      </c>
      <c r="V7777" s="211">
        <v>0.14225645258851094</v>
      </c>
      <c r="W7777" s="211">
        <v>0.49361260126257045</v>
      </c>
      <c r="X7777" s="211">
        <v>0.39863480305050586</v>
      </c>
      <c r="Y7777" s="211">
        <v>0.57120232426260897</v>
      </c>
      <c r="Z7777" s="211">
        <v>0.13887466808963944</v>
      </c>
      <c r="AA7777" s="212">
        <v>0.12119539657526927</v>
      </c>
    </row>
    <row r="7778" spans="1:27" x14ac:dyDescent="0.35">
      <c r="A7778" s="210" t="s">
        <v>8454</v>
      </c>
      <c r="B7778" s="217">
        <v>125.78696068314798</v>
      </c>
      <c r="C7778" s="211">
        <v>7.7633043013457109E-2</v>
      </c>
      <c r="D7778" s="211">
        <v>0.12291395182339007</v>
      </c>
      <c r="E7778" s="211">
        <v>8.17124769446754E-2</v>
      </c>
      <c r="F7778" s="211">
        <v>8.9268813233333882E-2</v>
      </c>
      <c r="G7778" s="211">
        <v>0.12108727210515476</v>
      </c>
      <c r="H7778" s="211">
        <v>0.12047806641719677</v>
      </c>
      <c r="I7778" s="211">
        <v>0.53003273501452963</v>
      </c>
      <c r="J7778" s="211">
        <v>0.46631386412752279</v>
      </c>
      <c r="K7778" s="211">
        <v>0.63718331066209832</v>
      </c>
      <c r="L7778" s="211">
        <v>0.27947898238796443</v>
      </c>
      <c r="M7778" s="211">
        <v>9.581898936334568E-2</v>
      </c>
      <c r="N7778" s="211">
        <v>0.43321432510807328</v>
      </c>
      <c r="O7778" s="211">
        <v>0.61464556270253123</v>
      </c>
      <c r="P7778" s="211">
        <v>6.4139582863225006E-2</v>
      </c>
      <c r="Q7778" s="211">
        <v>9.9578190676585646E-2</v>
      </c>
      <c r="R7778" s="211">
        <v>0.43276136939274223</v>
      </c>
      <c r="S7778" s="211">
        <v>0.34713016648990247</v>
      </c>
      <c r="T7778" s="211">
        <v>0.61041688681796247</v>
      </c>
      <c r="U7778" s="211">
        <v>0.42472632278570122</v>
      </c>
      <c r="V7778" s="211">
        <v>8.3273412793504989E-2</v>
      </c>
      <c r="W7778" s="211">
        <v>0.62197741777731474</v>
      </c>
      <c r="X7778" s="211">
        <v>0.35597248579563812</v>
      </c>
      <c r="Y7778" s="211">
        <v>0.59952437986833274</v>
      </c>
      <c r="Z7778" s="211">
        <v>0.14951446173550015</v>
      </c>
      <c r="AA7778" s="212">
        <v>0.12147250967098722</v>
      </c>
    </row>
    <row r="7779" spans="1:27" x14ac:dyDescent="0.35">
      <c r="A7779" s="210" t="s">
        <v>8455</v>
      </c>
      <c r="B7779" s="217">
        <v>162.51599753100476</v>
      </c>
      <c r="C7779" s="211">
        <v>5.9386250280022701E-2</v>
      </c>
      <c r="D7779" s="211">
        <v>0.12466884395344167</v>
      </c>
      <c r="E7779" s="211">
        <v>7.85810038637208E-2</v>
      </c>
      <c r="F7779" s="211">
        <v>0.11151241206367574</v>
      </c>
      <c r="G7779" s="211">
        <v>0.12402494096267741</v>
      </c>
      <c r="H7779" s="211">
        <v>0.12072118958877072</v>
      </c>
      <c r="I7779" s="211">
        <v>0.49547550243875249</v>
      </c>
      <c r="J7779" s="211">
        <v>0.45136321193838963</v>
      </c>
      <c r="K7779" s="211">
        <v>0.59144277780271726</v>
      </c>
      <c r="L7779" s="211">
        <v>0.2655096872219706</v>
      </c>
      <c r="M7779" s="211">
        <v>9.5612114199488007E-2</v>
      </c>
      <c r="N7779" s="211">
        <v>0.40902456351574856</v>
      </c>
      <c r="O7779" s="211">
        <v>0.75401093918553719</v>
      </c>
      <c r="P7779" s="211">
        <v>6.7091389291919074E-2</v>
      </c>
      <c r="Q7779" s="211">
        <v>0.1411363825779802</v>
      </c>
      <c r="R7779" s="211">
        <v>0.4654600840779306</v>
      </c>
      <c r="S7779" s="211">
        <v>0.28809892225622175</v>
      </c>
      <c r="T7779" s="211">
        <v>0.52659329495284979</v>
      </c>
      <c r="U7779" s="211">
        <v>0.41793888825747894</v>
      </c>
      <c r="V7779" s="211">
        <v>0.16470256083538548</v>
      </c>
      <c r="W7779" s="211">
        <v>0.47388566140144378</v>
      </c>
      <c r="X7779" s="211">
        <v>0.30806747138901519</v>
      </c>
      <c r="Y7779" s="211">
        <v>0.66069203089990514</v>
      </c>
      <c r="Z7779" s="211">
        <v>0.14660733380239985</v>
      </c>
      <c r="AA7779" s="212">
        <v>0.11949156962271321</v>
      </c>
    </row>
    <row r="7780" spans="1:27" x14ac:dyDescent="0.35">
      <c r="A7780" s="210" t="s">
        <v>8456</v>
      </c>
      <c r="B7780" s="217">
        <v>130.86206718448619</v>
      </c>
      <c r="C7780" s="211">
        <v>7.5851903844937424E-2</v>
      </c>
      <c r="D7780" s="211">
        <v>0.12845551952336398</v>
      </c>
      <c r="E7780" s="211">
        <v>7.2519154156833035E-2</v>
      </c>
      <c r="F7780" s="211">
        <v>9.6348517514958737E-2</v>
      </c>
      <c r="G7780" s="211">
        <v>0.1229136838693921</v>
      </c>
      <c r="H7780" s="211">
        <v>0.12090659992524004</v>
      </c>
      <c r="I7780" s="211">
        <v>0.51393792146841732</v>
      </c>
      <c r="J7780" s="211">
        <v>0.43818719650091348</v>
      </c>
      <c r="K7780" s="211">
        <v>0.64683822140941816</v>
      </c>
      <c r="L7780" s="211">
        <v>0.27649218869077102</v>
      </c>
      <c r="M7780" s="211">
        <v>0.10463232548167511</v>
      </c>
      <c r="N7780" s="211">
        <v>0.41776539761650167</v>
      </c>
      <c r="O7780" s="211">
        <v>0.76794133535071807</v>
      </c>
      <c r="P7780" s="211">
        <v>6.904458234429689E-2</v>
      </c>
      <c r="Q7780" s="211">
        <v>9.2477955306272605E-2</v>
      </c>
      <c r="R7780" s="211">
        <v>0.40376248199667381</v>
      </c>
      <c r="S7780" s="211">
        <v>0.29482743646130072</v>
      </c>
      <c r="T7780" s="211">
        <v>0.46050931161889641</v>
      </c>
      <c r="U7780" s="211">
        <v>0.42375081159123423</v>
      </c>
      <c r="V7780" s="211">
        <v>6.4045335590146413E-2</v>
      </c>
      <c r="W7780" s="211">
        <v>0.50895979902415689</v>
      </c>
      <c r="X7780" s="211">
        <v>0.32100500989803771</v>
      </c>
      <c r="Y7780" s="211">
        <v>0.68348324104628266</v>
      </c>
      <c r="Z7780" s="211">
        <v>0.14413811484895728</v>
      </c>
      <c r="AA7780" s="212">
        <v>0.11556468636334291</v>
      </c>
    </row>
    <row r="7781" spans="1:27" x14ac:dyDescent="0.35">
      <c r="A7781" s="210" t="s">
        <v>8457</v>
      </c>
      <c r="B7781" s="217">
        <v>135.24750861477892</v>
      </c>
      <c r="C7781" s="211">
        <v>5.8607843973044374E-2</v>
      </c>
      <c r="D7781" s="211">
        <v>0.12435019656352878</v>
      </c>
      <c r="E7781" s="211">
        <v>8.2189762491261864E-2</v>
      </c>
      <c r="F7781" s="211">
        <v>9.6387200771250542E-2</v>
      </c>
      <c r="G7781" s="211">
        <v>0.11871015002895748</v>
      </c>
      <c r="H7781" s="211">
        <v>0.11465155516173045</v>
      </c>
      <c r="I7781" s="211">
        <v>0.48141823652328708</v>
      </c>
      <c r="J7781" s="211">
        <v>0.43473601891002328</v>
      </c>
      <c r="K7781" s="211">
        <v>0.54307380956818008</v>
      </c>
      <c r="L7781" s="211">
        <v>0.2786754822688447</v>
      </c>
      <c r="M7781" s="211">
        <v>9.4146063181445222E-2</v>
      </c>
      <c r="N7781" s="211">
        <v>0.36165376777114883</v>
      </c>
      <c r="O7781" s="211">
        <v>0.61872853076481338</v>
      </c>
      <c r="P7781" s="211">
        <v>6.8157331594294657E-2</v>
      </c>
      <c r="Q7781" s="211">
        <v>5.2141967461267202E-2</v>
      </c>
      <c r="R7781" s="211">
        <v>0.43251797575079715</v>
      </c>
      <c r="S7781" s="211">
        <v>0.2801235271486533</v>
      </c>
      <c r="T7781" s="211">
        <v>0.60461839969346853</v>
      </c>
      <c r="U7781" s="211">
        <v>0.50621195472942193</v>
      </c>
      <c r="V7781" s="211">
        <v>0.11084500920532409</v>
      </c>
      <c r="W7781" s="211">
        <v>0.52418437927094574</v>
      </c>
      <c r="X7781" s="211">
        <v>0.38872643430276677</v>
      </c>
      <c r="Y7781" s="211">
        <v>0.66054489654061099</v>
      </c>
      <c r="Z7781" s="211">
        <v>0.14744485080789263</v>
      </c>
      <c r="AA7781" s="212">
        <v>0.12322387213323838</v>
      </c>
    </row>
    <row r="7782" spans="1:27" x14ac:dyDescent="0.35">
      <c r="A7782" s="210" t="s">
        <v>8458</v>
      </c>
      <c r="B7782" s="217">
        <v>150.55413772813657</v>
      </c>
      <c r="C7782" s="211">
        <v>4.6033365063759678E-2</v>
      </c>
      <c r="D7782" s="211">
        <v>0.12323113875718744</v>
      </c>
      <c r="E7782" s="211">
        <v>7.6538526509110694E-2</v>
      </c>
      <c r="F7782" s="211">
        <v>0.11081360744051916</v>
      </c>
      <c r="G7782" s="211">
        <v>0.12218635059809786</v>
      </c>
      <c r="H7782" s="211">
        <v>0.11565010107092533</v>
      </c>
      <c r="I7782" s="211">
        <v>0.49153891095870911</v>
      </c>
      <c r="J7782" s="211">
        <v>0.47238531341851325</v>
      </c>
      <c r="K7782" s="211">
        <v>0.64276132945571163</v>
      </c>
      <c r="L7782" s="211">
        <v>0.2718440946502072</v>
      </c>
      <c r="M7782" s="211">
        <v>8.7192802021453367E-2</v>
      </c>
      <c r="N7782" s="211">
        <v>0.43185475727026634</v>
      </c>
      <c r="O7782" s="211">
        <v>0.5826388749757424</v>
      </c>
      <c r="P7782" s="211">
        <v>6.6787819201717252E-2</v>
      </c>
      <c r="Q7782" s="211">
        <v>7.5218682760907637E-2</v>
      </c>
      <c r="R7782" s="211">
        <v>0.44264882738363126</v>
      </c>
      <c r="S7782" s="211">
        <v>0.33796818479463564</v>
      </c>
      <c r="T7782" s="211">
        <v>0.53625334583451612</v>
      </c>
      <c r="U7782" s="211">
        <v>0.51517598401980258</v>
      </c>
      <c r="V7782" s="211">
        <v>0.12673082127060301</v>
      </c>
      <c r="W7782" s="211">
        <v>0.54001054455653952</v>
      </c>
      <c r="X7782" s="211">
        <v>0.29139099695949955</v>
      </c>
      <c r="Y7782" s="211">
        <v>0.67280158183276551</v>
      </c>
      <c r="Z7782" s="211">
        <v>0.1453890863512135</v>
      </c>
      <c r="AA7782" s="212">
        <v>0.12043809052571905</v>
      </c>
    </row>
    <row r="7783" spans="1:27" x14ac:dyDescent="0.35">
      <c r="A7783" s="210" t="s">
        <v>8459</v>
      </c>
      <c r="B7783" s="217">
        <v>176.72411873738108</v>
      </c>
      <c r="C7783" s="211">
        <v>5.9198963678343666E-2</v>
      </c>
      <c r="D7783" s="211">
        <v>0.12429497777609728</v>
      </c>
      <c r="E7783" s="211">
        <v>7.1774652914520787E-2</v>
      </c>
      <c r="F7783" s="211">
        <v>0.11437366463990976</v>
      </c>
      <c r="G7783" s="211">
        <v>0.12390694193412984</v>
      </c>
      <c r="H7783" s="211">
        <v>0.11726357151958766</v>
      </c>
      <c r="I7783" s="211">
        <v>0.51319208587777854</v>
      </c>
      <c r="J7783" s="211">
        <v>0.46391743751923875</v>
      </c>
      <c r="K7783" s="211">
        <v>0.6488359258119758</v>
      </c>
      <c r="L7783" s="211">
        <v>0.27644032797043322</v>
      </c>
      <c r="M7783" s="211">
        <v>0.11381019614631931</v>
      </c>
      <c r="N7783" s="211">
        <v>0.41544795987340966</v>
      </c>
      <c r="O7783" s="211">
        <v>0.65218604724366014</v>
      </c>
      <c r="P7783" s="211">
        <v>7.1695526532418952E-2</v>
      </c>
      <c r="Q7783" s="211">
        <v>5.4241325208717772E-2</v>
      </c>
      <c r="R7783" s="211">
        <v>0.41011995477405161</v>
      </c>
      <c r="S7783" s="211">
        <v>0.28847807840825346</v>
      </c>
      <c r="T7783" s="211">
        <v>0.53448364402738968</v>
      </c>
      <c r="U7783" s="211">
        <v>0.54135160711233765</v>
      </c>
      <c r="V7783" s="211">
        <v>0.11611310093484113</v>
      </c>
      <c r="W7783" s="211">
        <v>0.4912100410810199</v>
      </c>
      <c r="X7783" s="211">
        <v>0.29380013748988321</v>
      </c>
      <c r="Y7783" s="211">
        <v>0.7008946943681893</v>
      </c>
      <c r="Z7783" s="211">
        <v>0.1494511641652049</v>
      </c>
      <c r="AA7783" s="212">
        <v>0.12058872238424388</v>
      </c>
    </row>
    <row r="7784" spans="1:27" x14ac:dyDescent="0.35">
      <c r="A7784" s="210" t="s">
        <v>8460</v>
      </c>
      <c r="B7784" s="217">
        <v>149.56431751143347</v>
      </c>
      <c r="C7784" s="211">
        <v>4.7812847070740891E-2</v>
      </c>
      <c r="D7784" s="211">
        <v>0.12518752900262686</v>
      </c>
      <c r="E7784" s="211">
        <v>7.2311212266207556E-2</v>
      </c>
      <c r="F7784" s="211">
        <v>7.7017813953374786E-2</v>
      </c>
      <c r="G7784" s="211">
        <v>0.12028302743301303</v>
      </c>
      <c r="H7784" s="211">
        <v>0.11823652407705779</v>
      </c>
      <c r="I7784" s="211">
        <v>0.50608556296248708</v>
      </c>
      <c r="J7784" s="211">
        <v>0.40598929584073168</v>
      </c>
      <c r="K7784" s="211">
        <v>0.61985630534689151</v>
      </c>
      <c r="L7784" s="211">
        <v>0.27108120458136054</v>
      </c>
      <c r="M7784" s="211">
        <v>9.3630392919820254E-2</v>
      </c>
      <c r="N7784" s="211">
        <v>0.39249405113437824</v>
      </c>
      <c r="O7784" s="211">
        <v>0.699564116872331</v>
      </c>
      <c r="P7784" s="211">
        <v>7.1945447128320031E-2</v>
      </c>
      <c r="Q7784" s="211">
        <v>8.5151658412908365E-2</v>
      </c>
      <c r="R7784" s="211">
        <v>0.36696194396479193</v>
      </c>
      <c r="S7784" s="211">
        <v>0.29553750817183633</v>
      </c>
      <c r="T7784" s="211">
        <v>0.53573822888405687</v>
      </c>
      <c r="U7784" s="211">
        <v>0.37521710652233381</v>
      </c>
      <c r="V7784" s="211">
        <v>0.13514519291758398</v>
      </c>
      <c r="W7784" s="211">
        <v>0.58501345338880073</v>
      </c>
      <c r="X7784" s="211">
        <v>0.28334434346337511</v>
      </c>
      <c r="Y7784" s="211">
        <v>0.65148807265055231</v>
      </c>
      <c r="Z7784" s="211">
        <v>0.14935560295226749</v>
      </c>
      <c r="AA7784" s="212">
        <v>0.11713425542974912</v>
      </c>
    </row>
    <row r="7785" spans="1:27" x14ac:dyDescent="0.35">
      <c r="A7785" s="210" t="s">
        <v>8461</v>
      </c>
      <c r="B7785" s="217">
        <v>132.97274260208718</v>
      </c>
      <c r="C7785" s="211">
        <v>6.7525765028678922E-2</v>
      </c>
      <c r="D7785" s="211">
        <v>0.12805499088030789</v>
      </c>
      <c r="E7785" s="211">
        <v>7.5955292392435036E-2</v>
      </c>
      <c r="F7785" s="211">
        <v>9.0187152324238073E-2</v>
      </c>
      <c r="G7785" s="211">
        <v>0.11679063860971758</v>
      </c>
      <c r="H7785" s="211">
        <v>0.11734914260197653</v>
      </c>
      <c r="I7785" s="211">
        <v>0.50425052593413699</v>
      </c>
      <c r="J7785" s="211">
        <v>0.41014869253292996</v>
      </c>
      <c r="K7785" s="211">
        <v>0.61582689106330579</v>
      </c>
      <c r="L7785" s="211">
        <v>0.26736228157758096</v>
      </c>
      <c r="M7785" s="211">
        <v>0.10207235131804315</v>
      </c>
      <c r="N7785" s="211">
        <v>0.40245139794934054</v>
      </c>
      <c r="O7785" s="211">
        <v>0.69285597154329581</v>
      </c>
      <c r="P7785" s="211">
        <v>7.1301560830458285E-2</v>
      </c>
      <c r="Q7785" s="211">
        <v>0.1034828124527305</v>
      </c>
      <c r="R7785" s="211">
        <v>0.43306572483940997</v>
      </c>
      <c r="S7785" s="211">
        <v>0.31507699602937689</v>
      </c>
      <c r="T7785" s="211">
        <v>0.54259671348971417</v>
      </c>
      <c r="U7785" s="211">
        <v>0.39755391775717747</v>
      </c>
      <c r="V7785" s="211">
        <v>8.0082195096554759E-2</v>
      </c>
      <c r="W7785" s="211">
        <v>0.58264425207099735</v>
      </c>
      <c r="X7785" s="211">
        <v>0.34404606527559095</v>
      </c>
      <c r="Y7785" s="211">
        <v>0.63650810903245469</v>
      </c>
      <c r="Z7785" s="211">
        <v>0.1487249638330394</v>
      </c>
      <c r="AA7785" s="212">
        <v>0.11882109466179959</v>
      </c>
    </row>
    <row r="7786" spans="1:27" x14ac:dyDescent="0.35">
      <c r="A7786" s="210" t="s">
        <v>8462</v>
      </c>
      <c r="B7786" s="217">
        <v>118.89187996611476</v>
      </c>
      <c r="C7786" s="211">
        <v>7.5548494884707787E-2</v>
      </c>
      <c r="D7786" s="211">
        <v>0.13229567694801495</v>
      </c>
      <c r="E7786" s="211">
        <v>7.7939423857222981E-2</v>
      </c>
      <c r="F7786" s="211">
        <v>8.1548965704197007E-2</v>
      </c>
      <c r="G7786" s="211">
        <v>0.12168322069479147</v>
      </c>
      <c r="H7786" s="211">
        <v>0.11683848583122945</v>
      </c>
      <c r="I7786" s="211">
        <v>0.40414563045874152</v>
      </c>
      <c r="J7786" s="211">
        <v>0.47402562049928271</v>
      </c>
      <c r="K7786" s="211">
        <v>0.62068489871829469</v>
      </c>
      <c r="L7786" s="211">
        <v>0.27653642987131866</v>
      </c>
      <c r="M7786" s="211">
        <v>0.10735427914210127</v>
      </c>
      <c r="N7786" s="211">
        <v>0.42003195258459652</v>
      </c>
      <c r="O7786" s="211">
        <v>0.57423769537155089</v>
      </c>
      <c r="P7786" s="211">
        <v>7.0449883726071791E-2</v>
      </c>
      <c r="Q7786" s="211">
        <v>8.7807780099457972E-2</v>
      </c>
      <c r="R7786" s="211">
        <v>0.4245168798319825</v>
      </c>
      <c r="S7786" s="211">
        <v>0.37229971467899953</v>
      </c>
      <c r="T7786" s="211">
        <v>0.51144884093226928</v>
      </c>
      <c r="U7786" s="211">
        <v>0.34651011685793204</v>
      </c>
      <c r="V7786" s="211">
        <v>5.9891924164760524E-2</v>
      </c>
      <c r="W7786" s="211">
        <v>0.58331695395841432</v>
      </c>
      <c r="X7786" s="211">
        <v>0.28774145743478025</v>
      </c>
      <c r="Y7786" s="211">
        <v>0.54692783918700938</v>
      </c>
      <c r="Z7786" s="211">
        <v>0.14544729229754066</v>
      </c>
      <c r="AA7786" s="212">
        <v>0.11406821747835855</v>
      </c>
    </row>
    <row r="7787" spans="1:27" x14ac:dyDescent="0.35">
      <c r="A7787" s="210" t="s">
        <v>8463</v>
      </c>
      <c r="B7787" s="217">
        <v>123.0367312323461</v>
      </c>
      <c r="C7787" s="211">
        <v>6.3589017846467089E-2</v>
      </c>
      <c r="D7787" s="211">
        <v>0.1323321289913709</v>
      </c>
      <c r="E7787" s="211">
        <v>7.7963818761246556E-2</v>
      </c>
      <c r="F7787" s="211">
        <v>0.11816242996461425</v>
      </c>
      <c r="G7787" s="211">
        <v>0.12451116104959153</v>
      </c>
      <c r="H7787" s="211">
        <v>0.11846926140772786</v>
      </c>
      <c r="I7787" s="211">
        <v>0.49016238590180783</v>
      </c>
      <c r="J7787" s="211">
        <v>0.43964913086946961</v>
      </c>
      <c r="K7787" s="211">
        <v>0.51317281856638552</v>
      </c>
      <c r="L7787" s="211">
        <v>0.27919807917642181</v>
      </c>
      <c r="M7787" s="211">
        <v>9.6348500073622639E-2</v>
      </c>
      <c r="N7787" s="211">
        <v>0.44152864313839302</v>
      </c>
      <c r="O7787" s="211">
        <v>0.75317314013861059</v>
      </c>
      <c r="P7787" s="211">
        <v>6.733913834105397E-2</v>
      </c>
      <c r="Q7787" s="211">
        <v>0.12665409094774027</v>
      </c>
      <c r="R7787" s="211">
        <v>0.49402622719880657</v>
      </c>
      <c r="S7787" s="211">
        <v>0.35195526243585773</v>
      </c>
      <c r="T7787" s="211">
        <v>0.58657606261408046</v>
      </c>
      <c r="U7787" s="211">
        <v>0.3527473662098693</v>
      </c>
      <c r="V7787" s="211">
        <v>8.0715512490240227E-2</v>
      </c>
      <c r="W7787" s="211">
        <v>0.60344257503048659</v>
      </c>
      <c r="X7787" s="211">
        <v>0.29475981401236706</v>
      </c>
      <c r="Y7787" s="211">
        <v>0.64706111009833434</v>
      </c>
      <c r="Z7787" s="211">
        <v>0.14779721346626828</v>
      </c>
      <c r="AA7787" s="212">
        <v>0.12169479577994849</v>
      </c>
    </row>
    <row r="7788" spans="1:27" x14ac:dyDescent="0.35">
      <c r="A7788" s="210" t="s">
        <v>8464</v>
      </c>
      <c r="B7788" s="217">
        <v>126.65071536025992</v>
      </c>
      <c r="C7788" s="211">
        <v>6.9573778404691117E-2</v>
      </c>
      <c r="D7788" s="211">
        <v>0.12836068847901849</v>
      </c>
      <c r="E7788" s="211">
        <v>7.0852688845776723E-2</v>
      </c>
      <c r="F7788" s="211">
        <v>0.10283776092510866</v>
      </c>
      <c r="G7788" s="211">
        <v>0.11720776587122528</v>
      </c>
      <c r="H7788" s="211">
        <v>0.11189962091051639</v>
      </c>
      <c r="I7788" s="211">
        <v>0.44298910720740475</v>
      </c>
      <c r="J7788" s="211">
        <v>0.45815851236261895</v>
      </c>
      <c r="K7788" s="211">
        <v>0.60527627395497097</v>
      </c>
      <c r="L7788" s="211">
        <v>0.27101871263904725</v>
      </c>
      <c r="M7788" s="211">
        <v>0.10146023590808174</v>
      </c>
      <c r="N7788" s="211">
        <v>0.53907406218080189</v>
      </c>
      <c r="O7788" s="211">
        <v>0.54295300191173712</v>
      </c>
      <c r="P7788" s="211">
        <v>6.8661608820078407E-2</v>
      </c>
      <c r="Q7788" s="211">
        <v>5.3992169588346337E-2</v>
      </c>
      <c r="R7788" s="211">
        <v>0.39924059010150564</v>
      </c>
      <c r="S7788" s="211">
        <v>0.26327192564118879</v>
      </c>
      <c r="T7788" s="211">
        <v>0.58697732093596922</v>
      </c>
      <c r="U7788" s="211">
        <v>0.37791705932252673</v>
      </c>
      <c r="V7788" s="211">
        <v>9.1750894765956117E-2</v>
      </c>
      <c r="W7788" s="211">
        <v>0.5435478018440667</v>
      </c>
      <c r="X7788" s="211">
        <v>0.3844469485669908</v>
      </c>
      <c r="Y7788" s="211">
        <v>0.58945589074937366</v>
      </c>
      <c r="Z7788" s="211">
        <v>0.14972096435213267</v>
      </c>
      <c r="AA7788" s="212">
        <v>0.11792264922923923</v>
      </c>
    </row>
    <row r="7789" spans="1:27" x14ac:dyDescent="0.35">
      <c r="A7789" s="210" t="s">
        <v>8465</v>
      </c>
      <c r="B7789" s="217">
        <v>153.19792413844172</v>
      </c>
      <c r="C7789" s="211">
        <v>5.7979003983528066E-2</v>
      </c>
      <c r="D7789" s="211">
        <v>0.11851833462257956</v>
      </c>
      <c r="E7789" s="211">
        <v>7.6310281653844181E-2</v>
      </c>
      <c r="F7789" s="211">
        <v>8.6166138967192343E-2</v>
      </c>
      <c r="G7789" s="211">
        <v>0.12120709760295489</v>
      </c>
      <c r="H7789" s="211">
        <v>0.11298692040412232</v>
      </c>
      <c r="I7789" s="211">
        <v>0.50830358388075048</v>
      </c>
      <c r="J7789" s="211">
        <v>0.42452156053746792</v>
      </c>
      <c r="K7789" s="211">
        <v>0.56410740512994706</v>
      </c>
      <c r="L7789" s="211">
        <v>0.27682968047995204</v>
      </c>
      <c r="M7789" s="211">
        <v>9.2330653150632588E-2</v>
      </c>
      <c r="N7789" s="211">
        <v>0.45799322477910936</v>
      </c>
      <c r="O7789" s="211">
        <v>0.66379804837231604</v>
      </c>
      <c r="P7789" s="211">
        <v>7.258990915305541E-2</v>
      </c>
      <c r="Q7789" s="211">
        <v>6.417904939343741E-2</v>
      </c>
      <c r="R7789" s="211">
        <v>0.43946593282466362</v>
      </c>
      <c r="S7789" s="211">
        <v>0.33376505561954167</v>
      </c>
      <c r="T7789" s="211">
        <v>0.53911679935383139</v>
      </c>
      <c r="U7789" s="211">
        <v>0.37441422233938293</v>
      </c>
      <c r="V7789" s="211">
        <v>0.1073751560667368</v>
      </c>
      <c r="W7789" s="211">
        <v>0.62462865764638231</v>
      </c>
      <c r="X7789" s="211">
        <v>0.36834633545751228</v>
      </c>
      <c r="Y7789" s="211">
        <v>0.76834939540936409</v>
      </c>
      <c r="Z7789" s="211">
        <v>0.14128932398393521</v>
      </c>
      <c r="AA7789" s="212">
        <v>0.11355098953171223</v>
      </c>
    </row>
    <row r="7790" spans="1:27" x14ac:dyDescent="0.35">
      <c r="A7790" s="210" t="s">
        <v>8466</v>
      </c>
      <c r="B7790" s="217">
        <v>117.74007309182068</v>
      </c>
      <c r="C7790" s="211">
        <v>5.7872248499666608E-2</v>
      </c>
      <c r="D7790" s="211">
        <v>0.12391652664811934</v>
      </c>
      <c r="E7790" s="211">
        <v>8.4860623210690142E-2</v>
      </c>
      <c r="F7790" s="211">
        <v>9.6425759868587757E-2</v>
      </c>
      <c r="G7790" s="211">
        <v>0.12197746240229417</v>
      </c>
      <c r="H7790" s="211">
        <v>0.12106918299144256</v>
      </c>
      <c r="I7790" s="211">
        <v>0.49685427673348898</v>
      </c>
      <c r="J7790" s="211">
        <v>0.46216604148907003</v>
      </c>
      <c r="K7790" s="211">
        <v>0.59956220123826565</v>
      </c>
      <c r="L7790" s="211">
        <v>0.27453203191224695</v>
      </c>
      <c r="M7790" s="211">
        <v>9.3053929183343875E-2</v>
      </c>
      <c r="N7790" s="211">
        <v>0.45953259579296968</v>
      </c>
      <c r="O7790" s="211">
        <v>0.71815233952515078</v>
      </c>
      <c r="P7790" s="211">
        <v>6.6497608387032156E-2</v>
      </c>
      <c r="Q7790" s="211">
        <v>7.7814573698813741E-2</v>
      </c>
      <c r="R7790" s="211">
        <v>0.44350521055497905</v>
      </c>
      <c r="S7790" s="211">
        <v>0.2669486013172655</v>
      </c>
      <c r="T7790" s="211">
        <v>0.53337949756825132</v>
      </c>
      <c r="U7790" s="211">
        <v>0.4704179796046179</v>
      </c>
      <c r="V7790" s="211">
        <v>5.2301017576994818E-2</v>
      </c>
      <c r="W7790" s="211">
        <v>0.57855220263396312</v>
      </c>
      <c r="X7790" s="211">
        <v>0.41272227409312684</v>
      </c>
      <c r="Y7790" s="211">
        <v>0.67281347639442146</v>
      </c>
      <c r="Z7790" s="211">
        <v>0.14768031768985224</v>
      </c>
      <c r="AA7790" s="212">
        <v>0.122330662915584</v>
      </c>
    </row>
    <row r="7791" spans="1:27" x14ac:dyDescent="0.35">
      <c r="A7791" s="210" t="s">
        <v>8467</v>
      </c>
      <c r="B7791" s="217">
        <v>137.93937891281828</v>
      </c>
      <c r="C7791" s="211">
        <v>5.4858070395101752E-2</v>
      </c>
      <c r="D7791" s="211">
        <v>0.11757988223333699</v>
      </c>
      <c r="E7791" s="211">
        <v>7.2488983416296088E-2</v>
      </c>
      <c r="F7791" s="211">
        <v>9.7616574565274269E-2</v>
      </c>
      <c r="G7791" s="211">
        <v>0.11413027618371092</v>
      </c>
      <c r="H7791" s="211">
        <v>0.12080416908705302</v>
      </c>
      <c r="I7791" s="211">
        <v>0.48279894354397246</v>
      </c>
      <c r="J7791" s="211">
        <v>0.49396652822499376</v>
      </c>
      <c r="K7791" s="211">
        <v>0.61033536110409692</v>
      </c>
      <c r="L7791" s="211">
        <v>0.27739626226738667</v>
      </c>
      <c r="M7791" s="211">
        <v>8.4427433907617949E-2</v>
      </c>
      <c r="N7791" s="211">
        <v>0.4150189483337835</v>
      </c>
      <c r="O7791" s="211">
        <v>0.76589024318312371</v>
      </c>
      <c r="P7791" s="211">
        <v>6.5259067761046965E-2</v>
      </c>
      <c r="Q7791" s="211">
        <v>7.4084811328325659E-2</v>
      </c>
      <c r="R7791" s="211">
        <v>0.48175203668438837</v>
      </c>
      <c r="S7791" s="211">
        <v>0.33345907458075336</v>
      </c>
      <c r="T7791" s="211">
        <v>0.60971539579932399</v>
      </c>
      <c r="U7791" s="211">
        <v>0.52954671438969281</v>
      </c>
      <c r="V7791" s="211">
        <v>0.12010540257896558</v>
      </c>
      <c r="W7791" s="211">
        <v>0.5077263675151138</v>
      </c>
      <c r="X7791" s="211">
        <v>0.33085700143138563</v>
      </c>
      <c r="Y7791" s="211">
        <v>0.64288265130052613</v>
      </c>
      <c r="Z7791" s="211">
        <v>0.14952935109727247</v>
      </c>
      <c r="AA7791" s="212">
        <v>0.12581140296212609</v>
      </c>
    </row>
    <row r="7792" spans="1:27" x14ac:dyDescent="0.35">
      <c r="A7792" s="210" t="s">
        <v>8468</v>
      </c>
      <c r="B7792" s="217">
        <v>191.33537496780994</v>
      </c>
      <c r="C7792" s="211">
        <v>5.0544985341630197E-2</v>
      </c>
      <c r="D7792" s="211">
        <v>0.12591254559875087</v>
      </c>
      <c r="E7792" s="211">
        <v>8.7528849981807044E-2</v>
      </c>
      <c r="F7792" s="211">
        <v>0.10422647865523943</v>
      </c>
      <c r="G7792" s="211">
        <v>0.12483403492189267</v>
      </c>
      <c r="H7792" s="211">
        <v>0.12142857374309443</v>
      </c>
      <c r="I7792" s="211">
        <v>0.43264601112216938</v>
      </c>
      <c r="J7792" s="211">
        <v>0.44497214080421915</v>
      </c>
      <c r="K7792" s="211">
        <v>0.62334387986989537</v>
      </c>
      <c r="L7792" s="211">
        <v>0.26757486835721411</v>
      </c>
      <c r="M7792" s="211">
        <v>9.4112587676750084E-2</v>
      </c>
      <c r="N7792" s="211">
        <v>0.42352807869468334</v>
      </c>
      <c r="O7792" s="211">
        <v>0.76218793434550181</v>
      </c>
      <c r="P7792" s="211">
        <v>6.9158450770802099E-2</v>
      </c>
      <c r="Q7792" s="211">
        <v>6.4243808368381686E-2</v>
      </c>
      <c r="R7792" s="211">
        <v>0.47398229926605684</v>
      </c>
      <c r="S7792" s="211">
        <v>0.29939999025090835</v>
      </c>
      <c r="T7792" s="211">
        <v>0.58953607354050241</v>
      </c>
      <c r="U7792" s="211">
        <v>0.55726855116788621</v>
      </c>
      <c r="V7792" s="211">
        <v>0.10940362279409734</v>
      </c>
      <c r="W7792" s="211">
        <v>0.60143698419568226</v>
      </c>
      <c r="X7792" s="211">
        <v>0.2737913163931126</v>
      </c>
      <c r="Y7792" s="211">
        <v>0.79104391980698519</v>
      </c>
      <c r="Z7792" s="211">
        <v>0.14806997790071269</v>
      </c>
      <c r="AA7792" s="212">
        <v>0.11324384700580667</v>
      </c>
    </row>
    <row r="7793" spans="1:27" x14ac:dyDescent="0.35">
      <c r="A7793" s="210" t="s">
        <v>8469</v>
      </c>
      <c r="B7793" s="217">
        <v>131.08944096969782</v>
      </c>
      <c r="C7793" s="211">
        <v>7.2590899368550066E-2</v>
      </c>
      <c r="D7793" s="211">
        <v>0.12470621479621824</v>
      </c>
      <c r="E7793" s="211">
        <v>7.5452418319902625E-2</v>
      </c>
      <c r="F7793" s="211">
        <v>8.3019877382351975E-2</v>
      </c>
      <c r="G7793" s="211">
        <v>0.12255503052170874</v>
      </c>
      <c r="H7793" s="211">
        <v>0.11431558773860231</v>
      </c>
      <c r="I7793" s="211">
        <v>0.41394020796124503</v>
      </c>
      <c r="J7793" s="211">
        <v>0.46983554261009391</v>
      </c>
      <c r="K7793" s="211">
        <v>0.5813079758819476</v>
      </c>
      <c r="L7793" s="211">
        <v>0.28060793712803495</v>
      </c>
      <c r="M7793" s="211">
        <v>9.831482825164703E-2</v>
      </c>
      <c r="N7793" s="211">
        <v>0.48412219482913504</v>
      </c>
      <c r="O7793" s="211">
        <v>0.72880254543512724</v>
      </c>
      <c r="P7793" s="211">
        <v>6.3689822820049716E-2</v>
      </c>
      <c r="Q7793" s="211">
        <v>8.5073869320982015E-2</v>
      </c>
      <c r="R7793" s="211">
        <v>0.37660910515480162</v>
      </c>
      <c r="S7793" s="211">
        <v>0.32870268833565763</v>
      </c>
      <c r="T7793" s="211">
        <v>0.5780923803723067</v>
      </c>
      <c r="U7793" s="211">
        <v>0.54362270994837114</v>
      </c>
      <c r="V7793" s="211">
        <v>7.8656821546012598E-2</v>
      </c>
      <c r="W7793" s="211">
        <v>0.58131688540244708</v>
      </c>
      <c r="X7793" s="211">
        <v>0.27399073398067308</v>
      </c>
      <c r="Y7793" s="211">
        <v>0.70235741504763005</v>
      </c>
      <c r="Z7793" s="211">
        <v>0.14990972247626327</v>
      </c>
      <c r="AA7793" s="212">
        <v>0.12423375484630801</v>
      </c>
    </row>
    <row r="7794" spans="1:27" x14ac:dyDescent="0.35">
      <c r="A7794" s="210" t="s">
        <v>8470</v>
      </c>
      <c r="B7794" s="217">
        <v>148.72055817235338</v>
      </c>
      <c r="C7794" s="211">
        <v>8.0006865972198082E-2</v>
      </c>
      <c r="D7794" s="211">
        <v>0.12741632815401185</v>
      </c>
      <c r="E7794" s="211">
        <v>7.4035364832340023E-2</v>
      </c>
      <c r="F7794" s="211">
        <v>8.9181766889808417E-2</v>
      </c>
      <c r="G7794" s="211">
        <v>0.11756199860092252</v>
      </c>
      <c r="H7794" s="211">
        <v>0.11711322679024132</v>
      </c>
      <c r="I7794" s="211">
        <v>0.45221460001672309</v>
      </c>
      <c r="J7794" s="211">
        <v>0.46031286261416637</v>
      </c>
      <c r="K7794" s="211">
        <v>0.56868094729662066</v>
      </c>
      <c r="L7794" s="211">
        <v>0.27089979945582376</v>
      </c>
      <c r="M7794" s="211">
        <v>0.11238564097856751</v>
      </c>
      <c r="N7794" s="211">
        <v>0.43318187645437356</v>
      </c>
      <c r="O7794" s="211">
        <v>0.74770407573265218</v>
      </c>
      <c r="P7794" s="211">
        <v>7.0652056738178856E-2</v>
      </c>
      <c r="Q7794" s="211">
        <v>4.8326215259547264E-2</v>
      </c>
      <c r="R7794" s="211">
        <v>0.45108396192284739</v>
      </c>
      <c r="S7794" s="211">
        <v>0.3401458087649768</v>
      </c>
      <c r="T7794" s="211">
        <v>0.62532884420127466</v>
      </c>
      <c r="U7794" s="211">
        <v>0.3961665494104043</v>
      </c>
      <c r="V7794" s="211">
        <v>0.12700493909935584</v>
      </c>
      <c r="W7794" s="211">
        <v>0.47924614744841809</v>
      </c>
      <c r="X7794" s="211">
        <v>0.35642103098490063</v>
      </c>
      <c r="Y7794" s="211">
        <v>0.6787360572101101</v>
      </c>
      <c r="Z7794" s="211">
        <v>0.14759335026267068</v>
      </c>
      <c r="AA7794" s="212">
        <v>0.12585243026200962</v>
      </c>
    </row>
    <row r="7795" spans="1:27" x14ac:dyDescent="0.35">
      <c r="A7795" s="210" t="s">
        <v>8471</v>
      </c>
      <c r="B7795" s="217">
        <v>139.20159731576408</v>
      </c>
      <c r="C7795" s="211">
        <v>6.5045169611066572E-2</v>
      </c>
      <c r="D7795" s="211">
        <v>0.13010963699908806</v>
      </c>
      <c r="E7795" s="211">
        <v>6.9874096926922452E-2</v>
      </c>
      <c r="F7795" s="211">
        <v>0.10797175735861875</v>
      </c>
      <c r="G7795" s="211">
        <v>0.11673464773930892</v>
      </c>
      <c r="H7795" s="211">
        <v>0.1178561016938663</v>
      </c>
      <c r="I7795" s="211">
        <v>0.48587810696581218</v>
      </c>
      <c r="J7795" s="211">
        <v>0.42569311049704073</v>
      </c>
      <c r="K7795" s="211">
        <v>0.63727279171959672</v>
      </c>
      <c r="L7795" s="211">
        <v>0.27207816290498221</v>
      </c>
      <c r="M7795" s="211">
        <v>9.4356517934538295E-2</v>
      </c>
      <c r="N7795" s="211">
        <v>0.45843515343243718</v>
      </c>
      <c r="O7795" s="211">
        <v>0.76553782367885403</v>
      </c>
      <c r="P7795" s="211">
        <v>6.966863167681521E-2</v>
      </c>
      <c r="Q7795" s="211">
        <v>6.5894694311043903E-2</v>
      </c>
      <c r="R7795" s="211">
        <v>0.4275864227703407</v>
      </c>
      <c r="S7795" s="211">
        <v>0.43637504833044644</v>
      </c>
      <c r="T7795" s="211">
        <v>0.54128115575991342</v>
      </c>
      <c r="U7795" s="211">
        <v>0.38889856437196985</v>
      </c>
      <c r="V7795" s="211">
        <v>7.3963034311409742E-2</v>
      </c>
      <c r="W7795" s="211">
        <v>0.55077416324869322</v>
      </c>
      <c r="X7795" s="211">
        <v>0.31037938394174253</v>
      </c>
      <c r="Y7795" s="211">
        <v>0.65903922840557216</v>
      </c>
      <c r="Z7795" s="211">
        <v>0.14692174827103199</v>
      </c>
      <c r="AA7795" s="212">
        <v>0.11106893336319387</v>
      </c>
    </row>
    <row r="7796" spans="1:27" x14ac:dyDescent="0.35">
      <c r="A7796" s="210" t="s">
        <v>8472</v>
      </c>
      <c r="B7796" s="217">
        <v>175.84651997278613</v>
      </c>
      <c r="C7796" s="211">
        <v>7.3214653063990082E-2</v>
      </c>
      <c r="D7796" s="211">
        <v>0.13177936014182196</v>
      </c>
      <c r="E7796" s="211">
        <v>7.0554668103824103E-2</v>
      </c>
      <c r="F7796" s="211">
        <v>9.151954141115512E-2</v>
      </c>
      <c r="G7796" s="211">
        <v>0.1225648915889727</v>
      </c>
      <c r="H7796" s="211">
        <v>0.12509176957501814</v>
      </c>
      <c r="I7796" s="211">
        <v>0.46813705522339905</v>
      </c>
      <c r="J7796" s="211">
        <v>0.47638285474886544</v>
      </c>
      <c r="K7796" s="211">
        <v>0.64401270368221308</v>
      </c>
      <c r="L7796" s="211">
        <v>0.27461706052747259</v>
      </c>
      <c r="M7796" s="211">
        <v>8.1197431965579159E-2</v>
      </c>
      <c r="N7796" s="211">
        <v>0.47947708510425791</v>
      </c>
      <c r="O7796" s="211">
        <v>0.64372678746900147</v>
      </c>
      <c r="P7796" s="211">
        <v>6.8870546420442338E-2</v>
      </c>
      <c r="Q7796" s="211">
        <v>9.10678807215618E-2</v>
      </c>
      <c r="R7796" s="211">
        <v>0.47871069233501479</v>
      </c>
      <c r="S7796" s="211">
        <v>0.38478685395107515</v>
      </c>
      <c r="T7796" s="211">
        <v>0.57815378470848822</v>
      </c>
      <c r="U7796" s="211">
        <v>0.49583087923750035</v>
      </c>
      <c r="V7796" s="211">
        <v>0.1273684920738638</v>
      </c>
      <c r="W7796" s="211">
        <v>0.49322441966378572</v>
      </c>
      <c r="X7796" s="211">
        <v>0.30297769414437659</v>
      </c>
      <c r="Y7796" s="211">
        <v>0.6705031286636447</v>
      </c>
      <c r="Z7796" s="211">
        <v>0.14893184978900886</v>
      </c>
      <c r="AA7796" s="212">
        <v>0.11011163679017363</v>
      </c>
    </row>
    <row r="7797" spans="1:27" x14ac:dyDescent="0.35">
      <c r="A7797" s="210" t="s">
        <v>8473</v>
      </c>
      <c r="B7797" s="217">
        <v>164.13093344523034</v>
      </c>
      <c r="C7797" s="211">
        <v>5.2292151472868628E-2</v>
      </c>
      <c r="D7797" s="211">
        <v>0.12469680824331121</v>
      </c>
      <c r="E7797" s="211">
        <v>7.7772857890570785E-2</v>
      </c>
      <c r="F7797" s="211">
        <v>0.10753050253909291</v>
      </c>
      <c r="G7797" s="211">
        <v>0.12185712278380538</v>
      </c>
      <c r="H7797" s="211">
        <v>0.1160370890466615</v>
      </c>
      <c r="I7797" s="211">
        <v>0.50567065064448991</v>
      </c>
      <c r="J7797" s="211">
        <v>0.44386579791166908</v>
      </c>
      <c r="K7797" s="211">
        <v>0.62219104652207091</v>
      </c>
      <c r="L7797" s="211">
        <v>0.27080946943068868</v>
      </c>
      <c r="M7797" s="211">
        <v>0.10544583634462144</v>
      </c>
      <c r="N7797" s="211">
        <v>0.58543260576097977</v>
      </c>
      <c r="O7797" s="211">
        <v>0.71075780074505146</v>
      </c>
      <c r="P7797" s="211">
        <v>7.1936587421192355E-2</v>
      </c>
      <c r="Q7797" s="211">
        <v>6.8311706684687779E-2</v>
      </c>
      <c r="R7797" s="211">
        <v>0.48504063413904697</v>
      </c>
      <c r="S7797" s="211">
        <v>0.33605048323744957</v>
      </c>
      <c r="T7797" s="211">
        <v>0.54807306188743266</v>
      </c>
      <c r="U7797" s="211">
        <v>0.3378104230104565</v>
      </c>
      <c r="V7797" s="211">
        <v>0.10434756270129775</v>
      </c>
      <c r="W7797" s="211">
        <v>0.51730521615337055</v>
      </c>
      <c r="X7797" s="211">
        <v>0.24709297223966259</v>
      </c>
      <c r="Y7797" s="211">
        <v>0.6545270360668769</v>
      </c>
      <c r="Z7797" s="211">
        <v>0.1497406465570951</v>
      </c>
      <c r="AA7797" s="212">
        <v>0.11134637180702495</v>
      </c>
    </row>
    <row r="7798" spans="1:27" x14ac:dyDescent="0.35">
      <c r="A7798" s="210" t="s">
        <v>8474</v>
      </c>
      <c r="B7798" s="217">
        <v>126.99963992131765</v>
      </c>
      <c r="C7798" s="211">
        <v>5.5657302207614015E-2</v>
      </c>
      <c r="D7798" s="211">
        <v>0.12781787874255243</v>
      </c>
      <c r="E7798" s="211">
        <v>7.0717515052909102E-2</v>
      </c>
      <c r="F7798" s="211">
        <v>9.7573023786976215E-2</v>
      </c>
      <c r="G7798" s="211">
        <v>0.12360376790880531</v>
      </c>
      <c r="H7798" s="211">
        <v>0.11100843064349387</v>
      </c>
      <c r="I7798" s="211">
        <v>0.49142452669266196</v>
      </c>
      <c r="J7798" s="211">
        <v>0.42207142925879398</v>
      </c>
      <c r="K7798" s="211">
        <v>0.62445178175771787</v>
      </c>
      <c r="L7798" s="211">
        <v>0.27579410934061599</v>
      </c>
      <c r="M7798" s="211">
        <v>8.9496122488607388E-2</v>
      </c>
      <c r="N7798" s="211">
        <v>0.33725923348872255</v>
      </c>
      <c r="O7798" s="211">
        <v>0.70613728794049635</v>
      </c>
      <c r="P7798" s="211">
        <v>6.676753376512895E-2</v>
      </c>
      <c r="Q7798" s="211">
        <v>5.6180731756453953E-2</v>
      </c>
      <c r="R7798" s="211">
        <v>0.45213624593827373</v>
      </c>
      <c r="S7798" s="211">
        <v>0.34199229455068136</v>
      </c>
      <c r="T7798" s="211">
        <v>0.54690642207095386</v>
      </c>
      <c r="U7798" s="211">
        <v>0.40295441271578619</v>
      </c>
      <c r="V7798" s="211">
        <v>8.2269143056264774E-2</v>
      </c>
      <c r="W7798" s="211">
        <v>0.5521232115956739</v>
      </c>
      <c r="X7798" s="211">
        <v>0.25807589163359251</v>
      </c>
      <c r="Y7798" s="211">
        <v>0.63614589362024088</v>
      </c>
      <c r="Z7798" s="211">
        <v>0.14814517653560502</v>
      </c>
      <c r="AA7798" s="212">
        <v>0.11082052126212483</v>
      </c>
    </row>
    <row r="7799" spans="1:27" x14ac:dyDescent="0.35">
      <c r="A7799" s="210" t="s">
        <v>8475</v>
      </c>
      <c r="B7799" s="217">
        <v>161.09387353976746</v>
      </c>
      <c r="C7799" s="211">
        <v>6.6505006473955602E-2</v>
      </c>
      <c r="D7799" s="211">
        <v>0.12815314307965789</v>
      </c>
      <c r="E7799" s="211">
        <v>8.4777300314477388E-2</v>
      </c>
      <c r="F7799" s="211">
        <v>8.6505507114369606E-2</v>
      </c>
      <c r="G7799" s="211">
        <v>0.11325370018185556</v>
      </c>
      <c r="H7799" s="211">
        <v>0.12421123315769018</v>
      </c>
      <c r="I7799" s="211">
        <v>0.50048924605230782</v>
      </c>
      <c r="J7799" s="211">
        <v>0.4908258491381971</v>
      </c>
      <c r="K7799" s="211">
        <v>0.59764229671455604</v>
      </c>
      <c r="L7799" s="211">
        <v>0.27851334471419087</v>
      </c>
      <c r="M7799" s="211">
        <v>0.11264203201219866</v>
      </c>
      <c r="N7799" s="211">
        <v>0.4021378750904151</v>
      </c>
      <c r="O7799" s="211">
        <v>0.66117824339667775</v>
      </c>
      <c r="P7799" s="211">
        <v>7.0627449798251696E-2</v>
      </c>
      <c r="Q7799" s="211">
        <v>7.634959906644892E-2</v>
      </c>
      <c r="R7799" s="211">
        <v>0.41215006516301955</v>
      </c>
      <c r="S7799" s="211">
        <v>0.29651230959117414</v>
      </c>
      <c r="T7799" s="211">
        <v>0.61643138387981866</v>
      </c>
      <c r="U7799" s="211">
        <v>0.45392470453873152</v>
      </c>
      <c r="V7799" s="211">
        <v>9.2848505698710046E-2</v>
      </c>
      <c r="W7799" s="211">
        <v>0.59139537910146533</v>
      </c>
      <c r="X7799" s="211">
        <v>0.37558266817054858</v>
      </c>
      <c r="Y7799" s="211">
        <v>0.71160701015163053</v>
      </c>
      <c r="Z7799" s="211">
        <v>0.14548186447292502</v>
      </c>
      <c r="AA7799" s="212">
        <v>0.11688348905139297</v>
      </c>
    </row>
    <row r="7800" spans="1:27" x14ac:dyDescent="0.35">
      <c r="A7800" s="210" t="s">
        <v>8476</v>
      </c>
      <c r="B7800" s="217">
        <v>145.91554038132051</v>
      </c>
      <c r="C7800" s="211">
        <v>6.3427151090559852E-2</v>
      </c>
      <c r="D7800" s="211">
        <v>0.124215476549505</v>
      </c>
      <c r="E7800" s="211">
        <v>8.65450485778953E-2</v>
      </c>
      <c r="F7800" s="211">
        <v>9.3468541890860596E-2</v>
      </c>
      <c r="G7800" s="211">
        <v>0.12090444010378243</v>
      </c>
      <c r="H7800" s="211">
        <v>0.11325385452656692</v>
      </c>
      <c r="I7800" s="211">
        <v>0.49167286815082328</v>
      </c>
      <c r="J7800" s="211">
        <v>0.43908403934754187</v>
      </c>
      <c r="K7800" s="211">
        <v>0.64211098589743254</v>
      </c>
      <c r="L7800" s="211">
        <v>0.28175545741735231</v>
      </c>
      <c r="M7800" s="211">
        <v>9.4767224560743893E-2</v>
      </c>
      <c r="N7800" s="211">
        <v>0.40256561901091398</v>
      </c>
      <c r="O7800" s="211">
        <v>0.55464640643042562</v>
      </c>
      <c r="P7800" s="211">
        <v>6.7604392586759515E-2</v>
      </c>
      <c r="Q7800" s="211">
        <v>5.2031357814411885E-2</v>
      </c>
      <c r="R7800" s="211">
        <v>0.49387704065536325</v>
      </c>
      <c r="S7800" s="211">
        <v>0.36313987918804058</v>
      </c>
      <c r="T7800" s="211">
        <v>0.5263053770458066</v>
      </c>
      <c r="U7800" s="211">
        <v>0.45459861198360618</v>
      </c>
      <c r="V7800" s="211">
        <v>0.10510213839830045</v>
      </c>
      <c r="W7800" s="211">
        <v>0.63365054519714947</v>
      </c>
      <c r="X7800" s="211">
        <v>0.38172953431847151</v>
      </c>
      <c r="Y7800" s="211">
        <v>0.74602629705809209</v>
      </c>
      <c r="Z7800" s="211">
        <v>0.14441097832526817</v>
      </c>
      <c r="AA7800" s="212">
        <v>0.12048469642266046</v>
      </c>
    </row>
    <row r="7801" spans="1:27" x14ac:dyDescent="0.35">
      <c r="A7801" s="210" t="s">
        <v>8477</v>
      </c>
      <c r="B7801" s="217">
        <v>168.84293146753524</v>
      </c>
      <c r="C7801" s="211">
        <v>6.8318396591220992E-2</v>
      </c>
      <c r="D7801" s="211">
        <v>0.1214697962936519</v>
      </c>
      <c r="E7801" s="211">
        <v>7.689191270457664E-2</v>
      </c>
      <c r="F7801" s="211">
        <v>9.7844087695814916E-2</v>
      </c>
      <c r="G7801" s="211">
        <v>0.12033929973124195</v>
      </c>
      <c r="H7801" s="211">
        <v>0.11585124987132313</v>
      </c>
      <c r="I7801" s="211">
        <v>0.49508741080477159</v>
      </c>
      <c r="J7801" s="211">
        <v>0.44357304957996757</v>
      </c>
      <c r="K7801" s="211">
        <v>0.62324222537717189</v>
      </c>
      <c r="L7801" s="211">
        <v>0.26630852856089304</v>
      </c>
      <c r="M7801" s="211">
        <v>0.11193973504652996</v>
      </c>
      <c r="N7801" s="211">
        <v>0.33659427892016808</v>
      </c>
      <c r="O7801" s="211">
        <v>0.75956019102203198</v>
      </c>
      <c r="P7801" s="211">
        <v>7.2185199921020446E-2</v>
      </c>
      <c r="Q7801" s="211">
        <v>6.5191197501054621E-2</v>
      </c>
      <c r="R7801" s="211">
        <v>0.44763397281701411</v>
      </c>
      <c r="S7801" s="211">
        <v>0.32291877449475492</v>
      </c>
      <c r="T7801" s="211">
        <v>0.5277428845817278</v>
      </c>
      <c r="U7801" s="211">
        <v>0.39435496000885528</v>
      </c>
      <c r="V7801" s="211">
        <v>0.15650855749345696</v>
      </c>
      <c r="W7801" s="211">
        <v>0.55380281828243683</v>
      </c>
      <c r="X7801" s="211">
        <v>0.33734697022846138</v>
      </c>
      <c r="Y7801" s="211">
        <v>0.63954067378281698</v>
      </c>
      <c r="Z7801" s="211">
        <v>0.14547314470924047</v>
      </c>
      <c r="AA7801" s="212">
        <v>0.11999091603522573</v>
      </c>
    </row>
    <row r="7802" spans="1:27" x14ac:dyDescent="0.35">
      <c r="A7802" s="210" t="s">
        <v>8478</v>
      </c>
      <c r="B7802" s="217">
        <v>123.10912602392666</v>
      </c>
      <c r="C7802" s="211">
        <v>5.8897325595368491E-2</v>
      </c>
      <c r="D7802" s="211">
        <v>0.12975890813039484</v>
      </c>
      <c r="E7802" s="211">
        <v>8.2133638683316718E-2</v>
      </c>
      <c r="F7802" s="211">
        <v>9.5145053332791857E-2</v>
      </c>
      <c r="G7802" s="211">
        <v>0.12371433916185599</v>
      </c>
      <c r="H7802" s="211">
        <v>0.10666579169320535</v>
      </c>
      <c r="I7802" s="211">
        <v>0.5221581621895558</v>
      </c>
      <c r="J7802" s="211">
        <v>0.40214903337098523</v>
      </c>
      <c r="K7802" s="211">
        <v>0.62639127396570426</v>
      </c>
      <c r="L7802" s="211">
        <v>0.26803599030002312</v>
      </c>
      <c r="M7802" s="211">
        <v>0.10057257503155205</v>
      </c>
      <c r="N7802" s="211">
        <v>0.38503013282810616</v>
      </c>
      <c r="O7802" s="211">
        <v>0.6255906796544356</v>
      </c>
      <c r="P7802" s="211">
        <v>6.9356786942824697E-2</v>
      </c>
      <c r="Q7802" s="211">
        <v>0.10014860075931123</v>
      </c>
      <c r="R7802" s="211">
        <v>0.43256466828943907</v>
      </c>
      <c r="S7802" s="211">
        <v>0.34097875467720939</v>
      </c>
      <c r="T7802" s="211">
        <v>0.57339533121647923</v>
      </c>
      <c r="U7802" s="211">
        <v>0.3854431434305815</v>
      </c>
      <c r="V7802" s="211">
        <v>7.4874683683754745E-2</v>
      </c>
      <c r="W7802" s="211">
        <v>0.62581024319910805</v>
      </c>
      <c r="X7802" s="211">
        <v>0.38339551750625012</v>
      </c>
      <c r="Y7802" s="211">
        <v>0.65008858023420812</v>
      </c>
      <c r="Z7802" s="211">
        <v>0.14723275288246457</v>
      </c>
      <c r="AA7802" s="212">
        <v>0.12322689420314749</v>
      </c>
    </row>
    <row r="7803" spans="1:27" x14ac:dyDescent="0.35">
      <c r="A7803" s="210" t="s">
        <v>8479</v>
      </c>
      <c r="B7803" s="217">
        <v>159.91404318963822</v>
      </c>
      <c r="C7803" s="211">
        <v>5.3987142909719114E-2</v>
      </c>
      <c r="D7803" s="211">
        <v>0.12405276753502971</v>
      </c>
      <c r="E7803" s="211">
        <v>8.8088243102806343E-2</v>
      </c>
      <c r="F7803" s="211">
        <v>0.10872591964762436</v>
      </c>
      <c r="G7803" s="211">
        <v>0.12201544687501578</v>
      </c>
      <c r="H7803" s="211">
        <v>0.10898871912343334</v>
      </c>
      <c r="I7803" s="211">
        <v>0.42478637304558575</v>
      </c>
      <c r="J7803" s="211">
        <v>0.45925142648465767</v>
      </c>
      <c r="K7803" s="211">
        <v>0.64218932509162252</v>
      </c>
      <c r="L7803" s="211">
        <v>0.27280315311508935</v>
      </c>
      <c r="M7803" s="211">
        <v>9.8308927947910602E-2</v>
      </c>
      <c r="N7803" s="211">
        <v>0.39761999624800043</v>
      </c>
      <c r="O7803" s="211">
        <v>0.55273608365949012</v>
      </c>
      <c r="P7803" s="211">
        <v>6.9733939822968521E-2</v>
      </c>
      <c r="Q7803" s="211">
        <v>0.12341229647386462</v>
      </c>
      <c r="R7803" s="211">
        <v>0.40336920260646397</v>
      </c>
      <c r="S7803" s="211">
        <v>0.28336974049293978</v>
      </c>
      <c r="T7803" s="211">
        <v>0.56370841054192655</v>
      </c>
      <c r="U7803" s="211">
        <v>0.46405539338224372</v>
      </c>
      <c r="V7803" s="211">
        <v>0.12221188099270033</v>
      </c>
      <c r="W7803" s="211">
        <v>0.50242339872701847</v>
      </c>
      <c r="X7803" s="211">
        <v>0.27614511128961589</v>
      </c>
      <c r="Y7803" s="211">
        <v>0.66552259071105602</v>
      </c>
      <c r="Z7803" s="211">
        <v>0.14683852633762701</v>
      </c>
      <c r="AA7803" s="212">
        <v>0.11823995165808364</v>
      </c>
    </row>
    <row r="7804" spans="1:27" x14ac:dyDescent="0.35">
      <c r="A7804" s="210" t="s">
        <v>8480</v>
      </c>
      <c r="B7804" s="217">
        <v>119.61518681385253</v>
      </c>
      <c r="C7804" s="211">
        <v>5.7290006515771999E-2</v>
      </c>
      <c r="D7804" s="211">
        <v>0.12483281816244307</v>
      </c>
      <c r="E7804" s="211">
        <v>7.8465790047433606E-2</v>
      </c>
      <c r="F7804" s="211">
        <v>0.11353625715286872</v>
      </c>
      <c r="G7804" s="211">
        <v>0.11846740905114041</v>
      </c>
      <c r="H7804" s="211">
        <v>0.11066543889619222</v>
      </c>
      <c r="I7804" s="211">
        <v>0.50099430180454818</v>
      </c>
      <c r="J7804" s="211">
        <v>0.48106402351300542</v>
      </c>
      <c r="K7804" s="211">
        <v>0.63382546598850298</v>
      </c>
      <c r="L7804" s="211">
        <v>0.27804788285354493</v>
      </c>
      <c r="M7804" s="211">
        <v>8.4184943221300462E-2</v>
      </c>
      <c r="N7804" s="211">
        <v>0.3381685966347116</v>
      </c>
      <c r="O7804" s="211">
        <v>0.72599121325427918</v>
      </c>
      <c r="P7804" s="211">
        <v>6.7630950689807609E-2</v>
      </c>
      <c r="Q7804" s="211">
        <v>5.258031179065778E-2</v>
      </c>
      <c r="R7804" s="211">
        <v>0.41770519847839405</v>
      </c>
      <c r="S7804" s="211">
        <v>0.32542793244579987</v>
      </c>
      <c r="T7804" s="211">
        <v>0.47344253316670576</v>
      </c>
      <c r="U7804" s="211">
        <v>0.39340332757978869</v>
      </c>
      <c r="V7804" s="211">
        <v>8.4097268087199639E-2</v>
      </c>
      <c r="W7804" s="211">
        <v>0.61159089894077312</v>
      </c>
      <c r="X7804" s="211">
        <v>0.36673269700598726</v>
      </c>
      <c r="Y7804" s="211">
        <v>0.64697721644854167</v>
      </c>
      <c r="Z7804" s="211">
        <v>0.14663432025248671</v>
      </c>
      <c r="AA7804" s="212">
        <v>0.11711297885164382</v>
      </c>
    </row>
    <row r="7805" spans="1:27" x14ac:dyDescent="0.35">
      <c r="A7805" s="210" t="s">
        <v>8481</v>
      </c>
      <c r="B7805" s="217">
        <v>119.66633083651037</v>
      </c>
      <c r="C7805" s="211">
        <v>6.7857366171767783E-2</v>
      </c>
      <c r="D7805" s="211">
        <v>0.12566152716884674</v>
      </c>
      <c r="E7805" s="211">
        <v>6.8631551642666475E-2</v>
      </c>
      <c r="F7805" s="211">
        <v>9.710991195704477E-2</v>
      </c>
      <c r="G7805" s="211">
        <v>0.1166758871044762</v>
      </c>
      <c r="H7805" s="211">
        <v>0.12177373532323539</v>
      </c>
      <c r="I7805" s="211">
        <v>0.43757388321105067</v>
      </c>
      <c r="J7805" s="211">
        <v>0.46794864152679488</v>
      </c>
      <c r="K7805" s="211">
        <v>0.55239746085433694</v>
      </c>
      <c r="L7805" s="211">
        <v>0.27258548752365203</v>
      </c>
      <c r="M7805" s="211">
        <v>8.9851792034258207E-2</v>
      </c>
      <c r="N7805" s="211">
        <v>0.50066413218753569</v>
      </c>
      <c r="O7805" s="211">
        <v>0.71721488029917524</v>
      </c>
      <c r="P7805" s="211">
        <v>6.5251377250660922E-2</v>
      </c>
      <c r="Q7805" s="211">
        <v>0.11839477161674991</v>
      </c>
      <c r="R7805" s="211">
        <v>0.44095967306338429</v>
      </c>
      <c r="S7805" s="211">
        <v>0.33645391346740772</v>
      </c>
      <c r="T7805" s="211">
        <v>0.49372049251793371</v>
      </c>
      <c r="U7805" s="211">
        <v>0.48693576908019576</v>
      </c>
      <c r="V7805" s="211">
        <v>6.3386853398615384E-2</v>
      </c>
      <c r="W7805" s="211">
        <v>0.51600660044916413</v>
      </c>
      <c r="X7805" s="211">
        <v>0.26518972978991362</v>
      </c>
      <c r="Y7805" s="211">
        <v>0.66903109609052402</v>
      </c>
      <c r="Z7805" s="211">
        <v>0.14910834184731661</v>
      </c>
      <c r="AA7805" s="212">
        <v>0.11690699937413591</v>
      </c>
    </row>
    <row r="7806" spans="1:27" x14ac:dyDescent="0.35">
      <c r="A7806" s="210" t="s">
        <v>8482</v>
      </c>
      <c r="B7806" s="217">
        <v>130.95603575423218</v>
      </c>
      <c r="C7806" s="211">
        <v>5.2010951079220644E-2</v>
      </c>
      <c r="D7806" s="211">
        <v>0.12511677111997219</v>
      </c>
      <c r="E7806" s="211">
        <v>7.4770001695197041E-2</v>
      </c>
      <c r="F7806" s="211">
        <v>9.2663191335818434E-2</v>
      </c>
      <c r="G7806" s="211">
        <v>0.12097698003574234</v>
      </c>
      <c r="H7806" s="211">
        <v>0.11467292898294222</v>
      </c>
      <c r="I7806" s="211">
        <v>0.47455604671453516</v>
      </c>
      <c r="J7806" s="211">
        <v>0.44622899891416923</v>
      </c>
      <c r="K7806" s="211">
        <v>0.64812951168262911</v>
      </c>
      <c r="L7806" s="211">
        <v>0.26652398113663428</v>
      </c>
      <c r="M7806" s="211">
        <v>8.905404435661772E-2</v>
      </c>
      <c r="N7806" s="211">
        <v>0.39522140224762919</v>
      </c>
      <c r="O7806" s="211">
        <v>0.60368627300381639</v>
      </c>
      <c r="P7806" s="211">
        <v>6.6776805442944759E-2</v>
      </c>
      <c r="Q7806" s="211">
        <v>7.9469308458410381E-2</v>
      </c>
      <c r="R7806" s="211">
        <v>0.40937829246476981</v>
      </c>
      <c r="S7806" s="211">
        <v>0.30972935021538506</v>
      </c>
      <c r="T7806" s="211">
        <v>0.58705839733614862</v>
      </c>
      <c r="U7806" s="211">
        <v>0.41506897860893943</v>
      </c>
      <c r="V7806" s="211">
        <v>0.11036582081893456</v>
      </c>
      <c r="W7806" s="211">
        <v>0.51752272636329855</v>
      </c>
      <c r="X7806" s="211">
        <v>0.29497210734287321</v>
      </c>
      <c r="Y7806" s="211">
        <v>0.65828482847593484</v>
      </c>
      <c r="Z7806" s="211">
        <v>0.13459490031076288</v>
      </c>
      <c r="AA7806" s="212">
        <v>0.12134091497384013</v>
      </c>
    </row>
    <row r="7807" spans="1:27" x14ac:dyDescent="0.35">
      <c r="A7807" s="210" t="s">
        <v>8483</v>
      </c>
      <c r="B7807" s="217">
        <v>169.69300318136624</v>
      </c>
      <c r="C7807" s="211">
        <v>6.6046344855153399E-2</v>
      </c>
      <c r="D7807" s="211">
        <v>0.12411718007441762</v>
      </c>
      <c r="E7807" s="211">
        <v>7.2584457760629273E-2</v>
      </c>
      <c r="F7807" s="211">
        <v>0.11130568080108831</v>
      </c>
      <c r="G7807" s="211">
        <v>0.12064290175989086</v>
      </c>
      <c r="H7807" s="211">
        <v>0.11495070124573582</v>
      </c>
      <c r="I7807" s="211">
        <v>0.51174947203325272</v>
      </c>
      <c r="J7807" s="211">
        <v>0.45378916261171098</v>
      </c>
      <c r="K7807" s="211">
        <v>0.61123063328781158</v>
      </c>
      <c r="L7807" s="211">
        <v>0.27955718705808213</v>
      </c>
      <c r="M7807" s="211">
        <v>0.10468523492671759</v>
      </c>
      <c r="N7807" s="211">
        <v>0.43801230575846462</v>
      </c>
      <c r="O7807" s="211">
        <v>0.64629535402083083</v>
      </c>
      <c r="P7807" s="211">
        <v>6.5880674838467199E-2</v>
      </c>
      <c r="Q7807" s="211">
        <v>6.1268492996443075E-2</v>
      </c>
      <c r="R7807" s="211">
        <v>0.45025276611295512</v>
      </c>
      <c r="S7807" s="211">
        <v>0.35357818797450102</v>
      </c>
      <c r="T7807" s="211">
        <v>0.50934054964278275</v>
      </c>
      <c r="U7807" s="211">
        <v>0.47525240885692754</v>
      </c>
      <c r="V7807" s="211">
        <v>0.17882160304414169</v>
      </c>
      <c r="W7807" s="211">
        <v>0.55572763101287515</v>
      </c>
      <c r="X7807" s="211">
        <v>0.3672573723579477</v>
      </c>
      <c r="Y7807" s="211">
        <v>0.56499332684419179</v>
      </c>
      <c r="Z7807" s="211">
        <v>0.14775375790745821</v>
      </c>
      <c r="AA7807" s="212">
        <v>0.11700336791109876</v>
      </c>
    </row>
    <row r="7808" spans="1:27" x14ac:dyDescent="0.35">
      <c r="A7808" s="210" t="s">
        <v>8484</v>
      </c>
      <c r="B7808" s="217">
        <v>151.03914324436988</v>
      </c>
      <c r="C7808" s="211">
        <v>7.2816778149056627E-2</v>
      </c>
      <c r="D7808" s="211">
        <v>0.12356684470638248</v>
      </c>
      <c r="E7808" s="211">
        <v>7.4313388810946429E-2</v>
      </c>
      <c r="F7808" s="211">
        <v>0.1019174927773138</v>
      </c>
      <c r="G7808" s="211">
        <v>0.12164712099946855</v>
      </c>
      <c r="H7808" s="211">
        <v>0.11834433280101894</v>
      </c>
      <c r="I7808" s="211">
        <v>0.51443417505079725</v>
      </c>
      <c r="J7808" s="211">
        <v>0.4062032774237897</v>
      </c>
      <c r="K7808" s="211">
        <v>0.56095649719585261</v>
      </c>
      <c r="L7808" s="211">
        <v>0.28005678669639322</v>
      </c>
      <c r="M7808" s="211">
        <v>9.9584554072571052E-2</v>
      </c>
      <c r="N7808" s="211">
        <v>0.5312968449771861</v>
      </c>
      <c r="O7808" s="211">
        <v>0.55400105377861897</v>
      </c>
      <c r="P7808" s="211">
        <v>6.7402731008807934E-2</v>
      </c>
      <c r="Q7808" s="211">
        <v>4.455480201984164E-2</v>
      </c>
      <c r="R7808" s="211">
        <v>0.40288406145068878</v>
      </c>
      <c r="S7808" s="211">
        <v>0.31047252819537063</v>
      </c>
      <c r="T7808" s="211">
        <v>0.6286179538997716</v>
      </c>
      <c r="U7808" s="211">
        <v>0.50132237357408105</v>
      </c>
      <c r="V7808" s="211">
        <v>9.4180953574148935E-2</v>
      </c>
      <c r="W7808" s="211">
        <v>0.55272582899549916</v>
      </c>
      <c r="X7808" s="211">
        <v>0.36814033225749931</v>
      </c>
      <c r="Y7808" s="211">
        <v>0.76178031896740661</v>
      </c>
      <c r="Z7808" s="211">
        <v>0.14856347288115626</v>
      </c>
      <c r="AA7808" s="212">
        <v>0.11589225150262099</v>
      </c>
    </row>
    <row r="7809" spans="1:27" x14ac:dyDescent="0.35">
      <c r="A7809" s="210" t="s">
        <v>8485</v>
      </c>
      <c r="B7809" s="217">
        <v>149.24454181444685</v>
      </c>
      <c r="C7809" s="211">
        <v>7.8206993888824156E-2</v>
      </c>
      <c r="D7809" s="211">
        <v>0.12488636504682929</v>
      </c>
      <c r="E7809" s="211">
        <v>6.6632464352277224E-2</v>
      </c>
      <c r="F7809" s="211">
        <v>8.8863409507241531E-2</v>
      </c>
      <c r="G7809" s="211">
        <v>0.12234734971395279</v>
      </c>
      <c r="H7809" s="211">
        <v>0.11016998254648228</v>
      </c>
      <c r="I7809" s="211">
        <v>0.51813673256556114</v>
      </c>
      <c r="J7809" s="211">
        <v>0.47328185173298681</v>
      </c>
      <c r="K7809" s="211">
        <v>0.56700686009473045</v>
      </c>
      <c r="L7809" s="211">
        <v>0.2739188043548203</v>
      </c>
      <c r="M7809" s="211">
        <v>0.10182780296494316</v>
      </c>
      <c r="N7809" s="211">
        <v>0.44465066659605357</v>
      </c>
      <c r="O7809" s="211">
        <v>0.72791643430387287</v>
      </c>
      <c r="P7809" s="211">
        <v>6.7911549880181818E-2</v>
      </c>
      <c r="Q7809" s="211">
        <v>7.5358781750338638E-2</v>
      </c>
      <c r="R7809" s="211">
        <v>0.40598784171541347</v>
      </c>
      <c r="S7809" s="211">
        <v>0.31108634933027607</v>
      </c>
      <c r="T7809" s="211">
        <v>0.60554351959364539</v>
      </c>
      <c r="U7809" s="211">
        <v>0.37408494791355923</v>
      </c>
      <c r="V7809" s="211">
        <v>0.12163550981826717</v>
      </c>
      <c r="W7809" s="211">
        <v>0.54168072799864453</v>
      </c>
      <c r="X7809" s="211">
        <v>0.354354967106847</v>
      </c>
      <c r="Y7809" s="211">
        <v>0.78482455204154111</v>
      </c>
      <c r="Z7809" s="211">
        <v>0.14944179114288822</v>
      </c>
      <c r="AA7809" s="212">
        <v>0.11849054840884686</v>
      </c>
    </row>
    <row r="7810" spans="1:27" x14ac:dyDescent="0.35">
      <c r="A7810" s="210" t="s">
        <v>8486</v>
      </c>
      <c r="B7810" s="217">
        <v>150.50237431042234</v>
      </c>
      <c r="C7810" s="211">
        <v>5.5279645960719465E-2</v>
      </c>
      <c r="D7810" s="211">
        <v>0.13121670615292355</v>
      </c>
      <c r="E7810" s="211">
        <v>7.3261682363869096E-2</v>
      </c>
      <c r="F7810" s="211">
        <v>9.1189530862721122E-2</v>
      </c>
      <c r="G7810" s="211">
        <v>0.11920743283509531</v>
      </c>
      <c r="H7810" s="211">
        <v>0.12041002300171713</v>
      </c>
      <c r="I7810" s="211">
        <v>0.53201497356220717</v>
      </c>
      <c r="J7810" s="211">
        <v>0.45278818821790273</v>
      </c>
      <c r="K7810" s="211">
        <v>0.63339979382675216</v>
      </c>
      <c r="L7810" s="211">
        <v>0.28242658836100354</v>
      </c>
      <c r="M7810" s="211">
        <v>0.10798720615794445</v>
      </c>
      <c r="N7810" s="211">
        <v>0.40846865550621592</v>
      </c>
      <c r="O7810" s="211">
        <v>0.66541939543577566</v>
      </c>
      <c r="P7810" s="211">
        <v>6.5429108481886641E-2</v>
      </c>
      <c r="Q7810" s="211">
        <v>0.13987967660666706</v>
      </c>
      <c r="R7810" s="211">
        <v>0.45699503249190132</v>
      </c>
      <c r="S7810" s="211">
        <v>0.36946603504889008</v>
      </c>
      <c r="T7810" s="211">
        <v>0.50124665592620421</v>
      </c>
      <c r="U7810" s="211">
        <v>0.4572664620142366</v>
      </c>
      <c r="V7810" s="211">
        <v>9.792397250901215E-2</v>
      </c>
      <c r="W7810" s="211">
        <v>0.58451279139347923</v>
      </c>
      <c r="X7810" s="211">
        <v>0.3633271884872521</v>
      </c>
      <c r="Y7810" s="211">
        <v>0.70604390418092022</v>
      </c>
      <c r="Z7810" s="211">
        <v>0.14557953875865592</v>
      </c>
      <c r="AA7810" s="212">
        <v>0.11779230257203172</v>
      </c>
    </row>
    <row r="7811" spans="1:27" x14ac:dyDescent="0.35">
      <c r="A7811" s="210" t="s">
        <v>8487</v>
      </c>
      <c r="B7811" s="217">
        <v>127.27148084541233</v>
      </c>
      <c r="C7811" s="211">
        <v>7.8869266445580552E-2</v>
      </c>
      <c r="D7811" s="211">
        <v>0.11434547783596372</v>
      </c>
      <c r="E7811" s="211">
        <v>7.7066416720008468E-2</v>
      </c>
      <c r="F7811" s="211">
        <v>0.10996695115621619</v>
      </c>
      <c r="G7811" s="211">
        <v>0.12086261109917726</v>
      </c>
      <c r="H7811" s="211">
        <v>0.11934211343941531</v>
      </c>
      <c r="I7811" s="211">
        <v>0.51525816094062105</v>
      </c>
      <c r="J7811" s="211">
        <v>0.4297040735003182</v>
      </c>
      <c r="K7811" s="211">
        <v>0.6292810958424202</v>
      </c>
      <c r="L7811" s="211">
        <v>0.27785914703880199</v>
      </c>
      <c r="M7811" s="211">
        <v>0.10673177431481687</v>
      </c>
      <c r="N7811" s="211">
        <v>0.50216217038572575</v>
      </c>
      <c r="O7811" s="211">
        <v>0.75866592443969794</v>
      </c>
      <c r="P7811" s="211">
        <v>6.5510494878643716E-2</v>
      </c>
      <c r="Q7811" s="211">
        <v>9.8918138932208827E-2</v>
      </c>
      <c r="R7811" s="211">
        <v>0.43479034704161573</v>
      </c>
      <c r="S7811" s="211">
        <v>0.32048718406498367</v>
      </c>
      <c r="T7811" s="211">
        <v>0.4951781959403585</v>
      </c>
      <c r="U7811" s="211">
        <v>0.42272321709337962</v>
      </c>
      <c r="V7811" s="211">
        <v>6.394068452272697E-2</v>
      </c>
      <c r="W7811" s="211">
        <v>0.51463970003699355</v>
      </c>
      <c r="X7811" s="211">
        <v>0.28070763090171819</v>
      </c>
      <c r="Y7811" s="211">
        <v>0.66583800952761363</v>
      </c>
      <c r="Z7811" s="211">
        <v>0.149555428189413</v>
      </c>
      <c r="AA7811" s="212">
        <v>0.11766066902455936</v>
      </c>
    </row>
    <row r="7812" spans="1:27" x14ac:dyDescent="0.35">
      <c r="A7812" s="210" t="s">
        <v>8488</v>
      </c>
      <c r="B7812" s="217">
        <v>145.20541303205076</v>
      </c>
      <c r="C7812" s="211">
        <v>5.6241255663139013E-2</v>
      </c>
      <c r="D7812" s="211">
        <v>0.12041518153896895</v>
      </c>
      <c r="E7812" s="211">
        <v>7.6971214258347187E-2</v>
      </c>
      <c r="F7812" s="211">
        <v>0.11080094765411498</v>
      </c>
      <c r="G7812" s="211">
        <v>0.11689129541373797</v>
      </c>
      <c r="H7812" s="211">
        <v>0.12194768385999909</v>
      </c>
      <c r="I7812" s="211">
        <v>0.51260122726379331</v>
      </c>
      <c r="J7812" s="211">
        <v>0.42591389345435327</v>
      </c>
      <c r="K7812" s="211">
        <v>0.59936724682628828</v>
      </c>
      <c r="L7812" s="211">
        <v>0.27772987731328641</v>
      </c>
      <c r="M7812" s="211">
        <v>9.177344077489305E-2</v>
      </c>
      <c r="N7812" s="211">
        <v>0.4629101768168824</v>
      </c>
      <c r="O7812" s="211">
        <v>0.7312302490231426</v>
      </c>
      <c r="P7812" s="211">
        <v>6.4527162509679478E-2</v>
      </c>
      <c r="Q7812" s="211">
        <v>0.11530262615174026</v>
      </c>
      <c r="R7812" s="211">
        <v>0.40219671474920682</v>
      </c>
      <c r="S7812" s="211">
        <v>0.28108012080057526</v>
      </c>
      <c r="T7812" s="211">
        <v>0.537081508079995</v>
      </c>
      <c r="U7812" s="211">
        <v>0.38171287866926118</v>
      </c>
      <c r="V7812" s="211">
        <v>0.15489644265799318</v>
      </c>
      <c r="W7812" s="211">
        <v>0.59887984826494289</v>
      </c>
      <c r="X7812" s="211">
        <v>0.24617359582583165</v>
      </c>
      <c r="Y7812" s="211">
        <v>0.68908843246960383</v>
      </c>
      <c r="Z7812" s="211">
        <v>0.14161603153963787</v>
      </c>
      <c r="AA7812" s="212">
        <v>0.12288183152989206</v>
      </c>
    </row>
    <row r="7813" spans="1:27" x14ac:dyDescent="0.35">
      <c r="A7813" s="210" t="s">
        <v>8489</v>
      </c>
      <c r="B7813" s="217">
        <v>184.00304493458722</v>
      </c>
      <c r="C7813" s="211">
        <v>5.7709725182338974E-2</v>
      </c>
      <c r="D7813" s="211">
        <v>0.12352052132697727</v>
      </c>
      <c r="E7813" s="211">
        <v>8.6874983543260717E-2</v>
      </c>
      <c r="F7813" s="211">
        <v>7.2621230600814865E-2</v>
      </c>
      <c r="G7813" s="211">
        <v>0.11911766448711497</v>
      </c>
      <c r="H7813" s="211">
        <v>0.10754453883754532</v>
      </c>
      <c r="I7813" s="211">
        <v>0.52243642409990432</v>
      </c>
      <c r="J7813" s="211">
        <v>0.44275457558945985</v>
      </c>
      <c r="K7813" s="211">
        <v>0.56271700492411703</v>
      </c>
      <c r="L7813" s="211">
        <v>0.27071106810813422</v>
      </c>
      <c r="M7813" s="211">
        <v>9.6611309446262408E-2</v>
      </c>
      <c r="N7813" s="211">
        <v>0.51408609681609185</v>
      </c>
      <c r="O7813" s="211">
        <v>0.71837150474723255</v>
      </c>
      <c r="P7813" s="211">
        <v>7.2224374217045903E-2</v>
      </c>
      <c r="Q7813" s="211">
        <v>5.9209463947388463E-2</v>
      </c>
      <c r="R7813" s="211">
        <v>0.3875019824860727</v>
      </c>
      <c r="S7813" s="211">
        <v>0.43075628656988346</v>
      </c>
      <c r="T7813" s="211">
        <v>0.52331041978732495</v>
      </c>
      <c r="U7813" s="211">
        <v>0.46684009185789344</v>
      </c>
      <c r="V7813" s="211">
        <v>0.16613480605011391</v>
      </c>
      <c r="W7813" s="211">
        <v>0.50741771460354901</v>
      </c>
      <c r="X7813" s="211">
        <v>0.33846013692741872</v>
      </c>
      <c r="Y7813" s="211">
        <v>0.66312656454227892</v>
      </c>
      <c r="Z7813" s="211">
        <v>0.14142079084722237</v>
      </c>
      <c r="AA7813" s="212">
        <v>0.11868773298827663</v>
      </c>
    </row>
    <row r="7814" spans="1:27" x14ac:dyDescent="0.35">
      <c r="A7814" s="210" t="s">
        <v>8490</v>
      </c>
      <c r="B7814" s="217">
        <v>153.25796310110331</v>
      </c>
      <c r="C7814" s="211">
        <v>4.5821024636461066E-2</v>
      </c>
      <c r="D7814" s="211">
        <v>0.12226844272589028</v>
      </c>
      <c r="E7814" s="211">
        <v>8.2810613597471452E-2</v>
      </c>
      <c r="F7814" s="211">
        <v>9.1489785036998214E-2</v>
      </c>
      <c r="G7814" s="211">
        <v>0.11798599736897529</v>
      </c>
      <c r="H7814" s="211">
        <v>0.12827956521030021</v>
      </c>
      <c r="I7814" s="211">
        <v>0.52235916945374727</v>
      </c>
      <c r="J7814" s="211">
        <v>0.45247254697138473</v>
      </c>
      <c r="K7814" s="211">
        <v>0.63026350183095536</v>
      </c>
      <c r="L7814" s="211">
        <v>0.27168748177437901</v>
      </c>
      <c r="M7814" s="211">
        <v>0.10055157779138975</v>
      </c>
      <c r="N7814" s="211">
        <v>0.41416384598974054</v>
      </c>
      <c r="O7814" s="211">
        <v>0.70554836733344506</v>
      </c>
      <c r="P7814" s="211">
        <v>7.2485307366714616E-2</v>
      </c>
      <c r="Q7814" s="211">
        <v>8.0417347366581682E-2</v>
      </c>
      <c r="R7814" s="211">
        <v>0.40781983074400097</v>
      </c>
      <c r="S7814" s="211">
        <v>0.29885111244897239</v>
      </c>
      <c r="T7814" s="211">
        <v>0.53949196192594062</v>
      </c>
      <c r="U7814" s="211">
        <v>0.44753197482415563</v>
      </c>
      <c r="V7814" s="211">
        <v>8.6640991304073822E-2</v>
      </c>
      <c r="W7814" s="211">
        <v>0.58736884298139125</v>
      </c>
      <c r="X7814" s="211">
        <v>0.29836656851300347</v>
      </c>
      <c r="Y7814" s="211">
        <v>0.74077790711936853</v>
      </c>
      <c r="Z7814" s="211">
        <v>0.14608490004137914</v>
      </c>
      <c r="AA7814" s="212">
        <v>0.11758368665657888</v>
      </c>
    </row>
    <row r="7815" spans="1:27" x14ac:dyDescent="0.35">
      <c r="A7815" s="210" t="s">
        <v>8491</v>
      </c>
      <c r="B7815" s="217">
        <v>143.48721038267152</v>
      </c>
      <c r="C7815" s="211">
        <v>6.5034247637694609E-2</v>
      </c>
      <c r="D7815" s="211">
        <v>0.12370203256661524</v>
      </c>
      <c r="E7815" s="211">
        <v>8.1970294120697063E-2</v>
      </c>
      <c r="F7815" s="211">
        <v>9.0476062809565078E-2</v>
      </c>
      <c r="G7815" s="211">
        <v>0.11897320631058086</v>
      </c>
      <c r="H7815" s="211">
        <v>0.11701007264826666</v>
      </c>
      <c r="I7815" s="211">
        <v>0.42116509957387965</v>
      </c>
      <c r="J7815" s="211">
        <v>0.40139736572745166</v>
      </c>
      <c r="K7815" s="211">
        <v>0.62744280885409465</v>
      </c>
      <c r="L7815" s="211">
        <v>0.26965988318393064</v>
      </c>
      <c r="M7815" s="211">
        <v>0.12108528280319528</v>
      </c>
      <c r="N7815" s="211">
        <v>0.5397526001105527</v>
      </c>
      <c r="O7815" s="211">
        <v>0.63550871120995545</v>
      </c>
      <c r="P7815" s="211">
        <v>6.917798333021935E-2</v>
      </c>
      <c r="Q7815" s="211">
        <v>0.10214730892797516</v>
      </c>
      <c r="R7815" s="211">
        <v>0.40738508416511976</v>
      </c>
      <c r="S7815" s="211">
        <v>0.36165294253350166</v>
      </c>
      <c r="T7815" s="211">
        <v>0.50582419850978189</v>
      </c>
      <c r="U7815" s="211">
        <v>0.4799605119322245</v>
      </c>
      <c r="V7815" s="211">
        <v>5.5234575090640919E-2</v>
      </c>
      <c r="W7815" s="211">
        <v>0.51765555628348614</v>
      </c>
      <c r="X7815" s="211">
        <v>0.30377707039824847</v>
      </c>
      <c r="Y7815" s="211">
        <v>0.65305849712580999</v>
      </c>
      <c r="Z7815" s="211">
        <v>0.14967645455777442</v>
      </c>
      <c r="AA7815" s="212">
        <v>0.11318317350495248</v>
      </c>
    </row>
    <row r="7816" spans="1:27" x14ac:dyDescent="0.35">
      <c r="A7816" s="210" t="s">
        <v>8492</v>
      </c>
      <c r="B7816" s="217">
        <v>160.13509571198202</v>
      </c>
      <c r="C7816" s="211">
        <v>7.1797681094998442E-2</v>
      </c>
      <c r="D7816" s="211">
        <v>0.12374898259822512</v>
      </c>
      <c r="E7816" s="211">
        <v>6.8023676466695812E-2</v>
      </c>
      <c r="F7816" s="211">
        <v>9.1101800770908972E-2</v>
      </c>
      <c r="G7816" s="211">
        <v>0.12048963428020762</v>
      </c>
      <c r="H7816" s="211">
        <v>0.10721027068676009</v>
      </c>
      <c r="I7816" s="211">
        <v>0.51164652009025202</v>
      </c>
      <c r="J7816" s="211">
        <v>0.40793244507590087</v>
      </c>
      <c r="K7816" s="211">
        <v>0.62693644606066934</v>
      </c>
      <c r="L7816" s="211">
        <v>0.28073616565119031</v>
      </c>
      <c r="M7816" s="211">
        <v>0.11361827332860769</v>
      </c>
      <c r="N7816" s="211">
        <v>0.53271538407827879</v>
      </c>
      <c r="O7816" s="211">
        <v>0.72233529649044681</v>
      </c>
      <c r="P7816" s="211">
        <v>7.0001239783882438E-2</v>
      </c>
      <c r="Q7816" s="211">
        <v>7.8383258601765621E-2</v>
      </c>
      <c r="R7816" s="211">
        <v>0.4559553200873584</v>
      </c>
      <c r="S7816" s="211">
        <v>0.42484134321096406</v>
      </c>
      <c r="T7816" s="211">
        <v>0.590359806096732</v>
      </c>
      <c r="U7816" s="211">
        <v>0.46772014463713107</v>
      </c>
      <c r="V7816" s="211">
        <v>0.11090515063222044</v>
      </c>
      <c r="W7816" s="211">
        <v>0.50481598884213263</v>
      </c>
      <c r="X7816" s="211">
        <v>0.33674825672929143</v>
      </c>
      <c r="Y7816" s="211">
        <v>0.6215052526036331</v>
      </c>
      <c r="Z7816" s="211">
        <v>0.14775177237857059</v>
      </c>
      <c r="AA7816" s="212">
        <v>0.1200480664252275</v>
      </c>
    </row>
    <row r="7817" spans="1:27" x14ac:dyDescent="0.35">
      <c r="A7817" s="210" t="s">
        <v>8493</v>
      </c>
      <c r="B7817" s="217">
        <v>150.908413052784</v>
      </c>
      <c r="C7817" s="211">
        <v>4.5609406799435474E-2</v>
      </c>
      <c r="D7817" s="211">
        <v>0.12743322946575353</v>
      </c>
      <c r="E7817" s="211">
        <v>8.0449935098522954E-2</v>
      </c>
      <c r="F7817" s="211">
        <v>8.820029375347796E-2</v>
      </c>
      <c r="G7817" s="211">
        <v>0.12194853661297855</v>
      </c>
      <c r="H7817" s="211">
        <v>0.11378014922841174</v>
      </c>
      <c r="I7817" s="211">
        <v>0.50261310923708957</v>
      </c>
      <c r="J7817" s="211">
        <v>0.45175738883462407</v>
      </c>
      <c r="K7817" s="211">
        <v>0.5805050315469632</v>
      </c>
      <c r="L7817" s="211">
        <v>0.27714509235115742</v>
      </c>
      <c r="M7817" s="211">
        <v>9.4477334092842577E-2</v>
      </c>
      <c r="N7817" s="211">
        <v>0.41813022547050804</v>
      </c>
      <c r="O7817" s="211">
        <v>0.740458517572257</v>
      </c>
      <c r="P7817" s="211">
        <v>7.0374204204299004E-2</v>
      </c>
      <c r="Q7817" s="211">
        <v>4.556330080567296E-2</v>
      </c>
      <c r="R7817" s="211">
        <v>0.47242037386796271</v>
      </c>
      <c r="S7817" s="211">
        <v>0.32920676471036237</v>
      </c>
      <c r="T7817" s="211">
        <v>0.57432173894551874</v>
      </c>
      <c r="U7817" s="211">
        <v>0.4552878148485181</v>
      </c>
      <c r="V7817" s="211">
        <v>0.10294561318518851</v>
      </c>
      <c r="W7817" s="211">
        <v>0.54694543538359786</v>
      </c>
      <c r="X7817" s="211">
        <v>0.27588469725558468</v>
      </c>
      <c r="Y7817" s="211">
        <v>0.64188679946911753</v>
      </c>
      <c r="Z7817" s="211">
        <v>0.14766085529012757</v>
      </c>
      <c r="AA7817" s="212">
        <v>0.11458577447501014</v>
      </c>
    </row>
    <row r="7818" spans="1:27" x14ac:dyDescent="0.35">
      <c r="A7818" s="210" t="s">
        <v>8494</v>
      </c>
      <c r="B7818" s="217">
        <v>136.29861129487364</v>
      </c>
      <c r="C7818" s="211">
        <v>5.1755500787168333E-2</v>
      </c>
      <c r="D7818" s="211">
        <v>0.12833552155812569</v>
      </c>
      <c r="E7818" s="211">
        <v>8.1910521792055171E-2</v>
      </c>
      <c r="F7818" s="211">
        <v>0.11279107217532316</v>
      </c>
      <c r="G7818" s="211">
        <v>0.12305536280256828</v>
      </c>
      <c r="H7818" s="211">
        <v>0.11559156420437228</v>
      </c>
      <c r="I7818" s="211">
        <v>0.50162704694494431</v>
      </c>
      <c r="J7818" s="211">
        <v>0.45499462334788349</v>
      </c>
      <c r="K7818" s="211">
        <v>0.58464764597941887</v>
      </c>
      <c r="L7818" s="211">
        <v>0.27457832376567892</v>
      </c>
      <c r="M7818" s="211">
        <v>9.3891895372768472E-2</v>
      </c>
      <c r="N7818" s="211">
        <v>0.51366881287146016</v>
      </c>
      <c r="O7818" s="211">
        <v>0.74874903127782266</v>
      </c>
      <c r="P7818" s="211">
        <v>7.0343553455146285E-2</v>
      </c>
      <c r="Q7818" s="211">
        <v>5.5186455390803274E-2</v>
      </c>
      <c r="R7818" s="211">
        <v>0.46028063854077589</v>
      </c>
      <c r="S7818" s="211">
        <v>0.29294147558689249</v>
      </c>
      <c r="T7818" s="211">
        <v>0.47516823071519643</v>
      </c>
      <c r="U7818" s="211">
        <v>0.36251429055339218</v>
      </c>
      <c r="V7818" s="211">
        <v>0.10889487634359157</v>
      </c>
      <c r="W7818" s="211">
        <v>0.53592452931344103</v>
      </c>
      <c r="X7818" s="211">
        <v>0.31434928739560314</v>
      </c>
      <c r="Y7818" s="211">
        <v>0.64927940817384155</v>
      </c>
      <c r="Z7818" s="211">
        <v>0.14743035577806668</v>
      </c>
      <c r="AA7818" s="212">
        <v>0.12039313578793277</v>
      </c>
    </row>
    <row r="7819" spans="1:27" x14ac:dyDescent="0.35">
      <c r="A7819" s="210" t="s">
        <v>8495</v>
      </c>
      <c r="B7819" s="217">
        <v>124.79090727447479</v>
      </c>
      <c r="C7819" s="211">
        <v>5.6967909134149119E-2</v>
      </c>
      <c r="D7819" s="211">
        <v>0.12304154776730587</v>
      </c>
      <c r="E7819" s="211">
        <v>8.7041541702569544E-2</v>
      </c>
      <c r="F7819" s="211">
        <v>8.463560640793541E-2</v>
      </c>
      <c r="G7819" s="211">
        <v>0.11772652869275275</v>
      </c>
      <c r="H7819" s="211">
        <v>0.11829071395013105</v>
      </c>
      <c r="I7819" s="211">
        <v>0.48581208758921773</v>
      </c>
      <c r="J7819" s="211">
        <v>0.47467841319885501</v>
      </c>
      <c r="K7819" s="211">
        <v>0.5530370585159281</v>
      </c>
      <c r="L7819" s="211">
        <v>0.27399596852300329</v>
      </c>
      <c r="M7819" s="211">
        <v>9.5484498324513223E-2</v>
      </c>
      <c r="N7819" s="211">
        <v>0.38020200823820804</v>
      </c>
      <c r="O7819" s="211">
        <v>0.65232333606200132</v>
      </c>
      <c r="P7819" s="211">
        <v>6.1552322894941121E-2</v>
      </c>
      <c r="Q7819" s="211">
        <v>7.3589960061229129E-2</v>
      </c>
      <c r="R7819" s="211">
        <v>0.43083555847285099</v>
      </c>
      <c r="S7819" s="211">
        <v>0.39907705973117286</v>
      </c>
      <c r="T7819" s="211">
        <v>0.58235722738165474</v>
      </c>
      <c r="U7819" s="211">
        <v>0.44370689966964805</v>
      </c>
      <c r="V7819" s="211">
        <v>8.5390802701985222E-2</v>
      </c>
      <c r="W7819" s="211">
        <v>0.54238053911470419</v>
      </c>
      <c r="X7819" s="211">
        <v>0.27456149366305665</v>
      </c>
      <c r="Y7819" s="211">
        <v>0.70944405298570234</v>
      </c>
      <c r="Z7819" s="211">
        <v>0.14858622445549802</v>
      </c>
      <c r="AA7819" s="212">
        <v>0.11910204914710151</v>
      </c>
    </row>
    <row r="7820" spans="1:27" x14ac:dyDescent="0.35">
      <c r="A7820" s="210" t="s">
        <v>8496</v>
      </c>
      <c r="B7820" s="217">
        <v>139.21196361192582</v>
      </c>
      <c r="C7820" s="211">
        <v>6.2615296548166582E-2</v>
      </c>
      <c r="D7820" s="211">
        <v>0.1156316401548889</v>
      </c>
      <c r="E7820" s="211">
        <v>8.6786563681053544E-2</v>
      </c>
      <c r="F7820" s="211">
        <v>0.10143583943699166</v>
      </c>
      <c r="G7820" s="211">
        <v>0.12536325720317137</v>
      </c>
      <c r="H7820" s="211">
        <v>0.11667217016051995</v>
      </c>
      <c r="I7820" s="211">
        <v>0.47544879742379331</v>
      </c>
      <c r="J7820" s="211">
        <v>0.45539996543774064</v>
      </c>
      <c r="K7820" s="211">
        <v>0.61386897158717135</v>
      </c>
      <c r="L7820" s="211">
        <v>0.27653178330741057</v>
      </c>
      <c r="M7820" s="211">
        <v>0.10582710171783226</v>
      </c>
      <c r="N7820" s="211">
        <v>0.47681913002236553</v>
      </c>
      <c r="O7820" s="211">
        <v>0.64015613455036102</v>
      </c>
      <c r="P7820" s="211">
        <v>6.8773510649186284E-2</v>
      </c>
      <c r="Q7820" s="211">
        <v>8.9651962900207036E-2</v>
      </c>
      <c r="R7820" s="211">
        <v>0.45005706623591463</v>
      </c>
      <c r="S7820" s="211">
        <v>0.26776818559710647</v>
      </c>
      <c r="T7820" s="211">
        <v>0.451525119635034</v>
      </c>
      <c r="U7820" s="211">
        <v>0.41746398679394636</v>
      </c>
      <c r="V7820" s="211">
        <v>8.0760697727152803E-2</v>
      </c>
      <c r="W7820" s="211">
        <v>0.61590610570715931</v>
      </c>
      <c r="X7820" s="211">
        <v>0.3414853254801139</v>
      </c>
      <c r="Y7820" s="211">
        <v>0.70093843842746728</v>
      </c>
      <c r="Z7820" s="211">
        <v>0.14791017334413264</v>
      </c>
      <c r="AA7820" s="212">
        <v>0.11686772332641419</v>
      </c>
    </row>
    <row r="7821" spans="1:27" x14ac:dyDescent="0.35">
      <c r="A7821" s="210" t="s">
        <v>8497</v>
      </c>
      <c r="B7821" s="217">
        <v>123.73725399625569</v>
      </c>
      <c r="C7821" s="211">
        <v>5.778535494346107E-2</v>
      </c>
      <c r="D7821" s="211">
        <v>0.12130806086964137</v>
      </c>
      <c r="E7821" s="211">
        <v>7.80012743624309E-2</v>
      </c>
      <c r="F7821" s="211">
        <v>7.331130053959746E-2</v>
      </c>
      <c r="G7821" s="211">
        <v>0.12067085222795396</v>
      </c>
      <c r="H7821" s="211">
        <v>0.12481315070925039</v>
      </c>
      <c r="I7821" s="211">
        <v>0.51006102719910729</v>
      </c>
      <c r="J7821" s="211">
        <v>0.41707633071086309</v>
      </c>
      <c r="K7821" s="211">
        <v>0.63037598294065034</v>
      </c>
      <c r="L7821" s="211">
        <v>0.27173547058094788</v>
      </c>
      <c r="M7821" s="211">
        <v>0.10310670586771115</v>
      </c>
      <c r="N7821" s="211">
        <v>0.55679426111656494</v>
      </c>
      <c r="O7821" s="211">
        <v>0.70356102913539453</v>
      </c>
      <c r="P7821" s="211">
        <v>6.8686295722885718E-2</v>
      </c>
      <c r="Q7821" s="211">
        <v>6.3439933899681125E-2</v>
      </c>
      <c r="R7821" s="211">
        <v>0.40883495188743968</v>
      </c>
      <c r="S7821" s="211">
        <v>0.36229896474827816</v>
      </c>
      <c r="T7821" s="211">
        <v>0.55604647518456463</v>
      </c>
      <c r="U7821" s="211">
        <v>0.46173087549736602</v>
      </c>
      <c r="V7821" s="211">
        <v>6.6678671012657731E-2</v>
      </c>
      <c r="W7821" s="211">
        <v>0.48486875669983104</v>
      </c>
      <c r="X7821" s="211">
        <v>0.35165027892239192</v>
      </c>
      <c r="Y7821" s="211">
        <v>0.56614620889537126</v>
      </c>
      <c r="Z7821" s="211">
        <v>0.14275020013227557</v>
      </c>
      <c r="AA7821" s="212">
        <v>0.12393249578813699</v>
      </c>
    </row>
    <row r="7822" spans="1:27" x14ac:dyDescent="0.35">
      <c r="A7822" s="210" t="s">
        <v>8498</v>
      </c>
      <c r="B7822" s="217">
        <v>164.03830426238477</v>
      </c>
      <c r="C7822" s="211">
        <v>5.9209826661053309E-2</v>
      </c>
      <c r="D7822" s="211">
        <v>0.13176668334761721</v>
      </c>
      <c r="E7822" s="211">
        <v>6.9274661671422183E-2</v>
      </c>
      <c r="F7822" s="211">
        <v>9.2285916483517291E-2</v>
      </c>
      <c r="G7822" s="211">
        <v>0.12328763146567936</v>
      </c>
      <c r="H7822" s="211">
        <v>0.11035057675306537</v>
      </c>
      <c r="I7822" s="211">
        <v>0.4470650594905502</v>
      </c>
      <c r="J7822" s="211">
        <v>0.43306422952452323</v>
      </c>
      <c r="K7822" s="211">
        <v>0.63671462714554194</v>
      </c>
      <c r="L7822" s="211">
        <v>0.27635279779263261</v>
      </c>
      <c r="M7822" s="211">
        <v>0.11931683355236684</v>
      </c>
      <c r="N7822" s="211">
        <v>0.5696426166749482</v>
      </c>
      <c r="O7822" s="211">
        <v>0.5460933038022211</v>
      </c>
      <c r="P7822" s="211">
        <v>6.6038005650152151E-2</v>
      </c>
      <c r="Q7822" s="211">
        <v>4.8609034100209086E-2</v>
      </c>
      <c r="R7822" s="211">
        <v>0.43843236569903593</v>
      </c>
      <c r="S7822" s="211">
        <v>0.43312532801682241</v>
      </c>
      <c r="T7822" s="211">
        <v>0.50284988198693104</v>
      </c>
      <c r="U7822" s="211">
        <v>0.39336349834078721</v>
      </c>
      <c r="V7822" s="211">
        <v>0.15299700707763361</v>
      </c>
      <c r="W7822" s="211">
        <v>0.53270107821527968</v>
      </c>
      <c r="X7822" s="211">
        <v>0.35134502819683705</v>
      </c>
      <c r="Y7822" s="211">
        <v>0.6621611706805941</v>
      </c>
      <c r="Z7822" s="211">
        <v>0.13954541414814836</v>
      </c>
      <c r="AA7822" s="212">
        <v>0.12011828020782564</v>
      </c>
    </row>
    <row r="7823" spans="1:27" x14ac:dyDescent="0.35">
      <c r="A7823" s="210" t="s">
        <v>8499</v>
      </c>
      <c r="B7823" s="217">
        <v>110.06573676590855</v>
      </c>
      <c r="C7823" s="211">
        <v>5.2772071974582682E-2</v>
      </c>
      <c r="D7823" s="211">
        <v>0.12178755087212051</v>
      </c>
      <c r="E7823" s="211">
        <v>7.306160621350484E-2</v>
      </c>
      <c r="F7823" s="211">
        <v>8.0619886161382034E-2</v>
      </c>
      <c r="G7823" s="211">
        <v>0.11808112220393065</v>
      </c>
      <c r="H7823" s="211">
        <v>0.12042262348082282</v>
      </c>
      <c r="I7823" s="211">
        <v>0.46116947145289283</v>
      </c>
      <c r="J7823" s="211">
        <v>0.46865600309771344</v>
      </c>
      <c r="K7823" s="211">
        <v>0.60240466083829691</v>
      </c>
      <c r="L7823" s="211">
        <v>0.27577847099086517</v>
      </c>
      <c r="M7823" s="211">
        <v>0.1081911070445445</v>
      </c>
      <c r="N7823" s="211">
        <v>0.37370562552210995</v>
      </c>
      <c r="O7823" s="211">
        <v>0.59137888127609539</v>
      </c>
      <c r="P7823" s="211">
        <v>6.2075851048103758E-2</v>
      </c>
      <c r="Q7823" s="211">
        <v>5.6418146769348393E-2</v>
      </c>
      <c r="R7823" s="211">
        <v>0.43096549466510303</v>
      </c>
      <c r="S7823" s="211">
        <v>0.30783751383371771</v>
      </c>
      <c r="T7823" s="211">
        <v>0.56493509254130714</v>
      </c>
      <c r="U7823" s="211">
        <v>0.36836321787388399</v>
      </c>
      <c r="V7823" s="211">
        <v>9.3561445300170409E-2</v>
      </c>
      <c r="W7823" s="211">
        <v>0.50111570344420708</v>
      </c>
      <c r="X7823" s="211">
        <v>0.30819420700137445</v>
      </c>
      <c r="Y7823" s="211">
        <v>0.59263645793718756</v>
      </c>
      <c r="Z7823" s="211">
        <v>0.14615215299653653</v>
      </c>
      <c r="AA7823" s="212">
        <v>0.12359698222933305</v>
      </c>
    </row>
    <row r="7824" spans="1:27" x14ac:dyDescent="0.35">
      <c r="A7824" s="210" t="s">
        <v>8500</v>
      </c>
      <c r="B7824" s="217">
        <v>121.54180168421003</v>
      </c>
      <c r="C7824" s="211">
        <v>7.4563123861987171E-2</v>
      </c>
      <c r="D7824" s="211">
        <v>0.12071124313022882</v>
      </c>
      <c r="E7824" s="211">
        <v>7.6109752598735828E-2</v>
      </c>
      <c r="F7824" s="211">
        <v>8.6483138676049578E-2</v>
      </c>
      <c r="G7824" s="211">
        <v>0.12251598043552854</v>
      </c>
      <c r="H7824" s="211">
        <v>0.11319346130289734</v>
      </c>
      <c r="I7824" s="211">
        <v>0.42401146522306804</v>
      </c>
      <c r="J7824" s="211">
        <v>0.47044884393132613</v>
      </c>
      <c r="K7824" s="211">
        <v>0.55554858591952394</v>
      </c>
      <c r="L7824" s="211">
        <v>0.26804116127516736</v>
      </c>
      <c r="M7824" s="211">
        <v>9.9424753120437331E-2</v>
      </c>
      <c r="N7824" s="211">
        <v>0.44036162585808425</v>
      </c>
      <c r="O7824" s="211">
        <v>0.74170458034227538</v>
      </c>
      <c r="P7824" s="211">
        <v>6.9675381260483199E-2</v>
      </c>
      <c r="Q7824" s="211">
        <v>0.13186352980722044</v>
      </c>
      <c r="R7824" s="211">
        <v>0.47620081203032683</v>
      </c>
      <c r="S7824" s="211">
        <v>0.32722879236879909</v>
      </c>
      <c r="T7824" s="211">
        <v>0.56340825391650939</v>
      </c>
      <c r="U7824" s="211">
        <v>0.4706208341094148</v>
      </c>
      <c r="V7824" s="211">
        <v>5.474131995504572E-2</v>
      </c>
      <c r="W7824" s="211">
        <v>0.59747942688165989</v>
      </c>
      <c r="X7824" s="211">
        <v>0.3063016393336313</v>
      </c>
      <c r="Y7824" s="211">
        <v>0.72040426902619437</v>
      </c>
      <c r="Z7824" s="211">
        <v>0.14983984799266556</v>
      </c>
      <c r="AA7824" s="212">
        <v>0.12443609856614164</v>
      </c>
    </row>
    <row r="7825" spans="1:27" x14ac:dyDescent="0.35">
      <c r="A7825" s="210" t="s">
        <v>8501</v>
      </c>
      <c r="B7825" s="217">
        <v>122.73090162769576</v>
      </c>
      <c r="C7825" s="211">
        <v>5.8867076039630428E-2</v>
      </c>
      <c r="D7825" s="211">
        <v>0.12807021259863438</v>
      </c>
      <c r="E7825" s="211">
        <v>6.9531545830825534E-2</v>
      </c>
      <c r="F7825" s="211">
        <v>9.2465750799358232E-2</v>
      </c>
      <c r="G7825" s="211">
        <v>0.12094028064621222</v>
      </c>
      <c r="H7825" s="211">
        <v>0.1187961789897244</v>
      </c>
      <c r="I7825" s="211">
        <v>0.44052713669571492</v>
      </c>
      <c r="J7825" s="211">
        <v>0.45871704387862861</v>
      </c>
      <c r="K7825" s="211">
        <v>0.61267974601226527</v>
      </c>
      <c r="L7825" s="211">
        <v>0.27552868839001632</v>
      </c>
      <c r="M7825" s="211">
        <v>9.5922411030490262E-2</v>
      </c>
      <c r="N7825" s="211">
        <v>0.49711721503527789</v>
      </c>
      <c r="O7825" s="211">
        <v>0.69547711570501014</v>
      </c>
      <c r="P7825" s="211">
        <v>6.8654440308362263E-2</v>
      </c>
      <c r="Q7825" s="211">
        <v>7.3838137487792319E-2</v>
      </c>
      <c r="R7825" s="211">
        <v>0.43965165053752825</v>
      </c>
      <c r="S7825" s="211">
        <v>0.32007377188236641</v>
      </c>
      <c r="T7825" s="211">
        <v>0.57096060608529375</v>
      </c>
      <c r="U7825" s="211">
        <v>0.37821329840138163</v>
      </c>
      <c r="V7825" s="211">
        <v>8.0856947451753036E-2</v>
      </c>
      <c r="W7825" s="211">
        <v>0.61479633494183572</v>
      </c>
      <c r="X7825" s="211">
        <v>0.30771870558676129</v>
      </c>
      <c r="Y7825" s="211">
        <v>0.61160525726712189</v>
      </c>
      <c r="Z7825" s="211">
        <v>0.14875311382360085</v>
      </c>
      <c r="AA7825" s="212">
        <v>0.12026394882622517</v>
      </c>
    </row>
    <row r="7826" spans="1:27" x14ac:dyDescent="0.35">
      <c r="A7826" s="210" t="s">
        <v>8502</v>
      </c>
      <c r="B7826" s="217">
        <v>138.92341093781056</v>
      </c>
      <c r="C7826" s="211">
        <v>5.0837272793720689E-2</v>
      </c>
      <c r="D7826" s="211">
        <v>0.11263349960002247</v>
      </c>
      <c r="E7826" s="211">
        <v>7.0060165847069811E-2</v>
      </c>
      <c r="F7826" s="211">
        <v>0.10377746060956652</v>
      </c>
      <c r="G7826" s="211">
        <v>0.12126001888224416</v>
      </c>
      <c r="H7826" s="211">
        <v>0.11808831003121779</v>
      </c>
      <c r="I7826" s="211">
        <v>0.43569922908967507</v>
      </c>
      <c r="J7826" s="211">
        <v>0.48798339841438576</v>
      </c>
      <c r="K7826" s="211">
        <v>0.52371811860744766</v>
      </c>
      <c r="L7826" s="211">
        <v>0.28001485202039472</v>
      </c>
      <c r="M7826" s="211">
        <v>8.279519502433165E-2</v>
      </c>
      <c r="N7826" s="211">
        <v>0.51505174620294014</v>
      </c>
      <c r="O7826" s="211">
        <v>0.53506845497474187</v>
      </c>
      <c r="P7826" s="211">
        <v>6.4650551795403785E-2</v>
      </c>
      <c r="Q7826" s="211">
        <v>0.14680664730454154</v>
      </c>
      <c r="R7826" s="211">
        <v>0.47420833357131242</v>
      </c>
      <c r="S7826" s="211">
        <v>0.30263532822534034</v>
      </c>
      <c r="T7826" s="211">
        <v>0.60274277203997806</v>
      </c>
      <c r="U7826" s="211">
        <v>0.33900672706247109</v>
      </c>
      <c r="V7826" s="211">
        <v>0.14001248416647127</v>
      </c>
      <c r="W7826" s="211">
        <v>0.55532948312168717</v>
      </c>
      <c r="X7826" s="211">
        <v>0.37876311973134841</v>
      </c>
      <c r="Y7826" s="211">
        <v>0.6982510299750242</v>
      </c>
      <c r="Z7826" s="211">
        <v>0.14922325101385453</v>
      </c>
      <c r="AA7826" s="212">
        <v>0.11066877907953367</v>
      </c>
    </row>
    <row r="7827" spans="1:27" x14ac:dyDescent="0.35">
      <c r="A7827" s="210" t="s">
        <v>8503</v>
      </c>
      <c r="B7827" s="217">
        <v>190.38630852535891</v>
      </c>
      <c r="C7827" s="211">
        <v>5.7340579212109381E-2</v>
      </c>
      <c r="D7827" s="211">
        <v>0.11750198587255641</v>
      </c>
      <c r="E7827" s="211">
        <v>7.5043908445636576E-2</v>
      </c>
      <c r="F7827" s="211">
        <v>0.10712149917172371</v>
      </c>
      <c r="G7827" s="211">
        <v>0.12194285468795786</v>
      </c>
      <c r="H7827" s="211">
        <v>0.12542004734082976</v>
      </c>
      <c r="I7827" s="211">
        <v>0.45199373725448472</v>
      </c>
      <c r="J7827" s="211">
        <v>0.46761103443894703</v>
      </c>
      <c r="K7827" s="211">
        <v>0.57343476627625645</v>
      </c>
      <c r="L7827" s="211">
        <v>0.26927658689916939</v>
      </c>
      <c r="M7827" s="211">
        <v>9.3871103793130448E-2</v>
      </c>
      <c r="N7827" s="211">
        <v>0.41618753297159233</v>
      </c>
      <c r="O7827" s="211">
        <v>0.68689995659852654</v>
      </c>
      <c r="P7827" s="211">
        <v>7.2932173576172155E-2</v>
      </c>
      <c r="Q7827" s="211">
        <v>8.4401869703680993E-2</v>
      </c>
      <c r="R7827" s="211">
        <v>0.41487397849738133</v>
      </c>
      <c r="S7827" s="211">
        <v>0.26555029044974182</v>
      </c>
      <c r="T7827" s="211">
        <v>0.56275046592566269</v>
      </c>
      <c r="U7827" s="211">
        <v>0.46944237972429365</v>
      </c>
      <c r="V7827" s="211">
        <v>0.17803148244748304</v>
      </c>
      <c r="W7827" s="211">
        <v>0.48715942544370006</v>
      </c>
      <c r="X7827" s="211">
        <v>0.41843302039256736</v>
      </c>
      <c r="Y7827" s="211">
        <v>0.64724356893116575</v>
      </c>
      <c r="Z7827" s="211">
        <v>0.14211537343276878</v>
      </c>
      <c r="AA7827" s="212">
        <v>0.11412270067065253</v>
      </c>
    </row>
    <row r="7828" spans="1:27" x14ac:dyDescent="0.35">
      <c r="A7828" s="210" t="s">
        <v>8504</v>
      </c>
      <c r="B7828" s="217">
        <v>133.72334733677855</v>
      </c>
      <c r="C7828" s="211">
        <v>5.1968148341587875E-2</v>
      </c>
      <c r="D7828" s="211">
        <v>0.11948898020689694</v>
      </c>
      <c r="E7828" s="211">
        <v>7.624269466616497E-2</v>
      </c>
      <c r="F7828" s="211">
        <v>0.10056451413672399</v>
      </c>
      <c r="G7828" s="211">
        <v>0.12200101392118159</v>
      </c>
      <c r="H7828" s="211">
        <v>0.11827711164013986</v>
      </c>
      <c r="I7828" s="211">
        <v>0.46795489901080556</v>
      </c>
      <c r="J7828" s="211">
        <v>0.4693284299000996</v>
      </c>
      <c r="K7828" s="211">
        <v>0.57483934333339937</v>
      </c>
      <c r="L7828" s="211">
        <v>0.27889789821544569</v>
      </c>
      <c r="M7828" s="211">
        <v>9.3453146322483693E-2</v>
      </c>
      <c r="N7828" s="211">
        <v>0.48913800484497971</v>
      </c>
      <c r="O7828" s="211">
        <v>0.72169114275208857</v>
      </c>
      <c r="P7828" s="211">
        <v>6.4233789569010866E-2</v>
      </c>
      <c r="Q7828" s="211">
        <v>5.7290902521442186E-2</v>
      </c>
      <c r="R7828" s="211">
        <v>0.41272656022592447</v>
      </c>
      <c r="S7828" s="211">
        <v>0.29719512664299708</v>
      </c>
      <c r="T7828" s="211">
        <v>0.54514228725372316</v>
      </c>
      <c r="U7828" s="211">
        <v>0.35593097477660129</v>
      </c>
      <c r="V7828" s="211">
        <v>0.13591558063300549</v>
      </c>
      <c r="W7828" s="211">
        <v>0.57076433569259188</v>
      </c>
      <c r="X7828" s="211">
        <v>0.34263404747167153</v>
      </c>
      <c r="Y7828" s="211">
        <v>0.67041628789964991</v>
      </c>
      <c r="Z7828" s="211">
        <v>0.14981368960612013</v>
      </c>
      <c r="AA7828" s="212">
        <v>0.12064534512494728</v>
      </c>
    </row>
    <row r="7829" spans="1:27" x14ac:dyDescent="0.35">
      <c r="A7829" s="210" t="s">
        <v>8505</v>
      </c>
      <c r="B7829" s="217">
        <v>139.29156416600074</v>
      </c>
      <c r="C7829" s="211">
        <v>6.8515543430733072E-2</v>
      </c>
      <c r="D7829" s="211">
        <v>0.12898045370226371</v>
      </c>
      <c r="E7829" s="211">
        <v>8.422681323474937E-2</v>
      </c>
      <c r="F7829" s="211">
        <v>0.11507359531719419</v>
      </c>
      <c r="G7829" s="211">
        <v>0.11354438558014464</v>
      </c>
      <c r="H7829" s="211">
        <v>0.11955549513061553</v>
      </c>
      <c r="I7829" s="211">
        <v>0.51276121135695163</v>
      </c>
      <c r="J7829" s="211">
        <v>0.46821665711235627</v>
      </c>
      <c r="K7829" s="211">
        <v>0.5320576839929273</v>
      </c>
      <c r="L7829" s="211">
        <v>0.27671434762047536</v>
      </c>
      <c r="M7829" s="211">
        <v>9.5226628065587279E-2</v>
      </c>
      <c r="N7829" s="211">
        <v>0.38589943112267139</v>
      </c>
      <c r="O7829" s="211">
        <v>0.57922016795659115</v>
      </c>
      <c r="P7829" s="211">
        <v>7.0177923678114804E-2</v>
      </c>
      <c r="Q7829" s="211">
        <v>0.10239277219488642</v>
      </c>
      <c r="R7829" s="211">
        <v>0.43284904621127351</v>
      </c>
      <c r="S7829" s="211">
        <v>0.31682455441034363</v>
      </c>
      <c r="T7829" s="211">
        <v>0.55738525839846931</v>
      </c>
      <c r="U7829" s="211">
        <v>0.32298650814950597</v>
      </c>
      <c r="V7829" s="211">
        <v>0.15524420699019106</v>
      </c>
      <c r="W7829" s="211">
        <v>0.50923915941303666</v>
      </c>
      <c r="X7829" s="211">
        <v>0.28310143473031307</v>
      </c>
      <c r="Y7829" s="211">
        <v>0.61713109741595973</v>
      </c>
      <c r="Z7829" s="211">
        <v>0.14888460293338557</v>
      </c>
      <c r="AA7829" s="212">
        <v>0.11846540776959713</v>
      </c>
    </row>
    <row r="7830" spans="1:27" x14ac:dyDescent="0.35">
      <c r="A7830" s="210" t="s">
        <v>8506</v>
      </c>
      <c r="B7830" s="217">
        <v>166.6156293724103</v>
      </c>
      <c r="C7830" s="211">
        <v>6.6934927385518039E-2</v>
      </c>
      <c r="D7830" s="211">
        <v>0.12380078598381675</v>
      </c>
      <c r="E7830" s="211">
        <v>8.0695675290292132E-2</v>
      </c>
      <c r="F7830" s="211">
        <v>0.10092286139015677</v>
      </c>
      <c r="G7830" s="211">
        <v>0.12464170253725565</v>
      </c>
      <c r="H7830" s="211">
        <v>0.10956613830445951</v>
      </c>
      <c r="I7830" s="211">
        <v>0.46595426562043546</v>
      </c>
      <c r="J7830" s="211">
        <v>0.40263162676335179</v>
      </c>
      <c r="K7830" s="211">
        <v>0.62728219990985146</v>
      </c>
      <c r="L7830" s="211">
        <v>0.27680868600071246</v>
      </c>
      <c r="M7830" s="211">
        <v>8.0257260449460022E-2</v>
      </c>
      <c r="N7830" s="211">
        <v>0.44946627200430506</v>
      </c>
      <c r="O7830" s="211">
        <v>0.76891303256297905</v>
      </c>
      <c r="P7830" s="211">
        <v>6.4827511711954472E-2</v>
      </c>
      <c r="Q7830" s="211">
        <v>0.11903589691385558</v>
      </c>
      <c r="R7830" s="211">
        <v>0.44393922282849696</v>
      </c>
      <c r="S7830" s="211">
        <v>0.27109416115059037</v>
      </c>
      <c r="T7830" s="211">
        <v>0.56199335550164409</v>
      </c>
      <c r="U7830" s="211">
        <v>0.51509961353490907</v>
      </c>
      <c r="V7830" s="211">
        <v>0.16050809942951016</v>
      </c>
      <c r="W7830" s="211">
        <v>0.62766949315459852</v>
      </c>
      <c r="X7830" s="211">
        <v>0.37528044614373318</v>
      </c>
      <c r="Y7830" s="211">
        <v>0.6574518290948731</v>
      </c>
      <c r="Z7830" s="211">
        <v>0.14854817396909969</v>
      </c>
      <c r="AA7830" s="212">
        <v>0.12045141898084769</v>
      </c>
    </row>
    <row r="7831" spans="1:27" x14ac:dyDescent="0.35">
      <c r="A7831" s="210" t="s">
        <v>8507</v>
      </c>
      <c r="B7831" s="217">
        <v>108.52919248496843</v>
      </c>
      <c r="C7831" s="211">
        <v>8.8024598081454158E-2</v>
      </c>
      <c r="D7831" s="211">
        <v>0.12309691786847823</v>
      </c>
      <c r="E7831" s="211">
        <v>7.3737176119243311E-2</v>
      </c>
      <c r="F7831" s="211">
        <v>9.4182993619240027E-2</v>
      </c>
      <c r="G7831" s="211">
        <v>0.1198772575242695</v>
      </c>
      <c r="H7831" s="211">
        <v>0.12827645277591843</v>
      </c>
      <c r="I7831" s="211">
        <v>0.51743280310282602</v>
      </c>
      <c r="J7831" s="211">
        <v>0.46129085963846378</v>
      </c>
      <c r="K7831" s="211">
        <v>0.64367361007450241</v>
      </c>
      <c r="L7831" s="211">
        <v>0.26981949502601599</v>
      </c>
      <c r="M7831" s="211">
        <v>9.6294444879273633E-2</v>
      </c>
      <c r="N7831" s="211">
        <v>0.38658679667142987</v>
      </c>
      <c r="O7831" s="211">
        <v>0.75906401009338587</v>
      </c>
      <c r="P7831" s="211">
        <v>6.8385940258183231E-2</v>
      </c>
      <c r="Q7831" s="211">
        <v>0.11015846436363175</v>
      </c>
      <c r="R7831" s="211">
        <v>0.41328665096127593</v>
      </c>
      <c r="S7831" s="211">
        <v>0.29052095797528299</v>
      </c>
      <c r="T7831" s="211">
        <v>0.55066693460197502</v>
      </c>
      <c r="U7831" s="211">
        <v>0.36310451124486187</v>
      </c>
      <c r="V7831" s="211">
        <v>5.1195997266534371E-2</v>
      </c>
      <c r="W7831" s="211">
        <v>0.48032665967364335</v>
      </c>
      <c r="X7831" s="211">
        <v>0.3672437829691888</v>
      </c>
      <c r="Y7831" s="211">
        <v>0.5489815274320472</v>
      </c>
      <c r="Z7831" s="211">
        <v>0.14721803459884442</v>
      </c>
      <c r="AA7831" s="212">
        <v>0.12067442792926782</v>
      </c>
    </row>
    <row r="7832" spans="1:27" x14ac:dyDescent="0.35">
      <c r="A7832" s="210" t="s">
        <v>8508</v>
      </c>
      <c r="B7832" s="217">
        <v>104.35677176248268</v>
      </c>
      <c r="C7832" s="211">
        <v>5.6346427595139664E-2</v>
      </c>
      <c r="D7832" s="211">
        <v>0.12437386012658896</v>
      </c>
      <c r="E7832" s="211">
        <v>7.8249815501386988E-2</v>
      </c>
      <c r="F7832" s="211">
        <v>8.4933997175160814E-2</v>
      </c>
      <c r="G7832" s="211">
        <v>0.11842244450657882</v>
      </c>
      <c r="H7832" s="211">
        <v>0.10854986235778696</v>
      </c>
      <c r="I7832" s="211">
        <v>0.46514633425879043</v>
      </c>
      <c r="J7832" s="211">
        <v>0.42675590038809919</v>
      </c>
      <c r="K7832" s="211">
        <v>0.53909811897136639</v>
      </c>
      <c r="L7832" s="211">
        <v>0.27068734695922864</v>
      </c>
      <c r="M7832" s="211">
        <v>8.1332962385004079E-2</v>
      </c>
      <c r="N7832" s="211">
        <v>0.38792835682766624</v>
      </c>
      <c r="O7832" s="211">
        <v>0.70263053506909356</v>
      </c>
      <c r="P7832" s="211">
        <v>6.5123917503264794E-2</v>
      </c>
      <c r="Q7832" s="211">
        <v>8.5133298665975826E-2</v>
      </c>
      <c r="R7832" s="211">
        <v>0.44090486246840266</v>
      </c>
      <c r="S7832" s="211">
        <v>0.36656195015041915</v>
      </c>
      <c r="T7832" s="211">
        <v>0.55385303926648899</v>
      </c>
      <c r="U7832" s="211">
        <v>0.35914767929857278</v>
      </c>
      <c r="V7832" s="211">
        <v>5.8552118165512618E-2</v>
      </c>
      <c r="W7832" s="211">
        <v>0.5819931731333472</v>
      </c>
      <c r="X7832" s="211">
        <v>0.23558376803436881</v>
      </c>
      <c r="Y7832" s="211">
        <v>0.74789247256638569</v>
      </c>
      <c r="Z7832" s="211">
        <v>0.14746166403631969</v>
      </c>
      <c r="AA7832" s="212">
        <v>0.12197118863230184</v>
      </c>
    </row>
    <row r="7833" spans="1:27" x14ac:dyDescent="0.35">
      <c r="A7833" s="210" t="s">
        <v>8509</v>
      </c>
      <c r="B7833" s="217">
        <v>108.95741766869432</v>
      </c>
      <c r="C7833" s="211">
        <v>5.0777213896894803E-2</v>
      </c>
      <c r="D7833" s="211">
        <v>0.12054619458133452</v>
      </c>
      <c r="E7833" s="211">
        <v>7.4346136552055436E-2</v>
      </c>
      <c r="F7833" s="211">
        <v>0.10501061428597074</v>
      </c>
      <c r="G7833" s="211">
        <v>0.12103392401222678</v>
      </c>
      <c r="H7833" s="211">
        <v>0.12160900527424383</v>
      </c>
      <c r="I7833" s="211">
        <v>0.51230172104768879</v>
      </c>
      <c r="J7833" s="211">
        <v>0.41379725864688049</v>
      </c>
      <c r="K7833" s="211">
        <v>0.64012186149354444</v>
      </c>
      <c r="L7833" s="211">
        <v>0.27506909288857717</v>
      </c>
      <c r="M7833" s="211">
        <v>0.10073049691308908</v>
      </c>
      <c r="N7833" s="211">
        <v>0.38838777909146921</v>
      </c>
      <c r="O7833" s="211">
        <v>0.73446285257088584</v>
      </c>
      <c r="P7833" s="211">
        <v>6.120888378021315E-2</v>
      </c>
      <c r="Q7833" s="211">
        <v>0.11848752621832412</v>
      </c>
      <c r="R7833" s="211">
        <v>0.44564258342202645</v>
      </c>
      <c r="S7833" s="211">
        <v>0.34599685788486234</v>
      </c>
      <c r="T7833" s="211">
        <v>0.522898210651355</v>
      </c>
      <c r="U7833" s="211">
        <v>0.33026424758314116</v>
      </c>
      <c r="V7833" s="211">
        <v>5.6102711571771546E-2</v>
      </c>
      <c r="W7833" s="211">
        <v>0.59189418097589608</v>
      </c>
      <c r="X7833" s="211">
        <v>0.26125851749969281</v>
      </c>
      <c r="Y7833" s="211">
        <v>0.7719624407237673</v>
      </c>
      <c r="Z7833" s="211">
        <v>0.14924959229244869</v>
      </c>
      <c r="AA7833" s="212">
        <v>0.11928366408609098</v>
      </c>
    </row>
    <row r="7834" spans="1:27" x14ac:dyDescent="0.35">
      <c r="A7834" s="210" t="s">
        <v>8510</v>
      </c>
      <c r="B7834" s="217">
        <v>162.49266743243928</v>
      </c>
      <c r="C7834" s="211">
        <v>6.8427050365230072E-2</v>
      </c>
      <c r="D7834" s="211">
        <v>0.12315802716045203</v>
      </c>
      <c r="E7834" s="211">
        <v>8.2490901901578845E-2</v>
      </c>
      <c r="F7834" s="211">
        <v>9.4452081488483136E-2</v>
      </c>
      <c r="G7834" s="211">
        <v>0.11540279450251488</v>
      </c>
      <c r="H7834" s="211">
        <v>0.11185943848568941</v>
      </c>
      <c r="I7834" s="211">
        <v>0.44500938548826585</v>
      </c>
      <c r="J7834" s="211">
        <v>0.45490064453419904</v>
      </c>
      <c r="K7834" s="211">
        <v>0.53937508001257006</v>
      </c>
      <c r="L7834" s="211">
        <v>0.27164068442341999</v>
      </c>
      <c r="M7834" s="211">
        <v>0.10990952150379914</v>
      </c>
      <c r="N7834" s="211">
        <v>0.45591297588002105</v>
      </c>
      <c r="O7834" s="211">
        <v>0.65165415213277944</v>
      </c>
      <c r="P7834" s="211">
        <v>6.2725744949928719E-2</v>
      </c>
      <c r="Q7834" s="211">
        <v>7.5526146003794786E-2</v>
      </c>
      <c r="R7834" s="211">
        <v>0.47042559411549623</v>
      </c>
      <c r="S7834" s="211">
        <v>0.31380473340386578</v>
      </c>
      <c r="T7834" s="211">
        <v>0.61132011346123616</v>
      </c>
      <c r="U7834" s="211">
        <v>0.41059369300552118</v>
      </c>
      <c r="V7834" s="211">
        <v>0.17840617961700869</v>
      </c>
      <c r="W7834" s="211">
        <v>0.58867359815161224</v>
      </c>
      <c r="X7834" s="211">
        <v>0.28710003199026779</v>
      </c>
      <c r="Y7834" s="211">
        <v>0.64861148598975427</v>
      </c>
      <c r="Z7834" s="211">
        <v>0.14536573658489552</v>
      </c>
      <c r="AA7834" s="212">
        <v>0.11978633815863464</v>
      </c>
    </row>
    <row r="7835" spans="1:27" x14ac:dyDescent="0.35">
      <c r="A7835" s="210" t="s">
        <v>8511</v>
      </c>
      <c r="B7835" s="217">
        <v>138.73969106231954</v>
      </c>
      <c r="C7835" s="211">
        <v>6.8380383415806961E-2</v>
      </c>
      <c r="D7835" s="211">
        <v>0.12439478492992667</v>
      </c>
      <c r="E7835" s="211">
        <v>8.6727256108820025E-2</v>
      </c>
      <c r="F7835" s="211">
        <v>9.3988060309132079E-2</v>
      </c>
      <c r="G7835" s="211">
        <v>0.12399110326682779</v>
      </c>
      <c r="H7835" s="211">
        <v>0.12117346094643919</v>
      </c>
      <c r="I7835" s="211">
        <v>0.48110357204636967</v>
      </c>
      <c r="J7835" s="211">
        <v>0.48128243640840535</v>
      </c>
      <c r="K7835" s="211">
        <v>0.57283623078639612</v>
      </c>
      <c r="L7835" s="211">
        <v>0.27261435890343588</v>
      </c>
      <c r="M7835" s="211">
        <v>8.6773880112549578E-2</v>
      </c>
      <c r="N7835" s="211">
        <v>0.52421111198644732</v>
      </c>
      <c r="O7835" s="211">
        <v>0.70252030968645718</v>
      </c>
      <c r="P7835" s="211">
        <v>6.4834447849436247E-2</v>
      </c>
      <c r="Q7835" s="211">
        <v>4.2215627344594282E-2</v>
      </c>
      <c r="R7835" s="211">
        <v>0.39762255239922562</v>
      </c>
      <c r="S7835" s="211">
        <v>0.29089817881612362</v>
      </c>
      <c r="T7835" s="211">
        <v>0.53960193028776893</v>
      </c>
      <c r="U7835" s="211">
        <v>0.4514911165848533</v>
      </c>
      <c r="V7835" s="211">
        <v>0.10175207621703992</v>
      </c>
      <c r="W7835" s="211">
        <v>0.60439451038839009</v>
      </c>
      <c r="X7835" s="211">
        <v>0.40513044560360989</v>
      </c>
      <c r="Y7835" s="211">
        <v>0.69383903441054573</v>
      </c>
      <c r="Z7835" s="211">
        <v>0.14795916970199058</v>
      </c>
      <c r="AA7835" s="212">
        <v>0.1196583339536903</v>
      </c>
    </row>
    <row r="7836" spans="1:27" x14ac:dyDescent="0.35">
      <c r="A7836" s="210" t="s">
        <v>8512</v>
      </c>
      <c r="B7836" s="217">
        <v>135.8592739713184</v>
      </c>
      <c r="C7836" s="211">
        <v>5.9880177856544384E-2</v>
      </c>
      <c r="D7836" s="211">
        <v>0.12016012557668006</v>
      </c>
      <c r="E7836" s="211">
        <v>7.7204400500775941E-2</v>
      </c>
      <c r="F7836" s="211">
        <v>9.1373714063146788E-2</v>
      </c>
      <c r="G7836" s="211">
        <v>0.12053345787410205</v>
      </c>
      <c r="H7836" s="211">
        <v>0.11145662547521963</v>
      </c>
      <c r="I7836" s="211">
        <v>0.53420390063777801</v>
      </c>
      <c r="J7836" s="211">
        <v>0.45368731886141062</v>
      </c>
      <c r="K7836" s="211">
        <v>0.61131008628685712</v>
      </c>
      <c r="L7836" s="211">
        <v>0.2722883338595265</v>
      </c>
      <c r="M7836" s="211">
        <v>8.718376194151034E-2</v>
      </c>
      <c r="N7836" s="211">
        <v>0.523140229334768</v>
      </c>
      <c r="O7836" s="211">
        <v>0.77290798911048408</v>
      </c>
      <c r="P7836" s="211">
        <v>6.9293415714214865E-2</v>
      </c>
      <c r="Q7836" s="211">
        <v>8.4808788354972034E-2</v>
      </c>
      <c r="R7836" s="211">
        <v>0.4342898406243757</v>
      </c>
      <c r="S7836" s="211">
        <v>0.28842030625162413</v>
      </c>
      <c r="T7836" s="211">
        <v>0.50135233846092497</v>
      </c>
      <c r="U7836" s="211">
        <v>0.35475892870128606</v>
      </c>
      <c r="V7836" s="211">
        <v>0.10984277204721068</v>
      </c>
      <c r="W7836" s="211">
        <v>0.62351885846665489</v>
      </c>
      <c r="X7836" s="211">
        <v>0.30860856737373021</v>
      </c>
      <c r="Y7836" s="211">
        <v>0.63138266425789702</v>
      </c>
      <c r="Z7836" s="211">
        <v>0.14805243883677627</v>
      </c>
      <c r="AA7836" s="212">
        <v>0.11921263199876603</v>
      </c>
    </row>
    <row r="7837" spans="1:27" x14ac:dyDescent="0.35">
      <c r="A7837" s="210" t="s">
        <v>8513</v>
      </c>
      <c r="B7837" s="217">
        <v>179.06443733937323</v>
      </c>
      <c r="C7837" s="211">
        <v>5.9993408026319507E-2</v>
      </c>
      <c r="D7837" s="211">
        <v>0.12071687982391452</v>
      </c>
      <c r="E7837" s="211">
        <v>7.9367380483887182E-2</v>
      </c>
      <c r="F7837" s="211">
        <v>9.2176058390265658E-2</v>
      </c>
      <c r="G7837" s="211">
        <v>0.11858457859515831</v>
      </c>
      <c r="H7837" s="211">
        <v>0.12400133226010161</v>
      </c>
      <c r="I7837" s="211">
        <v>0.494880443050356</v>
      </c>
      <c r="J7837" s="211">
        <v>0.45338231359533654</v>
      </c>
      <c r="K7837" s="211">
        <v>0.59299400081587916</v>
      </c>
      <c r="L7837" s="211">
        <v>0.27087730379030767</v>
      </c>
      <c r="M7837" s="211">
        <v>8.6279034489299897E-2</v>
      </c>
      <c r="N7837" s="211">
        <v>0.36746753478402505</v>
      </c>
      <c r="O7837" s="211">
        <v>0.6771095131922128</v>
      </c>
      <c r="P7837" s="211">
        <v>7.3530798248308604E-2</v>
      </c>
      <c r="Q7837" s="211">
        <v>9.1960156502676943E-2</v>
      </c>
      <c r="R7837" s="211">
        <v>0.41594380929167468</v>
      </c>
      <c r="S7837" s="211">
        <v>0.34437265459198918</v>
      </c>
      <c r="T7837" s="211">
        <v>0.48114991231705179</v>
      </c>
      <c r="U7837" s="211">
        <v>0.50157647797381988</v>
      </c>
      <c r="V7837" s="211">
        <v>0.17186867647504603</v>
      </c>
      <c r="W7837" s="211">
        <v>0.53291954781216611</v>
      </c>
      <c r="X7837" s="211">
        <v>0.30490917501692505</v>
      </c>
      <c r="Y7837" s="211">
        <v>0.75502117378765721</v>
      </c>
      <c r="Z7837" s="211">
        <v>0.14622194761519272</v>
      </c>
      <c r="AA7837" s="212">
        <v>0.12311407958252726</v>
      </c>
    </row>
    <row r="7838" spans="1:27" x14ac:dyDescent="0.35">
      <c r="A7838" s="210" t="s">
        <v>8514</v>
      </c>
      <c r="B7838" s="217">
        <v>136.68443236452975</v>
      </c>
      <c r="C7838" s="211">
        <v>5.243970361985506E-2</v>
      </c>
      <c r="D7838" s="211">
        <v>0.11914847752930396</v>
      </c>
      <c r="E7838" s="211">
        <v>7.5716619093562101E-2</v>
      </c>
      <c r="F7838" s="211">
        <v>0.12156679807127249</v>
      </c>
      <c r="G7838" s="211">
        <v>0.11965410007748097</v>
      </c>
      <c r="H7838" s="211">
        <v>0.12324435692291652</v>
      </c>
      <c r="I7838" s="211">
        <v>0.50150903198275865</v>
      </c>
      <c r="J7838" s="211">
        <v>0.45014365600365824</v>
      </c>
      <c r="K7838" s="211">
        <v>0.56105363004507114</v>
      </c>
      <c r="L7838" s="211">
        <v>0.2700802729837028</v>
      </c>
      <c r="M7838" s="211">
        <v>0.10128117839373676</v>
      </c>
      <c r="N7838" s="211">
        <v>0.54581814967100928</v>
      </c>
      <c r="O7838" s="211">
        <v>0.79034924544727503</v>
      </c>
      <c r="P7838" s="211">
        <v>7.3154144033341653E-2</v>
      </c>
      <c r="Q7838" s="211">
        <v>5.3454802297794965E-2</v>
      </c>
      <c r="R7838" s="211">
        <v>0.41778279167927035</v>
      </c>
      <c r="S7838" s="211">
        <v>0.29743902171683134</v>
      </c>
      <c r="T7838" s="211">
        <v>0.48719992732777184</v>
      </c>
      <c r="U7838" s="211">
        <v>0.40097044788008634</v>
      </c>
      <c r="V7838" s="211">
        <v>7.6476777874461943E-2</v>
      </c>
      <c r="W7838" s="211">
        <v>0.53841215958786215</v>
      </c>
      <c r="X7838" s="211">
        <v>0.38079507358423553</v>
      </c>
      <c r="Y7838" s="211">
        <v>0.63742801216974021</v>
      </c>
      <c r="Z7838" s="211">
        <v>0.14939833510884726</v>
      </c>
      <c r="AA7838" s="212">
        <v>0.11660284955398675</v>
      </c>
    </row>
    <row r="7839" spans="1:27" x14ac:dyDescent="0.35">
      <c r="A7839" s="210" t="s">
        <v>8515</v>
      </c>
      <c r="B7839" s="217">
        <v>148.42185517787186</v>
      </c>
      <c r="C7839" s="211">
        <v>5.0077609428176517E-2</v>
      </c>
      <c r="D7839" s="211">
        <v>0.12354920900149019</v>
      </c>
      <c r="E7839" s="211">
        <v>8.7026375934016589E-2</v>
      </c>
      <c r="F7839" s="211">
        <v>9.6904604551297013E-2</v>
      </c>
      <c r="G7839" s="211">
        <v>0.12296727791705037</v>
      </c>
      <c r="H7839" s="211">
        <v>0.10427651175680691</v>
      </c>
      <c r="I7839" s="211">
        <v>0.4245750200066179</v>
      </c>
      <c r="J7839" s="211">
        <v>0.46191040237432235</v>
      </c>
      <c r="K7839" s="211">
        <v>0.61935692327359637</v>
      </c>
      <c r="L7839" s="211">
        <v>0.27612913146317664</v>
      </c>
      <c r="M7839" s="211">
        <v>9.4578557019627793E-2</v>
      </c>
      <c r="N7839" s="211">
        <v>0.4811834235044522</v>
      </c>
      <c r="O7839" s="211">
        <v>0.71345413057990736</v>
      </c>
      <c r="P7839" s="211">
        <v>7.0042882838495524E-2</v>
      </c>
      <c r="Q7839" s="211">
        <v>6.8951910018853146E-2</v>
      </c>
      <c r="R7839" s="211">
        <v>0.40182832759215331</v>
      </c>
      <c r="S7839" s="211">
        <v>0.28341634135323113</v>
      </c>
      <c r="T7839" s="211">
        <v>0.57746638105791637</v>
      </c>
      <c r="U7839" s="211">
        <v>0.47949210790837837</v>
      </c>
      <c r="V7839" s="211">
        <v>8.9217997916846231E-2</v>
      </c>
      <c r="W7839" s="211">
        <v>0.49572932595091823</v>
      </c>
      <c r="X7839" s="211">
        <v>0.40464822011029744</v>
      </c>
      <c r="Y7839" s="211">
        <v>0.61753878528635964</v>
      </c>
      <c r="Z7839" s="211">
        <v>0.14456153612359413</v>
      </c>
      <c r="AA7839" s="212">
        <v>0.11704118436912549</v>
      </c>
    </row>
    <row r="7840" spans="1:27" x14ac:dyDescent="0.35">
      <c r="A7840" s="210" t="s">
        <v>8516</v>
      </c>
      <c r="B7840" s="217">
        <v>147.08414585016962</v>
      </c>
      <c r="C7840" s="211">
        <v>5.1359268204941397E-2</v>
      </c>
      <c r="D7840" s="211">
        <v>0.1252324361164463</v>
      </c>
      <c r="E7840" s="211">
        <v>7.4298157383708735E-2</v>
      </c>
      <c r="F7840" s="211">
        <v>0.11335116687609273</v>
      </c>
      <c r="G7840" s="211">
        <v>0.1194328216624778</v>
      </c>
      <c r="H7840" s="211">
        <v>0.1222425275119262</v>
      </c>
      <c r="I7840" s="211">
        <v>0.49915483918090198</v>
      </c>
      <c r="J7840" s="211">
        <v>0.47938476096552368</v>
      </c>
      <c r="K7840" s="211">
        <v>0.62782633751856975</v>
      </c>
      <c r="L7840" s="211">
        <v>0.27633650615536454</v>
      </c>
      <c r="M7840" s="211">
        <v>0.11107179432300088</v>
      </c>
      <c r="N7840" s="211">
        <v>0.40996795662389429</v>
      </c>
      <c r="O7840" s="211">
        <v>0.76903086876594318</v>
      </c>
      <c r="P7840" s="211">
        <v>7.0547347682859418E-2</v>
      </c>
      <c r="Q7840" s="211">
        <v>0.13144698521640846</v>
      </c>
      <c r="R7840" s="211">
        <v>0.44533308451314263</v>
      </c>
      <c r="S7840" s="211">
        <v>0.37637793044987305</v>
      </c>
      <c r="T7840" s="211">
        <v>0.64248472802547218</v>
      </c>
      <c r="U7840" s="211">
        <v>0.40722156948585708</v>
      </c>
      <c r="V7840" s="211">
        <v>9.6155925994941868E-2</v>
      </c>
      <c r="W7840" s="211">
        <v>0.57198964837670829</v>
      </c>
      <c r="X7840" s="211">
        <v>0.37604625907167816</v>
      </c>
      <c r="Y7840" s="211">
        <v>0.57235604722477074</v>
      </c>
      <c r="Z7840" s="211">
        <v>0.14673866059914209</v>
      </c>
      <c r="AA7840" s="212">
        <v>0.11906178691305803</v>
      </c>
    </row>
    <row r="7841" spans="1:27" x14ac:dyDescent="0.35">
      <c r="A7841" s="210" t="s">
        <v>8517</v>
      </c>
      <c r="B7841" s="217">
        <v>121.49650944817147</v>
      </c>
      <c r="C7841" s="211">
        <v>6.5872282447898334E-2</v>
      </c>
      <c r="D7841" s="211">
        <v>0.12935930761823777</v>
      </c>
      <c r="E7841" s="211">
        <v>7.3690531138485241E-2</v>
      </c>
      <c r="F7841" s="211">
        <v>9.7954836411070251E-2</v>
      </c>
      <c r="G7841" s="211">
        <v>0.11901255907117905</v>
      </c>
      <c r="H7841" s="211">
        <v>0.1063691295407931</v>
      </c>
      <c r="I7841" s="211">
        <v>0.45633486896842296</v>
      </c>
      <c r="J7841" s="211">
        <v>0.47599085526174895</v>
      </c>
      <c r="K7841" s="211">
        <v>0.64419605855023909</v>
      </c>
      <c r="L7841" s="211">
        <v>0.27639662241859048</v>
      </c>
      <c r="M7841" s="211">
        <v>0.12174464396235153</v>
      </c>
      <c r="N7841" s="211">
        <v>0.42677849120247791</v>
      </c>
      <c r="O7841" s="211">
        <v>0.76704187486117947</v>
      </c>
      <c r="P7841" s="211">
        <v>6.9001177267745475E-2</v>
      </c>
      <c r="Q7841" s="211">
        <v>7.8308804134026563E-2</v>
      </c>
      <c r="R7841" s="211">
        <v>0.45877260241538242</v>
      </c>
      <c r="S7841" s="211">
        <v>0.39779300234436643</v>
      </c>
      <c r="T7841" s="211">
        <v>0.45644657552902074</v>
      </c>
      <c r="U7841" s="211">
        <v>0.39201059108257474</v>
      </c>
      <c r="V7841" s="211">
        <v>5.9728104708907187E-2</v>
      </c>
      <c r="W7841" s="211">
        <v>0.53568506560578044</v>
      </c>
      <c r="X7841" s="211">
        <v>0.28598375977032825</v>
      </c>
      <c r="Y7841" s="211">
        <v>0.61627979237679953</v>
      </c>
      <c r="Z7841" s="211">
        <v>0.14319278414394684</v>
      </c>
      <c r="AA7841" s="212">
        <v>0.12085333903452598</v>
      </c>
    </row>
    <row r="7842" spans="1:27" x14ac:dyDescent="0.35">
      <c r="A7842" s="210" t="s">
        <v>8518</v>
      </c>
      <c r="B7842" s="217">
        <v>116.55546943228369</v>
      </c>
      <c r="C7842" s="211">
        <v>6.8829702201591708E-2</v>
      </c>
      <c r="D7842" s="211">
        <v>0.12334190567412492</v>
      </c>
      <c r="E7842" s="211">
        <v>7.9157707269342209E-2</v>
      </c>
      <c r="F7842" s="211">
        <v>0.10458188320287276</v>
      </c>
      <c r="G7842" s="211">
        <v>0.1223548907538463</v>
      </c>
      <c r="H7842" s="211">
        <v>0.12383457023667582</v>
      </c>
      <c r="I7842" s="211">
        <v>0.51598876539701222</v>
      </c>
      <c r="J7842" s="211">
        <v>0.41760552752762564</v>
      </c>
      <c r="K7842" s="211">
        <v>0.58070980731290645</v>
      </c>
      <c r="L7842" s="211">
        <v>0.27380110089994802</v>
      </c>
      <c r="M7842" s="211">
        <v>0.10959572827232876</v>
      </c>
      <c r="N7842" s="211">
        <v>0.42923495381109861</v>
      </c>
      <c r="O7842" s="211">
        <v>0.67900486310070607</v>
      </c>
      <c r="P7842" s="211">
        <v>6.7026196825191092E-2</v>
      </c>
      <c r="Q7842" s="211">
        <v>0.10477520065846915</v>
      </c>
      <c r="R7842" s="211">
        <v>0.39694865168135279</v>
      </c>
      <c r="S7842" s="211">
        <v>0.3786612018519307</v>
      </c>
      <c r="T7842" s="211">
        <v>0.54586781715533128</v>
      </c>
      <c r="U7842" s="211">
        <v>0.41805396177911158</v>
      </c>
      <c r="V7842" s="211">
        <v>6.0952574682190702E-2</v>
      </c>
      <c r="W7842" s="211">
        <v>0.61462266214918448</v>
      </c>
      <c r="X7842" s="211">
        <v>0.32519405069153301</v>
      </c>
      <c r="Y7842" s="211">
        <v>0.51418189412970028</v>
      </c>
      <c r="Z7842" s="211">
        <v>0.14697264807115093</v>
      </c>
      <c r="AA7842" s="212">
        <v>0.11881211879502926</v>
      </c>
    </row>
    <row r="7843" spans="1:27" x14ac:dyDescent="0.35">
      <c r="A7843" s="210" t="s">
        <v>8519</v>
      </c>
      <c r="B7843" s="217">
        <v>173.1858714577815</v>
      </c>
      <c r="C7843" s="211">
        <v>5.5008128636821911E-2</v>
      </c>
      <c r="D7843" s="211">
        <v>0.12744272175102778</v>
      </c>
      <c r="E7843" s="211">
        <v>8.00220672271688E-2</v>
      </c>
      <c r="F7843" s="211">
        <v>7.933772510982022E-2</v>
      </c>
      <c r="G7843" s="211">
        <v>0.12387174286766263</v>
      </c>
      <c r="H7843" s="211">
        <v>0.10119433160685537</v>
      </c>
      <c r="I7843" s="211">
        <v>0.49070209721828972</v>
      </c>
      <c r="J7843" s="211">
        <v>0.43796338082966613</v>
      </c>
      <c r="K7843" s="211">
        <v>0.62201772501011554</v>
      </c>
      <c r="L7843" s="211">
        <v>0.27354591934319894</v>
      </c>
      <c r="M7843" s="211">
        <v>0.10820239672973399</v>
      </c>
      <c r="N7843" s="211">
        <v>0.45520281266041662</v>
      </c>
      <c r="O7843" s="211">
        <v>0.70160585188307456</v>
      </c>
      <c r="P7843" s="211">
        <v>6.8253595167015457E-2</v>
      </c>
      <c r="Q7843" s="211">
        <v>0.10658158924522029</v>
      </c>
      <c r="R7843" s="211">
        <v>0.4476869359850924</v>
      </c>
      <c r="S7843" s="211">
        <v>0.31891112490094242</v>
      </c>
      <c r="T7843" s="211">
        <v>0.5795352726938946</v>
      </c>
      <c r="U7843" s="211">
        <v>0.42699563484779651</v>
      </c>
      <c r="V7843" s="211">
        <v>0.15229347551154945</v>
      </c>
      <c r="W7843" s="211">
        <v>0.55160469422489267</v>
      </c>
      <c r="X7843" s="211">
        <v>0.31247401688285081</v>
      </c>
      <c r="Y7843" s="211">
        <v>0.63057271459623632</v>
      </c>
      <c r="Z7843" s="211">
        <v>0.14565477441232569</v>
      </c>
      <c r="AA7843" s="212">
        <v>0.11878124477520222</v>
      </c>
    </row>
    <row r="7844" spans="1:27" x14ac:dyDescent="0.35">
      <c r="A7844" s="210" t="s">
        <v>8520</v>
      </c>
      <c r="B7844" s="217">
        <v>167.85791957211842</v>
      </c>
      <c r="C7844" s="211">
        <v>4.9401067100309254E-2</v>
      </c>
      <c r="D7844" s="211">
        <v>0.12368124158382716</v>
      </c>
      <c r="E7844" s="211">
        <v>8.1596432837295951E-2</v>
      </c>
      <c r="F7844" s="211">
        <v>6.9555816618706759E-2</v>
      </c>
      <c r="G7844" s="211">
        <v>0.11993017202470642</v>
      </c>
      <c r="H7844" s="211">
        <v>0.11965314931684597</v>
      </c>
      <c r="I7844" s="211">
        <v>0.51698216164888877</v>
      </c>
      <c r="J7844" s="211">
        <v>0.46273605521788375</v>
      </c>
      <c r="K7844" s="211">
        <v>0.61892888595178164</v>
      </c>
      <c r="L7844" s="211">
        <v>0.27828234363045795</v>
      </c>
      <c r="M7844" s="211">
        <v>0.10963793282436657</v>
      </c>
      <c r="N7844" s="211">
        <v>0.45635607405199835</v>
      </c>
      <c r="O7844" s="211">
        <v>0.68648502278486512</v>
      </c>
      <c r="P7844" s="211">
        <v>7.0577847458981213E-2</v>
      </c>
      <c r="Q7844" s="211">
        <v>9.8370693655979599E-2</v>
      </c>
      <c r="R7844" s="211">
        <v>0.44002307534747076</v>
      </c>
      <c r="S7844" s="211">
        <v>0.39625241421416296</v>
      </c>
      <c r="T7844" s="211">
        <v>0.57094279561831895</v>
      </c>
      <c r="U7844" s="211">
        <v>0.3958956607524407</v>
      </c>
      <c r="V7844" s="211">
        <v>0.17575335029492234</v>
      </c>
      <c r="W7844" s="211">
        <v>0.60282398413477112</v>
      </c>
      <c r="X7844" s="211">
        <v>0.40220843094399183</v>
      </c>
      <c r="Y7844" s="211">
        <v>0.56369315376704177</v>
      </c>
      <c r="Z7844" s="211">
        <v>0.14909913384097953</v>
      </c>
      <c r="AA7844" s="212">
        <v>0.12277485912973871</v>
      </c>
    </row>
    <row r="7845" spans="1:27" x14ac:dyDescent="0.35">
      <c r="A7845" s="210" t="s">
        <v>8521</v>
      </c>
      <c r="B7845" s="217">
        <v>136.38169576960436</v>
      </c>
      <c r="C7845" s="211">
        <v>8.1019107530441711E-2</v>
      </c>
      <c r="D7845" s="211">
        <v>0.12028071022736463</v>
      </c>
      <c r="E7845" s="211">
        <v>7.7510409268019914E-2</v>
      </c>
      <c r="F7845" s="211">
        <v>0.11227836541825857</v>
      </c>
      <c r="G7845" s="211">
        <v>0.12459559829527456</v>
      </c>
      <c r="H7845" s="211">
        <v>0.12831032360285652</v>
      </c>
      <c r="I7845" s="211">
        <v>0.52054654690468749</v>
      </c>
      <c r="J7845" s="211">
        <v>0.43672854530557531</v>
      </c>
      <c r="K7845" s="211">
        <v>0.61630072590832052</v>
      </c>
      <c r="L7845" s="211">
        <v>0.27795908637037148</v>
      </c>
      <c r="M7845" s="211">
        <v>9.9092653765306321E-2</v>
      </c>
      <c r="N7845" s="211">
        <v>0.49256334452603612</v>
      </c>
      <c r="O7845" s="211">
        <v>0.67460011953053456</v>
      </c>
      <c r="P7845" s="211">
        <v>7.0752590683714853E-2</v>
      </c>
      <c r="Q7845" s="211">
        <v>0.11715969081948824</v>
      </c>
      <c r="R7845" s="211">
        <v>0.45432707957032809</v>
      </c>
      <c r="S7845" s="211">
        <v>0.2913706814720135</v>
      </c>
      <c r="T7845" s="211">
        <v>0.6225042214788904</v>
      </c>
      <c r="U7845" s="211">
        <v>0.33338722229560197</v>
      </c>
      <c r="V7845" s="211">
        <v>0.10957695258551911</v>
      </c>
      <c r="W7845" s="211">
        <v>0.58291095951542904</v>
      </c>
      <c r="X7845" s="211">
        <v>0.36924758600603008</v>
      </c>
      <c r="Y7845" s="211">
        <v>0.55162854300800035</v>
      </c>
      <c r="Z7845" s="211">
        <v>0.14910889128262911</v>
      </c>
      <c r="AA7845" s="212">
        <v>0.12096579726338715</v>
      </c>
    </row>
    <row r="7846" spans="1:27" x14ac:dyDescent="0.35">
      <c r="A7846" s="210" t="s">
        <v>8522</v>
      </c>
      <c r="B7846" s="217">
        <v>153.00661404228234</v>
      </c>
      <c r="C7846" s="211">
        <v>6.0635261460367212E-2</v>
      </c>
      <c r="D7846" s="211">
        <v>0.13016211858934573</v>
      </c>
      <c r="E7846" s="211">
        <v>7.6944316057059467E-2</v>
      </c>
      <c r="F7846" s="211">
        <v>0.10447213321130085</v>
      </c>
      <c r="G7846" s="211">
        <v>0.12682483493715721</v>
      </c>
      <c r="H7846" s="211">
        <v>0.11619745779358405</v>
      </c>
      <c r="I7846" s="211">
        <v>0.4473314716294709</v>
      </c>
      <c r="J7846" s="211">
        <v>0.44153870951031626</v>
      </c>
      <c r="K7846" s="211">
        <v>0.60779637186889302</v>
      </c>
      <c r="L7846" s="211">
        <v>0.26774982012043957</v>
      </c>
      <c r="M7846" s="211">
        <v>8.8068365257119141E-2</v>
      </c>
      <c r="N7846" s="211">
        <v>0.44512171595443539</v>
      </c>
      <c r="O7846" s="211">
        <v>0.74177201929700931</v>
      </c>
      <c r="P7846" s="211">
        <v>6.7256092344462642E-2</v>
      </c>
      <c r="Q7846" s="211">
        <v>0.12394261255780323</v>
      </c>
      <c r="R7846" s="211">
        <v>0.42052288361986551</v>
      </c>
      <c r="S7846" s="211">
        <v>0.29464094122145851</v>
      </c>
      <c r="T7846" s="211">
        <v>0.53973028325495731</v>
      </c>
      <c r="U7846" s="211">
        <v>0.50972112331678388</v>
      </c>
      <c r="V7846" s="211">
        <v>0.11912324392601624</v>
      </c>
      <c r="W7846" s="211">
        <v>0.47638516567543221</v>
      </c>
      <c r="X7846" s="211">
        <v>0.26427603339285832</v>
      </c>
      <c r="Y7846" s="211">
        <v>0.67129502814563879</v>
      </c>
      <c r="Z7846" s="211">
        <v>0.14947732669127112</v>
      </c>
      <c r="AA7846" s="212">
        <v>0.11966100192585906</v>
      </c>
    </row>
    <row r="7847" spans="1:27" x14ac:dyDescent="0.35">
      <c r="A7847" s="210" t="s">
        <v>8523</v>
      </c>
      <c r="B7847" s="217">
        <v>121.16326149406558</v>
      </c>
      <c r="C7847" s="211">
        <v>6.8095321467862013E-2</v>
      </c>
      <c r="D7847" s="211">
        <v>0.13086208970428564</v>
      </c>
      <c r="E7847" s="211">
        <v>7.5095133036991807E-2</v>
      </c>
      <c r="F7847" s="211">
        <v>9.5696063664926001E-2</v>
      </c>
      <c r="G7847" s="211">
        <v>0.11452394809387384</v>
      </c>
      <c r="H7847" s="211">
        <v>0.12039518850415833</v>
      </c>
      <c r="I7847" s="211">
        <v>0.50992250337130374</v>
      </c>
      <c r="J7847" s="211">
        <v>0.46384223478974218</v>
      </c>
      <c r="K7847" s="211">
        <v>0.61754604639075938</v>
      </c>
      <c r="L7847" s="211">
        <v>0.272938792509758</v>
      </c>
      <c r="M7847" s="211">
        <v>0.11142506050319642</v>
      </c>
      <c r="N7847" s="211">
        <v>0.39305986890155575</v>
      </c>
      <c r="O7847" s="211">
        <v>0.66477804886599856</v>
      </c>
      <c r="P7847" s="211">
        <v>6.5065565383316468E-2</v>
      </c>
      <c r="Q7847" s="211">
        <v>8.2365873123790012E-2</v>
      </c>
      <c r="R7847" s="211">
        <v>0.40151549048990975</v>
      </c>
      <c r="S7847" s="211">
        <v>0.29133350909749872</v>
      </c>
      <c r="T7847" s="211">
        <v>0.53168281599224265</v>
      </c>
      <c r="U7847" s="211">
        <v>0.42185902714631474</v>
      </c>
      <c r="V7847" s="211">
        <v>6.787551204097933E-2</v>
      </c>
      <c r="W7847" s="211">
        <v>0.56195229983881501</v>
      </c>
      <c r="X7847" s="211">
        <v>0.26311797034161</v>
      </c>
      <c r="Y7847" s="211">
        <v>0.62961286926205084</v>
      </c>
      <c r="Z7847" s="211">
        <v>0.14869950389769335</v>
      </c>
      <c r="AA7847" s="212">
        <v>0.11855152216418716</v>
      </c>
    </row>
    <row r="7848" spans="1:27" x14ac:dyDescent="0.35">
      <c r="A7848" s="210" t="s">
        <v>8524</v>
      </c>
      <c r="B7848" s="217">
        <v>125.69002617247133</v>
      </c>
      <c r="C7848" s="211">
        <v>6.3290630260135566E-2</v>
      </c>
      <c r="D7848" s="211">
        <v>0.11334146323942015</v>
      </c>
      <c r="E7848" s="211">
        <v>8.0283639588231509E-2</v>
      </c>
      <c r="F7848" s="211">
        <v>8.1859023828876068E-2</v>
      </c>
      <c r="G7848" s="211">
        <v>0.12453256692802042</v>
      </c>
      <c r="H7848" s="211">
        <v>0.12602388074111645</v>
      </c>
      <c r="I7848" s="211">
        <v>0.52186623163685031</v>
      </c>
      <c r="J7848" s="211">
        <v>0.44934988693131217</v>
      </c>
      <c r="K7848" s="211">
        <v>0.59633520152512309</v>
      </c>
      <c r="L7848" s="211">
        <v>0.27268548999623082</v>
      </c>
      <c r="M7848" s="211">
        <v>7.7926526605058E-2</v>
      </c>
      <c r="N7848" s="211">
        <v>0.38037657461752516</v>
      </c>
      <c r="O7848" s="211">
        <v>0.79362037074465241</v>
      </c>
      <c r="P7848" s="211">
        <v>6.863011959702088E-2</v>
      </c>
      <c r="Q7848" s="211">
        <v>5.286093738197975E-2</v>
      </c>
      <c r="R7848" s="211">
        <v>0.44852552674414492</v>
      </c>
      <c r="S7848" s="211">
        <v>0.40286367268013457</v>
      </c>
      <c r="T7848" s="211">
        <v>0.62371803851362895</v>
      </c>
      <c r="U7848" s="211">
        <v>0.48442815246339244</v>
      </c>
      <c r="V7848" s="211">
        <v>5.9239112603513083E-2</v>
      </c>
      <c r="W7848" s="211">
        <v>0.51806929487553233</v>
      </c>
      <c r="X7848" s="211">
        <v>0.29898262285917143</v>
      </c>
      <c r="Y7848" s="211">
        <v>0.75566968105120258</v>
      </c>
      <c r="Z7848" s="211">
        <v>0.14826457185674846</v>
      </c>
      <c r="AA7848" s="212">
        <v>0.11765045274109938</v>
      </c>
    </row>
    <row r="7849" spans="1:27" x14ac:dyDescent="0.35">
      <c r="A7849" s="210" t="s">
        <v>8525</v>
      </c>
      <c r="B7849" s="217">
        <v>164.3132925321847</v>
      </c>
      <c r="C7849" s="211">
        <v>6.8159781805630454E-2</v>
      </c>
      <c r="D7849" s="211">
        <v>0.12895765477176399</v>
      </c>
      <c r="E7849" s="211">
        <v>8.0138777089972343E-2</v>
      </c>
      <c r="F7849" s="211">
        <v>8.0263091387150112E-2</v>
      </c>
      <c r="G7849" s="211">
        <v>0.12262485151064652</v>
      </c>
      <c r="H7849" s="211">
        <v>0.11833572938541126</v>
      </c>
      <c r="I7849" s="211">
        <v>0.52752804548641719</v>
      </c>
      <c r="J7849" s="211">
        <v>0.41545500213450054</v>
      </c>
      <c r="K7849" s="211">
        <v>0.571718334712772</v>
      </c>
      <c r="L7849" s="211">
        <v>0.27935244558704853</v>
      </c>
      <c r="M7849" s="211">
        <v>9.4966990439368043E-2</v>
      </c>
      <c r="N7849" s="211">
        <v>0.45324889921915335</v>
      </c>
      <c r="O7849" s="211">
        <v>0.70994886502346755</v>
      </c>
      <c r="P7849" s="211">
        <v>6.8182548503012058E-2</v>
      </c>
      <c r="Q7849" s="211">
        <v>0.14089624626492137</v>
      </c>
      <c r="R7849" s="211">
        <v>0.41672904564105323</v>
      </c>
      <c r="S7849" s="211">
        <v>0.33732164461277947</v>
      </c>
      <c r="T7849" s="211">
        <v>0.53093132646873109</v>
      </c>
      <c r="U7849" s="211">
        <v>0.51385542686034147</v>
      </c>
      <c r="V7849" s="211">
        <v>0.13557567682898614</v>
      </c>
      <c r="W7849" s="211">
        <v>0.55327222441764046</v>
      </c>
      <c r="X7849" s="211">
        <v>0.2422311624532579</v>
      </c>
      <c r="Y7849" s="211">
        <v>0.64569463071487754</v>
      </c>
      <c r="Z7849" s="211">
        <v>0.14811998189447462</v>
      </c>
      <c r="AA7849" s="212">
        <v>0.11926272125696602</v>
      </c>
    </row>
    <row r="7850" spans="1:27" x14ac:dyDescent="0.35">
      <c r="A7850" s="210" t="s">
        <v>8526</v>
      </c>
      <c r="B7850" s="217">
        <v>131.42046407893972</v>
      </c>
      <c r="C7850" s="211">
        <v>7.2514950806257181E-2</v>
      </c>
      <c r="D7850" s="211">
        <v>0.1244678486828989</v>
      </c>
      <c r="E7850" s="211">
        <v>7.2782224341561202E-2</v>
      </c>
      <c r="F7850" s="211">
        <v>9.6395146779760049E-2</v>
      </c>
      <c r="G7850" s="211">
        <v>0.12077150583848548</v>
      </c>
      <c r="H7850" s="211">
        <v>0.12316662919823823</v>
      </c>
      <c r="I7850" s="211">
        <v>0.44798881456650069</v>
      </c>
      <c r="J7850" s="211">
        <v>0.41502958655557853</v>
      </c>
      <c r="K7850" s="211">
        <v>0.64829450441037639</v>
      </c>
      <c r="L7850" s="211">
        <v>0.27240739608070919</v>
      </c>
      <c r="M7850" s="211">
        <v>0.10536322086967333</v>
      </c>
      <c r="N7850" s="211">
        <v>0.45146527918846624</v>
      </c>
      <c r="O7850" s="211">
        <v>0.75750808488840615</v>
      </c>
      <c r="P7850" s="211">
        <v>6.6109071261212654E-2</v>
      </c>
      <c r="Q7850" s="211">
        <v>5.2855427730661306E-2</v>
      </c>
      <c r="R7850" s="211">
        <v>0.4585116487384846</v>
      </c>
      <c r="S7850" s="211">
        <v>0.28343400072025149</v>
      </c>
      <c r="T7850" s="211">
        <v>0.50942763492525212</v>
      </c>
      <c r="U7850" s="211">
        <v>0.41444237598931555</v>
      </c>
      <c r="V7850" s="211">
        <v>7.6143047625851862E-2</v>
      </c>
      <c r="W7850" s="211">
        <v>0.58606836887674341</v>
      </c>
      <c r="X7850" s="211">
        <v>0.25801391688280628</v>
      </c>
      <c r="Y7850" s="211">
        <v>0.70472177839086525</v>
      </c>
      <c r="Z7850" s="211">
        <v>0.14739278727703381</v>
      </c>
      <c r="AA7850" s="212">
        <v>0.11788652115267201</v>
      </c>
    </row>
    <row r="7851" spans="1:27" x14ac:dyDescent="0.35">
      <c r="A7851" s="210" t="s">
        <v>8527</v>
      </c>
      <c r="B7851" s="217">
        <v>125.7533381681871</v>
      </c>
      <c r="C7851" s="211">
        <v>7.4346771509645984E-2</v>
      </c>
      <c r="D7851" s="211">
        <v>0.12950389942311447</v>
      </c>
      <c r="E7851" s="211">
        <v>7.5281995462072593E-2</v>
      </c>
      <c r="F7851" s="211">
        <v>0.10395359944340929</v>
      </c>
      <c r="G7851" s="211">
        <v>0.1217461900071998</v>
      </c>
      <c r="H7851" s="211">
        <v>0.10935870693998129</v>
      </c>
      <c r="I7851" s="211">
        <v>0.48446771117357507</v>
      </c>
      <c r="J7851" s="211">
        <v>0.46851776713639109</v>
      </c>
      <c r="K7851" s="211">
        <v>0.54392297687667057</v>
      </c>
      <c r="L7851" s="211">
        <v>0.26780941929437413</v>
      </c>
      <c r="M7851" s="211">
        <v>0.11578774101683439</v>
      </c>
      <c r="N7851" s="211">
        <v>0.39484072947099369</v>
      </c>
      <c r="O7851" s="211">
        <v>0.55423840493768939</v>
      </c>
      <c r="P7851" s="211">
        <v>6.7259093373432124E-2</v>
      </c>
      <c r="Q7851" s="211">
        <v>0.1053365656597874</v>
      </c>
      <c r="R7851" s="211">
        <v>0.44706055700088398</v>
      </c>
      <c r="S7851" s="211">
        <v>0.34959279734027859</v>
      </c>
      <c r="T7851" s="211">
        <v>0.48798077796090755</v>
      </c>
      <c r="U7851" s="211">
        <v>0.42842291833376567</v>
      </c>
      <c r="V7851" s="211">
        <v>9.1338971469113572E-2</v>
      </c>
      <c r="W7851" s="211">
        <v>0.51729007471837651</v>
      </c>
      <c r="X7851" s="211">
        <v>0.31420275328466962</v>
      </c>
      <c r="Y7851" s="211">
        <v>0.57299133253787216</v>
      </c>
      <c r="Z7851" s="211">
        <v>0.14791659006136554</v>
      </c>
      <c r="AA7851" s="212">
        <v>0.11935651330948339</v>
      </c>
    </row>
    <row r="7852" spans="1:27" x14ac:dyDescent="0.35">
      <c r="A7852" s="210" t="s">
        <v>8528</v>
      </c>
      <c r="B7852" s="217">
        <v>131.73235778501402</v>
      </c>
      <c r="C7852" s="211">
        <v>5.2330504795880993E-2</v>
      </c>
      <c r="D7852" s="211">
        <v>0.11626986185940695</v>
      </c>
      <c r="E7852" s="211">
        <v>8.4385629803460371E-2</v>
      </c>
      <c r="F7852" s="211">
        <v>9.9589853080893312E-2</v>
      </c>
      <c r="G7852" s="211">
        <v>0.12041836674617777</v>
      </c>
      <c r="H7852" s="211">
        <v>0.12593613406806239</v>
      </c>
      <c r="I7852" s="211">
        <v>0.47852105080107593</v>
      </c>
      <c r="J7852" s="211">
        <v>0.41724609600384444</v>
      </c>
      <c r="K7852" s="211">
        <v>0.55997207476340227</v>
      </c>
      <c r="L7852" s="211">
        <v>0.27825608264465701</v>
      </c>
      <c r="M7852" s="211">
        <v>0.11417381666908319</v>
      </c>
      <c r="N7852" s="211">
        <v>0.38691595884495167</v>
      </c>
      <c r="O7852" s="211">
        <v>0.6152761092586283</v>
      </c>
      <c r="P7852" s="211">
        <v>6.6108022204711847E-2</v>
      </c>
      <c r="Q7852" s="211">
        <v>6.3319336785490982E-2</v>
      </c>
      <c r="R7852" s="211">
        <v>0.44202281156613088</v>
      </c>
      <c r="S7852" s="211">
        <v>0.28739515660610782</v>
      </c>
      <c r="T7852" s="211">
        <v>0.60369392742440853</v>
      </c>
      <c r="U7852" s="211">
        <v>0.40027202067543483</v>
      </c>
      <c r="V7852" s="211">
        <v>8.6656021601133934E-2</v>
      </c>
      <c r="W7852" s="211">
        <v>0.58560929284650376</v>
      </c>
      <c r="X7852" s="211">
        <v>0.3535133846445942</v>
      </c>
      <c r="Y7852" s="211">
        <v>0.68645684112845096</v>
      </c>
      <c r="Z7852" s="211">
        <v>0.14827430106292233</v>
      </c>
      <c r="AA7852" s="212">
        <v>0.11771213057354324</v>
      </c>
    </row>
    <row r="7853" spans="1:27" x14ac:dyDescent="0.35">
      <c r="A7853" s="210" t="s">
        <v>8529</v>
      </c>
      <c r="B7853" s="217">
        <v>151.68108400503039</v>
      </c>
      <c r="C7853" s="211">
        <v>5.187065880087012E-2</v>
      </c>
      <c r="D7853" s="211">
        <v>0.12317791400891129</v>
      </c>
      <c r="E7853" s="211">
        <v>7.0874249804559086E-2</v>
      </c>
      <c r="F7853" s="211">
        <v>0.11053659269719894</v>
      </c>
      <c r="G7853" s="211">
        <v>0.12206810251531049</v>
      </c>
      <c r="H7853" s="211">
        <v>0.1043161812040737</v>
      </c>
      <c r="I7853" s="211">
        <v>0.5028977117400375</v>
      </c>
      <c r="J7853" s="211">
        <v>0.43108328224119452</v>
      </c>
      <c r="K7853" s="211">
        <v>0.60449749259708208</v>
      </c>
      <c r="L7853" s="211">
        <v>0.27395744462552157</v>
      </c>
      <c r="M7853" s="211">
        <v>9.2421199261801451E-2</v>
      </c>
      <c r="N7853" s="211">
        <v>0.40985562477014259</v>
      </c>
      <c r="O7853" s="211">
        <v>0.59510471998813375</v>
      </c>
      <c r="P7853" s="211">
        <v>6.9809737552167739E-2</v>
      </c>
      <c r="Q7853" s="211">
        <v>4.4612036050677505E-2</v>
      </c>
      <c r="R7853" s="211">
        <v>0.46433944397598359</v>
      </c>
      <c r="S7853" s="211">
        <v>0.34560381035297594</v>
      </c>
      <c r="T7853" s="211">
        <v>0.49637024001229862</v>
      </c>
      <c r="U7853" s="211">
        <v>0.35979526336926509</v>
      </c>
      <c r="V7853" s="211">
        <v>0.15820765305583728</v>
      </c>
      <c r="W7853" s="211">
        <v>0.63196228020746159</v>
      </c>
      <c r="X7853" s="211">
        <v>0.38845413498624204</v>
      </c>
      <c r="Y7853" s="211">
        <v>0.67825250291932049</v>
      </c>
      <c r="Z7853" s="211">
        <v>0.14989033367623997</v>
      </c>
      <c r="AA7853" s="212">
        <v>0.11543888007041951</v>
      </c>
    </row>
    <row r="7854" spans="1:27" x14ac:dyDescent="0.35">
      <c r="A7854" s="210" t="s">
        <v>8530</v>
      </c>
      <c r="B7854" s="217">
        <v>130.35830687149658</v>
      </c>
      <c r="C7854" s="211">
        <v>7.1735291863281717E-2</v>
      </c>
      <c r="D7854" s="211">
        <v>0.12181071856857825</v>
      </c>
      <c r="E7854" s="211">
        <v>8.1945233359999925E-2</v>
      </c>
      <c r="F7854" s="211">
        <v>0.11301954031794884</v>
      </c>
      <c r="G7854" s="211">
        <v>0.12112198799399009</v>
      </c>
      <c r="H7854" s="211">
        <v>0.12129963702119886</v>
      </c>
      <c r="I7854" s="211">
        <v>0.50797396218179613</v>
      </c>
      <c r="J7854" s="211">
        <v>0.45478699956644886</v>
      </c>
      <c r="K7854" s="211">
        <v>0.55901189376138882</v>
      </c>
      <c r="L7854" s="211">
        <v>0.27959637243629554</v>
      </c>
      <c r="M7854" s="211">
        <v>9.7212667877487016E-2</v>
      </c>
      <c r="N7854" s="211">
        <v>0.52728288869132556</v>
      </c>
      <c r="O7854" s="211">
        <v>0.57633074240059845</v>
      </c>
      <c r="P7854" s="211">
        <v>6.712571027837809E-2</v>
      </c>
      <c r="Q7854" s="211">
        <v>8.862128750153421E-2</v>
      </c>
      <c r="R7854" s="211">
        <v>0.44707665919335393</v>
      </c>
      <c r="S7854" s="211">
        <v>0.28806019884403494</v>
      </c>
      <c r="T7854" s="211">
        <v>0.5533373578648576</v>
      </c>
      <c r="U7854" s="211">
        <v>0.33434553805194894</v>
      </c>
      <c r="V7854" s="211">
        <v>0.10488717464480554</v>
      </c>
      <c r="W7854" s="211">
        <v>0.54825523071171101</v>
      </c>
      <c r="X7854" s="211">
        <v>0.3574316816498545</v>
      </c>
      <c r="Y7854" s="211">
        <v>0.68825383105963567</v>
      </c>
      <c r="Z7854" s="211">
        <v>0.14613129055786356</v>
      </c>
      <c r="AA7854" s="212">
        <v>0.11968856099382677</v>
      </c>
    </row>
    <row r="7855" spans="1:27" x14ac:dyDescent="0.35">
      <c r="A7855" s="210" t="s">
        <v>8531</v>
      </c>
      <c r="B7855" s="217">
        <v>136.55978865448384</v>
      </c>
      <c r="C7855" s="211">
        <v>6.9531940233027001E-2</v>
      </c>
      <c r="D7855" s="211">
        <v>0.12785201268259061</v>
      </c>
      <c r="E7855" s="211">
        <v>7.6862079598449831E-2</v>
      </c>
      <c r="F7855" s="211">
        <v>8.4889043365222211E-2</v>
      </c>
      <c r="G7855" s="211">
        <v>0.11954688283056489</v>
      </c>
      <c r="H7855" s="211">
        <v>0.12251596202708218</v>
      </c>
      <c r="I7855" s="211">
        <v>0.51327502127898172</v>
      </c>
      <c r="J7855" s="211">
        <v>0.41007127731475385</v>
      </c>
      <c r="K7855" s="211">
        <v>0.63339650858286689</v>
      </c>
      <c r="L7855" s="211">
        <v>0.27288911486381773</v>
      </c>
      <c r="M7855" s="211">
        <v>8.424344872891544E-2</v>
      </c>
      <c r="N7855" s="211">
        <v>0.38860977745669611</v>
      </c>
      <c r="O7855" s="211">
        <v>0.65832388988840651</v>
      </c>
      <c r="P7855" s="211">
        <v>6.4864056991113139E-2</v>
      </c>
      <c r="Q7855" s="211">
        <v>0.11561458545519213</v>
      </c>
      <c r="R7855" s="211">
        <v>0.39257850864114607</v>
      </c>
      <c r="S7855" s="211">
        <v>0.35159428614082294</v>
      </c>
      <c r="T7855" s="211">
        <v>0.59066575811667499</v>
      </c>
      <c r="U7855" s="211">
        <v>0.49718886412031715</v>
      </c>
      <c r="V7855" s="211">
        <v>0.10114395865809674</v>
      </c>
      <c r="W7855" s="211">
        <v>0.61364839485258504</v>
      </c>
      <c r="X7855" s="211">
        <v>0.25965530908127266</v>
      </c>
      <c r="Y7855" s="211">
        <v>0.61517770770241387</v>
      </c>
      <c r="Z7855" s="211">
        <v>0.14182093223685249</v>
      </c>
      <c r="AA7855" s="212">
        <v>0.11794482717096869</v>
      </c>
    </row>
    <row r="7856" spans="1:27" x14ac:dyDescent="0.35">
      <c r="A7856" s="210" t="s">
        <v>8532</v>
      </c>
      <c r="B7856" s="217">
        <v>130.86071109435653</v>
      </c>
      <c r="C7856" s="211">
        <v>5.4244192375737132E-2</v>
      </c>
      <c r="D7856" s="211">
        <v>0.12626583498655289</v>
      </c>
      <c r="E7856" s="211">
        <v>7.3030637918193669E-2</v>
      </c>
      <c r="F7856" s="211">
        <v>9.1139464410998489E-2</v>
      </c>
      <c r="G7856" s="211">
        <v>0.11652127790908239</v>
      </c>
      <c r="H7856" s="211">
        <v>0.11089823382095999</v>
      </c>
      <c r="I7856" s="211">
        <v>0.42797899448437071</v>
      </c>
      <c r="J7856" s="211">
        <v>0.47676531483513346</v>
      </c>
      <c r="K7856" s="211">
        <v>0.56413378236324718</v>
      </c>
      <c r="L7856" s="211">
        <v>0.26993456141031236</v>
      </c>
      <c r="M7856" s="211">
        <v>0.1076668617144928</v>
      </c>
      <c r="N7856" s="211">
        <v>0.47333607714784387</v>
      </c>
      <c r="O7856" s="211">
        <v>0.65968945996922412</v>
      </c>
      <c r="P7856" s="211">
        <v>7.0175832276708913E-2</v>
      </c>
      <c r="Q7856" s="211">
        <v>7.946154336750573E-2</v>
      </c>
      <c r="R7856" s="211">
        <v>0.36429533146823528</v>
      </c>
      <c r="S7856" s="211">
        <v>0.29385134422299947</v>
      </c>
      <c r="T7856" s="211">
        <v>0.5039505432407414</v>
      </c>
      <c r="U7856" s="211">
        <v>0.3877487135092631</v>
      </c>
      <c r="V7856" s="211">
        <v>9.5849384321032127E-2</v>
      </c>
      <c r="W7856" s="211">
        <v>0.605419823357075</v>
      </c>
      <c r="X7856" s="211">
        <v>0.29446286935062493</v>
      </c>
      <c r="Y7856" s="211">
        <v>0.68513997314763209</v>
      </c>
      <c r="Z7856" s="211">
        <v>0.14563323316740764</v>
      </c>
      <c r="AA7856" s="212">
        <v>0.12183875530461602</v>
      </c>
    </row>
    <row r="7857" spans="1:27" x14ac:dyDescent="0.35">
      <c r="A7857" s="210" t="s">
        <v>8533</v>
      </c>
      <c r="B7857" s="217">
        <v>113.59649381856177</v>
      </c>
      <c r="C7857" s="211">
        <v>5.3633781004846344E-2</v>
      </c>
      <c r="D7857" s="211">
        <v>0.12821061313569315</v>
      </c>
      <c r="E7857" s="211">
        <v>7.5108518737032157E-2</v>
      </c>
      <c r="F7857" s="211">
        <v>0.11472084899044863</v>
      </c>
      <c r="G7857" s="211">
        <v>0.1234153214893038</v>
      </c>
      <c r="H7857" s="211">
        <v>0.1157184566463739</v>
      </c>
      <c r="I7857" s="211">
        <v>0.46109852810614549</v>
      </c>
      <c r="J7857" s="211">
        <v>0.42122874462933901</v>
      </c>
      <c r="K7857" s="211">
        <v>0.5833509284309375</v>
      </c>
      <c r="L7857" s="211">
        <v>0.27383339787874222</v>
      </c>
      <c r="M7857" s="211">
        <v>9.7587194338654648E-2</v>
      </c>
      <c r="N7857" s="211">
        <v>0.38000069276636056</v>
      </c>
      <c r="O7857" s="211">
        <v>0.58171635485812268</v>
      </c>
      <c r="P7857" s="211">
        <v>7.0525311571994875E-2</v>
      </c>
      <c r="Q7857" s="211">
        <v>6.399850376436976E-2</v>
      </c>
      <c r="R7857" s="211">
        <v>0.3779660691863258</v>
      </c>
      <c r="S7857" s="211">
        <v>0.38106054103332931</v>
      </c>
      <c r="T7857" s="211">
        <v>0.5760037228568502</v>
      </c>
      <c r="U7857" s="211">
        <v>0.39580612231912843</v>
      </c>
      <c r="V7857" s="211">
        <v>5.597683830202968E-2</v>
      </c>
      <c r="W7857" s="211">
        <v>0.51393979723686867</v>
      </c>
      <c r="X7857" s="211">
        <v>0.31312582231323893</v>
      </c>
      <c r="Y7857" s="211">
        <v>0.60923862776569149</v>
      </c>
      <c r="Z7857" s="211">
        <v>0.14659807305784003</v>
      </c>
      <c r="AA7857" s="212">
        <v>0.11496397647367294</v>
      </c>
    </row>
    <row r="7858" spans="1:27" x14ac:dyDescent="0.35">
      <c r="A7858" s="210" t="s">
        <v>8534</v>
      </c>
      <c r="B7858" s="217">
        <v>156.77748269037303</v>
      </c>
      <c r="C7858" s="211">
        <v>6.0141926520389896E-2</v>
      </c>
      <c r="D7858" s="211">
        <v>0.12600477719003664</v>
      </c>
      <c r="E7858" s="211">
        <v>7.1240217642393702E-2</v>
      </c>
      <c r="F7858" s="211">
        <v>0.104322181255196</v>
      </c>
      <c r="G7858" s="211">
        <v>0.12268945063622069</v>
      </c>
      <c r="H7858" s="211">
        <v>0.11277612146654478</v>
      </c>
      <c r="I7858" s="211">
        <v>0.50776511522586598</v>
      </c>
      <c r="J7858" s="211">
        <v>0.47443431302044103</v>
      </c>
      <c r="K7858" s="211">
        <v>0.56012510210158351</v>
      </c>
      <c r="L7858" s="211">
        <v>0.28215208831609034</v>
      </c>
      <c r="M7858" s="211">
        <v>0.10306464671420718</v>
      </c>
      <c r="N7858" s="211">
        <v>0.57567418958113092</v>
      </c>
      <c r="O7858" s="211">
        <v>0.74917279139857562</v>
      </c>
      <c r="P7858" s="211">
        <v>6.8552262252352739E-2</v>
      </c>
      <c r="Q7858" s="211">
        <v>8.3515519381358247E-2</v>
      </c>
      <c r="R7858" s="211">
        <v>0.385395423009736</v>
      </c>
      <c r="S7858" s="211">
        <v>0.3889898575658039</v>
      </c>
      <c r="T7858" s="211">
        <v>0.48889159686845596</v>
      </c>
      <c r="U7858" s="211">
        <v>0.46699950095541087</v>
      </c>
      <c r="V7858" s="211">
        <v>0.12149422496455262</v>
      </c>
      <c r="W7858" s="211">
        <v>0.58098086136753624</v>
      </c>
      <c r="X7858" s="211">
        <v>0.2782543794700153</v>
      </c>
      <c r="Y7858" s="211">
        <v>0.62857867150184965</v>
      </c>
      <c r="Z7858" s="211">
        <v>0.14142404815194576</v>
      </c>
      <c r="AA7858" s="212">
        <v>0.11669847182859536</v>
      </c>
    </row>
    <row r="7859" spans="1:27" x14ac:dyDescent="0.35">
      <c r="A7859" s="210" t="s">
        <v>8535</v>
      </c>
      <c r="B7859" s="217">
        <v>116.22146511061125</v>
      </c>
      <c r="C7859" s="211">
        <v>7.2230157474056533E-2</v>
      </c>
      <c r="D7859" s="211">
        <v>0.1266264367161378</v>
      </c>
      <c r="E7859" s="211">
        <v>8.4490145616864021E-2</v>
      </c>
      <c r="F7859" s="211">
        <v>0.10127270518345696</v>
      </c>
      <c r="G7859" s="211">
        <v>0.12035739755041568</v>
      </c>
      <c r="H7859" s="211">
        <v>0.12124149370345483</v>
      </c>
      <c r="I7859" s="211">
        <v>0.45369309387227719</v>
      </c>
      <c r="J7859" s="211">
        <v>0.43557328407183515</v>
      </c>
      <c r="K7859" s="211">
        <v>0.60510282061569998</v>
      </c>
      <c r="L7859" s="211">
        <v>0.27357661243031256</v>
      </c>
      <c r="M7859" s="211">
        <v>8.8467677154528537E-2</v>
      </c>
      <c r="N7859" s="211">
        <v>0.37573706750258273</v>
      </c>
      <c r="O7859" s="211">
        <v>0.74319465404876606</v>
      </c>
      <c r="P7859" s="211">
        <v>6.3716895656877034E-2</v>
      </c>
      <c r="Q7859" s="211">
        <v>9.6939386397302152E-2</v>
      </c>
      <c r="R7859" s="211">
        <v>0.41436812247728472</v>
      </c>
      <c r="S7859" s="211">
        <v>0.34945373269172575</v>
      </c>
      <c r="T7859" s="211">
        <v>0.56495026122636438</v>
      </c>
      <c r="U7859" s="211">
        <v>0.38927425262951154</v>
      </c>
      <c r="V7859" s="211">
        <v>7.9045817704519572E-2</v>
      </c>
      <c r="W7859" s="211">
        <v>0.54222068464679529</v>
      </c>
      <c r="X7859" s="211">
        <v>0.35292798036117057</v>
      </c>
      <c r="Y7859" s="211">
        <v>0.63019023661730644</v>
      </c>
      <c r="Z7859" s="211">
        <v>0.14552949762064191</v>
      </c>
      <c r="AA7859" s="212">
        <v>0.12275824186721088</v>
      </c>
    </row>
    <row r="7860" spans="1:27" x14ac:dyDescent="0.35">
      <c r="A7860" s="210" t="s">
        <v>8536</v>
      </c>
      <c r="B7860" s="217">
        <v>120.84940096294017</v>
      </c>
      <c r="C7860" s="211">
        <v>7.0587505631272654E-2</v>
      </c>
      <c r="D7860" s="211">
        <v>0.12637508772585501</v>
      </c>
      <c r="E7860" s="211">
        <v>8.2042637792066594E-2</v>
      </c>
      <c r="F7860" s="211">
        <v>8.3805226012023004E-2</v>
      </c>
      <c r="G7860" s="211">
        <v>0.11894414790851844</v>
      </c>
      <c r="H7860" s="211">
        <v>0.1191409652127806</v>
      </c>
      <c r="I7860" s="211">
        <v>0.47891677306302449</v>
      </c>
      <c r="J7860" s="211">
        <v>0.4808126160033529</v>
      </c>
      <c r="K7860" s="211">
        <v>0.64734566165947993</v>
      </c>
      <c r="L7860" s="211">
        <v>0.27594910600302169</v>
      </c>
      <c r="M7860" s="211">
        <v>9.5847775759196757E-2</v>
      </c>
      <c r="N7860" s="211">
        <v>0.43736713133417765</v>
      </c>
      <c r="O7860" s="211">
        <v>0.71945294683168148</v>
      </c>
      <c r="P7860" s="211">
        <v>6.9441916117741587E-2</v>
      </c>
      <c r="Q7860" s="211">
        <v>0.13678232805510399</v>
      </c>
      <c r="R7860" s="211">
        <v>0.44686100516717614</v>
      </c>
      <c r="S7860" s="211">
        <v>0.33577756645227985</v>
      </c>
      <c r="T7860" s="211">
        <v>0.53412606766418702</v>
      </c>
      <c r="U7860" s="211">
        <v>0.35802121748113935</v>
      </c>
      <c r="V7860" s="211">
        <v>6.9026329221938326E-2</v>
      </c>
      <c r="W7860" s="211">
        <v>0.55313163915013897</v>
      </c>
      <c r="X7860" s="211">
        <v>0.36967848156015259</v>
      </c>
      <c r="Y7860" s="211">
        <v>0.59784477160597016</v>
      </c>
      <c r="Z7860" s="211">
        <v>0.1470162513384127</v>
      </c>
      <c r="AA7860" s="212">
        <v>0.12404526565601479</v>
      </c>
    </row>
    <row r="7861" spans="1:27" x14ac:dyDescent="0.35">
      <c r="A7861" s="210" t="s">
        <v>8537</v>
      </c>
      <c r="B7861" s="217">
        <v>117.59243829184879</v>
      </c>
      <c r="C7861" s="211">
        <v>8.3433442660187138E-2</v>
      </c>
      <c r="D7861" s="211">
        <v>0.12942623302003481</v>
      </c>
      <c r="E7861" s="211">
        <v>7.3220116802659052E-2</v>
      </c>
      <c r="F7861" s="211">
        <v>0.10203956479610993</v>
      </c>
      <c r="G7861" s="211">
        <v>0.12322215536483902</v>
      </c>
      <c r="H7861" s="211">
        <v>0.12340957125094298</v>
      </c>
      <c r="I7861" s="211">
        <v>0.45827428762682526</v>
      </c>
      <c r="J7861" s="211">
        <v>0.41821966829776169</v>
      </c>
      <c r="K7861" s="211">
        <v>0.58459820089842451</v>
      </c>
      <c r="L7861" s="211">
        <v>0.26993765042993412</v>
      </c>
      <c r="M7861" s="211">
        <v>9.8654092597152479E-2</v>
      </c>
      <c r="N7861" s="211">
        <v>0.51957778696957246</v>
      </c>
      <c r="O7861" s="211">
        <v>0.64215092196200818</v>
      </c>
      <c r="P7861" s="211">
        <v>6.5377633712956199E-2</v>
      </c>
      <c r="Q7861" s="211">
        <v>5.2186118669801621E-2</v>
      </c>
      <c r="R7861" s="211">
        <v>0.37028871680330222</v>
      </c>
      <c r="S7861" s="211">
        <v>0.26881324034809245</v>
      </c>
      <c r="T7861" s="211">
        <v>0.61692560823873743</v>
      </c>
      <c r="U7861" s="211">
        <v>0.42788103613299056</v>
      </c>
      <c r="V7861" s="211">
        <v>6.9062953419250422E-2</v>
      </c>
      <c r="W7861" s="211">
        <v>0.58817024879987434</v>
      </c>
      <c r="X7861" s="211">
        <v>0.35577411912529422</v>
      </c>
      <c r="Y7861" s="211">
        <v>0.66945926757308938</v>
      </c>
      <c r="Z7861" s="211">
        <v>0.14777746060121164</v>
      </c>
      <c r="AA7861" s="212">
        <v>0.12430694902503286</v>
      </c>
    </row>
    <row r="7862" spans="1:27" x14ac:dyDescent="0.35">
      <c r="A7862" s="210" t="s">
        <v>8538</v>
      </c>
      <c r="B7862" s="217">
        <v>119.17978499429205</v>
      </c>
      <c r="C7862" s="211">
        <v>5.4162509976917884E-2</v>
      </c>
      <c r="D7862" s="211">
        <v>0.12417227804310452</v>
      </c>
      <c r="E7862" s="211">
        <v>8.2666991807095663E-2</v>
      </c>
      <c r="F7862" s="211">
        <v>0.1088982342874918</v>
      </c>
      <c r="G7862" s="211">
        <v>0.12258818130313139</v>
      </c>
      <c r="H7862" s="211">
        <v>0.1146570414006679</v>
      </c>
      <c r="I7862" s="211">
        <v>0.46395931744998142</v>
      </c>
      <c r="J7862" s="211">
        <v>0.44680843704176992</v>
      </c>
      <c r="K7862" s="211">
        <v>0.54548837341918222</v>
      </c>
      <c r="L7862" s="211">
        <v>0.26976652462896983</v>
      </c>
      <c r="M7862" s="211">
        <v>0.1041456304976769</v>
      </c>
      <c r="N7862" s="211">
        <v>0.37957377602681719</v>
      </c>
      <c r="O7862" s="211">
        <v>0.60554695809045933</v>
      </c>
      <c r="P7862" s="211">
        <v>7.2411843469354656E-2</v>
      </c>
      <c r="Q7862" s="211">
        <v>4.7705855098999793E-2</v>
      </c>
      <c r="R7862" s="211">
        <v>0.41774588786191019</v>
      </c>
      <c r="S7862" s="211">
        <v>0.33961035494321457</v>
      </c>
      <c r="T7862" s="211">
        <v>0.55192393106658921</v>
      </c>
      <c r="U7862" s="211">
        <v>0.36402472758488991</v>
      </c>
      <c r="V7862" s="211">
        <v>9.0877331288845259E-2</v>
      </c>
      <c r="W7862" s="211">
        <v>0.53501120442930838</v>
      </c>
      <c r="X7862" s="211">
        <v>0.35288749370682426</v>
      </c>
      <c r="Y7862" s="211">
        <v>0.59827268826191538</v>
      </c>
      <c r="Z7862" s="211">
        <v>0.14923383543429714</v>
      </c>
      <c r="AA7862" s="212">
        <v>0.12282961161299255</v>
      </c>
    </row>
    <row r="7863" spans="1:27" x14ac:dyDescent="0.35">
      <c r="A7863" s="210" t="s">
        <v>8539</v>
      </c>
      <c r="B7863" s="217">
        <v>127.09748802298839</v>
      </c>
      <c r="C7863" s="211">
        <v>6.6911983137282249E-2</v>
      </c>
      <c r="D7863" s="211">
        <v>0.12912152955682105</v>
      </c>
      <c r="E7863" s="211">
        <v>8.2356406859086628E-2</v>
      </c>
      <c r="F7863" s="211">
        <v>8.9029990649015997E-2</v>
      </c>
      <c r="G7863" s="211">
        <v>0.11847072837099404</v>
      </c>
      <c r="H7863" s="211">
        <v>0.10864920460201999</v>
      </c>
      <c r="I7863" s="211">
        <v>0.45746603784059314</v>
      </c>
      <c r="J7863" s="211">
        <v>0.45885079181194016</v>
      </c>
      <c r="K7863" s="211">
        <v>0.59360768179918022</v>
      </c>
      <c r="L7863" s="211">
        <v>0.27840998254600891</v>
      </c>
      <c r="M7863" s="211">
        <v>0.11374742251511377</v>
      </c>
      <c r="N7863" s="211">
        <v>0.43637104812944011</v>
      </c>
      <c r="O7863" s="211">
        <v>0.67339301993648459</v>
      </c>
      <c r="P7863" s="211">
        <v>6.9650656257728205E-2</v>
      </c>
      <c r="Q7863" s="211">
        <v>4.8619611581748289E-2</v>
      </c>
      <c r="R7863" s="211">
        <v>0.45149668581583224</v>
      </c>
      <c r="S7863" s="211">
        <v>0.29639167725917365</v>
      </c>
      <c r="T7863" s="211">
        <v>0.52727825855402</v>
      </c>
      <c r="U7863" s="211">
        <v>0.44449592573454566</v>
      </c>
      <c r="V7863" s="211">
        <v>7.1439348833706701E-2</v>
      </c>
      <c r="W7863" s="211">
        <v>0.59275266331640497</v>
      </c>
      <c r="X7863" s="211">
        <v>0.29398118795082817</v>
      </c>
      <c r="Y7863" s="211">
        <v>0.60480276334500205</v>
      </c>
      <c r="Z7863" s="211">
        <v>0.1474638691760172</v>
      </c>
      <c r="AA7863" s="212">
        <v>0.12201905569806798</v>
      </c>
    </row>
    <row r="7864" spans="1:27" x14ac:dyDescent="0.35">
      <c r="A7864" s="210" t="s">
        <v>8540</v>
      </c>
      <c r="B7864" s="217">
        <v>153.37187248116444</v>
      </c>
      <c r="C7864" s="211">
        <v>5.4702792592011946E-2</v>
      </c>
      <c r="D7864" s="211">
        <v>0.11666565504685041</v>
      </c>
      <c r="E7864" s="211">
        <v>8.6120310417681686E-2</v>
      </c>
      <c r="F7864" s="211">
        <v>8.8513044587149106E-2</v>
      </c>
      <c r="G7864" s="211">
        <v>0.11548065983247763</v>
      </c>
      <c r="H7864" s="211">
        <v>0.12266324319617038</v>
      </c>
      <c r="I7864" s="211">
        <v>0.45019806620147923</v>
      </c>
      <c r="J7864" s="211">
        <v>0.43900662088144449</v>
      </c>
      <c r="K7864" s="211">
        <v>0.61675991163568766</v>
      </c>
      <c r="L7864" s="211">
        <v>0.2806245208364761</v>
      </c>
      <c r="M7864" s="211">
        <v>0.10158719185174232</v>
      </c>
      <c r="N7864" s="211">
        <v>0.56405822974552444</v>
      </c>
      <c r="O7864" s="211">
        <v>0.57719801385149849</v>
      </c>
      <c r="P7864" s="211">
        <v>7.2813925768272225E-2</v>
      </c>
      <c r="Q7864" s="211">
        <v>6.3637006350724529E-2</v>
      </c>
      <c r="R7864" s="211">
        <v>0.40287520127405635</v>
      </c>
      <c r="S7864" s="211">
        <v>0.32196601397461899</v>
      </c>
      <c r="T7864" s="211">
        <v>0.58669122939787233</v>
      </c>
      <c r="U7864" s="211">
        <v>0.54464504123752033</v>
      </c>
      <c r="V7864" s="211">
        <v>8.6799468310166619E-2</v>
      </c>
      <c r="W7864" s="211">
        <v>0.54499859587640054</v>
      </c>
      <c r="X7864" s="211">
        <v>0.29487284749096343</v>
      </c>
      <c r="Y7864" s="211">
        <v>0.65369991358175339</v>
      </c>
      <c r="Z7864" s="211">
        <v>0.14565590073907464</v>
      </c>
      <c r="AA7864" s="212">
        <v>0.12173462183486786</v>
      </c>
    </row>
    <row r="7865" spans="1:27" x14ac:dyDescent="0.35">
      <c r="A7865" s="210" t="s">
        <v>8541</v>
      </c>
      <c r="B7865" s="217">
        <v>136.11012142233423</v>
      </c>
      <c r="C7865" s="211">
        <v>7.7441831885381313E-2</v>
      </c>
      <c r="D7865" s="211">
        <v>0.12493186059747702</v>
      </c>
      <c r="E7865" s="211">
        <v>7.6031881065284385E-2</v>
      </c>
      <c r="F7865" s="211">
        <v>9.6453901004499659E-2</v>
      </c>
      <c r="G7865" s="211">
        <v>0.12072505881468044</v>
      </c>
      <c r="H7865" s="211">
        <v>0.10865936955769397</v>
      </c>
      <c r="I7865" s="211">
        <v>0.50007633930196871</v>
      </c>
      <c r="J7865" s="211">
        <v>0.43881855521052676</v>
      </c>
      <c r="K7865" s="211">
        <v>0.6388932550930162</v>
      </c>
      <c r="L7865" s="211">
        <v>0.27124540247190998</v>
      </c>
      <c r="M7865" s="211">
        <v>9.729341046996276E-2</v>
      </c>
      <c r="N7865" s="211">
        <v>0.41324488784967139</v>
      </c>
      <c r="O7865" s="211">
        <v>0.75494623435708696</v>
      </c>
      <c r="P7865" s="211">
        <v>6.7093436976846776E-2</v>
      </c>
      <c r="Q7865" s="211">
        <v>8.7352505751880832E-2</v>
      </c>
      <c r="R7865" s="211">
        <v>0.46904454308961363</v>
      </c>
      <c r="S7865" s="211">
        <v>0.31315725160390101</v>
      </c>
      <c r="T7865" s="211">
        <v>0.47842810967673688</v>
      </c>
      <c r="U7865" s="211">
        <v>0.51201680702903751</v>
      </c>
      <c r="V7865" s="211">
        <v>7.3155393486389414E-2</v>
      </c>
      <c r="W7865" s="211">
        <v>0.54626955372739328</v>
      </c>
      <c r="X7865" s="211">
        <v>0.34266150430459502</v>
      </c>
      <c r="Y7865" s="211">
        <v>0.74026533021093022</v>
      </c>
      <c r="Z7865" s="211">
        <v>0.14973920135786525</v>
      </c>
      <c r="AA7865" s="212">
        <v>0.12062916305808381</v>
      </c>
    </row>
    <row r="7866" spans="1:27" x14ac:dyDescent="0.35">
      <c r="A7866" s="210" t="s">
        <v>8542</v>
      </c>
      <c r="B7866" s="217">
        <v>164.4179817503753</v>
      </c>
      <c r="C7866" s="211">
        <v>5.7831396988358673E-2</v>
      </c>
      <c r="D7866" s="211">
        <v>0.12784212773999853</v>
      </c>
      <c r="E7866" s="211">
        <v>8.1158848242793319E-2</v>
      </c>
      <c r="F7866" s="211">
        <v>9.4762258869282051E-2</v>
      </c>
      <c r="G7866" s="211">
        <v>0.11498725608686444</v>
      </c>
      <c r="H7866" s="211">
        <v>0.11583801812109021</v>
      </c>
      <c r="I7866" s="211">
        <v>0.45394214902136915</v>
      </c>
      <c r="J7866" s="211">
        <v>0.45347168021539924</v>
      </c>
      <c r="K7866" s="211">
        <v>0.61486012399387946</v>
      </c>
      <c r="L7866" s="211">
        <v>0.27621453907010995</v>
      </c>
      <c r="M7866" s="211">
        <v>8.8483163418942509E-2</v>
      </c>
      <c r="N7866" s="211">
        <v>0.45959053823516782</v>
      </c>
      <c r="O7866" s="211">
        <v>0.71364876085091522</v>
      </c>
      <c r="P7866" s="211">
        <v>7.0079331851506874E-2</v>
      </c>
      <c r="Q7866" s="211">
        <v>7.1062365259775689E-2</v>
      </c>
      <c r="R7866" s="211">
        <v>0.43543456739613617</v>
      </c>
      <c r="S7866" s="211">
        <v>0.33774243347992611</v>
      </c>
      <c r="T7866" s="211">
        <v>0.51482744146747073</v>
      </c>
      <c r="U7866" s="211">
        <v>0.37760503294238645</v>
      </c>
      <c r="V7866" s="211">
        <v>0.1375486580857109</v>
      </c>
      <c r="W7866" s="211">
        <v>0.56083971474402605</v>
      </c>
      <c r="X7866" s="211">
        <v>0.27866117385123912</v>
      </c>
      <c r="Y7866" s="211">
        <v>0.72988094394784331</v>
      </c>
      <c r="Z7866" s="211">
        <v>0.14854103829152673</v>
      </c>
      <c r="AA7866" s="212">
        <v>0.11400249076901978</v>
      </c>
    </row>
    <row r="7867" spans="1:27" x14ac:dyDescent="0.35">
      <c r="A7867" s="210" t="s">
        <v>8543</v>
      </c>
      <c r="B7867" s="217">
        <v>165.85172669937532</v>
      </c>
      <c r="C7867" s="211">
        <v>6.7322410995300522E-2</v>
      </c>
      <c r="D7867" s="211">
        <v>0.1232340755317968</v>
      </c>
      <c r="E7867" s="211">
        <v>6.956833628537866E-2</v>
      </c>
      <c r="F7867" s="211">
        <v>9.8025223354664043E-2</v>
      </c>
      <c r="G7867" s="211">
        <v>0.1187090604728246</v>
      </c>
      <c r="H7867" s="211">
        <v>0.11591212128502092</v>
      </c>
      <c r="I7867" s="211">
        <v>0.50798785946781144</v>
      </c>
      <c r="J7867" s="211">
        <v>0.45735496503414796</v>
      </c>
      <c r="K7867" s="211">
        <v>0.61094530236262845</v>
      </c>
      <c r="L7867" s="211">
        <v>0.27358643333398541</v>
      </c>
      <c r="M7867" s="211">
        <v>0.10464185483833842</v>
      </c>
      <c r="N7867" s="211">
        <v>0.54592189410743908</v>
      </c>
      <c r="O7867" s="211">
        <v>0.71101584180151067</v>
      </c>
      <c r="P7867" s="211">
        <v>6.984379967227014E-2</v>
      </c>
      <c r="Q7867" s="211">
        <v>9.107641583213541E-2</v>
      </c>
      <c r="R7867" s="211">
        <v>0.46302429015605279</v>
      </c>
      <c r="S7867" s="211">
        <v>0.33148855619823886</v>
      </c>
      <c r="T7867" s="211">
        <v>0.48263870143584681</v>
      </c>
      <c r="U7867" s="211">
        <v>0.43910159584824987</v>
      </c>
      <c r="V7867" s="211">
        <v>0.13411050869774316</v>
      </c>
      <c r="W7867" s="211">
        <v>0.58060990539001045</v>
      </c>
      <c r="X7867" s="211">
        <v>0.28721800739984282</v>
      </c>
      <c r="Y7867" s="211">
        <v>0.61010104616853178</v>
      </c>
      <c r="Z7867" s="211">
        <v>0.14480188184163051</v>
      </c>
      <c r="AA7867" s="212">
        <v>0.11554888949127007</v>
      </c>
    </row>
    <row r="7868" spans="1:27" x14ac:dyDescent="0.35">
      <c r="A7868" s="210" t="s">
        <v>8544</v>
      </c>
      <c r="B7868" s="217">
        <v>187.3410628433829</v>
      </c>
      <c r="C7868" s="211">
        <v>8.0236146646796402E-2</v>
      </c>
      <c r="D7868" s="211">
        <v>0.1303127013137331</v>
      </c>
      <c r="E7868" s="211">
        <v>6.9723510372309019E-2</v>
      </c>
      <c r="F7868" s="211">
        <v>7.0553514203663986E-2</v>
      </c>
      <c r="G7868" s="211">
        <v>0.12266497213907794</v>
      </c>
      <c r="H7868" s="211">
        <v>0.11385860447793886</v>
      </c>
      <c r="I7868" s="211">
        <v>0.48419896178192989</v>
      </c>
      <c r="J7868" s="211">
        <v>0.42438390420572514</v>
      </c>
      <c r="K7868" s="211">
        <v>0.52169699207038689</v>
      </c>
      <c r="L7868" s="211">
        <v>0.279642933188188</v>
      </c>
      <c r="M7868" s="211">
        <v>9.6796243952374905E-2</v>
      </c>
      <c r="N7868" s="211">
        <v>0.37156953421234862</v>
      </c>
      <c r="O7868" s="211">
        <v>0.56619458725562899</v>
      </c>
      <c r="P7868" s="211">
        <v>7.2682449918807207E-2</v>
      </c>
      <c r="Q7868" s="211">
        <v>0.12340052855993336</v>
      </c>
      <c r="R7868" s="211">
        <v>0.45892003609985987</v>
      </c>
      <c r="S7868" s="211">
        <v>0.32266558757941999</v>
      </c>
      <c r="T7868" s="211">
        <v>0.613667382013378</v>
      </c>
      <c r="U7868" s="211">
        <v>0.48679227700870065</v>
      </c>
      <c r="V7868" s="211">
        <v>0.16252183886426552</v>
      </c>
      <c r="W7868" s="211">
        <v>0.55783561337460119</v>
      </c>
      <c r="X7868" s="211">
        <v>0.32994220025544529</v>
      </c>
      <c r="Y7868" s="211">
        <v>0.68477320119662732</v>
      </c>
      <c r="Z7868" s="211">
        <v>0.14846784064391907</v>
      </c>
      <c r="AA7868" s="212">
        <v>0.11310805068889981</v>
      </c>
    </row>
    <row r="7869" spans="1:27" x14ac:dyDescent="0.35">
      <c r="A7869" s="210" t="s">
        <v>8545</v>
      </c>
      <c r="B7869" s="217">
        <v>112.77165525373991</v>
      </c>
      <c r="C7869" s="211">
        <v>6.0082797506536514E-2</v>
      </c>
      <c r="D7869" s="211">
        <v>0.12254705156420082</v>
      </c>
      <c r="E7869" s="211">
        <v>7.3027123072455707E-2</v>
      </c>
      <c r="F7869" s="211">
        <v>8.7053883273282562E-2</v>
      </c>
      <c r="G7869" s="211">
        <v>0.12225098964134704</v>
      </c>
      <c r="H7869" s="211">
        <v>0.11143481507872444</v>
      </c>
      <c r="I7869" s="211">
        <v>0.49184943920841506</v>
      </c>
      <c r="J7869" s="211">
        <v>0.48039451467398547</v>
      </c>
      <c r="K7869" s="211">
        <v>0.6356142580217703</v>
      </c>
      <c r="L7869" s="211">
        <v>0.27891740841760176</v>
      </c>
      <c r="M7869" s="211">
        <v>9.7581851153570681E-2</v>
      </c>
      <c r="N7869" s="211">
        <v>0.45262060498787504</v>
      </c>
      <c r="O7869" s="211">
        <v>0.58686994612265331</v>
      </c>
      <c r="P7869" s="211">
        <v>7.1794272341144008E-2</v>
      </c>
      <c r="Q7869" s="211">
        <v>7.3493669494199512E-2</v>
      </c>
      <c r="R7869" s="211">
        <v>0.42120497124266287</v>
      </c>
      <c r="S7869" s="211">
        <v>0.32832791302436992</v>
      </c>
      <c r="T7869" s="211">
        <v>0.53670768063168639</v>
      </c>
      <c r="U7869" s="211">
        <v>0.39899637971091012</v>
      </c>
      <c r="V7869" s="211">
        <v>5.5999109991791751E-2</v>
      </c>
      <c r="W7869" s="211">
        <v>0.62279821258609647</v>
      </c>
      <c r="X7869" s="211">
        <v>0.37323991470031315</v>
      </c>
      <c r="Y7869" s="211">
        <v>0.66428207661604355</v>
      </c>
      <c r="Z7869" s="211">
        <v>0.14189839882439953</v>
      </c>
      <c r="AA7869" s="212">
        <v>0.1237348509993015</v>
      </c>
    </row>
    <row r="7870" spans="1:27" x14ac:dyDescent="0.35">
      <c r="A7870" s="210" t="s">
        <v>8546</v>
      </c>
      <c r="B7870" s="217">
        <v>135.81845171997779</v>
      </c>
      <c r="C7870" s="211">
        <v>6.398715033518429E-2</v>
      </c>
      <c r="D7870" s="211">
        <v>0.12098849908409991</v>
      </c>
      <c r="E7870" s="211">
        <v>8.3679979971486546E-2</v>
      </c>
      <c r="F7870" s="211">
        <v>9.8879039428448348E-2</v>
      </c>
      <c r="G7870" s="211">
        <v>0.1214886734611985</v>
      </c>
      <c r="H7870" s="211">
        <v>0.12250055841367409</v>
      </c>
      <c r="I7870" s="211">
        <v>0.44785566569011936</v>
      </c>
      <c r="J7870" s="211">
        <v>0.44972992787307237</v>
      </c>
      <c r="K7870" s="211">
        <v>0.5585020472695934</v>
      </c>
      <c r="L7870" s="211">
        <v>0.27629108196564706</v>
      </c>
      <c r="M7870" s="211">
        <v>0.10295238332338205</v>
      </c>
      <c r="N7870" s="211">
        <v>0.44668960907512423</v>
      </c>
      <c r="O7870" s="211">
        <v>0.7565629968474078</v>
      </c>
      <c r="P7870" s="211">
        <v>6.50101052467916E-2</v>
      </c>
      <c r="Q7870" s="211">
        <v>4.7342040421900815E-2</v>
      </c>
      <c r="R7870" s="211">
        <v>0.44437056324043789</v>
      </c>
      <c r="S7870" s="211">
        <v>0.29581966328789172</v>
      </c>
      <c r="T7870" s="211">
        <v>0.52050976672379046</v>
      </c>
      <c r="U7870" s="211">
        <v>0.46956851623783757</v>
      </c>
      <c r="V7870" s="211">
        <v>9.6381253249467905E-2</v>
      </c>
      <c r="W7870" s="211">
        <v>0.64854889787667769</v>
      </c>
      <c r="X7870" s="211">
        <v>0.32399629793470303</v>
      </c>
      <c r="Y7870" s="211">
        <v>0.63833925508257539</v>
      </c>
      <c r="Z7870" s="211">
        <v>0.14797622177977976</v>
      </c>
      <c r="AA7870" s="212">
        <v>0.11965358984981601</v>
      </c>
    </row>
    <row r="7871" spans="1:27" x14ac:dyDescent="0.35">
      <c r="A7871" s="210" t="s">
        <v>8547</v>
      </c>
      <c r="B7871" s="217">
        <v>134.0910316573198</v>
      </c>
      <c r="C7871" s="211">
        <v>8.163163821188868E-2</v>
      </c>
      <c r="D7871" s="211">
        <v>0.1301339272173368</v>
      </c>
      <c r="E7871" s="211">
        <v>7.6716603138958089E-2</v>
      </c>
      <c r="F7871" s="211">
        <v>0.10740970780716469</v>
      </c>
      <c r="G7871" s="211">
        <v>0.12446992273923944</v>
      </c>
      <c r="H7871" s="211">
        <v>0.11603948800771439</v>
      </c>
      <c r="I7871" s="211">
        <v>0.45967113854976038</v>
      </c>
      <c r="J7871" s="211">
        <v>0.45742066786327362</v>
      </c>
      <c r="K7871" s="211">
        <v>0.64392228712847399</v>
      </c>
      <c r="L7871" s="211">
        <v>0.27316006644593532</v>
      </c>
      <c r="M7871" s="211">
        <v>9.4512728461014578E-2</v>
      </c>
      <c r="N7871" s="211">
        <v>0.50052864991131663</v>
      </c>
      <c r="O7871" s="211">
        <v>0.65266486322355421</v>
      </c>
      <c r="P7871" s="211">
        <v>6.9134235624238441E-2</v>
      </c>
      <c r="Q7871" s="211">
        <v>9.3150252615585891E-2</v>
      </c>
      <c r="R7871" s="211">
        <v>0.43817388633082721</v>
      </c>
      <c r="S7871" s="211">
        <v>0.35227974870341094</v>
      </c>
      <c r="T7871" s="211">
        <v>0.61083865723187658</v>
      </c>
      <c r="U7871" s="211">
        <v>0.49106288173115198</v>
      </c>
      <c r="V7871" s="211">
        <v>6.8042260719572367E-2</v>
      </c>
      <c r="W7871" s="211">
        <v>0.55729387718505063</v>
      </c>
      <c r="X7871" s="211">
        <v>0.3291194686986163</v>
      </c>
      <c r="Y7871" s="211">
        <v>0.63532537632251651</v>
      </c>
      <c r="Z7871" s="211">
        <v>0.14898593680025465</v>
      </c>
      <c r="AA7871" s="212">
        <v>0.12098021725891293</v>
      </c>
    </row>
    <row r="7872" spans="1:27" x14ac:dyDescent="0.35">
      <c r="A7872" s="210" t="s">
        <v>8548</v>
      </c>
      <c r="B7872" s="217">
        <v>149.17652817161445</v>
      </c>
      <c r="C7872" s="211">
        <v>5.1595082485718813E-2</v>
      </c>
      <c r="D7872" s="211">
        <v>0.13128111774711104</v>
      </c>
      <c r="E7872" s="211">
        <v>8.040066030400346E-2</v>
      </c>
      <c r="F7872" s="211">
        <v>9.1848179287336296E-2</v>
      </c>
      <c r="G7872" s="211">
        <v>0.11773337749496282</v>
      </c>
      <c r="H7872" s="211">
        <v>0.11391859731199805</v>
      </c>
      <c r="I7872" s="211">
        <v>0.478291672951906</v>
      </c>
      <c r="J7872" s="211">
        <v>0.44770628160240128</v>
      </c>
      <c r="K7872" s="211">
        <v>0.61439466002690457</v>
      </c>
      <c r="L7872" s="211">
        <v>0.27459557354351261</v>
      </c>
      <c r="M7872" s="211">
        <v>8.9267174045577755E-2</v>
      </c>
      <c r="N7872" s="211">
        <v>0.42579512509656015</v>
      </c>
      <c r="O7872" s="211">
        <v>0.59840126920310355</v>
      </c>
      <c r="P7872" s="211">
        <v>6.93061014275244E-2</v>
      </c>
      <c r="Q7872" s="211">
        <v>5.5453311580898473E-2</v>
      </c>
      <c r="R7872" s="211">
        <v>0.44302686379689599</v>
      </c>
      <c r="S7872" s="211">
        <v>0.30114989684879068</v>
      </c>
      <c r="T7872" s="211">
        <v>0.6098911014197177</v>
      </c>
      <c r="U7872" s="211">
        <v>0.50189215525378938</v>
      </c>
      <c r="V7872" s="211">
        <v>0.1435517174676878</v>
      </c>
      <c r="W7872" s="211">
        <v>0.55801342283330801</v>
      </c>
      <c r="X7872" s="211">
        <v>0.2934539104193189</v>
      </c>
      <c r="Y7872" s="211">
        <v>0.53286757186172951</v>
      </c>
      <c r="Z7872" s="211">
        <v>0.14756356540780016</v>
      </c>
      <c r="AA7872" s="212">
        <v>0.12050318958946402</v>
      </c>
    </row>
    <row r="7873" spans="1:27" x14ac:dyDescent="0.35">
      <c r="A7873" s="210" t="s">
        <v>8549</v>
      </c>
      <c r="B7873" s="217">
        <v>134.93018173143025</v>
      </c>
      <c r="C7873" s="211">
        <v>5.6548559027159918E-2</v>
      </c>
      <c r="D7873" s="211">
        <v>0.12170470442508495</v>
      </c>
      <c r="E7873" s="211">
        <v>7.490719210563232E-2</v>
      </c>
      <c r="F7873" s="211">
        <v>0.11136998256805014</v>
      </c>
      <c r="G7873" s="211">
        <v>0.12546748501860278</v>
      </c>
      <c r="H7873" s="211">
        <v>0.11710686033003963</v>
      </c>
      <c r="I7873" s="211">
        <v>0.48038322753749929</v>
      </c>
      <c r="J7873" s="211">
        <v>0.44706703572148837</v>
      </c>
      <c r="K7873" s="211">
        <v>0.61846618694401045</v>
      </c>
      <c r="L7873" s="211">
        <v>0.27478287491474801</v>
      </c>
      <c r="M7873" s="211">
        <v>9.5650008518331969E-2</v>
      </c>
      <c r="N7873" s="211">
        <v>0.38240016883687572</v>
      </c>
      <c r="O7873" s="211">
        <v>0.63019425392938155</v>
      </c>
      <c r="P7873" s="211">
        <v>6.9105217340865846E-2</v>
      </c>
      <c r="Q7873" s="211">
        <v>6.9503374565954318E-2</v>
      </c>
      <c r="R7873" s="211">
        <v>0.47205674600181047</v>
      </c>
      <c r="S7873" s="211">
        <v>0.30376098544406216</v>
      </c>
      <c r="T7873" s="211">
        <v>0.46324892468017786</v>
      </c>
      <c r="U7873" s="211">
        <v>0.42122493457514865</v>
      </c>
      <c r="V7873" s="211">
        <v>0.1158999534257855</v>
      </c>
      <c r="W7873" s="211">
        <v>0.61519228058795361</v>
      </c>
      <c r="X7873" s="211">
        <v>0.23900326298726632</v>
      </c>
      <c r="Y7873" s="211">
        <v>0.64911849717875558</v>
      </c>
      <c r="Z7873" s="211">
        <v>0.14698437372205414</v>
      </c>
      <c r="AA7873" s="212">
        <v>0.1207073558119991</v>
      </c>
    </row>
    <row r="7874" spans="1:27" x14ac:dyDescent="0.35">
      <c r="A7874" s="210" t="s">
        <v>8550</v>
      </c>
      <c r="B7874" s="217">
        <v>142.44094043093952</v>
      </c>
      <c r="C7874" s="211">
        <v>5.7768116090061147E-2</v>
      </c>
      <c r="D7874" s="211">
        <v>0.12102071726367795</v>
      </c>
      <c r="E7874" s="211">
        <v>7.8405633550639425E-2</v>
      </c>
      <c r="F7874" s="211">
        <v>9.0993896665613055E-2</v>
      </c>
      <c r="G7874" s="211">
        <v>0.12317498865498666</v>
      </c>
      <c r="H7874" s="211">
        <v>0.12073962140034591</v>
      </c>
      <c r="I7874" s="211">
        <v>0.47029071007697476</v>
      </c>
      <c r="J7874" s="211">
        <v>0.45687290505344152</v>
      </c>
      <c r="K7874" s="211">
        <v>0.64941223179486074</v>
      </c>
      <c r="L7874" s="211">
        <v>0.27940445112367657</v>
      </c>
      <c r="M7874" s="211">
        <v>9.7188703136937893E-2</v>
      </c>
      <c r="N7874" s="211">
        <v>0.34011102742198096</v>
      </c>
      <c r="O7874" s="211">
        <v>0.72636939828243774</v>
      </c>
      <c r="P7874" s="211">
        <v>7.1243423057880978E-2</v>
      </c>
      <c r="Q7874" s="211">
        <v>5.5755220033951836E-2</v>
      </c>
      <c r="R7874" s="211">
        <v>0.40988767384790376</v>
      </c>
      <c r="S7874" s="211">
        <v>0.37181724131791011</v>
      </c>
      <c r="T7874" s="211">
        <v>0.59371702354598799</v>
      </c>
      <c r="U7874" s="211">
        <v>0.54225724569761125</v>
      </c>
      <c r="V7874" s="211">
        <v>6.3327891308547685E-2</v>
      </c>
      <c r="W7874" s="211">
        <v>0.5542932386034034</v>
      </c>
      <c r="X7874" s="211">
        <v>0.31091900772947628</v>
      </c>
      <c r="Y7874" s="211">
        <v>0.78322752372908955</v>
      </c>
      <c r="Z7874" s="211">
        <v>0.1434547210828705</v>
      </c>
      <c r="AA7874" s="212">
        <v>0.11773088249552392</v>
      </c>
    </row>
    <row r="7875" spans="1:27" x14ac:dyDescent="0.35">
      <c r="A7875" s="210" t="s">
        <v>8551</v>
      </c>
      <c r="B7875" s="217">
        <v>123.7195785137482</v>
      </c>
      <c r="C7875" s="211">
        <v>6.172366535686187E-2</v>
      </c>
      <c r="D7875" s="211">
        <v>0.11843074740963595</v>
      </c>
      <c r="E7875" s="211">
        <v>7.2143984319182786E-2</v>
      </c>
      <c r="F7875" s="211">
        <v>8.137662801012463E-2</v>
      </c>
      <c r="G7875" s="211">
        <v>0.12225461304855746</v>
      </c>
      <c r="H7875" s="211">
        <v>0.11971794886676879</v>
      </c>
      <c r="I7875" s="211">
        <v>0.45025886565885853</v>
      </c>
      <c r="J7875" s="211">
        <v>0.46377301145514399</v>
      </c>
      <c r="K7875" s="211">
        <v>0.61687506891476551</v>
      </c>
      <c r="L7875" s="211">
        <v>0.27494134516796015</v>
      </c>
      <c r="M7875" s="211">
        <v>8.2650773947424039E-2</v>
      </c>
      <c r="N7875" s="211">
        <v>0.37406646472217919</v>
      </c>
      <c r="O7875" s="211">
        <v>0.76356597077836663</v>
      </c>
      <c r="P7875" s="211">
        <v>7.207490175797103E-2</v>
      </c>
      <c r="Q7875" s="211">
        <v>4.5665464930999086E-2</v>
      </c>
      <c r="R7875" s="211">
        <v>0.417310111197917</v>
      </c>
      <c r="S7875" s="211">
        <v>0.37764410453388708</v>
      </c>
      <c r="T7875" s="211">
        <v>0.56419602023041515</v>
      </c>
      <c r="U7875" s="211">
        <v>0.4187671811413074</v>
      </c>
      <c r="V7875" s="211">
        <v>9.0962235768840785E-2</v>
      </c>
      <c r="W7875" s="211">
        <v>0.54337651391530428</v>
      </c>
      <c r="X7875" s="211">
        <v>0.37434209043617317</v>
      </c>
      <c r="Y7875" s="211">
        <v>0.66909940096162457</v>
      </c>
      <c r="Z7875" s="211">
        <v>0.14891908273567342</v>
      </c>
      <c r="AA7875" s="212">
        <v>0.12352542209846419</v>
      </c>
    </row>
    <row r="7876" spans="1:27" x14ac:dyDescent="0.35">
      <c r="A7876" s="210" t="s">
        <v>8552</v>
      </c>
      <c r="B7876" s="217">
        <v>112.94829457645199</v>
      </c>
      <c r="C7876" s="211">
        <v>7.5254384846372646E-2</v>
      </c>
      <c r="D7876" s="211">
        <v>0.12747041771632558</v>
      </c>
      <c r="E7876" s="211">
        <v>6.8474420095773175E-2</v>
      </c>
      <c r="F7876" s="211">
        <v>9.0603217575987924E-2</v>
      </c>
      <c r="G7876" s="211">
        <v>0.12528495121238994</v>
      </c>
      <c r="H7876" s="211">
        <v>0.12489194013639415</v>
      </c>
      <c r="I7876" s="211">
        <v>0.40963023358415562</v>
      </c>
      <c r="J7876" s="211">
        <v>0.48333934316069638</v>
      </c>
      <c r="K7876" s="211">
        <v>0.5994584604163633</v>
      </c>
      <c r="L7876" s="211">
        <v>0.27599062354245213</v>
      </c>
      <c r="M7876" s="211">
        <v>9.3954421825836007E-2</v>
      </c>
      <c r="N7876" s="211">
        <v>0.41209376507539969</v>
      </c>
      <c r="O7876" s="211">
        <v>0.71108332793704854</v>
      </c>
      <c r="P7876" s="211">
        <v>7.2104435126135999E-2</v>
      </c>
      <c r="Q7876" s="211">
        <v>0.15264653619063173</v>
      </c>
      <c r="R7876" s="211">
        <v>0.42932881313158128</v>
      </c>
      <c r="S7876" s="211">
        <v>0.36986271113383418</v>
      </c>
      <c r="T7876" s="211">
        <v>0.48452503585068746</v>
      </c>
      <c r="U7876" s="211">
        <v>0.34602286221144984</v>
      </c>
      <c r="V7876" s="211">
        <v>5.5782694808144323E-2</v>
      </c>
      <c r="W7876" s="211">
        <v>0.50288896367185976</v>
      </c>
      <c r="X7876" s="211">
        <v>0.39627739749935026</v>
      </c>
      <c r="Y7876" s="211">
        <v>0.61307385275605308</v>
      </c>
      <c r="Z7876" s="211">
        <v>0.14334589727927158</v>
      </c>
      <c r="AA7876" s="212">
        <v>0.11921899369855329</v>
      </c>
    </row>
    <row r="7877" spans="1:27" x14ac:dyDescent="0.35">
      <c r="A7877" s="210" t="s">
        <v>8553</v>
      </c>
      <c r="B7877" s="217">
        <v>123.71316708896873</v>
      </c>
      <c r="C7877" s="211">
        <v>5.8015452582594357E-2</v>
      </c>
      <c r="D7877" s="211">
        <v>0.12564986325948746</v>
      </c>
      <c r="E7877" s="211">
        <v>7.324757106675478E-2</v>
      </c>
      <c r="F7877" s="211">
        <v>9.1924472535922036E-2</v>
      </c>
      <c r="G7877" s="211">
        <v>0.12302132464695996</v>
      </c>
      <c r="H7877" s="211">
        <v>0.11804363339839193</v>
      </c>
      <c r="I7877" s="211">
        <v>0.51736086421844985</v>
      </c>
      <c r="J7877" s="211">
        <v>0.41219448888088289</v>
      </c>
      <c r="K7877" s="211">
        <v>0.56577667852908442</v>
      </c>
      <c r="L7877" s="211">
        <v>0.27546399190351434</v>
      </c>
      <c r="M7877" s="211">
        <v>9.5804058781638446E-2</v>
      </c>
      <c r="N7877" s="211">
        <v>0.55035466814856415</v>
      </c>
      <c r="O7877" s="211">
        <v>0.5785001005846615</v>
      </c>
      <c r="P7877" s="211">
        <v>6.9913606124236666E-2</v>
      </c>
      <c r="Q7877" s="211">
        <v>6.0928745296696674E-2</v>
      </c>
      <c r="R7877" s="211">
        <v>0.35871753465961298</v>
      </c>
      <c r="S7877" s="211">
        <v>0.35976501650867276</v>
      </c>
      <c r="T7877" s="211">
        <v>0.52254812838680131</v>
      </c>
      <c r="U7877" s="211">
        <v>0.45081998248204891</v>
      </c>
      <c r="V7877" s="211">
        <v>6.9762897834042797E-2</v>
      </c>
      <c r="W7877" s="211">
        <v>0.57514994831786048</v>
      </c>
      <c r="X7877" s="211">
        <v>0.34022376217572592</v>
      </c>
      <c r="Y7877" s="211">
        <v>0.66194713115012238</v>
      </c>
      <c r="Z7877" s="211">
        <v>0.14604630295994031</v>
      </c>
      <c r="AA7877" s="212">
        <v>0.11852354316146611</v>
      </c>
    </row>
    <row r="7878" spans="1:27" x14ac:dyDescent="0.35">
      <c r="A7878" s="210" t="s">
        <v>8554</v>
      </c>
      <c r="B7878" s="217">
        <v>117.28355820013465</v>
      </c>
      <c r="C7878" s="211">
        <v>7.9903843203879707E-2</v>
      </c>
      <c r="D7878" s="211">
        <v>0.11798977698740859</v>
      </c>
      <c r="E7878" s="211">
        <v>8.1297398720749453E-2</v>
      </c>
      <c r="F7878" s="211">
        <v>9.474684311791072E-2</v>
      </c>
      <c r="G7878" s="211">
        <v>0.11383738515805453</v>
      </c>
      <c r="H7878" s="211">
        <v>0.10686113136304888</v>
      </c>
      <c r="I7878" s="211">
        <v>0.43047106899111892</v>
      </c>
      <c r="J7878" s="211">
        <v>0.44567700845191272</v>
      </c>
      <c r="K7878" s="211">
        <v>0.63113717962995652</v>
      </c>
      <c r="L7878" s="211">
        <v>0.27428597339202637</v>
      </c>
      <c r="M7878" s="211">
        <v>8.7608835260778783E-2</v>
      </c>
      <c r="N7878" s="211">
        <v>0.43832790557321527</v>
      </c>
      <c r="O7878" s="211">
        <v>0.69601865663062246</v>
      </c>
      <c r="P7878" s="211">
        <v>6.7415398918351466E-2</v>
      </c>
      <c r="Q7878" s="211">
        <v>7.2349781474570066E-2</v>
      </c>
      <c r="R7878" s="211">
        <v>0.46932101064405307</v>
      </c>
      <c r="S7878" s="211">
        <v>0.30511728468391208</v>
      </c>
      <c r="T7878" s="211">
        <v>0.50965894261279676</v>
      </c>
      <c r="U7878" s="211">
        <v>0.42312343641568351</v>
      </c>
      <c r="V7878" s="211">
        <v>7.2626480687082134E-2</v>
      </c>
      <c r="W7878" s="211">
        <v>0.49234377116945754</v>
      </c>
      <c r="X7878" s="211">
        <v>0.4123771216063864</v>
      </c>
      <c r="Y7878" s="211">
        <v>0.70898407681918563</v>
      </c>
      <c r="Z7878" s="211">
        <v>0.14777605241921643</v>
      </c>
      <c r="AA7878" s="212">
        <v>0.12692586388771201</v>
      </c>
    </row>
    <row r="7879" spans="1:27" x14ac:dyDescent="0.35">
      <c r="A7879" s="210" t="s">
        <v>8555</v>
      </c>
      <c r="B7879" s="217">
        <v>125.31443511146193</v>
      </c>
      <c r="C7879" s="211">
        <v>5.3465836720703361E-2</v>
      </c>
      <c r="D7879" s="211">
        <v>0.12063903414438412</v>
      </c>
      <c r="E7879" s="211">
        <v>7.9078069383360747E-2</v>
      </c>
      <c r="F7879" s="211">
        <v>8.1590392985993326E-2</v>
      </c>
      <c r="G7879" s="211">
        <v>0.12008305656708973</v>
      </c>
      <c r="H7879" s="211">
        <v>0.12312678101612813</v>
      </c>
      <c r="I7879" s="211">
        <v>0.52069872200612966</v>
      </c>
      <c r="J7879" s="211">
        <v>0.42858021011173741</v>
      </c>
      <c r="K7879" s="211">
        <v>0.55090828070876374</v>
      </c>
      <c r="L7879" s="211">
        <v>0.27712733097249176</v>
      </c>
      <c r="M7879" s="211">
        <v>0.10919882355542132</v>
      </c>
      <c r="N7879" s="211">
        <v>0.44721839857404</v>
      </c>
      <c r="O7879" s="211">
        <v>0.71244180426930659</v>
      </c>
      <c r="P7879" s="211">
        <v>6.9593252527630559E-2</v>
      </c>
      <c r="Q7879" s="211">
        <v>9.6183280622426967E-2</v>
      </c>
      <c r="R7879" s="211">
        <v>0.36522086824254024</v>
      </c>
      <c r="S7879" s="211">
        <v>0.29973455209388217</v>
      </c>
      <c r="T7879" s="211">
        <v>0.50300215502020529</v>
      </c>
      <c r="U7879" s="211">
        <v>0.45635015980776378</v>
      </c>
      <c r="V7879" s="211">
        <v>6.0528721779654682E-2</v>
      </c>
      <c r="W7879" s="211">
        <v>0.53928516508657409</v>
      </c>
      <c r="X7879" s="211">
        <v>0.28686225848359787</v>
      </c>
      <c r="Y7879" s="211">
        <v>0.64511682210679866</v>
      </c>
      <c r="Z7879" s="211">
        <v>0.14780236049315221</v>
      </c>
      <c r="AA7879" s="212">
        <v>0.11746811085496786</v>
      </c>
    </row>
    <row r="7880" spans="1:27" x14ac:dyDescent="0.35">
      <c r="A7880" s="210" t="s">
        <v>8556</v>
      </c>
      <c r="B7880" s="217">
        <v>138.92831489612524</v>
      </c>
      <c r="C7880" s="211">
        <v>5.5375494557462546E-2</v>
      </c>
      <c r="D7880" s="211">
        <v>0.12314675509505853</v>
      </c>
      <c r="E7880" s="211">
        <v>7.8095860927956728E-2</v>
      </c>
      <c r="F7880" s="211">
        <v>0.10665607588969833</v>
      </c>
      <c r="G7880" s="211">
        <v>0.11616315851909773</v>
      </c>
      <c r="H7880" s="211">
        <v>0.11714773501735433</v>
      </c>
      <c r="I7880" s="211">
        <v>0.50280813716767414</v>
      </c>
      <c r="J7880" s="211">
        <v>0.41801945036149901</v>
      </c>
      <c r="K7880" s="211">
        <v>0.63990028522862563</v>
      </c>
      <c r="L7880" s="211">
        <v>0.2773249631851285</v>
      </c>
      <c r="M7880" s="211">
        <v>0.10572465707282429</v>
      </c>
      <c r="N7880" s="211">
        <v>0.55335688876388456</v>
      </c>
      <c r="O7880" s="211">
        <v>0.72733496580663182</v>
      </c>
      <c r="P7880" s="211">
        <v>7.1268314945790848E-2</v>
      </c>
      <c r="Q7880" s="211">
        <v>0.12764821990957273</v>
      </c>
      <c r="R7880" s="211">
        <v>0.42443562590615808</v>
      </c>
      <c r="S7880" s="211">
        <v>0.27318757626551105</v>
      </c>
      <c r="T7880" s="211">
        <v>0.5089167810278884</v>
      </c>
      <c r="U7880" s="211">
        <v>0.51523933848153558</v>
      </c>
      <c r="V7880" s="211">
        <v>7.3400242684924899E-2</v>
      </c>
      <c r="W7880" s="211">
        <v>0.57610519851557496</v>
      </c>
      <c r="X7880" s="211">
        <v>0.41097885782973803</v>
      </c>
      <c r="Y7880" s="211">
        <v>0.53018275914018209</v>
      </c>
      <c r="Z7880" s="211">
        <v>0.1498025240567564</v>
      </c>
      <c r="AA7880" s="212">
        <v>0.12136099097553645</v>
      </c>
    </row>
    <row r="7881" spans="1:27" x14ac:dyDescent="0.35">
      <c r="A7881" s="210" t="s">
        <v>8557</v>
      </c>
      <c r="B7881" s="217">
        <v>135.69968976921967</v>
      </c>
      <c r="C7881" s="211">
        <v>8.9312567683229177E-2</v>
      </c>
      <c r="D7881" s="211">
        <v>0.12914375042662363</v>
      </c>
      <c r="E7881" s="211">
        <v>7.8696729943686761E-2</v>
      </c>
      <c r="F7881" s="211">
        <v>7.9220814280500831E-2</v>
      </c>
      <c r="G7881" s="211">
        <v>0.12443434142497539</v>
      </c>
      <c r="H7881" s="211">
        <v>0.11477454623776534</v>
      </c>
      <c r="I7881" s="211">
        <v>0.53450975814442536</v>
      </c>
      <c r="J7881" s="211">
        <v>0.45133966509340118</v>
      </c>
      <c r="K7881" s="211">
        <v>0.54448221214405756</v>
      </c>
      <c r="L7881" s="211">
        <v>0.27369658922976553</v>
      </c>
      <c r="M7881" s="211">
        <v>9.2647456398494171E-2</v>
      </c>
      <c r="N7881" s="211">
        <v>0.48409358872833153</v>
      </c>
      <c r="O7881" s="211">
        <v>0.70492067768846955</v>
      </c>
      <c r="P7881" s="211">
        <v>6.8823737034750962E-2</v>
      </c>
      <c r="Q7881" s="211">
        <v>9.4427547115895225E-2</v>
      </c>
      <c r="R7881" s="211">
        <v>0.45212466090254122</v>
      </c>
      <c r="S7881" s="211">
        <v>0.35911862458583077</v>
      </c>
      <c r="T7881" s="211">
        <v>0.47867514919780257</v>
      </c>
      <c r="U7881" s="211">
        <v>0.38965708754509748</v>
      </c>
      <c r="V7881" s="211">
        <v>0.11537485771160295</v>
      </c>
      <c r="W7881" s="211">
        <v>0.59282592937833756</v>
      </c>
      <c r="X7881" s="211">
        <v>0.34607087330558345</v>
      </c>
      <c r="Y7881" s="211">
        <v>0.53269055273396093</v>
      </c>
      <c r="Z7881" s="211">
        <v>0.14998110214240643</v>
      </c>
      <c r="AA7881" s="212">
        <v>0.11667893527977399</v>
      </c>
    </row>
    <row r="7882" spans="1:27" x14ac:dyDescent="0.35">
      <c r="A7882" s="210" t="s">
        <v>8558</v>
      </c>
      <c r="B7882" s="217">
        <v>154.837658245923</v>
      </c>
      <c r="C7882" s="211">
        <v>6.5622443187273879E-2</v>
      </c>
      <c r="D7882" s="211">
        <v>0.12946216005348635</v>
      </c>
      <c r="E7882" s="211">
        <v>6.9864860565181361E-2</v>
      </c>
      <c r="F7882" s="211">
        <v>0.10140147107286782</v>
      </c>
      <c r="G7882" s="211">
        <v>0.11598794901463835</v>
      </c>
      <c r="H7882" s="211">
        <v>0.12030089960340171</v>
      </c>
      <c r="I7882" s="211">
        <v>0.47067335718014675</v>
      </c>
      <c r="J7882" s="211">
        <v>0.40941185576649819</v>
      </c>
      <c r="K7882" s="211">
        <v>0.60841762161611079</v>
      </c>
      <c r="L7882" s="211">
        <v>0.26849615693197626</v>
      </c>
      <c r="M7882" s="211">
        <v>0.10434915071291127</v>
      </c>
      <c r="N7882" s="211">
        <v>0.40295405168390053</v>
      </c>
      <c r="O7882" s="211">
        <v>0.6845321505853883</v>
      </c>
      <c r="P7882" s="211">
        <v>7.1185723045132418E-2</v>
      </c>
      <c r="Q7882" s="211">
        <v>0.1175301844672422</v>
      </c>
      <c r="R7882" s="211">
        <v>0.42942352645614146</v>
      </c>
      <c r="S7882" s="211">
        <v>0.34594328872072283</v>
      </c>
      <c r="T7882" s="211">
        <v>0.52828411811486786</v>
      </c>
      <c r="U7882" s="211">
        <v>0.48310467428867965</v>
      </c>
      <c r="V7882" s="211">
        <v>0.11395661545773299</v>
      </c>
      <c r="W7882" s="211">
        <v>0.50975831893936274</v>
      </c>
      <c r="X7882" s="211">
        <v>0.25800543627341183</v>
      </c>
      <c r="Y7882" s="211">
        <v>0.7510519605909548</v>
      </c>
      <c r="Z7882" s="211">
        <v>0.14133662569815075</v>
      </c>
      <c r="AA7882" s="212">
        <v>0.12520784638631996</v>
      </c>
    </row>
    <row r="7883" spans="1:27" x14ac:dyDescent="0.35">
      <c r="A7883" s="210" t="s">
        <v>8559</v>
      </c>
      <c r="B7883" s="217">
        <v>149.13287377873436</v>
      </c>
      <c r="C7883" s="211">
        <v>6.112667308942156E-2</v>
      </c>
      <c r="D7883" s="211">
        <v>0.12562567302936176</v>
      </c>
      <c r="E7883" s="211">
        <v>6.8192621564908726E-2</v>
      </c>
      <c r="F7883" s="211">
        <v>0.10072636986997123</v>
      </c>
      <c r="G7883" s="211">
        <v>0.11732387570086222</v>
      </c>
      <c r="H7883" s="211">
        <v>0.12493360600427114</v>
      </c>
      <c r="I7883" s="211">
        <v>0.52496976519839644</v>
      </c>
      <c r="J7883" s="211">
        <v>0.41638866693042109</v>
      </c>
      <c r="K7883" s="211">
        <v>0.62395390933230754</v>
      </c>
      <c r="L7883" s="211">
        <v>0.28018914554692465</v>
      </c>
      <c r="M7883" s="211">
        <v>0.10800579508426104</v>
      </c>
      <c r="N7883" s="211">
        <v>0.47968009130859351</v>
      </c>
      <c r="O7883" s="211">
        <v>0.6435850958767968</v>
      </c>
      <c r="P7883" s="211">
        <v>6.9038326377649062E-2</v>
      </c>
      <c r="Q7883" s="211">
        <v>0.11297305541111974</v>
      </c>
      <c r="R7883" s="211">
        <v>0.42943029487114115</v>
      </c>
      <c r="S7883" s="211">
        <v>0.37855668853350066</v>
      </c>
      <c r="T7883" s="211">
        <v>0.54798137854899531</v>
      </c>
      <c r="U7883" s="211">
        <v>0.50209006401845846</v>
      </c>
      <c r="V7883" s="211">
        <v>0.10873827053208986</v>
      </c>
      <c r="W7883" s="211">
        <v>0.56998542661381124</v>
      </c>
      <c r="X7883" s="211">
        <v>0.32402411580493518</v>
      </c>
      <c r="Y7883" s="211">
        <v>0.64340093467422599</v>
      </c>
      <c r="Z7883" s="211">
        <v>0.14750967948462551</v>
      </c>
      <c r="AA7883" s="212">
        <v>0.1243339899484517</v>
      </c>
    </row>
    <row r="7884" spans="1:27" x14ac:dyDescent="0.35">
      <c r="A7884" s="210" t="s">
        <v>8560</v>
      </c>
      <c r="B7884" s="217">
        <v>128.49081748779804</v>
      </c>
      <c r="C7884" s="211">
        <v>5.7260024152696931E-2</v>
      </c>
      <c r="D7884" s="211">
        <v>0.12409113817178552</v>
      </c>
      <c r="E7884" s="211">
        <v>8.475757293352161E-2</v>
      </c>
      <c r="F7884" s="211">
        <v>8.210060357925103E-2</v>
      </c>
      <c r="G7884" s="211">
        <v>0.12037401794854601</v>
      </c>
      <c r="H7884" s="211">
        <v>0.11889740955094694</v>
      </c>
      <c r="I7884" s="211">
        <v>0.46826009560932957</v>
      </c>
      <c r="J7884" s="211">
        <v>0.43982774094539145</v>
      </c>
      <c r="K7884" s="211">
        <v>0.56726545692342489</v>
      </c>
      <c r="L7884" s="211">
        <v>0.27210842953705683</v>
      </c>
      <c r="M7884" s="211">
        <v>0.11726750670183124</v>
      </c>
      <c r="N7884" s="211">
        <v>0.34272032742782571</v>
      </c>
      <c r="O7884" s="211">
        <v>0.63035769287414478</v>
      </c>
      <c r="P7884" s="211">
        <v>6.485911590695409E-2</v>
      </c>
      <c r="Q7884" s="211">
        <v>0.11566436061826607</v>
      </c>
      <c r="R7884" s="211">
        <v>0.42355392423463656</v>
      </c>
      <c r="S7884" s="211">
        <v>0.33476775273417325</v>
      </c>
      <c r="T7884" s="211">
        <v>0.54960036400546519</v>
      </c>
      <c r="U7884" s="211">
        <v>0.45783390441352739</v>
      </c>
      <c r="V7884" s="211">
        <v>6.7093439305257685E-2</v>
      </c>
      <c r="W7884" s="211">
        <v>0.5574853914503225</v>
      </c>
      <c r="X7884" s="211">
        <v>0.2864559314874579</v>
      </c>
      <c r="Y7884" s="211">
        <v>0.71630795699969652</v>
      </c>
      <c r="Z7884" s="211">
        <v>0.14813097216812485</v>
      </c>
      <c r="AA7884" s="212">
        <v>0.11805064251801592</v>
      </c>
    </row>
    <row r="7885" spans="1:27" x14ac:dyDescent="0.35">
      <c r="A7885" s="210" t="s">
        <v>8561</v>
      </c>
      <c r="B7885" s="217">
        <v>182.06725482415771</v>
      </c>
      <c r="C7885" s="211">
        <v>5.7900962391515355E-2</v>
      </c>
      <c r="D7885" s="211">
        <v>0.12888561115156952</v>
      </c>
      <c r="E7885" s="211">
        <v>7.3837125911104251E-2</v>
      </c>
      <c r="F7885" s="211">
        <v>0.10511846280760054</v>
      </c>
      <c r="G7885" s="211">
        <v>0.1212538804681087</v>
      </c>
      <c r="H7885" s="211">
        <v>0.11421217067575616</v>
      </c>
      <c r="I7885" s="211">
        <v>0.40389237923799209</v>
      </c>
      <c r="J7885" s="211">
        <v>0.41423846992658964</v>
      </c>
      <c r="K7885" s="211">
        <v>0.64053548583730602</v>
      </c>
      <c r="L7885" s="211">
        <v>0.27826236619897909</v>
      </c>
      <c r="M7885" s="211">
        <v>0.10203333133201582</v>
      </c>
      <c r="N7885" s="211">
        <v>0.36634927447448035</v>
      </c>
      <c r="O7885" s="211">
        <v>0.75201985628721013</v>
      </c>
      <c r="P7885" s="211">
        <v>7.0963278687766335E-2</v>
      </c>
      <c r="Q7885" s="211">
        <v>0.11437502203471991</v>
      </c>
      <c r="R7885" s="211">
        <v>0.42464714351874744</v>
      </c>
      <c r="S7885" s="211">
        <v>0.35160898792180251</v>
      </c>
      <c r="T7885" s="211">
        <v>0.55056673422151314</v>
      </c>
      <c r="U7885" s="211">
        <v>0.42578940241078223</v>
      </c>
      <c r="V7885" s="211">
        <v>0.13702619183721898</v>
      </c>
      <c r="W7885" s="211">
        <v>0.60100817625201008</v>
      </c>
      <c r="X7885" s="211">
        <v>0.41775820603155156</v>
      </c>
      <c r="Y7885" s="211">
        <v>0.68848902010115376</v>
      </c>
      <c r="Z7885" s="211">
        <v>0.14167948161463356</v>
      </c>
      <c r="AA7885" s="212">
        <v>0.11280043787350304</v>
      </c>
    </row>
    <row r="7886" spans="1:27" x14ac:dyDescent="0.35">
      <c r="A7886" s="210" t="s">
        <v>8562</v>
      </c>
      <c r="B7886" s="217">
        <v>171.55960247286168</v>
      </c>
      <c r="C7886" s="211">
        <v>5.4635131429966594E-2</v>
      </c>
      <c r="D7886" s="211">
        <v>0.11933212762105207</v>
      </c>
      <c r="E7886" s="211">
        <v>8.5569822860438377E-2</v>
      </c>
      <c r="F7886" s="211">
        <v>0.11904712174664615</v>
      </c>
      <c r="G7886" s="211">
        <v>0.11957044352441114</v>
      </c>
      <c r="H7886" s="211">
        <v>0.11886488758945066</v>
      </c>
      <c r="I7886" s="211">
        <v>0.42803975546894474</v>
      </c>
      <c r="J7886" s="211">
        <v>0.45322837263548466</v>
      </c>
      <c r="K7886" s="211">
        <v>0.64360998073749032</v>
      </c>
      <c r="L7886" s="211">
        <v>0.27460251624898113</v>
      </c>
      <c r="M7886" s="211">
        <v>0.10753126413374858</v>
      </c>
      <c r="N7886" s="211">
        <v>0.411323410275518</v>
      </c>
      <c r="O7886" s="211">
        <v>0.73925745858563918</v>
      </c>
      <c r="P7886" s="211">
        <v>6.9887819339888246E-2</v>
      </c>
      <c r="Q7886" s="211">
        <v>8.9881195791467014E-2</v>
      </c>
      <c r="R7886" s="211">
        <v>0.470829066853165</v>
      </c>
      <c r="S7886" s="211">
        <v>0.35542165669425868</v>
      </c>
      <c r="T7886" s="211">
        <v>0.5483732142558686</v>
      </c>
      <c r="U7886" s="211">
        <v>0.47962872487786995</v>
      </c>
      <c r="V7886" s="211">
        <v>0.1591990684823569</v>
      </c>
      <c r="W7886" s="211">
        <v>0.55112963636602974</v>
      </c>
      <c r="X7886" s="211">
        <v>0.34880142579339191</v>
      </c>
      <c r="Y7886" s="211">
        <v>0.56123875731671014</v>
      </c>
      <c r="Z7886" s="211">
        <v>0.14384428983064929</v>
      </c>
      <c r="AA7886" s="212">
        <v>0.12285092229577148</v>
      </c>
    </row>
    <row r="7887" spans="1:27" x14ac:dyDescent="0.35">
      <c r="A7887" s="210" t="s">
        <v>8563</v>
      </c>
      <c r="B7887" s="217">
        <v>143.55345095199453</v>
      </c>
      <c r="C7887" s="211">
        <v>6.1211510415149883E-2</v>
      </c>
      <c r="D7887" s="211">
        <v>0.12104808164254797</v>
      </c>
      <c r="E7887" s="211">
        <v>8.3064305934170718E-2</v>
      </c>
      <c r="F7887" s="211">
        <v>0.10410352894975908</v>
      </c>
      <c r="G7887" s="211">
        <v>0.12379493432109587</v>
      </c>
      <c r="H7887" s="211">
        <v>0.11613185636983051</v>
      </c>
      <c r="I7887" s="211">
        <v>0.44688189485221064</v>
      </c>
      <c r="J7887" s="211">
        <v>0.39764286978522234</v>
      </c>
      <c r="K7887" s="211">
        <v>0.63211282158610027</v>
      </c>
      <c r="L7887" s="211">
        <v>0.26852414525028134</v>
      </c>
      <c r="M7887" s="211">
        <v>9.9124169368840526E-2</v>
      </c>
      <c r="N7887" s="211">
        <v>0.39420598380039779</v>
      </c>
      <c r="O7887" s="211">
        <v>0.75061549734087529</v>
      </c>
      <c r="P7887" s="211">
        <v>7.2581594267511443E-2</v>
      </c>
      <c r="Q7887" s="211">
        <v>6.9374463035845976E-2</v>
      </c>
      <c r="R7887" s="211">
        <v>0.44160553268821257</v>
      </c>
      <c r="S7887" s="211">
        <v>0.37375922099621622</v>
      </c>
      <c r="T7887" s="211">
        <v>0.60815013810696561</v>
      </c>
      <c r="U7887" s="211">
        <v>0.37319169056930834</v>
      </c>
      <c r="V7887" s="211">
        <v>8.9276256753141006E-2</v>
      </c>
      <c r="W7887" s="211">
        <v>0.54252070558958798</v>
      </c>
      <c r="X7887" s="211">
        <v>0.396749178884377</v>
      </c>
      <c r="Y7887" s="211">
        <v>0.65754896621024472</v>
      </c>
      <c r="Z7887" s="211">
        <v>0.14914926276511223</v>
      </c>
      <c r="AA7887" s="212">
        <v>0.11761695158383395</v>
      </c>
    </row>
    <row r="7888" spans="1:27" x14ac:dyDescent="0.35">
      <c r="A7888" s="210" t="s">
        <v>8564</v>
      </c>
      <c r="B7888" s="217">
        <v>141.2780313271717</v>
      </c>
      <c r="C7888" s="211">
        <v>5.6443583700839788E-2</v>
      </c>
      <c r="D7888" s="211">
        <v>0.12556361564864993</v>
      </c>
      <c r="E7888" s="211">
        <v>7.6597229013330298E-2</v>
      </c>
      <c r="F7888" s="211">
        <v>8.6680078246699363E-2</v>
      </c>
      <c r="G7888" s="211">
        <v>0.11759599579488517</v>
      </c>
      <c r="H7888" s="211">
        <v>0.11138790628961465</v>
      </c>
      <c r="I7888" s="211">
        <v>0.48990761720925435</v>
      </c>
      <c r="J7888" s="211">
        <v>0.46560112856841585</v>
      </c>
      <c r="K7888" s="211">
        <v>0.64394760338202273</v>
      </c>
      <c r="L7888" s="211">
        <v>0.27594718692100723</v>
      </c>
      <c r="M7888" s="211">
        <v>0.10739160162689165</v>
      </c>
      <c r="N7888" s="211">
        <v>0.46535691156233128</v>
      </c>
      <c r="O7888" s="211">
        <v>0.57178057426211604</v>
      </c>
      <c r="P7888" s="211">
        <v>6.8540361227056965E-2</v>
      </c>
      <c r="Q7888" s="211">
        <v>6.5959227523284564E-2</v>
      </c>
      <c r="R7888" s="211">
        <v>0.41770961984880683</v>
      </c>
      <c r="S7888" s="211">
        <v>0.30692869537375533</v>
      </c>
      <c r="T7888" s="211">
        <v>0.56381247502870779</v>
      </c>
      <c r="U7888" s="211">
        <v>0.43023524503452415</v>
      </c>
      <c r="V7888" s="211">
        <v>0.11054961763842677</v>
      </c>
      <c r="W7888" s="211">
        <v>0.59239235893800335</v>
      </c>
      <c r="X7888" s="211">
        <v>0.37972449111956885</v>
      </c>
      <c r="Y7888" s="211">
        <v>0.56517554557567473</v>
      </c>
      <c r="Z7888" s="211">
        <v>0.14796523382433374</v>
      </c>
      <c r="AA7888" s="212">
        <v>0.1195296384389446</v>
      </c>
    </row>
    <row r="7889" spans="1:27" x14ac:dyDescent="0.35">
      <c r="A7889" s="210" t="s">
        <v>8565</v>
      </c>
      <c r="B7889" s="217">
        <v>137.73685730908605</v>
      </c>
      <c r="C7889" s="211">
        <v>8.2103202255047164E-2</v>
      </c>
      <c r="D7889" s="211">
        <v>0.11266148817525075</v>
      </c>
      <c r="E7889" s="211">
        <v>7.1560399826016183E-2</v>
      </c>
      <c r="F7889" s="211">
        <v>0.10279539438354458</v>
      </c>
      <c r="G7889" s="211">
        <v>0.12213461149114044</v>
      </c>
      <c r="H7889" s="211">
        <v>0.1259165277494261</v>
      </c>
      <c r="I7889" s="211">
        <v>0.49638221031357288</v>
      </c>
      <c r="J7889" s="211">
        <v>0.44170193215715614</v>
      </c>
      <c r="K7889" s="211">
        <v>0.53577006330716137</v>
      </c>
      <c r="L7889" s="211">
        <v>0.26944350453899668</v>
      </c>
      <c r="M7889" s="211">
        <v>8.8399501836431305E-2</v>
      </c>
      <c r="N7889" s="211">
        <v>0.47331609814690367</v>
      </c>
      <c r="O7889" s="211">
        <v>0.71756063903306266</v>
      </c>
      <c r="P7889" s="211">
        <v>7.0949534734154024E-2</v>
      </c>
      <c r="Q7889" s="211">
        <v>7.3696732095251849E-2</v>
      </c>
      <c r="R7889" s="211">
        <v>0.46636614235240337</v>
      </c>
      <c r="S7889" s="211">
        <v>0.39889435885694424</v>
      </c>
      <c r="T7889" s="211">
        <v>0.5388000525310388</v>
      </c>
      <c r="U7889" s="211">
        <v>0.57143865245772152</v>
      </c>
      <c r="V7889" s="211">
        <v>7.8178739928923768E-2</v>
      </c>
      <c r="W7889" s="211">
        <v>0.61705957344792617</v>
      </c>
      <c r="X7889" s="211">
        <v>0.33311968941964792</v>
      </c>
      <c r="Y7889" s="211">
        <v>0.67186033380765764</v>
      </c>
      <c r="Z7889" s="211">
        <v>0.14962959018556027</v>
      </c>
      <c r="AA7889" s="212">
        <v>0.1182329369651741</v>
      </c>
    </row>
    <row r="7890" spans="1:27" x14ac:dyDescent="0.35">
      <c r="A7890" s="210" t="s">
        <v>8566</v>
      </c>
      <c r="B7890" s="217">
        <v>173.14796457743768</v>
      </c>
      <c r="C7890" s="211">
        <v>7.8731128185608387E-2</v>
      </c>
      <c r="D7890" s="211">
        <v>0.12323541141492513</v>
      </c>
      <c r="E7890" s="211">
        <v>7.5384519483045698E-2</v>
      </c>
      <c r="F7890" s="211">
        <v>0.10324411177499504</v>
      </c>
      <c r="G7890" s="211">
        <v>0.12073890477381666</v>
      </c>
      <c r="H7890" s="211">
        <v>0.1022250821183822</v>
      </c>
      <c r="I7890" s="211">
        <v>0.47944004928994477</v>
      </c>
      <c r="J7890" s="211">
        <v>0.41119430981128585</v>
      </c>
      <c r="K7890" s="211">
        <v>0.53196725566795944</v>
      </c>
      <c r="L7890" s="211">
        <v>0.2768011792565031</v>
      </c>
      <c r="M7890" s="211">
        <v>9.5689810099816641E-2</v>
      </c>
      <c r="N7890" s="211">
        <v>0.45805333587567687</v>
      </c>
      <c r="O7890" s="211">
        <v>0.66105044391993695</v>
      </c>
      <c r="P7890" s="211">
        <v>7.1623357230824941E-2</v>
      </c>
      <c r="Q7890" s="211">
        <v>0.13043110897936155</v>
      </c>
      <c r="R7890" s="211">
        <v>0.49096330953489875</v>
      </c>
      <c r="S7890" s="211">
        <v>0.40844197211171407</v>
      </c>
      <c r="T7890" s="211">
        <v>0.52877466543274321</v>
      </c>
      <c r="U7890" s="211">
        <v>0.52493240446638489</v>
      </c>
      <c r="V7890" s="211">
        <v>0.12919803590692785</v>
      </c>
      <c r="W7890" s="211">
        <v>0.54060933748614448</v>
      </c>
      <c r="X7890" s="211">
        <v>0.34443328552765218</v>
      </c>
      <c r="Y7890" s="211">
        <v>0.65723984153393566</v>
      </c>
      <c r="Z7890" s="211">
        <v>0.14849230338165295</v>
      </c>
      <c r="AA7890" s="212">
        <v>0.11461701703727183</v>
      </c>
    </row>
    <row r="7891" spans="1:27" x14ac:dyDescent="0.35">
      <c r="A7891" s="210" t="s">
        <v>8567</v>
      </c>
      <c r="B7891" s="217">
        <v>147.47817629352315</v>
      </c>
      <c r="C7891" s="211">
        <v>7.0877242936648654E-2</v>
      </c>
      <c r="D7891" s="211">
        <v>0.12753188168958984</v>
      </c>
      <c r="E7891" s="211">
        <v>7.5656349060295017E-2</v>
      </c>
      <c r="F7891" s="211">
        <v>0.11261481919403057</v>
      </c>
      <c r="G7891" s="211">
        <v>0.11765246169227996</v>
      </c>
      <c r="H7891" s="211">
        <v>0.11205229962972715</v>
      </c>
      <c r="I7891" s="211">
        <v>0.48218019855982275</v>
      </c>
      <c r="J7891" s="211">
        <v>0.47180382255819497</v>
      </c>
      <c r="K7891" s="211">
        <v>0.55228590958321055</v>
      </c>
      <c r="L7891" s="211">
        <v>0.27348501328644875</v>
      </c>
      <c r="M7891" s="211">
        <v>0.10182537394957929</v>
      </c>
      <c r="N7891" s="211">
        <v>0.36308674788519085</v>
      </c>
      <c r="O7891" s="211">
        <v>0.76543954981997597</v>
      </c>
      <c r="P7891" s="211">
        <v>6.8727909461101105E-2</v>
      </c>
      <c r="Q7891" s="211">
        <v>0.10818393646591493</v>
      </c>
      <c r="R7891" s="211">
        <v>0.43690067103754743</v>
      </c>
      <c r="S7891" s="211">
        <v>0.41349383950063201</v>
      </c>
      <c r="T7891" s="211">
        <v>0.60828179780409619</v>
      </c>
      <c r="U7891" s="211">
        <v>0.42718419161352661</v>
      </c>
      <c r="V7891" s="211">
        <v>0.11755740705524392</v>
      </c>
      <c r="W7891" s="211">
        <v>0.52010549192445821</v>
      </c>
      <c r="X7891" s="211">
        <v>0.42353060600932202</v>
      </c>
      <c r="Y7891" s="211">
        <v>0.62488828013253261</v>
      </c>
      <c r="Z7891" s="211">
        <v>0.14982347699234055</v>
      </c>
      <c r="AA7891" s="212">
        <v>0.11797813948498365</v>
      </c>
    </row>
    <row r="7892" spans="1:27" x14ac:dyDescent="0.35">
      <c r="A7892" s="210" t="s">
        <v>8568</v>
      </c>
      <c r="B7892" s="217">
        <v>116.92163257442715</v>
      </c>
      <c r="C7892" s="211">
        <v>5.6896452545232117E-2</v>
      </c>
      <c r="D7892" s="211">
        <v>0.12463047817627332</v>
      </c>
      <c r="E7892" s="211">
        <v>7.4812955135436773E-2</v>
      </c>
      <c r="F7892" s="211">
        <v>0.10557755903330591</v>
      </c>
      <c r="G7892" s="211">
        <v>0.12584111912145671</v>
      </c>
      <c r="H7892" s="211">
        <v>0.12435855364636307</v>
      </c>
      <c r="I7892" s="211">
        <v>0.49046309521897374</v>
      </c>
      <c r="J7892" s="211">
        <v>0.44292969010882133</v>
      </c>
      <c r="K7892" s="211">
        <v>0.54321580868566266</v>
      </c>
      <c r="L7892" s="211">
        <v>0.27429072523513753</v>
      </c>
      <c r="M7892" s="211">
        <v>8.5421871908175254E-2</v>
      </c>
      <c r="N7892" s="211">
        <v>0.38961826390441034</v>
      </c>
      <c r="O7892" s="211">
        <v>0.64681578189365263</v>
      </c>
      <c r="P7892" s="211">
        <v>6.6645097442216764E-2</v>
      </c>
      <c r="Q7892" s="211">
        <v>6.3052858474802756E-2</v>
      </c>
      <c r="R7892" s="211">
        <v>0.43552299781082876</v>
      </c>
      <c r="S7892" s="211">
        <v>0.36063460377596035</v>
      </c>
      <c r="T7892" s="211">
        <v>0.607952352123865</v>
      </c>
      <c r="U7892" s="211">
        <v>0.52247774041798878</v>
      </c>
      <c r="V7892" s="211">
        <v>9.1391819565004639E-2</v>
      </c>
      <c r="W7892" s="211">
        <v>0.55903515805901827</v>
      </c>
      <c r="X7892" s="211">
        <v>0.44276047365924093</v>
      </c>
      <c r="Y7892" s="211">
        <v>0.52993592554976299</v>
      </c>
      <c r="Z7892" s="211">
        <v>0.14604386460564678</v>
      </c>
      <c r="AA7892" s="212">
        <v>0.12292382252587372</v>
      </c>
    </row>
    <row r="7893" spans="1:27" x14ac:dyDescent="0.35">
      <c r="A7893" s="210" t="s">
        <v>8569</v>
      </c>
      <c r="B7893" s="217">
        <v>169.17400828885579</v>
      </c>
      <c r="C7893" s="211">
        <v>7.90582312832252E-2</v>
      </c>
      <c r="D7893" s="211">
        <v>0.1274009852785167</v>
      </c>
      <c r="E7893" s="211">
        <v>8.1257877076864882E-2</v>
      </c>
      <c r="F7893" s="211">
        <v>9.6880425742206039E-2</v>
      </c>
      <c r="G7893" s="211">
        <v>0.11990634963574662</v>
      </c>
      <c r="H7893" s="211">
        <v>0.11559480023443955</v>
      </c>
      <c r="I7893" s="211">
        <v>0.49909802344621312</v>
      </c>
      <c r="J7893" s="211">
        <v>0.45202119947595182</v>
      </c>
      <c r="K7893" s="211">
        <v>0.59793300439343899</v>
      </c>
      <c r="L7893" s="211">
        <v>0.27653471990338863</v>
      </c>
      <c r="M7893" s="211">
        <v>9.6744668463786876E-2</v>
      </c>
      <c r="N7893" s="211">
        <v>0.37796958548608312</v>
      </c>
      <c r="O7893" s="211">
        <v>0.61722737319637533</v>
      </c>
      <c r="P7893" s="211">
        <v>6.9369702647429254E-2</v>
      </c>
      <c r="Q7893" s="211">
        <v>5.3602665789474757E-2</v>
      </c>
      <c r="R7893" s="211">
        <v>0.4434516253225943</v>
      </c>
      <c r="S7893" s="211">
        <v>0.32589129303053871</v>
      </c>
      <c r="T7893" s="211">
        <v>0.53210741887977642</v>
      </c>
      <c r="U7893" s="211">
        <v>0.34038125142793446</v>
      </c>
      <c r="V7893" s="211">
        <v>0.18762231740759749</v>
      </c>
      <c r="W7893" s="211">
        <v>0.49518721608703309</v>
      </c>
      <c r="X7893" s="211">
        <v>0.24368505360531709</v>
      </c>
      <c r="Y7893" s="211">
        <v>0.7773647557595561</v>
      </c>
      <c r="Z7893" s="211">
        <v>0.14659411509365344</v>
      </c>
      <c r="AA7893" s="212">
        <v>0.11802026844332075</v>
      </c>
    </row>
    <row r="7894" spans="1:27" x14ac:dyDescent="0.35">
      <c r="A7894" s="210" t="s">
        <v>8570</v>
      </c>
      <c r="B7894" s="217">
        <v>117.07036462059024</v>
      </c>
      <c r="C7894" s="211">
        <v>5.3798998784512372E-2</v>
      </c>
      <c r="D7894" s="211">
        <v>0.12708965752956047</v>
      </c>
      <c r="E7894" s="211">
        <v>7.2191745684020467E-2</v>
      </c>
      <c r="F7894" s="211">
        <v>0.11565424586994531</v>
      </c>
      <c r="G7894" s="211">
        <v>0.11836042964063669</v>
      </c>
      <c r="H7894" s="211">
        <v>0.10621214821075348</v>
      </c>
      <c r="I7894" s="211">
        <v>0.51919768184249393</v>
      </c>
      <c r="J7894" s="211">
        <v>0.45665742454908215</v>
      </c>
      <c r="K7894" s="211">
        <v>0.57382188972988246</v>
      </c>
      <c r="L7894" s="211">
        <v>0.27535675009253974</v>
      </c>
      <c r="M7894" s="211">
        <v>0.10424253381591433</v>
      </c>
      <c r="N7894" s="211">
        <v>0.36586940345165964</v>
      </c>
      <c r="O7894" s="211">
        <v>0.60591488080177303</v>
      </c>
      <c r="P7894" s="211">
        <v>6.2798425756188589E-2</v>
      </c>
      <c r="Q7894" s="211">
        <v>6.6568910817371652E-2</v>
      </c>
      <c r="R7894" s="211">
        <v>0.36947640821040673</v>
      </c>
      <c r="S7894" s="211">
        <v>0.32694028459574109</v>
      </c>
      <c r="T7894" s="211">
        <v>0.57239523057225139</v>
      </c>
      <c r="U7894" s="211">
        <v>0.45331738524124798</v>
      </c>
      <c r="V7894" s="211">
        <v>9.9463260038450033E-2</v>
      </c>
      <c r="W7894" s="211">
        <v>0.51343497675711192</v>
      </c>
      <c r="X7894" s="211">
        <v>0.39402955867338696</v>
      </c>
      <c r="Y7894" s="211">
        <v>0.57695935620674943</v>
      </c>
      <c r="Z7894" s="211">
        <v>0.14829810580118907</v>
      </c>
      <c r="AA7894" s="212">
        <v>0.12366309259818842</v>
      </c>
    </row>
    <row r="7895" spans="1:27" x14ac:dyDescent="0.35">
      <c r="A7895" s="210" t="s">
        <v>8571</v>
      </c>
      <c r="B7895" s="217">
        <v>129.65211545439155</v>
      </c>
      <c r="C7895" s="211">
        <v>5.6362418207399116E-2</v>
      </c>
      <c r="D7895" s="211">
        <v>0.1290964184252871</v>
      </c>
      <c r="E7895" s="211">
        <v>7.3982118398886798E-2</v>
      </c>
      <c r="F7895" s="211">
        <v>8.924717557234231E-2</v>
      </c>
      <c r="G7895" s="211">
        <v>0.11915375009527428</v>
      </c>
      <c r="H7895" s="211">
        <v>0.12213331529292906</v>
      </c>
      <c r="I7895" s="211">
        <v>0.47012685654429759</v>
      </c>
      <c r="J7895" s="211">
        <v>0.48786069660155224</v>
      </c>
      <c r="K7895" s="211">
        <v>0.61866870611151303</v>
      </c>
      <c r="L7895" s="211">
        <v>0.27053842595846261</v>
      </c>
      <c r="M7895" s="211">
        <v>9.3519696377093883E-2</v>
      </c>
      <c r="N7895" s="211">
        <v>0.4264634683983729</v>
      </c>
      <c r="O7895" s="211">
        <v>0.63689305706249189</v>
      </c>
      <c r="P7895" s="211">
        <v>7.0240142456728841E-2</v>
      </c>
      <c r="Q7895" s="211">
        <v>0.1135205704712749</v>
      </c>
      <c r="R7895" s="211">
        <v>0.46787458653036984</v>
      </c>
      <c r="S7895" s="211">
        <v>0.35139800099273644</v>
      </c>
      <c r="T7895" s="211">
        <v>0.52223666036904282</v>
      </c>
      <c r="U7895" s="211">
        <v>0.41132015440533642</v>
      </c>
      <c r="V7895" s="211">
        <v>8.6406090196868984E-2</v>
      </c>
      <c r="W7895" s="211">
        <v>0.58897411935303134</v>
      </c>
      <c r="X7895" s="211">
        <v>0.31593656495016231</v>
      </c>
      <c r="Y7895" s="211">
        <v>0.66807440263454509</v>
      </c>
      <c r="Z7895" s="211">
        <v>0.14971692510450649</v>
      </c>
      <c r="AA7895" s="212">
        <v>0.12184908705626274</v>
      </c>
    </row>
    <row r="7896" spans="1:27" x14ac:dyDescent="0.35">
      <c r="A7896" s="210" t="s">
        <v>8572</v>
      </c>
      <c r="B7896" s="217">
        <v>124.04355409552709</v>
      </c>
      <c r="C7896" s="211">
        <v>7.5417328913725629E-2</v>
      </c>
      <c r="D7896" s="211">
        <v>0.12029530960442102</v>
      </c>
      <c r="E7896" s="211">
        <v>6.9677952895793704E-2</v>
      </c>
      <c r="F7896" s="211">
        <v>0.11165569670620187</v>
      </c>
      <c r="G7896" s="211">
        <v>0.12331022744911542</v>
      </c>
      <c r="H7896" s="211">
        <v>0.12091504380433585</v>
      </c>
      <c r="I7896" s="211">
        <v>0.47836544409217907</v>
      </c>
      <c r="J7896" s="211">
        <v>0.43976562987019113</v>
      </c>
      <c r="K7896" s="211">
        <v>0.57950446653952059</v>
      </c>
      <c r="L7896" s="211">
        <v>0.27500047436849412</v>
      </c>
      <c r="M7896" s="211">
        <v>9.8061027116075991E-2</v>
      </c>
      <c r="N7896" s="211">
        <v>0.38295529024512825</v>
      </c>
      <c r="O7896" s="211">
        <v>0.74581657215643604</v>
      </c>
      <c r="P7896" s="211">
        <v>6.7437128648068445E-2</v>
      </c>
      <c r="Q7896" s="211">
        <v>5.1843868708396079E-2</v>
      </c>
      <c r="R7896" s="211">
        <v>0.43683847925823927</v>
      </c>
      <c r="S7896" s="211">
        <v>0.38830847021536108</v>
      </c>
      <c r="T7896" s="211">
        <v>0.47025137206693146</v>
      </c>
      <c r="U7896" s="211">
        <v>0.46650467025801701</v>
      </c>
      <c r="V7896" s="211">
        <v>9.5924364390622824E-2</v>
      </c>
      <c r="W7896" s="211">
        <v>0.53055012520136358</v>
      </c>
      <c r="X7896" s="211">
        <v>0.31431887415464255</v>
      </c>
      <c r="Y7896" s="211">
        <v>0.65324799871836192</v>
      </c>
      <c r="Z7896" s="211">
        <v>0.14737777696252782</v>
      </c>
      <c r="AA7896" s="212">
        <v>0.12390829464774435</v>
      </c>
    </row>
    <row r="7897" spans="1:27" x14ac:dyDescent="0.35">
      <c r="A7897" s="210" t="s">
        <v>8573</v>
      </c>
      <c r="B7897" s="217">
        <v>172.29191347558313</v>
      </c>
      <c r="C7897" s="211">
        <v>5.5480384075141789E-2</v>
      </c>
      <c r="D7897" s="211">
        <v>0.12708011225263449</v>
      </c>
      <c r="E7897" s="211">
        <v>7.8247658654716265E-2</v>
      </c>
      <c r="F7897" s="211">
        <v>7.5003358030853076E-2</v>
      </c>
      <c r="G7897" s="211">
        <v>0.12005621817330853</v>
      </c>
      <c r="H7897" s="211">
        <v>0.12795267811537786</v>
      </c>
      <c r="I7897" s="211">
        <v>0.49389515152344465</v>
      </c>
      <c r="J7897" s="211">
        <v>0.47227292435167145</v>
      </c>
      <c r="K7897" s="211">
        <v>0.56545781897894531</v>
      </c>
      <c r="L7897" s="211">
        <v>0.26738617193334591</v>
      </c>
      <c r="M7897" s="211">
        <v>9.1367848205112567E-2</v>
      </c>
      <c r="N7897" s="211">
        <v>0.49618932235078372</v>
      </c>
      <c r="O7897" s="211">
        <v>0.65283628095475899</v>
      </c>
      <c r="P7897" s="211">
        <v>7.2857945140040126E-2</v>
      </c>
      <c r="Q7897" s="211">
        <v>5.8502035876934963E-2</v>
      </c>
      <c r="R7897" s="211">
        <v>0.46652016459930656</v>
      </c>
      <c r="S7897" s="211">
        <v>0.33640743906809145</v>
      </c>
      <c r="T7897" s="211">
        <v>0.55286231567117416</v>
      </c>
      <c r="U7897" s="211">
        <v>0.42671155896794533</v>
      </c>
      <c r="V7897" s="211">
        <v>0.14705527649522526</v>
      </c>
      <c r="W7897" s="211">
        <v>0.54663759567949599</v>
      </c>
      <c r="X7897" s="211">
        <v>0.24898740159565538</v>
      </c>
      <c r="Y7897" s="211">
        <v>0.65839032451131163</v>
      </c>
      <c r="Z7897" s="211">
        <v>0.14834467901082746</v>
      </c>
      <c r="AA7897" s="212">
        <v>0.11424867596699469</v>
      </c>
    </row>
    <row r="7898" spans="1:27" x14ac:dyDescent="0.35">
      <c r="A7898" s="210" t="s">
        <v>8574</v>
      </c>
      <c r="B7898" s="217">
        <v>176.7702193687347</v>
      </c>
      <c r="C7898" s="211">
        <v>5.8065016283146989E-2</v>
      </c>
      <c r="D7898" s="211">
        <v>0.123794525894622</v>
      </c>
      <c r="E7898" s="211">
        <v>7.9230379177850252E-2</v>
      </c>
      <c r="F7898" s="211">
        <v>7.8883385978367151E-2</v>
      </c>
      <c r="G7898" s="211">
        <v>0.12170832776314484</v>
      </c>
      <c r="H7898" s="211">
        <v>0.11366637144287252</v>
      </c>
      <c r="I7898" s="211">
        <v>0.43645628651054491</v>
      </c>
      <c r="J7898" s="211">
        <v>0.47170481088502808</v>
      </c>
      <c r="K7898" s="211">
        <v>0.62051375815628473</v>
      </c>
      <c r="L7898" s="211">
        <v>0.27210440302094829</v>
      </c>
      <c r="M7898" s="211">
        <v>9.5540777645377842E-2</v>
      </c>
      <c r="N7898" s="211">
        <v>0.50190271474458714</v>
      </c>
      <c r="O7898" s="211">
        <v>0.78797968049553724</v>
      </c>
      <c r="P7898" s="211">
        <v>7.3569384303691671E-2</v>
      </c>
      <c r="Q7898" s="211">
        <v>4.5805650986916815E-2</v>
      </c>
      <c r="R7898" s="211">
        <v>0.44307389096036143</v>
      </c>
      <c r="S7898" s="211">
        <v>0.31792894068120009</v>
      </c>
      <c r="T7898" s="211">
        <v>0.56988311774967626</v>
      </c>
      <c r="U7898" s="211">
        <v>0.4933400305057537</v>
      </c>
      <c r="V7898" s="211">
        <v>0.16712010908836977</v>
      </c>
      <c r="W7898" s="211">
        <v>0.61308174744042099</v>
      </c>
      <c r="X7898" s="211">
        <v>0.36495913613148834</v>
      </c>
      <c r="Y7898" s="211">
        <v>0.53767899176527068</v>
      </c>
      <c r="Z7898" s="211">
        <v>0.14363202976618264</v>
      </c>
      <c r="AA7898" s="212">
        <v>0.12129961323449368</v>
      </c>
    </row>
    <row r="7899" spans="1:27" x14ac:dyDescent="0.35">
      <c r="A7899" s="210" t="s">
        <v>8575</v>
      </c>
      <c r="B7899" s="217">
        <v>160.78203833467765</v>
      </c>
      <c r="C7899" s="211">
        <v>7.4002798470815076E-2</v>
      </c>
      <c r="D7899" s="211">
        <v>0.12770779506249635</v>
      </c>
      <c r="E7899" s="211">
        <v>8.112459613711713E-2</v>
      </c>
      <c r="F7899" s="211">
        <v>9.2060979334381163E-2</v>
      </c>
      <c r="G7899" s="211">
        <v>0.12263038177385686</v>
      </c>
      <c r="H7899" s="211">
        <v>0.12152113350007394</v>
      </c>
      <c r="I7899" s="211">
        <v>0.52660046166753982</v>
      </c>
      <c r="J7899" s="211">
        <v>0.47653241494036175</v>
      </c>
      <c r="K7899" s="211">
        <v>0.58080332578805061</v>
      </c>
      <c r="L7899" s="211">
        <v>0.27499038575513224</v>
      </c>
      <c r="M7899" s="211">
        <v>0.11582658605954166</v>
      </c>
      <c r="N7899" s="211">
        <v>0.42628012689422423</v>
      </c>
      <c r="O7899" s="211">
        <v>0.63936212703410011</v>
      </c>
      <c r="P7899" s="211">
        <v>6.3831982342526045E-2</v>
      </c>
      <c r="Q7899" s="211">
        <v>0.14195692429112347</v>
      </c>
      <c r="R7899" s="211">
        <v>0.43228156724848232</v>
      </c>
      <c r="S7899" s="211">
        <v>0.28499598936624743</v>
      </c>
      <c r="T7899" s="211">
        <v>0.63639204710655806</v>
      </c>
      <c r="U7899" s="211">
        <v>0.51240395585780263</v>
      </c>
      <c r="V7899" s="211">
        <v>0.12236171678821957</v>
      </c>
      <c r="W7899" s="211">
        <v>0.57510695568686654</v>
      </c>
      <c r="X7899" s="211">
        <v>0.25947765973341191</v>
      </c>
      <c r="Y7899" s="211">
        <v>0.61866420801322852</v>
      </c>
      <c r="Z7899" s="211">
        <v>0.14855138361239381</v>
      </c>
      <c r="AA7899" s="212">
        <v>0.12125182358246982</v>
      </c>
    </row>
    <row r="7900" spans="1:27" x14ac:dyDescent="0.35">
      <c r="A7900" s="210" t="s">
        <v>8576</v>
      </c>
      <c r="B7900" s="217">
        <v>132.36946115858419</v>
      </c>
      <c r="C7900" s="211">
        <v>6.206914622123378E-2</v>
      </c>
      <c r="D7900" s="211">
        <v>0.12352594048185844</v>
      </c>
      <c r="E7900" s="211">
        <v>7.6396786173966683E-2</v>
      </c>
      <c r="F7900" s="211">
        <v>0.10761974049442528</v>
      </c>
      <c r="G7900" s="211">
        <v>0.12371167555649554</v>
      </c>
      <c r="H7900" s="211">
        <v>0.10157911028630767</v>
      </c>
      <c r="I7900" s="211">
        <v>0.51539152636278063</v>
      </c>
      <c r="J7900" s="211">
        <v>0.4926430787510605</v>
      </c>
      <c r="K7900" s="211">
        <v>0.62160949393783027</v>
      </c>
      <c r="L7900" s="211">
        <v>0.2821224344815112</v>
      </c>
      <c r="M7900" s="211">
        <v>9.9790163422325356E-2</v>
      </c>
      <c r="N7900" s="211">
        <v>0.45794710300736852</v>
      </c>
      <c r="O7900" s="211">
        <v>0.68408477814618762</v>
      </c>
      <c r="P7900" s="211">
        <v>6.7657971444282955E-2</v>
      </c>
      <c r="Q7900" s="211">
        <v>6.9985741920444142E-2</v>
      </c>
      <c r="R7900" s="211">
        <v>0.42981776034125052</v>
      </c>
      <c r="S7900" s="211">
        <v>0.32143803117141845</v>
      </c>
      <c r="T7900" s="211">
        <v>0.53314769441389132</v>
      </c>
      <c r="U7900" s="211">
        <v>0.39454368100474113</v>
      </c>
      <c r="V7900" s="211">
        <v>9.2670250781690541E-2</v>
      </c>
      <c r="W7900" s="211">
        <v>0.56572899686037581</v>
      </c>
      <c r="X7900" s="211">
        <v>0.36031801235986555</v>
      </c>
      <c r="Y7900" s="211">
        <v>0.70376972465862742</v>
      </c>
      <c r="Z7900" s="211">
        <v>0.14230719239206102</v>
      </c>
      <c r="AA7900" s="212">
        <v>0.12193506612356061</v>
      </c>
    </row>
    <row r="7901" spans="1:27" x14ac:dyDescent="0.35">
      <c r="A7901" s="210" t="s">
        <v>8577</v>
      </c>
      <c r="B7901" s="217">
        <v>149.67694839666288</v>
      </c>
      <c r="C7901" s="211">
        <v>6.096350777368488E-2</v>
      </c>
      <c r="D7901" s="211">
        <v>0.13306369437453827</v>
      </c>
      <c r="E7901" s="211">
        <v>7.4327060751697621E-2</v>
      </c>
      <c r="F7901" s="211">
        <v>7.726639240027279E-2</v>
      </c>
      <c r="G7901" s="211">
        <v>0.12077317768280946</v>
      </c>
      <c r="H7901" s="211">
        <v>0.12493068412107994</v>
      </c>
      <c r="I7901" s="211">
        <v>0.48879300221279864</v>
      </c>
      <c r="J7901" s="211">
        <v>0.44229533405175725</v>
      </c>
      <c r="K7901" s="211">
        <v>0.62442453072194015</v>
      </c>
      <c r="L7901" s="211">
        <v>0.26969151970281185</v>
      </c>
      <c r="M7901" s="211">
        <v>0.11399227613824764</v>
      </c>
      <c r="N7901" s="211">
        <v>0.54042840640408019</v>
      </c>
      <c r="O7901" s="211">
        <v>0.71990123800288885</v>
      </c>
      <c r="P7901" s="211">
        <v>6.4550485131807347E-2</v>
      </c>
      <c r="Q7901" s="211">
        <v>5.2845226098580264E-2</v>
      </c>
      <c r="R7901" s="211">
        <v>0.39792111270600955</v>
      </c>
      <c r="S7901" s="211">
        <v>0.26057589755289035</v>
      </c>
      <c r="T7901" s="211">
        <v>0.52916183255699256</v>
      </c>
      <c r="U7901" s="211">
        <v>0.47925700068315158</v>
      </c>
      <c r="V7901" s="211">
        <v>7.8741291862344007E-2</v>
      </c>
      <c r="W7901" s="211">
        <v>0.47644133613214512</v>
      </c>
      <c r="X7901" s="211">
        <v>0.35905076210148601</v>
      </c>
      <c r="Y7901" s="211">
        <v>0.69107787571780432</v>
      </c>
      <c r="Z7901" s="211">
        <v>0.14815349182244492</v>
      </c>
      <c r="AA7901" s="212">
        <v>0.11334984914181898</v>
      </c>
    </row>
    <row r="7902" spans="1:27" x14ac:dyDescent="0.35">
      <c r="A7902" s="210" t="s">
        <v>8578</v>
      </c>
      <c r="B7902" s="217">
        <v>125.87708819058365</v>
      </c>
      <c r="C7902" s="211">
        <v>8.3235164484023419E-2</v>
      </c>
      <c r="D7902" s="211">
        <v>0.11941905425286678</v>
      </c>
      <c r="E7902" s="211">
        <v>7.8803922324141809E-2</v>
      </c>
      <c r="F7902" s="211">
        <v>0.10075053698826603</v>
      </c>
      <c r="G7902" s="211">
        <v>0.12193076335609815</v>
      </c>
      <c r="H7902" s="211">
        <v>0.1146373763243477</v>
      </c>
      <c r="I7902" s="211">
        <v>0.43480193865904848</v>
      </c>
      <c r="J7902" s="211">
        <v>0.42135415531073384</v>
      </c>
      <c r="K7902" s="211">
        <v>0.56193730176144052</v>
      </c>
      <c r="L7902" s="211">
        <v>0.27319420513237197</v>
      </c>
      <c r="M7902" s="211">
        <v>9.972301472137203E-2</v>
      </c>
      <c r="N7902" s="211">
        <v>0.37510170484539002</v>
      </c>
      <c r="O7902" s="211">
        <v>0.68473001518811905</v>
      </c>
      <c r="P7902" s="211">
        <v>6.6176143417395153E-2</v>
      </c>
      <c r="Q7902" s="211">
        <v>6.8040469496887329E-2</v>
      </c>
      <c r="R7902" s="211">
        <v>0.46740722147255065</v>
      </c>
      <c r="S7902" s="211">
        <v>0.29546197350257875</v>
      </c>
      <c r="T7902" s="211">
        <v>0.52960547348289055</v>
      </c>
      <c r="U7902" s="211">
        <v>0.41223528407954968</v>
      </c>
      <c r="V7902" s="211">
        <v>0.10853892046468831</v>
      </c>
      <c r="W7902" s="211">
        <v>0.56003156474509774</v>
      </c>
      <c r="X7902" s="211">
        <v>0.29449657084926023</v>
      </c>
      <c r="Y7902" s="211">
        <v>0.59745981861798303</v>
      </c>
      <c r="Z7902" s="211">
        <v>0.14799941268178704</v>
      </c>
      <c r="AA7902" s="212">
        <v>0.12075480367988542</v>
      </c>
    </row>
    <row r="7903" spans="1:27" x14ac:dyDescent="0.35">
      <c r="A7903" s="210" t="s">
        <v>8579</v>
      </c>
      <c r="B7903" s="217">
        <v>130.5304155025901</v>
      </c>
      <c r="C7903" s="211">
        <v>5.1089976477099855E-2</v>
      </c>
      <c r="D7903" s="211">
        <v>0.12301166482163593</v>
      </c>
      <c r="E7903" s="211">
        <v>7.2049765205688857E-2</v>
      </c>
      <c r="F7903" s="211">
        <v>0.1022102948512293</v>
      </c>
      <c r="G7903" s="211">
        <v>0.12319202996212092</v>
      </c>
      <c r="H7903" s="211">
        <v>0.12219583228622939</v>
      </c>
      <c r="I7903" s="211">
        <v>0.45216439321258445</v>
      </c>
      <c r="J7903" s="211">
        <v>0.42044166571083164</v>
      </c>
      <c r="K7903" s="211">
        <v>0.59508049116842587</v>
      </c>
      <c r="L7903" s="211">
        <v>0.27667900484026958</v>
      </c>
      <c r="M7903" s="211">
        <v>0.10455425440549063</v>
      </c>
      <c r="N7903" s="211">
        <v>0.41816654700290068</v>
      </c>
      <c r="O7903" s="211">
        <v>0.7280665568128224</v>
      </c>
      <c r="P7903" s="211">
        <v>6.3603936095430275E-2</v>
      </c>
      <c r="Q7903" s="211">
        <v>0.12601592121374267</v>
      </c>
      <c r="R7903" s="211">
        <v>0.38622996552313066</v>
      </c>
      <c r="S7903" s="211">
        <v>0.31895797004954984</v>
      </c>
      <c r="T7903" s="211">
        <v>0.48743903004930583</v>
      </c>
      <c r="U7903" s="211">
        <v>0.33120213611199301</v>
      </c>
      <c r="V7903" s="211">
        <v>8.9514374498045793E-2</v>
      </c>
      <c r="W7903" s="211">
        <v>0.60795595849893003</v>
      </c>
      <c r="X7903" s="211">
        <v>0.27294532108857333</v>
      </c>
      <c r="Y7903" s="211">
        <v>0.75862357480301446</v>
      </c>
      <c r="Z7903" s="211">
        <v>0.14867530838569326</v>
      </c>
      <c r="AA7903" s="212">
        <v>0.1127402359394955</v>
      </c>
    </row>
    <row r="7904" spans="1:27" x14ac:dyDescent="0.35">
      <c r="A7904" s="210" t="s">
        <v>8580</v>
      </c>
      <c r="B7904" s="217">
        <v>132.16274661456762</v>
      </c>
      <c r="C7904" s="211">
        <v>7.6065264156926257E-2</v>
      </c>
      <c r="D7904" s="211">
        <v>0.12608717950471995</v>
      </c>
      <c r="E7904" s="211">
        <v>7.2957848614916859E-2</v>
      </c>
      <c r="F7904" s="211">
        <v>8.3163515066310145E-2</v>
      </c>
      <c r="G7904" s="211">
        <v>0.12398805424521275</v>
      </c>
      <c r="H7904" s="211">
        <v>0.10444988710249385</v>
      </c>
      <c r="I7904" s="211">
        <v>0.53125459308049905</v>
      </c>
      <c r="J7904" s="211">
        <v>0.43531524611554956</v>
      </c>
      <c r="K7904" s="211">
        <v>0.64939626663817407</v>
      </c>
      <c r="L7904" s="211">
        <v>0.2794388208617386</v>
      </c>
      <c r="M7904" s="211">
        <v>8.4510292440736948E-2</v>
      </c>
      <c r="N7904" s="211">
        <v>0.58093538364575559</v>
      </c>
      <c r="O7904" s="211">
        <v>0.72081792602336581</v>
      </c>
      <c r="P7904" s="211">
        <v>6.9183958515179458E-2</v>
      </c>
      <c r="Q7904" s="211">
        <v>7.0536305948413439E-2</v>
      </c>
      <c r="R7904" s="211">
        <v>0.42900675880212957</v>
      </c>
      <c r="S7904" s="211">
        <v>0.32865933296577077</v>
      </c>
      <c r="T7904" s="211">
        <v>0.64195054575938648</v>
      </c>
      <c r="U7904" s="211">
        <v>0.40519085167389934</v>
      </c>
      <c r="V7904" s="211">
        <v>9.8431572712707596E-2</v>
      </c>
      <c r="W7904" s="211">
        <v>0.58466728486799446</v>
      </c>
      <c r="X7904" s="211">
        <v>0.2883071318774737</v>
      </c>
      <c r="Y7904" s="211">
        <v>0.55747025904176084</v>
      </c>
      <c r="Z7904" s="211">
        <v>0.14914393684442845</v>
      </c>
      <c r="AA7904" s="212">
        <v>0.12381672562379484</v>
      </c>
    </row>
    <row r="7905" spans="1:27" x14ac:dyDescent="0.35">
      <c r="A7905" s="210" t="s">
        <v>8581</v>
      </c>
      <c r="B7905" s="217">
        <v>157.96283044998469</v>
      </c>
      <c r="C7905" s="211">
        <v>4.753055971586171E-2</v>
      </c>
      <c r="D7905" s="211">
        <v>0.13261297078277548</v>
      </c>
      <c r="E7905" s="211">
        <v>7.2794555308782816E-2</v>
      </c>
      <c r="F7905" s="211">
        <v>9.7678836051667522E-2</v>
      </c>
      <c r="G7905" s="211">
        <v>0.12155124323838393</v>
      </c>
      <c r="H7905" s="211">
        <v>0.11652132286036262</v>
      </c>
      <c r="I7905" s="211">
        <v>0.44690112295213835</v>
      </c>
      <c r="J7905" s="211">
        <v>0.43220277354004905</v>
      </c>
      <c r="K7905" s="211">
        <v>0.60261472447506637</v>
      </c>
      <c r="L7905" s="211">
        <v>0.27577635129945749</v>
      </c>
      <c r="M7905" s="211">
        <v>9.3461699587328709E-2</v>
      </c>
      <c r="N7905" s="211">
        <v>0.34888553347446449</v>
      </c>
      <c r="O7905" s="211">
        <v>0.74500951586769237</v>
      </c>
      <c r="P7905" s="211">
        <v>7.3194958098513604E-2</v>
      </c>
      <c r="Q7905" s="211">
        <v>9.1208789933743067E-2</v>
      </c>
      <c r="R7905" s="211">
        <v>0.46482512656320013</v>
      </c>
      <c r="S7905" s="211">
        <v>0.3164817319044696</v>
      </c>
      <c r="T7905" s="211">
        <v>0.60369947706083682</v>
      </c>
      <c r="U7905" s="211">
        <v>0.44327831169911969</v>
      </c>
      <c r="V7905" s="211">
        <v>0.12494096168133002</v>
      </c>
      <c r="W7905" s="211">
        <v>0.51755237056550407</v>
      </c>
      <c r="X7905" s="211">
        <v>0.40754878242189374</v>
      </c>
      <c r="Y7905" s="211">
        <v>0.60782125223482153</v>
      </c>
      <c r="Z7905" s="211">
        <v>0.14902014525347038</v>
      </c>
      <c r="AA7905" s="212">
        <v>0.11592264324782024</v>
      </c>
    </row>
    <row r="7906" spans="1:27" x14ac:dyDescent="0.35">
      <c r="A7906" s="210" t="s">
        <v>8582</v>
      </c>
      <c r="B7906" s="217">
        <v>123.2606028809391</v>
      </c>
      <c r="C7906" s="211">
        <v>7.7437313002720665E-2</v>
      </c>
      <c r="D7906" s="211">
        <v>0.1255146863264868</v>
      </c>
      <c r="E7906" s="211">
        <v>7.4098795411875848E-2</v>
      </c>
      <c r="F7906" s="211">
        <v>0.11310666668870105</v>
      </c>
      <c r="G7906" s="211">
        <v>0.11929967433271857</v>
      </c>
      <c r="H7906" s="211">
        <v>0.12528529888061871</v>
      </c>
      <c r="I7906" s="211">
        <v>0.50646742011863499</v>
      </c>
      <c r="J7906" s="211">
        <v>0.40741784619988358</v>
      </c>
      <c r="K7906" s="211">
        <v>0.53445535211077078</v>
      </c>
      <c r="L7906" s="211">
        <v>0.27473106423671517</v>
      </c>
      <c r="M7906" s="211">
        <v>9.3762597868276371E-2</v>
      </c>
      <c r="N7906" s="211">
        <v>0.4135689510262317</v>
      </c>
      <c r="O7906" s="211">
        <v>0.72192403724570342</v>
      </c>
      <c r="P7906" s="211">
        <v>6.8592209195608309E-2</v>
      </c>
      <c r="Q7906" s="211">
        <v>6.3868849817355411E-2</v>
      </c>
      <c r="R7906" s="211">
        <v>0.44682889465027487</v>
      </c>
      <c r="S7906" s="211">
        <v>0.34711644817488418</v>
      </c>
      <c r="T7906" s="211">
        <v>0.55924702545245231</v>
      </c>
      <c r="U7906" s="211">
        <v>0.34184178637545182</v>
      </c>
      <c r="V7906" s="211">
        <v>0.11180902048133323</v>
      </c>
      <c r="W7906" s="211">
        <v>0.48223321885502757</v>
      </c>
      <c r="X7906" s="211">
        <v>0.35984899729653541</v>
      </c>
      <c r="Y7906" s="211">
        <v>0.62055439051716288</v>
      </c>
      <c r="Z7906" s="211">
        <v>0.14963494331547864</v>
      </c>
      <c r="AA7906" s="212">
        <v>0.12071608478105922</v>
      </c>
    </row>
    <row r="7907" spans="1:27" x14ac:dyDescent="0.35">
      <c r="A7907" s="210" t="s">
        <v>8583</v>
      </c>
      <c r="B7907" s="217">
        <v>122.04930115224901</v>
      </c>
      <c r="C7907" s="211">
        <v>6.4030986627135494E-2</v>
      </c>
      <c r="D7907" s="211">
        <v>0.12106088813478694</v>
      </c>
      <c r="E7907" s="211">
        <v>6.7316334381099879E-2</v>
      </c>
      <c r="F7907" s="211">
        <v>9.2219237449531588E-2</v>
      </c>
      <c r="G7907" s="211">
        <v>0.12311192390581006</v>
      </c>
      <c r="H7907" s="211">
        <v>0.11622171854213702</v>
      </c>
      <c r="I7907" s="211">
        <v>0.50185171469761769</v>
      </c>
      <c r="J7907" s="211">
        <v>0.46887013251482712</v>
      </c>
      <c r="K7907" s="211">
        <v>0.60118815926239366</v>
      </c>
      <c r="L7907" s="211">
        <v>0.27009892732625845</v>
      </c>
      <c r="M7907" s="211">
        <v>8.645520012995192E-2</v>
      </c>
      <c r="N7907" s="211">
        <v>0.42919589713497674</v>
      </c>
      <c r="O7907" s="211">
        <v>0.69363037090327873</v>
      </c>
      <c r="P7907" s="211">
        <v>6.810053956304786E-2</v>
      </c>
      <c r="Q7907" s="211">
        <v>5.794560233620992E-2</v>
      </c>
      <c r="R7907" s="211">
        <v>0.42930392221611313</v>
      </c>
      <c r="S7907" s="211">
        <v>0.29064437652237929</v>
      </c>
      <c r="T7907" s="211">
        <v>0.59842842639471738</v>
      </c>
      <c r="U7907" s="211">
        <v>0.34626616367995078</v>
      </c>
      <c r="V7907" s="211">
        <v>7.724042560376955E-2</v>
      </c>
      <c r="W7907" s="211">
        <v>0.52630378268780365</v>
      </c>
      <c r="X7907" s="211">
        <v>0.30961348850581105</v>
      </c>
      <c r="Y7907" s="211">
        <v>0.71579695635656482</v>
      </c>
      <c r="Z7907" s="211">
        <v>0.14608746194771957</v>
      </c>
      <c r="AA7907" s="212">
        <v>0.11419458271860741</v>
      </c>
    </row>
    <row r="7908" spans="1:27" x14ac:dyDescent="0.35">
      <c r="A7908" s="210" t="s">
        <v>8584</v>
      </c>
      <c r="B7908" s="217">
        <v>144.00744271888462</v>
      </c>
      <c r="C7908" s="211">
        <v>7.1115562789373005E-2</v>
      </c>
      <c r="D7908" s="211">
        <v>0.12444872123426534</v>
      </c>
      <c r="E7908" s="211">
        <v>8.3263302959484392E-2</v>
      </c>
      <c r="F7908" s="211">
        <v>9.8601707190647842E-2</v>
      </c>
      <c r="G7908" s="211">
        <v>0.1242039640757069</v>
      </c>
      <c r="H7908" s="211">
        <v>0.12480387516398998</v>
      </c>
      <c r="I7908" s="211">
        <v>0.53148050025444338</v>
      </c>
      <c r="J7908" s="211">
        <v>0.43830995716156584</v>
      </c>
      <c r="K7908" s="211">
        <v>0.61423669843509832</v>
      </c>
      <c r="L7908" s="211">
        <v>0.27945182354352655</v>
      </c>
      <c r="M7908" s="211">
        <v>8.4335208484334928E-2</v>
      </c>
      <c r="N7908" s="211">
        <v>0.50483182598954746</v>
      </c>
      <c r="O7908" s="211">
        <v>0.62886578136481142</v>
      </c>
      <c r="P7908" s="211">
        <v>7.1862791583197888E-2</v>
      </c>
      <c r="Q7908" s="211">
        <v>7.5112099423196257E-2</v>
      </c>
      <c r="R7908" s="211">
        <v>0.38498613185102437</v>
      </c>
      <c r="S7908" s="211">
        <v>0.32214322285656771</v>
      </c>
      <c r="T7908" s="211">
        <v>0.57081395904421139</v>
      </c>
      <c r="U7908" s="211">
        <v>0.39283704625110816</v>
      </c>
      <c r="V7908" s="211">
        <v>9.1907759704506362E-2</v>
      </c>
      <c r="W7908" s="211">
        <v>0.58658863799923933</v>
      </c>
      <c r="X7908" s="211">
        <v>0.32144560989489634</v>
      </c>
      <c r="Y7908" s="211">
        <v>0.75801729117270034</v>
      </c>
      <c r="Z7908" s="211">
        <v>0.14782536433922172</v>
      </c>
      <c r="AA7908" s="212">
        <v>0.11848221038005004</v>
      </c>
    </row>
    <row r="7909" spans="1:27" x14ac:dyDescent="0.35">
      <c r="A7909" s="210" t="s">
        <v>8585</v>
      </c>
      <c r="B7909" s="217">
        <v>125.52401603121534</v>
      </c>
      <c r="C7909" s="211">
        <v>5.2763352466922743E-2</v>
      </c>
      <c r="D7909" s="211">
        <v>0.12744787847809935</v>
      </c>
      <c r="E7909" s="211">
        <v>8.5993590560061658E-2</v>
      </c>
      <c r="F7909" s="211">
        <v>8.7419651035031576E-2</v>
      </c>
      <c r="G7909" s="211">
        <v>0.11434501035207746</v>
      </c>
      <c r="H7909" s="211">
        <v>0.11591563902947083</v>
      </c>
      <c r="I7909" s="211">
        <v>0.43595767094109905</v>
      </c>
      <c r="J7909" s="211">
        <v>0.38435386716715919</v>
      </c>
      <c r="K7909" s="211">
        <v>0.62529733614880512</v>
      </c>
      <c r="L7909" s="211">
        <v>0.28356337790439751</v>
      </c>
      <c r="M7909" s="211">
        <v>9.8604067955934488E-2</v>
      </c>
      <c r="N7909" s="211">
        <v>0.42333609086200974</v>
      </c>
      <c r="O7909" s="211">
        <v>0.70225084614660227</v>
      </c>
      <c r="P7909" s="211">
        <v>6.7282791751595489E-2</v>
      </c>
      <c r="Q7909" s="211">
        <v>7.6541843132394718E-2</v>
      </c>
      <c r="R7909" s="211">
        <v>0.44594494748828162</v>
      </c>
      <c r="S7909" s="211">
        <v>0.30965198938807675</v>
      </c>
      <c r="T7909" s="211">
        <v>0.57388576207618847</v>
      </c>
      <c r="U7909" s="211">
        <v>0.45425846496083228</v>
      </c>
      <c r="V7909" s="211">
        <v>6.7390335011510039E-2</v>
      </c>
      <c r="W7909" s="211">
        <v>0.61940482875127456</v>
      </c>
      <c r="X7909" s="211">
        <v>0.27724081997585087</v>
      </c>
      <c r="Y7909" s="211">
        <v>0.51062252742734704</v>
      </c>
      <c r="Z7909" s="211">
        <v>0.14447947988212378</v>
      </c>
      <c r="AA7909" s="212">
        <v>0.11607385625549758</v>
      </c>
    </row>
    <row r="7910" spans="1:27" x14ac:dyDescent="0.35">
      <c r="A7910" s="210" t="s">
        <v>8586</v>
      </c>
      <c r="B7910" s="217">
        <v>120.29507955948608</v>
      </c>
      <c r="C7910" s="211">
        <v>5.4424314026990148E-2</v>
      </c>
      <c r="D7910" s="211">
        <v>0.1252139050693265</v>
      </c>
      <c r="E7910" s="211">
        <v>7.6537271740713869E-2</v>
      </c>
      <c r="F7910" s="211">
        <v>8.2944177113136563E-2</v>
      </c>
      <c r="G7910" s="211">
        <v>0.11819820970179104</v>
      </c>
      <c r="H7910" s="211">
        <v>0.11239938014191649</v>
      </c>
      <c r="I7910" s="211">
        <v>0.5137906835363838</v>
      </c>
      <c r="J7910" s="211">
        <v>0.47291281811437147</v>
      </c>
      <c r="K7910" s="211">
        <v>0.61526843700862832</v>
      </c>
      <c r="L7910" s="211">
        <v>0.28257294704881852</v>
      </c>
      <c r="M7910" s="211">
        <v>9.1719900076860289E-2</v>
      </c>
      <c r="N7910" s="211">
        <v>0.37926786473507967</v>
      </c>
      <c r="O7910" s="211">
        <v>0.65017382119070255</v>
      </c>
      <c r="P7910" s="211">
        <v>6.9984880428672749E-2</v>
      </c>
      <c r="Q7910" s="211">
        <v>9.1545210689168405E-2</v>
      </c>
      <c r="R7910" s="211">
        <v>0.44983669858815628</v>
      </c>
      <c r="S7910" s="211">
        <v>0.26081928380101693</v>
      </c>
      <c r="T7910" s="211">
        <v>0.55591610508785239</v>
      </c>
      <c r="U7910" s="211">
        <v>0.48994060168871267</v>
      </c>
      <c r="V7910" s="211">
        <v>5.6866979593747979E-2</v>
      </c>
      <c r="W7910" s="211">
        <v>0.55589286367342461</v>
      </c>
      <c r="X7910" s="211">
        <v>0.37221306800857956</v>
      </c>
      <c r="Y7910" s="211">
        <v>0.69887181675097199</v>
      </c>
      <c r="Z7910" s="211">
        <v>0.14768189402965931</v>
      </c>
      <c r="AA7910" s="212">
        <v>0.12107113735312935</v>
      </c>
    </row>
    <row r="7911" spans="1:27" x14ac:dyDescent="0.35">
      <c r="A7911" s="210" t="s">
        <v>8587</v>
      </c>
      <c r="B7911" s="217">
        <v>122.89270849680106</v>
      </c>
      <c r="C7911" s="211">
        <v>5.4507677760594099E-2</v>
      </c>
      <c r="D7911" s="211">
        <v>0.12328184335651302</v>
      </c>
      <c r="E7911" s="211">
        <v>7.1993980802326649E-2</v>
      </c>
      <c r="F7911" s="211">
        <v>9.8511869074508263E-2</v>
      </c>
      <c r="G7911" s="211">
        <v>0.1226904822676428</v>
      </c>
      <c r="H7911" s="211">
        <v>0.10588128787562559</v>
      </c>
      <c r="I7911" s="211">
        <v>0.43219305218408444</v>
      </c>
      <c r="J7911" s="211">
        <v>0.46248015329516901</v>
      </c>
      <c r="K7911" s="211">
        <v>0.64548186702366961</v>
      </c>
      <c r="L7911" s="211">
        <v>0.27424632567673746</v>
      </c>
      <c r="M7911" s="211">
        <v>9.576130879554634E-2</v>
      </c>
      <c r="N7911" s="211">
        <v>0.4352085337670375</v>
      </c>
      <c r="O7911" s="211">
        <v>0.62410514300831998</v>
      </c>
      <c r="P7911" s="211">
        <v>7.222877011644567E-2</v>
      </c>
      <c r="Q7911" s="211">
        <v>7.3979275027454938E-2</v>
      </c>
      <c r="R7911" s="211">
        <v>0.4118651684802912</v>
      </c>
      <c r="S7911" s="211">
        <v>0.37472246486635136</v>
      </c>
      <c r="T7911" s="211">
        <v>0.56742224070392688</v>
      </c>
      <c r="U7911" s="211">
        <v>0.34840367896889718</v>
      </c>
      <c r="V7911" s="211">
        <v>8.0480839712258653E-2</v>
      </c>
      <c r="W7911" s="211">
        <v>0.56023377135647989</v>
      </c>
      <c r="X7911" s="211">
        <v>0.30839024553125066</v>
      </c>
      <c r="Y7911" s="211">
        <v>0.66500633653183017</v>
      </c>
      <c r="Z7911" s="211">
        <v>0.14606384361170721</v>
      </c>
      <c r="AA7911" s="212">
        <v>0.12092715528889986</v>
      </c>
    </row>
    <row r="7912" spans="1:27" x14ac:dyDescent="0.35">
      <c r="A7912" s="210" t="s">
        <v>8588</v>
      </c>
      <c r="B7912" s="217">
        <v>190.44945735218107</v>
      </c>
      <c r="C7912" s="211">
        <v>8.4364651931560342E-2</v>
      </c>
      <c r="D7912" s="211">
        <v>0.12585349280019059</v>
      </c>
      <c r="E7912" s="211">
        <v>7.0608728601564794E-2</v>
      </c>
      <c r="F7912" s="211">
        <v>8.4911173991539829E-2</v>
      </c>
      <c r="G7912" s="211">
        <v>0.1234354385894879</v>
      </c>
      <c r="H7912" s="211">
        <v>0.11199049922339439</v>
      </c>
      <c r="I7912" s="211">
        <v>0.42824176966876976</v>
      </c>
      <c r="J7912" s="211">
        <v>0.47225031131373668</v>
      </c>
      <c r="K7912" s="211">
        <v>0.60373890168133004</v>
      </c>
      <c r="L7912" s="211">
        <v>0.27315150232678326</v>
      </c>
      <c r="M7912" s="211">
        <v>0.10202755688152658</v>
      </c>
      <c r="N7912" s="211">
        <v>0.44906151343818201</v>
      </c>
      <c r="O7912" s="211">
        <v>0.62689602667904964</v>
      </c>
      <c r="P7912" s="211">
        <v>7.0338095189468236E-2</v>
      </c>
      <c r="Q7912" s="211">
        <v>0.1145906062764694</v>
      </c>
      <c r="R7912" s="211">
        <v>0.428093281520802</v>
      </c>
      <c r="S7912" s="211">
        <v>0.37127586301429932</v>
      </c>
      <c r="T7912" s="211">
        <v>0.55018490526774322</v>
      </c>
      <c r="U7912" s="211">
        <v>0.52228450984284713</v>
      </c>
      <c r="V7912" s="211">
        <v>0.17417265588372341</v>
      </c>
      <c r="W7912" s="211">
        <v>0.54541950819224527</v>
      </c>
      <c r="X7912" s="211">
        <v>0.35369540213027245</v>
      </c>
      <c r="Y7912" s="211">
        <v>0.66209964967120349</v>
      </c>
      <c r="Z7912" s="211">
        <v>0.14350195721370249</v>
      </c>
      <c r="AA7912" s="212">
        <v>0.12068133519477335</v>
      </c>
    </row>
    <row r="7913" spans="1:27" x14ac:dyDescent="0.35">
      <c r="A7913" s="210" t="s">
        <v>8589</v>
      </c>
      <c r="B7913" s="217">
        <v>128.89974884281537</v>
      </c>
      <c r="C7913" s="211">
        <v>5.2490874814344723E-2</v>
      </c>
      <c r="D7913" s="211">
        <v>0.11914142916836228</v>
      </c>
      <c r="E7913" s="211">
        <v>7.2377740864882661E-2</v>
      </c>
      <c r="F7913" s="211">
        <v>9.4086132881417428E-2</v>
      </c>
      <c r="G7913" s="211">
        <v>0.12272459621753669</v>
      </c>
      <c r="H7913" s="211">
        <v>0.12243638436366285</v>
      </c>
      <c r="I7913" s="211">
        <v>0.52349286021150632</v>
      </c>
      <c r="J7913" s="211">
        <v>0.45572157681558506</v>
      </c>
      <c r="K7913" s="211">
        <v>0.57626899522101205</v>
      </c>
      <c r="L7913" s="211">
        <v>0.27711835540881696</v>
      </c>
      <c r="M7913" s="211">
        <v>8.4355714482536814E-2</v>
      </c>
      <c r="N7913" s="211">
        <v>0.39509916087040819</v>
      </c>
      <c r="O7913" s="211">
        <v>0.63716056150322387</v>
      </c>
      <c r="P7913" s="211">
        <v>6.5350009135331608E-2</v>
      </c>
      <c r="Q7913" s="211">
        <v>0.10911016486586032</v>
      </c>
      <c r="R7913" s="211">
        <v>0.43007024811226924</v>
      </c>
      <c r="S7913" s="211">
        <v>0.31409952720037093</v>
      </c>
      <c r="T7913" s="211">
        <v>0.57328478006866124</v>
      </c>
      <c r="U7913" s="211">
        <v>0.36625542713986964</v>
      </c>
      <c r="V7913" s="211">
        <v>0.14442281285859115</v>
      </c>
      <c r="W7913" s="211">
        <v>0.59247170814572447</v>
      </c>
      <c r="X7913" s="211">
        <v>0.3101350711455606</v>
      </c>
      <c r="Y7913" s="211">
        <v>0.65712752138048625</v>
      </c>
      <c r="Z7913" s="211">
        <v>0.14685629474209005</v>
      </c>
      <c r="AA7913" s="212">
        <v>0.12221302363579746</v>
      </c>
    </row>
    <row r="7914" spans="1:27" x14ac:dyDescent="0.35">
      <c r="A7914" s="210" t="s">
        <v>8590</v>
      </c>
      <c r="B7914" s="217">
        <v>152.53925259707088</v>
      </c>
      <c r="C7914" s="211">
        <v>5.7497323849820856E-2</v>
      </c>
      <c r="D7914" s="211">
        <v>0.1207747565756911</v>
      </c>
      <c r="E7914" s="211">
        <v>8.9152954312910343E-2</v>
      </c>
      <c r="F7914" s="211">
        <v>0.11492118243251788</v>
      </c>
      <c r="G7914" s="211">
        <v>0.12049721108035948</v>
      </c>
      <c r="H7914" s="211">
        <v>0.1206749792278099</v>
      </c>
      <c r="I7914" s="211">
        <v>0.51683077728343763</v>
      </c>
      <c r="J7914" s="211">
        <v>0.43674364589435105</v>
      </c>
      <c r="K7914" s="211">
        <v>0.55407689115587166</v>
      </c>
      <c r="L7914" s="211">
        <v>0.26938748628018711</v>
      </c>
      <c r="M7914" s="211">
        <v>9.1288460090818063E-2</v>
      </c>
      <c r="N7914" s="211">
        <v>0.57087417963086107</v>
      </c>
      <c r="O7914" s="211">
        <v>0.73092973105137127</v>
      </c>
      <c r="P7914" s="211">
        <v>6.8001502707723538E-2</v>
      </c>
      <c r="Q7914" s="211">
        <v>7.8230381457021381E-2</v>
      </c>
      <c r="R7914" s="211">
        <v>0.41507289712003109</v>
      </c>
      <c r="S7914" s="211">
        <v>0.36729315081086411</v>
      </c>
      <c r="T7914" s="211">
        <v>0.56258562036054349</v>
      </c>
      <c r="U7914" s="211">
        <v>0.39327446011758971</v>
      </c>
      <c r="V7914" s="211">
        <v>0.11853892449760504</v>
      </c>
      <c r="W7914" s="211">
        <v>0.56137980722492464</v>
      </c>
      <c r="X7914" s="211">
        <v>0.29143684180580404</v>
      </c>
      <c r="Y7914" s="211">
        <v>0.59474960292954548</v>
      </c>
      <c r="Z7914" s="211">
        <v>0.14964368028420538</v>
      </c>
      <c r="AA7914" s="212">
        <v>0.11509896143580173</v>
      </c>
    </row>
    <row r="7915" spans="1:27" x14ac:dyDescent="0.35">
      <c r="A7915" s="210" t="s">
        <v>8591</v>
      </c>
      <c r="B7915" s="217">
        <v>130.68669823501281</v>
      </c>
      <c r="C7915" s="211">
        <v>6.7335443099376904E-2</v>
      </c>
      <c r="D7915" s="211">
        <v>0.12584020837371038</v>
      </c>
      <c r="E7915" s="211">
        <v>6.994477683922691E-2</v>
      </c>
      <c r="F7915" s="211">
        <v>7.2989619712828357E-2</v>
      </c>
      <c r="G7915" s="211">
        <v>0.12370704873062896</v>
      </c>
      <c r="H7915" s="211">
        <v>0.11623379953200949</v>
      </c>
      <c r="I7915" s="211">
        <v>0.48162537804341682</v>
      </c>
      <c r="J7915" s="211">
        <v>0.47570442673996105</v>
      </c>
      <c r="K7915" s="211">
        <v>0.63865527779115439</v>
      </c>
      <c r="L7915" s="211">
        <v>0.27039717112405243</v>
      </c>
      <c r="M7915" s="211">
        <v>0.105437075204807</v>
      </c>
      <c r="N7915" s="211">
        <v>0.35956695183386705</v>
      </c>
      <c r="O7915" s="211">
        <v>0.72199736119570856</v>
      </c>
      <c r="P7915" s="211">
        <v>6.9030013612703361E-2</v>
      </c>
      <c r="Q7915" s="211">
        <v>4.928066959534342E-2</v>
      </c>
      <c r="R7915" s="211">
        <v>0.48468205181254947</v>
      </c>
      <c r="S7915" s="211">
        <v>0.33329582919421008</v>
      </c>
      <c r="T7915" s="211">
        <v>0.51240811862894531</v>
      </c>
      <c r="U7915" s="211">
        <v>0.41002616517964713</v>
      </c>
      <c r="V7915" s="211">
        <v>9.084084078648981E-2</v>
      </c>
      <c r="W7915" s="211">
        <v>0.46838420958218774</v>
      </c>
      <c r="X7915" s="211">
        <v>0.43088071058479099</v>
      </c>
      <c r="Y7915" s="211">
        <v>0.6672497216017873</v>
      </c>
      <c r="Z7915" s="211">
        <v>0.13679585695063207</v>
      </c>
      <c r="AA7915" s="212">
        <v>0.12118668904314503</v>
      </c>
    </row>
    <row r="7916" spans="1:27" x14ac:dyDescent="0.35">
      <c r="A7916" s="210" t="s">
        <v>8592</v>
      </c>
      <c r="B7916" s="217">
        <v>173.74835904364653</v>
      </c>
      <c r="C7916" s="211">
        <v>7.657609915100852E-2</v>
      </c>
      <c r="D7916" s="211">
        <v>0.12007983534445525</v>
      </c>
      <c r="E7916" s="211">
        <v>8.1003367741205853E-2</v>
      </c>
      <c r="F7916" s="211">
        <v>9.1445342873127708E-2</v>
      </c>
      <c r="G7916" s="211">
        <v>0.12155025745258594</v>
      </c>
      <c r="H7916" s="211">
        <v>0.11578928681933739</v>
      </c>
      <c r="I7916" s="211">
        <v>0.48624313858810569</v>
      </c>
      <c r="J7916" s="211">
        <v>0.42484071540080648</v>
      </c>
      <c r="K7916" s="211">
        <v>0.6168973460119952</v>
      </c>
      <c r="L7916" s="211">
        <v>0.27696353557043513</v>
      </c>
      <c r="M7916" s="211">
        <v>0.11023511122961652</v>
      </c>
      <c r="N7916" s="211">
        <v>0.43845229248454953</v>
      </c>
      <c r="O7916" s="211">
        <v>0.74679380743442225</v>
      </c>
      <c r="P7916" s="211">
        <v>6.9274263589678281E-2</v>
      </c>
      <c r="Q7916" s="211">
        <v>6.2518506708140048E-2</v>
      </c>
      <c r="R7916" s="211">
        <v>0.46742013030672508</v>
      </c>
      <c r="S7916" s="211">
        <v>0.28704936887333676</v>
      </c>
      <c r="T7916" s="211">
        <v>0.5757619073971193</v>
      </c>
      <c r="U7916" s="211">
        <v>0.48844330699731353</v>
      </c>
      <c r="V7916" s="211">
        <v>0.10849772707364815</v>
      </c>
      <c r="W7916" s="211">
        <v>0.52818077622336901</v>
      </c>
      <c r="X7916" s="211">
        <v>0.33289429565411521</v>
      </c>
      <c r="Y7916" s="211">
        <v>0.7824748622657689</v>
      </c>
      <c r="Z7916" s="211">
        <v>0.14890724471769096</v>
      </c>
      <c r="AA7916" s="212">
        <v>0.11950942783820341</v>
      </c>
    </row>
    <row r="7917" spans="1:27" x14ac:dyDescent="0.35">
      <c r="A7917" s="210" t="s">
        <v>8593</v>
      </c>
      <c r="B7917" s="217">
        <v>117.71372732810946</v>
      </c>
      <c r="C7917" s="211">
        <v>7.6704591252815896E-2</v>
      </c>
      <c r="D7917" s="211">
        <v>0.12910584546115103</v>
      </c>
      <c r="E7917" s="211">
        <v>7.6747940445838048E-2</v>
      </c>
      <c r="F7917" s="211">
        <v>0.1162530020018594</v>
      </c>
      <c r="G7917" s="211">
        <v>0.12012171173343926</v>
      </c>
      <c r="H7917" s="211">
        <v>0.12568839778131705</v>
      </c>
      <c r="I7917" s="211">
        <v>0.51894383959293855</v>
      </c>
      <c r="J7917" s="211">
        <v>0.43917421857302308</v>
      </c>
      <c r="K7917" s="211">
        <v>0.62126015312109528</v>
      </c>
      <c r="L7917" s="211">
        <v>0.27446731076037661</v>
      </c>
      <c r="M7917" s="211">
        <v>8.8517349384412483E-2</v>
      </c>
      <c r="N7917" s="211">
        <v>0.48613449345358051</v>
      </c>
      <c r="O7917" s="211">
        <v>0.61136387837473505</v>
      </c>
      <c r="P7917" s="211">
        <v>6.7820419660752182E-2</v>
      </c>
      <c r="Q7917" s="211">
        <v>8.1028238515697071E-2</v>
      </c>
      <c r="R7917" s="211">
        <v>0.43294106646065356</v>
      </c>
      <c r="S7917" s="211">
        <v>0.33120411397512572</v>
      </c>
      <c r="T7917" s="211">
        <v>0.59150885092085959</v>
      </c>
      <c r="U7917" s="211">
        <v>0.43214661112134767</v>
      </c>
      <c r="V7917" s="211">
        <v>6.7513353188664804E-2</v>
      </c>
      <c r="W7917" s="211">
        <v>0.58824978299695552</v>
      </c>
      <c r="X7917" s="211">
        <v>0.3255807097349368</v>
      </c>
      <c r="Y7917" s="211">
        <v>0.53024068057982066</v>
      </c>
      <c r="Z7917" s="211">
        <v>0.1444800852985908</v>
      </c>
      <c r="AA7917" s="212">
        <v>0.12016604971807433</v>
      </c>
    </row>
    <row r="7918" spans="1:27" x14ac:dyDescent="0.35">
      <c r="A7918" s="210" t="s">
        <v>8594</v>
      </c>
      <c r="B7918" s="217">
        <v>111.91719155366928</v>
      </c>
      <c r="C7918" s="211">
        <v>5.5367712622389272E-2</v>
      </c>
      <c r="D7918" s="211">
        <v>0.11698716033391034</v>
      </c>
      <c r="E7918" s="211">
        <v>7.200901152220468E-2</v>
      </c>
      <c r="F7918" s="211">
        <v>8.5234634074398699E-2</v>
      </c>
      <c r="G7918" s="211">
        <v>0.12413789971373784</v>
      </c>
      <c r="H7918" s="211">
        <v>0.10969876187213326</v>
      </c>
      <c r="I7918" s="211">
        <v>0.44311677746479666</v>
      </c>
      <c r="J7918" s="211">
        <v>0.44760845801338978</v>
      </c>
      <c r="K7918" s="211">
        <v>0.58320977269787599</v>
      </c>
      <c r="L7918" s="211">
        <v>0.27037455984045533</v>
      </c>
      <c r="M7918" s="211">
        <v>9.0514955522585552E-2</v>
      </c>
      <c r="N7918" s="211">
        <v>0.43331518452155621</v>
      </c>
      <c r="O7918" s="211">
        <v>0.71644165946748029</v>
      </c>
      <c r="P7918" s="211">
        <v>6.630920037783028E-2</v>
      </c>
      <c r="Q7918" s="211">
        <v>4.9878913654810397E-2</v>
      </c>
      <c r="R7918" s="211">
        <v>0.48022866260026154</v>
      </c>
      <c r="S7918" s="211">
        <v>0.31030525536903131</v>
      </c>
      <c r="T7918" s="211">
        <v>0.5615904884582188</v>
      </c>
      <c r="U7918" s="211">
        <v>0.40969680128333541</v>
      </c>
      <c r="V7918" s="211">
        <v>7.7248496804415062E-2</v>
      </c>
      <c r="W7918" s="211">
        <v>0.53186551351696132</v>
      </c>
      <c r="X7918" s="211">
        <v>0.36558945976476975</v>
      </c>
      <c r="Y7918" s="211">
        <v>0.576778407577897</v>
      </c>
      <c r="Z7918" s="211">
        <v>0.14828737781873322</v>
      </c>
      <c r="AA7918" s="212">
        <v>0.12086776383985354</v>
      </c>
    </row>
    <row r="7919" spans="1:27" x14ac:dyDescent="0.35">
      <c r="A7919" s="210" t="s">
        <v>8595</v>
      </c>
      <c r="B7919" s="217">
        <v>114.01007738533268</v>
      </c>
      <c r="C7919" s="211">
        <v>6.5068438938836903E-2</v>
      </c>
      <c r="D7919" s="211">
        <v>0.12599594005055142</v>
      </c>
      <c r="E7919" s="211">
        <v>7.0455552458585896E-2</v>
      </c>
      <c r="F7919" s="211">
        <v>0.11021480962915761</v>
      </c>
      <c r="G7919" s="211">
        <v>0.12256045770876323</v>
      </c>
      <c r="H7919" s="211">
        <v>0.10384194353394059</v>
      </c>
      <c r="I7919" s="211">
        <v>0.44008550382391881</v>
      </c>
      <c r="J7919" s="211">
        <v>0.4386977661148424</v>
      </c>
      <c r="K7919" s="211">
        <v>0.57517663945315645</v>
      </c>
      <c r="L7919" s="211">
        <v>0.27842016097590799</v>
      </c>
      <c r="M7919" s="211">
        <v>0.10391198170709026</v>
      </c>
      <c r="N7919" s="211">
        <v>0.41988186511791215</v>
      </c>
      <c r="O7919" s="211">
        <v>0.72550957447832487</v>
      </c>
      <c r="P7919" s="211">
        <v>6.9352233028566523E-2</v>
      </c>
      <c r="Q7919" s="211">
        <v>8.2301663307492057E-2</v>
      </c>
      <c r="R7919" s="211">
        <v>0.41547839836934308</v>
      </c>
      <c r="S7919" s="211">
        <v>0.29845446859864638</v>
      </c>
      <c r="T7919" s="211">
        <v>0.57164660110049892</v>
      </c>
      <c r="U7919" s="211">
        <v>0.39480191945956067</v>
      </c>
      <c r="V7919" s="211">
        <v>7.0909638740961678E-2</v>
      </c>
      <c r="W7919" s="211">
        <v>0.62557042497715598</v>
      </c>
      <c r="X7919" s="211">
        <v>0.34146719042380363</v>
      </c>
      <c r="Y7919" s="211">
        <v>0.57857623533779512</v>
      </c>
      <c r="Z7919" s="211">
        <v>0.1479998558048774</v>
      </c>
      <c r="AA7919" s="212">
        <v>0.12378233657365421</v>
      </c>
    </row>
    <row r="7920" spans="1:27" x14ac:dyDescent="0.35">
      <c r="A7920" s="210" t="s">
        <v>8596</v>
      </c>
      <c r="B7920" s="217">
        <v>120.01981063874997</v>
      </c>
      <c r="C7920" s="211">
        <v>8.8454678177298976E-2</v>
      </c>
      <c r="D7920" s="211">
        <v>0.11625125609689999</v>
      </c>
      <c r="E7920" s="211">
        <v>7.5712373080633305E-2</v>
      </c>
      <c r="F7920" s="211">
        <v>7.6635607550964352E-2</v>
      </c>
      <c r="G7920" s="211">
        <v>0.11692883545927221</v>
      </c>
      <c r="H7920" s="211">
        <v>0.11350333181260536</v>
      </c>
      <c r="I7920" s="211">
        <v>0.46467069404790956</v>
      </c>
      <c r="J7920" s="211">
        <v>0.44324537520899188</v>
      </c>
      <c r="K7920" s="211">
        <v>0.60884853140771444</v>
      </c>
      <c r="L7920" s="211">
        <v>0.27613126454753323</v>
      </c>
      <c r="M7920" s="211">
        <v>8.2232182285594341E-2</v>
      </c>
      <c r="N7920" s="211">
        <v>0.46332036776551272</v>
      </c>
      <c r="O7920" s="211">
        <v>0.70912154670892791</v>
      </c>
      <c r="P7920" s="211">
        <v>6.7698289348003468E-2</v>
      </c>
      <c r="Q7920" s="211">
        <v>4.9844962562729703E-2</v>
      </c>
      <c r="R7920" s="211">
        <v>0.45240078678489504</v>
      </c>
      <c r="S7920" s="211">
        <v>0.29080296441782938</v>
      </c>
      <c r="T7920" s="211">
        <v>0.55608642158085608</v>
      </c>
      <c r="U7920" s="211">
        <v>0.37423235252076315</v>
      </c>
      <c r="V7920" s="211">
        <v>7.2973200005527095E-2</v>
      </c>
      <c r="W7920" s="211">
        <v>0.56252440783974766</v>
      </c>
      <c r="X7920" s="211">
        <v>0.34801136245993525</v>
      </c>
      <c r="Y7920" s="211">
        <v>0.73772447384897433</v>
      </c>
      <c r="Z7920" s="211">
        <v>0.14504741555267503</v>
      </c>
      <c r="AA7920" s="212">
        <v>0.11975813499494325</v>
      </c>
    </row>
    <row r="7921" spans="1:27" x14ac:dyDescent="0.35">
      <c r="A7921" s="210" t="s">
        <v>8597</v>
      </c>
      <c r="B7921" s="217">
        <v>135.5548038437598</v>
      </c>
      <c r="C7921" s="211">
        <v>6.5395858756291267E-2</v>
      </c>
      <c r="D7921" s="211">
        <v>0.12209345921729456</v>
      </c>
      <c r="E7921" s="211">
        <v>7.9065166069690052E-2</v>
      </c>
      <c r="F7921" s="211">
        <v>9.4801870419271642E-2</v>
      </c>
      <c r="G7921" s="211">
        <v>0.11450308348144798</v>
      </c>
      <c r="H7921" s="211">
        <v>0.11608686273766267</v>
      </c>
      <c r="I7921" s="211">
        <v>0.49935688315987747</v>
      </c>
      <c r="J7921" s="211">
        <v>0.45320233330328824</v>
      </c>
      <c r="K7921" s="211">
        <v>0.52791977462691497</v>
      </c>
      <c r="L7921" s="211">
        <v>0.26928133857500514</v>
      </c>
      <c r="M7921" s="211">
        <v>0.11146344813504948</v>
      </c>
      <c r="N7921" s="211">
        <v>0.39587495028235598</v>
      </c>
      <c r="O7921" s="211">
        <v>0.76079818585445513</v>
      </c>
      <c r="P7921" s="211">
        <v>6.992231669234994E-2</v>
      </c>
      <c r="Q7921" s="211">
        <v>0.12721817059350124</v>
      </c>
      <c r="R7921" s="211">
        <v>0.41122100151245355</v>
      </c>
      <c r="S7921" s="211">
        <v>0.31686692739783096</v>
      </c>
      <c r="T7921" s="211">
        <v>0.49180109773799041</v>
      </c>
      <c r="U7921" s="211">
        <v>0.46181289288789973</v>
      </c>
      <c r="V7921" s="211">
        <v>7.7302676269819223E-2</v>
      </c>
      <c r="W7921" s="211">
        <v>0.53889894713456443</v>
      </c>
      <c r="X7921" s="211">
        <v>0.32962189740526893</v>
      </c>
      <c r="Y7921" s="211">
        <v>0.69298462753728707</v>
      </c>
      <c r="Z7921" s="211">
        <v>0.14670401875417391</v>
      </c>
      <c r="AA7921" s="212">
        <v>0.11981568701342835</v>
      </c>
    </row>
    <row r="7922" spans="1:27" x14ac:dyDescent="0.35">
      <c r="A7922" s="210" t="s">
        <v>8598</v>
      </c>
      <c r="B7922" s="217">
        <v>130.68905175591149</v>
      </c>
      <c r="C7922" s="211">
        <v>5.7777369985660451E-2</v>
      </c>
      <c r="D7922" s="211">
        <v>0.13080558496460726</v>
      </c>
      <c r="E7922" s="211">
        <v>8.2887936053209474E-2</v>
      </c>
      <c r="F7922" s="211">
        <v>0.10977706414430899</v>
      </c>
      <c r="G7922" s="211">
        <v>0.1167212000663789</v>
      </c>
      <c r="H7922" s="211">
        <v>0.11504721014601135</v>
      </c>
      <c r="I7922" s="211">
        <v>0.4552833563785082</v>
      </c>
      <c r="J7922" s="211">
        <v>0.43516894798968714</v>
      </c>
      <c r="K7922" s="211">
        <v>0.53076994587034254</v>
      </c>
      <c r="L7922" s="211">
        <v>0.27293681165468398</v>
      </c>
      <c r="M7922" s="211">
        <v>0.10372903085673414</v>
      </c>
      <c r="N7922" s="211">
        <v>0.56321195985530081</v>
      </c>
      <c r="O7922" s="211">
        <v>0.74173685448054627</v>
      </c>
      <c r="P7922" s="211">
        <v>6.4903608061299856E-2</v>
      </c>
      <c r="Q7922" s="211">
        <v>6.7234057377407355E-2</v>
      </c>
      <c r="R7922" s="211">
        <v>0.42740044298030333</v>
      </c>
      <c r="S7922" s="211">
        <v>0.37619918425503385</v>
      </c>
      <c r="T7922" s="211">
        <v>0.59201338504803691</v>
      </c>
      <c r="U7922" s="211">
        <v>0.49075477447486981</v>
      </c>
      <c r="V7922" s="211">
        <v>5.5593991222071731E-2</v>
      </c>
      <c r="W7922" s="211">
        <v>0.49898376965739843</v>
      </c>
      <c r="X7922" s="211">
        <v>0.31211573903515527</v>
      </c>
      <c r="Y7922" s="211">
        <v>0.59018149621190896</v>
      </c>
      <c r="Z7922" s="211">
        <v>0.14991550927502595</v>
      </c>
      <c r="AA7922" s="212">
        <v>0.11506496389846295</v>
      </c>
    </row>
    <row r="7923" spans="1:27" x14ac:dyDescent="0.35">
      <c r="A7923" s="210" t="s">
        <v>8599</v>
      </c>
      <c r="B7923" s="217">
        <v>160.22350370512456</v>
      </c>
      <c r="C7923" s="211">
        <v>7.5343354722080425E-2</v>
      </c>
      <c r="D7923" s="211">
        <v>0.12347090936265347</v>
      </c>
      <c r="E7923" s="211">
        <v>7.4444120514048043E-2</v>
      </c>
      <c r="F7923" s="211">
        <v>9.5844728092540216E-2</v>
      </c>
      <c r="G7923" s="211">
        <v>0.11532547430445422</v>
      </c>
      <c r="H7923" s="211">
        <v>0.12562731226110826</v>
      </c>
      <c r="I7923" s="211">
        <v>0.48362380493238277</v>
      </c>
      <c r="J7923" s="211">
        <v>0.41396181872374793</v>
      </c>
      <c r="K7923" s="211">
        <v>0.59055452019199706</v>
      </c>
      <c r="L7923" s="211">
        <v>0.27560070954461457</v>
      </c>
      <c r="M7923" s="211">
        <v>8.2593841748460919E-2</v>
      </c>
      <c r="N7923" s="211">
        <v>0.41225225246018704</v>
      </c>
      <c r="O7923" s="211">
        <v>0.78573749521869629</v>
      </c>
      <c r="P7923" s="211">
        <v>7.2219313081404335E-2</v>
      </c>
      <c r="Q7923" s="211">
        <v>4.2317801996186385E-2</v>
      </c>
      <c r="R7923" s="211">
        <v>0.42372101424406949</v>
      </c>
      <c r="S7923" s="211">
        <v>0.35509363269995858</v>
      </c>
      <c r="T7923" s="211">
        <v>0.52781929420137619</v>
      </c>
      <c r="U7923" s="211">
        <v>0.40596232700771917</v>
      </c>
      <c r="V7923" s="211">
        <v>0.1496341553601141</v>
      </c>
      <c r="W7923" s="211">
        <v>0.53779401779808034</v>
      </c>
      <c r="X7923" s="211">
        <v>0.28872500026926384</v>
      </c>
      <c r="Y7923" s="211">
        <v>0.70369381773450379</v>
      </c>
      <c r="Z7923" s="211">
        <v>0.14767858736760225</v>
      </c>
      <c r="AA7923" s="212">
        <v>0.11656541838341344</v>
      </c>
    </row>
    <row r="7924" spans="1:27" x14ac:dyDescent="0.35">
      <c r="A7924" s="210" t="s">
        <v>8600</v>
      </c>
      <c r="B7924" s="217">
        <v>141.92375674049612</v>
      </c>
      <c r="C7924" s="211">
        <v>5.9390613174704135E-2</v>
      </c>
      <c r="D7924" s="211">
        <v>0.13056672088725657</v>
      </c>
      <c r="E7924" s="211">
        <v>7.4283713173600649E-2</v>
      </c>
      <c r="F7924" s="211">
        <v>9.240141257554893E-2</v>
      </c>
      <c r="G7924" s="211">
        <v>0.11734041647772701</v>
      </c>
      <c r="H7924" s="211">
        <v>0.10814827129330237</v>
      </c>
      <c r="I7924" s="211">
        <v>0.45957630500276592</v>
      </c>
      <c r="J7924" s="211">
        <v>0.44894409125466861</v>
      </c>
      <c r="K7924" s="211">
        <v>0.61914370266389485</v>
      </c>
      <c r="L7924" s="211">
        <v>0.27387570439572945</v>
      </c>
      <c r="M7924" s="211">
        <v>0.10904675193717642</v>
      </c>
      <c r="N7924" s="211">
        <v>0.3998121336444202</v>
      </c>
      <c r="O7924" s="211">
        <v>0.71309664865447075</v>
      </c>
      <c r="P7924" s="211">
        <v>6.1880531508352085E-2</v>
      </c>
      <c r="Q7924" s="211">
        <v>0.10317472867357592</v>
      </c>
      <c r="R7924" s="211">
        <v>0.40486596104006817</v>
      </c>
      <c r="S7924" s="211">
        <v>0.27869105058997667</v>
      </c>
      <c r="T7924" s="211">
        <v>0.55554796389675865</v>
      </c>
      <c r="U7924" s="211">
        <v>0.48664865484030018</v>
      </c>
      <c r="V7924" s="211">
        <v>0.10484290356882874</v>
      </c>
      <c r="W7924" s="211">
        <v>0.51596650914807463</v>
      </c>
      <c r="X7924" s="211">
        <v>0.35970792159618886</v>
      </c>
      <c r="Y7924" s="211">
        <v>0.62052788348996724</v>
      </c>
      <c r="Z7924" s="211">
        <v>0.14733811559045087</v>
      </c>
      <c r="AA7924" s="212">
        <v>0.11851946570509704</v>
      </c>
    </row>
    <row r="7925" spans="1:27" x14ac:dyDescent="0.35">
      <c r="A7925" s="210" t="s">
        <v>8601</v>
      </c>
      <c r="B7925" s="217">
        <v>137.39765889735921</v>
      </c>
      <c r="C7925" s="211">
        <v>5.5967009430164416E-2</v>
      </c>
      <c r="D7925" s="211">
        <v>0.12638790397759972</v>
      </c>
      <c r="E7925" s="211">
        <v>8.8555900300994805E-2</v>
      </c>
      <c r="F7925" s="211">
        <v>0.1088563536179333</v>
      </c>
      <c r="G7925" s="211">
        <v>0.11842805372364366</v>
      </c>
      <c r="H7925" s="211">
        <v>0.112471277362004</v>
      </c>
      <c r="I7925" s="211">
        <v>0.50170332562098197</v>
      </c>
      <c r="J7925" s="211">
        <v>0.46586667129240295</v>
      </c>
      <c r="K7925" s="211">
        <v>0.64048730710188639</v>
      </c>
      <c r="L7925" s="211">
        <v>0.27292693108892702</v>
      </c>
      <c r="M7925" s="211">
        <v>9.3016472667087846E-2</v>
      </c>
      <c r="N7925" s="211">
        <v>0.40749290481213096</v>
      </c>
      <c r="O7925" s="211">
        <v>0.77292845756783513</v>
      </c>
      <c r="P7925" s="211">
        <v>7.1572404018485247E-2</v>
      </c>
      <c r="Q7925" s="211">
        <v>9.7878616004074562E-2</v>
      </c>
      <c r="R7925" s="211">
        <v>0.42449699557357717</v>
      </c>
      <c r="S7925" s="211">
        <v>0.38457248462720173</v>
      </c>
      <c r="T7925" s="211">
        <v>0.59613392115725006</v>
      </c>
      <c r="U7925" s="211">
        <v>0.46679377485335094</v>
      </c>
      <c r="V7925" s="211">
        <v>7.1708465263762899E-2</v>
      </c>
      <c r="W7925" s="211">
        <v>0.53062461158602692</v>
      </c>
      <c r="X7925" s="211">
        <v>0.33717089268903239</v>
      </c>
      <c r="Y7925" s="211">
        <v>0.68955148171560421</v>
      </c>
      <c r="Z7925" s="211">
        <v>0.14749946674341216</v>
      </c>
      <c r="AA7925" s="212">
        <v>0.12472888483829386</v>
      </c>
    </row>
    <row r="7926" spans="1:27" x14ac:dyDescent="0.35">
      <c r="A7926" s="210" t="s">
        <v>8602</v>
      </c>
      <c r="B7926" s="217">
        <v>147.32592026019739</v>
      </c>
      <c r="C7926" s="211">
        <v>7.2024246064352759E-2</v>
      </c>
      <c r="D7926" s="211">
        <v>0.12889238045424828</v>
      </c>
      <c r="E7926" s="211">
        <v>7.821004602388909E-2</v>
      </c>
      <c r="F7926" s="211">
        <v>0.10032562093185318</v>
      </c>
      <c r="G7926" s="211">
        <v>0.11958843531873251</v>
      </c>
      <c r="H7926" s="211">
        <v>0.12840127920707134</v>
      </c>
      <c r="I7926" s="211">
        <v>0.44508897368317801</v>
      </c>
      <c r="J7926" s="211">
        <v>0.44542313872903549</v>
      </c>
      <c r="K7926" s="211">
        <v>0.55565995991292605</v>
      </c>
      <c r="L7926" s="211">
        <v>0.27908319872597043</v>
      </c>
      <c r="M7926" s="211">
        <v>9.0862904238059997E-2</v>
      </c>
      <c r="N7926" s="211">
        <v>0.51813045422478665</v>
      </c>
      <c r="O7926" s="211">
        <v>0.71661415646233673</v>
      </c>
      <c r="P7926" s="211">
        <v>6.7809396704301306E-2</v>
      </c>
      <c r="Q7926" s="211">
        <v>5.2948511507352261E-2</v>
      </c>
      <c r="R7926" s="211">
        <v>0.38597549101312217</v>
      </c>
      <c r="S7926" s="211">
        <v>0.30920455817818182</v>
      </c>
      <c r="T7926" s="211">
        <v>0.55450484851520643</v>
      </c>
      <c r="U7926" s="211">
        <v>0.41079342558042603</v>
      </c>
      <c r="V7926" s="211">
        <v>0.1326078627101151</v>
      </c>
      <c r="W7926" s="211">
        <v>0.59864609898047505</v>
      </c>
      <c r="X7926" s="211">
        <v>0.37185365004386917</v>
      </c>
      <c r="Y7926" s="211">
        <v>0.69360463078375401</v>
      </c>
      <c r="Z7926" s="211">
        <v>0.14992200535767081</v>
      </c>
      <c r="AA7926" s="212">
        <v>0.12036612528359635</v>
      </c>
    </row>
    <row r="7927" spans="1:27" x14ac:dyDescent="0.35">
      <c r="A7927" s="210" t="s">
        <v>8603</v>
      </c>
      <c r="B7927" s="217">
        <v>188.74690970245618</v>
      </c>
      <c r="C7927" s="211">
        <v>7.0779146210570965E-2</v>
      </c>
      <c r="D7927" s="211">
        <v>0.13110424805382931</v>
      </c>
      <c r="E7927" s="211">
        <v>8.0626086772579694E-2</v>
      </c>
      <c r="F7927" s="211">
        <v>9.4394405242981261E-2</v>
      </c>
      <c r="G7927" s="211">
        <v>0.12094793500677962</v>
      </c>
      <c r="H7927" s="211">
        <v>0.11442642125985886</v>
      </c>
      <c r="I7927" s="211">
        <v>0.52785952557424487</v>
      </c>
      <c r="J7927" s="211">
        <v>0.44242284029502671</v>
      </c>
      <c r="K7927" s="211">
        <v>0.61291251609393693</v>
      </c>
      <c r="L7927" s="211">
        <v>0.28000575918149639</v>
      </c>
      <c r="M7927" s="211">
        <v>0.1185544888610814</v>
      </c>
      <c r="N7927" s="211">
        <v>0.54911150674661735</v>
      </c>
      <c r="O7927" s="211">
        <v>0.65851749466836018</v>
      </c>
      <c r="P7927" s="211">
        <v>6.324052909698942E-2</v>
      </c>
      <c r="Q7927" s="211">
        <v>0.14058633867270803</v>
      </c>
      <c r="R7927" s="211">
        <v>0.39896917049405567</v>
      </c>
      <c r="S7927" s="211">
        <v>0.36070365721681447</v>
      </c>
      <c r="T7927" s="211">
        <v>0.5403032475191667</v>
      </c>
      <c r="U7927" s="211">
        <v>0.51721069173993872</v>
      </c>
      <c r="V7927" s="211">
        <v>0.13839300165533086</v>
      </c>
      <c r="W7927" s="211">
        <v>0.52499762324763599</v>
      </c>
      <c r="X7927" s="211">
        <v>0.32804250864011431</v>
      </c>
      <c r="Y7927" s="211">
        <v>0.68080229231164435</v>
      </c>
      <c r="Z7927" s="211">
        <v>0.14989611822214147</v>
      </c>
      <c r="AA7927" s="212">
        <v>0.11800942201407111</v>
      </c>
    </row>
    <row r="7928" spans="1:27" x14ac:dyDescent="0.35">
      <c r="A7928" s="210" t="s">
        <v>8604</v>
      </c>
      <c r="B7928" s="217">
        <v>133.13144849978329</v>
      </c>
      <c r="C7928" s="211">
        <v>5.8962744720541561E-2</v>
      </c>
      <c r="D7928" s="211">
        <v>0.12233437023006419</v>
      </c>
      <c r="E7928" s="211">
        <v>8.4201060531321786E-2</v>
      </c>
      <c r="F7928" s="211">
        <v>0.10777648280822812</v>
      </c>
      <c r="G7928" s="211">
        <v>0.12253061135397372</v>
      </c>
      <c r="H7928" s="211">
        <v>0.11060207105791459</v>
      </c>
      <c r="I7928" s="211">
        <v>0.49217003748653393</v>
      </c>
      <c r="J7928" s="211">
        <v>0.38845599267066655</v>
      </c>
      <c r="K7928" s="211">
        <v>0.55203238755371664</v>
      </c>
      <c r="L7928" s="211">
        <v>0.27777008263052738</v>
      </c>
      <c r="M7928" s="211">
        <v>9.7494835722813755E-2</v>
      </c>
      <c r="N7928" s="211">
        <v>0.51258792159097821</v>
      </c>
      <c r="O7928" s="211">
        <v>0.69598124426234187</v>
      </c>
      <c r="P7928" s="211">
        <v>6.5206635295820312E-2</v>
      </c>
      <c r="Q7928" s="211">
        <v>7.2891916525194944E-2</v>
      </c>
      <c r="R7928" s="211">
        <v>0.47406914907865244</v>
      </c>
      <c r="S7928" s="211">
        <v>0.37192845210494097</v>
      </c>
      <c r="T7928" s="211">
        <v>0.51882640339730712</v>
      </c>
      <c r="U7928" s="211">
        <v>0.43684978678935582</v>
      </c>
      <c r="V7928" s="211">
        <v>9.3577626015411072E-2</v>
      </c>
      <c r="W7928" s="211">
        <v>0.52760531516446019</v>
      </c>
      <c r="X7928" s="211">
        <v>0.44071454129870646</v>
      </c>
      <c r="Y7928" s="211">
        <v>0.58678264478324815</v>
      </c>
      <c r="Z7928" s="211">
        <v>0.14986865575593625</v>
      </c>
      <c r="AA7928" s="212">
        <v>0.11687027501550272</v>
      </c>
    </row>
    <row r="7929" spans="1:27" x14ac:dyDescent="0.35">
      <c r="A7929" s="210" t="s">
        <v>8605</v>
      </c>
      <c r="B7929" s="217">
        <v>158.27663231003183</v>
      </c>
      <c r="C7929" s="211">
        <v>7.73522153698325E-2</v>
      </c>
      <c r="D7929" s="211">
        <v>0.11956552072938938</v>
      </c>
      <c r="E7929" s="211">
        <v>7.6927247869454554E-2</v>
      </c>
      <c r="F7929" s="211">
        <v>9.4014802888340368E-2</v>
      </c>
      <c r="G7929" s="211">
        <v>0.12248321184698061</v>
      </c>
      <c r="H7929" s="211">
        <v>0.12229328138863221</v>
      </c>
      <c r="I7929" s="211">
        <v>0.46850182898396892</v>
      </c>
      <c r="J7929" s="211">
        <v>0.46279719521506912</v>
      </c>
      <c r="K7929" s="211">
        <v>0.59178493654718167</v>
      </c>
      <c r="L7929" s="211">
        <v>0.27692139162314722</v>
      </c>
      <c r="M7929" s="211">
        <v>9.3227432301733124E-2</v>
      </c>
      <c r="N7929" s="211">
        <v>0.41984310498082789</v>
      </c>
      <c r="O7929" s="211">
        <v>0.66221616335473632</v>
      </c>
      <c r="P7929" s="211">
        <v>7.1249331735961069E-2</v>
      </c>
      <c r="Q7929" s="211">
        <v>0.12228590426900569</v>
      </c>
      <c r="R7929" s="211">
        <v>0.47164749208667017</v>
      </c>
      <c r="S7929" s="211">
        <v>0.33809392563175761</v>
      </c>
      <c r="T7929" s="211">
        <v>0.46094427696962054</v>
      </c>
      <c r="U7929" s="211">
        <v>0.3426195441591407</v>
      </c>
      <c r="V7929" s="211">
        <v>0.12974807726534271</v>
      </c>
      <c r="W7929" s="211">
        <v>0.5290746907188939</v>
      </c>
      <c r="X7929" s="211">
        <v>0.32935336258591619</v>
      </c>
      <c r="Y7929" s="211">
        <v>0.74385398236432909</v>
      </c>
      <c r="Z7929" s="211">
        <v>0.14662699529548204</v>
      </c>
      <c r="AA7929" s="212">
        <v>0.11260824795890033</v>
      </c>
    </row>
    <row r="7930" spans="1:27" x14ac:dyDescent="0.35">
      <c r="A7930" s="210" t="s">
        <v>8606</v>
      </c>
      <c r="B7930" s="217">
        <v>131.9774133856196</v>
      </c>
      <c r="C7930" s="211">
        <v>7.8979769107671585E-2</v>
      </c>
      <c r="D7930" s="211">
        <v>0.12533541968296255</v>
      </c>
      <c r="E7930" s="211">
        <v>8.0768917612731583E-2</v>
      </c>
      <c r="F7930" s="211">
        <v>0.10404991278765549</v>
      </c>
      <c r="G7930" s="211">
        <v>0.11837501879814796</v>
      </c>
      <c r="H7930" s="211">
        <v>0.12002776575562066</v>
      </c>
      <c r="I7930" s="211">
        <v>0.44083765010779896</v>
      </c>
      <c r="J7930" s="211">
        <v>0.46208605096741601</v>
      </c>
      <c r="K7930" s="211">
        <v>0.59124854998261989</v>
      </c>
      <c r="L7930" s="211">
        <v>0.27184397383065739</v>
      </c>
      <c r="M7930" s="211">
        <v>0.10056113653088074</v>
      </c>
      <c r="N7930" s="211">
        <v>0.54182283103639728</v>
      </c>
      <c r="O7930" s="211">
        <v>0.64561350141536678</v>
      </c>
      <c r="P7930" s="211">
        <v>6.8726067725240661E-2</v>
      </c>
      <c r="Q7930" s="211">
        <v>4.6650066647822189E-2</v>
      </c>
      <c r="R7930" s="211">
        <v>0.37718848144681882</v>
      </c>
      <c r="S7930" s="211">
        <v>0.34627537677388942</v>
      </c>
      <c r="T7930" s="211">
        <v>0.55788058569679833</v>
      </c>
      <c r="U7930" s="211">
        <v>0.51537516811652273</v>
      </c>
      <c r="V7930" s="211">
        <v>6.346910481463236E-2</v>
      </c>
      <c r="W7930" s="211">
        <v>0.50747805375217903</v>
      </c>
      <c r="X7930" s="211">
        <v>0.32927016738359138</v>
      </c>
      <c r="Y7930" s="211">
        <v>0.69917676260325901</v>
      </c>
      <c r="Z7930" s="211">
        <v>0.14703856940030569</v>
      </c>
      <c r="AA7930" s="212">
        <v>0.12123047392896348</v>
      </c>
    </row>
    <row r="7931" spans="1:27" x14ac:dyDescent="0.35">
      <c r="A7931" s="210" t="s">
        <v>8607</v>
      </c>
      <c r="B7931" s="217">
        <v>129.26550309912193</v>
      </c>
      <c r="C7931" s="211">
        <v>5.7363712569781948E-2</v>
      </c>
      <c r="D7931" s="211">
        <v>0.12467627470161985</v>
      </c>
      <c r="E7931" s="211">
        <v>7.9942739956332026E-2</v>
      </c>
      <c r="F7931" s="211">
        <v>9.704035212166158E-2</v>
      </c>
      <c r="G7931" s="211">
        <v>0.11768660596523901</v>
      </c>
      <c r="H7931" s="211">
        <v>0.11354288488238484</v>
      </c>
      <c r="I7931" s="211">
        <v>0.48881170354948378</v>
      </c>
      <c r="J7931" s="211">
        <v>0.42451407913954475</v>
      </c>
      <c r="K7931" s="211">
        <v>0.58461312099398444</v>
      </c>
      <c r="L7931" s="211">
        <v>0.27645423266778052</v>
      </c>
      <c r="M7931" s="211">
        <v>0.10315539472192875</v>
      </c>
      <c r="N7931" s="211">
        <v>0.45941289085781933</v>
      </c>
      <c r="O7931" s="211">
        <v>0.62841089097689284</v>
      </c>
      <c r="P7931" s="211">
        <v>6.7080912521785635E-2</v>
      </c>
      <c r="Q7931" s="211">
        <v>0.10040426241742968</v>
      </c>
      <c r="R7931" s="211">
        <v>0.40934658011944663</v>
      </c>
      <c r="S7931" s="211">
        <v>0.33960240225127658</v>
      </c>
      <c r="T7931" s="211">
        <v>0.53895023151440047</v>
      </c>
      <c r="U7931" s="211">
        <v>0.3774593275280535</v>
      </c>
      <c r="V7931" s="211">
        <v>0.10084484720174644</v>
      </c>
      <c r="W7931" s="211">
        <v>0.56463109521372701</v>
      </c>
      <c r="X7931" s="211">
        <v>0.2883719103076765</v>
      </c>
      <c r="Y7931" s="211">
        <v>0.66716409577880786</v>
      </c>
      <c r="Z7931" s="211">
        <v>0.14248312098646476</v>
      </c>
      <c r="AA7931" s="212">
        <v>0.12279666159272601</v>
      </c>
    </row>
    <row r="7932" spans="1:27" x14ac:dyDescent="0.35">
      <c r="A7932" s="210" t="s">
        <v>8608</v>
      </c>
      <c r="B7932" s="217">
        <v>113.89999129642381</v>
      </c>
      <c r="C7932" s="211">
        <v>5.7099158666143832E-2</v>
      </c>
      <c r="D7932" s="211">
        <v>0.12436704775482853</v>
      </c>
      <c r="E7932" s="211">
        <v>8.5766418339045872E-2</v>
      </c>
      <c r="F7932" s="211">
        <v>0.10088615463728484</v>
      </c>
      <c r="G7932" s="211">
        <v>0.12119461802675995</v>
      </c>
      <c r="H7932" s="211">
        <v>0.11173336004837037</v>
      </c>
      <c r="I7932" s="211">
        <v>0.49483885448630816</v>
      </c>
      <c r="J7932" s="211">
        <v>0.44182349255006309</v>
      </c>
      <c r="K7932" s="211">
        <v>0.60808592148761076</v>
      </c>
      <c r="L7932" s="211">
        <v>0.28187098327244375</v>
      </c>
      <c r="M7932" s="211">
        <v>9.0069819447844646E-2</v>
      </c>
      <c r="N7932" s="211">
        <v>0.44785444368805105</v>
      </c>
      <c r="O7932" s="211">
        <v>0.62378670777186651</v>
      </c>
      <c r="P7932" s="211">
        <v>6.6281422395063141E-2</v>
      </c>
      <c r="Q7932" s="211">
        <v>5.3485487416174274E-2</v>
      </c>
      <c r="R7932" s="211">
        <v>0.39065446419066552</v>
      </c>
      <c r="S7932" s="211">
        <v>0.33348643349013801</v>
      </c>
      <c r="T7932" s="211">
        <v>0.46742689295645884</v>
      </c>
      <c r="U7932" s="211">
        <v>0.34282124861815699</v>
      </c>
      <c r="V7932" s="211">
        <v>7.1927789096484479E-2</v>
      </c>
      <c r="W7932" s="211">
        <v>0.60602954092060668</v>
      </c>
      <c r="X7932" s="211">
        <v>0.27027131125590165</v>
      </c>
      <c r="Y7932" s="211">
        <v>0.65465928390634753</v>
      </c>
      <c r="Z7932" s="211">
        <v>0.14921220468036742</v>
      </c>
      <c r="AA7932" s="212">
        <v>0.11680252147102067</v>
      </c>
    </row>
    <row r="7933" spans="1:27" x14ac:dyDescent="0.35">
      <c r="A7933" s="210" t="s">
        <v>8609</v>
      </c>
      <c r="B7933" s="217">
        <v>151.51394046345027</v>
      </c>
      <c r="C7933" s="211">
        <v>7.9547691320337344E-2</v>
      </c>
      <c r="D7933" s="211">
        <v>0.12985437813375539</v>
      </c>
      <c r="E7933" s="211">
        <v>7.8988966166653796E-2</v>
      </c>
      <c r="F7933" s="211">
        <v>0.1081543189913422</v>
      </c>
      <c r="G7933" s="211">
        <v>0.11720030426285533</v>
      </c>
      <c r="H7933" s="211">
        <v>0.12459564352659651</v>
      </c>
      <c r="I7933" s="211">
        <v>0.50336153665687944</v>
      </c>
      <c r="J7933" s="211">
        <v>0.43864223875451769</v>
      </c>
      <c r="K7933" s="211">
        <v>0.62642837395405904</v>
      </c>
      <c r="L7933" s="211">
        <v>0.27774073620812484</v>
      </c>
      <c r="M7933" s="211">
        <v>8.1746752906384113E-2</v>
      </c>
      <c r="N7933" s="211">
        <v>0.40998088731257881</v>
      </c>
      <c r="O7933" s="211">
        <v>0.7333619962467357</v>
      </c>
      <c r="P7933" s="211">
        <v>6.3324774716792376E-2</v>
      </c>
      <c r="Q7933" s="211">
        <v>6.1147552633570176E-2</v>
      </c>
      <c r="R7933" s="211">
        <v>0.47188895450173229</v>
      </c>
      <c r="S7933" s="211">
        <v>0.29694997956261709</v>
      </c>
      <c r="T7933" s="211">
        <v>0.52688007659647607</v>
      </c>
      <c r="U7933" s="211">
        <v>0.48086422297075337</v>
      </c>
      <c r="V7933" s="211">
        <v>0.12364854756989087</v>
      </c>
      <c r="W7933" s="211">
        <v>0.59610863007929005</v>
      </c>
      <c r="X7933" s="211">
        <v>0.27819234216198718</v>
      </c>
      <c r="Y7933" s="211">
        <v>0.75226808670029177</v>
      </c>
      <c r="Z7933" s="211">
        <v>0.14764339910361585</v>
      </c>
      <c r="AA7933" s="212">
        <v>0.11758122538956273</v>
      </c>
    </row>
    <row r="7934" spans="1:27" x14ac:dyDescent="0.35">
      <c r="A7934" s="210" t="s">
        <v>8610</v>
      </c>
      <c r="B7934" s="217">
        <v>125.38512037991821</v>
      </c>
      <c r="C7934" s="211">
        <v>6.1848836000183233E-2</v>
      </c>
      <c r="D7934" s="211">
        <v>0.12459980499179463</v>
      </c>
      <c r="E7934" s="211">
        <v>8.1617622814761107E-2</v>
      </c>
      <c r="F7934" s="211">
        <v>8.1363798063309192E-2</v>
      </c>
      <c r="G7934" s="211">
        <v>0.1220418369474601</v>
      </c>
      <c r="H7934" s="211">
        <v>0.11636478770232732</v>
      </c>
      <c r="I7934" s="211">
        <v>0.42650877755823713</v>
      </c>
      <c r="J7934" s="211">
        <v>0.45670997177214551</v>
      </c>
      <c r="K7934" s="211">
        <v>0.59790444476129201</v>
      </c>
      <c r="L7934" s="211">
        <v>0.27994130823350616</v>
      </c>
      <c r="M7934" s="211">
        <v>9.0872320932406464E-2</v>
      </c>
      <c r="N7934" s="211">
        <v>0.4872268647994985</v>
      </c>
      <c r="O7934" s="211">
        <v>0.66426836094948338</v>
      </c>
      <c r="P7934" s="211">
        <v>6.5925086253525805E-2</v>
      </c>
      <c r="Q7934" s="211">
        <v>0.14091493623574991</v>
      </c>
      <c r="R7934" s="211">
        <v>0.40432947334829905</v>
      </c>
      <c r="S7934" s="211">
        <v>0.30788804681571602</v>
      </c>
      <c r="T7934" s="211">
        <v>0.49488451992924226</v>
      </c>
      <c r="U7934" s="211">
        <v>0.50936655416729981</v>
      </c>
      <c r="V7934" s="211">
        <v>8.907005917241026E-2</v>
      </c>
      <c r="W7934" s="211">
        <v>0.52546419741288697</v>
      </c>
      <c r="X7934" s="211">
        <v>0.30319549175394878</v>
      </c>
      <c r="Y7934" s="211">
        <v>0.58253422888423689</v>
      </c>
      <c r="Z7934" s="211">
        <v>0.14955910081089033</v>
      </c>
      <c r="AA7934" s="212">
        <v>0.12519906810650558</v>
      </c>
    </row>
    <row r="7935" spans="1:27" x14ac:dyDescent="0.35">
      <c r="A7935" s="210" t="s">
        <v>8611</v>
      </c>
      <c r="B7935" s="217">
        <v>116.43685812934501</v>
      </c>
      <c r="C7935" s="211">
        <v>6.6623070718336286E-2</v>
      </c>
      <c r="D7935" s="211">
        <v>0.12891312505201577</v>
      </c>
      <c r="E7935" s="211">
        <v>6.7272067767785354E-2</v>
      </c>
      <c r="F7935" s="211">
        <v>0.11751288934636171</v>
      </c>
      <c r="G7935" s="211">
        <v>0.11774946686828547</v>
      </c>
      <c r="H7935" s="211">
        <v>0.10052223233356529</v>
      </c>
      <c r="I7935" s="211">
        <v>0.42491032095675529</v>
      </c>
      <c r="J7935" s="211">
        <v>0.40892547585118633</v>
      </c>
      <c r="K7935" s="211">
        <v>0.57445839180973612</v>
      </c>
      <c r="L7935" s="211">
        <v>0.28187773116090181</v>
      </c>
      <c r="M7935" s="211">
        <v>8.5853811703885161E-2</v>
      </c>
      <c r="N7935" s="211">
        <v>0.34692166922436374</v>
      </c>
      <c r="O7935" s="211">
        <v>0.68640433573588244</v>
      </c>
      <c r="P7935" s="211">
        <v>7.0702807773770263E-2</v>
      </c>
      <c r="Q7935" s="211">
        <v>7.4740985407405938E-2</v>
      </c>
      <c r="R7935" s="211">
        <v>0.41993663908588663</v>
      </c>
      <c r="S7935" s="211">
        <v>0.31576033025243805</v>
      </c>
      <c r="T7935" s="211">
        <v>0.5571786102044558</v>
      </c>
      <c r="U7935" s="211">
        <v>0.37730328175472899</v>
      </c>
      <c r="V7935" s="211">
        <v>7.8601941005960352E-2</v>
      </c>
      <c r="W7935" s="211">
        <v>0.59656346055307419</v>
      </c>
      <c r="X7935" s="211">
        <v>0.28478469294494724</v>
      </c>
      <c r="Y7935" s="211">
        <v>0.60076519866668709</v>
      </c>
      <c r="Z7935" s="211">
        <v>0.14573371723319126</v>
      </c>
      <c r="AA7935" s="212">
        <v>0.11538110585970082</v>
      </c>
    </row>
    <row r="7936" spans="1:27" x14ac:dyDescent="0.35">
      <c r="A7936" s="210" t="s">
        <v>8612</v>
      </c>
      <c r="B7936" s="217">
        <v>157.47677755319958</v>
      </c>
      <c r="C7936" s="211">
        <v>7.0274317616329351E-2</v>
      </c>
      <c r="D7936" s="211">
        <v>0.12114148313634965</v>
      </c>
      <c r="E7936" s="211">
        <v>8.6285309406991306E-2</v>
      </c>
      <c r="F7936" s="211">
        <v>9.7154374545144473E-2</v>
      </c>
      <c r="G7936" s="211">
        <v>0.12332598828790345</v>
      </c>
      <c r="H7936" s="211">
        <v>0.12407012407383533</v>
      </c>
      <c r="I7936" s="211">
        <v>0.46892388778460481</v>
      </c>
      <c r="J7936" s="211">
        <v>0.49369701546791056</v>
      </c>
      <c r="K7936" s="211">
        <v>0.59264670628350524</v>
      </c>
      <c r="L7936" s="211">
        <v>0.27644303191739006</v>
      </c>
      <c r="M7936" s="211">
        <v>9.6029076317051876E-2</v>
      </c>
      <c r="N7936" s="211">
        <v>0.40067739989071538</v>
      </c>
      <c r="O7936" s="211">
        <v>0.68544297676913879</v>
      </c>
      <c r="P7936" s="211">
        <v>6.5470387445148867E-2</v>
      </c>
      <c r="Q7936" s="211">
        <v>8.6966356911823348E-2</v>
      </c>
      <c r="R7936" s="211">
        <v>0.43827203552414901</v>
      </c>
      <c r="S7936" s="211">
        <v>0.32824920062289886</v>
      </c>
      <c r="T7936" s="211">
        <v>0.56926711291332877</v>
      </c>
      <c r="U7936" s="211">
        <v>0.44637666725117187</v>
      </c>
      <c r="V7936" s="211">
        <v>0.17225759365572571</v>
      </c>
      <c r="W7936" s="211">
        <v>0.53979123851637489</v>
      </c>
      <c r="X7936" s="211">
        <v>0.36530072981327255</v>
      </c>
      <c r="Y7936" s="211">
        <v>0.65604981259697281</v>
      </c>
      <c r="Z7936" s="211">
        <v>0.14720273005960652</v>
      </c>
      <c r="AA7936" s="212">
        <v>0.1258460375562995</v>
      </c>
    </row>
    <row r="7937" spans="1:27" x14ac:dyDescent="0.35">
      <c r="A7937" s="210" t="s">
        <v>8613</v>
      </c>
      <c r="B7937" s="217">
        <v>169.09131021316301</v>
      </c>
      <c r="C7937" s="211">
        <v>6.6382776739594557E-2</v>
      </c>
      <c r="D7937" s="211">
        <v>0.12509922972423951</v>
      </c>
      <c r="E7937" s="211">
        <v>8.4719301123386909E-2</v>
      </c>
      <c r="F7937" s="211">
        <v>6.8102254157503359E-2</v>
      </c>
      <c r="G7937" s="211">
        <v>0.11742706313659654</v>
      </c>
      <c r="H7937" s="211">
        <v>0.11863792273643536</v>
      </c>
      <c r="I7937" s="211">
        <v>0.49368635368988084</v>
      </c>
      <c r="J7937" s="211">
        <v>0.45618068664318012</v>
      </c>
      <c r="K7937" s="211">
        <v>0.63767605900000135</v>
      </c>
      <c r="L7937" s="211">
        <v>0.27590085614229171</v>
      </c>
      <c r="M7937" s="211">
        <v>0.11917585697383046</v>
      </c>
      <c r="N7937" s="211">
        <v>0.40115485599437251</v>
      </c>
      <c r="O7937" s="211">
        <v>0.6280160817712882</v>
      </c>
      <c r="P7937" s="211">
        <v>6.7053685324151013E-2</v>
      </c>
      <c r="Q7937" s="211">
        <v>0.12871578908659581</v>
      </c>
      <c r="R7937" s="211">
        <v>0.44666086805320543</v>
      </c>
      <c r="S7937" s="211">
        <v>0.37998244546835624</v>
      </c>
      <c r="T7937" s="211">
        <v>0.57782658432804823</v>
      </c>
      <c r="U7937" s="211">
        <v>0.4315503056948865</v>
      </c>
      <c r="V7937" s="211">
        <v>0.1058365519581187</v>
      </c>
      <c r="W7937" s="211">
        <v>0.53485786255265688</v>
      </c>
      <c r="X7937" s="211">
        <v>0.3666601200572579</v>
      </c>
      <c r="Y7937" s="211">
        <v>0.68802695763806021</v>
      </c>
      <c r="Z7937" s="211">
        <v>0.14724915793255622</v>
      </c>
      <c r="AA7937" s="212">
        <v>0.11450788592351514</v>
      </c>
    </row>
    <row r="7938" spans="1:27" x14ac:dyDescent="0.35">
      <c r="A7938" s="210" t="s">
        <v>8614</v>
      </c>
      <c r="B7938" s="217">
        <v>142.64488432426404</v>
      </c>
      <c r="C7938" s="211">
        <v>7.358871378365428E-2</v>
      </c>
      <c r="D7938" s="211">
        <v>0.12523419050288145</v>
      </c>
      <c r="E7938" s="211">
        <v>7.8159256455302528E-2</v>
      </c>
      <c r="F7938" s="211">
        <v>9.8678392940240833E-2</v>
      </c>
      <c r="G7938" s="211">
        <v>0.12639989012644318</v>
      </c>
      <c r="H7938" s="211">
        <v>0.11489866427524267</v>
      </c>
      <c r="I7938" s="211">
        <v>0.53180107379646391</v>
      </c>
      <c r="J7938" s="211">
        <v>0.427426976013005</v>
      </c>
      <c r="K7938" s="211">
        <v>0.58536678825816235</v>
      </c>
      <c r="L7938" s="211">
        <v>0.28049353786694398</v>
      </c>
      <c r="M7938" s="211">
        <v>8.3493008684742062E-2</v>
      </c>
      <c r="N7938" s="211">
        <v>0.44435432541682196</v>
      </c>
      <c r="O7938" s="211">
        <v>0.65626362012010919</v>
      </c>
      <c r="P7938" s="211">
        <v>7.2027030073410991E-2</v>
      </c>
      <c r="Q7938" s="211">
        <v>0.1239083900060316</v>
      </c>
      <c r="R7938" s="211">
        <v>0.44570994509965156</v>
      </c>
      <c r="S7938" s="211">
        <v>0.31268776030485823</v>
      </c>
      <c r="T7938" s="211">
        <v>0.61731404430446268</v>
      </c>
      <c r="U7938" s="211">
        <v>0.37938594139456305</v>
      </c>
      <c r="V7938" s="211">
        <v>9.2697309647844173E-2</v>
      </c>
      <c r="W7938" s="211">
        <v>0.56492619222639706</v>
      </c>
      <c r="X7938" s="211">
        <v>0.39374770746064608</v>
      </c>
      <c r="Y7938" s="211">
        <v>0.71742748762915765</v>
      </c>
      <c r="Z7938" s="211">
        <v>0.14499040984080944</v>
      </c>
      <c r="AA7938" s="212">
        <v>0.11720610647003776</v>
      </c>
    </row>
    <row r="7939" spans="1:27" x14ac:dyDescent="0.35">
      <c r="A7939" s="210" t="s">
        <v>8615</v>
      </c>
      <c r="B7939" s="217">
        <v>166.669147344218</v>
      </c>
      <c r="C7939" s="211">
        <v>6.0439101411108302E-2</v>
      </c>
      <c r="D7939" s="211">
        <v>0.12465403410361081</v>
      </c>
      <c r="E7939" s="211">
        <v>7.2966545541685704E-2</v>
      </c>
      <c r="F7939" s="211">
        <v>8.3813853695932555E-2</v>
      </c>
      <c r="G7939" s="211">
        <v>0.11833982005839958</v>
      </c>
      <c r="H7939" s="211">
        <v>0.12635332333894456</v>
      </c>
      <c r="I7939" s="211">
        <v>0.53523774570115534</v>
      </c>
      <c r="J7939" s="211">
        <v>0.46660888141467011</v>
      </c>
      <c r="K7939" s="211">
        <v>0.62037611464084064</v>
      </c>
      <c r="L7939" s="211">
        <v>0.27344143166370255</v>
      </c>
      <c r="M7939" s="211">
        <v>0.11272819091525907</v>
      </c>
      <c r="N7939" s="211">
        <v>0.42533510430714971</v>
      </c>
      <c r="O7939" s="211">
        <v>0.72476388800189584</v>
      </c>
      <c r="P7939" s="211">
        <v>6.8911833365858904E-2</v>
      </c>
      <c r="Q7939" s="211">
        <v>6.5053141110708632E-2</v>
      </c>
      <c r="R7939" s="211">
        <v>0.41521138114089318</v>
      </c>
      <c r="S7939" s="211">
        <v>0.31501340194997263</v>
      </c>
      <c r="T7939" s="211">
        <v>0.51800697785354022</v>
      </c>
      <c r="U7939" s="211">
        <v>0.36284960119863935</v>
      </c>
      <c r="V7939" s="211">
        <v>0.18324402361970665</v>
      </c>
      <c r="W7939" s="211">
        <v>0.57028098835109675</v>
      </c>
      <c r="X7939" s="211">
        <v>0.28529153769187143</v>
      </c>
      <c r="Y7939" s="211">
        <v>0.64581842847937554</v>
      </c>
      <c r="Z7939" s="211">
        <v>0.14829220082451516</v>
      </c>
      <c r="AA7939" s="212">
        <v>0.12178428806517008</v>
      </c>
    </row>
    <row r="7940" spans="1:27" x14ac:dyDescent="0.35">
      <c r="A7940" s="210" t="s">
        <v>8616</v>
      </c>
      <c r="B7940" s="217">
        <v>148.207299889334</v>
      </c>
      <c r="C7940" s="211">
        <v>5.4444519941360646E-2</v>
      </c>
      <c r="D7940" s="211">
        <v>0.13065970410917571</v>
      </c>
      <c r="E7940" s="211">
        <v>7.1877755270471549E-2</v>
      </c>
      <c r="F7940" s="211">
        <v>0.1033754980114141</v>
      </c>
      <c r="G7940" s="211">
        <v>0.11307246123144565</v>
      </c>
      <c r="H7940" s="211">
        <v>0.11216385763692764</v>
      </c>
      <c r="I7940" s="211">
        <v>0.53012620127020682</v>
      </c>
      <c r="J7940" s="211">
        <v>0.44699513263995116</v>
      </c>
      <c r="K7940" s="211">
        <v>0.61818366583512385</v>
      </c>
      <c r="L7940" s="211">
        <v>0.26853853000898958</v>
      </c>
      <c r="M7940" s="211">
        <v>0.10020436876255487</v>
      </c>
      <c r="N7940" s="211">
        <v>0.51196479689009489</v>
      </c>
      <c r="O7940" s="211">
        <v>0.65233328062663087</v>
      </c>
      <c r="P7940" s="211">
        <v>6.9423295012338015E-2</v>
      </c>
      <c r="Q7940" s="211">
        <v>6.7691207407192172E-2</v>
      </c>
      <c r="R7940" s="211">
        <v>0.45990754041249832</v>
      </c>
      <c r="S7940" s="211">
        <v>0.32915292746032593</v>
      </c>
      <c r="T7940" s="211">
        <v>0.61052777156467009</v>
      </c>
      <c r="U7940" s="211">
        <v>0.36800692414753966</v>
      </c>
      <c r="V7940" s="211">
        <v>0.10371438063358485</v>
      </c>
      <c r="W7940" s="211">
        <v>0.61503241198614389</v>
      </c>
      <c r="X7940" s="211">
        <v>0.2489136555588744</v>
      </c>
      <c r="Y7940" s="211">
        <v>0.74237607292955698</v>
      </c>
      <c r="Z7940" s="211">
        <v>0.14834552220894309</v>
      </c>
      <c r="AA7940" s="212">
        <v>0.11777067588074031</v>
      </c>
    </row>
    <row r="7941" spans="1:27" x14ac:dyDescent="0.35">
      <c r="A7941" s="210" t="s">
        <v>8617</v>
      </c>
      <c r="B7941" s="217">
        <v>152.4539033283927</v>
      </c>
      <c r="C7941" s="211">
        <v>7.9594381628429786E-2</v>
      </c>
      <c r="D7941" s="211">
        <v>0.12574083579368683</v>
      </c>
      <c r="E7941" s="211">
        <v>7.3074050044652575E-2</v>
      </c>
      <c r="F7941" s="211">
        <v>7.2602775375098585E-2</v>
      </c>
      <c r="G7941" s="211">
        <v>0.11992187121203653</v>
      </c>
      <c r="H7941" s="211">
        <v>0.12106785137376933</v>
      </c>
      <c r="I7941" s="211">
        <v>0.53789394627713805</v>
      </c>
      <c r="J7941" s="211">
        <v>0.47661105580683155</v>
      </c>
      <c r="K7941" s="211">
        <v>0.61644359161231588</v>
      </c>
      <c r="L7941" s="211">
        <v>0.27745701276475998</v>
      </c>
      <c r="M7941" s="211">
        <v>0.10210526683285481</v>
      </c>
      <c r="N7941" s="211">
        <v>0.42502712727046971</v>
      </c>
      <c r="O7941" s="211">
        <v>0.54278247844077798</v>
      </c>
      <c r="P7941" s="211">
        <v>7.1408432126504995E-2</v>
      </c>
      <c r="Q7941" s="211">
        <v>8.1585278091184557E-2</v>
      </c>
      <c r="R7941" s="211">
        <v>0.44420918095973594</v>
      </c>
      <c r="S7941" s="211">
        <v>0.3240952874603798</v>
      </c>
      <c r="T7941" s="211">
        <v>0.55618660325454994</v>
      </c>
      <c r="U7941" s="211">
        <v>0.38537345066004958</v>
      </c>
      <c r="V7941" s="211">
        <v>0.12734754720247321</v>
      </c>
      <c r="W7941" s="211">
        <v>0.57908623836056639</v>
      </c>
      <c r="X7941" s="211">
        <v>0.40648045341702893</v>
      </c>
      <c r="Y7941" s="211">
        <v>0.64963451577138787</v>
      </c>
      <c r="Z7941" s="211">
        <v>0.14617249020087192</v>
      </c>
      <c r="AA7941" s="212">
        <v>0.11769410186247531</v>
      </c>
    </row>
    <row r="7942" spans="1:27" x14ac:dyDescent="0.35">
      <c r="A7942" s="210" t="s">
        <v>8618</v>
      </c>
      <c r="B7942" s="217">
        <v>129.9477586115774</v>
      </c>
      <c r="C7942" s="211">
        <v>6.7605384115319661E-2</v>
      </c>
      <c r="D7942" s="211">
        <v>0.12860907647314374</v>
      </c>
      <c r="E7942" s="211">
        <v>7.5061093810059321E-2</v>
      </c>
      <c r="F7942" s="211">
        <v>9.7321684003391445E-2</v>
      </c>
      <c r="G7942" s="211">
        <v>0.1234283844412382</v>
      </c>
      <c r="H7942" s="211">
        <v>0.12102939072896814</v>
      </c>
      <c r="I7942" s="211">
        <v>0.52874043724338793</v>
      </c>
      <c r="J7942" s="211">
        <v>0.39963134343736922</v>
      </c>
      <c r="K7942" s="211">
        <v>0.62110319410647752</v>
      </c>
      <c r="L7942" s="211">
        <v>0.27683737657263868</v>
      </c>
      <c r="M7942" s="211">
        <v>9.92208710661516E-2</v>
      </c>
      <c r="N7942" s="211">
        <v>0.39274214251516426</v>
      </c>
      <c r="O7942" s="211">
        <v>0.7071407744546625</v>
      </c>
      <c r="P7942" s="211">
        <v>6.5933945796877294E-2</v>
      </c>
      <c r="Q7942" s="211">
        <v>0.10398581959933197</v>
      </c>
      <c r="R7942" s="211">
        <v>0.41564822773274707</v>
      </c>
      <c r="S7942" s="211">
        <v>0.31639590570443749</v>
      </c>
      <c r="T7942" s="211">
        <v>0.57669796386322569</v>
      </c>
      <c r="U7942" s="211">
        <v>0.53624418417876052</v>
      </c>
      <c r="V7942" s="211">
        <v>5.9685187919510996E-2</v>
      </c>
      <c r="W7942" s="211">
        <v>0.53634396443600685</v>
      </c>
      <c r="X7942" s="211">
        <v>0.33434491822262052</v>
      </c>
      <c r="Y7942" s="211">
        <v>0.71458244139761784</v>
      </c>
      <c r="Z7942" s="211">
        <v>0.14980916720064202</v>
      </c>
      <c r="AA7942" s="212">
        <v>0.11843948194038489</v>
      </c>
    </row>
    <row r="7943" spans="1:27" x14ac:dyDescent="0.35">
      <c r="A7943" s="210" t="s">
        <v>8619</v>
      </c>
      <c r="B7943" s="217">
        <v>138.09918838193295</v>
      </c>
      <c r="C7943" s="211">
        <v>5.5253981625343812E-2</v>
      </c>
      <c r="D7943" s="211">
        <v>0.12229207895970227</v>
      </c>
      <c r="E7943" s="211">
        <v>7.1458350168797785E-2</v>
      </c>
      <c r="F7943" s="211">
        <v>7.8282710424191465E-2</v>
      </c>
      <c r="G7943" s="211">
        <v>0.11642091109153445</v>
      </c>
      <c r="H7943" s="211">
        <v>0.11049350978739861</v>
      </c>
      <c r="I7943" s="211">
        <v>0.48956816447696583</v>
      </c>
      <c r="J7943" s="211">
        <v>0.46838988759671807</v>
      </c>
      <c r="K7943" s="211">
        <v>0.62839275426470165</v>
      </c>
      <c r="L7943" s="211">
        <v>0.27104823553488905</v>
      </c>
      <c r="M7943" s="211">
        <v>0.10570233824037426</v>
      </c>
      <c r="N7943" s="211">
        <v>0.40477989005777015</v>
      </c>
      <c r="O7943" s="211">
        <v>0.74911892979850903</v>
      </c>
      <c r="P7943" s="211">
        <v>7.0964482779321908E-2</v>
      </c>
      <c r="Q7943" s="211">
        <v>9.25818163145707E-2</v>
      </c>
      <c r="R7943" s="211">
        <v>0.48306240048872479</v>
      </c>
      <c r="S7943" s="211">
        <v>0.30019200729886936</v>
      </c>
      <c r="T7943" s="211">
        <v>0.49998769998655052</v>
      </c>
      <c r="U7943" s="211">
        <v>0.52119918227438944</v>
      </c>
      <c r="V7943" s="211">
        <v>6.3095094401079022E-2</v>
      </c>
      <c r="W7943" s="211">
        <v>0.57018776608189325</v>
      </c>
      <c r="X7943" s="211">
        <v>0.34244351394319322</v>
      </c>
      <c r="Y7943" s="211">
        <v>0.65061954018823664</v>
      </c>
      <c r="Z7943" s="211">
        <v>0.14885772061837424</v>
      </c>
      <c r="AA7943" s="212">
        <v>0.11609525020427233</v>
      </c>
    </row>
    <row r="7944" spans="1:27" x14ac:dyDescent="0.35">
      <c r="A7944" s="210" t="s">
        <v>8620</v>
      </c>
      <c r="B7944" s="217">
        <v>162.04580063721534</v>
      </c>
      <c r="C7944" s="211">
        <v>5.5841787704054104E-2</v>
      </c>
      <c r="D7944" s="211">
        <v>0.12057854685395913</v>
      </c>
      <c r="E7944" s="211">
        <v>7.2113253017652229E-2</v>
      </c>
      <c r="F7944" s="211">
        <v>8.6675675695453994E-2</v>
      </c>
      <c r="G7944" s="211">
        <v>0.1182539000337294</v>
      </c>
      <c r="H7944" s="211">
        <v>0.12464436944502383</v>
      </c>
      <c r="I7944" s="211">
        <v>0.46428966240731095</v>
      </c>
      <c r="J7944" s="211">
        <v>0.42669766212055854</v>
      </c>
      <c r="K7944" s="211">
        <v>0.60221650961175754</v>
      </c>
      <c r="L7944" s="211">
        <v>0.27785222206196719</v>
      </c>
      <c r="M7944" s="211">
        <v>8.8566043452728491E-2</v>
      </c>
      <c r="N7944" s="211">
        <v>0.50602421297552724</v>
      </c>
      <c r="O7944" s="211">
        <v>0.72683850509527193</v>
      </c>
      <c r="P7944" s="211">
        <v>7.2685947825286895E-2</v>
      </c>
      <c r="Q7944" s="211">
        <v>8.9864729326943366E-2</v>
      </c>
      <c r="R7944" s="211">
        <v>0.42090325124129008</v>
      </c>
      <c r="S7944" s="211">
        <v>0.37756179156557679</v>
      </c>
      <c r="T7944" s="211">
        <v>0.55646652061132085</v>
      </c>
      <c r="U7944" s="211">
        <v>0.40620182332727828</v>
      </c>
      <c r="V7944" s="211">
        <v>0.12988376958765643</v>
      </c>
      <c r="W7944" s="211">
        <v>0.55562934673251263</v>
      </c>
      <c r="X7944" s="211">
        <v>0.34433722995616245</v>
      </c>
      <c r="Y7944" s="211">
        <v>0.55817221142151541</v>
      </c>
      <c r="Z7944" s="211">
        <v>0.14888013256958341</v>
      </c>
      <c r="AA7944" s="212">
        <v>0.11116818058123294</v>
      </c>
    </row>
    <row r="7945" spans="1:27" x14ac:dyDescent="0.35">
      <c r="A7945" s="210" t="s">
        <v>8621</v>
      </c>
      <c r="B7945" s="217">
        <v>133.8188094724994</v>
      </c>
      <c r="C7945" s="211">
        <v>5.7833088714238194E-2</v>
      </c>
      <c r="D7945" s="211">
        <v>0.12448144005792437</v>
      </c>
      <c r="E7945" s="211">
        <v>8.5503640177142626E-2</v>
      </c>
      <c r="F7945" s="211">
        <v>9.8790842370184775E-2</v>
      </c>
      <c r="G7945" s="211">
        <v>0.12077618773221208</v>
      </c>
      <c r="H7945" s="211">
        <v>0.11837700991603474</v>
      </c>
      <c r="I7945" s="211">
        <v>0.48493153150688328</v>
      </c>
      <c r="J7945" s="211">
        <v>0.41357225610219617</v>
      </c>
      <c r="K7945" s="211">
        <v>0.63863329657642043</v>
      </c>
      <c r="L7945" s="211">
        <v>0.28250920574456806</v>
      </c>
      <c r="M7945" s="211">
        <v>8.9931595445537554E-2</v>
      </c>
      <c r="N7945" s="211">
        <v>0.38794297206672335</v>
      </c>
      <c r="O7945" s="211">
        <v>0.77747665371416941</v>
      </c>
      <c r="P7945" s="211">
        <v>7.1235216558096573E-2</v>
      </c>
      <c r="Q7945" s="211">
        <v>6.3886233044393101E-2</v>
      </c>
      <c r="R7945" s="211">
        <v>0.45392507189646614</v>
      </c>
      <c r="S7945" s="211">
        <v>0.33120771784918046</v>
      </c>
      <c r="T7945" s="211">
        <v>0.49877994167877343</v>
      </c>
      <c r="U7945" s="211">
        <v>0.42436441793871671</v>
      </c>
      <c r="V7945" s="211">
        <v>0.12007996215092001</v>
      </c>
      <c r="W7945" s="211">
        <v>0.53832161620713703</v>
      </c>
      <c r="X7945" s="211">
        <v>0.32092590241824759</v>
      </c>
      <c r="Y7945" s="211">
        <v>0.55480079856133901</v>
      </c>
      <c r="Z7945" s="211">
        <v>0.14727241527670953</v>
      </c>
      <c r="AA7945" s="212">
        <v>0.12524579949066905</v>
      </c>
    </row>
    <row r="7946" spans="1:27" x14ac:dyDescent="0.35">
      <c r="A7946" s="210" t="s">
        <v>8622</v>
      </c>
      <c r="B7946" s="217">
        <v>171.55202309154927</v>
      </c>
      <c r="C7946" s="211">
        <v>5.6654072069127107E-2</v>
      </c>
      <c r="D7946" s="211">
        <v>0.12759915674229291</v>
      </c>
      <c r="E7946" s="211">
        <v>7.8822248179249307E-2</v>
      </c>
      <c r="F7946" s="211">
        <v>0.10879719614751315</v>
      </c>
      <c r="G7946" s="211">
        <v>0.11649917835727919</v>
      </c>
      <c r="H7946" s="211">
        <v>0.12601447423560055</v>
      </c>
      <c r="I7946" s="211">
        <v>0.49933792412616124</v>
      </c>
      <c r="J7946" s="211">
        <v>0.45263286950421056</v>
      </c>
      <c r="K7946" s="211">
        <v>0.57235823972626709</v>
      </c>
      <c r="L7946" s="211">
        <v>0.27577989071748926</v>
      </c>
      <c r="M7946" s="211">
        <v>9.0113915789335919E-2</v>
      </c>
      <c r="N7946" s="211">
        <v>0.46756979046317787</v>
      </c>
      <c r="O7946" s="211">
        <v>0.68395040398029594</v>
      </c>
      <c r="P7946" s="211">
        <v>6.9957153088579957E-2</v>
      </c>
      <c r="Q7946" s="211">
        <v>6.336489711134867E-2</v>
      </c>
      <c r="R7946" s="211">
        <v>0.44210502972407673</v>
      </c>
      <c r="S7946" s="211">
        <v>0.30296389272459751</v>
      </c>
      <c r="T7946" s="211">
        <v>0.61801976972914008</v>
      </c>
      <c r="U7946" s="211">
        <v>0.44919468655575345</v>
      </c>
      <c r="V7946" s="211">
        <v>0.15156883970946639</v>
      </c>
      <c r="W7946" s="211">
        <v>0.56142977458771703</v>
      </c>
      <c r="X7946" s="211">
        <v>0.35387525227057282</v>
      </c>
      <c r="Y7946" s="211">
        <v>0.71955710425505925</v>
      </c>
      <c r="Z7946" s="211">
        <v>0.14853109084500751</v>
      </c>
      <c r="AA7946" s="212">
        <v>0.11785820999083768</v>
      </c>
    </row>
    <row r="7947" spans="1:27" x14ac:dyDescent="0.35">
      <c r="A7947" s="210" t="s">
        <v>8623</v>
      </c>
      <c r="B7947" s="217">
        <v>115.3664545134001</v>
      </c>
      <c r="C7947" s="211">
        <v>7.738083867038395E-2</v>
      </c>
      <c r="D7947" s="211">
        <v>0.12421126351144586</v>
      </c>
      <c r="E7947" s="211">
        <v>6.6423017362669839E-2</v>
      </c>
      <c r="F7947" s="211">
        <v>8.1325239552976436E-2</v>
      </c>
      <c r="G7947" s="211">
        <v>0.1172160991476244</v>
      </c>
      <c r="H7947" s="211">
        <v>0.11738195733168187</v>
      </c>
      <c r="I7947" s="211">
        <v>0.4528506215270654</v>
      </c>
      <c r="J7947" s="211">
        <v>0.44505101533428981</v>
      </c>
      <c r="K7947" s="211">
        <v>0.62553776168886721</v>
      </c>
      <c r="L7947" s="211">
        <v>0.27972172816677476</v>
      </c>
      <c r="M7947" s="211">
        <v>9.7163498863186357E-2</v>
      </c>
      <c r="N7947" s="211">
        <v>0.50661142136611059</v>
      </c>
      <c r="O7947" s="211">
        <v>0.72750190946062765</v>
      </c>
      <c r="P7947" s="211">
        <v>6.6753800785034234E-2</v>
      </c>
      <c r="Q7947" s="211">
        <v>5.3985595437730641E-2</v>
      </c>
      <c r="R7947" s="211">
        <v>0.47728742138295421</v>
      </c>
      <c r="S7947" s="211">
        <v>0.28998994482295581</v>
      </c>
      <c r="T7947" s="211">
        <v>0.50694456692711898</v>
      </c>
      <c r="U7947" s="211">
        <v>0.4044764657848724</v>
      </c>
      <c r="V7947" s="211">
        <v>6.1288743817218327E-2</v>
      </c>
      <c r="W7947" s="211">
        <v>0.60322464283459987</v>
      </c>
      <c r="X7947" s="211">
        <v>0.3304963968062048</v>
      </c>
      <c r="Y7947" s="211">
        <v>0.64915027892191213</v>
      </c>
      <c r="Z7947" s="211">
        <v>0.1482098531551915</v>
      </c>
      <c r="AA7947" s="212">
        <v>0.11926653032043757</v>
      </c>
    </row>
    <row r="7948" spans="1:27" x14ac:dyDescent="0.35">
      <c r="A7948" s="210" t="s">
        <v>8624</v>
      </c>
      <c r="B7948" s="217">
        <v>180.23142771305112</v>
      </c>
      <c r="C7948" s="211">
        <v>6.2999381855931458E-2</v>
      </c>
      <c r="D7948" s="211">
        <v>0.13217356328556895</v>
      </c>
      <c r="E7948" s="211">
        <v>7.8117105910271933E-2</v>
      </c>
      <c r="F7948" s="211">
        <v>7.6024989821370084E-2</v>
      </c>
      <c r="G7948" s="211">
        <v>0.12038725054284223</v>
      </c>
      <c r="H7948" s="211">
        <v>0.1140713124077458</v>
      </c>
      <c r="I7948" s="211">
        <v>0.52399801728689821</v>
      </c>
      <c r="J7948" s="211">
        <v>0.44570681116863764</v>
      </c>
      <c r="K7948" s="211">
        <v>0.61896182427412105</v>
      </c>
      <c r="L7948" s="211">
        <v>0.27390199603401633</v>
      </c>
      <c r="M7948" s="211">
        <v>0.10127961748870055</v>
      </c>
      <c r="N7948" s="211">
        <v>0.3929623238590727</v>
      </c>
      <c r="O7948" s="211">
        <v>0.73044530775797867</v>
      </c>
      <c r="P7948" s="211">
        <v>7.1216370271211027E-2</v>
      </c>
      <c r="Q7948" s="211">
        <v>0.10391561038024417</v>
      </c>
      <c r="R7948" s="211">
        <v>0.44671969420747726</v>
      </c>
      <c r="S7948" s="211">
        <v>0.36703236288965868</v>
      </c>
      <c r="T7948" s="211">
        <v>0.56268449736472892</v>
      </c>
      <c r="U7948" s="211">
        <v>0.42887428230283198</v>
      </c>
      <c r="V7948" s="211">
        <v>0.17179379886184329</v>
      </c>
      <c r="W7948" s="211">
        <v>0.60565494456045921</v>
      </c>
      <c r="X7948" s="211">
        <v>0.3198569443037238</v>
      </c>
      <c r="Y7948" s="211">
        <v>0.72015149491165764</v>
      </c>
      <c r="Z7948" s="211">
        <v>0.14740990470049159</v>
      </c>
      <c r="AA7948" s="212">
        <v>0.12434098940497205</v>
      </c>
    </row>
    <row r="7949" spans="1:27" x14ac:dyDescent="0.35">
      <c r="A7949" s="210" t="s">
        <v>8625</v>
      </c>
      <c r="B7949" s="217">
        <v>126.83311538889691</v>
      </c>
      <c r="C7949" s="211">
        <v>7.88473501363888E-2</v>
      </c>
      <c r="D7949" s="211">
        <v>0.11864092040401475</v>
      </c>
      <c r="E7949" s="211">
        <v>7.5110025934772062E-2</v>
      </c>
      <c r="F7949" s="211">
        <v>9.6838183122100352E-2</v>
      </c>
      <c r="G7949" s="211">
        <v>0.1137614572187573</v>
      </c>
      <c r="H7949" s="211">
        <v>0.11422030217220017</v>
      </c>
      <c r="I7949" s="211">
        <v>0.44681516682682415</v>
      </c>
      <c r="J7949" s="211">
        <v>0.46446921926582874</v>
      </c>
      <c r="K7949" s="211">
        <v>0.59777830997222614</v>
      </c>
      <c r="L7949" s="211">
        <v>0.27098374915992152</v>
      </c>
      <c r="M7949" s="211">
        <v>0.1105531992763491</v>
      </c>
      <c r="N7949" s="211">
        <v>0.44611076828128049</v>
      </c>
      <c r="O7949" s="211">
        <v>0.5946621546883839</v>
      </c>
      <c r="P7949" s="211">
        <v>6.6512369924786541E-2</v>
      </c>
      <c r="Q7949" s="211">
        <v>0.14803583098041886</v>
      </c>
      <c r="R7949" s="211">
        <v>0.42030734437702011</v>
      </c>
      <c r="S7949" s="211">
        <v>0.37069285333383079</v>
      </c>
      <c r="T7949" s="211">
        <v>0.51797755860223382</v>
      </c>
      <c r="U7949" s="211">
        <v>0.36810525514005454</v>
      </c>
      <c r="V7949" s="211">
        <v>9.3507974903527372E-2</v>
      </c>
      <c r="W7949" s="211">
        <v>0.60451507068900834</v>
      </c>
      <c r="X7949" s="211">
        <v>0.34090458158800074</v>
      </c>
      <c r="Y7949" s="211">
        <v>0.63558989136475974</v>
      </c>
      <c r="Z7949" s="211">
        <v>0.14959038419918946</v>
      </c>
      <c r="AA7949" s="212">
        <v>0.12212166080791391</v>
      </c>
    </row>
    <row r="7950" spans="1:27" x14ac:dyDescent="0.35">
      <c r="A7950" s="210" t="s">
        <v>8626</v>
      </c>
      <c r="B7950" s="217">
        <v>133.50974551202194</v>
      </c>
      <c r="C7950" s="211">
        <v>6.0701283182410179E-2</v>
      </c>
      <c r="D7950" s="211">
        <v>0.12918806336631419</v>
      </c>
      <c r="E7950" s="211">
        <v>8.5070778761367566E-2</v>
      </c>
      <c r="F7950" s="211">
        <v>0.10870566836509502</v>
      </c>
      <c r="G7950" s="211">
        <v>0.11855831836172574</v>
      </c>
      <c r="H7950" s="211">
        <v>0.12618807177881997</v>
      </c>
      <c r="I7950" s="211">
        <v>0.49024860659246638</v>
      </c>
      <c r="J7950" s="211">
        <v>0.45989253138717856</v>
      </c>
      <c r="K7950" s="211">
        <v>0.56857209729264713</v>
      </c>
      <c r="L7950" s="211">
        <v>0.28282177507916884</v>
      </c>
      <c r="M7950" s="211">
        <v>0.11929136167867771</v>
      </c>
      <c r="N7950" s="211">
        <v>0.36709951732867474</v>
      </c>
      <c r="O7950" s="211">
        <v>0.64133000688881903</v>
      </c>
      <c r="P7950" s="211">
        <v>6.8085898031316344E-2</v>
      </c>
      <c r="Q7950" s="211">
        <v>5.1664452649559586E-2</v>
      </c>
      <c r="R7950" s="211">
        <v>0.45004523995491857</v>
      </c>
      <c r="S7950" s="211">
        <v>0.27577106644938998</v>
      </c>
      <c r="T7950" s="211">
        <v>0.51369767394788812</v>
      </c>
      <c r="U7950" s="211">
        <v>0.3895314762960429</v>
      </c>
      <c r="V7950" s="211">
        <v>0.10652020767346701</v>
      </c>
      <c r="W7950" s="211">
        <v>0.50104739607211235</v>
      </c>
      <c r="X7950" s="211">
        <v>0.27914698683736827</v>
      </c>
      <c r="Y7950" s="211">
        <v>0.6996238064545317</v>
      </c>
      <c r="Z7950" s="211">
        <v>0.14817666390975964</v>
      </c>
      <c r="AA7950" s="212">
        <v>0.1260193044117256</v>
      </c>
    </row>
    <row r="7951" spans="1:27" x14ac:dyDescent="0.35">
      <c r="A7951" s="210" t="s">
        <v>8627</v>
      </c>
      <c r="B7951" s="217">
        <v>153.37974453969827</v>
      </c>
      <c r="C7951" s="211">
        <v>5.164021287634761E-2</v>
      </c>
      <c r="D7951" s="211">
        <v>0.12786032351358759</v>
      </c>
      <c r="E7951" s="211">
        <v>7.7672580259424376E-2</v>
      </c>
      <c r="F7951" s="211">
        <v>0.10239733122098678</v>
      </c>
      <c r="G7951" s="211">
        <v>0.11912491416611098</v>
      </c>
      <c r="H7951" s="211">
        <v>0.11334431201463988</v>
      </c>
      <c r="I7951" s="211">
        <v>0.49282642943565425</v>
      </c>
      <c r="J7951" s="211">
        <v>0.39315501395963071</v>
      </c>
      <c r="K7951" s="211">
        <v>0.61880283366369171</v>
      </c>
      <c r="L7951" s="211">
        <v>0.28373907702584727</v>
      </c>
      <c r="M7951" s="211">
        <v>9.1304194303320305E-2</v>
      </c>
      <c r="N7951" s="211">
        <v>0.53585041829457047</v>
      </c>
      <c r="O7951" s="211">
        <v>0.770161263306959</v>
      </c>
      <c r="P7951" s="211">
        <v>7.165497841380726E-2</v>
      </c>
      <c r="Q7951" s="211">
        <v>8.6400495026667162E-2</v>
      </c>
      <c r="R7951" s="211">
        <v>0.3660168275400561</v>
      </c>
      <c r="S7951" s="211">
        <v>0.31046126991845135</v>
      </c>
      <c r="T7951" s="211">
        <v>0.58888598379724333</v>
      </c>
      <c r="U7951" s="211">
        <v>0.4174260450390741</v>
      </c>
      <c r="V7951" s="211">
        <v>0.11498385197951</v>
      </c>
      <c r="W7951" s="211">
        <v>0.60320312358170403</v>
      </c>
      <c r="X7951" s="211">
        <v>0.27083131038683156</v>
      </c>
      <c r="Y7951" s="211">
        <v>0.67239247059607488</v>
      </c>
      <c r="Z7951" s="211">
        <v>0.14998023187132725</v>
      </c>
      <c r="AA7951" s="212">
        <v>0.12144228480694193</v>
      </c>
    </row>
    <row r="7952" spans="1:27" x14ac:dyDescent="0.35">
      <c r="A7952" s="210" t="s">
        <v>8628</v>
      </c>
      <c r="B7952" s="217">
        <v>132.28862124652102</v>
      </c>
      <c r="C7952" s="211">
        <v>5.4096589025569436E-2</v>
      </c>
      <c r="D7952" s="211">
        <v>0.13014201339342193</v>
      </c>
      <c r="E7952" s="211">
        <v>7.5478239392851587E-2</v>
      </c>
      <c r="F7952" s="211">
        <v>9.4000074257787405E-2</v>
      </c>
      <c r="G7952" s="211">
        <v>0.11578089134702513</v>
      </c>
      <c r="H7952" s="211">
        <v>0.11409467420113265</v>
      </c>
      <c r="I7952" s="211">
        <v>0.45723756033436058</v>
      </c>
      <c r="J7952" s="211">
        <v>0.41511341486078623</v>
      </c>
      <c r="K7952" s="211">
        <v>0.61317176183063571</v>
      </c>
      <c r="L7952" s="211">
        <v>0.27450794585934801</v>
      </c>
      <c r="M7952" s="211">
        <v>8.9977426031863705E-2</v>
      </c>
      <c r="N7952" s="211">
        <v>0.5047216819352327</v>
      </c>
      <c r="O7952" s="211">
        <v>0.61071395993272781</v>
      </c>
      <c r="P7952" s="211">
        <v>6.8712179470912196E-2</v>
      </c>
      <c r="Q7952" s="211">
        <v>6.1699790296424056E-2</v>
      </c>
      <c r="R7952" s="211">
        <v>0.42131363512301229</v>
      </c>
      <c r="S7952" s="211">
        <v>0.37140498420473989</v>
      </c>
      <c r="T7952" s="211">
        <v>0.57627541054785691</v>
      </c>
      <c r="U7952" s="211">
        <v>0.3784561872217323</v>
      </c>
      <c r="V7952" s="211">
        <v>9.2023770695055532E-2</v>
      </c>
      <c r="W7952" s="211">
        <v>0.56815599209018053</v>
      </c>
      <c r="X7952" s="211">
        <v>0.31577399761260305</v>
      </c>
      <c r="Y7952" s="211">
        <v>0.64139292857079033</v>
      </c>
      <c r="Z7952" s="211">
        <v>0.14258388849531881</v>
      </c>
      <c r="AA7952" s="212">
        <v>0.1158281360898039</v>
      </c>
    </row>
    <row r="7953" spans="1:27" x14ac:dyDescent="0.35">
      <c r="A7953" s="210" t="s">
        <v>8629</v>
      </c>
      <c r="B7953" s="217">
        <v>121.5603118760919</v>
      </c>
      <c r="C7953" s="211">
        <v>5.3583142359391656E-2</v>
      </c>
      <c r="D7953" s="211">
        <v>0.12834454211649635</v>
      </c>
      <c r="E7953" s="211">
        <v>8.0642846649619446E-2</v>
      </c>
      <c r="F7953" s="211">
        <v>0.10756189572789197</v>
      </c>
      <c r="G7953" s="211">
        <v>0.11581217148887415</v>
      </c>
      <c r="H7953" s="211">
        <v>0.11272888199618543</v>
      </c>
      <c r="I7953" s="211">
        <v>0.43450965441189066</v>
      </c>
      <c r="J7953" s="211">
        <v>0.41062092783887955</v>
      </c>
      <c r="K7953" s="211">
        <v>0.63454271151451547</v>
      </c>
      <c r="L7953" s="211">
        <v>0.26926132040325818</v>
      </c>
      <c r="M7953" s="211">
        <v>8.9296333230514613E-2</v>
      </c>
      <c r="N7953" s="211">
        <v>0.39892023991641817</v>
      </c>
      <c r="O7953" s="211">
        <v>0.64117817165584934</v>
      </c>
      <c r="P7953" s="211">
        <v>6.7172023424253643E-2</v>
      </c>
      <c r="Q7953" s="211">
        <v>7.1775864112746529E-2</v>
      </c>
      <c r="R7953" s="211">
        <v>0.40958870955474147</v>
      </c>
      <c r="S7953" s="211">
        <v>0.32458826389484169</v>
      </c>
      <c r="T7953" s="211">
        <v>0.56112579417067476</v>
      </c>
      <c r="U7953" s="211">
        <v>0.46363576519529021</v>
      </c>
      <c r="V7953" s="211">
        <v>5.9142851005918678E-2</v>
      </c>
      <c r="W7953" s="211">
        <v>0.59937448764007628</v>
      </c>
      <c r="X7953" s="211">
        <v>0.3880242088753677</v>
      </c>
      <c r="Y7953" s="211">
        <v>0.68634385286773369</v>
      </c>
      <c r="Z7953" s="211">
        <v>0.14480547024435814</v>
      </c>
      <c r="AA7953" s="212">
        <v>0.11700850495986494</v>
      </c>
    </row>
    <row r="7954" spans="1:27" x14ac:dyDescent="0.35">
      <c r="A7954" s="210" t="s">
        <v>8630</v>
      </c>
      <c r="B7954" s="217">
        <v>136.47680735796447</v>
      </c>
      <c r="C7954" s="211">
        <v>6.9751722737103783E-2</v>
      </c>
      <c r="D7954" s="211">
        <v>0.11900265887432139</v>
      </c>
      <c r="E7954" s="211">
        <v>7.9779735131343232E-2</v>
      </c>
      <c r="F7954" s="211">
        <v>9.1473971974209409E-2</v>
      </c>
      <c r="G7954" s="211">
        <v>0.11857254440606026</v>
      </c>
      <c r="H7954" s="211">
        <v>0.12185331374883293</v>
      </c>
      <c r="I7954" s="211">
        <v>0.46438088932309091</v>
      </c>
      <c r="J7954" s="211">
        <v>0.43341214062124966</v>
      </c>
      <c r="K7954" s="211">
        <v>0.64854548614923246</v>
      </c>
      <c r="L7954" s="211">
        <v>0.27754677386237075</v>
      </c>
      <c r="M7954" s="211">
        <v>9.434018009671967E-2</v>
      </c>
      <c r="N7954" s="211">
        <v>0.5405371501869991</v>
      </c>
      <c r="O7954" s="211">
        <v>0.77003947029774311</v>
      </c>
      <c r="P7954" s="211">
        <v>6.2575437549453883E-2</v>
      </c>
      <c r="Q7954" s="211">
        <v>0.10484207024071461</v>
      </c>
      <c r="R7954" s="211">
        <v>0.35462481508776345</v>
      </c>
      <c r="S7954" s="211">
        <v>0.37122145086491132</v>
      </c>
      <c r="T7954" s="211">
        <v>0.57929702437914643</v>
      </c>
      <c r="U7954" s="211">
        <v>0.41093275014348724</v>
      </c>
      <c r="V7954" s="211">
        <v>9.626267447984567E-2</v>
      </c>
      <c r="W7954" s="211">
        <v>0.50870406050917372</v>
      </c>
      <c r="X7954" s="211">
        <v>0.23004053156741536</v>
      </c>
      <c r="Y7954" s="211">
        <v>0.70992817584451917</v>
      </c>
      <c r="Z7954" s="211">
        <v>0.14444336430884114</v>
      </c>
      <c r="AA7954" s="212">
        <v>0.12314100540451366</v>
      </c>
    </row>
    <row r="7955" spans="1:27" x14ac:dyDescent="0.35">
      <c r="A7955" s="210" t="s">
        <v>8631</v>
      </c>
      <c r="B7955" s="217">
        <v>140.00259874310555</v>
      </c>
      <c r="C7955" s="211">
        <v>8.1023990897482537E-2</v>
      </c>
      <c r="D7955" s="211">
        <v>0.12111023150151454</v>
      </c>
      <c r="E7955" s="211">
        <v>6.7846464433073211E-2</v>
      </c>
      <c r="F7955" s="211">
        <v>8.6590146205162255E-2</v>
      </c>
      <c r="G7955" s="211">
        <v>0.12363914083968262</v>
      </c>
      <c r="H7955" s="211">
        <v>0.11026507430215919</v>
      </c>
      <c r="I7955" s="211">
        <v>0.49939357393131939</v>
      </c>
      <c r="J7955" s="211">
        <v>0.43762622687203701</v>
      </c>
      <c r="K7955" s="211">
        <v>0.61446088218721351</v>
      </c>
      <c r="L7955" s="211">
        <v>0.27496111670207718</v>
      </c>
      <c r="M7955" s="211">
        <v>9.1651455860291775E-2</v>
      </c>
      <c r="N7955" s="211">
        <v>0.38409840849819704</v>
      </c>
      <c r="O7955" s="211">
        <v>0.62348399452946612</v>
      </c>
      <c r="P7955" s="211">
        <v>6.7238257329528275E-2</v>
      </c>
      <c r="Q7955" s="211">
        <v>9.145203478719427E-2</v>
      </c>
      <c r="R7955" s="211">
        <v>0.39520510809734527</v>
      </c>
      <c r="S7955" s="211">
        <v>0.2854486173382067</v>
      </c>
      <c r="T7955" s="211">
        <v>0.54550134587933496</v>
      </c>
      <c r="U7955" s="211">
        <v>0.45798853261817396</v>
      </c>
      <c r="V7955" s="211">
        <v>0.11707024235889725</v>
      </c>
      <c r="W7955" s="211">
        <v>0.59338425713801657</v>
      </c>
      <c r="X7955" s="211">
        <v>0.35589215404152669</v>
      </c>
      <c r="Y7955" s="211">
        <v>0.64375346575560655</v>
      </c>
      <c r="Z7955" s="211">
        <v>0.14984657237414381</v>
      </c>
      <c r="AA7955" s="212">
        <v>0.11793692164878863</v>
      </c>
    </row>
    <row r="7956" spans="1:27" x14ac:dyDescent="0.35">
      <c r="A7956" s="210" t="s">
        <v>8632</v>
      </c>
      <c r="B7956" s="217">
        <v>127.63048469135185</v>
      </c>
      <c r="C7956" s="211">
        <v>5.2803002298574396E-2</v>
      </c>
      <c r="D7956" s="211">
        <v>0.11972551930249922</v>
      </c>
      <c r="E7956" s="211">
        <v>8.0818229320444718E-2</v>
      </c>
      <c r="F7956" s="211">
        <v>9.6752568848113979E-2</v>
      </c>
      <c r="G7956" s="211">
        <v>0.12057089858512418</v>
      </c>
      <c r="H7956" s="211">
        <v>0.12399004330711706</v>
      </c>
      <c r="I7956" s="211">
        <v>0.51072816671490262</v>
      </c>
      <c r="J7956" s="211">
        <v>0.48925269454389703</v>
      </c>
      <c r="K7956" s="211">
        <v>0.61728843441519965</v>
      </c>
      <c r="L7956" s="211">
        <v>0.27526030360313936</v>
      </c>
      <c r="M7956" s="211">
        <v>9.89634283479746E-2</v>
      </c>
      <c r="N7956" s="211">
        <v>0.4966612291033346</v>
      </c>
      <c r="O7956" s="211">
        <v>0.54024310226819017</v>
      </c>
      <c r="P7956" s="211">
        <v>6.9194291919483217E-2</v>
      </c>
      <c r="Q7956" s="211">
        <v>0.1231039418194948</v>
      </c>
      <c r="R7956" s="211">
        <v>0.40547274525381161</v>
      </c>
      <c r="S7956" s="211">
        <v>0.36046023654605591</v>
      </c>
      <c r="T7956" s="211">
        <v>0.56455962959494976</v>
      </c>
      <c r="U7956" s="211">
        <v>0.41687442003547592</v>
      </c>
      <c r="V7956" s="211">
        <v>6.1673896085105401E-2</v>
      </c>
      <c r="W7956" s="211">
        <v>0.51856235309443111</v>
      </c>
      <c r="X7956" s="211">
        <v>0.28261201004278524</v>
      </c>
      <c r="Y7956" s="211">
        <v>0.66998024462404682</v>
      </c>
      <c r="Z7956" s="211">
        <v>0.1444596788084877</v>
      </c>
      <c r="AA7956" s="212">
        <v>0.11642361266517892</v>
      </c>
    </row>
    <row r="7957" spans="1:27" x14ac:dyDescent="0.35">
      <c r="A7957" s="210" t="s">
        <v>8633</v>
      </c>
      <c r="B7957" s="217">
        <v>160.9924736673332</v>
      </c>
      <c r="C7957" s="211">
        <v>7.6113522810932754E-2</v>
      </c>
      <c r="D7957" s="211">
        <v>0.12693979575375697</v>
      </c>
      <c r="E7957" s="211">
        <v>7.2803953647665468E-2</v>
      </c>
      <c r="F7957" s="211">
        <v>0.11073490519601248</v>
      </c>
      <c r="G7957" s="211">
        <v>0.1198964065386951</v>
      </c>
      <c r="H7957" s="211">
        <v>0.12201069988317682</v>
      </c>
      <c r="I7957" s="211">
        <v>0.51670800609019585</v>
      </c>
      <c r="J7957" s="211">
        <v>0.41645619185721894</v>
      </c>
      <c r="K7957" s="211">
        <v>0.60432259019908752</v>
      </c>
      <c r="L7957" s="211">
        <v>0.27459284941345646</v>
      </c>
      <c r="M7957" s="211">
        <v>0.10286217657738661</v>
      </c>
      <c r="N7957" s="211">
        <v>0.3873388637119986</v>
      </c>
      <c r="O7957" s="211">
        <v>0.65666238541970978</v>
      </c>
      <c r="P7957" s="211">
        <v>6.6796340762408091E-2</v>
      </c>
      <c r="Q7957" s="211">
        <v>0.10838185639343947</v>
      </c>
      <c r="R7957" s="211">
        <v>0.38133032346500817</v>
      </c>
      <c r="S7957" s="211">
        <v>0.35616867343456193</v>
      </c>
      <c r="T7957" s="211">
        <v>0.54347944351176325</v>
      </c>
      <c r="U7957" s="211">
        <v>0.50827692674188474</v>
      </c>
      <c r="V7957" s="211">
        <v>0.16250579675652055</v>
      </c>
      <c r="W7957" s="211">
        <v>0.55714560923004297</v>
      </c>
      <c r="X7957" s="211">
        <v>0.33666983170591291</v>
      </c>
      <c r="Y7957" s="211">
        <v>0.58859215811672871</v>
      </c>
      <c r="Z7957" s="211">
        <v>0.14659927541264911</v>
      </c>
      <c r="AA7957" s="212">
        <v>0.12321063028342151</v>
      </c>
    </row>
    <row r="7958" spans="1:27" x14ac:dyDescent="0.35">
      <c r="A7958" s="210" t="s">
        <v>8634</v>
      </c>
      <c r="B7958" s="217">
        <v>161.31892298687234</v>
      </c>
      <c r="C7958" s="211">
        <v>6.2168498712143395E-2</v>
      </c>
      <c r="D7958" s="211">
        <v>0.12571535812028434</v>
      </c>
      <c r="E7958" s="211">
        <v>7.6803470316728795E-2</v>
      </c>
      <c r="F7958" s="211">
        <v>0.11132532302072665</v>
      </c>
      <c r="G7958" s="211">
        <v>0.11872415347248527</v>
      </c>
      <c r="H7958" s="211">
        <v>0.11442257751467041</v>
      </c>
      <c r="I7958" s="211">
        <v>0.53014395247925039</v>
      </c>
      <c r="J7958" s="211">
        <v>0.44766132284191296</v>
      </c>
      <c r="K7958" s="211">
        <v>0.55492892235423241</v>
      </c>
      <c r="L7958" s="211">
        <v>0.27479266763776561</v>
      </c>
      <c r="M7958" s="211">
        <v>9.4681351289603394E-2</v>
      </c>
      <c r="N7958" s="211">
        <v>0.40155091760749922</v>
      </c>
      <c r="O7958" s="211">
        <v>0.72877187425548917</v>
      </c>
      <c r="P7958" s="211">
        <v>6.6897770752841521E-2</v>
      </c>
      <c r="Q7958" s="211">
        <v>5.3025086330648868E-2</v>
      </c>
      <c r="R7958" s="211">
        <v>0.38041275156886323</v>
      </c>
      <c r="S7958" s="211">
        <v>0.31467538980695198</v>
      </c>
      <c r="T7958" s="211">
        <v>0.61264738114846662</v>
      </c>
      <c r="U7958" s="211">
        <v>0.46536329444239499</v>
      </c>
      <c r="V7958" s="211">
        <v>0.1534754038220128</v>
      </c>
      <c r="W7958" s="211">
        <v>0.56261405600596648</v>
      </c>
      <c r="X7958" s="211">
        <v>0.32348785717206019</v>
      </c>
      <c r="Y7958" s="211">
        <v>0.63344622546526408</v>
      </c>
      <c r="Z7958" s="211">
        <v>0.14794162995731674</v>
      </c>
      <c r="AA7958" s="212">
        <v>0.11550368077457862</v>
      </c>
    </row>
    <row r="7959" spans="1:27" x14ac:dyDescent="0.35">
      <c r="A7959" s="210" t="s">
        <v>8635</v>
      </c>
      <c r="B7959" s="217">
        <v>126.24887510638284</v>
      </c>
      <c r="C7959" s="211">
        <v>6.4363173259787756E-2</v>
      </c>
      <c r="D7959" s="211">
        <v>0.1184412888206248</v>
      </c>
      <c r="E7959" s="211">
        <v>7.5055991182898102E-2</v>
      </c>
      <c r="F7959" s="211">
        <v>9.8767501129173749E-2</v>
      </c>
      <c r="G7959" s="211">
        <v>0.1149773733803427</v>
      </c>
      <c r="H7959" s="211">
        <v>0.10506781663167372</v>
      </c>
      <c r="I7959" s="211">
        <v>0.53016842926450636</v>
      </c>
      <c r="J7959" s="211">
        <v>0.46428261980188046</v>
      </c>
      <c r="K7959" s="211">
        <v>0.59962169674942123</v>
      </c>
      <c r="L7959" s="211">
        <v>0.28031259824107907</v>
      </c>
      <c r="M7959" s="211">
        <v>9.197980785911905E-2</v>
      </c>
      <c r="N7959" s="211">
        <v>0.48303628926566899</v>
      </c>
      <c r="O7959" s="211">
        <v>0.69936991212173727</v>
      </c>
      <c r="P7959" s="211">
        <v>6.5580276240642485E-2</v>
      </c>
      <c r="Q7959" s="211">
        <v>4.902781716655271E-2</v>
      </c>
      <c r="R7959" s="211">
        <v>0.40812314973789238</v>
      </c>
      <c r="S7959" s="211">
        <v>0.26303020323393683</v>
      </c>
      <c r="T7959" s="211">
        <v>0.53267833860614178</v>
      </c>
      <c r="U7959" s="211">
        <v>0.43498968981347219</v>
      </c>
      <c r="V7959" s="211">
        <v>8.481152288082057E-2</v>
      </c>
      <c r="W7959" s="211">
        <v>0.59626772006969542</v>
      </c>
      <c r="X7959" s="211">
        <v>0.3723171851359654</v>
      </c>
      <c r="Y7959" s="211">
        <v>0.67668516464713624</v>
      </c>
      <c r="Z7959" s="211">
        <v>0.14975307550355699</v>
      </c>
      <c r="AA7959" s="212">
        <v>0.11924484594041987</v>
      </c>
    </row>
    <row r="7960" spans="1:27" x14ac:dyDescent="0.35">
      <c r="A7960" s="210" t="s">
        <v>8636</v>
      </c>
      <c r="B7960" s="217">
        <v>168.51537761551188</v>
      </c>
      <c r="C7960" s="211">
        <v>5.5971508975437463E-2</v>
      </c>
      <c r="D7960" s="211">
        <v>0.12444416725446772</v>
      </c>
      <c r="E7960" s="211">
        <v>7.3221090038002881E-2</v>
      </c>
      <c r="F7960" s="211">
        <v>7.3755088562929408E-2</v>
      </c>
      <c r="G7960" s="211">
        <v>0.11991773249366959</v>
      </c>
      <c r="H7960" s="211">
        <v>0.12081265147813168</v>
      </c>
      <c r="I7960" s="211">
        <v>0.52759389119264832</v>
      </c>
      <c r="J7960" s="211">
        <v>0.4476721358983029</v>
      </c>
      <c r="K7960" s="211">
        <v>0.59702567926893679</v>
      </c>
      <c r="L7960" s="211">
        <v>0.280434034929255</v>
      </c>
      <c r="M7960" s="211">
        <v>9.3102921048127188E-2</v>
      </c>
      <c r="N7960" s="211">
        <v>0.51548054341108251</v>
      </c>
      <c r="O7960" s="211">
        <v>0.76613045606259533</v>
      </c>
      <c r="P7960" s="211">
        <v>6.9368352714530415E-2</v>
      </c>
      <c r="Q7960" s="211">
        <v>0.13404570933087537</v>
      </c>
      <c r="R7960" s="211">
        <v>0.47209750172579407</v>
      </c>
      <c r="S7960" s="211">
        <v>0.36306939241040259</v>
      </c>
      <c r="T7960" s="211">
        <v>0.56826184978146177</v>
      </c>
      <c r="U7960" s="211">
        <v>0.42284237084512222</v>
      </c>
      <c r="V7960" s="211">
        <v>0.17205226102704244</v>
      </c>
      <c r="W7960" s="211">
        <v>0.51195540922379934</v>
      </c>
      <c r="X7960" s="211">
        <v>0.28827992817906117</v>
      </c>
      <c r="Y7960" s="211">
        <v>0.54994133136919165</v>
      </c>
      <c r="Z7960" s="211">
        <v>0.14861989799886863</v>
      </c>
      <c r="AA7960" s="212">
        <v>0.11660771312048267</v>
      </c>
    </row>
    <row r="7961" spans="1:27" x14ac:dyDescent="0.35">
      <c r="A7961" s="210" t="s">
        <v>8637</v>
      </c>
      <c r="B7961" s="217">
        <v>126.3540787602622</v>
      </c>
      <c r="C7961" s="211">
        <v>4.8364628200771115E-2</v>
      </c>
      <c r="D7961" s="211">
        <v>0.12305043510601972</v>
      </c>
      <c r="E7961" s="211">
        <v>6.6983573871339103E-2</v>
      </c>
      <c r="F7961" s="211">
        <v>0.11556003560733458</v>
      </c>
      <c r="G7961" s="211">
        <v>0.12129322485279648</v>
      </c>
      <c r="H7961" s="211">
        <v>0.12006350091262685</v>
      </c>
      <c r="I7961" s="211">
        <v>0.42209190859014134</v>
      </c>
      <c r="J7961" s="211">
        <v>0.42906747955681429</v>
      </c>
      <c r="K7961" s="211">
        <v>0.51099442282765872</v>
      </c>
      <c r="L7961" s="211">
        <v>0.27258773295751754</v>
      </c>
      <c r="M7961" s="211">
        <v>9.618030334783409E-2</v>
      </c>
      <c r="N7961" s="211">
        <v>0.36796977839162925</v>
      </c>
      <c r="O7961" s="211">
        <v>0.69422936658724033</v>
      </c>
      <c r="P7961" s="211">
        <v>7.2883996877480844E-2</v>
      </c>
      <c r="Q7961" s="211">
        <v>0.1042181528167756</v>
      </c>
      <c r="R7961" s="211">
        <v>0.44911719605225675</v>
      </c>
      <c r="S7961" s="211">
        <v>0.31323605053459813</v>
      </c>
      <c r="T7961" s="211">
        <v>0.57370617407839597</v>
      </c>
      <c r="U7961" s="211">
        <v>0.39562972363802001</v>
      </c>
      <c r="V7961" s="211">
        <v>8.6095912932164273E-2</v>
      </c>
      <c r="W7961" s="211">
        <v>0.59298736492519566</v>
      </c>
      <c r="X7961" s="211">
        <v>0.33524364600439166</v>
      </c>
      <c r="Y7961" s="211">
        <v>0.65870860339691062</v>
      </c>
      <c r="Z7961" s="211">
        <v>0.14687145499960907</v>
      </c>
      <c r="AA7961" s="212">
        <v>0.11696289207402043</v>
      </c>
    </row>
    <row r="7962" spans="1:27" x14ac:dyDescent="0.35">
      <c r="A7962" s="210" t="s">
        <v>8638</v>
      </c>
      <c r="B7962" s="217">
        <v>133.76791949679753</v>
      </c>
      <c r="C7962" s="211">
        <v>8.7818196390107461E-2</v>
      </c>
      <c r="D7962" s="211">
        <v>0.12850965428365652</v>
      </c>
      <c r="E7962" s="211">
        <v>7.2267637505272042E-2</v>
      </c>
      <c r="F7962" s="211">
        <v>0.10757023653791835</v>
      </c>
      <c r="G7962" s="211">
        <v>0.12093268818296328</v>
      </c>
      <c r="H7962" s="211">
        <v>0.1246168417282222</v>
      </c>
      <c r="I7962" s="211">
        <v>0.473008389209227</v>
      </c>
      <c r="J7962" s="211">
        <v>0.44619776451369664</v>
      </c>
      <c r="K7962" s="211">
        <v>0.53299062409223363</v>
      </c>
      <c r="L7962" s="211">
        <v>0.27911480012338591</v>
      </c>
      <c r="M7962" s="211">
        <v>8.7639250348735903E-2</v>
      </c>
      <c r="N7962" s="211">
        <v>0.49978512024900362</v>
      </c>
      <c r="O7962" s="211">
        <v>0.72655399616924221</v>
      </c>
      <c r="P7962" s="211">
        <v>6.6179793982957008E-2</v>
      </c>
      <c r="Q7962" s="211">
        <v>8.9567666972572804E-2</v>
      </c>
      <c r="R7962" s="211">
        <v>0.39607924066539613</v>
      </c>
      <c r="S7962" s="211">
        <v>0.34683027123121712</v>
      </c>
      <c r="T7962" s="211">
        <v>0.5258576028126859</v>
      </c>
      <c r="U7962" s="211">
        <v>0.48331726135763087</v>
      </c>
      <c r="V7962" s="211">
        <v>9.25083561205092E-2</v>
      </c>
      <c r="W7962" s="211">
        <v>0.60847763330315974</v>
      </c>
      <c r="X7962" s="211">
        <v>0.27757264085617656</v>
      </c>
      <c r="Y7962" s="211">
        <v>0.72340566512101268</v>
      </c>
      <c r="Z7962" s="211">
        <v>0.14663913207487222</v>
      </c>
      <c r="AA7962" s="212">
        <v>0.11996086150400259</v>
      </c>
    </row>
    <row r="7963" spans="1:27" x14ac:dyDescent="0.35">
      <c r="A7963" s="210" t="s">
        <v>8639</v>
      </c>
      <c r="B7963" s="217">
        <v>143.87502861189677</v>
      </c>
      <c r="C7963" s="211">
        <v>5.8764709919210636E-2</v>
      </c>
      <c r="D7963" s="211">
        <v>0.12087159429138394</v>
      </c>
      <c r="E7963" s="211">
        <v>7.608595226989677E-2</v>
      </c>
      <c r="F7963" s="211">
        <v>0.10884187000821449</v>
      </c>
      <c r="G7963" s="211">
        <v>0.12376755579867336</v>
      </c>
      <c r="H7963" s="211">
        <v>0.12173952678215494</v>
      </c>
      <c r="I7963" s="211">
        <v>0.47597693180135037</v>
      </c>
      <c r="J7963" s="211">
        <v>0.44329603469384826</v>
      </c>
      <c r="K7963" s="211">
        <v>0.58784616197160222</v>
      </c>
      <c r="L7963" s="211">
        <v>0.26736855052951936</v>
      </c>
      <c r="M7963" s="211">
        <v>0.11454180821217189</v>
      </c>
      <c r="N7963" s="211">
        <v>0.48400879169155997</v>
      </c>
      <c r="O7963" s="211">
        <v>0.68499241366903296</v>
      </c>
      <c r="P7963" s="211">
        <v>6.7796952625431145E-2</v>
      </c>
      <c r="Q7963" s="211">
        <v>8.9098678463929881E-2</v>
      </c>
      <c r="R7963" s="211">
        <v>0.38341744369538333</v>
      </c>
      <c r="S7963" s="211">
        <v>0.32208327297196748</v>
      </c>
      <c r="T7963" s="211">
        <v>0.55107478115071995</v>
      </c>
      <c r="U7963" s="211">
        <v>0.43892478695943254</v>
      </c>
      <c r="V7963" s="211">
        <v>7.9616456025478705E-2</v>
      </c>
      <c r="W7963" s="211">
        <v>0.55354037163180514</v>
      </c>
      <c r="X7963" s="211">
        <v>0.43222870378757983</v>
      </c>
      <c r="Y7963" s="211">
        <v>0.6169453353886063</v>
      </c>
      <c r="Z7963" s="211">
        <v>0.14838520354436963</v>
      </c>
      <c r="AA7963" s="212">
        <v>0.11286476393260383</v>
      </c>
    </row>
    <row r="7964" spans="1:27" x14ac:dyDescent="0.35">
      <c r="A7964" s="210" t="s">
        <v>8640</v>
      </c>
      <c r="B7964" s="217">
        <v>117.93422869008957</v>
      </c>
      <c r="C7964" s="211">
        <v>5.8813764151173127E-2</v>
      </c>
      <c r="D7964" s="211">
        <v>0.12623543457152359</v>
      </c>
      <c r="E7964" s="211">
        <v>7.1985335525344848E-2</v>
      </c>
      <c r="F7964" s="211">
        <v>9.8119242835369685E-2</v>
      </c>
      <c r="G7964" s="211">
        <v>0.11953769961990178</v>
      </c>
      <c r="H7964" s="211">
        <v>0.11690418305425179</v>
      </c>
      <c r="I7964" s="211">
        <v>0.41899568462444781</v>
      </c>
      <c r="J7964" s="211">
        <v>0.42801027245640993</v>
      </c>
      <c r="K7964" s="211">
        <v>0.57087294294311142</v>
      </c>
      <c r="L7964" s="211">
        <v>0.2748244333480066</v>
      </c>
      <c r="M7964" s="211">
        <v>9.1795059755778646E-2</v>
      </c>
      <c r="N7964" s="211">
        <v>0.43791031773195177</v>
      </c>
      <c r="O7964" s="211">
        <v>0.63432257783470081</v>
      </c>
      <c r="P7964" s="211">
        <v>6.6154957966254355E-2</v>
      </c>
      <c r="Q7964" s="211">
        <v>9.7609384811227787E-2</v>
      </c>
      <c r="R7964" s="211">
        <v>0.45260836532606458</v>
      </c>
      <c r="S7964" s="211">
        <v>0.42340369918058662</v>
      </c>
      <c r="T7964" s="211">
        <v>0.5882035408739158</v>
      </c>
      <c r="U7964" s="211">
        <v>0.33095267188584304</v>
      </c>
      <c r="V7964" s="211">
        <v>9.5661565373407684E-2</v>
      </c>
      <c r="W7964" s="211">
        <v>0.59379866406001824</v>
      </c>
      <c r="X7964" s="211">
        <v>0.3434433399302752</v>
      </c>
      <c r="Y7964" s="211">
        <v>0.69661236839645413</v>
      </c>
      <c r="Z7964" s="211">
        <v>0.14965486421837879</v>
      </c>
      <c r="AA7964" s="212">
        <v>0.12234766620045796</v>
      </c>
    </row>
    <row r="7965" spans="1:27" x14ac:dyDescent="0.35">
      <c r="A7965" s="210" t="s">
        <v>8641</v>
      </c>
      <c r="B7965" s="217">
        <v>125.54040580195148</v>
      </c>
      <c r="C7965" s="211">
        <v>5.7752321306066244E-2</v>
      </c>
      <c r="D7965" s="211">
        <v>0.11962361327894</v>
      </c>
      <c r="E7965" s="211">
        <v>7.2580769259543862E-2</v>
      </c>
      <c r="F7965" s="211">
        <v>9.0136495473455411E-2</v>
      </c>
      <c r="G7965" s="211">
        <v>0.11808428179940304</v>
      </c>
      <c r="H7965" s="211">
        <v>0.10806738117671766</v>
      </c>
      <c r="I7965" s="211">
        <v>0.53602963210380761</v>
      </c>
      <c r="J7965" s="211">
        <v>0.45272029512849332</v>
      </c>
      <c r="K7965" s="211">
        <v>0.56162691839444179</v>
      </c>
      <c r="L7965" s="211">
        <v>0.27228555089602807</v>
      </c>
      <c r="M7965" s="211">
        <v>8.7570921131919457E-2</v>
      </c>
      <c r="N7965" s="211">
        <v>0.48671140077695602</v>
      </c>
      <c r="O7965" s="211">
        <v>0.65737835871039485</v>
      </c>
      <c r="P7965" s="211">
        <v>6.9831792570019077E-2</v>
      </c>
      <c r="Q7965" s="211">
        <v>0.11293905014476233</v>
      </c>
      <c r="R7965" s="211">
        <v>0.44624877148904152</v>
      </c>
      <c r="S7965" s="211">
        <v>0.31233512319089513</v>
      </c>
      <c r="T7965" s="211">
        <v>0.49542161433219811</v>
      </c>
      <c r="U7965" s="211">
        <v>0.39046136334707437</v>
      </c>
      <c r="V7965" s="211">
        <v>8.4864766169247902E-2</v>
      </c>
      <c r="W7965" s="211">
        <v>0.47913263531270561</v>
      </c>
      <c r="X7965" s="211">
        <v>0.26026846832708289</v>
      </c>
      <c r="Y7965" s="211">
        <v>0.76802420584615216</v>
      </c>
      <c r="Z7965" s="211">
        <v>0.14626348343984646</v>
      </c>
      <c r="AA7965" s="212">
        <v>0.1206936602204421</v>
      </c>
    </row>
    <row r="7966" spans="1:27" x14ac:dyDescent="0.35">
      <c r="A7966" s="210" t="s">
        <v>8642</v>
      </c>
      <c r="B7966" s="217">
        <v>157.64606007463291</v>
      </c>
      <c r="C7966" s="211">
        <v>6.2613349047963493E-2</v>
      </c>
      <c r="D7966" s="211">
        <v>0.1235418745088073</v>
      </c>
      <c r="E7966" s="211">
        <v>7.4853471188057213E-2</v>
      </c>
      <c r="F7966" s="211">
        <v>0.10531093911675729</v>
      </c>
      <c r="G7966" s="211">
        <v>0.1219179503540604</v>
      </c>
      <c r="H7966" s="211">
        <v>0.12031609149116106</v>
      </c>
      <c r="I7966" s="211">
        <v>0.5185864230312961</v>
      </c>
      <c r="J7966" s="211">
        <v>0.42368873936352686</v>
      </c>
      <c r="K7966" s="211">
        <v>0.63099726940761525</v>
      </c>
      <c r="L7966" s="211">
        <v>0.27163055708209283</v>
      </c>
      <c r="M7966" s="211">
        <v>8.9999750403651782E-2</v>
      </c>
      <c r="N7966" s="211">
        <v>0.36382605268107793</v>
      </c>
      <c r="O7966" s="211">
        <v>0.69231622797052184</v>
      </c>
      <c r="P7966" s="211">
        <v>7.1384834468806529E-2</v>
      </c>
      <c r="Q7966" s="211">
        <v>4.709278342538975E-2</v>
      </c>
      <c r="R7966" s="211">
        <v>0.41975587755967447</v>
      </c>
      <c r="S7966" s="211">
        <v>0.2911868651400415</v>
      </c>
      <c r="T7966" s="211">
        <v>0.49586185842807606</v>
      </c>
      <c r="U7966" s="211">
        <v>0.40525203041767222</v>
      </c>
      <c r="V7966" s="211">
        <v>0.16570506008333832</v>
      </c>
      <c r="W7966" s="211">
        <v>0.55555846915315832</v>
      </c>
      <c r="X7966" s="211">
        <v>0.26880702923786881</v>
      </c>
      <c r="Y7966" s="211">
        <v>0.64956750233148797</v>
      </c>
      <c r="Z7966" s="211">
        <v>0.1497997506669454</v>
      </c>
      <c r="AA7966" s="212">
        <v>0.11898421770078102</v>
      </c>
    </row>
    <row r="7967" spans="1:27" x14ac:dyDescent="0.35">
      <c r="A7967" s="210" t="s">
        <v>8643</v>
      </c>
      <c r="B7967" s="217">
        <v>133.53069742684124</v>
      </c>
      <c r="C7967" s="211">
        <v>5.8634645235251873E-2</v>
      </c>
      <c r="D7967" s="211">
        <v>0.12006956500133585</v>
      </c>
      <c r="E7967" s="211">
        <v>7.3954305555953004E-2</v>
      </c>
      <c r="F7967" s="211">
        <v>0.10278681032784798</v>
      </c>
      <c r="G7967" s="211">
        <v>0.12212389137972406</v>
      </c>
      <c r="H7967" s="211">
        <v>0.10287159263455732</v>
      </c>
      <c r="I7967" s="211">
        <v>0.46902586166464344</v>
      </c>
      <c r="J7967" s="211">
        <v>0.44581810747423356</v>
      </c>
      <c r="K7967" s="211">
        <v>0.57895346130873204</v>
      </c>
      <c r="L7967" s="211">
        <v>0.27442358191922106</v>
      </c>
      <c r="M7967" s="211">
        <v>8.8527627148706031E-2</v>
      </c>
      <c r="N7967" s="211">
        <v>0.50514002470103847</v>
      </c>
      <c r="O7967" s="211">
        <v>0.76340059318602782</v>
      </c>
      <c r="P7967" s="211">
        <v>6.9506465623110109E-2</v>
      </c>
      <c r="Q7967" s="211">
        <v>8.4902700116444144E-2</v>
      </c>
      <c r="R7967" s="211">
        <v>0.3914337921178388</v>
      </c>
      <c r="S7967" s="211">
        <v>0.32103416524111011</v>
      </c>
      <c r="T7967" s="211">
        <v>0.61483932997939694</v>
      </c>
      <c r="U7967" s="211">
        <v>0.40774202374274565</v>
      </c>
      <c r="V7967" s="211">
        <v>7.6893272750832437E-2</v>
      </c>
      <c r="W7967" s="211">
        <v>0.53233266082365538</v>
      </c>
      <c r="X7967" s="211">
        <v>0.25833524658090468</v>
      </c>
      <c r="Y7967" s="211">
        <v>0.58065482325860418</v>
      </c>
      <c r="Z7967" s="211">
        <v>0.14520788787171238</v>
      </c>
      <c r="AA7967" s="212">
        <v>0.11348760565261615</v>
      </c>
    </row>
    <row r="7968" spans="1:27" x14ac:dyDescent="0.35">
      <c r="A7968" s="210" t="s">
        <v>8644</v>
      </c>
      <c r="B7968" s="217">
        <v>155.12790055881544</v>
      </c>
      <c r="C7968" s="211">
        <v>6.1876784329672398E-2</v>
      </c>
      <c r="D7968" s="211">
        <v>0.12450482662455134</v>
      </c>
      <c r="E7968" s="211">
        <v>6.6993505999458247E-2</v>
      </c>
      <c r="F7968" s="211">
        <v>7.1791996155182239E-2</v>
      </c>
      <c r="G7968" s="211">
        <v>0.12136971938473996</v>
      </c>
      <c r="H7968" s="211">
        <v>0.10852819525607682</v>
      </c>
      <c r="I7968" s="211">
        <v>0.50666533525928092</v>
      </c>
      <c r="J7968" s="211">
        <v>0.41189885373353469</v>
      </c>
      <c r="K7968" s="211">
        <v>0.63580210699964412</v>
      </c>
      <c r="L7968" s="211">
        <v>0.26838319664385191</v>
      </c>
      <c r="M7968" s="211">
        <v>0.11681250782945528</v>
      </c>
      <c r="N7968" s="211">
        <v>0.41247532851322766</v>
      </c>
      <c r="O7968" s="211">
        <v>0.74722574185439405</v>
      </c>
      <c r="P7968" s="211">
        <v>6.6456727109803437E-2</v>
      </c>
      <c r="Q7968" s="211">
        <v>8.3971444203280912E-2</v>
      </c>
      <c r="R7968" s="211">
        <v>0.45667307256938788</v>
      </c>
      <c r="S7968" s="211">
        <v>0.35917134321396976</v>
      </c>
      <c r="T7968" s="211">
        <v>0.62083721884482213</v>
      </c>
      <c r="U7968" s="211">
        <v>0.44160518016550876</v>
      </c>
      <c r="V7968" s="211">
        <v>0.11314932147618767</v>
      </c>
      <c r="W7968" s="211">
        <v>0.55198574981767534</v>
      </c>
      <c r="X7968" s="211">
        <v>0.3109324755934999</v>
      </c>
      <c r="Y7968" s="211">
        <v>0.65436683772974735</v>
      </c>
      <c r="Z7968" s="211">
        <v>0.14622004940890607</v>
      </c>
      <c r="AA7968" s="212">
        <v>0.11922573437920407</v>
      </c>
    </row>
    <row r="7969" spans="1:27" x14ac:dyDescent="0.35">
      <c r="A7969" s="210" t="s">
        <v>8645</v>
      </c>
      <c r="B7969" s="217">
        <v>130.67832935578207</v>
      </c>
      <c r="C7969" s="211">
        <v>6.1978955952158236E-2</v>
      </c>
      <c r="D7969" s="211">
        <v>0.12730131914036685</v>
      </c>
      <c r="E7969" s="211">
        <v>6.9426191091031306E-2</v>
      </c>
      <c r="F7969" s="211">
        <v>9.8781012889015044E-2</v>
      </c>
      <c r="G7969" s="211">
        <v>0.1189480285731546</v>
      </c>
      <c r="H7969" s="211">
        <v>0.12504774333032037</v>
      </c>
      <c r="I7969" s="211">
        <v>0.47352981462038923</v>
      </c>
      <c r="J7969" s="211">
        <v>0.42497769763155052</v>
      </c>
      <c r="K7969" s="211">
        <v>0.64245200885935105</v>
      </c>
      <c r="L7969" s="211">
        <v>0.27350562930787381</v>
      </c>
      <c r="M7969" s="211">
        <v>0.10406748965788833</v>
      </c>
      <c r="N7969" s="211">
        <v>0.40925578700996412</v>
      </c>
      <c r="O7969" s="211">
        <v>0.66267082825086121</v>
      </c>
      <c r="P7969" s="211">
        <v>6.6559125395103266E-2</v>
      </c>
      <c r="Q7969" s="211">
        <v>0.12230907284025358</v>
      </c>
      <c r="R7969" s="211">
        <v>0.43787870665550199</v>
      </c>
      <c r="S7969" s="211">
        <v>0.30112554600343255</v>
      </c>
      <c r="T7969" s="211">
        <v>0.57672160381187776</v>
      </c>
      <c r="U7969" s="211">
        <v>0.39247055246307472</v>
      </c>
      <c r="V7969" s="211">
        <v>0.11784600211533711</v>
      </c>
      <c r="W7969" s="211">
        <v>0.52939696934447456</v>
      </c>
      <c r="X7969" s="211">
        <v>0.28994481806645295</v>
      </c>
      <c r="Y7969" s="211">
        <v>0.57924242466149989</v>
      </c>
      <c r="Z7969" s="211">
        <v>0.14590787107694528</v>
      </c>
      <c r="AA7969" s="212">
        <v>0.12442220557087515</v>
      </c>
    </row>
    <row r="7970" spans="1:27" x14ac:dyDescent="0.35">
      <c r="A7970" s="210" t="s">
        <v>8646</v>
      </c>
      <c r="B7970" s="217">
        <v>138.19478630361093</v>
      </c>
      <c r="C7970" s="211">
        <v>6.7638716289024875E-2</v>
      </c>
      <c r="D7970" s="211">
        <v>0.11980557517238756</v>
      </c>
      <c r="E7970" s="211">
        <v>8.2635964370980364E-2</v>
      </c>
      <c r="F7970" s="211">
        <v>0.10860702745148008</v>
      </c>
      <c r="G7970" s="211">
        <v>0.11795699355956821</v>
      </c>
      <c r="H7970" s="211">
        <v>0.11855064027598015</v>
      </c>
      <c r="I7970" s="211">
        <v>0.45060630080242631</v>
      </c>
      <c r="J7970" s="211">
        <v>0.42585210785071143</v>
      </c>
      <c r="K7970" s="211">
        <v>0.57010635896994011</v>
      </c>
      <c r="L7970" s="211">
        <v>0.26862077304196347</v>
      </c>
      <c r="M7970" s="211">
        <v>0.10274807107509665</v>
      </c>
      <c r="N7970" s="211">
        <v>0.38065565053733358</v>
      </c>
      <c r="O7970" s="211">
        <v>0.72415228488788597</v>
      </c>
      <c r="P7970" s="211">
        <v>6.4223818834897972E-2</v>
      </c>
      <c r="Q7970" s="211">
        <v>8.2050196913954127E-2</v>
      </c>
      <c r="R7970" s="211">
        <v>0.40882589328801228</v>
      </c>
      <c r="S7970" s="211">
        <v>0.33217322191202936</v>
      </c>
      <c r="T7970" s="211">
        <v>0.55171129156293319</v>
      </c>
      <c r="U7970" s="211">
        <v>0.3443374656391619</v>
      </c>
      <c r="V7970" s="211">
        <v>0.14913992639555285</v>
      </c>
      <c r="W7970" s="211">
        <v>0.59915956587924413</v>
      </c>
      <c r="X7970" s="211">
        <v>0.28526033657792821</v>
      </c>
      <c r="Y7970" s="211">
        <v>0.54475840770045858</v>
      </c>
      <c r="Z7970" s="211">
        <v>0.14549305461742762</v>
      </c>
      <c r="AA7970" s="212">
        <v>0.1148042121027418</v>
      </c>
    </row>
    <row r="7971" spans="1:27" x14ac:dyDescent="0.35">
      <c r="A7971" s="210" t="s">
        <v>8647</v>
      </c>
      <c r="B7971" s="217">
        <v>133.13714272706525</v>
      </c>
      <c r="C7971" s="211">
        <v>5.6152726561798233E-2</v>
      </c>
      <c r="D7971" s="211">
        <v>0.12446050202516973</v>
      </c>
      <c r="E7971" s="211">
        <v>7.35048285540085E-2</v>
      </c>
      <c r="F7971" s="211">
        <v>0.12176606422452636</v>
      </c>
      <c r="G7971" s="211">
        <v>0.12476656595456208</v>
      </c>
      <c r="H7971" s="211">
        <v>0.11527171689912645</v>
      </c>
      <c r="I7971" s="211">
        <v>0.51270388468812156</v>
      </c>
      <c r="J7971" s="211">
        <v>0.46834274495460537</v>
      </c>
      <c r="K7971" s="211">
        <v>0.60348741530413919</v>
      </c>
      <c r="L7971" s="211">
        <v>0.27851716351745254</v>
      </c>
      <c r="M7971" s="211">
        <v>8.8925727048951228E-2</v>
      </c>
      <c r="N7971" s="211">
        <v>0.42363085101975295</v>
      </c>
      <c r="O7971" s="211">
        <v>0.7007432386830369</v>
      </c>
      <c r="P7971" s="211">
        <v>7.3589394257505852E-2</v>
      </c>
      <c r="Q7971" s="211">
        <v>0.10912982067730584</v>
      </c>
      <c r="R7971" s="211">
        <v>0.43174680382995023</v>
      </c>
      <c r="S7971" s="211">
        <v>0.26437608141679564</v>
      </c>
      <c r="T7971" s="211">
        <v>0.51456764791549525</v>
      </c>
      <c r="U7971" s="211">
        <v>0.32217719737033151</v>
      </c>
      <c r="V7971" s="211">
        <v>9.7139671111082487E-2</v>
      </c>
      <c r="W7971" s="211">
        <v>0.60485837827278621</v>
      </c>
      <c r="X7971" s="211">
        <v>0.30296445219799734</v>
      </c>
      <c r="Y7971" s="211">
        <v>0.58268648151253166</v>
      </c>
      <c r="Z7971" s="211">
        <v>0.1424338759431</v>
      </c>
      <c r="AA7971" s="212">
        <v>0.11476927571583818</v>
      </c>
    </row>
    <row r="7972" spans="1:27" x14ac:dyDescent="0.35">
      <c r="A7972" s="210" t="s">
        <v>8648</v>
      </c>
      <c r="B7972" s="217">
        <v>100.86454205737103</v>
      </c>
      <c r="C7972" s="211">
        <v>8.0022681305367077E-2</v>
      </c>
      <c r="D7972" s="211">
        <v>0.12869684095013331</v>
      </c>
      <c r="E7972" s="211">
        <v>8.1721346036178047E-2</v>
      </c>
      <c r="F7972" s="211">
        <v>0.11358305633832483</v>
      </c>
      <c r="G7972" s="211">
        <v>0.11761188555175811</v>
      </c>
      <c r="H7972" s="211">
        <v>0.11795413301606031</v>
      </c>
      <c r="I7972" s="211">
        <v>0.47909167831106381</v>
      </c>
      <c r="J7972" s="211">
        <v>0.46240734173411047</v>
      </c>
      <c r="K7972" s="211">
        <v>0.6322788421562171</v>
      </c>
      <c r="L7972" s="211">
        <v>0.26932086440951875</v>
      </c>
      <c r="M7972" s="211">
        <v>8.1176326371338439E-2</v>
      </c>
      <c r="N7972" s="211">
        <v>0.38206939436546811</v>
      </c>
      <c r="O7972" s="211">
        <v>0.69354446397279501</v>
      </c>
      <c r="P7972" s="211">
        <v>6.2484445207645116E-2</v>
      </c>
      <c r="Q7972" s="211">
        <v>5.3231383975671759E-2</v>
      </c>
      <c r="R7972" s="211">
        <v>0.46229331101797655</v>
      </c>
      <c r="S7972" s="211">
        <v>0.28679480356552173</v>
      </c>
      <c r="T7972" s="211">
        <v>0.52019667905181743</v>
      </c>
      <c r="U7972" s="211">
        <v>0.35581471069774862</v>
      </c>
      <c r="V7972" s="211">
        <v>5.7522874616994596E-2</v>
      </c>
      <c r="W7972" s="211">
        <v>0.52226119152096251</v>
      </c>
      <c r="X7972" s="211">
        <v>0.3031394943412612</v>
      </c>
      <c r="Y7972" s="211">
        <v>0.62076634881925907</v>
      </c>
      <c r="Z7972" s="211">
        <v>0.14348439108053568</v>
      </c>
      <c r="AA7972" s="212">
        <v>0.12218139610748961</v>
      </c>
    </row>
    <row r="7973" spans="1:27" x14ac:dyDescent="0.35">
      <c r="A7973" s="210" t="s">
        <v>8649</v>
      </c>
      <c r="B7973" s="217">
        <v>142.68584028718556</v>
      </c>
      <c r="C7973" s="211">
        <v>6.0623952182766117E-2</v>
      </c>
      <c r="D7973" s="211">
        <v>0.12670703810051914</v>
      </c>
      <c r="E7973" s="211">
        <v>8.0527146874378369E-2</v>
      </c>
      <c r="F7973" s="211">
        <v>8.2304294262509986E-2</v>
      </c>
      <c r="G7973" s="211">
        <v>0.11793711311455839</v>
      </c>
      <c r="H7973" s="211">
        <v>0.11991920983994914</v>
      </c>
      <c r="I7973" s="211">
        <v>0.51834851340705912</v>
      </c>
      <c r="J7973" s="211">
        <v>0.42935510693570877</v>
      </c>
      <c r="K7973" s="211">
        <v>0.63289211831250869</v>
      </c>
      <c r="L7973" s="211">
        <v>0.27625965084518045</v>
      </c>
      <c r="M7973" s="211">
        <v>0.1008170262884613</v>
      </c>
      <c r="N7973" s="211">
        <v>0.53025464824400725</v>
      </c>
      <c r="O7973" s="211">
        <v>0.73462301154750764</v>
      </c>
      <c r="P7973" s="211">
        <v>6.2143806993466659E-2</v>
      </c>
      <c r="Q7973" s="211">
        <v>0.1009573734591119</v>
      </c>
      <c r="R7973" s="211">
        <v>0.43006357852670485</v>
      </c>
      <c r="S7973" s="211">
        <v>0.2743320229937054</v>
      </c>
      <c r="T7973" s="211">
        <v>0.60603664323827378</v>
      </c>
      <c r="U7973" s="211">
        <v>0.389767237815415</v>
      </c>
      <c r="V7973" s="211">
        <v>0.10225591862313972</v>
      </c>
      <c r="W7973" s="211">
        <v>0.52343501333910991</v>
      </c>
      <c r="X7973" s="211">
        <v>0.35856284492591761</v>
      </c>
      <c r="Y7973" s="211">
        <v>0.70872027413940275</v>
      </c>
      <c r="Z7973" s="211">
        <v>0.14707722710169593</v>
      </c>
      <c r="AA7973" s="212">
        <v>0.12081949417037641</v>
      </c>
    </row>
    <row r="7974" spans="1:27" x14ac:dyDescent="0.35">
      <c r="A7974" s="210" t="s">
        <v>8650</v>
      </c>
      <c r="B7974" s="217">
        <v>174.90666971163236</v>
      </c>
      <c r="C7974" s="211">
        <v>6.4914902231911709E-2</v>
      </c>
      <c r="D7974" s="211">
        <v>0.12789818888322613</v>
      </c>
      <c r="E7974" s="211">
        <v>7.8897858745360969E-2</v>
      </c>
      <c r="F7974" s="211">
        <v>0.10579409553367704</v>
      </c>
      <c r="G7974" s="211">
        <v>0.11963889665160751</v>
      </c>
      <c r="H7974" s="211">
        <v>0.11326967006170688</v>
      </c>
      <c r="I7974" s="211">
        <v>0.51981036371317701</v>
      </c>
      <c r="J7974" s="211">
        <v>0.45372812021765435</v>
      </c>
      <c r="K7974" s="211">
        <v>0.5416325015536898</v>
      </c>
      <c r="L7974" s="211">
        <v>0.27479048151953317</v>
      </c>
      <c r="M7974" s="211">
        <v>9.6950698299112278E-2</v>
      </c>
      <c r="N7974" s="211">
        <v>0.47628883891625579</v>
      </c>
      <c r="O7974" s="211">
        <v>0.70689304469156355</v>
      </c>
      <c r="P7974" s="211">
        <v>7.2635885062778072E-2</v>
      </c>
      <c r="Q7974" s="211">
        <v>0.14107781325605992</v>
      </c>
      <c r="R7974" s="211">
        <v>0.35953844921210037</v>
      </c>
      <c r="S7974" s="211">
        <v>0.29400391138333232</v>
      </c>
      <c r="T7974" s="211">
        <v>0.58269157448304254</v>
      </c>
      <c r="U7974" s="211">
        <v>0.52846720092803279</v>
      </c>
      <c r="V7974" s="211">
        <v>0.1244872816762683</v>
      </c>
      <c r="W7974" s="211">
        <v>0.54740805522539182</v>
      </c>
      <c r="X7974" s="211">
        <v>0.26341872939317823</v>
      </c>
      <c r="Y7974" s="211">
        <v>0.60524551115590386</v>
      </c>
      <c r="Z7974" s="211">
        <v>0.14654292790212906</v>
      </c>
      <c r="AA7974" s="212">
        <v>0.11516549304243576</v>
      </c>
    </row>
    <row r="7975" spans="1:27" x14ac:dyDescent="0.35">
      <c r="A7975" s="210" t="s">
        <v>8651</v>
      </c>
      <c r="B7975" s="217">
        <v>145.0786175909694</v>
      </c>
      <c r="C7975" s="211">
        <v>5.8655649057661442E-2</v>
      </c>
      <c r="D7975" s="211">
        <v>0.1124323966562237</v>
      </c>
      <c r="E7975" s="211">
        <v>7.7894982250077516E-2</v>
      </c>
      <c r="F7975" s="211">
        <v>8.8071135394448719E-2</v>
      </c>
      <c r="G7975" s="211">
        <v>0.1264915898648297</v>
      </c>
      <c r="H7975" s="211">
        <v>0.1213103372472371</v>
      </c>
      <c r="I7975" s="211">
        <v>0.50963131623277358</v>
      </c>
      <c r="J7975" s="211">
        <v>0.46724075761718942</v>
      </c>
      <c r="K7975" s="211">
        <v>0.59314270248284662</v>
      </c>
      <c r="L7975" s="211">
        <v>0.27940260509543691</v>
      </c>
      <c r="M7975" s="211">
        <v>0.10763167793544175</v>
      </c>
      <c r="N7975" s="211">
        <v>0.51184104846214828</v>
      </c>
      <c r="O7975" s="211">
        <v>0.7418926572207889</v>
      </c>
      <c r="P7975" s="211">
        <v>6.5810005862703913E-2</v>
      </c>
      <c r="Q7975" s="211">
        <v>0.11458008452871871</v>
      </c>
      <c r="R7975" s="211">
        <v>0.41388906367682865</v>
      </c>
      <c r="S7975" s="211">
        <v>0.29745132111754935</v>
      </c>
      <c r="T7975" s="211">
        <v>0.56033986209824116</v>
      </c>
      <c r="U7975" s="211">
        <v>0.40883487165130938</v>
      </c>
      <c r="V7975" s="211">
        <v>0.10088139301054955</v>
      </c>
      <c r="W7975" s="211">
        <v>0.59055546429918926</v>
      </c>
      <c r="X7975" s="211">
        <v>0.38818538979267436</v>
      </c>
      <c r="Y7975" s="211">
        <v>0.69558471510548225</v>
      </c>
      <c r="Z7975" s="211">
        <v>0.14911755742887711</v>
      </c>
      <c r="AA7975" s="212">
        <v>0.11986840589727316</v>
      </c>
    </row>
    <row r="7976" spans="1:27" x14ac:dyDescent="0.35">
      <c r="A7976" s="210" t="s">
        <v>8652</v>
      </c>
      <c r="B7976" s="217">
        <v>138.45960946449995</v>
      </c>
      <c r="C7976" s="211">
        <v>7.3897795780581185E-2</v>
      </c>
      <c r="D7976" s="211">
        <v>0.12867378138590307</v>
      </c>
      <c r="E7976" s="211">
        <v>7.0504124621318068E-2</v>
      </c>
      <c r="F7976" s="211">
        <v>0.10630819175488106</v>
      </c>
      <c r="G7976" s="211">
        <v>0.11925207248593273</v>
      </c>
      <c r="H7976" s="211">
        <v>0.1180934197235477</v>
      </c>
      <c r="I7976" s="211">
        <v>0.47813503683950398</v>
      </c>
      <c r="J7976" s="211">
        <v>0.4892137139913314</v>
      </c>
      <c r="K7976" s="211">
        <v>0.61533742605601671</v>
      </c>
      <c r="L7976" s="211">
        <v>0.2751332249442533</v>
      </c>
      <c r="M7976" s="211">
        <v>9.2910718425425573E-2</v>
      </c>
      <c r="N7976" s="211">
        <v>0.393954645914188</v>
      </c>
      <c r="O7976" s="211">
        <v>0.67691846680124801</v>
      </c>
      <c r="P7976" s="211">
        <v>6.8991083306019191E-2</v>
      </c>
      <c r="Q7976" s="211">
        <v>5.5267866195247817E-2</v>
      </c>
      <c r="R7976" s="211">
        <v>0.45549437160340828</v>
      </c>
      <c r="S7976" s="211">
        <v>0.39397464803864779</v>
      </c>
      <c r="T7976" s="211">
        <v>0.57517112953478267</v>
      </c>
      <c r="U7976" s="211">
        <v>0.42795268903601319</v>
      </c>
      <c r="V7976" s="211">
        <v>0.10987927997362805</v>
      </c>
      <c r="W7976" s="211">
        <v>0.57061915003520192</v>
      </c>
      <c r="X7976" s="211">
        <v>0.33326979137610424</v>
      </c>
      <c r="Y7976" s="211">
        <v>0.56170075475278947</v>
      </c>
      <c r="Z7976" s="211">
        <v>0.14700837467893632</v>
      </c>
      <c r="AA7976" s="212">
        <v>0.1152723814859828</v>
      </c>
    </row>
    <row r="7977" spans="1:27" x14ac:dyDescent="0.35">
      <c r="A7977" s="210" t="s">
        <v>8653</v>
      </c>
      <c r="B7977" s="217">
        <v>125.87230785775705</v>
      </c>
      <c r="C7977" s="211">
        <v>6.7536253092860821E-2</v>
      </c>
      <c r="D7977" s="211">
        <v>0.12719566195533138</v>
      </c>
      <c r="E7977" s="211">
        <v>7.421120196507551E-2</v>
      </c>
      <c r="F7977" s="211">
        <v>0.102504427180484</v>
      </c>
      <c r="G7977" s="211">
        <v>0.12007147952600521</v>
      </c>
      <c r="H7977" s="211">
        <v>0.11832236560675795</v>
      </c>
      <c r="I7977" s="211">
        <v>0.47951440114388966</v>
      </c>
      <c r="J7977" s="211">
        <v>0.42828405943910602</v>
      </c>
      <c r="K7977" s="211">
        <v>0.52600140051951061</v>
      </c>
      <c r="L7977" s="211">
        <v>0.27577231131724333</v>
      </c>
      <c r="M7977" s="211">
        <v>0.10255439093090883</v>
      </c>
      <c r="N7977" s="211">
        <v>0.50267818612345694</v>
      </c>
      <c r="O7977" s="211">
        <v>0.73042773458295385</v>
      </c>
      <c r="P7977" s="211">
        <v>7.0400128492403735E-2</v>
      </c>
      <c r="Q7977" s="211">
        <v>0.10457212931145066</v>
      </c>
      <c r="R7977" s="211">
        <v>0.38247757348739908</v>
      </c>
      <c r="S7977" s="211">
        <v>0.38305940826965595</v>
      </c>
      <c r="T7977" s="211">
        <v>0.61706990969380671</v>
      </c>
      <c r="U7977" s="211">
        <v>0.33878523522086429</v>
      </c>
      <c r="V7977" s="211">
        <v>8.2697334870395281E-2</v>
      </c>
      <c r="W7977" s="211">
        <v>0.60127953762071928</v>
      </c>
      <c r="X7977" s="211">
        <v>0.31705379317456361</v>
      </c>
      <c r="Y7977" s="211">
        <v>0.5758707772571191</v>
      </c>
      <c r="Z7977" s="211">
        <v>0.14951058829343242</v>
      </c>
      <c r="AA7977" s="212">
        <v>0.11993780307136083</v>
      </c>
    </row>
    <row r="7978" spans="1:27" x14ac:dyDescent="0.35">
      <c r="A7978" s="210" t="s">
        <v>8654</v>
      </c>
      <c r="B7978" s="217">
        <v>155.2610142490052</v>
      </c>
      <c r="C7978" s="211">
        <v>6.1292346736922257E-2</v>
      </c>
      <c r="D7978" s="211">
        <v>0.12968431244578343</v>
      </c>
      <c r="E7978" s="211">
        <v>7.0747076811179171E-2</v>
      </c>
      <c r="F7978" s="211">
        <v>0.10660416085794919</v>
      </c>
      <c r="G7978" s="211">
        <v>0.12360784670769394</v>
      </c>
      <c r="H7978" s="211">
        <v>0.11469360716313305</v>
      </c>
      <c r="I7978" s="211">
        <v>0.48129673193378125</v>
      </c>
      <c r="J7978" s="211">
        <v>0.42796908867434247</v>
      </c>
      <c r="K7978" s="211">
        <v>0.56689281588992457</v>
      </c>
      <c r="L7978" s="211">
        <v>0.28307965076142144</v>
      </c>
      <c r="M7978" s="211">
        <v>9.3808031142595907E-2</v>
      </c>
      <c r="N7978" s="211">
        <v>0.54722012305612666</v>
      </c>
      <c r="O7978" s="211">
        <v>0.70044122224753136</v>
      </c>
      <c r="P7978" s="211">
        <v>6.9890151333429573E-2</v>
      </c>
      <c r="Q7978" s="211">
        <v>0.11163598943618691</v>
      </c>
      <c r="R7978" s="211">
        <v>0.48581532370038766</v>
      </c>
      <c r="S7978" s="211">
        <v>0.33103560021827705</v>
      </c>
      <c r="T7978" s="211">
        <v>0.57955374585741248</v>
      </c>
      <c r="U7978" s="211">
        <v>0.38812147971615912</v>
      </c>
      <c r="V7978" s="211">
        <v>0.14806002845268246</v>
      </c>
      <c r="W7978" s="211">
        <v>0.58827203501801195</v>
      </c>
      <c r="X7978" s="211">
        <v>0.3602386713759777</v>
      </c>
      <c r="Y7978" s="211">
        <v>0.571069609270485</v>
      </c>
      <c r="Z7978" s="211">
        <v>0.14959519121255191</v>
      </c>
      <c r="AA7978" s="212">
        <v>0.11645720515508223</v>
      </c>
    </row>
    <row r="7979" spans="1:27" x14ac:dyDescent="0.35">
      <c r="A7979" s="210" t="s">
        <v>8655</v>
      </c>
      <c r="B7979" s="217">
        <v>163.27943755655917</v>
      </c>
      <c r="C7979" s="211">
        <v>7.0083179936373655E-2</v>
      </c>
      <c r="D7979" s="211">
        <v>0.12254067151955124</v>
      </c>
      <c r="E7979" s="211">
        <v>7.3656431635689482E-2</v>
      </c>
      <c r="F7979" s="211">
        <v>0.10990921054716976</v>
      </c>
      <c r="G7979" s="211">
        <v>0.12160100051990201</v>
      </c>
      <c r="H7979" s="211">
        <v>0.12049850626027832</v>
      </c>
      <c r="I7979" s="211">
        <v>0.48183842509432556</v>
      </c>
      <c r="J7979" s="211">
        <v>0.43316650980738508</v>
      </c>
      <c r="K7979" s="211">
        <v>0.58822585455265908</v>
      </c>
      <c r="L7979" s="211">
        <v>0.27782481903887551</v>
      </c>
      <c r="M7979" s="211">
        <v>0.10864945057756438</v>
      </c>
      <c r="N7979" s="211">
        <v>0.47026508801488104</v>
      </c>
      <c r="O7979" s="211">
        <v>0.74955336622257596</v>
      </c>
      <c r="P7979" s="211">
        <v>6.8242323602875105E-2</v>
      </c>
      <c r="Q7979" s="211">
        <v>6.5529888345238749E-2</v>
      </c>
      <c r="R7979" s="211">
        <v>0.47233860877437045</v>
      </c>
      <c r="S7979" s="211">
        <v>0.30276743851864757</v>
      </c>
      <c r="T7979" s="211">
        <v>0.62888347776122766</v>
      </c>
      <c r="U7979" s="211">
        <v>0.47352726303464776</v>
      </c>
      <c r="V7979" s="211">
        <v>0.14394711905958274</v>
      </c>
      <c r="W7979" s="211">
        <v>0.5373474955008235</v>
      </c>
      <c r="X7979" s="211">
        <v>0.28943949830348636</v>
      </c>
      <c r="Y7979" s="211">
        <v>0.60344923362765213</v>
      </c>
      <c r="Z7979" s="211">
        <v>0.14327821138576396</v>
      </c>
      <c r="AA7979" s="212">
        <v>0.12173374790412247</v>
      </c>
    </row>
    <row r="7980" spans="1:27" x14ac:dyDescent="0.35">
      <c r="A7980" s="210" t="s">
        <v>8656</v>
      </c>
      <c r="B7980" s="217">
        <v>129.7560754565836</v>
      </c>
      <c r="C7980" s="211">
        <v>5.9683771352158001E-2</v>
      </c>
      <c r="D7980" s="211">
        <v>0.12144338586435377</v>
      </c>
      <c r="E7980" s="211">
        <v>7.2221171321886615E-2</v>
      </c>
      <c r="F7980" s="211">
        <v>0.11498189528722902</v>
      </c>
      <c r="G7980" s="211">
        <v>0.11794627084009636</v>
      </c>
      <c r="H7980" s="211">
        <v>0.10946385141235561</v>
      </c>
      <c r="I7980" s="211">
        <v>0.51419670410728557</v>
      </c>
      <c r="J7980" s="211">
        <v>0.41150089055767486</v>
      </c>
      <c r="K7980" s="211">
        <v>0.6375126507378851</v>
      </c>
      <c r="L7980" s="211">
        <v>0.27883120336758838</v>
      </c>
      <c r="M7980" s="211">
        <v>0.10275220010062364</v>
      </c>
      <c r="N7980" s="211">
        <v>0.48086677586721338</v>
      </c>
      <c r="O7980" s="211">
        <v>0.74958424715218153</v>
      </c>
      <c r="P7980" s="211">
        <v>7.0243727720399773E-2</v>
      </c>
      <c r="Q7980" s="211">
        <v>5.837142720681926E-2</v>
      </c>
      <c r="R7980" s="211">
        <v>0.412219589570892</v>
      </c>
      <c r="S7980" s="211">
        <v>0.33718808338918088</v>
      </c>
      <c r="T7980" s="211">
        <v>0.51081885579941766</v>
      </c>
      <c r="U7980" s="211">
        <v>0.46157049189859511</v>
      </c>
      <c r="V7980" s="211">
        <v>5.9651931768022082E-2</v>
      </c>
      <c r="W7980" s="211">
        <v>0.5960871853995392</v>
      </c>
      <c r="X7980" s="211">
        <v>0.37798191270209863</v>
      </c>
      <c r="Y7980" s="211">
        <v>0.70636010275876771</v>
      </c>
      <c r="Z7980" s="211">
        <v>0.14886930988621661</v>
      </c>
      <c r="AA7980" s="212">
        <v>0.11885959825819215</v>
      </c>
    </row>
    <row r="7981" spans="1:27" x14ac:dyDescent="0.35">
      <c r="A7981" s="210" t="s">
        <v>8657</v>
      </c>
      <c r="B7981" s="217">
        <v>131.6644212608216</v>
      </c>
      <c r="C7981" s="211">
        <v>6.4534208561417492E-2</v>
      </c>
      <c r="D7981" s="211">
        <v>0.12800144343836664</v>
      </c>
      <c r="E7981" s="211">
        <v>7.1292077005804227E-2</v>
      </c>
      <c r="F7981" s="211">
        <v>8.1924110352014551E-2</v>
      </c>
      <c r="G7981" s="211">
        <v>0.12361613059746476</v>
      </c>
      <c r="H7981" s="211">
        <v>0.12043701993692328</v>
      </c>
      <c r="I7981" s="211">
        <v>0.52693818630124334</v>
      </c>
      <c r="J7981" s="211">
        <v>0.43745544984395462</v>
      </c>
      <c r="K7981" s="211">
        <v>0.57513880225284253</v>
      </c>
      <c r="L7981" s="211">
        <v>0.27726370096209718</v>
      </c>
      <c r="M7981" s="211">
        <v>0.10039761003566909</v>
      </c>
      <c r="N7981" s="211">
        <v>0.49048382518756445</v>
      </c>
      <c r="O7981" s="211">
        <v>0.78013857900558137</v>
      </c>
      <c r="P7981" s="211">
        <v>6.5899163827538618E-2</v>
      </c>
      <c r="Q7981" s="211">
        <v>4.4157548084029531E-2</v>
      </c>
      <c r="R7981" s="211">
        <v>0.41251577251541216</v>
      </c>
      <c r="S7981" s="211">
        <v>0.3466041092934416</v>
      </c>
      <c r="T7981" s="211">
        <v>0.59253876990845455</v>
      </c>
      <c r="U7981" s="211">
        <v>0.39105633469427553</v>
      </c>
      <c r="V7981" s="211">
        <v>0.10393148458896782</v>
      </c>
      <c r="W7981" s="211">
        <v>0.56868140310748716</v>
      </c>
      <c r="X7981" s="211">
        <v>0.26905883151579413</v>
      </c>
      <c r="Y7981" s="211">
        <v>0.5975413244486244</v>
      </c>
      <c r="Z7981" s="211">
        <v>0.14461885393562002</v>
      </c>
      <c r="AA7981" s="212">
        <v>0.11865774756523387</v>
      </c>
    </row>
    <row r="7982" spans="1:27" x14ac:dyDescent="0.35">
      <c r="A7982" s="210" t="s">
        <v>8658</v>
      </c>
      <c r="B7982" s="217">
        <v>145.23193274687461</v>
      </c>
      <c r="C7982" s="211">
        <v>6.7305085207130522E-2</v>
      </c>
      <c r="D7982" s="211">
        <v>0.12224469695241164</v>
      </c>
      <c r="E7982" s="211">
        <v>7.2327663934500477E-2</v>
      </c>
      <c r="F7982" s="211">
        <v>8.8856597314691893E-2</v>
      </c>
      <c r="G7982" s="211">
        <v>0.11990719003286364</v>
      </c>
      <c r="H7982" s="211">
        <v>0.11219913056439376</v>
      </c>
      <c r="I7982" s="211">
        <v>0.50950658958035067</v>
      </c>
      <c r="J7982" s="211">
        <v>0.44121940695126238</v>
      </c>
      <c r="K7982" s="211">
        <v>0.55441255724320926</v>
      </c>
      <c r="L7982" s="211">
        <v>0.26813192836923438</v>
      </c>
      <c r="M7982" s="211">
        <v>8.9020155224169256E-2</v>
      </c>
      <c r="N7982" s="211">
        <v>0.44383377324701667</v>
      </c>
      <c r="O7982" s="211">
        <v>0.6810888126484308</v>
      </c>
      <c r="P7982" s="211">
        <v>6.9370284962427836E-2</v>
      </c>
      <c r="Q7982" s="211">
        <v>0.1251572486397918</v>
      </c>
      <c r="R7982" s="211">
        <v>0.47216777011151667</v>
      </c>
      <c r="S7982" s="211">
        <v>0.33614573831822697</v>
      </c>
      <c r="T7982" s="211">
        <v>0.53409749025449149</v>
      </c>
      <c r="U7982" s="211">
        <v>0.36505159133654541</v>
      </c>
      <c r="V7982" s="211">
        <v>0.15339029763814627</v>
      </c>
      <c r="W7982" s="211">
        <v>0.56710618628873533</v>
      </c>
      <c r="X7982" s="211">
        <v>0.34981237716342117</v>
      </c>
      <c r="Y7982" s="211">
        <v>0.6106893074993538</v>
      </c>
      <c r="Z7982" s="211">
        <v>0.14642129953576027</v>
      </c>
      <c r="AA7982" s="212">
        <v>0.11741025503004995</v>
      </c>
    </row>
    <row r="7983" spans="1:27" x14ac:dyDescent="0.35">
      <c r="A7983" s="210" t="s">
        <v>8659</v>
      </c>
      <c r="B7983" s="217">
        <v>122.17744688707731</v>
      </c>
      <c r="C7983" s="211">
        <v>6.1461636838259226E-2</v>
      </c>
      <c r="D7983" s="211">
        <v>0.13223830414590237</v>
      </c>
      <c r="E7983" s="211">
        <v>7.5164809187078296E-2</v>
      </c>
      <c r="F7983" s="211">
        <v>0.10743708930389125</v>
      </c>
      <c r="G7983" s="211">
        <v>0.12509800957792838</v>
      </c>
      <c r="H7983" s="211">
        <v>0.11011820086674998</v>
      </c>
      <c r="I7983" s="211">
        <v>0.46778291088891716</v>
      </c>
      <c r="J7983" s="211">
        <v>0.48720275152801101</v>
      </c>
      <c r="K7983" s="211">
        <v>0.57274044877569941</v>
      </c>
      <c r="L7983" s="211">
        <v>0.27659196009065917</v>
      </c>
      <c r="M7983" s="211">
        <v>7.883197805875683E-2</v>
      </c>
      <c r="N7983" s="211">
        <v>0.48293414355863895</v>
      </c>
      <c r="O7983" s="211">
        <v>0.734415967466714</v>
      </c>
      <c r="P7983" s="211">
        <v>6.7638380982269375E-2</v>
      </c>
      <c r="Q7983" s="211">
        <v>6.5000054674278038E-2</v>
      </c>
      <c r="R7983" s="211">
        <v>0.36060565278994366</v>
      </c>
      <c r="S7983" s="211">
        <v>0.31561705827192338</v>
      </c>
      <c r="T7983" s="211">
        <v>0.62287138323451341</v>
      </c>
      <c r="U7983" s="211">
        <v>0.366426727886484</v>
      </c>
      <c r="V7983" s="211">
        <v>6.3331721750601089E-2</v>
      </c>
      <c r="W7983" s="211">
        <v>0.54879769485598195</v>
      </c>
      <c r="X7983" s="211">
        <v>0.42807033205701905</v>
      </c>
      <c r="Y7983" s="211">
        <v>0.6273103034818448</v>
      </c>
      <c r="Z7983" s="211">
        <v>0.14875608737394172</v>
      </c>
      <c r="AA7983" s="212">
        <v>0.11366567121497009</v>
      </c>
    </row>
    <row r="7984" spans="1:27" x14ac:dyDescent="0.35">
      <c r="A7984" s="210" t="s">
        <v>8660</v>
      </c>
      <c r="B7984" s="217">
        <v>174.28766465960149</v>
      </c>
      <c r="C7984" s="211">
        <v>5.6590907923463073E-2</v>
      </c>
      <c r="D7984" s="211">
        <v>0.13093048148242015</v>
      </c>
      <c r="E7984" s="211">
        <v>7.0835446259986737E-2</v>
      </c>
      <c r="F7984" s="211">
        <v>8.6442829725892095E-2</v>
      </c>
      <c r="G7984" s="211">
        <v>0.12359596812318664</v>
      </c>
      <c r="H7984" s="211">
        <v>0.11778235016135935</v>
      </c>
      <c r="I7984" s="211">
        <v>0.5233692599381794</v>
      </c>
      <c r="J7984" s="211">
        <v>0.3918617150462404</v>
      </c>
      <c r="K7984" s="211">
        <v>0.63373089497147594</v>
      </c>
      <c r="L7984" s="211">
        <v>0.27932002690910956</v>
      </c>
      <c r="M7984" s="211">
        <v>0.11966518516507542</v>
      </c>
      <c r="N7984" s="211">
        <v>0.49935870424452539</v>
      </c>
      <c r="O7984" s="211">
        <v>0.76864181140801824</v>
      </c>
      <c r="P7984" s="211">
        <v>6.7161573730864593E-2</v>
      </c>
      <c r="Q7984" s="211">
        <v>7.2649339664773188E-2</v>
      </c>
      <c r="R7984" s="211">
        <v>0.47040373432111671</v>
      </c>
      <c r="S7984" s="211">
        <v>0.37708102862727777</v>
      </c>
      <c r="T7984" s="211">
        <v>0.53670386191411801</v>
      </c>
      <c r="U7984" s="211">
        <v>0.49906101686631515</v>
      </c>
      <c r="V7984" s="211">
        <v>0.14362614598309018</v>
      </c>
      <c r="W7984" s="211">
        <v>0.48005781157810012</v>
      </c>
      <c r="X7984" s="211">
        <v>0.31150390551681628</v>
      </c>
      <c r="Y7984" s="211">
        <v>0.62753730469236513</v>
      </c>
      <c r="Z7984" s="211">
        <v>0.14752495060718754</v>
      </c>
      <c r="AA7984" s="212">
        <v>0.12410043925976244</v>
      </c>
    </row>
    <row r="7985" spans="1:27" x14ac:dyDescent="0.35">
      <c r="A7985" s="210" t="s">
        <v>8661</v>
      </c>
      <c r="B7985" s="217">
        <v>134.57756046616282</v>
      </c>
      <c r="C7985" s="211">
        <v>6.4946377180329293E-2</v>
      </c>
      <c r="D7985" s="211">
        <v>0.12204636345243258</v>
      </c>
      <c r="E7985" s="211">
        <v>7.4296165187952276E-2</v>
      </c>
      <c r="F7985" s="211">
        <v>0.11979624699367597</v>
      </c>
      <c r="G7985" s="211">
        <v>0.11749186192384278</v>
      </c>
      <c r="H7985" s="211">
        <v>0.1278180246060622</v>
      </c>
      <c r="I7985" s="211">
        <v>0.49914468085717412</v>
      </c>
      <c r="J7985" s="211">
        <v>0.38633279621506406</v>
      </c>
      <c r="K7985" s="211">
        <v>0.58146659330637407</v>
      </c>
      <c r="L7985" s="211">
        <v>0.27648578552956493</v>
      </c>
      <c r="M7985" s="211">
        <v>0.10881622121874976</v>
      </c>
      <c r="N7985" s="211">
        <v>0.39225501396866302</v>
      </c>
      <c r="O7985" s="211">
        <v>0.72915937358979099</v>
      </c>
      <c r="P7985" s="211">
        <v>6.5194045990998789E-2</v>
      </c>
      <c r="Q7985" s="211">
        <v>7.8286917146082061E-2</v>
      </c>
      <c r="R7985" s="211">
        <v>0.41969868677981204</v>
      </c>
      <c r="S7985" s="211">
        <v>0.32431183200928454</v>
      </c>
      <c r="T7985" s="211">
        <v>0.56024549038767224</v>
      </c>
      <c r="U7985" s="211">
        <v>0.38511398283807369</v>
      </c>
      <c r="V7985" s="211">
        <v>9.2723301309435249E-2</v>
      </c>
      <c r="W7985" s="211">
        <v>0.52996932614911674</v>
      </c>
      <c r="X7985" s="211">
        <v>0.29904584879362461</v>
      </c>
      <c r="Y7985" s="211">
        <v>0.73728830791889111</v>
      </c>
      <c r="Z7985" s="211">
        <v>0.14754906327125647</v>
      </c>
      <c r="AA7985" s="212">
        <v>0.1170505158624754</v>
      </c>
    </row>
    <row r="7986" spans="1:27" x14ac:dyDescent="0.35">
      <c r="A7986" s="210" t="s">
        <v>8662</v>
      </c>
      <c r="B7986" s="217">
        <v>144.03290044363729</v>
      </c>
      <c r="C7986" s="211">
        <v>6.4512079792137439E-2</v>
      </c>
      <c r="D7986" s="211">
        <v>0.12572568434028186</v>
      </c>
      <c r="E7986" s="211">
        <v>7.6276054542156399E-2</v>
      </c>
      <c r="F7986" s="211">
        <v>8.7722513642371491E-2</v>
      </c>
      <c r="G7986" s="211">
        <v>0.11847012083735096</v>
      </c>
      <c r="H7986" s="211">
        <v>0.12069101236496806</v>
      </c>
      <c r="I7986" s="211">
        <v>0.45492392492321376</v>
      </c>
      <c r="J7986" s="211">
        <v>0.45872082104256717</v>
      </c>
      <c r="K7986" s="211">
        <v>0.57480863487894451</v>
      </c>
      <c r="L7986" s="211">
        <v>0.26977851916193191</v>
      </c>
      <c r="M7986" s="211">
        <v>9.1362903664773468E-2</v>
      </c>
      <c r="N7986" s="211">
        <v>0.4746389936371474</v>
      </c>
      <c r="O7986" s="211">
        <v>0.7571109896903282</v>
      </c>
      <c r="P7986" s="211">
        <v>7.1236556317499741E-2</v>
      </c>
      <c r="Q7986" s="211">
        <v>0.10435828430396099</v>
      </c>
      <c r="R7986" s="211">
        <v>0.45495988241312396</v>
      </c>
      <c r="S7986" s="211">
        <v>0.36044682637462439</v>
      </c>
      <c r="T7986" s="211">
        <v>0.55312808130907343</v>
      </c>
      <c r="U7986" s="211">
        <v>0.3240595481977252</v>
      </c>
      <c r="V7986" s="211">
        <v>0.13871750823946888</v>
      </c>
      <c r="W7986" s="211">
        <v>0.57870871843394378</v>
      </c>
      <c r="X7986" s="211">
        <v>0.41312219486901242</v>
      </c>
      <c r="Y7986" s="211">
        <v>0.60082114570732925</v>
      </c>
      <c r="Z7986" s="211">
        <v>0.14808971399616724</v>
      </c>
      <c r="AA7986" s="212">
        <v>0.1186624295605357</v>
      </c>
    </row>
    <row r="7987" spans="1:27" x14ac:dyDescent="0.35">
      <c r="A7987" s="210" t="s">
        <v>8663</v>
      </c>
      <c r="B7987" s="217">
        <v>151.82562234639522</v>
      </c>
      <c r="C7987" s="211">
        <v>4.8457396448897815E-2</v>
      </c>
      <c r="D7987" s="211">
        <v>0.12888044786226718</v>
      </c>
      <c r="E7987" s="211">
        <v>7.1998957488426787E-2</v>
      </c>
      <c r="F7987" s="211">
        <v>9.9063275591372832E-2</v>
      </c>
      <c r="G7987" s="211">
        <v>0.11469594462245475</v>
      </c>
      <c r="H7987" s="211">
        <v>0.12182648830327164</v>
      </c>
      <c r="I7987" s="211">
        <v>0.50166097738122417</v>
      </c>
      <c r="J7987" s="211">
        <v>0.44987828141044917</v>
      </c>
      <c r="K7987" s="211">
        <v>0.58106331423209157</v>
      </c>
      <c r="L7987" s="211">
        <v>0.27262274228856609</v>
      </c>
      <c r="M7987" s="211">
        <v>0.1119698511905351</v>
      </c>
      <c r="N7987" s="211">
        <v>0.57152592759816934</v>
      </c>
      <c r="O7987" s="211">
        <v>0.69394921758325434</v>
      </c>
      <c r="P7987" s="211">
        <v>6.8289207780911687E-2</v>
      </c>
      <c r="Q7987" s="211">
        <v>7.2249735491101141E-2</v>
      </c>
      <c r="R7987" s="211">
        <v>0.47265958607917047</v>
      </c>
      <c r="S7987" s="211">
        <v>0.31221230572306502</v>
      </c>
      <c r="T7987" s="211">
        <v>0.54119507809600154</v>
      </c>
      <c r="U7987" s="211">
        <v>0.39263057106115068</v>
      </c>
      <c r="V7987" s="211">
        <v>0.16281919989066754</v>
      </c>
      <c r="W7987" s="211">
        <v>0.61013241459085987</v>
      </c>
      <c r="X7987" s="211">
        <v>0.3370705461050002</v>
      </c>
      <c r="Y7987" s="211">
        <v>0.60148589093849947</v>
      </c>
      <c r="Z7987" s="211">
        <v>0.14309626701450448</v>
      </c>
      <c r="AA7987" s="212">
        <v>0.12737886234073531</v>
      </c>
    </row>
    <row r="7988" spans="1:27" x14ac:dyDescent="0.35">
      <c r="A7988" s="210" t="s">
        <v>8664</v>
      </c>
      <c r="B7988" s="217">
        <v>172.21127717473865</v>
      </c>
      <c r="C7988" s="211">
        <v>5.4141227362857355E-2</v>
      </c>
      <c r="D7988" s="211">
        <v>0.12912988961689478</v>
      </c>
      <c r="E7988" s="211">
        <v>7.3592132908375116E-2</v>
      </c>
      <c r="F7988" s="211">
        <v>9.5517850143440719E-2</v>
      </c>
      <c r="G7988" s="211">
        <v>0.11989776355926719</v>
      </c>
      <c r="H7988" s="211">
        <v>0.11932271060375944</v>
      </c>
      <c r="I7988" s="211">
        <v>0.46623179640948598</v>
      </c>
      <c r="J7988" s="211">
        <v>0.49684269107105489</v>
      </c>
      <c r="K7988" s="211">
        <v>0.64972310760540786</v>
      </c>
      <c r="L7988" s="211">
        <v>0.28302330131118192</v>
      </c>
      <c r="M7988" s="211">
        <v>9.2143434799836915E-2</v>
      </c>
      <c r="N7988" s="211">
        <v>0.41241295363946551</v>
      </c>
      <c r="O7988" s="211">
        <v>0.73788048709949183</v>
      </c>
      <c r="P7988" s="211">
        <v>6.4619249209636312E-2</v>
      </c>
      <c r="Q7988" s="211">
        <v>8.1880166990553463E-2</v>
      </c>
      <c r="R7988" s="211">
        <v>0.43185680508915203</v>
      </c>
      <c r="S7988" s="211">
        <v>0.30683171814982635</v>
      </c>
      <c r="T7988" s="211">
        <v>0.58971814677699586</v>
      </c>
      <c r="U7988" s="211">
        <v>0.5133133687202428</v>
      </c>
      <c r="V7988" s="211">
        <v>0.14466478653197024</v>
      </c>
      <c r="W7988" s="211">
        <v>0.63897531051584844</v>
      </c>
      <c r="X7988" s="211">
        <v>0.27964913293335514</v>
      </c>
      <c r="Y7988" s="211">
        <v>0.63499187225666665</v>
      </c>
      <c r="Z7988" s="211">
        <v>0.14129626022418837</v>
      </c>
      <c r="AA7988" s="212">
        <v>0.11420982391705307</v>
      </c>
    </row>
    <row r="7989" spans="1:27" x14ac:dyDescent="0.35">
      <c r="A7989" s="210" t="s">
        <v>8665</v>
      </c>
      <c r="B7989" s="217">
        <v>123.83415116114156</v>
      </c>
      <c r="C7989" s="211">
        <v>6.6715210007643411E-2</v>
      </c>
      <c r="D7989" s="211">
        <v>0.13011618137852154</v>
      </c>
      <c r="E7989" s="211">
        <v>7.1576754598382433E-2</v>
      </c>
      <c r="F7989" s="211">
        <v>0.12270950574505234</v>
      </c>
      <c r="G7989" s="211">
        <v>0.11707864047765405</v>
      </c>
      <c r="H7989" s="211">
        <v>0.11415571517788724</v>
      </c>
      <c r="I7989" s="211">
        <v>0.50799485336968875</v>
      </c>
      <c r="J7989" s="211">
        <v>0.46294998878382143</v>
      </c>
      <c r="K7989" s="211">
        <v>0.59442581743677292</v>
      </c>
      <c r="L7989" s="211">
        <v>0.27989007505305225</v>
      </c>
      <c r="M7989" s="211">
        <v>0.1005880808540076</v>
      </c>
      <c r="N7989" s="211">
        <v>0.36729789657958883</v>
      </c>
      <c r="O7989" s="211">
        <v>0.68522652864956102</v>
      </c>
      <c r="P7989" s="211">
        <v>6.9748216983199413E-2</v>
      </c>
      <c r="Q7989" s="211">
        <v>0.11495157207407573</v>
      </c>
      <c r="R7989" s="211">
        <v>0.43175986629045865</v>
      </c>
      <c r="S7989" s="211">
        <v>0.29466087408926867</v>
      </c>
      <c r="T7989" s="211">
        <v>0.54820144321542419</v>
      </c>
      <c r="U7989" s="211">
        <v>0.39139420228464972</v>
      </c>
      <c r="V7989" s="211">
        <v>5.415784382917465E-2</v>
      </c>
      <c r="W7989" s="211">
        <v>0.57063462065775583</v>
      </c>
      <c r="X7989" s="211">
        <v>0.39420147444385895</v>
      </c>
      <c r="Y7989" s="211">
        <v>0.64587030230878839</v>
      </c>
      <c r="Z7989" s="211">
        <v>0.14948135381936337</v>
      </c>
      <c r="AA7989" s="212">
        <v>0.1128270241160825</v>
      </c>
    </row>
    <row r="7990" spans="1:27" x14ac:dyDescent="0.35">
      <c r="A7990" s="210" t="s">
        <v>8666</v>
      </c>
      <c r="B7990" s="217">
        <v>140.59079217363609</v>
      </c>
      <c r="C7990" s="211">
        <v>5.2944907134297392E-2</v>
      </c>
      <c r="D7990" s="211">
        <v>0.12700725707252442</v>
      </c>
      <c r="E7990" s="211">
        <v>7.2159735486216375E-2</v>
      </c>
      <c r="F7990" s="211">
        <v>8.4862951899192449E-2</v>
      </c>
      <c r="G7990" s="211">
        <v>0.11851789350685676</v>
      </c>
      <c r="H7990" s="211">
        <v>0.12416531425329053</v>
      </c>
      <c r="I7990" s="211">
        <v>0.46458522314001954</v>
      </c>
      <c r="J7990" s="211">
        <v>0.42905625808663184</v>
      </c>
      <c r="K7990" s="211">
        <v>0.63094857218059397</v>
      </c>
      <c r="L7990" s="211">
        <v>0.27715098437709318</v>
      </c>
      <c r="M7990" s="211">
        <v>9.1478384384875183E-2</v>
      </c>
      <c r="N7990" s="211">
        <v>0.45199338669550537</v>
      </c>
      <c r="O7990" s="211">
        <v>0.58504063154941099</v>
      </c>
      <c r="P7990" s="211">
        <v>6.3396364372485636E-2</v>
      </c>
      <c r="Q7990" s="211">
        <v>4.7113886861891885E-2</v>
      </c>
      <c r="R7990" s="211">
        <v>0.41117438768920989</v>
      </c>
      <c r="S7990" s="211">
        <v>0.30954324798192034</v>
      </c>
      <c r="T7990" s="211">
        <v>0.50885001077474523</v>
      </c>
      <c r="U7990" s="211">
        <v>0.39888825726654253</v>
      </c>
      <c r="V7990" s="211">
        <v>0.14087052929887139</v>
      </c>
      <c r="W7990" s="211">
        <v>0.50810319789828173</v>
      </c>
      <c r="X7990" s="211">
        <v>0.30553159202885111</v>
      </c>
      <c r="Y7990" s="211">
        <v>0.62092266302371879</v>
      </c>
      <c r="Z7990" s="211">
        <v>0.13908278726669238</v>
      </c>
      <c r="AA7990" s="212">
        <v>0.11364893862269708</v>
      </c>
    </row>
    <row r="7991" spans="1:27" x14ac:dyDescent="0.35">
      <c r="A7991" s="210" t="s">
        <v>8667</v>
      </c>
      <c r="B7991" s="217">
        <v>166.88364031953077</v>
      </c>
      <c r="C7991" s="211">
        <v>6.512074885530425E-2</v>
      </c>
      <c r="D7991" s="211">
        <v>0.11633662582789277</v>
      </c>
      <c r="E7991" s="211">
        <v>7.0900850339043447E-2</v>
      </c>
      <c r="F7991" s="211">
        <v>0.10381101137921248</v>
      </c>
      <c r="G7991" s="211">
        <v>0.12132402539476195</v>
      </c>
      <c r="H7991" s="211">
        <v>0.12098828020135008</v>
      </c>
      <c r="I7991" s="211">
        <v>0.49628000587757765</v>
      </c>
      <c r="J7991" s="211">
        <v>0.39538758353441877</v>
      </c>
      <c r="K7991" s="211">
        <v>0.58210691657926961</v>
      </c>
      <c r="L7991" s="211">
        <v>0.27904316949223307</v>
      </c>
      <c r="M7991" s="211">
        <v>0.10169167112308715</v>
      </c>
      <c r="N7991" s="211">
        <v>0.38478167902801397</v>
      </c>
      <c r="O7991" s="211">
        <v>0.72782312180784259</v>
      </c>
      <c r="P7991" s="211">
        <v>7.1059656404955443E-2</v>
      </c>
      <c r="Q7991" s="211">
        <v>4.3287853860174877E-2</v>
      </c>
      <c r="R7991" s="211">
        <v>0.44691062772329093</v>
      </c>
      <c r="S7991" s="211">
        <v>0.33825491092922289</v>
      </c>
      <c r="T7991" s="211">
        <v>0.61342652719578261</v>
      </c>
      <c r="U7991" s="211">
        <v>0.43886443060871727</v>
      </c>
      <c r="V7991" s="211">
        <v>0.15486538525227039</v>
      </c>
      <c r="W7991" s="211">
        <v>0.54348292032589196</v>
      </c>
      <c r="X7991" s="211">
        <v>0.29313497477399819</v>
      </c>
      <c r="Y7991" s="211">
        <v>0.63399878018276845</v>
      </c>
      <c r="Z7991" s="211">
        <v>0.14519981169850527</v>
      </c>
      <c r="AA7991" s="212">
        <v>0.11661557879124251</v>
      </c>
    </row>
    <row r="7992" spans="1:27" x14ac:dyDescent="0.35">
      <c r="A7992" s="210" t="s">
        <v>8668</v>
      </c>
      <c r="B7992" s="217">
        <v>129.63709430031139</v>
      </c>
      <c r="C7992" s="211">
        <v>5.3650400398441794E-2</v>
      </c>
      <c r="D7992" s="211">
        <v>0.12243881798488124</v>
      </c>
      <c r="E7992" s="211">
        <v>8.0468893284990517E-2</v>
      </c>
      <c r="F7992" s="211">
        <v>9.1885679960206884E-2</v>
      </c>
      <c r="G7992" s="211">
        <v>0.1193860847316742</v>
      </c>
      <c r="H7992" s="211">
        <v>0.11835513623795194</v>
      </c>
      <c r="I7992" s="211">
        <v>0.4180956469719912</v>
      </c>
      <c r="J7992" s="211">
        <v>0.44778958144771575</v>
      </c>
      <c r="K7992" s="211">
        <v>0.57390440956336086</v>
      </c>
      <c r="L7992" s="211">
        <v>0.27387407418448356</v>
      </c>
      <c r="M7992" s="211">
        <v>8.1085822852622405E-2</v>
      </c>
      <c r="N7992" s="211">
        <v>0.40738985864002836</v>
      </c>
      <c r="O7992" s="211">
        <v>0.73828970578440489</v>
      </c>
      <c r="P7992" s="211">
        <v>7.0299978780092059E-2</v>
      </c>
      <c r="Q7992" s="211">
        <v>6.1586787203022936E-2</v>
      </c>
      <c r="R7992" s="211">
        <v>0.47295093025256141</v>
      </c>
      <c r="S7992" s="211">
        <v>0.31515630568068348</v>
      </c>
      <c r="T7992" s="211">
        <v>0.55480376483772953</v>
      </c>
      <c r="U7992" s="211">
        <v>0.34461593371069155</v>
      </c>
      <c r="V7992" s="211">
        <v>0.12110975536652786</v>
      </c>
      <c r="W7992" s="211">
        <v>0.51701692486604467</v>
      </c>
      <c r="X7992" s="211">
        <v>0.31414464597871272</v>
      </c>
      <c r="Y7992" s="211">
        <v>0.6713967350659179</v>
      </c>
      <c r="Z7992" s="211">
        <v>0.1441644526800524</v>
      </c>
      <c r="AA7992" s="212">
        <v>0.12100895005102352</v>
      </c>
    </row>
    <row r="7993" spans="1:27" x14ac:dyDescent="0.35">
      <c r="A7993" s="210" t="s">
        <v>8669</v>
      </c>
      <c r="B7993" s="217">
        <v>138.7595890313099</v>
      </c>
      <c r="C7993" s="211">
        <v>8.075502273938337E-2</v>
      </c>
      <c r="D7993" s="211">
        <v>0.12624823310650463</v>
      </c>
      <c r="E7993" s="211">
        <v>6.9511142906815038E-2</v>
      </c>
      <c r="F7993" s="211">
        <v>9.9211732637831451E-2</v>
      </c>
      <c r="G7993" s="211">
        <v>0.11508357437965538</v>
      </c>
      <c r="H7993" s="211">
        <v>0.12861535987796618</v>
      </c>
      <c r="I7993" s="211">
        <v>0.49567454622737039</v>
      </c>
      <c r="J7993" s="211">
        <v>0.43951102952027865</v>
      </c>
      <c r="K7993" s="211">
        <v>0.51630235710998518</v>
      </c>
      <c r="L7993" s="211">
        <v>0.28179656597758379</v>
      </c>
      <c r="M7993" s="211">
        <v>0.11057396402090144</v>
      </c>
      <c r="N7993" s="211">
        <v>0.57843754634470002</v>
      </c>
      <c r="O7993" s="211">
        <v>0.61324289448089497</v>
      </c>
      <c r="P7993" s="211">
        <v>6.9166777839446941E-2</v>
      </c>
      <c r="Q7993" s="211">
        <v>0.10296672034294214</v>
      </c>
      <c r="R7993" s="211">
        <v>0.35667406768377652</v>
      </c>
      <c r="S7993" s="211">
        <v>0.38853485648874514</v>
      </c>
      <c r="T7993" s="211">
        <v>0.54276918388198037</v>
      </c>
      <c r="U7993" s="211">
        <v>0.41159067228323531</v>
      </c>
      <c r="V7993" s="211">
        <v>8.1740048914065777E-2</v>
      </c>
      <c r="W7993" s="211">
        <v>0.5074534857226195</v>
      </c>
      <c r="X7993" s="211">
        <v>0.3040800971656254</v>
      </c>
      <c r="Y7993" s="211">
        <v>0.70155064078856189</v>
      </c>
      <c r="Z7993" s="211">
        <v>0.1453736266035397</v>
      </c>
      <c r="AA7993" s="212">
        <v>0.11496400887319518</v>
      </c>
    </row>
    <row r="7994" spans="1:27" x14ac:dyDescent="0.35">
      <c r="A7994" s="210" t="s">
        <v>8670</v>
      </c>
      <c r="B7994" s="217">
        <v>163.50969881325818</v>
      </c>
      <c r="C7994" s="211">
        <v>7.7223696889380591E-2</v>
      </c>
      <c r="D7994" s="211">
        <v>0.12989418445991072</v>
      </c>
      <c r="E7994" s="211">
        <v>7.8634644168196877E-2</v>
      </c>
      <c r="F7994" s="211">
        <v>9.5701737129810852E-2</v>
      </c>
      <c r="G7994" s="211">
        <v>0.12191640281651725</v>
      </c>
      <c r="H7994" s="211">
        <v>0.11241438039338333</v>
      </c>
      <c r="I7994" s="211">
        <v>0.48701237504977912</v>
      </c>
      <c r="J7994" s="211">
        <v>0.41754779741242198</v>
      </c>
      <c r="K7994" s="211">
        <v>0.6484849410999225</v>
      </c>
      <c r="L7994" s="211">
        <v>0.27378622947813275</v>
      </c>
      <c r="M7994" s="211">
        <v>9.2877683392917729E-2</v>
      </c>
      <c r="N7994" s="211">
        <v>0.48137286159571652</v>
      </c>
      <c r="O7994" s="211">
        <v>0.60952034110185638</v>
      </c>
      <c r="P7994" s="211">
        <v>6.3368790994962051E-2</v>
      </c>
      <c r="Q7994" s="211">
        <v>6.8131168520307664E-2</v>
      </c>
      <c r="R7994" s="211">
        <v>0.45868259704705272</v>
      </c>
      <c r="S7994" s="211">
        <v>0.37051452971032128</v>
      </c>
      <c r="T7994" s="211">
        <v>0.62012270374523637</v>
      </c>
      <c r="U7994" s="211">
        <v>0.44463787106649255</v>
      </c>
      <c r="V7994" s="211">
        <v>0.16738602992447524</v>
      </c>
      <c r="W7994" s="211">
        <v>0.59678403033238636</v>
      </c>
      <c r="X7994" s="211">
        <v>0.30156214895605227</v>
      </c>
      <c r="Y7994" s="211">
        <v>0.66813663151891012</v>
      </c>
      <c r="Z7994" s="211">
        <v>0.13737192195259185</v>
      </c>
      <c r="AA7994" s="212">
        <v>0.1220196349032624</v>
      </c>
    </row>
    <row r="7995" spans="1:27" x14ac:dyDescent="0.35">
      <c r="A7995" s="210" t="s">
        <v>8671</v>
      </c>
      <c r="B7995" s="217">
        <v>140.00143305797738</v>
      </c>
      <c r="C7995" s="211">
        <v>7.0282394977847176E-2</v>
      </c>
      <c r="D7995" s="211">
        <v>0.13023228711635496</v>
      </c>
      <c r="E7995" s="211">
        <v>8.3090075233406877E-2</v>
      </c>
      <c r="F7995" s="211">
        <v>8.5545023747507845E-2</v>
      </c>
      <c r="G7995" s="211">
        <v>0.12053781737564648</v>
      </c>
      <c r="H7995" s="211">
        <v>0.12520997668472578</v>
      </c>
      <c r="I7995" s="211">
        <v>0.45021672860517331</v>
      </c>
      <c r="J7995" s="211">
        <v>0.40322172699152714</v>
      </c>
      <c r="K7995" s="211">
        <v>0.64288109874197519</v>
      </c>
      <c r="L7995" s="211">
        <v>0.27701056656105111</v>
      </c>
      <c r="M7995" s="211">
        <v>9.3785086029854775E-2</v>
      </c>
      <c r="N7995" s="211">
        <v>0.46005479556233569</v>
      </c>
      <c r="O7995" s="211">
        <v>0.72067324498920049</v>
      </c>
      <c r="P7995" s="211">
        <v>7.0220107519014585E-2</v>
      </c>
      <c r="Q7995" s="211">
        <v>9.9623436415560707E-2</v>
      </c>
      <c r="R7995" s="211">
        <v>0.45738842446032185</v>
      </c>
      <c r="S7995" s="211">
        <v>0.35963314007911856</v>
      </c>
      <c r="T7995" s="211">
        <v>0.56669993452795853</v>
      </c>
      <c r="U7995" s="211">
        <v>0.34526593734579769</v>
      </c>
      <c r="V7995" s="211">
        <v>8.9462050623802331E-2</v>
      </c>
      <c r="W7995" s="211">
        <v>0.61639329135791521</v>
      </c>
      <c r="X7995" s="211">
        <v>0.38239770082186897</v>
      </c>
      <c r="Y7995" s="211">
        <v>0.63160024568569795</v>
      </c>
      <c r="Z7995" s="211">
        <v>0.14982702569919257</v>
      </c>
      <c r="AA7995" s="212">
        <v>0.117038285525612</v>
      </c>
    </row>
    <row r="7996" spans="1:27" x14ac:dyDescent="0.35">
      <c r="A7996" s="210" t="s">
        <v>8672</v>
      </c>
      <c r="B7996" s="217">
        <v>149.23169898728807</v>
      </c>
      <c r="C7996" s="211">
        <v>5.7734598005769008E-2</v>
      </c>
      <c r="D7996" s="211">
        <v>0.1288015135583373</v>
      </c>
      <c r="E7996" s="211">
        <v>8.6204105434043179E-2</v>
      </c>
      <c r="F7996" s="211">
        <v>9.3983359276419307E-2</v>
      </c>
      <c r="G7996" s="211">
        <v>0.11880691014444561</v>
      </c>
      <c r="H7996" s="211">
        <v>0.11544852074206048</v>
      </c>
      <c r="I7996" s="211">
        <v>0.52410451190864127</v>
      </c>
      <c r="J7996" s="211">
        <v>0.45602321774097931</v>
      </c>
      <c r="K7996" s="211">
        <v>0.57660509487372469</v>
      </c>
      <c r="L7996" s="211">
        <v>0.27903440924592576</v>
      </c>
      <c r="M7996" s="211">
        <v>9.4455771465267957E-2</v>
      </c>
      <c r="N7996" s="211">
        <v>0.43920685025835221</v>
      </c>
      <c r="O7996" s="211">
        <v>0.72093344755503808</v>
      </c>
      <c r="P7996" s="211">
        <v>7.1411902088391224E-2</v>
      </c>
      <c r="Q7996" s="211">
        <v>9.7793684199232095E-2</v>
      </c>
      <c r="R7996" s="211">
        <v>0.46603511424361249</v>
      </c>
      <c r="S7996" s="211">
        <v>0.36364686739570817</v>
      </c>
      <c r="T7996" s="211">
        <v>0.56343480979865801</v>
      </c>
      <c r="U7996" s="211">
        <v>0.43348230326464687</v>
      </c>
      <c r="V7996" s="211">
        <v>8.4427995693043448E-2</v>
      </c>
      <c r="W7996" s="211">
        <v>0.58613970497365486</v>
      </c>
      <c r="X7996" s="211">
        <v>0.29327643191427694</v>
      </c>
      <c r="Y7996" s="211">
        <v>0.60007780752644801</v>
      </c>
      <c r="Z7996" s="211">
        <v>0.1475827345004318</v>
      </c>
      <c r="AA7996" s="212">
        <v>0.11349282752502846</v>
      </c>
    </row>
    <row r="7997" spans="1:27" x14ac:dyDescent="0.35">
      <c r="A7997" s="210" t="s">
        <v>8673</v>
      </c>
      <c r="B7997" s="217">
        <v>176.06493049317615</v>
      </c>
      <c r="C7997" s="211">
        <v>5.783513236801998E-2</v>
      </c>
      <c r="D7997" s="211">
        <v>0.12994926067117968</v>
      </c>
      <c r="E7997" s="211">
        <v>6.8592429809191557E-2</v>
      </c>
      <c r="F7997" s="211">
        <v>0.10507824893764253</v>
      </c>
      <c r="G7997" s="211">
        <v>0.11412504710760853</v>
      </c>
      <c r="H7997" s="211">
        <v>0.11762199491261445</v>
      </c>
      <c r="I7997" s="211">
        <v>0.50440611965709248</v>
      </c>
      <c r="J7997" s="211">
        <v>0.44771213074896515</v>
      </c>
      <c r="K7997" s="211">
        <v>0.5949335255925956</v>
      </c>
      <c r="L7997" s="211">
        <v>0.27631536762078784</v>
      </c>
      <c r="M7997" s="211">
        <v>8.7690716278375505E-2</v>
      </c>
      <c r="N7997" s="211">
        <v>0.48732935739812189</v>
      </c>
      <c r="O7997" s="211">
        <v>0.67642265080801001</v>
      </c>
      <c r="P7997" s="211">
        <v>6.4770834134595848E-2</v>
      </c>
      <c r="Q7997" s="211">
        <v>5.3364426530697839E-2</v>
      </c>
      <c r="R7997" s="211">
        <v>0.44316439213040648</v>
      </c>
      <c r="S7997" s="211">
        <v>0.27328595288375956</v>
      </c>
      <c r="T7997" s="211">
        <v>0.6079826276081115</v>
      </c>
      <c r="U7997" s="211">
        <v>0.54918836668787119</v>
      </c>
      <c r="V7997" s="211">
        <v>0.19201964999866405</v>
      </c>
      <c r="W7997" s="211">
        <v>0.59264347546233698</v>
      </c>
      <c r="X7997" s="211">
        <v>0.25822237607883691</v>
      </c>
      <c r="Y7997" s="211">
        <v>0.61327974565192789</v>
      </c>
      <c r="Z7997" s="211">
        <v>0.14520192463018106</v>
      </c>
      <c r="AA7997" s="212">
        <v>0.11836711610309719</v>
      </c>
    </row>
    <row r="7998" spans="1:27" x14ac:dyDescent="0.35">
      <c r="A7998" s="210" t="s">
        <v>8674</v>
      </c>
      <c r="B7998" s="217">
        <v>148.03108265030627</v>
      </c>
      <c r="C7998" s="211">
        <v>6.6981328123881523E-2</v>
      </c>
      <c r="D7998" s="211">
        <v>0.1188414584435703</v>
      </c>
      <c r="E7998" s="211">
        <v>7.2272325872887663E-2</v>
      </c>
      <c r="F7998" s="211">
        <v>0.10406603602314429</v>
      </c>
      <c r="G7998" s="211">
        <v>0.11904423410564294</v>
      </c>
      <c r="H7998" s="211">
        <v>0.11477757848228458</v>
      </c>
      <c r="I7998" s="211">
        <v>0.51653178635508201</v>
      </c>
      <c r="J7998" s="211">
        <v>0.44976239890960901</v>
      </c>
      <c r="K7998" s="211">
        <v>0.56039491359683191</v>
      </c>
      <c r="L7998" s="211">
        <v>0.26681005344785363</v>
      </c>
      <c r="M7998" s="211">
        <v>9.1179724924845593E-2</v>
      </c>
      <c r="N7998" s="211">
        <v>0.34734138032807499</v>
      </c>
      <c r="O7998" s="211">
        <v>0.69161798736159019</v>
      </c>
      <c r="P7998" s="211">
        <v>6.7723227384675011E-2</v>
      </c>
      <c r="Q7998" s="211">
        <v>8.0210302112737927E-2</v>
      </c>
      <c r="R7998" s="211">
        <v>0.4361029978552115</v>
      </c>
      <c r="S7998" s="211">
        <v>0.35971700554429398</v>
      </c>
      <c r="T7998" s="211">
        <v>0.58923254176143458</v>
      </c>
      <c r="U7998" s="211">
        <v>0.52412204713041122</v>
      </c>
      <c r="V7998" s="211">
        <v>0.12652107986342392</v>
      </c>
      <c r="W7998" s="211">
        <v>0.55435932491266404</v>
      </c>
      <c r="X7998" s="211">
        <v>0.40526730981689646</v>
      </c>
      <c r="Y7998" s="211">
        <v>0.69410883730903894</v>
      </c>
      <c r="Z7998" s="211">
        <v>0.14944230179499454</v>
      </c>
      <c r="AA7998" s="212">
        <v>0.12159636034676947</v>
      </c>
    </row>
    <row r="7999" spans="1:27" x14ac:dyDescent="0.35">
      <c r="A7999" s="210" t="s">
        <v>8675</v>
      </c>
      <c r="B7999" s="217">
        <v>114.03197528745842</v>
      </c>
      <c r="C7999" s="211">
        <v>5.3075215392984147E-2</v>
      </c>
      <c r="D7999" s="211">
        <v>0.11758289631166145</v>
      </c>
      <c r="E7999" s="211">
        <v>6.84200577559618E-2</v>
      </c>
      <c r="F7999" s="211">
        <v>7.8475480211129489E-2</v>
      </c>
      <c r="G7999" s="211">
        <v>0.12516186735350146</v>
      </c>
      <c r="H7999" s="211">
        <v>0.11964293756256464</v>
      </c>
      <c r="I7999" s="211">
        <v>0.53345689982734612</v>
      </c>
      <c r="J7999" s="211">
        <v>0.41835963412109711</v>
      </c>
      <c r="K7999" s="211">
        <v>0.60447273259991818</v>
      </c>
      <c r="L7999" s="211">
        <v>0.27265761631504482</v>
      </c>
      <c r="M7999" s="211">
        <v>9.6206532344884993E-2</v>
      </c>
      <c r="N7999" s="211">
        <v>0.49011611409508488</v>
      </c>
      <c r="O7999" s="211">
        <v>0.59664159429483132</v>
      </c>
      <c r="P7999" s="211">
        <v>6.3117367534681015E-2</v>
      </c>
      <c r="Q7999" s="211">
        <v>6.3072856544938147E-2</v>
      </c>
      <c r="R7999" s="211">
        <v>0.3946350941130552</v>
      </c>
      <c r="S7999" s="211">
        <v>0.36129229603814716</v>
      </c>
      <c r="T7999" s="211">
        <v>0.58264010208055295</v>
      </c>
      <c r="U7999" s="211">
        <v>0.39857403489568555</v>
      </c>
      <c r="V7999" s="211">
        <v>7.1418363124157114E-2</v>
      </c>
      <c r="W7999" s="211">
        <v>0.56208585052765625</v>
      </c>
      <c r="X7999" s="211">
        <v>0.30932957880656742</v>
      </c>
      <c r="Y7999" s="211">
        <v>0.68751037032999029</v>
      </c>
      <c r="Z7999" s="211">
        <v>0.14842026023894953</v>
      </c>
      <c r="AA7999" s="212">
        <v>0.11831008347529288</v>
      </c>
    </row>
    <row r="8000" spans="1:27" x14ac:dyDescent="0.35">
      <c r="A8000" s="210" t="s">
        <v>8676</v>
      </c>
      <c r="B8000" s="217">
        <v>141.57590405136619</v>
      </c>
      <c r="C8000" s="211">
        <v>5.1140811925059926E-2</v>
      </c>
      <c r="D8000" s="211">
        <v>0.13039769980960272</v>
      </c>
      <c r="E8000" s="211">
        <v>7.248216608668967E-2</v>
      </c>
      <c r="F8000" s="211">
        <v>6.7271948283471036E-2</v>
      </c>
      <c r="G8000" s="211">
        <v>0.12276725413463818</v>
      </c>
      <c r="H8000" s="211">
        <v>0.11432044522263521</v>
      </c>
      <c r="I8000" s="211">
        <v>0.48250882156322517</v>
      </c>
      <c r="J8000" s="211">
        <v>0.47225933861077429</v>
      </c>
      <c r="K8000" s="211">
        <v>0.58265099008123622</v>
      </c>
      <c r="L8000" s="211">
        <v>0.27522957488179567</v>
      </c>
      <c r="M8000" s="211">
        <v>0.11218713614875506</v>
      </c>
      <c r="N8000" s="211">
        <v>0.55429644150398016</v>
      </c>
      <c r="O8000" s="211">
        <v>0.69471315722690841</v>
      </c>
      <c r="P8000" s="211">
        <v>6.9318916748442608E-2</v>
      </c>
      <c r="Q8000" s="211">
        <v>5.5340738661874722E-2</v>
      </c>
      <c r="R8000" s="211">
        <v>0.4061079616514312</v>
      </c>
      <c r="S8000" s="211">
        <v>0.41905941480416492</v>
      </c>
      <c r="T8000" s="211">
        <v>0.59997052843126752</v>
      </c>
      <c r="U8000" s="211">
        <v>0.40241245391839164</v>
      </c>
      <c r="V8000" s="211">
        <v>8.4269110031466241E-2</v>
      </c>
      <c r="W8000" s="211">
        <v>0.5104999068042757</v>
      </c>
      <c r="X8000" s="211">
        <v>0.39214175413955871</v>
      </c>
      <c r="Y8000" s="211">
        <v>0.6529658336005435</v>
      </c>
      <c r="Z8000" s="211">
        <v>0.14825924876852661</v>
      </c>
      <c r="AA8000" s="212">
        <v>0.11761937143144918</v>
      </c>
    </row>
    <row r="8001" spans="1:27" x14ac:dyDescent="0.35">
      <c r="A8001" s="210" t="s">
        <v>8677</v>
      </c>
      <c r="B8001" s="217">
        <v>122.87425980427281</v>
      </c>
      <c r="C8001" s="211">
        <v>4.8210241805814583E-2</v>
      </c>
      <c r="D8001" s="211">
        <v>0.12231847019712336</v>
      </c>
      <c r="E8001" s="211">
        <v>7.6554147605252115E-2</v>
      </c>
      <c r="F8001" s="211">
        <v>8.9706285941905509E-2</v>
      </c>
      <c r="G8001" s="211">
        <v>0.11987109014021595</v>
      </c>
      <c r="H8001" s="211">
        <v>0.12141979002164953</v>
      </c>
      <c r="I8001" s="211">
        <v>0.48828653876089489</v>
      </c>
      <c r="J8001" s="211">
        <v>0.42423768625602531</v>
      </c>
      <c r="K8001" s="211">
        <v>0.58765415185001468</v>
      </c>
      <c r="L8001" s="211">
        <v>0.282309107528457</v>
      </c>
      <c r="M8001" s="211">
        <v>9.4426961366679968E-2</v>
      </c>
      <c r="N8001" s="211">
        <v>0.40988993963895126</v>
      </c>
      <c r="O8001" s="211">
        <v>0.5799121075786996</v>
      </c>
      <c r="P8001" s="211">
        <v>7.2538329588244202E-2</v>
      </c>
      <c r="Q8001" s="211">
        <v>0.11128356384940569</v>
      </c>
      <c r="R8001" s="211">
        <v>0.42417934895786458</v>
      </c>
      <c r="S8001" s="211">
        <v>0.31514988874210259</v>
      </c>
      <c r="T8001" s="211">
        <v>0.54900121201420393</v>
      </c>
      <c r="U8001" s="211">
        <v>0.38542224040806777</v>
      </c>
      <c r="V8001" s="211">
        <v>6.7762546930213635E-2</v>
      </c>
      <c r="W8001" s="211">
        <v>0.52654753210903926</v>
      </c>
      <c r="X8001" s="211">
        <v>0.26142968557768637</v>
      </c>
      <c r="Y8001" s="211">
        <v>0.67309628885070183</v>
      </c>
      <c r="Z8001" s="211">
        <v>0.14634906609470855</v>
      </c>
      <c r="AA8001" s="212">
        <v>0.11710392737250305</v>
      </c>
    </row>
    <row r="8002" spans="1:27" x14ac:dyDescent="0.35">
      <c r="A8002" s="210" t="s">
        <v>8678</v>
      </c>
      <c r="B8002" s="217">
        <v>160.40761158324926</v>
      </c>
      <c r="C8002" s="211">
        <v>5.2709118596525287E-2</v>
      </c>
      <c r="D8002" s="211">
        <v>0.12334662862993134</v>
      </c>
      <c r="E8002" s="211">
        <v>7.7651461499022634E-2</v>
      </c>
      <c r="F8002" s="211">
        <v>0.1029591897006164</v>
      </c>
      <c r="G8002" s="211">
        <v>0.11887549058626594</v>
      </c>
      <c r="H8002" s="211">
        <v>0.114110754543569</v>
      </c>
      <c r="I8002" s="211">
        <v>0.44149142422661547</v>
      </c>
      <c r="J8002" s="211">
        <v>0.43176072437625757</v>
      </c>
      <c r="K8002" s="211">
        <v>0.64970109493665784</v>
      </c>
      <c r="L8002" s="211">
        <v>0.27026827881739635</v>
      </c>
      <c r="M8002" s="211">
        <v>0.11555200859441739</v>
      </c>
      <c r="N8002" s="211">
        <v>0.37604770665800169</v>
      </c>
      <c r="O8002" s="211">
        <v>0.68491739887581304</v>
      </c>
      <c r="P8002" s="211">
        <v>6.7558589740353142E-2</v>
      </c>
      <c r="Q8002" s="211">
        <v>0.14891096207948792</v>
      </c>
      <c r="R8002" s="211">
        <v>0.39107220512186436</v>
      </c>
      <c r="S8002" s="211">
        <v>0.39445350496266612</v>
      </c>
      <c r="T8002" s="211">
        <v>0.59974217700772292</v>
      </c>
      <c r="U8002" s="211">
        <v>0.33413620358008356</v>
      </c>
      <c r="V8002" s="211">
        <v>0.14413266544231457</v>
      </c>
      <c r="W8002" s="211">
        <v>0.62700003803241122</v>
      </c>
      <c r="X8002" s="211">
        <v>0.43746624221555225</v>
      </c>
      <c r="Y8002" s="211">
        <v>0.59445727266772941</v>
      </c>
      <c r="Z8002" s="211">
        <v>0.14970966166033892</v>
      </c>
      <c r="AA8002" s="212">
        <v>0.11501494424459263</v>
      </c>
    </row>
    <row r="8003" spans="1:27" x14ac:dyDescent="0.35">
      <c r="A8003" s="210" t="s">
        <v>8679</v>
      </c>
      <c r="B8003" s="217">
        <v>136.43859545798674</v>
      </c>
      <c r="C8003" s="211">
        <v>8.4039365112636905E-2</v>
      </c>
      <c r="D8003" s="211">
        <v>0.12266035023236804</v>
      </c>
      <c r="E8003" s="211">
        <v>8.1847095646951085E-2</v>
      </c>
      <c r="F8003" s="211">
        <v>9.7763107482517542E-2</v>
      </c>
      <c r="G8003" s="211">
        <v>0.11860027318110794</v>
      </c>
      <c r="H8003" s="211">
        <v>0.11445439476853102</v>
      </c>
      <c r="I8003" s="211">
        <v>0.50765496743197025</v>
      </c>
      <c r="J8003" s="211">
        <v>0.45510625037284913</v>
      </c>
      <c r="K8003" s="211">
        <v>0.60860871826215723</v>
      </c>
      <c r="L8003" s="211">
        <v>0.27208898738800497</v>
      </c>
      <c r="M8003" s="211">
        <v>8.9622157438704372E-2</v>
      </c>
      <c r="N8003" s="211">
        <v>0.48272053793536801</v>
      </c>
      <c r="O8003" s="211">
        <v>0.67453435373482562</v>
      </c>
      <c r="P8003" s="211">
        <v>6.42596987039592E-2</v>
      </c>
      <c r="Q8003" s="211">
        <v>5.3441327187020382E-2</v>
      </c>
      <c r="R8003" s="211">
        <v>0.40870911124061282</v>
      </c>
      <c r="S8003" s="211">
        <v>0.29818875810272094</v>
      </c>
      <c r="T8003" s="211">
        <v>0.57840579209490561</v>
      </c>
      <c r="U8003" s="211">
        <v>0.40356871692495189</v>
      </c>
      <c r="V8003" s="211">
        <v>0.13169726814726923</v>
      </c>
      <c r="W8003" s="211">
        <v>0.50179641157059152</v>
      </c>
      <c r="X8003" s="211">
        <v>0.31027153087856874</v>
      </c>
      <c r="Y8003" s="211">
        <v>0.61152647248469905</v>
      </c>
      <c r="Z8003" s="211">
        <v>0.14218215882116783</v>
      </c>
      <c r="AA8003" s="212">
        <v>0.12197062457204284</v>
      </c>
    </row>
    <row r="8004" spans="1:27" x14ac:dyDescent="0.35">
      <c r="A8004" s="210" t="s">
        <v>8680</v>
      </c>
      <c r="B8004" s="217">
        <v>172.48820678330432</v>
      </c>
      <c r="C8004" s="211">
        <v>6.7817718265299934E-2</v>
      </c>
      <c r="D8004" s="211">
        <v>0.12074108610772871</v>
      </c>
      <c r="E8004" s="211">
        <v>8.3145673558083416E-2</v>
      </c>
      <c r="F8004" s="211">
        <v>0.1085961137069497</v>
      </c>
      <c r="G8004" s="211">
        <v>0.12208715033343838</v>
      </c>
      <c r="H8004" s="211">
        <v>0.10737873193628629</v>
      </c>
      <c r="I8004" s="211">
        <v>0.41549141710707932</v>
      </c>
      <c r="J8004" s="211">
        <v>0.45668836325319268</v>
      </c>
      <c r="K8004" s="211">
        <v>0.57169744868060424</v>
      </c>
      <c r="L8004" s="211">
        <v>0.26759689265447123</v>
      </c>
      <c r="M8004" s="211">
        <v>0.12120715735435392</v>
      </c>
      <c r="N8004" s="211">
        <v>0.48626868165669834</v>
      </c>
      <c r="O8004" s="211">
        <v>0.69185386463432375</v>
      </c>
      <c r="P8004" s="211">
        <v>6.2500709894513187E-2</v>
      </c>
      <c r="Q8004" s="211">
        <v>5.0610166745229723E-2</v>
      </c>
      <c r="R8004" s="211">
        <v>0.42296804101961943</v>
      </c>
      <c r="S8004" s="211">
        <v>0.33204943864856445</v>
      </c>
      <c r="T8004" s="211">
        <v>0.54788639429120611</v>
      </c>
      <c r="U8004" s="211">
        <v>0.40827024796491662</v>
      </c>
      <c r="V8004" s="211">
        <v>0.15504565021978772</v>
      </c>
      <c r="W8004" s="211">
        <v>0.58368787559611579</v>
      </c>
      <c r="X8004" s="211">
        <v>0.40774114790135718</v>
      </c>
      <c r="Y8004" s="211">
        <v>0.68748151027189208</v>
      </c>
      <c r="Z8004" s="211">
        <v>0.14555112977180099</v>
      </c>
      <c r="AA8004" s="212">
        <v>0.11642162123498874</v>
      </c>
    </row>
    <row r="8005" spans="1:27" x14ac:dyDescent="0.35">
      <c r="A8005" s="210" t="s">
        <v>8681</v>
      </c>
      <c r="B8005" s="217">
        <v>153.35005124256301</v>
      </c>
      <c r="C8005" s="211">
        <v>5.6818030088475892E-2</v>
      </c>
      <c r="D8005" s="211">
        <v>0.12117849092933494</v>
      </c>
      <c r="E8005" s="211">
        <v>7.2968764834224695E-2</v>
      </c>
      <c r="F8005" s="211">
        <v>0.11587667343525235</v>
      </c>
      <c r="G8005" s="211">
        <v>0.11556547406703493</v>
      </c>
      <c r="H8005" s="211">
        <v>0.10351705265172492</v>
      </c>
      <c r="I8005" s="211">
        <v>0.45711615476203027</v>
      </c>
      <c r="J8005" s="211">
        <v>0.46582226738031507</v>
      </c>
      <c r="K8005" s="211">
        <v>0.54922863453220638</v>
      </c>
      <c r="L8005" s="211">
        <v>0.27431075049824388</v>
      </c>
      <c r="M8005" s="211">
        <v>9.3913199030754221E-2</v>
      </c>
      <c r="N8005" s="211">
        <v>0.37937322807867541</v>
      </c>
      <c r="O8005" s="211">
        <v>0.70065879700242217</v>
      </c>
      <c r="P8005" s="211">
        <v>6.8892395864307537E-2</v>
      </c>
      <c r="Q8005" s="211">
        <v>6.7220295654113457E-2</v>
      </c>
      <c r="R8005" s="211">
        <v>0.4509645833003243</v>
      </c>
      <c r="S8005" s="211">
        <v>0.38041214033132287</v>
      </c>
      <c r="T8005" s="211">
        <v>0.51631657633549544</v>
      </c>
      <c r="U8005" s="211">
        <v>0.36267536034216341</v>
      </c>
      <c r="V8005" s="211">
        <v>0.17364530622806734</v>
      </c>
      <c r="W8005" s="211">
        <v>0.52605258152710777</v>
      </c>
      <c r="X8005" s="211">
        <v>0.2953096551993003</v>
      </c>
      <c r="Y8005" s="211">
        <v>0.68103336819083859</v>
      </c>
      <c r="Z8005" s="211">
        <v>0.14680264872447751</v>
      </c>
      <c r="AA8005" s="212">
        <v>0.11602644615132687</v>
      </c>
    </row>
    <row r="8006" spans="1:27" x14ac:dyDescent="0.35">
      <c r="A8006" s="210" t="s">
        <v>8682</v>
      </c>
      <c r="B8006" s="217">
        <v>140.09655147102535</v>
      </c>
      <c r="C8006" s="211">
        <v>6.2691923931699256E-2</v>
      </c>
      <c r="D8006" s="211">
        <v>0.13091876537212629</v>
      </c>
      <c r="E8006" s="211">
        <v>7.6414840900742326E-2</v>
      </c>
      <c r="F8006" s="211">
        <v>0.10520118230423228</v>
      </c>
      <c r="G8006" s="211">
        <v>0.11558974652008601</v>
      </c>
      <c r="H8006" s="211">
        <v>0.1207929180150891</v>
      </c>
      <c r="I8006" s="211">
        <v>0.50806942435261071</v>
      </c>
      <c r="J8006" s="211">
        <v>0.43897266344325481</v>
      </c>
      <c r="K8006" s="211">
        <v>0.63431721955931741</v>
      </c>
      <c r="L8006" s="211">
        <v>0.27290623942585046</v>
      </c>
      <c r="M8006" s="211">
        <v>0.10557124509128857</v>
      </c>
      <c r="N8006" s="211">
        <v>0.40637465929343164</v>
      </c>
      <c r="O8006" s="211">
        <v>0.74180848640846664</v>
      </c>
      <c r="P8006" s="211">
        <v>6.5693700544430689E-2</v>
      </c>
      <c r="Q8006" s="211">
        <v>8.0356391048617026E-2</v>
      </c>
      <c r="R8006" s="211">
        <v>0.435149308466794</v>
      </c>
      <c r="S8006" s="211">
        <v>0.33063070592898081</v>
      </c>
      <c r="T8006" s="211">
        <v>0.60458491094110123</v>
      </c>
      <c r="U8006" s="211">
        <v>0.33402476194725655</v>
      </c>
      <c r="V8006" s="211">
        <v>0.11056101817424474</v>
      </c>
      <c r="W8006" s="211">
        <v>0.56990353089137391</v>
      </c>
      <c r="X8006" s="211">
        <v>0.26475605599706276</v>
      </c>
      <c r="Y8006" s="211">
        <v>0.55290331882704413</v>
      </c>
      <c r="Z8006" s="211">
        <v>0.14356922527115693</v>
      </c>
      <c r="AA8006" s="212">
        <v>0.11225893627542556</v>
      </c>
    </row>
    <row r="8007" spans="1:27" x14ac:dyDescent="0.35">
      <c r="A8007" s="210" t="s">
        <v>8683</v>
      </c>
      <c r="B8007" s="217">
        <v>119.67132606043535</v>
      </c>
      <c r="C8007" s="211">
        <v>6.8786183334911238E-2</v>
      </c>
      <c r="D8007" s="211">
        <v>0.13262327661429363</v>
      </c>
      <c r="E8007" s="211">
        <v>8.1441290585401796E-2</v>
      </c>
      <c r="F8007" s="211">
        <v>0.11586093088450965</v>
      </c>
      <c r="G8007" s="211">
        <v>0.12250697288093054</v>
      </c>
      <c r="H8007" s="211">
        <v>0.12180622075221437</v>
      </c>
      <c r="I8007" s="211">
        <v>0.43914059464815469</v>
      </c>
      <c r="J8007" s="211">
        <v>0.42981780921752533</v>
      </c>
      <c r="K8007" s="211">
        <v>0.61075050862974689</v>
      </c>
      <c r="L8007" s="211">
        <v>0.26926542237003842</v>
      </c>
      <c r="M8007" s="211">
        <v>8.9480394438247179E-2</v>
      </c>
      <c r="N8007" s="211">
        <v>0.40811503765501878</v>
      </c>
      <c r="O8007" s="211">
        <v>0.68688375114511446</v>
      </c>
      <c r="P8007" s="211">
        <v>7.1908266544870175E-2</v>
      </c>
      <c r="Q8007" s="211">
        <v>4.5421604595653177E-2</v>
      </c>
      <c r="R8007" s="211">
        <v>0.42434342929099578</v>
      </c>
      <c r="S8007" s="211">
        <v>0.4044965457299905</v>
      </c>
      <c r="T8007" s="211">
        <v>0.53100356628533796</v>
      </c>
      <c r="U8007" s="211">
        <v>0.39460209497063908</v>
      </c>
      <c r="V8007" s="211">
        <v>7.3317021383471015E-2</v>
      </c>
      <c r="W8007" s="211">
        <v>0.66543011956310205</v>
      </c>
      <c r="X8007" s="211">
        <v>0.30977787554474723</v>
      </c>
      <c r="Y8007" s="211">
        <v>0.69354822496052981</v>
      </c>
      <c r="Z8007" s="211">
        <v>0.14468586335312481</v>
      </c>
      <c r="AA8007" s="212">
        <v>0.12556166771982308</v>
      </c>
    </row>
    <row r="8008" spans="1:27" x14ac:dyDescent="0.35">
      <c r="A8008" s="210" t="s">
        <v>8684</v>
      </c>
      <c r="B8008" s="217">
        <v>137.06913998647212</v>
      </c>
      <c r="C8008" s="211">
        <v>6.813596162507933E-2</v>
      </c>
      <c r="D8008" s="211">
        <v>0.12415656868041643</v>
      </c>
      <c r="E8008" s="211">
        <v>7.3705357599181426E-2</v>
      </c>
      <c r="F8008" s="211">
        <v>0.10330238980729387</v>
      </c>
      <c r="G8008" s="211">
        <v>0.12397348501975509</v>
      </c>
      <c r="H8008" s="211">
        <v>0.12658677952581593</v>
      </c>
      <c r="I8008" s="211">
        <v>0.51065945862701556</v>
      </c>
      <c r="J8008" s="211">
        <v>0.4247396114853913</v>
      </c>
      <c r="K8008" s="211">
        <v>0.58543189564129827</v>
      </c>
      <c r="L8008" s="211">
        <v>0.26865797799383195</v>
      </c>
      <c r="M8008" s="211">
        <v>9.2219989651892958E-2</v>
      </c>
      <c r="N8008" s="211">
        <v>0.42651795676504811</v>
      </c>
      <c r="O8008" s="211">
        <v>0.65999246662884947</v>
      </c>
      <c r="P8008" s="211">
        <v>7.0479782959452481E-2</v>
      </c>
      <c r="Q8008" s="211">
        <v>0.14842858658423386</v>
      </c>
      <c r="R8008" s="211">
        <v>0.36820742378864024</v>
      </c>
      <c r="S8008" s="211">
        <v>0.32748111057181017</v>
      </c>
      <c r="T8008" s="211">
        <v>0.56248325383370457</v>
      </c>
      <c r="U8008" s="211">
        <v>0.45647373491886456</v>
      </c>
      <c r="V8008" s="211">
        <v>0.12572600841235262</v>
      </c>
      <c r="W8008" s="211">
        <v>0.54801161694607958</v>
      </c>
      <c r="X8008" s="211">
        <v>0.28881056254726228</v>
      </c>
      <c r="Y8008" s="211">
        <v>0.50281137762143091</v>
      </c>
      <c r="Z8008" s="211">
        <v>0.14807999159132451</v>
      </c>
      <c r="AA8008" s="212">
        <v>0.12108974925395311</v>
      </c>
    </row>
    <row r="8009" spans="1:27" x14ac:dyDescent="0.35">
      <c r="A8009" s="210" t="s">
        <v>8685</v>
      </c>
      <c r="B8009" s="217">
        <v>123.44643865822412</v>
      </c>
      <c r="C8009" s="211">
        <v>5.8298454690867377E-2</v>
      </c>
      <c r="D8009" s="211">
        <v>0.11639327952404108</v>
      </c>
      <c r="E8009" s="211">
        <v>7.695721872360449E-2</v>
      </c>
      <c r="F8009" s="211">
        <v>9.1068772889092681E-2</v>
      </c>
      <c r="G8009" s="211">
        <v>0.12147129873221887</v>
      </c>
      <c r="H8009" s="211">
        <v>0.12602128104096144</v>
      </c>
      <c r="I8009" s="211">
        <v>0.50768569826066101</v>
      </c>
      <c r="J8009" s="211">
        <v>0.45440146650928792</v>
      </c>
      <c r="K8009" s="211">
        <v>0.63379200126192115</v>
      </c>
      <c r="L8009" s="211">
        <v>0.27733288915332743</v>
      </c>
      <c r="M8009" s="211">
        <v>9.3572625981617238E-2</v>
      </c>
      <c r="N8009" s="211">
        <v>0.51030250950177758</v>
      </c>
      <c r="O8009" s="211">
        <v>0.7196243795689663</v>
      </c>
      <c r="P8009" s="211">
        <v>7.2836822627023415E-2</v>
      </c>
      <c r="Q8009" s="211">
        <v>9.3912215687457834E-2</v>
      </c>
      <c r="R8009" s="211">
        <v>0.38057957003062143</v>
      </c>
      <c r="S8009" s="211">
        <v>0.32616431418089153</v>
      </c>
      <c r="T8009" s="211">
        <v>0.48332663245472252</v>
      </c>
      <c r="U8009" s="211">
        <v>0.48366521490314496</v>
      </c>
      <c r="V8009" s="211">
        <v>5.9355109698399133E-2</v>
      </c>
      <c r="W8009" s="211">
        <v>0.51910519759133378</v>
      </c>
      <c r="X8009" s="211">
        <v>0.25534907825229736</v>
      </c>
      <c r="Y8009" s="211">
        <v>0.63342315944105665</v>
      </c>
      <c r="Z8009" s="211">
        <v>0.14872978733560291</v>
      </c>
      <c r="AA8009" s="212">
        <v>0.12292140947586598</v>
      </c>
    </row>
    <row r="8010" spans="1:27" x14ac:dyDescent="0.35">
      <c r="A8010" s="210" t="s">
        <v>8686</v>
      </c>
      <c r="B8010" s="217">
        <v>110.40014890459216</v>
      </c>
      <c r="C8010" s="211">
        <v>8.7115871328706129E-2</v>
      </c>
      <c r="D8010" s="211">
        <v>0.12938754186938542</v>
      </c>
      <c r="E8010" s="211">
        <v>6.7259274424283283E-2</v>
      </c>
      <c r="F8010" s="211">
        <v>0.10573622780485614</v>
      </c>
      <c r="G8010" s="211">
        <v>0.11841657601746236</v>
      </c>
      <c r="H8010" s="211">
        <v>0.1226857808242941</v>
      </c>
      <c r="I8010" s="211">
        <v>0.48907824802325667</v>
      </c>
      <c r="J8010" s="211">
        <v>0.47348709938053613</v>
      </c>
      <c r="K8010" s="211">
        <v>0.62619836316039346</v>
      </c>
      <c r="L8010" s="211">
        <v>0.26787666524241616</v>
      </c>
      <c r="M8010" s="211">
        <v>8.9509463990642107E-2</v>
      </c>
      <c r="N8010" s="211">
        <v>0.44116060533897994</v>
      </c>
      <c r="O8010" s="211">
        <v>0.56371029965747987</v>
      </c>
      <c r="P8010" s="211">
        <v>7.0618353858942787E-2</v>
      </c>
      <c r="Q8010" s="211">
        <v>7.6898871527042403E-2</v>
      </c>
      <c r="R8010" s="211">
        <v>0.38368740013708558</v>
      </c>
      <c r="S8010" s="211">
        <v>0.32767495674997782</v>
      </c>
      <c r="T8010" s="211">
        <v>0.57963819346405199</v>
      </c>
      <c r="U8010" s="211">
        <v>0.33822072048040558</v>
      </c>
      <c r="V8010" s="211">
        <v>8.078336307105817E-2</v>
      </c>
      <c r="W8010" s="211">
        <v>0.54083973315063172</v>
      </c>
      <c r="X8010" s="211">
        <v>0.29128712137551005</v>
      </c>
      <c r="Y8010" s="211">
        <v>0.57042376547491647</v>
      </c>
      <c r="Z8010" s="211">
        <v>0.14960263186521588</v>
      </c>
      <c r="AA8010" s="212">
        <v>0.12263353459379815</v>
      </c>
    </row>
    <row r="8011" spans="1:27" x14ac:dyDescent="0.35">
      <c r="A8011" s="210" t="s">
        <v>8687</v>
      </c>
      <c r="B8011" s="217">
        <v>128.44322056861836</v>
      </c>
      <c r="C8011" s="211">
        <v>6.8416424823983552E-2</v>
      </c>
      <c r="D8011" s="211">
        <v>0.12002733236273971</v>
      </c>
      <c r="E8011" s="211">
        <v>7.4730494232449762E-2</v>
      </c>
      <c r="F8011" s="211">
        <v>9.5302353435876896E-2</v>
      </c>
      <c r="G8011" s="211">
        <v>0.12329184580915591</v>
      </c>
      <c r="H8011" s="211">
        <v>0.11813873406887984</v>
      </c>
      <c r="I8011" s="211">
        <v>0.47299169135766811</v>
      </c>
      <c r="J8011" s="211">
        <v>0.48676684380676</v>
      </c>
      <c r="K8011" s="211">
        <v>0.6123170675690095</v>
      </c>
      <c r="L8011" s="211">
        <v>0.27743396089380279</v>
      </c>
      <c r="M8011" s="211">
        <v>0.1005814113878002</v>
      </c>
      <c r="N8011" s="211">
        <v>0.41960935187114035</v>
      </c>
      <c r="O8011" s="211">
        <v>0.7050160464554529</v>
      </c>
      <c r="P8011" s="211">
        <v>6.789590048435612E-2</v>
      </c>
      <c r="Q8011" s="211">
        <v>6.3265329352939742E-2</v>
      </c>
      <c r="R8011" s="211">
        <v>0.41176583354911922</v>
      </c>
      <c r="S8011" s="211">
        <v>0.35723455843382823</v>
      </c>
      <c r="T8011" s="211">
        <v>0.60373781457458109</v>
      </c>
      <c r="U8011" s="211">
        <v>0.43816490278162934</v>
      </c>
      <c r="V8011" s="211">
        <v>7.238255602194385E-2</v>
      </c>
      <c r="W8011" s="211">
        <v>0.6087970366030574</v>
      </c>
      <c r="X8011" s="211">
        <v>0.3088853703007125</v>
      </c>
      <c r="Y8011" s="211">
        <v>0.68716646072007281</v>
      </c>
      <c r="Z8011" s="211">
        <v>0.14382105701592249</v>
      </c>
      <c r="AA8011" s="212">
        <v>0.11976258738922577</v>
      </c>
    </row>
    <row r="8012" spans="1:27" x14ac:dyDescent="0.35">
      <c r="A8012" s="210" t="s">
        <v>8688</v>
      </c>
      <c r="B8012" s="217">
        <v>165.20910406019098</v>
      </c>
      <c r="C8012" s="211">
        <v>6.0167421582333187E-2</v>
      </c>
      <c r="D8012" s="211">
        <v>0.12321920506091164</v>
      </c>
      <c r="E8012" s="211">
        <v>7.0121865885568929E-2</v>
      </c>
      <c r="F8012" s="211">
        <v>8.452526796901931E-2</v>
      </c>
      <c r="G8012" s="211">
        <v>0.11537313402487975</v>
      </c>
      <c r="H8012" s="211">
        <v>0.1179301185859586</v>
      </c>
      <c r="I8012" s="211">
        <v>0.53051868458654272</v>
      </c>
      <c r="J8012" s="211">
        <v>0.42071811124209046</v>
      </c>
      <c r="K8012" s="211">
        <v>0.63147585788439842</v>
      </c>
      <c r="L8012" s="211">
        <v>0.26790751791454465</v>
      </c>
      <c r="M8012" s="211">
        <v>0.10048867377412071</v>
      </c>
      <c r="N8012" s="211">
        <v>0.43892000248319629</v>
      </c>
      <c r="O8012" s="211">
        <v>0.58428747162371431</v>
      </c>
      <c r="P8012" s="211">
        <v>7.3333572353105475E-2</v>
      </c>
      <c r="Q8012" s="211">
        <v>5.9088089793517873E-2</v>
      </c>
      <c r="R8012" s="211">
        <v>0.44925169765338591</v>
      </c>
      <c r="S8012" s="211">
        <v>0.31355784446492396</v>
      </c>
      <c r="T8012" s="211">
        <v>0.51895632248580381</v>
      </c>
      <c r="U8012" s="211">
        <v>0.46054717384274457</v>
      </c>
      <c r="V8012" s="211">
        <v>0.11106025964246401</v>
      </c>
      <c r="W8012" s="211">
        <v>0.55627377971675795</v>
      </c>
      <c r="X8012" s="211">
        <v>0.32076606222175169</v>
      </c>
      <c r="Y8012" s="211">
        <v>0.62891798266526322</v>
      </c>
      <c r="Z8012" s="211">
        <v>0.14389263399061586</v>
      </c>
      <c r="AA8012" s="212">
        <v>0.11206944181142199</v>
      </c>
    </row>
    <row r="8013" spans="1:27" x14ac:dyDescent="0.35">
      <c r="A8013" s="210" t="s">
        <v>8689</v>
      </c>
      <c r="B8013" s="217">
        <v>151.97407441971347</v>
      </c>
      <c r="C8013" s="211">
        <v>8.1214623179363066E-2</v>
      </c>
      <c r="D8013" s="211">
        <v>0.11963023014253985</v>
      </c>
      <c r="E8013" s="211">
        <v>7.4718060736179981E-2</v>
      </c>
      <c r="F8013" s="211">
        <v>9.364589832081982E-2</v>
      </c>
      <c r="G8013" s="211">
        <v>0.11867965883360755</v>
      </c>
      <c r="H8013" s="211">
        <v>0.12025500304747266</v>
      </c>
      <c r="I8013" s="211">
        <v>0.45929595232711079</v>
      </c>
      <c r="J8013" s="211">
        <v>0.43655366300702508</v>
      </c>
      <c r="K8013" s="211">
        <v>0.62164498704772897</v>
      </c>
      <c r="L8013" s="211">
        <v>0.27506926597324438</v>
      </c>
      <c r="M8013" s="211">
        <v>9.3648642839880808E-2</v>
      </c>
      <c r="N8013" s="211">
        <v>0.40813557427441827</v>
      </c>
      <c r="O8013" s="211">
        <v>0.69339854482378083</v>
      </c>
      <c r="P8013" s="211">
        <v>7.0567187841639539E-2</v>
      </c>
      <c r="Q8013" s="211">
        <v>0.10301283010313404</v>
      </c>
      <c r="R8013" s="211">
        <v>0.39807461035859737</v>
      </c>
      <c r="S8013" s="211">
        <v>0.26926374484448234</v>
      </c>
      <c r="T8013" s="211">
        <v>0.49521959552324402</v>
      </c>
      <c r="U8013" s="211">
        <v>0.47738946367075819</v>
      </c>
      <c r="V8013" s="211">
        <v>0.11923856487848108</v>
      </c>
      <c r="W8013" s="211">
        <v>0.58358169331424614</v>
      </c>
      <c r="X8013" s="211">
        <v>0.33800309941724022</v>
      </c>
      <c r="Y8013" s="211">
        <v>0.67641731879617728</v>
      </c>
      <c r="Z8013" s="211">
        <v>0.14903828902624761</v>
      </c>
      <c r="AA8013" s="212">
        <v>0.12061495753516704</v>
      </c>
    </row>
    <row r="8014" spans="1:27" x14ac:dyDescent="0.35">
      <c r="A8014" s="210" t="s">
        <v>8690</v>
      </c>
      <c r="B8014" s="217">
        <v>173.49557045048718</v>
      </c>
      <c r="C8014" s="211">
        <v>5.7915248307824692E-2</v>
      </c>
      <c r="D8014" s="211">
        <v>0.12660680539518654</v>
      </c>
      <c r="E8014" s="211">
        <v>7.9278213548736751E-2</v>
      </c>
      <c r="F8014" s="211">
        <v>9.2742759272439551E-2</v>
      </c>
      <c r="G8014" s="211">
        <v>0.12301505569621027</v>
      </c>
      <c r="H8014" s="211">
        <v>0.10152409540904482</v>
      </c>
      <c r="I8014" s="211">
        <v>0.48277223183146872</v>
      </c>
      <c r="J8014" s="211">
        <v>0.39753309718533908</v>
      </c>
      <c r="K8014" s="211">
        <v>0.50384756538888864</v>
      </c>
      <c r="L8014" s="211">
        <v>0.2672099018221874</v>
      </c>
      <c r="M8014" s="211">
        <v>8.8270841851175633E-2</v>
      </c>
      <c r="N8014" s="211">
        <v>0.46228688362378689</v>
      </c>
      <c r="O8014" s="211">
        <v>0.55594943243427808</v>
      </c>
      <c r="P8014" s="211">
        <v>7.1051726864874182E-2</v>
      </c>
      <c r="Q8014" s="211">
        <v>0.14255171554077292</v>
      </c>
      <c r="R8014" s="211">
        <v>0.44358408570906105</v>
      </c>
      <c r="S8014" s="211">
        <v>0.27473734950436074</v>
      </c>
      <c r="T8014" s="211">
        <v>0.62724818228458312</v>
      </c>
      <c r="U8014" s="211">
        <v>0.45950797286747402</v>
      </c>
      <c r="V8014" s="211">
        <v>0.16944380858789737</v>
      </c>
      <c r="W8014" s="211">
        <v>0.50721164223833992</v>
      </c>
      <c r="X8014" s="211">
        <v>0.29112410928491733</v>
      </c>
      <c r="Y8014" s="211">
        <v>0.76659535174889937</v>
      </c>
      <c r="Z8014" s="211">
        <v>0.14337150187031414</v>
      </c>
      <c r="AA8014" s="212">
        <v>0.11872209237600954</v>
      </c>
    </row>
    <row r="8015" spans="1:27" x14ac:dyDescent="0.35">
      <c r="A8015" s="210" t="s">
        <v>8691</v>
      </c>
      <c r="B8015" s="217">
        <v>141.89898443050492</v>
      </c>
      <c r="C8015" s="211">
        <v>6.4235807635338649E-2</v>
      </c>
      <c r="D8015" s="211">
        <v>0.12036923540830474</v>
      </c>
      <c r="E8015" s="211">
        <v>7.588694464817973E-2</v>
      </c>
      <c r="F8015" s="211">
        <v>0.11417173781054339</v>
      </c>
      <c r="G8015" s="211">
        <v>0.12154314632560179</v>
      </c>
      <c r="H8015" s="211">
        <v>0.11655951417871857</v>
      </c>
      <c r="I8015" s="211">
        <v>0.48943166068449184</v>
      </c>
      <c r="J8015" s="211">
        <v>0.46154055147990591</v>
      </c>
      <c r="K8015" s="211">
        <v>0.61877823841635937</v>
      </c>
      <c r="L8015" s="211">
        <v>0.27321846221034402</v>
      </c>
      <c r="M8015" s="211">
        <v>0.11127887415232682</v>
      </c>
      <c r="N8015" s="211">
        <v>0.43023873703354842</v>
      </c>
      <c r="O8015" s="211">
        <v>0.77459970575244952</v>
      </c>
      <c r="P8015" s="211">
        <v>6.5121306048694955E-2</v>
      </c>
      <c r="Q8015" s="211">
        <v>6.2389259074610265E-2</v>
      </c>
      <c r="R8015" s="211">
        <v>0.48146199349686403</v>
      </c>
      <c r="S8015" s="211">
        <v>0.33504448527126784</v>
      </c>
      <c r="T8015" s="211">
        <v>0.50315755261679229</v>
      </c>
      <c r="U8015" s="211">
        <v>0.47839596042381793</v>
      </c>
      <c r="V8015" s="211">
        <v>7.5268698774692E-2</v>
      </c>
      <c r="W8015" s="211">
        <v>0.53242890334683723</v>
      </c>
      <c r="X8015" s="211">
        <v>0.3335557099686281</v>
      </c>
      <c r="Y8015" s="211">
        <v>0.70818394845877841</v>
      </c>
      <c r="Z8015" s="211">
        <v>0.14937296744270809</v>
      </c>
      <c r="AA8015" s="212">
        <v>0.11515653746633908</v>
      </c>
    </row>
    <row r="8016" spans="1:27" x14ac:dyDescent="0.35">
      <c r="A8016" s="210" t="s">
        <v>8692</v>
      </c>
      <c r="B8016" s="217">
        <v>158.42522502083722</v>
      </c>
      <c r="C8016" s="211">
        <v>8.1485334125292574E-2</v>
      </c>
      <c r="D8016" s="211">
        <v>0.13320211044626501</v>
      </c>
      <c r="E8016" s="211">
        <v>6.7292585569165911E-2</v>
      </c>
      <c r="F8016" s="211">
        <v>0.10253399923056723</v>
      </c>
      <c r="G8016" s="211">
        <v>0.12015780325802022</v>
      </c>
      <c r="H8016" s="211">
        <v>0.12370364246676273</v>
      </c>
      <c r="I8016" s="211">
        <v>0.45196323318603715</v>
      </c>
      <c r="J8016" s="211">
        <v>0.47875189123523265</v>
      </c>
      <c r="K8016" s="211">
        <v>0.56548683457875049</v>
      </c>
      <c r="L8016" s="211">
        <v>0.27226305070949436</v>
      </c>
      <c r="M8016" s="211">
        <v>9.3754725331107625E-2</v>
      </c>
      <c r="N8016" s="211">
        <v>0.48923758995057759</v>
      </c>
      <c r="O8016" s="211">
        <v>0.70187738936079569</v>
      </c>
      <c r="P8016" s="211">
        <v>6.6922785821560929E-2</v>
      </c>
      <c r="Q8016" s="211">
        <v>0.13799873364782314</v>
      </c>
      <c r="R8016" s="211">
        <v>0.37759153324014999</v>
      </c>
      <c r="S8016" s="211">
        <v>0.31533485758202007</v>
      </c>
      <c r="T8016" s="211">
        <v>0.49443204267840046</v>
      </c>
      <c r="U8016" s="211">
        <v>0.37782779387319732</v>
      </c>
      <c r="V8016" s="211">
        <v>0.15849924273976912</v>
      </c>
      <c r="W8016" s="211">
        <v>0.55438067528078416</v>
      </c>
      <c r="X8016" s="211">
        <v>0.29959473256376357</v>
      </c>
      <c r="Y8016" s="211">
        <v>0.65001361644814271</v>
      </c>
      <c r="Z8016" s="211">
        <v>0.14877083243247236</v>
      </c>
      <c r="AA8016" s="212">
        <v>0.11329759508408647</v>
      </c>
    </row>
    <row r="8017" spans="1:27" x14ac:dyDescent="0.35">
      <c r="A8017" s="210" t="s">
        <v>8693</v>
      </c>
      <c r="B8017" s="217">
        <v>131.75711879587959</v>
      </c>
      <c r="C8017" s="211">
        <v>5.8595451960408648E-2</v>
      </c>
      <c r="D8017" s="211">
        <v>0.13335344322870479</v>
      </c>
      <c r="E8017" s="211">
        <v>8.2241337314915092E-2</v>
      </c>
      <c r="F8017" s="211">
        <v>0.1184157938985185</v>
      </c>
      <c r="G8017" s="211">
        <v>0.11311238823723517</v>
      </c>
      <c r="H8017" s="211">
        <v>0.12273892080404362</v>
      </c>
      <c r="I8017" s="211">
        <v>0.5307878624332677</v>
      </c>
      <c r="J8017" s="211">
        <v>0.4498661053318872</v>
      </c>
      <c r="K8017" s="211">
        <v>0.5749292259745139</v>
      </c>
      <c r="L8017" s="211">
        <v>0.27878871619788526</v>
      </c>
      <c r="M8017" s="211">
        <v>8.4003653466854636E-2</v>
      </c>
      <c r="N8017" s="211">
        <v>0.50710518915730307</v>
      </c>
      <c r="O8017" s="211">
        <v>0.74498584747528551</v>
      </c>
      <c r="P8017" s="211">
        <v>6.7042657397267891E-2</v>
      </c>
      <c r="Q8017" s="211">
        <v>6.1557197642856165E-2</v>
      </c>
      <c r="R8017" s="211">
        <v>0.37467298356663409</v>
      </c>
      <c r="S8017" s="211">
        <v>0.40250127163912458</v>
      </c>
      <c r="T8017" s="211">
        <v>0.56316585654121187</v>
      </c>
      <c r="U8017" s="211">
        <v>0.36127316110329655</v>
      </c>
      <c r="V8017" s="211">
        <v>7.026687154939007E-2</v>
      </c>
      <c r="W8017" s="211">
        <v>0.55778701131724961</v>
      </c>
      <c r="X8017" s="211">
        <v>0.32719474188442998</v>
      </c>
      <c r="Y8017" s="211">
        <v>0.7035612881017933</v>
      </c>
      <c r="Z8017" s="211">
        <v>0.14827454148605898</v>
      </c>
      <c r="AA8017" s="212">
        <v>0.11313589987412256</v>
      </c>
    </row>
    <row r="8018" spans="1:27" x14ac:dyDescent="0.35">
      <c r="A8018" s="210" t="s">
        <v>8694</v>
      </c>
      <c r="B8018" s="217">
        <v>156.41332991777097</v>
      </c>
      <c r="C8018" s="211">
        <v>6.5911176281817557E-2</v>
      </c>
      <c r="D8018" s="211">
        <v>0.12603295294829056</v>
      </c>
      <c r="E8018" s="211">
        <v>8.1781734092969238E-2</v>
      </c>
      <c r="F8018" s="211">
        <v>9.8475392934203737E-2</v>
      </c>
      <c r="G8018" s="211">
        <v>0.12255096110530037</v>
      </c>
      <c r="H8018" s="211">
        <v>0.11949100797133565</v>
      </c>
      <c r="I8018" s="211">
        <v>0.48631467285825514</v>
      </c>
      <c r="J8018" s="211">
        <v>0.40348670498351674</v>
      </c>
      <c r="K8018" s="211">
        <v>0.58741498681393811</v>
      </c>
      <c r="L8018" s="211">
        <v>0.26772640784792667</v>
      </c>
      <c r="M8018" s="211">
        <v>9.7750970229835296E-2</v>
      </c>
      <c r="N8018" s="211">
        <v>0.39331833729163168</v>
      </c>
      <c r="O8018" s="211">
        <v>0.73186395649733638</v>
      </c>
      <c r="P8018" s="211">
        <v>7.4529359352141486E-2</v>
      </c>
      <c r="Q8018" s="211">
        <v>0.11303958799808803</v>
      </c>
      <c r="R8018" s="211">
        <v>0.4667756601581225</v>
      </c>
      <c r="S8018" s="211">
        <v>0.34528093682700384</v>
      </c>
      <c r="T8018" s="211">
        <v>0.56524239727861025</v>
      </c>
      <c r="U8018" s="211">
        <v>0.4200792322747714</v>
      </c>
      <c r="V8018" s="211">
        <v>0.11121949126598923</v>
      </c>
      <c r="W8018" s="211">
        <v>0.57418235867950684</v>
      </c>
      <c r="X8018" s="211">
        <v>0.28743948237855621</v>
      </c>
      <c r="Y8018" s="211">
        <v>0.67203340103422793</v>
      </c>
      <c r="Z8018" s="211">
        <v>0.14616776896561046</v>
      </c>
      <c r="AA8018" s="212">
        <v>0.11972400769329697</v>
      </c>
    </row>
    <row r="8019" spans="1:27" x14ac:dyDescent="0.35">
      <c r="A8019" s="210" t="s">
        <v>8695</v>
      </c>
      <c r="B8019" s="217">
        <v>121.45034305400806</v>
      </c>
      <c r="C8019" s="211">
        <v>7.3830560979786297E-2</v>
      </c>
      <c r="D8019" s="211">
        <v>0.12025864271541754</v>
      </c>
      <c r="E8019" s="211">
        <v>8.131911278740922E-2</v>
      </c>
      <c r="F8019" s="211">
        <v>9.3972153401982519E-2</v>
      </c>
      <c r="G8019" s="211">
        <v>0.12325608334095096</v>
      </c>
      <c r="H8019" s="211">
        <v>0.12396773259849793</v>
      </c>
      <c r="I8019" s="211">
        <v>0.43332817341528423</v>
      </c>
      <c r="J8019" s="211">
        <v>0.47345822808291776</v>
      </c>
      <c r="K8019" s="211">
        <v>0.62713384367538993</v>
      </c>
      <c r="L8019" s="211">
        <v>0.27180341215004311</v>
      </c>
      <c r="M8019" s="211">
        <v>0.1174783080596421</v>
      </c>
      <c r="N8019" s="211">
        <v>0.42340431469728146</v>
      </c>
      <c r="O8019" s="211">
        <v>0.73841594428766821</v>
      </c>
      <c r="P8019" s="211">
        <v>7.0788393186437829E-2</v>
      </c>
      <c r="Q8019" s="211">
        <v>9.0688223328179954E-2</v>
      </c>
      <c r="R8019" s="211">
        <v>0.39764161499421419</v>
      </c>
      <c r="S8019" s="211">
        <v>0.34765784923017706</v>
      </c>
      <c r="T8019" s="211">
        <v>0.50492810575820524</v>
      </c>
      <c r="U8019" s="211">
        <v>0.33758074990961473</v>
      </c>
      <c r="V8019" s="211">
        <v>6.0360718021609416E-2</v>
      </c>
      <c r="W8019" s="211">
        <v>0.58600014832240754</v>
      </c>
      <c r="X8019" s="211">
        <v>0.32467254994976996</v>
      </c>
      <c r="Y8019" s="211">
        <v>0.58436054374446356</v>
      </c>
      <c r="Z8019" s="211">
        <v>0.14373247497088559</v>
      </c>
      <c r="AA8019" s="212">
        <v>0.11896176560128957</v>
      </c>
    </row>
    <row r="8020" spans="1:27" x14ac:dyDescent="0.35">
      <c r="A8020" s="210" t="s">
        <v>8696</v>
      </c>
      <c r="B8020" s="217">
        <v>131.32372027427149</v>
      </c>
      <c r="C8020" s="211">
        <v>6.4740558531248354E-2</v>
      </c>
      <c r="D8020" s="211">
        <v>0.12346057447683423</v>
      </c>
      <c r="E8020" s="211">
        <v>8.9368357199290288E-2</v>
      </c>
      <c r="F8020" s="211">
        <v>8.5399486413888628E-2</v>
      </c>
      <c r="G8020" s="211">
        <v>0.11993385076807356</v>
      </c>
      <c r="H8020" s="211">
        <v>0.12657169246560943</v>
      </c>
      <c r="I8020" s="211">
        <v>0.49992634167379202</v>
      </c>
      <c r="J8020" s="211">
        <v>0.42618587459050078</v>
      </c>
      <c r="K8020" s="211">
        <v>0.64616698839248521</v>
      </c>
      <c r="L8020" s="211">
        <v>0.2723853729843379</v>
      </c>
      <c r="M8020" s="211">
        <v>9.1629811634164213E-2</v>
      </c>
      <c r="N8020" s="211">
        <v>0.35611843988910385</v>
      </c>
      <c r="O8020" s="211">
        <v>0.74238667967319438</v>
      </c>
      <c r="P8020" s="211">
        <v>6.4093384457592856E-2</v>
      </c>
      <c r="Q8020" s="211">
        <v>6.9859676582361502E-2</v>
      </c>
      <c r="R8020" s="211">
        <v>0.47359481238618595</v>
      </c>
      <c r="S8020" s="211">
        <v>0.28266727970623046</v>
      </c>
      <c r="T8020" s="211">
        <v>0.53589335259075788</v>
      </c>
      <c r="U8020" s="211">
        <v>0.4460547117036614</v>
      </c>
      <c r="V8020" s="211">
        <v>0.10091438178306722</v>
      </c>
      <c r="W8020" s="211">
        <v>0.58477875093614395</v>
      </c>
      <c r="X8020" s="211">
        <v>0.24790751795986785</v>
      </c>
      <c r="Y8020" s="211">
        <v>0.5705763647046419</v>
      </c>
      <c r="Z8020" s="211">
        <v>0.14716869500608085</v>
      </c>
      <c r="AA8020" s="212">
        <v>0.11863315506879757</v>
      </c>
    </row>
    <row r="8021" spans="1:27" x14ac:dyDescent="0.35">
      <c r="A8021" s="210" t="s">
        <v>8697</v>
      </c>
      <c r="B8021" s="217">
        <v>128.64715007655784</v>
      </c>
      <c r="C8021" s="211">
        <v>5.5113424400305935E-2</v>
      </c>
      <c r="D8021" s="211">
        <v>0.12581815165093255</v>
      </c>
      <c r="E8021" s="211">
        <v>6.7447602869388626E-2</v>
      </c>
      <c r="F8021" s="211">
        <v>8.8274062072643308E-2</v>
      </c>
      <c r="G8021" s="211">
        <v>0.11805414760930004</v>
      </c>
      <c r="H8021" s="211">
        <v>0.11633435062855074</v>
      </c>
      <c r="I8021" s="211">
        <v>0.5290570856049398</v>
      </c>
      <c r="J8021" s="211">
        <v>0.45630157835244767</v>
      </c>
      <c r="K8021" s="211">
        <v>0.64045681819658951</v>
      </c>
      <c r="L8021" s="211">
        <v>0.27799208775844481</v>
      </c>
      <c r="M8021" s="211">
        <v>0.10034636187994339</v>
      </c>
      <c r="N8021" s="211">
        <v>0.4400213447796204</v>
      </c>
      <c r="O8021" s="211">
        <v>0.68743209833385466</v>
      </c>
      <c r="P8021" s="211">
        <v>6.8578016848862652E-2</v>
      </c>
      <c r="Q8021" s="211">
        <v>9.5438887535562775E-2</v>
      </c>
      <c r="R8021" s="211">
        <v>0.4945233211929228</v>
      </c>
      <c r="S8021" s="211">
        <v>0.31022050318191297</v>
      </c>
      <c r="T8021" s="211">
        <v>0.55498066840073146</v>
      </c>
      <c r="U8021" s="211">
        <v>0.39852886826430178</v>
      </c>
      <c r="V8021" s="211">
        <v>8.4681261057220375E-2</v>
      </c>
      <c r="W8021" s="211">
        <v>0.53667348453489438</v>
      </c>
      <c r="X8021" s="211">
        <v>0.26356911614765444</v>
      </c>
      <c r="Y8021" s="211">
        <v>0.64710045988970888</v>
      </c>
      <c r="Z8021" s="211">
        <v>0.14545774183595106</v>
      </c>
      <c r="AA8021" s="212">
        <v>0.12007875367428948</v>
      </c>
    </row>
    <row r="8022" spans="1:27" x14ac:dyDescent="0.35">
      <c r="A8022" s="210" t="s">
        <v>8698</v>
      </c>
      <c r="B8022" s="217">
        <v>117.15124424552434</v>
      </c>
      <c r="C8022" s="211">
        <v>5.479873951174194E-2</v>
      </c>
      <c r="D8022" s="211">
        <v>0.13029925468834602</v>
      </c>
      <c r="E8022" s="211">
        <v>7.3039152589923204E-2</v>
      </c>
      <c r="F8022" s="211">
        <v>9.4092225963895465E-2</v>
      </c>
      <c r="G8022" s="211">
        <v>0.12218387076477173</v>
      </c>
      <c r="H8022" s="211">
        <v>0.12115392445685549</v>
      </c>
      <c r="I8022" s="211">
        <v>0.52753653241977316</v>
      </c>
      <c r="J8022" s="211">
        <v>0.44844311364361178</v>
      </c>
      <c r="K8022" s="211">
        <v>0.6389946562961899</v>
      </c>
      <c r="L8022" s="211">
        <v>0.27963282513774457</v>
      </c>
      <c r="M8022" s="211">
        <v>0.10601792554998533</v>
      </c>
      <c r="N8022" s="211">
        <v>0.44548659835955096</v>
      </c>
      <c r="O8022" s="211">
        <v>0.59586095259472349</v>
      </c>
      <c r="P8022" s="211">
        <v>6.0953897226962844E-2</v>
      </c>
      <c r="Q8022" s="211">
        <v>8.8024456416404107E-2</v>
      </c>
      <c r="R8022" s="211">
        <v>0.40395914495903917</v>
      </c>
      <c r="S8022" s="211">
        <v>0.27798782409565315</v>
      </c>
      <c r="T8022" s="211">
        <v>0.49647406637819858</v>
      </c>
      <c r="U8022" s="211">
        <v>0.3410577694780817</v>
      </c>
      <c r="V8022" s="211">
        <v>8.8579078506083583E-2</v>
      </c>
      <c r="W8022" s="211">
        <v>0.51115743892279875</v>
      </c>
      <c r="X8022" s="211">
        <v>0.33704465237247039</v>
      </c>
      <c r="Y8022" s="211">
        <v>0.64538367471208147</v>
      </c>
      <c r="Z8022" s="211">
        <v>0.14614248223859785</v>
      </c>
      <c r="AA8022" s="212">
        <v>0.11808995005627702</v>
      </c>
    </row>
    <row r="8023" spans="1:27" x14ac:dyDescent="0.35">
      <c r="A8023" s="210" t="s">
        <v>8699</v>
      </c>
      <c r="B8023" s="217">
        <v>198.4944336304643</v>
      </c>
      <c r="C8023" s="211">
        <v>5.2091355496756545E-2</v>
      </c>
      <c r="D8023" s="211">
        <v>0.12398359237276588</v>
      </c>
      <c r="E8023" s="211">
        <v>8.6241686325986514E-2</v>
      </c>
      <c r="F8023" s="211">
        <v>0.10874218508346405</v>
      </c>
      <c r="G8023" s="211">
        <v>0.11953337801020621</v>
      </c>
      <c r="H8023" s="211">
        <v>0.12432616699185643</v>
      </c>
      <c r="I8023" s="211">
        <v>0.41955898703747008</v>
      </c>
      <c r="J8023" s="211">
        <v>0.42067936376522436</v>
      </c>
      <c r="K8023" s="211">
        <v>0.58576100962213806</v>
      </c>
      <c r="L8023" s="211">
        <v>0.27226377533069884</v>
      </c>
      <c r="M8023" s="211">
        <v>0.10457755559832151</v>
      </c>
      <c r="N8023" s="211">
        <v>0.39462453588361002</v>
      </c>
      <c r="O8023" s="211">
        <v>0.76869261428441626</v>
      </c>
      <c r="P8023" s="211">
        <v>7.1407886846538454E-2</v>
      </c>
      <c r="Q8023" s="211">
        <v>6.7123558345611109E-2</v>
      </c>
      <c r="R8023" s="211">
        <v>0.41566977384953907</v>
      </c>
      <c r="S8023" s="211">
        <v>0.40371029552751903</v>
      </c>
      <c r="T8023" s="211">
        <v>0.64454358329509909</v>
      </c>
      <c r="U8023" s="211">
        <v>0.4505909048070732</v>
      </c>
      <c r="V8023" s="211">
        <v>0.19316367176744534</v>
      </c>
      <c r="W8023" s="211">
        <v>0.54962435113960995</v>
      </c>
      <c r="X8023" s="211">
        <v>0.36808937100424161</v>
      </c>
      <c r="Y8023" s="211">
        <v>0.56605817941577152</v>
      </c>
      <c r="Z8023" s="211">
        <v>0.14490194446342425</v>
      </c>
      <c r="AA8023" s="212">
        <v>0.1145609142203903</v>
      </c>
    </row>
    <row r="8024" spans="1:27" x14ac:dyDescent="0.35">
      <c r="A8024" s="210" t="s">
        <v>8700</v>
      </c>
      <c r="B8024" s="217">
        <v>142.90706496640601</v>
      </c>
      <c r="C8024" s="211">
        <v>6.2200952163154064E-2</v>
      </c>
      <c r="D8024" s="211">
        <v>0.11322285960378103</v>
      </c>
      <c r="E8024" s="211">
        <v>8.474522551443664E-2</v>
      </c>
      <c r="F8024" s="211">
        <v>8.2254229018523473E-2</v>
      </c>
      <c r="G8024" s="211">
        <v>0.12234906475654338</v>
      </c>
      <c r="H8024" s="211">
        <v>0.12083820401280353</v>
      </c>
      <c r="I8024" s="211">
        <v>0.44442798594746369</v>
      </c>
      <c r="J8024" s="211">
        <v>0.46266191606583484</v>
      </c>
      <c r="K8024" s="211">
        <v>0.61579147744219243</v>
      </c>
      <c r="L8024" s="211">
        <v>0.27655285876744229</v>
      </c>
      <c r="M8024" s="211">
        <v>8.875247757040805E-2</v>
      </c>
      <c r="N8024" s="211">
        <v>0.40760484290880489</v>
      </c>
      <c r="O8024" s="211">
        <v>0.71996962786826968</v>
      </c>
      <c r="P8024" s="211">
        <v>6.494688919085749E-2</v>
      </c>
      <c r="Q8024" s="211">
        <v>4.8165489386917275E-2</v>
      </c>
      <c r="R8024" s="211">
        <v>0.3910943731130595</v>
      </c>
      <c r="S8024" s="211">
        <v>0.34695114529247639</v>
      </c>
      <c r="T8024" s="211">
        <v>0.52978134894952766</v>
      </c>
      <c r="U8024" s="211">
        <v>0.36544824900293466</v>
      </c>
      <c r="V8024" s="211">
        <v>0.17450532224552107</v>
      </c>
      <c r="W8024" s="211">
        <v>0.52526129651060027</v>
      </c>
      <c r="X8024" s="211">
        <v>0.35783889623919329</v>
      </c>
      <c r="Y8024" s="211">
        <v>0.55514878858290251</v>
      </c>
      <c r="Z8024" s="211">
        <v>0.14926392786703879</v>
      </c>
      <c r="AA8024" s="212">
        <v>0.11682824561504881</v>
      </c>
    </row>
    <row r="8025" spans="1:27" x14ac:dyDescent="0.35">
      <c r="A8025" s="210" t="s">
        <v>8701</v>
      </c>
      <c r="B8025" s="217">
        <v>118.90758299296687</v>
      </c>
      <c r="C8025" s="211">
        <v>6.5716353592257401E-2</v>
      </c>
      <c r="D8025" s="211">
        <v>0.13065451065030656</v>
      </c>
      <c r="E8025" s="211">
        <v>7.3906137708284678E-2</v>
      </c>
      <c r="F8025" s="211">
        <v>8.3678365248942205E-2</v>
      </c>
      <c r="G8025" s="211">
        <v>0.12313401909459123</v>
      </c>
      <c r="H8025" s="211">
        <v>0.11177948585356126</v>
      </c>
      <c r="I8025" s="211">
        <v>0.44279090233019258</v>
      </c>
      <c r="J8025" s="211">
        <v>0.45024683663822207</v>
      </c>
      <c r="K8025" s="211">
        <v>0.52875214589135155</v>
      </c>
      <c r="L8025" s="211">
        <v>0.27672903880831368</v>
      </c>
      <c r="M8025" s="211">
        <v>0.10241094867921027</v>
      </c>
      <c r="N8025" s="211">
        <v>0.53855333783549275</v>
      </c>
      <c r="O8025" s="211">
        <v>0.75375519665210489</v>
      </c>
      <c r="P8025" s="211">
        <v>6.9337661986690211E-2</v>
      </c>
      <c r="Q8025" s="211">
        <v>5.864775469103678E-2</v>
      </c>
      <c r="R8025" s="211">
        <v>0.45413518231047867</v>
      </c>
      <c r="S8025" s="211">
        <v>0.30821633140204718</v>
      </c>
      <c r="T8025" s="211">
        <v>0.47784810586534926</v>
      </c>
      <c r="U8025" s="211">
        <v>0.34551857242024719</v>
      </c>
      <c r="V8025" s="211">
        <v>9.3107334961414351E-2</v>
      </c>
      <c r="W8025" s="211">
        <v>0.49723581625661162</v>
      </c>
      <c r="X8025" s="211">
        <v>0.258708196254751</v>
      </c>
      <c r="Y8025" s="211">
        <v>0.53390784345882758</v>
      </c>
      <c r="Z8025" s="211">
        <v>0.1432437611224395</v>
      </c>
      <c r="AA8025" s="212">
        <v>0.12063226277201161</v>
      </c>
    </row>
    <row r="8026" spans="1:27" x14ac:dyDescent="0.35">
      <c r="A8026" s="210" t="s">
        <v>8702</v>
      </c>
      <c r="B8026" s="217">
        <v>107.7192801409286</v>
      </c>
      <c r="C8026" s="211">
        <v>4.8318507470581543E-2</v>
      </c>
      <c r="D8026" s="211">
        <v>0.12158778903847291</v>
      </c>
      <c r="E8026" s="211">
        <v>7.5663915973640639E-2</v>
      </c>
      <c r="F8026" s="211">
        <v>9.4831460386767583E-2</v>
      </c>
      <c r="G8026" s="211">
        <v>0.12710739473853372</v>
      </c>
      <c r="H8026" s="211">
        <v>0.12789010670815859</v>
      </c>
      <c r="I8026" s="211">
        <v>0.50620868980918154</v>
      </c>
      <c r="J8026" s="211">
        <v>0.48162179330552196</v>
      </c>
      <c r="K8026" s="211">
        <v>0.5680447091441454</v>
      </c>
      <c r="L8026" s="211">
        <v>0.27258962874441373</v>
      </c>
      <c r="M8026" s="211">
        <v>8.7116142705559674E-2</v>
      </c>
      <c r="N8026" s="211">
        <v>0.38660313552418291</v>
      </c>
      <c r="O8026" s="211">
        <v>0.65889035012482666</v>
      </c>
      <c r="P8026" s="211">
        <v>6.1326756601349029E-2</v>
      </c>
      <c r="Q8026" s="211">
        <v>0.1202690765262576</v>
      </c>
      <c r="R8026" s="211">
        <v>0.47957723013290715</v>
      </c>
      <c r="S8026" s="211">
        <v>0.29579922717751772</v>
      </c>
      <c r="T8026" s="211">
        <v>0.45484483597805114</v>
      </c>
      <c r="U8026" s="211">
        <v>0.34350251121902708</v>
      </c>
      <c r="V8026" s="211">
        <v>9.2207813409855482E-2</v>
      </c>
      <c r="W8026" s="211">
        <v>0.61041234846897552</v>
      </c>
      <c r="X8026" s="211">
        <v>0.33853916794361749</v>
      </c>
      <c r="Y8026" s="211">
        <v>0.58289224387212368</v>
      </c>
      <c r="Z8026" s="211">
        <v>0.14513393963547064</v>
      </c>
      <c r="AA8026" s="212">
        <v>0.11876187444539411</v>
      </c>
    </row>
    <row r="8027" spans="1:27" x14ac:dyDescent="0.35">
      <c r="A8027" s="210" t="s">
        <v>8703</v>
      </c>
      <c r="B8027" s="217">
        <v>136.43384093059393</v>
      </c>
      <c r="C8027" s="211">
        <v>5.6913968220424112E-2</v>
      </c>
      <c r="D8027" s="211">
        <v>0.11624547045427291</v>
      </c>
      <c r="E8027" s="211">
        <v>7.7108101651772468E-2</v>
      </c>
      <c r="F8027" s="211">
        <v>8.7406338037171363E-2</v>
      </c>
      <c r="G8027" s="211">
        <v>0.12655164333865676</v>
      </c>
      <c r="H8027" s="211">
        <v>0.12156151185309219</v>
      </c>
      <c r="I8027" s="211">
        <v>0.5246836644264119</v>
      </c>
      <c r="J8027" s="211">
        <v>0.39630725729260363</v>
      </c>
      <c r="K8027" s="211">
        <v>0.63378308389503657</v>
      </c>
      <c r="L8027" s="211">
        <v>0.27311920844342502</v>
      </c>
      <c r="M8027" s="211">
        <v>8.9270121896545068E-2</v>
      </c>
      <c r="N8027" s="211">
        <v>0.37055558143881939</v>
      </c>
      <c r="O8027" s="211">
        <v>0.69652733994426508</v>
      </c>
      <c r="P8027" s="211">
        <v>6.8278584419260713E-2</v>
      </c>
      <c r="Q8027" s="211">
        <v>0.10349687707234603</v>
      </c>
      <c r="R8027" s="211">
        <v>0.42749321510202698</v>
      </c>
      <c r="S8027" s="211">
        <v>0.36395763503569289</v>
      </c>
      <c r="T8027" s="211">
        <v>0.5946217859101206</v>
      </c>
      <c r="U8027" s="211">
        <v>0.37344736589359123</v>
      </c>
      <c r="V8027" s="211">
        <v>7.8988222644343589E-2</v>
      </c>
      <c r="W8027" s="211">
        <v>0.56336043678930392</v>
      </c>
      <c r="X8027" s="211">
        <v>0.26745394532751948</v>
      </c>
      <c r="Y8027" s="211">
        <v>0.70170796430071969</v>
      </c>
      <c r="Z8027" s="211">
        <v>0.14660649844520407</v>
      </c>
      <c r="AA8027" s="212">
        <v>0.11049225352934966</v>
      </c>
    </row>
    <row r="8028" spans="1:27" x14ac:dyDescent="0.35">
      <c r="A8028" s="210" t="s">
        <v>8704</v>
      </c>
      <c r="B8028" s="217">
        <v>148.29276639276148</v>
      </c>
      <c r="C8028" s="211">
        <v>5.0901922146393025E-2</v>
      </c>
      <c r="D8028" s="211">
        <v>0.13040368969795391</v>
      </c>
      <c r="E8028" s="211">
        <v>7.0125552882664408E-2</v>
      </c>
      <c r="F8028" s="211">
        <v>0.12075163167626171</v>
      </c>
      <c r="G8028" s="211">
        <v>0.11363756889101453</v>
      </c>
      <c r="H8028" s="211">
        <v>0.10861183246561637</v>
      </c>
      <c r="I8028" s="211">
        <v>0.51639848868012761</v>
      </c>
      <c r="J8028" s="211">
        <v>0.47846006551089948</v>
      </c>
      <c r="K8028" s="211">
        <v>0.58220183756794353</v>
      </c>
      <c r="L8028" s="211">
        <v>0.28061365359895557</v>
      </c>
      <c r="M8028" s="211">
        <v>0.10000824885606249</v>
      </c>
      <c r="N8028" s="211">
        <v>0.44985956725559195</v>
      </c>
      <c r="O8028" s="211">
        <v>0.75975471458888166</v>
      </c>
      <c r="P8028" s="211">
        <v>7.1381285184755949E-2</v>
      </c>
      <c r="Q8028" s="211">
        <v>8.7478162864285405E-2</v>
      </c>
      <c r="R8028" s="211">
        <v>0.40668630178943305</v>
      </c>
      <c r="S8028" s="211">
        <v>0.39237266787947267</v>
      </c>
      <c r="T8028" s="211">
        <v>0.63610095081629403</v>
      </c>
      <c r="U8028" s="211">
        <v>0.40312347308919205</v>
      </c>
      <c r="V8028" s="211">
        <v>0.11884670010291795</v>
      </c>
      <c r="W8028" s="211">
        <v>0.57633494122471496</v>
      </c>
      <c r="X8028" s="211">
        <v>0.32215037020694109</v>
      </c>
      <c r="Y8028" s="211">
        <v>0.60439671454446753</v>
      </c>
      <c r="Z8028" s="211">
        <v>0.14799147664916315</v>
      </c>
      <c r="AA8028" s="212">
        <v>0.11931143861507869</v>
      </c>
    </row>
    <row r="8029" spans="1:27" x14ac:dyDescent="0.35">
      <c r="A8029" s="210" t="s">
        <v>8705</v>
      </c>
      <c r="B8029" s="217">
        <v>168.62051771606733</v>
      </c>
      <c r="C8029" s="211">
        <v>6.7207686075802922E-2</v>
      </c>
      <c r="D8029" s="211">
        <v>0.12191387328321693</v>
      </c>
      <c r="E8029" s="211">
        <v>7.5439997253914759E-2</v>
      </c>
      <c r="F8029" s="211">
        <v>9.1306630784599246E-2</v>
      </c>
      <c r="G8029" s="211">
        <v>0.11420849411436669</v>
      </c>
      <c r="H8029" s="211">
        <v>0.12373103899747916</v>
      </c>
      <c r="I8029" s="211">
        <v>0.5150305377899409</v>
      </c>
      <c r="J8029" s="211">
        <v>0.46694569554842946</v>
      </c>
      <c r="K8029" s="211">
        <v>0.60568718496378227</v>
      </c>
      <c r="L8029" s="211">
        <v>0.27319892760391318</v>
      </c>
      <c r="M8029" s="211">
        <v>9.571124567234221E-2</v>
      </c>
      <c r="N8029" s="211">
        <v>0.36288351316705592</v>
      </c>
      <c r="O8029" s="211">
        <v>0.66746383573338908</v>
      </c>
      <c r="P8029" s="211">
        <v>6.8869288608511589E-2</v>
      </c>
      <c r="Q8029" s="211">
        <v>5.0042871759266777E-2</v>
      </c>
      <c r="R8029" s="211">
        <v>0.39434410470941572</v>
      </c>
      <c r="S8029" s="211">
        <v>0.41196522616077508</v>
      </c>
      <c r="T8029" s="211">
        <v>0.60261942190965234</v>
      </c>
      <c r="U8029" s="211">
        <v>0.46531979849189231</v>
      </c>
      <c r="V8029" s="211">
        <v>0.16928938372195859</v>
      </c>
      <c r="W8029" s="211">
        <v>0.52502625467702757</v>
      </c>
      <c r="X8029" s="211">
        <v>0.40499897234655485</v>
      </c>
      <c r="Y8029" s="211">
        <v>0.67317162214613835</v>
      </c>
      <c r="Z8029" s="211">
        <v>0.14953618313255165</v>
      </c>
      <c r="AA8029" s="212">
        <v>0.12077809117872974</v>
      </c>
    </row>
    <row r="8030" spans="1:27" x14ac:dyDescent="0.35">
      <c r="A8030" s="210" t="s">
        <v>8706</v>
      </c>
      <c r="B8030" s="217">
        <v>106.32626070745258</v>
      </c>
      <c r="C8030" s="211">
        <v>7.074271615963687E-2</v>
      </c>
      <c r="D8030" s="211">
        <v>0.11666328274344694</v>
      </c>
      <c r="E8030" s="211">
        <v>7.3815233872606856E-2</v>
      </c>
      <c r="F8030" s="211">
        <v>0.10128318242711133</v>
      </c>
      <c r="G8030" s="211">
        <v>0.12280237197781958</v>
      </c>
      <c r="H8030" s="211">
        <v>0.11800386325997288</v>
      </c>
      <c r="I8030" s="211">
        <v>0.51040974685615204</v>
      </c>
      <c r="J8030" s="211">
        <v>0.46336917095623825</v>
      </c>
      <c r="K8030" s="211">
        <v>0.60181859318589259</v>
      </c>
      <c r="L8030" s="211">
        <v>0.28131392338012778</v>
      </c>
      <c r="M8030" s="211">
        <v>8.1452340186421543E-2</v>
      </c>
      <c r="N8030" s="211">
        <v>0.46770581676068357</v>
      </c>
      <c r="O8030" s="211">
        <v>0.65813778478244722</v>
      </c>
      <c r="P8030" s="211">
        <v>6.6422939187787369E-2</v>
      </c>
      <c r="Q8030" s="211">
        <v>6.3964554875436883E-2</v>
      </c>
      <c r="R8030" s="211">
        <v>0.46039503392324238</v>
      </c>
      <c r="S8030" s="211">
        <v>0.28317921494456444</v>
      </c>
      <c r="T8030" s="211">
        <v>0.50098596856867184</v>
      </c>
      <c r="U8030" s="211">
        <v>0.39442847505013673</v>
      </c>
      <c r="V8030" s="211">
        <v>6.6972889741861663E-2</v>
      </c>
      <c r="W8030" s="211">
        <v>0.57572027033173523</v>
      </c>
      <c r="X8030" s="211">
        <v>0.37393887776362744</v>
      </c>
      <c r="Y8030" s="211">
        <v>0.60171142721911952</v>
      </c>
      <c r="Z8030" s="211">
        <v>0.14446069881673532</v>
      </c>
      <c r="AA8030" s="212">
        <v>0.12201249872006835</v>
      </c>
    </row>
    <row r="8031" spans="1:27" x14ac:dyDescent="0.35">
      <c r="A8031" s="210" t="s">
        <v>8707</v>
      </c>
      <c r="B8031" s="217">
        <v>137.48044034688772</v>
      </c>
      <c r="C8031" s="211">
        <v>5.6289657276840932E-2</v>
      </c>
      <c r="D8031" s="211">
        <v>0.12338383321249201</v>
      </c>
      <c r="E8031" s="211">
        <v>7.4967472066423235E-2</v>
      </c>
      <c r="F8031" s="211">
        <v>8.6225548000743446E-2</v>
      </c>
      <c r="G8031" s="211">
        <v>0.11889795914767751</v>
      </c>
      <c r="H8031" s="211">
        <v>0.12014029166177891</v>
      </c>
      <c r="I8031" s="211">
        <v>0.4671952482712568</v>
      </c>
      <c r="J8031" s="211">
        <v>0.40234821585261504</v>
      </c>
      <c r="K8031" s="211">
        <v>0.56477573951569426</v>
      </c>
      <c r="L8031" s="211">
        <v>0.27182048038299161</v>
      </c>
      <c r="M8031" s="211">
        <v>0.10571029353935008</v>
      </c>
      <c r="N8031" s="211">
        <v>0.49602427627502155</v>
      </c>
      <c r="O8031" s="211">
        <v>0.65168115161766738</v>
      </c>
      <c r="P8031" s="211">
        <v>6.6130314870962409E-2</v>
      </c>
      <c r="Q8031" s="211">
        <v>9.3358319675360471E-2</v>
      </c>
      <c r="R8031" s="211">
        <v>0.40854145173034917</v>
      </c>
      <c r="S8031" s="211">
        <v>0.36160835969712063</v>
      </c>
      <c r="T8031" s="211">
        <v>0.53485694306725007</v>
      </c>
      <c r="U8031" s="211">
        <v>0.50713789177533986</v>
      </c>
      <c r="V8031" s="211">
        <v>9.7363931348402447E-2</v>
      </c>
      <c r="W8031" s="211">
        <v>0.50618762971074538</v>
      </c>
      <c r="X8031" s="211">
        <v>0.32642238391100453</v>
      </c>
      <c r="Y8031" s="211">
        <v>0.6093252436083495</v>
      </c>
      <c r="Z8031" s="211">
        <v>0.14887539567401054</v>
      </c>
      <c r="AA8031" s="212">
        <v>0.11987345780797612</v>
      </c>
    </row>
    <row r="8032" spans="1:27" x14ac:dyDescent="0.35">
      <c r="A8032" s="210" t="s">
        <v>8708</v>
      </c>
      <c r="B8032" s="217">
        <v>154.80492992896154</v>
      </c>
      <c r="C8032" s="211">
        <v>8.2115146258714272E-2</v>
      </c>
      <c r="D8032" s="211">
        <v>0.12395672807602338</v>
      </c>
      <c r="E8032" s="211">
        <v>7.0203552502520528E-2</v>
      </c>
      <c r="F8032" s="211">
        <v>8.9345932583026505E-2</v>
      </c>
      <c r="G8032" s="211">
        <v>0.12429228104709437</v>
      </c>
      <c r="H8032" s="211">
        <v>0.12535221740155664</v>
      </c>
      <c r="I8032" s="211">
        <v>0.52209354514819473</v>
      </c>
      <c r="J8032" s="211">
        <v>0.46805365441472641</v>
      </c>
      <c r="K8032" s="211">
        <v>0.5818117578891413</v>
      </c>
      <c r="L8032" s="211">
        <v>0.27997458025131705</v>
      </c>
      <c r="M8032" s="211">
        <v>9.2165537433961955E-2</v>
      </c>
      <c r="N8032" s="211">
        <v>0.56592042281544552</v>
      </c>
      <c r="O8032" s="211">
        <v>0.71161729491218662</v>
      </c>
      <c r="P8032" s="211">
        <v>7.2706832587869225E-2</v>
      </c>
      <c r="Q8032" s="211">
        <v>8.6355440264269293E-2</v>
      </c>
      <c r="R8032" s="211">
        <v>0.41168743102495314</v>
      </c>
      <c r="S8032" s="211">
        <v>0.28508090528544494</v>
      </c>
      <c r="T8032" s="211">
        <v>0.55472279286639758</v>
      </c>
      <c r="U8032" s="211">
        <v>0.51827497766314279</v>
      </c>
      <c r="V8032" s="211">
        <v>0.12156625618043702</v>
      </c>
      <c r="W8032" s="211">
        <v>0.62800921814567445</v>
      </c>
      <c r="X8032" s="211">
        <v>0.36447301476466748</v>
      </c>
      <c r="Y8032" s="211">
        <v>0.59645136195340109</v>
      </c>
      <c r="Z8032" s="211">
        <v>0.14810708803851247</v>
      </c>
      <c r="AA8032" s="212">
        <v>0.12290357599944246</v>
      </c>
    </row>
    <row r="8033" spans="1:27" x14ac:dyDescent="0.35">
      <c r="A8033" s="210" t="s">
        <v>8709</v>
      </c>
      <c r="B8033" s="217">
        <v>138.27582109031331</v>
      </c>
      <c r="C8033" s="211">
        <v>5.0584102712875008E-2</v>
      </c>
      <c r="D8033" s="211">
        <v>0.11863492268879942</v>
      </c>
      <c r="E8033" s="211">
        <v>7.3441137037547038E-2</v>
      </c>
      <c r="F8033" s="211">
        <v>8.8765383115483973E-2</v>
      </c>
      <c r="G8033" s="211">
        <v>0.12249889961345885</v>
      </c>
      <c r="H8033" s="211">
        <v>0.11659729767001839</v>
      </c>
      <c r="I8033" s="211">
        <v>0.47043532154478523</v>
      </c>
      <c r="J8033" s="211">
        <v>0.45384858942470446</v>
      </c>
      <c r="K8033" s="211">
        <v>0.56743483456596877</v>
      </c>
      <c r="L8033" s="211">
        <v>0.27121234992494464</v>
      </c>
      <c r="M8033" s="211">
        <v>9.3195153691716145E-2</v>
      </c>
      <c r="N8033" s="211">
        <v>0.55832514236199282</v>
      </c>
      <c r="O8033" s="211">
        <v>0.57868506616221871</v>
      </c>
      <c r="P8033" s="211">
        <v>6.7056874992585738E-2</v>
      </c>
      <c r="Q8033" s="211">
        <v>7.0382277433338414E-2</v>
      </c>
      <c r="R8033" s="211">
        <v>0.4572646632513343</v>
      </c>
      <c r="S8033" s="211">
        <v>0.31756508759650792</v>
      </c>
      <c r="T8033" s="211">
        <v>0.61659003886232433</v>
      </c>
      <c r="U8033" s="211">
        <v>0.45975322005951264</v>
      </c>
      <c r="V8033" s="211">
        <v>0.10342237515912923</v>
      </c>
      <c r="W8033" s="211">
        <v>0.63014570271067549</v>
      </c>
      <c r="X8033" s="211">
        <v>0.34846205617257614</v>
      </c>
      <c r="Y8033" s="211">
        <v>0.63161137312786286</v>
      </c>
      <c r="Z8033" s="211">
        <v>0.14636092935981254</v>
      </c>
      <c r="AA8033" s="212">
        <v>0.11780396122199145</v>
      </c>
    </row>
    <row r="8034" spans="1:27" x14ac:dyDescent="0.35">
      <c r="A8034" s="210" t="s">
        <v>8710</v>
      </c>
      <c r="B8034" s="217">
        <v>118.07354461531914</v>
      </c>
      <c r="C8034" s="211">
        <v>7.8228918487510457E-2</v>
      </c>
      <c r="D8034" s="211">
        <v>0.11890870386061939</v>
      </c>
      <c r="E8034" s="211">
        <v>7.069434052004743E-2</v>
      </c>
      <c r="F8034" s="211">
        <v>9.154915256517962E-2</v>
      </c>
      <c r="G8034" s="211">
        <v>0.11812109018931392</v>
      </c>
      <c r="H8034" s="211">
        <v>0.12272878923738706</v>
      </c>
      <c r="I8034" s="211">
        <v>0.46895120123062289</v>
      </c>
      <c r="J8034" s="211">
        <v>0.42861148516601399</v>
      </c>
      <c r="K8034" s="211">
        <v>0.60613696156108254</v>
      </c>
      <c r="L8034" s="211">
        <v>0.26811323468880111</v>
      </c>
      <c r="M8034" s="211">
        <v>0.10671150634160129</v>
      </c>
      <c r="N8034" s="211">
        <v>0.43503513076039579</v>
      </c>
      <c r="O8034" s="211">
        <v>0.72929115875013273</v>
      </c>
      <c r="P8034" s="211">
        <v>6.1808264673427184E-2</v>
      </c>
      <c r="Q8034" s="211">
        <v>7.5895929201855852E-2</v>
      </c>
      <c r="R8034" s="211">
        <v>0.46680079770443156</v>
      </c>
      <c r="S8034" s="211">
        <v>0.32843163106254242</v>
      </c>
      <c r="T8034" s="211">
        <v>0.60483594806146901</v>
      </c>
      <c r="U8034" s="211">
        <v>0.43517421300413212</v>
      </c>
      <c r="V8034" s="211">
        <v>5.9073694323252962E-2</v>
      </c>
      <c r="W8034" s="211">
        <v>0.54288927215050253</v>
      </c>
      <c r="X8034" s="211">
        <v>0.23467274218113593</v>
      </c>
      <c r="Y8034" s="211">
        <v>0.63485191492426862</v>
      </c>
      <c r="Z8034" s="211">
        <v>0.14803340476431806</v>
      </c>
      <c r="AA8034" s="212">
        <v>0.11568469264518938</v>
      </c>
    </row>
    <row r="8035" spans="1:27" x14ac:dyDescent="0.35">
      <c r="A8035" s="210" t="s">
        <v>8711</v>
      </c>
      <c r="B8035" s="217">
        <v>133.96246458876297</v>
      </c>
      <c r="C8035" s="211">
        <v>5.8278069785197194E-2</v>
      </c>
      <c r="D8035" s="211">
        <v>0.12397453524046506</v>
      </c>
      <c r="E8035" s="211">
        <v>7.5224810734934297E-2</v>
      </c>
      <c r="F8035" s="211">
        <v>8.7955788376790217E-2</v>
      </c>
      <c r="G8035" s="211">
        <v>0.1212483162915053</v>
      </c>
      <c r="H8035" s="211">
        <v>0.11848345996509121</v>
      </c>
      <c r="I8035" s="211">
        <v>0.45860756808871161</v>
      </c>
      <c r="J8035" s="211">
        <v>0.47235832838909547</v>
      </c>
      <c r="K8035" s="211">
        <v>0.60941355917190609</v>
      </c>
      <c r="L8035" s="211">
        <v>0.27268174794166833</v>
      </c>
      <c r="M8035" s="211">
        <v>0.10340626544342907</v>
      </c>
      <c r="N8035" s="211">
        <v>0.45316358589662886</v>
      </c>
      <c r="O8035" s="211">
        <v>0.72991826935913284</v>
      </c>
      <c r="P8035" s="211">
        <v>7.0250121847826252E-2</v>
      </c>
      <c r="Q8035" s="211">
        <v>4.895455399036408E-2</v>
      </c>
      <c r="R8035" s="211">
        <v>0.45707965837056352</v>
      </c>
      <c r="S8035" s="211">
        <v>0.40858255440497598</v>
      </c>
      <c r="T8035" s="211">
        <v>0.52463264689905276</v>
      </c>
      <c r="U8035" s="211">
        <v>0.45234540059524148</v>
      </c>
      <c r="V8035" s="211">
        <v>8.4289098822407454E-2</v>
      </c>
      <c r="W8035" s="211">
        <v>0.52052387679112877</v>
      </c>
      <c r="X8035" s="211">
        <v>0.35264895241413402</v>
      </c>
      <c r="Y8035" s="211">
        <v>0.52661097025507098</v>
      </c>
      <c r="Z8035" s="211">
        <v>0.14680448651540873</v>
      </c>
      <c r="AA8035" s="212">
        <v>0.11623792382212166</v>
      </c>
    </row>
    <row r="8036" spans="1:27" x14ac:dyDescent="0.35">
      <c r="A8036" s="210" t="s">
        <v>8712</v>
      </c>
      <c r="B8036" s="217">
        <v>139.75018269840569</v>
      </c>
      <c r="C8036" s="211">
        <v>8.3376399435901263E-2</v>
      </c>
      <c r="D8036" s="211">
        <v>0.13352744096927505</v>
      </c>
      <c r="E8036" s="211">
        <v>8.2536528885140042E-2</v>
      </c>
      <c r="F8036" s="211">
        <v>0.10871542309936683</v>
      </c>
      <c r="G8036" s="211">
        <v>0.1235264883872588</v>
      </c>
      <c r="H8036" s="211">
        <v>0.1110722163361893</v>
      </c>
      <c r="I8036" s="211">
        <v>0.4429788502332736</v>
      </c>
      <c r="J8036" s="211">
        <v>0.43569884000916964</v>
      </c>
      <c r="K8036" s="211">
        <v>0.64858989989932969</v>
      </c>
      <c r="L8036" s="211">
        <v>0.27372663454000828</v>
      </c>
      <c r="M8036" s="211">
        <v>9.133670999893434E-2</v>
      </c>
      <c r="N8036" s="211">
        <v>0.55018931251713377</v>
      </c>
      <c r="O8036" s="211">
        <v>0.70388194030667472</v>
      </c>
      <c r="P8036" s="211">
        <v>7.029604605942813E-2</v>
      </c>
      <c r="Q8036" s="211">
        <v>6.8775063606957579E-2</v>
      </c>
      <c r="R8036" s="211">
        <v>0.36488197428651742</v>
      </c>
      <c r="S8036" s="211">
        <v>0.30043309556635778</v>
      </c>
      <c r="T8036" s="211">
        <v>0.52133361493957797</v>
      </c>
      <c r="U8036" s="211">
        <v>0.43050552065081854</v>
      </c>
      <c r="V8036" s="211">
        <v>7.984492173472979E-2</v>
      </c>
      <c r="W8036" s="211">
        <v>0.56540176824914012</v>
      </c>
      <c r="X8036" s="211">
        <v>0.33298670271573316</v>
      </c>
      <c r="Y8036" s="211">
        <v>0.57774980230628004</v>
      </c>
      <c r="Z8036" s="211">
        <v>0.14917671342260569</v>
      </c>
      <c r="AA8036" s="212">
        <v>0.11663201483892675</v>
      </c>
    </row>
    <row r="8037" spans="1:27" x14ac:dyDescent="0.35">
      <c r="A8037" s="210" t="s">
        <v>8713</v>
      </c>
      <c r="B8037" s="217">
        <v>153.76763832382755</v>
      </c>
      <c r="C8037" s="211">
        <v>6.4936237093013022E-2</v>
      </c>
      <c r="D8037" s="211">
        <v>0.11833985440956753</v>
      </c>
      <c r="E8037" s="211">
        <v>8.4347690232314351E-2</v>
      </c>
      <c r="F8037" s="211">
        <v>0.11124844693218694</v>
      </c>
      <c r="G8037" s="211">
        <v>0.11821775481358568</v>
      </c>
      <c r="H8037" s="211">
        <v>0.12308716679466333</v>
      </c>
      <c r="I8037" s="211">
        <v>0.48636160976683573</v>
      </c>
      <c r="J8037" s="211">
        <v>0.43948316129992082</v>
      </c>
      <c r="K8037" s="211">
        <v>0.60587107335505064</v>
      </c>
      <c r="L8037" s="211">
        <v>0.27524698114703933</v>
      </c>
      <c r="M8037" s="211">
        <v>9.8437935735583959E-2</v>
      </c>
      <c r="N8037" s="211">
        <v>0.39527395100308355</v>
      </c>
      <c r="O8037" s="211">
        <v>0.68950647620726646</v>
      </c>
      <c r="P8037" s="211">
        <v>7.300883326365562E-2</v>
      </c>
      <c r="Q8037" s="211">
        <v>8.0681398712306701E-2</v>
      </c>
      <c r="R8037" s="211">
        <v>0.43273435628051621</v>
      </c>
      <c r="S8037" s="211">
        <v>0.29372127585516061</v>
      </c>
      <c r="T8037" s="211">
        <v>0.60451142980053907</v>
      </c>
      <c r="U8037" s="211">
        <v>0.41142531600932281</v>
      </c>
      <c r="V8037" s="211">
        <v>0.10129350183209372</v>
      </c>
      <c r="W8037" s="211">
        <v>0.49990014363132984</v>
      </c>
      <c r="X8037" s="211">
        <v>0.26798710399197789</v>
      </c>
      <c r="Y8037" s="211">
        <v>0.76486814682710769</v>
      </c>
      <c r="Z8037" s="211">
        <v>0.14205223094273881</v>
      </c>
      <c r="AA8037" s="212">
        <v>0.11953708296809258</v>
      </c>
    </row>
    <row r="8038" spans="1:27" x14ac:dyDescent="0.35">
      <c r="A8038" s="210" t="s">
        <v>8714</v>
      </c>
      <c r="B8038" s="217">
        <v>132.13688954628222</v>
      </c>
      <c r="C8038" s="211">
        <v>5.3292431920269952E-2</v>
      </c>
      <c r="D8038" s="211">
        <v>0.12716227419303533</v>
      </c>
      <c r="E8038" s="211">
        <v>7.9556242675789562E-2</v>
      </c>
      <c r="F8038" s="211">
        <v>0.10599353031597694</v>
      </c>
      <c r="G8038" s="211">
        <v>0.12168699943278273</v>
      </c>
      <c r="H8038" s="211">
        <v>0.10381357181797239</v>
      </c>
      <c r="I8038" s="211">
        <v>0.53614823126728939</v>
      </c>
      <c r="J8038" s="211">
        <v>0.39609899334870385</v>
      </c>
      <c r="K8038" s="211">
        <v>0.53139006688206358</v>
      </c>
      <c r="L8038" s="211">
        <v>0.27346187638618835</v>
      </c>
      <c r="M8038" s="211">
        <v>8.3999144122143168E-2</v>
      </c>
      <c r="N8038" s="211">
        <v>0.50679930350709146</v>
      </c>
      <c r="O8038" s="211">
        <v>0.74496867984316861</v>
      </c>
      <c r="P8038" s="211">
        <v>6.4020469437670952E-2</v>
      </c>
      <c r="Q8038" s="211">
        <v>0.11424665337178787</v>
      </c>
      <c r="R8038" s="211">
        <v>0.45524789351021594</v>
      </c>
      <c r="S8038" s="211">
        <v>0.36041338587759614</v>
      </c>
      <c r="T8038" s="211">
        <v>0.59442813221391433</v>
      </c>
      <c r="U8038" s="211">
        <v>0.5051571257442764</v>
      </c>
      <c r="V8038" s="211">
        <v>6.4066550151159141E-2</v>
      </c>
      <c r="W8038" s="211">
        <v>0.59647733139676584</v>
      </c>
      <c r="X8038" s="211">
        <v>0.42958211837984622</v>
      </c>
      <c r="Y8038" s="211">
        <v>0.66811502052820637</v>
      </c>
      <c r="Z8038" s="211">
        <v>0.13994916325517459</v>
      </c>
      <c r="AA8038" s="212">
        <v>0.11425488634483218</v>
      </c>
    </row>
    <row r="8039" spans="1:27" x14ac:dyDescent="0.35">
      <c r="A8039" s="210" t="s">
        <v>8715</v>
      </c>
      <c r="B8039" s="217">
        <v>193.77444872102507</v>
      </c>
      <c r="C8039" s="211">
        <v>8.7656525397234134E-2</v>
      </c>
      <c r="D8039" s="211">
        <v>0.12261000440193293</v>
      </c>
      <c r="E8039" s="211">
        <v>6.7579316541485385E-2</v>
      </c>
      <c r="F8039" s="211">
        <v>0.10245487051816063</v>
      </c>
      <c r="G8039" s="211">
        <v>0.12396373794261001</v>
      </c>
      <c r="H8039" s="211">
        <v>0.1223462855854703</v>
      </c>
      <c r="I8039" s="211">
        <v>0.40759137129989448</v>
      </c>
      <c r="J8039" s="211">
        <v>0.47286242785918553</v>
      </c>
      <c r="K8039" s="211">
        <v>0.64940622048658636</v>
      </c>
      <c r="L8039" s="211">
        <v>0.26749948341856322</v>
      </c>
      <c r="M8039" s="211">
        <v>9.488877850266686E-2</v>
      </c>
      <c r="N8039" s="211">
        <v>0.39230440383364168</v>
      </c>
      <c r="O8039" s="211">
        <v>0.73505825332629637</v>
      </c>
      <c r="P8039" s="211">
        <v>7.0655536557673176E-2</v>
      </c>
      <c r="Q8039" s="211">
        <v>6.1445027770139909E-2</v>
      </c>
      <c r="R8039" s="211">
        <v>0.43871032446865538</v>
      </c>
      <c r="S8039" s="211">
        <v>0.25178627632546458</v>
      </c>
      <c r="T8039" s="211">
        <v>0.62872512464470798</v>
      </c>
      <c r="U8039" s="211">
        <v>0.54380410962897352</v>
      </c>
      <c r="V8039" s="211">
        <v>0.15834290908871629</v>
      </c>
      <c r="W8039" s="211">
        <v>0.59221068252380049</v>
      </c>
      <c r="X8039" s="211">
        <v>0.35798097320039385</v>
      </c>
      <c r="Y8039" s="211">
        <v>0.7380895863786946</v>
      </c>
      <c r="Z8039" s="211">
        <v>0.14789833111719783</v>
      </c>
      <c r="AA8039" s="212">
        <v>0.12109034955425095</v>
      </c>
    </row>
    <row r="8040" spans="1:27" x14ac:dyDescent="0.35">
      <c r="A8040" s="210" t="s">
        <v>8716</v>
      </c>
      <c r="B8040" s="217">
        <v>137.04340165177899</v>
      </c>
      <c r="C8040" s="211">
        <v>5.0798904106299746E-2</v>
      </c>
      <c r="D8040" s="211">
        <v>0.11423834816536647</v>
      </c>
      <c r="E8040" s="211">
        <v>7.3112029947422871E-2</v>
      </c>
      <c r="F8040" s="211">
        <v>0.10029870787435147</v>
      </c>
      <c r="G8040" s="211">
        <v>0.11918826966526097</v>
      </c>
      <c r="H8040" s="211">
        <v>0.12741238840016811</v>
      </c>
      <c r="I8040" s="211">
        <v>0.42068930220888628</v>
      </c>
      <c r="J8040" s="211">
        <v>0.49778486661393612</v>
      </c>
      <c r="K8040" s="211">
        <v>0.53607357119875576</v>
      </c>
      <c r="L8040" s="211">
        <v>0.27192791922321713</v>
      </c>
      <c r="M8040" s="211">
        <v>9.4226832936035634E-2</v>
      </c>
      <c r="N8040" s="211">
        <v>0.51682561969980423</v>
      </c>
      <c r="O8040" s="211">
        <v>0.74691652771728778</v>
      </c>
      <c r="P8040" s="211">
        <v>6.7724180014436128E-2</v>
      </c>
      <c r="Q8040" s="211">
        <v>0.12400188844538851</v>
      </c>
      <c r="R8040" s="211">
        <v>0.43835285822481918</v>
      </c>
      <c r="S8040" s="211">
        <v>0.39056834532951723</v>
      </c>
      <c r="T8040" s="211">
        <v>0.55263341816364187</v>
      </c>
      <c r="U8040" s="211">
        <v>0.40040540479988745</v>
      </c>
      <c r="V8040" s="211">
        <v>9.0825152584311813E-2</v>
      </c>
      <c r="W8040" s="211">
        <v>0.50244214072804039</v>
      </c>
      <c r="X8040" s="211">
        <v>0.3690304511044683</v>
      </c>
      <c r="Y8040" s="211">
        <v>0.68940023451137744</v>
      </c>
      <c r="Z8040" s="211">
        <v>0.14494970836290261</v>
      </c>
      <c r="AA8040" s="212">
        <v>0.11487656903249434</v>
      </c>
    </row>
    <row r="8041" spans="1:27" x14ac:dyDescent="0.35">
      <c r="A8041" s="210" t="s">
        <v>8717</v>
      </c>
      <c r="B8041" s="217">
        <v>135.39302032823448</v>
      </c>
      <c r="C8041" s="211">
        <v>6.3307753690102775E-2</v>
      </c>
      <c r="D8041" s="211">
        <v>0.12538798963920333</v>
      </c>
      <c r="E8041" s="211">
        <v>7.0754258010860549E-2</v>
      </c>
      <c r="F8041" s="211">
        <v>8.5389645330643624E-2</v>
      </c>
      <c r="G8041" s="211">
        <v>0.11656186632545264</v>
      </c>
      <c r="H8041" s="211">
        <v>0.11838325147288914</v>
      </c>
      <c r="I8041" s="211">
        <v>0.44343686209584776</v>
      </c>
      <c r="J8041" s="211">
        <v>0.41307313631491438</v>
      </c>
      <c r="K8041" s="211">
        <v>0.6122576803590225</v>
      </c>
      <c r="L8041" s="211">
        <v>0.27398323951746795</v>
      </c>
      <c r="M8041" s="211">
        <v>9.9184320770920362E-2</v>
      </c>
      <c r="N8041" s="211">
        <v>0.40845091160106606</v>
      </c>
      <c r="O8041" s="211">
        <v>0.67570613497945986</v>
      </c>
      <c r="P8041" s="211">
        <v>6.7469261829620569E-2</v>
      </c>
      <c r="Q8041" s="211">
        <v>8.0498341338375787E-2</v>
      </c>
      <c r="R8041" s="211">
        <v>0.38572724475274311</v>
      </c>
      <c r="S8041" s="211">
        <v>0.27882049424542638</v>
      </c>
      <c r="T8041" s="211">
        <v>0.59279138050152369</v>
      </c>
      <c r="U8041" s="211">
        <v>0.32681811739769151</v>
      </c>
      <c r="V8041" s="211">
        <v>0.1404042244060264</v>
      </c>
      <c r="W8041" s="211">
        <v>0.52827991704964861</v>
      </c>
      <c r="X8041" s="211">
        <v>0.37669610230767758</v>
      </c>
      <c r="Y8041" s="211">
        <v>0.52737329603165339</v>
      </c>
      <c r="Z8041" s="211">
        <v>0.14940876024628691</v>
      </c>
      <c r="AA8041" s="212">
        <v>0.11425178839130345</v>
      </c>
    </row>
    <row r="8042" spans="1:27" x14ac:dyDescent="0.35">
      <c r="A8042" s="210" t="s">
        <v>8718</v>
      </c>
      <c r="B8042" s="217">
        <v>183.91139710082501</v>
      </c>
      <c r="C8042" s="211">
        <v>8.654382917176176E-2</v>
      </c>
      <c r="D8042" s="211">
        <v>0.12556523955578855</v>
      </c>
      <c r="E8042" s="211">
        <v>8.2746252653597835E-2</v>
      </c>
      <c r="F8042" s="211">
        <v>9.4071042202192368E-2</v>
      </c>
      <c r="G8042" s="211">
        <v>0.12152134853544658</v>
      </c>
      <c r="H8042" s="211">
        <v>0.10630322852836153</v>
      </c>
      <c r="I8042" s="211">
        <v>0.47089310139762736</v>
      </c>
      <c r="J8042" s="211">
        <v>0.41549976590370369</v>
      </c>
      <c r="K8042" s="211">
        <v>0.635515483568308</v>
      </c>
      <c r="L8042" s="211">
        <v>0.2692862132196423</v>
      </c>
      <c r="M8042" s="211">
        <v>8.0655814681330387E-2</v>
      </c>
      <c r="N8042" s="211">
        <v>0.39805233286655961</v>
      </c>
      <c r="O8042" s="211">
        <v>0.58305999800855879</v>
      </c>
      <c r="P8042" s="211">
        <v>6.9408206618058382E-2</v>
      </c>
      <c r="Q8042" s="211">
        <v>6.9697463997078615E-2</v>
      </c>
      <c r="R8042" s="211">
        <v>0.4848992130397683</v>
      </c>
      <c r="S8042" s="211">
        <v>0.41747029748873993</v>
      </c>
      <c r="T8042" s="211">
        <v>0.55830089651606896</v>
      </c>
      <c r="U8042" s="211">
        <v>0.45992401326927823</v>
      </c>
      <c r="V8042" s="211">
        <v>0.19005005854711299</v>
      </c>
      <c r="W8042" s="211">
        <v>0.54961441036910452</v>
      </c>
      <c r="X8042" s="211">
        <v>0.30992927594556174</v>
      </c>
      <c r="Y8042" s="211">
        <v>0.6687098549504723</v>
      </c>
      <c r="Z8042" s="211">
        <v>0.14599973897345944</v>
      </c>
      <c r="AA8042" s="212">
        <v>0.11537831857149942</v>
      </c>
    </row>
    <row r="8043" spans="1:27" x14ac:dyDescent="0.35">
      <c r="A8043" s="210" t="s">
        <v>8719</v>
      </c>
      <c r="B8043" s="217">
        <v>106.90299783430794</v>
      </c>
      <c r="C8043" s="211">
        <v>5.3902474601870844E-2</v>
      </c>
      <c r="D8043" s="211">
        <v>0.12709069578275597</v>
      </c>
      <c r="E8043" s="211">
        <v>7.5670435203135142E-2</v>
      </c>
      <c r="F8043" s="211">
        <v>9.8956403941788895E-2</v>
      </c>
      <c r="G8043" s="211">
        <v>0.11796336777309883</v>
      </c>
      <c r="H8043" s="211">
        <v>0.11558996874968783</v>
      </c>
      <c r="I8043" s="211">
        <v>0.49267700287949134</v>
      </c>
      <c r="J8043" s="211">
        <v>0.45864815543882254</v>
      </c>
      <c r="K8043" s="211">
        <v>0.58074907634689787</v>
      </c>
      <c r="L8043" s="211">
        <v>0.27227013584679094</v>
      </c>
      <c r="M8043" s="211">
        <v>8.2486644450779203E-2</v>
      </c>
      <c r="N8043" s="211">
        <v>0.47781379607183516</v>
      </c>
      <c r="O8043" s="211">
        <v>0.56360550553088495</v>
      </c>
      <c r="P8043" s="211">
        <v>6.4235014671348595E-2</v>
      </c>
      <c r="Q8043" s="211">
        <v>6.5913062131753797E-2</v>
      </c>
      <c r="R8043" s="211">
        <v>0.3807471800394564</v>
      </c>
      <c r="S8043" s="211">
        <v>0.42218614278135475</v>
      </c>
      <c r="T8043" s="211">
        <v>0.51965310516166685</v>
      </c>
      <c r="U8043" s="211">
        <v>0.41975013885268281</v>
      </c>
      <c r="V8043" s="211">
        <v>6.2498424020906801E-2</v>
      </c>
      <c r="W8043" s="211">
        <v>0.55051518531608079</v>
      </c>
      <c r="X8043" s="211">
        <v>0.35516182038560051</v>
      </c>
      <c r="Y8043" s="211">
        <v>0.56188556881984741</v>
      </c>
      <c r="Z8043" s="211">
        <v>0.14072464570566548</v>
      </c>
      <c r="AA8043" s="212">
        <v>0.11579479462310167</v>
      </c>
    </row>
    <row r="8044" spans="1:27" x14ac:dyDescent="0.35">
      <c r="A8044" s="210" t="s">
        <v>8720</v>
      </c>
      <c r="B8044" s="217">
        <v>186.85181925678782</v>
      </c>
      <c r="C8044" s="211">
        <v>5.7614555283815316E-2</v>
      </c>
      <c r="D8044" s="211">
        <v>0.12907050607473769</v>
      </c>
      <c r="E8044" s="211">
        <v>8.7620067005086691E-2</v>
      </c>
      <c r="F8044" s="211">
        <v>8.0541246109266204E-2</v>
      </c>
      <c r="G8044" s="211">
        <v>0.11639554277479178</v>
      </c>
      <c r="H8044" s="211">
        <v>0.11217097156811918</v>
      </c>
      <c r="I8044" s="211">
        <v>0.52051567758857598</v>
      </c>
      <c r="J8044" s="211">
        <v>0.38662766089190959</v>
      </c>
      <c r="K8044" s="211">
        <v>0.55423663843841575</v>
      </c>
      <c r="L8044" s="211">
        <v>0.27163441624608486</v>
      </c>
      <c r="M8044" s="211">
        <v>8.1188535882640356E-2</v>
      </c>
      <c r="N8044" s="211">
        <v>0.57217665440854104</v>
      </c>
      <c r="O8044" s="211">
        <v>0.70138129599177623</v>
      </c>
      <c r="P8044" s="211">
        <v>7.2049698759274972E-2</v>
      </c>
      <c r="Q8044" s="211">
        <v>5.6952913435183689E-2</v>
      </c>
      <c r="R8044" s="211">
        <v>0.46030733445396699</v>
      </c>
      <c r="S8044" s="211">
        <v>0.28547843828606051</v>
      </c>
      <c r="T8044" s="211">
        <v>0.50418492339788334</v>
      </c>
      <c r="U8044" s="211">
        <v>0.52150331390702587</v>
      </c>
      <c r="V8044" s="211">
        <v>0.17370522752290626</v>
      </c>
      <c r="W8044" s="211">
        <v>0.56912999779816853</v>
      </c>
      <c r="X8044" s="211">
        <v>0.28373532502765064</v>
      </c>
      <c r="Y8044" s="211">
        <v>0.73639877650576602</v>
      </c>
      <c r="Z8044" s="211">
        <v>0.14863580437345666</v>
      </c>
      <c r="AA8044" s="212">
        <v>0.12116793306707457</v>
      </c>
    </row>
    <row r="8045" spans="1:27" x14ac:dyDescent="0.35">
      <c r="A8045" s="210" t="s">
        <v>8721</v>
      </c>
      <c r="B8045" s="217">
        <v>138.866713530944</v>
      </c>
      <c r="C8045" s="211">
        <v>6.743093699376114E-2</v>
      </c>
      <c r="D8045" s="211">
        <v>0.12925445009040953</v>
      </c>
      <c r="E8045" s="211">
        <v>7.7334055084555667E-2</v>
      </c>
      <c r="F8045" s="211">
        <v>0.11028928136925337</v>
      </c>
      <c r="G8045" s="211">
        <v>0.12102898494558791</v>
      </c>
      <c r="H8045" s="211">
        <v>0.11724010472632848</v>
      </c>
      <c r="I8045" s="211">
        <v>0.50879027408223332</v>
      </c>
      <c r="J8045" s="211">
        <v>0.45049873894354159</v>
      </c>
      <c r="K8045" s="211">
        <v>0.62072534804843527</v>
      </c>
      <c r="L8045" s="211">
        <v>0.27607044574398354</v>
      </c>
      <c r="M8045" s="211">
        <v>0.12422561058773171</v>
      </c>
      <c r="N8045" s="211">
        <v>0.38562424537136542</v>
      </c>
      <c r="O8045" s="211">
        <v>0.7423063304848917</v>
      </c>
      <c r="P8045" s="211">
        <v>6.8907329431263098E-2</v>
      </c>
      <c r="Q8045" s="211">
        <v>0.11976315197779566</v>
      </c>
      <c r="R8045" s="211">
        <v>0.43066124688179208</v>
      </c>
      <c r="S8045" s="211">
        <v>0.32930436295798526</v>
      </c>
      <c r="T8045" s="211">
        <v>0.47960373364183229</v>
      </c>
      <c r="U8045" s="211">
        <v>0.42178860319214745</v>
      </c>
      <c r="V8045" s="211">
        <v>6.0773343814403441E-2</v>
      </c>
      <c r="W8045" s="211">
        <v>0.4865380134739673</v>
      </c>
      <c r="X8045" s="211">
        <v>0.3198987729942539</v>
      </c>
      <c r="Y8045" s="211">
        <v>0.63176393995981406</v>
      </c>
      <c r="Z8045" s="211">
        <v>0.14958218756883709</v>
      </c>
      <c r="AA8045" s="212">
        <v>0.11230974777563818</v>
      </c>
    </row>
    <row r="8046" spans="1:27" x14ac:dyDescent="0.35">
      <c r="A8046" s="210" t="s">
        <v>8722</v>
      </c>
      <c r="B8046" s="217">
        <v>184.15875911323997</v>
      </c>
      <c r="C8046" s="211">
        <v>6.4207349661988336E-2</v>
      </c>
      <c r="D8046" s="211">
        <v>0.12092571558061443</v>
      </c>
      <c r="E8046" s="211">
        <v>7.1744815662550671E-2</v>
      </c>
      <c r="F8046" s="211">
        <v>0.10111675676975483</v>
      </c>
      <c r="G8046" s="211">
        <v>0.12528304115163208</v>
      </c>
      <c r="H8046" s="211">
        <v>0.1104675460294154</v>
      </c>
      <c r="I8046" s="211">
        <v>0.47061162850017563</v>
      </c>
      <c r="J8046" s="211">
        <v>0.42338443252807606</v>
      </c>
      <c r="K8046" s="211">
        <v>0.60285927802536288</v>
      </c>
      <c r="L8046" s="211">
        <v>0.27676452471795571</v>
      </c>
      <c r="M8046" s="211">
        <v>0.11159572870541207</v>
      </c>
      <c r="N8046" s="211">
        <v>0.53352790173152909</v>
      </c>
      <c r="O8046" s="211">
        <v>0.75868103896052275</v>
      </c>
      <c r="P8046" s="211">
        <v>6.5313418639097828E-2</v>
      </c>
      <c r="Q8046" s="211">
        <v>6.8827150040677645E-2</v>
      </c>
      <c r="R8046" s="211">
        <v>0.39412716170110701</v>
      </c>
      <c r="S8046" s="211">
        <v>0.29988813954144167</v>
      </c>
      <c r="T8046" s="211">
        <v>0.61375015667129029</v>
      </c>
      <c r="U8046" s="211">
        <v>0.48705484786704872</v>
      </c>
      <c r="V8046" s="211">
        <v>0.17284699959019872</v>
      </c>
      <c r="W8046" s="211">
        <v>0.55618933788623437</v>
      </c>
      <c r="X8046" s="211">
        <v>0.31126593962056581</v>
      </c>
      <c r="Y8046" s="211">
        <v>0.60718557860828426</v>
      </c>
      <c r="Z8046" s="211">
        <v>0.14273954345430606</v>
      </c>
      <c r="AA8046" s="212">
        <v>0.11826309359867403</v>
      </c>
    </row>
    <row r="8047" spans="1:27" x14ac:dyDescent="0.35">
      <c r="A8047" s="210" t="s">
        <v>8723</v>
      </c>
      <c r="B8047" s="217">
        <v>137.31539932482579</v>
      </c>
      <c r="C8047" s="211">
        <v>6.5208626053924593E-2</v>
      </c>
      <c r="D8047" s="211">
        <v>0.12121364103656514</v>
      </c>
      <c r="E8047" s="211">
        <v>7.6404799992104894E-2</v>
      </c>
      <c r="F8047" s="211">
        <v>0.11335787040138784</v>
      </c>
      <c r="G8047" s="211">
        <v>0.12364373803321817</v>
      </c>
      <c r="H8047" s="211">
        <v>0.11647581313575089</v>
      </c>
      <c r="I8047" s="211">
        <v>0.50924713626057749</v>
      </c>
      <c r="J8047" s="211">
        <v>0.45759289496006117</v>
      </c>
      <c r="K8047" s="211">
        <v>0.63930658956522568</v>
      </c>
      <c r="L8047" s="211">
        <v>0.27722831563409212</v>
      </c>
      <c r="M8047" s="211">
        <v>9.2371748931488945E-2</v>
      </c>
      <c r="N8047" s="211">
        <v>0.43302645444940768</v>
      </c>
      <c r="O8047" s="211">
        <v>0.78299832360369259</v>
      </c>
      <c r="P8047" s="211">
        <v>6.150877910582804E-2</v>
      </c>
      <c r="Q8047" s="211">
        <v>7.1014356413191718E-2</v>
      </c>
      <c r="R8047" s="211">
        <v>0.40583238914604058</v>
      </c>
      <c r="S8047" s="211">
        <v>0.38183150851173064</v>
      </c>
      <c r="T8047" s="211">
        <v>0.5935062388658805</v>
      </c>
      <c r="U8047" s="211">
        <v>0.45967461516108021</v>
      </c>
      <c r="V8047" s="211">
        <v>0.11187852135134549</v>
      </c>
      <c r="W8047" s="211">
        <v>0.53563330009412713</v>
      </c>
      <c r="X8047" s="211">
        <v>0.29681721784499437</v>
      </c>
      <c r="Y8047" s="211">
        <v>0.60391105125982136</v>
      </c>
      <c r="Z8047" s="211">
        <v>0.14779184052441552</v>
      </c>
      <c r="AA8047" s="212">
        <v>0.11905024334762677</v>
      </c>
    </row>
    <row r="8048" spans="1:27" x14ac:dyDescent="0.35">
      <c r="A8048" s="210" t="s">
        <v>8724</v>
      </c>
      <c r="B8048" s="217">
        <v>145.75290620582706</v>
      </c>
      <c r="C8048" s="211">
        <v>5.0514723523822094E-2</v>
      </c>
      <c r="D8048" s="211">
        <v>0.1208588278780855</v>
      </c>
      <c r="E8048" s="211">
        <v>7.6912561934214779E-2</v>
      </c>
      <c r="F8048" s="211">
        <v>0.11175144832138492</v>
      </c>
      <c r="G8048" s="211">
        <v>0.1176604334895686</v>
      </c>
      <c r="H8048" s="211">
        <v>0.12631108095294824</v>
      </c>
      <c r="I8048" s="211">
        <v>0.49868136294265258</v>
      </c>
      <c r="J8048" s="211">
        <v>0.43736223284298981</v>
      </c>
      <c r="K8048" s="211">
        <v>0.63682254132420613</v>
      </c>
      <c r="L8048" s="211">
        <v>0.27934919938291769</v>
      </c>
      <c r="M8048" s="211">
        <v>8.3968306423275699E-2</v>
      </c>
      <c r="N8048" s="211">
        <v>0.45190421185051433</v>
      </c>
      <c r="O8048" s="211">
        <v>0.72291317596679316</v>
      </c>
      <c r="P8048" s="211">
        <v>7.0570487963648079E-2</v>
      </c>
      <c r="Q8048" s="211">
        <v>0.1061027438648636</v>
      </c>
      <c r="R8048" s="211">
        <v>0.41197151247177022</v>
      </c>
      <c r="S8048" s="211">
        <v>0.37485454481048242</v>
      </c>
      <c r="T8048" s="211">
        <v>0.59763614016690569</v>
      </c>
      <c r="U8048" s="211">
        <v>0.36900186491443132</v>
      </c>
      <c r="V8048" s="211">
        <v>0.11309402482941321</v>
      </c>
      <c r="W8048" s="211">
        <v>0.52806018739637373</v>
      </c>
      <c r="X8048" s="211">
        <v>0.28947709094033258</v>
      </c>
      <c r="Y8048" s="211">
        <v>0.60068388293657193</v>
      </c>
      <c r="Z8048" s="211">
        <v>0.14660935299639605</v>
      </c>
      <c r="AA8048" s="212">
        <v>0.11411028119201475</v>
      </c>
    </row>
    <row r="8049" spans="1:27" x14ac:dyDescent="0.35">
      <c r="A8049" s="210" t="s">
        <v>8725</v>
      </c>
      <c r="B8049" s="217">
        <v>137.58935843294708</v>
      </c>
      <c r="C8049" s="211">
        <v>5.1345422946783861E-2</v>
      </c>
      <c r="D8049" s="211">
        <v>0.12610218632384523</v>
      </c>
      <c r="E8049" s="211">
        <v>6.7808561142408477E-2</v>
      </c>
      <c r="F8049" s="211">
        <v>0.10500692754761669</v>
      </c>
      <c r="G8049" s="211">
        <v>0.11957811701406854</v>
      </c>
      <c r="H8049" s="211">
        <v>0.11412485972980582</v>
      </c>
      <c r="I8049" s="211">
        <v>0.4618845675097088</v>
      </c>
      <c r="J8049" s="211">
        <v>0.4680636282236541</v>
      </c>
      <c r="K8049" s="211">
        <v>0.5305029146099326</v>
      </c>
      <c r="L8049" s="211">
        <v>0.27905029370042966</v>
      </c>
      <c r="M8049" s="211">
        <v>9.0181891485623E-2</v>
      </c>
      <c r="N8049" s="211">
        <v>0.51103720858932866</v>
      </c>
      <c r="O8049" s="211">
        <v>0.69619473853854841</v>
      </c>
      <c r="P8049" s="211">
        <v>7.0646967529539431E-2</v>
      </c>
      <c r="Q8049" s="211">
        <v>5.6532653652862044E-2</v>
      </c>
      <c r="R8049" s="211">
        <v>0.41993972640611676</v>
      </c>
      <c r="S8049" s="211">
        <v>0.30122852358954094</v>
      </c>
      <c r="T8049" s="211">
        <v>0.58472488610420437</v>
      </c>
      <c r="U8049" s="211">
        <v>0.45680149377950663</v>
      </c>
      <c r="V8049" s="211">
        <v>0.11999579362487398</v>
      </c>
      <c r="W8049" s="211">
        <v>0.62251310373760527</v>
      </c>
      <c r="X8049" s="211">
        <v>0.36330958407208824</v>
      </c>
      <c r="Y8049" s="211">
        <v>0.64551016778270709</v>
      </c>
      <c r="Z8049" s="211">
        <v>0.14951229102194491</v>
      </c>
      <c r="AA8049" s="212">
        <v>0.12231691676007903</v>
      </c>
    </row>
    <row r="8050" spans="1:27" x14ac:dyDescent="0.35">
      <c r="A8050" s="210" t="s">
        <v>8726</v>
      </c>
      <c r="B8050" s="217">
        <v>166.1135831766338</v>
      </c>
      <c r="C8050" s="211">
        <v>4.734215284238763E-2</v>
      </c>
      <c r="D8050" s="211">
        <v>0.12229869074421348</v>
      </c>
      <c r="E8050" s="211">
        <v>7.3201459892415568E-2</v>
      </c>
      <c r="F8050" s="211">
        <v>7.4584694918741506E-2</v>
      </c>
      <c r="G8050" s="211">
        <v>0.12148290268374276</v>
      </c>
      <c r="H8050" s="211">
        <v>0.10702578058827586</v>
      </c>
      <c r="I8050" s="211">
        <v>0.48152032407152712</v>
      </c>
      <c r="J8050" s="211">
        <v>0.42189045549455706</v>
      </c>
      <c r="K8050" s="211">
        <v>0.60415191824864278</v>
      </c>
      <c r="L8050" s="211">
        <v>0.28293330920308557</v>
      </c>
      <c r="M8050" s="211">
        <v>9.4951038343798366E-2</v>
      </c>
      <c r="N8050" s="211">
        <v>0.38899791566502639</v>
      </c>
      <c r="O8050" s="211">
        <v>0.76385398931344883</v>
      </c>
      <c r="P8050" s="211">
        <v>6.9210055836780027E-2</v>
      </c>
      <c r="Q8050" s="211">
        <v>7.5410941155389294E-2</v>
      </c>
      <c r="R8050" s="211">
        <v>0.43319113954266469</v>
      </c>
      <c r="S8050" s="211">
        <v>0.34151411803239923</v>
      </c>
      <c r="T8050" s="211">
        <v>0.57764351985470741</v>
      </c>
      <c r="U8050" s="211">
        <v>0.43893687312169671</v>
      </c>
      <c r="V8050" s="211">
        <v>0.15796313744497309</v>
      </c>
      <c r="W8050" s="211">
        <v>0.5205381164429761</v>
      </c>
      <c r="X8050" s="211">
        <v>0.42683311052831902</v>
      </c>
      <c r="Y8050" s="211">
        <v>0.64951075690763915</v>
      </c>
      <c r="Z8050" s="211">
        <v>0.14853028013554287</v>
      </c>
      <c r="AA8050" s="212">
        <v>0.11689734009168228</v>
      </c>
    </row>
    <row r="8051" spans="1:27" x14ac:dyDescent="0.35">
      <c r="A8051" s="210" t="s">
        <v>8727</v>
      </c>
      <c r="B8051" s="217">
        <v>130.51246487791195</v>
      </c>
      <c r="C8051" s="211">
        <v>7.9889057448942064E-2</v>
      </c>
      <c r="D8051" s="211">
        <v>0.13089503824296622</v>
      </c>
      <c r="E8051" s="211">
        <v>7.4110792519263252E-2</v>
      </c>
      <c r="F8051" s="211">
        <v>8.0796127113694993E-2</v>
      </c>
      <c r="G8051" s="211">
        <v>0.12075223824276449</v>
      </c>
      <c r="H8051" s="211">
        <v>0.11133836776747466</v>
      </c>
      <c r="I8051" s="211">
        <v>0.4783558827697354</v>
      </c>
      <c r="J8051" s="211">
        <v>0.43026281551265272</v>
      </c>
      <c r="K8051" s="211">
        <v>0.61973981271079859</v>
      </c>
      <c r="L8051" s="211">
        <v>0.27790051804492116</v>
      </c>
      <c r="M8051" s="211">
        <v>8.9769948335389815E-2</v>
      </c>
      <c r="N8051" s="211">
        <v>0.3945499371612613</v>
      </c>
      <c r="O8051" s="211">
        <v>0.56472015781717411</v>
      </c>
      <c r="P8051" s="211">
        <v>6.5248821781583338E-2</v>
      </c>
      <c r="Q8051" s="211">
        <v>6.5129286025665714E-2</v>
      </c>
      <c r="R8051" s="211">
        <v>0.45482504838650833</v>
      </c>
      <c r="S8051" s="211">
        <v>0.35463346494823006</v>
      </c>
      <c r="T8051" s="211">
        <v>0.50600265430102265</v>
      </c>
      <c r="U8051" s="211">
        <v>0.45519686944556143</v>
      </c>
      <c r="V8051" s="211">
        <v>9.7289200206572307E-2</v>
      </c>
      <c r="W8051" s="211">
        <v>0.48823588907607102</v>
      </c>
      <c r="X8051" s="211">
        <v>0.25660306484341494</v>
      </c>
      <c r="Y8051" s="211">
        <v>0.65929872183716298</v>
      </c>
      <c r="Z8051" s="211">
        <v>0.14225260015224925</v>
      </c>
      <c r="AA8051" s="212">
        <v>0.11613958146832576</v>
      </c>
    </row>
    <row r="8052" spans="1:27" x14ac:dyDescent="0.35">
      <c r="A8052" s="210" t="s">
        <v>8728</v>
      </c>
      <c r="B8052" s="217">
        <v>102.50195647567972</v>
      </c>
      <c r="C8052" s="211">
        <v>7.2217971951811344E-2</v>
      </c>
      <c r="D8052" s="211">
        <v>0.11602756812874637</v>
      </c>
      <c r="E8052" s="211">
        <v>7.2405162876991877E-2</v>
      </c>
      <c r="F8052" s="211">
        <v>0.10058493747581797</v>
      </c>
      <c r="G8052" s="211">
        <v>0.12035129916140618</v>
      </c>
      <c r="H8052" s="211">
        <v>0.12055452692187361</v>
      </c>
      <c r="I8052" s="211">
        <v>0.5240709422332388</v>
      </c>
      <c r="J8052" s="211">
        <v>0.4460199461961013</v>
      </c>
      <c r="K8052" s="211">
        <v>0.61101080475517477</v>
      </c>
      <c r="L8052" s="211">
        <v>0.27418704674571515</v>
      </c>
      <c r="M8052" s="211">
        <v>0.10364039054405477</v>
      </c>
      <c r="N8052" s="211">
        <v>0.37217217716430606</v>
      </c>
      <c r="O8052" s="211">
        <v>0.71449349143456464</v>
      </c>
      <c r="P8052" s="211">
        <v>6.5354211743966162E-2</v>
      </c>
      <c r="Q8052" s="211">
        <v>6.430352435211302E-2</v>
      </c>
      <c r="R8052" s="211">
        <v>0.38015734031364518</v>
      </c>
      <c r="S8052" s="211">
        <v>0.26803671058343304</v>
      </c>
      <c r="T8052" s="211">
        <v>0.56005695991050908</v>
      </c>
      <c r="U8052" s="211">
        <v>0.38835452177577467</v>
      </c>
      <c r="V8052" s="211">
        <v>5.4861321317814668E-2</v>
      </c>
      <c r="W8052" s="211">
        <v>0.62153016901072811</v>
      </c>
      <c r="X8052" s="211">
        <v>0.35630869847469704</v>
      </c>
      <c r="Y8052" s="211">
        <v>0.57721804975615254</v>
      </c>
      <c r="Z8052" s="211">
        <v>0.14737423688854365</v>
      </c>
      <c r="AA8052" s="212">
        <v>0.12273106645451753</v>
      </c>
    </row>
    <row r="8053" spans="1:27" x14ac:dyDescent="0.35">
      <c r="A8053" s="210" t="s">
        <v>8729</v>
      </c>
      <c r="B8053" s="217">
        <v>161.76159824412554</v>
      </c>
      <c r="C8053" s="211">
        <v>6.1450008886944511E-2</v>
      </c>
      <c r="D8053" s="211">
        <v>0.11922470508684188</v>
      </c>
      <c r="E8053" s="211">
        <v>7.785677821053473E-2</v>
      </c>
      <c r="F8053" s="211">
        <v>9.7371702091317194E-2</v>
      </c>
      <c r="G8053" s="211">
        <v>0.11920231363568333</v>
      </c>
      <c r="H8053" s="211">
        <v>0.11438841488802684</v>
      </c>
      <c r="I8053" s="211">
        <v>0.50476441417596929</v>
      </c>
      <c r="J8053" s="211">
        <v>0.46754290318554415</v>
      </c>
      <c r="K8053" s="211">
        <v>0.63847021829291672</v>
      </c>
      <c r="L8053" s="211">
        <v>0.27470697897731877</v>
      </c>
      <c r="M8053" s="211">
        <v>9.3142353066269001E-2</v>
      </c>
      <c r="N8053" s="211">
        <v>0.48930755464970566</v>
      </c>
      <c r="O8053" s="211">
        <v>0.60491582812175282</v>
      </c>
      <c r="P8053" s="211">
        <v>7.2426443540700838E-2</v>
      </c>
      <c r="Q8053" s="211">
        <v>0.10297929581276127</v>
      </c>
      <c r="R8053" s="211">
        <v>0.4463708497197984</v>
      </c>
      <c r="S8053" s="211">
        <v>0.2654921485523265</v>
      </c>
      <c r="T8053" s="211">
        <v>0.50101701193525949</v>
      </c>
      <c r="U8053" s="211">
        <v>0.47930587021281867</v>
      </c>
      <c r="V8053" s="211">
        <v>0.10234718236630651</v>
      </c>
      <c r="W8053" s="211">
        <v>0.4870809389909162</v>
      </c>
      <c r="X8053" s="211">
        <v>0.31575176697547247</v>
      </c>
      <c r="Y8053" s="211">
        <v>0.63609069977712129</v>
      </c>
      <c r="Z8053" s="211">
        <v>0.14827117184131572</v>
      </c>
      <c r="AA8053" s="212">
        <v>0.11293291367455047</v>
      </c>
    </row>
    <row r="8054" spans="1:27" x14ac:dyDescent="0.35">
      <c r="A8054" s="210" t="s">
        <v>8730</v>
      </c>
      <c r="B8054" s="217">
        <v>194.22527688501276</v>
      </c>
      <c r="C8054" s="211">
        <v>5.9043704677469479E-2</v>
      </c>
      <c r="D8054" s="211">
        <v>0.12934826540952066</v>
      </c>
      <c r="E8054" s="211">
        <v>7.5066452489002372E-2</v>
      </c>
      <c r="F8054" s="211">
        <v>9.0587397106769316E-2</v>
      </c>
      <c r="G8054" s="211">
        <v>0.12000402877135966</v>
      </c>
      <c r="H8054" s="211">
        <v>0.12008002624765995</v>
      </c>
      <c r="I8054" s="211">
        <v>0.52479664945315341</v>
      </c>
      <c r="J8054" s="211">
        <v>0.47123960622394773</v>
      </c>
      <c r="K8054" s="211">
        <v>0.63840326391969016</v>
      </c>
      <c r="L8054" s="211">
        <v>0.2700771973433595</v>
      </c>
      <c r="M8054" s="211">
        <v>0.11313194770711002</v>
      </c>
      <c r="N8054" s="211">
        <v>0.45319858934793605</v>
      </c>
      <c r="O8054" s="211">
        <v>0.60387175396521953</v>
      </c>
      <c r="P8054" s="211">
        <v>7.3550583330117394E-2</v>
      </c>
      <c r="Q8054" s="211">
        <v>9.0048226235337703E-2</v>
      </c>
      <c r="R8054" s="211">
        <v>0.37558690395007499</v>
      </c>
      <c r="S8054" s="211">
        <v>0.2822567229170489</v>
      </c>
      <c r="T8054" s="211">
        <v>0.50986064468879821</v>
      </c>
      <c r="U8054" s="211">
        <v>0.44909675818389161</v>
      </c>
      <c r="V8054" s="211">
        <v>0.19387209518330561</v>
      </c>
      <c r="W8054" s="211">
        <v>0.60175163696960399</v>
      </c>
      <c r="X8054" s="211">
        <v>0.33924617022455722</v>
      </c>
      <c r="Y8054" s="211">
        <v>0.62416716679437501</v>
      </c>
      <c r="Z8054" s="211">
        <v>0.14998425396161466</v>
      </c>
      <c r="AA8054" s="212">
        <v>0.12403872604904047</v>
      </c>
    </row>
    <row r="8055" spans="1:27" x14ac:dyDescent="0.35">
      <c r="A8055" s="210" t="s">
        <v>8731</v>
      </c>
      <c r="B8055" s="217">
        <v>147.20632958113026</v>
      </c>
      <c r="C8055" s="211">
        <v>6.4996305963491499E-2</v>
      </c>
      <c r="D8055" s="211">
        <v>0.1325397064923923</v>
      </c>
      <c r="E8055" s="211">
        <v>7.5758114556461587E-2</v>
      </c>
      <c r="F8055" s="211">
        <v>0.10011996388029598</v>
      </c>
      <c r="G8055" s="211">
        <v>0.11939095777106641</v>
      </c>
      <c r="H8055" s="211">
        <v>0.12804159121492548</v>
      </c>
      <c r="I8055" s="211">
        <v>0.46417081597985577</v>
      </c>
      <c r="J8055" s="211">
        <v>0.39547977039198451</v>
      </c>
      <c r="K8055" s="211">
        <v>0.5587255610408236</v>
      </c>
      <c r="L8055" s="211">
        <v>0.26912788541796762</v>
      </c>
      <c r="M8055" s="211">
        <v>0.10432061370739726</v>
      </c>
      <c r="N8055" s="211">
        <v>0.4134898640404373</v>
      </c>
      <c r="O8055" s="211">
        <v>0.76209645680092619</v>
      </c>
      <c r="P8055" s="211">
        <v>6.8894135267226736E-2</v>
      </c>
      <c r="Q8055" s="211">
        <v>5.3901487831584216E-2</v>
      </c>
      <c r="R8055" s="211">
        <v>0.38481171331270503</v>
      </c>
      <c r="S8055" s="211">
        <v>0.30432158073760263</v>
      </c>
      <c r="T8055" s="211">
        <v>0.55857284103163551</v>
      </c>
      <c r="U8055" s="211">
        <v>0.44087176796121347</v>
      </c>
      <c r="V8055" s="211">
        <v>0.1086913273282058</v>
      </c>
      <c r="W8055" s="211">
        <v>0.56645861770249639</v>
      </c>
      <c r="X8055" s="211">
        <v>0.41467329594965185</v>
      </c>
      <c r="Y8055" s="211">
        <v>0.65269538673730854</v>
      </c>
      <c r="Z8055" s="211">
        <v>0.14929865788461577</v>
      </c>
      <c r="AA8055" s="212">
        <v>0.1170812716111765</v>
      </c>
    </row>
    <row r="8056" spans="1:27" x14ac:dyDescent="0.35">
      <c r="A8056" s="210" t="s">
        <v>8732</v>
      </c>
      <c r="B8056" s="217">
        <v>134.81890999097126</v>
      </c>
      <c r="C8056" s="211">
        <v>6.5872869384180868E-2</v>
      </c>
      <c r="D8056" s="211">
        <v>0.12937270365400882</v>
      </c>
      <c r="E8056" s="211">
        <v>8.1140471302423647E-2</v>
      </c>
      <c r="F8056" s="211">
        <v>9.5673315171087792E-2</v>
      </c>
      <c r="G8056" s="211">
        <v>0.12261286866811696</v>
      </c>
      <c r="H8056" s="211">
        <v>0.11274751304800169</v>
      </c>
      <c r="I8056" s="211">
        <v>0.44825476604080705</v>
      </c>
      <c r="J8056" s="211">
        <v>0.49192546793276132</v>
      </c>
      <c r="K8056" s="211">
        <v>0.64877685210735436</v>
      </c>
      <c r="L8056" s="211">
        <v>0.27253287017609612</v>
      </c>
      <c r="M8056" s="211">
        <v>0.10756607408376605</v>
      </c>
      <c r="N8056" s="211">
        <v>0.42209784950722995</v>
      </c>
      <c r="O8056" s="211">
        <v>0.62287814647653039</v>
      </c>
      <c r="P8056" s="211">
        <v>7.094745420297166E-2</v>
      </c>
      <c r="Q8056" s="211">
        <v>8.7088752524568505E-2</v>
      </c>
      <c r="R8056" s="211">
        <v>0.41956835169512391</v>
      </c>
      <c r="S8056" s="211">
        <v>0.26537307957322148</v>
      </c>
      <c r="T8056" s="211">
        <v>0.57924756556176493</v>
      </c>
      <c r="U8056" s="211">
        <v>0.42384039563164888</v>
      </c>
      <c r="V8056" s="211">
        <v>5.4539214432268675E-2</v>
      </c>
      <c r="W8056" s="211">
        <v>0.53236096858149728</v>
      </c>
      <c r="X8056" s="211">
        <v>0.3663404328059533</v>
      </c>
      <c r="Y8056" s="211">
        <v>0.70754712587770885</v>
      </c>
      <c r="Z8056" s="211">
        <v>0.1480717956002465</v>
      </c>
      <c r="AA8056" s="212">
        <v>0.11533352940154631</v>
      </c>
    </row>
    <row r="8057" spans="1:27" x14ac:dyDescent="0.35">
      <c r="A8057" s="210" t="s">
        <v>8733</v>
      </c>
      <c r="B8057" s="217">
        <v>126.48282906755523</v>
      </c>
      <c r="C8057" s="211">
        <v>5.9115640228556962E-2</v>
      </c>
      <c r="D8057" s="211">
        <v>0.12236242773272833</v>
      </c>
      <c r="E8057" s="211">
        <v>7.5513883266224269E-2</v>
      </c>
      <c r="F8057" s="211">
        <v>7.9563980164837275E-2</v>
      </c>
      <c r="G8057" s="211">
        <v>0.12513912452421463</v>
      </c>
      <c r="H8057" s="211">
        <v>0.11016664246861033</v>
      </c>
      <c r="I8057" s="211">
        <v>0.52176680168166345</v>
      </c>
      <c r="J8057" s="211">
        <v>0.46431719726806253</v>
      </c>
      <c r="K8057" s="211">
        <v>0.61743544967847286</v>
      </c>
      <c r="L8057" s="211">
        <v>0.27483880928016835</v>
      </c>
      <c r="M8057" s="211">
        <v>8.2497130272755667E-2</v>
      </c>
      <c r="N8057" s="211">
        <v>0.44021683885476115</v>
      </c>
      <c r="O8057" s="211">
        <v>0.68118477745203565</v>
      </c>
      <c r="P8057" s="211">
        <v>6.4419603042572951E-2</v>
      </c>
      <c r="Q8057" s="211">
        <v>7.1128175246817651E-2</v>
      </c>
      <c r="R8057" s="211">
        <v>0.47904031966139865</v>
      </c>
      <c r="S8057" s="211">
        <v>0.38768189527069324</v>
      </c>
      <c r="T8057" s="211">
        <v>0.60075579203239127</v>
      </c>
      <c r="U8057" s="211">
        <v>0.50099089985726708</v>
      </c>
      <c r="V8057" s="211">
        <v>7.1580739744603744E-2</v>
      </c>
      <c r="W8057" s="211">
        <v>0.49650595157032601</v>
      </c>
      <c r="X8057" s="211">
        <v>0.39518026566282377</v>
      </c>
      <c r="Y8057" s="211">
        <v>0.67915323370734271</v>
      </c>
      <c r="Z8057" s="211">
        <v>0.14432997957977978</v>
      </c>
      <c r="AA8057" s="212">
        <v>0.11747198648912309</v>
      </c>
    </row>
    <row r="8058" spans="1:27" x14ac:dyDescent="0.35">
      <c r="A8058" s="210" t="s">
        <v>8734</v>
      </c>
      <c r="B8058" s="217">
        <v>143.25233087961104</v>
      </c>
      <c r="C8058" s="211">
        <v>7.8450555846510894E-2</v>
      </c>
      <c r="D8058" s="211">
        <v>0.12955090204412759</v>
      </c>
      <c r="E8058" s="211">
        <v>7.744179087086564E-2</v>
      </c>
      <c r="F8058" s="211">
        <v>0.10449915978553423</v>
      </c>
      <c r="G8058" s="211">
        <v>0.12530809774892132</v>
      </c>
      <c r="H8058" s="211">
        <v>0.11081131271150799</v>
      </c>
      <c r="I8058" s="211">
        <v>0.48969598582554319</v>
      </c>
      <c r="J8058" s="211">
        <v>0.42428833076688111</v>
      </c>
      <c r="K8058" s="211">
        <v>0.62457507304492066</v>
      </c>
      <c r="L8058" s="211">
        <v>0.27566023867449635</v>
      </c>
      <c r="M8058" s="211">
        <v>9.2715882798401802E-2</v>
      </c>
      <c r="N8058" s="211">
        <v>0.36594260999678918</v>
      </c>
      <c r="O8058" s="211">
        <v>0.6605926432411755</v>
      </c>
      <c r="P8058" s="211">
        <v>6.3847814075744302E-2</v>
      </c>
      <c r="Q8058" s="211">
        <v>4.9404028428185337E-2</v>
      </c>
      <c r="R8058" s="211">
        <v>0.44450461011036235</v>
      </c>
      <c r="S8058" s="211">
        <v>0.29305184357292036</v>
      </c>
      <c r="T8058" s="211">
        <v>0.5252469297724558</v>
      </c>
      <c r="U8058" s="211">
        <v>0.49546333418990435</v>
      </c>
      <c r="V8058" s="211">
        <v>0.1299988579442449</v>
      </c>
      <c r="W8058" s="211">
        <v>0.61035050583518147</v>
      </c>
      <c r="X8058" s="211">
        <v>0.3133484097254417</v>
      </c>
      <c r="Y8058" s="211">
        <v>0.59231550880680417</v>
      </c>
      <c r="Z8058" s="211">
        <v>0.14931598330402912</v>
      </c>
      <c r="AA8058" s="212">
        <v>0.11808179127611546</v>
      </c>
    </row>
    <row r="8059" spans="1:27" x14ac:dyDescent="0.35">
      <c r="A8059" s="210" t="s">
        <v>8735</v>
      </c>
      <c r="B8059" s="217">
        <v>155.05878044056283</v>
      </c>
      <c r="C8059" s="211">
        <v>8.7891800828957881E-2</v>
      </c>
      <c r="D8059" s="211">
        <v>0.12406940964517572</v>
      </c>
      <c r="E8059" s="211">
        <v>7.5027278618954349E-2</v>
      </c>
      <c r="F8059" s="211">
        <v>9.9107241833318177E-2</v>
      </c>
      <c r="G8059" s="211">
        <v>0.12125969038274818</v>
      </c>
      <c r="H8059" s="211">
        <v>0.11515098898763865</v>
      </c>
      <c r="I8059" s="211">
        <v>0.49022177544678336</v>
      </c>
      <c r="J8059" s="211">
        <v>0.45061048843526058</v>
      </c>
      <c r="K8059" s="211">
        <v>0.62214778089593137</v>
      </c>
      <c r="L8059" s="211">
        <v>0.27342397093135518</v>
      </c>
      <c r="M8059" s="211">
        <v>9.5202686502383352E-2</v>
      </c>
      <c r="N8059" s="211">
        <v>0.45215662140564394</v>
      </c>
      <c r="O8059" s="211">
        <v>0.75508380524574736</v>
      </c>
      <c r="P8059" s="211">
        <v>7.0784834707561181E-2</v>
      </c>
      <c r="Q8059" s="211">
        <v>0.11828193887950925</v>
      </c>
      <c r="R8059" s="211">
        <v>0.39820942306637896</v>
      </c>
      <c r="S8059" s="211">
        <v>0.31012810410561603</v>
      </c>
      <c r="T8059" s="211">
        <v>0.60294065556839083</v>
      </c>
      <c r="U8059" s="211">
        <v>0.40457161001004793</v>
      </c>
      <c r="V8059" s="211">
        <v>9.7698391737303186E-2</v>
      </c>
      <c r="W8059" s="211">
        <v>0.58190713219994961</v>
      </c>
      <c r="X8059" s="211">
        <v>0.30505455892707084</v>
      </c>
      <c r="Y8059" s="211">
        <v>0.70304892818258968</v>
      </c>
      <c r="Z8059" s="211">
        <v>0.14349473658271136</v>
      </c>
      <c r="AA8059" s="212">
        <v>0.1159988306715653</v>
      </c>
    </row>
    <row r="8060" spans="1:27" x14ac:dyDescent="0.35">
      <c r="A8060" s="210" t="s">
        <v>8736</v>
      </c>
      <c r="B8060" s="217">
        <v>148.60548281556044</v>
      </c>
      <c r="C8060" s="211">
        <v>4.9406310653655076E-2</v>
      </c>
      <c r="D8060" s="211">
        <v>0.12688847877100279</v>
      </c>
      <c r="E8060" s="211">
        <v>7.2827637731877476E-2</v>
      </c>
      <c r="F8060" s="211">
        <v>0.10890519772920271</v>
      </c>
      <c r="G8060" s="211">
        <v>0.12565957537784342</v>
      </c>
      <c r="H8060" s="211">
        <v>0.12230635679496754</v>
      </c>
      <c r="I8060" s="211">
        <v>0.48059557629003435</v>
      </c>
      <c r="J8060" s="211">
        <v>0.44181405881661906</v>
      </c>
      <c r="K8060" s="211">
        <v>0.53540398234855868</v>
      </c>
      <c r="L8060" s="211">
        <v>0.28398582461630889</v>
      </c>
      <c r="M8060" s="211">
        <v>0.1016147761451027</v>
      </c>
      <c r="N8060" s="211">
        <v>0.41441453446527182</v>
      </c>
      <c r="O8060" s="211">
        <v>0.63678836946963691</v>
      </c>
      <c r="P8060" s="211">
        <v>6.370448817396937E-2</v>
      </c>
      <c r="Q8060" s="211">
        <v>0.12823880803563512</v>
      </c>
      <c r="R8060" s="211">
        <v>0.45028191059568878</v>
      </c>
      <c r="S8060" s="211">
        <v>0.31408218700498636</v>
      </c>
      <c r="T8060" s="211">
        <v>0.5924283871995516</v>
      </c>
      <c r="U8060" s="211">
        <v>0.43699907253961479</v>
      </c>
      <c r="V8060" s="211">
        <v>0.1334817495382114</v>
      </c>
      <c r="W8060" s="211">
        <v>0.65583606776140535</v>
      </c>
      <c r="X8060" s="211">
        <v>0.3021321866398361</v>
      </c>
      <c r="Y8060" s="211">
        <v>0.67793726408385935</v>
      </c>
      <c r="Z8060" s="211">
        <v>0.14936826381040449</v>
      </c>
      <c r="AA8060" s="212">
        <v>0.11675898143328042</v>
      </c>
    </row>
    <row r="8061" spans="1:27" x14ac:dyDescent="0.35">
      <c r="A8061" s="210" t="s">
        <v>8737</v>
      </c>
      <c r="B8061" s="217">
        <v>132.32613455857111</v>
      </c>
      <c r="C8061" s="211">
        <v>6.0364619475088824E-2</v>
      </c>
      <c r="D8061" s="211">
        <v>0.13089821321350353</v>
      </c>
      <c r="E8061" s="211">
        <v>7.6770068527844099E-2</v>
      </c>
      <c r="F8061" s="211">
        <v>9.1592220928419982E-2</v>
      </c>
      <c r="G8061" s="211">
        <v>0.12047336157074599</v>
      </c>
      <c r="H8061" s="211">
        <v>0.10550247665013346</v>
      </c>
      <c r="I8061" s="211">
        <v>0.50218643179816702</v>
      </c>
      <c r="J8061" s="211">
        <v>0.45933475225311116</v>
      </c>
      <c r="K8061" s="211">
        <v>0.57016741489554956</v>
      </c>
      <c r="L8061" s="211">
        <v>0.27591125458630783</v>
      </c>
      <c r="M8061" s="211">
        <v>9.1329853848083176E-2</v>
      </c>
      <c r="N8061" s="211">
        <v>0.51625929248421731</v>
      </c>
      <c r="O8061" s="211">
        <v>0.72246791663123133</v>
      </c>
      <c r="P8061" s="211">
        <v>7.1219724210979662E-2</v>
      </c>
      <c r="Q8061" s="211">
        <v>5.9181234070672897E-2</v>
      </c>
      <c r="R8061" s="211">
        <v>0.39948075053114529</v>
      </c>
      <c r="S8061" s="211">
        <v>0.31437474814276933</v>
      </c>
      <c r="T8061" s="211">
        <v>0.56630812676639009</v>
      </c>
      <c r="U8061" s="211">
        <v>0.47648928061803075</v>
      </c>
      <c r="V8061" s="211">
        <v>5.8453937957543695E-2</v>
      </c>
      <c r="W8061" s="211">
        <v>0.57679057737831041</v>
      </c>
      <c r="X8061" s="211">
        <v>0.25696780295167421</v>
      </c>
      <c r="Y8061" s="211">
        <v>0.67527772811680664</v>
      </c>
      <c r="Z8061" s="211">
        <v>0.14536950533044141</v>
      </c>
      <c r="AA8061" s="212">
        <v>0.11644681681572626</v>
      </c>
    </row>
    <row r="8062" spans="1:27" x14ac:dyDescent="0.35">
      <c r="A8062" s="210" t="s">
        <v>8738</v>
      </c>
      <c r="B8062" s="217">
        <v>106.91243186200933</v>
      </c>
      <c r="C8062" s="211">
        <v>5.8671240481551881E-2</v>
      </c>
      <c r="D8062" s="211">
        <v>0.12341282137675068</v>
      </c>
      <c r="E8062" s="211">
        <v>8.0242123609172974E-2</v>
      </c>
      <c r="F8062" s="211">
        <v>8.2118549534619945E-2</v>
      </c>
      <c r="G8062" s="211">
        <v>0.12374490631708464</v>
      </c>
      <c r="H8062" s="211">
        <v>0.11135572179361027</v>
      </c>
      <c r="I8062" s="211">
        <v>0.51866476492055358</v>
      </c>
      <c r="J8062" s="211">
        <v>0.41355861244729514</v>
      </c>
      <c r="K8062" s="211">
        <v>0.5565545412389995</v>
      </c>
      <c r="L8062" s="211">
        <v>0.27252269731271567</v>
      </c>
      <c r="M8062" s="211">
        <v>8.3238462126948076E-2</v>
      </c>
      <c r="N8062" s="211">
        <v>0.48125456646571169</v>
      </c>
      <c r="O8062" s="211">
        <v>0.55092832863162156</v>
      </c>
      <c r="P8062" s="211">
        <v>6.3507740772211621E-2</v>
      </c>
      <c r="Q8062" s="211">
        <v>0.10943672566012647</v>
      </c>
      <c r="R8062" s="211">
        <v>0.42114029932343761</v>
      </c>
      <c r="S8062" s="211">
        <v>0.33366879780956615</v>
      </c>
      <c r="T8062" s="211">
        <v>0.6166211609571659</v>
      </c>
      <c r="U8062" s="211">
        <v>0.44906321525829607</v>
      </c>
      <c r="V8062" s="211">
        <v>6.3149289992233515E-2</v>
      </c>
      <c r="W8062" s="211">
        <v>0.53054936068040848</v>
      </c>
      <c r="X8062" s="211">
        <v>0.39227353574411639</v>
      </c>
      <c r="Y8062" s="211">
        <v>0.60457735749312858</v>
      </c>
      <c r="Z8062" s="211">
        <v>0.14900962344458812</v>
      </c>
      <c r="AA8062" s="212">
        <v>0.12498458849582429</v>
      </c>
    </row>
    <row r="8063" spans="1:27" x14ac:dyDescent="0.35">
      <c r="A8063" s="210" t="s">
        <v>8739</v>
      </c>
      <c r="B8063" s="217">
        <v>127.61252225433772</v>
      </c>
      <c r="C8063" s="211">
        <v>6.8114972253145584E-2</v>
      </c>
      <c r="D8063" s="211">
        <v>0.12685907906643523</v>
      </c>
      <c r="E8063" s="211">
        <v>7.4749829341552512E-2</v>
      </c>
      <c r="F8063" s="211">
        <v>9.666192916023536E-2</v>
      </c>
      <c r="G8063" s="211">
        <v>0.1225316297193737</v>
      </c>
      <c r="H8063" s="211">
        <v>0.11989441211594597</v>
      </c>
      <c r="I8063" s="211">
        <v>0.50851596899092333</v>
      </c>
      <c r="J8063" s="211">
        <v>0.44637644303866825</v>
      </c>
      <c r="K8063" s="211">
        <v>0.60856425234610967</v>
      </c>
      <c r="L8063" s="211">
        <v>0.27637561583572517</v>
      </c>
      <c r="M8063" s="211">
        <v>8.8806081359648653E-2</v>
      </c>
      <c r="N8063" s="211">
        <v>0.44049936967709874</v>
      </c>
      <c r="O8063" s="211">
        <v>0.56447884778228208</v>
      </c>
      <c r="P8063" s="211">
        <v>6.8805586378544267E-2</v>
      </c>
      <c r="Q8063" s="211">
        <v>0.15717733259165859</v>
      </c>
      <c r="R8063" s="211">
        <v>0.44432909547313026</v>
      </c>
      <c r="S8063" s="211">
        <v>0.41752615722628539</v>
      </c>
      <c r="T8063" s="211">
        <v>0.48794834483192179</v>
      </c>
      <c r="U8063" s="211">
        <v>0.39390083161106626</v>
      </c>
      <c r="V8063" s="211">
        <v>0.10424672358478514</v>
      </c>
      <c r="W8063" s="211">
        <v>0.58645795578564386</v>
      </c>
      <c r="X8063" s="211">
        <v>0.36961009506643178</v>
      </c>
      <c r="Y8063" s="211">
        <v>0.56829814116622579</v>
      </c>
      <c r="Z8063" s="211">
        <v>0.14530349730353562</v>
      </c>
      <c r="AA8063" s="212">
        <v>0.12019168955777038</v>
      </c>
    </row>
    <row r="8064" spans="1:27" x14ac:dyDescent="0.35">
      <c r="A8064" s="210" t="s">
        <v>8740</v>
      </c>
      <c r="B8064" s="217">
        <v>141.05474245315852</v>
      </c>
      <c r="C8064" s="211">
        <v>5.3391922279369841E-2</v>
      </c>
      <c r="D8064" s="211">
        <v>0.13160632201444106</v>
      </c>
      <c r="E8064" s="211">
        <v>8.5266622720215887E-2</v>
      </c>
      <c r="F8064" s="211">
        <v>9.7145390093507686E-2</v>
      </c>
      <c r="G8064" s="211">
        <v>0.12107566456384319</v>
      </c>
      <c r="H8064" s="211">
        <v>0.12730382171194504</v>
      </c>
      <c r="I8064" s="211">
        <v>0.49736639045946551</v>
      </c>
      <c r="J8064" s="211">
        <v>0.43494410980252435</v>
      </c>
      <c r="K8064" s="211">
        <v>0.61817670136369873</v>
      </c>
      <c r="L8064" s="211">
        <v>0.27511919868416818</v>
      </c>
      <c r="M8064" s="211">
        <v>9.1340127057452189E-2</v>
      </c>
      <c r="N8064" s="211">
        <v>0.3705252214682665</v>
      </c>
      <c r="O8064" s="211">
        <v>0.62490826044911674</v>
      </c>
      <c r="P8064" s="211">
        <v>6.6184875552018588E-2</v>
      </c>
      <c r="Q8064" s="211">
        <v>7.039194545949172E-2</v>
      </c>
      <c r="R8064" s="211">
        <v>0.48628832003129291</v>
      </c>
      <c r="S8064" s="211">
        <v>0.37358984075529011</v>
      </c>
      <c r="T8064" s="211">
        <v>0.57476512286455195</v>
      </c>
      <c r="U8064" s="211">
        <v>0.47359700546353778</v>
      </c>
      <c r="V8064" s="211">
        <v>0.10335261431853647</v>
      </c>
      <c r="W8064" s="211">
        <v>0.53715062180613316</v>
      </c>
      <c r="X8064" s="211">
        <v>0.30999898869297099</v>
      </c>
      <c r="Y8064" s="211">
        <v>0.65476722333550685</v>
      </c>
      <c r="Z8064" s="211">
        <v>0.14894702053093434</v>
      </c>
      <c r="AA8064" s="212">
        <v>0.11806602505172101</v>
      </c>
    </row>
    <row r="8065" spans="1:27" x14ac:dyDescent="0.35">
      <c r="A8065" s="210" t="s">
        <v>8741</v>
      </c>
      <c r="B8065" s="217">
        <v>149.15617796299097</v>
      </c>
      <c r="C8065" s="211">
        <v>8.4033246310636717E-2</v>
      </c>
      <c r="D8065" s="211">
        <v>0.12240222308360602</v>
      </c>
      <c r="E8065" s="211">
        <v>8.0686791846631176E-2</v>
      </c>
      <c r="F8065" s="211">
        <v>8.0893278186783213E-2</v>
      </c>
      <c r="G8065" s="211">
        <v>0.11948099413642112</v>
      </c>
      <c r="H8065" s="211">
        <v>0.11505441652613302</v>
      </c>
      <c r="I8065" s="211">
        <v>0.46761235579487842</v>
      </c>
      <c r="J8065" s="211">
        <v>0.39924398379973236</v>
      </c>
      <c r="K8065" s="211">
        <v>0.56997647825576547</v>
      </c>
      <c r="L8065" s="211">
        <v>0.27535073177592062</v>
      </c>
      <c r="M8065" s="211">
        <v>0.12140215000788268</v>
      </c>
      <c r="N8065" s="211">
        <v>0.3805410438180728</v>
      </c>
      <c r="O8065" s="211">
        <v>0.60254151725251037</v>
      </c>
      <c r="P8065" s="211">
        <v>7.1289501703140842E-2</v>
      </c>
      <c r="Q8065" s="211">
        <v>7.0503329818681251E-2</v>
      </c>
      <c r="R8065" s="211">
        <v>0.46111617365917984</v>
      </c>
      <c r="S8065" s="211">
        <v>0.37852002002674706</v>
      </c>
      <c r="T8065" s="211">
        <v>0.5801874504112482</v>
      </c>
      <c r="U8065" s="211">
        <v>0.40348170066928357</v>
      </c>
      <c r="V8065" s="211">
        <v>0.11080237744050354</v>
      </c>
      <c r="W8065" s="211">
        <v>0.6212020261277752</v>
      </c>
      <c r="X8065" s="211">
        <v>0.30434718571255126</v>
      </c>
      <c r="Y8065" s="211">
        <v>0.65610401696083731</v>
      </c>
      <c r="Z8065" s="211">
        <v>0.14654481661824301</v>
      </c>
      <c r="AA8065" s="212">
        <v>0.12094321452099158</v>
      </c>
    </row>
    <row r="8066" spans="1:27" x14ac:dyDescent="0.35">
      <c r="A8066" s="210" t="s">
        <v>8742</v>
      </c>
      <c r="B8066" s="217">
        <v>159.2855778251344</v>
      </c>
      <c r="C8066" s="211">
        <v>7.6769488808645647E-2</v>
      </c>
      <c r="D8066" s="211">
        <v>0.12150475513610437</v>
      </c>
      <c r="E8066" s="211">
        <v>7.5200520063483545E-2</v>
      </c>
      <c r="F8066" s="211">
        <v>9.5628193054964963E-2</v>
      </c>
      <c r="G8066" s="211">
        <v>0.1210987420011356</v>
      </c>
      <c r="H8066" s="211">
        <v>0.11180484714120248</v>
      </c>
      <c r="I8066" s="211">
        <v>0.51589180312024296</v>
      </c>
      <c r="J8066" s="211">
        <v>0.45528669748327782</v>
      </c>
      <c r="K8066" s="211">
        <v>0.64755248146294131</v>
      </c>
      <c r="L8066" s="211">
        <v>0.27397907473453248</v>
      </c>
      <c r="M8066" s="211">
        <v>0.1002623605297033</v>
      </c>
      <c r="N8066" s="211">
        <v>0.41903066587537385</v>
      </c>
      <c r="O8066" s="211">
        <v>0.72219085092240531</v>
      </c>
      <c r="P8066" s="211">
        <v>7.0650816759478402E-2</v>
      </c>
      <c r="Q8066" s="211">
        <v>0.12889819395122926</v>
      </c>
      <c r="R8066" s="211">
        <v>0.37793882578742755</v>
      </c>
      <c r="S8066" s="211">
        <v>0.29836202053588035</v>
      </c>
      <c r="T8066" s="211">
        <v>0.57760318482394912</v>
      </c>
      <c r="U8066" s="211">
        <v>0.38150718299771236</v>
      </c>
      <c r="V8066" s="211">
        <v>0.14422706945572239</v>
      </c>
      <c r="W8066" s="211">
        <v>0.50848523548940316</v>
      </c>
      <c r="X8066" s="211">
        <v>0.36441504351566134</v>
      </c>
      <c r="Y8066" s="211">
        <v>0.5771097053236427</v>
      </c>
      <c r="Z8066" s="211">
        <v>0.14723100080379647</v>
      </c>
      <c r="AA8066" s="212">
        <v>0.11736263872658713</v>
      </c>
    </row>
    <row r="8067" spans="1:27" x14ac:dyDescent="0.35">
      <c r="A8067" s="210" t="s">
        <v>8743</v>
      </c>
      <c r="B8067" s="217">
        <v>166.03602484884513</v>
      </c>
      <c r="C8067" s="211">
        <v>5.9126160014011109E-2</v>
      </c>
      <c r="D8067" s="211">
        <v>0.12423875902045264</v>
      </c>
      <c r="E8067" s="211">
        <v>8.0876777542461226E-2</v>
      </c>
      <c r="F8067" s="211">
        <v>8.4306861556419033E-2</v>
      </c>
      <c r="G8067" s="211">
        <v>0.1187348941615753</v>
      </c>
      <c r="H8067" s="211">
        <v>0.10897229626366137</v>
      </c>
      <c r="I8067" s="211">
        <v>0.44628725871790464</v>
      </c>
      <c r="J8067" s="211">
        <v>0.39927777692864225</v>
      </c>
      <c r="K8067" s="211">
        <v>0.59917380883787275</v>
      </c>
      <c r="L8067" s="211">
        <v>0.28017896192942382</v>
      </c>
      <c r="M8067" s="211">
        <v>0.10810494191416301</v>
      </c>
      <c r="N8067" s="211">
        <v>0.56770140609032627</v>
      </c>
      <c r="O8067" s="211">
        <v>0.72761387502728614</v>
      </c>
      <c r="P8067" s="211">
        <v>6.3048179857371073E-2</v>
      </c>
      <c r="Q8067" s="211">
        <v>0.13560203769196924</v>
      </c>
      <c r="R8067" s="211">
        <v>0.38117591624189928</v>
      </c>
      <c r="S8067" s="211">
        <v>0.28222069944149336</v>
      </c>
      <c r="T8067" s="211">
        <v>0.5891550693347446</v>
      </c>
      <c r="U8067" s="211">
        <v>0.4600667768557779</v>
      </c>
      <c r="V8067" s="211">
        <v>0.13691147485472613</v>
      </c>
      <c r="W8067" s="211">
        <v>0.58434419743130239</v>
      </c>
      <c r="X8067" s="211">
        <v>0.29552716500548176</v>
      </c>
      <c r="Y8067" s="211">
        <v>0.62887373709628058</v>
      </c>
      <c r="Z8067" s="211">
        <v>0.14877043388813566</v>
      </c>
      <c r="AA8067" s="212">
        <v>0.11855217008457392</v>
      </c>
    </row>
    <row r="8068" spans="1:27" x14ac:dyDescent="0.35">
      <c r="A8068" s="210" t="s">
        <v>8744</v>
      </c>
      <c r="B8068" s="217">
        <v>130.92659700521671</v>
      </c>
      <c r="C8068" s="211">
        <v>6.972443785226963E-2</v>
      </c>
      <c r="D8068" s="211">
        <v>0.12058998497128658</v>
      </c>
      <c r="E8068" s="211">
        <v>8.3485545090129287E-2</v>
      </c>
      <c r="F8068" s="211">
        <v>9.9008099066599159E-2</v>
      </c>
      <c r="G8068" s="211">
        <v>0.11872285390364987</v>
      </c>
      <c r="H8068" s="211">
        <v>0.12547551780139812</v>
      </c>
      <c r="I8068" s="211">
        <v>0.47346351858115576</v>
      </c>
      <c r="J8068" s="211">
        <v>0.41989782496685024</v>
      </c>
      <c r="K8068" s="211">
        <v>0.59448072566806442</v>
      </c>
      <c r="L8068" s="211">
        <v>0.27938887414588121</v>
      </c>
      <c r="M8068" s="211">
        <v>0.11268413055847964</v>
      </c>
      <c r="N8068" s="211">
        <v>0.44529969901422894</v>
      </c>
      <c r="O8068" s="211">
        <v>0.7753934009403135</v>
      </c>
      <c r="P8068" s="211">
        <v>6.7330294186342995E-2</v>
      </c>
      <c r="Q8068" s="211">
        <v>4.7399496548602905E-2</v>
      </c>
      <c r="R8068" s="211">
        <v>0.46302214579493312</v>
      </c>
      <c r="S8068" s="211">
        <v>0.30871489879795244</v>
      </c>
      <c r="T8068" s="211">
        <v>0.53927750308932398</v>
      </c>
      <c r="U8068" s="211">
        <v>0.4968915800778303</v>
      </c>
      <c r="V8068" s="211">
        <v>7.0937895326243533E-2</v>
      </c>
      <c r="W8068" s="211">
        <v>0.61204600576830626</v>
      </c>
      <c r="X8068" s="211">
        <v>0.31336668496311582</v>
      </c>
      <c r="Y8068" s="211">
        <v>0.63186208352712381</v>
      </c>
      <c r="Z8068" s="211">
        <v>0.14977061729289273</v>
      </c>
      <c r="AA8068" s="212">
        <v>0.12387899139703147</v>
      </c>
    </row>
    <row r="8069" spans="1:27" x14ac:dyDescent="0.35">
      <c r="A8069" s="210" t="s">
        <v>8745</v>
      </c>
      <c r="B8069" s="217">
        <v>124.91470331815839</v>
      </c>
      <c r="C8069" s="211">
        <v>4.9840321139441549E-2</v>
      </c>
      <c r="D8069" s="211">
        <v>0.1158547150578448</v>
      </c>
      <c r="E8069" s="211">
        <v>7.5354715189074398E-2</v>
      </c>
      <c r="F8069" s="211">
        <v>8.69340694732261E-2</v>
      </c>
      <c r="G8069" s="211">
        <v>0.12535776970645951</v>
      </c>
      <c r="H8069" s="211">
        <v>0.12166577962908114</v>
      </c>
      <c r="I8069" s="211">
        <v>0.49583698417326211</v>
      </c>
      <c r="J8069" s="211">
        <v>0.44609456302279749</v>
      </c>
      <c r="K8069" s="211">
        <v>0.60636015467480409</v>
      </c>
      <c r="L8069" s="211">
        <v>0.27317894373614476</v>
      </c>
      <c r="M8069" s="211">
        <v>9.1589266098581201E-2</v>
      </c>
      <c r="N8069" s="211">
        <v>0.43161290285607334</v>
      </c>
      <c r="O8069" s="211">
        <v>0.74098455659896123</v>
      </c>
      <c r="P8069" s="211">
        <v>6.7112095951900819E-2</v>
      </c>
      <c r="Q8069" s="211">
        <v>8.3709568447876706E-2</v>
      </c>
      <c r="R8069" s="211">
        <v>0.41786359759101099</v>
      </c>
      <c r="S8069" s="211">
        <v>0.3211533419367727</v>
      </c>
      <c r="T8069" s="211">
        <v>0.52235502136902812</v>
      </c>
      <c r="U8069" s="211">
        <v>0.32317839538097376</v>
      </c>
      <c r="V8069" s="211">
        <v>0.10863795839941265</v>
      </c>
      <c r="W8069" s="211">
        <v>0.59400021119553337</v>
      </c>
      <c r="X8069" s="211">
        <v>0.41073053903848844</v>
      </c>
      <c r="Y8069" s="211">
        <v>0.58633520988557652</v>
      </c>
      <c r="Z8069" s="211">
        <v>0.1452623279902949</v>
      </c>
      <c r="AA8069" s="212">
        <v>0.11640493977921298</v>
      </c>
    </row>
    <row r="8070" spans="1:27" x14ac:dyDescent="0.35">
      <c r="A8070" s="210" t="s">
        <v>8746</v>
      </c>
      <c r="B8070" s="217">
        <v>180.16810377295096</v>
      </c>
      <c r="C8070" s="211">
        <v>6.6495860303645946E-2</v>
      </c>
      <c r="D8070" s="211">
        <v>0.12279478193232506</v>
      </c>
      <c r="E8070" s="211">
        <v>7.4424966436509699E-2</v>
      </c>
      <c r="F8070" s="211">
        <v>0.11191471142348888</v>
      </c>
      <c r="G8070" s="211">
        <v>0.1171558662239051</v>
      </c>
      <c r="H8070" s="211">
        <v>0.11774133951279614</v>
      </c>
      <c r="I8070" s="211">
        <v>0.46054034633234048</v>
      </c>
      <c r="J8070" s="211">
        <v>0.47021992395261508</v>
      </c>
      <c r="K8070" s="211">
        <v>0.61436710153028351</v>
      </c>
      <c r="L8070" s="211">
        <v>0.27237697582489812</v>
      </c>
      <c r="M8070" s="211">
        <v>9.1273360507479556E-2</v>
      </c>
      <c r="N8070" s="211">
        <v>0.38927876753181495</v>
      </c>
      <c r="O8070" s="211">
        <v>0.73882415233597731</v>
      </c>
      <c r="P8070" s="211">
        <v>6.990024462938299E-2</v>
      </c>
      <c r="Q8070" s="211">
        <v>0.14152370145129461</v>
      </c>
      <c r="R8070" s="211">
        <v>0.43695665905915071</v>
      </c>
      <c r="S8070" s="211">
        <v>0.3167365599591877</v>
      </c>
      <c r="T8070" s="211">
        <v>0.5864733715580609</v>
      </c>
      <c r="U8070" s="211">
        <v>0.43660539229762085</v>
      </c>
      <c r="V8070" s="211">
        <v>0.18529758033395502</v>
      </c>
      <c r="W8070" s="211">
        <v>0.56076851807934602</v>
      </c>
      <c r="X8070" s="211">
        <v>0.32018221275014824</v>
      </c>
      <c r="Y8070" s="211">
        <v>0.55703886036242178</v>
      </c>
      <c r="Z8070" s="211">
        <v>0.14755432477854466</v>
      </c>
      <c r="AA8070" s="212">
        <v>0.11319526871448969</v>
      </c>
    </row>
    <row r="8071" spans="1:27" x14ac:dyDescent="0.35">
      <c r="A8071" s="210" t="s">
        <v>8747</v>
      </c>
      <c r="B8071" s="217">
        <v>181.79112122499262</v>
      </c>
      <c r="C8071" s="211">
        <v>6.0990877696579154E-2</v>
      </c>
      <c r="D8071" s="211">
        <v>0.12214567163201712</v>
      </c>
      <c r="E8071" s="211">
        <v>7.8396369134871552E-2</v>
      </c>
      <c r="F8071" s="211">
        <v>7.8926416647881192E-2</v>
      </c>
      <c r="G8071" s="211">
        <v>0.12070175271610209</v>
      </c>
      <c r="H8071" s="211">
        <v>0.11566943492285463</v>
      </c>
      <c r="I8071" s="211">
        <v>0.50081214768087912</v>
      </c>
      <c r="J8071" s="211">
        <v>0.45409160117124664</v>
      </c>
      <c r="K8071" s="211">
        <v>0.63141517860377572</v>
      </c>
      <c r="L8071" s="211">
        <v>0.26991829083911612</v>
      </c>
      <c r="M8071" s="211">
        <v>0.10392756730139084</v>
      </c>
      <c r="N8071" s="211">
        <v>0.38706604365100827</v>
      </c>
      <c r="O8071" s="211">
        <v>0.55752341912810821</v>
      </c>
      <c r="P8071" s="211">
        <v>7.1450828481087872E-2</v>
      </c>
      <c r="Q8071" s="211">
        <v>4.3021692025963822E-2</v>
      </c>
      <c r="R8071" s="211">
        <v>0.46690659606147611</v>
      </c>
      <c r="S8071" s="211">
        <v>0.33454549227858676</v>
      </c>
      <c r="T8071" s="211">
        <v>0.54804550510488981</v>
      </c>
      <c r="U8071" s="211">
        <v>0.49912978980115386</v>
      </c>
      <c r="V8071" s="211">
        <v>0.15000504631991562</v>
      </c>
      <c r="W8071" s="211">
        <v>0.48056708083457156</v>
      </c>
      <c r="X8071" s="211">
        <v>0.3626960864805826</v>
      </c>
      <c r="Y8071" s="211">
        <v>0.74305026427811161</v>
      </c>
      <c r="Z8071" s="211">
        <v>0.14920145680673261</v>
      </c>
      <c r="AA8071" s="212">
        <v>0.12210996548562</v>
      </c>
    </row>
    <row r="8072" spans="1:27" x14ac:dyDescent="0.35">
      <c r="A8072" s="210" t="s">
        <v>8748</v>
      </c>
      <c r="B8072" s="217">
        <v>148.63497903576638</v>
      </c>
      <c r="C8072" s="211">
        <v>6.2350121027878076E-2</v>
      </c>
      <c r="D8072" s="211">
        <v>0.11794540157694432</v>
      </c>
      <c r="E8072" s="211">
        <v>8.5237841166503139E-2</v>
      </c>
      <c r="F8072" s="211">
        <v>0.10566378814145608</v>
      </c>
      <c r="G8072" s="211">
        <v>0.11572494579002103</v>
      </c>
      <c r="H8072" s="211">
        <v>0.12054721654031256</v>
      </c>
      <c r="I8072" s="211">
        <v>0.46032638632961842</v>
      </c>
      <c r="J8072" s="211">
        <v>0.43840524079026505</v>
      </c>
      <c r="K8072" s="211">
        <v>0.6386256558004556</v>
      </c>
      <c r="L8072" s="211">
        <v>0.26906580634638017</v>
      </c>
      <c r="M8072" s="211">
        <v>8.7998389641081254E-2</v>
      </c>
      <c r="N8072" s="211">
        <v>0.43092894892980604</v>
      </c>
      <c r="O8072" s="211">
        <v>0.68148966724474114</v>
      </c>
      <c r="P8072" s="211">
        <v>6.5117835879338198E-2</v>
      </c>
      <c r="Q8072" s="211">
        <v>6.0921301516554491E-2</v>
      </c>
      <c r="R8072" s="211">
        <v>0.45477907057932243</v>
      </c>
      <c r="S8072" s="211">
        <v>0.35053685683474783</v>
      </c>
      <c r="T8072" s="211">
        <v>0.53890496376877584</v>
      </c>
      <c r="U8072" s="211">
        <v>0.35175035646590413</v>
      </c>
      <c r="V8072" s="211">
        <v>0.16032489419365553</v>
      </c>
      <c r="W8072" s="211">
        <v>0.6092040906561863</v>
      </c>
      <c r="X8072" s="211">
        <v>0.30315012726640039</v>
      </c>
      <c r="Y8072" s="211">
        <v>0.73385116716612175</v>
      </c>
      <c r="Z8072" s="211">
        <v>0.14618724423016136</v>
      </c>
      <c r="AA8072" s="212">
        <v>0.12170327017760053</v>
      </c>
    </row>
    <row r="8073" spans="1:27" x14ac:dyDescent="0.35">
      <c r="A8073" s="210" t="s">
        <v>8749</v>
      </c>
      <c r="B8073" s="217">
        <v>125.47438900134841</v>
      </c>
      <c r="C8073" s="211">
        <v>5.0967669689105967E-2</v>
      </c>
      <c r="D8073" s="211">
        <v>0.11887786847963502</v>
      </c>
      <c r="E8073" s="211">
        <v>7.2390334958337132E-2</v>
      </c>
      <c r="F8073" s="211">
        <v>8.5033361335000543E-2</v>
      </c>
      <c r="G8073" s="211">
        <v>0.11587172785676204</v>
      </c>
      <c r="H8073" s="211">
        <v>0.11388725773195062</v>
      </c>
      <c r="I8073" s="211">
        <v>0.50346992589022566</v>
      </c>
      <c r="J8073" s="211">
        <v>0.44062932218167539</v>
      </c>
      <c r="K8073" s="211">
        <v>0.60322210490580652</v>
      </c>
      <c r="L8073" s="211">
        <v>0.27519523190065964</v>
      </c>
      <c r="M8073" s="211">
        <v>8.6253467447171356E-2</v>
      </c>
      <c r="N8073" s="211">
        <v>0.40146637077188552</v>
      </c>
      <c r="O8073" s="211">
        <v>0.72189533362480485</v>
      </c>
      <c r="P8073" s="211">
        <v>6.6730353187011371E-2</v>
      </c>
      <c r="Q8073" s="211">
        <v>0.15137679887119829</v>
      </c>
      <c r="R8073" s="211">
        <v>0.47586512769490402</v>
      </c>
      <c r="S8073" s="211">
        <v>0.32901357516559382</v>
      </c>
      <c r="T8073" s="211">
        <v>0.55945928365118214</v>
      </c>
      <c r="U8073" s="211">
        <v>0.41561059956613056</v>
      </c>
      <c r="V8073" s="211">
        <v>9.9121457535788063E-2</v>
      </c>
      <c r="W8073" s="211">
        <v>0.56738297944850458</v>
      </c>
      <c r="X8073" s="211">
        <v>0.39827678772032671</v>
      </c>
      <c r="Y8073" s="211">
        <v>0.57815849322898916</v>
      </c>
      <c r="Z8073" s="211">
        <v>0.14386775785325756</v>
      </c>
      <c r="AA8073" s="212">
        <v>0.12000748179061053</v>
      </c>
    </row>
    <row r="8074" spans="1:27" x14ac:dyDescent="0.35">
      <c r="A8074" s="210" t="s">
        <v>8750</v>
      </c>
      <c r="B8074" s="217">
        <v>132.25281172895643</v>
      </c>
      <c r="C8074" s="211">
        <v>5.2966002138713816E-2</v>
      </c>
      <c r="D8074" s="211">
        <v>0.12269526893653267</v>
      </c>
      <c r="E8074" s="211">
        <v>8.0457941777172415E-2</v>
      </c>
      <c r="F8074" s="211">
        <v>0.10588965201171943</v>
      </c>
      <c r="G8074" s="211">
        <v>0.11718369840581128</v>
      </c>
      <c r="H8074" s="211">
        <v>0.12061056906166645</v>
      </c>
      <c r="I8074" s="211">
        <v>0.51994071332859626</v>
      </c>
      <c r="J8074" s="211">
        <v>0.43485860342943827</v>
      </c>
      <c r="K8074" s="211">
        <v>0.55055256495423355</v>
      </c>
      <c r="L8074" s="211">
        <v>0.26971980115103195</v>
      </c>
      <c r="M8074" s="211">
        <v>0.10525978297267333</v>
      </c>
      <c r="N8074" s="211">
        <v>0.35981019650635754</v>
      </c>
      <c r="O8074" s="211">
        <v>0.59883591019246651</v>
      </c>
      <c r="P8074" s="211">
        <v>6.7407122021347229E-2</v>
      </c>
      <c r="Q8074" s="211">
        <v>6.2070314346388003E-2</v>
      </c>
      <c r="R8074" s="211">
        <v>0.4339320823059043</v>
      </c>
      <c r="S8074" s="211">
        <v>0.39075736308647124</v>
      </c>
      <c r="T8074" s="211">
        <v>0.5196568880803919</v>
      </c>
      <c r="U8074" s="211">
        <v>0.37793574826670195</v>
      </c>
      <c r="V8074" s="211">
        <v>0.1092857945446504</v>
      </c>
      <c r="W8074" s="211">
        <v>0.55724525275202141</v>
      </c>
      <c r="X8074" s="211">
        <v>0.29386205415940991</v>
      </c>
      <c r="Y8074" s="211">
        <v>0.63316953485189509</v>
      </c>
      <c r="Z8074" s="211">
        <v>0.14836831182568533</v>
      </c>
      <c r="AA8074" s="212">
        <v>0.11510302625670374</v>
      </c>
    </row>
    <row r="8075" spans="1:27" x14ac:dyDescent="0.35">
      <c r="A8075" s="210" t="s">
        <v>8751</v>
      </c>
      <c r="B8075" s="217">
        <v>134.81799009392711</v>
      </c>
      <c r="C8075" s="211">
        <v>5.818190909080833E-2</v>
      </c>
      <c r="D8075" s="211">
        <v>0.12848269461877984</v>
      </c>
      <c r="E8075" s="211">
        <v>7.6964218888106492E-2</v>
      </c>
      <c r="F8075" s="211">
        <v>7.9161632084743708E-2</v>
      </c>
      <c r="G8075" s="211">
        <v>0.1170381978761965</v>
      </c>
      <c r="H8075" s="211">
        <v>0.11235313470768465</v>
      </c>
      <c r="I8075" s="211">
        <v>0.44394964093080996</v>
      </c>
      <c r="J8075" s="211">
        <v>0.4447433477794861</v>
      </c>
      <c r="K8075" s="211">
        <v>0.6082655249215243</v>
      </c>
      <c r="L8075" s="211">
        <v>0.27377872614696902</v>
      </c>
      <c r="M8075" s="211">
        <v>0.1082326838387474</v>
      </c>
      <c r="N8075" s="211">
        <v>0.46725281271976016</v>
      </c>
      <c r="O8075" s="211">
        <v>0.75523562680674738</v>
      </c>
      <c r="P8075" s="211">
        <v>7.0560914043025849E-2</v>
      </c>
      <c r="Q8075" s="211">
        <v>8.9311286714440594E-2</v>
      </c>
      <c r="R8075" s="211">
        <v>0.41028079388130467</v>
      </c>
      <c r="S8075" s="211">
        <v>0.28936903041195733</v>
      </c>
      <c r="T8075" s="211">
        <v>0.56849977841840516</v>
      </c>
      <c r="U8075" s="211">
        <v>0.5266768156139644</v>
      </c>
      <c r="V8075" s="211">
        <v>6.0912307793403425E-2</v>
      </c>
      <c r="W8075" s="211">
        <v>0.57172468859976577</v>
      </c>
      <c r="X8075" s="211">
        <v>0.26017606225870687</v>
      </c>
      <c r="Y8075" s="211">
        <v>0.72627801409154613</v>
      </c>
      <c r="Z8075" s="211">
        <v>0.14387828731711044</v>
      </c>
      <c r="AA8075" s="212">
        <v>0.12480100446068579</v>
      </c>
    </row>
    <row r="8076" spans="1:27" x14ac:dyDescent="0.35">
      <c r="A8076" s="210" t="s">
        <v>8752</v>
      </c>
      <c r="B8076" s="217">
        <v>152.13976145397632</v>
      </c>
      <c r="C8076" s="211">
        <v>6.7505445399855785E-2</v>
      </c>
      <c r="D8076" s="211">
        <v>0.12245821376623842</v>
      </c>
      <c r="E8076" s="211">
        <v>7.3332300352617855E-2</v>
      </c>
      <c r="F8076" s="211">
        <v>9.3636807951928053E-2</v>
      </c>
      <c r="G8076" s="211">
        <v>0.12428472503223652</v>
      </c>
      <c r="H8076" s="211">
        <v>0.12208993176137245</v>
      </c>
      <c r="I8076" s="211">
        <v>0.47316944104676117</v>
      </c>
      <c r="J8076" s="211">
        <v>0.42095907911724711</v>
      </c>
      <c r="K8076" s="211">
        <v>0.62886262406183047</v>
      </c>
      <c r="L8076" s="211">
        <v>0.27518324845643699</v>
      </c>
      <c r="M8076" s="211">
        <v>8.8040403434144446E-2</v>
      </c>
      <c r="N8076" s="211">
        <v>0.36025014398161787</v>
      </c>
      <c r="O8076" s="211">
        <v>0.73527086493308513</v>
      </c>
      <c r="P8076" s="211">
        <v>7.2780669548297289E-2</v>
      </c>
      <c r="Q8076" s="211">
        <v>9.3075420848587373E-2</v>
      </c>
      <c r="R8076" s="211">
        <v>0.46118600419330347</v>
      </c>
      <c r="S8076" s="211">
        <v>0.30176374167482223</v>
      </c>
      <c r="T8076" s="211">
        <v>0.50864092296167707</v>
      </c>
      <c r="U8076" s="211">
        <v>0.47514423336082084</v>
      </c>
      <c r="V8076" s="211">
        <v>0.13412237589416537</v>
      </c>
      <c r="W8076" s="211">
        <v>0.53705754365602965</v>
      </c>
      <c r="X8076" s="211">
        <v>0.32593703317484024</v>
      </c>
      <c r="Y8076" s="211">
        <v>0.59003496097880448</v>
      </c>
      <c r="Z8076" s="211">
        <v>0.14819359602154691</v>
      </c>
      <c r="AA8076" s="212">
        <v>0.11963618247336102</v>
      </c>
    </row>
    <row r="8077" spans="1:27" x14ac:dyDescent="0.35">
      <c r="A8077" s="210" t="s">
        <v>8753</v>
      </c>
      <c r="B8077" s="217">
        <v>158.53825282886942</v>
      </c>
      <c r="C8077" s="211">
        <v>5.9697913756942514E-2</v>
      </c>
      <c r="D8077" s="211">
        <v>0.11931113900652188</v>
      </c>
      <c r="E8077" s="211">
        <v>7.2036418739465216E-2</v>
      </c>
      <c r="F8077" s="211">
        <v>0.11560334562926454</v>
      </c>
      <c r="G8077" s="211">
        <v>0.11530576779741047</v>
      </c>
      <c r="H8077" s="211">
        <v>0.11933188118105124</v>
      </c>
      <c r="I8077" s="211">
        <v>0.4579350533976943</v>
      </c>
      <c r="J8077" s="211">
        <v>0.43225247448848303</v>
      </c>
      <c r="K8077" s="211">
        <v>0.64777355124867264</v>
      </c>
      <c r="L8077" s="211">
        <v>0.27148485898422015</v>
      </c>
      <c r="M8077" s="211">
        <v>0.10722613655325385</v>
      </c>
      <c r="N8077" s="211">
        <v>0.35453480853204988</v>
      </c>
      <c r="O8077" s="211">
        <v>0.53661820079436517</v>
      </c>
      <c r="P8077" s="211">
        <v>6.7467517418523623E-2</v>
      </c>
      <c r="Q8077" s="211">
        <v>7.4228635769799794E-2</v>
      </c>
      <c r="R8077" s="211">
        <v>0.46309534220497439</v>
      </c>
      <c r="S8077" s="211">
        <v>0.27644069071604932</v>
      </c>
      <c r="T8077" s="211">
        <v>0.52250303479692706</v>
      </c>
      <c r="U8077" s="211">
        <v>0.40652292618315233</v>
      </c>
      <c r="V8077" s="211">
        <v>0.15386535168082666</v>
      </c>
      <c r="W8077" s="211">
        <v>0.57098900080924198</v>
      </c>
      <c r="X8077" s="211">
        <v>0.39821558324312584</v>
      </c>
      <c r="Y8077" s="211">
        <v>0.73554673345179922</v>
      </c>
      <c r="Z8077" s="211">
        <v>0.14893369519709501</v>
      </c>
      <c r="AA8077" s="212">
        <v>0.1232588122121334</v>
      </c>
    </row>
    <row r="8078" spans="1:27" x14ac:dyDescent="0.35">
      <c r="A8078" s="210" t="s">
        <v>8754</v>
      </c>
      <c r="B8078" s="217">
        <v>115.18537137008971</v>
      </c>
      <c r="C8078" s="211">
        <v>5.9703186581484706E-2</v>
      </c>
      <c r="D8078" s="211">
        <v>0.12300939727405533</v>
      </c>
      <c r="E8078" s="211">
        <v>7.3190208395478018E-2</v>
      </c>
      <c r="F8078" s="211">
        <v>8.6828568584540147E-2</v>
      </c>
      <c r="G8078" s="211">
        <v>0.11617812195727473</v>
      </c>
      <c r="H8078" s="211">
        <v>0.12279561816056618</v>
      </c>
      <c r="I8078" s="211">
        <v>0.50737616851509726</v>
      </c>
      <c r="J8078" s="211">
        <v>0.46151525719021158</v>
      </c>
      <c r="K8078" s="211">
        <v>0.55459697384412043</v>
      </c>
      <c r="L8078" s="211">
        <v>0.27884359649405488</v>
      </c>
      <c r="M8078" s="211">
        <v>8.4547007547787559E-2</v>
      </c>
      <c r="N8078" s="211">
        <v>0.52932369289817482</v>
      </c>
      <c r="O8078" s="211">
        <v>0.7192129178656862</v>
      </c>
      <c r="P8078" s="211">
        <v>6.9313639933051202E-2</v>
      </c>
      <c r="Q8078" s="211">
        <v>0.11022330895324473</v>
      </c>
      <c r="R8078" s="211">
        <v>0.43038101819953423</v>
      </c>
      <c r="S8078" s="211">
        <v>0.28562288157611931</v>
      </c>
      <c r="T8078" s="211">
        <v>0.63280866415267911</v>
      </c>
      <c r="U8078" s="211">
        <v>0.39300901935920857</v>
      </c>
      <c r="V8078" s="211">
        <v>5.5314358865414998E-2</v>
      </c>
      <c r="W8078" s="211">
        <v>0.59078673644538504</v>
      </c>
      <c r="X8078" s="211">
        <v>0.3922143630039876</v>
      </c>
      <c r="Y8078" s="211">
        <v>0.53533713444596687</v>
      </c>
      <c r="Z8078" s="211">
        <v>0.14457063302434828</v>
      </c>
      <c r="AA8078" s="212">
        <v>0.12074804757632131</v>
      </c>
    </row>
    <row r="8079" spans="1:27" x14ac:dyDescent="0.35">
      <c r="A8079" s="210" t="s">
        <v>8755</v>
      </c>
      <c r="B8079" s="217">
        <v>157.14688145361418</v>
      </c>
      <c r="C8079" s="211">
        <v>6.881852435215019E-2</v>
      </c>
      <c r="D8079" s="211">
        <v>0.12034499437982837</v>
      </c>
      <c r="E8079" s="211">
        <v>8.5813809559815171E-2</v>
      </c>
      <c r="F8079" s="211">
        <v>0.11243689538700166</v>
      </c>
      <c r="G8079" s="211">
        <v>0.12216954352553616</v>
      </c>
      <c r="H8079" s="211">
        <v>0.12061199610637452</v>
      </c>
      <c r="I8079" s="211">
        <v>0.46411697320271295</v>
      </c>
      <c r="J8079" s="211">
        <v>0.44686563335955204</v>
      </c>
      <c r="K8079" s="211">
        <v>0.64779847379412581</v>
      </c>
      <c r="L8079" s="211">
        <v>0.28156970750491206</v>
      </c>
      <c r="M8079" s="211">
        <v>0.10845873595370999</v>
      </c>
      <c r="N8079" s="211">
        <v>0.44994139946035816</v>
      </c>
      <c r="O8079" s="211">
        <v>0.72725478495486673</v>
      </c>
      <c r="P8079" s="211">
        <v>6.2272460018928263E-2</v>
      </c>
      <c r="Q8079" s="211">
        <v>7.3861242566773122E-2</v>
      </c>
      <c r="R8079" s="211">
        <v>0.43223733445996759</v>
      </c>
      <c r="S8079" s="211">
        <v>0.2872679612524664</v>
      </c>
      <c r="T8079" s="211">
        <v>0.62829842278171077</v>
      </c>
      <c r="U8079" s="211">
        <v>0.41338233352646148</v>
      </c>
      <c r="V8079" s="211">
        <v>0.12432560277390656</v>
      </c>
      <c r="W8079" s="211">
        <v>0.54512234164629358</v>
      </c>
      <c r="X8079" s="211">
        <v>0.38622145882783421</v>
      </c>
      <c r="Y8079" s="211">
        <v>0.71125412725716852</v>
      </c>
      <c r="Z8079" s="211">
        <v>0.14461157247985107</v>
      </c>
      <c r="AA8079" s="212">
        <v>0.12147165709104757</v>
      </c>
    </row>
    <row r="8080" spans="1:27" x14ac:dyDescent="0.35">
      <c r="A8080" s="210" t="s">
        <v>8756</v>
      </c>
      <c r="B8080" s="217">
        <v>144.87918376668893</v>
      </c>
      <c r="C8080" s="211">
        <v>5.504720498454771E-2</v>
      </c>
      <c r="D8080" s="211">
        <v>0.12778883143781544</v>
      </c>
      <c r="E8080" s="211">
        <v>8.3058068089148951E-2</v>
      </c>
      <c r="F8080" s="211">
        <v>7.271147288995343E-2</v>
      </c>
      <c r="G8080" s="211">
        <v>0.1170438094659402</v>
      </c>
      <c r="H8080" s="211">
        <v>0.12104287645264772</v>
      </c>
      <c r="I8080" s="211">
        <v>0.51199026230375511</v>
      </c>
      <c r="J8080" s="211">
        <v>0.4562879122294623</v>
      </c>
      <c r="K8080" s="211">
        <v>0.62820293493282442</v>
      </c>
      <c r="L8080" s="211">
        <v>0.27955293031302109</v>
      </c>
      <c r="M8080" s="211">
        <v>8.295821873778457E-2</v>
      </c>
      <c r="N8080" s="211">
        <v>0.58329293357002476</v>
      </c>
      <c r="O8080" s="211">
        <v>0.76336570169480289</v>
      </c>
      <c r="P8080" s="211">
        <v>6.9603925232918556E-2</v>
      </c>
      <c r="Q8080" s="211">
        <v>8.0657161193369256E-2</v>
      </c>
      <c r="R8080" s="211">
        <v>0.45183924919462382</v>
      </c>
      <c r="S8080" s="211">
        <v>0.31417366061592017</v>
      </c>
      <c r="T8080" s="211">
        <v>0.48932878982156641</v>
      </c>
      <c r="U8080" s="211">
        <v>0.41571287311649852</v>
      </c>
      <c r="V8080" s="211">
        <v>0.10831692453997722</v>
      </c>
      <c r="W8080" s="211">
        <v>0.59756428282213381</v>
      </c>
      <c r="X8080" s="211">
        <v>0.39728499713593635</v>
      </c>
      <c r="Y8080" s="211">
        <v>0.56549045656281072</v>
      </c>
      <c r="Z8080" s="211">
        <v>0.14921796913451932</v>
      </c>
      <c r="AA8080" s="212">
        <v>0.11800240588607203</v>
      </c>
    </row>
    <row r="8081" spans="1:27" x14ac:dyDescent="0.35">
      <c r="A8081" s="210" t="s">
        <v>8757</v>
      </c>
      <c r="B8081" s="217">
        <v>114.82897581048739</v>
      </c>
      <c r="C8081" s="211">
        <v>7.6411160691959482E-2</v>
      </c>
      <c r="D8081" s="211">
        <v>0.12343619865203642</v>
      </c>
      <c r="E8081" s="211">
        <v>8.4117349617141193E-2</v>
      </c>
      <c r="F8081" s="211">
        <v>9.7254351148695878E-2</v>
      </c>
      <c r="G8081" s="211">
        <v>0.12117117534791273</v>
      </c>
      <c r="H8081" s="211">
        <v>0.12689582125007406</v>
      </c>
      <c r="I8081" s="211">
        <v>0.4686244737351879</v>
      </c>
      <c r="J8081" s="211">
        <v>0.46786288270817922</v>
      </c>
      <c r="K8081" s="211">
        <v>0.51792198126809175</v>
      </c>
      <c r="L8081" s="211">
        <v>0.27724890547604714</v>
      </c>
      <c r="M8081" s="211">
        <v>0.1045067933669193</v>
      </c>
      <c r="N8081" s="211">
        <v>0.39615850626261684</v>
      </c>
      <c r="O8081" s="211">
        <v>0.76495811583515738</v>
      </c>
      <c r="P8081" s="211">
        <v>6.5502747708702833E-2</v>
      </c>
      <c r="Q8081" s="211">
        <v>0.14028276039674772</v>
      </c>
      <c r="R8081" s="211">
        <v>0.4290297103492941</v>
      </c>
      <c r="S8081" s="211">
        <v>0.31618355402603415</v>
      </c>
      <c r="T8081" s="211">
        <v>0.59674254175493779</v>
      </c>
      <c r="U8081" s="211">
        <v>0.43323588446487776</v>
      </c>
      <c r="V8081" s="211">
        <v>5.3878190539960014E-2</v>
      </c>
      <c r="W8081" s="211">
        <v>0.53660923710511554</v>
      </c>
      <c r="X8081" s="211">
        <v>0.2680224916933921</v>
      </c>
      <c r="Y8081" s="211">
        <v>0.66453540091251728</v>
      </c>
      <c r="Z8081" s="211">
        <v>0.14840466922738602</v>
      </c>
      <c r="AA8081" s="212">
        <v>0.12496698924123185</v>
      </c>
    </row>
    <row r="8082" spans="1:27" x14ac:dyDescent="0.35">
      <c r="A8082" s="210" t="s">
        <v>8758</v>
      </c>
      <c r="B8082" s="217">
        <v>119.31430645383068</v>
      </c>
      <c r="C8082" s="211">
        <v>7.8073104242968636E-2</v>
      </c>
      <c r="D8082" s="211">
        <v>0.11810291580752022</v>
      </c>
      <c r="E8082" s="211">
        <v>7.1751881924556601E-2</v>
      </c>
      <c r="F8082" s="211">
        <v>8.7256704108714112E-2</v>
      </c>
      <c r="G8082" s="211">
        <v>0.11909511569337118</v>
      </c>
      <c r="H8082" s="211">
        <v>0.10727172343870613</v>
      </c>
      <c r="I8082" s="211">
        <v>0.44904005773876621</v>
      </c>
      <c r="J8082" s="211">
        <v>0.48018395620058885</v>
      </c>
      <c r="K8082" s="211">
        <v>0.55746438070262327</v>
      </c>
      <c r="L8082" s="211">
        <v>0.28036009982022608</v>
      </c>
      <c r="M8082" s="211">
        <v>0.1113239031126794</v>
      </c>
      <c r="N8082" s="211">
        <v>0.42969428221405792</v>
      </c>
      <c r="O8082" s="211">
        <v>0.56497392407299796</v>
      </c>
      <c r="P8082" s="211">
        <v>6.5697822144237639E-2</v>
      </c>
      <c r="Q8082" s="211">
        <v>0.15540631209121719</v>
      </c>
      <c r="R8082" s="211">
        <v>0.47906280633030712</v>
      </c>
      <c r="S8082" s="211">
        <v>0.43661700880015725</v>
      </c>
      <c r="T8082" s="211">
        <v>0.48715635920374178</v>
      </c>
      <c r="U8082" s="211">
        <v>0.39622082540125475</v>
      </c>
      <c r="V8082" s="211">
        <v>7.6192160831467598E-2</v>
      </c>
      <c r="W8082" s="211">
        <v>0.52579794504822741</v>
      </c>
      <c r="X8082" s="211">
        <v>0.28086384058153752</v>
      </c>
      <c r="Y8082" s="211">
        <v>0.66469280470203684</v>
      </c>
      <c r="Z8082" s="211">
        <v>0.13775543221834433</v>
      </c>
      <c r="AA8082" s="212">
        <v>0.12026659161284345</v>
      </c>
    </row>
    <row r="8083" spans="1:27" x14ac:dyDescent="0.35">
      <c r="A8083" s="210" t="s">
        <v>8759</v>
      </c>
      <c r="B8083" s="217">
        <v>185.94460017419436</v>
      </c>
      <c r="C8083" s="211">
        <v>5.3644360565642056E-2</v>
      </c>
      <c r="D8083" s="211">
        <v>0.1248498264351429</v>
      </c>
      <c r="E8083" s="211">
        <v>7.4701644778468468E-2</v>
      </c>
      <c r="F8083" s="211">
        <v>8.3768595151897329E-2</v>
      </c>
      <c r="G8083" s="211">
        <v>0.11912043962881406</v>
      </c>
      <c r="H8083" s="211">
        <v>0.1106937446084654</v>
      </c>
      <c r="I8083" s="211">
        <v>0.50368529014430052</v>
      </c>
      <c r="J8083" s="211">
        <v>0.46898436911206676</v>
      </c>
      <c r="K8083" s="211">
        <v>0.63060952116391411</v>
      </c>
      <c r="L8083" s="211">
        <v>0.27533035484046864</v>
      </c>
      <c r="M8083" s="211">
        <v>0.10190656657680629</v>
      </c>
      <c r="N8083" s="211">
        <v>0.51659856104048218</v>
      </c>
      <c r="O8083" s="211">
        <v>0.70096551937395157</v>
      </c>
      <c r="P8083" s="211">
        <v>7.0822442129717639E-2</v>
      </c>
      <c r="Q8083" s="211">
        <v>0.10196796779258788</v>
      </c>
      <c r="R8083" s="211">
        <v>0.42322244104260881</v>
      </c>
      <c r="S8083" s="211">
        <v>0.26984331980959564</v>
      </c>
      <c r="T8083" s="211">
        <v>0.56428319914087488</v>
      </c>
      <c r="U8083" s="211">
        <v>0.3820326384390399</v>
      </c>
      <c r="V8083" s="211">
        <v>0.18258856756460434</v>
      </c>
      <c r="W8083" s="211">
        <v>0.55719011892699588</v>
      </c>
      <c r="X8083" s="211">
        <v>0.30998493925014947</v>
      </c>
      <c r="Y8083" s="211">
        <v>0.65620169062791978</v>
      </c>
      <c r="Z8083" s="211">
        <v>0.14862097981904188</v>
      </c>
      <c r="AA8083" s="212">
        <v>0.11705451179793393</v>
      </c>
    </row>
    <row r="8084" spans="1:27" x14ac:dyDescent="0.35">
      <c r="A8084" s="210" t="s">
        <v>8760</v>
      </c>
      <c r="B8084" s="217">
        <v>130.35686147396089</v>
      </c>
      <c r="C8084" s="211">
        <v>6.0324872836361412E-2</v>
      </c>
      <c r="D8084" s="211">
        <v>0.12215016789145423</v>
      </c>
      <c r="E8084" s="211">
        <v>7.0984879459633485E-2</v>
      </c>
      <c r="F8084" s="211">
        <v>9.0205939188803402E-2</v>
      </c>
      <c r="G8084" s="211">
        <v>0.1189815552674056</v>
      </c>
      <c r="H8084" s="211">
        <v>0.11944818766146854</v>
      </c>
      <c r="I8084" s="211">
        <v>0.50548286646718787</v>
      </c>
      <c r="J8084" s="211">
        <v>0.40615181867451888</v>
      </c>
      <c r="K8084" s="211">
        <v>0.57392857499335059</v>
      </c>
      <c r="L8084" s="211">
        <v>0.27787515264533397</v>
      </c>
      <c r="M8084" s="211">
        <v>0.10815646245635295</v>
      </c>
      <c r="N8084" s="211">
        <v>0.3874372469316123</v>
      </c>
      <c r="O8084" s="211">
        <v>0.6582862177284754</v>
      </c>
      <c r="P8084" s="211">
        <v>6.6395501608568677E-2</v>
      </c>
      <c r="Q8084" s="211">
        <v>0.10148048667381369</v>
      </c>
      <c r="R8084" s="211">
        <v>0.39279571030711219</v>
      </c>
      <c r="S8084" s="211">
        <v>0.31446644975710958</v>
      </c>
      <c r="T8084" s="211">
        <v>0.56469886851302475</v>
      </c>
      <c r="U8084" s="211">
        <v>0.41906955752800878</v>
      </c>
      <c r="V8084" s="211">
        <v>8.6383354744456131E-2</v>
      </c>
      <c r="W8084" s="211">
        <v>0.54829293199121365</v>
      </c>
      <c r="X8084" s="211">
        <v>0.30034656245714791</v>
      </c>
      <c r="Y8084" s="211">
        <v>0.65885394668876496</v>
      </c>
      <c r="Z8084" s="211">
        <v>0.13964127035976212</v>
      </c>
      <c r="AA8084" s="212">
        <v>0.11597356364126556</v>
      </c>
    </row>
    <row r="8085" spans="1:27" x14ac:dyDescent="0.35">
      <c r="A8085" s="210" t="s">
        <v>8761</v>
      </c>
      <c r="B8085" s="217">
        <v>179.45675561231877</v>
      </c>
      <c r="C8085" s="211">
        <v>6.0314538974875043E-2</v>
      </c>
      <c r="D8085" s="211">
        <v>0.118091360041437</v>
      </c>
      <c r="E8085" s="211">
        <v>8.6883471506974772E-2</v>
      </c>
      <c r="F8085" s="211">
        <v>9.4953402719343744E-2</v>
      </c>
      <c r="G8085" s="211">
        <v>0.11840835413829284</v>
      </c>
      <c r="H8085" s="211">
        <v>0.12468875555759873</v>
      </c>
      <c r="I8085" s="211">
        <v>0.4098307890251876</v>
      </c>
      <c r="J8085" s="211">
        <v>0.49005122885852104</v>
      </c>
      <c r="K8085" s="211">
        <v>0.54699761502542521</v>
      </c>
      <c r="L8085" s="211">
        <v>0.27390353805326911</v>
      </c>
      <c r="M8085" s="211">
        <v>9.268336743034214E-2</v>
      </c>
      <c r="N8085" s="211">
        <v>0.50222206916437673</v>
      </c>
      <c r="O8085" s="211">
        <v>0.72025439629277455</v>
      </c>
      <c r="P8085" s="211">
        <v>7.1745995439979296E-2</v>
      </c>
      <c r="Q8085" s="211">
        <v>8.7082035635451471E-2</v>
      </c>
      <c r="R8085" s="211">
        <v>0.43876695774947277</v>
      </c>
      <c r="S8085" s="211">
        <v>0.34641932895345939</v>
      </c>
      <c r="T8085" s="211">
        <v>0.51691586661119104</v>
      </c>
      <c r="U8085" s="211">
        <v>0.48906038318010614</v>
      </c>
      <c r="V8085" s="211">
        <v>0.16591296036708877</v>
      </c>
      <c r="W8085" s="211">
        <v>0.52515064506258824</v>
      </c>
      <c r="X8085" s="211">
        <v>0.28509210631216136</v>
      </c>
      <c r="Y8085" s="211">
        <v>0.64633011607344359</v>
      </c>
      <c r="Z8085" s="211">
        <v>0.1497625257496801</v>
      </c>
      <c r="AA8085" s="212">
        <v>0.118356947252353</v>
      </c>
    </row>
    <row r="8086" spans="1:27" x14ac:dyDescent="0.35">
      <c r="A8086" s="210" t="s">
        <v>8762</v>
      </c>
      <c r="B8086" s="217">
        <v>134.97753498831798</v>
      </c>
      <c r="C8086" s="211">
        <v>5.6497061588823623E-2</v>
      </c>
      <c r="D8086" s="211">
        <v>0.11525423747930187</v>
      </c>
      <c r="E8086" s="211">
        <v>7.984671748839911E-2</v>
      </c>
      <c r="F8086" s="211">
        <v>8.0712814403254909E-2</v>
      </c>
      <c r="G8086" s="211">
        <v>0.12182379817026584</v>
      </c>
      <c r="H8086" s="211">
        <v>0.10671248037814943</v>
      </c>
      <c r="I8086" s="211">
        <v>0.53073037938264989</v>
      </c>
      <c r="J8086" s="211">
        <v>0.48038128483158921</v>
      </c>
      <c r="K8086" s="211">
        <v>0.56929277771744524</v>
      </c>
      <c r="L8086" s="211">
        <v>0.27890732843006466</v>
      </c>
      <c r="M8086" s="211">
        <v>0.10104829290542595</v>
      </c>
      <c r="N8086" s="211">
        <v>0.50570814622117666</v>
      </c>
      <c r="O8086" s="211">
        <v>0.71391553247774131</v>
      </c>
      <c r="P8086" s="211">
        <v>6.982172766207069E-2</v>
      </c>
      <c r="Q8086" s="211">
        <v>7.336661123323536E-2</v>
      </c>
      <c r="R8086" s="211">
        <v>0.42635363770995055</v>
      </c>
      <c r="S8086" s="211">
        <v>0.36416108832467409</v>
      </c>
      <c r="T8086" s="211">
        <v>0.54465249399661397</v>
      </c>
      <c r="U8086" s="211">
        <v>0.44036998729271293</v>
      </c>
      <c r="V8086" s="211">
        <v>6.3910514820106401E-2</v>
      </c>
      <c r="W8086" s="211">
        <v>0.5912411120606117</v>
      </c>
      <c r="X8086" s="211">
        <v>0.31267385253262525</v>
      </c>
      <c r="Y8086" s="211">
        <v>0.64211995670203537</v>
      </c>
      <c r="Z8086" s="211">
        <v>0.14943383345060596</v>
      </c>
      <c r="AA8086" s="212">
        <v>0.11428849386783131</v>
      </c>
    </row>
    <row r="8087" spans="1:27" x14ac:dyDescent="0.35">
      <c r="A8087" s="210" t="s">
        <v>8763</v>
      </c>
      <c r="B8087" s="217">
        <v>126.29532928852322</v>
      </c>
      <c r="C8087" s="211">
        <v>6.4691697806697215E-2</v>
      </c>
      <c r="D8087" s="211">
        <v>0.12886038579232895</v>
      </c>
      <c r="E8087" s="211">
        <v>8.0214892697687876E-2</v>
      </c>
      <c r="F8087" s="211">
        <v>8.4924275984873634E-2</v>
      </c>
      <c r="G8087" s="211">
        <v>0.11484982819872788</v>
      </c>
      <c r="H8087" s="211">
        <v>0.12087868707580461</v>
      </c>
      <c r="I8087" s="211">
        <v>0.53781968235212729</v>
      </c>
      <c r="J8087" s="211">
        <v>0.45315353657731794</v>
      </c>
      <c r="K8087" s="211">
        <v>0.61479782699742713</v>
      </c>
      <c r="L8087" s="211">
        <v>0.27437319370566943</v>
      </c>
      <c r="M8087" s="211">
        <v>0.10742274009809077</v>
      </c>
      <c r="N8087" s="211">
        <v>0.43312714167548672</v>
      </c>
      <c r="O8087" s="211">
        <v>0.76741713060323968</v>
      </c>
      <c r="P8087" s="211">
        <v>6.7868562504624377E-2</v>
      </c>
      <c r="Q8087" s="211">
        <v>8.5554983635899445E-2</v>
      </c>
      <c r="R8087" s="211">
        <v>0.45414675165832707</v>
      </c>
      <c r="S8087" s="211">
        <v>0.35442622933236856</v>
      </c>
      <c r="T8087" s="211">
        <v>0.50524676554813563</v>
      </c>
      <c r="U8087" s="211">
        <v>0.38861455543150381</v>
      </c>
      <c r="V8087" s="211">
        <v>6.4437153083691384E-2</v>
      </c>
      <c r="W8087" s="211">
        <v>0.53280485763791163</v>
      </c>
      <c r="X8087" s="211">
        <v>0.29502674672773183</v>
      </c>
      <c r="Y8087" s="211">
        <v>0.72114224089801349</v>
      </c>
      <c r="Z8087" s="211">
        <v>0.14927158125063802</v>
      </c>
      <c r="AA8087" s="212">
        <v>0.1212374976503032</v>
      </c>
    </row>
    <row r="8088" spans="1:27" x14ac:dyDescent="0.35">
      <c r="A8088" s="210" t="s">
        <v>8764</v>
      </c>
      <c r="B8088" s="217">
        <v>124.51704798284671</v>
      </c>
      <c r="C8088" s="211">
        <v>6.1873001479706133E-2</v>
      </c>
      <c r="D8088" s="211">
        <v>0.13000057579961175</v>
      </c>
      <c r="E8088" s="211">
        <v>8.3269994865365057E-2</v>
      </c>
      <c r="F8088" s="211">
        <v>9.0827492453942713E-2</v>
      </c>
      <c r="G8088" s="211">
        <v>0.12582682347097693</v>
      </c>
      <c r="H8088" s="211">
        <v>0.11722585653346701</v>
      </c>
      <c r="I8088" s="211">
        <v>0.50894202343002692</v>
      </c>
      <c r="J8088" s="211">
        <v>0.42272175186431499</v>
      </c>
      <c r="K8088" s="211">
        <v>0.61591256386448523</v>
      </c>
      <c r="L8088" s="211">
        <v>0.27473187292514983</v>
      </c>
      <c r="M8088" s="211">
        <v>0.11545944725754774</v>
      </c>
      <c r="N8088" s="211">
        <v>0.4122840561105916</v>
      </c>
      <c r="O8088" s="211">
        <v>0.69880193229945187</v>
      </c>
      <c r="P8088" s="211">
        <v>6.8639292472915142E-2</v>
      </c>
      <c r="Q8088" s="211">
        <v>6.1395736337360091E-2</v>
      </c>
      <c r="R8088" s="211">
        <v>0.47364501813745918</v>
      </c>
      <c r="S8088" s="211">
        <v>0.37582184770780486</v>
      </c>
      <c r="T8088" s="211">
        <v>0.60601712470635405</v>
      </c>
      <c r="U8088" s="211">
        <v>0.34159220490950792</v>
      </c>
      <c r="V8088" s="211">
        <v>6.2958845358347448E-2</v>
      </c>
      <c r="W8088" s="211">
        <v>0.62595496656215355</v>
      </c>
      <c r="X8088" s="211">
        <v>0.41410129677822982</v>
      </c>
      <c r="Y8088" s="211">
        <v>0.6396676231670253</v>
      </c>
      <c r="Z8088" s="211">
        <v>0.14820650273419192</v>
      </c>
      <c r="AA8088" s="212">
        <v>0.12024766569348594</v>
      </c>
    </row>
    <row r="8089" spans="1:27" x14ac:dyDescent="0.35">
      <c r="A8089" s="210" t="s">
        <v>8765</v>
      </c>
      <c r="B8089" s="217">
        <v>138.24854295334467</v>
      </c>
      <c r="C8089" s="211">
        <v>7.4148374037862896E-2</v>
      </c>
      <c r="D8089" s="211">
        <v>0.12806235685936956</v>
      </c>
      <c r="E8089" s="211">
        <v>7.5854117534992674E-2</v>
      </c>
      <c r="F8089" s="211">
        <v>8.4355049453948339E-2</v>
      </c>
      <c r="G8089" s="211">
        <v>0.12166611764735059</v>
      </c>
      <c r="H8089" s="211">
        <v>0.11027246928367457</v>
      </c>
      <c r="I8089" s="211">
        <v>0.52741695832093249</v>
      </c>
      <c r="J8089" s="211">
        <v>0.4381998382126116</v>
      </c>
      <c r="K8089" s="211">
        <v>0.62148033373265288</v>
      </c>
      <c r="L8089" s="211">
        <v>0.26933298201206018</v>
      </c>
      <c r="M8089" s="211">
        <v>9.2160531597268849E-2</v>
      </c>
      <c r="N8089" s="211">
        <v>0.43109148271328535</v>
      </c>
      <c r="O8089" s="211">
        <v>0.77492255550379752</v>
      </c>
      <c r="P8089" s="211">
        <v>6.5911827210026072E-2</v>
      </c>
      <c r="Q8089" s="211">
        <v>0.12579584341671546</v>
      </c>
      <c r="R8089" s="211">
        <v>0.47704985910989856</v>
      </c>
      <c r="S8089" s="211">
        <v>0.2623615207879626</v>
      </c>
      <c r="T8089" s="211">
        <v>0.58782480166023565</v>
      </c>
      <c r="U8089" s="211">
        <v>0.37871663191109484</v>
      </c>
      <c r="V8089" s="211">
        <v>0.12131709761021331</v>
      </c>
      <c r="W8089" s="211">
        <v>0.52669593065831499</v>
      </c>
      <c r="X8089" s="211">
        <v>0.23545126944909897</v>
      </c>
      <c r="Y8089" s="211">
        <v>0.66887451457114699</v>
      </c>
      <c r="Z8089" s="211">
        <v>0.14514538303805238</v>
      </c>
      <c r="AA8089" s="212">
        <v>0.12390881940780769</v>
      </c>
    </row>
    <row r="8090" spans="1:27" x14ac:dyDescent="0.35">
      <c r="A8090" s="210" t="s">
        <v>8766</v>
      </c>
      <c r="B8090" s="217">
        <v>144.83645350635101</v>
      </c>
      <c r="C8090" s="211">
        <v>5.7856662045189265E-2</v>
      </c>
      <c r="D8090" s="211">
        <v>0.12409698655583956</v>
      </c>
      <c r="E8090" s="211">
        <v>7.9119469205399279E-2</v>
      </c>
      <c r="F8090" s="211">
        <v>7.2275118723805654E-2</v>
      </c>
      <c r="G8090" s="211">
        <v>0.12357709892548188</v>
      </c>
      <c r="H8090" s="211">
        <v>0.11742463959620916</v>
      </c>
      <c r="I8090" s="211">
        <v>0.45191936607688488</v>
      </c>
      <c r="J8090" s="211">
        <v>0.45584549913139655</v>
      </c>
      <c r="K8090" s="211">
        <v>0.61206206662521156</v>
      </c>
      <c r="L8090" s="211">
        <v>0.27687204671878846</v>
      </c>
      <c r="M8090" s="211">
        <v>0.10731869778173628</v>
      </c>
      <c r="N8090" s="211">
        <v>0.41167753832433229</v>
      </c>
      <c r="O8090" s="211">
        <v>0.66302606666512243</v>
      </c>
      <c r="P8090" s="211">
        <v>7.3437859846978884E-2</v>
      </c>
      <c r="Q8090" s="211">
        <v>0.13718773448692231</v>
      </c>
      <c r="R8090" s="211">
        <v>0.46041119831854022</v>
      </c>
      <c r="S8090" s="211">
        <v>0.32012638467119114</v>
      </c>
      <c r="T8090" s="211">
        <v>0.54249641348146405</v>
      </c>
      <c r="U8090" s="211">
        <v>0.37145424870383031</v>
      </c>
      <c r="V8090" s="211">
        <v>9.6208492835603607E-2</v>
      </c>
      <c r="W8090" s="211">
        <v>0.52626885783105193</v>
      </c>
      <c r="X8090" s="211">
        <v>0.28160573718536597</v>
      </c>
      <c r="Y8090" s="211">
        <v>0.71300531559156644</v>
      </c>
      <c r="Z8090" s="211">
        <v>0.14788486066692047</v>
      </c>
      <c r="AA8090" s="212">
        <v>0.12118971500409031</v>
      </c>
    </row>
    <row r="8091" spans="1:27" x14ac:dyDescent="0.35">
      <c r="A8091" s="210" t="s">
        <v>8767</v>
      </c>
      <c r="B8091" s="217">
        <v>127.66296202359203</v>
      </c>
      <c r="C8091" s="211">
        <v>4.863094429450928E-2</v>
      </c>
      <c r="D8091" s="211">
        <v>0.12724367652952895</v>
      </c>
      <c r="E8091" s="211">
        <v>8.3362623380098755E-2</v>
      </c>
      <c r="F8091" s="211">
        <v>0.11408331085931718</v>
      </c>
      <c r="G8091" s="211">
        <v>0.11949619462312207</v>
      </c>
      <c r="H8091" s="211">
        <v>0.12573148629581521</v>
      </c>
      <c r="I8091" s="211">
        <v>0.48413388229349397</v>
      </c>
      <c r="J8091" s="211">
        <v>0.42401648445487655</v>
      </c>
      <c r="K8091" s="211">
        <v>0.62321523466872986</v>
      </c>
      <c r="L8091" s="211">
        <v>0.27441090936588008</v>
      </c>
      <c r="M8091" s="211">
        <v>9.0031048588750412E-2</v>
      </c>
      <c r="N8091" s="211">
        <v>0.48505881441690185</v>
      </c>
      <c r="O8091" s="211">
        <v>0.75348141894275766</v>
      </c>
      <c r="P8091" s="211">
        <v>7.2852225661063488E-2</v>
      </c>
      <c r="Q8091" s="211">
        <v>8.3223764121390736E-2</v>
      </c>
      <c r="R8091" s="211">
        <v>0.4584720128738522</v>
      </c>
      <c r="S8091" s="211">
        <v>0.41103823885840912</v>
      </c>
      <c r="T8091" s="211">
        <v>0.59781592580552956</v>
      </c>
      <c r="U8091" s="211">
        <v>0.3745192502711473</v>
      </c>
      <c r="V8091" s="211">
        <v>5.7376753975883765E-2</v>
      </c>
      <c r="W8091" s="211">
        <v>0.51262434141502433</v>
      </c>
      <c r="X8091" s="211">
        <v>0.3981352138480479</v>
      </c>
      <c r="Y8091" s="211">
        <v>0.73631964699263608</v>
      </c>
      <c r="Z8091" s="211">
        <v>0.14996861890281754</v>
      </c>
      <c r="AA8091" s="212">
        <v>0.12354846895513474</v>
      </c>
    </row>
    <row r="8092" spans="1:27" x14ac:dyDescent="0.35">
      <c r="A8092" s="210" t="s">
        <v>8768</v>
      </c>
      <c r="B8092" s="217">
        <v>149.77403472118709</v>
      </c>
      <c r="C8092" s="211">
        <v>8.4993482026503933E-2</v>
      </c>
      <c r="D8092" s="211">
        <v>0.13098546189275057</v>
      </c>
      <c r="E8092" s="211">
        <v>6.9362271556469887E-2</v>
      </c>
      <c r="F8092" s="211">
        <v>8.9824603439566983E-2</v>
      </c>
      <c r="G8092" s="211">
        <v>0.11455980157845812</v>
      </c>
      <c r="H8092" s="211">
        <v>0.11928514838876128</v>
      </c>
      <c r="I8092" s="211">
        <v>0.43263426232520319</v>
      </c>
      <c r="J8092" s="211">
        <v>0.45734642619903887</v>
      </c>
      <c r="K8092" s="211">
        <v>0.61531731620978269</v>
      </c>
      <c r="L8092" s="211">
        <v>0.28161865936426467</v>
      </c>
      <c r="M8092" s="211">
        <v>9.7111556176742317E-2</v>
      </c>
      <c r="N8092" s="211">
        <v>0.46768471719651106</v>
      </c>
      <c r="O8092" s="211">
        <v>0.76833621174084998</v>
      </c>
      <c r="P8092" s="211">
        <v>6.624359293738015E-2</v>
      </c>
      <c r="Q8092" s="211">
        <v>0.10559520643515213</v>
      </c>
      <c r="R8092" s="211">
        <v>0.42905706095153784</v>
      </c>
      <c r="S8092" s="211">
        <v>0.36064489274580103</v>
      </c>
      <c r="T8092" s="211">
        <v>0.55345261783668209</v>
      </c>
      <c r="U8092" s="211">
        <v>0.40070818365189798</v>
      </c>
      <c r="V8092" s="211">
        <v>0.14133574249509551</v>
      </c>
      <c r="W8092" s="211">
        <v>0.53654359185455636</v>
      </c>
      <c r="X8092" s="211">
        <v>0.33061169175555005</v>
      </c>
      <c r="Y8092" s="211">
        <v>0.60594141058580797</v>
      </c>
      <c r="Z8092" s="211">
        <v>0.14968003700568561</v>
      </c>
      <c r="AA8092" s="212">
        <v>0.11862111464131914</v>
      </c>
    </row>
    <row r="8093" spans="1:27" x14ac:dyDescent="0.35">
      <c r="A8093" s="210" t="s">
        <v>8769</v>
      </c>
      <c r="B8093" s="217">
        <v>136.91209057692157</v>
      </c>
      <c r="C8093" s="211">
        <v>5.3180139632523757E-2</v>
      </c>
      <c r="D8093" s="211">
        <v>0.12358282471512784</v>
      </c>
      <c r="E8093" s="211">
        <v>7.9332735369590235E-2</v>
      </c>
      <c r="F8093" s="211">
        <v>0.10088348026970308</v>
      </c>
      <c r="G8093" s="211">
        <v>0.1246380673137597</v>
      </c>
      <c r="H8093" s="211">
        <v>0.11850667686004102</v>
      </c>
      <c r="I8093" s="211">
        <v>0.50804811223423563</v>
      </c>
      <c r="J8093" s="211">
        <v>0.4699935513865619</v>
      </c>
      <c r="K8093" s="211">
        <v>0.62509586467440503</v>
      </c>
      <c r="L8093" s="211">
        <v>0.27565276715442794</v>
      </c>
      <c r="M8093" s="211">
        <v>9.112319893223525E-2</v>
      </c>
      <c r="N8093" s="211">
        <v>0.51753453328300125</v>
      </c>
      <c r="O8093" s="211">
        <v>0.62569868170152698</v>
      </c>
      <c r="P8093" s="211">
        <v>6.5303787180101866E-2</v>
      </c>
      <c r="Q8093" s="211">
        <v>0.11861831647259796</v>
      </c>
      <c r="R8093" s="211">
        <v>0.41505245119199907</v>
      </c>
      <c r="S8093" s="211">
        <v>0.30770552125159767</v>
      </c>
      <c r="T8093" s="211">
        <v>0.56228714524245937</v>
      </c>
      <c r="U8093" s="211">
        <v>0.47319490324350405</v>
      </c>
      <c r="V8093" s="211">
        <v>9.3395781931540744E-2</v>
      </c>
      <c r="W8093" s="211">
        <v>0.59427050380992497</v>
      </c>
      <c r="X8093" s="211">
        <v>0.30528806911395751</v>
      </c>
      <c r="Y8093" s="211">
        <v>0.69495881050665709</v>
      </c>
      <c r="Z8093" s="211">
        <v>0.14644640092330863</v>
      </c>
      <c r="AA8093" s="212">
        <v>0.12313962403567727</v>
      </c>
    </row>
    <row r="8094" spans="1:27" x14ac:dyDescent="0.35">
      <c r="A8094" s="210" t="s">
        <v>8770</v>
      </c>
      <c r="B8094" s="217">
        <v>198.22398091374117</v>
      </c>
      <c r="C8094" s="211">
        <v>6.6710132330437807E-2</v>
      </c>
      <c r="D8094" s="211">
        <v>0.1246999981672563</v>
      </c>
      <c r="E8094" s="211">
        <v>7.9795767245117957E-2</v>
      </c>
      <c r="F8094" s="211">
        <v>7.605665894784619E-2</v>
      </c>
      <c r="G8094" s="211">
        <v>0.12101683224947497</v>
      </c>
      <c r="H8094" s="211">
        <v>0.1105495027201253</v>
      </c>
      <c r="I8094" s="211">
        <v>0.51234744314809388</v>
      </c>
      <c r="J8094" s="211">
        <v>0.42109116396200902</v>
      </c>
      <c r="K8094" s="211">
        <v>0.58726554465438097</v>
      </c>
      <c r="L8094" s="211">
        <v>0.26975419643209958</v>
      </c>
      <c r="M8094" s="211">
        <v>8.7713381581892153E-2</v>
      </c>
      <c r="N8094" s="211">
        <v>0.4252886567939147</v>
      </c>
      <c r="O8094" s="211">
        <v>0.73244660034825437</v>
      </c>
      <c r="P8094" s="211">
        <v>7.0721630973215932E-2</v>
      </c>
      <c r="Q8094" s="211">
        <v>8.0481346800810566E-2</v>
      </c>
      <c r="R8094" s="211">
        <v>0.40455689176341009</v>
      </c>
      <c r="S8094" s="211">
        <v>0.30302116762868508</v>
      </c>
      <c r="T8094" s="211">
        <v>0.60332383155773983</v>
      </c>
      <c r="U8094" s="211">
        <v>0.54573612257379123</v>
      </c>
      <c r="V8094" s="211">
        <v>0.16074825416301644</v>
      </c>
      <c r="W8094" s="211">
        <v>0.56072518268596228</v>
      </c>
      <c r="X8094" s="211">
        <v>0.29569750678156786</v>
      </c>
      <c r="Y8094" s="211">
        <v>0.67630283306711181</v>
      </c>
      <c r="Z8094" s="211">
        <v>0.1439552520729121</v>
      </c>
      <c r="AA8094" s="212">
        <v>0.11347414635317732</v>
      </c>
    </row>
    <row r="8095" spans="1:27" x14ac:dyDescent="0.35">
      <c r="A8095" s="210" t="s">
        <v>8771</v>
      </c>
      <c r="B8095" s="217">
        <v>148.59084602104278</v>
      </c>
      <c r="C8095" s="211">
        <v>8.005034075091659E-2</v>
      </c>
      <c r="D8095" s="211">
        <v>0.1280944113186982</v>
      </c>
      <c r="E8095" s="211">
        <v>7.0777237664797252E-2</v>
      </c>
      <c r="F8095" s="211">
        <v>8.8342550894269803E-2</v>
      </c>
      <c r="G8095" s="211">
        <v>0.11949503287355086</v>
      </c>
      <c r="H8095" s="211">
        <v>0.12064771860128054</v>
      </c>
      <c r="I8095" s="211">
        <v>0.53650605668263396</v>
      </c>
      <c r="J8095" s="211">
        <v>0.38470579635160312</v>
      </c>
      <c r="K8095" s="211">
        <v>0.62625094402877146</v>
      </c>
      <c r="L8095" s="211">
        <v>0.27429320444269895</v>
      </c>
      <c r="M8095" s="211">
        <v>0.10250083805982584</v>
      </c>
      <c r="N8095" s="211">
        <v>0.46592422057152783</v>
      </c>
      <c r="O8095" s="211">
        <v>0.74473198676812313</v>
      </c>
      <c r="P8095" s="211">
        <v>7.1311488318246866E-2</v>
      </c>
      <c r="Q8095" s="211">
        <v>0.10934732101459324</v>
      </c>
      <c r="R8095" s="211">
        <v>0.44290157910182154</v>
      </c>
      <c r="S8095" s="211">
        <v>0.3759562823563759</v>
      </c>
      <c r="T8095" s="211">
        <v>0.56806576570406364</v>
      </c>
      <c r="U8095" s="211">
        <v>0.40728323144208578</v>
      </c>
      <c r="V8095" s="211">
        <v>8.2862289411378576E-2</v>
      </c>
      <c r="W8095" s="211">
        <v>0.50673551445679377</v>
      </c>
      <c r="X8095" s="211">
        <v>0.38346928719516743</v>
      </c>
      <c r="Y8095" s="211">
        <v>0.78889173288233183</v>
      </c>
      <c r="Z8095" s="211">
        <v>0.14834758750537283</v>
      </c>
      <c r="AA8095" s="212">
        <v>0.11932586476846591</v>
      </c>
    </row>
    <row r="8096" spans="1:27" x14ac:dyDescent="0.35">
      <c r="A8096" s="210" t="s">
        <v>8772</v>
      </c>
      <c r="B8096" s="217">
        <v>154.96693024668534</v>
      </c>
      <c r="C8096" s="211">
        <v>5.9719090133943081E-2</v>
      </c>
      <c r="D8096" s="211">
        <v>0.12912519192773564</v>
      </c>
      <c r="E8096" s="211">
        <v>8.1777193018194333E-2</v>
      </c>
      <c r="F8096" s="211">
        <v>7.761969228137644E-2</v>
      </c>
      <c r="G8096" s="211">
        <v>0.12461035952825761</v>
      </c>
      <c r="H8096" s="211">
        <v>0.11701730700116175</v>
      </c>
      <c r="I8096" s="211">
        <v>0.49949307102472401</v>
      </c>
      <c r="J8096" s="211">
        <v>0.469438013226608</v>
      </c>
      <c r="K8096" s="211">
        <v>0.59325326149443558</v>
      </c>
      <c r="L8096" s="211">
        <v>0.26776382471167415</v>
      </c>
      <c r="M8096" s="211">
        <v>0.11219721235025082</v>
      </c>
      <c r="N8096" s="211">
        <v>0.4095316237263496</v>
      </c>
      <c r="O8096" s="211">
        <v>0.66972689626288051</v>
      </c>
      <c r="P8096" s="211">
        <v>6.6965889505782319E-2</v>
      </c>
      <c r="Q8096" s="211">
        <v>5.5686149312369745E-2</v>
      </c>
      <c r="R8096" s="211">
        <v>0.42216933987834138</v>
      </c>
      <c r="S8096" s="211">
        <v>0.30271453222288269</v>
      </c>
      <c r="T8096" s="211">
        <v>0.602985266186294</v>
      </c>
      <c r="U8096" s="211">
        <v>0.31507176182366475</v>
      </c>
      <c r="V8096" s="211">
        <v>0.16639606424686745</v>
      </c>
      <c r="W8096" s="211">
        <v>0.5854570378546291</v>
      </c>
      <c r="X8096" s="211">
        <v>0.41340439898443082</v>
      </c>
      <c r="Y8096" s="211">
        <v>0.64726076596892079</v>
      </c>
      <c r="Z8096" s="211">
        <v>0.14162482803281909</v>
      </c>
      <c r="AA8096" s="212">
        <v>0.11881329863605217</v>
      </c>
    </row>
    <row r="8097" spans="1:27" x14ac:dyDescent="0.35">
      <c r="A8097" s="210" t="s">
        <v>8773</v>
      </c>
      <c r="B8097" s="217">
        <v>158.23221040300928</v>
      </c>
      <c r="C8097" s="211">
        <v>5.1874916307031796E-2</v>
      </c>
      <c r="D8097" s="211">
        <v>0.12870320433452678</v>
      </c>
      <c r="E8097" s="211">
        <v>7.3965930451168588E-2</v>
      </c>
      <c r="F8097" s="211">
        <v>0.10829621259700407</v>
      </c>
      <c r="G8097" s="211">
        <v>0.12188054055594819</v>
      </c>
      <c r="H8097" s="211">
        <v>0.11600697869521218</v>
      </c>
      <c r="I8097" s="211">
        <v>0.47597273860014289</v>
      </c>
      <c r="J8097" s="211">
        <v>0.4376833818362621</v>
      </c>
      <c r="K8097" s="211">
        <v>0.55625688565314346</v>
      </c>
      <c r="L8097" s="211">
        <v>0.2774327661882644</v>
      </c>
      <c r="M8097" s="211">
        <v>9.5916509139912287E-2</v>
      </c>
      <c r="N8097" s="211">
        <v>0.57486680222665976</v>
      </c>
      <c r="O8097" s="211">
        <v>0.71312067142040969</v>
      </c>
      <c r="P8097" s="211">
        <v>7.2180324654658026E-2</v>
      </c>
      <c r="Q8097" s="211">
        <v>0.12264481857506723</v>
      </c>
      <c r="R8097" s="211">
        <v>0.42283892291244091</v>
      </c>
      <c r="S8097" s="211">
        <v>0.26133273457430828</v>
      </c>
      <c r="T8097" s="211">
        <v>0.52446512616859309</v>
      </c>
      <c r="U8097" s="211">
        <v>0.32507430598165105</v>
      </c>
      <c r="V8097" s="211">
        <v>0.12746282299669934</v>
      </c>
      <c r="W8097" s="211">
        <v>0.50781602488265321</v>
      </c>
      <c r="X8097" s="211">
        <v>0.36932157680873545</v>
      </c>
      <c r="Y8097" s="211">
        <v>0.72551456398206882</v>
      </c>
      <c r="Z8097" s="211">
        <v>0.14901281465610539</v>
      </c>
      <c r="AA8097" s="212">
        <v>0.11459927938341979</v>
      </c>
    </row>
    <row r="8098" spans="1:27" x14ac:dyDescent="0.35">
      <c r="A8098" s="210" t="s">
        <v>8774</v>
      </c>
      <c r="B8098" s="217">
        <v>132.66638357491897</v>
      </c>
      <c r="C8098" s="211">
        <v>7.4770195733990033E-2</v>
      </c>
      <c r="D8098" s="211">
        <v>0.12375906995738099</v>
      </c>
      <c r="E8098" s="211">
        <v>8.2765264670404751E-2</v>
      </c>
      <c r="F8098" s="211">
        <v>0.10050220816316524</v>
      </c>
      <c r="G8098" s="211">
        <v>0.1227263103512652</v>
      </c>
      <c r="H8098" s="211">
        <v>0.11652353869615775</v>
      </c>
      <c r="I8098" s="211">
        <v>0.4739742336726116</v>
      </c>
      <c r="J8098" s="211">
        <v>0.46217172845866988</v>
      </c>
      <c r="K8098" s="211">
        <v>0.55052856467726397</v>
      </c>
      <c r="L8098" s="211">
        <v>0.27480217524263095</v>
      </c>
      <c r="M8098" s="211">
        <v>0.10368688652145031</v>
      </c>
      <c r="N8098" s="211">
        <v>0.3579476487649752</v>
      </c>
      <c r="O8098" s="211">
        <v>0.72934827104091082</v>
      </c>
      <c r="P8098" s="211">
        <v>6.9849696844361084E-2</v>
      </c>
      <c r="Q8098" s="211">
        <v>0.13124258486191184</v>
      </c>
      <c r="R8098" s="211">
        <v>0.43133845243948288</v>
      </c>
      <c r="S8098" s="211">
        <v>0.34060496465907131</v>
      </c>
      <c r="T8098" s="211">
        <v>0.59383132851430986</v>
      </c>
      <c r="U8098" s="211">
        <v>0.47513185119366985</v>
      </c>
      <c r="V8098" s="211">
        <v>6.6375651477094399E-2</v>
      </c>
      <c r="W8098" s="211">
        <v>0.49386330333473671</v>
      </c>
      <c r="X8098" s="211">
        <v>0.38950629655762786</v>
      </c>
      <c r="Y8098" s="211">
        <v>0.62458576826396806</v>
      </c>
      <c r="Z8098" s="211">
        <v>0.14878823728184304</v>
      </c>
      <c r="AA8098" s="212">
        <v>0.11738738837675582</v>
      </c>
    </row>
    <row r="8099" spans="1:27" x14ac:dyDescent="0.35">
      <c r="A8099" s="210" t="s">
        <v>8775</v>
      </c>
      <c r="B8099" s="217">
        <v>151.44915398277641</v>
      </c>
      <c r="C8099" s="211">
        <v>7.6489603486395746E-2</v>
      </c>
      <c r="D8099" s="211">
        <v>0.11778429654718138</v>
      </c>
      <c r="E8099" s="211">
        <v>8.7965247666772967E-2</v>
      </c>
      <c r="F8099" s="211">
        <v>9.3074709736112232E-2</v>
      </c>
      <c r="G8099" s="211">
        <v>0.1247221661137492</v>
      </c>
      <c r="H8099" s="211">
        <v>0.10775374184901609</v>
      </c>
      <c r="I8099" s="211">
        <v>0.50280003327812617</v>
      </c>
      <c r="J8099" s="211">
        <v>0.44245256292640822</v>
      </c>
      <c r="K8099" s="211">
        <v>0.59748136658932649</v>
      </c>
      <c r="L8099" s="211">
        <v>0.27778381052862389</v>
      </c>
      <c r="M8099" s="211">
        <v>8.4045779528577544E-2</v>
      </c>
      <c r="N8099" s="211">
        <v>0.44079354693161243</v>
      </c>
      <c r="O8099" s="211">
        <v>0.58341329151118015</v>
      </c>
      <c r="P8099" s="211">
        <v>6.6882032358099822E-2</v>
      </c>
      <c r="Q8099" s="211">
        <v>7.4642287348059305E-2</v>
      </c>
      <c r="R8099" s="211">
        <v>0.48258507661785671</v>
      </c>
      <c r="S8099" s="211">
        <v>0.33481078176877871</v>
      </c>
      <c r="T8099" s="211">
        <v>0.58141092656647708</v>
      </c>
      <c r="U8099" s="211">
        <v>0.44005831054905709</v>
      </c>
      <c r="V8099" s="211">
        <v>0.14485264338630005</v>
      </c>
      <c r="W8099" s="211">
        <v>0.49741422061834834</v>
      </c>
      <c r="X8099" s="211">
        <v>0.28382842515462692</v>
      </c>
      <c r="Y8099" s="211">
        <v>0.66471184789481119</v>
      </c>
      <c r="Z8099" s="211">
        <v>0.1497772871066434</v>
      </c>
      <c r="AA8099" s="212">
        <v>0.11894875721987586</v>
      </c>
    </row>
    <row r="8100" spans="1:27" x14ac:dyDescent="0.35">
      <c r="A8100" s="210" t="s">
        <v>8776</v>
      </c>
      <c r="B8100" s="217">
        <v>133.21049413219427</v>
      </c>
      <c r="C8100" s="211">
        <v>8.2275706871751106E-2</v>
      </c>
      <c r="D8100" s="211">
        <v>0.1295928321079238</v>
      </c>
      <c r="E8100" s="211">
        <v>7.5133697707555402E-2</v>
      </c>
      <c r="F8100" s="211">
        <v>0.10021951073749909</v>
      </c>
      <c r="G8100" s="211">
        <v>0.12019580081384038</v>
      </c>
      <c r="H8100" s="211">
        <v>0.12374252227315956</v>
      </c>
      <c r="I8100" s="211">
        <v>0.49093398248002007</v>
      </c>
      <c r="J8100" s="211">
        <v>0.4501045892844866</v>
      </c>
      <c r="K8100" s="211">
        <v>0.63349183986766933</v>
      </c>
      <c r="L8100" s="211">
        <v>0.27741771839095358</v>
      </c>
      <c r="M8100" s="211">
        <v>0.11274368770068999</v>
      </c>
      <c r="N8100" s="211">
        <v>0.41312085683978461</v>
      </c>
      <c r="O8100" s="211">
        <v>0.65132429973064454</v>
      </c>
      <c r="P8100" s="211">
        <v>6.1273746396565708E-2</v>
      </c>
      <c r="Q8100" s="211">
        <v>9.6261880430592278E-2</v>
      </c>
      <c r="R8100" s="211">
        <v>0.42396211383929761</v>
      </c>
      <c r="S8100" s="211">
        <v>0.38611558841026405</v>
      </c>
      <c r="T8100" s="211">
        <v>0.49946089092464546</v>
      </c>
      <c r="U8100" s="211">
        <v>0.51513778480786054</v>
      </c>
      <c r="V8100" s="211">
        <v>9.4996404031613663E-2</v>
      </c>
      <c r="W8100" s="211">
        <v>0.64033476630673958</v>
      </c>
      <c r="X8100" s="211">
        <v>0.40667678773388821</v>
      </c>
      <c r="Y8100" s="211">
        <v>0.60055714375044633</v>
      </c>
      <c r="Z8100" s="211">
        <v>0.14949841379135709</v>
      </c>
      <c r="AA8100" s="212">
        <v>0.1255301574884552</v>
      </c>
    </row>
    <row r="8101" spans="1:27" x14ac:dyDescent="0.35">
      <c r="A8101" s="210" t="s">
        <v>8777</v>
      </c>
      <c r="B8101" s="217">
        <v>148.88000071263752</v>
      </c>
      <c r="C8101" s="211">
        <v>5.9407034347393563E-2</v>
      </c>
      <c r="D8101" s="211">
        <v>0.12317001542878293</v>
      </c>
      <c r="E8101" s="211">
        <v>7.1484533468484157E-2</v>
      </c>
      <c r="F8101" s="211">
        <v>0.10863362870774236</v>
      </c>
      <c r="G8101" s="211">
        <v>0.12043691331065347</v>
      </c>
      <c r="H8101" s="211">
        <v>0.11934793664944411</v>
      </c>
      <c r="I8101" s="211">
        <v>0.42714344920155617</v>
      </c>
      <c r="J8101" s="211">
        <v>0.47009162311206626</v>
      </c>
      <c r="K8101" s="211">
        <v>0.57067125605131785</v>
      </c>
      <c r="L8101" s="211">
        <v>0.27166050668659492</v>
      </c>
      <c r="M8101" s="211">
        <v>0.11988591016655256</v>
      </c>
      <c r="N8101" s="211">
        <v>0.37880913864731441</v>
      </c>
      <c r="O8101" s="211">
        <v>0.67631400191656321</v>
      </c>
      <c r="P8101" s="211">
        <v>6.6694630418500933E-2</v>
      </c>
      <c r="Q8101" s="211">
        <v>6.4131202055733944E-2</v>
      </c>
      <c r="R8101" s="211">
        <v>0.45718133620653195</v>
      </c>
      <c r="S8101" s="211">
        <v>0.39380305521994297</v>
      </c>
      <c r="T8101" s="211">
        <v>0.54717842004085493</v>
      </c>
      <c r="U8101" s="211">
        <v>0.43272699020443051</v>
      </c>
      <c r="V8101" s="211">
        <v>0.13213418842519592</v>
      </c>
      <c r="W8101" s="211">
        <v>0.61027550667935437</v>
      </c>
      <c r="X8101" s="211">
        <v>0.3251695040346092</v>
      </c>
      <c r="Y8101" s="211">
        <v>0.55260066673149177</v>
      </c>
      <c r="Z8101" s="211">
        <v>0.14871989682522929</v>
      </c>
      <c r="AA8101" s="212">
        <v>0.11650826704662191</v>
      </c>
    </row>
    <row r="8102" spans="1:27" x14ac:dyDescent="0.35">
      <c r="A8102" s="210" t="s">
        <v>8778</v>
      </c>
      <c r="B8102" s="217">
        <v>135.6882092106882</v>
      </c>
      <c r="C8102" s="211">
        <v>6.2746824468366366E-2</v>
      </c>
      <c r="D8102" s="211">
        <v>0.12979613049562921</v>
      </c>
      <c r="E8102" s="211">
        <v>7.3063073435083156E-2</v>
      </c>
      <c r="F8102" s="211">
        <v>0.11663726091254806</v>
      </c>
      <c r="G8102" s="211">
        <v>0.12161191892739653</v>
      </c>
      <c r="H8102" s="211">
        <v>0.12347208870523312</v>
      </c>
      <c r="I8102" s="211">
        <v>0.48226330418420882</v>
      </c>
      <c r="J8102" s="211">
        <v>0.44501712948398942</v>
      </c>
      <c r="K8102" s="211">
        <v>0.61896711308432195</v>
      </c>
      <c r="L8102" s="211">
        <v>0.27948150173855602</v>
      </c>
      <c r="M8102" s="211">
        <v>9.3283586782525782E-2</v>
      </c>
      <c r="N8102" s="211">
        <v>0.53467445719902029</v>
      </c>
      <c r="O8102" s="211">
        <v>0.62817327863878214</v>
      </c>
      <c r="P8102" s="211">
        <v>6.7524052059162537E-2</v>
      </c>
      <c r="Q8102" s="211">
        <v>0.1222144804871389</v>
      </c>
      <c r="R8102" s="211">
        <v>0.41478360236050937</v>
      </c>
      <c r="S8102" s="211">
        <v>0.27965849937046899</v>
      </c>
      <c r="T8102" s="211">
        <v>0.50490960355332792</v>
      </c>
      <c r="U8102" s="211">
        <v>0.41259782374604226</v>
      </c>
      <c r="V8102" s="211">
        <v>7.7218750887972254E-2</v>
      </c>
      <c r="W8102" s="211">
        <v>0.55688628124852568</v>
      </c>
      <c r="X8102" s="211">
        <v>0.28967176263322514</v>
      </c>
      <c r="Y8102" s="211">
        <v>0.75571969300390485</v>
      </c>
      <c r="Z8102" s="211">
        <v>0.14809176967139023</v>
      </c>
      <c r="AA8102" s="212">
        <v>0.11629382311493366</v>
      </c>
    </row>
    <row r="8103" spans="1:27" x14ac:dyDescent="0.35">
      <c r="A8103" s="210" t="s">
        <v>8779</v>
      </c>
      <c r="B8103" s="217">
        <v>149.53611339099248</v>
      </c>
      <c r="C8103" s="211">
        <v>5.5150823812816288E-2</v>
      </c>
      <c r="D8103" s="211">
        <v>0.12845329122778562</v>
      </c>
      <c r="E8103" s="211">
        <v>8.0415758241973917E-2</v>
      </c>
      <c r="F8103" s="211">
        <v>7.6578081044027121E-2</v>
      </c>
      <c r="G8103" s="211">
        <v>0.11812785263552285</v>
      </c>
      <c r="H8103" s="211">
        <v>0.12327183856893252</v>
      </c>
      <c r="I8103" s="211">
        <v>0.42618155153058618</v>
      </c>
      <c r="J8103" s="211">
        <v>0.44140154652708469</v>
      </c>
      <c r="K8103" s="211">
        <v>0.59477766958995437</v>
      </c>
      <c r="L8103" s="211">
        <v>0.27533699006544632</v>
      </c>
      <c r="M8103" s="211">
        <v>0.10725775192545152</v>
      </c>
      <c r="N8103" s="211">
        <v>0.4068113797696476</v>
      </c>
      <c r="O8103" s="211">
        <v>0.70413385859674327</v>
      </c>
      <c r="P8103" s="211">
        <v>7.2848874059836477E-2</v>
      </c>
      <c r="Q8103" s="211">
        <v>9.2422906877580507E-2</v>
      </c>
      <c r="R8103" s="211">
        <v>0.42049578434136936</v>
      </c>
      <c r="S8103" s="211">
        <v>0.2835627824503168</v>
      </c>
      <c r="T8103" s="211">
        <v>0.58054584378451524</v>
      </c>
      <c r="U8103" s="211">
        <v>0.36340738582744764</v>
      </c>
      <c r="V8103" s="211">
        <v>0.10855166108784368</v>
      </c>
      <c r="W8103" s="211">
        <v>0.50339916561675457</v>
      </c>
      <c r="X8103" s="211">
        <v>0.40242656273944982</v>
      </c>
      <c r="Y8103" s="211">
        <v>0.65196116390108938</v>
      </c>
      <c r="Z8103" s="211">
        <v>0.14383799272903394</v>
      </c>
      <c r="AA8103" s="212">
        <v>0.11770064651564253</v>
      </c>
    </row>
    <row r="8104" spans="1:27" x14ac:dyDescent="0.35">
      <c r="A8104" s="210" t="s">
        <v>8780</v>
      </c>
      <c r="B8104" s="217">
        <v>127.93415896680904</v>
      </c>
      <c r="C8104" s="211">
        <v>7.4663706504421945E-2</v>
      </c>
      <c r="D8104" s="211">
        <v>0.12123428983274556</v>
      </c>
      <c r="E8104" s="211">
        <v>8.147981842836681E-2</v>
      </c>
      <c r="F8104" s="211">
        <v>8.8957493454951214E-2</v>
      </c>
      <c r="G8104" s="211">
        <v>0.12087413601496809</v>
      </c>
      <c r="H8104" s="211">
        <v>0.11627238437761375</v>
      </c>
      <c r="I8104" s="211">
        <v>0.51875332159076182</v>
      </c>
      <c r="J8104" s="211">
        <v>0.44365195502220889</v>
      </c>
      <c r="K8104" s="211">
        <v>0.60002643789729682</v>
      </c>
      <c r="L8104" s="211">
        <v>0.27157762605375585</v>
      </c>
      <c r="M8104" s="211">
        <v>9.3791657236176773E-2</v>
      </c>
      <c r="N8104" s="211">
        <v>0.46935013012387816</v>
      </c>
      <c r="O8104" s="211">
        <v>0.75783149300538655</v>
      </c>
      <c r="P8104" s="211">
        <v>6.9630758278060312E-2</v>
      </c>
      <c r="Q8104" s="211">
        <v>7.0784916203211964E-2</v>
      </c>
      <c r="R8104" s="211">
        <v>0.44736248897961867</v>
      </c>
      <c r="S8104" s="211">
        <v>0.35793375280892881</v>
      </c>
      <c r="T8104" s="211">
        <v>0.52665918021287017</v>
      </c>
      <c r="U8104" s="211">
        <v>0.43472520261228653</v>
      </c>
      <c r="V8104" s="211">
        <v>6.6251519715993773E-2</v>
      </c>
      <c r="W8104" s="211">
        <v>0.57195766196486508</v>
      </c>
      <c r="X8104" s="211">
        <v>0.35988475931623221</v>
      </c>
      <c r="Y8104" s="211">
        <v>0.62461809058261053</v>
      </c>
      <c r="Z8104" s="211">
        <v>0.14960534188181143</v>
      </c>
      <c r="AA8104" s="212">
        <v>0.11920088694067457</v>
      </c>
    </row>
    <row r="8105" spans="1:27" x14ac:dyDescent="0.35">
      <c r="A8105" s="210" t="s">
        <v>8781</v>
      </c>
      <c r="B8105" s="217">
        <v>133.00031449569335</v>
      </c>
      <c r="C8105" s="211">
        <v>5.3884274978894989E-2</v>
      </c>
      <c r="D8105" s="211">
        <v>0.12367630628274309</v>
      </c>
      <c r="E8105" s="211">
        <v>6.8881574172416499E-2</v>
      </c>
      <c r="F8105" s="211">
        <v>8.7600790597659711E-2</v>
      </c>
      <c r="G8105" s="211">
        <v>0.11994843452186206</v>
      </c>
      <c r="H8105" s="211">
        <v>0.11843168836748882</v>
      </c>
      <c r="I8105" s="211">
        <v>0.52143957292427634</v>
      </c>
      <c r="J8105" s="211">
        <v>0.47963709819457045</v>
      </c>
      <c r="K8105" s="211">
        <v>0.60667115010573092</v>
      </c>
      <c r="L8105" s="211">
        <v>0.27144641779239603</v>
      </c>
      <c r="M8105" s="211">
        <v>0.11210359776492636</v>
      </c>
      <c r="N8105" s="211">
        <v>0.47045756413411527</v>
      </c>
      <c r="O8105" s="211">
        <v>0.69895974303908548</v>
      </c>
      <c r="P8105" s="211">
        <v>7.0282522916289697E-2</v>
      </c>
      <c r="Q8105" s="211">
        <v>8.0348252532277065E-2</v>
      </c>
      <c r="R8105" s="211">
        <v>0.44028620786776906</v>
      </c>
      <c r="S8105" s="211">
        <v>0.27783831946078391</v>
      </c>
      <c r="T8105" s="211">
        <v>0.61053086384444177</v>
      </c>
      <c r="U8105" s="211">
        <v>0.30544557332011435</v>
      </c>
      <c r="V8105" s="211">
        <v>0.11348484525908459</v>
      </c>
      <c r="W8105" s="211">
        <v>0.52969783986827634</v>
      </c>
      <c r="X8105" s="211">
        <v>0.28559464428033393</v>
      </c>
      <c r="Y8105" s="211">
        <v>0.63720638577625399</v>
      </c>
      <c r="Z8105" s="211">
        <v>0.14810554192128894</v>
      </c>
      <c r="AA8105" s="212">
        <v>0.12231003751043604</v>
      </c>
    </row>
    <row r="8106" spans="1:27" x14ac:dyDescent="0.35">
      <c r="A8106" s="210" t="s">
        <v>8782</v>
      </c>
      <c r="B8106" s="217">
        <v>122.81321918031233</v>
      </c>
      <c r="C8106" s="211">
        <v>6.5890647066890198E-2</v>
      </c>
      <c r="D8106" s="211">
        <v>0.12209425439992512</v>
      </c>
      <c r="E8106" s="211">
        <v>8.0562106432912658E-2</v>
      </c>
      <c r="F8106" s="211">
        <v>7.6888864872083837E-2</v>
      </c>
      <c r="G8106" s="211">
        <v>0.11937510671239375</v>
      </c>
      <c r="H8106" s="211">
        <v>0.12595236331226095</v>
      </c>
      <c r="I8106" s="211">
        <v>0.43245814126587423</v>
      </c>
      <c r="J8106" s="211">
        <v>0.45341664782081043</v>
      </c>
      <c r="K8106" s="211">
        <v>0.62014300171828607</v>
      </c>
      <c r="L8106" s="211">
        <v>0.26784316972859468</v>
      </c>
      <c r="M8106" s="211">
        <v>8.203107134150156E-2</v>
      </c>
      <c r="N8106" s="211">
        <v>0.52877607259582571</v>
      </c>
      <c r="O8106" s="211">
        <v>0.52866208864938158</v>
      </c>
      <c r="P8106" s="211">
        <v>7.0755011510674662E-2</v>
      </c>
      <c r="Q8106" s="211">
        <v>8.1119289438763134E-2</v>
      </c>
      <c r="R8106" s="211">
        <v>0.41410068332340821</v>
      </c>
      <c r="S8106" s="211">
        <v>0.39730998997838407</v>
      </c>
      <c r="T8106" s="211">
        <v>0.54548997948938061</v>
      </c>
      <c r="U8106" s="211">
        <v>0.50177130113651225</v>
      </c>
      <c r="V8106" s="211">
        <v>7.9016229433140267E-2</v>
      </c>
      <c r="W8106" s="211">
        <v>0.5230759903966935</v>
      </c>
      <c r="X8106" s="211">
        <v>0.25424336719755714</v>
      </c>
      <c r="Y8106" s="211">
        <v>0.56232560937835407</v>
      </c>
      <c r="Z8106" s="211">
        <v>0.14633844933653889</v>
      </c>
      <c r="AA8106" s="212">
        <v>0.12230300954408264</v>
      </c>
    </row>
    <row r="8107" spans="1:27" x14ac:dyDescent="0.35">
      <c r="A8107" s="210" t="s">
        <v>8783</v>
      </c>
      <c r="B8107" s="217">
        <v>171.85113400417487</v>
      </c>
      <c r="C8107" s="211">
        <v>4.772978405224932E-2</v>
      </c>
      <c r="D8107" s="211">
        <v>0.12719208221168146</v>
      </c>
      <c r="E8107" s="211">
        <v>8.403458198195457E-2</v>
      </c>
      <c r="F8107" s="211">
        <v>0.10703753869547405</v>
      </c>
      <c r="G8107" s="211">
        <v>0.1169180072514176</v>
      </c>
      <c r="H8107" s="211">
        <v>0.12214807164632278</v>
      </c>
      <c r="I8107" s="211">
        <v>0.49330610220250781</v>
      </c>
      <c r="J8107" s="211">
        <v>0.47924209351632874</v>
      </c>
      <c r="K8107" s="211">
        <v>0.63505357906046189</v>
      </c>
      <c r="L8107" s="211">
        <v>0.27979948934592974</v>
      </c>
      <c r="M8107" s="211">
        <v>0.10523848675582555</v>
      </c>
      <c r="N8107" s="211">
        <v>0.47361067533901913</v>
      </c>
      <c r="O8107" s="211">
        <v>0.63339594693409684</v>
      </c>
      <c r="P8107" s="211">
        <v>7.1957485824317713E-2</v>
      </c>
      <c r="Q8107" s="211">
        <v>8.4861875155961553E-2</v>
      </c>
      <c r="R8107" s="211">
        <v>0.42319955681496801</v>
      </c>
      <c r="S8107" s="211">
        <v>0.40191628550995462</v>
      </c>
      <c r="T8107" s="211">
        <v>0.52394862527240826</v>
      </c>
      <c r="U8107" s="211">
        <v>0.41857560766012891</v>
      </c>
      <c r="V8107" s="211">
        <v>0.12392455841351342</v>
      </c>
      <c r="W8107" s="211">
        <v>0.61294455943098569</v>
      </c>
      <c r="X8107" s="211">
        <v>0.38307243435972671</v>
      </c>
      <c r="Y8107" s="211">
        <v>0.60937335897842104</v>
      </c>
      <c r="Z8107" s="211">
        <v>0.14925068252674864</v>
      </c>
      <c r="AA8107" s="212">
        <v>0.11385678583202423</v>
      </c>
    </row>
    <row r="8108" spans="1:27" x14ac:dyDescent="0.35">
      <c r="A8108" s="210" t="s">
        <v>8784</v>
      </c>
      <c r="B8108" s="217">
        <v>127.0572600865362</v>
      </c>
      <c r="C8108" s="211">
        <v>6.2872875652961124E-2</v>
      </c>
      <c r="D8108" s="211">
        <v>0.1240174147829643</v>
      </c>
      <c r="E8108" s="211">
        <v>8.7751925653468024E-2</v>
      </c>
      <c r="F8108" s="211">
        <v>9.7402391515454795E-2</v>
      </c>
      <c r="G8108" s="211">
        <v>0.12071289945586183</v>
      </c>
      <c r="H8108" s="211">
        <v>0.11973483251884311</v>
      </c>
      <c r="I8108" s="211">
        <v>0.44249548381914733</v>
      </c>
      <c r="J8108" s="211">
        <v>0.48123473073508161</v>
      </c>
      <c r="K8108" s="211">
        <v>0.591706566266061</v>
      </c>
      <c r="L8108" s="211">
        <v>0.26980774119579837</v>
      </c>
      <c r="M8108" s="211">
        <v>8.7212098943955985E-2</v>
      </c>
      <c r="N8108" s="211">
        <v>0.46073718365984839</v>
      </c>
      <c r="O8108" s="211">
        <v>0.77776437403648513</v>
      </c>
      <c r="P8108" s="211">
        <v>6.8402222104618673E-2</v>
      </c>
      <c r="Q8108" s="211">
        <v>0.10729752712301435</v>
      </c>
      <c r="R8108" s="211">
        <v>0.44834694822105342</v>
      </c>
      <c r="S8108" s="211">
        <v>0.37066212170173618</v>
      </c>
      <c r="T8108" s="211">
        <v>0.50198151554273995</v>
      </c>
      <c r="U8108" s="211">
        <v>0.41456278893381465</v>
      </c>
      <c r="V8108" s="211">
        <v>5.9630775923989743E-2</v>
      </c>
      <c r="W8108" s="211">
        <v>0.53631128023310592</v>
      </c>
      <c r="X8108" s="211">
        <v>0.40372717349764342</v>
      </c>
      <c r="Y8108" s="211">
        <v>0.653953136001035</v>
      </c>
      <c r="Z8108" s="211">
        <v>0.14199108395142898</v>
      </c>
      <c r="AA8108" s="212">
        <v>0.11721068232454186</v>
      </c>
    </row>
    <row r="8109" spans="1:27" x14ac:dyDescent="0.35">
      <c r="A8109" s="210" t="s">
        <v>8785</v>
      </c>
      <c r="B8109" s="217">
        <v>172.2159199306347</v>
      </c>
      <c r="C8109" s="211">
        <v>7.7299563068451468E-2</v>
      </c>
      <c r="D8109" s="211">
        <v>0.12454319543870079</v>
      </c>
      <c r="E8109" s="211">
        <v>7.9558790022521836E-2</v>
      </c>
      <c r="F8109" s="211">
        <v>8.4331287749612543E-2</v>
      </c>
      <c r="G8109" s="211">
        <v>0.1184892264335336</v>
      </c>
      <c r="H8109" s="211">
        <v>0.11266372751198533</v>
      </c>
      <c r="I8109" s="211">
        <v>0.49458942248801779</v>
      </c>
      <c r="J8109" s="211">
        <v>0.4046232765832074</v>
      </c>
      <c r="K8109" s="211">
        <v>0.59056445268158253</v>
      </c>
      <c r="L8109" s="211">
        <v>0.27343088235853785</v>
      </c>
      <c r="M8109" s="211">
        <v>0.11723176347694741</v>
      </c>
      <c r="N8109" s="211">
        <v>0.38371812621160034</v>
      </c>
      <c r="O8109" s="211">
        <v>0.71178837554461016</v>
      </c>
      <c r="P8109" s="211">
        <v>7.0108005758108674E-2</v>
      </c>
      <c r="Q8109" s="211">
        <v>5.4760839507220424E-2</v>
      </c>
      <c r="R8109" s="211">
        <v>0.38951159394765689</v>
      </c>
      <c r="S8109" s="211">
        <v>0.36125984312737369</v>
      </c>
      <c r="T8109" s="211">
        <v>0.52528442886371818</v>
      </c>
      <c r="U8109" s="211">
        <v>0.47913485195529787</v>
      </c>
      <c r="V8109" s="211">
        <v>9.9954222761491698E-2</v>
      </c>
      <c r="W8109" s="211">
        <v>0.51593286979384134</v>
      </c>
      <c r="X8109" s="211">
        <v>0.39557837387364836</v>
      </c>
      <c r="Y8109" s="211">
        <v>0.76121643987177889</v>
      </c>
      <c r="Z8109" s="211">
        <v>0.14442072482553653</v>
      </c>
      <c r="AA8109" s="212">
        <v>0.11444037376725805</v>
      </c>
    </row>
    <row r="8110" spans="1:27" x14ac:dyDescent="0.35">
      <c r="A8110" s="210" t="s">
        <v>8786</v>
      </c>
      <c r="B8110" s="217">
        <v>145.31915561460571</v>
      </c>
      <c r="C8110" s="211">
        <v>6.4371394543327826E-2</v>
      </c>
      <c r="D8110" s="211">
        <v>0.12743009339469724</v>
      </c>
      <c r="E8110" s="211">
        <v>7.2949767106094521E-2</v>
      </c>
      <c r="F8110" s="211">
        <v>0.10958453726629759</v>
      </c>
      <c r="G8110" s="211">
        <v>0.11986742655296057</v>
      </c>
      <c r="H8110" s="211">
        <v>0.12179439724338578</v>
      </c>
      <c r="I8110" s="211">
        <v>0.48546770709842568</v>
      </c>
      <c r="J8110" s="211">
        <v>0.44453495747573252</v>
      </c>
      <c r="K8110" s="211">
        <v>0.54827779284155498</v>
      </c>
      <c r="L8110" s="211">
        <v>0.28057675016667877</v>
      </c>
      <c r="M8110" s="211">
        <v>9.7345922304379565E-2</v>
      </c>
      <c r="N8110" s="211">
        <v>0.41957309204607429</v>
      </c>
      <c r="O8110" s="211">
        <v>0.72851484399181166</v>
      </c>
      <c r="P8110" s="211">
        <v>6.9411889292335369E-2</v>
      </c>
      <c r="Q8110" s="211">
        <v>9.8309104662253663E-2</v>
      </c>
      <c r="R8110" s="211">
        <v>0.39878873288157168</v>
      </c>
      <c r="S8110" s="211">
        <v>0.31297830615831013</v>
      </c>
      <c r="T8110" s="211">
        <v>0.53220129619906753</v>
      </c>
      <c r="U8110" s="211">
        <v>0.37597736040320934</v>
      </c>
      <c r="V8110" s="211">
        <v>0.12017606963748098</v>
      </c>
      <c r="W8110" s="211">
        <v>0.55866699643433448</v>
      </c>
      <c r="X8110" s="211">
        <v>0.33590097861316759</v>
      </c>
      <c r="Y8110" s="211">
        <v>0.73555280195186334</v>
      </c>
      <c r="Z8110" s="211">
        <v>0.14693753858492722</v>
      </c>
      <c r="AA8110" s="212">
        <v>0.11735713270723938</v>
      </c>
    </row>
    <row r="8111" spans="1:27" x14ac:dyDescent="0.35">
      <c r="A8111" s="210" t="s">
        <v>8787</v>
      </c>
      <c r="B8111" s="217">
        <v>142.66579890969939</v>
      </c>
      <c r="C8111" s="211">
        <v>7.0255887795030489E-2</v>
      </c>
      <c r="D8111" s="211">
        <v>0.12407943131606849</v>
      </c>
      <c r="E8111" s="211">
        <v>7.7741066344183929E-2</v>
      </c>
      <c r="F8111" s="211">
        <v>9.0711977397163551E-2</v>
      </c>
      <c r="G8111" s="211">
        <v>0.12380214273451552</v>
      </c>
      <c r="H8111" s="211">
        <v>0.12193254124355588</v>
      </c>
      <c r="I8111" s="211">
        <v>0.51928471469370607</v>
      </c>
      <c r="J8111" s="211">
        <v>0.46722356691024475</v>
      </c>
      <c r="K8111" s="211">
        <v>0.55631676558843524</v>
      </c>
      <c r="L8111" s="211">
        <v>0.27442452258698941</v>
      </c>
      <c r="M8111" s="211">
        <v>0.10671955492257376</v>
      </c>
      <c r="N8111" s="211">
        <v>0.42337873939979087</v>
      </c>
      <c r="O8111" s="211">
        <v>0.64486716783410536</v>
      </c>
      <c r="P8111" s="211">
        <v>7.0424469625601921E-2</v>
      </c>
      <c r="Q8111" s="211">
        <v>0.10965944813953722</v>
      </c>
      <c r="R8111" s="211">
        <v>0.4697720722938013</v>
      </c>
      <c r="S8111" s="211">
        <v>0.35020203097072988</v>
      </c>
      <c r="T8111" s="211">
        <v>0.57091168148881821</v>
      </c>
      <c r="U8111" s="211">
        <v>0.3167754254655829</v>
      </c>
      <c r="V8111" s="211">
        <v>0.10627525243459064</v>
      </c>
      <c r="W8111" s="211">
        <v>0.46386603425078937</v>
      </c>
      <c r="X8111" s="211">
        <v>0.30491262801316743</v>
      </c>
      <c r="Y8111" s="211">
        <v>0.68710300209520481</v>
      </c>
      <c r="Z8111" s="211">
        <v>0.14711878794799571</v>
      </c>
      <c r="AA8111" s="212">
        <v>0.11459105426148922</v>
      </c>
    </row>
    <row r="8112" spans="1:27" x14ac:dyDescent="0.35">
      <c r="A8112" s="210" t="s">
        <v>8788</v>
      </c>
      <c r="B8112" s="217">
        <v>113.61653447493437</v>
      </c>
      <c r="C8112" s="211">
        <v>6.3201295833461568E-2</v>
      </c>
      <c r="D8112" s="211">
        <v>0.12745749991734484</v>
      </c>
      <c r="E8112" s="211">
        <v>6.8776249883963456E-2</v>
      </c>
      <c r="F8112" s="211">
        <v>0.12413837803721843</v>
      </c>
      <c r="G8112" s="211">
        <v>0.12194577364659503</v>
      </c>
      <c r="H8112" s="211">
        <v>0.11618224347272661</v>
      </c>
      <c r="I8112" s="211">
        <v>0.49799040941452111</v>
      </c>
      <c r="J8112" s="211">
        <v>0.42027056307386118</v>
      </c>
      <c r="K8112" s="211">
        <v>0.57359274557471762</v>
      </c>
      <c r="L8112" s="211">
        <v>0.27650319505474097</v>
      </c>
      <c r="M8112" s="211">
        <v>8.3883837231578953E-2</v>
      </c>
      <c r="N8112" s="211">
        <v>0.41932386859557269</v>
      </c>
      <c r="O8112" s="211">
        <v>0.60522912963972175</v>
      </c>
      <c r="P8112" s="211">
        <v>6.2713820800688089E-2</v>
      </c>
      <c r="Q8112" s="211">
        <v>7.0448271161716314E-2</v>
      </c>
      <c r="R8112" s="211">
        <v>0.40191706371074765</v>
      </c>
      <c r="S8112" s="211">
        <v>0.32172814496492624</v>
      </c>
      <c r="T8112" s="211">
        <v>0.48810036466206691</v>
      </c>
      <c r="U8112" s="211">
        <v>0.31328533049747437</v>
      </c>
      <c r="V8112" s="211">
        <v>0.1137045877438821</v>
      </c>
      <c r="W8112" s="211">
        <v>0.45891783590905566</v>
      </c>
      <c r="X8112" s="211">
        <v>0.32758416187931672</v>
      </c>
      <c r="Y8112" s="211">
        <v>0.68293347752289835</v>
      </c>
      <c r="Z8112" s="211">
        <v>0.14817349680554737</v>
      </c>
      <c r="AA8112" s="212">
        <v>0.11611859510737473</v>
      </c>
    </row>
    <row r="8113" spans="1:27" x14ac:dyDescent="0.35">
      <c r="A8113" s="210" t="s">
        <v>8789</v>
      </c>
      <c r="B8113" s="217">
        <v>109.68278421875023</v>
      </c>
      <c r="C8113" s="211">
        <v>6.283477577342525E-2</v>
      </c>
      <c r="D8113" s="211">
        <v>0.12682440164478528</v>
      </c>
      <c r="E8113" s="211">
        <v>7.4886212364593224E-2</v>
      </c>
      <c r="F8113" s="211">
        <v>7.3038145191260034E-2</v>
      </c>
      <c r="G8113" s="211">
        <v>0.12158556929366401</v>
      </c>
      <c r="H8113" s="211">
        <v>0.1138489606824294</v>
      </c>
      <c r="I8113" s="211">
        <v>0.50274877538043827</v>
      </c>
      <c r="J8113" s="211">
        <v>0.43011103487626273</v>
      </c>
      <c r="K8113" s="211">
        <v>0.63683691996204417</v>
      </c>
      <c r="L8113" s="211">
        <v>0.27497575986273387</v>
      </c>
      <c r="M8113" s="211">
        <v>8.2188229378574659E-2</v>
      </c>
      <c r="N8113" s="211">
        <v>0.35181211773059046</v>
      </c>
      <c r="O8113" s="211">
        <v>0.74462842750364389</v>
      </c>
      <c r="P8113" s="211">
        <v>6.3555283425449957E-2</v>
      </c>
      <c r="Q8113" s="211">
        <v>0.1003453949776433</v>
      </c>
      <c r="R8113" s="211">
        <v>0.45593275873492545</v>
      </c>
      <c r="S8113" s="211">
        <v>0.2823554905144372</v>
      </c>
      <c r="T8113" s="211">
        <v>0.6092256272056622</v>
      </c>
      <c r="U8113" s="211">
        <v>0.36433063811843169</v>
      </c>
      <c r="V8113" s="211">
        <v>7.2893257006117124E-2</v>
      </c>
      <c r="W8113" s="211">
        <v>0.47308638581160395</v>
      </c>
      <c r="X8113" s="211">
        <v>0.28838674661927716</v>
      </c>
      <c r="Y8113" s="211">
        <v>0.64940804168187505</v>
      </c>
      <c r="Z8113" s="211">
        <v>0.1494719110770194</v>
      </c>
      <c r="AA8113" s="212">
        <v>0.12168653552846749</v>
      </c>
    </row>
    <row r="8114" spans="1:27" x14ac:dyDescent="0.35">
      <c r="A8114" s="210" t="s">
        <v>8790</v>
      </c>
      <c r="B8114" s="217">
        <v>127.46045686642721</v>
      </c>
      <c r="C8114" s="211">
        <v>8.487135601154859E-2</v>
      </c>
      <c r="D8114" s="211">
        <v>0.128044595619318</v>
      </c>
      <c r="E8114" s="211">
        <v>8.3720560122056129E-2</v>
      </c>
      <c r="F8114" s="211">
        <v>8.280701424943257E-2</v>
      </c>
      <c r="G8114" s="211">
        <v>0.12212836009302869</v>
      </c>
      <c r="H8114" s="211">
        <v>0.11994552872006749</v>
      </c>
      <c r="I8114" s="211">
        <v>0.51450848058870136</v>
      </c>
      <c r="J8114" s="211">
        <v>0.46753622097630793</v>
      </c>
      <c r="K8114" s="211">
        <v>0.53973053239726654</v>
      </c>
      <c r="L8114" s="211">
        <v>0.28056163752286206</v>
      </c>
      <c r="M8114" s="211">
        <v>8.9691157096580348E-2</v>
      </c>
      <c r="N8114" s="211">
        <v>0.44235045034633752</v>
      </c>
      <c r="O8114" s="211">
        <v>0.73923960494895158</v>
      </c>
      <c r="P8114" s="211">
        <v>7.2218061803320091E-2</v>
      </c>
      <c r="Q8114" s="211">
        <v>0.10472121390490664</v>
      </c>
      <c r="R8114" s="211">
        <v>0.43257121636952223</v>
      </c>
      <c r="S8114" s="211">
        <v>0.31092411121800356</v>
      </c>
      <c r="T8114" s="211">
        <v>0.60067217161346464</v>
      </c>
      <c r="U8114" s="211">
        <v>0.36521790431243284</v>
      </c>
      <c r="V8114" s="211">
        <v>5.1249955409993421E-2</v>
      </c>
      <c r="W8114" s="211">
        <v>0.49822322003755115</v>
      </c>
      <c r="X8114" s="211">
        <v>0.26645920798363382</v>
      </c>
      <c r="Y8114" s="211">
        <v>0.70989447454431254</v>
      </c>
      <c r="Z8114" s="211">
        <v>0.145070435030904</v>
      </c>
      <c r="AA8114" s="212">
        <v>0.11693993583261929</v>
      </c>
    </row>
    <row r="8115" spans="1:27" x14ac:dyDescent="0.35">
      <c r="A8115" s="210" t="s">
        <v>8791</v>
      </c>
      <c r="B8115" s="217">
        <v>131.63393858300259</v>
      </c>
      <c r="C8115" s="211">
        <v>4.9460973782688898E-2</v>
      </c>
      <c r="D8115" s="211">
        <v>0.12011728441883611</v>
      </c>
      <c r="E8115" s="211">
        <v>7.1722365696662765E-2</v>
      </c>
      <c r="F8115" s="211">
        <v>8.6922442200867284E-2</v>
      </c>
      <c r="G8115" s="211">
        <v>0.12055468081090856</v>
      </c>
      <c r="H8115" s="211">
        <v>0.11585748697835116</v>
      </c>
      <c r="I8115" s="211">
        <v>0.51047063510173851</v>
      </c>
      <c r="J8115" s="211">
        <v>0.41978186542330381</v>
      </c>
      <c r="K8115" s="211">
        <v>0.60929204392125924</v>
      </c>
      <c r="L8115" s="211">
        <v>0.27344185651083613</v>
      </c>
      <c r="M8115" s="211">
        <v>9.3502139536621925E-2</v>
      </c>
      <c r="N8115" s="211">
        <v>0.33890331125058248</v>
      </c>
      <c r="O8115" s="211">
        <v>0.71344938553319337</v>
      </c>
      <c r="P8115" s="211">
        <v>6.2487285962224103E-2</v>
      </c>
      <c r="Q8115" s="211">
        <v>7.2317266002257879E-2</v>
      </c>
      <c r="R8115" s="211">
        <v>0.42566431654147691</v>
      </c>
      <c r="S8115" s="211">
        <v>0.30678575600833069</v>
      </c>
      <c r="T8115" s="211">
        <v>0.58615435069347799</v>
      </c>
      <c r="U8115" s="211">
        <v>0.32439396027136475</v>
      </c>
      <c r="V8115" s="211">
        <v>0.16271173760084554</v>
      </c>
      <c r="W8115" s="211">
        <v>0.55134722104212697</v>
      </c>
      <c r="X8115" s="211">
        <v>0.34036707920334869</v>
      </c>
      <c r="Y8115" s="211">
        <v>0.65548464276080676</v>
      </c>
      <c r="Z8115" s="211">
        <v>0.14904360709408671</v>
      </c>
      <c r="AA8115" s="212">
        <v>0.11983739699775794</v>
      </c>
    </row>
    <row r="8116" spans="1:27" x14ac:dyDescent="0.35">
      <c r="A8116" s="210" t="s">
        <v>8792</v>
      </c>
      <c r="B8116" s="217">
        <v>159.93744703361719</v>
      </c>
      <c r="C8116" s="211">
        <v>5.9810571485493146E-2</v>
      </c>
      <c r="D8116" s="211">
        <v>0.12656429360337265</v>
      </c>
      <c r="E8116" s="211">
        <v>7.2076768835740129E-2</v>
      </c>
      <c r="F8116" s="211">
        <v>8.8632027424191101E-2</v>
      </c>
      <c r="G8116" s="211">
        <v>0.11996691263593096</v>
      </c>
      <c r="H8116" s="211">
        <v>0.11141884012312395</v>
      </c>
      <c r="I8116" s="211">
        <v>0.52933198010644056</v>
      </c>
      <c r="J8116" s="211">
        <v>0.45171867203417315</v>
      </c>
      <c r="K8116" s="211">
        <v>0.64374040459705795</v>
      </c>
      <c r="L8116" s="211">
        <v>0.28140815368979305</v>
      </c>
      <c r="M8116" s="211">
        <v>9.0514281116663306E-2</v>
      </c>
      <c r="N8116" s="211">
        <v>0.44402530135826224</v>
      </c>
      <c r="O8116" s="211">
        <v>0.6650477607714147</v>
      </c>
      <c r="P8116" s="211">
        <v>6.9343912657581497E-2</v>
      </c>
      <c r="Q8116" s="211">
        <v>8.1648489700298241E-2</v>
      </c>
      <c r="R8116" s="211">
        <v>0.41458496858614458</v>
      </c>
      <c r="S8116" s="211">
        <v>0.28235788947479828</v>
      </c>
      <c r="T8116" s="211">
        <v>0.55445124898713749</v>
      </c>
      <c r="U8116" s="211">
        <v>0.44308812083449634</v>
      </c>
      <c r="V8116" s="211">
        <v>0.13987320479550686</v>
      </c>
      <c r="W8116" s="211">
        <v>0.5704939311049404</v>
      </c>
      <c r="X8116" s="211">
        <v>0.40394732823890861</v>
      </c>
      <c r="Y8116" s="211">
        <v>0.7300150183500832</v>
      </c>
      <c r="Z8116" s="211">
        <v>0.14179299093707548</v>
      </c>
      <c r="AA8116" s="212">
        <v>0.12162335806080365</v>
      </c>
    </row>
    <row r="8117" spans="1:27" x14ac:dyDescent="0.35">
      <c r="A8117" s="210" t="s">
        <v>8793</v>
      </c>
      <c r="B8117" s="217">
        <v>113.57748049452084</v>
      </c>
      <c r="C8117" s="211">
        <v>6.3903411295008344E-2</v>
      </c>
      <c r="D8117" s="211">
        <v>0.13053247480098301</v>
      </c>
      <c r="E8117" s="211">
        <v>6.8867112595909344E-2</v>
      </c>
      <c r="F8117" s="211">
        <v>9.9643438351814578E-2</v>
      </c>
      <c r="G8117" s="211">
        <v>0.11862888556327993</v>
      </c>
      <c r="H8117" s="211">
        <v>0.11863376063147971</v>
      </c>
      <c r="I8117" s="211">
        <v>0.50330270768554708</v>
      </c>
      <c r="J8117" s="211">
        <v>0.42392972858466549</v>
      </c>
      <c r="K8117" s="211">
        <v>0.59251163586552169</v>
      </c>
      <c r="L8117" s="211">
        <v>0.27888303361097067</v>
      </c>
      <c r="M8117" s="211">
        <v>8.982884224656669E-2</v>
      </c>
      <c r="N8117" s="211">
        <v>0.46209580874274442</v>
      </c>
      <c r="O8117" s="211">
        <v>0.71825356706390853</v>
      </c>
      <c r="P8117" s="211">
        <v>7.0013882682997866E-2</v>
      </c>
      <c r="Q8117" s="211">
        <v>0.10573603678782074</v>
      </c>
      <c r="R8117" s="211">
        <v>0.4652061550787297</v>
      </c>
      <c r="S8117" s="211">
        <v>0.28664777602140351</v>
      </c>
      <c r="T8117" s="211">
        <v>0.51222829323414021</v>
      </c>
      <c r="U8117" s="211">
        <v>0.45566724383555723</v>
      </c>
      <c r="V8117" s="211">
        <v>5.2763851157454369E-2</v>
      </c>
      <c r="W8117" s="211">
        <v>0.51117195634100765</v>
      </c>
      <c r="X8117" s="211">
        <v>0.24643088329240725</v>
      </c>
      <c r="Y8117" s="211">
        <v>0.61038182378278372</v>
      </c>
      <c r="Z8117" s="211">
        <v>0.13923544217103515</v>
      </c>
      <c r="AA8117" s="212">
        <v>0.12015900386884371</v>
      </c>
    </row>
    <row r="8118" spans="1:27" x14ac:dyDescent="0.35">
      <c r="A8118" s="210" t="s">
        <v>8794</v>
      </c>
      <c r="B8118" s="217">
        <v>160.98639411613104</v>
      </c>
      <c r="C8118" s="211">
        <v>6.5016439558570324E-2</v>
      </c>
      <c r="D8118" s="211">
        <v>0.13312087560453637</v>
      </c>
      <c r="E8118" s="211">
        <v>6.9559778742970133E-2</v>
      </c>
      <c r="F8118" s="211">
        <v>8.0062663994793185E-2</v>
      </c>
      <c r="G8118" s="211">
        <v>0.11936482782976925</v>
      </c>
      <c r="H8118" s="211">
        <v>0.12793661084754143</v>
      </c>
      <c r="I8118" s="211">
        <v>0.48705903438004405</v>
      </c>
      <c r="J8118" s="211">
        <v>0.41857997946633901</v>
      </c>
      <c r="K8118" s="211">
        <v>0.56599131523706392</v>
      </c>
      <c r="L8118" s="211">
        <v>0.27818844048594399</v>
      </c>
      <c r="M8118" s="211">
        <v>8.5913254996828836E-2</v>
      </c>
      <c r="N8118" s="211">
        <v>0.47355480323745669</v>
      </c>
      <c r="O8118" s="211">
        <v>0.62750368360935815</v>
      </c>
      <c r="P8118" s="211">
        <v>7.001836707483311E-2</v>
      </c>
      <c r="Q8118" s="211">
        <v>9.3210297350736798E-2</v>
      </c>
      <c r="R8118" s="211">
        <v>0.39890097474078084</v>
      </c>
      <c r="S8118" s="211">
        <v>0.43383603842444213</v>
      </c>
      <c r="T8118" s="211">
        <v>0.505855980113181</v>
      </c>
      <c r="U8118" s="211">
        <v>0.36632210486830719</v>
      </c>
      <c r="V8118" s="211">
        <v>0.18402712284723732</v>
      </c>
      <c r="W8118" s="211">
        <v>0.57006923507703944</v>
      </c>
      <c r="X8118" s="211">
        <v>0.37157388518506762</v>
      </c>
      <c r="Y8118" s="211">
        <v>0.67197134128191727</v>
      </c>
      <c r="Z8118" s="211">
        <v>0.14859278030453105</v>
      </c>
      <c r="AA8118" s="212">
        <v>0.11545807909624413</v>
      </c>
    </row>
    <row r="8119" spans="1:27" x14ac:dyDescent="0.35">
      <c r="A8119" s="210" t="s">
        <v>8795</v>
      </c>
      <c r="B8119" s="217">
        <v>124.92210544412542</v>
      </c>
      <c r="C8119" s="211">
        <v>7.038427412877446E-2</v>
      </c>
      <c r="D8119" s="211">
        <v>0.12079128591153865</v>
      </c>
      <c r="E8119" s="211">
        <v>7.8833306633088018E-2</v>
      </c>
      <c r="F8119" s="211">
        <v>9.7480829631695798E-2</v>
      </c>
      <c r="G8119" s="211">
        <v>0.11909935994187321</v>
      </c>
      <c r="H8119" s="211">
        <v>0.11742678032946324</v>
      </c>
      <c r="I8119" s="211">
        <v>0.42728102490397368</v>
      </c>
      <c r="J8119" s="211">
        <v>0.45644187483368504</v>
      </c>
      <c r="K8119" s="211">
        <v>0.58621726602354585</v>
      </c>
      <c r="L8119" s="211">
        <v>0.26738094657669759</v>
      </c>
      <c r="M8119" s="211">
        <v>0.12154493241196224</v>
      </c>
      <c r="N8119" s="211">
        <v>0.44280672323018444</v>
      </c>
      <c r="O8119" s="211">
        <v>0.75928215104173391</v>
      </c>
      <c r="P8119" s="211">
        <v>6.8559732250503672E-2</v>
      </c>
      <c r="Q8119" s="211">
        <v>4.7719873278938542E-2</v>
      </c>
      <c r="R8119" s="211">
        <v>0.42359773521257976</v>
      </c>
      <c r="S8119" s="211">
        <v>0.36446053123692623</v>
      </c>
      <c r="T8119" s="211">
        <v>0.46836644408835798</v>
      </c>
      <c r="U8119" s="211">
        <v>0.47635865720001647</v>
      </c>
      <c r="V8119" s="211">
        <v>6.8982522198607621E-2</v>
      </c>
      <c r="W8119" s="211">
        <v>0.57140497019063485</v>
      </c>
      <c r="X8119" s="211">
        <v>0.26816195549673932</v>
      </c>
      <c r="Y8119" s="211">
        <v>0.53234858005134145</v>
      </c>
      <c r="Z8119" s="211">
        <v>0.14885855531595482</v>
      </c>
      <c r="AA8119" s="212">
        <v>0.11997430599376556</v>
      </c>
    </row>
    <row r="8120" spans="1:27" x14ac:dyDescent="0.35">
      <c r="A8120" s="210" t="s">
        <v>8796</v>
      </c>
      <c r="B8120" s="217">
        <v>152.11395403439954</v>
      </c>
      <c r="C8120" s="211">
        <v>8.1236458589520513E-2</v>
      </c>
      <c r="D8120" s="211">
        <v>0.12536673416972408</v>
      </c>
      <c r="E8120" s="211">
        <v>8.0293973469410709E-2</v>
      </c>
      <c r="F8120" s="211">
        <v>9.4416986104735673E-2</v>
      </c>
      <c r="G8120" s="211">
        <v>0.1243734653406572</v>
      </c>
      <c r="H8120" s="211">
        <v>0.12095429579172172</v>
      </c>
      <c r="I8120" s="211">
        <v>0.42838838188119144</v>
      </c>
      <c r="J8120" s="211">
        <v>0.42732225971983612</v>
      </c>
      <c r="K8120" s="211">
        <v>0.6227857455443957</v>
      </c>
      <c r="L8120" s="211">
        <v>0.27293737573401061</v>
      </c>
      <c r="M8120" s="211">
        <v>0.10198306271704974</v>
      </c>
      <c r="N8120" s="211">
        <v>0.41058404645023083</v>
      </c>
      <c r="O8120" s="211">
        <v>0.7936659310214097</v>
      </c>
      <c r="P8120" s="211">
        <v>7.0674189948537455E-2</v>
      </c>
      <c r="Q8120" s="211">
        <v>0.10428559882112527</v>
      </c>
      <c r="R8120" s="211">
        <v>0.41952051886618708</v>
      </c>
      <c r="S8120" s="211">
        <v>0.32361121238573876</v>
      </c>
      <c r="T8120" s="211">
        <v>0.56837326928028642</v>
      </c>
      <c r="U8120" s="211">
        <v>0.45756734420700146</v>
      </c>
      <c r="V8120" s="211">
        <v>9.4584759363191301E-2</v>
      </c>
      <c r="W8120" s="211">
        <v>0.53030141540402465</v>
      </c>
      <c r="X8120" s="211">
        <v>0.31165020525537063</v>
      </c>
      <c r="Y8120" s="211">
        <v>0.7258305629440932</v>
      </c>
      <c r="Z8120" s="211">
        <v>0.14896903201674361</v>
      </c>
      <c r="AA8120" s="212">
        <v>0.12180421742939175</v>
      </c>
    </row>
    <row r="8121" spans="1:27" x14ac:dyDescent="0.35">
      <c r="A8121" s="210" t="s">
        <v>8797</v>
      </c>
      <c r="B8121" s="217">
        <v>123.55741200394608</v>
      </c>
      <c r="C8121" s="211">
        <v>5.5795103572834785E-2</v>
      </c>
      <c r="D8121" s="211">
        <v>0.13132370588886982</v>
      </c>
      <c r="E8121" s="211">
        <v>7.5817632963105314E-2</v>
      </c>
      <c r="F8121" s="211">
        <v>0.10287383048834861</v>
      </c>
      <c r="G8121" s="211">
        <v>0.1154765997396235</v>
      </c>
      <c r="H8121" s="211">
        <v>0.11950859363157396</v>
      </c>
      <c r="I8121" s="211">
        <v>0.42884125134000439</v>
      </c>
      <c r="J8121" s="211">
        <v>0.46395479845343396</v>
      </c>
      <c r="K8121" s="211">
        <v>0.59912343527466061</v>
      </c>
      <c r="L8121" s="211">
        <v>0.27480926900740871</v>
      </c>
      <c r="M8121" s="211">
        <v>8.4860517119763279E-2</v>
      </c>
      <c r="N8121" s="211">
        <v>0.49193645924812268</v>
      </c>
      <c r="O8121" s="211">
        <v>0.71055116323095424</v>
      </c>
      <c r="P8121" s="211">
        <v>6.1358012323383455E-2</v>
      </c>
      <c r="Q8121" s="211">
        <v>5.973653395014783E-2</v>
      </c>
      <c r="R8121" s="211">
        <v>0.46985122520136408</v>
      </c>
      <c r="S8121" s="211">
        <v>0.30239202923893493</v>
      </c>
      <c r="T8121" s="211">
        <v>0.57265869969245575</v>
      </c>
      <c r="U8121" s="211">
        <v>0.43621223865199138</v>
      </c>
      <c r="V8121" s="211">
        <v>0.10504822905357186</v>
      </c>
      <c r="W8121" s="211">
        <v>0.51862611697539573</v>
      </c>
      <c r="X8121" s="211">
        <v>0.36900637876479658</v>
      </c>
      <c r="Y8121" s="211">
        <v>0.61370789996046238</v>
      </c>
      <c r="Z8121" s="211">
        <v>0.14985422418302011</v>
      </c>
      <c r="AA8121" s="212">
        <v>0.12301557782652295</v>
      </c>
    </row>
    <row r="8122" spans="1:27" x14ac:dyDescent="0.35">
      <c r="A8122" s="210" t="s">
        <v>8798</v>
      </c>
      <c r="B8122" s="217">
        <v>128.98441699307602</v>
      </c>
      <c r="C8122" s="211">
        <v>6.8544597764079007E-2</v>
      </c>
      <c r="D8122" s="211">
        <v>0.11991123344472811</v>
      </c>
      <c r="E8122" s="211">
        <v>7.5072812611864034E-2</v>
      </c>
      <c r="F8122" s="211">
        <v>9.1332397653123912E-2</v>
      </c>
      <c r="G8122" s="211">
        <v>0.12189732437335681</v>
      </c>
      <c r="H8122" s="211">
        <v>0.12523420864727078</v>
      </c>
      <c r="I8122" s="211">
        <v>0.47270268302128438</v>
      </c>
      <c r="J8122" s="211">
        <v>0.45655222825580366</v>
      </c>
      <c r="K8122" s="211">
        <v>0.56623550052508975</v>
      </c>
      <c r="L8122" s="211">
        <v>0.2753451031612158</v>
      </c>
      <c r="M8122" s="211">
        <v>0.10516977579560605</v>
      </c>
      <c r="N8122" s="211">
        <v>0.36820854749825788</v>
      </c>
      <c r="O8122" s="211">
        <v>0.63270398916626425</v>
      </c>
      <c r="P8122" s="211">
        <v>7.0714042283728726E-2</v>
      </c>
      <c r="Q8122" s="211">
        <v>5.8359008381403371E-2</v>
      </c>
      <c r="R8122" s="211">
        <v>0.46065932873045051</v>
      </c>
      <c r="S8122" s="211">
        <v>0.35808697384306931</v>
      </c>
      <c r="T8122" s="211">
        <v>0.55350732797126012</v>
      </c>
      <c r="U8122" s="211">
        <v>0.44264037400082945</v>
      </c>
      <c r="V8122" s="211">
        <v>7.2734295387831105E-2</v>
      </c>
      <c r="W8122" s="211">
        <v>0.4887994947023705</v>
      </c>
      <c r="X8122" s="211">
        <v>0.34447237162790234</v>
      </c>
      <c r="Y8122" s="211">
        <v>0.62817142327336195</v>
      </c>
      <c r="Z8122" s="211">
        <v>0.14772653627908006</v>
      </c>
      <c r="AA8122" s="212">
        <v>0.11489274307540268</v>
      </c>
    </row>
    <row r="8123" spans="1:27" x14ac:dyDescent="0.35">
      <c r="A8123" s="210" t="s">
        <v>8799</v>
      </c>
      <c r="B8123" s="217">
        <v>155.19866532796235</v>
      </c>
      <c r="C8123" s="211">
        <v>5.9308541678407545E-2</v>
      </c>
      <c r="D8123" s="211">
        <v>0.12606941061265331</v>
      </c>
      <c r="E8123" s="211">
        <v>7.6549259455819238E-2</v>
      </c>
      <c r="F8123" s="211">
        <v>0.1188314622458829</v>
      </c>
      <c r="G8123" s="211">
        <v>0.11916507852547045</v>
      </c>
      <c r="H8123" s="211">
        <v>0.11323754249300953</v>
      </c>
      <c r="I8123" s="211">
        <v>0.49122106934447884</v>
      </c>
      <c r="J8123" s="211">
        <v>0.46188214291251067</v>
      </c>
      <c r="K8123" s="211">
        <v>0.59396705558264518</v>
      </c>
      <c r="L8123" s="211">
        <v>0.27299808624142058</v>
      </c>
      <c r="M8123" s="211">
        <v>0.10136436339270247</v>
      </c>
      <c r="N8123" s="211">
        <v>0.37486737082640798</v>
      </c>
      <c r="O8123" s="211">
        <v>0.5747386190188204</v>
      </c>
      <c r="P8123" s="211">
        <v>7.1861294656200739E-2</v>
      </c>
      <c r="Q8123" s="211">
        <v>0.10633612745077566</v>
      </c>
      <c r="R8123" s="211">
        <v>0.46526167674573515</v>
      </c>
      <c r="S8123" s="211">
        <v>0.33643929010579232</v>
      </c>
      <c r="T8123" s="211">
        <v>0.58212214335682899</v>
      </c>
      <c r="U8123" s="211">
        <v>0.43935305066131469</v>
      </c>
      <c r="V8123" s="211">
        <v>0.16244519811650088</v>
      </c>
      <c r="W8123" s="211">
        <v>0.50812163452813108</v>
      </c>
      <c r="X8123" s="211">
        <v>0.26884169999790647</v>
      </c>
      <c r="Y8123" s="211">
        <v>0.61514265746549568</v>
      </c>
      <c r="Z8123" s="211">
        <v>0.13794258303737028</v>
      </c>
      <c r="AA8123" s="212">
        <v>0.12577383622710459</v>
      </c>
    </row>
    <row r="8124" spans="1:27" x14ac:dyDescent="0.35">
      <c r="A8124" s="210" t="s">
        <v>8800</v>
      </c>
      <c r="B8124" s="217">
        <v>142.3445629575132</v>
      </c>
      <c r="C8124" s="211">
        <v>7.0328884042102829E-2</v>
      </c>
      <c r="D8124" s="211">
        <v>0.12286195716195593</v>
      </c>
      <c r="E8124" s="211">
        <v>7.968616300579158E-2</v>
      </c>
      <c r="F8124" s="211">
        <v>0.10487942513491301</v>
      </c>
      <c r="G8124" s="211">
        <v>0.11656294377088434</v>
      </c>
      <c r="H8124" s="211">
        <v>0.1142071909194689</v>
      </c>
      <c r="I8124" s="211">
        <v>0.50355786500793109</v>
      </c>
      <c r="J8124" s="211">
        <v>0.43618306267195972</v>
      </c>
      <c r="K8124" s="211">
        <v>0.54483002801067748</v>
      </c>
      <c r="L8124" s="211">
        <v>0.27883771613637126</v>
      </c>
      <c r="M8124" s="211">
        <v>7.8835845800805493E-2</v>
      </c>
      <c r="N8124" s="211">
        <v>0.46560621519757889</v>
      </c>
      <c r="O8124" s="211">
        <v>0.77234713148220335</v>
      </c>
      <c r="P8124" s="211">
        <v>6.9253877794207205E-2</v>
      </c>
      <c r="Q8124" s="211">
        <v>5.1623523533460738E-2</v>
      </c>
      <c r="R8124" s="211">
        <v>0.43380384189809096</v>
      </c>
      <c r="S8124" s="211">
        <v>0.36194261183025211</v>
      </c>
      <c r="T8124" s="211">
        <v>0.49083236350058318</v>
      </c>
      <c r="U8124" s="211">
        <v>0.3978601554249212</v>
      </c>
      <c r="V8124" s="211">
        <v>0.16284661242963774</v>
      </c>
      <c r="W8124" s="211">
        <v>0.47019784702688605</v>
      </c>
      <c r="X8124" s="211">
        <v>0.40821626985981713</v>
      </c>
      <c r="Y8124" s="211">
        <v>0.64094058971772327</v>
      </c>
      <c r="Z8124" s="211">
        <v>0.14398400501825842</v>
      </c>
      <c r="AA8124" s="212">
        <v>0.12161479759081865</v>
      </c>
    </row>
    <row r="8125" spans="1:27" x14ac:dyDescent="0.35">
      <c r="A8125" s="210" t="s">
        <v>8801</v>
      </c>
      <c r="B8125" s="217">
        <v>153.37283990750387</v>
      </c>
      <c r="C8125" s="211">
        <v>6.8027139259371622E-2</v>
      </c>
      <c r="D8125" s="211">
        <v>0.12148835576087536</v>
      </c>
      <c r="E8125" s="211">
        <v>6.7280320380172592E-2</v>
      </c>
      <c r="F8125" s="211">
        <v>9.8902179227401368E-2</v>
      </c>
      <c r="G8125" s="211">
        <v>0.12131712514245307</v>
      </c>
      <c r="H8125" s="211">
        <v>0.11066814226033725</v>
      </c>
      <c r="I8125" s="211">
        <v>0.47035099488051896</v>
      </c>
      <c r="J8125" s="211">
        <v>0.39886272562325126</v>
      </c>
      <c r="K8125" s="211">
        <v>0.64289835403431883</v>
      </c>
      <c r="L8125" s="211">
        <v>0.27496650070520517</v>
      </c>
      <c r="M8125" s="211">
        <v>0.10970539553830298</v>
      </c>
      <c r="N8125" s="211">
        <v>0.41003663331776935</v>
      </c>
      <c r="O8125" s="211">
        <v>0.75690330720571508</v>
      </c>
      <c r="P8125" s="211">
        <v>6.8741827820077789E-2</v>
      </c>
      <c r="Q8125" s="211">
        <v>0.10881914557500094</v>
      </c>
      <c r="R8125" s="211">
        <v>0.38583012611057843</v>
      </c>
      <c r="S8125" s="211">
        <v>0.34239034701562621</v>
      </c>
      <c r="T8125" s="211">
        <v>0.62242460479626072</v>
      </c>
      <c r="U8125" s="211">
        <v>0.34416788906345669</v>
      </c>
      <c r="V8125" s="211">
        <v>0.11017839661864304</v>
      </c>
      <c r="W8125" s="211">
        <v>0.55340797559300159</v>
      </c>
      <c r="X8125" s="211">
        <v>0.30007839822054455</v>
      </c>
      <c r="Y8125" s="211">
        <v>0.77862452456430553</v>
      </c>
      <c r="Z8125" s="211">
        <v>0.14352364743890064</v>
      </c>
      <c r="AA8125" s="212">
        <v>0.11680966165406179</v>
      </c>
    </row>
    <row r="8126" spans="1:27" x14ac:dyDescent="0.35">
      <c r="A8126" s="210" t="s">
        <v>8802</v>
      </c>
      <c r="B8126" s="217">
        <v>157.9995041355069</v>
      </c>
      <c r="C8126" s="211">
        <v>6.1744165827622634E-2</v>
      </c>
      <c r="D8126" s="211">
        <v>0.13238738071520956</v>
      </c>
      <c r="E8126" s="211">
        <v>8.0157981902669886E-2</v>
      </c>
      <c r="F8126" s="211">
        <v>8.4104663415316985E-2</v>
      </c>
      <c r="G8126" s="211">
        <v>0.11827518833240261</v>
      </c>
      <c r="H8126" s="211">
        <v>0.12558695420792676</v>
      </c>
      <c r="I8126" s="211">
        <v>0.50757841457875141</v>
      </c>
      <c r="J8126" s="211">
        <v>0.39237926001393364</v>
      </c>
      <c r="K8126" s="211">
        <v>0.62177459745728014</v>
      </c>
      <c r="L8126" s="211">
        <v>0.27130731285050469</v>
      </c>
      <c r="M8126" s="211">
        <v>0.10278664575839769</v>
      </c>
      <c r="N8126" s="211">
        <v>0.35171580940210839</v>
      </c>
      <c r="O8126" s="211">
        <v>0.77427155346036314</v>
      </c>
      <c r="P8126" s="211">
        <v>7.1853233164887259E-2</v>
      </c>
      <c r="Q8126" s="211">
        <v>5.9196756549567381E-2</v>
      </c>
      <c r="R8126" s="211">
        <v>0.4432467925640029</v>
      </c>
      <c r="S8126" s="211">
        <v>0.28844091657848869</v>
      </c>
      <c r="T8126" s="211">
        <v>0.57608726706434132</v>
      </c>
      <c r="U8126" s="211">
        <v>0.45867813094486803</v>
      </c>
      <c r="V8126" s="211">
        <v>0.11193749821403358</v>
      </c>
      <c r="W8126" s="211">
        <v>0.55681431901809197</v>
      </c>
      <c r="X8126" s="211">
        <v>0.40604271555392679</v>
      </c>
      <c r="Y8126" s="211">
        <v>0.67749722407602997</v>
      </c>
      <c r="Z8126" s="211">
        <v>0.14937069847516127</v>
      </c>
      <c r="AA8126" s="212">
        <v>0.12027277132465533</v>
      </c>
    </row>
    <row r="8127" spans="1:27" x14ac:dyDescent="0.35">
      <c r="A8127" s="210" t="s">
        <v>8803</v>
      </c>
      <c r="B8127" s="217">
        <v>127.55892666230953</v>
      </c>
      <c r="C8127" s="211">
        <v>5.7327235947438777E-2</v>
      </c>
      <c r="D8127" s="211">
        <v>0.12481108514733481</v>
      </c>
      <c r="E8127" s="211">
        <v>8.1246886279405253E-2</v>
      </c>
      <c r="F8127" s="211">
        <v>9.022713359787593E-2</v>
      </c>
      <c r="G8127" s="211">
        <v>0.11784864848770671</v>
      </c>
      <c r="H8127" s="211">
        <v>0.10358094237969663</v>
      </c>
      <c r="I8127" s="211">
        <v>0.49952752272803269</v>
      </c>
      <c r="J8127" s="211">
        <v>0.45786757116424603</v>
      </c>
      <c r="K8127" s="211">
        <v>0.62297243564646754</v>
      </c>
      <c r="L8127" s="211">
        <v>0.27756973690465481</v>
      </c>
      <c r="M8127" s="211">
        <v>8.048754835299507E-2</v>
      </c>
      <c r="N8127" s="211">
        <v>0.33332008536218433</v>
      </c>
      <c r="O8127" s="211">
        <v>0.68484409550429148</v>
      </c>
      <c r="P8127" s="211">
        <v>6.7578933293230642E-2</v>
      </c>
      <c r="Q8127" s="211">
        <v>0.11115334234783975</v>
      </c>
      <c r="R8127" s="211">
        <v>0.44754147187268262</v>
      </c>
      <c r="S8127" s="211">
        <v>0.36132496125864655</v>
      </c>
      <c r="T8127" s="211">
        <v>0.54902268881833538</v>
      </c>
      <c r="U8127" s="211">
        <v>0.40030393468912562</v>
      </c>
      <c r="V8127" s="211">
        <v>7.7408087419545524E-2</v>
      </c>
      <c r="W8127" s="211">
        <v>0.56168669202820365</v>
      </c>
      <c r="X8127" s="211">
        <v>0.34501779821333239</v>
      </c>
      <c r="Y8127" s="211">
        <v>0.64048452296115177</v>
      </c>
      <c r="Z8127" s="211">
        <v>0.14842945913529418</v>
      </c>
      <c r="AA8127" s="212">
        <v>0.11245801026752358</v>
      </c>
    </row>
    <row r="8128" spans="1:27" x14ac:dyDescent="0.35">
      <c r="A8128" s="210" t="s">
        <v>8804</v>
      </c>
      <c r="B8128" s="217">
        <v>135.50375069140122</v>
      </c>
      <c r="C8128" s="211">
        <v>5.3125148618509505E-2</v>
      </c>
      <c r="D8128" s="211">
        <v>0.11544468890967963</v>
      </c>
      <c r="E8128" s="211">
        <v>7.1590427984178834E-2</v>
      </c>
      <c r="F8128" s="211">
        <v>7.661646241748328E-2</v>
      </c>
      <c r="G8128" s="211">
        <v>0.12635602457339043</v>
      </c>
      <c r="H8128" s="211">
        <v>0.12780095914895906</v>
      </c>
      <c r="I8128" s="211">
        <v>0.44660949065641581</v>
      </c>
      <c r="J8128" s="211">
        <v>0.48591559331355161</v>
      </c>
      <c r="K8128" s="211">
        <v>0.55178367675641682</v>
      </c>
      <c r="L8128" s="211">
        <v>0.27328395848612191</v>
      </c>
      <c r="M8128" s="211">
        <v>0.10317643993221609</v>
      </c>
      <c r="N8128" s="211">
        <v>0.57675947509039349</v>
      </c>
      <c r="O8128" s="211">
        <v>0.5532499837971866</v>
      </c>
      <c r="P8128" s="211">
        <v>7.0746654456404823E-2</v>
      </c>
      <c r="Q8128" s="211">
        <v>9.5093635223071987E-2</v>
      </c>
      <c r="R8128" s="211">
        <v>0.44236377176256858</v>
      </c>
      <c r="S8128" s="211">
        <v>0.40044822054822482</v>
      </c>
      <c r="T8128" s="211">
        <v>0.52230398048104698</v>
      </c>
      <c r="U8128" s="211">
        <v>0.32025831927472159</v>
      </c>
      <c r="V8128" s="211">
        <v>0.16925055533465944</v>
      </c>
      <c r="W8128" s="211">
        <v>0.50361878195956289</v>
      </c>
      <c r="X8128" s="211">
        <v>0.33896922598078649</v>
      </c>
      <c r="Y8128" s="211">
        <v>0.54412351114516511</v>
      </c>
      <c r="Z8128" s="211">
        <v>0.14866750069959989</v>
      </c>
      <c r="AA8128" s="212">
        <v>0.12208702518758047</v>
      </c>
    </row>
    <row r="8129" spans="1:27" x14ac:dyDescent="0.35">
      <c r="A8129" s="210" t="s">
        <v>8805</v>
      </c>
      <c r="B8129" s="217">
        <v>116.64703635854536</v>
      </c>
      <c r="C8129" s="211">
        <v>6.8168337946647839E-2</v>
      </c>
      <c r="D8129" s="211">
        <v>0.12554158058750142</v>
      </c>
      <c r="E8129" s="211">
        <v>7.8989799028242283E-2</v>
      </c>
      <c r="F8129" s="211">
        <v>8.4539220011550398E-2</v>
      </c>
      <c r="G8129" s="211">
        <v>0.11937806966650465</v>
      </c>
      <c r="H8129" s="211">
        <v>0.11262189342281964</v>
      </c>
      <c r="I8129" s="211">
        <v>0.4203363699307604</v>
      </c>
      <c r="J8129" s="211">
        <v>0.47086303110774552</v>
      </c>
      <c r="K8129" s="211">
        <v>0.57023202935343931</v>
      </c>
      <c r="L8129" s="211">
        <v>0.28073741369117816</v>
      </c>
      <c r="M8129" s="211">
        <v>0.10864156381621635</v>
      </c>
      <c r="N8129" s="211">
        <v>0.42031654198790036</v>
      </c>
      <c r="O8129" s="211">
        <v>0.79483287129191382</v>
      </c>
      <c r="P8129" s="211">
        <v>7.009388374005894E-2</v>
      </c>
      <c r="Q8129" s="211">
        <v>4.9494081285396924E-2</v>
      </c>
      <c r="R8129" s="211">
        <v>0.38023614991276078</v>
      </c>
      <c r="S8129" s="211">
        <v>0.3787012936957258</v>
      </c>
      <c r="T8129" s="211">
        <v>0.45936488669418113</v>
      </c>
      <c r="U8129" s="211">
        <v>0.38757788869819054</v>
      </c>
      <c r="V8129" s="211">
        <v>6.8140137090655278E-2</v>
      </c>
      <c r="W8129" s="211">
        <v>0.58593579401230067</v>
      </c>
      <c r="X8129" s="211">
        <v>0.31725978022339885</v>
      </c>
      <c r="Y8129" s="211">
        <v>0.61835338971672726</v>
      </c>
      <c r="Z8129" s="211">
        <v>0.14946799366877217</v>
      </c>
      <c r="AA8129" s="212">
        <v>0.12241144542774911</v>
      </c>
    </row>
    <row r="8130" spans="1:27" x14ac:dyDescent="0.35">
      <c r="A8130" s="210" t="s">
        <v>8806</v>
      </c>
      <c r="B8130" s="217">
        <v>129.01092557123724</v>
      </c>
      <c r="C8130" s="211">
        <v>5.680880260176778E-2</v>
      </c>
      <c r="D8130" s="211">
        <v>0.11437739699280912</v>
      </c>
      <c r="E8130" s="211">
        <v>7.5862936418775589E-2</v>
      </c>
      <c r="F8130" s="211">
        <v>0.102186535646756</v>
      </c>
      <c r="G8130" s="211">
        <v>0.12029835871232566</v>
      </c>
      <c r="H8130" s="211">
        <v>0.12519657133511899</v>
      </c>
      <c r="I8130" s="211">
        <v>0.50266145589020916</v>
      </c>
      <c r="J8130" s="211">
        <v>0.43269686453256839</v>
      </c>
      <c r="K8130" s="211">
        <v>0.61907267806935362</v>
      </c>
      <c r="L8130" s="211">
        <v>0.27307253433891698</v>
      </c>
      <c r="M8130" s="211">
        <v>9.7138122696052986E-2</v>
      </c>
      <c r="N8130" s="211">
        <v>0.45553923096844878</v>
      </c>
      <c r="O8130" s="211">
        <v>0.63334974044579062</v>
      </c>
      <c r="P8130" s="211">
        <v>6.6580957158970847E-2</v>
      </c>
      <c r="Q8130" s="211">
        <v>5.1348632090325474E-2</v>
      </c>
      <c r="R8130" s="211">
        <v>0.45905070265430659</v>
      </c>
      <c r="S8130" s="211">
        <v>0.33953366756851999</v>
      </c>
      <c r="T8130" s="211">
        <v>0.56813823556446863</v>
      </c>
      <c r="U8130" s="211">
        <v>0.52188990528719759</v>
      </c>
      <c r="V8130" s="211">
        <v>6.8537444009439841E-2</v>
      </c>
      <c r="W8130" s="211">
        <v>0.5353135986474461</v>
      </c>
      <c r="X8130" s="211">
        <v>0.3076955323920636</v>
      </c>
      <c r="Y8130" s="211">
        <v>0.60893159683623832</v>
      </c>
      <c r="Z8130" s="211">
        <v>0.14433348423782669</v>
      </c>
      <c r="AA8130" s="212">
        <v>0.11491684058448071</v>
      </c>
    </row>
    <row r="8131" spans="1:27" x14ac:dyDescent="0.35">
      <c r="A8131" s="210" t="s">
        <v>8807</v>
      </c>
      <c r="B8131" s="217">
        <v>155.77274050203386</v>
      </c>
      <c r="C8131" s="211">
        <v>6.1369254164133018E-2</v>
      </c>
      <c r="D8131" s="211">
        <v>0.12212443555012767</v>
      </c>
      <c r="E8131" s="211">
        <v>7.2403426552941325E-2</v>
      </c>
      <c r="F8131" s="211">
        <v>0.10804624928202593</v>
      </c>
      <c r="G8131" s="211">
        <v>0.12726223704029768</v>
      </c>
      <c r="H8131" s="211">
        <v>0.12630426821186419</v>
      </c>
      <c r="I8131" s="211">
        <v>0.49050448789892137</v>
      </c>
      <c r="J8131" s="211">
        <v>0.48656276553230504</v>
      </c>
      <c r="K8131" s="211">
        <v>0.57151827793128218</v>
      </c>
      <c r="L8131" s="211">
        <v>0.27643407250326391</v>
      </c>
      <c r="M8131" s="211">
        <v>9.8903043596644494E-2</v>
      </c>
      <c r="N8131" s="211">
        <v>0.5234258336282146</v>
      </c>
      <c r="O8131" s="211">
        <v>0.6434172105056849</v>
      </c>
      <c r="P8131" s="211">
        <v>6.6240449954033775E-2</v>
      </c>
      <c r="Q8131" s="211">
        <v>4.8940447622844344E-2</v>
      </c>
      <c r="R8131" s="211">
        <v>0.4470419457510183</v>
      </c>
      <c r="S8131" s="211">
        <v>0.28946324078249214</v>
      </c>
      <c r="T8131" s="211">
        <v>0.54797154612961607</v>
      </c>
      <c r="U8131" s="211">
        <v>0.48139299129003732</v>
      </c>
      <c r="V8131" s="211">
        <v>0.14259323117357603</v>
      </c>
      <c r="W8131" s="211">
        <v>0.5226114986800463</v>
      </c>
      <c r="X8131" s="211">
        <v>0.39683824931886991</v>
      </c>
      <c r="Y8131" s="211">
        <v>0.63286296441585443</v>
      </c>
      <c r="Z8131" s="211">
        <v>0.14661468159165247</v>
      </c>
      <c r="AA8131" s="212">
        <v>0.11835431585231945</v>
      </c>
    </row>
    <row r="8132" spans="1:27" x14ac:dyDescent="0.35">
      <c r="A8132" s="210" t="s">
        <v>8808</v>
      </c>
      <c r="B8132" s="217">
        <v>122.39842530482294</v>
      </c>
      <c r="C8132" s="211">
        <v>6.3279806233015129E-2</v>
      </c>
      <c r="D8132" s="211">
        <v>0.11890481225093828</v>
      </c>
      <c r="E8132" s="211">
        <v>7.7704182516062495E-2</v>
      </c>
      <c r="F8132" s="211">
        <v>0.12173190486259521</v>
      </c>
      <c r="G8132" s="211">
        <v>0.12213154608845418</v>
      </c>
      <c r="H8132" s="211">
        <v>0.11718154661676713</v>
      </c>
      <c r="I8132" s="211">
        <v>0.49388345358902963</v>
      </c>
      <c r="J8132" s="211">
        <v>0.38757723906740377</v>
      </c>
      <c r="K8132" s="211">
        <v>0.56870210594463311</v>
      </c>
      <c r="L8132" s="211">
        <v>0.27443912697379136</v>
      </c>
      <c r="M8132" s="211">
        <v>9.4008826893128727E-2</v>
      </c>
      <c r="N8132" s="211">
        <v>0.41579745047717676</v>
      </c>
      <c r="O8132" s="211">
        <v>0.5741138172757998</v>
      </c>
      <c r="P8132" s="211">
        <v>7.1805147064034416E-2</v>
      </c>
      <c r="Q8132" s="211">
        <v>5.3854656153824676E-2</v>
      </c>
      <c r="R8132" s="211">
        <v>0.43453939579259093</v>
      </c>
      <c r="S8132" s="211">
        <v>0.26042426527077867</v>
      </c>
      <c r="T8132" s="211">
        <v>0.55235956555027688</v>
      </c>
      <c r="U8132" s="211">
        <v>0.36602659076965621</v>
      </c>
      <c r="V8132" s="211">
        <v>7.7188188865070909E-2</v>
      </c>
      <c r="W8132" s="211">
        <v>0.5989651698507763</v>
      </c>
      <c r="X8132" s="211">
        <v>0.33649455392747957</v>
      </c>
      <c r="Y8132" s="211">
        <v>0.69481075758951316</v>
      </c>
      <c r="Z8132" s="211">
        <v>0.14878303741132537</v>
      </c>
      <c r="AA8132" s="212">
        <v>0.11715817458544882</v>
      </c>
    </row>
    <row r="8133" spans="1:27" x14ac:dyDescent="0.35">
      <c r="A8133" s="210" t="s">
        <v>8809</v>
      </c>
      <c r="B8133" s="217">
        <v>140.80463772371908</v>
      </c>
      <c r="C8133" s="211">
        <v>6.5607405058648038E-2</v>
      </c>
      <c r="D8133" s="211">
        <v>0.12940877254335803</v>
      </c>
      <c r="E8133" s="211">
        <v>7.3082783866096956E-2</v>
      </c>
      <c r="F8133" s="211">
        <v>9.8665626629217767E-2</v>
      </c>
      <c r="G8133" s="211">
        <v>0.12045433519761654</v>
      </c>
      <c r="H8133" s="211">
        <v>0.12263345040316262</v>
      </c>
      <c r="I8133" s="211">
        <v>0.41841611236288878</v>
      </c>
      <c r="J8133" s="211">
        <v>0.42676599942847426</v>
      </c>
      <c r="K8133" s="211">
        <v>0.63445832579249417</v>
      </c>
      <c r="L8133" s="211">
        <v>0.27490419418573692</v>
      </c>
      <c r="M8133" s="211">
        <v>0.11123180166822277</v>
      </c>
      <c r="N8133" s="211">
        <v>0.54579241692308933</v>
      </c>
      <c r="O8133" s="211">
        <v>0.78669570093857422</v>
      </c>
      <c r="P8133" s="211">
        <v>6.9406367741477709E-2</v>
      </c>
      <c r="Q8133" s="211">
        <v>9.3781928424967964E-2</v>
      </c>
      <c r="R8133" s="211">
        <v>0.39871845392959349</v>
      </c>
      <c r="S8133" s="211">
        <v>0.34992533282015525</v>
      </c>
      <c r="T8133" s="211">
        <v>0.55254729367375854</v>
      </c>
      <c r="U8133" s="211">
        <v>0.42759374905579051</v>
      </c>
      <c r="V8133" s="211">
        <v>6.5093438389813463E-2</v>
      </c>
      <c r="W8133" s="211">
        <v>0.53635742575425405</v>
      </c>
      <c r="X8133" s="211">
        <v>0.30430318933471567</v>
      </c>
      <c r="Y8133" s="211">
        <v>0.64590841841528501</v>
      </c>
      <c r="Z8133" s="211">
        <v>0.14279165957946727</v>
      </c>
      <c r="AA8133" s="212">
        <v>0.11619665827079921</v>
      </c>
    </row>
    <row r="8134" spans="1:27" x14ac:dyDescent="0.35">
      <c r="A8134" s="210" t="s">
        <v>8810</v>
      </c>
      <c r="B8134" s="217">
        <v>132.86978844626572</v>
      </c>
      <c r="C8134" s="211">
        <v>5.2658098167841935E-2</v>
      </c>
      <c r="D8134" s="211">
        <v>0.12732526853153012</v>
      </c>
      <c r="E8134" s="211">
        <v>7.8309144839840236E-2</v>
      </c>
      <c r="F8134" s="211">
        <v>0.10837850125861698</v>
      </c>
      <c r="G8134" s="211">
        <v>0.1243002548345013</v>
      </c>
      <c r="H8134" s="211">
        <v>0.12387323473961664</v>
      </c>
      <c r="I8134" s="211">
        <v>0.48517469366289845</v>
      </c>
      <c r="J8134" s="211">
        <v>0.48336383525878396</v>
      </c>
      <c r="K8134" s="211">
        <v>0.55011868058787838</v>
      </c>
      <c r="L8134" s="211">
        <v>0.27609756450000478</v>
      </c>
      <c r="M8134" s="211">
        <v>0.10616108420976449</v>
      </c>
      <c r="N8134" s="211">
        <v>0.45019956220318025</v>
      </c>
      <c r="O8134" s="211">
        <v>0.7184105794995268</v>
      </c>
      <c r="P8134" s="211">
        <v>7.3057620973539808E-2</v>
      </c>
      <c r="Q8134" s="211">
        <v>5.4945810448727164E-2</v>
      </c>
      <c r="R8134" s="211">
        <v>0.45345151219775087</v>
      </c>
      <c r="S8134" s="211">
        <v>0.3742472552991189</v>
      </c>
      <c r="T8134" s="211">
        <v>0.58191841631532826</v>
      </c>
      <c r="U8134" s="211">
        <v>0.39610473682038544</v>
      </c>
      <c r="V8134" s="211">
        <v>9.523766074206215E-2</v>
      </c>
      <c r="W8134" s="211">
        <v>0.48910316880202043</v>
      </c>
      <c r="X8134" s="211">
        <v>0.32656596249264386</v>
      </c>
      <c r="Y8134" s="211">
        <v>0.62324322400213239</v>
      </c>
      <c r="Z8134" s="211">
        <v>0.14973671203392525</v>
      </c>
      <c r="AA8134" s="212">
        <v>0.12425664314797315</v>
      </c>
    </row>
    <row r="8135" spans="1:27" x14ac:dyDescent="0.35">
      <c r="A8135" s="210" t="s">
        <v>8811</v>
      </c>
      <c r="B8135" s="217">
        <v>111.94957127217822</v>
      </c>
      <c r="C8135" s="211">
        <v>6.8014036020729182E-2</v>
      </c>
      <c r="D8135" s="211">
        <v>0.12159373221813201</v>
      </c>
      <c r="E8135" s="211">
        <v>8.5131122841807239E-2</v>
      </c>
      <c r="F8135" s="211">
        <v>0.11891326185193808</v>
      </c>
      <c r="G8135" s="211">
        <v>0.12285825646679024</v>
      </c>
      <c r="H8135" s="211">
        <v>0.11631272441901411</v>
      </c>
      <c r="I8135" s="211">
        <v>0.51887061335574236</v>
      </c>
      <c r="J8135" s="211">
        <v>0.45155995858702241</v>
      </c>
      <c r="K8135" s="211">
        <v>0.60300908032477063</v>
      </c>
      <c r="L8135" s="211">
        <v>0.27400585703242364</v>
      </c>
      <c r="M8135" s="211">
        <v>0.10451712784940534</v>
      </c>
      <c r="N8135" s="211">
        <v>0.4155000892397771</v>
      </c>
      <c r="O8135" s="211">
        <v>0.71369081175024829</v>
      </c>
      <c r="P8135" s="211">
        <v>6.3146310194819005E-2</v>
      </c>
      <c r="Q8135" s="211">
        <v>7.4909188343567676E-2</v>
      </c>
      <c r="R8135" s="211">
        <v>0.44306504561182891</v>
      </c>
      <c r="S8135" s="211">
        <v>0.42592377753410549</v>
      </c>
      <c r="T8135" s="211">
        <v>0.50096319714058557</v>
      </c>
      <c r="U8135" s="211">
        <v>0.39320411897637508</v>
      </c>
      <c r="V8135" s="211">
        <v>7.1376339603889311E-2</v>
      </c>
      <c r="W8135" s="211">
        <v>0.52215033102984321</v>
      </c>
      <c r="X8135" s="211">
        <v>0.26228373823023932</v>
      </c>
      <c r="Y8135" s="211">
        <v>0.61360652068122246</v>
      </c>
      <c r="Z8135" s="211">
        <v>0.14521436622577985</v>
      </c>
      <c r="AA8135" s="212">
        <v>0.12587151395060509</v>
      </c>
    </row>
    <row r="8136" spans="1:27" x14ac:dyDescent="0.35">
      <c r="A8136" s="210" t="s">
        <v>8812</v>
      </c>
      <c r="B8136" s="217">
        <v>131.22521975262751</v>
      </c>
      <c r="C8136" s="211">
        <v>5.4467992502677996E-2</v>
      </c>
      <c r="D8136" s="211">
        <v>0.12649734550693187</v>
      </c>
      <c r="E8136" s="211">
        <v>8.7906532522639524E-2</v>
      </c>
      <c r="F8136" s="211">
        <v>9.7697754959703759E-2</v>
      </c>
      <c r="G8136" s="211">
        <v>0.12298657139914691</v>
      </c>
      <c r="H8136" s="211">
        <v>0.11593892980427864</v>
      </c>
      <c r="I8136" s="211">
        <v>0.48652379098507359</v>
      </c>
      <c r="J8136" s="211">
        <v>0.43041537513626882</v>
      </c>
      <c r="K8136" s="211">
        <v>0.60519618053076807</v>
      </c>
      <c r="L8136" s="211">
        <v>0.27086599537584732</v>
      </c>
      <c r="M8136" s="211">
        <v>9.8860761368167474E-2</v>
      </c>
      <c r="N8136" s="211">
        <v>0.4806680301979826</v>
      </c>
      <c r="O8136" s="211">
        <v>0.65369936779922599</v>
      </c>
      <c r="P8136" s="211">
        <v>7.1863786880804456E-2</v>
      </c>
      <c r="Q8136" s="211">
        <v>4.9138338960676806E-2</v>
      </c>
      <c r="R8136" s="211">
        <v>0.4569177904666728</v>
      </c>
      <c r="S8136" s="211">
        <v>0.34457442931975124</v>
      </c>
      <c r="T8136" s="211">
        <v>0.58562882373130387</v>
      </c>
      <c r="U8136" s="211">
        <v>0.36145026409683412</v>
      </c>
      <c r="V8136" s="211">
        <v>8.5195819837807024E-2</v>
      </c>
      <c r="W8136" s="211">
        <v>0.56230908688941217</v>
      </c>
      <c r="X8136" s="211">
        <v>0.34260479207694094</v>
      </c>
      <c r="Y8136" s="211">
        <v>0.64443249088754806</v>
      </c>
      <c r="Z8136" s="211">
        <v>0.14310972231748392</v>
      </c>
      <c r="AA8136" s="212">
        <v>0.12311003421601652</v>
      </c>
    </row>
    <row r="8137" spans="1:27" x14ac:dyDescent="0.35">
      <c r="A8137" s="210" t="s">
        <v>8813</v>
      </c>
      <c r="B8137" s="217">
        <v>170.68565047304358</v>
      </c>
      <c r="C8137" s="211">
        <v>8.1182727987330533E-2</v>
      </c>
      <c r="D8137" s="211">
        <v>0.12361296323396882</v>
      </c>
      <c r="E8137" s="211">
        <v>6.7368264542449249E-2</v>
      </c>
      <c r="F8137" s="211">
        <v>9.4474711505006581E-2</v>
      </c>
      <c r="G8137" s="211">
        <v>0.11622928772352335</v>
      </c>
      <c r="H8137" s="211">
        <v>0.12124171355330081</v>
      </c>
      <c r="I8137" s="211">
        <v>0.51197891523111017</v>
      </c>
      <c r="J8137" s="211">
        <v>0.43733819789894157</v>
      </c>
      <c r="K8137" s="211">
        <v>0.60869057883764555</v>
      </c>
      <c r="L8137" s="211">
        <v>0.27705381534400442</v>
      </c>
      <c r="M8137" s="211">
        <v>8.5362775827847681E-2</v>
      </c>
      <c r="N8137" s="211">
        <v>0.50295686109478255</v>
      </c>
      <c r="O8137" s="211">
        <v>0.70301130803943379</v>
      </c>
      <c r="P8137" s="211">
        <v>7.3015402282699718E-2</v>
      </c>
      <c r="Q8137" s="211">
        <v>9.5063641543899305E-2</v>
      </c>
      <c r="R8137" s="211">
        <v>0.47620781147788011</v>
      </c>
      <c r="S8137" s="211">
        <v>0.39548106181284381</v>
      </c>
      <c r="T8137" s="211">
        <v>0.55145010861403787</v>
      </c>
      <c r="U8137" s="211">
        <v>0.46988477755071734</v>
      </c>
      <c r="V8137" s="211">
        <v>0.12333448908940384</v>
      </c>
      <c r="W8137" s="211">
        <v>0.58849986062845283</v>
      </c>
      <c r="X8137" s="211">
        <v>0.27152970102279667</v>
      </c>
      <c r="Y8137" s="211">
        <v>0.71250171894384828</v>
      </c>
      <c r="Z8137" s="211">
        <v>0.14679728586962362</v>
      </c>
      <c r="AA8137" s="212">
        <v>0.11535788621660389</v>
      </c>
    </row>
    <row r="8138" spans="1:27" x14ac:dyDescent="0.35">
      <c r="A8138" s="210" t="s">
        <v>8814</v>
      </c>
      <c r="B8138" s="217">
        <v>142.80138212115472</v>
      </c>
      <c r="C8138" s="211">
        <v>7.2419700327471609E-2</v>
      </c>
      <c r="D8138" s="211">
        <v>0.12865565031929388</v>
      </c>
      <c r="E8138" s="211">
        <v>7.5321761651013883E-2</v>
      </c>
      <c r="F8138" s="211">
        <v>9.9482146982486849E-2</v>
      </c>
      <c r="G8138" s="211">
        <v>0.11987069378830972</v>
      </c>
      <c r="H8138" s="211">
        <v>0.12188865259855117</v>
      </c>
      <c r="I8138" s="211">
        <v>0.4664311199008796</v>
      </c>
      <c r="J8138" s="211">
        <v>0.44919873453455572</v>
      </c>
      <c r="K8138" s="211">
        <v>0.62921969687336299</v>
      </c>
      <c r="L8138" s="211">
        <v>0.27689066971544268</v>
      </c>
      <c r="M8138" s="211">
        <v>0.1014311056484981</v>
      </c>
      <c r="N8138" s="211">
        <v>0.39485267969926968</v>
      </c>
      <c r="O8138" s="211">
        <v>0.72402550541181587</v>
      </c>
      <c r="P8138" s="211">
        <v>7.2916824019781598E-2</v>
      </c>
      <c r="Q8138" s="211">
        <v>7.7842934929219731E-2</v>
      </c>
      <c r="R8138" s="211">
        <v>0.43081677119527051</v>
      </c>
      <c r="S8138" s="211">
        <v>0.31921122644764366</v>
      </c>
      <c r="T8138" s="211">
        <v>0.5579386684877945</v>
      </c>
      <c r="U8138" s="211">
        <v>0.46295974131887463</v>
      </c>
      <c r="V8138" s="211">
        <v>9.3533302859095557E-2</v>
      </c>
      <c r="W8138" s="211">
        <v>0.53048166942748198</v>
      </c>
      <c r="X8138" s="211">
        <v>0.32301852974137207</v>
      </c>
      <c r="Y8138" s="211">
        <v>0.56947537859622699</v>
      </c>
      <c r="Z8138" s="211">
        <v>0.14852720805838165</v>
      </c>
      <c r="AA8138" s="212">
        <v>0.1191052853324599</v>
      </c>
    </row>
    <row r="8139" spans="1:27" x14ac:dyDescent="0.35">
      <c r="A8139" s="210" t="s">
        <v>8815</v>
      </c>
      <c r="B8139" s="217">
        <v>108.16521199584071</v>
      </c>
      <c r="C8139" s="211">
        <v>6.830733150160162E-2</v>
      </c>
      <c r="D8139" s="211">
        <v>0.1261216716310504</v>
      </c>
      <c r="E8139" s="211">
        <v>8.5042600662446108E-2</v>
      </c>
      <c r="F8139" s="211">
        <v>0.10936210531473597</v>
      </c>
      <c r="G8139" s="211">
        <v>0.11590058983191934</v>
      </c>
      <c r="H8139" s="211">
        <v>0.10475691247491059</v>
      </c>
      <c r="I8139" s="211">
        <v>0.42240040667702311</v>
      </c>
      <c r="J8139" s="211">
        <v>0.45054630353241309</v>
      </c>
      <c r="K8139" s="211">
        <v>0.56236148736954528</v>
      </c>
      <c r="L8139" s="211">
        <v>0.27874291736535028</v>
      </c>
      <c r="M8139" s="211">
        <v>0.12236644868955646</v>
      </c>
      <c r="N8139" s="211">
        <v>0.38083430487686715</v>
      </c>
      <c r="O8139" s="211">
        <v>0.67585466118926929</v>
      </c>
      <c r="P8139" s="211">
        <v>6.1985591479662427E-2</v>
      </c>
      <c r="Q8139" s="211">
        <v>0.13809649564267676</v>
      </c>
      <c r="R8139" s="211">
        <v>0.42753883200090204</v>
      </c>
      <c r="S8139" s="211">
        <v>0.29547529540795286</v>
      </c>
      <c r="T8139" s="211">
        <v>0.54206384168179034</v>
      </c>
      <c r="U8139" s="211">
        <v>0.43637756792485582</v>
      </c>
      <c r="V8139" s="211">
        <v>5.4012964378190899E-2</v>
      </c>
      <c r="W8139" s="211">
        <v>0.50762166055792635</v>
      </c>
      <c r="X8139" s="211">
        <v>0.25530617873718464</v>
      </c>
      <c r="Y8139" s="211">
        <v>0.5610218091071818</v>
      </c>
      <c r="Z8139" s="211">
        <v>0.14199819696060223</v>
      </c>
      <c r="AA8139" s="212">
        <v>0.12475312325140933</v>
      </c>
    </row>
    <row r="8140" spans="1:27" x14ac:dyDescent="0.35">
      <c r="A8140" s="210" t="s">
        <v>8816</v>
      </c>
      <c r="B8140" s="217">
        <v>188.77153999448697</v>
      </c>
      <c r="C8140" s="211">
        <v>8.1571607028001189E-2</v>
      </c>
      <c r="D8140" s="211">
        <v>0.12532965590327358</v>
      </c>
      <c r="E8140" s="211">
        <v>8.0995981974491982E-2</v>
      </c>
      <c r="F8140" s="211">
        <v>9.2364904262103684E-2</v>
      </c>
      <c r="G8140" s="211">
        <v>0.12291119908762513</v>
      </c>
      <c r="H8140" s="211">
        <v>0.11493627170644363</v>
      </c>
      <c r="I8140" s="211">
        <v>0.48555720348828257</v>
      </c>
      <c r="J8140" s="211">
        <v>0.47254487180615984</v>
      </c>
      <c r="K8140" s="211">
        <v>0.63780925681888556</v>
      </c>
      <c r="L8140" s="211">
        <v>0.28280404193740749</v>
      </c>
      <c r="M8140" s="211">
        <v>0.11901363113329921</v>
      </c>
      <c r="N8140" s="211">
        <v>0.52470761725024229</v>
      </c>
      <c r="O8140" s="211">
        <v>0.72736973303995656</v>
      </c>
      <c r="P8140" s="211">
        <v>6.7224225220590406E-2</v>
      </c>
      <c r="Q8140" s="211">
        <v>5.7529106013747625E-2</v>
      </c>
      <c r="R8140" s="211">
        <v>0.42465060287255835</v>
      </c>
      <c r="S8140" s="211">
        <v>0.39364684165873887</v>
      </c>
      <c r="T8140" s="211">
        <v>0.59515709738811262</v>
      </c>
      <c r="U8140" s="211">
        <v>0.33826216877254384</v>
      </c>
      <c r="V8140" s="211">
        <v>0.19040623583186322</v>
      </c>
      <c r="W8140" s="211">
        <v>0.54657246472751408</v>
      </c>
      <c r="X8140" s="211">
        <v>0.26874123182572163</v>
      </c>
      <c r="Y8140" s="211">
        <v>0.65590203264920122</v>
      </c>
      <c r="Z8140" s="211">
        <v>0.14676961684625148</v>
      </c>
      <c r="AA8140" s="212">
        <v>0.11777257720553977</v>
      </c>
    </row>
    <row r="8141" spans="1:27" x14ac:dyDescent="0.35">
      <c r="A8141" s="210" t="s">
        <v>8817</v>
      </c>
      <c r="B8141" s="217">
        <v>155.54130325314847</v>
      </c>
      <c r="C8141" s="211">
        <v>4.9377443561295982E-2</v>
      </c>
      <c r="D8141" s="211">
        <v>0.12990436449946344</v>
      </c>
      <c r="E8141" s="211">
        <v>7.7413299376324241E-2</v>
      </c>
      <c r="F8141" s="211">
        <v>0.10498055585957124</v>
      </c>
      <c r="G8141" s="211">
        <v>0.12012879538242786</v>
      </c>
      <c r="H8141" s="211">
        <v>0.11400737811251051</v>
      </c>
      <c r="I8141" s="211">
        <v>0.48699047779859017</v>
      </c>
      <c r="J8141" s="211">
        <v>0.44671750315517572</v>
      </c>
      <c r="K8141" s="211">
        <v>0.52468126908905421</v>
      </c>
      <c r="L8141" s="211">
        <v>0.26954781362484725</v>
      </c>
      <c r="M8141" s="211">
        <v>0.10733041220286439</v>
      </c>
      <c r="N8141" s="211">
        <v>0.46378119643160287</v>
      </c>
      <c r="O8141" s="211">
        <v>0.76413128973783939</v>
      </c>
      <c r="P8141" s="211">
        <v>6.4683919922494643E-2</v>
      </c>
      <c r="Q8141" s="211">
        <v>8.85475916317853E-2</v>
      </c>
      <c r="R8141" s="211">
        <v>0.4542674281555899</v>
      </c>
      <c r="S8141" s="211">
        <v>0.36168490159318867</v>
      </c>
      <c r="T8141" s="211">
        <v>0.49752183888534873</v>
      </c>
      <c r="U8141" s="211">
        <v>0.39008268270813745</v>
      </c>
      <c r="V8141" s="211">
        <v>0.19536634952732562</v>
      </c>
      <c r="W8141" s="211">
        <v>0.62455666710680824</v>
      </c>
      <c r="X8141" s="211">
        <v>0.34694864467535425</v>
      </c>
      <c r="Y8141" s="211">
        <v>0.52799944160663315</v>
      </c>
      <c r="Z8141" s="211">
        <v>0.1449295540427443</v>
      </c>
      <c r="AA8141" s="212">
        <v>0.1171069350216756</v>
      </c>
    </row>
    <row r="8142" spans="1:27" x14ac:dyDescent="0.35">
      <c r="A8142" s="210" t="s">
        <v>8818</v>
      </c>
      <c r="B8142" s="217">
        <v>154.20723638436434</v>
      </c>
      <c r="C8142" s="211">
        <v>5.9307517269043167E-2</v>
      </c>
      <c r="D8142" s="211">
        <v>0.13379225705479048</v>
      </c>
      <c r="E8142" s="211">
        <v>7.5778172332508803E-2</v>
      </c>
      <c r="F8142" s="211">
        <v>9.2033861045703852E-2</v>
      </c>
      <c r="G8142" s="211">
        <v>0.11661826112181013</v>
      </c>
      <c r="H8142" s="211">
        <v>0.11679810679859695</v>
      </c>
      <c r="I8142" s="211">
        <v>0.49625517293389249</v>
      </c>
      <c r="J8142" s="211">
        <v>0.4755515100436104</v>
      </c>
      <c r="K8142" s="211">
        <v>0.59355513194001341</v>
      </c>
      <c r="L8142" s="211">
        <v>0.27022723195623854</v>
      </c>
      <c r="M8142" s="211">
        <v>8.9748032829673405E-2</v>
      </c>
      <c r="N8142" s="211">
        <v>0.54290190234910007</v>
      </c>
      <c r="O8142" s="211">
        <v>0.69443542205838193</v>
      </c>
      <c r="P8142" s="211">
        <v>7.1518639427205488E-2</v>
      </c>
      <c r="Q8142" s="211">
        <v>5.724951392848808E-2</v>
      </c>
      <c r="R8142" s="211">
        <v>0.44534996288981665</v>
      </c>
      <c r="S8142" s="211">
        <v>0.3137922770998659</v>
      </c>
      <c r="T8142" s="211">
        <v>0.54075180609172513</v>
      </c>
      <c r="U8142" s="211">
        <v>0.52237070557422549</v>
      </c>
      <c r="V8142" s="211">
        <v>0.11008694071153417</v>
      </c>
      <c r="W8142" s="211">
        <v>0.54065235586313454</v>
      </c>
      <c r="X8142" s="211">
        <v>0.33253439085897424</v>
      </c>
      <c r="Y8142" s="211">
        <v>0.62337688634365174</v>
      </c>
      <c r="Z8142" s="211">
        <v>0.14537632763592898</v>
      </c>
      <c r="AA8142" s="212">
        <v>0.11984859575224414</v>
      </c>
    </row>
    <row r="8143" spans="1:27" x14ac:dyDescent="0.35">
      <c r="A8143" s="210" t="s">
        <v>8819</v>
      </c>
      <c r="B8143" s="217">
        <v>121.30479581541813</v>
      </c>
      <c r="C8143" s="211">
        <v>7.099133156335774E-2</v>
      </c>
      <c r="D8143" s="211">
        <v>0.13227031757955984</v>
      </c>
      <c r="E8143" s="211">
        <v>7.4710130790336754E-2</v>
      </c>
      <c r="F8143" s="211">
        <v>0.10356315069645103</v>
      </c>
      <c r="G8143" s="211">
        <v>0.1201931797542838</v>
      </c>
      <c r="H8143" s="211">
        <v>0.11919419227723212</v>
      </c>
      <c r="I8143" s="211">
        <v>0.5184365595736794</v>
      </c>
      <c r="J8143" s="211">
        <v>0.46802959121944737</v>
      </c>
      <c r="K8143" s="211">
        <v>0.52457055324825974</v>
      </c>
      <c r="L8143" s="211">
        <v>0.2713887450510627</v>
      </c>
      <c r="M8143" s="211">
        <v>0.12007323491594327</v>
      </c>
      <c r="N8143" s="211">
        <v>0.57573944220339923</v>
      </c>
      <c r="O8143" s="211">
        <v>0.56078489815152166</v>
      </c>
      <c r="P8143" s="211">
        <v>6.991369335352271E-2</v>
      </c>
      <c r="Q8143" s="211">
        <v>8.9935582805398748E-2</v>
      </c>
      <c r="R8143" s="211">
        <v>0.42853061082554839</v>
      </c>
      <c r="S8143" s="211">
        <v>0.33950105288271043</v>
      </c>
      <c r="T8143" s="211">
        <v>0.56314104130947251</v>
      </c>
      <c r="U8143" s="211">
        <v>0.41165144046174618</v>
      </c>
      <c r="V8143" s="211">
        <v>6.0381352402540278E-2</v>
      </c>
      <c r="W8143" s="211">
        <v>0.499007271178809</v>
      </c>
      <c r="X8143" s="211">
        <v>0.37543071475576528</v>
      </c>
      <c r="Y8143" s="211">
        <v>0.65978993707055922</v>
      </c>
      <c r="Z8143" s="211">
        <v>0.13665225789882404</v>
      </c>
      <c r="AA8143" s="212">
        <v>0.12420228164468473</v>
      </c>
    </row>
    <row r="8144" spans="1:27" x14ac:dyDescent="0.35">
      <c r="A8144" s="210" t="s">
        <v>8820</v>
      </c>
      <c r="B8144" s="217">
        <v>172.49340528033679</v>
      </c>
      <c r="C8144" s="211">
        <v>6.2948081756584867E-2</v>
      </c>
      <c r="D8144" s="211">
        <v>0.12086572959310998</v>
      </c>
      <c r="E8144" s="211">
        <v>8.487678379720752E-2</v>
      </c>
      <c r="F8144" s="211">
        <v>0.10193740334601253</v>
      </c>
      <c r="G8144" s="211">
        <v>0.12574646891251151</v>
      </c>
      <c r="H8144" s="211">
        <v>0.11484153406143269</v>
      </c>
      <c r="I8144" s="211">
        <v>0.50576891576007854</v>
      </c>
      <c r="J8144" s="211">
        <v>0.45019196492229163</v>
      </c>
      <c r="K8144" s="211">
        <v>0.57536648798138224</v>
      </c>
      <c r="L8144" s="211">
        <v>0.27517292862838427</v>
      </c>
      <c r="M8144" s="211">
        <v>0.1082629363242999</v>
      </c>
      <c r="N8144" s="211">
        <v>0.37410426744177566</v>
      </c>
      <c r="O8144" s="211">
        <v>0.58819152205614811</v>
      </c>
      <c r="P8144" s="211">
        <v>7.3330966965537245E-2</v>
      </c>
      <c r="Q8144" s="211">
        <v>6.4556387261823042E-2</v>
      </c>
      <c r="R8144" s="211">
        <v>0.44971844412028789</v>
      </c>
      <c r="S8144" s="211">
        <v>0.3142098577725827</v>
      </c>
      <c r="T8144" s="211">
        <v>0.52553029884608249</v>
      </c>
      <c r="U8144" s="211">
        <v>0.44104812383372249</v>
      </c>
      <c r="V8144" s="211">
        <v>0.14652621253684606</v>
      </c>
      <c r="W8144" s="211">
        <v>0.4966722465579626</v>
      </c>
      <c r="X8144" s="211">
        <v>0.22719011577685388</v>
      </c>
      <c r="Y8144" s="211">
        <v>0.71932443680553326</v>
      </c>
      <c r="Z8144" s="211">
        <v>0.14617135421606561</v>
      </c>
      <c r="AA8144" s="212">
        <v>0.12025835058407357</v>
      </c>
    </row>
    <row r="8145" spans="1:27" x14ac:dyDescent="0.35">
      <c r="A8145" s="210" t="s">
        <v>8821</v>
      </c>
      <c r="B8145" s="217">
        <v>153.52624379727541</v>
      </c>
      <c r="C8145" s="211">
        <v>7.6373966294908752E-2</v>
      </c>
      <c r="D8145" s="211">
        <v>0.12813492391622003</v>
      </c>
      <c r="E8145" s="211">
        <v>7.1068174934219755E-2</v>
      </c>
      <c r="F8145" s="211">
        <v>9.7589227486296171E-2</v>
      </c>
      <c r="G8145" s="211">
        <v>0.11637020092712468</v>
      </c>
      <c r="H8145" s="211">
        <v>0.11538608401385314</v>
      </c>
      <c r="I8145" s="211">
        <v>0.51222071418324389</v>
      </c>
      <c r="J8145" s="211">
        <v>0.42586125930669372</v>
      </c>
      <c r="K8145" s="211">
        <v>0.63893104745462026</v>
      </c>
      <c r="L8145" s="211">
        <v>0.27531627173712586</v>
      </c>
      <c r="M8145" s="211">
        <v>8.479978797035792E-2</v>
      </c>
      <c r="N8145" s="211">
        <v>0.47204930033014736</v>
      </c>
      <c r="O8145" s="211">
        <v>0.76947425199951591</v>
      </c>
      <c r="P8145" s="211">
        <v>6.6349462378911067E-2</v>
      </c>
      <c r="Q8145" s="211">
        <v>8.9056047839421101E-2</v>
      </c>
      <c r="R8145" s="211">
        <v>0.41192830855318602</v>
      </c>
      <c r="S8145" s="211">
        <v>0.32521624232750068</v>
      </c>
      <c r="T8145" s="211">
        <v>0.5516607225859459</v>
      </c>
      <c r="U8145" s="211">
        <v>0.55502662186069751</v>
      </c>
      <c r="V8145" s="211">
        <v>0.13198257396752971</v>
      </c>
      <c r="W8145" s="211">
        <v>0.53251297717238</v>
      </c>
      <c r="X8145" s="211">
        <v>0.25511816225346434</v>
      </c>
      <c r="Y8145" s="211">
        <v>0.62825477907091454</v>
      </c>
      <c r="Z8145" s="211">
        <v>0.14594860193713982</v>
      </c>
      <c r="AA8145" s="212">
        <v>0.12310664826341534</v>
      </c>
    </row>
    <row r="8146" spans="1:27" x14ac:dyDescent="0.35">
      <c r="A8146" s="210" t="s">
        <v>8822</v>
      </c>
      <c r="B8146" s="217">
        <v>112.36507111674159</v>
      </c>
      <c r="C8146" s="211">
        <v>5.0020913022145001E-2</v>
      </c>
      <c r="D8146" s="211">
        <v>0.12694173508703038</v>
      </c>
      <c r="E8146" s="211">
        <v>7.0214610268574368E-2</v>
      </c>
      <c r="F8146" s="211">
        <v>0.11215772701170096</v>
      </c>
      <c r="G8146" s="211">
        <v>0.12391884279314194</v>
      </c>
      <c r="H8146" s="211">
        <v>0.11403917256364399</v>
      </c>
      <c r="I8146" s="211">
        <v>0.50613666375814592</v>
      </c>
      <c r="J8146" s="211">
        <v>0.44936939939321546</v>
      </c>
      <c r="K8146" s="211">
        <v>0.64296510256534489</v>
      </c>
      <c r="L8146" s="211">
        <v>0.27909419261610208</v>
      </c>
      <c r="M8146" s="211">
        <v>0.10588793660059956</v>
      </c>
      <c r="N8146" s="211">
        <v>0.39751047425448022</v>
      </c>
      <c r="O8146" s="211">
        <v>0.69283523426432803</v>
      </c>
      <c r="P8146" s="211">
        <v>6.460536342391851E-2</v>
      </c>
      <c r="Q8146" s="211">
        <v>6.5788880865470953E-2</v>
      </c>
      <c r="R8146" s="211">
        <v>0.46552252954127638</v>
      </c>
      <c r="S8146" s="211">
        <v>0.41093756298888062</v>
      </c>
      <c r="T8146" s="211">
        <v>0.54429010901529706</v>
      </c>
      <c r="U8146" s="211">
        <v>0.34968056541693232</v>
      </c>
      <c r="V8146" s="211">
        <v>5.6163416112761599E-2</v>
      </c>
      <c r="W8146" s="211">
        <v>0.56060655942516036</v>
      </c>
      <c r="X8146" s="211">
        <v>0.35840092096597848</v>
      </c>
      <c r="Y8146" s="211">
        <v>0.57687829541423041</v>
      </c>
      <c r="Z8146" s="211">
        <v>0.14983362733039954</v>
      </c>
      <c r="AA8146" s="212">
        <v>0.11275918968522775</v>
      </c>
    </row>
    <row r="8147" spans="1:27" x14ac:dyDescent="0.35">
      <c r="A8147" s="210" t="s">
        <v>8823</v>
      </c>
      <c r="B8147" s="217">
        <v>152.50300047080043</v>
      </c>
      <c r="C8147" s="211">
        <v>5.0288009878838205E-2</v>
      </c>
      <c r="D8147" s="211">
        <v>0.12772786956428539</v>
      </c>
      <c r="E8147" s="211">
        <v>7.9967368960633792E-2</v>
      </c>
      <c r="F8147" s="211">
        <v>0.11861724711469522</v>
      </c>
      <c r="G8147" s="211">
        <v>0.11788441750133634</v>
      </c>
      <c r="H8147" s="211">
        <v>0.11276833044730476</v>
      </c>
      <c r="I8147" s="211">
        <v>0.5060585708691937</v>
      </c>
      <c r="J8147" s="211">
        <v>0.45462653543511011</v>
      </c>
      <c r="K8147" s="211">
        <v>0.60848629458154901</v>
      </c>
      <c r="L8147" s="211">
        <v>0.27598061295037163</v>
      </c>
      <c r="M8147" s="211">
        <v>0.10681309899559178</v>
      </c>
      <c r="N8147" s="211">
        <v>0.42618155954902737</v>
      </c>
      <c r="O8147" s="211">
        <v>0.64630936165009312</v>
      </c>
      <c r="P8147" s="211">
        <v>6.5155326468904359E-2</v>
      </c>
      <c r="Q8147" s="211">
        <v>0.1176144820197072</v>
      </c>
      <c r="R8147" s="211">
        <v>0.44031469307235632</v>
      </c>
      <c r="S8147" s="211">
        <v>0.30098825044862343</v>
      </c>
      <c r="T8147" s="211">
        <v>0.58985060508747444</v>
      </c>
      <c r="U8147" s="211">
        <v>0.48755511136356255</v>
      </c>
      <c r="V8147" s="211">
        <v>0.10637836326750119</v>
      </c>
      <c r="W8147" s="211">
        <v>0.50062050026089622</v>
      </c>
      <c r="X8147" s="211">
        <v>0.31746579217574067</v>
      </c>
      <c r="Y8147" s="211">
        <v>0.72317514836076924</v>
      </c>
      <c r="Z8147" s="211">
        <v>0.14477569279974245</v>
      </c>
      <c r="AA8147" s="212">
        <v>0.12158084234743073</v>
      </c>
    </row>
    <row r="8148" spans="1:27" x14ac:dyDescent="0.35">
      <c r="A8148" s="210" t="s">
        <v>8824</v>
      </c>
      <c r="B8148" s="217">
        <v>191.78368356336117</v>
      </c>
      <c r="C8148" s="211">
        <v>7.7865305705618185E-2</v>
      </c>
      <c r="D8148" s="211">
        <v>0.11406060509794723</v>
      </c>
      <c r="E8148" s="211">
        <v>8.1977884412021154E-2</v>
      </c>
      <c r="F8148" s="211">
        <v>0.10774383745514804</v>
      </c>
      <c r="G8148" s="211">
        <v>0.12280531478593039</v>
      </c>
      <c r="H8148" s="211">
        <v>0.10797424008814813</v>
      </c>
      <c r="I8148" s="211">
        <v>0.50692866000906989</v>
      </c>
      <c r="J8148" s="211">
        <v>0.48234068581605122</v>
      </c>
      <c r="K8148" s="211">
        <v>0.64550227478012867</v>
      </c>
      <c r="L8148" s="211">
        <v>0.27875676979713504</v>
      </c>
      <c r="M8148" s="211">
        <v>0.10231394268131316</v>
      </c>
      <c r="N8148" s="211">
        <v>0.44470611314551001</v>
      </c>
      <c r="O8148" s="211">
        <v>0.75545142203148274</v>
      </c>
      <c r="P8148" s="211">
        <v>7.2126448352529987E-2</v>
      </c>
      <c r="Q8148" s="211">
        <v>0.12348993769384889</v>
      </c>
      <c r="R8148" s="211">
        <v>0.376119093935043</v>
      </c>
      <c r="S8148" s="211">
        <v>0.29685941540438099</v>
      </c>
      <c r="T8148" s="211">
        <v>0.54310329369281929</v>
      </c>
      <c r="U8148" s="211">
        <v>0.37795555204745468</v>
      </c>
      <c r="V8148" s="211">
        <v>0.18735159328854878</v>
      </c>
      <c r="W8148" s="211">
        <v>0.54853520824967217</v>
      </c>
      <c r="X8148" s="211">
        <v>0.32665086584364605</v>
      </c>
      <c r="Y8148" s="211">
        <v>0.73784921106757473</v>
      </c>
      <c r="Z8148" s="211">
        <v>0.14887509408881475</v>
      </c>
      <c r="AA8148" s="212">
        <v>0.12182729391097197</v>
      </c>
    </row>
    <row r="8149" spans="1:27" x14ac:dyDescent="0.35">
      <c r="A8149" s="210" t="s">
        <v>8825</v>
      </c>
      <c r="B8149" s="217">
        <v>127.19853421117224</v>
      </c>
      <c r="C8149" s="211">
        <v>6.2813365033695057E-2</v>
      </c>
      <c r="D8149" s="211">
        <v>0.12769411275357681</v>
      </c>
      <c r="E8149" s="211">
        <v>8.6344693467883107E-2</v>
      </c>
      <c r="F8149" s="211">
        <v>0.1015963073913134</v>
      </c>
      <c r="G8149" s="211">
        <v>0.11740537129326702</v>
      </c>
      <c r="H8149" s="211">
        <v>0.10697824313580875</v>
      </c>
      <c r="I8149" s="211">
        <v>0.4464526211977381</v>
      </c>
      <c r="J8149" s="211">
        <v>0.44925770634016371</v>
      </c>
      <c r="K8149" s="211">
        <v>0.62017160238252378</v>
      </c>
      <c r="L8149" s="211">
        <v>0.27642531735864312</v>
      </c>
      <c r="M8149" s="211">
        <v>0.10099610000517528</v>
      </c>
      <c r="N8149" s="211">
        <v>0.51853968364461445</v>
      </c>
      <c r="O8149" s="211">
        <v>0.70194580942493967</v>
      </c>
      <c r="P8149" s="211">
        <v>6.7909258116992791E-2</v>
      </c>
      <c r="Q8149" s="211">
        <v>5.1949117917823168E-2</v>
      </c>
      <c r="R8149" s="211">
        <v>0.42649204983055639</v>
      </c>
      <c r="S8149" s="211">
        <v>0.28123058850482646</v>
      </c>
      <c r="T8149" s="211">
        <v>0.50897771045015183</v>
      </c>
      <c r="U8149" s="211">
        <v>0.47781611800650969</v>
      </c>
      <c r="V8149" s="211">
        <v>6.5979491065904533E-2</v>
      </c>
      <c r="W8149" s="211">
        <v>0.53201314841956837</v>
      </c>
      <c r="X8149" s="211">
        <v>0.35020449623034122</v>
      </c>
      <c r="Y8149" s="211">
        <v>0.54355632494225392</v>
      </c>
      <c r="Z8149" s="211">
        <v>0.14379662295741344</v>
      </c>
      <c r="AA8149" s="212">
        <v>0.11911113876604476</v>
      </c>
    </row>
    <row r="8150" spans="1:27" x14ac:dyDescent="0.35">
      <c r="A8150" s="210" t="s">
        <v>8826</v>
      </c>
      <c r="B8150" s="217">
        <v>169.65806237060923</v>
      </c>
      <c r="C8150" s="211">
        <v>5.0091700077901043E-2</v>
      </c>
      <c r="D8150" s="211">
        <v>0.12131449862936285</v>
      </c>
      <c r="E8150" s="211">
        <v>7.885647496923201E-2</v>
      </c>
      <c r="F8150" s="211">
        <v>9.556998101286257E-2</v>
      </c>
      <c r="G8150" s="211">
        <v>0.12269853695361579</v>
      </c>
      <c r="H8150" s="211">
        <v>0.11198605381992172</v>
      </c>
      <c r="I8150" s="211">
        <v>0.48285693036693872</v>
      </c>
      <c r="J8150" s="211">
        <v>0.43979178504071553</v>
      </c>
      <c r="K8150" s="211">
        <v>0.5590819961037834</v>
      </c>
      <c r="L8150" s="211">
        <v>0.27352209698856866</v>
      </c>
      <c r="M8150" s="211">
        <v>9.5077046881076127E-2</v>
      </c>
      <c r="N8150" s="211">
        <v>0.48728857064709763</v>
      </c>
      <c r="O8150" s="211">
        <v>0.65487134191755603</v>
      </c>
      <c r="P8150" s="211">
        <v>6.8408089775620171E-2</v>
      </c>
      <c r="Q8150" s="211">
        <v>9.3894868996477532E-2</v>
      </c>
      <c r="R8150" s="211">
        <v>0.3942866466868728</v>
      </c>
      <c r="S8150" s="211">
        <v>0.31884253818383501</v>
      </c>
      <c r="T8150" s="211">
        <v>0.61711229066230211</v>
      </c>
      <c r="U8150" s="211">
        <v>0.39751882553968654</v>
      </c>
      <c r="V8150" s="211">
        <v>0.17063439145642961</v>
      </c>
      <c r="W8150" s="211">
        <v>0.64160133500355321</v>
      </c>
      <c r="X8150" s="211">
        <v>0.29012849941099378</v>
      </c>
      <c r="Y8150" s="211">
        <v>0.67503994929141498</v>
      </c>
      <c r="Z8150" s="211">
        <v>0.1438431610019156</v>
      </c>
      <c r="AA8150" s="212">
        <v>0.11594374281273864</v>
      </c>
    </row>
    <row r="8151" spans="1:27" x14ac:dyDescent="0.35">
      <c r="A8151" s="210" t="s">
        <v>8827</v>
      </c>
      <c r="B8151" s="217">
        <v>112.8177779257451</v>
      </c>
      <c r="C8151" s="211">
        <v>5.3554704059538202E-2</v>
      </c>
      <c r="D8151" s="211">
        <v>0.12442382679326441</v>
      </c>
      <c r="E8151" s="211">
        <v>7.3669639791318117E-2</v>
      </c>
      <c r="F8151" s="211">
        <v>9.1256588799061136E-2</v>
      </c>
      <c r="G8151" s="211">
        <v>0.12060031650452228</v>
      </c>
      <c r="H8151" s="211">
        <v>0.12277686252605061</v>
      </c>
      <c r="I8151" s="211">
        <v>0.49645749633304936</v>
      </c>
      <c r="J8151" s="211">
        <v>0.45364912250902345</v>
      </c>
      <c r="K8151" s="211">
        <v>0.58604775462995751</v>
      </c>
      <c r="L8151" s="211">
        <v>0.27133687357839997</v>
      </c>
      <c r="M8151" s="211">
        <v>0.11572666816885813</v>
      </c>
      <c r="N8151" s="211">
        <v>0.41857573454675367</v>
      </c>
      <c r="O8151" s="211">
        <v>0.61311069798570728</v>
      </c>
      <c r="P8151" s="211">
        <v>6.6685210830336766E-2</v>
      </c>
      <c r="Q8151" s="211">
        <v>0.10138777224500715</v>
      </c>
      <c r="R8151" s="211">
        <v>0.36484277308006491</v>
      </c>
      <c r="S8151" s="211">
        <v>0.34996434866324228</v>
      </c>
      <c r="T8151" s="211">
        <v>0.55934715515183597</v>
      </c>
      <c r="U8151" s="211">
        <v>0.37239781570645974</v>
      </c>
      <c r="V8151" s="211">
        <v>6.1925320244441612E-2</v>
      </c>
      <c r="W8151" s="211">
        <v>0.5069847571114332</v>
      </c>
      <c r="X8151" s="211">
        <v>0.44442532237518684</v>
      </c>
      <c r="Y8151" s="211">
        <v>0.7395092338441912</v>
      </c>
      <c r="Z8151" s="211">
        <v>0.14918297346719755</v>
      </c>
      <c r="AA8151" s="212">
        <v>0.12573655985097487</v>
      </c>
    </row>
    <row r="8152" spans="1:27" x14ac:dyDescent="0.35">
      <c r="A8152" s="210" t="s">
        <v>8828</v>
      </c>
      <c r="B8152" s="217">
        <v>106.69784562865196</v>
      </c>
      <c r="C8152" s="211">
        <v>5.5405747353312745E-2</v>
      </c>
      <c r="D8152" s="211">
        <v>0.11769990456593066</v>
      </c>
      <c r="E8152" s="211">
        <v>8.1380774567237343E-2</v>
      </c>
      <c r="F8152" s="211">
        <v>9.1175638639328108E-2</v>
      </c>
      <c r="G8152" s="211">
        <v>0.12196331258298612</v>
      </c>
      <c r="H8152" s="211">
        <v>0.10608912220983999</v>
      </c>
      <c r="I8152" s="211">
        <v>0.52359203731642801</v>
      </c>
      <c r="J8152" s="211">
        <v>0.42188227480579782</v>
      </c>
      <c r="K8152" s="211">
        <v>0.58514050570375586</v>
      </c>
      <c r="L8152" s="211">
        <v>0.27238751869570543</v>
      </c>
      <c r="M8152" s="211">
        <v>9.0784719424214941E-2</v>
      </c>
      <c r="N8152" s="211">
        <v>0.39118582068844721</v>
      </c>
      <c r="O8152" s="211">
        <v>0.74171281481405704</v>
      </c>
      <c r="P8152" s="211">
        <v>6.8077230381335313E-2</v>
      </c>
      <c r="Q8152" s="211">
        <v>5.1922080027569747E-2</v>
      </c>
      <c r="R8152" s="211">
        <v>0.4664507984801422</v>
      </c>
      <c r="S8152" s="211">
        <v>0.31611627818972021</v>
      </c>
      <c r="T8152" s="211">
        <v>0.46807517390698122</v>
      </c>
      <c r="U8152" s="211">
        <v>0.42399053087794741</v>
      </c>
      <c r="V8152" s="211">
        <v>5.2514770677326468E-2</v>
      </c>
      <c r="W8152" s="211">
        <v>0.57799054802399397</v>
      </c>
      <c r="X8152" s="211">
        <v>0.42580206393757492</v>
      </c>
      <c r="Y8152" s="211">
        <v>0.64879998954712081</v>
      </c>
      <c r="Z8152" s="211">
        <v>0.14960221565227838</v>
      </c>
      <c r="AA8152" s="212">
        <v>0.12197925783487124</v>
      </c>
    </row>
    <row r="8153" spans="1:27" x14ac:dyDescent="0.35">
      <c r="A8153" s="210" t="s">
        <v>8829</v>
      </c>
      <c r="B8153" s="217">
        <v>140.26022233818887</v>
      </c>
      <c r="C8153" s="211">
        <v>6.5161402054635081E-2</v>
      </c>
      <c r="D8153" s="211">
        <v>0.12225707438635203</v>
      </c>
      <c r="E8153" s="211">
        <v>7.4788778929995067E-2</v>
      </c>
      <c r="F8153" s="211">
        <v>8.1159401964768993E-2</v>
      </c>
      <c r="G8153" s="211">
        <v>0.1246834502249909</v>
      </c>
      <c r="H8153" s="211">
        <v>0.11702703046974423</v>
      </c>
      <c r="I8153" s="211">
        <v>0.40846563917190593</v>
      </c>
      <c r="J8153" s="211">
        <v>0.42086490332827875</v>
      </c>
      <c r="K8153" s="211">
        <v>0.56071754342556934</v>
      </c>
      <c r="L8153" s="211">
        <v>0.28111578489094596</v>
      </c>
      <c r="M8153" s="211">
        <v>0.10859563831714376</v>
      </c>
      <c r="N8153" s="211">
        <v>0.4527523369233229</v>
      </c>
      <c r="O8153" s="211">
        <v>0.72505094972562545</v>
      </c>
      <c r="P8153" s="211">
        <v>6.7391555466662076E-2</v>
      </c>
      <c r="Q8153" s="211">
        <v>0.10884073501855908</v>
      </c>
      <c r="R8153" s="211">
        <v>0.44322561687818796</v>
      </c>
      <c r="S8153" s="211">
        <v>0.28320185441365575</v>
      </c>
      <c r="T8153" s="211">
        <v>0.48497668984745435</v>
      </c>
      <c r="U8153" s="211">
        <v>0.48751798685340508</v>
      </c>
      <c r="V8153" s="211">
        <v>0.1075883113904295</v>
      </c>
      <c r="W8153" s="211">
        <v>0.48356900583498763</v>
      </c>
      <c r="X8153" s="211">
        <v>0.25454673338637274</v>
      </c>
      <c r="Y8153" s="211">
        <v>0.71548722118559116</v>
      </c>
      <c r="Z8153" s="211">
        <v>0.14399776874724182</v>
      </c>
      <c r="AA8153" s="212">
        <v>0.12679659064118892</v>
      </c>
    </row>
    <row r="8154" spans="1:27" x14ac:dyDescent="0.35">
      <c r="A8154" s="210" t="s">
        <v>8830</v>
      </c>
      <c r="B8154" s="217">
        <v>136.70755873996609</v>
      </c>
      <c r="C8154" s="211">
        <v>6.9676315711256917E-2</v>
      </c>
      <c r="D8154" s="211">
        <v>0.12275228717724149</v>
      </c>
      <c r="E8154" s="211">
        <v>7.6200558672638086E-2</v>
      </c>
      <c r="F8154" s="211">
        <v>9.4563069138729125E-2</v>
      </c>
      <c r="G8154" s="211">
        <v>0.12196857561062943</v>
      </c>
      <c r="H8154" s="211">
        <v>0.11803901512687501</v>
      </c>
      <c r="I8154" s="211">
        <v>0.49252780633965854</v>
      </c>
      <c r="J8154" s="211">
        <v>0.42572092888074814</v>
      </c>
      <c r="K8154" s="211">
        <v>0.57366470208422515</v>
      </c>
      <c r="L8154" s="211">
        <v>0.27928761429780946</v>
      </c>
      <c r="M8154" s="211">
        <v>9.0866401553302459E-2</v>
      </c>
      <c r="N8154" s="211">
        <v>0.40261074559591969</v>
      </c>
      <c r="O8154" s="211">
        <v>0.69451357018178872</v>
      </c>
      <c r="P8154" s="211">
        <v>6.9694602381291035E-2</v>
      </c>
      <c r="Q8154" s="211">
        <v>0.10232820886851172</v>
      </c>
      <c r="R8154" s="211">
        <v>0.44415347137994865</v>
      </c>
      <c r="S8154" s="211">
        <v>0.34494029529781411</v>
      </c>
      <c r="T8154" s="211">
        <v>0.50703688091469956</v>
      </c>
      <c r="U8154" s="211">
        <v>0.45541392240680822</v>
      </c>
      <c r="V8154" s="211">
        <v>7.8475151027388071E-2</v>
      </c>
      <c r="W8154" s="211">
        <v>0.55334260695004245</v>
      </c>
      <c r="X8154" s="211">
        <v>0.27146381523374197</v>
      </c>
      <c r="Y8154" s="211">
        <v>0.71847361534693255</v>
      </c>
      <c r="Z8154" s="211">
        <v>0.13580150806942959</v>
      </c>
      <c r="AA8154" s="212">
        <v>0.11451868359984964</v>
      </c>
    </row>
    <row r="8155" spans="1:27" x14ac:dyDescent="0.35">
      <c r="A8155" s="210" t="s">
        <v>8831</v>
      </c>
      <c r="B8155" s="217">
        <v>124.55659335986326</v>
      </c>
      <c r="C8155" s="211">
        <v>6.9321678898622757E-2</v>
      </c>
      <c r="D8155" s="211">
        <v>0.12889959180416571</v>
      </c>
      <c r="E8155" s="211">
        <v>7.8241527655113427E-2</v>
      </c>
      <c r="F8155" s="211">
        <v>0.10212048153477556</v>
      </c>
      <c r="G8155" s="211">
        <v>0.12461926080034916</v>
      </c>
      <c r="H8155" s="211">
        <v>0.10944239683981098</v>
      </c>
      <c r="I8155" s="211">
        <v>0.49290922321613118</v>
      </c>
      <c r="J8155" s="211">
        <v>0.45229768568420164</v>
      </c>
      <c r="K8155" s="211">
        <v>0.50803429643110432</v>
      </c>
      <c r="L8155" s="211">
        <v>0.27855758213866921</v>
      </c>
      <c r="M8155" s="211">
        <v>9.15324976611889E-2</v>
      </c>
      <c r="N8155" s="211">
        <v>0.44853507731430153</v>
      </c>
      <c r="O8155" s="211">
        <v>0.72294114733502601</v>
      </c>
      <c r="P8155" s="211">
        <v>6.5831490616688623E-2</v>
      </c>
      <c r="Q8155" s="211">
        <v>8.0148563266307135E-2</v>
      </c>
      <c r="R8155" s="211">
        <v>0.44250749179555748</v>
      </c>
      <c r="S8155" s="211">
        <v>0.31300478826137068</v>
      </c>
      <c r="T8155" s="211">
        <v>0.62896383010229218</v>
      </c>
      <c r="U8155" s="211">
        <v>0.44689250018649423</v>
      </c>
      <c r="V8155" s="211">
        <v>9.7455219307220106E-2</v>
      </c>
      <c r="W8155" s="211">
        <v>0.55050490522660367</v>
      </c>
      <c r="X8155" s="211">
        <v>0.31449354659402806</v>
      </c>
      <c r="Y8155" s="211">
        <v>0.64087698189983389</v>
      </c>
      <c r="Z8155" s="211">
        <v>0.14242729479588551</v>
      </c>
      <c r="AA8155" s="212">
        <v>0.12573944710563278</v>
      </c>
    </row>
    <row r="8156" spans="1:27" x14ac:dyDescent="0.35">
      <c r="A8156" s="210" t="s">
        <v>8832</v>
      </c>
      <c r="B8156" s="217">
        <v>119.06728915768934</v>
      </c>
      <c r="C8156" s="211">
        <v>6.196725721447377E-2</v>
      </c>
      <c r="D8156" s="211">
        <v>0.11873403202902941</v>
      </c>
      <c r="E8156" s="211">
        <v>8.3705199477333958E-2</v>
      </c>
      <c r="F8156" s="211">
        <v>8.341247310751046E-2</v>
      </c>
      <c r="G8156" s="211">
        <v>0.11802974998522971</v>
      </c>
      <c r="H8156" s="211">
        <v>0.12391359429214172</v>
      </c>
      <c r="I8156" s="211">
        <v>0.453516754475771</v>
      </c>
      <c r="J8156" s="211">
        <v>0.46702336011814111</v>
      </c>
      <c r="K8156" s="211">
        <v>0.56379720018806023</v>
      </c>
      <c r="L8156" s="211">
        <v>0.27812641843305164</v>
      </c>
      <c r="M8156" s="211">
        <v>7.8512807401671575E-2</v>
      </c>
      <c r="N8156" s="211">
        <v>0.38699738687720214</v>
      </c>
      <c r="O8156" s="211">
        <v>0.77984696083786287</v>
      </c>
      <c r="P8156" s="211">
        <v>7.0749588717189629E-2</v>
      </c>
      <c r="Q8156" s="211">
        <v>8.9213297192843127E-2</v>
      </c>
      <c r="R8156" s="211">
        <v>0.3853431232522494</v>
      </c>
      <c r="S8156" s="211">
        <v>0.27188987048720137</v>
      </c>
      <c r="T8156" s="211">
        <v>0.51726360330035859</v>
      </c>
      <c r="U8156" s="211">
        <v>0.45925881777530747</v>
      </c>
      <c r="V8156" s="211">
        <v>6.9074867575974697E-2</v>
      </c>
      <c r="W8156" s="211">
        <v>0.57521936564927256</v>
      </c>
      <c r="X8156" s="211">
        <v>0.33251787241650715</v>
      </c>
      <c r="Y8156" s="211">
        <v>0.70173241424533706</v>
      </c>
      <c r="Z8156" s="211">
        <v>0.14597410823175194</v>
      </c>
      <c r="AA8156" s="212">
        <v>0.12331365515779021</v>
      </c>
    </row>
    <row r="8157" spans="1:27" x14ac:dyDescent="0.35">
      <c r="A8157" s="210" t="s">
        <v>8833</v>
      </c>
      <c r="B8157" s="217">
        <v>181.17291710528585</v>
      </c>
      <c r="C8157" s="211">
        <v>7.9804473644094376E-2</v>
      </c>
      <c r="D8157" s="211">
        <v>0.12858796518627302</v>
      </c>
      <c r="E8157" s="211">
        <v>7.1696885151263323E-2</v>
      </c>
      <c r="F8157" s="211">
        <v>9.1840309976438106E-2</v>
      </c>
      <c r="G8157" s="211">
        <v>0.12222970287580402</v>
      </c>
      <c r="H8157" s="211">
        <v>0.12418778290614857</v>
      </c>
      <c r="I8157" s="211">
        <v>0.51027165379480743</v>
      </c>
      <c r="J8157" s="211">
        <v>0.40626462434916027</v>
      </c>
      <c r="K8157" s="211">
        <v>0.59236947202632739</v>
      </c>
      <c r="L8157" s="211">
        <v>0.26873342475702244</v>
      </c>
      <c r="M8157" s="211">
        <v>0.1153543273449372</v>
      </c>
      <c r="N8157" s="211">
        <v>0.42112890705157618</v>
      </c>
      <c r="O8157" s="211">
        <v>0.64808992351203887</v>
      </c>
      <c r="P8157" s="211">
        <v>6.8639742653822097E-2</v>
      </c>
      <c r="Q8157" s="211">
        <v>0.13760615088204589</v>
      </c>
      <c r="R8157" s="211">
        <v>0.42950746641435877</v>
      </c>
      <c r="S8157" s="211">
        <v>0.40711809346170813</v>
      </c>
      <c r="T8157" s="211">
        <v>0.5733268484561993</v>
      </c>
      <c r="U8157" s="211">
        <v>0.46682592910720411</v>
      </c>
      <c r="V8157" s="211">
        <v>0.15952668014756613</v>
      </c>
      <c r="W8157" s="211">
        <v>0.54106057346976022</v>
      </c>
      <c r="X8157" s="211">
        <v>0.36797459308888286</v>
      </c>
      <c r="Y8157" s="211">
        <v>0.52932011063796003</v>
      </c>
      <c r="Z8157" s="211">
        <v>0.14942464741362152</v>
      </c>
      <c r="AA8157" s="212">
        <v>0.11326066681438361</v>
      </c>
    </row>
    <row r="8158" spans="1:27" x14ac:dyDescent="0.35">
      <c r="A8158" s="210" t="s">
        <v>8834</v>
      </c>
      <c r="B8158" s="217">
        <v>119.47061400540062</v>
      </c>
      <c r="C8158" s="211">
        <v>6.6479173101843536E-2</v>
      </c>
      <c r="D8158" s="211">
        <v>0.11649329640174146</v>
      </c>
      <c r="E8158" s="211">
        <v>7.2529558362209229E-2</v>
      </c>
      <c r="F8158" s="211">
        <v>9.9831343028831898E-2</v>
      </c>
      <c r="G8158" s="211">
        <v>0.11768968151667591</v>
      </c>
      <c r="H8158" s="211">
        <v>0.10277516288855797</v>
      </c>
      <c r="I8158" s="211">
        <v>0.51970328284230294</v>
      </c>
      <c r="J8158" s="211">
        <v>0.4391696111486485</v>
      </c>
      <c r="K8158" s="211">
        <v>0.61712857830857426</v>
      </c>
      <c r="L8158" s="211">
        <v>0.27149833456665234</v>
      </c>
      <c r="M8158" s="211">
        <v>0.10488289059329073</v>
      </c>
      <c r="N8158" s="211">
        <v>0.36646947000049329</v>
      </c>
      <c r="O8158" s="211">
        <v>0.79060423139759528</v>
      </c>
      <c r="P8158" s="211">
        <v>6.340885649663397E-2</v>
      </c>
      <c r="Q8158" s="211">
        <v>9.7934421297790411E-2</v>
      </c>
      <c r="R8158" s="211">
        <v>0.37651166051445084</v>
      </c>
      <c r="S8158" s="211">
        <v>0.33698666246388348</v>
      </c>
      <c r="T8158" s="211">
        <v>0.60416441468218507</v>
      </c>
      <c r="U8158" s="211">
        <v>0.48463660074751519</v>
      </c>
      <c r="V8158" s="211">
        <v>5.4922284089235475E-2</v>
      </c>
      <c r="W8158" s="211">
        <v>0.53039235087573799</v>
      </c>
      <c r="X8158" s="211">
        <v>0.32295804334939465</v>
      </c>
      <c r="Y8158" s="211">
        <v>0.65516016702815461</v>
      </c>
      <c r="Z8158" s="211">
        <v>0.14611697240616414</v>
      </c>
      <c r="AA8158" s="212">
        <v>0.11701698560645712</v>
      </c>
    </row>
    <row r="8159" spans="1:27" x14ac:dyDescent="0.35">
      <c r="A8159" s="210" t="s">
        <v>8835</v>
      </c>
      <c r="B8159" s="217">
        <v>115.73323011348894</v>
      </c>
      <c r="C8159" s="211">
        <v>7.0199038420048931E-2</v>
      </c>
      <c r="D8159" s="211">
        <v>0.12422838399319241</v>
      </c>
      <c r="E8159" s="211">
        <v>8.1018089847814376E-2</v>
      </c>
      <c r="F8159" s="211">
        <v>9.5556130595870023E-2</v>
      </c>
      <c r="G8159" s="211">
        <v>0.11634554599863846</v>
      </c>
      <c r="H8159" s="211">
        <v>0.11367326133514899</v>
      </c>
      <c r="I8159" s="211">
        <v>0.47122441741750937</v>
      </c>
      <c r="J8159" s="211">
        <v>0.43933094512489174</v>
      </c>
      <c r="K8159" s="211">
        <v>0.6210447301391232</v>
      </c>
      <c r="L8159" s="211">
        <v>0.27647611420889689</v>
      </c>
      <c r="M8159" s="211">
        <v>8.9152010971509266E-2</v>
      </c>
      <c r="N8159" s="211">
        <v>0.4172649426721271</v>
      </c>
      <c r="O8159" s="211">
        <v>0.73102426688090349</v>
      </c>
      <c r="P8159" s="211">
        <v>6.2560973932638236E-2</v>
      </c>
      <c r="Q8159" s="211">
        <v>4.1598431442336388E-2</v>
      </c>
      <c r="R8159" s="211">
        <v>0.46663722116203721</v>
      </c>
      <c r="S8159" s="211">
        <v>0.26749701294705025</v>
      </c>
      <c r="T8159" s="211">
        <v>0.59789490259475697</v>
      </c>
      <c r="U8159" s="211">
        <v>0.4818591098362825</v>
      </c>
      <c r="V8159" s="211">
        <v>5.1370197868867394E-2</v>
      </c>
      <c r="W8159" s="211">
        <v>0.53994411026842937</v>
      </c>
      <c r="X8159" s="211">
        <v>0.29852152457266512</v>
      </c>
      <c r="Y8159" s="211">
        <v>0.60876472685849703</v>
      </c>
      <c r="Z8159" s="211">
        <v>0.14938240093890348</v>
      </c>
      <c r="AA8159" s="212">
        <v>0.11518566254618468</v>
      </c>
    </row>
    <row r="8160" spans="1:27" x14ac:dyDescent="0.35">
      <c r="A8160" s="210" t="s">
        <v>8836</v>
      </c>
      <c r="B8160" s="217">
        <v>172.44013708535817</v>
      </c>
      <c r="C8160" s="211">
        <v>6.0741014122875941E-2</v>
      </c>
      <c r="D8160" s="211">
        <v>0.12858521305494219</v>
      </c>
      <c r="E8160" s="211">
        <v>7.9153716946705838E-2</v>
      </c>
      <c r="F8160" s="211">
        <v>0.10263099806303537</v>
      </c>
      <c r="G8160" s="211">
        <v>0.12168456719843668</v>
      </c>
      <c r="H8160" s="211">
        <v>0.10804262269848916</v>
      </c>
      <c r="I8160" s="211">
        <v>0.53705810800162035</v>
      </c>
      <c r="J8160" s="211">
        <v>0.4577573921839232</v>
      </c>
      <c r="K8160" s="211">
        <v>0.62630425153410163</v>
      </c>
      <c r="L8160" s="211">
        <v>0.27639876126601487</v>
      </c>
      <c r="M8160" s="211">
        <v>9.4958688125358751E-2</v>
      </c>
      <c r="N8160" s="211">
        <v>0.50321676728038722</v>
      </c>
      <c r="O8160" s="211">
        <v>0.70250717427508336</v>
      </c>
      <c r="P8160" s="211">
        <v>6.965258507061492E-2</v>
      </c>
      <c r="Q8160" s="211">
        <v>6.1024397704959293E-2</v>
      </c>
      <c r="R8160" s="211">
        <v>0.45288770767605108</v>
      </c>
      <c r="S8160" s="211">
        <v>0.30364890943093314</v>
      </c>
      <c r="T8160" s="211">
        <v>0.54915773887103259</v>
      </c>
      <c r="U8160" s="211">
        <v>0.46867427400135242</v>
      </c>
      <c r="V8160" s="211">
        <v>0.16184069297653766</v>
      </c>
      <c r="W8160" s="211">
        <v>0.5703657857748935</v>
      </c>
      <c r="X8160" s="211">
        <v>0.30461485121075815</v>
      </c>
      <c r="Y8160" s="211">
        <v>0.60947328440859261</v>
      </c>
      <c r="Z8160" s="211">
        <v>0.14546143984944937</v>
      </c>
      <c r="AA8160" s="212">
        <v>0.11992867666763639</v>
      </c>
    </row>
    <row r="8161" spans="1:27" x14ac:dyDescent="0.35">
      <c r="A8161" s="210" t="s">
        <v>8837</v>
      </c>
      <c r="B8161" s="217">
        <v>134.58765216861551</v>
      </c>
      <c r="C8161" s="211">
        <v>7.227732889348773E-2</v>
      </c>
      <c r="D8161" s="211">
        <v>0.11730991880964033</v>
      </c>
      <c r="E8161" s="211">
        <v>7.7196251944589622E-2</v>
      </c>
      <c r="F8161" s="211">
        <v>7.5410456051824476E-2</v>
      </c>
      <c r="G8161" s="211">
        <v>0.11617193621925441</v>
      </c>
      <c r="H8161" s="211">
        <v>0.12378622776374879</v>
      </c>
      <c r="I8161" s="211">
        <v>0.51403481288282959</v>
      </c>
      <c r="J8161" s="211">
        <v>0.46764237807492931</v>
      </c>
      <c r="K8161" s="211">
        <v>0.56488276353657019</v>
      </c>
      <c r="L8161" s="211">
        <v>0.28010310696288931</v>
      </c>
      <c r="M8161" s="211">
        <v>9.1786382141678974E-2</v>
      </c>
      <c r="N8161" s="211">
        <v>0.43378514168298632</v>
      </c>
      <c r="O8161" s="211">
        <v>0.53205097816167379</v>
      </c>
      <c r="P8161" s="211">
        <v>6.9074906288654259E-2</v>
      </c>
      <c r="Q8161" s="211">
        <v>4.1295686413194747E-2</v>
      </c>
      <c r="R8161" s="211">
        <v>0.42882405799044143</v>
      </c>
      <c r="S8161" s="211">
        <v>0.31882875339373906</v>
      </c>
      <c r="T8161" s="211">
        <v>0.56490913369513396</v>
      </c>
      <c r="U8161" s="211">
        <v>0.39584187952195909</v>
      </c>
      <c r="V8161" s="211">
        <v>0.11365314245384391</v>
      </c>
      <c r="W8161" s="211">
        <v>0.52044728924936767</v>
      </c>
      <c r="X8161" s="211">
        <v>0.2910697217268447</v>
      </c>
      <c r="Y8161" s="211">
        <v>0.57369492970898939</v>
      </c>
      <c r="Z8161" s="211">
        <v>0.14739112002953453</v>
      </c>
      <c r="AA8161" s="212">
        <v>0.11197857617769552</v>
      </c>
    </row>
    <row r="8162" spans="1:27" x14ac:dyDescent="0.35">
      <c r="A8162" s="210" t="s">
        <v>8838</v>
      </c>
      <c r="B8162" s="217">
        <v>118.49201421105732</v>
      </c>
      <c r="C8162" s="211">
        <v>5.5718842296656926E-2</v>
      </c>
      <c r="D8162" s="211">
        <v>0.12891970037055114</v>
      </c>
      <c r="E8162" s="211">
        <v>8.1567027883279714E-2</v>
      </c>
      <c r="F8162" s="211">
        <v>9.4696988854720859E-2</v>
      </c>
      <c r="G8162" s="211">
        <v>0.11946785740220286</v>
      </c>
      <c r="H8162" s="211">
        <v>0.10818919333136412</v>
      </c>
      <c r="I8162" s="211">
        <v>0.46706489641398208</v>
      </c>
      <c r="J8162" s="211">
        <v>0.43465569640787921</v>
      </c>
      <c r="K8162" s="211">
        <v>0.59388089682389622</v>
      </c>
      <c r="L8162" s="211">
        <v>0.277828216215812</v>
      </c>
      <c r="M8162" s="211">
        <v>0.10222536416548472</v>
      </c>
      <c r="N8162" s="211">
        <v>0.44406498669610217</v>
      </c>
      <c r="O8162" s="211">
        <v>0.72262074625982153</v>
      </c>
      <c r="P8162" s="211">
        <v>6.9760219762957959E-2</v>
      </c>
      <c r="Q8162" s="211">
        <v>8.6755533581392846E-2</v>
      </c>
      <c r="R8162" s="211">
        <v>0.41867897170496909</v>
      </c>
      <c r="S8162" s="211">
        <v>0.38808202810461034</v>
      </c>
      <c r="T8162" s="211">
        <v>0.46020003992719177</v>
      </c>
      <c r="U8162" s="211">
        <v>0.35328949459719788</v>
      </c>
      <c r="V8162" s="211">
        <v>6.9483653221550645E-2</v>
      </c>
      <c r="W8162" s="211">
        <v>0.53489875837249823</v>
      </c>
      <c r="X8162" s="211">
        <v>0.31131082282488792</v>
      </c>
      <c r="Y8162" s="211">
        <v>0.67198645467519857</v>
      </c>
      <c r="Z8162" s="211">
        <v>0.14898280360629804</v>
      </c>
      <c r="AA8162" s="212">
        <v>0.12219266996788319</v>
      </c>
    </row>
    <row r="8163" spans="1:27" x14ac:dyDescent="0.35">
      <c r="A8163" s="210" t="s">
        <v>8839</v>
      </c>
      <c r="B8163" s="217">
        <v>235.2627332343728</v>
      </c>
      <c r="C8163" s="211">
        <v>7.2027345178759528E-2</v>
      </c>
      <c r="D8163" s="211">
        <v>0.12329386893880409</v>
      </c>
      <c r="E8163" s="211">
        <v>8.242471322602328E-2</v>
      </c>
      <c r="F8163" s="211">
        <v>8.0841953277464379E-2</v>
      </c>
      <c r="G8163" s="211">
        <v>0.11856757017591807</v>
      </c>
      <c r="H8163" s="211">
        <v>0.10348691805987281</v>
      </c>
      <c r="I8163" s="211">
        <v>0.50748935399289452</v>
      </c>
      <c r="J8163" s="211">
        <v>0.48344647023012394</v>
      </c>
      <c r="K8163" s="211">
        <v>0.6356518140373284</v>
      </c>
      <c r="L8163" s="211">
        <v>0.28262327844985857</v>
      </c>
      <c r="M8163" s="211">
        <v>0.10993792443897646</v>
      </c>
      <c r="N8163" s="211">
        <v>0.42884108801675502</v>
      </c>
      <c r="O8163" s="211">
        <v>0.71510285255346207</v>
      </c>
      <c r="P8163" s="211">
        <v>7.175418197875183E-2</v>
      </c>
      <c r="Q8163" s="211">
        <v>0.16280728701632205</v>
      </c>
      <c r="R8163" s="211">
        <v>0.39639889485723284</v>
      </c>
      <c r="S8163" s="211">
        <v>0.35765527653043322</v>
      </c>
      <c r="T8163" s="211">
        <v>0.53523973406995973</v>
      </c>
      <c r="U8163" s="211">
        <v>0.53341987259230061</v>
      </c>
      <c r="V8163" s="211">
        <v>0.15976085592726821</v>
      </c>
      <c r="W8163" s="211">
        <v>0.56511582306093699</v>
      </c>
      <c r="X8163" s="211">
        <v>0.2962873106148568</v>
      </c>
      <c r="Y8163" s="211">
        <v>0.73307874346194157</v>
      </c>
      <c r="Z8163" s="211">
        <v>0.14376798059487056</v>
      </c>
      <c r="AA8163" s="212">
        <v>0.11508696799760181</v>
      </c>
    </row>
    <row r="8164" spans="1:27" x14ac:dyDescent="0.35">
      <c r="A8164" s="210" t="s">
        <v>8840</v>
      </c>
      <c r="B8164" s="217">
        <v>122.32014051075998</v>
      </c>
      <c r="C8164" s="211">
        <v>6.7713245030191674E-2</v>
      </c>
      <c r="D8164" s="211">
        <v>0.12699078850306653</v>
      </c>
      <c r="E8164" s="211">
        <v>7.3080124386565151E-2</v>
      </c>
      <c r="F8164" s="211">
        <v>9.7716708153096424E-2</v>
      </c>
      <c r="G8164" s="211">
        <v>0.12447983175708473</v>
      </c>
      <c r="H8164" s="211">
        <v>0.11976869316100611</v>
      </c>
      <c r="I8164" s="211">
        <v>0.50147020818899213</v>
      </c>
      <c r="J8164" s="211">
        <v>0.45987603635768121</v>
      </c>
      <c r="K8164" s="211">
        <v>0.57787319749852517</v>
      </c>
      <c r="L8164" s="211">
        <v>0.27227349756125824</v>
      </c>
      <c r="M8164" s="211">
        <v>9.0106725870350443E-2</v>
      </c>
      <c r="N8164" s="211">
        <v>0.44171468574364997</v>
      </c>
      <c r="O8164" s="211">
        <v>0.6543821647339203</v>
      </c>
      <c r="P8164" s="211">
        <v>7.0291492817260881E-2</v>
      </c>
      <c r="Q8164" s="211">
        <v>6.4235798663753785E-2</v>
      </c>
      <c r="R8164" s="211">
        <v>0.3672452677361866</v>
      </c>
      <c r="S8164" s="211">
        <v>0.34559132505145063</v>
      </c>
      <c r="T8164" s="211">
        <v>0.54466108140785874</v>
      </c>
      <c r="U8164" s="211">
        <v>0.44192371028766186</v>
      </c>
      <c r="V8164" s="211">
        <v>6.8703784083165798E-2</v>
      </c>
      <c r="W8164" s="211">
        <v>0.5068597990640169</v>
      </c>
      <c r="X8164" s="211">
        <v>0.27492820481857788</v>
      </c>
      <c r="Y8164" s="211">
        <v>0.60292684902051175</v>
      </c>
      <c r="Z8164" s="211">
        <v>0.14911555794917819</v>
      </c>
      <c r="AA8164" s="212">
        <v>0.1155447874369767</v>
      </c>
    </row>
    <row r="8165" spans="1:27" x14ac:dyDescent="0.35">
      <c r="A8165" s="210" t="s">
        <v>8841</v>
      </c>
      <c r="B8165" s="217">
        <v>155.41399574864985</v>
      </c>
      <c r="C8165" s="211">
        <v>7.0971018511516937E-2</v>
      </c>
      <c r="D8165" s="211">
        <v>0.1272203926597891</v>
      </c>
      <c r="E8165" s="211">
        <v>8.0500503010780045E-2</v>
      </c>
      <c r="F8165" s="211">
        <v>9.7627755517533471E-2</v>
      </c>
      <c r="G8165" s="211">
        <v>0.11988139665008289</v>
      </c>
      <c r="H8165" s="211">
        <v>0.12448706872273721</v>
      </c>
      <c r="I8165" s="211">
        <v>0.44888556045071837</v>
      </c>
      <c r="J8165" s="211">
        <v>0.43590443786066257</v>
      </c>
      <c r="K8165" s="211">
        <v>0.64922500448420217</v>
      </c>
      <c r="L8165" s="211">
        <v>0.27412082933640219</v>
      </c>
      <c r="M8165" s="211">
        <v>8.4754233111209609E-2</v>
      </c>
      <c r="N8165" s="211">
        <v>0.57917685908495409</v>
      </c>
      <c r="O8165" s="211">
        <v>0.55567912734335101</v>
      </c>
      <c r="P8165" s="211">
        <v>6.8112171086889953E-2</v>
      </c>
      <c r="Q8165" s="211">
        <v>6.4197931538610781E-2</v>
      </c>
      <c r="R8165" s="211">
        <v>0.41514046110254743</v>
      </c>
      <c r="S8165" s="211">
        <v>0.38509159798470649</v>
      </c>
      <c r="T8165" s="211">
        <v>0.51857581551366738</v>
      </c>
      <c r="U8165" s="211">
        <v>0.39218242208289117</v>
      </c>
      <c r="V8165" s="211">
        <v>0.12254923988314564</v>
      </c>
      <c r="W8165" s="211">
        <v>0.52767518009346026</v>
      </c>
      <c r="X8165" s="211">
        <v>0.30952700747583894</v>
      </c>
      <c r="Y8165" s="211">
        <v>0.74257033128109984</v>
      </c>
      <c r="Z8165" s="211">
        <v>0.1425062123137707</v>
      </c>
      <c r="AA8165" s="212">
        <v>0.11493353591047736</v>
      </c>
    </row>
    <row r="8166" spans="1:27" x14ac:dyDescent="0.35">
      <c r="A8166" s="210" t="s">
        <v>8842</v>
      </c>
      <c r="B8166" s="217">
        <v>147.3821115421016</v>
      </c>
      <c r="C8166" s="211">
        <v>5.2395871070080161E-2</v>
      </c>
      <c r="D8166" s="211">
        <v>0.12983088096118606</v>
      </c>
      <c r="E8166" s="211">
        <v>7.6444744565232592E-2</v>
      </c>
      <c r="F8166" s="211">
        <v>6.8310981288161474E-2</v>
      </c>
      <c r="G8166" s="211">
        <v>0.12426939187897218</v>
      </c>
      <c r="H8166" s="211">
        <v>0.11307489520028061</v>
      </c>
      <c r="I8166" s="211">
        <v>0.50772342437768947</v>
      </c>
      <c r="J8166" s="211">
        <v>0.49073845994351517</v>
      </c>
      <c r="K8166" s="211">
        <v>0.62367726266721046</v>
      </c>
      <c r="L8166" s="211">
        <v>0.27003880326112684</v>
      </c>
      <c r="M8166" s="211">
        <v>9.6999767095153025E-2</v>
      </c>
      <c r="N8166" s="211">
        <v>0.38401875028511001</v>
      </c>
      <c r="O8166" s="211">
        <v>0.70030315487731321</v>
      </c>
      <c r="P8166" s="211">
        <v>6.7950610174350751E-2</v>
      </c>
      <c r="Q8166" s="211">
        <v>0.14719759475517441</v>
      </c>
      <c r="R8166" s="211">
        <v>0.43653262100431178</v>
      </c>
      <c r="S8166" s="211">
        <v>0.31085581028618342</v>
      </c>
      <c r="T8166" s="211">
        <v>0.55979077034672209</v>
      </c>
      <c r="U8166" s="211">
        <v>0.46063755854993527</v>
      </c>
      <c r="V8166" s="211">
        <v>0.11858955423331616</v>
      </c>
      <c r="W8166" s="211">
        <v>0.49675261308465041</v>
      </c>
      <c r="X8166" s="211">
        <v>0.24284143478654632</v>
      </c>
      <c r="Y8166" s="211">
        <v>0.5838578755726741</v>
      </c>
      <c r="Z8166" s="211">
        <v>0.14846387199900235</v>
      </c>
      <c r="AA8166" s="212">
        <v>0.11908544608260335</v>
      </c>
    </row>
    <row r="8167" spans="1:27" x14ac:dyDescent="0.35">
      <c r="A8167" s="210" t="s">
        <v>8843</v>
      </c>
      <c r="B8167" s="217">
        <v>122.05128095179232</v>
      </c>
      <c r="C8167" s="211">
        <v>6.3593212229163948E-2</v>
      </c>
      <c r="D8167" s="211">
        <v>0.12596990141188721</v>
      </c>
      <c r="E8167" s="211">
        <v>7.4015130931230452E-2</v>
      </c>
      <c r="F8167" s="211">
        <v>8.3578814911560564E-2</v>
      </c>
      <c r="G8167" s="211">
        <v>0.12188897485970175</v>
      </c>
      <c r="H8167" s="211">
        <v>0.11907422535322545</v>
      </c>
      <c r="I8167" s="211">
        <v>0.51217119594285854</v>
      </c>
      <c r="J8167" s="211">
        <v>0.44715083438117392</v>
      </c>
      <c r="K8167" s="211">
        <v>0.60918960943987677</v>
      </c>
      <c r="L8167" s="211">
        <v>0.28083377313390928</v>
      </c>
      <c r="M8167" s="211">
        <v>8.6109910591483402E-2</v>
      </c>
      <c r="N8167" s="211">
        <v>0.43741072569018496</v>
      </c>
      <c r="O8167" s="211">
        <v>0.64851973409202157</v>
      </c>
      <c r="P8167" s="211">
        <v>6.6148889549261944E-2</v>
      </c>
      <c r="Q8167" s="211">
        <v>5.1582698846897437E-2</v>
      </c>
      <c r="R8167" s="211">
        <v>0.42994000637868901</v>
      </c>
      <c r="S8167" s="211">
        <v>0.30523697534543737</v>
      </c>
      <c r="T8167" s="211">
        <v>0.5544960758065447</v>
      </c>
      <c r="U8167" s="211">
        <v>0.49581214667678319</v>
      </c>
      <c r="V8167" s="211">
        <v>0.10214577226777165</v>
      </c>
      <c r="W8167" s="211">
        <v>0.58095967857505304</v>
      </c>
      <c r="X8167" s="211">
        <v>0.28933398408691946</v>
      </c>
      <c r="Y8167" s="211">
        <v>0.56363434951404501</v>
      </c>
      <c r="Z8167" s="211">
        <v>0.14885646746388442</v>
      </c>
      <c r="AA8167" s="212">
        <v>0.12469996053870705</v>
      </c>
    </row>
    <row r="8168" spans="1:27" x14ac:dyDescent="0.35">
      <c r="A8168" s="210" t="s">
        <v>8844</v>
      </c>
      <c r="B8168" s="217">
        <v>137.90517136695127</v>
      </c>
      <c r="C8168" s="211">
        <v>6.2182091005666906E-2</v>
      </c>
      <c r="D8168" s="211">
        <v>0.11374849291155878</v>
      </c>
      <c r="E8168" s="211">
        <v>8.0901325041796396E-2</v>
      </c>
      <c r="F8168" s="211">
        <v>9.3065407773737924E-2</v>
      </c>
      <c r="G8168" s="211">
        <v>0.12034945540770269</v>
      </c>
      <c r="H8168" s="211">
        <v>0.11814572809253375</v>
      </c>
      <c r="I8168" s="211">
        <v>0.52480589303543446</v>
      </c>
      <c r="J8168" s="211">
        <v>0.45683620025977589</v>
      </c>
      <c r="K8168" s="211">
        <v>0.59820480808914211</v>
      </c>
      <c r="L8168" s="211">
        <v>0.27772804792058392</v>
      </c>
      <c r="M8168" s="211">
        <v>0.10254206441810315</v>
      </c>
      <c r="N8168" s="211">
        <v>0.35442606079992794</v>
      </c>
      <c r="O8168" s="211">
        <v>0.6890232005454745</v>
      </c>
      <c r="P8168" s="211">
        <v>6.8196603832703526E-2</v>
      </c>
      <c r="Q8168" s="211">
        <v>0.10290342237115138</v>
      </c>
      <c r="R8168" s="211">
        <v>0.4402409371026747</v>
      </c>
      <c r="S8168" s="211">
        <v>0.28553967298414601</v>
      </c>
      <c r="T8168" s="211">
        <v>0.57206503450673285</v>
      </c>
      <c r="U8168" s="211">
        <v>0.40339687060939211</v>
      </c>
      <c r="V8168" s="211">
        <v>9.6669095037931599E-2</v>
      </c>
      <c r="W8168" s="211">
        <v>0.52963018434919118</v>
      </c>
      <c r="X8168" s="211">
        <v>0.28812535643842752</v>
      </c>
      <c r="Y8168" s="211">
        <v>0.6419231238180374</v>
      </c>
      <c r="Z8168" s="211">
        <v>0.1498840117365029</v>
      </c>
      <c r="AA8168" s="212">
        <v>0.11572832780252214</v>
      </c>
    </row>
    <row r="8169" spans="1:27" x14ac:dyDescent="0.35">
      <c r="A8169" s="210" t="s">
        <v>8845</v>
      </c>
      <c r="B8169" s="217">
        <v>112.34961361938809</v>
      </c>
      <c r="C8169" s="211">
        <v>6.2199091810167542E-2</v>
      </c>
      <c r="D8169" s="211">
        <v>0.12146623467718143</v>
      </c>
      <c r="E8169" s="211">
        <v>8.1393503400951306E-2</v>
      </c>
      <c r="F8169" s="211">
        <v>9.6851831516508544E-2</v>
      </c>
      <c r="G8169" s="211">
        <v>0.11843705483818556</v>
      </c>
      <c r="H8169" s="211">
        <v>0.11307894050073863</v>
      </c>
      <c r="I8169" s="211">
        <v>0.52866030178731727</v>
      </c>
      <c r="J8169" s="211">
        <v>0.45404822700079506</v>
      </c>
      <c r="K8169" s="211">
        <v>0.63343504117804095</v>
      </c>
      <c r="L8169" s="211">
        <v>0.27076547223970393</v>
      </c>
      <c r="M8169" s="211">
        <v>9.9085854692362529E-2</v>
      </c>
      <c r="N8169" s="211">
        <v>0.38677653176464161</v>
      </c>
      <c r="O8169" s="211">
        <v>0.60571435298428111</v>
      </c>
      <c r="P8169" s="211">
        <v>6.1702835989093104E-2</v>
      </c>
      <c r="Q8169" s="211">
        <v>6.2350810781367311E-2</v>
      </c>
      <c r="R8169" s="211">
        <v>0.37396592815703</v>
      </c>
      <c r="S8169" s="211">
        <v>0.36086442403030189</v>
      </c>
      <c r="T8169" s="211">
        <v>0.51279629563734985</v>
      </c>
      <c r="U8169" s="211">
        <v>0.41961347915400049</v>
      </c>
      <c r="V8169" s="211">
        <v>8.6705071956489591E-2</v>
      </c>
      <c r="W8169" s="211">
        <v>0.56334138067939099</v>
      </c>
      <c r="X8169" s="211">
        <v>0.29141968431506765</v>
      </c>
      <c r="Y8169" s="211">
        <v>0.56411595547503746</v>
      </c>
      <c r="Z8169" s="211">
        <v>0.14512388325049369</v>
      </c>
      <c r="AA8169" s="212">
        <v>0.12245836089528678</v>
      </c>
    </row>
    <row r="8170" spans="1:27" x14ac:dyDescent="0.35">
      <c r="A8170" s="210" t="s">
        <v>8846</v>
      </c>
      <c r="B8170" s="217">
        <v>131.10532326330116</v>
      </c>
      <c r="C8170" s="211">
        <v>6.9423981021105419E-2</v>
      </c>
      <c r="D8170" s="211">
        <v>0.12477633399124702</v>
      </c>
      <c r="E8170" s="211">
        <v>7.2904909600618212E-2</v>
      </c>
      <c r="F8170" s="211">
        <v>0.10424762347267698</v>
      </c>
      <c r="G8170" s="211">
        <v>0.12400530199614851</v>
      </c>
      <c r="H8170" s="211">
        <v>0.11335232029070215</v>
      </c>
      <c r="I8170" s="211">
        <v>0.49760013261041175</v>
      </c>
      <c r="J8170" s="211">
        <v>0.49866355502038029</v>
      </c>
      <c r="K8170" s="211">
        <v>0.60608157675380792</v>
      </c>
      <c r="L8170" s="211">
        <v>0.27398659144611848</v>
      </c>
      <c r="M8170" s="211">
        <v>9.9984390581824498E-2</v>
      </c>
      <c r="N8170" s="211">
        <v>0.3905172728154952</v>
      </c>
      <c r="O8170" s="211">
        <v>0.71857737612622374</v>
      </c>
      <c r="P8170" s="211">
        <v>6.9505481189152549E-2</v>
      </c>
      <c r="Q8170" s="211">
        <v>0.13380699893191789</v>
      </c>
      <c r="R8170" s="211">
        <v>0.42757762141846972</v>
      </c>
      <c r="S8170" s="211">
        <v>0.31261955608839337</v>
      </c>
      <c r="T8170" s="211">
        <v>0.5954375266193731</v>
      </c>
      <c r="U8170" s="211">
        <v>0.44800492349364551</v>
      </c>
      <c r="V8170" s="211">
        <v>6.8834707456808197E-2</v>
      </c>
      <c r="W8170" s="211">
        <v>0.57446872086115153</v>
      </c>
      <c r="X8170" s="211">
        <v>0.31001441818909575</v>
      </c>
      <c r="Y8170" s="211">
        <v>0.70500355590644681</v>
      </c>
      <c r="Z8170" s="211">
        <v>0.14820799912479407</v>
      </c>
      <c r="AA8170" s="212">
        <v>0.1212021608730343</v>
      </c>
    </row>
    <row r="8171" spans="1:27" x14ac:dyDescent="0.35">
      <c r="A8171" s="210" t="s">
        <v>8847</v>
      </c>
      <c r="B8171" s="217">
        <v>119.00269927283586</v>
      </c>
      <c r="C8171" s="211">
        <v>6.8724446890372382E-2</v>
      </c>
      <c r="D8171" s="211">
        <v>0.12985108441038329</v>
      </c>
      <c r="E8171" s="211">
        <v>7.0613873148666836E-2</v>
      </c>
      <c r="F8171" s="211">
        <v>0.1082491115782928</v>
      </c>
      <c r="G8171" s="211">
        <v>0.12231366038095105</v>
      </c>
      <c r="H8171" s="211">
        <v>0.12299356711670915</v>
      </c>
      <c r="I8171" s="211">
        <v>0.44859909829360306</v>
      </c>
      <c r="J8171" s="211">
        <v>0.47071953812908296</v>
      </c>
      <c r="K8171" s="211">
        <v>0.64756430230280204</v>
      </c>
      <c r="L8171" s="211">
        <v>0.27490578798119153</v>
      </c>
      <c r="M8171" s="211">
        <v>0.10621082662107866</v>
      </c>
      <c r="N8171" s="211">
        <v>0.43998804708824923</v>
      </c>
      <c r="O8171" s="211">
        <v>0.78219324907336052</v>
      </c>
      <c r="P8171" s="211">
        <v>6.1532399292712127E-2</v>
      </c>
      <c r="Q8171" s="211">
        <v>9.7244354607086123E-2</v>
      </c>
      <c r="R8171" s="211">
        <v>0.45917843160101818</v>
      </c>
      <c r="S8171" s="211">
        <v>0.33935542978573996</v>
      </c>
      <c r="T8171" s="211">
        <v>0.5165840145616607</v>
      </c>
      <c r="U8171" s="211">
        <v>0.47134071253371229</v>
      </c>
      <c r="V8171" s="211">
        <v>6.4000050911102807E-2</v>
      </c>
      <c r="W8171" s="211">
        <v>0.53623158798294412</v>
      </c>
      <c r="X8171" s="211">
        <v>0.2732211029046705</v>
      </c>
      <c r="Y8171" s="211">
        <v>0.6371881679922754</v>
      </c>
      <c r="Z8171" s="211">
        <v>0.14504994024315881</v>
      </c>
      <c r="AA8171" s="212">
        <v>0.12234581659968807</v>
      </c>
    </row>
    <row r="8172" spans="1:27" x14ac:dyDescent="0.35">
      <c r="A8172" s="210" t="s">
        <v>8848</v>
      </c>
      <c r="B8172" s="217">
        <v>134.7766368767565</v>
      </c>
      <c r="C8172" s="211">
        <v>5.5183457991987109E-2</v>
      </c>
      <c r="D8172" s="211">
        <v>0.11864738423082374</v>
      </c>
      <c r="E8172" s="211">
        <v>6.9148454358918338E-2</v>
      </c>
      <c r="F8172" s="211">
        <v>7.4102920512635673E-2</v>
      </c>
      <c r="G8172" s="211">
        <v>0.12586082090746115</v>
      </c>
      <c r="H8172" s="211">
        <v>0.11909839623135846</v>
      </c>
      <c r="I8172" s="211">
        <v>0.53052103782600923</v>
      </c>
      <c r="J8172" s="211">
        <v>0.44264687515709333</v>
      </c>
      <c r="K8172" s="211">
        <v>0.61782179899499201</v>
      </c>
      <c r="L8172" s="211">
        <v>0.28156758359575268</v>
      </c>
      <c r="M8172" s="211">
        <v>9.8816214452736625E-2</v>
      </c>
      <c r="N8172" s="211">
        <v>0.4736278567938137</v>
      </c>
      <c r="O8172" s="211">
        <v>0.70133014044410491</v>
      </c>
      <c r="P8172" s="211">
        <v>6.7826846153914447E-2</v>
      </c>
      <c r="Q8172" s="211">
        <v>5.1032591622964044E-2</v>
      </c>
      <c r="R8172" s="211">
        <v>0.47274730948738031</v>
      </c>
      <c r="S8172" s="211">
        <v>0.31847609538791882</v>
      </c>
      <c r="T8172" s="211">
        <v>0.64123939952330122</v>
      </c>
      <c r="U8172" s="211">
        <v>0.45429464505705885</v>
      </c>
      <c r="V8172" s="211">
        <v>8.0428447596692473E-2</v>
      </c>
      <c r="W8172" s="211">
        <v>0.59217935019438261</v>
      </c>
      <c r="X8172" s="211">
        <v>0.37672795370418061</v>
      </c>
      <c r="Y8172" s="211">
        <v>0.64545104626995453</v>
      </c>
      <c r="Z8172" s="211">
        <v>0.14509238350238948</v>
      </c>
      <c r="AA8172" s="212">
        <v>0.11721284211355815</v>
      </c>
    </row>
    <row r="8173" spans="1:27" x14ac:dyDescent="0.35">
      <c r="A8173" s="210" t="s">
        <v>8849</v>
      </c>
      <c r="B8173" s="217">
        <v>108.03540365252157</v>
      </c>
      <c r="C8173" s="211">
        <v>6.9952882843452593E-2</v>
      </c>
      <c r="D8173" s="211">
        <v>0.12439310992659074</v>
      </c>
      <c r="E8173" s="211">
        <v>7.3756372593820951E-2</v>
      </c>
      <c r="F8173" s="211">
        <v>0.10604153365960034</v>
      </c>
      <c r="G8173" s="211">
        <v>0.11561563621984124</v>
      </c>
      <c r="H8173" s="211">
        <v>0.11866449638803971</v>
      </c>
      <c r="I8173" s="211">
        <v>0.51293326245389737</v>
      </c>
      <c r="J8173" s="211">
        <v>0.47744488023941573</v>
      </c>
      <c r="K8173" s="211">
        <v>0.64284767473389048</v>
      </c>
      <c r="L8173" s="211">
        <v>0.27108576040071608</v>
      </c>
      <c r="M8173" s="211">
        <v>9.0799712903040217E-2</v>
      </c>
      <c r="N8173" s="211">
        <v>0.41920812720606193</v>
      </c>
      <c r="O8173" s="211">
        <v>0.58981247762549027</v>
      </c>
      <c r="P8173" s="211">
        <v>6.2876717319131456E-2</v>
      </c>
      <c r="Q8173" s="211">
        <v>9.3617228544726441E-2</v>
      </c>
      <c r="R8173" s="211">
        <v>0.38278822441148819</v>
      </c>
      <c r="S8173" s="211">
        <v>0.40272565791008152</v>
      </c>
      <c r="T8173" s="211">
        <v>0.47484822433186386</v>
      </c>
      <c r="U8173" s="211">
        <v>0.49897043317225798</v>
      </c>
      <c r="V8173" s="211">
        <v>5.6258306180402978E-2</v>
      </c>
      <c r="W8173" s="211">
        <v>0.48816650664795036</v>
      </c>
      <c r="X8173" s="211">
        <v>0.3065001322921721</v>
      </c>
      <c r="Y8173" s="211">
        <v>0.63358903142967382</v>
      </c>
      <c r="Z8173" s="211">
        <v>0.14840018466004881</v>
      </c>
      <c r="AA8173" s="212">
        <v>0.12099112393464771</v>
      </c>
    </row>
    <row r="8174" spans="1:27" x14ac:dyDescent="0.35">
      <c r="A8174" s="210" t="s">
        <v>8850</v>
      </c>
      <c r="B8174" s="217">
        <v>147.72158871966931</v>
      </c>
      <c r="C8174" s="211">
        <v>5.439042228589458E-2</v>
      </c>
      <c r="D8174" s="211">
        <v>0.11792293440196513</v>
      </c>
      <c r="E8174" s="211">
        <v>7.5349897332484608E-2</v>
      </c>
      <c r="F8174" s="211">
        <v>0.10939687953255625</v>
      </c>
      <c r="G8174" s="211">
        <v>0.11804015862238233</v>
      </c>
      <c r="H8174" s="211">
        <v>0.11264476615373159</v>
      </c>
      <c r="I8174" s="211">
        <v>0.52114229236198961</v>
      </c>
      <c r="J8174" s="211">
        <v>0.4328282518046796</v>
      </c>
      <c r="K8174" s="211">
        <v>0.62125824586751188</v>
      </c>
      <c r="L8174" s="211">
        <v>0.28162623481211929</v>
      </c>
      <c r="M8174" s="211">
        <v>0.10214298386265054</v>
      </c>
      <c r="N8174" s="211">
        <v>0.43500975755492166</v>
      </c>
      <c r="O8174" s="211">
        <v>0.70625103485850527</v>
      </c>
      <c r="P8174" s="211">
        <v>7.0131360006188609E-2</v>
      </c>
      <c r="Q8174" s="211">
        <v>0.12701982945818843</v>
      </c>
      <c r="R8174" s="211">
        <v>0.35802727067385065</v>
      </c>
      <c r="S8174" s="211">
        <v>0.28011012396080553</v>
      </c>
      <c r="T8174" s="211">
        <v>0.55310243439535556</v>
      </c>
      <c r="U8174" s="211">
        <v>0.55162995951256799</v>
      </c>
      <c r="V8174" s="211">
        <v>6.8166873557063717E-2</v>
      </c>
      <c r="W8174" s="211">
        <v>0.55720040227705758</v>
      </c>
      <c r="X8174" s="211">
        <v>0.31016526581531723</v>
      </c>
      <c r="Y8174" s="211">
        <v>0.7715903969070913</v>
      </c>
      <c r="Z8174" s="211">
        <v>0.14552553171550711</v>
      </c>
      <c r="AA8174" s="212">
        <v>0.11823777434249784</v>
      </c>
    </row>
    <row r="8175" spans="1:27" x14ac:dyDescent="0.35">
      <c r="A8175" s="210" t="s">
        <v>8851</v>
      </c>
      <c r="B8175" s="217">
        <v>163.1919293366779</v>
      </c>
      <c r="C8175" s="211">
        <v>7.9607097552331724E-2</v>
      </c>
      <c r="D8175" s="211">
        <v>0.11240792899031191</v>
      </c>
      <c r="E8175" s="211">
        <v>7.6262917491713045E-2</v>
      </c>
      <c r="F8175" s="211">
        <v>9.6997429510682659E-2</v>
      </c>
      <c r="G8175" s="211">
        <v>0.12368238469596382</v>
      </c>
      <c r="H8175" s="211">
        <v>0.10873106914327352</v>
      </c>
      <c r="I8175" s="211">
        <v>0.48835939684631313</v>
      </c>
      <c r="J8175" s="211">
        <v>0.4016095156014467</v>
      </c>
      <c r="K8175" s="211">
        <v>0.5884557406630031</v>
      </c>
      <c r="L8175" s="211">
        <v>0.27284668210089635</v>
      </c>
      <c r="M8175" s="211">
        <v>9.9304961178291046E-2</v>
      </c>
      <c r="N8175" s="211">
        <v>0.57536448605786128</v>
      </c>
      <c r="O8175" s="211">
        <v>0.59425276620539835</v>
      </c>
      <c r="P8175" s="211">
        <v>6.9183922420732027E-2</v>
      </c>
      <c r="Q8175" s="211">
        <v>0.10914412242394717</v>
      </c>
      <c r="R8175" s="211">
        <v>0.47492647214014289</v>
      </c>
      <c r="S8175" s="211">
        <v>0.43822200561850644</v>
      </c>
      <c r="T8175" s="211">
        <v>0.60646200328612343</v>
      </c>
      <c r="U8175" s="211">
        <v>0.46703596789019242</v>
      </c>
      <c r="V8175" s="211">
        <v>0.11755569968520255</v>
      </c>
      <c r="W8175" s="211">
        <v>0.58370081669511076</v>
      </c>
      <c r="X8175" s="211">
        <v>0.38546230541036119</v>
      </c>
      <c r="Y8175" s="211">
        <v>0.73914747170338113</v>
      </c>
      <c r="Z8175" s="211">
        <v>0.14611521112606596</v>
      </c>
      <c r="AA8175" s="212">
        <v>0.1202592354272137</v>
      </c>
    </row>
    <row r="8176" spans="1:27" x14ac:dyDescent="0.35">
      <c r="A8176" s="210" t="s">
        <v>8852</v>
      </c>
      <c r="B8176" s="217">
        <v>134.70393306272948</v>
      </c>
      <c r="C8176" s="211">
        <v>4.8113950413450075E-2</v>
      </c>
      <c r="D8176" s="211">
        <v>0.12459785477934303</v>
      </c>
      <c r="E8176" s="211">
        <v>7.3865506995852537E-2</v>
      </c>
      <c r="F8176" s="211">
        <v>0.10394759375146527</v>
      </c>
      <c r="G8176" s="211">
        <v>0.1180870800344847</v>
      </c>
      <c r="H8176" s="211">
        <v>0.10371087931853205</v>
      </c>
      <c r="I8176" s="211">
        <v>0.41906458860867468</v>
      </c>
      <c r="J8176" s="211">
        <v>0.40516554458626663</v>
      </c>
      <c r="K8176" s="211">
        <v>0.55549866370133427</v>
      </c>
      <c r="L8176" s="211">
        <v>0.28039820620445</v>
      </c>
      <c r="M8176" s="211">
        <v>0.11080292544510616</v>
      </c>
      <c r="N8176" s="211">
        <v>0.39436442157252077</v>
      </c>
      <c r="O8176" s="211">
        <v>0.6903008289641559</v>
      </c>
      <c r="P8176" s="211">
        <v>7.2258724735706228E-2</v>
      </c>
      <c r="Q8176" s="211">
        <v>7.8152279968920921E-2</v>
      </c>
      <c r="R8176" s="211">
        <v>0.42702048601382936</v>
      </c>
      <c r="S8176" s="211">
        <v>0.35527937846847607</v>
      </c>
      <c r="T8176" s="211">
        <v>0.52560017631606548</v>
      </c>
      <c r="U8176" s="211">
        <v>0.36976995155137743</v>
      </c>
      <c r="V8176" s="211">
        <v>0.11202173633970326</v>
      </c>
      <c r="W8176" s="211">
        <v>0.5690870684775754</v>
      </c>
      <c r="X8176" s="211">
        <v>0.32046691799844945</v>
      </c>
      <c r="Y8176" s="211">
        <v>0.58680632053136272</v>
      </c>
      <c r="Z8176" s="211">
        <v>0.14212542666465466</v>
      </c>
      <c r="AA8176" s="212">
        <v>0.11906004726017773</v>
      </c>
    </row>
    <row r="8177" spans="1:27" x14ac:dyDescent="0.35">
      <c r="A8177" s="210" t="s">
        <v>8853</v>
      </c>
      <c r="B8177" s="217">
        <v>124.63789662288161</v>
      </c>
      <c r="C8177" s="211">
        <v>4.9644634059676389E-2</v>
      </c>
      <c r="D8177" s="211">
        <v>0.12223241576617593</v>
      </c>
      <c r="E8177" s="211">
        <v>7.8303303004550268E-2</v>
      </c>
      <c r="F8177" s="211">
        <v>8.3227119995682136E-2</v>
      </c>
      <c r="G8177" s="211">
        <v>0.11922320657020276</v>
      </c>
      <c r="H8177" s="211">
        <v>0.12061939108024308</v>
      </c>
      <c r="I8177" s="211">
        <v>0.44882894284446645</v>
      </c>
      <c r="J8177" s="211">
        <v>0.4117703959153714</v>
      </c>
      <c r="K8177" s="211">
        <v>0.60120008340885212</v>
      </c>
      <c r="L8177" s="211">
        <v>0.27057071368086588</v>
      </c>
      <c r="M8177" s="211">
        <v>0.11209978219656595</v>
      </c>
      <c r="N8177" s="211">
        <v>0.39719930286436883</v>
      </c>
      <c r="O8177" s="211">
        <v>0.60278612534346876</v>
      </c>
      <c r="P8177" s="211">
        <v>7.227851823788306E-2</v>
      </c>
      <c r="Q8177" s="211">
        <v>4.8825984514321158E-2</v>
      </c>
      <c r="R8177" s="211">
        <v>0.43055081147083218</v>
      </c>
      <c r="S8177" s="211">
        <v>0.41723797196162926</v>
      </c>
      <c r="T8177" s="211">
        <v>0.59576166829343769</v>
      </c>
      <c r="U8177" s="211">
        <v>0.38624775912870846</v>
      </c>
      <c r="V8177" s="211">
        <v>6.5612587443169751E-2</v>
      </c>
      <c r="W8177" s="211">
        <v>0.62335724695826056</v>
      </c>
      <c r="X8177" s="211">
        <v>0.27418123654749227</v>
      </c>
      <c r="Y8177" s="211">
        <v>0.54193379549841025</v>
      </c>
      <c r="Z8177" s="211">
        <v>0.1499916107571575</v>
      </c>
      <c r="AA8177" s="212">
        <v>0.11481730559062023</v>
      </c>
    </row>
    <row r="8178" spans="1:27" x14ac:dyDescent="0.35">
      <c r="A8178" s="210" t="s">
        <v>8854</v>
      </c>
      <c r="B8178" s="217">
        <v>135.73251502346434</v>
      </c>
      <c r="C8178" s="211">
        <v>8.2481098674966169E-2</v>
      </c>
      <c r="D8178" s="211">
        <v>0.11984875951338751</v>
      </c>
      <c r="E8178" s="211">
        <v>7.433739119597077E-2</v>
      </c>
      <c r="F8178" s="211">
        <v>0.10865792812566921</v>
      </c>
      <c r="G8178" s="211">
        <v>0.11972951842429376</v>
      </c>
      <c r="H8178" s="211">
        <v>0.1198271168082444</v>
      </c>
      <c r="I8178" s="211">
        <v>0.48086464647740912</v>
      </c>
      <c r="J8178" s="211">
        <v>0.47262493295604074</v>
      </c>
      <c r="K8178" s="211">
        <v>0.58831880671891057</v>
      </c>
      <c r="L8178" s="211">
        <v>0.27833778192696335</v>
      </c>
      <c r="M8178" s="211">
        <v>0.10279262606496248</v>
      </c>
      <c r="N8178" s="211">
        <v>0.45400308815008061</v>
      </c>
      <c r="O8178" s="211">
        <v>0.6398507004039663</v>
      </c>
      <c r="P8178" s="211">
        <v>6.6708206342025983E-2</v>
      </c>
      <c r="Q8178" s="211">
        <v>6.5164107474828231E-2</v>
      </c>
      <c r="R8178" s="211">
        <v>0.43758132094185831</v>
      </c>
      <c r="S8178" s="211">
        <v>0.27029704913771607</v>
      </c>
      <c r="T8178" s="211">
        <v>0.57751599375301732</v>
      </c>
      <c r="U8178" s="211">
        <v>0.51653799342936701</v>
      </c>
      <c r="V8178" s="211">
        <v>8.1907552759028723E-2</v>
      </c>
      <c r="W8178" s="211">
        <v>0.61485564307286822</v>
      </c>
      <c r="X8178" s="211">
        <v>0.378323736686967</v>
      </c>
      <c r="Y8178" s="211">
        <v>0.63998379654157977</v>
      </c>
      <c r="Z8178" s="211">
        <v>0.1473867843492532</v>
      </c>
      <c r="AA8178" s="212">
        <v>0.11883478217394282</v>
      </c>
    </row>
    <row r="8179" spans="1:27" x14ac:dyDescent="0.35">
      <c r="A8179" s="210" t="s">
        <v>8855</v>
      </c>
      <c r="B8179" s="217">
        <v>138.20706381449514</v>
      </c>
      <c r="C8179" s="211">
        <v>5.7731359835393681E-2</v>
      </c>
      <c r="D8179" s="211">
        <v>0.12623163275754193</v>
      </c>
      <c r="E8179" s="211">
        <v>8.531452322110486E-2</v>
      </c>
      <c r="F8179" s="211">
        <v>0.1134344972789714</v>
      </c>
      <c r="G8179" s="211">
        <v>0.1261491485964176</v>
      </c>
      <c r="H8179" s="211">
        <v>0.11715841071028163</v>
      </c>
      <c r="I8179" s="211">
        <v>0.50211584356205041</v>
      </c>
      <c r="J8179" s="211">
        <v>0.39746005674141349</v>
      </c>
      <c r="K8179" s="211">
        <v>0.58684084090575128</v>
      </c>
      <c r="L8179" s="211">
        <v>0.26932440716018241</v>
      </c>
      <c r="M8179" s="211">
        <v>9.4445990910694194E-2</v>
      </c>
      <c r="N8179" s="211">
        <v>0.39613871943529333</v>
      </c>
      <c r="O8179" s="211">
        <v>0.72986322267376169</v>
      </c>
      <c r="P8179" s="211">
        <v>7.1109215373093046E-2</v>
      </c>
      <c r="Q8179" s="211">
        <v>0.10343221218992002</v>
      </c>
      <c r="R8179" s="211">
        <v>0.45748276924521297</v>
      </c>
      <c r="S8179" s="211">
        <v>0.37864084998456871</v>
      </c>
      <c r="T8179" s="211">
        <v>0.58946124923778254</v>
      </c>
      <c r="U8179" s="211">
        <v>0.3737044073558744</v>
      </c>
      <c r="V8179" s="211">
        <v>0.11794657482100107</v>
      </c>
      <c r="W8179" s="211">
        <v>0.55369677760937908</v>
      </c>
      <c r="X8179" s="211">
        <v>0.3235746991691173</v>
      </c>
      <c r="Y8179" s="211">
        <v>0.63257513407252874</v>
      </c>
      <c r="Z8179" s="211">
        <v>0.14903230765374767</v>
      </c>
      <c r="AA8179" s="212">
        <v>0.12426089289528244</v>
      </c>
    </row>
    <row r="8180" spans="1:27" x14ac:dyDescent="0.35">
      <c r="A8180" s="210" t="s">
        <v>8856</v>
      </c>
      <c r="B8180" s="217">
        <v>125.99294101141871</v>
      </c>
      <c r="C8180" s="211">
        <v>5.904610293683895E-2</v>
      </c>
      <c r="D8180" s="211">
        <v>0.11899915026637375</v>
      </c>
      <c r="E8180" s="211">
        <v>8.3334515386679325E-2</v>
      </c>
      <c r="F8180" s="211">
        <v>0.10357794926276201</v>
      </c>
      <c r="G8180" s="211">
        <v>0.12153177004482409</v>
      </c>
      <c r="H8180" s="211">
        <v>0.1232744079414678</v>
      </c>
      <c r="I8180" s="211">
        <v>0.5008971139735614</v>
      </c>
      <c r="J8180" s="211">
        <v>0.39466879700034324</v>
      </c>
      <c r="K8180" s="211">
        <v>0.64047762972703248</v>
      </c>
      <c r="L8180" s="211">
        <v>0.27176215559605993</v>
      </c>
      <c r="M8180" s="211">
        <v>9.971761461280329E-2</v>
      </c>
      <c r="N8180" s="211">
        <v>0.48177951805241914</v>
      </c>
      <c r="O8180" s="211">
        <v>0.6084583994996462</v>
      </c>
      <c r="P8180" s="211">
        <v>7.3023778164498968E-2</v>
      </c>
      <c r="Q8180" s="211">
        <v>7.0660611031445511E-2</v>
      </c>
      <c r="R8180" s="211">
        <v>0.39267463491921073</v>
      </c>
      <c r="S8180" s="211">
        <v>0.38530814235495126</v>
      </c>
      <c r="T8180" s="211">
        <v>0.55808515582570795</v>
      </c>
      <c r="U8180" s="211">
        <v>0.42469262484901593</v>
      </c>
      <c r="V8180" s="211">
        <v>5.7737758383506727E-2</v>
      </c>
      <c r="W8180" s="211">
        <v>0.54422937126531024</v>
      </c>
      <c r="X8180" s="211">
        <v>0.29409620701327099</v>
      </c>
      <c r="Y8180" s="211">
        <v>0.67125118977294096</v>
      </c>
      <c r="Z8180" s="211">
        <v>0.14668643329521755</v>
      </c>
      <c r="AA8180" s="212">
        <v>0.12091973158378667</v>
      </c>
    </row>
    <row r="8181" spans="1:27" x14ac:dyDescent="0.35">
      <c r="A8181" s="210" t="s">
        <v>8857</v>
      </c>
      <c r="B8181" s="217">
        <v>161.28663432110457</v>
      </c>
      <c r="C8181" s="211">
        <v>4.9984074212328471E-2</v>
      </c>
      <c r="D8181" s="211">
        <v>0.13077620222910641</v>
      </c>
      <c r="E8181" s="211">
        <v>7.0047032878447782E-2</v>
      </c>
      <c r="F8181" s="211">
        <v>9.5417079927481774E-2</v>
      </c>
      <c r="G8181" s="211">
        <v>0.12424812702516155</v>
      </c>
      <c r="H8181" s="211">
        <v>0.11395085069208435</v>
      </c>
      <c r="I8181" s="211">
        <v>0.40511775175817372</v>
      </c>
      <c r="J8181" s="211">
        <v>0.46829510459582618</v>
      </c>
      <c r="K8181" s="211">
        <v>0.63087830777667953</v>
      </c>
      <c r="L8181" s="211">
        <v>0.26782581429519181</v>
      </c>
      <c r="M8181" s="211">
        <v>9.2882663583947325E-2</v>
      </c>
      <c r="N8181" s="211">
        <v>0.46195729856431983</v>
      </c>
      <c r="O8181" s="211">
        <v>0.63018931237330023</v>
      </c>
      <c r="P8181" s="211">
        <v>6.9624892021825563E-2</v>
      </c>
      <c r="Q8181" s="211">
        <v>8.4050891372144082E-2</v>
      </c>
      <c r="R8181" s="211">
        <v>0.43185269759552897</v>
      </c>
      <c r="S8181" s="211">
        <v>0.32385488611256091</v>
      </c>
      <c r="T8181" s="211">
        <v>0.49802661442762486</v>
      </c>
      <c r="U8181" s="211">
        <v>0.43360032743593829</v>
      </c>
      <c r="V8181" s="211">
        <v>0.13446750457017886</v>
      </c>
      <c r="W8181" s="211">
        <v>0.57395161324771493</v>
      </c>
      <c r="X8181" s="211">
        <v>0.2822877319375181</v>
      </c>
      <c r="Y8181" s="211">
        <v>0.73755320332395513</v>
      </c>
      <c r="Z8181" s="211">
        <v>0.14842312756184245</v>
      </c>
      <c r="AA8181" s="212">
        <v>0.11759943354666197</v>
      </c>
    </row>
    <row r="8182" spans="1:27" x14ac:dyDescent="0.35">
      <c r="A8182" s="210" t="s">
        <v>8858</v>
      </c>
      <c r="B8182" s="217">
        <v>145.58992550426834</v>
      </c>
      <c r="C8182" s="211">
        <v>7.3781927792703123E-2</v>
      </c>
      <c r="D8182" s="211">
        <v>0.12750889069599758</v>
      </c>
      <c r="E8182" s="211">
        <v>7.6100377221613502E-2</v>
      </c>
      <c r="F8182" s="211">
        <v>0.10333683696004456</v>
      </c>
      <c r="G8182" s="211">
        <v>0.11503047697267518</v>
      </c>
      <c r="H8182" s="211">
        <v>0.10420006265063825</v>
      </c>
      <c r="I8182" s="211">
        <v>0.53211483996798314</v>
      </c>
      <c r="J8182" s="211">
        <v>0.40818649149452413</v>
      </c>
      <c r="K8182" s="211">
        <v>0.6221256531803484</v>
      </c>
      <c r="L8182" s="211">
        <v>0.27731996900120798</v>
      </c>
      <c r="M8182" s="211">
        <v>0.11186057177019884</v>
      </c>
      <c r="N8182" s="211">
        <v>0.36918116417261526</v>
      </c>
      <c r="O8182" s="211">
        <v>0.77327886501456866</v>
      </c>
      <c r="P8182" s="211">
        <v>6.5970924519633906E-2</v>
      </c>
      <c r="Q8182" s="211">
        <v>8.1484531185800887E-2</v>
      </c>
      <c r="R8182" s="211">
        <v>0.41646512541518627</v>
      </c>
      <c r="S8182" s="211">
        <v>0.37546398896427202</v>
      </c>
      <c r="T8182" s="211">
        <v>0.48003376353320337</v>
      </c>
      <c r="U8182" s="211">
        <v>0.39579356408662519</v>
      </c>
      <c r="V8182" s="211">
        <v>0.11196090438110223</v>
      </c>
      <c r="W8182" s="211">
        <v>0.53156277128638096</v>
      </c>
      <c r="X8182" s="211">
        <v>0.31803853053497705</v>
      </c>
      <c r="Y8182" s="211">
        <v>0.64385869653315431</v>
      </c>
      <c r="Z8182" s="211">
        <v>0.14796034933756105</v>
      </c>
      <c r="AA8182" s="212">
        <v>0.11618036692220203</v>
      </c>
    </row>
    <row r="8183" spans="1:27" x14ac:dyDescent="0.35">
      <c r="A8183" s="210" t="s">
        <v>8859</v>
      </c>
      <c r="B8183" s="217">
        <v>177.1786040203354</v>
      </c>
      <c r="C8183" s="211">
        <v>5.6145852082297797E-2</v>
      </c>
      <c r="D8183" s="211">
        <v>0.12116690356646791</v>
      </c>
      <c r="E8183" s="211">
        <v>7.3426961643086569E-2</v>
      </c>
      <c r="F8183" s="211">
        <v>0.10478131612031695</v>
      </c>
      <c r="G8183" s="211">
        <v>0.11605767144026742</v>
      </c>
      <c r="H8183" s="211">
        <v>0.1172184868440819</v>
      </c>
      <c r="I8183" s="211">
        <v>0.4993060619882056</v>
      </c>
      <c r="J8183" s="211">
        <v>0.41094139712056044</v>
      </c>
      <c r="K8183" s="211">
        <v>0.589201340411041</v>
      </c>
      <c r="L8183" s="211">
        <v>0.28451507665121095</v>
      </c>
      <c r="M8183" s="211">
        <v>0.11545084328496308</v>
      </c>
      <c r="N8183" s="211">
        <v>0.5876888902311973</v>
      </c>
      <c r="O8183" s="211">
        <v>0.72721994952536029</v>
      </c>
      <c r="P8183" s="211">
        <v>7.0553510315217824E-2</v>
      </c>
      <c r="Q8183" s="211">
        <v>0.12576561339334777</v>
      </c>
      <c r="R8183" s="211">
        <v>0.43999575920187395</v>
      </c>
      <c r="S8183" s="211">
        <v>0.28928434714070128</v>
      </c>
      <c r="T8183" s="211">
        <v>0.58355279125691839</v>
      </c>
      <c r="U8183" s="211">
        <v>0.42731694450539492</v>
      </c>
      <c r="V8183" s="211">
        <v>0.12159809749758739</v>
      </c>
      <c r="W8183" s="211">
        <v>0.5413643952233882</v>
      </c>
      <c r="X8183" s="211">
        <v>0.43959305679037292</v>
      </c>
      <c r="Y8183" s="211">
        <v>0.63360745553034004</v>
      </c>
      <c r="Z8183" s="211">
        <v>0.14826920982326988</v>
      </c>
      <c r="AA8183" s="212">
        <v>0.11479655788612163</v>
      </c>
    </row>
    <row r="8184" spans="1:27" x14ac:dyDescent="0.35">
      <c r="A8184" s="210" t="s">
        <v>8860</v>
      </c>
      <c r="B8184" s="217">
        <v>126.54711336479772</v>
      </c>
      <c r="C8184" s="211">
        <v>7.2400217951192225E-2</v>
      </c>
      <c r="D8184" s="211">
        <v>0.12928990160104292</v>
      </c>
      <c r="E8184" s="211">
        <v>7.4222039150146024E-2</v>
      </c>
      <c r="F8184" s="211">
        <v>0.10227331029961738</v>
      </c>
      <c r="G8184" s="211">
        <v>0.12216680165976428</v>
      </c>
      <c r="H8184" s="211">
        <v>0.12319571358369912</v>
      </c>
      <c r="I8184" s="211">
        <v>0.48335977053598433</v>
      </c>
      <c r="J8184" s="211">
        <v>0.46235312869776013</v>
      </c>
      <c r="K8184" s="211">
        <v>0.61411354632049076</v>
      </c>
      <c r="L8184" s="211">
        <v>0.27884062542096477</v>
      </c>
      <c r="M8184" s="211">
        <v>8.6679792799563171E-2</v>
      </c>
      <c r="N8184" s="211">
        <v>0.53326237966794765</v>
      </c>
      <c r="O8184" s="211">
        <v>0.6116264669583068</v>
      </c>
      <c r="P8184" s="211">
        <v>7.0913148025566572E-2</v>
      </c>
      <c r="Q8184" s="211">
        <v>7.6488514881800251E-2</v>
      </c>
      <c r="R8184" s="211">
        <v>0.45204834610386047</v>
      </c>
      <c r="S8184" s="211">
        <v>0.35763825290095463</v>
      </c>
      <c r="T8184" s="211">
        <v>0.45880286752846572</v>
      </c>
      <c r="U8184" s="211">
        <v>0.39099147794997191</v>
      </c>
      <c r="V8184" s="211">
        <v>8.8283348515015334E-2</v>
      </c>
      <c r="W8184" s="211">
        <v>0.57066913829586707</v>
      </c>
      <c r="X8184" s="211">
        <v>0.35530442888860192</v>
      </c>
      <c r="Y8184" s="211">
        <v>0.62924041195881109</v>
      </c>
      <c r="Z8184" s="211">
        <v>0.14780624093418271</v>
      </c>
      <c r="AA8184" s="212">
        <v>0.11983061538216649</v>
      </c>
    </row>
    <row r="8185" spans="1:27" x14ac:dyDescent="0.35">
      <c r="A8185" s="210" t="s">
        <v>8861</v>
      </c>
      <c r="B8185" s="217">
        <v>151.47286607831634</v>
      </c>
      <c r="C8185" s="211">
        <v>7.0167903621699071E-2</v>
      </c>
      <c r="D8185" s="211">
        <v>0.12493280050362152</v>
      </c>
      <c r="E8185" s="211">
        <v>7.5236455423048312E-2</v>
      </c>
      <c r="F8185" s="211">
        <v>0.1135030912363547</v>
      </c>
      <c r="G8185" s="211">
        <v>0.12278650962679498</v>
      </c>
      <c r="H8185" s="211">
        <v>0.11291563426118685</v>
      </c>
      <c r="I8185" s="211">
        <v>0.53028440462854276</v>
      </c>
      <c r="J8185" s="211">
        <v>0.43727071957185681</v>
      </c>
      <c r="K8185" s="211">
        <v>0.53288721289578111</v>
      </c>
      <c r="L8185" s="211">
        <v>0.26883046733933968</v>
      </c>
      <c r="M8185" s="211">
        <v>0.11010077076553257</v>
      </c>
      <c r="N8185" s="211">
        <v>0.45652131342652258</v>
      </c>
      <c r="O8185" s="211">
        <v>0.70025664418873512</v>
      </c>
      <c r="P8185" s="211">
        <v>6.9866706652865485E-2</v>
      </c>
      <c r="Q8185" s="211">
        <v>0.10586769947082289</v>
      </c>
      <c r="R8185" s="211">
        <v>0.43930104374715229</v>
      </c>
      <c r="S8185" s="211">
        <v>0.41853810003429809</v>
      </c>
      <c r="T8185" s="211">
        <v>0.57513244226752003</v>
      </c>
      <c r="U8185" s="211">
        <v>0.49458846812037804</v>
      </c>
      <c r="V8185" s="211">
        <v>0.10099864448681627</v>
      </c>
      <c r="W8185" s="211">
        <v>0.56537436222530091</v>
      </c>
      <c r="X8185" s="211">
        <v>0.369205472035399</v>
      </c>
      <c r="Y8185" s="211">
        <v>0.63233405489694683</v>
      </c>
      <c r="Z8185" s="211">
        <v>0.14740519646486366</v>
      </c>
      <c r="AA8185" s="212">
        <v>0.11912667535772584</v>
      </c>
    </row>
    <row r="8186" spans="1:27" x14ac:dyDescent="0.35">
      <c r="A8186" s="210" t="s">
        <v>8862</v>
      </c>
      <c r="B8186" s="217">
        <v>134.83410512870361</v>
      </c>
      <c r="C8186" s="211">
        <v>7.2780113783461636E-2</v>
      </c>
      <c r="D8186" s="211">
        <v>0.12644078138875683</v>
      </c>
      <c r="E8186" s="211">
        <v>7.9578496032406756E-2</v>
      </c>
      <c r="F8186" s="211">
        <v>9.7361031220146832E-2</v>
      </c>
      <c r="G8186" s="211">
        <v>0.11759947810605939</v>
      </c>
      <c r="H8186" s="211">
        <v>0.11500484092463829</v>
      </c>
      <c r="I8186" s="211">
        <v>0.50201525801984404</v>
      </c>
      <c r="J8186" s="211">
        <v>0.47143200079999126</v>
      </c>
      <c r="K8186" s="211">
        <v>0.62696522170139335</v>
      </c>
      <c r="L8186" s="211">
        <v>0.27666231827216248</v>
      </c>
      <c r="M8186" s="211">
        <v>9.2999457251920992E-2</v>
      </c>
      <c r="N8186" s="211">
        <v>0.40497241189228772</v>
      </c>
      <c r="O8186" s="211">
        <v>0.70957811146359473</v>
      </c>
      <c r="P8186" s="211">
        <v>7.0729404364906365E-2</v>
      </c>
      <c r="Q8186" s="211">
        <v>9.0711219752360572E-2</v>
      </c>
      <c r="R8186" s="211">
        <v>0.4550386405866198</v>
      </c>
      <c r="S8186" s="211">
        <v>0.39589709672764428</v>
      </c>
      <c r="T8186" s="211">
        <v>0.51633021241404931</v>
      </c>
      <c r="U8186" s="211">
        <v>0.37363953957913154</v>
      </c>
      <c r="V8186" s="211">
        <v>9.9647592769523438E-2</v>
      </c>
      <c r="W8186" s="211">
        <v>0.51440796913749143</v>
      </c>
      <c r="X8186" s="211">
        <v>0.33741229250076765</v>
      </c>
      <c r="Y8186" s="211">
        <v>0.71876508270237005</v>
      </c>
      <c r="Z8186" s="211">
        <v>0.14726348464317549</v>
      </c>
      <c r="AA8186" s="212">
        <v>0.123295656186273</v>
      </c>
    </row>
    <row r="8187" spans="1:27" x14ac:dyDescent="0.35">
      <c r="A8187" s="210" t="s">
        <v>8863</v>
      </c>
      <c r="B8187" s="217">
        <v>148.02073892284452</v>
      </c>
      <c r="C8187" s="211">
        <v>6.135215035294922E-2</v>
      </c>
      <c r="D8187" s="211">
        <v>0.11884670964728659</v>
      </c>
      <c r="E8187" s="211">
        <v>8.4270328771616387E-2</v>
      </c>
      <c r="F8187" s="211">
        <v>0.10020835005068722</v>
      </c>
      <c r="G8187" s="211">
        <v>0.11919947459537668</v>
      </c>
      <c r="H8187" s="211">
        <v>0.12405084418251847</v>
      </c>
      <c r="I8187" s="211">
        <v>0.43945113970750782</v>
      </c>
      <c r="J8187" s="211">
        <v>0.48413912413794957</v>
      </c>
      <c r="K8187" s="211">
        <v>0.61153967290184896</v>
      </c>
      <c r="L8187" s="211">
        <v>0.27292531372376427</v>
      </c>
      <c r="M8187" s="211">
        <v>8.8749073787161695E-2</v>
      </c>
      <c r="N8187" s="211">
        <v>0.42281192971750314</v>
      </c>
      <c r="O8187" s="211">
        <v>0.75259767911471187</v>
      </c>
      <c r="P8187" s="211">
        <v>7.1930045161973433E-2</v>
      </c>
      <c r="Q8187" s="211">
        <v>6.4116186053190624E-2</v>
      </c>
      <c r="R8187" s="211">
        <v>0.47324969510819703</v>
      </c>
      <c r="S8187" s="211">
        <v>0.28715866339080098</v>
      </c>
      <c r="T8187" s="211">
        <v>0.61126672119022352</v>
      </c>
      <c r="U8187" s="211">
        <v>0.48839745935540435</v>
      </c>
      <c r="V8187" s="211">
        <v>0.11042288468572732</v>
      </c>
      <c r="W8187" s="211">
        <v>0.46244789199411718</v>
      </c>
      <c r="X8187" s="211">
        <v>0.36527268510659844</v>
      </c>
      <c r="Y8187" s="211">
        <v>0.53525023021893092</v>
      </c>
      <c r="Z8187" s="211">
        <v>0.14619808303168344</v>
      </c>
      <c r="AA8187" s="212">
        <v>0.11891488060480519</v>
      </c>
    </row>
    <row r="8188" spans="1:27" x14ac:dyDescent="0.35">
      <c r="A8188" s="210" t="s">
        <v>8864</v>
      </c>
      <c r="B8188" s="217">
        <v>140.48549867918865</v>
      </c>
      <c r="C8188" s="211">
        <v>7.4997677662725012E-2</v>
      </c>
      <c r="D8188" s="211">
        <v>0.1173408859860296</v>
      </c>
      <c r="E8188" s="211">
        <v>7.948111698576682E-2</v>
      </c>
      <c r="F8188" s="211">
        <v>0.11650643059666371</v>
      </c>
      <c r="G8188" s="211">
        <v>0.11762672633413916</v>
      </c>
      <c r="H8188" s="211">
        <v>0.11507092262555405</v>
      </c>
      <c r="I8188" s="211">
        <v>0.51630726310338426</v>
      </c>
      <c r="J8188" s="211">
        <v>0.46462072544036814</v>
      </c>
      <c r="K8188" s="211">
        <v>0.62896945514532254</v>
      </c>
      <c r="L8188" s="211">
        <v>0.2679702678575655</v>
      </c>
      <c r="M8188" s="211">
        <v>0.10874501031020095</v>
      </c>
      <c r="N8188" s="211">
        <v>0.42455348085395495</v>
      </c>
      <c r="O8188" s="211">
        <v>0.67847064329966078</v>
      </c>
      <c r="P8188" s="211">
        <v>6.3599324135790072E-2</v>
      </c>
      <c r="Q8188" s="211">
        <v>5.2363605754673651E-2</v>
      </c>
      <c r="R8188" s="211">
        <v>0.41175255805348299</v>
      </c>
      <c r="S8188" s="211">
        <v>0.32017066803149874</v>
      </c>
      <c r="T8188" s="211">
        <v>0.63979792145883074</v>
      </c>
      <c r="U8188" s="211">
        <v>0.42323921774211731</v>
      </c>
      <c r="V8188" s="211">
        <v>9.0469651667208911E-2</v>
      </c>
      <c r="W8188" s="211">
        <v>0.61456891805080216</v>
      </c>
      <c r="X8188" s="211">
        <v>0.29433485467223297</v>
      </c>
      <c r="Y8188" s="211">
        <v>0.63989926674352127</v>
      </c>
      <c r="Z8188" s="211">
        <v>0.14942096972088931</v>
      </c>
      <c r="AA8188" s="212">
        <v>0.11490618476784116</v>
      </c>
    </row>
    <row r="8189" spans="1:27" x14ac:dyDescent="0.35">
      <c r="A8189" s="210" t="s">
        <v>8865</v>
      </c>
      <c r="B8189" s="217">
        <v>196.25385853251223</v>
      </c>
      <c r="C8189" s="211">
        <v>7.7063526208914657E-2</v>
      </c>
      <c r="D8189" s="211">
        <v>0.12606125766470344</v>
      </c>
      <c r="E8189" s="211">
        <v>7.1366307716328625E-2</v>
      </c>
      <c r="F8189" s="211">
        <v>8.1811412487834634E-2</v>
      </c>
      <c r="G8189" s="211">
        <v>0.11630196415168287</v>
      </c>
      <c r="H8189" s="211">
        <v>0.12460775832470004</v>
      </c>
      <c r="I8189" s="211">
        <v>0.46534646586233291</v>
      </c>
      <c r="J8189" s="211">
        <v>0.47341957653497846</v>
      </c>
      <c r="K8189" s="211">
        <v>0.64109067721172186</v>
      </c>
      <c r="L8189" s="211">
        <v>0.28360469132424565</v>
      </c>
      <c r="M8189" s="211">
        <v>0.10228239726570412</v>
      </c>
      <c r="N8189" s="211">
        <v>0.56738877795863563</v>
      </c>
      <c r="O8189" s="211">
        <v>0.70279525425219935</v>
      </c>
      <c r="P8189" s="211">
        <v>7.1774159609225188E-2</v>
      </c>
      <c r="Q8189" s="211">
        <v>0.11329430309236815</v>
      </c>
      <c r="R8189" s="211">
        <v>0.46324175861115469</v>
      </c>
      <c r="S8189" s="211">
        <v>0.28765365608748322</v>
      </c>
      <c r="T8189" s="211">
        <v>0.55665412631578759</v>
      </c>
      <c r="U8189" s="211">
        <v>0.51075114050315451</v>
      </c>
      <c r="V8189" s="211">
        <v>0.19136523456405696</v>
      </c>
      <c r="W8189" s="211">
        <v>0.63839561033022596</v>
      </c>
      <c r="X8189" s="211">
        <v>0.25677281221561638</v>
      </c>
      <c r="Y8189" s="211">
        <v>0.5459137111927217</v>
      </c>
      <c r="Z8189" s="211">
        <v>0.14344200357687345</v>
      </c>
      <c r="AA8189" s="212">
        <v>0.12071167761867643</v>
      </c>
    </row>
    <row r="8190" spans="1:27" x14ac:dyDescent="0.35">
      <c r="A8190" s="210" t="s">
        <v>8866</v>
      </c>
      <c r="B8190" s="217">
        <v>111.60619507129951</v>
      </c>
      <c r="C8190" s="211">
        <v>6.0013383350589089E-2</v>
      </c>
      <c r="D8190" s="211">
        <v>0.12686936302018748</v>
      </c>
      <c r="E8190" s="211">
        <v>6.9472660986531709E-2</v>
      </c>
      <c r="F8190" s="211">
        <v>0.10198881249135924</v>
      </c>
      <c r="G8190" s="211">
        <v>0.11572356154215624</v>
      </c>
      <c r="H8190" s="211">
        <v>0.1090367627129027</v>
      </c>
      <c r="I8190" s="211">
        <v>0.45030659086247915</v>
      </c>
      <c r="J8190" s="211">
        <v>0.44899519097792412</v>
      </c>
      <c r="K8190" s="211">
        <v>0.6217900610479189</v>
      </c>
      <c r="L8190" s="211">
        <v>0.26823275450110295</v>
      </c>
      <c r="M8190" s="211">
        <v>0.10028093498382291</v>
      </c>
      <c r="N8190" s="211">
        <v>0.3442921583054056</v>
      </c>
      <c r="O8190" s="211">
        <v>0.63038232282185236</v>
      </c>
      <c r="P8190" s="211">
        <v>6.5535110309769773E-2</v>
      </c>
      <c r="Q8190" s="211">
        <v>6.4473754391937019E-2</v>
      </c>
      <c r="R8190" s="211">
        <v>0.43530242332195862</v>
      </c>
      <c r="S8190" s="211">
        <v>0.29959149215991826</v>
      </c>
      <c r="T8190" s="211">
        <v>0.61825124936890752</v>
      </c>
      <c r="U8190" s="211">
        <v>0.3777777563462702</v>
      </c>
      <c r="V8190" s="211">
        <v>6.2023470747007786E-2</v>
      </c>
      <c r="W8190" s="211">
        <v>0.50105569158824359</v>
      </c>
      <c r="X8190" s="211">
        <v>0.36490163656339447</v>
      </c>
      <c r="Y8190" s="211">
        <v>0.76160583332388254</v>
      </c>
      <c r="Z8190" s="211">
        <v>0.14949406524230277</v>
      </c>
      <c r="AA8190" s="212">
        <v>0.12055226007560788</v>
      </c>
    </row>
    <row r="8191" spans="1:27" x14ac:dyDescent="0.35">
      <c r="A8191" s="210" t="s">
        <v>8867</v>
      </c>
      <c r="B8191" s="217">
        <v>138.58347072595132</v>
      </c>
      <c r="C8191" s="211">
        <v>6.8372971434529028E-2</v>
      </c>
      <c r="D8191" s="211">
        <v>0.12108645957769401</v>
      </c>
      <c r="E8191" s="211">
        <v>7.2613137481817094E-2</v>
      </c>
      <c r="F8191" s="211">
        <v>7.8725184477609927E-2</v>
      </c>
      <c r="G8191" s="211">
        <v>0.11604334882903221</v>
      </c>
      <c r="H8191" s="211">
        <v>0.12056252373132367</v>
      </c>
      <c r="I8191" s="211">
        <v>0.44873224347486346</v>
      </c>
      <c r="J8191" s="211">
        <v>0.41832221097719913</v>
      </c>
      <c r="K8191" s="211">
        <v>0.54363338644512882</v>
      </c>
      <c r="L8191" s="211">
        <v>0.27247000264521581</v>
      </c>
      <c r="M8191" s="211">
        <v>0.10769075294530769</v>
      </c>
      <c r="N8191" s="211">
        <v>0.39190947698309631</v>
      </c>
      <c r="O8191" s="211">
        <v>0.66184044309957812</v>
      </c>
      <c r="P8191" s="211">
        <v>7.1120939126435564E-2</v>
      </c>
      <c r="Q8191" s="211">
        <v>4.9513713957292087E-2</v>
      </c>
      <c r="R8191" s="211">
        <v>0.42968135238380389</v>
      </c>
      <c r="S8191" s="211">
        <v>0.28697966793986895</v>
      </c>
      <c r="T8191" s="211">
        <v>0.62422718789851472</v>
      </c>
      <c r="U8191" s="211">
        <v>0.46448620250171813</v>
      </c>
      <c r="V8191" s="211">
        <v>8.0892005298901823E-2</v>
      </c>
      <c r="W8191" s="211">
        <v>0.55602037224539691</v>
      </c>
      <c r="X8191" s="211">
        <v>0.30764690868746303</v>
      </c>
      <c r="Y8191" s="211">
        <v>0.6745992171605979</v>
      </c>
      <c r="Z8191" s="211">
        <v>0.1477332663763635</v>
      </c>
      <c r="AA8191" s="212">
        <v>0.1158757496665592</v>
      </c>
    </row>
    <row r="8192" spans="1:27" x14ac:dyDescent="0.35">
      <c r="A8192" s="210" t="s">
        <v>8868</v>
      </c>
      <c r="B8192" s="217">
        <v>166.03779949565561</v>
      </c>
      <c r="C8192" s="211">
        <v>7.044597639836174E-2</v>
      </c>
      <c r="D8192" s="211">
        <v>0.12652221312823059</v>
      </c>
      <c r="E8192" s="211">
        <v>8.1186587381583061E-2</v>
      </c>
      <c r="F8192" s="211">
        <v>7.1202278824354315E-2</v>
      </c>
      <c r="G8192" s="211">
        <v>0.12414712456499016</v>
      </c>
      <c r="H8192" s="211">
        <v>0.11987126258050149</v>
      </c>
      <c r="I8192" s="211">
        <v>0.4175313444353303</v>
      </c>
      <c r="J8192" s="211">
        <v>0.44712251199194469</v>
      </c>
      <c r="K8192" s="211">
        <v>0.56881542513093009</v>
      </c>
      <c r="L8192" s="211">
        <v>0.27096598482103107</v>
      </c>
      <c r="M8192" s="211">
        <v>0.10927676660704767</v>
      </c>
      <c r="N8192" s="211">
        <v>0.48837677267905183</v>
      </c>
      <c r="O8192" s="211">
        <v>0.73381343248225694</v>
      </c>
      <c r="P8192" s="211">
        <v>7.2729124965667372E-2</v>
      </c>
      <c r="Q8192" s="211">
        <v>6.6307843910134681E-2</v>
      </c>
      <c r="R8192" s="211">
        <v>0.44034331534374427</v>
      </c>
      <c r="S8192" s="211">
        <v>0.29702971099911502</v>
      </c>
      <c r="T8192" s="211">
        <v>0.57554078890678362</v>
      </c>
      <c r="U8192" s="211">
        <v>0.45921539447431658</v>
      </c>
      <c r="V8192" s="211">
        <v>8.9787647549879446E-2</v>
      </c>
      <c r="W8192" s="211">
        <v>0.57061283143282626</v>
      </c>
      <c r="X8192" s="211">
        <v>0.25343397381165711</v>
      </c>
      <c r="Y8192" s="211">
        <v>0.67425443352188941</v>
      </c>
      <c r="Z8192" s="211">
        <v>0.14681052205760264</v>
      </c>
      <c r="AA8192" s="212">
        <v>0.11367587870825255</v>
      </c>
    </row>
    <row r="8193" spans="1:27" x14ac:dyDescent="0.35">
      <c r="A8193" s="210" t="s">
        <v>8869</v>
      </c>
      <c r="B8193" s="217">
        <v>160.56212550250677</v>
      </c>
      <c r="C8193" s="211">
        <v>7.7983190289056814E-2</v>
      </c>
      <c r="D8193" s="211">
        <v>0.12223455005015156</v>
      </c>
      <c r="E8193" s="211">
        <v>7.7581100615130821E-2</v>
      </c>
      <c r="F8193" s="211">
        <v>0.10091732076235366</v>
      </c>
      <c r="G8193" s="211">
        <v>0.12203472052505887</v>
      </c>
      <c r="H8193" s="211">
        <v>0.11406014338404034</v>
      </c>
      <c r="I8193" s="211">
        <v>0.47620314299500532</v>
      </c>
      <c r="J8193" s="211">
        <v>0.44585395314085924</v>
      </c>
      <c r="K8193" s="211">
        <v>0.58587703900017574</v>
      </c>
      <c r="L8193" s="211">
        <v>0.27339436295801839</v>
      </c>
      <c r="M8193" s="211">
        <v>0.10891985785635955</v>
      </c>
      <c r="N8193" s="211">
        <v>0.43284589764232462</v>
      </c>
      <c r="O8193" s="211">
        <v>0.56821499445186185</v>
      </c>
      <c r="P8193" s="211">
        <v>7.1668260995190636E-2</v>
      </c>
      <c r="Q8193" s="211">
        <v>7.3224657821236813E-2</v>
      </c>
      <c r="R8193" s="211">
        <v>0.45051840833147078</v>
      </c>
      <c r="S8193" s="211">
        <v>0.37353111301901148</v>
      </c>
      <c r="T8193" s="211">
        <v>0.56669329752225817</v>
      </c>
      <c r="U8193" s="211">
        <v>0.45742256745105375</v>
      </c>
      <c r="V8193" s="211">
        <v>0.13206623804734893</v>
      </c>
      <c r="W8193" s="211">
        <v>0.57635796053502963</v>
      </c>
      <c r="X8193" s="211">
        <v>0.33997022075441374</v>
      </c>
      <c r="Y8193" s="211">
        <v>0.67298153662778137</v>
      </c>
      <c r="Z8193" s="211">
        <v>0.14873047139596185</v>
      </c>
      <c r="AA8193" s="212">
        <v>0.12264842238762386</v>
      </c>
    </row>
    <row r="8194" spans="1:27" x14ac:dyDescent="0.35">
      <c r="A8194" s="210" t="s">
        <v>8870</v>
      </c>
      <c r="B8194" s="217">
        <v>206.42626620899063</v>
      </c>
      <c r="C8194" s="211">
        <v>6.1657560710984508E-2</v>
      </c>
      <c r="D8194" s="211">
        <v>0.12828672310975237</v>
      </c>
      <c r="E8194" s="211">
        <v>7.8054237596588777E-2</v>
      </c>
      <c r="F8194" s="211">
        <v>9.7141814381265262E-2</v>
      </c>
      <c r="G8194" s="211">
        <v>0.11510713871330801</v>
      </c>
      <c r="H8194" s="211">
        <v>0.1112650667946207</v>
      </c>
      <c r="I8194" s="211">
        <v>0.44421417477312064</v>
      </c>
      <c r="J8194" s="211">
        <v>0.42972569479494899</v>
      </c>
      <c r="K8194" s="211">
        <v>0.57704282165550635</v>
      </c>
      <c r="L8194" s="211">
        <v>0.27452286811231541</v>
      </c>
      <c r="M8194" s="211">
        <v>0.11378346462931802</v>
      </c>
      <c r="N8194" s="211">
        <v>0.47817948117075293</v>
      </c>
      <c r="O8194" s="211">
        <v>0.61090285265591326</v>
      </c>
      <c r="P8194" s="211">
        <v>6.9443601991383552E-2</v>
      </c>
      <c r="Q8194" s="211">
        <v>8.0467439721141537E-2</v>
      </c>
      <c r="R8194" s="211">
        <v>0.45682548887127444</v>
      </c>
      <c r="S8194" s="211">
        <v>0.37044622735733468</v>
      </c>
      <c r="T8194" s="211">
        <v>0.55371735175759429</v>
      </c>
      <c r="U8194" s="211">
        <v>0.50805045719872988</v>
      </c>
      <c r="V8194" s="211">
        <v>0.17497210842354716</v>
      </c>
      <c r="W8194" s="211">
        <v>0.56147824417662817</v>
      </c>
      <c r="X8194" s="211">
        <v>0.29871816037685467</v>
      </c>
      <c r="Y8194" s="211">
        <v>0.6212884274842152</v>
      </c>
      <c r="Z8194" s="211">
        <v>0.14830098531643859</v>
      </c>
      <c r="AA8194" s="212">
        <v>0.11348559013417646</v>
      </c>
    </row>
    <row r="8195" spans="1:27" x14ac:dyDescent="0.35">
      <c r="A8195" s="210" t="s">
        <v>8871</v>
      </c>
      <c r="B8195" s="217">
        <v>114.53180944490839</v>
      </c>
      <c r="C8195" s="211">
        <v>6.2907902896963921E-2</v>
      </c>
      <c r="D8195" s="211">
        <v>0.11768519556759696</v>
      </c>
      <c r="E8195" s="211">
        <v>7.6914972127460318E-2</v>
      </c>
      <c r="F8195" s="211">
        <v>9.5290136522479238E-2</v>
      </c>
      <c r="G8195" s="211">
        <v>0.12478153762981982</v>
      </c>
      <c r="H8195" s="211">
        <v>0.12005049398459618</v>
      </c>
      <c r="I8195" s="211">
        <v>0.49428090280589471</v>
      </c>
      <c r="J8195" s="211">
        <v>0.39456947420772376</v>
      </c>
      <c r="K8195" s="211">
        <v>0.58828342146581458</v>
      </c>
      <c r="L8195" s="211">
        <v>0.27857161277531178</v>
      </c>
      <c r="M8195" s="211">
        <v>9.6719016636458363E-2</v>
      </c>
      <c r="N8195" s="211">
        <v>0.3870556239172146</v>
      </c>
      <c r="O8195" s="211">
        <v>0.70598925644118171</v>
      </c>
      <c r="P8195" s="211">
        <v>6.6984819147219501E-2</v>
      </c>
      <c r="Q8195" s="211">
        <v>0.13582228908291152</v>
      </c>
      <c r="R8195" s="211">
        <v>0.42288208161125379</v>
      </c>
      <c r="S8195" s="211">
        <v>0.25536347124787789</v>
      </c>
      <c r="T8195" s="211">
        <v>0.56702854328291874</v>
      </c>
      <c r="U8195" s="211">
        <v>0.40061599051754815</v>
      </c>
      <c r="V8195" s="211">
        <v>5.5844832153693708E-2</v>
      </c>
      <c r="W8195" s="211">
        <v>0.52370365376966355</v>
      </c>
      <c r="X8195" s="211">
        <v>0.38393252055058369</v>
      </c>
      <c r="Y8195" s="211">
        <v>0.57461478241260577</v>
      </c>
      <c r="Z8195" s="211">
        <v>0.14067332836696853</v>
      </c>
      <c r="AA8195" s="212">
        <v>0.11537325388780212</v>
      </c>
    </row>
    <row r="8196" spans="1:27" x14ac:dyDescent="0.35">
      <c r="A8196" s="210" t="s">
        <v>8872</v>
      </c>
      <c r="B8196" s="217">
        <v>163.70565545134201</v>
      </c>
      <c r="C8196" s="211">
        <v>6.9445232231178128E-2</v>
      </c>
      <c r="D8196" s="211">
        <v>0.12515811234485441</v>
      </c>
      <c r="E8196" s="211">
        <v>7.54768578815498E-2</v>
      </c>
      <c r="F8196" s="211">
        <v>0.102247080263777</v>
      </c>
      <c r="G8196" s="211">
        <v>0.1247777181011034</v>
      </c>
      <c r="H8196" s="211">
        <v>0.11018083871804808</v>
      </c>
      <c r="I8196" s="211">
        <v>0.48219053096391501</v>
      </c>
      <c r="J8196" s="211">
        <v>0.48859901562236657</v>
      </c>
      <c r="K8196" s="211">
        <v>0.58222305542748498</v>
      </c>
      <c r="L8196" s="211">
        <v>0.2787980509012703</v>
      </c>
      <c r="M8196" s="211">
        <v>0.10477662201172211</v>
      </c>
      <c r="N8196" s="211">
        <v>0.4231552271432224</v>
      </c>
      <c r="O8196" s="211">
        <v>0.59712008500467562</v>
      </c>
      <c r="P8196" s="211">
        <v>6.2433817150010826E-2</v>
      </c>
      <c r="Q8196" s="211">
        <v>0.10779625937582399</v>
      </c>
      <c r="R8196" s="211">
        <v>0.45725381182447583</v>
      </c>
      <c r="S8196" s="211">
        <v>0.33035908997557861</v>
      </c>
      <c r="T8196" s="211">
        <v>0.51435988920742548</v>
      </c>
      <c r="U8196" s="211">
        <v>0.526503922162882</v>
      </c>
      <c r="V8196" s="211">
        <v>0.18962223977881942</v>
      </c>
      <c r="W8196" s="211">
        <v>0.49520852531930676</v>
      </c>
      <c r="X8196" s="211">
        <v>0.25124449912885033</v>
      </c>
      <c r="Y8196" s="211">
        <v>0.58337163730363051</v>
      </c>
      <c r="Z8196" s="211">
        <v>0.14599006259203706</v>
      </c>
      <c r="AA8196" s="212">
        <v>0.1243223575367515</v>
      </c>
    </row>
    <row r="8197" spans="1:27" x14ac:dyDescent="0.35">
      <c r="A8197" s="210" t="s">
        <v>8873</v>
      </c>
      <c r="B8197" s="217">
        <v>137.53806433014475</v>
      </c>
      <c r="C8197" s="211">
        <v>5.5994879760708084E-2</v>
      </c>
      <c r="D8197" s="211">
        <v>0.13018019135208878</v>
      </c>
      <c r="E8197" s="211">
        <v>7.8585393264348574E-2</v>
      </c>
      <c r="F8197" s="211">
        <v>8.9289742499847738E-2</v>
      </c>
      <c r="G8197" s="211">
        <v>0.12193177070170745</v>
      </c>
      <c r="H8197" s="211">
        <v>0.1193331071539705</v>
      </c>
      <c r="I8197" s="211">
        <v>0.45054183710980467</v>
      </c>
      <c r="J8197" s="211">
        <v>0.46840401994297354</v>
      </c>
      <c r="K8197" s="211">
        <v>0.55775683361700368</v>
      </c>
      <c r="L8197" s="211">
        <v>0.27848845028521613</v>
      </c>
      <c r="M8197" s="211">
        <v>0.11862902557577583</v>
      </c>
      <c r="N8197" s="211">
        <v>0.38332108193126163</v>
      </c>
      <c r="O8197" s="211">
        <v>0.75093747299538549</v>
      </c>
      <c r="P8197" s="211">
        <v>7.0305248980373117E-2</v>
      </c>
      <c r="Q8197" s="211">
        <v>4.7692847994130087E-2</v>
      </c>
      <c r="R8197" s="211">
        <v>0.41194110364975034</v>
      </c>
      <c r="S8197" s="211">
        <v>0.32628232059991813</v>
      </c>
      <c r="T8197" s="211">
        <v>0.51987292568590393</v>
      </c>
      <c r="U8197" s="211">
        <v>0.36198506731388297</v>
      </c>
      <c r="V8197" s="211">
        <v>0.12093223568933928</v>
      </c>
      <c r="W8197" s="211">
        <v>0.60802325971078974</v>
      </c>
      <c r="X8197" s="211">
        <v>0.38559508755962774</v>
      </c>
      <c r="Y8197" s="211">
        <v>0.58832310082215455</v>
      </c>
      <c r="Z8197" s="211">
        <v>0.14937142815898774</v>
      </c>
      <c r="AA8197" s="212">
        <v>0.12141913612234102</v>
      </c>
    </row>
    <row r="8198" spans="1:27" x14ac:dyDescent="0.35">
      <c r="A8198" s="210" t="s">
        <v>8874</v>
      </c>
      <c r="B8198" s="217">
        <v>118.58428233182372</v>
      </c>
      <c r="C8198" s="211">
        <v>5.498483942211143E-2</v>
      </c>
      <c r="D8198" s="211">
        <v>0.1256835090256086</v>
      </c>
      <c r="E8198" s="211">
        <v>7.3552733717316299E-2</v>
      </c>
      <c r="F8198" s="211">
        <v>9.6543710636660035E-2</v>
      </c>
      <c r="G8198" s="211">
        <v>0.11465714602707695</v>
      </c>
      <c r="H8198" s="211">
        <v>0.12314653527404928</v>
      </c>
      <c r="I8198" s="211">
        <v>0.49914482622712003</v>
      </c>
      <c r="J8198" s="211">
        <v>0.45795610086186866</v>
      </c>
      <c r="K8198" s="211">
        <v>0.61983887171162766</v>
      </c>
      <c r="L8198" s="211">
        <v>0.2740478924387863</v>
      </c>
      <c r="M8198" s="211">
        <v>8.8082101177291802E-2</v>
      </c>
      <c r="N8198" s="211">
        <v>0.41507118103252794</v>
      </c>
      <c r="O8198" s="211">
        <v>0.67837651022249856</v>
      </c>
      <c r="P8198" s="211">
        <v>7.0469978578393253E-2</v>
      </c>
      <c r="Q8198" s="211">
        <v>0.11635206550888416</v>
      </c>
      <c r="R8198" s="211">
        <v>0.42497693868014919</v>
      </c>
      <c r="S8198" s="211">
        <v>0.28057143567446563</v>
      </c>
      <c r="T8198" s="211">
        <v>0.5670577410658697</v>
      </c>
      <c r="U8198" s="211">
        <v>0.31285565474794114</v>
      </c>
      <c r="V8198" s="211">
        <v>6.3668724818302241E-2</v>
      </c>
      <c r="W8198" s="211">
        <v>0.58986877705136254</v>
      </c>
      <c r="X8198" s="211">
        <v>0.29168818897822896</v>
      </c>
      <c r="Y8198" s="211">
        <v>0.70641300369912685</v>
      </c>
      <c r="Z8198" s="211">
        <v>0.14333293699750232</v>
      </c>
      <c r="AA8198" s="212">
        <v>0.11725161155617944</v>
      </c>
    </row>
    <row r="8199" spans="1:27" x14ac:dyDescent="0.35">
      <c r="A8199" s="210" t="s">
        <v>8875</v>
      </c>
      <c r="B8199" s="217">
        <v>158.97236810740986</v>
      </c>
      <c r="C8199" s="211">
        <v>6.5142215459016273E-2</v>
      </c>
      <c r="D8199" s="211">
        <v>0.1287952330860761</v>
      </c>
      <c r="E8199" s="211">
        <v>7.0287811473628795E-2</v>
      </c>
      <c r="F8199" s="211">
        <v>0.10475968425459781</v>
      </c>
      <c r="G8199" s="211">
        <v>0.12177697054890038</v>
      </c>
      <c r="H8199" s="211">
        <v>0.11865715059452199</v>
      </c>
      <c r="I8199" s="211">
        <v>0.43307267862895549</v>
      </c>
      <c r="J8199" s="211">
        <v>0.43831275434316486</v>
      </c>
      <c r="K8199" s="211">
        <v>0.59934554692390674</v>
      </c>
      <c r="L8199" s="211">
        <v>0.27399230021119902</v>
      </c>
      <c r="M8199" s="211">
        <v>0.11682183577095985</v>
      </c>
      <c r="N8199" s="211">
        <v>0.55777877683645427</v>
      </c>
      <c r="O8199" s="211">
        <v>0.75565090644347299</v>
      </c>
      <c r="P8199" s="211">
        <v>6.1419236320326878E-2</v>
      </c>
      <c r="Q8199" s="211">
        <v>0.12849857047912194</v>
      </c>
      <c r="R8199" s="211">
        <v>0.36719925344542587</v>
      </c>
      <c r="S8199" s="211">
        <v>0.32872448269153126</v>
      </c>
      <c r="T8199" s="211">
        <v>0.4722560364448361</v>
      </c>
      <c r="U8199" s="211">
        <v>0.44373688407430034</v>
      </c>
      <c r="V8199" s="211">
        <v>0.12281115992529713</v>
      </c>
      <c r="W8199" s="211">
        <v>0.52983828357033169</v>
      </c>
      <c r="X8199" s="211">
        <v>0.40419750381613417</v>
      </c>
      <c r="Y8199" s="211">
        <v>0.73014334916908141</v>
      </c>
      <c r="Z8199" s="211">
        <v>0.14739368949371318</v>
      </c>
      <c r="AA8199" s="212">
        <v>0.11942191647662233</v>
      </c>
    </row>
    <row r="8200" spans="1:27" x14ac:dyDescent="0.35">
      <c r="A8200" s="210" t="s">
        <v>8876</v>
      </c>
      <c r="B8200" s="217">
        <v>184.10686999850242</v>
      </c>
      <c r="C8200" s="211">
        <v>7.8102452241773312E-2</v>
      </c>
      <c r="D8200" s="211">
        <v>0.12452241169678713</v>
      </c>
      <c r="E8200" s="211">
        <v>8.0452835402611417E-2</v>
      </c>
      <c r="F8200" s="211">
        <v>0.1145445115517892</v>
      </c>
      <c r="G8200" s="211">
        <v>0.11977162012430929</v>
      </c>
      <c r="H8200" s="211">
        <v>0.12055732168097393</v>
      </c>
      <c r="I8200" s="211">
        <v>0.48934343523849422</v>
      </c>
      <c r="J8200" s="211">
        <v>0.43263135142374598</v>
      </c>
      <c r="K8200" s="211">
        <v>0.55504177605134497</v>
      </c>
      <c r="L8200" s="211">
        <v>0.27516702387608377</v>
      </c>
      <c r="M8200" s="211">
        <v>0.11131273299995632</v>
      </c>
      <c r="N8200" s="211">
        <v>0.45056311746675476</v>
      </c>
      <c r="O8200" s="211">
        <v>0.67431849963386536</v>
      </c>
      <c r="P8200" s="211">
        <v>6.5788930169213555E-2</v>
      </c>
      <c r="Q8200" s="211">
        <v>0.12783131790655106</v>
      </c>
      <c r="R8200" s="211">
        <v>0.49187284431870731</v>
      </c>
      <c r="S8200" s="211">
        <v>0.29616017822702523</v>
      </c>
      <c r="T8200" s="211">
        <v>0.59808030799766543</v>
      </c>
      <c r="U8200" s="211">
        <v>0.51078131557042761</v>
      </c>
      <c r="V8200" s="211">
        <v>0.17201224026966508</v>
      </c>
      <c r="W8200" s="211">
        <v>0.55387374522120625</v>
      </c>
      <c r="X8200" s="211">
        <v>0.32591679258040462</v>
      </c>
      <c r="Y8200" s="211">
        <v>0.57346780193084168</v>
      </c>
      <c r="Z8200" s="211">
        <v>0.14583617692998782</v>
      </c>
      <c r="AA8200" s="212">
        <v>0.11630222848827088</v>
      </c>
    </row>
    <row r="8201" spans="1:27" x14ac:dyDescent="0.35">
      <c r="A8201" s="210" t="s">
        <v>8877</v>
      </c>
      <c r="B8201" s="217">
        <v>140.26395104431586</v>
      </c>
      <c r="C8201" s="211">
        <v>5.5717525455072921E-2</v>
      </c>
      <c r="D8201" s="211">
        <v>0.12555249752786599</v>
      </c>
      <c r="E8201" s="211">
        <v>7.1972471767075247E-2</v>
      </c>
      <c r="F8201" s="211">
        <v>8.9523811139966478E-2</v>
      </c>
      <c r="G8201" s="211">
        <v>0.12072567640956042</v>
      </c>
      <c r="H8201" s="211">
        <v>0.12182106555927931</v>
      </c>
      <c r="I8201" s="211">
        <v>0.47226125887683351</v>
      </c>
      <c r="J8201" s="211">
        <v>0.43005111470063079</v>
      </c>
      <c r="K8201" s="211">
        <v>0.58238326101209292</v>
      </c>
      <c r="L8201" s="211">
        <v>0.2779180570386382</v>
      </c>
      <c r="M8201" s="211">
        <v>8.2016066023328671E-2</v>
      </c>
      <c r="N8201" s="211">
        <v>0.52537164575040318</v>
      </c>
      <c r="O8201" s="211">
        <v>0.7392779105412669</v>
      </c>
      <c r="P8201" s="211">
        <v>6.7824197763707295E-2</v>
      </c>
      <c r="Q8201" s="211">
        <v>9.7122796252981092E-2</v>
      </c>
      <c r="R8201" s="211">
        <v>0.47645362911428984</v>
      </c>
      <c r="S8201" s="211">
        <v>0.34545706712066904</v>
      </c>
      <c r="T8201" s="211">
        <v>0.48865438771631015</v>
      </c>
      <c r="U8201" s="211">
        <v>0.36071861269864774</v>
      </c>
      <c r="V8201" s="211">
        <v>0.12143733435247005</v>
      </c>
      <c r="W8201" s="211">
        <v>0.61420806991037491</v>
      </c>
      <c r="X8201" s="211">
        <v>0.4061396637511317</v>
      </c>
      <c r="Y8201" s="211">
        <v>0.66169590913653853</v>
      </c>
      <c r="Z8201" s="211">
        <v>0.14862665265305913</v>
      </c>
      <c r="AA8201" s="212">
        <v>0.11483923161973478</v>
      </c>
    </row>
    <row r="8202" spans="1:27" x14ac:dyDescent="0.35">
      <c r="A8202" s="210" t="s">
        <v>8878</v>
      </c>
      <c r="B8202" s="217">
        <v>143.82699815120969</v>
      </c>
      <c r="C8202" s="211">
        <v>6.0563895967827637E-2</v>
      </c>
      <c r="D8202" s="211">
        <v>0.12407068321181028</v>
      </c>
      <c r="E8202" s="211">
        <v>8.3456179328121952E-2</v>
      </c>
      <c r="F8202" s="211">
        <v>0.1080155864333328</v>
      </c>
      <c r="G8202" s="211">
        <v>0.11651161165395453</v>
      </c>
      <c r="H8202" s="211">
        <v>0.11856824384196449</v>
      </c>
      <c r="I8202" s="211">
        <v>0.48176482216537175</v>
      </c>
      <c r="J8202" s="211">
        <v>0.39061532228328777</v>
      </c>
      <c r="K8202" s="211">
        <v>0.61221737964448508</v>
      </c>
      <c r="L8202" s="211">
        <v>0.27338005925616027</v>
      </c>
      <c r="M8202" s="211">
        <v>0.10539359757523828</v>
      </c>
      <c r="N8202" s="211">
        <v>0.47099749169308136</v>
      </c>
      <c r="O8202" s="211">
        <v>0.7585502968595923</v>
      </c>
      <c r="P8202" s="211">
        <v>7.0529141401726822E-2</v>
      </c>
      <c r="Q8202" s="211">
        <v>4.5784574486277714E-2</v>
      </c>
      <c r="R8202" s="211">
        <v>0.41586031544620761</v>
      </c>
      <c r="S8202" s="211">
        <v>0.36138267846757388</v>
      </c>
      <c r="T8202" s="211">
        <v>0.56002444420334951</v>
      </c>
      <c r="U8202" s="211">
        <v>0.42813927909545296</v>
      </c>
      <c r="V8202" s="211">
        <v>0.10789578711897621</v>
      </c>
      <c r="W8202" s="211">
        <v>0.62864319964649518</v>
      </c>
      <c r="X8202" s="211">
        <v>0.2881364072480998</v>
      </c>
      <c r="Y8202" s="211">
        <v>0.66224858617741733</v>
      </c>
      <c r="Z8202" s="211">
        <v>0.14133143378610596</v>
      </c>
      <c r="AA8202" s="212">
        <v>0.12705885016037186</v>
      </c>
    </row>
    <row r="8203" spans="1:27" x14ac:dyDescent="0.35">
      <c r="A8203" s="210" t="s">
        <v>8879</v>
      </c>
      <c r="B8203" s="217">
        <v>157.77287429888514</v>
      </c>
      <c r="C8203" s="211">
        <v>6.0408128514160817E-2</v>
      </c>
      <c r="D8203" s="211">
        <v>0.11885887051663034</v>
      </c>
      <c r="E8203" s="211">
        <v>7.3060222758677212E-2</v>
      </c>
      <c r="F8203" s="211">
        <v>9.1204398887588661E-2</v>
      </c>
      <c r="G8203" s="211">
        <v>0.12141475624081385</v>
      </c>
      <c r="H8203" s="211">
        <v>0.12062597541889229</v>
      </c>
      <c r="I8203" s="211">
        <v>0.49702698902990694</v>
      </c>
      <c r="J8203" s="211">
        <v>0.39284093922513602</v>
      </c>
      <c r="K8203" s="211">
        <v>0.57350201802806966</v>
      </c>
      <c r="L8203" s="211">
        <v>0.28046941158595484</v>
      </c>
      <c r="M8203" s="211">
        <v>0.11424049196096288</v>
      </c>
      <c r="N8203" s="211">
        <v>0.40320186547867876</v>
      </c>
      <c r="O8203" s="211">
        <v>0.72520012517475263</v>
      </c>
      <c r="P8203" s="211">
        <v>7.173131324535495E-2</v>
      </c>
      <c r="Q8203" s="211">
        <v>6.378178532487086E-2</v>
      </c>
      <c r="R8203" s="211">
        <v>0.46688613446596577</v>
      </c>
      <c r="S8203" s="211">
        <v>0.38893124030696402</v>
      </c>
      <c r="T8203" s="211">
        <v>0.57651887136972957</v>
      </c>
      <c r="U8203" s="211">
        <v>0.49610912632276288</v>
      </c>
      <c r="V8203" s="211">
        <v>0.12183364405835581</v>
      </c>
      <c r="W8203" s="211">
        <v>0.54544154222608399</v>
      </c>
      <c r="X8203" s="211">
        <v>0.32686227619191838</v>
      </c>
      <c r="Y8203" s="211">
        <v>0.63248123808141576</v>
      </c>
      <c r="Z8203" s="211">
        <v>0.14407486919205351</v>
      </c>
      <c r="AA8203" s="212">
        <v>0.1228700899294813</v>
      </c>
    </row>
    <row r="8204" spans="1:27" x14ac:dyDescent="0.35">
      <c r="A8204" s="210" t="s">
        <v>8880</v>
      </c>
      <c r="B8204" s="217">
        <v>141.14840509857768</v>
      </c>
      <c r="C8204" s="211">
        <v>5.9475324160429832E-2</v>
      </c>
      <c r="D8204" s="211">
        <v>0.12800442484720095</v>
      </c>
      <c r="E8204" s="211">
        <v>7.558544172550738E-2</v>
      </c>
      <c r="F8204" s="211">
        <v>0.11107230175519978</v>
      </c>
      <c r="G8204" s="211">
        <v>0.11660774125681664</v>
      </c>
      <c r="H8204" s="211">
        <v>0.1044404396620274</v>
      </c>
      <c r="I8204" s="211">
        <v>0.40740526713721731</v>
      </c>
      <c r="J8204" s="211">
        <v>0.465645819510348</v>
      </c>
      <c r="K8204" s="211">
        <v>0.63968002298224536</v>
      </c>
      <c r="L8204" s="211">
        <v>0.27573389977667023</v>
      </c>
      <c r="M8204" s="211">
        <v>0.10579792389453196</v>
      </c>
      <c r="N8204" s="211">
        <v>0.43573788507289224</v>
      </c>
      <c r="O8204" s="211">
        <v>0.64434366548391464</v>
      </c>
      <c r="P8204" s="211">
        <v>6.2611621569798839E-2</v>
      </c>
      <c r="Q8204" s="211">
        <v>0.10144448815680943</v>
      </c>
      <c r="R8204" s="211">
        <v>0.45095946775317886</v>
      </c>
      <c r="S8204" s="211">
        <v>0.39835609677343453</v>
      </c>
      <c r="T8204" s="211">
        <v>0.57756806652626924</v>
      </c>
      <c r="U8204" s="211">
        <v>0.40480876368216645</v>
      </c>
      <c r="V8204" s="211">
        <v>0.11150020860107791</v>
      </c>
      <c r="W8204" s="211">
        <v>0.529352209446461</v>
      </c>
      <c r="X8204" s="211">
        <v>0.29604673015536231</v>
      </c>
      <c r="Y8204" s="211">
        <v>0.6255126285643533</v>
      </c>
      <c r="Z8204" s="211">
        <v>0.1460841132325181</v>
      </c>
      <c r="AA8204" s="212">
        <v>0.11647012577868987</v>
      </c>
    </row>
    <row r="8205" spans="1:27" x14ac:dyDescent="0.35">
      <c r="A8205" s="210" t="s">
        <v>8881</v>
      </c>
      <c r="B8205" s="217">
        <v>123.66999132159282</v>
      </c>
      <c r="C8205" s="211">
        <v>5.9587752423420161E-2</v>
      </c>
      <c r="D8205" s="211">
        <v>0.12327877811470549</v>
      </c>
      <c r="E8205" s="211">
        <v>7.430739726024535E-2</v>
      </c>
      <c r="F8205" s="211">
        <v>0.11391364572411443</v>
      </c>
      <c r="G8205" s="211">
        <v>0.11656821440333572</v>
      </c>
      <c r="H8205" s="211">
        <v>0.12126521549838978</v>
      </c>
      <c r="I8205" s="211">
        <v>0.47751397343057422</v>
      </c>
      <c r="J8205" s="211">
        <v>0.41138602867615404</v>
      </c>
      <c r="K8205" s="211">
        <v>0.63530606061603589</v>
      </c>
      <c r="L8205" s="211">
        <v>0.27206577703496826</v>
      </c>
      <c r="M8205" s="211">
        <v>0.10909202567817816</v>
      </c>
      <c r="N8205" s="211">
        <v>0.4137420364995823</v>
      </c>
      <c r="O8205" s="211">
        <v>0.56069988226386169</v>
      </c>
      <c r="P8205" s="211">
        <v>7.0380280099497386E-2</v>
      </c>
      <c r="Q8205" s="211">
        <v>9.8032040453983782E-2</v>
      </c>
      <c r="R8205" s="211">
        <v>0.37831927342812821</v>
      </c>
      <c r="S8205" s="211">
        <v>0.39801991599392189</v>
      </c>
      <c r="T8205" s="211">
        <v>0.55315449329297361</v>
      </c>
      <c r="U8205" s="211">
        <v>0.36421106855083418</v>
      </c>
      <c r="V8205" s="211">
        <v>8.0262166225966589E-2</v>
      </c>
      <c r="W8205" s="211">
        <v>0.50313658301146014</v>
      </c>
      <c r="X8205" s="211">
        <v>0.29813109556363326</v>
      </c>
      <c r="Y8205" s="211">
        <v>0.69589195229869039</v>
      </c>
      <c r="Z8205" s="211">
        <v>0.14924064186029923</v>
      </c>
      <c r="AA8205" s="212">
        <v>0.122918185123811</v>
      </c>
    </row>
    <row r="8206" spans="1:27" x14ac:dyDescent="0.35">
      <c r="A8206" s="210" t="s">
        <v>8882</v>
      </c>
      <c r="B8206" s="217">
        <v>109.32843250689112</v>
      </c>
      <c r="C8206" s="211">
        <v>7.2331423556253244E-2</v>
      </c>
      <c r="D8206" s="211">
        <v>0.11657690210338811</v>
      </c>
      <c r="E8206" s="211">
        <v>6.9702864955124177E-2</v>
      </c>
      <c r="F8206" s="211">
        <v>8.8302614382000821E-2</v>
      </c>
      <c r="G8206" s="211">
        <v>0.12486504909584739</v>
      </c>
      <c r="H8206" s="211">
        <v>0.11860011904476812</v>
      </c>
      <c r="I8206" s="211">
        <v>0.48702503654592</v>
      </c>
      <c r="J8206" s="211">
        <v>0.44136903261254384</v>
      </c>
      <c r="K8206" s="211">
        <v>0.55754162498605253</v>
      </c>
      <c r="L8206" s="211">
        <v>0.27211408475472493</v>
      </c>
      <c r="M8206" s="211">
        <v>0.11661131852053906</v>
      </c>
      <c r="N8206" s="211">
        <v>0.49656399290553976</v>
      </c>
      <c r="O8206" s="211">
        <v>0.72944305497311279</v>
      </c>
      <c r="P8206" s="211">
        <v>6.7670389914811599E-2</v>
      </c>
      <c r="Q8206" s="211">
        <v>4.8751350300524604E-2</v>
      </c>
      <c r="R8206" s="211">
        <v>0.42155183007636332</v>
      </c>
      <c r="S8206" s="211">
        <v>0.28448465290144859</v>
      </c>
      <c r="T8206" s="211">
        <v>0.50735359605892005</v>
      </c>
      <c r="U8206" s="211">
        <v>0.44634808300766249</v>
      </c>
      <c r="V8206" s="211">
        <v>5.5722747768657044E-2</v>
      </c>
      <c r="W8206" s="211">
        <v>0.51007255730627143</v>
      </c>
      <c r="X8206" s="211">
        <v>0.39274568280573352</v>
      </c>
      <c r="Y8206" s="211">
        <v>0.58917650182084202</v>
      </c>
      <c r="Z8206" s="211">
        <v>0.14333966595378095</v>
      </c>
      <c r="AA8206" s="212">
        <v>0.12503373222223824</v>
      </c>
    </row>
    <row r="8207" spans="1:27" x14ac:dyDescent="0.35">
      <c r="A8207" s="210" t="s">
        <v>8883</v>
      </c>
      <c r="B8207" s="217">
        <v>135.56067889334318</v>
      </c>
      <c r="C8207" s="211">
        <v>6.6257149044851207E-2</v>
      </c>
      <c r="D8207" s="211">
        <v>0.1191260764374845</v>
      </c>
      <c r="E8207" s="211">
        <v>7.4827328683684469E-2</v>
      </c>
      <c r="F8207" s="211">
        <v>7.9811029651453411E-2</v>
      </c>
      <c r="G8207" s="211">
        <v>0.12569155243835275</v>
      </c>
      <c r="H8207" s="211">
        <v>0.11960512476892365</v>
      </c>
      <c r="I8207" s="211">
        <v>0.50354070321586508</v>
      </c>
      <c r="J8207" s="211">
        <v>0.47293169076439351</v>
      </c>
      <c r="K8207" s="211">
        <v>0.57116894476575131</v>
      </c>
      <c r="L8207" s="211">
        <v>0.27742605379970825</v>
      </c>
      <c r="M8207" s="211">
        <v>8.4377220587329382E-2</v>
      </c>
      <c r="N8207" s="211">
        <v>0.37451854502265119</v>
      </c>
      <c r="O8207" s="211">
        <v>0.74846507719720812</v>
      </c>
      <c r="P8207" s="211">
        <v>6.3719598681944406E-2</v>
      </c>
      <c r="Q8207" s="211">
        <v>9.9678263544053305E-2</v>
      </c>
      <c r="R8207" s="211">
        <v>0.3892304032959667</v>
      </c>
      <c r="S8207" s="211">
        <v>0.33964412796822441</v>
      </c>
      <c r="T8207" s="211">
        <v>0.5675889504327768</v>
      </c>
      <c r="U8207" s="211">
        <v>0.37004754325549793</v>
      </c>
      <c r="V8207" s="211">
        <v>0.12964750763652783</v>
      </c>
      <c r="W8207" s="211">
        <v>0.50949239060435603</v>
      </c>
      <c r="X8207" s="211">
        <v>0.29059755010624272</v>
      </c>
      <c r="Y8207" s="211">
        <v>0.725348411947632</v>
      </c>
      <c r="Z8207" s="211">
        <v>0.14832458879101218</v>
      </c>
      <c r="AA8207" s="212">
        <v>0.11616601381880903</v>
      </c>
    </row>
    <row r="8208" spans="1:27" x14ac:dyDescent="0.35">
      <c r="A8208" s="210" t="s">
        <v>8884</v>
      </c>
      <c r="B8208" s="217">
        <v>141.16115104990035</v>
      </c>
      <c r="C8208" s="211">
        <v>5.3392629960660812E-2</v>
      </c>
      <c r="D8208" s="211">
        <v>0.12132724912320042</v>
      </c>
      <c r="E8208" s="211">
        <v>7.5829614645941984E-2</v>
      </c>
      <c r="F8208" s="211">
        <v>9.6371470488407773E-2</v>
      </c>
      <c r="G8208" s="211">
        <v>0.11892697303667153</v>
      </c>
      <c r="H8208" s="211">
        <v>0.11021647957940464</v>
      </c>
      <c r="I8208" s="211">
        <v>0.5240320260470156</v>
      </c>
      <c r="J8208" s="211">
        <v>0.48600302079147284</v>
      </c>
      <c r="K8208" s="211">
        <v>0.61715255101145128</v>
      </c>
      <c r="L8208" s="211">
        <v>0.27331005452845492</v>
      </c>
      <c r="M8208" s="211">
        <v>9.8223631263271091E-2</v>
      </c>
      <c r="N8208" s="211">
        <v>0.46947256374600588</v>
      </c>
      <c r="O8208" s="211">
        <v>0.61150319024896183</v>
      </c>
      <c r="P8208" s="211">
        <v>6.71629354790967E-2</v>
      </c>
      <c r="Q8208" s="211">
        <v>7.3671902666965522E-2</v>
      </c>
      <c r="R8208" s="211">
        <v>0.41297054699832686</v>
      </c>
      <c r="S8208" s="211">
        <v>0.43493069431572873</v>
      </c>
      <c r="T8208" s="211">
        <v>0.57961689456125287</v>
      </c>
      <c r="U8208" s="211">
        <v>0.42500796363744053</v>
      </c>
      <c r="V8208" s="211">
        <v>0.11660548789447082</v>
      </c>
      <c r="W8208" s="211">
        <v>0.49409287565999971</v>
      </c>
      <c r="X8208" s="211">
        <v>0.29919077376018155</v>
      </c>
      <c r="Y8208" s="211">
        <v>0.69301067898723978</v>
      </c>
      <c r="Z8208" s="211">
        <v>0.14995445925030584</v>
      </c>
      <c r="AA8208" s="212">
        <v>0.12313327455900988</v>
      </c>
    </row>
    <row r="8209" spans="1:27" x14ac:dyDescent="0.35">
      <c r="A8209" s="210" t="s">
        <v>8885</v>
      </c>
      <c r="B8209" s="217">
        <v>138.27272786236631</v>
      </c>
      <c r="C8209" s="211">
        <v>6.6434746395951455E-2</v>
      </c>
      <c r="D8209" s="211">
        <v>0.12707314275369447</v>
      </c>
      <c r="E8209" s="211">
        <v>7.9414892714705906E-2</v>
      </c>
      <c r="F8209" s="211">
        <v>8.8083151500161522E-2</v>
      </c>
      <c r="G8209" s="211">
        <v>0.11458590222308448</v>
      </c>
      <c r="H8209" s="211">
        <v>0.11168467113263077</v>
      </c>
      <c r="I8209" s="211">
        <v>0.50807899609469953</v>
      </c>
      <c r="J8209" s="211">
        <v>0.48637507566190197</v>
      </c>
      <c r="K8209" s="211">
        <v>0.60236474722315203</v>
      </c>
      <c r="L8209" s="211">
        <v>0.2713961825509269</v>
      </c>
      <c r="M8209" s="211">
        <v>0.11129640776604656</v>
      </c>
      <c r="N8209" s="211">
        <v>0.41821229683814132</v>
      </c>
      <c r="O8209" s="211">
        <v>0.61970879478781882</v>
      </c>
      <c r="P8209" s="211">
        <v>6.9607551877827745E-2</v>
      </c>
      <c r="Q8209" s="211">
        <v>0.11682919991995397</v>
      </c>
      <c r="R8209" s="211">
        <v>0.36826276569235195</v>
      </c>
      <c r="S8209" s="211">
        <v>0.28662222229095718</v>
      </c>
      <c r="T8209" s="211">
        <v>0.61728095197986232</v>
      </c>
      <c r="U8209" s="211">
        <v>0.41519969326985828</v>
      </c>
      <c r="V8209" s="211">
        <v>8.2232206541825961E-2</v>
      </c>
      <c r="W8209" s="211">
        <v>0.53502664002214817</v>
      </c>
      <c r="X8209" s="211">
        <v>0.31024769468992819</v>
      </c>
      <c r="Y8209" s="211">
        <v>0.63004868386575597</v>
      </c>
      <c r="Z8209" s="211">
        <v>0.14839468363976319</v>
      </c>
      <c r="AA8209" s="212">
        <v>0.11855990771189631</v>
      </c>
    </row>
    <row r="8210" spans="1:27" x14ac:dyDescent="0.35">
      <c r="A8210" s="210" t="s">
        <v>8886</v>
      </c>
      <c r="B8210" s="217">
        <v>149.24074355129207</v>
      </c>
      <c r="C8210" s="211">
        <v>6.8127287924328886E-2</v>
      </c>
      <c r="D8210" s="211">
        <v>0.1115613875109553</v>
      </c>
      <c r="E8210" s="211">
        <v>8.1948401179990527E-2</v>
      </c>
      <c r="F8210" s="211">
        <v>8.5523325107386833E-2</v>
      </c>
      <c r="G8210" s="211">
        <v>0.12524711948566244</v>
      </c>
      <c r="H8210" s="211">
        <v>0.11382551764129058</v>
      </c>
      <c r="I8210" s="211">
        <v>0.50635425834039727</v>
      </c>
      <c r="J8210" s="211">
        <v>0.40368882156890079</v>
      </c>
      <c r="K8210" s="211">
        <v>0.53984745727181516</v>
      </c>
      <c r="L8210" s="211">
        <v>0.28122442150059868</v>
      </c>
      <c r="M8210" s="211">
        <v>7.991345724387755E-2</v>
      </c>
      <c r="N8210" s="211">
        <v>0.47301449484157898</v>
      </c>
      <c r="O8210" s="211">
        <v>0.73468276727744986</v>
      </c>
      <c r="P8210" s="211">
        <v>6.9980495203526588E-2</v>
      </c>
      <c r="Q8210" s="211">
        <v>9.0596826701093966E-2</v>
      </c>
      <c r="R8210" s="211">
        <v>0.43808820936039933</v>
      </c>
      <c r="S8210" s="211">
        <v>0.30646778311616885</v>
      </c>
      <c r="T8210" s="211">
        <v>0.5965367913804579</v>
      </c>
      <c r="U8210" s="211">
        <v>0.40644570510395661</v>
      </c>
      <c r="V8210" s="211">
        <v>0.15495364596162761</v>
      </c>
      <c r="W8210" s="211">
        <v>0.48623729600159177</v>
      </c>
      <c r="X8210" s="211">
        <v>0.31206117643249554</v>
      </c>
      <c r="Y8210" s="211">
        <v>0.58747737950633139</v>
      </c>
      <c r="Z8210" s="211">
        <v>0.14735106787556063</v>
      </c>
      <c r="AA8210" s="212">
        <v>0.11727961989740532</v>
      </c>
    </row>
    <row r="8211" spans="1:27" x14ac:dyDescent="0.35">
      <c r="A8211" s="210" t="s">
        <v>8887</v>
      </c>
      <c r="B8211" s="217">
        <v>126.71517786684623</v>
      </c>
      <c r="C8211" s="211">
        <v>6.9575315314500619E-2</v>
      </c>
      <c r="D8211" s="211">
        <v>0.12388841592357139</v>
      </c>
      <c r="E8211" s="211">
        <v>8.2431687270968862E-2</v>
      </c>
      <c r="F8211" s="211">
        <v>0.11434440693054329</v>
      </c>
      <c r="G8211" s="211">
        <v>0.1189236443748669</v>
      </c>
      <c r="H8211" s="211">
        <v>0.12382212733501598</v>
      </c>
      <c r="I8211" s="211">
        <v>0.49662921444254526</v>
      </c>
      <c r="J8211" s="211">
        <v>0.49548900059412582</v>
      </c>
      <c r="K8211" s="211">
        <v>0.58197193792226143</v>
      </c>
      <c r="L8211" s="211">
        <v>0.27270674741829742</v>
      </c>
      <c r="M8211" s="211">
        <v>9.960498671775958E-2</v>
      </c>
      <c r="N8211" s="211">
        <v>0.40262637881252006</v>
      </c>
      <c r="O8211" s="211">
        <v>0.64945188004700172</v>
      </c>
      <c r="P8211" s="211">
        <v>7.0118986497006972E-2</v>
      </c>
      <c r="Q8211" s="211">
        <v>6.0242985180463615E-2</v>
      </c>
      <c r="R8211" s="211">
        <v>0.42622257464955648</v>
      </c>
      <c r="S8211" s="211">
        <v>0.31517440723050733</v>
      </c>
      <c r="T8211" s="211">
        <v>0.61921227572918702</v>
      </c>
      <c r="U8211" s="211">
        <v>0.52314568444912546</v>
      </c>
      <c r="V8211" s="211">
        <v>6.2897617791468796E-2</v>
      </c>
      <c r="W8211" s="211">
        <v>0.50765129249284768</v>
      </c>
      <c r="X8211" s="211">
        <v>0.29692423611314417</v>
      </c>
      <c r="Y8211" s="211">
        <v>0.6134160492055456</v>
      </c>
      <c r="Z8211" s="211">
        <v>0.14408108281916424</v>
      </c>
      <c r="AA8211" s="212">
        <v>0.12051614365484228</v>
      </c>
    </row>
    <row r="8212" spans="1:27" x14ac:dyDescent="0.35">
      <c r="A8212" s="210" t="s">
        <v>8888</v>
      </c>
      <c r="B8212" s="217">
        <v>148.21406610040043</v>
      </c>
      <c r="C8212" s="211">
        <v>8.2855583362693566E-2</v>
      </c>
      <c r="D8212" s="211">
        <v>0.12016559478327031</v>
      </c>
      <c r="E8212" s="211">
        <v>7.6931590621754684E-2</v>
      </c>
      <c r="F8212" s="211">
        <v>8.1796838153743862E-2</v>
      </c>
      <c r="G8212" s="211">
        <v>0.11476393965413977</v>
      </c>
      <c r="H8212" s="211">
        <v>0.12506915655236472</v>
      </c>
      <c r="I8212" s="211">
        <v>0.51989652672202569</v>
      </c>
      <c r="J8212" s="211">
        <v>0.45455001025876779</v>
      </c>
      <c r="K8212" s="211">
        <v>0.63686662382735926</v>
      </c>
      <c r="L8212" s="211">
        <v>0.27621284222323705</v>
      </c>
      <c r="M8212" s="211">
        <v>9.5516932410226019E-2</v>
      </c>
      <c r="N8212" s="211">
        <v>0.39852053504142076</v>
      </c>
      <c r="O8212" s="211">
        <v>0.68312177952028919</v>
      </c>
      <c r="P8212" s="211">
        <v>7.4346483509453373E-2</v>
      </c>
      <c r="Q8212" s="211">
        <v>7.8851100343777111E-2</v>
      </c>
      <c r="R8212" s="211">
        <v>0.44950269922397496</v>
      </c>
      <c r="S8212" s="211">
        <v>0.31969918533749175</v>
      </c>
      <c r="T8212" s="211">
        <v>0.60999729491442733</v>
      </c>
      <c r="U8212" s="211">
        <v>0.44379051925783708</v>
      </c>
      <c r="V8212" s="211">
        <v>7.2648979532638797E-2</v>
      </c>
      <c r="W8212" s="211">
        <v>0.5869472285176015</v>
      </c>
      <c r="X8212" s="211">
        <v>0.31938573193390868</v>
      </c>
      <c r="Y8212" s="211">
        <v>0.63855819919690915</v>
      </c>
      <c r="Z8212" s="211">
        <v>0.14395198753019589</v>
      </c>
      <c r="AA8212" s="212">
        <v>0.11372039926365188</v>
      </c>
    </row>
    <row r="8213" spans="1:27" x14ac:dyDescent="0.35">
      <c r="A8213" s="210" t="s">
        <v>8889</v>
      </c>
      <c r="B8213" s="217">
        <v>108.17840384505827</v>
      </c>
      <c r="C8213" s="211">
        <v>5.308879227425322E-2</v>
      </c>
      <c r="D8213" s="211">
        <v>0.1171788250655888</v>
      </c>
      <c r="E8213" s="211">
        <v>7.4813941827842706E-2</v>
      </c>
      <c r="F8213" s="211">
        <v>8.3202973587152021E-2</v>
      </c>
      <c r="G8213" s="211">
        <v>0.12125512853717031</v>
      </c>
      <c r="H8213" s="211">
        <v>0.10809365335021097</v>
      </c>
      <c r="I8213" s="211">
        <v>0.44316888558048806</v>
      </c>
      <c r="J8213" s="211">
        <v>0.4646132085005098</v>
      </c>
      <c r="K8213" s="211">
        <v>0.6301651497593781</v>
      </c>
      <c r="L8213" s="211">
        <v>0.27651391986166468</v>
      </c>
      <c r="M8213" s="211">
        <v>8.3587867178315275E-2</v>
      </c>
      <c r="N8213" s="211">
        <v>0.39125520219258314</v>
      </c>
      <c r="O8213" s="211">
        <v>0.68863914084907085</v>
      </c>
      <c r="P8213" s="211">
        <v>6.9838826158041115E-2</v>
      </c>
      <c r="Q8213" s="211">
        <v>0.1174598555643271</v>
      </c>
      <c r="R8213" s="211">
        <v>0.46304100919367258</v>
      </c>
      <c r="S8213" s="211">
        <v>0.30017988570054482</v>
      </c>
      <c r="T8213" s="211">
        <v>0.49127388569607211</v>
      </c>
      <c r="U8213" s="211">
        <v>0.34542542193049897</v>
      </c>
      <c r="V8213" s="211">
        <v>5.9477991612239434E-2</v>
      </c>
      <c r="W8213" s="211">
        <v>0.53584881535469575</v>
      </c>
      <c r="X8213" s="211">
        <v>0.29197749040220006</v>
      </c>
      <c r="Y8213" s="211">
        <v>0.58286275474696903</v>
      </c>
      <c r="Z8213" s="211">
        <v>0.14891128423891345</v>
      </c>
      <c r="AA8213" s="212">
        <v>0.11735520716092644</v>
      </c>
    </row>
    <row r="8214" spans="1:27" x14ac:dyDescent="0.35">
      <c r="A8214" s="210" t="s">
        <v>8890</v>
      </c>
      <c r="B8214" s="217">
        <v>127.54726372079504</v>
      </c>
      <c r="C8214" s="211">
        <v>7.3069883736266009E-2</v>
      </c>
      <c r="D8214" s="211">
        <v>0.12197463602788096</v>
      </c>
      <c r="E8214" s="211">
        <v>7.0312551836434575E-2</v>
      </c>
      <c r="F8214" s="211">
        <v>0.10944757475293117</v>
      </c>
      <c r="G8214" s="211">
        <v>0.12229108181360106</v>
      </c>
      <c r="H8214" s="211">
        <v>0.11640787209370382</v>
      </c>
      <c r="I8214" s="211">
        <v>0.48319077718558012</v>
      </c>
      <c r="J8214" s="211">
        <v>0.42529055459291754</v>
      </c>
      <c r="K8214" s="211">
        <v>0.61258134072601544</v>
      </c>
      <c r="L8214" s="211">
        <v>0.2739720215423026</v>
      </c>
      <c r="M8214" s="211">
        <v>8.5861344568761322E-2</v>
      </c>
      <c r="N8214" s="211">
        <v>0.50515777205630785</v>
      </c>
      <c r="O8214" s="211">
        <v>0.66992268628947604</v>
      </c>
      <c r="P8214" s="211">
        <v>6.6695672557863447E-2</v>
      </c>
      <c r="Q8214" s="211">
        <v>6.5469345011371582E-2</v>
      </c>
      <c r="R8214" s="211">
        <v>0.43164696634658284</v>
      </c>
      <c r="S8214" s="211">
        <v>0.30834473781830862</v>
      </c>
      <c r="T8214" s="211">
        <v>0.50329672298486761</v>
      </c>
      <c r="U8214" s="211">
        <v>0.41679550910481911</v>
      </c>
      <c r="V8214" s="211">
        <v>0.10450799436264857</v>
      </c>
      <c r="W8214" s="211">
        <v>0.66044285921793977</v>
      </c>
      <c r="X8214" s="211">
        <v>0.41760020166097805</v>
      </c>
      <c r="Y8214" s="211">
        <v>0.64281101159586096</v>
      </c>
      <c r="Z8214" s="211">
        <v>0.13996311920550875</v>
      </c>
      <c r="AA8214" s="212">
        <v>0.12113038614126823</v>
      </c>
    </row>
    <row r="8215" spans="1:27" x14ac:dyDescent="0.35">
      <c r="A8215" s="210" t="s">
        <v>8891</v>
      </c>
      <c r="B8215" s="217">
        <v>123.4529905082173</v>
      </c>
      <c r="C8215" s="211">
        <v>6.2559105585292846E-2</v>
      </c>
      <c r="D8215" s="211">
        <v>0.11797723806372036</v>
      </c>
      <c r="E8215" s="211">
        <v>8.0206242017889257E-2</v>
      </c>
      <c r="F8215" s="211">
        <v>0.10894429644367942</v>
      </c>
      <c r="G8215" s="211">
        <v>0.11486444981791072</v>
      </c>
      <c r="H8215" s="211">
        <v>0.12321435508362243</v>
      </c>
      <c r="I8215" s="211">
        <v>0.48637196820939055</v>
      </c>
      <c r="J8215" s="211">
        <v>0.44310423589408798</v>
      </c>
      <c r="K8215" s="211">
        <v>0.62778041369998738</v>
      </c>
      <c r="L8215" s="211">
        <v>0.27614226103249029</v>
      </c>
      <c r="M8215" s="211">
        <v>9.95490833964503E-2</v>
      </c>
      <c r="N8215" s="211">
        <v>0.45547464970093188</v>
      </c>
      <c r="O8215" s="211">
        <v>0.60110044000967777</v>
      </c>
      <c r="P8215" s="211">
        <v>6.9053242218337779E-2</v>
      </c>
      <c r="Q8215" s="211">
        <v>5.5304592706006586E-2</v>
      </c>
      <c r="R8215" s="211">
        <v>0.40055839531749021</v>
      </c>
      <c r="S8215" s="211">
        <v>0.28366820496564921</v>
      </c>
      <c r="T8215" s="211">
        <v>0.52202675128328158</v>
      </c>
      <c r="U8215" s="211">
        <v>0.3525820684865506</v>
      </c>
      <c r="V8215" s="211">
        <v>0.10162687687550666</v>
      </c>
      <c r="W8215" s="211">
        <v>0.60179850466755191</v>
      </c>
      <c r="X8215" s="211">
        <v>0.37108069681630762</v>
      </c>
      <c r="Y8215" s="211">
        <v>0.5240393880782136</v>
      </c>
      <c r="Z8215" s="211">
        <v>0.14406356112592114</v>
      </c>
      <c r="AA8215" s="212">
        <v>0.11824493651145362</v>
      </c>
    </row>
    <row r="8216" spans="1:27" x14ac:dyDescent="0.35">
      <c r="A8216" s="210" t="s">
        <v>8892</v>
      </c>
      <c r="B8216" s="217">
        <v>168.82490235457132</v>
      </c>
      <c r="C8216" s="211">
        <v>6.3777756146125533E-2</v>
      </c>
      <c r="D8216" s="211">
        <v>0.12571976194605938</v>
      </c>
      <c r="E8216" s="211">
        <v>7.7278108068515372E-2</v>
      </c>
      <c r="F8216" s="211">
        <v>0.10107806480658238</v>
      </c>
      <c r="G8216" s="211">
        <v>0.12039273900953035</v>
      </c>
      <c r="H8216" s="211">
        <v>0.11756679831017461</v>
      </c>
      <c r="I8216" s="211">
        <v>0.45683267252502396</v>
      </c>
      <c r="J8216" s="211">
        <v>0.42331126387050316</v>
      </c>
      <c r="K8216" s="211">
        <v>0.63697543072205942</v>
      </c>
      <c r="L8216" s="211">
        <v>0.27389080409086414</v>
      </c>
      <c r="M8216" s="211">
        <v>0.11195560113347215</v>
      </c>
      <c r="N8216" s="211">
        <v>0.44802017578362718</v>
      </c>
      <c r="O8216" s="211">
        <v>0.68216161354713389</v>
      </c>
      <c r="P8216" s="211">
        <v>6.9467526544923899E-2</v>
      </c>
      <c r="Q8216" s="211">
        <v>5.1738279266983045E-2</v>
      </c>
      <c r="R8216" s="211">
        <v>0.44071445684859667</v>
      </c>
      <c r="S8216" s="211">
        <v>0.33001962754429026</v>
      </c>
      <c r="T8216" s="211">
        <v>0.51736396091728087</v>
      </c>
      <c r="U8216" s="211">
        <v>0.42757472093876059</v>
      </c>
      <c r="V8216" s="211">
        <v>0.12799890574345424</v>
      </c>
      <c r="W8216" s="211">
        <v>0.52218845557413085</v>
      </c>
      <c r="X8216" s="211">
        <v>0.41229301830233217</v>
      </c>
      <c r="Y8216" s="211">
        <v>0.62346952282133072</v>
      </c>
      <c r="Z8216" s="211">
        <v>0.1479129633608719</v>
      </c>
      <c r="AA8216" s="212">
        <v>0.11437501849230078</v>
      </c>
    </row>
    <row r="8217" spans="1:27" x14ac:dyDescent="0.35">
      <c r="A8217" s="210" t="s">
        <v>8893</v>
      </c>
      <c r="B8217" s="217">
        <v>145.94495513103396</v>
      </c>
      <c r="C8217" s="211">
        <v>5.8761321206483197E-2</v>
      </c>
      <c r="D8217" s="211">
        <v>0.12697902690973661</v>
      </c>
      <c r="E8217" s="211">
        <v>7.7781020579700627E-2</v>
      </c>
      <c r="F8217" s="211">
        <v>9.8812836979121382E-2</v>
      </c>
      <c r="G8217" s="211">
        <v>0.12203678676994176</v>
      </c>
      <c r="H8217" s="211">
        <v>0.11053594904785081</v>
      </c>
      <c r="I8217" s="211">
        <v>0.45420303917363408</v>
      </c>
      <c r="J8217" s="211">
        <v>0.45435060720123471</v>
      </c>
      <c r="K8217" s="211">
        <v>0.57909820314237581</v>
      </c>
      <c r="L8217" s="211">
        <v>0.26690274683179382</v>
      </c>
      <c r="M8217" s="211">
        <v>9.1259487848374649E-2</v>
      </c>
      <c r="N8217" s="211">
        <v>0.39103475745085597</v>
      </c>
      <c r="O8217" s="211">
        <v>0.69021900221143073</v>
      </c>
      <c r="P8217" s="211">
        <v>6.4554038212245451E-2</v>
      </c>
      <c r="Q8217" s="211">
        <v>5.6240202088799332E-2</v>
      </c>
      <c r="R8217" s="211">
        <v>0.37808367059198711</v>
      </c>
      <c r="S8217" s="211">
        <v>0.33651458035806758</v>
      </c>
      <c r="T8217" s="211">
        <v>0.52253496600299942</v>
      </c>
      <c r="U8217" s="211">
        <v>0.40390430295360247</v>
      </c>
      <c r="V8217" s="211">
        <v>0.12464984681643355</v>
      </c>
      <c r="W8217" s="211">
        <v>0.60262833907427882</v>
      </c>
      <c r="X8217" s="211">
        <v>0.25477677701311169</v>
      </c>
      <c r="Y8217" s="211">
        <v>0.77804329400833083</v>
      </c>
      <c r="Z8217" s="211">
        <v>0.14973262842876431</v>
      </c>
      <c r="AA8217" s="212">
        <v>0.11482279851351265</v>
      </c>
    </row>
    <row r="8218" spans="1:27" x14ac:dyDescent="0.35">
      <c r="A8218" s="210" t="s">
        <v>8894</v>
      </c>
      <c r="B8218" s="217">
        <v>133.07548306015039</v>
      </c>
      <c r="C8218" s="211">
        <v>7.2469744402417866E-2</v>
      </c>
      <c r="D8218" s="211">
        <v>0.12815093975077135</v>
      </c>
      <c r="E8218" s="211">
        <v>7.803886444300917E-2</v>
      </c>
      <c r="F8218" s="211">
        <v>0.10843672996939363</v>
      </c>
      <c r="G8218" s="211">
        <v>0.11976092171711036</v>
      </c>
      <c r="H8218" s="211">
        <v>0.12472173193795344</v>
      </c>
      <c r="I8218" s="211">
        <v>0.47442545464669766</v>
      </c>
      <c r="J8218" s="211">
        <v>0.49468466533336125</v>
      </c>
      <c r="K8218" s="211">
        <v>0.61685474973629772</v>
      </c>
      <c r="L8218" s="211">
        <v>0.27017067178177734</v>
      </c>
      <c r="M8218" s="211">
        <v>9.2745016955418841E-2</v>
      </c>
      <c r="N8218" s="211">
        <v>0.53434704978367964</v>
      </c>
      <c r="O8218" s="211">
        <v>0.63897704206757666</v>
      </c>
      <c r="P8218" s="211">
        <v>7.2154434569814352E-2</v>
      </c>
      <c r="Q8218" s="211">
        <v>7.1072798907876863E-2</v>
      </c>
      <c r="R8218" s="211">
        <v>0.3938000706926284</v>
      </c>
      <c r="S8218" s="211">
        <v>0.33952431966222413</v>
      </c>
      <c r="T8218" s="211">
        <v>0.54501122677690073</v>
      </c>
      <c r="U8218" s="211">
        <v>0.48165557780023111</v>
      </c>
      <c r="V8218" s="211">
        <v>6.9404863941228356E-2</v>
      </c>
      <c r="W8218" s="211">
        <v>0.5004951842481139</v>
      </c>
      <c r="X8218" s="211">
        <v>0.36052721020355183</v>
      </c>
      <c r="Y8218" s="211">
        <v>0.66161062108854019</v>
      </c>
      <c r="Z8218" s="211">
        <v>0.13895514404244685</v>
      </c>
      <c r="AA8218" s="212">
        <v>0.12172725548456172</v>
      </c>
    </row>
    <row r="8219" spans="1:27" x14ac:dyDescent="0.35">
      <c r="A8219" s="210" t="s">
        <v>8895</v>
      </c>
      <c r="B8219" s="217">
        <v>142.15372599030695</v>
      </c>
      <c r="C8219" s="211">
        <v>7.5812299701035119E-2</v>
      </c>
      <c r="D8219" s="211">
        <v>0.11745884764498332</v>
      </c>
      <c r="E8219" s="211">
        <v>7.8719258983915713E-2</v>
      </c>
      <c r="F8219" s="211">
        <v>0.10719655886457993</v>
      </c>
      <c r="G8219" s="211">
        <v>0.11375446467904694</v>
      </c>
      <c r="H8219" s="211">
        <v>0.11464498829564104</v>
      </c>
      <c r="I8219" s="211">
        <v>0.47802232221407404</v>
      </c>
      <c r="J8219" s="211">
        <v>0.47933783859382895</v>
      </c>
      <c r="K8219" s="211">
        <v>0.51617287463504569</v>
      </c>
      <c r="L8219" s="211">
        <v>0.28094402558507597</v>
      </c>
      <c r="M8219" s="211">
        <v>9.6002532529090939E-2</v>
      </c>
      <c r="N8219" s="211">
        <v>0.41534755979952093</v>
      </c>
      <c r="O8219" s="211">
        <v>0.71109532208286153</v>
      </c>
      <c r="P8219" s="211">
        <v>6.8028015721839585E-2</v>
      </c>
      <c r="Q8219" s="211">
        <v>7.9675662900042341E-2</v>
      </c>
      <c r="R8219" s="211">
        <v>0.42865175048416487</v>
      </c>
      <c r="S8219" s="211">
        <v>0.27609721728317882</v>
      </c>
      <c r="T8219" s="211">
        <v>0.57803639011224461</v>
      </c>
      <c r="U8219" s="211">
        <v>0.41255382938398921</v>
      </c>
      <c r="V8219" s="211">
        <v>9.2101837431274855E-2</v>
      </c>
      <c r="W8219" s="211">
        <v>0.54793231469413373</v>
      </c>
      <c r="X8219" s="211">
        <v>0.31423271030137928</v>
      </c>
      <c r="Y8219" s="211">
        <v>0.72537378256606733</v>
      </c>
      <c r="Z8219" s="211">
        <v>0.14555752211745634</v>
      </c>
      <c r="AA8219" s="212">
        <v>0.11205859443047464</v>
      </c>
    </row>
    <row r="8220" spans="1:27" x14ac:dyDescent="0.35">
      <c r="A8220" s="210" t="s">
        <v>8896</v>
      </c>
      <c r="B8220" s="217">
        <v>132.64968179861981</v>
      </c>
      <c r="C8220" s="211">
        <v>5.5109561583082174E-2</v>
      </c>
      <c r="D8220" s="211">
        <v>0.1241225018626468</v>
      </c>
      <c r="E8220" s="211">
        <v>7.3643885107938331E-2</v>
      </c>
      <c r="F8220" s="211">
        <v>8.4289272164885048E-2</v>
      </c>
      <c r="G8220" s="211">
        <v>0.12066232005959288</v>
      </c>
      <c r="H8220" s="211">
        <v>0.12864671297574526</v>
      </c>
      <c r="I8220" s="211">
        <v>0.48889140161653477</v>
      </c>
      <c r="J8220" s="211">
        <v>0.44835144546798494</v>
      </c>
      <c r="K8220" s="211">
        <v>0.59801676771942847</v>
      </c>
      <c r="L8220" s="211">
        <v>0.26807927121925451</v>
      </c>
      <c r="M8220" s="211">
        <v>7.7303044550702971E-2</v>
      </c>
      <c r="N8220" s="211">
        <v>0.41195784435884963</v>
      </c>
      <c r="O8220" s="211">
        <v>0.6924449498670433</v>
      </c>
      <c r="P8220" s="211">
        <v>7.1671643034385821E-2</v>
      </c>
      <c r="Q8220" s="211">
        <v>5.9531048437042988E-2</v>
      </c>
      <c r="R8220" s="211">
        <v>0.45951953334537465</v>
      </c>
      <c r="S8220" s="211">
        <v>0.28293969145606018</v>
      </c>
      <c r="T8220" s="211">
        <v>0.49912653263563544</v>
      </c>
      <c r="U8220" s="211">
        <v>0.39425344369031923</v>
      </c>
      <c r="V8220" s="211">
        <v>0.11425938449274549</v>
      </c>
      <c r="W8220" s="211">
        <v>0.54311654312478608</v>
      </c>
      <c r="X8220" s="211">
        <v>0.33564725044403737</v>
      </c>
      <c r="Y8220" s="211">
        <v>0.71230671692981784</v>
      </c>
      <c r="Z8220" s="211">
        <v>0.14931540146275382</v>
      </c>
      <c r="AA8220" s="212">
        <v>0.12040729427193786</v>
      </c>
    </row>
    <row r="8221" spans="1:27" x14ac:dyDescent="0.35">
      <c r="A8221" s="210" t="s">
        <v>8897</v>
      </c>
      <c r="B8221" s="217">
        <v>126.55652507630546</v>
      </c>
      <c r="C8221" s="211">
        <v>6.9766029584881373E-2</v>
      </c>
      <c r="D8221" s="211">
        <v>0.12171849416774808</v>
      </c>
      <c r="E8221" s="211">
        <v>7.131131265447245E-2</v>
      </c>
      <c r="F8221" s="211">
        <v>0.10975832525714882</v>
      </c>
      <c r="G8221" s="211">
        <v>0.12327668598281633</v>
      </c>
      <c r="H8221" s="211">
        <v>0.1206641430138946</v>
      </c>
      <c r="I8221" s="211">
        <v>0.48122164595506256</v>
      </c>
      <c r="J8221" s="211">
        <v>0.43895983992614046</v>
      </c>
      <c r="K8221" s="211">
        <v>0.63565943102697964</v>
      </c>
      <c r="L8221" s="211">
        <v>0.26996603947104614</v>
      </c>
      <c r="M8221" s="211">
        <v>8.4730767664324885E-2</v>
      </c>
      <c r="N8221" s="211">
        <v>0.55006983696871514</v>
      </c>
      <c r="O8221" s="211">
        <v>0.72859217882731619</v>
      </c>
      <c r="P8221" s="211">
        <v>7.3474498933468024E-2</v>
      </c>
      <c r="Q8221" s="211">
        <v>6.7988649499829468E-2</v>
      </c>
      <c r="R8221" s="211">
        <v>0.43323581210619527</v>
      </c>
      <c r="S8221" s="211">
        <v>0.36666068163963828</v>
      </c>
      <c r="T8221" s="211">
        <v>0.57563053077160564</v>
      </c>
      <c r="U8221" s="211">
        <v>0.35889901275081543</v>
      </c>
      <c r="V8221" s="211">
        <v>9.9062376853097975E-2</v>
      </c>
      <c r="W8221" s="211">
        <v>0.56818075794151113</v>
      </c>
      <c r="X8221" s="211">
        <v>0.2774011750573771</v>
      </c>
      <c r="Y8221" s="211">
        <v>0.55567079075151071</v>
      </c>
      <c r="Z8221" s="211">
        <v>0.14613643473207968</v>
      </c>
      <c r="AA8221" s="212">
        <v>0.12431584962350993</v>
      </c>
    </row>
    <row r="8222" spans="1:27" x14ac:dyDescent="0.35">
      <c r="A8222" s="210" t="s">
        <v>8898</v>
      </c>
      <c r="B8222" s="217">
        <v>157.06174039940899</v>
      </c>
      <c r="C8222" s="211">
        <v>6.4874799732758892E-2</v>
      </c>
      <c r="D8222" s="211">
        <v>0.12280163869911133</v>
      </c>
      <c r="E8222" s="211">
        <v>7.6783485638024784E-2</v>
      </c>
      <c r="F8222" s="211">
        <v>8.0081687166707174E-2</v>
      </c>
      <c r="G8222" s="211">
        <v>0.12343679326291851</v>
      </c>
      <c r="H8222" s="211">
        <v>0.1239653146775286</v>
      </c>
      <c r="I8222" s="211">
        <v>0.53439561995584262</v>
      </c>
      <c r="J8222" s="211">
        <v>0.47240697308258855</v>
      </c>
      <c r="K8222" s="211">
        <v>0.59494031011124415</v>
      </c>
      <c r="L8222" s="211">
        <v>0.27396249751989515</v>
      </c>
      <c r="M8222" s="211">
        <v>0.10560120465263705</v>
      </c>
      <c r="N8222" s="211">
        <v>0.41591453317352522</v>
      </c>
      <c r="O8222" s="211">
        <v>0.63558451732296894</v>
      </c>
      <c r="P8222" s="211">
        <v>6.1228830638541717E-2</v>
      </c>
      <c r="Q8222" s="211">
        <v>9.0435740927398992E-2</v>
      </c>
      <c r="R8222" s="211">
        <v>0.44859666420742006</v>
      </c>
      <c r="S8222" s="211">
        <v>0.36842618461547882</v>
      </c>
      <c r="T8222" s="211">
        <v>0.49098940362211974</v>
      </c>
      <c r="U8222" s="211">
        <v>0.49438791883045652</v>
      </c>
      <c r="V8222" s="211">
        <v>0.15205172661700486</v>
      </c>
      <c r="W8222" s="211">
        <v>0.47516982555888188</v>
      </c>
      <c r="X8222" s="211">
        <v>0.37800035082174055</v>
      </c>
      <c r="Y8222" s="211">
        <v>0.6194867515939082</v>
      </c>
      <c r="Z8222" s="211">
        <v>0.14871944173570656</v>
      </c>
      <c r="AA8222" s="212">
        <v>0.1184536725732076</v>
      </c>
    </row>
    <row r="8223" spans="1:27" x14ac:dyDescent="0.35">
      <c r="A8223" s="210" t="s">
        <v>8899</v>
      </c>
      <c r="B8223" s="217">
        <v>113.17116332137373</v>
      </c>
      <c r="C8223" s="211">
        <v>6.7324781484166152E-2</v>
      </c>
      <c r="D8223" s="211">
        <v>0.12196503264005495</v>
      </c>
      <c r="E8223" s="211">
        <v>8.0555677881193583E-2</v>
      </c>
      <c r="F8223" s="211">
        <v>0.10980694112178446</v>
      </c>
      <c r="G8223" s="211">
        <v>0.12477381869850826</v>
      </c>
      <c r="H8223" s="211">
        <v>0.1199868691257682</v>
      </c>
      <c r="I8223" s="211">
        <v>0.51340310801687383</v>
      </c>
      <c r="J8223" s="211">
        <v>0.44601199675222847</v>
      </c>
      <c r="K8223" s="211">
        <v>0.58899821785648787</v>
      </c>
      <c r="L8223" s="211">
        <v>0.27567740380118699</v>
      </c>
      <c r="M8223" s="211">
        <v>8.9888986174570806E-2</v>
      </c>
      <c r="N8223" s="211">
        <v>0.48812598367197169</v>
      </c>
      <c r="O8223" s="211">
        <v>0.5688703930725687</v>
      </c>
      <c r="P8223" s="211">
        <v>6.9961645749459817E-2</v>
      </c>
      <c r="Q8223" s="211">
        <v>7.5858755920388404E-2</v>
      </c>
      <c r="R8223" s="211">
        <v>0.39097211920685149</v>
      </c>
      <c r="S8223" s="211">
        <v>0.28845606640609889</v>
      </c>
      <c r="T8223" s="211">
        <v>0.53663146275487672</v>
      </c>
      <c r="U8223" s="211">
        <v>0.32702611996850328</v>
      </c>
      <c r="V8223" s="211">
        <v>8.8296688549632699E-2</v>
      </c>
      <c r="W8223" s="211">
        <v>0.55959972810017655</v>
      </c>
      <c r="X8223" s="211">
        <v>0.35620779954848564</v>
      </c>
      <c r="Y8223" s="211">
        <v>0.67234095898412971</v>
      </c>
      <c r="Z8223" s="211">
        <v>0.14968206468931972</v>
      </c>
      <c r="AA8223" s="212">
        <v>0.12736116871400599</v>
      </c>
    </row>
    <row r="8224" spans="1:27" x14ac:dyDescent="0.35">
      <c r="A8224" s="210" t="s">
        <v>8900</v>
      </c>
      <c r="B8224" s="217">
        <v>114.15753274182217</v>
      </c>
      <c r="C8224" s="211">
        <v>5.4979737025319608E-2</v>
      </c>
      <c r="D8224" s="211">
        <v>0.12159119131334396</v>
      </c>
      <c r="E8224" s="211">
        <v>7.3581453238768052E-2</v>
      </c>
      <c r="F8224" s="211">
        <v>0.1024526220693909</v>
      </c>
      <c r="G8224" s="211">
        <v>0.12377051788363055</v>
      </c>
      <c r="H8224" s="211">
        <v>0.12056641337993541</v>
      </c>
      <c r="I8224" s="211">
        <v>0.51548753339249087</v>
      </c>
      <c r="J8224" s="211">
        <v>0.4517676132770061</v>
      </c>
      <c r="K8224" s="211">
        <v>0.62074663909048122</v>
      </c>
      <c r="L8224" s="211">
        <v>0.27463826216750797</v>
      </c>
      <c r="M8224" s="211">
        <v>8.1369408313526542E-2</v>
      </c>
      <c r="N8224" s="211">
        <v>0.50581501390283901</v>
      </c>
      <c r="O8224" s="211">
        <v>0.62249881628788051</v>
      </c>
      <c r="P8224" s="211">
        <v>7.1007351403346172E-2</v>
      </c>
      <c r="Q8224" s="211">
        <v>5.6977827000224565E-2</v>
      </c>
      <c r="R8224" s="211">
        <v>0.46625952659880232</v>
      </c>
      <c r="S8224" s="211">
        <v>0.28086003695687067</v>
      </c>
      <c r="T8224" s="211">
        <v>0.55701043342838275</v>
      </c>
      <c r="U8224" s="211">
        <v>0.35810371388955242</v>
      </c>
      <c r="V8224" s="211">
        <v>6.4283061634772432E-2</v>
      </c>
      <c r="W8224" s="211">
        <v>0.56472501190727786</v>
      </c>
      <c r="X8224" s="211">
        <v>0.29812459013153603</v>
      </c>
      <c r="Y8224" s="211">
        <v>0.69187761488776178</v>
      </c>
      <c r="Z8224" s="211">
        <v>0.14831903370655911</v>
      </c>
      <c r="AA8224" s="212">
        <v>0.12101209917145839</v>
      </c>
    </row>
    <row r="8225" spans="1:27" x14ac:dyDescent="0.35">
      <c r="A8225" s="210" t="s">
        <v>8901</v>
      </c>
      <c r="B8225" s="217">
        <v>149.43273682277101</v>
      </c>
      <c r="C8225" s="211">
        <v>6.3152654847045062E-2</v>
      </c>
      <c r="D8225" s="211">
        <v>0.12552337541094227</v>
      </c>
      <c r="E8225" s="211">
        <v>7.3759005610367578E-2</v>
      </c>
      <c r="F8225" s="211">
        <v>0.11727439869278299</v>
      </c>
      <c r="G8225" s="211">
        <v>0.12422512902552357</v>
      </c>
      <c r="H8225" s="211">
        <v>0.11720017403085665</v>
      </c>
      <c r="I8225" s="211">
        <v>0.4919261493593276</v>
      </c>
      <c r="J8225" s="211">
        <v>0.46337286358075902</v>
      </c>
      <c r="K8225" s="211">
        <v>0.61120631165749406</v>
      </c>
      <c r="L8225" s="211">
        <v>0.27124084081603339</v>
      </c>
      <c r="M8225" s="211">
        <v>9.3246332248873895E-2</v>
      </c>
      <c r="N8225" s="211">
        <v>0.50253035012497937</v>
      </c>
      <c r="O8225" s="211">
        <v>0.56356894351327169</v>
      </c>
      <c r="P8225" s="211">
        <v>7.2543623451216968E-2</v>
      </c>
      <c r="Q8225" s="211">
        <v>0.11397894984726382</v>
      </c>
      <c r="R8225" s="211">
        <v>0.45015465783632536</v>
      </c>
      <c r="S8225" s="211">
        <v>0.31272027854902379</v>
      </c>
      <c r="T8225" s="211">
        <v>0.53407714418713292</v>
      </c>
      <c r="U8225" s="211">
        <v>0.34134060036345831</v>
      </c>
      <c r="V8225" s="211">
        <v>0.14556443110442832</v>
      </c>
      <c r="W8225" s="211">
        <v>0.50886877148104481</v>
      </c>
      <c r="X8225" s="211">
        <v>0.24677662791164079</v>
      </c>
      <c r="Y8225" s="211">
        <v>0.73796877841343111</v>
      </c>
      <c r="Z8225" s="211">
        <v>0.14898300216588134</v>
      </c>
      <c r="AA8225" s="212">
        <v>0.12296128183996148</v>
      </c>
    </row>
    <row r="8226" spans="1:27" x14ac:dyDescent="0.35">
      <c r="A8226" s="210" t="s">
        <v>8902</v>
      </c>
      <c r="B8226" s="217">
        <v>137.39568527315805</v>
      </c>
      <c r="C8226" s="211">
        <v>5.5336525078894673E-2</v>
      </c>
      <c r="D8226" s="211">
        <v>0.12629157792279611</v>
      </c>
      <c r="E8226" s="211">
        <v>6.7783796267078006E-2</v>
      </c>
      <c r="F8226" s="211">
        <v>0.10631336715723624</v>
      </c>
      <c r="G8226" s="211">
        <v>0.11934806295526795</v>
      </c>
      <c r="H8226" s="211">
        <v>0.10792806360164109</v>
      </c>
      <c r="I8226" s="211">
        <v>0.5233791742784264</v>
      </c>
      <c r="J8226" s="211">
        <v>0.46155515760701948</v>
      </c>
      <c r="K8226" s="211">
        <v>0.64520763933018155</v>
      </c>
      <c r="L8226" s="211">
        <v>0.2742994138821479</v>
      </c>
      <c r="M8226" s="211">
        <v>0.10929678936372976</v>
      </c>
      <c r="N8226" s="211">
        <v>0.55317493975980547</v>
      </c>
      <c r="O8226" s="211">
        <v>0.65297293435577508</v>
      </c>
      <c r="P8226" s="211">
        <v>7.0047320958969372E-2</v>
      </c>
      <c r="Q8226" s="211">
        <v>8.8429064081528883E-2</v>
      </c>
      <c r="R8226" s="211">
        <v>0.42103387305911844</v>
      </c>
      <c r="S8226" s="211">
        <v>0.3035263524616203</v>
      </c>
      <c r="T8226" s="211">
        <v>0.59464877321063647</v>
      </c>
      <c r="U8226" s="211">
        <v>0.38502785522174288</v>
      </c>
      <c r="V8226" s="211">
        <v>7.3471813873322384E-2</v>
      </c>
      <c r="W8226" s="211">
        <v>0.56692930536740427</v>
      </c>
      <c r="X8226" s="211">
        <v>0.35496562211304372</v>
      </c>
      <c r="Y8226" s="211">
        <v>0.61073104464601136</v>
      </c>
      <c r="Z8226" s="211">
        <v>0.14754108813941327</v>
      </c>
      <c r="AA8226" s="212">
        <v>0.11512214138489386</v>
      </c>
    </row>
    <row r="8227" spans="1:27" x14ac:dyDescent="0.35">
      <c r="A8227" s="210" t="s">
        <v>8903</v>
      </c>
      <c r="B8227" s="217">
        <v>102.90013435949004</v>
      </c>
      <c r="C8227" s="211">
        <v>4.7374977783937858E-2</v>
      </c>
      <c r="D8227" s="211">
        <v>0.12794747464355069</v>
      </c>
      <c r="E8227" s="211">
        <v>7.5167197738118224E-2</v>
      </c>
      <c r="F8227" s="211">
        <v>0.10477271740541327</v>
      </c>
      <c r="G8227" s="211">
        <v>0.12463233150071897</v>
      </c>
      <c r="H8227" s="211">
        <v>0.10775334095818395</v>
      </c>
      <c r="I8227" s="211">
        <v>0.5191074966049638</v>
      </c>
      <c r="J8227" s="211">
        <v>0.46473346293672746</v>
      </c>
      <c r="K8227" s="211">
        <v>0.52597106351409662</v>
      </c>
      <c r="L8227" s="211">
        <v>0.27548903611577774</v>
      </c>
      <c r="M8227" s="211">
        <v>8.2077994157084014E-2</v>
      </c>
      <c r="N8227" s="211">
        <v>0.44252802477790254</v>
      </c>
      <c r="O8227" s="211">
        <v>0.61004816121046967</v>
      </c>
      <c r="P8227" s="211">
        <v>6.9206502685502214E-2</v>
      </c>
      <c r="Q8227" s="211">
        <v>4.9049459293521148E-2</v>
      </c>
      <c r="R8227" s="211">
        <v>0.45704954054319691</v>
      </c>
      <c r="S8227" s="211">
        <v>0.41885981697199864</v>
      </c>
      <c r="T8227" s="211">
        <v>0.51026026467179098</v>
      </c>
      <c r="U8227" s="211">
        <v>0.45656552256287514</v>
      </c>
      <c r="V8227" s="211">
        <v>5.340698258881111E-2</v>
      </c>
      <c r="W8227" s="211">
        <v>0.55797705360852656</v>
      </c>
      <c r="X8227" s="211">
        <v>0.37567160517678677</v>
      </c>
      <c r="Y8227" s="211">
        <v>0.56471419625518637</v>
      </c>
      <c r="Z8227" s="211">
        <v>0.14970054355533888</v>
      </c>
      <c r="AA8227" s="212">
        <v>0.12100657899212125</v>
      </c>
    </row>
    <row r="8228" spans="1:27" x14ac:dyDescent="0.35">
      <c r="A8228" s="210" t="s">
        <v>8904</v>
      </c>
      <c r="B8228" s="217">
        <v>139.00313174859235</v>
      </c>
      <c r="C8228" s="211">
        <v>4.961334955760735E-2</v>
      </c>
      <c r="D8228" s="211">
        <v>0.12517227817541327</v>
      </c>
      <c r="E8228" s="211">
        <v>8.2442829743747684E-2</v>
      </c>
      <c r="F8228" s="211">
        <v>8.8287808962363781E-2</v>
      </c>
      <c r="G8228" s="211">
        <v>0.11674598367323184</v>
      </c>
      <c r="H8228" s="211">
        <v>0.12136726629732851</v>
      </c>
      <c r="I8228" s="211">
        <v>0.52857189401257065</v>
      </c>
      <c r="J8228" s="211">
        <v>0.45709999858518774</v>
      </c>
      <c r="K8228" s="211">
        <v>0.59842802861196831</v>
      </c>
      <c r="L8228" s="211">
        <v>0.27325322415967312</v>
      </c>
      <c r="M8228" s="211">
        <v>7.8940738945493596E-2</v>
      </c>
      <c r="N8228" s="211">
        <v>0.38412310685418466</v>
      </c>
      <c r="O8228" s="211">
        <v>0.76026071862818123</v>
      </c>
      <c r="P8228" s="211">
        <v>7.1472054649475217E-2</v>
      </c>
      <c r="Q8228" s="211">
        <v>7.30477139000313E-2</v>
      </c>
      <c r="R8228" s="211">
        <v>0.48113162393589715</v>
      </c>
      <c r="S8228" s="211">
        <v>0.35135945486823272</v>
      </c>
      <c r="T8228" s="211">
        <v>0.54746006829515292</v>
      </c>
      <c r="U8228" s="211">
        <v>0.53369336381479759</v>
      </c>
      <c r="V8228" s="211">
        <v>7.9416100092657607E-2</v>
      </c>
      <c r="W8228" s="211">
        <v>0.50168841312624568</v>
      </c>
      <c r="X8228" s="211">
        <v>0.29445654918997588</v>
      </c>
      <c r="Y8228" s="211">
        <v>0.68708495816649062</v>
      </c>
      <c r="Z8228" s="211">
        <v>0.14776725277152106</v>
      </c>
      <c r="AA8228" s="212">
        <v>0.11848030342894698</v>
      </c>
    </row>
    <row r="8229" spans="1:27" x14ac:dyDescent="0.35">
      <c r="A8229" s="210" t="s">
        <v>8905</v>
      </c>
      <c r="B8229" s="217">
        <v>119.79458363874103</v>
      </c>
      <c r="C8229" s="211">
        <v>4.9648509749728349E-2</v>
      </c>
      <c r="D8229" s="211">
        <v>0.11995214272669341</v>
      </c>
      <c r="E8229" s="211">
        <v>8.3628049621313968E-2</v>
      </c>
      <c r="F8229" s="211">
        <v>0.11114257270918747</v>
      </c>
      <c r="G8229" s="211">
        <v>0.12483551131778575</v>
      </c>
      <c r="H8229" s="211">
        <v>0.10101377916559766</v>
      </c>
      <c r="I8229" s="211">
        <v>0.47604465715264332</v>
      </c>
      <c r="J8229" s="211">
        <v>0.39528420513861412</v>
      </c>
      <c r="K8229" s="211">
        <v>0.56959944654577699</v>
      </c>
      <c r="L8229" s="211">
        <v>0.27080093146030315</v>
      </c>
      <c r="M8229" s="211">
        <v>9.7632057567070163E-2</v>
      </c>
      <c r="N8229" s="211">
        <v>0.52400831966593686</v>
      </c>
      <c r="O8229" s="211">
        <v>0.6695350533166764</v>
      </c>
      <c r="P8229" s="211">
        <v>6.7433915287660073E-2</v>
      </c>
      <c r="Q8229" s="211">
        <v>6.1449354363789288E-2</v>
      </c>
      <c r="R8229" s="211">
        <v>0.46675211998964306</v>
      </c>
      <c r="S8229" s="211">
        <v>0.31779552911620867</v>
      </c>
      <c r="T8229" s="211">
        <v>0.56757171985313148</v>
      </c>
      <c r="U8229" s="211">
        <v>0.40609203902903657</v>
      </c>
      <c r="V8229" s="211">
        <v>8.2108660312362011E-2</v>
      </c>
      <c r="W8229" s="211">
        <v>0.5397537192327333</v>
      </c>
      <c r="X8229" s="211">
        <v>0.35464975937264337</v>
      </c>
      <c r="Y8229" s="211">
        <v>0.53842616451931635</v>
      </c>
      <c r="Z8229" s="211">
        <v>0.14710901221857997</v>
      </c>
      <c r="AA8229" s="212">
        <v>0.12327397500605627</v>
      </c>
    </row>
    <row r="8230" spans="1:27" x14ac:dyDescent="0.35">
      <c r="A8230" s="210" t="s">
        <v>8906</v>
      </c>
      <c r="B8230" s="217">
        <v>154.39174394798647</v>
      </c>
      <c r="C8230" s="211">
        <v>6.2788135612848739E-2</v>
      </c>
      <c r="D8230" s="211">
        <v>0.11780364184918428</v>
      </c>
      <c r="E8230" s="211">
        <v>7.5402878545022478E-2</v>
      </c>
      <c r="F8230" s="211">
        <v>8.2521975573440459E-2</v>
      </c>
      <c r="G8230" s="211">
        <v>0.12386720117933292</v>
      </c>
      <c r="H8230" s="211">
        <v>0.10605362626695695</v>
      </c>
      <c r="I8230" s="211">
        <v>0.46836963743577698</v>
      </c>
      <c r="J8230" s="211">
        <v>0.41443015464855765</v>
      </c>
      <c r="K8230" s="211">
        <v>0.62027177619411034</v>
      </c>
      <c r="L8230" s="211">
        <v>0.27746970956396028</v>
      </c>
      <c r="M8230" s="211">
        <v>9.4546812268787112E-2</v>
      </c>
      <c r="N8230" s="211">
        <v>0.51778714444762863</v>
      </c>
      <c r="O8230" s="211">
        <v>0.62501860624953787</v>
      </c>
      <c r="P8230" s="211">
        <v>6.7513219281648329E-2</v>
      </c>
      <c r="Q8230" s="211">
        <v>0.11193722100068017</v>
      </c>
      <c r="R8230" s="211">
        <v>0.49364331622165375</v>
      </c>
      <c r="S8230" s="211">
        <v>0.31157728022648834</v>
      </c>
      <c r="T8230" s="211">
        <v>0.60596218088320386</v>
      </c>
      <c r="U8230" s="211">
        <v>0.40992041145341079</v>
      </c>
      <c r="V8230" s="211">
        <v>0.14670661533471629</v>
      </c>
      <c r="W8230" s="211">
        <v>0.50099715073358619</v>
      </c>
      <c r="X8230" s="211">
        <v>0.30331123261955784</v>
      </c>
      <c r="Y8230" s="211">
        <v>0.59512023020679505</v>
      </c>
      <c r="Z8230" s="211">
        <v>0.14729689254705702</v>
      </c>
      <c r="AA8230" s="212">
        <v>0.11773492469049783</v>
      </c>
    </row>
    <row r="8231" spans="1:27" x14ac:dyDescent="0.35">
      <c r="A8231" s="210" t="s">
        <v>8907</v>
      </c>
      <c r="B8231" s="217">
        <v>130.32047489689575</v>
      </c>
      <c r="C8231" s="211">
        <v>5.4441779565595247E-2</v>
      </c>
      <c r="D8231" s="211">
        <v>0.12487571681489334</v>
      </c>
      <c r="E8231" s="211">
        <v>7.7841265841830126E-2</v>
      </c>
      <c r="F8231" s="211">
        <v>9.1806941239734763E-2</v>
      </c>
      <c r="G8231" s="211">
        <v>0.11399094909313476</v>
      </c>
      <c r="H8231" s="211">
        <v>0.10887800416856429</v>
      </c>
      <c r="I8231" s="211">
        <v>0.51922005097360002</v>
      </c>
      <c r="J8231" s="211">
        <v>0.46084491610744432</v>
      </c>
      <c r="K8231" s="211">
        <v>0.56068972881504475</v>
      </c>
      <c r="L8231" s="211">
        <v>0.26971751743291045</v>
      </c>
      <c r="M8231" s="211">
        <v>0.10819426225077268</v>
      </c>
      <c r="N8231" s="211">
        <v>0.4270733461060206</v>
      </c>
      <c r="O8231" s="211">
        <v>0.68421611466764531</v>
      </c>
      <c r="P8231" s="211">
        <v>6.8461482281654829E-2</v>
      </c>
      <c r="Q8231" s="211">
        <v>0.11939971700973104</v>
      </c>
      <c r="R8231" s="211">
        <v>0.45602825994770557</v>
      </c>
      <c r="S8231" s="211">
        <v>0.37933704090206588</v>
      </c>
      <c r="T8231" s="211">
        <v>0.57720150476102461</v>
      </c>
      <c r="U8231" s="211">
        <v>0.47906732307342537</v>
      </c>
      <c r="V8231" s="211">
        <v>6.504192337915235E-2</v>
      </c>
      <c r="W8231" s="211">
        <v>0.58309444804328359</v>
      </c>
      <c r="X8231" s="211">
        <v>0.28739785569719584</v>
      </c>
      <c r="Y8231" s="211">
        <v>0.67722225007631665</v>
      </c>
      <c r="Z8231" s="211">
        <v>0.14795063884825288</v>
      </c>
      <c r="AA8231" s="212">
        <v>0.12097265301204382</v>
      </c>
    </row>
    <row r="8232" spans="1:27" x14ac:dyDescent="0.35">
      <c r="A8232" s="210" t="s">
        <v>8908</v>
      </c>
      <c r="B8232" s="217">
        <v>137.51152889836317</v>
      </c>
      <c r="C8232" s="211">
        <v>6.4302091664012725E-2</v>
      </c>
      <c r="D8232" s="211">
        <v>0.12177577282649223</v>
      </c>
      <c r="E8232" s="211">
        <v>7.5816950805034963E-2</v>
      </c>
      <c r="F8232" s="211">
        <v>0.10421224256212538</v>
      </c>
      <c r="G8232" s="211">
        <v>0.12521235227832184</v>
      </c>
      <c r="H8232" s="211">
        <v>0.10389305348208459</v>
      </c>
      <c r="I8232" s="211">
        <v>0.49744087335814402</v>
      </c>
      <c r="J8232" s="211">
        <v>0.49321801829633127</v>
      </c>
      <c r="K8232" s="211">
        <v>0.60571961850170919</v>
      </c>
      <c r="L8232" s="211">
        <v>0.27905465758742798</v>
      </c>
      <c r="M8232" s="211">
        <v>9.082583486761299E-2</v>
      </c>
      <c r="N8232" s="211">
        <v>0.37311001223912099</v>
      </c>
      <c r="O8232" s="211">
        <v>0.54007661041732657</v>
      </c>
      <c r="P8232" s="211">
        <v>6.9581741644222594E-2</v>
      </c>
      <c r="Q8232" s="211">
        <v>0.1329895372788355</v>
      </c>
      <c r="R8232" s="211">
        <v>0.44906423438909104</v>
      </c>
      <c r="S8232" s="211">
        <v>0.33291853579387121</v>
      </c>
      <c r="T8232" s="211">
        <v>0.57221266964405215</v>
      </c>
      <c r="U8232" s="211">
        <v>0.4140579217406774</v>
      </c>
      <c r="V8232" s="211">
        <v>9.4884427215818329E-2</v>
      </c>
      <c r="W8232" s="211">
        <v>0.5753145695341656</v>
      </c>
      <c r="X8232" s="211">
        <v>0.35978564045940847</v>
      </c>
      <c r="Y8232" s="211">
        <v>0.62949928929262278</v>
      </c>
      <c r="Z8232" s="211">
        <v>0.14752752475631847</v>
      </c>
      <c r="AA8232" s="212">
        <v>0.11405939224358431</v>
      </c>
    </row>
    <row r="8233" spans="1:27" x14ac:dyDescent="0.35">
      <c r="A8233" s="210" t="s">
        <v>8909</v>
      </c>
      <c r="B8233" s="217">
        <v>144.25960145636634</v>
      </c>
      <c r="C8233" s="211">
        <v>7.568080626888625E-2</v>
      </c>
      <c r="D8233" s="211">
        <v>0.1204650921430002</v>
      </c>
      <c r="E8233" s="211">
        <v>8.6630349525292402E-2</v>
      </c>
      <c r="F8233" s="211">
        <v>8.8810468618520627E-2</v>
      </c>
      <c r="G8233" s="211">
        <v>0.11829743463092701</v>
      </c>
      <c r="H8233" s="211">
        <v>0.12237450226134997</v>
      </c>
      <c r="I8233" s="211">
        <v>0.45758731541095682</v>
      </c>
      <c r="J8233" s="211">
        <v>0.44208922632829051</v>
      </c>
      <c r="K8233" s="211">
        <v>0.57637169319887771</v>
      </c>
      <c r="L8233" s="211">
        <v>0.27198248786130474</v>
      </c>
      <c r="M8233" s="211">
        <v>0.10477406368310285</v>
      </c>
      <c r="N8233" s="211">
        <v>0.56518513546538651</v>
      </c>
      <c r="O8233" s="211">
        <v>0.78825561872148131</v>
      </c>
      <c r="P8233" s="211">
        <v>6.4711761165807319E-2</v>
      </c>
      <c r="Q8233" s="211">
        <v>8.6732233204301235E-2</v>
      </c>
      <c r="R8233" s="211">
        <v>0.41485308484122807</v>
      </c>
      <c r="S8233" s="211">
        <v>0.3196713294014219</v>
      </c>
      <c r="T8233" s="211">
        <v>0.4739287511963835</v>
      </c>
      <c r="U8233" s="211">
        <v>0.43592142894412711</v>
      </c>
      <c r="V8233" s="211">
        <v>9.5382544764108623E-2</v>
      </c>
      <c r="W8233" s="211">
        <v>0.64169900397001334</v>
      </c>
      <c r="X8233" s="211">
        <v>0.28129460563883713</v>
      </c>
      <c r="Y8233" s="211">
        <v>0.71315939145259355</v>
      </c>
      <c r="Z8233" s="211">
        <v>0.14841288535038732</v>
      </c>
      <c r="AA8233" s="212">
        <v>0.1215087445619658</v>
      </c>
    </row>
    <row r="8234" spans="1:27" x14ac:dyDescent="0.35">
      <c r="A8234" s="210" t="s">
        <v>8910</v>
      </c>
      <c r="B8234" s="217">
        <v>139.27918644429718</v>
      </c>
      <c r="C8234" s="211">
        <v>4.8173603576098019E-2</v>
      </c>
      <c r="D8234" s="211">
        <v>0.1242048459867634</v>
      </c>
      <c r="E8234" s="211">
        <v>7.9626620502896372E-2</v>
      </c>
      <c r="F8234" s="211">
        <v>0.10484957346734677</v>
      </c>
      <c r="G8234" s="211">
        <v>0.12340086128820446</v>
      </c>
      <c r="H8234" s="211">
        <v>0.11768179027106915</v>
      </c>
      <c r="I8234" s="211">
        <v>0.51778725884366539</v>
      </c>
      <c r="J8234" s="211">
        <v>0.47495094385506681</v>
      </c>
      <c r="K8234" s="211">
        <v>0.58048123758458736</v>
      </c>
      <c r="L8234" s="211">
        <v>0.27383183225193131</v>
      </c>
      <c r="M8234" s="211">
        <v>9.0922072745875854E-2</v>
      </c>
      <c r="N8234" s="211">
        <v>0.53589695761987788</v>
      </c>
      <c r="O8234" s="211">
        <v>0.74002300402287013</v>
      </c>
      <c r="P8234" s="211">
        <v>7.0098347802999506E-2</v>
      </c>
      <c r="Q8234" s="211">
        <v>0.10735471159148191</v>
      </c>
      <c r="R8234" s="211">
        <v>0.46911739593452362</v>
      </c>
      <c r="S8234" s="211">
        <v>0.28015798808138981</v>
      </c>
      <c r="T8234" s="211">
        <v>0.45897101007292729</v>
      </c>
      <c r="U8234" s="211">
        <v>0.41939105930566989</v>
      </c>
      <c r="V8234" s="211">
        <v>9.1038749970696581E-2</v>
      </c>
      <c r="W8234" s="211">
        <v>0.48335844459099464</v>
      </c>
      <c r="X8234" s="211">
        <v>0.32836483556191093</v>
      </c>
      <c r="Y8234" s="211">
        <v>0.73338068041720139</v>
      </c>
      <c r="Z8234" s="211">
        <v>0.14580302572235188</v>
      </c>
      <c r="AA8234" s="212">
        <v>0.12014760411276258</v>
      </c>
    </row>
    <row r="8235" spans="1:27" x14ac:dyDescent="0.35">
      <c r="A8235" s="210" t="s">
        <v>8911</v>
      </c>
      <c r="B8235" s="217">
        <v>168.58242006260014</v>
      </c>
      <c r="C8235" s="211">
        <v>5.8464837979290252E-2</v>
      </c>
      <c r="D8235" s="211">
        <v>0.1262680634866708</v>
      </c>
      <c r="E8235" s="211">
        <v>7.5937777618894114E-2</v>
      </c>
      <c r="F8235" s="211">
        <v>9.2959296415465215E-2</v>
      </c>
      <c r="G8235" s="211">
        <v>0.11926830116345749</v>
      </c>
      <c r="H8235" s="211">
        <v>0.10526474997557292</v>
      </c>
      <c r="I8235" s="211">
        <v>0.48010902139805228</v>
      </c>
      <c r="J8235" s="211">
        <v>0.41870212653933392</v>
      </c>
      <c r="K8235" s="211">
        <v>0.64695753409544809</v>
      </c>
      <c r="L8235" s="211">
        <v>0.26832141202801124</v>
      </c>
      <c r="M8235" s="211">
        <v>0.12068310698395987</v>
      </c>
      <c r="N8235" s="211">
        <v>0.53833718833963973</v>
      </c>
      <c r="O8235" s="211">
        <v>0.73178893817962265</v>
      </c>
      <c r="P8235" s="211">
        <v>7.0010248394223262E-2</v>
      </c>
      <c r="Q8235" s="211">
        <v>0.10858152047026105</v>
      </c>
      <c r="R8235" s="211">
        <v>0.47284094471456839</v>
      </c>
      <c r="S8235" s="211">
        <v>0.37663790564514743</v>
      </c>
      <c r="T8235" s="211">
        <v>0.47881525097158911</v>
      </c>
      <c r="U8235" s="211">
        <v>0.3890711062674711</v>
      </c>
      <c r="V8235" s="211">
        <v>0.11404909087456025</v>
      </c>
      <c r="W8235" s="211">
        <v>0.58398402956399731</v>
      </c>
      <c r="X8235" s="211">
        <v>0.27651163369010101</v>
      </c>
      <c r="Y8235" s="211">
        <v>0.64550586365340512</v>
      </c>
      <c r="Z8235" s="211">
        <v>0.14968745542101952</v>
      </c>
      <c r="AA8235" s="212">
        <v>0.11607647705993789</v>
      </c>
    </row>
    <row r="8236" spans="1:27" x14ac:dyDescent="0.35">
      <c r="A8236" s="210" t="s">
        <v>8912</v>
      </c>
      <c r="B8236" s="217">
        <v>141.60462020849909</v>
      </c>
      <c r="C8236" s="211">
        <v>5.629064079445463E-2</v>
      </c>
      <c r="D8236" s="211">
        <v>0.12336373211712275</v>
      </c>
      <c r="E8236" s="211">
        <v>7.8039344391372931E-2</v>
      </c>
      <c r="F8236" s="211">
        <v>9.6844467378248672E-2</v>
      </c>
      <c r="G8236" s="211">
        <v>0.11804845584011305</v>
      </c>
      <c r="H8236" s="211">
        <v>0.10867796030773376</v>
      </c>
      <c r="I8236" s="211">
        <v>0.51140243518128514</v>
      </c>
      <c r="J8236" s="211">
        <v>0.47557944499406846</v>
      </c>
      <c r="K8236" s="211">
        <v>0.63994121973952223</v>
      </c>
      <c r="L8236" s="211">
        <v>0.27181489130731085</v>
      </c>
      <c r="M8236" s="211">
        <v>9.1707379510860401E-2</v>
      </c>
      <c r="N8236" s="211">
        <v>0.56666330567040235</v>
      </c>
      <c r="O8236" s="211">
        <v>0.69440450389993524</v>
      </c>
      <c r="P8236" s="211">
        <v>6.6065962198716466E-2</v>
      </c>
      <c r="Q8236" s="211">
        <v>0.14758815910662737</v>
      </c>
      <c r="R8236" s="211">
        <v>0.39290329927216866</v>
      </c>
      <c r="S8236" s="211">
        <v>0.37787006622260555</v>
      </c>
      <c r="T8236" s="211">
        <v>0.58270555000120372</v>
      </c>
      <c r="U8236" s="211">
        <v>0.45458044258249919</v>
      </c>
      <c r="V8236" s="211">
        <v>7.5179538220136455E-2</v>
      </c>
      <c r="W8236" s="211">
        <v>0.52650415329079792</v>
      </c>
      <c r="X8236" s="211">
        <v>0.30216149711905682</v>
      </c>
      <c r="Y8236" s="211">
        <v>0.63419928454390662</v>
      </c>
      <c r="Z8236" s="211">
        <v>0.14964309659657846</v>
      </c>
      <c r="AA8236" s="212">
        <v>0.11567390898348114</v>
      </c>
    </row>
    <row r="8237" spans="1:27" x14ac:dyDescent="0.35">
      <c r="A8237" s="210" t="s">
        <v>8913</v>
      </c>
      <c r="B8237" s="217">
        <v>129.17327545691222</v>
      </c>
      <c r="C8237" s="211">
        <v>5.9355371558178861E-2</v>
      </c>
      <c r="D8237" s="211">
        <v>0.13367463812838132</v>
      </c>
      <c r="E8237" s="211">
        <v>7.2156091005360676E-2</v>
      </c>
      <c r="F8237" s="211">
        <v>0.10015729046856153</v>
      </c>
      <c r="G8237" s="211">
        <v>0.12438887247985309</v>
      </c>
      <c r="H8237" s="211">
        <v>0.12064900934087427</v>
      </c>
      <c r="I8237" s="211">
        <v>0.52663481371580489</v>
      </c>
      <c r="J8237" s="211">
        <v>0.42670814934082474</v>
      </c>
      <c r="K8237" s="211">
        <v>0.57379872207286409</v>
      </c>
      <c r="L8237" s="211">
        <v>0.27630763587937007</v>
      </c>
      <c r="M8237" s="211">
        <v>9.0126659324105907E-2</v>
      </c>
      <c r="N8237" s="211">
        <v>0.39280074641227442</v>
      </c>
      <c r="O8237" s="211">
        <v>0.72613498670044418</v>
      </c>
      <c r="P8237" s="211">
        <v>6.7580469110772728E-2</v>
      </c>
      <c r="Q8237" s="211">
        <v>0.12029896809319929</v>
      </c>
      <c r="R8237" s="211">
        <v>0.41983165926782928</v>
      </c>
      <c r="S8237" s="211">
        <v>0.32236343992317368</v>
      </c>
      <c r="T8237" s="211">
        <v>0.50408702402872863</v>
      </c>
      <c r="U8237" s="211">
        <v>0.50338569333603089</v>
      </c>
      <c r="V8237" s="211">
        <v>9.0380307057832968E-2</v>
      </c>
      <c r="W8237" s="211">
        <v>0.49606738912497073</v>
      </c>
      <c r="X8237" s="211">
        <v>0.3857734872067361</v>
      </c>
      <c r="Y8237" s="211">
        <v>0.60085062272125467</v>
      </c>
      <c r="Z8237" s="211">
        <v>0.14979800450467812</v>
      </c>
      <c r="AA8237" s="212">
        <v>0.1197094868289936</v>
      </c>
    </row>
    <row r="8238" spans="1:27" x14ac:dyDescent="0.35">
      <c r="A8238" s="210" t="s">
        <v>8914</v>
      </c>
      <c r="B8238" s="217">
        <v>136.7253383951151</v>
      </c>
      <c r="C8238" s="211">
        <v>6.6753425446309439E-2</v>
      </c>
      <c r="D8238" s="211">
        <v>0.11857869685829399</v>
      </c>
      <c r="E8238" s="211">
        <v>7.9458145267194233E-2</v>
      </c>
      <c r="F8238" s="211">
        <v>0.10821847721780829</v>
      </c>
      <c r="G8238" s="211">
        <v>0.12310523064173783</v>
      </c>
      <c r="H8238" s="211">
        <v>0.12631417133792444</v>
      </c>
      <c r="I8238" s="211">
        <v>0.43576355741381401</v>
      </c>
      <c r="J8238" s="211">
        <v>0.43941042407881009</v>
      </c>
      <c r="K8238" s="211">
        <v>0.5946839230576203</v>
      </c>
      <c r="L8238" s="211">
        <v>0.28069284210965861</v>
      </c>
      <c r="M8238" s="211">
        <v>9.8777452573413638E-2</v>
      </c>
      <c r="N8238" s="211">
        <v>0.52598520923733694</v>
      </c>
      <c r="O8238" s="211">
        <v>0.6708795572815095</v>
      </c>
      <c r="P8238" s="211">
        <v>7.0015279442019976E-2</v>
      </c>
      <c r="Q8238" s="211">
        <v>0.11563164436372923</v>
      </c>
      <c r="R8238" s="211">
        <v>0.3820466131363075</v>
      </c>
      <c r="S8238" s="211">
        <v>0.38123837228116253</v>
      </c>
      <c r="T8238" s="211">
        <v>0.59235264411290256</v>
      </c>
      <c r="U8238" s="211">
        <v>0.32451503287094224</v>
      </c>
      <c r="V8238" s="211">
        <v>9.1210421083711871E-2</v>
      </c>
      <c r="W8238" s="211">
        <v>0.54121379618793408</v>
      </c>
      <c r="X8238" s="211">
        <v>0.30918756180025164</v>
      </c>
      <c r="Y8238" s="211">
        <v>0.74188468329941393</v>
      </c>
      <c r="Z8238" s="211">
        <v>0.14556788674428528</v>
      </c>
      <c r="AA8238" s="212">
        <v>0.11964778511036665</v>
      </c>
    </row>
    <row r="8239" spans="1:27" x14ac:dyDescent="0.35">
      <c r="A8239" s="210" t="s">
        <v>8915</v>
      </c>
      <c r="B8239" s="217">
        <v>129.75594689434305</v>
      </c>
      <c r="C8239" s="211">
        <v>6.4519694928896171E-2</v>
      </c>
      <c r="D8239" s="211">
        <v>0.1230042153437703</v>
      </c>
      <c r="E8239" s="211">
        <v>7.0063622468623979E-2</v>
      </c>
      <c r="F8239" s="211">
        <v>6.7744697711788704E-2</v>
      </c>
      <c r="G8239" s="211">
        <v>0.11587358282227653</v>
      </c>
      <c r="H8239" s="211">
        <v>0.12265015213320854</v>
      </c>
      <c r="I8239" s="211">
        <v>0.46546107711298229</v>
      </c>
      <c r="J8239" s="211">
        <v>0.44568454216955933</v>
      </c>
      <c r="K8239" s="211">
        <v>0.55584463393901384</v>
      </c>
      <c r="L8239" s="211">
        <v>0.27107879723436867</v>
      </c>
      <c r="M8239" s="211">
        <v>0.10556181298959033</v>
      </c>
      <c r="N8239" s="211">
        <v>0.43356153545254694</v>
      </c>
      <c r="O8239" s="211">
        <v>0.69942710389290885</v>
      </c>
      <c r="P8239" s="211">
        <v>7.3366642196942042E-2</v>
      </c>
      <c r="Q8239" s="211">
        <v>9.2532652646763122E-2</v>
      </c>
      <c r="R8239" s="211">
        <v>0.40296918324314535</v>
      </c>
      <c r="S8239" s="211">
        <v>0.34058195527444957</v>
      </c>
      <c r="T8239" s="211">
        <v>0.57828439912276319</v>
      </c>
      <c r="U8239" s="211">
        <v>0.41622474858179292</v>
      </c>
      <c r="V8239" s="211">
        <v>9.1129401013365932E-2</v>
      </c>
      <c r="W8239" s="211">
        <v>0.55152971740742129</v>
      </c>
      <c r="X8239" s="211">
        <v>0.37088722372232252</v>
      </c>
      <c r="Y8239" s="211">
        <v>0.54100266839808042</v>
      </c>
      <c r="Z8239" s="211">
        <v>0.14886602655536724</v>
      </c>
      <c r="AA8239" s="212">
        <v>0.12055717084715041</v>
      </c>
    </row>
    <row r="8240" spans="1:27" x14ac:dyDescent="0.35">
      <c r="A8240" s="210" t="s">
        <v>8916</v>
      </c>
      <c r="B8240" s="217">
        <v>153.62448002980832</v>
      </c>
      <c r="C8240" s="211">
        <v>5.9521213674708529E-2</v>
      </c>
      <c r="D8240" s="211">
        <v>0.12534729232898578</v>
      </c>
      <c r="E8240" s="211">
        <v>7.2678635493806307E-2</v>
      </c>
      <c r="F8240" s="211">
        <v>9.8507359634730285E-2</v>
      </c>
      <c r="G8240" s="211">
        <v>0.11904830619146384</v>
      </c>
      <c r="H8240" s="211">
        <v>0.12021461753527943</v>
      </c>
      <c r="I8240" s="211">
        <v>0.47549374901422437</v>
      </c>
      <c r="J8240" s="211">
        <v>0.44816922571282553</v>
      </c>
      <c r="K8240" s="211">
        <v>0.6298360334999431</v>
      </c>
      <c r="L8240" s="211">
        <v>0.26909316045596055</v>
      </c>
      <c r="M8240" s="211">
        <v>0.11128497772786106</v>
      </c>
      <c r="N8240" s="211">
        <v>0.45629655006737035</v>
      </c>
      <c r="O8240" s="211">
        <v>0.69807284727772334</v>
      </c>
      <c r="P8240" s="211">
        <v>6.7136507265196335E-2</v>
      </c>
      <c r="Q8240" s="211">
        <v>0.11687390058480925</v>
      </c>
      <c r="R8240" s="211">
        <v>0.41835309771717599</v>
      </c>
      <c r="S8240" s="211">
        <v>0.31659389834781293</v>
      </c>
      <c r="T8240" s="211">
        <v>0.48359391909649524</v>
      </c>
      <c r="U8240" s="211">
        <v>0.53574518334547039</v>
      </c>
      <c r="V8240" s="211">
        <v>0.10184495181804233</v>
      </c>
      <c r="W8240" s="211">
        <v>0.53174650114263688</v>
      </c>
      <c r="X8240" s="211">
        <v>0.39426545076325364</v>
      </c>
      <c r="Y8240" s="211">
        <v>0.63363400230227407</v>
      </c>
      <c r="Z8240" s="211">
        <v>0.14800956938626272</v>
      </c>
      <c r="AA8240" s="212">
        <v>0.12038284939237397</v>
      </c>
    </row>
    <row r="8241" spans="1:27" x14ac:dyDescent="0.35">
      <c r="A8241" s="210" t="s">
        <v>8917</v>
      </c>
      <c r="B8241" s="217">
        <v>134.72831910531471</v>
      </c>
      <c r="C8241" s="211">
        <v>5.9229201951428126E-2</v>
      </c>
      <c r="D8241" s="211">
        <v>0.11833605251558983</v>
      </c>
      <c r="E8241" s="211">
        <v>7.8645056471915151E-2</v>
      </c>
      <c r="F8241" s="211">
        <v>8.7157118687690466E-2</v>
      </c>
      <c r="G8241" s="211">
        <v>0.1243919955851079</v>
      </c>
      <c r="H8241" s="211">
        <v>0.10510724232661815</v>
      </c>
      <c r="I8241" s="211">
        <v>0.52760940735525774</v>
      </c>
      <c r="J8241" s="211">
        <v>0.49132827359162806</v>
      </c>
      <c r="K8241" s="211">
        <v>0.62601718977251175</v>
      </c>
      <c r="L8241" s="211">
        <v>0.27126317677771283</v>
      </c>
      <c r="M8241" s="211">
        <v>9.9109043748477538E-2</v>
      </c>
      <c r="N8241" s="211">
        <v>0.42271147012798371</v>
      </c>
      <c r="O8241" s="211">
        <v>0.63398771935219644</v>
      </c>
      <c r="P8241" s="211">
        <v>7.079419822935637E-2</v>
      </c>
      <c r="Q8241" s="211">
        <v>9.3833780011649326E-2</v>
      </c>
      <c r="R8241" s="211">
        <v>0.41850354873748863</v>
      </c>
      <c r="S8241" s="211">
        <v>0.33764188064618328</v>
      </c>
      <c r="T8241" s="211">
        <v>0.4666999151278321</v>
      </c>
      <c r="U8241" s="211">
        <v>0.40882430377513679</v>
      </c>
      <c r="V8241" s="211">
        <v>8.2564459697257897E-2</v>
      </c>
      <c r="W8241" s="211">
        <v>0.53812175812995511</v>
      </c>
      <c r="X8241" s="211">
        <v>0.42782171945936331</v>
      </c>
      <c r="Y8241" s="211">
        <v>0.62414524512960712</v>
      </c>
      <c r="Z8241" s="211">
        <v>0.14946679679936917</v>
      </c>
      <c r="AA8241" s="212">
        <v>0.1152101251448637</v>
      </c>
    </row>
    <row r="8242" spans="1:27" x14ac:dyDescent="0.35">
      <c r="A8242" s="210" t="s">
        <v>8918</v>
      </c>
      <c r="B8242" s="217">
        <v>136.22353752671822</v>
      </c>
      <c r="C8242" s="211">
        <v>6.5734894000464936E-2</v>
      </c>
      <c r="D8242" s="211">
        <v>0.1139683482967376</v>
      </c>
      <c r="E8242" s="211">
        <v>8.5422536850952691E-2</v>
      </c>
      <c r="F8242" s="211">
        <v>0.10615435674700002</v>
      </c>
      <c r="G8242" s="211">
        <v>0.12044010457818435</v>
      </c>
      <c r="H8242" s="211">
        <v>0.10918857376835611</v>
      </c>
      <c r="I8242" s="211">
        <v>0.47472919304521477</v>
      </c>
      <c r="J8242" s="211">
        <v>0.44276035105362399</v>
      </c>
      <c r="K8242" s="211">
        <v>0.64769887781421209</v>
      </c>
      <c r="L8242" s="211">
        <v>0.27277769555267001</v>
      </c>
      <c r="M8242" s="211">
        <v>0.11473793276627178</v>
      </c>
      <c r="N8242" s="211">
        <v>0.50882642073862971</v>
      </c>
      <c r="O8242" s="211">
        <v>0.71274086693869565</v>
      </c>
      <c r="P8242" s="211">
        <v>6.4238997006154958E-2</v>
      </c>
      <c r="Q8242" s="211">
        <v>7.9761390838334625E-2</v>
      </c>
      <c r="R8242" s="211">
        <v>0.45928320172242637</v>
      </c>
      <c r="S8242" s="211">
        <v>0.32924672563798768</v>
      </c>
      <c r="T8242" s="211">
        <v>0.47696088383338142</v>
      </c>
      <c r="U8242" s="211">
        <v>0.4658518579188321</v>
      </c>
      <c r="V8242" s="211">
        <v>6.2228355863079954E-2</v>
      </c>
      <c r="W8242" s="211">
        <v>0.50406838721533054</v>
      </c>
      <c r="X8242" s="211">
        <v>0.30791344013982858</v>
      </c>
      <c r="Y8242" s="211">
        <v>0.69161774727168712</v>
      </c>
      <c r="Z8242" s="211">
        <v>0.14886242111694403</v>
      </c>
      <c r="AA8242" s="212">
        <v>0.11602380103108939</v>
      </c>
    </row>
    <row r="8243" spans="1:27" x14ac:dyDescent="0.35">
      <c r="A8243" s="210" t="s">
        <v>8919</v>
      </c>
      <c r="B8243" s="217">
        <v>133.29764745444635</v>
      </c>
      <c r="C8243" s="211">
        <v>5.5550047845814091E-2</v>
      </c>
      <c r="D8243" s="211">
        <v>0.12548858848966721</v>
      </c>
      <c r="E8243" s="211">
        <v>8.3130726677252659E-2</v>
      </c>
      <c r="F8243" s="211">
        <v>0.11365770493452583</v>
      </c>
      <c r="G8243" s="211">
        <v>0.12098299662961844</v>
      </c>
      <c r="H8243" s="211">
        <v>0.12655126875599496</v>
      </c>
      <c r="I8243" s="211">
        <v>0.48655740979427087</v>
      </c>
      <c r="J8243" s="211">
        <v>0.42651284550180402</v>
      </c>
      <c r="K8243" s="211">
        <v>0.58660633622111158</v>
      </c>
      <c r="L8243" s="211">
        <v>0.27740593682050213</v>
      </c>
      <c r="M8243" s="211">
        <v>0.11368881771656304</v>
      </c>
      <c r="N8243" s="211">
        <v>0.39388848144650723</v>
      </c>
      <c r="O8243" s="211">
        <v>0.58395504473953985</v>
      </c>
      <c r="P8243" s="211">
        <v>6.2537651275133416E-2</v>
      </c>
      <c r="Q8243" s="211">
        <v>6.0070765730153117E-2</v>
      </c>
      <c r="R8243" s="211">
        <v>0.46815908100191739</v>
      </c>
      <c r="S8243" s="211">
        <v>0.39096365238080266</v>
      </c>
      <c r="T8243" s="211">
        <v>0.47180470477685871</v>
      </c>
      <c r="U8243" s="211">
        <v>0.44123761342498102</v>
      </c>
      <c r="V8243" s="211">
        <v>9.9946632978500899E-2</v>
      </c>
      <c r="W8243" s="211">
        <v>0.55623460102471967</v>
      </c>
      <c r="X8243" s="211">
        <v>0.27414908381823283</v>
      </c>
      <c r="Y8243" s="211">
        <v>0.66611068693547304</v>
      </c>
      <c r="Z8243" s="211">
        <v>0.14797468131116392</v>
      </c>
      <c r="AA8243" s="212">
        <v>0.11883995749099924</v>
      </c>
    </row>
    <row r="8244" spans="1:27" x14ac:dyDescent="0.35">
      <c r="A8244" s="210" t="s">
        <v>8920</v>
      </c>
      <c r="B8244" s="217">
        <v>143.2587161505067</v>
      </c>
      <c r="C8244" s="211">
        <v>5.489872647278532E-2</v>
      </c>
      <c r="D8244" s="211">
        <v>0.13208389454611283</v>
      </c>
      <c r="E8244" s="211">
        <v>7.2995096898227821E-2</v>
      </c>
      <c r="F8244" s="211">
        <v>0.11456943582500664</v>
      </c>
      <c r="G8244" s="211">
        <v>0.11876462014318548</v>
      </c>
      <c r="H8244" s="211">
        <v>0.11886362873107145</v>
      </c>
      <c r="I8244" s="211">
        <v>0.5235049069528781</v>
      </c>
      <c r="J8244" s="211">
        <v>0.43865943599773377</v>
      </c>
      <c r="K8244" s="211">
        <v>0.56589907167931053</v>
      </c>
      <c r="L8244" s="211">
        <v>0.27182154999816255</v>
      </c>
      <c r="M8244" s="211">
        <v>9.6649017033461265E-2</v>
      </c>
      <c r="N8244" s="211">
        <v>0.49403859894268221</v>
      </c>
      <c r="O8244" s="211">
        <v>0.57682463898871972</v>
      </c>
      <c r="P8244" s="211">
        <v>6.682747142663796E-2</v>
      </c>
      <c r="Q8244" s="211">
        <v>0.13277529276231223</v>
      </c>
      <c r="R8244" s="211">
        <v>0.36087538717801904</v>
      </c>
      <c r="S8244" s="211">
        <v>0.29670619025750689</v>
      </c>
      <c r="T8244" s="211">
        <v>0.49292968479389954</v>
      </c>
      <c r="U8244" s="211">
        <v>0.45829579110557206</v>
      </c>
      <c r="V8244" s="211">
        <v>0.12797982775172889</v>
      </c>
      <c r="W8244" s="211">
        <v>0.59387294252088729</v>
      </c>
      <c r="X8244" s="211">
        <v>0.39135631825894529</v>
      </c>
      <c r="Y8244" s="211">
        <v>0.62026914590814741</v>
      </c>
      <c r="Z8244" s="211">
        <v>0.14642427643374245</v>
      </c>
      <c r="AA8244" s="212">
        <v>0.12002706352348641</v>
      </c>
    </row>
    <row r="8245" spans="1:27" x14ac:dyDescent="0.35">
      <c r="A8245" s="210" t="s">
        <v>8921</v>
      </c>
      <c r="B8245" s="217">
        <v>107.74119985197262</v>
      </c>
      <c r="C8245" s="211">
        <v>6.628697782967008E-2</v>
      </c>
      <c r="D8245" s="211">
        <v>0.12775120101393117</v>
      </c>
      <c r="E8245" s="211">
        <v>7.9950746198518011E-2</v>
      </c>
      <c r="F8245" s="211">
        <v>8.8304462260912348E-2</v>
      </c>
      <c r="G8245" s="211">
        <v>0.12512833369019855</v>
      </c>
      <c r="H8245" s="211">
        <v>0.10343045747772486</v>
      </c>
      <c r="I8245" s="211">
        <v>0.52099512677069204</v>
      </c>
      <c r="J8245" s="211">
        <v>0.44706010897677051</v>
      </c>
      <c r="K8245" s="211">
        <v>0.58378584396973843</v>
      </c>
      <c r="L8245" s="211">
        <v>0.27204709438052554</v>
      </c>
      <c r="M8245" s="211">
        <v>9.4884629436946588E-2</v>
      </c>
      <c r="N8245" s="211">
        <v>0.41179918637481661</v>
      </c>
      <c r="O8245" s="211">
        <v>0.71447360968595663</v>
      </c>
      <c r="P8245" s="211">
        <v>6.292058740449516E-2</v>
      </c>
      <c r="Q8245" s="211">
        <v>7.3058924895377714E-2</v>
      </c>
      <c r="R8245" s="211">
        <v>0.3992553168817688</v>
      </c>
      <c r="S8245" s="211">
        <v>0.29365815245369958</v>
      </c>
      <c r="T8245" s="211">
        <v>0.54585249311789319</v>
      </c>
      <c r="U8245" s="211">
        <v>0.38625839529134331</v>
      </c>
      <c r="V8245" s="211">
        <v>6.6013038736313256E-2</v>
      </c>
      <c r="W8245" s="211">
        <v>0.56125187028391932</v>
      </c>
      <c r="X8245" s="211">
        <v>0.32433840911965073</v>
      </c>
      <c r="Y8245" s="211">
        <v>0.61607130840363677</v>
      </c>
      <c r="Z8245" s="211">
        <v>0.14709063650240842</v>
      </c>
      <c r="AA8245" s="212">
        <v>0.1237412606797272</v>
      </c>
    </row>
    <row r="8246" spans="1:27" x14ac:dyDescent="0.35">
      <c r="A8246" s="210" t="s">
        <v>8922</v>
      </c>
      <c r="B8246" s="217">
        <v>147.87959097857905</v>
      </c>
      <c r="C8246" s="211">
        <v>5.2969691765013052E-2</v>
      </c>
      <c r="D8246" s="211">
        <v>0.12933915321998446</v>
      </c>
      <c r="E8246" s="211">
        <v>8.0027972921104515E-2</v>
      </c>
      <c r="F8246" s="211">
        <v>9.8080047605158038E-2</v>
      </c>
      <c r="G8246" s="211">
        <v>0.12005355082364842</v>
      </c>
      <c r="H8246" s="211">
        <v>0.11480025412221145</v>
      </c>
      <c r="I8246" s="211">
        <v>0.52781773254636921</v>
      </c>
      <c r="J8246" s="211">
        <v>0.43703510643878185</v>
      </c>
      <c r="K8246" s="211">
        <v>0.6439104769220747</v>
      </c>
      <c r="L8246" s="211">
        <v>0.27106479214587237</v>
      </c>
      <c r="M8246" s="211">
        <v>0.10475629339795572</v>
      </c>
      <c r="N8246" s="211">
        <v>0.53113307903580165</v>
      </c>
      <c r="O8246" s="211">
        <v>0.77137728128426075</v>
      </c>
      <c r="P8246" s="211">
        <v>6.7655006501291373E-2</v>
      </c>
      <c r="Q8246" s="211">
        <v>6.3494452635935367E-2</v>
      </c>
      <c r="R8246" s="211">
        <v>0.42071974115480504</v>
      </c>
      <c r="S8246" s="211">
        <v>0.32506062571097849</v>
      </c>
      <c r="T8246" s="211">
        <v>0.57525560871817616</v>
      </c>
      <c r="U8246" s="211">
        <v>0.4957543305507805</v>
      </c>
      <c r="V8246" s="211">
        <v>6.8311957294825504E-2</v>
      </c>
      <c r="W8246" s="211">
        <v>0.62713922297439628</v>
      </c>
      <c r="X8246" s="211">
        <v>0.27125390015044376</v>
      </c>
      <c r="Y8246" s="211">
        <v>0.66028454931123692</v>
      </c>
      <c r="Z8246" s="211">
        <v>0.14833292903708387</v>
      </c>
      <c r="AA8246" s="212">
        <v>0.1163630743470376</v>
      </c>
    </row>
    <row r="8247" spans="1:27" x14ac:dyDescent="0.35">
      <c r="A8247" s="210" t="s">
        <v>8923</v>
      </c>
      <c r="B8247" s="217">
        <v>153.62760910424694</v>
      </c>
      <c r="C8247" s="211">
        <v>7.183163726935847E-2</v>
      </c>
      <c r="D8247" s="211">
        <v>0.12005833550027854</v>
      </c>
      <c r="E8247" s="211">
        <v>8.3981954369573619E-2</v>
      </c>
      <c r="F8247" s="211">
        <v>0.1118530385841056</v>
      </c>
      <c r="G8247" s="211">
        <v>0.12545857320743437</v>
      </c>
      <c r="H8247" s="211">
        <v>0.11877342702335383</v>
      </c>
      <c r="I8247" s="211">
        <v>0.40732820615379983</v>
      </c>
      <c r="J8247" s="211">
        <v>0.45212485900056681</v>
      </c>
      <c r="K8247" s="211">
        <v>0.59214818609537068</v>
      </c>
      <c r="L8247" s="211">
        <v>0.27341370818203914</v>
      </c>
      <c r="M8247" s="211">
        <v>9.0644196454593318E-2</v>
      </c>
      <c r="N8247" s="211">
        <v>0.39368714036187086</v>
      </c>
      <c r="O8247" s="211">
        <v>0.64161544356919564</v>
      </c>
      <c r="P8247" s="211">
        <v>7.256608314267228E-2</v>
      </c>
      <c r="Q8247" s="211">
        <v>6.783236218526964E-2</v>
      </c>
      <c r="R8247" s="211">
        <v>0.43203907831012378</v>
      </c>
      <c r="S8247" s="211">
        <v>0.28742449088784205</v>
      </c>
      <c r="T8247" s="211">
        <v>0.60713555784028383</v>
      </c>
      <c r="U8247" s="211">
        <v>0.35135667093557477</v>
      </c>
      <c r="V8247" s="211">
        <v>0.15220832188874989</v>
      </c>
      <c r="W8247" s="211">
        <v>0.6297249162061519</v>
      </c>
      <c r="X8247" s="211">
        <v>0.32946850332845945</v>
      </c>
      <c r="Y8247" s="211">
        <v>0.61114950169733628</v>
      </c>
      <c r="Z8247" s="211">
        <v>0.14765220659248252</v>
      </c>
      <c r="AA8247" s="212">
        <v>0.1164606308802499</v>
      </c>
    </row>
    <row r="8248" spans="1:27" x14ac:dyDescent="0.35">
      <c r="A8248" s="210" t="s">
        <v>8924</v>
      </c>
      <c r="B8248" s="217">
        <v>113.84126522076227</v>
      </c>
      <c r="C8248" s="211">
        <v>7.5473439653500549E-2</v>
      </c>
      <c r="D8248" s="211">
        <v>0.12122515270611642</v>
      </c>
      <c r="E8248" s="211">
        <v>7.2006687356156091E-2</v>
      </c>
      <c r="F8248" s="211">
        <v>8.4844969093520961E-2</v>
      </c>
      <c r="G8248" s="211">
        <v>0.114889384255384</v>
      </c>
      <c r="H8248" s="211">
        <v>0.11595041045255501</v>
      </c>
      <c r="I8248" s="211">
        <v>0.48142991954081621</v>
      </c>
      <c r="J8248" s="211">
        <v>0.42628447940702507</v>
      </c>
      <c r="K8248" s="211">
        <v>0.5148702306669205</v>
      </c>
      <c r="L8248" s="211">
        <v>0.27426460090400179</v>
      </c>
      <c r="M8248" s="211">
        <v>8.7823658533621049E-2</v>
      </c>
      <c r="N8248" s="211">
        <v>0.50444504840362225</v>
      </c>
      <c r="O8248" s="211">
        <v>0.68201697862692678</v>
      </c>
      <c r="P8248" s="211">
        <v>6.5982326065711971E-2</v>
      </c>
      <c r="Q8248" s="211">
        <v>6.4706198654522901E-2</v>
      </c>
      <c r="R8248" s="211">
        <v>0.38290935312751423</v>
      </c>
      <c r="S8248" s="211">
        <v>0.36293613419489529</v>
      </c>
      <c r="T8248" s="211">
        <v>0.54028338437561119</v>
      </c>
      <c r="U8248" s="211">
        <v>0.46646073889026202</v>
      </c>
      <c r="V8248" s="211">
        <v>7.3383840475443357E-2</v>
      </c>
      <c r="W8248" s="211">
        <v>0.48764353697773538</v>
      </c>
      <c r="X8248" s="211">
        <v>0.30631582820566761</v>
      </c>
      <c r="Y8248" s="211">
        <v>0.66259914872408643</v>
      </c>
      <c r="Z8248" s="211">
        <v>0.1494884101714701</v>
      </c>
      <c r="AA8248" s="212">
        <v>0.12238196308870963</v>
      </c>
    </row>
    <row r="8249" spans="1:27" x14ac:dyDescent="0.35">
      <c r="A8249" s="210" t="s">
        <v>8925</v>
      </c>
      <c r="B8249" s="217">
        <v>115.62032436248467</v>
      </c>
      <c r="C8249" s="211">
        <v>5.1569813804785002E-2</v>
      </c>
      <c r="D8249" s="211">
        <v>0.12497416003632189</v>
      </c>
      <c r="E8249" s="211">
        <v>7.5725005099742018E-2</v>
      </c>
      <c r="F8249" s="211">
        <v>7.0258208668074904E-2</v>
      </c>
      <c r="G8249" s="211">
        <v>0.12359985796804893</v>
      </c>
      <c r="H8249" s="211">
        <v>0.11420482040926676</v>
      </c>
      <c r="I8249" s="211">
        <v>0.45786208268255768</v>
      </c>
      <c r="J8249" s="211">
        <v>0.46242394934472969</v>
      </c>
      <c r="K8249" s="211">
        <v>0.53857455672718901</v>
      </c>
      <c r="L8249" s="211">
        <v>0.27637360154076029</v>
      </c>
      <c r="M8249" s="211">
        <v>9.0070200479694329E-2</v>
      </c>
      <c r="N8249" s="211">
        <v>0.53560007936187137</v>
      </c>
      <c r="O8249" s="211">
        <v>0.53104760959994568</v>
      </c>
      <c r="P8249" s="211">
        <v>6.9231240926376614E-2</v>
      </c>
      <c r="Q8249" s="211">
        <v>0.11054437007689084</v>
      </c>
      <c r="R8249" s="211">
        <v>0.38626996432777005</v>
      </c>
      <c r="S8249" s="211">
        <v>0.26221917021836977</v>
      </c>
      <c r="T8249" s="211">
        <v>0.59327341322662341</v>
      </c>
      <c r="U8249" s="211">
        <v>0.38969886412586013</v>
      </c>
      <c r="V8249" s="211">
        <v>6.4583125359901267E-2</v>
      </c>
      <c r="W8249" s="211">
        <v>0.51017140403910421</v>
      </c>
      <c r="X8249" s="211">
        <v>0.39664400497392438</v>
      </c>
      <c r="Y8249" s="211">
        <v>0.7115770279947814</v>
      </c>
      <c r="Z8249" s="211">
        <v>0.14957542968520801</v>
      </c>
      <c r="AA8249" s="212">
        <v>0.12083513433827839</v>
      </c>
    </row>
    <row r="8250" spans="1:27" x14ac:dyDescent="0.35">
      <c r="A8250" s="210" t="s">
        <v>8926</v>
      </c>
      <c r="B8250" s="217">
        <v>118.84173100596313</v>
      </c>
      <c r="C8250" s="211">
        <v>6.4337997627749346E-2</v>
      </c>
      <c r="D8250" s="211">
        <v>0.13301117815636732</v>
      </c>
      <c r="E8250" s="211">
        <v>7.4755446922659161E-2</v>
      </c>
      <c r="F8250" s="211">
        <v>0.10640244745865599</v>
      </c>
      <c r="G8250" s="211">
        <v>0.1257070604992099</v>
      </c>
      <c r="H8250" s="211">
        <v>0.12142774160427544</v>
      </c>
      <c r="I8250" s="211">
        <v>0.45927310186929055</v>
      </c>
      <c r="J8250" s="211">
        <v>0.4260587752092776</v>
      </c>
      <c r="K8250" s="211">
        <v>0.61498138948209546</v>
      </c>
      <c r="L8250" s="211">
        <v>0.27854975432876616</v>
      </c>
      <c r="M8250" s="211">
        <v>9.3822666684197822E-2</v>
      </c>
      <c r="N8250" s="211">
        <v>0.48150732129170137</v>
      </c>
      <c r="O8250" s="211">
        <v>0.77059107942226401</v>
      </c>
      <c r="P8250" s="211">
        <v>6.8368548163741924E-2</v>
      </c>
      <c r="Q8250" s="211">
        <v>6.6983561061861735E-2</v>
      </c>
      <c r="R8250" s="211">
        <v>0.4494392027530757</v>
      </c>
      <c r="S8250" s="211">
        <v>0.37091823733303209</v>
      </c>
      <c r="T8250" s="211">
        <v>0.62292567388622466</v>
      </c>
      <c r="U8250" s="211">
        <v>0.34063917843571367</v>
      </c>
      <c r="V8250" s="211">
        <v>7.5075380528629276E-2</v>
      </c>
      <c r="W8250" s="211">
        <v>0.56791500978201559</v>
      </c>
      <c r="X8250" s="211">
        <v>0.32532411330875255</v>
      </c>
      <c r="Y8250" s="211">
        <v>0.67970542154142111</v>
      </c>
      <c r="Z8250" s="211">
        <v>0.14027932101035293</v>
      </c>
      <c r="AA8250" s="212">
        <v>0.127320029941865</v>
      </c>
    </row>
    <row r="8251" spans="1:27" x14ac:dyDescent="0.35">
      <c r="A8251" s="210" t="s">
        <v>8927</v>
      </c>
      <c r="B8251" s="217">
        <v>140.15646383235591</v>
      </c>
      <c r="C8251" s="211">
        <v>8.7273724462046842E-2</v>
      </c>
      <c r="D8251" s="211">
        <v>0.11441792568751023</v>
      </c>
      <c r="E8251" s="211">
        <v>7.714394722534923E-2</v>
      </c>
      <c r="F8251" s="211">
        <v>9.4634884266273242E-2</v>
      </c>
      <c r="G8251" s="211">
        <v>0.11553690965225819</v>
      </c>
      <c r="H8251" s="211">
        <v>0.11062600095670033</v>
      </c>
      <c r="I8251" s="211">
        <v>0.49689758936756173</v>
      </c>
      <c r="J8251" s="211">
        <v>0.40153210634555003</v>
      </c>
      <c r="K8251" s="211">
        <v>0.60990082910811882</v>
      </c>
      <c r="L8251" s="211">
        <v>0.28043778015244353</v>
      </c>
      <c r="M8251" s="211">
        <v>0.10715202871221022</v>
      </c>
      <c r="N8251" s="211">
        <v>0.48365606511492931</v>
      </c>
      <c r="O8251" s="211">
        <v>0.56592223565154887</v>
      </c>
      <c r="P8251" s="211">
        <v>6.7985878560236163E-2</v>
      </c>
      <c r="Q8251" s="211">
        <v>5.9687842660942181E-2</v>
      </c>
      <c r="R8251" s="211">
        <v>0.45247921006641917</v>
      </c>
      <c r="S8251" s="211">
        <v>0.27791374509990846</v>
      </c>
      <c r="T8251" s="211">
        <v>0.57302739904116584</v>
      </c>
      <c r="U8251" s="211">
        <v>0.42480951511046949</v>
      </c>
      <c r="V8251" s="211">
        <v>9.4629356059605943E-2</v>
      </c>
      <c r="W8251" s="211">
        <v>0.49247006839953489</v>
      </c>
      <c r="X8251" s="211">
        <v>0.35568922544541315</v>
      </c>
      <c r="Y8251" s="211">
        <v>0.61597659430896479</v>
      </c>
      <c r="Z8251" s="211">
        <v>0.14847089815142717</v>
      </c>
      <c r="AA8251" s="212">
        <v>0.11548233731921834</v>
      </c>
    </row>
    <row r="8252" spans="1:27" x14ac:dyDescent="0.35">
      <c r="A8252" s="210" t="s">
        <v>8928</v>
      </c>
      <c r="B8252" s="217">
        <v>137.96893015323951</v>
      </c>
      <c r="C8252" s="211">
        <v>7.3848365277978875E-2</v>
      </c>
      <c r="D8252" s="211">
        <v>0.12641589172824277</v>
      </c>
      <c r="E8252" s="211">
        <v>7.6590463037853163E-2</v>
      </c>
      <c r="F8252" s="211">
        <v>0.11220521036886033</v>
      </c>
      <c r="G8252" s="211">
        <v>0.12293608484225445</v>
      </c>
      <c r="H8252" s="211">
        <v>0.11018717701550415</v>
      </c>
      <c r="I8252" s="211">
        <v>0.43910255952288557</v>
      </c>
      <c r="J8252" s="211">
        <v>0.47884649386460615</v>
      </c>
      <c r="K8252" s="211">
        <v>0.62882782803331883</v>
      </c>
      <c r="L8252" s="211">
        <v>0.27327053665000678</v>
      </c>
      <c r="M8252" s="211">
        <v>9.2235157107202842E-2</v>
      </c>
      <c r="N8252" s="211">
        <v>0.38714977601101996</v>
      </c>
      <c r="O8252" s="211">
        <v>0.6386771884815271</v>
      </c>
      <c r="P8252" s="211">
        <v>7.2990777767168807E-2</v>
      </c>
      <c r="Q8252" s="211">
        <v>5.1126045899919315E-2</v>
      </c>
      <c r="R8252" s="211">
        <v>0.41153866880792428</v>
      </c>
      <c r="S8252" s="211">
        <v>0.37118444044042742</v>
      </c>
      <c r="T8252" s="211">
        <v>0.57643738764119035</v>
      </c>
      <c r="U8252" s="211">
        <v>0.37601094103363542</v>
      </c>
      <c r="V8252" s="211">
        <v>9.0767276300740315E-2</v>
      </c>
      <c r="W8252" s="211">
        <v>0.52825302532232354</v>
      </c>
      <c r="X8252" s="211">
        <v>0.31703773176463268</v>
      </c>
      <c r="Y8252" s="211">
        <v>0.67195368265673594</v>
      </c>
      <c r="Z8252" s="211">
        <v>0.1371863766034073</v>
      </c>
      <c r="AA8252" s="212">
        <v>0.11578887466293872</v>
      </c>
    </row>
    <row r="8253" spans="1:27" x14ac:dyDescent="0.35">
      <c r="A8253" s="210" t="s">
        <v>8929</v>
      </c>
      <c r="B8253" s="217">
        <v>135.93399990419627</v>
      </c>
      <c r="C8253" s="211">
        <v>7.5166333517226624E-2</v>
      </c>
      <c r="D8253" s="211">
        <v>0.12059460649694109</v>
      </c>
      <c r="E8253" s="211">
        <v>8.0087720041934415E-2</v>
      </c>
      <c r="F8253" s="211">
        <v>0.10603595692380775</v>
      </c>
      <c r="G8253" s="211">
        <v>0.11869182770286796</v>
      </c>
      <c r="H8253" s="211">
        <v>0.12916077439239193</v>
      </c>
      <c r="I8253" s="211">
        <v>0.52276423890378398</v>
      </c>
      <c r="J8253" s="211">
        <v>0.45575674685618145</v>
      </c>
      <c r="K8253" s="211">
        <v>0.59640573216962545</v>
      </c>
      <c r="L8253" s="211">
        <v>0.27561903787153891</v>
      </c>
      <c r="M8253" s="211">
        <v>8.132119073165274E-2</v>
      </c>
      <c r="N8253" s="211">
        <v>0.43104465985101725</v>
      </c>
      <c r="O8253" s="211">
        <v>0.69464454547733778</v>
      </c>
      <c r="P8253" s="211">
        <v>7.0463521159026155E-2</v>
      </c>
      <c r="Q8253" s="211">
        <v>5.4208299577458013E-2</v>
      </c>
      <c r="R8253" s="211">
        <v>0.42486764217410955</v>
      </c>
      <c r="S8253" s="211">
        <v>0.31421620273595996</v>
      </c>
      <c r="T8253" s="211">
        <v>0.48972316587860554</v>
      </c>
      <c r="U8253" s="211">
        <v>0.55311339928326941</v>
      </c>
      <c r="V8253" s="211">
        <v>8.9375863196248781E-2</v>
      </c>
      <c r="W8253" s="211">
        <v>0.55375539868914436</v>
      </c>
      <c r="X8253" s="211">
        <v>0.38184180076500651</v>
      </c>
      <c r="Y8253" s="211">
        <v>0.57745356527564784</v>
      </c>
      <c r="Z8253" s="211">
        <v>0.1431762780274958</v>
      </c>
      <c r="AA8253" s="212">
        <v>0.11720802335963151</v>
      </c>
    </row>
    <row r="8254" spans="1:27" x14ac:dyDescent="0.35">
      <c r="A8254" s="210" t="s">
        <v>8930</v>
      </c>
      <c r="B8254" s="217">
        <v>124.2436853518351</v>
      </c>
      <c r="C8254" s="211">
        <v>7.5694815205526914E-2</v>
      </c>
      <c r="D8254" s="211">
        <v>0.11590576753220817</v>
      </c>
      <c r="E8254" s="211">
        <v>8.3499356921847734E-2</v>
      </c>
      <c r="F8254" s="211">
        <v>9.661036438621172E-2</v>
      </c>
      <c r="G8254" s="211">
        <v>0.11554039508071369</v>
      </c>
      <c r="H8254" s="211">
        <v>0.11159869336990574</v>
      </c>
      <c r="I8254" s="211">
        <v>0.46504873731492019</v>
      </c>
      <c r="J8254" s="211">
        <v>0.47145753815993469</v>
      </c>
      <c r="K8254" s="211">
        <v>0.63415331892643778</v>
      </c>
      <c r="L8254" s="211">
        <v>0.27111638824436829</v>
      </c>
      <c r="M8254" s="211">
        <v>0.10000739132521516</v>
      </c>
      <c r="N8254" s="211">
        <v>0.37013531361927099</v>
      </c>
      <c r="O8254" s="211">
        <v>0.66126524933654141</v>
      </c>
      <c r="P8254" s="211">
        <v>6.5310307058069422E-2</v>
      </c>
      <c r="Q8254" s="211">
        <v>8.4541315800369735E-2</v>
      </c>
      <c r="R8254" s="211">
        <v>0.46982206962668238</v>
      </c>
      <c r="S8254" s="211">
        <v>0.27421948619764769</v>
      </c>
      <c r="T8254" s="211">
        <v>0.56954277487315119</v>
      </c>
      <c r="U8254" s="211">
        <v>0.45898918666844774</v>
      </c>
      <c r="V8254" s="211">
        <v>8.2121872955660521E-2</v>
      </c>
      <c r="W8254" s="211">
        <v>0.55179199196763085</v>
      </c>
      <c r="X8254" s="211">
        <v>0.25847138906337641</v>
      </c>
      <c r="Y8254" s="211">
        <v>0.62168579182802342</v>
      </c>
      <c r="Z8254" s="211">
        <v>0.14724152482328362</v>
      </c>
      <c r="AA8254" s="212">
        <v>0.12307273566910085</v>
      </c>
    </row>
    <row r="8255" spans="1:27" x14ac:dyDescent="0.35">
      <c r="A8255" s="210" t="s">
        <v>8931</v>
      </c>
      <c r="B8255" s="217">
        <v>121.80253751195956</v>
      </c>
      <c r="C8255" s="211">
        <v>5.1142951836970998E-2</v>
      </c>
      <c r="D8255" s="211">
        <v>0.13115790034101057</v>
      </c>
      <c r="E8255" s="211">
        <v>7.3971236711808497E-2</v>
      </c>
      <c r="F8255" s="211">
        <v>7.9212620434707004E-2</v>
      </c>
      <c r="G8255" s="211">
        <v>0.11357585179950484</v>
      </c>
      <c r="H8255" s="211">
        <v>0.12085305075611458</v>
      </c>
      <c r="I8255" s="211">
        <v>0.52593816340129251</v>
      </c>
      <c r="J8255" s="211">
        <v>0.45331764228807103</v>
      </c>
      <c r="K8255" s="211">
        <v>0.63796554128363703</v>
      </c>
      <c r="L8255" s="211">
        <v>0.26977388822092702</v>
      </c>
      <c r="M8255" s="211">
        <v>7.8239848944860843E-2</v>
      </c>
      <c r="N8255" s="211">
        <v>0.52018610335038851</v>
      </c>
      <c r="O8255" s="211">
        <v>0.72399653447179357</v>
      </c>
      <c r="P8255" s="211">
        <v>7.2759555585784896E-2</v>
      </c>
      <c r="Q8255" s="211">
        <v>8.3849477783988741E-2</v>
      </c>
      <c r="R8255" s="211">
        <v>0.37721790390808507</v>
      </c>
      <c r="S8255" s="211">
        <v>0.32225891560662767</v>
      </c>
      <c r="T8255" s="211">
        <v>0.48084262058172944</v>
      </c>
      <c r="U8255" s="211">
        <v>0.36425254033504367</v>
      </c>
      <c r="V8255" s="211">
        <v>5.933605917098364E-2</v>
      </c>
      <c r="W8255" s="211">
        <v>0.52926037099487933</v>
      </c>
      <c r="X8255" s="211">
        <v>0.31278268078012073</v>
      </c>
      <c r="Y8255" s="211">
        <v>0.65053498927806508</v>
      </c>
      <c r="Z8255" s="211">
        <v>0.14392565084285316</v>
      </c>
      <c r="AA8255" s="212">
        <v>0.11646661496957307</v>
      </c>
    </row>
    <row r="8256" spans="1:27" x14ac:dyDescent="0.35">
      <c r="A8256" s="210" t="s">
        <v>8932</v>
      </c>
      <c r="B8256" s="217">
        <v>185.98817100700683</v>
      </c>
      <c r="C8256" s="211">
        <v>5.5743983003810803E-2</v>
      </c>
      <c r="D8256" s="211">
        <v>0.1232389755860942</v>
      </c>
      <c r="E8256" s="211">
        <v>8.3184398219535549E-2</v>
      </c>
      <c r="F8256" s="211">
        <v>0.11456166129714236</v>
      </c>
      <c r="G8256" s="211">
        <v>0.11831791086030578</v>
      </c>
      <c r="H8256" s="211">
        <v>0.12025420783628941</v>
      </c>
      <c r="I8256" s="211">
        <v>0.49960676701485851</v>
      </c>
      <c r="J8256" s="211">
        <v>0.45075687109595164</v>
      </c>
      <c r="K8256" s="211">
        <v>0.56230035024639069</v>
      </c>
      <c r="L8256" s="211">
        <v>0.27515199784651539</v>
      </c>
      <c r="M8256" s="211">
        <v>9.6327388291741603E-2</v>
      </c>
      <c r="N8256" s="211">
        <v>0.37333359093135776</v>
      </c>
      <c r="O8256" s="211">
        <v>0.66822342727753825</v>
      </c>
      <c r="P8256" s="211">
        <v>6.8462944168543913E-2</v>
      </c>
      <c r="Q8256" s="211">
        <v>9.7666809027131776E-2</v>
      </c>
      <c r="R8256" s="211">
        <v>0.4265964550185824</v>
      </c>
      <c r="S8256" s="211">
        <v>0.2934165656339156</v>
      </c>
      <c r="T8256" s="211">
        <v>0.56250111738039965</v>
      </c>
      <c r="U8256" s="211">
        <v>0.43757729875245993</v>
      </c>
      <c r="V8256" s="211">
        <v>0.16188351884823984</v>
      </c>
      <c r="W8256" s="211">
        <v>0.56284798127756064</v>
      </c>
      <c r="X8256" s="211">
        <v>0.33261569620526465</v>
      </c>
      <c r="Y8256" s="211">
        <v>0.72053018548516323</v>
      </c>
      <c r="Z8256" s="211">
        <v>0.14862159698802427</v>
      </c>
      <c r="AA8256" s="212">
        <v>0.11070429483122224</v>
      </c>
    </row>
    <row r="8257" spans="1:27" x14ac:dyDescent="0.35">
      <c r="A8257" s="210" t="s">
        <v>8933</v>
      </c>
      <c r="B8257" s="217">
        <v>145.12953769600594</v>
      </c>
      <c r="C8257" s="211">
        <v>6.9836854414808677E-2</v>
      </c>
      <c r="D8257" s="211">
        <v>0.11948480754333531</v>
      </c>
      <c r="E8257" s="211">
        <v>7.4407172315011622E-2</v>
      </c>
      <c r="F8257" s="211">
        <v>7.1350463674837453E-2</v>
      </c>
      <c r="G8257" s="211">
        <v>0.12230973106876337</v>
      </c>
      <c r="H8257" s="211">
        <v>0.12004701400069603</v>
      </c>
      <c r="I8257" s="211">
        <v>0.41142122472590403</v>
      </c>
      <c r="J8257" s="211">
        <v>0.42819203088465219</v>
      </c>
      <c r="K8257" s="211">
        <v>0.56594937300840109</v>
      </c>
      <c r="L8257" s="211">
        <v>0.27230642863276694</v>
      </c>
      <c r="M8257" s="211">
        <v>8.7859915812115108E-2</v>
      </c>
      <c r="N8257" s="211">
        <v>0.43570431881837579</v>
      </c>
      <c r="O8257" s="211">
        <v>0.56123282709843503</v>
      </c>
      <c r="P8257" s="211">
        <v>6.7185087697287205E-2</v>
      </c>
      <c r="Q8257" s="211">
        <v>5.4374461916211828E-2</v>
      </c>
      <c r="R8257" s="211">
        <v>0.46725132851243339</v>
      </c>
      <c r="S8257" s="211">
        <v>0.35692074358866399</v>
      </c>
      <c r="T8257" s="211">
        <v>0.50099042038125774</v>
      </c>
      <c r="U8257" s="211">
        <v>0.38151909149392954</v>
      </c>
      <c r="V8257" s="211">
        <v>0.17999054632592282</v>
      </c>
      <c r="W8257" s="211">
        <v>0.4590130579854767</v>
      </c>
      <c r="X8257" s="211">
        <v>0.26961306703019255</v>
      </c>
      <c r="Y8257" s="211">
        <v>0.64315505789455174</v>
      </c>
      <c r="Z8257" s="211">
        <v>0.14836054940391827</v>
      </c>
      <c r="AA8257" s="212">
        <v>0.11766356140146983</v>
      </c>
    </row>
    <row r="8258" spans="1:27" x14ac:dyDescent="0.35">
      <c r="A8258" s="210" t="s">
        <v>8934</v>
      </c>
      <c r="B8258" s="217">
        <v>155.32319844002461</v>
      </c>
      <c r="C8258" s="211">
        <v>5.3580286516025838E-2</v>
      </c>
      <c r="D8258" s="211">
        <v>0.12589988363861743</v>
      </c>
      <c r="E8258" s="211">
        <v>7.1851245144214329E-2</v>
      </c>
      <c r="F8258" s="211">
        <v>8.0044389523333606E-2</v>
      </c>
      <c r="G8258" s="211">
        <v>0.11642140094846939</v>
      </c>
      <c r="H8258" s="211">
        <v>0.10487779759059884</v>
      </c>
      <c r="I8258" s="211">
        <v>0.47007397731006195</v>
      </c>
      <c r="J8258" s="211">
        <v>0.46610692243715396</v>
      </c>
      <c r="K8258" s="211">
        <v>0.55886267745858642</v>
      </c>
      <c r="L8258" s="211">
        <v>0.27130133658245714</v>
      </c>
      <c r="M8258" s="211">
        <v>0.10574302477162542</v>
      </c>
      <c r="N8258" s="211">
        <v>0.40983926734719522</v>
      </c>
      <c r="O8258" s="211">
        <v>0.74869676619938286</v>
      </c>
      <c r="P8258" s="211">
        <v>6.5549281959915315E-2</v>
      </c>
      <c r="Q8258" s="211">
        <v>0.12619034509455773</v>
      </c>
      <c r="R8258" s="211">
        <v>0.39703057066525238</v>
      </c>
      <c r="S8258" s="211">
        <v>0.38520989797375282</v>
      </c>
      <c r="T8258" s="211">
        <v>0.59977836399249329</v>
      </c>
      <c r="U8258" s="211">
        <v>0.38426277454015623</v>
      </c>
      <c r="V8258" s="211">
        <v>0.1321856112588623</v>
      </c>
      <c r="W8258" s="211">
        <v>0.60857920227864615</v>
      </c>
      <c r="X8258" s="211">
        <v>0.35664247686516121</v>
      </c>
      <c r="Y8258" s="211">
        <v>0.73370713455242176</v>
      </c>
      <c r="Z8258" s="211">
        <v>0.14800646595690914</v>
      </c>
      <c r="AA8258" s="212">
        <v>0.11677850390340387</v>
      </c>
    </row>
    <row r="8259" spans="1:27" x14ac:dyDescent="0.35">
      <c r="A8259" s="210" t="s">
        <v>8935</v>
      </c>
      <c r="B8259" s="217">
        <v>163.08162248936304</v>
      </c>
      <c r="C8259" s="211">
        <v>5.2855510427807624E-2</v>
      </c>
      <c r="D8259" s="211">
        <v>0.12582500073021591</v>
      </c>
      <c r="E8259" s="211">
        <v>6.9257759479245506E-2</v>
      </c>
      <c r="F8259" s="211">
        <v>9.485396910490948E-2</v>
      </c>
      <c r="G8259" s="211">
        <v>0.11715985899543213</v>
      </c>
      <c r="H8259" s="211">
        <v>0.11352872615607164</v>
      </c>
      <c r="I8259" s="211">
        <v>0.51292453234199953</v>
      </c>
      <c r="J8259" s="211">
        <v>0.46531067393926567</v>
      </c>
      <c r="K8259" s="211">
        <v>0.64513624968196071</v>
      </c>
      <c r="L8259" s="211">
        <v>0.27827352487337825</v>
      </c>
      <c r="M8259" s="211">
        <v>0.10150392452243044</v>
      </c>
      <c r="N8259" s="211">
        <v>0.38284463682903702</v>
      </c>
      <c r="O8259" s="211">
        <v>0.63682589317992011</v>
      </c>
      <c r="P8259" s="211">
        <v>6.459388665716076E-2</v>
      </c>
      <c r="Q8259" s="211">
        <v>0.10153257046241947</v>
      </c>
      <c r="R8259" s="211">
        <v>0.4855348946520191</v>
      </c>
      <c r="S8259" s="211">
        <v>0.33288323687054805</v>
      </c>
      <c r="T8259" s="211">
        <v>0.54526737014043336</v>
      </c>
      <c r="U8259" s="211">
        <v>0.41981177114647128</v>
      </c>
      <c r="V8259" s="211">
        <v>0.15635718938229554</v>
      </c>
      <c r="W8259" s="211">
        <v>0.52258317517028152</v>
      </c>
      <c r="X8259" s="211">
        <v>0.27325208563956066</v>
      </c>
      <c r="Y8259" s="211">
        <v>0.77504211597940054</v>
      </c>
      <c r="Z8259" s="211">
        <v>0.14726830517083525</v>
      </c>
      <c r="AA8259" s="212">
        <v>0.12254207912440208</v>
      </c>
    </row>
    <row r="8260" spans="1:27" x14ac:dyDescent="0.35">
      <c r="A8260" s="210" t="s">
        <v>8936</v>
      </c>
      <c r="B8260" s="217">
        <v>176.74212025494532</v>
      </c>
      <c r="C8260" s="211">
        <v>5.0466371110789977E-2</v>
      </c>
      <c r="D8260" s="211">
        <v>0.11821027310137663</v>
      </c>
      <c r="E8260" s="211">
        <v>8.2112525168944711E-2</v>
      </c>
      <c r="F8260" s="211">
        <v>8.9745525071418308E-2</v>
      </c>
      <c r="G8260" s="211">
        <v>0.11443441646771597</v>
      </c>
      <c r="H8260" s="211">
        <v>0.11385520562679463</v>
      </c>
      <c r="I8260" s="211">
        <v>0.49972518674326399</v>
      </c>
      <c r="J8260" s="211">
        <v>0.44777902961403193</v>
      </c>
      <c r="K8260" s="211">
        <v>0.63332391914888486</v>
      </c>
      <c r="L8260" s="211">
        <v>0.27629522869938894</v>
      </c>
      <c r="M8260" s="211">
        <v>0.11341134131355816</v>
      </c>
      <c r="N8260" s="211">
        <v>0.53036407147875175</v>
      </c>
      <c r="O8260" s="211">
        <v>0.5433479981230489</v>
      </c>
      <c r="P8260" s="211">
        <v>7.0779552842287458E-2</v>
      </c>
      <c r="Q8260" s="211">
        <v>8.3483740837905024E-2</v>
      </c>
      <c r="R8260" s="211">
        <v>0.43171496523754632</v>
      </c>
      <c r="S8260" s="211">
        <v>0.29908864909483612</v>
      </c>
      <c r="T8260" s="211">
        <v>0.57722064085842861</v>
      </c>
      <c r="U8260" s="211">
        <v>0.52529538399982156</v>
      </c>
      <c r="V8260" s="211">
        <v>0.10166932317441588</v>
      </c>
      <c r="W8260" s="211">
        <v>0.55778097512707037</v>
      </c>
      <c r="X8260" s="211">
        <v>0.31040414579102171</v>
      </c>
      <c r="Y8260" s="211">
        <v>0.64013387911927733</v>
      </c>
      <c r="Z8260" s="211">
        <v>0.14975225510958093</v>
      </c>
      <c r="AA8260" s="212">
        <v>0.11393067311919491</v>
      </c>
    </row>
    <row r="8261" spans="1:27" x14ac:dyDescent="0.35">
      <c r="A8261" s="210" t="s">
        <v>8937</v>
      </c>
      <c r="B8261" s="217">
        <v>127.93762012674729</v>
      </c>
      <c r="C8261" s="211">
        <v>6.6248259097011458E-2</v>
      </c>
      <c r="D8261" s="211">
        <v>0.12807485793332554</v>
      </c>
      <c r="E8261" s="211">
        <v>7.7521129606397995E-2</v>
      </c>
      <c r="F8261" s="211">
        <v>8.7470334896567747E-2</v>
      </c>
      <c r="G8261" s="211">
        <v>0.11734801913458145</v>
      </c>
      <c r="H8261" s="211">
        <v>0.12009598676988928</v>
      </c>
      <c r="I8261" s="211">
        <v>0.48189528633695355</v>
      </c>
      <c r="J8261" s="211">
        <v>0.47579284127669663</v>
      </c>
      <c r="K8261" s="211">
        <v>0.62645230060492152</v>
      </c>
      <c r="L8261" s="211">
        <v>0.27357271870625877</v>
      </c>
      <c r="M8261" s="211">
        <v>0.10065192020515457</v>
      </c>
      <c r="N8261" s="211">
        <v>0.48027236109259114</v>
      </c>
      <c r="O8261" s="211">
        <v>0.66865797223463053</v>
      </c>
      <c r="P8261" s="211">
        <v>6.6076533108952354E-2</v>
      </c>
      <c r="Q8261" s="211">
        <v>9.5830433722901454E-2</v>
      </c>
      <c r="R8261" s="211">
        <v>0.46384890194052542</v>
      </c>
      <c r="S8261" s="211">
        <v>0.30186119659195798</v>
      </c>
      <c r="T8261" s="211">
        <v>0.5239221036974735</v>
      </c>
      <c r="U8261" s="211">
        <v>0.40277230395475316</v>
      </c>
      <c r="V8261" s="211">
        <v>7.8439103941385702E-2</v>
      </c>
      <c r="W8261" s="211">
        <v>0.5157070860019618</v>
      </c>
      <c r="X8261" s="211">
        <v>0.31060312004143598</v>
      </c>
      <c r="Y8261" s="211">
        <v>0.63209590491225986</v>
      </c>
      <c r="Z8261" s="211">
        <v>0.14937816724876127</v>
      </c>
      <c r="AA8261" s="212">
        <v>0.11862490205585044</v>
      </c>
    </row>
    <row r="8262" spans="1:27" x14ac:dyDescent="0.35">
      <c r="A8262" s="210" t="s">
        <v>8938</v>
      </c>
      <c r="B8262" s="217">
        <v>212.78044604548685</v>
      </c>
      <c r="C8262" s="211">
        <v>5.9300720345936239E-2</v>
      </c>
      <c r="D8262" s="211">
        <v>0.1155126068936546</v>
      </c>
      <c r="E8262" s="211">
        <v>7.9050141632628551E-2</v>
      </c>
      <c r="F8262" s="211">
        <v>6.7334938940991629E-2</v>
      </c>
      <c r="G8262" s="211">
        <v>0.12192051604959442</v>
      </c>
      <c r="H8262" s="211">
        <v>0.12132766988883331</v>
      </c>
      <c r="I8262" s="211">
        <v>0.40646138222161859</v>
      </c>
      <c r="J8262" s="211">
        <v>0.4372920402020532</v>
      </c>
      <c r="K8262" s="211">
        <v>0.61088944292631275</v>
      </c>
      <c r="L8262" s="211">
        <v>0.27220615839551088</v>
      </c>
      <c r="M8262" s="211">
        <v>0.11212329726056174</v>
      </c>
      <c r="N8262" s="211">
        <v>0.39577102355780486</v>
      </c>
      <c r="O8262" s="211">
        <v>0.7376289365990939</v>
      </c>
      <c r="P8262" s="211">
        <v>6.9746154777096614E-2</v>
      </c>
      <c r="Q8262" s="211">
        <v>5.3331333762966698E-2</v>
      </c>
      <c r="R8262" s="211">
        <v>0.46342157642466714</v>
      </c>
      <c r="S8262" s="211">
        <v>0.41859268698030899</v>
      </c>
      <c r="T8262" s="211">
        <v>0.56938871062969965</v>
      </c>
      <c r="U8262" s="211">
        <v>0.46129489399517576</v>
      </c>
      <c r="V8262" s="211">
        <v>0.18118403021332133</v>
      </c>
      <c r="W8262" s="211">
        <v>0.57776904722966382</v>
      </c>
      <c r="X8262" s="211">
        <v>0.25929991933275032</v>
      </c>
      <c r="Y8262" s="211">
        <v>0.71416221493765286</v>
      </c>
      <c r="Z8262" s="211">
        <v>0.14750096773661259</v>
      </c>
      <c r="AA8262" s="212">
        <v>0.11493701546152642</v>
      </c>
    </row>
    <row r="8263" spans="1:27" x14ac:dyDescent="0.35">
      <c r="A8263" s="210" t="s">
        <v>8939</v>
      </c>
      <c r="B8263" s="217">
        <v>123.56181022547459</v>
      </c>
      <c r="C8263" s="211">
        <v>7.2125829998948038E-2</v>
      </c>
      <c r="D8263" s="211">
        <v>0.11802023957377722</v>
      </c>
      <c r="E8263" s="211">
        <v>6.7436920957853391E-2</v>
      </c>
      <c r="F8263" s="211">
        <v>7.3053041955270598E-2</v>
      </c>
      <c r="G8263" s="211">
        <v>0.11806543533294332</v>
      </c>
      <c r="H8263" s="211">
        <v>0.11825470749491336</v>
      </c>
      <c r="I8263" s="211">
        <v>0.45832570636954462</v>
      </c>
      <c r="J8263" s="211">
        <v>0.44725761429982108</v>
      </c>
      <c r="K8263" s="211">
        <v>0.64452791493870265</v>
      </c>
      <c r="L8263" s="211">
        <v>0.28148802211359453</v>
      </c>
      <c r="M8263" s="211">
        <v>8.4767215790783973E-2</v>
      </c>
      <c r="N8263" s="211">
        <v>0.35856604287677912</v>
      </c>
      <c r="O8263" s="211">
        <v>0.55185877074155576</v>
      </c>
      <c r="P8263" s="211">
        <v>6.9213751969973925E-2</v>
      </c>
      <c r="Q8263" s="211">
        <v>6.299406405864573E-2</v>
      </c>
      <c r="R8263" s="211">
        <v>0.37751805681433553</v>
      </c>
      <c r="S8263" s="211">
        <v>0.41578514041498599</v>
      </c>
      <c r="T8263" s="211">
        <v>0.53012289712920735</v>
      </c>
      <c r="U8263" s="211">
        <v>0.5302454819537239</v>
      </c>
      <c r="V8263" s="211">
        <v>8.4505658663538957E-2</v>
      </c>
      <c r="W8263" s="211">
        <v>0.56167936434552479</v>
      </c>
      <c r="X8263" s="211">
        <v>0.30019274117636457</v>
      </c>
      <c r="Y8263" s="211">
        <v>0.6264680111495613</v>
      </c>
      <c r="Z8263" s="211">
        <v>0.14463882680416815</v>
      </c>
      <c r="AA8263" s="212">
        <v>0.11981251924615559</v>
      </c>
    </row>
    <row r="8264" spans="1:27" x14ac:dyDescent="0.35">
      <c r="A8264" s="210" t="s">
        <v>8940</v>
      </c>
      <c r="B8264" s="217">
        <v>125.96662915397398</v>
      </c>
      <c r="C8264" s="211">
        <v>6.5566413381852456E-2</v>
      </c>
      <c r="D8264" s="211">
        <v>0.12659452898133683</v>
      </c>
      <c r="E8264" s="211">
        <v>7.2952710450434957E-2</v>
      </c>
      <c r="F8264" s="211">
        <v>8.6758247582292045E-2</v>
      </c>
      <c r="G8264" s="211">
        <v>0.12263951332283463</v>
      </c>
      <c r="H8264" s="211">
        <v>0.12075939005571412</v>
      </c>
      <c r="I8264" s="211">
        <v>0.46756312202398198</v>
      </c>
      <c r="J8264" s="211">
        <v>0.39140160171206501</v>
      </c>
      <c r="K8264" s="211">
        <v>0.51413980196506837</v>
      </c>
      <c r="L8264" s="211">
        <v>0.27723798747332973</v>
      </c>
      <c r="M8264" s="211">
        <v>9.3167486914899816E-2</v>
      </c>
      <c r="N8264" s="211">
        <v>0.58622924743581506</v>
      </c>
      <c r="O8264" s="211">
        <v>0.7311530790240186</v>
      </c>
      <c r="P8264" s="211">
        <v>6.3317809922367657E-2</v>
      </c>
      <c r="Q8264" s="211">
        <v>9.5021358021688582E-2</v>
      </c>
      <c r="R8264" s="211">
        <v>0.47068103879179324</v>
      </c>
      <c r="S8264" s="211">
        <v>0.40004568996665379</v>
      </c>
      <c r="T8264" s="211">
        <v>0.56013633837525356</v>
      </c>
      <c r="U8264" s="211">
        <v>0.4461673410223434</v>
      </c>
      <c r="V8264" s="211">
        <v>5.9567283631020623E-2</v>
      </c>
      <c r="W8264" s="211">
        <v>0.57613342652840593</v>
      </c>
      <c r="X8264" s="211">
        <v>0.26616695148582392</v>
      </c>
      <c r="Y8264" s="211">
        <v>0.72063553886601461</v>
      </c>
      <c r="Z8264" s="211">
        <v>0.14541292630109398</v>
      </c>
      <c r="AA8264" s="212">
        <v>0.11406089029297478</v>
      </c>
    </row>
    <row r="8265" spans="1:27" x14ac:dyDescent="0.35">
      <c r="A8265" s="210" t="s">
        <v>8941</v>
      </c>
      <c r="B8265" s="217">
        <v>120.94874488586467</v>
      </c>
      <c r="C8265" s="211">
        <v>7.1609569926102637E-2</v>
      </c>
      <c r="D8265" s="211">
        <v>0.12513988688398159</v>
      </c>
      <c r="E8265" s="211">
        <v>6.8136214724201088E-2</v>
      </c>
      <c r="F8265" s="211">
        <v>0.12292364644644925</v>
      </c>
      <c r="G8265" s="211">
        <v>0.1218199391056239</v>
      </c>
      <c r="H8265" s="211">
        <v>0.10298317930653633</v>
      </c>
      <c r="I8265" s="211">
        <v>0.43138604787586876</v>
      </c>
      <c r="J8265" s="211">
        <v>0.46783813982773936</v>
      </c>
      <c r="K8265" s="211">
        <v>0.54995730636458284</v>
      </c>
      <c r="L8265" s="211">
        <v>0.27047321510447547</v>
      </c>
      <c r="M8265" s="211">
        <v>0.11011085519987326</v>
      </c>
      <c r="N8265" s="211">
        <v>0.42990030230606069</v>
      </c>
      <c r="O8265" s="211">
        <v>0.64653714378415961</v>
      </c>
      <c r="P8265" s="211">
        <v>6.4676547496459361E-2</v>
      </c>
      <c r="Q8265" s="211">
        <v>0.12911719939756033</v>
      </c>
      <c r="R8265" s="211">
        <v>0.43189917663532496</v>
      </c>
      <c r="S8265" s="211">
        <v>0.37567817348915689</v>
      </c>
      <c r="T8265" s="211">
        <v>0.52108174688302444</v>
      </c>
      <c r="U8265" s="211">
        <v>0.39172796373242047</v>
      </c>
      <c r="V8265" s="211">
        <v>6.9210827426906429E-2</v>
      </c>
      <c r="W8265" s="211">
        <v>0.53742787364213718</v>
      </c>
      <c r="X8265" s="211">
        <v>0.39563930903946515</v>
      </c>
      <c r="Y8265" s="211">
        <v>0.64504995628720119</v>
      </c>
      <c r="Z8265" s="211">
        <v>0.14665882393822319</v>
      </c>
      <c r="AA8265" s="212">
        <v>0.11444846140943679</v>
      </c>
    </row>
    <row r="8266" spans="1:27" x14ac:dyDescent="0.35">
      <c r="A8266" s="210" t="s">
        <v>8942</v>
      </c>
      <c r="B8266" s="217">
        <v>125.34890835978561</v>
      </c>
      <c r="C8266" s="211">
        <v>8.0105292978634321E-2</v>
      </c>
      <c r="D8266" s="211">
        <v>0.12505744118442924</v>
      </c>
      <c r="E8266" s="211">
        <v>7.1537701001483878E-2</v>
      </c>
      <c r="F8266" s="211">
        <v>8.2408226375667332E-2</v>
      </c>
      <c r="G8266" s="211">
        <v>0.12463520225524999</v>
      </c>
      <c r="H8266" s="211">
        <v>0.10708105563321547</v>
      </c>
      <c r="I8266" s="211">
        <v>0.4799886130527552</v>
      </c>
      <c r="J8266" s="211">
        <v>0.46592599032043464</v>
      </c>
      <c r="K8266" s="211">
        <v>0.59316502077024014</v>
      </c>
      <c r="L8266" s="211">
        <v>0.2740632550213456</v>
      </c>
      <c r="M8266" s="211">
        <v>0.11222430228963524</v>
      </c>
      <c r="N8266" s="211">
        <v>0.48017517938170107</v>
      </c>
      <c r="O8266" s="211">
        <v>0.58943334402456637</v>
      </c>
      <c r="P8266" s="211">
        <v>7.1202310740351965E-2</v>
      </c>
      <c r="Q8266" s="211">
        <v>8.6978748158765454E-2</v>
      </c>
      <c r="R8266" s="211">
        <v>0.44565865615802103</v>
      </c>
      <c r="S8266" s="211">
        <v>0.32542455804104398</v>
      </c>
      <c r="T8266" s="211">
        <v>0.56474074836881871</v>
      </c>
      <c r="U8266" s="211">
        <v>0.45587214031602952</v>
      </c>
      <c r="V8266" s="211">
        <v>7.0151840541728155E-2</v>
      </c>
      <c r="W8266" s="211">
        <v>0.5488248079178033</v>
      </c>
      <c r="X8266" s="211">
        <v>0.26720989448835619</v>
      </c>
      <c r="Y8266" s="211">
        <v>0.62662499394378302</v>
      </c>
      <c r="Z8266" s="211">
        <v>0.14612950991515522</v>
      </c>
      <c r="AA8266" s="212">
        <v>0.12445178442728627</v>
      </c>
    </row>
    <row r="8267" spans="1:27" x14ac:dyDescent="0.35">
      <c r="A8267" s="210" t="s">
        <v>8943</v>
      </c>
      <c r="B8267" s="217">
        <v>144.15953801212459</v>
      </c>
      <c r="C8267" s="211">
        <v>5.4656863281602686E-2</v>
      </c>
      <c r="D8267" s="211">
        <v>0.12760119458740055</v>
      </c>
      <c r="E8267" s="211">
        <v>7.3559007817462677E-2</v>
      </c>
      <c r="F8267" s="211">
        <v>9.6927187394245357E-2</v>
      </c>
      <c r="G8267" s="211">
        <v>0.11721407180979979</v>
      </c>
      <c r="H8267" s="211">
        <v>0.12013601039073783</v>
      </c>
      <c r="I8267" s="211">
        <v>0.53795618305413995</v>
      </c>
      <c r="J8267" s="211">
        <v>0.4335528354813612</v>
      </c>
      <c r="K8267" s="211">
        <v>0.59570165951121634</v>
      </c>
      <c r="L8267" s="211">
        <v>0.27872842010987853</v>
      </c>
      <c r="M8267" s="211">
        <v>9.2366067372154498E-2</v>
      </c>
      <c r="N8267" s="211">
        <v>0.37378283231154297</v>
      </c>
      <c r="O8267" s="211">
        <v>0.6171511776630948</v>
      </c>
      <c r="P8267" s="211">
        <v>7.1283842469645836E-2</v>
      </c>
      <c r="Q8267" s="211">
        <v>7.0613533718567642E-2</v>
      </c>
      <c r="R8267" s="211">
        <v>0.44918467804964657</v>
      </c>
      <c r="S8267" s="211">
        <v>0.27282572680910594</v>
      </c>
      <c r="T8267" s="211">
        <v>0.57916821033239652</v>
      </c>
      <c r="U8267" s="211">
        <v>0.35474420773881915</v>
      </c>
      <c r="V8267" s="211">
        <v>0.16802995470416954</v>
      </c>
      <c r="W8267" s="211">
        <v>0.55546530574633524</v>
      </c>
      <c r="X8267" s="211">
        <v>0.32862066583126215</v>
      </c>
      <c r="Y8267" s="211">
        <v>0.68282534665485761</v>
      </c>
      <c r="Z8267" s="211">
        <v>0.14952356819793763</v>
      </c>
      <c r="AA8267" s="212">
        <v>0.12497719387124909</v>
      </c>
    </row>
    <row r="8268" spans="1:27" x14ac:dyDescent="0.35">
      <c r="A8268" s="210" t="s">
        <v>8944</v>
      </c>
      <c r="B8268" s="217">
        <v>146.01523133120088</v>
      </c>
      <c r="C8268" s="211">
        <v>7.1714772673401206E-2</v>
      </c>
      <c r="D8268" s="211">
        <v>0.12401181679967448</v>
      </c>
      <c r="E8268" s="211">
        <v>7.4074082315132891E-2</v>
      </c>
      <c r="F8268" s="211">
        <v>9.6113239060117581E-2</v>
      </c>
      <c r="G8268" s="211">
        <v>0.11557732932510946</v>
      </c>
      <c r="H8268" s="211">
        <v>0.11509002419562499</v>
      </c>
      <c r="I8268" s="211">
        <v>0.48946879410825672</v>
      </c>
      <c r="J8268" s="211">
        <v>0.49344588360307279</v>
      </c>
      <c r="K8268" s="211">
        <v>0.62239795753916582</v>
      </c>
      <c r="L8268" s="211">
        <v>0.27846526571967234</v>
      </c>
      <c r="M8268" s="211">
        <v>0.10230728723665611</v>
      </c>
      <c r="N8268" s="211">
        <v>0.48242575613640626</v>
      </c>
      <c r="O8268" s="211">
        <v>0.60409775209270433</v>
      </c>
      <c r="P8268" s="211">
        <v>6.8940045964561644E-2</v>
      </c>
      <c r="Q8268" s="211">
        <v>9.2101168450918453E-2</v>
      </c>
      <c r="R8268" s="211">
        <v>0.43351129814762152</v>
      </c>
      <c r="S8268" s="211">
        <v>0.36286042458533407</v>
      </c>
      <c r="T8268" s="211">
        <v>0.56035812906556326</v>
      </c>
      <c r="U8268" s="211">
        <v>0.56062206482403321</v>
      </c>
      <c r="V8268" s="211">
        <v>7.6601383942170226E-2</v>
      </c>
      <c r="W8268" s="211">
        <v>0.56894298659806686</v>
      </c>
      <c r="X8268" s="211">
        <v>0.3872963428829333</v>
      </c>
      <c r="Y8268" s="211">
        <v>0.59193280261023162</v>
      </c>
      <c r="Z8268" s="211">
        <v>0.14856686242432837</v>
      </c>
      <c r="AA8268" s="212">
        <v>0.11507284271436287</v>
      </c>
    </row>
    <row r="8269" spans="1:27" x14ac:dyDescent="0.35">
      <c r="A8269" s="210" t="s">
        <v>8945</v>
      </c>
      <c r="B8269" s="217">
        <v>127.17446944662478</v>
      </c>
      <c r="C8269" s="211">
        <v>5.2129855508460859E-2</v>
      </c>
      <c r="D8269" s="211">
        <v>0.13321629442015395</v>
      </c>
      <c r="E8269" s="211">
        <v>7.952036680352445E-2</v>
      </c>
      <c r="F8269" s="211">
        <v>0.11636712931563446</v>
      </c>
      <c r="G8269" s="211">
        <v>0.12087714873416208</v>
      </c>
      <c r="H8269" s="211">
        <v>0.10694015094825399</v>
      </c>
      <c r="I8269" s="211">
        <v>0.5065848098295227</v>
      </c>
      <c r="J8269" s="211">
        <v>0.42863369275447155</v>
      </c>
      <c r="K8269" s="211">
        <v>0.59964444573739972</v>
      </c>
      <c r="L8269" s="211">
        <v>0.27524334493414243</v>
      </c>
      <c r="M8269" s="211">
        <v>9.5222780308366936E-2</v>
      </c>
      <c r="N8269" s="211">
        <v>0.37149902011224711</v>
      </c>
      <c r="O8269" s="211">
        <v>0.76979707756007909</v>
      </c>
      <c r="P8269" s="211">
        <v>6.4967681679707359E-2</v>
      </c>
      <c r="Q8269" s="211">
        <v>0.10079352944473492</v>
      </c>
      <c r="R8269" s="211">
        <v>0.43234451270707019</v>
      </c>
      <c r="S8269" s="211">
        <v>0.35111124066883115</v>
      </c>
      <c r="T8269" s="211">
        <v>0.54845339900421242</v>
      </c>
      <c r="U8269" s="211">
        <v>0.39189919811200186</v>
      </c>
      <c r="V8269" s="211">
        <v>8.9327384146495353E-2</v>
      </c>
      <c r="W8269" s="211">
        <v>0.50290943024462964</v>
      </c>
      <c r="X8269" s="211">
        <v>0.29944618378159105</v>
      </c>
      <c r="Y8269" s="211">
        <v>0.64488313589280033</v>
      </c>
      <c r="Z8269" s="211">
        <v>0.14992080261303195</v>
      </c>
      <c r="AA8269" s="212">
        <v>0.11812823626252326</v>
      </c>
    </row>
    <row r="8270" spans="1:27" x14ac:dyDescent="0.35">
      <c r="A8270" s="210" t="s">
        <v>8946</v>
      </c>
      <c r="B8270" s="217">
        <v>145.74060769623719</v>
      </c>
      <c r="C8270" s="211">
        <v>5.7219944456323932E-2</v>
      </c>
      <c r="D8270" s="211">
        <v>0.1231284478173528</v>
      </c>
      <c r="E8270" s="211">
        <v>7.5980119848070224E-2</v>
      </c>
      <c r="F8270" s="211">
        <v>0.10035232077852306</v>
      </c>
      <c r="G8270" s="211">
        <v>0.11419995440991665</v>
      </c>
      <c r="H8270" s="211">
        <v>0.11592281369958382</v>
      </c>
      <c r="I8270" s="211">
        <v>0.52087981885002954</v>
      </c>
      <c r="J8270" s="211">
        <v>0.44949823030698643</v>
      </c>
      <c r="K8270" s="211">
        <v>0.62379255321273386</v>
      </c>
      <c r="L8270" s="211">
        <v>0.27686805617048044</v>
      </c>
      <c r="M8270" s="211">
        <v>0.10062102697138321</v>
      </c>
      <c r="N8270" s="211">
        <v>0.42982885690996081</v>
      </c>
      <c r="O8270" s="211">
        <v>0.64361936726699942</v>
      </c>
      <c r="P8270" s="211">
        <v>7.2002046276866682E-2</v>
      </c>
      <c r="Q8270" s="211">
        <v>7.5708560394076488E-2</v>
      </c>
      <c r="R8270" s="211">
        <v>0.42800589278083689</v>
      </c>
      <c r="S8270" s="211">
        <v>0.27124962316209178</v>
      </c>
      <c r="T8270" s="211">
        <v>0.52040838780486298</v>
      </c>
      <c r="U8270" s="211">
        <v>0.31839257756719086</v>
      </c>
      <c r="V8270" s="211">
        <v>0.17250704521489579</v>
      </c>
      <c r="W8270" s="211">
        <v>0.48135819737545615</v>
      </c>
      <c r="X8270" s="211">
        <v>0.35385037008473236</v>
      </c>
      <c r="Y8270" s="211">
        <v>0.62595150363112884</v>
      </c>
      <c r="Z8270" s="211">
        <v>0.14850665362849547</v>
      </c>
      <c r="AA8270" s="212">
        <v>0.12397087441966008</v>
      </c>
    </row>
    <row r="8271" spans="1:27" x14ac:dyDescent="0.35">
      <c r="A8271" s="210" t="s">
        <v>8947</v>
      </c>
      <c r="B8271" s="217">
        <v>141.63662347360918</v>
      </c>
      <c r="C8271" s="211">
        <v>6.0240885680440573E-2</v>
      </c>
      <c r="D8271" s="211">
        <v>0.11737408053306958</v>
      </c>
      <c r="E8271" s="211">
        <v>7.8996425014587701E-2</v>
      </c>
      <c r="F8271" s="211">
        <v>9.6177432525574522E-2</v>
      </c>
      <c r="G8271" s="211">
        <v>0.11991003007549333</v>
      </c>
      <c r="H8271" s="211">
        <v>0.12776570742856616</v>
      </c>
      <c r="I8271" s="211">
        <v>0.47966134216098011</v>
      </c>
      <c r="J8271" s="211">
        <v>0.45381417822630654</v>
      </c>
      <c r="K8271" s="211">
        <v>0.63876484969820635</v>
      </c>
      <c r="L8271" s="211">
        <v>0.27489691394000348</v>
      </c>
      <c r="M8271" s="211">
        <v>8.02977437884832E-2</v>
      </c>
      <c r="N8271" s="211">
        <v>0.44803391433907835</v>
      </c>
      <c r="O8271" s="211">
        <v>0.731038134828632</v>
      </c>
      <c r="P8271" s="211">
        <v>6.9472095091509894E-2</v>
      </c>
      <c r="Q8271" s="211">
        <v>6.9660094155969216E-2</v>
      </c>
      <c r="R8271" s="211">
        <v>0.42844851277334223</v>
      </c>
      <c r="S8271" s="211">
        <v>0.42267310345700737</v>
      </c>
      <c r="T8271" s="211">
        <v>0.55515881997871785</v>
      </c>
      <c r="U8271" s="211">
        <v>0.44080506142014142</v>
      </c>
      <c r="V8271" s="211">
        <v>0.11718816956984746</v>
      </c>
      <c r="W8271" s="211">
        <v>0.49377974084490611</v>
      </c>
      <c r="X8271" s="211">
        <v>0.3206757762938105</v>
      </c>
      <c r="Y8271" s="211">
        <v>0.61205968526864207</v>
      </c>
      <c r="Z8271" s="211">
        <v>0.14970798741231403</v>
      </c>
      <c r="AA8271" s="212">
        <v>0.11916921173919556</v>
      </c>
    </row>
    <row r="8272" spans="1:27" x14ac:dyDescent="0.35">
      <c r="A8272" s="210" t="s">
        <v>8948</v>
      </c>
      <c r="B8272" s="217">
        <v>143.53159087751104</v>
      </c>
      <c r="C8272" s="211">
        <v>6.3156614973564645E-2</v>
      </c>
      <c r="D8272" s="211">
        <v>0.12225444918619101</v>
      </c>
      <c r="E8272" s="211">
        <v>7.7652068571402902E-2</v>
      </c>
      <c r="F8272" s="211">
        <v>0.10961205636183086</v>
      </c>
      <c r="G8272" s="211">
        <v>0.11501062563414155</v>
      </c>
      <c r="H8272" s="211">
        <v>0.12127793071130291</v>
      </c>
      <c r="I8272" s="211">
        <v>0.44169629305401253</v>
      </c>
      <c r="J8272" s="211">
        <v>0.43038713078178881</v>
      </c>
      <c r="K8272" s="211">
        <v>0.55392323461580639</v>
      </c>
      <c r="L8272" s="211">
        <v>0.27305437021825485</v>
      </c>
      <c r="M8272" s="211">
        <v>9.370634538093095E-2</v>
      </c>
      <c r="N8272" s="211">
        <v>0.52955789481942384</v>
      </c>
      <c r="O8272" s="211">
        <v>0.742526084816441</v>
      </c>
      <c r="P8272" s="211">
        <v>6.9270992770073106E-2</v>
      </c>
      <c r="Q8272" s="211">
        <v>0.14662569969798245</v>
      </c>
      <c r="R8272" s="211">
        <v>0.43438452029468766</v>
      </c>
      <c r="S8272" s="211">
        <v>0.39812855715586082</v>
      </c>
      <c r="T8272" s="211">
        <v>0.57735142782506044</v>
      </c>
      <c r="U8272" s="211">
        <v>0.54637363053542221</v>
      </c>
      <c r="V8272" s="211">
        <v>6.5368709354346882E-2</v>
      </c>
      <c r="W8272" s="211">
        <v>0.59404005491927836</v>
      </c>
      <c r="X8272" s="211">
        <v>0.34783470834530211</v>
      </c>
      <c r="Y8272" s="211">
        <v>0.71824930208145932</v>
      </c>
      <c r="Z8272" s="211">
        <v>0.14241316953710598</v>
      </c>
      <c r="AA8272" s="212">
        <v>0.11834661216871412</v>
      </c>
    </row>
    <row r="8273" spans="1:27" x14ac:dyDescent="0.35">
      <c r="A8273" s="210" t="s">
        <v>8949</v>
      </c>
      <c r="B8273" s="217">
        <v>140.32019343724863</v>
      </c>
      <c r="C8273" s="211">
        <v>5.1618121554987031E-2</v>
      </c>
      <c r="D8273" s="211">
        <v>0.13198771899695355</v>
      </c>
      <c r="E8273" s="211">
        <v>8.6531619016637459E-2</v>
      </c>
      <c r="F8273" s="211">
        <v>7.2729686819224051E-2</v>
      </c>
      <c r="G8273" s="211">
        <v>0.11475713489391019</v>
      </c>
      <c r="H8273" s="211">
        <v>0.11909760863141446</v>
      </c>
      <c r="I8273" s="211">
        <v>0.46646579617446249</v>
      </c>
      <c r="J8273" s="211">
        <v>0.47968658071984493</v>
      </c>
      <c r="K8273" s="211">
        <v>0.60039172533870622</v>
      </c>
      <c r="L8273" s="211">
        <v>0.27520243314647791</v>
      </c>
      <c r="M8273" s="211">
        <v>9.6781190746449627E-2</v>
      </c>
      <c r="N8273" s="211">
        <v>0.47192872183342649</v>
      </c>
      <c r="O8273" s="211">
        <v>0.66270212692894048</v>
      </c>
      <c r="P8273" s="211">
        <v>6.5622056501656964E-2</v>
      </c>
      <c r="Q8273" s="211">
        <v>8.0989560201669974E-2</v>
      </c>
      <c r="R8273" s="211">
        <v>0.41452893511933442</v>
      </c>
      <c r="S8273" s="211">
        <v>0.32140479126292854</v>
      </c>
      <c r="T8273" s="211">
        <v>0.59584322508323695</v>
      </c>
      <c r="U8273" s="211">
        <v>0.52113329610025783</v>
      </c>
      <c r="V8273" s="211">
        <v>9.0417097161729895E-2</v>
      </c>
      <c r="W8273" s="211">
        <v>0.55026882395434096</v>
      </c>
      <c r="X8273" s="211">
        <v>0.38317678104779251</v>
      </c>
      <c r="Y8273" s="211">
        <v>0.66467010285138961</v>
      </c>
      <c r="Z8273" s="211">
        <v>0.14597137634291729</v>
      </c>
      <c r="AA8273" s="212">
        <v>0.12380061395574986</v>
      </c>
    </row>
    <row r="8274" spans="1:27" x14ac:dyDescent="0.35">
      <c r="A8274" s="210" t="s">
        <v>8950</v>
      </c>
      <c r="B8274" s="217">
        <v>149.47334622823558</v>
      </c>
      <c r="C8274" s="211">
        <v>6.4128558381736034E-2</v>
      </c>
      <c r="D8274" s="211">
        <v>0.12212564393786304</v>
      </c>
      <c r="E8274" s="211">
        <v>7.8334731150112399E-2</v>
      </c>
      <c r="F8274" s="211">
        <v>9.6222013631763623E-2</v>
      </c>
      <c r="G8274" s="211">
        <v>0.12440509323621478</v>
      </c>
      <c r="H8274" s="211">
        <v>0.11970941656934683</v>
      </c>
      <c r="I8274" s="211">
        <v>0.50657413208612589</v>
      </c>
      <c r="J8274" s="211">
        <v>0.461836047394587</v>
      </c>
      <c r="K8274" s="211">
        <v>0.64126731714959351</v>
      </c>
      <c r="L8274" s="211">
        <v>0.26818301383891552</v>
      </c>
      <c r="M8274" s="211">
        <v>0.10629332049772088</v>
      </c>
      <c r="N8274" s="211">
        <v>0.47041823880463862</v>
      </c>
      <c r="O8274" s="211">
        <v>0.66697098465285998</v>
      </c>
      <c r="P8274" s="211">
        <v>7.018803283109866E-2</v>
      </c>
      <c r="Q8274" s="211">
        <v>7.1335069307177243E-2</v>
      </c>
      <c r="R8274" s="211">
        <v>0.39478516960737225</v>
      </c>
      <c r="S8274" s="211">
        <v>0.3118451216844999</v>
      </c>
      <c r="T8274" s="211">
        <v>0.48040958716703924</v>
      </c>
      <c r="U8274" s="211">
        <v>0.39834741428823156</v>
      </c>
      <c r="V8274" s="211">
        <v>0.12057103796024521</v>
      </c>
      <c r="W8274" s="211">
        <v>0.52893143616460037</v>
      </c>
      <c r="X8274" s="211">
        <v>0.23538102265786626</v>
      </c>
      <c r="Y8274" s="211">
        <v>0.55655305750846473</v>
      </c>
      <c r="Z8274" s="211">
        <v>0.14331338361984172</v>
      </c>
      <c r="AA8274" s="212">
        <v>0.11547580436934907</v>
      </c>
    </row>
    <row r="8275" spans="1:27" x14ac:dyDescent="0.35">
      <c r="A8275" s="210" t="s">
        <v>8951</v>
      </c>
      <c r="B8275" s="217">
        <v>131.82954267158541</v>
      </c>
      <c r="C8275" s="211">
        <v>5.6951472054045708E-2</v>
      </c>
      <c r="D8275" s="211">
        <v>0.12780426935405964</v>
      </c>
      <c r="E8275" s="211">
        <v>7.4731781627237287E-2</v>
      </c>
      <c r="F8275" s="211">
        <v>9.2698959446621571E-2</v>
      </c>
      <c r="G8275" s="211">
        <v>0.12182606914557695</v>
      </c>
      <c r="H8275" s="211">
        <v>0.11329220961640978</v>
      </c>
      <c r="I8275" s="211">
        <v>0.48719925335327779</v>
      </c>
      <c r="J8275" s="211">
        <v>0.43448792452400548</v>
      </c>
      <c r="K8275" s="211">
        <v>0.58252608614321622</v>
      </c>
      <c r="L8275" s="211">
        <v>0.28000829168133429</v>
      </c>
      <c r="M8275" s="211">
        <v>8.4557494361060276E-2</v>
      </c>
      <c r="N8275" s="211">
        <v>0.38593475459906285</v>
      </c>
      <c r="O8275" s="211">
        <v>0.72547371163303032</v>
      </c>
      <c r="P8275" s="211">
        <v>6.6508436725223399E-2</v>
      </c>
      <c r="Q8275" s="211">
        <v>0.1011903604746841</v>
      </c>
      <c r="R8275" s="211">
        <v>0.42068394393886654</v>
      </c>
      <c r="S8275" s="211">
        <v>0.37715883661294852</v>
      </c>
      <c r="T8275" s="211">
        <v>0.5435956825513133</v>
      </c>
      <c r="U8275" s="211">
        <v>0.43569694730668407</v>
      </c>
      <c r="V8275" s="211">
        <v>0.12416872136842282</v>
      </c>
      <c r="W8275" s="211">
        <v>0.56715286058089265</v>
      </c>
      <c r="X8275" s="211">
        <v>0.35477578932962028</v>
      </c>
      <c r="Y8275" s="211">
        <v>0.62494736097850456</v>
      </c>
      <c r="Z8275" s="211">
        <v>0.14443623704262371</v>
      </c>
      <c r="AA8275" s="212">
        <v>0.12231879815995921</v>
      </c>
    </row>
    <row r="8276" spans="1:27" x14ac:dyDescent="0.35">
      <c r="A8276" s="210" t="s">
        <v>8952</v>
      </c>
      <c r="B8276" s="217">
        <v>125.6046598294717</v>
      </c>
      <c r="C8276" s="211">
        <v>5.7993011391526982E-2</v>
      </c>
      <c r="D8276" s="211">
        <v>0.12057351565002215</v>
      </c>
      <c r="E8276" s="211">
        <v>7.515897289106116E-2</v>
      </c>
      <c r="F8276" s="211">
        <v>8.0185454614792109E-2</v>
      </c>
      <c r="G8276" s="211">
        <v>0.12033264205528477</v>
      </c>
      <c r="H8276" s="211">
        <v>0.10861817012894179</v>
      </c>
      <c r="I8276" s="211">
        <v>0.44239880821876426</v>
      </c>
      <c r="J8276" s="211">
        <v>0.41115857169283626</v>
      </c>
      <c r="K8276" s="211">
        <v>0.57747792765178041</v>
      </c>
      <c r="L8276" s="211">
        <v>0.28250586067994643</v>
      </c>
      <c r="M8276" s="211">
        <v>0.10200628077809945</v>
      </c>
      <c r="N8276" s="211">
        <v>0.48219263409452734</v>
      </c>
      <c r="O8276" s="211">
        <v>0.66869780622255603</v>
      </c>
      <c r="P8276" s="211">
        <v>7.1802951973539253E-2</v>
      </c>
      <c r="Q8276" s="211">
        <v>6.6054774623720586E-2</v>
      </c>
      <c r="R8276" s="211">
        <v>0.39501927141817655</v>
      </c>
      <c r="S8276" s="211">
        <v>0.35110001706838251</v>
      </c>
      <c r="T8276" s="211">
        <v>0.53694696354371452</v>
      </c>
      <c r="U8276" s="211">
        <v>0.45849169986718419</v>
      </c>
      <c r="V8276" s="211">
        <v>7.8154665503542747E-2</v>
      </c>
      <c r="W8276" s="211">
        <v>0.50235749176164191</v>
      </c>
      <c r="X8276" s="211">
        <v>0.3726599408531337</v>
      </c>
      <c r="Y8276" s="211">
        <v>0.58998267917354918</v>
      </c>
      <c r="Z8276" s="211">
        <v>0.14419322536763696</v>
      </c>
      <c r="AA8276" s="212">
        <v>0.12214905799260299</v>
      </c>
    </row>
    <row r="8277" spans="1:27" x14ac:dyDescent="0.35">
      <c r="A8277" s="210" t="s">
        <v>8953</v>
      </c>
      <c r="B8277" s="217">
        <v>148.86539594181144</v>
      </c>
      <c r="C8277" s="211">
        <v>5.8807979512455449E-2</v>
      </c>
      <c r="D8277" s="211">
        <v>0.12893587704929793</v>
      </c>
      <c r="E8277" s="211">
        <v>6.773434574970022E-2</v>
      </c>
      <c r="F8277" s="211">
        <v>9.4385766350537886E-2</v>
      </c>
      <c r="G8277" s="211">
        <v>0.12298135984640858</v>
      </c>
      <c r="H8277" s="211">
        <v>0.10591958706248251</v>
      </c>
      <c r="I8277" s="211">
        <v>0.4475363894681878</v>
      </c>
      <c r="J8277" s="211">
        <v>0.44217154129122632</v>
      </c>
      <c r="K8277" s="211">
        <v>0.58051876603426356</v>
      </c>
      <c r="L8277" s="211">
        <v>0.26930824380093665</v>
      </c>
      <c r="M8277" s="211">
        <v>0.10794765362813363</v>
      </c>
      <c r="N8277" s="211">
        <v>0.38644408794337864</v>
      </c>
      <c r="O8277" s="211">
        <v>0.70978191976864369</v>
      </c>
      <c r="P8277" s="211">
        <v>7.0990959327253328E-2</v>
      </c>
      <c r="Q8277" s="211">
        <v>6.8390183383320008E-2</v>
      </c>
      <c r="R8277" s="211">
        <v>0.41360350685760988</v>
      </c>
      <c r="S8277" s="211">
        <v>0.2975422705075334</v>
      </c>
      <c r="T8277" s="211">
        <v>0.49990543622325095</v>
      </c>
      <c r="U8277" s="211">
        <v>0.35814700953824447</v>
      </c>
      <c r="V8277" s="211">
        <v>0.16297900741382529</v>
      </c>
      <c r="W8277" s="211">
        <v>0.51458999594219157</v>
      </c>
      <c r="X8277" s="211">
        <v>0.3651140558874903</v>
      </c>
      <c r="Y8277" s="211">
        <v>0.5937042587270005</v>
      </c>
      <c r="Z8277" s="211">
        <v>0.14684406413211373</v>
      </c>
      <c r="AA8277" s="212">
        <v>0.11917031294231671</v>
      </c>
    </row>
    <row r="8278" spans="1:27" x14ac:dyDescent="0.35">
      <c r="A8278" s="210" t="s">
        <v>8954</v>
      </c>
      <c r="B8278" s="217">
        <v>109.14019960887903</v>
      </c>
      <c r="C8278" s="211">
        <v>5.2279990648620413E-2</v>
      </c>
      <c r="D8278" s="211">
        <v>0.12838409915686871</v>
      </c>
      <c r="E8278" s="211">
        <v>7.5986056172102578E-2</v>
      </c>
      <c r="F8278" s="211">
        <v>9.057109628371908E-2</v>
      </c>
      <c r="G8278" s="211">
        <v>0.11925914652801094</v>
      </c>
      <c r="H8278" s="211">
        <v>0.10753639565496378</v>
      </c>
      <c r="I8278" s="211">
        <v>0.46293307401050537</v>
      </c>
      <c r="J8278" s="211">
        <v>0.4083564816717043</v>
      </c>
      <c r="K8278" s="211">
        <v>0.61966156375574644</v>
      </c>
      <c r="L8278" s="211">
        <v>0.2730405643682341</v>
      </c>
      <c r="M8278" s="211">
        <v>9.8488982274095388E-2</v>
      </c>
      <c r="N8278" s="211">
        <v>0.36908928730003343</v>
      </c>
      <c r="O8278" s="211">
        <v>0.67392098570180403</v>
      </c>
      <c r="P8278" s="211">
        <v>6.1680859296957824E-2</v>
      </c>
      <c r="Q8278" s="211">
        <v>7.7899887276522056E-2</v>
      </c>
      <c r="R8278" s="211">
        <v>0.43346283932021479</v>
      </c>
      <c r="S8278" s="211">
        <v>0.35656290732647022</v>
      </c>
      <c r="T8278" s="211">
        <v>0.52983251411168719</v>
      </c>
      <c r="U8278" s="211">
        <v>0.49221300922959937</v>
      </c>
      <c r="V8278" s="211">
        <v>6.5328821531808606E-2</v>
      </c>
      <c r="W8278" s="211">
        <v>0.51982612573358644</v>
      </c>
      <c r="X8278" s="211">
        <v>0.32838802934210176</v>
      </c>
      <c r="Y8278" s="211">
        <v>0.6392957832231615</v>
      </c>
      <c r="Z8278" s="211">
        <v>0.13765463051216939</v>
      </c>
      <c r="AA8278" s="212">
        <v>0.12618868961445892</v>
      </c>
    </row>
    <row r="8279" spans="1:27" x14ac:dyDescent="0.35">
      <c r="A8279" s="210" t="s">
        <v>8955</v>
      </c>
      <c r="B8279" s="217">
        <v>108.89079980528675</v>
      </c>
      <c r="C8279" s="211">
        <v>5.7380724121082569E-2</v>
      </c>
      <c r="D8279" s="211">
        <v>0.12780368536038417</v>
      </c>
      <c r="E8279" s="211">
        <v>6.9762799007492521E-2</v>
      </c>
      <c r="F8279" s="211">
        <v>8.4157450906368836E-2</v>
      </c>
      <c r="G8279" s="211">
        <v>0.11744678697939127</v>
      </c>
      <c r="H8279" s="211">
        <v>0.11150081616099866</v>
      </c>
      <c r="I8279" s="211">
        <v>0.49424570380607197</v>
      </c>
      <c r="J8279" s="211">
        <v>0.49350673430352887</v>
      </c>
      <c r="K8279" s="211">
        <v>0.55260472270607242</v>
      </c>
      <c r="L8279" s="211">
        <v>0.27431685215874146</v>
      </c>
      <c r="M8279" s="211">
        <v>7.5686910869759372E-2</v>
      </c>
      <c r="N8279" s="211">
        <v>0.42162632227716013</v>
      </c>
      <c r="O8279" s="211">
        <v>0.5269241309051953</v>
      </c>
      <c r="P8279" s="211">
        <v>6.6829544718643483E-2</v>
      </c>
      <c r="Q8279" s="211">
        <v>4.7371978110711276E-2</v>
      </c>
      <c r="R8279" s="211">
        <v>0.4540051670850479</v>
      </c>
      <c r="S8279" s="211">
        <v>0.33905160436737947</v>
      </c>
      <c r="T8279" s="211">
        <v>0.55122367019236684</v>
      </c>
      <c r="U8279" s="211">
        <v>0.49134215750561572</v>
      </c>
      <c r="V8279" s="211">
        <v>7.3517477656654034E-2</v>
      </c>
      <c r="W8279" s="211">
        <v>0.53198348676738538</v>
      </c>
      <c r="X8279" s="211">
        <v>0.32052922827408287</v>
      </c>
      <c r="Y8279" s="211">
        <v>0.66839567984596326</v>
      </c>
      <c r="Z8279" s="211">
        <v>0.1465673977473726</v>
      </c>
      <c r="AA8279" s="212">
        <v>0.12149183909502881</v>
      </c>
    </row>
    <row r="8280" spans="1:27" x14ac:dyDescent="0.35">
      <c r="A8280" s="210" t="s">
        <v>8956</v>
      </c>
      <c r="B8280" s="217">
        <v>119.07463825996366</v>
      </c>
      <c r="C8280" s="211">
        <v>5.4689151099174861E-2</v>
      </c>
      <c r="D8280" s="211">
        <v>0.12530250417414382</v>
      </c>
      <c r="E8280" s="211">
        <v>7.6476274550649842E-2</v>
      </c>
      <c r="F8280" s="211">
        <v>9.0770986018121433E-2</v>
      </c>
      <c r="G8280" s="211">
        <v>0.11388060903311112</v>
      </c>
      <c r="H8280" s="211">
        <v>0.10454270969270769</v>
      </c>
      <c r="I8280" s="211">
        <v>0.47487906148697867</v>
      </c>
      <c r="J8280" s="211">
        <v>0.44898444852503949</v>
      </c>
      <c r="K8280" s="211">
        <v>0.59565207607570791</v>
      </c>
      <c r="L8280" s="211">
        <v>0.28207696378355807</v>
      </c>
      <c r="M8280" s="211">
        <v>9.6605235445432994E-2</v>
      </c>
      <c r="N8280" s="211">
        <v>0.44233877671686295</v>
      </c>
      <c r="O8280" s="211">
        <v>0.76733703954358046</v>
      </c>
      <c r="P8280" s="211">
        <v>6.6529001616914135E-2</v>
      </c>
      <c r="Q8280" s="211">
        <v>4.6578349202670719E-2</v>
      </c>
      <c r="R8280" s="211">
        <v>0.40917400181753821</v>
      </c>
      <c r="S8280" s="211">
        <v>0.36942706562162198</v>
      </c>
      <c r="T8280" s="211">
        <v>0.60376080132859722</v>
      </c>
      <c r="U8280" s="211">
        <v>0.34565754524491477</v>
      </c>
      <c r="V8280" s="211">
        <v>9.377410795841172E-2</v>
      </c>
      <c r="W8280" s="211">
        <v>0.50842158323483777</v>
      </c>
      <c r="X8280" s="211">
        <v>0.32402679500265857</v>
      </c>
      <c r="Y8280" s="211">
        <v>0.67091592460326943</v>
      </c>
      <c r="Z8280" s="211">
        <v>0.14467394121527807</v>
      </c>
      <c r="AA8280" s="212">
        <v>0.12674855500027421</v>
      </c>
    </row>
    <row r="8281" spans="1:27" x14ac:dyDescent="0.35">
      <c r="A8281" s="210" t="s">
        <v>8957</v>
      </c>
      <c r="B8281" s="217">
        <v>126.51387752049513</v>
      </c>
      <c r="C8281" s="211">
        <v>7.7031525412188717E-2</v>
      </c>
      <c r="D8281" s="211">
        <v>0.12219483609972329</v>
      </c>
      <c r="E8281" s="211">
        <v>7.2855690846476362E-2</v>
      </c>
      <c r="F8281" s="211">
        <v>9.4814179742821303E-2</v>
      </c>
      <c r="G8281" s="211">
        <v>0.12462802326620202</v>
      </c>
      <c r="H8281" s="211">
        <v>0.11895905530058343</v>
      </c>
      <c r="I8281" s="211">
        <v>0.50066844960043877</v>
      </c>
      <c r="J8281" s="211">
        <v>0.44243545326188333</v>
      </c>
      <c r="K8281" s="211">
        <v>0.62124791691654901</v>
      </c>
      <c r="L8281" s="211">
        <v>0.28103702937437008</v>
      </c>
      <c r="M8281" s="211">
        <v>0.10532689908983081</v>
      </c>
      <c r="N8281" s="211">
        <v>0.42225281923357061</v>
      </c>
      <c r="O8281" s="211">
        <v>0.73654740615644876</v>
      </c>
      <c r="P8281" s="211">
        <v>6.3989120055944551E-2</v>
      </c>
      <c r="Q8281" s="211">
        <v>5.2147990917190801E-2</v>
      </c>
      <c r="R8281" s="211">
        <v>0.41282808233300733</v>
      </c>
      <c r="S8281" s="211">
        <v>0.36687226536638118</v>
      </c>
      <c r="T8281" s="211">
        <v>0.56602295397750624</v>
      </c>
      <c r="U8281" s="211">
        <v>0.41428002991306778</v>
      </c>
      <c r="V8281" s="211">
        <v>8.3894734665295262E-2</v>
      </c>
      <c r="W8281" s="211">
        <v>0.61494576060483019</v>
      </c>
      <c r="X8281" s="211">
        <v>0.43376404313072098</v>
      </c>
      <c r="Y8281" s="211">
        <v>0.65555773046866428</v>
      </c>
      <c r="Z8281" s="211">
        <v>0.1473324751956647</v>
      </c>
      <c r="AA8281" s="212">
        <v>0.12051814974654734</v>
      </c>
    </row>
    <row r="8282" spans="1:27" x14ac:dyDescent="0.35">
      <c r="A8282" s="210" t="s">
        <v>8958</v>
      </c>
      <c r="B8282" s="217">
        <v>149.1432394326132</v>
      </c>
      <c r="C8282" s="211">
        <v>7.330020615746595E-2</v>
      </c>
      <c r="D8282" s="211">
        <v>0.13114051286837572</v>
      </c>
      <c r="E8282" s="211">
        <v>8.0612569368152476E-2</v>
      </c>
      <c r="F8282" s="211">
        <v>0.1051803504333205</v>
      </c>
      <c r="G8282" s="211">
        <v>0.11679442695491972</v>
      </c>
      <c r="H8282" s="211">
        <v>0.1286342700645664</v>
      </c>
      <c r="I8282" s="211">
        <v>0.52363723447553812</v>
      </c>
      <c r="J8282" s="211">
        <v>0.43269770373535621</v>
      </c>
      <c r="K8282" s="211">
        <v>0.57249388493928088</v>
      </c>
      <c r="L8282" s="211">
        <v>0.28236276026333929</v>
      </c>
      <c r="M8282" s="211">
        <v>0.11250986722180074</v>
      </c>
      <c r="N8282" s="211">
        <v>0.40699595364199392</v>
      </c>
      <c r="O8282" s="211">
        <v>0.66384511875203644</v>
      </c>
      <c r="P8282" s="211">
        <v>6.5593421506167676E-2</v>
      </c>
      <c r="Q8282" s="211">
        <v>5.4891422982738788E-2</v>
      </c>
      <c r="R8282" s="211">
        <v>0.37093608225075575</v>
      </c>
      <c r="S8282" s="211">
        <v>0.30063428372303574</v>
      </c>
      <c r="T8282" s="211">
        <v>0.57528488056115901</v>
      </c>
      <c r="U8282" s="211">
        <v>0.5281952365635314</v>
      </c>
      <c r="V8282" s="211">
        <v>0.12157444588053438</v>
      </c>
      <c r="W8282" s="211">
        <v>0.55367882188539719</v>
      </c>
      <c r="X8282" s="211">
        <v>0.34048643562430719</v>
      </c>
      <c r="Y8282" s="211">
        <v>0.62089143428917548</v>
      </c>
      <c r="Z8282" s="211">
        <v>0.13937375528952414</v>
      </c>
      <c r="AA8282" s="212">
        <v>0.12468686956347223</v>
      </c>
    </row>
    <row r="8283" spans="1:27" x14ac:dyDescent="0.35">
      <c r="A8283" s="210" t="s">
        <v>8959</v>
      </c>
      <c r="B8283" s="217">
        <v>151.13313206888776</v>
      </c>
      <c r="C8283" s="211">
        <v>6.7995275050706766E-2</v>
      </c>
      <c r="D8283" s="211">
        <v>0.12508485542753361</v>
      </c>
      <c r="E8283" s="211">
        <v>7.1602158893460791E-2</v>
      </c>
      <c r="F8283" s="211">
        <v>7.5240833333507812E-2</v>
      </c>
      <c r="G8283" s="211">
        <v>0.11508240246728695</v>
      </c>
      <c r="H8283" s="211">
        <v>0.11396963655497847</v>
      </c>
      <c r="I8283" s="211">
        <v>0.49771423109331769</v>
      </c>
      <c r="J8283" s="211">
        <v>0.47961009626988127</v>
      </c>
      <c r="K8283" s="211">
        <v>0.56701630672375558</v>
      </c>
      <c r="L8283" s="211">
        <v>0.26946045653632483</v>
      </c>
      <c r="M8283" s="211">
        <v>0.11392891047179243</v>
      </c>
      <c r="N8283" s="211">
        <v>0.52776477317008008</v>
      </c>
      <c r="O8283" s="211">
        <v>0.74282945446253446</v>
      </c>
      <c r="P8283" s="211">
        <v>7.0834963969009526E-2</v>
      </c>
      <c r="Q8283" s="211">
        <v>7.8536022108039033E-2</v>
      </c>
      <c r="R8283" s="211">
        <v>0.4534892333178171</v>
      </c>
      <c r="S8283" s="211">
        <v>0.32432857365811713</v>
      </c>
      <c r="T8283" s="211">
        <v>0.55783727239536463</v>
      </c>
      <c r="U8283" s="211">
        <v>0.36586005886346906</v>
      </c>
      <c r="V8283" s="211">
        <v>0.1362714941614537</v>
      </c>
      <c r="W8283" s="211">
        <v>0.56923489124263282</v>
      </c>
      <c r="X8283" s="211">
        <v>0.39670771056350995</v>
      </c>
      <c r="Y8283" s="211">
        <v>0.66769972201232131</v>
      </c>
      <c r="Z8283" s="211">
        <v>0.14402457799617779</v>
      </c>
      <c r="AA8283" s="212">
        <v>0.12545987944257153</v>
      </c>
    </row>
    <row r="8284" spans="1:27" x14ac:dyDescent="0.35">
      <c r="A8284" s="210" t="s">
        <v>8960</v>
      </c>
      <c r="B8284" s="217">
        <v>138.47106021263738</v>
      </c>
      <c r="C8284" s="211">
        <v>5.5070945335216177E-2</v>
      </c>
      <c r="D8284" s="211">
        <v>0.11953297042028284</v>
      </c>
      <c r="E8284" s="211">
        <v>8.3690284639391488E-2</v>
      </c>
      <c r="F8284" s="211">
        <v>0.10587950334539517</v>
      </c>
      <c r="G8284" s="211">
        <v>0.12204605029232379</v>
      </c>
      <c r="H8284" s="211">
        <v>0.1125546476383652</v>
      </c>
      <c r="I8284" s="211">
        <v>0.50486406550578178</v>
      </c>
      <c r="J8284" s="211">
        <v>0.43749466717844909</v>
      </c>
      <c r="K8284" s="211">
        <v>0.56652440083443034</v>
      </c>
      <c r="L8284" s="211">
        <v>0.27249041951202818</v>
      </c>
      <c r="M8284" s="211">
        <v>7.7166111585006594E-2</v>
      </c>
      <c r="N8284" s="211">
        <v>0.49839805186838859</v>
      </c>
      <c r="O8284" s="211">
        <v>0.64331011790267112</v>
      </c>
      <c r="P8284" s="211">
        <v>6.9490782907726242E-2</v>
      </c>
      <c r="Q8284" s="211">
        <v>5.141292084770803E-2</v>
      </c>
      <c r="R8284" s="211">
        <v>0.45791746954692614</v>
      </c>
      <c r="S8284" s="211">
        <v>0.31081727348059796</v>
      </c>
      <c r="T8284" s="211">
        <v>0.5187632830159169</v>
      </c>
      <c r="U8284" s="211">
        <v>0.36813843603605512</v>
      </c>
      <c r="V8284" s="211">
        <v>0.13003287563521848</v>
      </c>
      <c r="W8284" s="211">
        <v>0.49862083247209976</v>
      </c>
      <c r="X8284" s="211">
        <v>0.32422510356538525</v>
      </c>
      <c r="Y8284" s="211">
        <v>0.63931208731449674</v>
      </c>
      <c r="Z8284" s="211">
        <v>0.13661304184956258</v>
      </c>
      <c r="AA8284" s="212">
        <v>0.11560489409657164</v>
      </c>
    </row>
    <row r="8285" spans="1:27" x14ac:dyDescent="0.35">
      <c r="A8285" s="210" t="s">
        <v>8961</v>
      </c>
      <c r="B8285" s="217">
        <v>142.68682750257241</v>
      </c>
      <c r="C8285" s="211">
        <v>6.8337719154148199E-2</v>
      </c>
      <c r="D8285" s="211">
        <v>0.12864916409216445</v>
      </c>
      <c r="E8285" s="211">
        <v>8.5380982558657337E-2</v>
      </c>
      <c r="F8285" s="211">
        <v>8.2740600732208625E-2</v>
      </c>
      <c r="G8285" s="211">
        <v>0.12367964680775194</v>
      </c>
      <c r="H8285" s="211">
        <v>0.10608333420714307</v>
      </c>
      <c r="I8285" s="211">
        <v>0.45501584078400853</v>
      </c>
      <c r="J8285" s="211">
        <v>0.45130146664252896</v>
      </c>
      <c r="K8285" s="211">
        <v>0.55238519310032641</v>
      </c>
      <c r="L8285" s="211">
        <v>0.27797540863725129</v>
      </c>
      <c r="M8285" s="211">
        <v>0.11730333557682833</v>
      </c>
      <c r="N8285" s="211">
        <v>0.41204279177825764</v>
      </c>
      <c r="O8285" s="211">
        <v>0.58533224676601991</v>
      </c>
      <c r="P8285" s="211">
        <v>7.0238215370842683E-2</v>
      </c>
      <c r="Q8285" s="211">
        <v>8.8552812085797919E-2</v>
      </c>
      <c r="R8285" s="211">
        <v>0.42170395802088229</v>
      </c>
      <c r="S8285" s="211">
        <v>0.33814285195221228</v>
      </c>
      <c r="T8285" s="211">
        <v>0.5072083368710939</v>
      </c>
      <c r="U8285" s="211">
        <v>0.35769176670659114</v>
      </c>
      <c r="V8285" s="211">
        <v>0.13545925815015186</v>
      </c>
      <c r="W8285" s="211">
        <v>0.56685455109215699</v>
      </c>
      <c r="X8285" s="211">
        <v>0.27254642946915703</v>
      </c>
      <c r="Y8285" s="211">
        <v>0.59930061240518495</v>
      </c>
      <c r="Z8285" s="211">
        <v>0.14994304722546412</v>
      </c>
      <c r="AA8285" s="212">
        <v>0.12143801471194828</v>
      </c>
    </row>
    <row r="8286" spans="1:27" x14ac:dyDescent="0.35">
      <c r="A8286" s="210" t="s">
        <v>8962</v>
      </c>
      <c r="B8286" s="217">
        <v>166.29133408346991</v>
      </c>
      <c r="C8286" s="211">
        <v>5.2935833385078762E-2</v>
      </c>
      <c r="D8286" s="211">
        <v>0.12440904028023633</v>
      </c>
      <c r="E8286" s="211">
        <v>7.1361579079455395E-2</v>
      </c>
      <c r="F8286" s="211">
        <v>0.11407156527218573</v>
      </c>
      <c r="G8286" s="211">
        <v>0.11608244572845988</v>
      </c>
      <c r="H8286" s="211">
        <v>0.11377037146236595</v>
      </c>
      <c r="I8286" s="211">
        <v>0.52676160615417167</v>
      </c>
      <c r="J8286" s="211">
        <v>0.42796615882648598</v>
      </c>
      <c r="K8286" s="211">
        <v>0.58526411621424435</v>
      </c>
      <c r="L8286" s="211">
        <v>0.27996214750739229</v>
      </c>
      <c r="M8286" s="211">
        <v>0.10235635851071212</v>
      </c>
      <c r="N8286" s="211">
        <v>0.44568453663881114</v>
      </c>
      <c r="O8286" s="211">
        <v>0.74656872730321844</v>
      </c>
      <c r="P8286" s="211">
        <v>6.8053528329558882E-2</v>
      </c>
      <c r="Q8286" s="211">
        <v>5.507287355867857E-2</v>
      </c>
      <c r="R8286" s="211">
        <v>0.38867535490478716</v>
      </c>
      <c r="S8286" s="211">
        <v>0.30129002850857811</v>
      </c>
      <c r="T8286" s="211">
        <v>0.48698238744992456</v>
      </c>
      <c r="U8286" s="211">
        <v>0.41381431542947877</v>
      </c>
      <c r="V8286" s="211">
        <v>0.16330000488816565</v>
      </c>
      <c r="W8286" s="211">
        <v>0.5242268260645192</v>
      </c>
      <c r="X8286" s="211">
        <v>0.30447500658190341</v>
      </c>
      <c r="Y8286" s="211">
        <v>0.66571831335385923</v>
      </c>
      <c r="Z8286" s="211">
        <v>0.14667535727217507</v>
      </c>
      <c r="AA8286" s="212">
        <v>0.11545370656444984</v>
      </c>
    </row>
    <row r="8287" spans="1:27" x14ac:dyDescent="0.35">
      <c r="A8287" s="210" t="s">
        <v>8963</v>
      </c>
      <c r="B8287" s="217">
        <v>127.59853088372955</v>
      </c>
      <c r="C8287" s="211">
        <v>5.5238065345853148E-2</v>
      </c>
      <c r="D8287" s="211">
        <v>0.1256959047628427</v>
      </c>
      <c r="E8287" s="211">
        <v>7.8354026772501542E-2</v>
      </c>
      <c r="F8287" s="211">
        <v>0.10563612444146464</v>
      </c>
      <c r="G8287" s="211">
        <v>0.11782474933987502</v>
      </c>
      <c r="H8287" s="211">
        <v>0.1136283748691941</v>
      </c>
      <c r="I8287" s="211">
        <v>0.50094538546030509</v>
      </c>
      <c r="J8287" s="211">
        <v>0.41852980125961137</v>
      </c>
      <c r="K8287" s="211">
        <v>0.58429083001569526</v>
      </c>
      <c r="L8287" s="211">
        <v>0.27407075104251172</v>
      </c>
      <c r="M8287" s="211">
        <v>9.2830817712844987E-2</v>
      </c>
      <c r="N8287" s="211">
        <v>0.48569480384573926</v>
      </c>
      <c r="O8287" s="211">
        <v>0.66404170752531644</v>
      </c>
      <c r="P8287" s="211">
        <v>7.0682467235569799E-2</v>
      </c>
      <c r="Q8287" s="211">
        <v>5.6160166776540538E-2</v>
      </c>
      <c r="R8287" s="211">
        <v>0.43027094701346219</v>
      </c>
      <c r="S8287" s="211">
        <v>0.34615024296037461</v>
      </c>
      <c r="T8287" s="211">
        <v>0.53361553170699749</v>
      </c>
      <c r="U8287" s="211">
        <v>0.53722974595701189</v>
      </c>
      <c r="V8287" s="211">
        <v>5.8031083359886076E-2</v>
      </c>
      <c r="W8287" s="211">
        <v>0.55199860996854078</v>
      </c>
      <c r="X8287" s="211">
        <v>0.31854415443051798</v>
      </c>
      <c r="Y8287" s="211">
        <v>0.64412073647768908</v>
      </c>
      <c r="Z8287" s="211">
        <v>0.14973064964200328</v>
      </c>
      <c r="AA8287" s="212">
        <v>0.11801736218640461</v>
      </c>
    </row>
    <row r="8288" spans="1:27" x14ac:dyDescent="0.35">
      <c r="A8288" s="210" t="s">
        <v>8964</v>
      </c>
      <c r="B8288" s="217">
        <v>172.61472856096984</v>
      </c>
      <c r="C8288" s="211">
        <v>5.1204409486532869E-2</v>
      </c>
      <c r="D8288" s="211">
        <v>0.12558925409521104</v>
      </c>
      <c r="E8288" s="211">
        <v>7.4871691766673715E-2</v>
      </c>
      <c r="F8288" s="211">
        <v>9.7449486698757984E-2</v>
      </c>
      <c r="G8288" s="211">
        <v>0.11712506461070771</v>
      </c>
      <c r="H8288" s="211">
        <v>0.11296858811433258</v>
      </c>
      <c r="I8288" s="211">
        <v>0.52828707072202008</v>
      </c>
      <c r="J8288" s="211">
        <v>0.42444012173617218</v>
      </c>
      <c r="K8288" s="211">
        <v>0.6128024188667055</v>
      </c>
      <c r="L8288" s="211">
        <v>0.26953298025760825</v>
      </c>
      <c r="M8288" s="211">
        <v>8.0611704037266377E-2</v>
      </c>
      <c r="N8288" s="211">
        <v>0.57111459056718605</v>
      </c>
      <c r="O8288" s="211">
        <v>0.67085482711847566</v>
      </c>
      <c r="P8288" s="211">
        <v>7.3442079998553969E-2</v>
      </c>
      <c r="Q8288" s="211">
        <v>0.16221930019617767</v>
      </c>
      <c r="R8288" s="211">
        <v>0.42478886512217018</v>
      </c>
      <c r="S8288" s="211">
        <v>0.35158652002804236</v>
      </c>
      <c r="T8288" s="211">
        <v>0.5047621753563023</v>
      </c>
      <c r="U8288" s="211">
        <v>0.48831750194837087</v>
      </c>
      <c r="V8288" s="211">
        <v>0.12841140754410824</v>
      </c>
      <c r="W8288" s="211">
        <v>0.55929902321089764</v>
      </c>
      <c r="X8288" s="211">
        <v>0.43367063311743109</v>
      </c>
      <c r="Y8288" s="211">
        <v>0.73573401178449505</v>
      </c>
      <c r="Z8288" s="211">
        <v>0.14680674600840266</v>
      </c>
      <c r="AA8288" s="212">
        <v>0.1196484339706715</v>
      </c>
    </row>
    <row r="8289" spans="1:27" x14ac:dyDescent="0.35">
      <c r="A8289" s="210" t="s">
        <v>8965</v>
      </c>
      <c r="B8289" s="217">
        <v>127.79841299288964</v>
      </c>
      <c r="C8289" s="211">
        <v>7.2797139498111535E-2</v>
      </c>
      <c r="D8289" s="211">
        <v>0.12600210202793014</v>
      </c>
      <c r="E8289" s="211">
        <v>8.1493607238085672E-2</v>
      </c>
      <c r="F8289" s="211">
        <v>0.11429567967166927</v>
      </c>
      <c r="G8289" s="211">
        <v>0.11517448224571411</v>
      </c>
      <c r="H8289" s="211">
        <v>0.12204590479525605</v>
      </c>
      <c r="I8289" s="211">
        <v>0.49097588115732549</v>
      </c>
      <c r="J8289" s="211">
        <v>0.43138240311068249</v>
      </c>
      <c r="K8289" s="211">
        <v>0.64073563302760417</v>
      </c>
      <c r="L8289" s="211">
        <v>0.27923027854435589</v>
      </c>
      <c r="M8289" s="211">
        <v>9.4555322392341101E-2</v>
      </c>
      <c r="N8289" s="211">
        <v>0.54717025680093878</v>
      </c>
      <c r="O8289" s="211">
        <v>0.54151319457484015</v>
      </c>
      <c r="P8289" s="211">
        <v>6.7158167952316827E-2</v>
      </c>
      <c r="Q8289" s="211">
        <v>0.11866404280628545</v>
      </c>
      <c r="R8289" s="211">
        <v>0.45290555364944812</v>
      </c>
      <c r="S8289" s="211">
        <v>0.3452227548402389</v>
      </c>
      <c r="T8289" s="211">
        <v>0.59033693443386814</v>
      </c>
      <c r="U8289" s="211">
        <v>0.39297092253556104</v>
      </c>
      <c r="V8289" s="211">
        <v>6.5397245776769974E-2</v>
      </c>
      <c r="W8289" s="211">
        <v>0.55908849873328426</v>
      </c>
      <c r="X8289" s="211">
        <v>0.31942277845777273</v>
      </c>
      <c r="Y8289" s="211">
        <v>0.69328670456317776</v>
      </c>
      <c r="Z8289" s="211">
        <v>0.1485422116080457</v>
      </c>
      <c r="AA8289" s="212">
        <v>0.11891741807699438</v>
      </c>
    </row>
    <row r="8290" spans="1:27" x14ac:dyDescent="0.35">
      <c r="A8290" s="210" t="s">
        <v>8966</v>
      </c>
      <c r="B8290" s="217">
        <v>144.50369125479546</v>
      </c>
      <c r="C8290" s="211">
        <v>4.9893893260574008E-2</v>
      </c>
      <c r="D8290" s="211">
        <v>0.12517342185730487</v>
      </c>
      <c r="E8290" s="211">
        <v>7.6197009567291876E-2</v>
      </c>
      <c r="F8290" s="211">
        <v>7.3615660615826695E-2</v>
      </c>
      <c r="G8290" s="211">
        <v>0.11773522173349014</v>
      </c>
      <c r="H8290" s="211">
        <v>0.12750917156053562</v>
      </c>
      <c r="I8290" s="211">
        <v>0.4504035412957843</v>
      </c>
      <c r="J8290" s="211">
        <v>0.45136821216842266</v>
      </c>
      <c r="K8290" s="211">
        <v>0.61259697263486557</v>
      </c>
      <c r="L8290" s="211">
        <v>0.27272503056233482</v>
      </c>
      <c r="M8290" s="211">
        <v>9.6057864777169544E-2</v>
      </c>
      <c r="N8290" s="211">
        <v>0.37166390706458002</v>
      </c>
      <c r="O8290" s="211">
        <v>0.68254984253351714</v>
      </c>
      <c r="P8290" s="211">
        <v>7.0783144829436873E-2</v>
      </c>
      <c r="Q8290" s="211">
        <v>9.7541228695786283E-2</v>
      </c>
      <c r="R8290" s="211">
        <v>0.454414692006537</v>
      </c>
      <c r="S8290" s="211">
        <v>0.3655310304669635</v>
      </c>
      <c r="T8290" s="211">
        <v>0.55210591342771209</v>
      </c>
      <c r="U8290" s="211">
        <v>0.40061464161947047</v>
      </c>
      <c r="V8290" s="211">
        <v>0.12490728843376261</v>
      </c>
      <c r="W8290" s="211">
        <v>0.56581149094824756</v>
      </c>
      <c r="X8290" s="211">
        <v>0.29085088167183237</v>
      </c>
      <c r="Y8290" s="211">
        <v>0.68384524316919659</v>
      </c>
      <c r="Z8290" s="211">
        <v>0.14946361187910745</v>
      </c>
      <c r="AA8290" s="212">
        <v>0.12209775387273171</v>
      </c>
    </row>
    <row r="8291" spans="1:27" x14ac:dyDescent="0.35">
      <c r="A8291" s="210" t="s">
        <v>8967</v>
      </c>
      <c r="B8291" s="217">
        <v>112.61325786520632</v>
      </c>
      <c r="C8291" s="211">
        <v>5.7126445053974205E-2</v>
      </c>
      <c r="D8291" s="211">
        <v>0.11608700800654601</v>
      </c>
      <c r="E8291" s="211">
        <v>7.491788723407862E-2</v>
      </c>
      <c r="F8291" s="211">
        <v>0.10852687904934603</v>
      </c>
      <c r="G8291" s="211">
        <v>0.12200352120116868</v>
      </c>
      <c r="H8291" s="211">
        <v>0.11884654270538281</v>
      </c>
      <c r="I8291" s="211">
        <v>0.52068483588399672</v>
      </c>
      <c r="J8291" s="211">
        <v>0.42078740492347982</v>
      </c>
      <c r="K8291" s="211">
        <v>0.64185758181074781</v>
      </c>
      <c r="L8291" s="211">
        <v>0.27786687142501798</v>
      </c>
      <c r="M8291" s="211">
        <v>0.10360119103183199</v>
      </c>
      <c r="N8291" s="211">
        <v>0.42610607836007219</v>
      </c>
      <c r="O8291" s="211">
        <v>0.71342335239590171</v>
      </c>
      <c r="P8291" s="211">
        <v>6.1535056512135637E-2</v>
      </c>
      <c r="Q8291" s="211">
        <v>5.4063192953251266E-2</v>
      </c>
      <c r="R8291" s="211">
        <v>0.48960216369331228</v>
      </c>
      <c r="S8291" s="211">
        <v>0.31105182146934274</v>
      </c>
      <c r="T8291" s="211">
        <v>0.49297277982635429</v>
      </c>
      <c r="U8291" s="211">
        <v>0.37925946266627875</v>
      </c>
      <c r="V8291" s="211">
        <v>7.2418306463196608E-2</v>
      </c>
      <c r="W8291" s="211">
        <v>0.50391219894726003</v>
      </c>
      <c r="X8291" s="211">
        <v>0.32189060438214578</v>
      </c>
      <c r="Y8291" s="211">
        <v>0.69866424824973283</v>
      </c>
      <c r="Z8291" s="211">
        <v>0.14692093985555962</v>
      </c>
      <c r="AA8291" s="212">
        <v>0.12248179891496813</v>
      </c>
    </row>
    <row r="8292" spans="1:27" x14ac:dyDescent="0.35">
      <c r="A8292" s="210" t="s">
        <v>8968</v>
      </c>
      <c r="B8292" s="217">
        <v>165.82016261220815</v>
      </c>
      <c r="C8292" s="211">
        <v>5.5314831061335057E-2</v>
      </c>
      <c r="D8292" s="211">
        <v>0.1217364392235912</v>
      </c>
      <c r="E8292" s="211">
        <v>8.4724915575183038E-2</v>
      </c>
      <c r="F8292" s="211">
        <v>0.10600736650038131</v>
      </c>
      <c r="G8292" s="211">
        <v>0.1246550441383328</v>
      </c>
      <c r="H8292" s="211">
        <v>0.11646957226611238</v>
      </c>
      <c r="I8292" s="211">
        <v>0.4846758443979674</v>
      </c>
      <c r="J8292" s="211">
        <v>0.41534382125202957</v>
      </c>
      <c r="K8292" s="211">
        <v>0.62320129823558557</v>
      </c>
      <c r="L8292" s="211">
        <v>0.28145474793886632</v>
      </c>
      <c r="M8292" s="211">
        <v>0.10006251342900505</v>
      </c>
      <c r="N8292" s="211">
        <v>0.47538066617023056</v>
      </c>
      <c r="O8292" s="211">
        <v>0.633950904826029</v>
      </c>
      <c r="P8292" s="211">
        <v>6.5653703809258113E-2</v>
      </c>
      <c r="Q8292" s="211">
        <v>0.13841093601683402</v>
      </c>
      <c r="R8292" s="211">
        <v>0.37779118774258325</v>
      </c>
      <c r="S8292" s="211">
        <v>0.32202042124296809</v>
      </c>
      <c r="T8292" s="211">
        <v>0.48512841922881306</v>
      </c>
      <c r="U8292" s="211">
        <v>0.41715416245331838</v>
      </c>
      <c r="V8292" s="211">
        <v>0.17421610187508185</v>
      </c>
      <c r="W8292" s="211">
        <v>0.49793625234466199</v>
      </c>
      <c r="X8292" s="211">
        <v>0.23501100734800706</v>
      </c>
      <c r="Y8292" s="211">
        <v>0.5090187706246514</v>
      </c>
      <c r="Z8292" s="211">
        <v>0.14736909423852584</v>
      </c>
      <c r="AA8292" s="212">
        <v>0.11126007523988041</v>
      </c>
    </row>
    <row r="8293" spans="1:27" x14ac:dyDescent="0.35">
      <c r="A8293" s="210" t="s">
        <v>8969</v>
      </c>
      <c r="B8293" s="217">
        <v>146.52950685886458</v>
      </c>
      <c r="C8293" s="211">
        <v>6.136099260299023E-2</v>
      </c>
      <c r="D8293" s="211">
        <v>0.12348593875060268</v>
      </c>
      <c r="E8293" s="211">
        <v>7.3578497131852286E-2</v>
      </c>
      <c r="F8293" s="211">
        <v>8.3574364120272901E-2</v>
      </c>
      <c r="G8293" s="211">
        <v>0.12111170610573618</v>
      </c>
      <c r="H8293" s="211">
        <v>0.11781257053655002</v>
      </c>
      <c r="I8293" s="211">
        <v>0.48782098948756075</v>
      </c>
      <c r="J8293" s="211">
        <v>0.462002891890686</v>
      </c>
      <c r="K8293" s="211">
        <v>0.62840451403439768</v>
      </c>
      <c r="L8293" s="211">
        <v>0.27374009156882367</v>
      </c>
      <c r="M8293" s="211">
        <v>0.10274173076799868</v>
      </c>
      <c r="N8293" s="211">
        <v>0.38507207727717674</v>
      </c>
      <c r="O8293" s="211">
        <v>0.75208199107603868</v>
      </c>
      <c r="P8293" s="211">
        <v>7.1196682887514795E-2</v>
      </c>
      <c r="Q8293" s="211">
        <v>6.8972741620208042E-2</v>
      </c>
      <c r="R8293" s="211">
        <v>0.42427369989930691</v>
      </c>
      <c r="S8293" s="211">
        <v>0.29784395230485383</v>
      </c>
      <c r="T8293" s="211">
        <v>0.53451429915689153</v>
      </c>
      <c r="U8293" s="211">
        <v>0.46145505699669193</v>
      </c>
      <c r="V8293" s="211">
        <v>9.170165374392783E-2</v>
      </c>
      <c r="W8293" s="211">
        <v>0.49601678459294024</v>
      </c>
      <c r="X8293" s="211">
        <v>0.36433124751284551</v>
      </c>
      <c r="Y8293" s="211">
        <v>0.69711546597803054</v>
      </c>
      <c r="Z8293" s="211">
        <v>0.14811604182641377</v>
      </c>
      <c r="AA8293" s="212">
        <v>0.11887147937699916</v>
      </c>
    </row>
    <row r="8294" spans="1:27" x14ac:dyDescent="0.35">
      <c r="A8294" s="210" t="s">
        <v>8970</v>
      </c>
      <c r="B8294" s="217">
        <v>154.11501023026705</v>
      </c>
      <c r="C8294" s="211">
        <v>5.6953212814455929E-2</v>
      </c>
      <c r="D8294" s="211">
        <v>0.12773277700349353</v>
      </c>
      <c r="E8294" s="211">
        <v>7.4883806193533853E-2</v>
      </c>
      <c r="F8294" s="211">
        <v>0.11451397061810266</v>
      </c>
      <c r="G8294" s="211">
        <v>0.12245186585922326</v>
      </c>
      <c r="H8294" s="211">
        <v>0.12029743832204906</v>
      </c>
      <c r="I8294" s="211">
        <v>0.47389623579981943</v>
      </c>
      <c r="J8294" s="211">
        <v>0.39777235964004182</v>
      </c>
      <c r="K8294" s="211">
        <v>0.58940131015825381</v>
      </c>
      <c r="L8294" s="211">
        <v>0.27669888966762379</v>
      </c>
      <c r="M8294" s="211">
        <v>0.11721522545265374</v>
      </c>
      <c r="N8294" s="211">
        <v>0.45303078797745877</v>
      </c>
      <c r="O8294" s="211">
        <v>0.68466816051933077</v>
      </c>
      <c r="P8294" s="211">
        <v>6.2730252895353375E-2</v>
      </c>
      <c r="Q8294" s="211">
        <v>5.9083901724651861E-2</v>
      </c>
      <c r="R8294" s="211">
        <v>0.4972343123212265</v>
      </c>
      <c r="S8294" s="211">
        <v>0.35352296002061434</v>
      </c>
      <c r="T8294" s="211">
        <v>0.51433195593472369</v>
      </c>
      <c r="U8294" s="211">
        <v>0.39004213496911416</v>
      </c>
      <c r="V8294" s="211">
        <v>0.15522779803470316</v>
      </c>
      <c r="W8294" s="211">
        <v>0.53011729612111058</v>
      </c>
      <c r="X8294" s="211">
        <v>0.32351580276727354</v>
      </c>
      <c r="Y8294" s="211">
        <v>0.60820800082560489</v>
      </c>
      <c r="Z8294" s="211">
        <v>0.14553691748275399</v>
      </c>
      <c r="AA8294" s="212">
        <v>0.11726442074073593</v>
      </c>
    </row>
    <row r="8295" spans="1:27" x14ac:dyDescent="0.35">
      <c r="A8295" s="210" t="s">
        <v>8971</v>
      </c>
      <c r="B8295" s="217">
        <v>127.90382524342674</v>
      </c>
      <c r="C8295" s="211">
        <v>6.9215192484401694E-2</v>
      </c>
      <c r="D8295" s="211">
        <v>0.12458760558259323</v>
      </c>
      <c r="E8295" s="211">
        <v>7.3402135106093114E-2</v>
      </c>
      <c r="F8295" s="211">
        <v>8.6766714359039654E-2</v>
      </c>
      <c r="G8295" s="211">
        <v>0.12189456339490387</v>
      </c>
      <c r="H8295" s="211">
        <v>0.10983076364803296</v>
      </c>
      <c r="I8295" s="211">
        <v>0.51546757761112638</v>
      </c>
      <c r="J8295" s="211">
        <v>0.43970611175389901</v>
      </c>
      <c r="K8295" s="211">
        <v>0.64246412535301001</v>
      </c>
      <c r="L8295" s="211">
        <v>0.27840452648896674</v>
      </c>
      <c r="M8295" s="211">
        <v>0.1009253985722194</v>
      </c>
      <c r="N8295" s="211">
        <v>0.48191986081337618</v>
      </c>
      <c r="O8295" s="211">
        <v>0.72780859584820146</v>
      </c>
      <c r="P8295" s="211">
        <v>6.4836461857884137E-2</v>
      </c>
      <c r="Q8295" s="211">
        <v>8.3005024212461823E-2</v>
      </c>
      <c r="R8295" s="211">
        <v>0.38634316456604589</v>
      </c>
      <c r="S8295" s="211">
        <v>0.31998648350301212</v>
      </c>
      <c r="T8295" s="211">
        <v>0.55598511851365329</v>
      </c>
      <c r="U8295" s="211">
        <v>0.41391345700194682</v>
      </c>
      <c r="V8295" s="211">
        <v>8.6315670491692281E-2</v>
      </c>
      <c r="W8295" s="211">
        <v>0.53722723279815565</v>
      </c>
      <c r="X8295" s="211">
        <v>0.31065649687680774</v>
      </c>
      <c r="Y8295" s="211">
        <v>0.70246976893875179</v>
      </c>
      <c r="Z8295" s="211">
        <v>0.1460041569821339</v>
      </c>
      <c r="AA8295" s="212">
        <v>0.12501159821834379</v>
      </c>
    </row>
    <row r="8296" spans="1:27" x14ac:dyDescent="0.35">
      <c r="A8296" s="210" t="s">
        <v>8972</v>
      </c>
      <c r="B8296" s="217">
        <v>123.58103631159034</v>
      </c>
      <c r="C8296" s="211">
        <v>5.6160062360287186E-2</v>
      </c>
      <c r="D8296" s="211">
        <v>0.12260590612416392</v>
      </c>
      <c r="E8296" s="211">
        <v>7.2665486781755453E-2</v>
      </c>
      <c r="F8296" s="211">
        <v>8.9225674595655266E-2</v>
      </c>
      <c r="G8296" s="211">
        <v>0.1171220956300118</v>
      </c>
      <c r="H8296" s="211">
        <v>0.1265401367313552</v>
      </c>
      <c r="I8296" s="211">
        <v>0.5250142948200387</v>
      </c>
      <c r="J8296" s="211">
        <v>0.46689570070253972</v>
      </c>
      <c r="K8296" s="211">
        <v>0.59780211174951248</v>
      </c>
      <c r="L8296" s="211">
        <v>0.26874222612152937</v>
      </c>
      <c r="M8296" s="211">
        <v>8.7187777190809987E-2</v>
      </c>
      <c r="N8296" s="211">
        <v>0.4036971225398307</v>
      </c>
      <c r="O8296" s="211">
        <v>0.71663815211093995</v>
      </c>
      <c r="P8296" s="211">
        <v>6.8240747942261579E-2</v>
      </c>
      <c r="Q8296" s="211">
        <v>0.10140325653418331</v>
      </c>
      <c r="R8296" s="211">
        <v>0.40399731021158958</v>
      </c>
      <c r="S8296" s="211">
        <v>0.40684403453028167</v>
      </c>
      <c r="T8296" s="211">
        <v>0.57171240232713327</v>
      </c>
      <c r="U8296" s="211">
        <v>0.38460857904156737</v>
      </c>
      <c r="V8296" s="211">
        <v>0.10317643366998246</v>
      </c>
      <c r="W8296" s="211">
        <v>0.56926588689213398</v>
      </c>
      <c r="X8296" s="211">
        <v>0.28181657184706088</v>
      </c>
      <c r="Y8296" s="211">
        <v>0.67200173633902172</v>
      </c>
      <c r="Z8296" s="211">
        <v>0.14965460408565134</v>
      </c>
      <c r="AA8296" s="212">
        <v>0.12543640055529628</v>
      </c>
    </row>
    <row r="8297" spans="1:27" x14ac:dyDescent="0.35">
      <c r="A8297" s="210" t="s">
        <v>8973</v>
      </c>
      <c r="B8297" s="217">
        <v>125.71586161169297</v>
      </c>
      <c r="C8297" s="211">
        <v>5.5833625207224021E-2</v>
      </c>
      <c r="D8297" s="211">
        <v>0.12788994295951842</v>
      </c>
      <c r="E8297" s="211">
        <v>7.4314315351138929E-2</v>
      </c>
      <c r="F8297" s="211">
        <v>7.7104323346167264E-2</v>
      </c>
      <c r="G8297" s="211">
        <v>0.12380444807406372</v>
      </c>
      <c r="H8297" s="211">
        <v>0.11820442362195731</v>
      </c>
      <c r="I8297" s="211">
        <v>0.5364643779708681</v>
      </c>
      <c r="J8297" s="211">
        <v>0.41830669326304321</v>
      </c>
      <c r="K8297" s="211">
        <v>0.64585309407775149</v>
      </c>
      <c r="L8297" s="211">
        <v>0.26634633242867273</v>
      </c>
      <c r="M8297" s="211">
        <v>0.10442776064327064</v>
      </c>
      <c r="N8297" s="211">
        <v>0.45024611099624201</v>
      </c>
      <c r="O8297" s="211">
        <v>0.73325343244105423</v>
      </c>
      <c r="P8297" s="211">
        <v>6.8524605415361914E-2</v>
      </c>
      <c r="Q8297" s="211">
        <v>7.2577155938413504E-2</v>
      </c>
      <c r="R8297" s="211">
        <v>0.45901385245782567</v>
      </c>
      <c r="S8297" s="211">
        <v>0.29638305112704832</v>
      </c>
      <c r="T8297" s="211">
        <v>0.61924782051856564</v>
      </c>
      <c r="U8297" s="211">
        <v>0.38832437473500103</v>
      </c>
      <c r="V8297" s="211">
        <v>7.1906378216822525E-2</v>
      </c>
      <c r="W8297" s="211">
        <v>0.48732739925685831</v>
      </c>
      <c r="X8297" s="211">
        <v>0.33162261909916496</v>
      </c>
      <c r="Y8297" s="211">
        <v>0.64259471855456618</v>
      </c>
      <c r="Z8297" s="211">
        <v>0.14355752963517029</v>
      </c>
      <c r="AA8297" s="212">
        <v>0.12242080060311843</v>
      </c>
    </row>
    <row r="8298" spans="1:27" x14ac:dyDescent="0.35">
      <c r="A8298" s="210" t="s">
        <v>8974</v>
      </c>
      <c r="B8298" s="217">
        <v>130.44684611732819</v>
      </c>
      <c r="C8298" s="211">
        <v>4.6154793660326439E-2</v>
      </c>
      <c r="D8298" s="211">
        <v>0.1179494670158248</v>
      </c>
      <c r="E8298" s="211">
        <v>7.9396220535565443E-2</v>
      </c>
      <c r="F8298" s="211">
        <v>0.10109553643520956</v>
      </c>
      <c r="G8298" s="211">
        <v>0.12112350425936727</v>
      </c>
      <c r="H8298" s="211">
        <v>0.12521732761607993</v>
      </c>
      <c r="I8298" s="211">
        <v>0.45735894253286702</v>
      </c>
      <c r="J8298" s="211">
        <v>0.44088768465987099</v>
      </c>
      <c r="K8298" s="211">
        <v>0.57798421708994407</v>
      </c>
      <c r="L8298" s="211">
        <v>0.27728354627209639</v>
      </c>
      <c r="M8298" s="211">
        <v>9.1862747270007511E-2</v>
      </c>
      <c r="N8298" s="211">
        <v>0.47814374615631505</v>
      </c>
      <c r="O8298" s="211">
        <v>0.62467835151218432</v>
      </c>
      <c r="P8298" s="211">
        <v>6.5178409248096467E-2</v>
      </c>
      <c r="Q8298" s="211">
        <v>9.5759590688619473E-2</v>
      </c>
      <c r="R8298" s="211">
        <v>0.47411553768650228</v>
      </c>
      <c r="S8298" s="211">
        <v>0.38138662003057999</v>
      </c>
      <c r="T8298" s="211">
        <v>0.52920930490993912</v>
      </c>
      <c r="U8298" s="211">
        <v>0.44210048210319974</v>
      </c>
      <c r="V8298" s="211">
        <v>0.11310547251260285</v>
      </c>
      <c r="W8298" s="211">
        <v>0.57331253104066771</v>
      </c>
      <c r="X8298" s="211">
        <v>0.38965858076278781</v>
      </c>
      <c r="Y8298" s="211">
        <v>0.60995172605856252</v>
      </c>
      <c r="Z8298" s="211">
        <v>0.1431070196921285</v>
      </c>
      <c r="AA8298" s="212">
        <v>0.12149631378445576</v>
      </c>
    </row>
    <row r="8299" spans="1:27" x14ac:dyDescent="0.35">
      <c r="A8299" s="210" t="s">
        <v>8975</v>
      </c>
      <c r="B8299" s="217">
        <v>145.51396449855196</v>
      </c>
      <c r="C8299" s="211">
        <v>6.9278542670502319E-2</v>
      </c>
      <c r="D8299" s="211">
        <v>0.13027901971803404</v>
      </c>
      <c r="E8299" s="211">
        <v>7.1931679963995632E-2</v>
      </c>
      <c r="F8299" s="211">
        <v>0.11841901943055019</v>
      </c>
      <c r="G8299" s="211">
        <v>0.1228501287745334</v>
      </c>
      <c r="H8299" s="211">
        <v>0.11265157716445712</v>
      </c>
      <c r="I8299" s="211">
        <v>0.52125402470147575</v>
      </c>
      <c r="J8299" s="211">
        <v>0.417679052734789</v>
      </c>
      <c r="K8299" s="211">
        <v>0.63969212610659554</v>
      </c>
      <c r="L8299" s="211">
        <v>0.273891825765601</v>
      </c>
      <c r="M8299" s="211">
        <v>9.4482318909509116E-2</v>
      </c>
      <c r="N8299" s="211">
        <v>0.48392282034072948</v>
      </c>
      <c r="O8299" s="211">
        <v>0.6631741659383501</v>
      </c>
      <c r="P8299" s="211">
        <v>6.3058390175097775E-2</v>
      </c>
      <c r="Q8299" s="211">
        <v>6.6359095474976149E-2</v>
      </c>
      <c r="R8299" s="211">
        <v>0.40366462468301023</v>
      </c>
      <c r="S8299" s="211">
        <v>0.37802801552381976</v>
      </c>
      <c r="T8299" s="211">
        <v>0.52342887655038983</v>
      </c>
      <c r="U8299" s="211">
        <v>0.4277325947104732</v>
      </c>
      <c r="V8299" s="211">
        <v>0.1527560919890934</v>
      </c>
      <c r="W8299" s="211">
        <v>0.55526724474127898</v>
      </c>
      <c r="X8299" s="211">
        <v>0.32159159495651873</v>
      </c>
      <c r="Y8299" s="211">
        <v>0.55868018849814027</v>
      </c>
      <c r="Z8299" s="211">
        <v>0.1487442290621071</v>
      </c>
      <c r="AA8299" s="212">
        <v>0.11788051610146885</v>
      </c>
    </row>
    <row r="8300" spans="1:27" x14ac:dyDescent="0.35">
      <c r="A8300" s="210" t="s">
        <v>8976</v>
      </c>
      <c r="B8300" s="217">
        <v>136.89669902506805</v>
      </c>
      <c r="C8300" s="211">
        <v>7.328838182618326E-2</v>
      </c>
      <c r="D8300" s="211">
        <v>0.12338419414834584</v>
      </c>
      <c r="E8300" s="211">
        <v>8.6968229899870478E-2</v>
      </c>
      <c r="F8300" s="211">
        <v>7.9523505128240385E-2</v>
      </c>
      <c r="G8300" s="211">
        <v>0.12435710066693151</v>
      </c>
      <c r="H8300" s="211">
        <v>0.10877591932588766</v>
      </c>
      <c r="I8300" s="211">
        <v>0.51618979408131249</v>
      </c>
      <c r="J8300" s="211">
        <v>0.43905649456026402</v>
      </c>
      <c r="K8300" s="211">
        <v>0.56566358167069075</v>
      </c>
      <c r="L8300" s="211">
        <v>0.27588539274890983</v>
      </c>
      <c r="M8300" s="211">
        <v>8.4248759395236794E-2</v>
      </c>
      <c r="N8300" s="211">
        <v>0.39890926914525598</v>
      </c>
      <c r="O8300" s="211">
        <v>0.7157805884247328</v>
      </c>
      <c r="P8300" s="211">
        <v>6.9942422948047256E-2</v>
      </c>
      <c r="Q8300" s="211">
        <v>9.6119186234769949E-2</v>
      </c>
      <c r="R8300" s="211">
        <v>0.39975287043329838</v>
      </c>
      <c r="S8300" s="211">
        <v>0.43021615630715099</v>
      </c>
      <c r="T8300" s="211">
        <v>0.49208695195860241</v>
      </c>
      <c r="U8300" s="211">
        <v>0.39042932963216948</v>
      </c>
      <c r="V8300" s="211">
        <v>0.15777187228434122</v>
      </c>
      <c r="W8300" s="211">
        <v>0.615992084207865</v>
      </c>
      <c r="X8300" s="211">
        <v>0.42527030899778157</v>
      </c>
      <c r="Y8300" s="211">
        <v>0.52723066132683027</v>
      </c>
      <c r="Z8300" s="211">
        <v>0.14958779854250931</v>
      </c>
      <c r="AA8300" s="212">
        <v>0.12271609501212427</v>
      </c>
    </row>
    <row r="8301" spans="1:27" x14ac:dyDescent="0.35">
      <c r="A8301" s="210" t="s">
        <v>8977</v>
      </c>
      <c r="B8301" s="217">
        <v>121.06786256365145</v>
      </c>
      <c r="C8301" s="211">
        <v>4.9911679489106187E-2</v>
      </c>
      <c r="D8301" s="211">
        <v>0.1218418481427036</v>
      </c>
      <c r="E8301" s="211">
        <v>7.7922508595289222E-2</v>
      </c>
      <c r="F8301" s="211">
        <v>8.7353713169454894E-2</v>
      </c>
      <c r="G8301" s="211">
        <v>0.11851170784589593</v>
      </c>
      <c r="H8301" s="211">
        <v>0.11790388986901452</v>
      </c>
      <c r="I8301" s="211">
        <v>0.48241375267577319</v>
      </c>
      <c r="J8301" s="211">
        <v>0.46104050923353651</v>
      </c>
      <c r="K8301" s="211">
        <v>0.56924879447204835</v>
      </c>
      <c r="L8301" s="211">
        <v>0.27603631695753345</v>
      </c>
      <c r="M8301" s="211">
        <v>0.10362938369645762</v>
      </c>
      <c r="N8301" s="211">
        <v>0.43133087801243963</v>
      </c>
      <c r="O8301" s="211">
        <v>0.68428603308008185</v>
      </c>
      <c r="P8301" s="211">
        <v>6.7070828838285759E-2</v>
      </c>
      <c r="Q8301" s="211">
        <v>8.9962451227834903E-2</v>
      </c>
      <c r="R8301" s="211">
        <v>0.46174111167960119</v>
      </c>
      <c r="S8301" s="211">
        <v>0.39280356787199494</v>
      </c>
      <c r="T8301" s="211">
        <v>0.5767516370638075</v>
      </c>
      <c r="U8301" s="211">
        <v>0.34930627521925506</v>
      </c>
      <c r="V8301" s="211">
        <v>7.9248241176310394E-2</v>
      </c>
      <c r="W8301" s="211">
        <v>0.5585629036928107</v>
      </c>
      <c r="X8301" s="211">
        <v>0.38327525108589572</v>
      </c>
      <c r="Y8301" s="211">
        <v>0.69957297173561228</v>
      </c>
      <c r="Z8301" s="211">
        <v>0.14863786088485015</v>
      </c>
      <c r="AA8301" s="212">
        <v>0.12219079439295616</v>
      </c>
    </row>
    <row r="8302" spans="1:27" x14ac:dyDescent="0.35">
      <c r="A8302" s="210" t="s">
        <v>8978</v>
      </c>
      <c r="B8302" s="217">
        <v>162.73909899342291</v>
      </c>
      <c r="C8302" s="211">
        <v>4.8610045236117054E-2</v>
      </c>
      <c r="D8302" s="211">
        <v>0.1315772322369968</v>
      </c>
      <c r="E8302" s="211">
        <v>7.570085891759569E-2</v>
      </c>
      <c r="F8302" s="211">
        <v>9.8972129634515488E-2</v>
      </c>
      <c r="G8302" s="211">
        <v>0.1198122027491028</v>
      </c>
      <c r="H8302" s="211">
        <v>0.12140554259589571</v>
      </c>
      <c r="I8302" s="211">
        <v>0.51181671267663387</v>
      </c>
      <c r="J8302" s="211">
        <v>0.46843491563245543</v>
      </c>
      <c r="K8302" s="211">
        <v>0.60722575201842066</v>
      </c>
      <c r="L8302" s="211">
        <v>0.27543018513251277</v>
      </c>
      <c r="M8302" s="211">
        <v>0.1010288929055429</v>
      </c>
      <c r="N8302" s="211">
        <v>0.54273300708208849</v>
      </c>
      <c r="O8302" s="211">
        <v>0.75785502666999049</v>
      </c>
      <c r="P8302" s="211">
        <v>7.3369552555535442E-2</v>
      </c>
      <c r="Q8302" s="211">
        <v>0.12806924810684339</v>
      </c>
      <c r="R8302" s="211">
        <v>0.45832149769587555</v>
      </c>
      <c r="S8302" s="211">
        <v>0.33003492190388101</v>
      </c>
      <c r="T8302" s="211">
        <v>0.52385646021720911</v>
      </c>
      <c r="U8302" s="211">
        <v>0.37876409525973498</v>
      </c>
      <c r="V8302" s="211">
        <v>0.12533791156374269</v>
      </c>
      <c r="W8302" s="211">
        <v>0.56590608016899113</v>
      </c>
      <c r="X8302" s="211">
        <v>0.27156454964285093</v>
      </c>
      <c r="Y8302" s="211">
        <v>0.68394747107839338</v>
      </c>
      <c r="Z8302" s="211">
        <v>0.13808550007148332</v>
      </c>
      <c r="AA8302" s="212">
        <v>0.12106811356682098</v>
      </c>
    </row>
    <row r="8303" spans="1:27" x14ac:dyDescent="0.35">
      <c r="A8303" s="210" t="s">
        <v>8979</v>
      </c>
      <c r="B8303" s="217">
        <v>109.6002360525848</v>
      </c>
      <c r="C8303" s="211">
        <v>7.1701048326678701E-2</v>
      </c>
      <c r="D8303" s="211">
        <v>0.12280376697205465</v>
      </c>
      <c r="E8303" s="211">
        <v>7.0980232943916241E-2</v>
      </c>
      <c r="F8303" s="211">
        <v>9.3513593260503514E-2</v>
      </c>
      <c r="G8303" s="211">
        <v>0.12485266588747931</v>
      </c>
      <c r="H8303" s="211">
        <v>0.10531088523272596</v>
      </c>
      <c r="I8303" s="211">
        <v>0.51482771404078576</v>
      </c>
      <c r="J8303" s="211">
        <v>0.4244003679399253</v>
      </c>
      <c r="K8303" s="211">
        <v>0.63596959366704731</v>
      </c>
      <c r="L8303" s="211">
        <v>0.27444453370978583</v>
      </c>
      <c r="M8303" s="211">
        <v>0.11121436642297684</v>
      </c>
      <c r="N8303" s="211">
        <v>0.45570179001568928</v>
      </c>
      <c r="O8303" s="211">
        <v>0.62781321818236613</v>
      </c>
      <c r="P8303" s="211">
        <v>6.2574049039467075E-2</v>
      </c>
      <c r="Q8303" s="211">
        <v>9.6926153508686844E-2</v>
      </c>
      <c r="R8303" s="211">
        <v>0.46075539527570275</v>
      </c>
      <c r="S8303" s="211">
        <v>0.3540940932227451</v>
      </c>
      <c r="T8303" s="211">
        <v>0.55704667815532094</v>
      </c>
      <c r="U8303" s="211">
        <v>0.42093179231095312</v>
      </c>
      <c r="V8303" s="211">
        <v>6.2987662305382691E-2</v>
      </c>
      <c r="W8303" s="211">
        <v>0.54169906910850063</v>
      </c>
      <c r="X8303" s="211">
        <v>0.24876651415046336</v>
      </c>
      <c r="Y8303" s="211">
        <v>0.58017966694251855</v>
      </c>
      <c r="Z8303" s="211">
        <v>0.14605514109286641</v>
      </c>
      <c r="AA8303" s="212">
        <v>0.12491929095748541</v>
      </c>
    </row>
    <row r="8304" spans="1:27" x14ac:dyDescent="0.35">
      <c r="A8304" s="210" t="s">
        <v>8980</v>
      </c>
      <c r="B8304" s="217">
        <v>176.89958693159065</v>
      </c>
      <c r="C8304" s="211">
        <v>5.2480103791669792E-2</v>
      </c>
      <c r="D8304" s="211">
        <v>0.12629634581663424</v>
      </c>
      <c r="E8304" s="211">
        <v>7.694261917374047E-2</v>
      </c>
      <c r="F8304" s="211">
        <v>7.7849727865467316E-2</v>
      </c>
      <c r="G8304" s="211">
        <v>0.12236699534489703</v>
      </c>
      <c r="H8304" s="211">
        <v>0.11824633030964884</v>
      </c>
      <c r="I8304" s="211">
        <v>0.46525989743966678</v>
      </c>
      <c r="J8304" s="211">
        <v>0.41254869831584778</v>
      </c>
      <c r="K8304" s="211">
        <v>0.62711251154445247</v>
      </c>
      <c r="L8304" s="211">
        <v>0.2818688988376335</v>
      </c>
      <c r="M8304" s="211">
        <v>9.8418117728810942E-2</v>
      </c>
      <c r="N8304" s="211">
        <v>0.53426910119623261</v>
      </c>
      <c r="O8304" s="211">
        <v>0.61401539421003515</v>
      </c>
      <c r="P8304" s="211">
        <v>7.0732952093968154E-2</v>
      </c>
      <c r="Q8304" s="211">
        <v>0.11648869472913581</v>
      </c>
      <c r="R8304" s="211">
        <v>0.41205831420792388</v>
      </c>
      <c r="S8304" s="211">
        <v>0.27325686881553563</v>
      </c>
      <c r="T8304" s="211">
        <v>0.5295117336041032</v>
      </c>
      <c r="U8304" s="211">
        <v>0.46051822257171143</v>
      </c>
      <c r="V8304" s="211">
        <v>0.16773898374843718</v>
      </c>
      <c r="W8304" s="211">
        <v>0.57735237343790025</v>
      </c>
      <c r="X8304" s="211">
        <v>0.30848411009940668</v>
      </c>
      <c r="Y8304" s="211">
        <v>0.64821273286942949</v>
      </c>
      <c r="Z8304" s="211">
        <v>0.14392780650462278</v>
      </c>
      <c r="AA8304" s="212">
        <v>0.12135956540068833</v>
      </c>
    </row>
    <row r="8305" spans="1:27" x14ac:dyDescent="0.35">
      <c r="A8305" s="210" t="s">
        <v>8981</v>
      </c>
      <c r="B8305" s="217">
        <v>115.13166448608128</v>
      </c>
      <c r="C8305" s="211">
        <v>6.4687583240499419E-2</v>
      </c>
      <c r="D8305" s="211">
        <v>0.12694723717491482</v>
      </c>
      <c r="E8305" s="211">
        <v>6.7641139405995462E-2</v>
      </c>
      <c r="F8305" s="211">
        <v>0.11419444628700934</v>
      </c>
      <c r="G8305" s="211">
        <v>0.11653246309391405</v>
      </c>
      <c r="H8305" s="211">
        <v>0.12422561367128736</v>
      </c>
      <c r="I8305" s="211">
        <v>0.46043819276084114</v>
      </c>
      <c r="J8305" s="211">
        <v>0.40731911759544792</v>
      </c>
      <c r="K8305" s="211">
        <v>0.62283286034641638</v>
      </c>
      <c r="L8305" s="211">
        <v>0.27730399588656773</v>
      </c>
      <c r="M8305" s="211">
        <v>8.5673106558778189E-2</v>
      </c>
      <c r="N8305" s="211">
        <v>0.37647919700085347</v>
      </c>
      <c r="O8305" s="211">
        <v>0.67532839336121997</v>
      </c>
      <c r="P8305" s="211">
        <v>6.7919700407824912E-2</v>
      </c>
      <c r="Q8305" s="211">
        <v>5.4521391175856498E-2</v>
      </c>
      <c r="R8305" s="211">
        <v>0.37990904184910979</v>
      </c>
      <c r="S8305" s="211">
        <v>0.33720477145296085</v>
      </c>
      <c r="T8305" s="211">
        <v>0.48143030635337747</v>
      </c>
      <c r="U8305" s="211">
        <v>0.42573963942471021</v>
      </c>
      <c r="V8305" s="211">
        <v>8.4586005018624857E-2</v>
      </c>
      <c r="W8305" s="211">
        <v>0.4775930575685734</v>
      </c>
      <c r="X8305" s="211">
        <v>0.2947330214312307</v>
      </c>
      <c r="Y8305" s="211">
        <v>0.67508557366722854</v>
      </c>
      <c r="Z8305" s="211">
        <v>0.14920172398692141</v>
      </c>
      <c r="AA8305" s="212">
        <v>0.12137909352397105</v>
      </c>
    </row>
    <row r="8306" spans="1:27" x14ac:dyDescent="0.35">
      <c r="A8306" s="210" t="s">
        <v>8982</v>
      </c>
      <c r="B8306" s="217">
        <v>166.13849768242727</v>
      </c>
      <c r="C8306" s="211">
        <v>5.0393547878320136E-2</v>
      </c>
      <c r="D8306" s="211">
        <v>0.12578471013645981</v>
      </c>
      <c r="E8306" s="211">
        <v>7.7202260788378343E-2</v>
      </c>
      <c r="F8306" s="211">
        <v>0.10905349957884296</v>
      </c>
      <c r="G8306" s="211">
        <v>0.11877431277717666</v>
      </c>
      <c r="H8306" s="211">
        <v>0.12215643947428199</v>
      </c>
      <c r="I8306" s="211">
        <v>0.49459941034641219</v>
      </c>
      <c r="J8306" s="211">
        <v>0.46359973615089933</v>
      </c>
      <c r="K8306" s="211">
        <v>0.60958648664670423</v>
      </c>
      <c r="L8306" s="211">
        <v>0.27330392043182555</v>
      </c>
      <c r="M8306" s="211">
        <v>0.11051403851177312</v>
      </c>
      <c r="N8306" s="211">
        <v>0.40707762019497268</v>
      </c>
      <c r="O8306" s="211">
        <v>0.76468918429155242</v>
      </c>
      <c r="P8306" s="211">
        <v>6.6547110239027596E-2</v>
      </c>
      <c r="Q8306" s="211">
        <v>9.9704315297993368E-2</v>
      </c>
      <c r="R8306" s="211">
        <v>0.47828576299154874</v>
      </c>
      <c r="S8306" s="211">
        <v>0.26684682573315222</v>
      </c>
      <c r="T8306" s="211">
        <v>0.51563654134468484</v>
      </c>
      <c r="U8306" s="211">
        <v>0.51783090605204929</v>
      </c>
      <c r="V8306" s="211">
        <v>9.6272159040662164E-2</v>
      </c>
      <c r="W8306" s="211">
        <v>0.61796900381932929</v>
      </c>
      <c r="X8306" s="211">
        <v>0.24178683016034494</v>
      </c>
      <c r="Y8306" s="211">
        <v>0.71182312502552425</v>
      </c>
      <c r="Z8306" s="211">
        <v>0.14529420494157</v>
      </c>
      <c r="AA8306" s="212">
        <v>0.11366857381258597</v>
      </c>
    </row>
    <row r="8307" spans="1:27" x14ac:dyDescent="0.35">
      <c r="A8307" s="210" t="s">
        <v>8983</v>
      </c>
      <c r="B8307" s="217">
        <v>125.29627804356122</v>
      </c>
      <c r="C8307" s="211">
        <v>5.4676983745157628E-2</v>
      </c>
      <c r="D8307" s="211">
        <v>0.12307727519860406</v>
      </c>
      <c r="E8307" s="211">
        <v>8.2055647419620251E-2</v>
      </c>
      <c r="F8307" s="211">
        <v>9.4649762834009721E-2</v>
      </c>
      <c r="G8307" s="211">
        <v>0.11441865588180673</v>
      </c>
      <c r="H8307" s="211">
        <v>0.11299224943066258</v>
      </c>
      <c r="I8307" s="211">
        <v>0.46313071281342799</v>
      </c>
      <c r="J8307" s="211">
        <v>0.39688383126705262</v>
      </c>
      <c r="K8307" s="211">
        <v>0.57436448063843337</v>
      </c>
      <c r="L8307" s="211">
        <v>0.27313945393787514</v>
      </c>
      <c r="M8307" s="211">
        <v>8.8620535000098977E-2</v>
      </c>
      <c r="N8307" s="211">
        <v>0.41603530590739013</v>
      </c>
      <c r="O8307" s="211">
        <v>0.75813801640083223</v>
      </c>
      <c r="P8307" s="211">
        <v>7.0183058688204653E-2</v>
      </c>
      <c r="Q8307" s="211">
        <v>4.7512667539432764E-2</v>
      </c>
      <c r="R8307" s="211">
        <v>0.42610572272008573</v>
      </c>
      <c r="S8307" s="211">
        <v>0.29414921869741489</v>
      </c>
      <c r="T8307" s="211">
        <v>0.55394953337271446</v>
      </c>
      <c r="U8307" s="211">
        <v>0.35601995994524493</v>
      </c>
      <c r="V8307" s="211">
        <v>7.7673261247105746E-2</v>
      </c>
      <c r="W8307" s="211">
        <v>0.55579979058597662</v>
      </c>
      <c r="X8307" s="211">
        <v>0.35349581366758293</v>
      </c>
      <c r="Y8307" s="211">
        <v>0.74918096099858722</v>
      </c>
      <c r="Z8307" s="211">
        <v>0.1470918381250465</v>
      </c>
      <c r="AA8307" s="212">
        <v>0.11901344640279068</v>
      </c>
    </row>
    <row r="8308" spans="1:27" x14ac:dyDescent="0.35">
      <c r="A8308" s="210" t="s">
        <v>8984</v>
      </c>
      <c r="B8308" s="217">
        <v>133.10208594751614</v>
      </c>
      <c r="C8308" s="211">
        <v>5.1462165368298472E-2</v>
      </c>
      <c r="D8308" s="211">
        <v>0.13077229635758958</v>
      </c>
      <c r="E8308" s="211">
        <v>6.7096466155855641E-2</v>
      </c>
      <c r="F8308" s="211">
        <v>7.8976942394288069E-2</v>
      </c>
      <c r="G8308" s="211">
        <v>0.12317820571056515</v>
      </c>
      <c r="H8308" s="211">
        <v>0.12126167302012343</v>
      </c>
      <c r="I8308" s="211">
        <v>0.46279261417406847</v>
      </c>
      <c r="J8308" s="211">
        <v>0.45518839256417737</v>
      </c>
      <c r="K8308" s="211">
        <v>0.59112083721053343</v>
      </c>
      <c r="L8308" s="211">
        <v>0.27049637366233625</v>
      </c>
      <c r="M8308" s="211">
        <v>9.5675638848031874E-2</v>
      </c>
      <c r="N8308" s="211">
        <v>0.4312004752180203</v>
      </c>
      <c r="O8308" s="211">
        <v>0.55807241255419804</v>
      </c>
      <c r="P8308" s="211">
        <v>7.1084694453573433E-2</v>
      </c>
      <c r="Q8308" s="211">
        <v>4.5582831974225517E-2</v>
      </c>
      <c r="R8308" s="211">
        <v>0.39117472600385322</v>
      </c>
      <c r="S8308" s="211">
        <v>0.30135972129373595</v>
      </c>
      <c r="T8308" s="211">
        <v>0.49262429615931491</v>
      </c>
      <c r="U8308" s="211">
        <v>0.3058841395747886</v>
      </c>
      <c r="V8308" s="211">
        <v>0.12459496034428011</v>
      </c>
      <c r="W8308" s="211">
        <v>0.57488363240121654</v>
      </c>
      <c r="X8308" s="211">
        <v>0.36771627861152767</v>
      </c>
      <c r="Y8308" s="211">
        <v>0.67760910460675672</v>
      </c>
      <c r="Z8308" s="211">
        <v>0.14719903333100609</v>
      </c>
      <c r="AA8308" s="212">
        <v>0.1143636673158909</v>
      </c>
    </row>
    <row r="8309" spans="1:27" x14ac:dyDescent="0.35">
      <c r="A8309" s="210" t="s">
        <v>8985</v>
      </c>
      <c r="B8309" s="217">
        <v>151.31627065507851</v>
      </c>
      <c r="C8309" s="211">
        <v>7.5804621314635862E-2</v>
      </c>
      <c r="D8309" s="211">
        <v>0.11779698469971939</v>
      </c>
      <c r="E8309" s="211">
        <v>8.3212447735885084E-2</v>
      </c>
      <c r="F8309" s="211">
        <v>9.0744965462406818E-2</v>
      </c>
      <c r="G8309" s="211">
        <v>0.12404339344831508</v>
      </c>
      <c r="H8309" s="211">
        <v>0.12755643104654404</v>
      </c>
      <c r="I8309" s="211">
        <v>0.46446788314366638</v>
      </c>
      <c r="J8309" s="211">
        <v>0.39220821151308882</v>
      </c>
      <c r="K8309" s="211">
        <v>0.55437581980840578</v>
      </c>
      <c r="L8309" s="211">
        <v>0.2719808530743732</v>
      </c>
      <c r="M8309" s="211">
        <v>0.10349645785611102</v>
      </c>
      <c r="N8309" s="211">
        <v>0.42326605523168642</v>
      </c>
      <c r="O8309" s="211">
        <v>0.62339805026379447</v>
      </c>
      <c r="P8309" s="211">
        <v>7.2502372101897569E-2</v>
      </c>
      <c r="Q8309" s="211">
        <v>6.7313978436775612E-2</v>
      </c>
      <c r="R8309" s="211">
        <v>0.44153369520214125</v>
      </c>
      <c r="S8309" s="211">
        <v>0.38341176569237312</v>
      </c>
      <c r="T8309" s="211">
        <v>0.54398786975344038</v>
      </c>
      <c r="U8309" s="211">
        <v>0.35469551574229824</v>
      </c>
      <c r="V8309" s="211">
        <v>0.14839236973075853</v>
      </c>
      <c r="W8309" s="211">
        <v>0.51287273562492031</v>
      </c>
      <c r="X8309" s="211">
        <v>0.27782911160942031</v>
      </c>
      <c r="Y8309" s="211">
        <v>0.71965913670936277</v>
      </c>
      <c r="Z8309" s="211">
        <v>0.14569131406243072</v>
      </c>
      <c r="AA8309" s="212">
        <v>0.12266523187601658</v>
      </c>
    </row>
    <row r="8310" spans="1:27" x14ac:dyDescent="0.35">
      <c r="A8310" s="210" t="s">
        <v>8986</v>
      </c>
      <c r="B8310" s="217">
        <v>141.3894532176852</v>
      </c>
      <c r="C8310" s="211">
        <v>6.5080064706996552E-2</v>
      </c>
      <c r="D8310" s="211">
        <v>0.11519628047447707</v>
      </c>
      <c r="E8310" s="211">
        <v>7.3779102985134834E-2</v>
      </c>
      <c r="F8310" s="211">
        <v>9.5870406192516799E-2</v>
      </c>
      <c r="G8310" s="211">
        <v>0.12009501642185254</v>
      </c>
      <c r="H8310" s="211">
        <v>0.10635552604155415</v>
      </c>
      <c r="I8310" s="211">
        <v>0.4626279982240642</v>
      </c>
      <c r="J8310" s="211">
        <v>0.45801612366072825</v>
      </c>
      <c r="K8310" s="211">
        <v>0.61494832591701321</v>
      </c>
      <c r="L8310" s="211">
        <v>0.27558817895219634</v>
      </c>
      <c r="M8310" s="211">
        <v>9.8515529942931349E-2</v>
      </c>
      <c r="N8310" s="211">
        <v>0.39864582008396526</v>
      </c>
      <c r="O8310" s="211">
        <v>0.7913819954700011</v>
      </c>
      <c r="P8310" s="211">
        <v>6.4821476580152498E-2</v>
      </c>
      <c r="Q8310" s="211">
        <v>7.0569373290087931E-2</v>
      </c>
      <c r="R8310" s="211">
        <v>0.46912961837752543</v>
      </c>
      <c r="S8310" s="211">
        <v>0.40974304623181906</v>
      </c>
      <c r="T8310" s="211">
        <v>0.61699273532333587</v>
      </c>
      <c r="U8310" s="211">
        <v>0.4493103497584664</v>
      </c>
      <c r="V8310" s="211">
        <v>0.10453608481021745</v>
      </c>
      <c r="W8310" s="211">
        <v>0.5923462952755254</v>
      </c>
      <c r="X8310" s="211">
        <v>0.34119408945922253</v>
      </c>
      <c r="Y8310" s="211">
        <v>0.62575791937048497</v>
      </c>
      <c r="Z8310" s="211">
        <v>0.14483382906255884</v>
      </c>
      <c r="AA8310" s="212">
        <v>0.1169549980403677</v>
      </c>
    </row>
    <row r="8311" spans="1:27" x14ac:dyDescent="0.35">
      <c r="A8311" s="210" t="s">
        <v>8987</v>
      </c>
      <c r="B8311" s="217">
        <v>122.90533330149871</v>
      </c>
      <c r="C8311" s="211">
        <v>6.1364668448615864E-2</v>
      </c>
      <c r="D8311" s="211">
        <v>0.12363301516434755</v>
      </c>
      <c r="E8311" s="211">
        <v>6.8849613508337806E-2</v>
      </c>
      <c r="F8311" s="211">
        <v>7.8954201223010653E-2</v>
      </c>
      <c r="G8311" s="211">
        <v>0.11882406931099626</v>
      </c>
      <c r="H8311" s="211">
        <v>0.10848055616119008</v>
      </c>
      <c r="I8311" s="211">
        <v>0.47833153276287743</v>
      </c>
      <c r="J8311" s="211">
        <v>0.3945294094614839</v>
      </c>
      <c r="K8311" s="211">
        <v>0.50674427993534721</v>
      </c>
      <c r="L8311" s="211">
        <v>0.27949451571197925</v>
      </c>
      <c r="M8311" s="211">
        <v>0.11118087577802267</v>
      </c>
      <c r="N8311" s="211">
        <v>0.39759775151465165</v>
      </c>
      <c r="O8311" s="211">
        <v>0.64563791459665343</v>
      </c>
      <c r="P8311" s="211">
        <v>6.6238792802997812E-2</v>
      </c>
      <c r="Q8311" s="211">
        <v>5.6551757413832504E-2</v>
      </c>
      <c r="R8311" s="211">
        <v>0.45033144149967258</v>
      </c>
      <c r="S8311" s="211">
        <v>0.32262796888357126</v>
      </c>
      <c r="T8311" s="211">
        <v>0.58393901723305819</v>
      </c>
      <c r="U8311" s="211">
        <v>0.39617702832814689</v>
      </c>
      <c r="V8311" s="211">
        <v>9.2217000360224372E-2</v>
      </c>
      <c r="W8311" s="211">
        <v>0.55718128026278246</v>
      </c>
      <c r="X8311" s="211">
        <v>0.33382076139967792</v>
      </c>
      <c r="Y8311" s="211">
        <v>0.56377389959794999</v>
      </c>
      <c r="Z8311" s="211">
        <v>0.1435365090960416</v>
      </c>
      <c r="AA8311" s="212">
        <v>0.11359672704002177</v>
      </c>
    </row>
    <row r="8312" spans="1:27" x14ac:dyDescent="0.35">
      <c r="A8312" s="210" t="s">
        <v>8988</v>
      </c>
      <c r="B8312" s="217">
        <v>158.32545122169122</v>
      </c>
      <c r="C8312" s="211">
        <v>5.0883641670579925E-2</v>
      </c>
      <c r="D8312" s="211">
        <v>0.12306715072813648</v>
      </c>
      <c r="E8312" s="211">
        <v>8.2067548648215527E-2</v>
      </c>
      <c r="F8312" s="211">
        <v>0.10817932448650941</v>
      </c>
      <c r="G8312" s="211">
        <v>0.12142229420376723</v>
      </c>
      <c r="H8312" s="211">
        <v>0.1180671718954526</v>
      </c>
      <c r="I8312" s="211">
        <v>0.44670563997525614</v>
      </c>
      <c r="J8312" s="211">
        <v>0.42467346946839352</v>
      </c>
      <c r="K8312" s="211">
        <v>0.62010000262976794</v>
      </c>
      <c r="L8312" s="211">
        <v>0.27539626552868546</v>
      </c>
      <c r="M8312" s="211">
        <v>0.10303238557947679</v>
      </c>
      <c r="N8312" s="211">
        <v>0.45718073427318084</v>
      </c>
      <c r="O8312" s="211">
        <v>0.66006009640439078</v>
      </c>
      <c r="P8312" s="211">
        <v>7.042116376682675E-2</v>
      </c>
      <c r="Q8312" s="211">
        <v>0.12695465731312885</v>
      </c>
      <c r="R8312" s="211">
        <v>0.44509426420510589</v>
      </c>
      <c r="S8312" s="211">
        <v>0.2906587551264263</v>
      </c>
      <c r="T8312" s="211">
        <v>0.56153978015950434</v>
      </c>
      <c r="U8312" s="211">
        <v>0.41130448625143357</v>
      </c>
      <c r="V8312" s="211">
        <v>0.15350698527058629</v>
      </c>
      <c r="W8312" s="211">
        <v>0.55784600158910291</v>
      </c>
      <c r="X8312" s="211">
        <v>0.31293984324913759</v>
      </c>
      <c r="Y8312" s="211">
        <v>0.61048228669014781</v>
      </c>
      <c r="Z8312" s="211">
        <v>0.13843254788059584</v>
      </c>
      <c r="AA8312" s="212">
        <v>0.12399443260001822</v>
      </c>
    </row>
    <row r="8313" spans="1:27" x14ac:dyDescent="0.35">
      <c r="A8313" s="210" t="s">
        <v>8989</v>
      </c>
      <c r="B8313" s="217">
        <v>139.23274003289515</v>
      </c>
      <c r="C8313" s="211">
        <v>5.925985888684604E-2</v>
      </c>
      <c r="D8313" s="211">
        <v>0.12095348881988197</v>
      </c>
      <c r="E8313" s="211">
        <v>6.689686363870738E-2</v>
      </c>
      <c r="F8313" s="211">
        <v>9.1509000000455629E-2</v>
      </c>
      <c r="G8313" s="211">
        <v>0.12423730563187545</v>
      </c>
      <c r="H8313" s="211">
        <v>0.12418946081357499</v>
      </c>
      <c r="I8313" s="211">
        <v>0.49087009424238526</v>
      </c>
      <c r="J8313" s="211">
        <v>0.42463384098941775</v>
      </c>
      <c r="K8313" s="211">
        <v>0.58657931464420965</v>
      </c>
      <c r="L8313" s="211">
        <v>0.28334264989961944</v>
      </c>
      <c r="M8313" s="211">
        <v>8.6528864591220792E-2</v>
      </c>
      <c r="N8313" s="211">
        <v>0.37099582758492111</v>
      </c>
      <c r="O8313" s="211">
        <v>0.66943420239304863</v>
      </c>
      <c r="P8313" s="211">
        <v>6.8960314604852371E-2</v>
      </c>
      <c r="Q8313" s="211">
        <v>8.9774892156606376E-2</v>
      </c>
      <c r="R8313" s="211">
        <v>0.4857262245754439</v>
      </c>
      <c r="S8313" s="211">
        <v>0.30224969465587942</v>
      </c>
      <c r="T8313" s="211">
        <v>0.45581209393308803</v>
      </c>
      <c r="U8313" s="211">
        <v>0.40810009343647102</v>
      </c>
      <c r="V8313" s="211">
        <v>0.16151223308131896</v>
      </c>
      <c r="W8313" s="211">
        <v>0.54923517657809606</v>
      </c>
      <c r="X8313" s="211">
        <v>0.22804168541171949</v>
      </c>
      <c r="Y8313" s="211">
        <v>0.6085952092898631</v>
      </c>
      <c r="Z8313" s="211">
        <v>0.14945546945828303</v>
      </c>
      <c r="AA8313" s="212">
        <v>0.11950032008193605</v>
      </c>
    </row>
    <row r="8314" spans="1:27" x14ac:dyDescent="0.35">
      <c r="A8314" s="210" t="s">
        <v>8990</v>
      </c>
      <c r="B8314" s="217">
        <v>130.04557045554856</v>
      </c>
      <c r="C8314" s="211">
        <v>7.6909354680124761E-2</v>
      </c>
      <c r="D8314" s="211">
        <v>0.12138571690701697</v>
      </c>
      <c r="E8314" s="211">
        <v>6.8814217245665568E-2</v>
      </c>
      <c r="F8314" s="211">
        <v>8.2187831156525878E-2</v>
      </c>
      <c r="G8314" s="211">
        <v>0.12048351289685728</v>
      </c>
      <c r="H8314" s="211">
        <v>0.10511063794896887</v>
      </c>
      <c r="I8314" s="211">
        <v>0.53256585467356354</v>
      </c>
      <c r="J8314" s="211">
        <v>0.42234368233276365</v>
      </c>
      <c r="K8314" s="211">
        <v>0.51628357390036705</v>
      </c>
      <c r="L8314" s="211">
        <v>0.27291511482087716</v>
      </c>
      <c r="M8314" s="211">
        <v>0.11217039590107714</v>
      </c>
      <c r="N8314" s="211">
        <v>0.41543707029870558</v>
      </c>
      <c r="O8314" s="211">
        <v>0.77719651760771824</v>
      </c>
      <c r="P8314" s="211">
        <v>6.7636236302264729E-2</v>
      </c>
      <c r="Q8314" s="211">
        <v>8.9382085696690802E-2</v>
      </c>
      <c r="R8314" s="211">
        <v>0.44796049512498676</v>
      </c>
      <c r="S8314" s="211">
        <v>0.31947121820001634</v>
      </c>
      <c r="T8314" s="211">
        <v>0.54499951655185441</v>
      </c>
      <c r="U8314" s="211">
        <v>0.47405528021647514</v>
      </c>
      <c r="V8314" s="211">
        <v>7.2505703244093583E-2</v>
      </c>
      <c r="W8314" s="211">
        <v>0.57839469667007848</v>
      </c>
      <c r="X8314" s="211">
        <v>0.3289319610025796</v>
      </c>
      <c r="Y8314" s="211">
        <v>0.62350893656082573</v>
      </c>
      <c r="Z8314" s="211">
        <v>0.14859836793505724</v>
      </c>
      <c r="AA8314" s="212">
        <v>0.11590503493265097</v>
      </c>
    </row>
    <row r="8315" spans="1:27" x14ac:dyDescent="0.35">
      <c r="A8315" s="210" t="s">
        <v>8991</v>
      </c>
      <c r="B8315" s="217">
        <v>148.05919063726557</v>
      </c>
      <c r="C8315" s="211">
        <v>6.1272904923237004E-2</v>
      </c>
      <c r="D8315" s="211">
        <v>0.12596145339117226</v>
      </c>
      <c r="E8315" s="211">
        <v>8.3327124705575017E-2</v>
      </c>
      <c r="F8315" s="211">
        <v>8.5530741534154492E-2</v>
      </c>
      <c r="G8315" s="211">
        <v>0.12204067081481514</v>
      </c>
      <c r="H8315" s="211">
        <v>0.11524452960639672</v>
      </c>
      <c r="I8315" s="211">
        <v>0.49034558683553736</v>
      </c>
      <c r="J8315" s="211">
        <v>0.4740438840868727</v>
      </c>
      <c r="K8315" s="211">
        <v>0.53401564042530814</v>
      </c>
      <c r="L8315" s="211">
        <v>0.2768109846177868</v>
      </c>
      <c r="M8315" s="211">
        <v>9.8785083158235226E-2</v>
      </c>
      <c r="N8315" s="211">
        <v>0.55618294161331272</v>
      </c>
      <c r="O8315" s="211">
        <v>0.76433706112346833</v>
      </c>
      <c r="P8315" s="211">
        <v>6.7603133660129017E-2</v>
      </c>
      <c r="Q8315" s="211">
        <v>5.2417069356425164E-2</v>
      </c>
      <c r="R8315" s="211">
        <v>0.44184846482532786</v>
      </c>
      <c r="S8315" s="211">
        <v>0.33807532722560435</v>
      </c>
      <c r="T8315" s="211">
        <v>0.58557356336712862</v>
      </c>
      <c r="U8315" s="211">
        <v>0.41816788025340035</v>
      </c>
      <c r="V8315" s="211">
        <v>0.10433756914992831</v>
      </c>
      <c r="W8315" s="211">
        <v>0.58350458514100656</v>
      </c>
      <c r="X8315" s="211">
        <v>0.31197421904046529</v>
      </c>
      <c r="Y8315" s="211">
        <v>0.66830964061316678</v>
      </c>
      <c r="Z8315" s="211">
        <v>0.14763180471579881</v>
      </c>
      <c r="AA8315" s="212">
        <v>0.11854299118828909</v>
      </c>
    </row>
    <row r="8316" spans="1:27" x14ac:dyDescent="0.35">
      <c r="A8316" s="210" t="s">
        <v>8992</v>
      </c>
      <c r="B8316" s="217">
        <v>119.7066417750008</v>
      </c>
      <c r="C8316" s="211">
        <v>5.5977903737493402E-2</v>
      </c>
      <c r="D8316" s="211">
        <v>0.11398378378714934</v>
      </c>
      <c r="E8316" s="211">
        <v>7.3274498453950218E-2</v>
      </c>
      <c r="F8316" s="211">
        <v>9.9363097201527112E-2</v>
      </c>
      <c r="G8316" s="211">
        <v>0.12138228375978131</v>
      </c>
      <c r="H8316" s="211">
        <v>0.12330521635000335</v>
      </c>
      <c r="I8316" s="211">
        <v>0.50235633788770961</v>
      </c>
      <c r="J8316" s="211">
        <v>0.48045363033425476</v>
      </c>
      <c r="K8316" s="211">
        <v>0.55470462014347399</v>
      </c>
      <c r="L8316" s="211">
        <v>0.27612596597362749</v>
      </c>
      <c r="M8316" s="211">
        <v>9.5521806615672347E-2</v>
      </c>
      <c r="N8316" s="211">
        <v>0.38722087771599056</v>
      </c>
      <c r="O8316" s="211">
        <v>0.54440191514675229</v>
      </c>
      <c r="P8316" s="211">
        <v>6.9360322159266768E-2</v>
      </c>
      <c r="Q8316" s="211">
        <v>5.4021691840251435E-2</v>
      </c>
      <c r="R8316" s="211">
        <v>0.37733021358064223</v>
      </c>
      <c r="S8316" s="211">
        <v>0.32523982796547657</v>
      </c>
      <c r="T8316" s="211">
        <v>0.58160337606623591</v>
      </c>
      <c r="U8316" s="211">
        <v>0.39452349912449619</v>
      </c>
      <c r="V8316" s="211">
        <v>0.10719823403197681</v>
      </c>
      <c r="W8316" s="211">
        <v>0.55988997620621039</v>
      </c>
      <c r="X8316" s="211">
        <v>0.34163483312675202</v>
      </c>
      <c r="Y8316" s="211">
        <v>0.6090279489597864</v>
      </c>
      <c r="Z8316" s="211">
        <v>0.1469386999688751</v>
      </c>
      <c r="AA8316" s="212">
        <v>0.12099720148353169</v>
      </c>
    </row>
    <row r="8317" spans="1:27" x14ac:dyDescent="0.35">
      <c r="A8317" s="210" t="s">
        <v>8993</v>
      </c>
      <c r="B8317" s="217">
        <v>134.94532547979949</v>
      </c>
      <c r="C8317" s="211">
        <v>8.3908805343395509E-2</v>
      </c>
      <c r="D8317" s="211">
        <v>0.13184295173856311</v>
      </c>
      <c r="E8317" s="211">
        <v>8.0775868844105925E-2</v>
      </c>
      <c r="F8317" s="211">
        <v>0.11171682920562917</v>
      </c>
      <c r="G8317" s="211">
        <v>0.1194625066074082</v>
      </c>
      <c r="H8317" s="211">
        <v>0.11244240074743726</v>
      </c>
      <c r="I8317" s="211">
        <v>0.42484329664549281</v>
      </c>
      <c r="J8317" s="211">
        <v>0.45992738929669169</v>
      </c>
      <c r="K8317" s="211">
        <v>0.56110777435023462</v>
      </c>
      <c r="L8317" s="211">
        <v>0.27030108228793881</v>
      </c>
      <c r="M8317" s="211">
        <v>0.10501381984581343</v>
      </c>
      <c r="N8317" s="211">
        <v>0.49099848839459775</v>
      </c>
      <c r="O8317" s="211">
        <v>0.68471635718682244</v>
      </c>
      <c r="P8317" s="211">
        <v>7.124525956249772E-2</v>
      </c>
      <c r="Q8317" s="211">
        <v>7.6256439810108725E-2</v>
      </c>
      <c r="R8317" s="211">
        <v>0.43343017088807079</v>
      </c>
      <c r="S8317" s="211">
        <v>0.30130594694081736</v>
      </c>
      <c r="T8317" s="211">
        <v>0.57588119661044346</v>
      </c>
      <c r="U8317" s="211">
        <v>0.33898620245517874</v>
      </c>
      <c r="V8317" s="211">
        <v>0.10392131910643206</v>
      </c>
      <c r="W8317" s="211">
        <v>0.55792414552109904</v>
      </c>
      <c r="X8317" s="211">
        <v>0.32404906324973942</v>
      </c>
      <c r="Y8317" s="211">
        <v>0.68727803595865278</v>
      </c>
      <c r="Z8317" s="211">
        <v>0.1496869417290996</v>
      </c>
      <c r="AA8317" s="212">
        <v>0.12519027358029641</v>
      </c>
    </row>
    <row r="8318" spans="1:27" x14ac:dyDescent="0.35">
      <c r="A8318" s="210" t="s">
        <v>8994</v>
      </c>
      <c r="B8318" s="217">
        <v>197.26326979176235</v>
      </c>
      <c r="C8318" s="211">
        <v>5.1098851605874657E-2</v>
      </c>
      <c r="D8318" s="211">
        <v>0.12729500338898508</v>
      </c>
      <c r="E8318" s="211">
        <v>7.678122579720352E-2</v>
      </c>
      <c r="F8318" s="211">
        <v>9.9472020599145144E-2</v>
      </c>
      <c r="G8318" s="211">
        <v>0.12278848493395342</v>
      </c>
      <c r="H8318" s="211">
        <v>0.11773665428256194</v>
      </c>
      <c r="I8318" s="211">
        <v>0.43867518330110233</v>
      </c>
      <c r="J8318" s="211">
        <v>0.46330590228658203</v>
      </c>
      <c r="K8318" s="211">
        <v>0.59379775884956931</v>
      </c>
      <c r="L8318" s="211">
        <v>0.26787398565727616</v>
      </c>
      <c r="M8318" s="211">
        <v>0.10991790601981827</v>
      </c>
      <c r="N8318" s="211">
        <v>0.49407532424322609</v>
      </c>
      <c r="O8318" s="211">
        <v>0.66631146734432767</v>
      </c>
      <c r="P8318" s="211">
        <v>7.4064622121062365E-2</v>
      </c>
      <c r="Q8318" s="211">
        <v>5.5384723083992907E-2</v>
      </c>
      <c r="R8318" s="211">
        <v>0.46987875483612301</v>
      </c>
      <c r="S8318" s="211">
        <v>0.41039998380472792</v>
      </c>
      <c r="T8318" s="211">
        <v>0.54280383857608328</v>
      </c>
      <c r="U8318" s="211">
        <v>0.42698427248008575</v>
      </c>
      <c r="V8318" s="211">
        <v>0.1488014671763096</v>
      </c>
      <c r="W8318" s="211">
        <v>0.48084767035271186</v>
      </c>
      <c r="X8318" s="211">
        <v>0.30200196415212499</v>
      </c>
      <c r="Y8318" s="211">
        <v>0.66929506462013388</v>
      </c>
      <c r="Z8318" s="211">
        <v>0.1379877884746496</v>
      </c>
      <c r="AA8318" s="212">
        <v>0.11306306933359367</v>
      </c>
    </row>
    <row r="8319" spans="1:27" x14ac:dyDescent="0.35">
      <c r="A8319" s="210" t="s">
        <v>8995</v>
      </c>
      <c r="B8319" s="217">
        <v>131.05152734109819</v>
      </c>
      <c r="C8319" s="211">
        <v>8.4406445169559016E-2</v>
      </c>
      <c r="D8319" s="211">
        <v>0.12529163401848398</v>
      </c>
      <c r="E8319" s="211">
        <v>7.3422278908560373E-2</v>
      </c>
      <c r="F8319" s="211">
        <v>0.10547766753964127</v>
      </c>
      <c r="G8319" s="211">
        <v>0.12220524345912842</v>
      </c>
      <c r="H8319" s="211">
        <v>0.10835148802307983</v>
      </c>
      <c r="I8319" s="211">
        <v>0.52926465143354795</v>
      </c>
      <c r="J8319" s="211">
        <v>0.42711608801330347</v>
      </c>
      <c r="K8319" s="211">
        <v>0.57791567795188514</v>
      </c>
      <c r="L8319" s="211">
        <v>0.2687607439458749</v>
      </c>
      <c r="M8319" s="211">
        <v>0.10966528500480889</v>
      </c>
      <c r="N8319" s="211">
        <v>0.42178908570613083</v>
      </c>
      <c r="O8319" s="211">
        <v>0.75606743957729405</v>
      </c>
      <c r="P8319" s="211">
        <v>7.3224602099316208E-2</v>
      </c>
      <c r="Q8319" s="211">
        <v>0.10831544842932138</v>
      </c>
      <c r="R8319" s="211">
        <v>0.47667572403615249</v>
      </c>
      <c r="S8319" s="211">
        <v>0.31936958073983979</v>
      </c>
      <c r="T8319" s="211">
        <v>0.56931989275711126</v>
      </c>
      <c r="U8319" s="211">
        <v>0.36224344320301316</v>
      </c>
      <c r="V8319" s="211">
        <v>8.0300014565969552E-2</v>
      </c>
      <c r="W8319" s="211">
        <v>0.52328570419964238</v>
      </c>
      <c r="X8319" s="211">
        <v>0.36431633657479812</v>
      </c>
      <c r="Y8319" s="211">
        <v>0.61894496198844229</v>
      </c>
      <c r="Z8319" s="211">
        <v>0.14499691927503686</v>
      </c>
      <c r="AA8319" s="212">
        <v>0.12222706687024473</v>
      </c>
    </row>
    <row r="8320" spans="1:27" x14ac:dyDescent="0.35">
      <c r="A8320" s="210" t="s">
        <v>8996</v>
      </c>
      <c r="B8320" s="217">
        <v>109.08654557449648</v>
      </c>
      <c r="C8320" s="211">
        <v>6.5865340005219819E-2</v>
      </c>
      <c r="D8320" s="211">
        <v>0.11788351849968685</v>
      </c>
      <c r="E8320" s="211">
        <v>7.9063850375504549E-2</v>
      </c>
      <c r="F8320" s="211">
        <v>9.0654775809732191E-2</v>
      </c>
      <c r="G8320" s="211">
        <v>0.12186755788245278</v>
      </c>
      <c r="H8320" s="211">
        <v>0.12652597770356233</v>
      </c>
      <c r="I8320" s="211">
        <v>0.49893208695467478</v>
      </c>
      <c r="J8320" s="211">
        <v>0.45918522857038913</v>
      </c>
      <c r="K8320" s="211">
        <v>0.55046912549577043</v>
      </c>
      <c r="L8320" s="211">
        <v>0.27446588524148757</v>
      </c>
      <c r="M8320" s="211">
        <v>9.5248734051591982E-2</v>
      </c>
      <c r="N8320" s="211">
        <v>0.36853515151457056</v>
      </c>
      <c r="O8320" s="211">
        <v>0.76346687828858217</v>
      </c>
      <c r="P8320" s="211">
        <v>6.8790897748904137E-2</v>
      </c>
      <c r="Q8320" s="211">
        <v>0.10174338255155772</v>
      </c>
      <c r="R8320" s="211">
        <v>0.48427987070247835</v>
      </c>
      <c r="S8320" s="211">
        <v>0.3276662981999276</v>
      </c>
      <c r="T8320" s="211">
        <v>0.51671941334518179</v>
      </c>
      <c r="U8320" s="211">
        <v>0.34852344660857348</v>
      </c>
      <c r="V8320" s="211">
        <v>6.1932412600837677E-2</v>
      </c>
      <c r="W8320" s="211">
        <v>0.50902243262997349</v>
      </c>
      <c r="X8320" s="211">
        <v>0.33116935395433245</v>
      </c>
      <c r="Y8320" s="211">
        <v>0.73087087889728208</v>
      </c>
      <c r="Z8320" s="211">
        <v>0.14079666838357144</v>
      </c>
      <c r="AA8320" s="212">
        <v>0.12495441897698568</v>
      </c>
    </row>
    <row r="8321" spans="1:27" x14ac:dyDescent="0.35">
      <c r="A8321" s="210" t="s">
        <v>8997</v>
      </c>
      <c r="B8321" s="217">
        <v>166.55701913982409</v>
      </c>
      <c r="C8321" s="211">
        <v>6.9692912242203656E-2</v>
      </c>
      <c r="D8321" s="211">
        <v>0.12735751465795056</v>
      </c>
      <c r="E8321" s="211">
        <v>7.8322095087745777E-2</v>
      </c>
      <c r="F8321" s="211">
        <v>7.9367836807530207E-2</v>
      </c>
      <c r="G8321" s="211">
        <v>0.12194953570220753</v>
      </c>
      <c r="H8321" s="211">
        <v>0.12150598634184577</v>
      </c>
      <c r="I8321" s="211">
        <v>0.46982756017317828</v>
      </c>
      <c r="J8321" s="211">
        <v>0.44638560263810206</v>
      </c>
      <c r="K8321" s="211">
        <v>0.56982930396036058</v>
      </c>
      <c r="L8321" s="211">
        <v>0.27110653319402139</v>
      </c>
      <c r="M8321" s="211">
        <v>8.0895624949833919E-2</v>
      </c>
      <c r="N8321" s="211">
        <v>0.51109605087782628</v>
      </c>
      <c r="O8321" s="211">
        <v>0.68593865381938179</v>
      </c>
      <c r="P8321" s="211">
        <v>6.9549438138512304E-2</v>
      </c>
      <c r="Q8321" s="211">
        <v>8.9975112105825317E-2</v>
      </c>
      <c r="R8321" s="211">
        <v>0.41923075391528264</v>
      </c>
      <c r="S8321" s="211">
        <v>0.30113488223170304</v>
      </c>
      <c r="T8321" s="211">
        <v>0.54769391047249627</v>
      </c>
      <c r="U8321" s="211">
        <v>0.4984908194437912</v>
      </c>
      <c r="V8321" s="211">
        <v>0.12516008366513073</v>
      </c>
      <c r="W8321" s="211">
        <v>0.56380537757225491</v>
      </c>
      <c r="X8321" s="211">
        <v>0.27859601730877959</v>
      </c>
      <c r="Y8321" s="211">
        <v>0.71743581458027594</v>
      </c>
      <c r="Z8321" s="211">
        <v>0.14074139374484437</v>
      </c>
      <c r="AA8321" s="212">
        <v>0.1143254655975913</v>
      </c>
    </row>
    <row r="8322" spans="1:27" x14ac:dyDescent="0.35">
      <c r="A8322" s="210" t="s">
        <v>8998</v>
      </c>
      <c r="B8322" s="217">
        <v>131.79152722710688</v>
      </c>
      <c r="C8322" s="211">
        <v>7.9366476413537612E-2</v>
      </c>
      <c r="D8322" s="211">
        <v>0.12998374341606339</v>
      </c>
      <c r="E8322" s="211">
        <v>7.5751874397557928E-2</v>
      </c>
      <c r="F8322" s="211">
        <v>8.1757103015031946E-2</v>
      </c>
      <c r="G8322" s="211">
        <v>0.12099500583701546</v>
      </c>
      <c r="H8322" s="211">
        <v>0.11105120643608415</v>
      </c>
      <c r="I8322" s="211">
        <v>0.46295866220308662</v>
      </c>
      <c r="J8322" s="211">
        <v>0.41042686825134544</v>
      </c>
      <c r="K8322" s="211">
        <v>0.60292862693007054</v>
      </c>
      <c r="L8322" s="211">
        <v>0.28018401164291029</v>
      </c>
      <c r="M8322" s="211">
        <v>0.11595942528688194</v>
      </c>
      <c r="N8322" s="211">
        <v>0.46806774799954703</v>
      </c>
      <c r="O8322" s="211">
        <v>0.69574112991851167</v>
      </c>
      <c r="P8322" s="211">
        <v>6.7070096811178273E-2</v>
      </c>
      <c r="Q8322" s="211">
        <v>0.13283351145491204</v>
      </c>
      <c r="R8322" s="211">
        <v>0.46853466373112407</v>
      </c>
      <c r="S8322" s="211">
        <v>0.30508217039714958</v>
      </c>
      <c r="T8322" s="211">
        <v>0.56580679214337393</v>
      </c>
      <c r="U8322" s="211">
        <v>0.35119133684957737</v>
      </c>
      <c r="V8322" s="211">
        <v>8.0773578730830714E-2</v>
      </c>
      <c r="W8322" s="211">
        <v>0.57558126090243533</v>
      </c>
      <c r="X8322" s="211">
        <v>0.31511022772293307</v>
      </c>
      <c r="Y8322" s="211">
        <v>0.62536346745230764</v>
      </c>
      <c r="Z8322" s="211">
        <v>0.14455338849456634</v>
      </c>
      <c r="AA8322" s="212">
        <v>0.11923672522882849</v>
      </c>
    </row>
    <row r="8323" spans="1:27" x14ac:dyDescent="0.35">
      <c r="A8323" s="210" t="s">
        <v>8999</v>
      </c>
      <c r="B8323" s="217">
        <v>199.85368302591354</v>
      </c>
      <c r="C8323" s="211">
        <v>6.5847520921924807E-2</v>
      </c>
      <c r="D8323" s="211">
        <v>0.12978992492621594</v>
      </c>
      <c r="E8323" s="211">
        <v>7.443920971386582E-2</v>
      </c>
      <c r="F8323" s="211">
        <v>7.7479852130389201E-2</v>
      </c>
      <c r="G8323" s="211">
        <v>0.11800644636403873</v>
      </c>
      <c r="H8323" s="211">
        <v>0.12007551035083068</v>
      </c>
      <c r="I8323" s="211">
        <v>0.53457337157544049</v>
      </c>
      <c r="J8323" s="211">
        <v>0.43646798000437681</v>
      </c>
      <c r="K8323" s="211">
        <v>0.63390876754773828</v>
      </c>
      <c r="L8323" s="211">
        <v>0.27435652671824917</v>
      </c>
      <c r="M8323" s="211">
        <v>0.12340575366539826</v>
      </c>
      <c r="N8323" s="211">
        <v>0.47246512619792597</v>
      </c>
      <c r="O8323" s="211">
        <v>0.68878981141169016</v>
      </c>
      <c r="P8323" s="211">
        <v>6.7145947697703698E-2</v>
      </c>
      <c r="Q8323" s="211">
        <v>0.15098289735702619</v>
      </c>
      <c r="R8323" s="211">
        <v>0.46443689668728666</v>
      </c>
      <c r="S8323" s="211">
        <v>0.41128243559840588</v>
      </c>
      <c r="T8323" s="211">
        <v>0.5684342071289944</v>
      </c>
      <c r="U8323" s="211">
        <v>0.41855259416509372</v>
      </c>
      <c r="V8323" s="211">
        <v>0.13967363759344287</v>
      </c>
      <c r="W8323" s="211">
        <v>0.51868130245290456</v>
      </c>
      <c r="X8323" s="211">
        <v>0.29826788945448635</v>
      </c>
      <c r="Y8323" s="211">
        <v>0.6590162514358644</v>
      </c>
      <c r="Z8323" s="211">
        <v>0.14314605023387922</v>
      </c>
      <c r="AA8323" s="212">
        <v>0.11055754782355996</v>
      </c>
    </row>
    <row r="8324" spans="1:27" x14ac:dyDescent="0.35">
      <c r="A8324" s="210" t="s">
        <v>9000</v>
      </c>
      <c r="B8324" s="217">
        <v>142.07992271340697</v>
      </c>
      <c r="C8324" s="211">
        <v>7.273904759963562E-2</v>
      </c>
      <c r="D8324" s="211">
        <v>0.12575921386445021</v>
      </c>
      <c r="E8324" s="211">
        <v>7.9447864577518526E-2</v>
      </c>
      <c r="F8324" s="211">
        <v>0.10453383627283942</v>
      </c>
      <c r="G8324" s="211">
        <v>0.11562180681694936</v>
      </c>
      <c r="H8324" s="211">
        <v>0.12017021109367843</v>
      </c>
      <c r="I8324" s="211">
        <v>0.53349933154557039</v>
      </c>
      <c r="J8324" s="211">
        <v>0.4590355135550227</v>
      </c>
      <c r="K8324" s="211">
        <v>0.55688635983490442</v>
      </c>
      <c r="L8324" s="211">
        <v>0.27210986230695172</v>
      </c>
      <c r="M8324" s="211">
        <v>0.10119152025812136</v>
      </c>
      <c r="N8324" s="211">
        <v>0.47705418140538003</v>
      </c>
      <c r="O8324" s="211">
        <v>0.71095077385370464</v>
      </c>
      <c r="P8324" s="211">
        <v>6.7601014471880494E-2</v>
      </c>
      <c r="Q8324" s="211">
        <v>0.1004839588110278</v>
      </c>
      <c r="R8324" s="211">
        <v>0.47536290407805026</v>
      </c>
      <c r="S8324" s="211">
        <v>0.31348343865795458</v>
      </c>
      <c r="T8324" s="211">
        <v>0.55427382113610923</v>
      </c>
      <c r="U8324" s="211">
        <v>0.42088928298083111</v>
      </c>
      <c r="V8324" s="211">
        <v>0.10126007100678024</v>
      </c>
      <c r="W8324" s="211">
        <v>0.57846717253624147</v>
      </c>
      <c r="X8324" s="211">
        <v>0.23938722815033656</v>
      </c>
      <c r="Y8324" s="211">
        <v>0.64153470655326528</v>
      </c>
      <c r="Z8324" s="211">
        <v>0.14593751681127065</v>
      </c>
      <c r="AA8324" s="212">
        <v>0.1185099341203238</v>
      </c>
    </row>
    <row r="8325" spans="1:27" x14ac:dyDescent="0.35">
      <c r="A8325" s="210" t="s">
        <v>9001</v>
      </c>
      <c r="B8325" s="217">
        <v>112.09967724511526</v>
      </c>
      <c r="C8325" s="211">
        <v>5.7322986214093812E-2</v>
      </c>
      <c r="D8325" s="211">
        <v>0.12705938955993387</v>
      </c>
      <c r="E8325" s="211">
        <v>7.5687444796633918E-2</v>
      </c>
      <c r="F8325" s="211">
        <v>0.10551578116255442</v>
      </c>
      <c r="G8325" s="211">
        <v>0.11915629643458578</v>
      </c>
      <c r="H8325" s="211">
        <v>0.11688465847167204</v>
      </c>
      <c r="I8325" s="211">
        <v>0.47043432019638109</v>
      </c>
      <c r="J8325" s="211">
        <v>0.40947182158978551</v>
      </c>
      <c r="K8325" s="211">
        <v>0.59893634080458391</v>
      </c>
      <c r="L8325" s="211">
        <v>0.27981807975496231</v>
      </c>
      <c r="M8325" s="211">
        <v>9.1878416788282638E-2</v>
      </c>
      <c r="N8325" s="211">
        <v>0.45967013893495223</v>
      </c>
      <c r="O8325" s="211">
        <v>0.66663909267991606</v>
      </c>
      <c r="P8325" s="211">
        <v>6.2691531956244925E-2</v>
      </c>
      <c r="Q8325" s="211">
        <v>4.6500884986775445E-2</v>
      </c>
      <c r="R8325" s="211">
        <v>0.44833512638150258</v>
      </c>
      <c r="S8325" s="211">
        <v>0.29919192768917263</v>
      </c>
      <c r="T8325" s="211">
        <v>0.5050603722168463</v>
      </c>
      <c r="U8325" s="211">
        <v>0.43016759976787955</v>
      </c>
      <c r="V8325" s="211">
        <v>5.3542618543828684E-2</v>
      </c>
      <c r="W8325" s="211">
        <v>0.48760115755015121</v>
      </c>
      <c r="X8325" s="211">
        <v>0.36862373749208843</v>
      </c>
      <c r="Y8325" s="211">
        <v>0.7291725201454341</v>
      </c>
      <c r="Z8325" s="211">
        <v>0.14983234722398517</v>
      </c>
      <c r="AA8325" s="212">
        <v>0.11566435805401214</v>
      </c>
    </row>
    <row r="8326" spans="1:27" x14ac:dyDescent="0.35">
      <c r="A8326" s="210" t="s">
        <v>9002</v>
      </c>
      <c r="B8326" s="217">
        <v>141.38432482683601</v>
      </c>
      <c r="C8326" s="211">
        <v>6.0252431720879046E-2</v>
      </c>
      <c r="D8326" s="211">
        <v>0.12352440064384776</v>
      </c>
      <c r="E8326" s="211">
        <v>8.0417673927236269E-2</v>
      </c>
      <c r="F8326" s="211">
        <v>9.1294127662470748E-2</v>
      </c>
      <c r="G8326" s="211">
        <v>0.12541880589177848</v>
      </c>
      <c r="H8326" s="211">
        <v>0.10839436756487671</v>
      </c>
      <c r="I8326" s="211">
        <v>0.49417138853932396</v>
      </c>
      <c r="J8326" s="211">
        <v>0.45297985248571315</v>
      </c>
      <c r="K8326" s="211">
        <v>0.61757363734930559</v>
      </c>
      <c r="L8326" s="211">
        <v>0.27056416844951958</v>
      </c>
      <c r="M8326" s="211">
        <v>0.10015677975945808</v>
      </c>
      <c r="N8326" s="211">
        <v>0.34124541999833291</v>
      </c>
      <c r="O8326" s="211">
        <v>0.75006960567287795</v>
      </c>
      <c r="P8326" s="211">
        <v>6.7183876244594737E-2</v>
      </c>
      <c r="Q8326" s="211">
        <v>0.11466449835456281</v>
      </c>
      <c r="R8326" s="211">
        <v>0.41169282352363801</v>
      </c>
      <c r="S8326" s="211">
        <v>0.33649488388207488</v>
      </c>
      <c r="T8326" s="211">
        <v>0.54895157770415814</v>
      </c>
      <c r="U8326" s="211">
        <v>0.39912238816088874</v>
      </c>
      <c r="V8326" s="211">
        <v>0.1303585497261075</v>
      </c>
      <c r="W8326" s="211">
        <v>0.59498101871359321</v>
      </c>
      <c r="X8326" s="211">
        <v>0.28317095313403556</v>
      </c>
      <c r="Y8326" s="211">
        <v>0.63132481847249555</v>
      </c>
      <c r="Z8326" s="211">
        <v>0.14443298077134958</v>
      </c>
      <c r="AA8326" s="212">
        <v>0.12292817969621909</v>
      </c>
    </row>
    <row r="8327" spans="1:27" x14ac:dyDescent="0.35">
      <c r="A8327" s="210" t="s">
        <v>9003</v>
      </c>
      <c r="B8327" s="217">
        <v>117.44641655126718</v>
      </c>
      <c r="C8327" s="211">
        <v>6.3957554929560415E-2</v>
      </c>
      <c r="D8327" s="211">
        <v>0.12663741529865169</v>
      </c>
      <c r="E8327" s="211">
        <v>7.4129374767125042E-2</v>
      </c>
      <c r="F8327" s="211">
        <v>9.9817784562297021E-2</v>
      </c>
      <c r="G8327" s="211">
        <v>0.11546958713198617</v>
      </c>
      <c r="H8327" s="211">
        <v>0.11855646144477315</v>
      </c>
      <c r="I8327" s="211">
        <v>0.52057101702104225</v>
      </c>
      <c r="J8327" s="211">
        <v>0.43947910887111313</v>
      </c>
      <c r="K8327" s="211">
        <v>0.53518381012343264</v>
      </c>
      <c r="L8327" s="211">
        <v>0.27593171126183214</v>
      </c>
      <c r="M8327" s="211">
        <v>0.11736095166767957</v>
      </c>
      <c r="N8327" s="211">
        <v>0.43197488673996409</v>
      </c>
      <c r="O8327" s="211">
        <v>0.68092315116063351</v>
      </c>
      <c r="P8327" s="211">
        <v>6.9986334279651966E-2</v>
      </c>
      <c r="Q8327" s="211">
        <v>4.9161419405918949E-2</v>
      </c>
      <c r="R8327" s="211">
        <v>0.38975452400883803</v>
      </c>
      <c r="S8327" s="211">
        <v>0.32939716628942428</v>
      </c>
      <c r="T8327" s="211">
        <v>0.49747979683859067</v>
      </c>
      <c r="U8327" s="211">
        <v>0.34928381702292072</v>
      </c>
      <c r="V8327" s="211">
        <v>7.2217538263819964E-2</v>
      </c>
      <c r="W8327" s="211">
        <v>0.51313225053880185</v>
      </c>
      <c r="X8327" s="211">
        <v>0.42296492685377596</v>
      </c>
      <c r="Y8327" s="211">
        <v>0.59260418290515471</v>
      </c>
      <c r="Z8327" s="211">
        <v>0.14811877707099014</v>
      </c>
      <c r="AA8327" s="212">
        <v>0.11796799446971094</v>
      </c>
    </row>
    <row r="8328" spans="1:27" x14ac:dyDescent="0.35">
      <c r="A8328" s="210" t="s">
        <v>9004</v>
      </c>
      <c r="B8328" s="217">
        <v>113.76396496289708</v>
      </c>
      <c r="C8328" s="211">
        <v>5.8836579334236784E-2</v>
      </c>
      <c r="D8328" s="211">
        <v>0.12762609517488166</v>
      </c>
      <c r="E8328" s="211">
        <v>6.6521348081142226E-2</v>
      </c>
      <c r="F8328" s="211">
        <v>9.1611559569431511E-2</v>
      </c>
      <c r="G8328" s="211">
        <v>0.12309499046969152</v>
      </c>
      <c r="H8328" s="211">
        <v>0.12691111546392772</v>
      </c>
      <c r="I8328" s="211">
        <v>0.48179403245884328</v>
      </c>
      <c r="J8328" s="211">
        <v>0.44000524679862596</v>
      </c>
      <c r="K8328" s="211">
        <v>0.64092501118865397</v>
      </c>
      <c r="L8328" s="211">
        <v>0.27580184740190083</v>
      </c>
      <c r="M8328" s="211">
        <v>0.11645765376317882</v>
      </c>
      <c r="N8328" s="211">
        <v>0.36009040672810927</v>
      </c>
      <c r="O8328" s="211">
        <v>0.60569795092569567</v>
      </c>
      <c r="P8328" s="211">
        <v>6.1266977045676206E-2</v>
      </c>
      <c r="Q8328" s="211">
        <v>0.11020514932585986</v>
      </c>
      <c r="R8328" s="211">
        <v>0.45543189486570596</v>
      </c>
      <c r="S8328" s="211">
        <v>0.32852186365462716</v>
      </c>
      <c r="T8328" s="211">
        <v>0.52115207040070854</v>
      </c>
      <c r="U8328" s="211">
        <v>0.45707549585223822</v>
      </c>
      <c r="V8328" s="211">
        <v>6.0471786748574785E-2</v>
      </c>
      <c r="W8328" s="211">
        <v>0.52562969003928717</v>
      </c>
      <c r="X8328" s="211">
        <v>0.34382300277105649</v>
      </c>
      <c r="Y8328" s="211">
        <v>0.64779988105901132</v>
      </c>
      <c r="Z8328" s="211">
        <v>0.14910172397550847</v>
      </c>
      <c r="AA8328" s="212">
        <v>0.12014944981465103</v>
      </c>
    </row>
    <row r="8329" spans="1:27" x14ac:dyDescent="0.35">
      <c r="A8329" s="210" t="s">
        <v>9005</v>
      </c>
      <c r="B8329" s="217">
        <v>155.54026908488603</v>
      </c>
      <c r="C8329" s="211">
        <v>5.8373258608815454E-2</v>
      </c>
      <c r="D8329" s="211">
        <v>0.12185466582424824</v>
      </c>
      <c r="E8329" s="211">
        <v>8.8278615956295325E-2</v>
      </c>
      <c r="F8329" s="211">
        <v>0.10857944676586181</v>
      </c>
      <c r="G8329" s="211">
        <v>0.11956247855590402</v>
      </c>
      <c r="H8329" s="211">
        <v>0.11714435998556313</v>
      </c>
      <c r="I8329" s="211">
        <v>0.43186770867867369</v>
      </c>
      <c r="J8329" s="211">
        <v>0.45577506119411476</v>
      </c>
      <c r="K8329" s="211">
        <v>0.57417886125728912</v>
      </c>
      <c r="L8329" s="211">
        <v>0.27944858045194848</v>
      </c>
      <c r="M8329" s="211">
        <v>9.3022061263461048E-2</v>
      </c>
      <c r="N8329" s="211">
        <v>0.41570688258374372</v>
      </c>
      <c r="O8329" s="211">
        <v>0.54981808641964003</v>
      </c>
      <c r="P8329" s="211">
        <v>6.8976303485864671E-2</v>
      </c>
      <c r="Q8329" s="211">
        <v>4.31482883045941E-2</v>
      </c>
      <c r="R8329" s="211">
        <v>0.49170903051954928</v>
      </c>
      <c r="S8329" s="211">
        <v>0.28036198391761069</v>
      </c>
      <c r="T8329" s="211">
        <v>0.55673476713949233</v>
      </c>
      <c r="U8329" s="211">
        <v>0.40907120086237414</v>
      </c>
      <c r="V8329" s="211">
        <v>0.18156098842370633</v>
      </c>
      <c r="W8329" s="211">
        <v>0.53433971628788057</v>
      </c>
      <c r="X8329" s="211">
        <v>0.24519892419239769</v>
      </c>
      <c r="Y8329" s="211">
        <v>0.6846581819175489</v>
      </c>
      <c r="Z8329" s="211">
        <v>0.14607764451205738</v>
      </c>
      <c r="AA8329" s="212">
        <v>0.12379710441763751</v>
      </c>
    </row>
    <row r="8330" spans="1:27" x14ac:dyDescent="0.35">
      <c r="A8330" s="210" t="s">
        <v>9006</v>
      </c>
      <c r="B8330" s="217">
        <v>138.5349241051448</v>
      </c>
      <c r="C8330" s="211">
        <v>5.8335229478695856E-2</v>
      </c>
      <c r="D8330" s="211">
        <v>0.1281230409745239</v>
      </c>
      <c r="E8330" s="211">
        <v>7.3093894994623779E-2</v>
      </c>
      <c r="F8330" s="211">
        <v>8.1511491739141628E-2</v>
      </c>
      <c r="G8330" s="211">
        <v>0.12097004045159017</v>
      </c>
      <c r="H8330" s="211">
        <v>0.12185664229881914</v>
      </c>
      <c r="I8330" s="211">
        <v>0.45572611094088744</v>
      </c>
      <c r="J8330" s="211">
        <v>0.45503985685244069</v>
      </c>
      <c r="K8330" s="211">
        <v>0.59471684890214493</v>
      </c>
      <c r="L8330" s="211">
        <v>0.27258366847461341</v>
      </c>
      <c r="M8330" s="211">
        <v>9.0177962111277599E-2</v>
      </c>
      <c r="N8330" s="211">
        <v>0.42530652248232181</v>
      </c>
      <c r="O8330" s="211">
        <v>0.71234436034725657</v>
      </c>
      <c r="P8330" s="211">
        <v>6.9278229314417267E-2</v>
      </c>
      <c r="Q8330" s="211">
        <v>4.6754298944691568E-2</v>
      </c>
      <c r="R8330" s="211">
        <v>0.43019801952372111</v>
      </c>
      <c r="S8330" s="211">
        <v>0.35476817715427333</v>
      </c>
      <c r="T8330" s="211">
        <v>0.51904566575091327</v>
      </c>
      <c r="U8330" s="211">
        <v>0.42234393503399237</v>
      </c>
      <c r="V8330" s="211">
        <v>0.13396797683946091</v>
      </c>
      <c r="W8330" s="211">
        <v>0.53557563321917467</v>
      </c>
      <c r="X8330" s="211">
        <v>0.30184093439154736</v>
      </c>
      <c r="Y8330" s="211">
        <v>0.61261422216754513</v>
      </c>
      <c r="Z8330" s="211">
        <v>0.14336952484704271</v>
      </c>
      <c r="AA8330" s="212">
        <v>0.12109235179352813</v>
      </c>
    </row>
    <row r="8331" spans="1:27" x14ac:dyDescent="0.35">
      <c r="A8331" s="210" t="s">
        <v>9007</v>
      </c>
      <c r="B8331" s="217">
        <v>132.61834309476851</v>
      </c>
      <c r="C8331" s="211">
        <v>6.3450423786486174E-2</v>
      </c>
      <c r="D8331" s="211">
        <v>0.11906775718749002</v>
      </c>
      <c r="E8331" s="211">
        <v>6.8689430659704634E-2</v>
      </c>
      <c r="F8331" s="211">
        <v>9.131729649281925E-2</v>
      </c>
      <c r="G8331" s="211">
        <v>0.11525197976685513</v>
      </c>
      <c r="H8331" s="211">
        <v>0.11763601002018642</v>
      </c>
      <c r="I8331" s="211">
        <v>0.47923355679215524</v>
      </c>
      <c r="J8331" s="211">
        <v>0.45338500226764988</v>
      </c>
      <c r="K8331" s="211">
        <v>0.50771627511348993</v>
      </c>
      <c r="L8331" s="211">
        <v>0.28087382086570101</v>
      </c>
      <c r="M8331" s="211">
        <v>0.10838917669335206</v>
      </c>
      <c r="N8331" s="211">
        <v>0.49015998313957465</v>
      </c>
      <c r="O8331" s="211">
        <v>0.71354973993738946</v>
      </c>
      <c r="P8331" s="211">
        <v>6.6182638407304761E-2</v>
      </c>
      <c r="Q8331" s="211">
        <v>6.3525349529416228E-2</v>
      </c>
      <c r="R8331" s="211">
        <v>0.40608509699261186</v>
      </c>
      <c r="S8331" s="211">
        <v>0.28852541597972775</v>
      </c>
      <c r="T8331" s="211">
        <v>0.52044198341581549</v>
      </c>
      <c r="U8331" s="211">
        <v>0.53048362822904671</v>
      </c>
      <c r="V8331" s="211">
        <v>0.10489608089661963</v>
      </c>
      <c r="W8331" s="211">
        <v>0.53746915105768167</v>
      </c>
      <c r="X8331" s="211">
        <v>0.32537838562294635</v>
      </c>
      <c r="Y8331" s="211">
        <v>0.62818564654665698</v>
      </c>
      <c r="Z8331" s="211">
        <v>0.14915383702947499</v>
      </c>
      <c r="AA8331" s="212">
        <v>0.12387636432863715</v>
      </c>
    </row>
    <row r="8332" spans="1:27" x14ac:dyDescent="0.35">
      <c r="A8332" s="210" t="s">
        <v>9008</v>
      </c>
      <c r="B8332" s="217">
        <v>141.56044992156197</v>
      </c>
      <c r="C8332" s="211">
        <v>6.6455699431659604E-2</v>
      </c>
      <c r="D8332" s="211">
        <v>0.12760885333268737</v>
      </c>
      <c r="E8332" s="211">
        <v>7.847641377708553E-2</v>
      </c>
      <c r="F8332" s="211">
        <v>0.10944459555563653</v>
      </c>
      <c r="G8332" s="211">
        <v>0.12110850710110652</v>
      </c>
      <c r="H8332" s="211">
        <v>0.10881364273687165</v>
      </c>
      <c r="I8332" s="211">
        <v>0.45755405725287912</v>
      </c>
      <c r="J8332" s="211">
        <v>0.4212690457282095</v>
      </c>
      <c r="K8332" s="211">
        <v>0.59683832234052114</v>
      </c>
      <c r="L8332" s="211">
        <v>0.28471175169326518</v>
      </c>
      <c r="M8332" s="211">
        <v>9.8771641620952866E-2</v>
      </c>
      <c r="N8332" s="211">
        <v>0.46380562235321404</v>
      </c>
      <c r="O8332" s="211">
        <v>0.72341734703407456</v>
      </c>
      <c r="P8332" s="211">
        <v>6.5155764886187351E-2</v>
      </c>
      <c r="Q8332" s="211">
        <v>6.7182418820692119E-2</v>
      </c>
      <c r="R8332" s="211">
        <v>0.44175418011693773</v>
      </c>
      <c r="S8332" s="211">
        <v>0.32946275813886827</v>
      </c>
      <c r="T8332" s="211">
        <v>0.58598406775792111</v>
      </c>
      <c r="U8332" s="211">
        <v>0.48673905648635801</v>
      </c>
      <c r="V8332" s="211">
        <v>9.7221626932505731E-2</v>
      </c>
      <c r="W8332" s="211">
        <v>0.56353018282740863</v>
      </c>
      <c r="X8332" s="211">
        <v>0.32681312045401856</v>
      </c>
      <c r="Y8332" s="211">
        <v>0.65549042764200527</v>
      </c>
      <c r="Z8332" s="211">
        <v>0.14727198209171488</v>
      </c>
      <c r="AA8332" s="212">
        <v>0.11990012997024324</v>
      </c>
    </row>
    <row r="8333" spans="1:27" x14ac:dyDescent="0.35">
      <c r="A8333" s="210" t="s">
        <v>9009</v>
      </c>
      <c r="B8333" s="217">
        <v>128.76133377958234</v>
      </c>
      <c r="C8333" s="211">
        <v>7.3058697951573812E-2</v>
      </c>
      <c r="D8333" s="211">
        <v>0.12376363827620517</v>
      </c>
      <c r="E8333" s="211">
        <v>7.0966654995877509E-2</v>
      </c>
      <c r="F8333" s="211">
        <v>0.12214149082008874</v>
      </c>
      <c r="G8333" s="211">
        <v>0.12194031096782285</v>
      </c>
      <c r="H8333" s="211">
        <v>0.11352326667219663</v>
      </c>
      <c r="I8333" s="211">
        <v>0.46298849519209256</v>
      </c>
      <c r="J8333" s="211">
        <v>0.43364640059935211</v>
      </c>
      <c r="K8333" s="211">
        <v>0.55598345499809465</v>
      </c>
      <c r="L8333" s="211">
        <v>0.27485044810191345</v>
      </c>
      <c r="M8333" s="211">
        <v>0.11446051255973252</v>
      </c>
      <c r="N8333" s="211">
        <v>0.43240953294480544</v>
      </c>
      <c r="O8333" s="211">
        <v>0.74232500117614564</v>
      </c>
      <c r="P8333" s="211">
        <v>6.6842223039439735E-2</v>
      </c>
      <c r="Q8333" s="211">
        <v>0.1182131685339413</v>
      </c>
      <c r="R8333" s="211">
        <v>0.45343886831300206</v>
      </c>
      <c r="S8333" s="211">
        <v>0.40945996797429918</v>
      </c>
      <c r="T8333" s="211">
        <v>0.56395052364720211</v>
      </c>
      <c r="U8333" s="211">
        <v>0.40174185666354734</v>
      </c>
      <c r="V8333" s="211">
        <v>0.10176896559125331</v>
      </c>
      <c r="W8333" s="211">
        <v>0.55122062564181651</v>
      </c>
      <c r="X8333" s="211">
        <v>0.27069485897560086</v>
      </c>
      <c r="Y8333" s="211">
        <v>0.58655553900995872</v>
      </c>
      <c r="Z8333" s="211">
        <v>0.14673240548176258</v>
      </c>
      <c r="AA8333" s="212">
        <v>0.12411779989905967</v>
      </c>
    </row>
    <row r="8334" spans="1:27" x14ac:dyDescent="0.35">
      <c r="A8334" s="210" t="s">
        <v>9010</v>
      </c>
      <c r="B8334" s="217">
        <v>120.20037824433933</v>
      </c>
      <c r="C8334" s="211">
        <v>6.4999018193482694E-2</v>
      </c>
      <c r="D8334" s="211">
        <v>0.12313563079798054</v>
      </c>
      <c r="E8334" s="211">
        <v>7.791468503686387E-2</v>
      </c>
      <c r="F8334" s="211">
        <v>0.10416313937052524</v>
      </c>
      <c r="G8334" s="211">
        <v>0.11745053073741075</v>
      </c>
      <c r="H8334" s="211">
        <v>0.12123148473403625</v>
      </c>
      <c r="I8334" s="211">
        <v>0.49829338163751669</v>
      </c>
      <c r="J8334" s="211">
        <v>0.45810759413872981</v>
      </c>
      <c r="K8334" s="211">
        <v>0.57643259394761925</v>
      </c>
      <c r="L8334" s="211">
        <v>0.26599106107779158</v>
      </c>
      <c r="M8334" s="211">
        <v>9.346466454722889E-2</v>
      </c>
      <c r="N8334" s="211">
        <v>0.45305443906278758</v>
      </c>
      <c r="O8334" s="211">
        <v>0.72672782718660534</v>
      </c>
      <c r="P8334" s="211">
        <v>7.0296360663600427E-2</v>
      </c>
      <c r="Q8334" s="211">
        <v>7.4492167086172997E-2</v>
      </c>
      <c r="R8334" s="211">
        <v>0.38513814184180373</v>
      </c>
      <c r="S8334" s="211">
        <v>0.3234483100216175</v>
      </c>
      <c r="T8334" s="211">
        <v>0.5911304383129159</v>
      </c>
      <c r="U8334" s="211">
        <v>0.4326617688252038</v>
      </c>
      <c r="V8334" s="211">
        <v>7.5410563533018976E-2</v>
      </c>
      <c r="W8334" s="211">
        <v>0.60849259042607939</v>
      </c>
      <c r="X8334" s="211">
        <v>0.36692413805896917</v>
      </c>
      <c r="Y8334" s="211">
        <v>0.58466504051442647</v>
      </c>
      <c r="Z8334" s="211">
        <v>0.14589581415086308</v>
      </c>
      <c r="AA8334" s="212">
        <v>0.12547285096956234</v>
      </c>
    </row>
    <row r="8335" spans="1:27" x14ac:dyDescent="0.35">
      <c r="A8335" s="210" t="s">
        <v>9011</v>
      </c>
      <c r="B8335" s="217">
        <v>110.60611000937737</v>
      </c>
      <c r="C8335" s="211">
        <v>4.6855166236261306E-2</v>
      </c>
      <c r="D8335" s="211">
        <v>0.12241861837215411</v>
      </c>
      <c r="E8335" s="211">
        <v>7.8543727022820045E-2</v>
      </c>
      <c r="F8335" s="211">
        <v>8.0665316947554133E-2</v>
      </c>
      <c r="G8335" s="211">
        <v>0.12499771967885716</v>
      </c>
      <c r="H8335" s="211">
        <v>0.11807831434308012</v>
      </c>
      <c r="I8335" s="211">
        <v>0.41600607596858796</v>
      </c>
      <c r="J8335" s="211">
        <v>0.47100657245197486</v>
      </c>
      <c r="K8335" s="211">
        <v>0.64961821724226143</v>
      </c>
      <c r="L8335" s="211">
        <v>0.27570732530919501</v>
      </c>
      <c r="M8335" s="211">
        <v>8.796339813520411E-2</v>
      </c>
      <c r="N8335" s="211">
        <v>0.3839258837382668</v>
      </c>
      <c r="O8335" s="211">
        <v>0.57378238189808295</v>
      </c>
      <c r="P8335" s="211">
        <v>6.7452225874423011E-2</v>
      </c>
      <c r="Q8335" s="211">
        <v>0.1574669505737801</v>
      </c>
      <c r="R8335" s="211">
        <v>0.42370943577610354</v>
      </c>
      <c r="S8335" s="211">
        <v>0.44085077242241832</v>
      </c>
      <c r="T8335" s="211">
        <v>0.54240496306845876</v>
      </c>
      <c r="U8335" s="211">
        <v>0.44496989730763126</v>
      </c>
      <c r="V8335" s="211">
        <v>5.8426953828187772E-2</v>
      </c>
      <c r="W8335" s="211">
        <v>0.59910685804938391</v>
      </c>
      <c r="X8335" s="211">
        <v>0.35742200858459644</v>
      </c>
      <c r="Y8335" s="211">
        <v>0.57521994623294237</v>
      </c>
      <c r="Z8335" s="211">
        <v>0.14904114005404559</v>
      </c>
      <c r="AA8335" s="212">
        <v>0.12183531362029075</v>
      </c>
    </row>
    <row r="8336" spans="1:27" x14ac:dyDescent="0.35">
      <c r="A8336" s="210" t="s">
        <v>9012</v>
      </c>
      <c r="B8336" s="217">
        <v>133.54903894597541</v>
      </c>
      <c r="C8336" s="211">
        <v>7.7120676276947173E-2</v>
      </c>
      <c r="D8336" s="211">
        <v>0.12688045229558476</v>
      </c>
      <c r="E8336" s="211">
        <v>7.1575244139077135E-2</v>
      </c>
      <c r="F8336" s="211">
        <v>6.7642959538203387E-2</v>
      </c>
      <c r="G8336" s="211">
        <v>0.12208499336359217</v>
      </c>
      <c r="H8336" s="211">
        <v>0.11707446617935867</v>
      </c>
      <c r="I8336" s="211">
        <v>0.41454540449273525</v>
      </c>
      <c r="J8336" s="211">
        <v>0.44892378238539965</v>
      </c>
      <c r="K8336" s="211">
        <v>0.60938553603840606</v>
      </c>
      <c r="L8336" s="211">
        <v>0.27245633614578302</v>
      </c>
      <c r="M8336" s="211">
        <v>7.8628119252541956E-2</v>
      </c>
      <c r="N8336" s="211">
        <v>0.54386347058904017</v>
      </c>
      <c r="O8336" s="211">
        <v>0.51886672462218442</v>
      </c>
      <c r="P8336" s="211">
        <v>6.8633509464330944E-2</v>
      </c>
      <c r="Q8336" s="211">
        <v>6.8140996314317692E-2</v>
      </c>
      <c r="R8336" s="211">
        <v>0.39767960562767213</v>
      </c>
      <c r="S8336" s="211">
        <v>0.3616698219118355</v>
      </c>
      <c r="T8336" s="211">
        <v>0.53138249664438675</v>
      </c>
      <c r="U8336" s="211">
        <v>0.51565170506985369</v>
      </c>
      <c r="V8336" s="211">
        <v>8.3971760390871161E-2</v>
      </c>
      <c r="W8336" s="211">
        <v>0.55529640389792823</v>
      </c>
      <c r="X8336" s="211">
        <v>0.29303324619909449</v>
      </c>
      <c r="Y8336" s="211">
        <v>0.57707012905712662</v>
      </c>
      <c r="Z8336" s="211">
        <v>0.14727069109795157</v>
      </c>
      <c r="AA8336" s="212">
        <v>0.11170899687962677</v>
      </c>
    </row>
    <row r="8337" spans="1:27" x14ac:dyDescent="0.35">
      <c r="A8337" s="210" t="s">
        <v>9013</v>
      </c>
      <c r="B8337" s="217">
        <v>137.86052508403907</v>
      </c>
      <c r="C8337" s="211">
        <v>6.2668229583825216E-2</v>
      </c>
      <c r="D8337" s="211">
        <v>0.13354226844414407</v>
      </c>
      <c r="E8337" s="211">
        <v>7.4366070109547322E-2</v>
      </c>
      <c r="F8337" s="211">
        <v>9.8719156252101647E-2</v>
      </c>
      <c r="G8337" s="211">
        <v>0.12146347274885762</v>
      </c>
      <c r="H8337" s="211">
        <v>0.11780930108834357</v>
      </c>
      <c r="I8337" s="211">
        <v>0.50241605956419533</v>
      </c>
      <c r="J8337" s="211">
        <v>0.46374040440878833</v>
      </c>
      <c r="K8337" s="211">
        <v>0.55149471007135265</v>
      </c>
      <c r="L8337" s="211">
        <v>0.27785136750165096</v>
      </c>
      <c r="M8337" s="211">
        <v>9.2278627993404194E-2</v>
      </c>
      <c r="N8337" s="211">
        <v>0.47679505508845993</v>
      </c>
      <c r="O8337" s="211">
        <v>0.55231731388590144</v>
      </c>
      <c r="P8337" s="211">
        <v>6.7731310108301121E-2</v>
      </c>
      <c r="Q8337" s="211">
        <v>6.6089768072422145E-2</v>
      </c>
      <c r="R8337" s="211">
        <v>0.37686490328109734</v>
      </c>
      <c r="S8337" s="211">
        <v>0.28563835098933404</v>
      </c>
      <c r="T8337" s="211">
        <v>0.49311574159471649</v>
      </c>
      <c r="U8337" s="211">
        <v>0.39539462230767713</v>
      </c>
      <c r="V8337" s="211">
        <v>0.11757984671252968</v>
      </c>
      <c r="W8337" s="211">
        <v>0.52698425388440961</v>
      </c>
      <c r="X8337" s="211">
        <v>0.36620146449950447</v>
      </c>
      <c r="Y8337" s="211">
        <v>0.7260622533265183</v>
      </c>
      <c r="Z8337" s="211">
        <v>0.14065143710752676</v>
      </c>
      <c r="AA8337" s="212">
        <v>0.11640043180460793</v>
      </c>
    </row>
    <row r="8338" spans="1:27" x14ac:dyDescent="0.35">
      <c r="A8338" s="210" t="s">
        <v>9014</v>
      </c>
      <c r="B8338" s="217">
        <v>161.90857592373845</v>
      </c>
      <c r="C8338" s="211">
        <v>6.417287202905872E-2</v>
      </c>
      <c r="D8338" s="211">
        <v>0.12746699633868286</v>
      </c>
      <c r="E8338" s="211">
        <v>7.3383479849048014E-2</v>
      </c>
      <c r="F8338" s="211">
        <v>8.0338421863476658E-2</v>
      </c>
      <c r="G8338" s="211">
        <v>0.11841253082036041</v>
      </c>
      <c r="H8338" s="211">
        <v>0.10248135163144852</v>
      </c>
      <c r="I8338" s="211">
        <v>0.5237409383130468</v>
      </c>
      <c r="J8338" s="211">
        <v>0.48365695027214978</v>
      </c>
      <c r="K8338" s="211">
        <v>0.64701342345300727</v>
      </c>
      <c r="L8338" s="211">
        <v>0.28340326494804979</v>
      </c>
      <c r="M8338" s="211">
        <v>0.1140081685589166</v>
      </c>
      <c r="N8338" s="211">
        <v>0.3954651060578564</v>
      </c>
      <c r="O8338" s="211">
        <v>0.63793604403917537</v>
      </c>
      <c r="P8338" s="211">
        <v>6.5171042761370576E-2</v>
      </c>
      <c r="Q8338" s="211">
        <v>5.0824161777806923E-2</v>
      </c>
      <c r="R8338" s="211">
        <v>0.38551058060469678</v>
      </c>
      <c r="S8338" s="211">
        <v>0.36847285435307991</v>
      </c>
      <c r="T8338" s="211">
        <v>0.59868586291496029</v>
      </c>
      <c r="U8338" s="211">
        <v>0.46408181215808814</v>
      </c>
      <c r="V8338" s="211">
        <v>0.13818487509044652</v>
      </c>
      <c r="W8338" s="211">
        <v>0.53364656393359267</v>
      </c>
      <c r="X8338" s="211">
        <v>0.36934975167640505</v>
      </c>
      <c r="Y8338" s="211">
        <v>0.60735829947940212</v>
      </c>
      <c r="Z8338" s="211">
        <v>0.14773463079495794</v>
      </c>
      <c r="AA8338" s="212">
        <v>0.11826364121712309</v>
      </c>
    </row>
    <row r="8339" spans="1:27" x14ac:dyDescent="0.35">
      <c r="A8339" s="210" t="s">
        <v>9015</v>
      </c>
      <c r="B8339" s="217">
        <v>129.16624728641847</v>
      </c>
      <c r="C8339" s="211">
        <v>5.3537405150520738E-2</v>
      </c>
      <c r="D8339" s="211">
        <v>0.12374932095091286</v>
      </c>
      <c r="E8339" s="211">
        <v>7.5596255178073224E-2</v>
      </c>
      <c r="F8339" s="211">
        <v>0.10988823505422703</v>
      </c>
      <c r="G8339" s="211">
        <v>0.11954748755075484</v>
      </c>
      <c r="H8339" s="211">
        <v>0.11580765096487723</v>
      </c>
      <c r="I8339" s="211">
        <v>0.52248059853653117</v>
      </c>
      <c r="J8339" s="211">
        <v>0.41689156307864983</v>
      </c>
      <c r="K8339" s="211">
        <v>0.52764360547077704</v>
      </c>
      <c r="L8339" s="211">
        <v>0.28353110428184186</v>
      </c>
      <c r="M8339" s="211">
        <v>8.7850655444183551E-2</v>
      </c>
      <c r="N8339" s="211">
        <v>0.38522956671677683</v>
      </c>
      <c r="O8339" s="211">
        <v>0.68827863832778835</v>
      </c>
      <c r="P8339" s="211">
        <v>6.8608043900355284E-2</v>
      </c>
      <c r="Q8339" s="211">
        <v>6.4849680225248646E-2</v>
      </c>
      <c r="R8339" s="211">
        <v>0.44093614950099741</v>
      </c>
      <c r="S8339" s="211">
        <v>0.37458690605669753</v>
      </c>
      <c r="T8339" s="211">
        <v>0.57778535767628636</v>
      </c>
      <c r="U8339" s="211">
        <v>0.38871773645119612</v>
      </c>
      <c r="V8339" s="211">
        <v>0.16698345822812116</v>
      </c>
      <c r="W8339" s="211">
        <v>0.5927018359208448</v>
      </c>
      <c r="X8339" s="211">
        <v>0.34291543605409214</v>
      </c>
      <c r="Y8339" s="211">
        <v>0.52231981396022109</v>
      </c>
      <c r="Z8339" s="211">
        <v>0.14881639297696081</v>
      </c>
      <c r="AA8339" s="212">
        <v>0.12300328854487665</v>
      </c>
    </row>
    <row r="8340" spans="1:27" x14ac:dyDescent="0.35">
      <c r="A8340" s="210" t="s">
        <v>9016</v>
      </c>
      <c r="B8340" s="217">
        <v>150.62659596057514</v>
      </c>
      <c r="C8340" s="211">
        <v>7.2473318610139184E-2</v>
      </c>
      <c r="D8340" s="211">
        <v>0.1299263642221534</v>
      </c>
      <c r="E8340" s="211">
        <v>7.5876432666454705E-2</v>
      </c>
      <c r="F8340" s="211">
        <v>0.11626202887186211</v>
      </c>
      <c r="G8340" s="211">
        <v>0.11614192095879294</v>
      </c>
      <c r="H8340" s="211">
        <v>0.11658089008669406</v>
      </c>
      <c r="I8340" s="211">
        <v>0.52840946121507382</v>
      </c>
      <c r="J8340" s="211">
        <v>0.43023879223138373</v>
      </c>
      <c r="K8340" s="211">
        <v>0.54708491494369649</v>
      </c>
      <c r="L8340" s="211">
        <v>0.27403866179939396</v>
      </c>
      <c r="M8340" s="211">
        <v>9.0628351240903585E-2</v>
      </c>
      <c r="N8340" s="211">
        <v>0.4387228412076396</v>
      </c>
      <c r="O8340" s="211">
        <v>0.69325769754460398</v>
      </c>
      <c r="P8340" s="211">
        <v>6.5394949064498234E-2</v>
      </c>
      <c r="Q8340" s="211">
        <v>0.10625699380711087</v>
      </c>
      <c r="R8340" s="211">
        <v>0.39499650041572915</v>
      </c>
      <c r="S8340" s="211">
        <v>0.38020033444315338</v>
      </c>
      <c r="T8340" s="211">
        <v>0.48460587436776492</v>
      </c>
      <c r="U8340" s="211">
        <v>0.41280137356901864</v>
      </c>
      <c r="V8340" s="211">
        <v>0.15549240186064095</v>
      </c>
      <c r="W8340" s="211">
        <v>0.56041278464716848</v>
      </c>
      <c r="X8340" s="211">
        <v>0.29136493865641155</v>
      </c>
      <c r="Y8340" s="211">
        <v>0.74503704273686733</v>
      </c>
      <c r="Z8340" s="211">
        <v>0.14717318691879788</v>
      </c>
      <c r="AA8340" s="212">
        <v>0.12057311130512621</v>
      </c>
    </row>
    <row r="8341" spans="1:27" x14ac:dyDescent="0.35">
      <c r="A8341" s="210" t="s">
        <v>9017</v>
      </c>
      <c r="B8341" s="217">
        <v>162.83593835601656</v>
      </c>
      <c r="C8341" s="211">
        <v>6.1854856187258278E-2</v>
      </c>
      <c r="D8341" s="211">
        <v>0.1209705092699732</v>
      </c>
      <c r="E8341" s="211">
        <v>7.3925582077323734E-2</v>
      </c>
      <c r="F8341" s="211">
        <v>9.4980265949188153E-2</v>
      </c>
      <c r="G8341" s="211">
        <v>0.12579747336432984</v>
      </c>
      <c r="H8341" s="211">
        <v>0.10987877116114333</v>
      </c>
      <c r="I8341" s="211">
        <v>0.51569762948445219</v>
      </c>
      <c r="J8341" s="211">
        <v>0.4491428634527081</v>
      </c>
      <c r="K8341" s="211">
        <v>0.59560182152088981</v>
      </c>
      <c r="L8341" s="211">
        <v>0.28197014088614442</v>
      </c>
      <c r="M8341" s="211">
        <v>9.6666955471606308E-2</v>
      </c>
      <c r="N8341" s="211">
        <v>0.48948416079095713</v>
      </c>
      <c r="O8341" s="211">
        <v>0.62572521968802186</v>
      </c>
      <c r="P8341" s="211">
        <v>6.8992698928830906E-2</v>
      </c>
      <c r="Q8341" s="211">
        <v>0.11353923077510504</v>
      </c>
      <c r="R8341" s="211">
        <v>0.44811536328541896</v>
      </c>
      <c r="S8341" s="211">
        <v>0.31793745454527766</v>
      </c>
      <c r="T8341" s="211">
        <v>0.51028858925064002</v>
      </c>
      <c r="U8341" s="211">
        <v>0.53361913824526674</v>
      </c>
      <c r="V8341" s="211">
        <v>0.14516292634430703</v>
      </c>
      <c r="W8341" s="211">
        <v>0.54026744274012195</v>
      </c>
      <c r="X8341" s="211">
        <v>0.40623775096900616</v>
      </c>
      <c r="Y8341" s="211">
        <v>0.64829862162484719</v>
      </c>
      <c r="Z8341" s="211">
        <v>0.14827739151904873</v>
      </c>
      <c r="AA8341" s="212">
        <v>0.12365401646651715</v>
      </c>
    </row>
    <row r="8342" spans="1:27" x14ac:dyDescent="0.35">
      <c r="A8342" s="210" t="s">
        <v>9018</v>
      </c>
      <c r="B8342" s="217">
        <v>122.0398533555791</v>
      </c>
      <c r="C8342" s="211">
        <v>7.8180759797100277E-2</v>
      </c>
      <c r="D8342" s="211">
        <v>0.12787123449492283</v>
      </c>
      <c r="E8342" s="211">
        <v>7.2588855307657768E-2</v>
      </c>
      <c r="F8342" s="211">
        <v>9.4670851126318276E-2</v>
      </c>
      <c r="G8342" s="211">
        <v>0.11370758876912526</v>
      </c>
      <c r="H8342" s="211">
        <v>0.12056804365695309</v>
      </c>
      <c r="I8342" s="211">
        <v>0.48674308491044171</v>
      </c>
      <c r="J8342" s="211">
        <v>0.43591032971288451</v>
      </c>
      <c r="K8342" s="211">
        <v>0.63466937611477059</v>
      </c>
      <c r="L8342" s="211">
        <v>0.28041776950765335</v>
      </c>
      <c r="M8342" s="211">
        <v>8.0709054369398792E-2</v>
      </c>
      <c r="N8342" s="211">
        <v>0.42156730485379057</v>
      </c>
      <c r="O8342" s="211">
        <v>0.59060433361278231</v>
      </c>
      <c r="P8342" s="211">
        <v>6.5250013920903946E-2</v>
      </c>
      <c r="Q8342" s="211">
        <v>8.7957308308680635E-2</v>
      </c>
      <c r="R8342" s="211">
        <v>0.43333174314993572</v>
      </c>
      <c r="S8342" s="211">
        <v>0.30356145174110183</v>
      </c>
      <c r="T8342" s="211">
        <v>0.62722644771496494</v>
      </c>
      <c r="U8342" s="211">
        <v>0.42638521856114042</v>
      </c>
      <c r="V8342" s="211">
        <v>0.10306597693565513</v>
      </c>
      <c r="W8342" s="211">
        <v>0.59661859075617141</v>
      </c>
      <c r="X8342" s="211">
        <v>0.30679968231974997</v>
      </c>
      <c r="Y8342" s="211">
        <v>0.62186300476506573</v>
      </c>
      <c r="Z8342" s="211">
        <v>0.14649286105648207</v>
      </c>
      <c r="AA8342" s="212">
        <v>0.12390411428293142</v>
      </c>
    </row>
    <row r="8343" spans="1:27" x14ac:dyDescent="0.35">
      <c r="A8343" s="210" t="s">
        <v>9019</v>
      </c>
      <c r="B8343" s="217">
        <v>118.25272184788858</v>
      </c>
      <c r="C8343" s="211">
        <v>5.2023932572513532E-2</v>
      </c>
      <c r="D8343" s="211">
        <v>0.12783084303859041</v>
      </c>
      <c r="E8343" s="211">
        <v>7.1205603664680636E-2</v>
      </c>
      <c r="F8343" s="211">
        <v>8.8199773805358095E-2</v>
      </c>
      <c r="G8343" s="211">
        <v>0.12140430660856188</v>
      </c>
      <c r="H8343" s="211">
        <v>0.10905772643660074</v>
      </c>
      <c r="I8343" s="211">
        <v>0.5089842134297945</v>
      </c>
      <c r="J8343" s="211">
        <v>0.42997076857713212</v>
      </c>
      <c r="K8343" s="211">
        <v>0.60601496258860943</v>
      </c>
      <c r="L8343" s="211">
        <v>0.26883986262057535</v>
      </c>
      <c r="M8343" s="211">
        <v>9.4266669683993054E-2</v>
      </c>
      <c r="N8343" s="211">
        <v>0.3892400334666653</v>
      </c>
      <c r="O8343" s="211">
        <v>0.75193963240488249</v>
      </c>
      <c r="P8343" s="211">
        <v>6.665067189123447E-2</v>
      </c>
      <c r="Q8343" s="211">
        <v>9.8863090679508811E-2</v>
      </c>
      <c r="R8343" s="211">
        <v>0.37450453299341552</v>
      </c>
      <c r="S8343" s="211">
        <v>0.36879094430575926</v>
      </c>
      <c r="T8343" s="211">
        <v>0.51552994253597439</v>
      </c>
      <c r="U8343" s="211">
        <v>0.38964747336214567</v>
      </c>
      <c r="V8343" s="211">
        <v>8.1752051069324191E-2</v>
      </c>
      <c r="W8343" s="211">
        <v>0.55649039436879311</v>
      </c>
      <c r="X8343" s="211">
        <v>0.39963337288248502</v>
      </c>
      <c r="Y8343" s="211">
        <v>0.63675047169632637</v>
      </c>
      <c r="Z8343" s="211">
        <v>0.14744608465218889</v>
      </c>
      <c r="AA8343" s="212">
        <v>0.12061118829807631</v>
      </c>
    </row>
    <row r="8344" spans="1:27" x14ac:dyDescent="0.35">
      <c r="A8344" s="210" t="s">
        <v>9020</v>
      </c>
      <c r="B8344" s="217">
        <v>123.46080259989357</v>
      </c>
      <c r="C8344" s="211">
        <v>5.627561291807924E-2</v>
      </c>
      <c r="D8344" s="211">
        <v>0.12015554664992525</v>
      </c>
      <c r="E8344" s="211">
        <v>8.1886472099729088E-2</v>
      </c>
      <c r="F8344" s="211">
        <v>0.10240568961430395</v>
      </c>
      <c r="G8344" s="211">
        <v>0.12132560676752287</v>
      </c>
      <c r="H8344" s="211">
        <v>0.11211487137335394</v>
      </c>
      <c r="I8344" s="211">
        <v>0.51705746808936293</v>
      </c>
      <c r="J8344" s="211">
        <v>0.43926688007889392</v>
      </c>
      <c r="K8344" s="211">
        <v>0.54446530743959842</v>
      </c>
      <c r="L8344" s="211">
        <v>0.27251298422984122</v>
      </c>
      <c r="M8344" s="211">
        <v>7.7745601209085843E-2</v>
      </c>
      <c r="N8344" s="211">
        <v>0.37105395692504511</v>
      </c>
      <c r="O8344" s="211">
        <v>0.74733343522312345</v>
      </c>
      <c r="P8344" s="211">
        <v>6.3822465813640331E-2</v>
      </c>
      <c r="Q8344" s="211">
        <v>8.4913597983971842E-2</v>
      </c>
      <c r="R8344" s="211">
        <v>0.43103511143634865</v>
      </c>
      <c r="S8344" s="211">
        <v>0.34262039782584874</v>
      </c>
      <c r="T8344" s="211">
        <v>0.5220719111517591</v>
      </c>
      <c r="U8344" s="211">
        <v>0.3469385695480951</v>
      </c>
      <c r="V8344" s="211">
        <v>0.1390011043040244</v>
      </c>
      <c r="W8344" s="211">
        <v>0.58681198552919311</v>
      </c>
      <c r="X8344" s="211">
        <v>0.35924484690835218</v>
      </c>
      <c r="Y8344" s="211">
        <v>0.6612489240953805</v>
      </c>
      <c r="Z8344" s="211">
        <v>0.14619381210952304</v>
      </c>
      <c r="AA8344" s="212">
        <v>0.12061575815752305</v>
      </c>
    </row>
    <row r="8345" spans="1:27" x14ac:dyDescent="0.35">
      <c r="A8345" s="210" t="s">
        <v>9021</v>
      </c>
      <c r="B8345" s="217">
        <v>134.66380567448525</v>
      </c>
      <c r="C8345" s="211">
        <v>5.2901014199097318E-2</v>
      </c>
      <c r="D8345" s="211">
        <v>0.12186488291543932</v>
      </c>
      <c r="E8345" s="211">
        <v>6.9570772226557095E-2</v>
      </c>
      <c r="F8345" s="211">
        <v>0.10106491720718376</v>
      </c>
      <c r="G8345" s="211">
        <v>0.1219761064726666</v>
      </c>
      <c r="H8345" s="211">
        <v>0.12063132513406928</v>
      </c>
      <c r="I8345" s="211">
        <v>0.48041991246921079</v>
      </c>
      <c r="J8345" s="211">
        <v>0.45806396007467848</v>
      </c>
      <c r="K8345" s="211">
        <v>0.61433487585545177</v>
      </c>
      <c r="L8345" s="211">
        <v>0.26887007732852575</v>
      </c>
      <c r="M8345" s="211">
        <v>0.10832881652200015</v>
      </c>
      <c r="N8345" s="211">
        <v>0.38943703965172227</v>
      </c>
      <c r="O8345" s="211">
        <v>0.62768719204554313</v>
      </c>
      <c r="P8345" s="211">
        <v>6.8450930860704404E-2</v>
      </c>
      <c r="Q8345" s="211">
        <v>0.10260568524866019</v>
      </c>
      <c r="R8345" s="211">
        <v>0.43359664198272851</v>
      </c>
      <c r="S8345" s="211">
        <v>0.36570829149315787</v>
      </c>
      <c r="T8345" s="211">
        <v>0.59452733833569371</v>
      </c>
      <c r="U8345" s="211">
        <v>0.51060825601187754</v>
      </c>
      <c r="V8345" s="211">
        <v>7.1454852873743535E-2</v>
      </c>
      <c r="W8345" s="211">
        <v>0.52224603853131135</v>
      </c>
      <c r="X8345" s="211">
        <v>0.23843756071833511</v>
      </c>
      <c r="Y8345" s="211">
        <v>0.60985487002888628</v>
      </c>
      <c r="Z8345" s="211">
        <v>0.1477746167049748</v>
      </c>
      <c r="AA8345" s="212">
        <v>0.11519305650355159</v>
      </c>
    </row>
    <row r="8346" spans="1:27" x14ac:dyDescent="0.35">
      <c r="A8346" s="210" t="s">
        <v>9022</v>
      </c>
      <c r="B8346" s="217">
        <v>122.13486805016626</v>
      </c>
      <c r="C8346" s="211">
        <v>6.9274143470124047E-2</v>
      </c>
      <c r="D8346" s="211">
        <v>0.12244879981985517</v>
      </c>
      <c r="E8346" s="211">
        <v>7.4219296762886494E-2</v>
      </c>
      <c r="F8346" s="211">
        <v>0.10056710148897069</v>
      </c>
      <c r="G8346" s="211">
        <v>0.12213854099378145</v>
      </c>
      <c r="H8346" s="211">
        <v>0.12143734480530323</v>
      </c>
      <c r="I8346" s="211">
        <v>0.48525306076736707</v>
      </c>
      <c r="J8346" s="211">
        <v>0.4585920507746174</v>
      </c>
      <c r="K8346" s="211">
        <v>0.55605378832000074</v>
      </c>
      <c r="L8346" s="211">
        <v>0.27764523020273213</v>
      </c>
      <c r="M8346" s="211">
        <v>8.3009477125306652E-2</v>
      </c>
      <c r="N8346" s="211">
        <v>0.48738191593612967</v>
      </c>
      <c r="O8346" s="211">
        <v>0.67365878896184883</v>
      </c>
      <c r="P8346" s="211">
        <v>6.2548938729935125E-2</v>
      </c>
      <c r="Q8346" s="211">
        <v>0.14102958683014921</v>
      </c>
      <c r="R8346" s="211">
        <v>0.36171223453963391</v>
      </c>
      <c r="S8346" s="211">
        <v>0.28061683800008169</v>
      </c>
      <c r="T8346" s="211">
        <v>0.60054641138937659</v>
      </c>
      <c r="U8346" s="211">
        <v>0.43533792058157306</v>
      </c>
      <c r="V8346" s="211">
        <v>8.2239010643138155E-2</v>
      </c>
      <c r="W8346" s="211">
        <v>0.49872251260766781</v>
      </c>
      <c r="X8346" s="211">
        <v>0.25392039335821415</v>
      </c>
      <c r="Y8346" s="211">
        <v>0.62829985007822142</v>
      </c>
      <c r="Z8346" s="211">
        <v>0.14919039830365105</v>
      </c>
      <c r="AA8346" s="212">
        <v>0.11622800656644773</v>
      </c>
    </row>
    <row r="8347" spans="1:27" x14ac:dyDescent="0.35">
      <c r="A8347" s="210" t="s">
        <v>9023</v>
      </c>
      <c r="B8347" s="217">
        <v>144.03748893243247</v>
      </c>
      <c r="C8347" s="211">
        <v>5.7034979402746738E-2</v>
      </c>
      <c r="D8347" s="211">
        <v>0.12588689462569222</v>
      </c>
      <c r="E8347" s="211">
        <v>7.8209036271514459E-2</v>
      </c>
      <c r="F8347" s="211">
        <v>9.9999665282613628E-2</v>
      </c>
      <c r="G8347" s="211">
        <v>0.11830323239624033</v>
      </c>
      <c r="H8347" s="211">
        <v>0.12038733262485639</v>
      </c>
      <c r="I8347" s="211">
        <v>0.51611090923951652</v>
      </c>
      <c r="J8347" s="211">
        <v>0.42658799558717619</v>
      </c>
      <c r="K8347" s="211">
        <v>0.64720501103426153</v>
      </c>
      <c r="L8347" s="211">
        <v>0.27903594932296</v>
      </c>
      <c r="M8347" s="211">
        <v>9.2372900247011738E-2</v>
      </c>
      <c r="N8347" s="211">
        <v>0.50047588260508113</v>
      </c>
      <c r="O8347" s="211">
        <v>0.6912190451188297</v>
      </c>
      <c r="P8347" s="211">
        <v>6.8215065453180082E-2</v>
      </c>
      <c r="Q8347" s="211">
        <v>6.0063733818940812E-2</v>
      </c>
      <c r="R8347" s="211">
        <v>0.47399181773243387</v>
      </c>
      <c r="S8347" s="211">
        <v>0.30374911783771008</v>
      </c>
      <c r="T8347" s="211">
        <v>0.49129635587139442</v>
      </c>
      <c r="U8347" s="211">
        <v>0.38679348010963521</v>
      </c>
      <c r="V8347" s="211">
        <v>0.12893809066556625</v>
      </c>
      <c r="W8347" s="211">
        <v>0.52881523458139967</v>
      </c>
      <c r="X8347" s="211">
        <v>0.36515376939732702</v>
      </c>
      <c r="Y8347" s="211">
        <v>0.70785974633865001</v>
      </c>
      <c r="Z8347" s="211">
        <v>0.14521534212557458</v>
      </c>
      <c r="AA8347" s="212">
        <v>0.12373973271261855</v>
      </c>
    </row>
    <row r="8348" spans="1:27" x14ac:dyDescent="0.35">
      <c r="A8348" s="210" t="s">
        <v>9024</v>
      </c>
      <c r="B8348" s="217">
        <v>121.28888762948574</v>
      </c>
      <c r="C8348" s="211">
        <v>5.4083882948175947E-2</v>
      </c>
      <c r="D8348" s="211">
        <v>0.1226261472166478</v>
      </c>
      <c r="E8348" s="211">
        <v>7.7250501455759388E-2</v>
      </c>
      <c r="F8348" s="211">
        <v>9.3023140230929918E-2</v>
      </c>
      <c r="G8348" s="211">
        <v>0.12039497407414078</v>
      </c>
      <c r="H8348" s="211">
        <v>0.1156103840714081</v>
      </c>
      <c r="I8348" s="211">
        <v>0.48794396378782734</v>
      </c>
      <c r="J8348" s="211">
        <v>0.44719987229189806</v>
      </c>
      <c r="K8348" s="211">
        <v>0.60574445511540154</v>
      </c>
      <c r="L8348" s="211">
        <v>0.27823383653766759</v>
      </c>
      <c r="M8348" s="211">
        <v>9.467306111690113E-2</v>
      </c>
      <c r="N8348" s="211">
        <v>0.37505321015837878</v>
      </c>
      <c r="O8348" s="211">
        <v>0.58211479133344457</v>
      </c>
      <c r="P8348" s="211">
        <v>6.3313787044003117E-2</v>
      </c>
      <c r="Q8348" s="211">
        <v>5.8806645143472933E-2</v>
      </c>
      <c r="R8348" s="211">
        <v>0.42903676188274786</v>
      </c>
      <c r="S8348" s="211">
        <v>0.32704200356889129</v>
      </c>
      <c r="T8348" s="211">
        <v>0.55473622413313528</v>
      </c>
      <c r="U8348" s="211">
        <v>0.52524006756453867</v>
      </c>
      <c r="V8348" s="211">
        <v>7.9176114676235032E-2</v>
      </c>
      <c r="W8348" s="211">
        <v>0.54165738219237791</v>
      </c>
      <c r="X8348" s="211">
        <v>0.30507611269640311</v>
      </c>
      <c r="Y8348" s="211">
        <v>0.73628342980479744</v>
      </c>
      <c r="Z8348" s="211">
        <v>0.14930553857363818</v>
      </c>
      <c r="AA8348" s="212">
        <v>0.12494569652983767</v>
      </c>
    </row>
    <row r="8349" spans="1:27" x14ac:dyDescent="0.35">
      <c r="A8349" s="210" t="s">
        <v>9025</v>
      </c>
      <c r="B8349" s="217">
        <v>117.51802245491574</v>
      </c>
      <c r="C8349" s="211">
        <v>7.5985128420290898E-2</v>
      </c>
      <c r="D8349" s="211">
        <v>0.12717240911858008</v>
      </c>
      <c r="E8349" s="211">
        <v>7.8514785444315616E-2</v>
      </c>
      <c r="F8349" s="211">
        <v>9.2249194792389744E-2</v>
      </c>
      <c r="G8349" s="211">
        <v>0.12326091168435936</v>
      </c>
      <c r="H8349" s="211">
        <v>0.11751434502719948</v>
      </c>
      <c r="I8349" s="211">
        <v>0.46241769824256079</v>
      </c>
      <c r="J8349" s="211">
        <v>0.42103827443749431</v>
      </c>
      <c r="K8349" s="211">
        <v>0.51536426708061078</v>
      </c>
      <c r="L8349" s="211">
        <v>0.27777648823225881</v>
      </c>
      <c r="M8349" s="211">
        <v>9.8237965069272126E-2</v>
      </c>
      <c r="N8349" s="211">
        <v>0.44777591395511529</v>
      </c>
      <c r="O8349" s="211">
        <v>0.59053337279820095</v>
      </c>
      <c r="P8349" s="211">
        <v>7.1377982782163632E-2</v>
      </c>
      <c r="Q8349" s="211">
        <v>5.7572894724602294E-2</v>
      </c>
      <c r="R8349" s="211">
        <v>0.43494572293737893</v>
      </c>
      <c r="S8349" s="211">
        <v>0.31340008070879533</v>
      </c>
      <c r="T8349" s="211">
        <v>0.47725529464117955</v>
      </c>
      <c r="U8349" s="211">
        <v>0.30981445827876702</v>
      </c>
      <c r="V8349" s="211">
        <v>9.9562300832143458E-2</v>
      </c>
      <c r="W8349" s="211">
        <v>0.46917056470142032</v>
      </c>
      <c r="X8349" s="211">
        <v>0.36474482723665408</v>
      </c>
      <c r="Y8349" s="211">
        <v>0.59429819924361904</v>
      </c>
      <c r="Z8349" s="211">
        <v>0.14672632099415167</v>
      </c>
      <c r="AA8349" s="212">
        <v>0.11851098628642986</v>
      </c>
    </row>
    <row r="8350" spans="1:27" x14ac:dyDescent="0.35">
      <c r="A8350" s="210" t="s">
        <v>9026</v>
      </c>
      <c r="B8350" s="217">
        <v>168.17474721444285</v>
      </c>
      <c r="C8350" s="211">
        <v>5.3892800837906089E-2</v>
      </c>
      <c r="D8350" s="211">
        <v>0.12510727846955358</v>
      </c>
      <c r="E8350" s="211">
        <v>8.0793172373073402E-2</v>
      </c>
      <c r="F8350" s="211">
        <v>9.0861923116211468E-2</v>
      </c>
      <c r="G8350" s="211">
        <v>0.12358762895709072</v>
      </c>
      <c r="H8350" s="211">
        <v>0.11803371477913958</v>
      </c>
      <c r="I8350" s="211">
        <v>0.5174506363314213</v>
      </c>
      <c r="J8350" s="211">
        <v>0.42472375552287234</v>
      </c>
      <c r="K8350" s="211">
        <v>0.64250293459514884</v>
      </c>
      <c r="L8350" s="211">
        <v>0.27278811531095887</v>
      </c>
      <c r="M8350" s="211">
        <v>0.10806649907256043</v>
      </c>
      <c r="N8350" s="211">
        <v>0.36797824065424967</v>
      </c>
      <c r="O8350" s="211">
        <v>0.63079654799031348</v>
      </c>
      <c r="P8350" s="211">
        <v>7.2790864231004337E-2</v>
      </c>
      <c r="Q8350" s="211">
        <v>6.9568100745133754E-2</v>
      </c>
      <c r="R8350" s="211">
        <v>0.46181993640755004</v>
      </c>
      <c r="S8350" s="211">
        <v>0.28168940890881145</v>
      </c>
      <c r="T8350" s="211">
        <v>0.56483309039087071</v>
      </c>
      <c r="U8350" s="211">
        <v>0.41361035251493616</v>
      </c>
      <c r="V8350" s="211">
        <v>0.16836150708546863</v>
      </c>
      <c r="W8350" s="211">
        <v>0.53237957839239747</v>
      </c>
      <c r="X8350" s="211">
        <v>0.3662365342091779</v>
      </c>
      <c r="Y8350" s="211">
        <v>0.55958696659233309</v>
      </c>
      <c r="Z8350" s="211">
        <v>0.14139858222752022</v>
      </c>
      <c r="AA8350" s="212">
        <v>0.1204881287555138</v>
      </c>
    </row>
    <row r="8351" spans="1:27" x14ac:dyDescent="0.35">
      <c r="A8351" s="210" t="s">
        <v>9027</v>
      </c>
      <c r="B8351" s="217">
        <v>170.52089665934432</v>
      </c>
      <c r="C8351" s="211">
        <v>5.605583118652601E-2</v>
      </c>
      <c r="D8351" s="211">
        <v>0.13143102140424515</v>
      </c>
      <c r="E8351" s="211">
        <v>7.8797515313641098E-2</v>
      </c>
      <c r="F8351" s="211">
        <v>0.11342556568610618</v>
      </c>
      <c r="G8351" s="211">
        <v>0.12058917314959239</v>
      </c>
      <c r="H8351" s="211">
        <v>0.1289733151002406</v>
      </c>
      <c r="I8351" s="211">
        <v>0.4910888848193804</v>
      </c>
      <c r="J8351" s="211">
        <v>0.44551934936435783</v>
      </c>
      <c r="K8351" s="211">
        <v>0.60139898671857028</v>
      </c>
      <c r="L8351" s="211">
        <v>0.27185512816859803</v>
      </c>
      <c r="M8351" s="211">
        <v>0.10765887603585507</v>
      </c>
      <c r="N8351" s="211">
        <v>0.43010833312396324</v>
      </c>
      <c r="O8351" s="211">
        <v>0.76042885756572731</v>
      </c>
      <c r="P8351" s="211">
        <v>6.9269514823535119E-2</v>
      </c>
      <c r="Q8351" s="211">
        <v>6.7110214161252332E-2</v>
      </c>
      <c r="R8351" s="211">
        <v>0.45648863059152156</v>
      </c>
      <c r="S8351" s="211">
        <v>0.34728781121686164</v>
      </c>
      <c r="T8351" s="211">
        <v>0.57021801228125979</v>
      </c>
      <c r="U8351" s="211">
        <v>0.39557947546778688</v>
      </c>
      <c r="V8351" s="211">
        <v>0.15080683861693778</v>
      </c>
      <c r="W8351" s="211">
        <v>0.59510007565996692</v>
      </c>
      <c r="X8351" s="211">
        <v>0.2881003484247181</v>
      </c>
      <c r="Y8351" s="211">
        <v>0.58987831710053329</v>
      </c>
      <c r="Z8351" s="211">
        <v>0.14892794451440911</v>
      </c>
      <c r="AA8351" s="212">
        <v>0.11430616821863407</v>
      </c>
    </row>
    <row r="8352" spans="1:27" x14ac:dyDescent="0.35">
      <c r="A8352" s="210" t="s">
        <v>9028</v>
      </c>
      <c r="B8352" s="217">
        <v>143.5747376363947</v>
      </c>
      <c r="C8352" s="211">
        <v>7.4839203681340366E-2</v>
      </c>
      <c r="D8352" s="211">
        <v>0.13069299292461908</v>
      </c>
      <c r="E8352" s="211">
        <v>7.0762405048049981E-2</v>
      </c>
      <c r="F8352" s="211">
        <v>0.10462156742522433</v>
      </c>
      <c r="G8352" s="211">
        <v>0.11241836581512273</v>
      </c>
      <c r="H8352" s="211">
        <v>0.11513752918878679</v>
      </c>
      <c r="I8352" s="211">
        <v>0.45266769632076503</v>
      </c>
      <c r="J8352" s="211">
        <v>0.4401112592403722</v>
      </c>
      <c r="K8352" s="211">
        <v>0.61104155411971872</v>
      </c>
      <c r="L8352" s="211">
        <v>0.27680570614260591</v>
      </c>
      <c r="M8352" s="211">
        <v>8.7526821832674725E-2</v>
      </c>
      <c r="N8352" s="211">
        <v>0.41077039098051005</v>
      </c>
      <c r="O8352" s="211">
        <v>0.73561227108529303</v>
      </c>
      <c r="P8352" s="211">
        <v>7.0438019258046838E-2</v>
      </c>
      <c r="Q8352" s="211">
        <v>0.13117045610660316</v>
      </c>
      <c r="R8352" s="211">
        <v>0.43233283878037465</v>
      </c>
      <c r="S8352" s="211">
        <v>0.43583563139128029</v>
      </c>
      <c r="T8352" s="211">
        <v>0.56683025371182261</v>
      </c>
      <c r="U8352" s="211">
        <v>0.4844656504063487</v>
      </c>
      <c r="V8352" s="211">
        <v>0.10100872756178095</v>
      </c>
      <c r="W8352" s="211">
        <v>0.5862123661270906</v>
      </c>
      <c r="X8352" s="211">
        <v>0.30648658557097375</v>
      </c>
      <c r="Y8352" s="211">
        <v>0.56673552967496921</v>
      </c>
      <c r="Z8352" s="211">
        <v>0.14544008231545902</v>
      </c>
      <c r="AA8352" s="212">
        <v>0.11707483190876786</v>
      </c>
    </row>
    <row r="8353" spans="1:27" x14ac:dyDescent="0.35">
      <c r="A8353" s="210" t="s">
        <v>9029</v>
      </c>
      <c r="B8353" s="217">
        <v>156.80178489304527</v>
      </c>
      <c r="C8353" s="211">
        <v>4.7645332252618348E-2</v>
      </c>
      <c r="D8353" s="211">
        <v>0.13031446496892843</v>
      </c>
      <c r="E8353" s="211">
        <v>8.6855325351295878E-2</v>
      </c>
      <c r="F8353" s="211">
        <v>0.10676365029040631</v>
      </c>
      <c r="G8353" s="211">
        <v>0.12060849991343268</v>
      </c>
      <c r="H8353" s="211">
        <v>0.11804158851550607</v>
      </c>
      <c r="I8353" s="211">
        <v>0.51230570519886598</v>
      </c>
      <c r="J8353" s="211">
        <v>0.42718738828386821</v>
      </c>
      <c r="K8353" s="211">
        <v>0.56795098683502021</v>
      </c>
      <c r="L8353" s="211">
        <v>0.27316446435011782</v>
      </c>
      <c r="M8353" s="211">
        <v>8.5844176257314705E-2</v>
      </c>
      <c r="N8353" s="211">
        <v>0.4380523735204791</v>
      </c>
      <c r="O8353" s="211">
        <v>0.59809365272429194</v>
      </c>
      <c r="P8353" s="211">
        <v>6.1030255302001811E-2</v>
      </c>
      <c r="Q8353" s="211">
        <v>6.2743799465516004E-2</v>
      </c>
      <c r="R8353" s="211">
        <v>0.41435137003146177</v>
      </c>
      <c r="S8353" s="211">
        <v>0.30823954986836777</v>
      </c>
      <c r="T8353" s="211">
        <v>0.57022801804135947</v>
      </c>
      <c r="U8353" s="211">
        <v>0.38247024281777331</v>
      </c>
      <c r="V8353" s="211">
        <v>0.17520517248271192</v>
      </c>
      <c r="W8353" s="211">
        <v>0.63211259165978595</v>
      </c>
      <c r="X8353" s="211">
        <v>0.31447813030418392</v>
      </c>
      <c r="Y8353" s="211">
        <v>0.73596258704852346</v>
      </c>
      <c r="Z8353" s="211">
        <v>0.1436482276426663</v>
      </c>
      <c r="AA8353" s="212">
        <v>0.113641767522871</v>
      </c>
    </row>
    <row r="8354" spans="1:27" x14ac:dyDescent="0.35">
      <c r="A8354" s="210" t="s">
        <v>9030</v>
      </c>
      <c r="B8354" s="217">
        <v>118.82548667700438</v>
      </c>
      <c r="C8354" s="211">
        <v>5.9490729445385443E-2</v>
      </c>
      <c r="D8354" s="211">
        <v>0.12577712679559439</v>
      </c>
      <c r="E8354" s="211">
        <v>8.3687543020483743E-2</v>
      </c>
      <c r="F8354" s="211">
        <v>7.332263750103632E-2</v>
      </c>
      <c r="G8354" s="211">
        <v>0.12015119028133707</v>
      </c>
      <c r="H8354" s="211">
        <v>0.12901869498222934</v>
      </c>
      <c r="I8354" s="211">
        <v>0.51562940640648769</v>
      </c>
      <c r="J8354" s="211">
        <v>0.44482313970445142</v>
      </c>
      <c r="K8354" s="211">
        <v>0.59349867325517969</v>
      </c>
      <c r="L8354" s="211">
        <v>0.27215860641122142</v>
      </c>
      <c r="M8354" s="211">
        <v>0.10002930267516019</v>
      </c>
      <c r="N8354" s="211">
        <v>0.42272079147681829</v>
      </c>
      <c r="O8354" s="211">
        <v>0.58236332599517238</v>
      </c>
      <c r="P8354" s="211">
        <v>6.6228055448715947E-2</v>
      </c>
      <c r="Q8354" s="211">
        <v>0.14529538911691303</v>
      </c>
      <c r="R8354" s="211">
        <v>0.47383858695134079</v>
      </c>
      <c r="S8354" s="211">
        <v>0.30704703553107837</v>
      </c>
      <c r="T8354" s="211">
        <v>0.5491421184514762</v>
      </c>
      <c r="U8354" s="211">
        <v>0.40774735421166985</v>
      </c>
      <c r="V8354" s="211">
        <v>5.6811020188377886E-2</v>
      </c>
      <c r="W8354" s="211">
        <v>0.52364238204762259</v>
      </c>
      <c r="X8354" s="211">
        <v>0.35682850692699153</v>
      </c>
      <c r="Y8354" s="211">
        <v>0.62263962871954515</v>
      </c>
      <c r="Z8354" s="211">
        <v>0.14133235927024426</v>
      </c>
      <c r="AA8354" s="212">
        <v>0.11717685878862957</v>
      </c>
    </row>
    <row r="8355" spans="1:27" x14ac:dyDescent="0.35">
      <c r="A8355" s="210" t="s">
        <v>9031</v>
      </c>
      <c r="B8355" s="217">
        <v>122.83604028246926</v>
      </c>
      <c r="C8355" s="211">
        <v>6.3249047186693413E-2</v>
      </c>
      <c r="D8355" s="211">
        <v>0.12115846417919356</v>
      </c>
      <c r="E8355" s="211">
        <v>7.3545505037604181E-2</v>
      </c>
      <c r="F8355" s="211">
        <v>0.10795060641378756</v>
      </c>
      <c r="G8355" s="211">
        <v>0.12272723237018052</v>
      </c>
      <c r="H8355" s="211">
        <v>0.11148499439559001</v>
      </c>
      <c r="I8355" s="211">
        <v>0.48875166319022811</v>
      </c>
      <c r="J8355" s="211">
        <v>0.42778586906447746</v>
      </c>
      <c r="K8355" s="211">
        <v>0.62496995612477313</v>
      </c>
      <c r="L8355" s="211">
        <v>0.27098975150079985</v>
      </c>
      <c r="M8355" s="211">
        <v>9.4054421721407336E-2</v>
      </c>
      <c r="N8355" s="211">
        <v>0.41677317238913025</v>
      </c>
      <c r="O8355" s="211">
        <v>0.54733165536082296</v>
      </c>
      <c r="P8355" s="211">
        <v>6.4716739825284655E-2</v>
      </c>
      <c r="Q8355" s="211">
        <v>0.13532403246398647</v>
      </c>
      <c r="R8355" s="211">
        <v>0.47584774267971358</v>
      </c>
      <c r="S8355" s="211">
        <v>0.35539260051635946</v>
      </c>
      <c r="T8355" s="211">
        <v>0.51785435281263614</v>
      </c>
      <c r="U8355" s="211">
        <v>0.34440067402234448</v>
      </c>
      <c r="V8355" s="211">
        <v>9.6727252368823333E-2</v>
      </c>
      <c r="W8355" s="211">
        <v>0.56831158053489883</v>
      </c>
      <c r="X8355" s="211">
        <v>0.35048657872247402</v>
      </c>
      <c r="Y8355" s="211">
        <v>0.6478931648405688</v>
      </c>
      <c r="Z8355" s="211">
        <v>0.140420931925888</v>
      </c>
      <c r="AA8355" s="212">
        <v>0.11660693620651916</v>
      </c>
    </row>
    <row r="8356" spans="1:27" x14ac:dyDescent="0.35">
      <c r="A8356" s="210" t="s">
        <v>9032</v>
      </c>
      <c r="B8356" s="217">
        <v>135.66816627223241</v>
      </c>
      <c r="C8356" s="211">
        <v>7.0100768233010757E-2</v>
      </c>
      <c r="D8356" s="211">
        <v>0.1188427977627954</v>
      </c>
      <c r="E8356" s="211">
        <v>8.1986104570228299E-2</v>
      </c>
      <c r="F8356" s="211">
        <v>9.4121830760319339E-2</v>
      </c>
      <c r="G8356" s="211">
        <v>0.11794846058473644</v>
      </c>
      <c r="H8356" s="211">
        <v>0.11325023208751119</v>
      </c>
      <c r="I8356" s="211">
        <v>0.48374188507162447</v>
      </c>
      <c r="J8356" s="211">
        <v>0.44246358148530612</v>
      </c>
      <c r="K8356" s="211">
        <v>0.58372951945585982</v>
      </c>
      <c r="L8356" s="211">
        <v>0.26996891513933491</v>
      </c>
      <c r="M8356" s="211">
        <v>0.11417746980642303</v>
      </c>
      <c r="N8356" s="211">
        <v>0.47824949362370628</v>
      </c>
      <c r="O8356" s="211">
        <v>0.63773412057616841</v>
      </c>
      <c r="P8356" s="211">
        <v>6.6383338901536651E-2</v>
      </c>
      <c r="Q8356" s="211">
        <v>8.2994781634867579E-2</v>
      </c>
      <c r="R8356" s="211">
        <v>0.47126732279786931</v>
      </c>
      <c r="S8356" s="211">
        <v>0.30077416365475806</v>
      </c>
      <c r="T8356" s="211">
        <v>0.55151512550507098</v>
      </c>
      <c r="U8356" s="211">
        <v>0.40137993756051427</v>
      </c>
      <c r="V8356" s="211">
        <v>8.872013896713081E-2</v>
      </c>
      <c r="W8356" s="211">
        <v>0.50208174057972577</v>
      </c>
      <c r="X8356" s="211">
        <v>0.35433359227367262</v>
      </c>
      <c r="Y8356" s="211">
        <v>0.55244280698238135</v>
      </c>
      <c r="Z8356" s="211">
        <v>0.14874680677951452</v>
      </c>
      <c r="AA8356" s="212">
        <v>0.11458413520064351</v>
      </c>
    </row>
    <row r="8357" spans="1:27" x14ac:dyDescent="0.35">
      <c r="A8357" s="210" t="s">
        <v>9033</v>
      </c>
      <c r="B8357" s="217">
        <v>157.21412834116092</v>
      </c>
      <c r="C8357" s="211">
        <v>5.153442205982188E-2</v>
      </c>
      <c r="D8357" s="211">
        <v>0.13045212407423123</v>
      </c>
      <c r="E8357" s="211">
        <v>6.9829121575480255E-2</v>
      </c>
      <c r="F8357" s="211">
        <v>7.3725213110447593E-2</v>
      </c>
      <c r="G8357" s="211">
        <v>0.12650737025307349</v>
      </c>
      <c r="H8357" s="211">
        <v>0.11079331488622068</v>
      </c>
      <c r="I8357" s="211">
        <v>0.53449365378866742</v>
      </c>
      <c r="J8357" s="211">
        <v>0.47083806765734715</v>
      </c>
      <c r="K8357" s="211">
        <v>0.6400956485932876</v>
      </c>
      <c r="L8357" s="211">
        <v>0.27543594199887317</v>
      </c>
      <c r="M8357" s="211">
        <v>0.11234378283066825</v>
      </c>
      <c r="N8357" s="211">
        <v>0.57252673721599745</v>
      </c>
      <c r="O8357" s="211">
        <v>0.55632583764163024</v>
      </c>
      <c r="P8357" s="211">
        <v>6.9222967315743303E-2</v>
      </c>
      <c r="Q8357" s="211">
        <v>4.6287808439984326E-2</v>
      </c>
      <c r="R8357" s="211">
        <v>0.40933405177636228</v>
      </c>
      <c r="S8357" s="211">
        <v>0.30457366071046788</v>
      </c>
      <c r="T8357" s="211">
        <v>0.60488035000042562</v>
      </c>
      <c r="U8357" s="211">
        <v>0.38867801302797811</v>
      </c>
      <c r="V8357" s="211">
        <v>0.13359175239465193</v>
      </c>
      <c r="W8357" s="211">
        <v>0.55733821366909442</v>
      </c>
      <c r="X8357" s="211">
        <v>0.29750799939418521</v>
      </c>
      <c r="Y8357" s="211">
        <v>0.63287350792134134</v>
      </c>
      <c r="Z8357" s="211">
        <v>0.14932722488723618</v>
      </c>
      <c r="AA8357" s="212">
        <v>0.11909534281821491</v>
      </c>
    </row>
    <row r="8358" spans="1:27" x14ac:dyDescent="0.35">
      <c r="A8358" s="210" t="s">
        <v>9034</v>
      </c>
      <c r="B8358" s="217">
        <v>127.94623837098676</v>
      </c>
      <c r="C8358" s="211">
        <v>6.2497054213019841E-2</v>
      </c>
      <c r="D8358" s="211">
        <v>0.12116113749077669</v>
      </c>
      <c r="E8358" s="211">
        <v>7.8493982575481125E-2</v>
      </c>
      <c r="F8358" s="211">
        <v>7.8002988620772706E-2</v>
      </c>
      <c r="G8358" s="211">
        <v>0.12304962323697743</v>
      </c>
      <c r="H8358" s="211">
        <v>0.12510990034134353</v>
      </c>
      <c r="I8358" s="211">
        <v>0.49744581021564449</v>
      </c>
      <c r="J8358" s="211">
        <v>0.42303749994186657</v>
      </c>
      <c r="K8358" s="211">
        <v>0.64692133827303011</v>
      </c>
      <c r="L8358" s="211">
        <v>0.27524156409671813</v>
      </c>
      <c r="M8358" s="211">
        <v>0.10196319141623085</v>
      </c>
      <c r="N8358" s="211">
        <v>0.39976634196760918</v>
      </c>
      <c r="O8358" s="211">
        <v>0.66604125840220152</v>
      </c>
      <c r="P8358" s="211">
        <v>6.2647478446732213E-2</v>
      </c>
      <c r="Q8358" s="211">
        <v>4.7940837982032837E-2</v>
      </c>
      <c r="R8358" s="211">
        <v>0.44203661715533704</v>
      </c>
      <c r="S8358" s="211">
        <v>0.29111689327252438</v>
      </c>
      <c r="T8358" s="211">
        <v>0.55143513249482501</v>
      </c>
      <c r="U8358" s="211">
        <v>0.34250084003471071</v>
      </c>
      <c r="V8358" s="211">
        <v>9.5650604564249356E-2</v>
      </c>
      <c r="W8358" s="211">
        <v>0.5285588936825325</v>
      </c>
      <c r="X8358" s="211">
        <v>0.3313086389501721</v>
      </c>
      <c r="Y8358" s="211">
        <v>0.70079883248108232</v>
      </c>
      <c r="Z8358" s="211">
        <v>0.1499450024651639</v>
      </c>
      <c r="AA8358" s="212">
        <v>0.11560008460595615</v>
      </c>
    </row>
    <row r="8359" spans="1:27" x14ac:dyDescent="0.35">
      <c r="A8359" s="210" t="s">
        <v>9035</v>
      </c>
      <c r="B8359" s="217">
        <v>144.10469908357689</v>
      </c>
      <c r="C8359" s="211">
        <v>7.6723417212311074E-2</v>
      </c>
      <c r="D8359" s="211">
        <v>0.12873301548475308</v>
      </c>
      <c r="E8359" s="211">
        <v>8.1202519231198603E-2</v>
      </c>
      <c r="F8359" s="211">
        <v>0.10039523380955251</v>
      </c>
      <c r="G8359" s="211">
        <v>0.11616790426310279</v>
      </c>
      <c r="H8359" s="211">
        <v>0.10743148970772184</v>
      </c>
      <c r="I8359" s="211">
        <v>0.45639003177348575</v>
      </c>
      <c r="J8359" s="211">
        <v>0.42301039648868871</v>
      </c>
      <c r="K8359" s="211">
        <v>0.6062037535651329</v>
      </c>
      <c r="L8359" s="211">
        <v>0.27809280657284807</v>
      </c>
      <c r="M8359" s="211">
        <v>0.1070545270078878</v>
      </c>
      <c r="N8359" s="211">
        <v>0.35168309108578127</v>
      </c>
      <c r="O8359" s="211">
        <v>0.694591261976087</v>
      </c>
      <c r="P8359" s="211">
        <v>6.577533580731286E-2</v>
      </c>
      <c r="Q8359" s="211">
        <v>6.9301293017761487E-2</v>
      </c>
      <c r="R8359" s="211">
        <v>0.40992099727429798</v>
      </c>
      <c r="S8359" s="211">
        <v>0.30391558217851689</v>
      </c>
      <c r="T8359" s="211">
        <v>0.55437695897069761</v>
      </c>
      <c r="U8359" s="211">
        <v>0.38148614044069978</v>
      </c>
      <c r="V8359" s="211">
        <v>0.11938868740312485</v>
      </c>
      <c r="W8359" s="211">
        <v>0.53573005026029696</v>
      </c>
      <c r="X8359" s="211">
        <v>0.38561318312661907</v>
      </c>
      <c r="Y8359" s="211">
        <v>0.54278046949281655</v>
      </c>
      <c r="Z8359" s="211">
        <v>0.14751338740109649</v>
      </c>
      <c r="AA8359" s="212">
        <v>0.11094578549812927</v>
      </c>
    </row>
    <row r="8360" spans="1:27" x14ac:dyDescent="0.35">
      <c r="A8360" s="210" t="s">
        <v>9036</v>
      </c>
      <c r="B8360" s="217">
        <v>117.76076414672006</v>
      </c>
      <c r="C8360" s="211">
        <v>6.7264860925370304E-2</v>
      </c>
      <c r="D8360" s="211">
        <v>0.1198800081752283</v>
      </c>
      <c r="E8360" s="211">
        <v>7.6777127033385933E-2</v>
      </c>
      <c r="F8360" s="211">
        <v>9.0625342137551287E-2</v>
      </c>
      <c r="G8360" s="211">
        <v>0.12055015902991209</v>
      </c>
      <c r="H8360" s="211">
        <v>0.11884995885619283</v>
      </c>
      <c r="I8360" s="211">
        <v>0.4830702669265648</v>
      </c>
      <c r="J8360" s="211">
        <v>0.45062157976381079</v>
      </c>
      <c r="K8360" s="211">
        <v>0.6196883424126175</v>
      </c>
      <c r="L8360" s="211">
        <v>0.27410743322343728</v>
      </c>
      <c r="M8360" s="211">
        <v>9.329658270439925E-2</v>
      </c>
      <c r="N8360" s="211">
        <v>0.46971251717733803</v>
      </c>
      <c r="O8360" s="211">
        <v>0.70394648505676893</v>
      </c>
      <c r="P8360" s="211">
        <v>6.9504951762676417E-2</v>
      </c>
      <c r="Q8360" s="211">
        <v>7.7031604398818163E-2</v>
      </c>
      <c r="R8360" s="211">
        <v>0.46843538237695848</v>
      </c>
      <c r="S8360" s="211">
        <v>0.31867124314704298</v>
      </c>
      <c r="T8360" s="211">
        <v>0.47518719799735465</v>
      </c>
      <c r="U8360" s="211">
        <v>0.40036407730549672</v>
      </c>
      <c r="V8360" s="211">
        <v>6.5489910300251003E-2</v>
      </c>
      <c r="W8360" s="211">
        <v>0.5787840243703084</v>
      </c>
      <c r="X8360" s="211">
        <v>0.29124155221882297</v>
      </c>
      <c r="Y8360" s="211">
        <v>0.54711122142234581</v>
      </c>
      <c r="Z8360" s="211">
        <v>0.14719941597454766</v>
      </c>
      <c r="AA8360" s="212">
        <v>0.11733923834109641</v>
      </c>
    </row>
    <row r="8361" spans="1:27" x14ac:dyDescent="0.35">
      <c r="A8361" s="210" t="s">
        <v>9037</v>
      </c>
      <c r="B8361" s="217">
        <v>144.35263198276451</v>
      </c>
      <c r="C8361" s="211">
        <v>5.0927282432133576E-2</v>
      </c>
      <c r="D8361" s="211">
        <v>0.12029123257851246</v>
      </c>
      <c r="E8361" s="211">
        <v>8.0235081226909269E-2</v>
      </c>
      <c r="F8361" s="211">
        <v>8.4280138236520474E-2</v>
      </c>
      <c r="G8361" s="211">
        <v>0.1151904242692479</v>
      </c>
      <c r="H8361" s="211">
        <v>0.11531391948794061</v>
      </c>
      <c r="I8361" s="211">
        <v>0.45743300555684646</v>
      </c>
      <c r="J8361" s="211">
        <v>0.42525941490515617</v>
      </c>
      <c r="K8361" s="211">
        <v>0.56956399116423628</v>
      </c>
      <c r="L8361" s="211">
        <v>0.27172084702493748</v>
      </c>
      <c r="M8361" s="211">
        <v>0.11430287340334942</v>
      </c>
      <c r="N8361" s="211">
        <v>0.41898025212123402</v>
      </c>
      <c r="O8361" s="211">
        <v>0.52975652934376416</v>
      </c>
      <c r="P8361" s="211">
        <v>6.6740771550632072E-2</v>
      </c>
      <c r="Q8361" s="211">
        <v>0.1576183084975776</v>
      </c>
      <c r="R8361" s="211">
        <v>0.39160055091172863</v>
      </c>
      <c r="S8361" s="211">
        <v>0.32106237033942386</v>
      </c>
      <c r="T8361" s="211">
        <v>0.52314193122928299</v>
      </c>
      <c r="U8361" s="211">
        <v>0.43742939182484353</v>
      </c>
      <c r="V8361" s="211">
        <v>0.11941410498782348</v>
      </c>
      <c r="W8361" s="211">
        <v>0.61273952562039724</v>
      </c>
      <c r="X8361" s="211">
        <v>0.28351887952711585</v>
      </c>
      <c r="Y8361" s="211">
        <v>0.66403674417477598</v>
      </c>
      <c r="Z8361" s="211">
        <v>0.1483679555546816</v>
      </c>
      <c r="AA8361" s="212">
        <v>0.12237282719977041</v>
      </c>
    </row>
    <row r="8362" spans="1:27" x14ac:dyDescent="0.35">
      <c r="A8362" s="210" t="s">
        <v>9038</v>
      </c>
      <c r="B8362" s="217">
        <v>161.85639081360904</v>
      </c>
      <c r="C8362" s="211">
        <v>6.6521350178224276E-2</v>
      </c>
      <c r="D8362" s="211">
        <v>0.11742980663201726</v>
      </c>
      <c r="E8362" s="211">
        <v>7.6384572739078865E-2</v>
      </c>
      <c r="F8362" s="211">
        <v>0.11217388199007411</v>
      </c>
      <c r="G8362" s="211">
        <v>0.1224804421244214</v>
      </c>
      <c r="H8362" s="211">
        <v>0.11129348561900906</v>
      </c>
      <c r="I8362" s="211">
        <v>0.45624889081149828</v>
      </c>
      <c r="J8362" s="211">
        <v>0.49406647470206233</v>
      </c>
      <c r="K8362" s="211">
        <v>0.62914274477758136</v>
      </c>
      <c r="L8362" s="211">
        <v>0.27849018818124727</v>
      </c>
      <c r="M8362" s="211">
        <v>9.4714673204317479E-2</v>
      </c>
      <c r="N8362" s="211">
        <v>0.4931272365656022</v>
      </c>
      <c r="O8362" s="211">
        <v>0.7567685451541365</v>
      </c>
      <c r="P8362" s="211">
        <v>6.7057498878175581E-2</v>
      </c>
      <c r="Q8362" s="211">
        <v>9.3027754894588865E-2</v>
      </c>
      <c r="R8362" s="211">
        <v>0.39561396626071232</v>
      </c>
      <c r="S8362" s="211">
        <v>0.31282733804530516</v>
      </c>
      <c r="T8362" s="211">
        <v>0.55767416633137668</v>
      </c>
      <c r="U8362" s="211">
        <v>0.45433141022768031</v>
      </c>
      <c r="V8362" s="211">
        <v>0.14567722284883172</v>
      </c>
      <c r="W8362" s="211">
        <v>0.53256636432226534</v>
      </c>
      <c r="X8362" s="211">
        <v>0.33959308469396604</v>
      </c>
      <c r="Y8362" s="211">
        <v>0.64738446442464159</v>
      </c>
      <c r="Z8362" s="211">
        <v>0.14084064586885151</v>
      </c>
      <c r="AA8362" s="212">
        <v>0.12022718564477984</v>
      </c>
    </row>
    <row r="8363" spans="1:27" x14ac:dyDescent="0.35">
      <c r="A8363" s="210" t="s">
        <v>9039</v>
      </c>
      <c r="B8363" s="217">
        <v>169.01071845455209</v>
      </c>
      <c r="C8363" s="211">
        <v>6.9254660776634461E-2</v>
      </c>
      <c r="D8363" s="211">
        <v>0.12675943601804451</v>
      </c>
      <c r="E8363" s="211">
        <v>6.9154770608682054E-2</v>
      </c>
      <c r="F8363" s="211">
        <v>0.10900683832574705</v>
      </c>
      <c r="G8363" s="211">
        <v>0.12245607847813468</v>
      </c>
      <c r="H8363" s="211">
        <v>0.12667667603318197</v>
      </c>
      <c r="I8363" s="211">
        <v>0.51601868890040725</v>
      </c>
      <c r="J8363" s="211">
        <v>0.45177451998456097</v>
      </c>
      <c r="K8363" s="211">
        <v>0.58064893988765443</v>
      </c>
      <c r="L8363" s="211">
        <v>0.28261852073426608</v>
      </c>
      <c r="M8363" s="211">
        <v>7.6411321020358927E-2</v>
      </c>
      <c r="N8363" s="211">
        <v>0.58565396613628617</v>
      </c>
      <c r="O8363" s="211">
        <v>0.76597108927428303</v>
      </c>
      <c r="P8363" s="211">
        <v>7.23257395168104E-2</v>
      </c>
      <c r="Q8363" s="211">
        <v>9.1882283502346909E-2</v>
      </c>
      <c r="R8363" s="211">
        <v>0.44982805906130258</v>
      </c>
      <c r="S8363" s="211">
        <v>0.28841575875400177</v>
      </c>
      <c r="T8363" s="211">
        <v>0.55260021380282076</v>
      </c>
      <c r="U8363" s="211">
        <v>0.43329713066958525</v>
      </c>
      <c r="V8363" s="211">
        <v>0.15323391074202877</v>
      </c>
      <c r="W8363" s="211">
        <v>0.47944471816814888</v>
      </c>
      <c r="X8363" s="211">
        <v>0.3427562968339487</v>
      </c>
      <c r="Y8363" s="211">
        <v>0.65957845992512243</v>
      </c>
      <c r="Z8363" s="211">
        <v>0.14787657191824291</v>
      </c>
      <c r="AA8363" s="212">
        <v>0.11546965881099747</v>
      </c>
    </row>
    <row r="8364" spans="1:27" x14ac:dyDescent="0.35">
      <c r="A8364" s="210" t="s">
        <v>9040</v>
      </c>
      <c r="B8364" s="217">
        <v>165.29509695228504</v>
      </c>
      <c r="C8364" s="211">
        <v>5.8395608398752887E-2</v>
      </c>
      <c r="D8364" s="211">
        <v>0.12672466383074327</v>
      </c>
      <c r="E8364" s="211">
        <v>8.101145739617388E-2</v>
      </c>
      <c r="F8364" s="211">
        <v>9.7585026503605649E-2</v>
      </c>
      <c r="G8364" s="211">
        <v>0.11984731789016119</v>
      </c>
      <c r="H8364" s="211">
        <v>0.10973751587487603</v>
      </c>
      <c r="I8364" s="211">
        <v>0.43701837738731042</v>
      </c>
      <c r="J8364" s="211">
        <v>0.41454758267142688</v>
      </c>
      <c r="K8364" s="211">
        <v>0.64314642350396767</v>
      </c>
      <c r="L8364" s="211">
        <v>0.28012101184452459</v>
      </c>
      <c r="M8364" s="211">
        <v>0.10947555541786579</v>
      </c>
      <c r="N8364" s="211">
        <v>0.48312495814932566</v>
      </c>
      <c r="O8364" s="211">
        <v>0.72991110747597299</v>
      </c>
      <c r="P8364" s="211">
        <v>7.4576212306511694E-2</v>
      </c>
      <c r="Q8364" s="211">
        <v>0.10212255329544898</v>
      </c>
      <c r="R8364" s="211">
        <v>0.44194411543491419</v>
      </c>
      <c r="S8364" s="211">
        <v>0.33156226263813093</v>
      </c>
      <c r="T8364" s="211">
        <v>0.48032271374297775</v>
      </c>
      <c r="U8364" s="211">
        <v>0.40474657433299166</v>
      </c>
      <c r="V8364" s="211">
        <v>0.11473081964000885</v>
      </c>
      <c r="W8364" s="211">
        <v>0.58337501083466825</v>
      </c>
      <c r="X8364" s="211">
        <v>0.38707647252157334</v>
      </c>
      <c r="Y8364" s="211">
        <v>0.62740322453150088</v>
      </c>
      <c r="Z8364" s="211">
        <v>0.14414578865385524</v>
      </c>
      <c r="AA8364" s="212">
        <v>0.11865371181670321</v>
      </c>
    </row>
    <row r="8365" spans="1:27" x14ac:dyDescent="0.35">
      <c r="A8365" s="210" t="s">
        <v>9041</v>
      </c>
      <c r="B8365" s="217">
        <v>130.37346010449195</v>
      </c>
      <c r="C8365" s="211">
        <v>7.5433058288702157E-2</v>
      </c>
      <c r="D8365" s="211">
        <v>0.12073640965076378</v>
      </c>
      <c r="E8365" s="211">
        <v>8.5470774297816576E-2</v>
      </c>
      <c r="F8365" s="211">
        <v>9.3713872959979322E-2</v>
      </c>
      <c r="G8365" s="211">
        <v>0.11727723671223553</v>
      </c>
      <c r="H8365" s="211">
        <v>0.11602466940188047</v>
      </c>
      <c r="I8365" s="211">
        <v>0.51629301640928171</v>
      </c>
      <c r="J8365" s="211">
        <v>0.45831908870567845</v>
      </c>
      <c r="K8365" s="211">
        <v>0.55436918273547664</v>
      </c>
      <c r="L8365" s="211">
        <v>0.2772558854058767</v>
      </c>
      <c r="M8365" s="211">
        <v>0.11583034069796114</v>
      </c>
      <c r="N8365" s="211">
        <v>0.36427942560616799</v>
      </c>
      <c r="O8365" s="211">
        <v>0.65424673692892799</v>
      </c>
      <c r="P8365" s="211">
        <v>7.0141536703676718E-2</v>
      </c>
      <c r="Q8365" s="211">
        <v>8.6667140220874045E-2</v>
      </c>
      <c r="R8365" s="211">
        <v>0.48821319343166175</v>
      </c>
      <c r="S8365" s="211">
        <v>0.35642455440662013</v>
      </c>
      <c r="T8365" s="211">
        <v>0.48966779153240053</v>
      </c>
      <c r="U8365" s="211">
        <v>0.43741517449289424</v>
      </c>
      <c r="V8365" s="211">
        <v>8.1247974976902074E-2</v>
      </c>
      <c r="W8365" s="211">
        <v>0.51966741892546264</v>
      </c>
      <c r="X8365" s="211">
        <v>0.27066915067939629</v>
      </c>
      <c r="Y8365" s="211">
        <v>0.67116371882487125</v>
      </c>
      <c r="Z8365" s="211">
        <v>0.14509668651857341</v>
      </c>
      <c r="AA8365" s="212">
        <v>0.12305823543338773</v>
      </c>
    </row>
    <row r="8366" spans="1:27" x14ac:dyDescent="0.35">
      <c r="A8366" s="210" t="s">
        <v>9042</v>
      </c>
      <c r="B8366" s="217">
        <v>188.11681669852513</v>
      </c>
      <c r="C8366" s="211">
        <v>6.8952814476343466E-2</v>
      </c>
      <c r="D8366" s="211">
        <v>0.13295423407548679</v>
      </c>
      <c r="E8366" s="211">
        <v>7.7411879457927435E-2</v>
      </c>
      <c r="F8366" s="211">
        <v>0.10208515603340565</v>
      </c>
      <c r="G8366" s="211">
        <v>0.12243372575029624</v>
      </c>
      <c r="H8366" s="211">
        <v>0.10854653337893548</v>
      </c>
      <c r="I8366" s="211">
        <v>0.47022450003800353</v>
      </c>
      <c r="J8366" s="211">
        <v>0.45497023187608748</v>
      </c>
      <c r="K8366" s="211">
        <v>0.64778137282062376</v>
      </c>
      <c r="L8366" s="211">
        <v>0.27622290014083617</v>
      </c>
      <c r="M8366" s="211">
        <v>9.9276139931739379E-2</v>
      </c>
      <c r="N8366" s="211">
        <v>0.49268356449889716</v>
      </c>
      <c r="O8366" s="211">
        <v>0.55740818423697069</v>
      </c>
      <c r="P8366" s="211">
        <v>7.0371894368894919E-2</v>
      </c>
      <c r="Q8366" s="211">
        <v>6.3385344130775609E-2</v>
      </c>
      <c r="R8366" s="211">
        <v>0.46034849796271926</v>
      </c>
      <c r="S8366" s="211">
        <v>0.28207833749475264</v>
      </c>
      <c r="T8366" s="211">
        <v>0.48235919726700766</v>
      </c>
      <c r="U8366" s="211">
        <v>0.48099982738729508</v>
      </c>
      <c r="V8366" s="211">
        <v>0.15176681423383745</v>
      </c>
      <c r="W8366" s="211">
        <v>0.64126708774127472</v>
      </c>
      <c r="X8366" s="211">
        <v>0.27533809724180486</v>
      </c>
      <c r="Y8366" s="211">
        <v>0.75543644550387312</v>
      </c>
      <c r="Z8366" s="211">
        <v>0.14963680479935726</v>
      </c>
      <c r="AA8366" s="212">
        <v>0.11889683553570883</v>
      </c>
    </row>
    <row r="8367" spans="1:27" x14ac:dyDescent="0.35">
      <c r="A8367" s="210" t="s">
        <v>9043</v>
      </c>
      <c r="B8367" s="217">
        <v>161.74726105190257</v>
      </c>
      <c r="C8367" s="211">
        <v>6.1989274970182071E-2</v>
      </c>
      <c r="D8367" s="211">
        <v>0.11440014456390596</v>
      </c>
      <c r="E8367" s="211">
        <v>7.6653467705754347E-2</v>
      </c>
      <c r="F8367" s="211">
        <v>0.10511944336329482</v>
      </c>
      <c r="G8367" s="211">
        <v>0.1212010259688891</v>
      </c>
      <c r="H8367" s="211">
        <v>0.115841119571702</v>
      </c>
      <c r="I8367" s="211">
        <v>0.53017674797123615</v>
      </c>
      <c r="J8367" s="211">
        <v>0.41604394304254877</v>
      </c>
      <c r="K8367" s="211">
        <v>0.64070073487457613</v>
      </c>
      <c r="L8367" s="211">
        <v>0.27838150777414988</v>
      </c>
      <c r="M8367" s="211">
        <v>9.1569482530737031E-2</v>
      </c>
      <c r="N8367" s="211">
        <v>0.34922423539732766</v>
      </c>
      <c r="O8367" s="211">
        <v>0.78843609896942934</v>
      </c>
      <c r="P8367" s="211">
        <v>7.1163592623690805E-2</v>
      </c>
      <c r="Q8367" s="211">
        <v>7.7621261971916364E-2</v>
      </c>
      <c r="R8367" s="211">
        <v>0.3832609941045243</v>
      </c>
      <c r="S8367" s="211">
        <v>0.33099325088861425</v>
      </c>
      <c r="T8367" s="211">
        <v>0.5465467161193247</v>
      </c>
      <c r="U8367" s="211">
        <v>0.45220655311078362</v>
      </c>
      <c r="V8367" s="211">
        <v>0.1508670873267674</v>
      </c>
      <c r="W8367" s="211">
        <v>0.60160846852845662</v>
      </c>
      <c r="X8367" s="211">
        <v>0.34590881053808376</v>
      </c>
      <c r="Y8367" s="211">
        <v>0.6631725857863866</v>
      </c>
      <c r="Z8367" s="211">
        <v>0.14581139364488999</v>
      </c>
      <c r="AA8367" s="212">
        <v>0.12146214326633174</v>
      </c>
    </row>
    <row r="8368" spans="1:27" x14ac:dyDescent="0.35">
      <c r="A8368" s="210" t="s">
        <v>9044</v>
      </c>
      <c r="B8368" s="217">
        <v>132.98094989695261</v>
      </c>
      <c r="C8368" s="211">
        <v>5.0019879481926925E-2</v>
      </c>
      <c r="D8368" s="211">
        <v>0.12282393610099616</v>
      </c>
      <c r="E8368" s="211">
        <v>7.7624649278788774E-2</v>
      </c>
      <c r="F8368" s="211">
        <v>7.3126111331822327E-2</v>
      </c>
      <c r="G8368" s="211">
        <v>0.12349299582935934</v>
      </c>
      <c r="H8368" s="211">
        <v>0.11182465239933513</v>
      </c>
      <c r="I8368" s="211">
        <v>0.49627135936276279</v>
      </c>
      <c r="J8368" s="211">
        <v>0.3862525322091801</v>
      </c>
      <c r="K8368" s="211">
        <v>0.59517047201514228</v>
      </c>
      <c r="L8368" s="211">
        <v>0.27422001880994695</v>
      </c>
      <c r="M8368" s="211">
        <v>9.7629809741579296E-2</v>
      </c>
      <c r="N8368" s="211">
        <v>0.37650816130148024</v>
      </c>
      <c r="O8368" s="211">
        <v>0.72324567689228625</v>
      </c>
      <c r="P8368" s="211">
        <v>6.9390877650479826E-2</v>
      </c>
      <c r="Q8368" s="211">
        <v>9.6208771887196953E-2</v>
      </c>
      <c r="R8368" s="211">
        <v>0.42017198086555363</v>
      </c>
      <c r="S8368" s="211">
        <v>0.36110327971415379</v>
      </c>
      <c r="T8368" s="211">
        <v>0.57668354857054671</v>
      </c>
      <c r="U8368" s="211">
        <v>0.39508303058182731</v>
      </c>
      <c r="V8368" s="211">
        <v>0.10907336173431227</v>
      </c>
      <c r="W8368" s="211">
        <v>0.5830337813810238</v>
      </c>
      <c r="X8368" s="211">
        <v>0.40249300407263072</v>
      </c>
      <c r="Y8368" s="211">
        <v>0.66460667579821742</v>
      </c>
      <c r="Z8368" s="211">
        <v>0.14743531468663179</v>
      </c>
      <c r="AA8368" s="212">
        <v>0.12395429817598221</v>
      </c>
    </row>
    <row r="8369" spans="1:27" x14ac:dyDescent="0.35">
      <c r="A8369" s="210" t="s">
        <v>9045</v>
      </c>
      <c r="B8369" s="217">
        <v>144.10189505069712</v>
      </c>
      <c r="C8369" s="211">
        <v>6.0470475916361469E-2</v>
      </c>
      <c r="D8369" s="211">
        <v>0.11677994194066987</v>
      </c>
      <c r="E8369" s="211">
        <v>7.3446501629634536E-2</v>
      </c>
      <c r="F8369" s="211">
        <v>8.6158580420008304E-2</v>
      </c>
      <c r="G8369" s="211">
        <v>0.11519922540135634</v>
      </c>
      <c r="H8369" s="211">
        <v>0.12137133546330188</v>
      </c>
      <c r="I8369" s="211">
        <v>0.4596919114239445</v>
      </c>
      <c r="J8369" s="211">
        <v>0.45214348834065704</v>
      </c>
      <c r="K8369" s="211">
        <v>0.53527741931174322</v>
      </c>
      <c r="L8369" s="211">
        <v>0.28189970162934458</v>
      </c>
      <c r="M8369" s="211">
        <v>9.7690744665645243E-2</v>
      </c>
      <c r="N8369" s="211">
        <v>0.53306927749757194</v>
      </c>
      <c r="O8369" s="211">
        <v>0.76662974615592749</v>
      </c>
      <c r="P8369" s="211">
        <v>7.0947092420137511E-2</v>
      </c>
      <c r="Q8369" s="211">
        <v>5.5099632268807736E-2</v>
      </c>
      <c r="R8369" s="211">
        <v>0.38295390216610298</v>
      </c>
      <c r="S8369" s="211">
        <v>0.31820107972591616</v>
      </c>
      <c r="T8369" s="211">
        <v>0.54578710569201838</v>
      </c>
      <c r="U8369" s="211">
        <v>0.52473389863925468</v>
      </c>
      <c r="V8369" s="211">
        <v>6.4031973675881315E-2</v>
      </c>
      <c r="W8369" s="211">
        <v>0.50911640034730821</v>
      </c>
      <c r="X8369" s="211">
        <v>0.30399005246375865</v>
      </c>
      <c r="Y8369" s="211">
        <v>0.71809784885851613</v>
      </c>
      <c r="Z8369" s="211">
        <v>0.14932531633616522</v>
      </c>
      <c r="AA8369" s="212">
        <v>0.11256838170980858</v>
      </c>
    </row>
    <row r="8370" spans="1:27" x14ac:dyDescent="0.35">
      <c r="A8370" s="210" t="s">
        <v>9046</v>
      </c>
      <c r="B8370" s="217">
        <v>193.59976164518301</v>
      </c>
      <c r="C8370" s="211">
        <v>5.6746692310516954E-2</v>
      </c>
      <c r="D8370" s="211">
        <v>0.12255193503154513</v>
      </c>
      <c r="E8370" s="211">
        <v>7.9939072268767966E-2</v>
      </c>
      <c r="F8370" s="211">
        <v>0.11639399424160402</v>
      </c>
      <c r="G8370" s="211">
        <v>0.11628609149246705</v>
      </c>
      <c r="H8370" s="211">
        <v>0.10835931880937359</v>
      </c>
      <c r="I8370" s="211">
        <v>0.52579923187729816</v>
      </c>
      <c r="J8370" s="211">
        <v>0.38730844702283479</v>
      </c>
      <c r="K8370" s="211">
        <v>0.64528400733781943</v>
      </c>
      <c r="L8370" s="211">
        <v>0.27405866451483613</v>
      </c>
      <c r="M8370" s="211">
        <v>0.10900683634399783</v>
      </c>
      <c r="N8370" s="211">
        <v>0.46664889261793607</v>
      </c>
      <c r="O8370" s="211">
        <v>0.66408709339341232</v>
      </c>
      <c r="P8370" s="211">
        <v>6.4540634293918431E-2</v>
      </c>
      <c r="Q8370" s="211">
        <v>0.11332903374234324</v>
      </c>
      <c r="R8370" s="211">
        <v>0.45732766144347736</v>
      </c>
      <c r="S8370" s="211">
        <v>0.32570182143441689</v>
      </c>
      <c r="T8370" s="211">
        <v>0.5299017081351165</v>
      </c>
      <c r="U8370" s="211">
        <v>0.45260307077001205</v>
      </c>
      <c r="V8370" s="211">
        <v>0.15054508937477143</v>
      </c>
      <c r="W8370" s="211">
        <v>0.53221196856734798</v>
      </c>
      <c r="X8370" s="211">
        <v>0.31661199787236893</v>
      </c>
      <c r="Y8370" s="211">
        <v>0.72022096665856761</v>
      </c>
      <c r="Z8370" s="211">
        <v>0.14334444234394378</v>
      </c>
      <c r="AA8370" s="212">
        <v>0.11211922563436962</v>
      </c>
    </row>
    <row r="8371" spans="1:27" x14ac:dyDescent="0.35">
      <c r="A8371" s="210" t="s">
        <v>9047</v>
      </c>
      <c r="B8371" s="217">
        <v>135.51938418512353</v>
      </c>
      <c r="C8371" s="211">
        <v>5.3889288109278399E-2</v>
      </c>
      <c r="D8371" s="211">
        <v>0.12841200409175069</v>
      </c>
      <c r="E8371" s="211">
        <v>7.8773061989707821E-2</v>
      </c>
      <c r="F8371" s="211">
        <v>0.10075139892560042</v>
      </c>
      <c r="G8371" s="211">
        <v>0.1200296179547629</v>
      </c>
      <c r="H8371" s="211">
        <v>0.11338281226632375</v>
      </c>
      <c r="I8371" s="211">
        <v>0.46329748623879125</v>
      </c>
      <c r="J8371" s="211">
        <v>0.45343963909383561</v>
      </c>
      <c r="K8371" s="211">
        <v>0.64025042995506631</v>
      </c>
      <c r="L8371" s="211">
        <v>0.26854639021381321</v>
      </c>
      <c r="M8371" s="211">
        <v>8.9081950127057746E-2</v>
      </c>
      <c r="N8371" s="211">
        <v>0.50345410793415357</v>
      </c>
      <c r="O8371" s="211">
        <v>0.67682486811087927</v>
      </c>
      <c r="P8371" s="211">
        <v>6.4523703006202346E-2</v>
      </c>
      <c r="Q8371" s="211">
        <v>8.4436563185997973E-2</v>
      </c>
      <c r="R8371" s="211">
        <v>0.37600989204091118</v>
      </c>
      <c r="S8371" s="211">
        <v>0.35767121053163276</v>
      </c>
      <c r="T8371" s="211">
        <v>0.52423670473973671</v>
      </c>
      <c r="U8371" s="211">
        <v>0.46468344286013619</v>
      </c>
      <c r="V8371" s="211">
        <v>9.110869350191679E-2</v>
      </c>
      <c r="W8371" s="211">
        <v>0.60707022747062978</v>
      </c>
      <c r="X8371" s="211">
        <v>0.30540618633912564</v>
      </c>
      <c r="Y8371" s="211">
        <v>0.64567122650452691</v>
      </c>
      <c r="Z8371" s="211">
        <v>0.14710321967107376</v>
      </c>
      <c r="AA8371" s="212">
        <v>0.11772308507732182</v>
      </c>
    </row>
    <row r="8372" spans="1:27" x14ac:dyDescent="0.35">
      <c r="A8372" s="210" t="s">
        <v>9048</v>
      </c>
      <c r="B8372" s="217">
        <v>164.7766652023783</v>
      </c>
      <c r="C8372" s="211">
        <v>5.4262591885909081E-2</v>
      </c>
      <c r="D8372" s="211">
        <v>0.12805620991823641</v>
      </c>
      <c r="E8372" s="211">
        <v>6.7304314771088641E-2</v>
      </c>
      <c r="F8372" s="211">
        <v>9.5642611072990935E-2</v>
      </c>
      <c r="G8372" s="211">
        <v>0.11714792074597825</v>
      </c>
      <c r="H8372" s="211">
        <v>0.11730140313838286</v>
      </c>
      <c r="I8372" s="211">
        <v>0.52946058247450023</v>
      </c>
      <c r="J8372" s="211">
        <v>0.41809165612451188</v>
      </c>
      <c r="K8372" s="211">
        <v>0.52986957025126258</v>
      </c>
      <c r="L8372" s="211">
        <v>0.27486899375134843</v>
      </c>
      <c r="M8372" s="211">
        <v>9.8847183801978739E-2</v>
      </c>
      <c r="N8372" s="211">
        <v>0.53824441042095261</v>
      </c>
      <c r="O8372" s="211">
        <v>0.56840117853790539</v>
      </c>
      <c r="P8372" s="211">
        <v>6.8014448209167855E-2</v>
      </c>
      <c r="Q8372" s="211">
        <v>4.741186516942672E-2</v>
      </c>
      <c r="R8372" s="211">
        <v>0.39568716794512965</v>
      </c>
      <c r="S8372" s="211">
        <v>0.27863904392707817</v>
      </c>
      <c r="T8372" s="211">
        <v>0.56733643349064744</v>
      </c>
      <c r="U8372" s="211">
        <v>0.54795169247640818</v>
      </c>
      <c r="V8372" s="211">
        <v>0.16493131008017414</v>
      </c>
      <c r="W8372" s="211">
        <v>0.55270117315968659</v>
      </c>
      <c r="X8372" s="211">
        <v>0.26131544112557853</v>
      </c>
      <c r="Y8372" s="211">
        <v>0.72853028065762548</v>
      </c>
      <c r="Z8372" s="211">
        <v>0.14706685832231697</v>
      </c>
      <c r="AA8372" s="212">
        <v>0.12613465865077145</v>
      </c>
    </row>
    <row r="8373" spans="1:27" x14ac:dyDescent="0.35">
      <c r="A8373" s="210" t="s">
        <v>9049</v>
      </c>
      <c r="B8373" s="217">
        <v>176.53469832405378</v>
      </c>
      <c r="C8373" s="211">
        <v>6.2893582989084151E-2</v>
      </c>
      <c r="D8373" s="211">
        <v>0.12509065093412799</v>
      </c>
      <c r="E8373" s="211">
        <v>7.8106220135546744E-2</v>
      </c>
      <c r="F8373" s="211">
        <v>0.11317393503133744</v>
      </c>
      <c r="G8373" s="211">
        <v>0.12262423438846139</v>
      </c>
      <c r="H8373" s="211">
        <v>0.12670278186766637</v>
      </c>
      <c r="I8373" s="211">
        <v>0.52145882120089171</v>
      </c>
      <c r="J8373" s="211">
        <v>0.44411574790146691</v>
      </c>
      <c r="K8373" s="211">
        <v>0.64221017002345626</v>
      </c>
      <c r="L8373" s="211">
        <v>0.27277636276444256</v>
      </c>
      <c r="M8373" s="211">
        <v>8.4406076084352813E-2</v>
      </c>
      <c r="N8373" s="211">
        <v>0.51561463764128102</v>
      </c>
      <c r="O8373" s="211">
        <v>0.78131487259941201</v>
      </c>
      <c r="P8373" s="211">
        <v>7.3951060416207373E-2</v>
      </c>
      <c r="Q8373" s="211">
        <v>7.8568897829505865E-2</v>
      </c>
      <c r="R8373" s="211">
        <v>0.41087950874707141</v>
      </c>
      <c r="S8373" s="211">
        <v>0.2532080432290692</v>
      </c>
      <c r="T8373" s="211">
        <v>0.52624865030848633</v>
      </c>
      <c r="U8373" s="211">
        <v>0.48288455006901027</v>
      </c>
      <c r="V8373" s="211">
        <v>0.15475076034977023</v>
      </c>
      <c r="W8373" s="211">
        <v>0.51402816347038038</v>
      </c>
      <c r="X8373" s="211">
        <v>0.37962218161873973</v>
      </c>
      <c r="Y8373" s="211">
        <v>0.57790897894396831</v>
      </c>
      <c r="Z8373" s="211">
        <v>0.14822389393138447</v>
      </c>
      <c r="AA8373" s="212">
        <v>0.11825844430737419</v>
      </c>
    </row>
    <row r="8374" spans="1:27" x14ac:dyDescent="0.35">
      <c r="A8374" s="210" t="s">
        <v>9050</v>
      </c>
      <c r="B8374" s="217">
        <v>128.06046593818687</v>
      </c>
      <c r="C8374" s="211">
        <v>6.6820869732000243E-2</v>
      </c>
      <c r="D8374" s="211">
        <v>0.11637051869330067</v>
      </c>
      <c r="E8374" s="211">
        <v>7.6825749660537415E-2</v>
      </c>
      <c r="F8374" s="211">
        <v>8.8607438669612751E-2</v>
      </c>
      <c r="G8374" s="211">
        <v>0.11474360950607942</v>
      </c>
      <c r="H8374" s="211">
        <v>0.11484741341370933</v>
      </c>
      <c r="I8374" s="211">
        <v>0.48867827989208662</v>
      </c>
      <c r="J8374" s="211">
        <v>0.47749568326165742</v>
      </c>
      <c r="K8374" s="211">
        <v>0.63597668804679053</v>
      </c>
      <c r="L8374" s="211">
        <v>0.27557783570078181</v>
      </c>
      <c r="M8374" s="211">
        <v>9.2776636571996335E-2</v>
      </c>
      <c r="N8374" s="211">
        <v>0.5008455850387763</v>
      </c>
      <c r="O8374" s="211">
        <v>0.57033621095039755</v>
      </c>
      <c r="P8374" s="211">
        <v>7.1192630992972947E-2</v>
      </c>
      <c r="Q8374" s="211">
        <v>7.2899423509517294E-2</v>
      </c>
      <c r="R8374" s="211">
        <v>0.4406534505548238</v>
      </c>
      <c r="S8374" s="211">
        <v>0.37437894370676894</v>
      </c>
      <c r="T8374" s="211">
        <v>0.56008231506516271</v>
      </c>
      <c r="U8374" s="211">
        <v>0.4672227403943448</v>
      </c>
      <c r="V8374" s="211">
        <v>5.2416382942963996E-2</v>
      </c>
      <c r="W8374" s="211">
        <v>0.54889240792252181</v>
      </c>
      <c r="X8374" s="211">
        <v>0.35917140270209141</v>
      </c>
      <c r="Y8374" s="211">
        <v>0.69373631619909437</v>
      </c>
      <c r="Z8374" s="211">
        <v>0.1441816947875271</v>
      </c>
      <c r="AA8374" s="212">
        <v>0.11556691788150128</v>
      </c>
    </row>
    <row r="8375" spans="1:27" x14ac:dyDescent="0.35">
      <c r="A8375" s="210" t="s">
        <v>9051</v>
      </c>
      <c r="B8375" s="217">
        <v>148.26292151394816</v>
      </c>
      <c r="C8375" s="211">
        <v>5.7791399366978184E-2</v>
      </c>
      <c r="D8375" s="211">
        <v>0.12058581384318817</v>
      </c>
      <c r="E8375" s="211">
        <v>8.4732226029587979E-2</v>
      </c>
      <c r="F8375" s="211">
        <v>9.4240607703253487E-2</v>
      </c>
      <c r="G8375" s="211">
        <v>0.12041768326963838</v>
      </c>
      <c r="H8375" s="211">
        <v>0.11612290565931435</v>
      </c>
      <c r="I8375" s="211">
        <v>0.4621202394097445</v>
      </c>
      <c r="J8375" s="211">
        <v>0.45099257564055828</v>
      </c>
      <c r="K8375" s="211">
        <v>0.61353456429603981</v>
      </c>
      <c r="L8375" s="211">
        <v>0.27154991617956509</v>
      </c>
      <c r="M8375" s="211">
        <v>9.0747152068385073E-2</v>
      </c>
      <c r="N8375" s="211">
        <v>0.49263681171915841</v>
      </c>
      <c r="O8375" s="211">
        <v>0.64895258845921577</v>
      </c>
      <c r="P8375" s="211">
        <v>6.7956153410347817E-2</v>
      </c>
      <c r="Q8375" s="211">
        <v>0.11358035202741615</v>
      </c>
      <c r="R8375" s="211">
        <v>0.43960070830398379</v>
      </c>
      <c r="S8375" s="211">
        <v>0.35698609278932042</v>
      </c>
      <c r="T8375" s="211">
        <v>0.53676647665307686</v>
      </c>
      <c r="U8375" s="211">
        <v>0.32513336846972563</v>
      </c>
      <c r="V8375" s="211">
        <v>0.14629482324797713</v>
      </c>
      <c r="W8375" s="211">
        <v>0.58209421102120351</v>
      </c>
      <c r="X8375" s="211">
        <v>0.3732734866874261</v>
      </c>
      <c r="Y8375" s="211">
        <v>0.63662124371380058</v>
      </c>
      <c r="Z8375" s="211">
        <v>0.14813652162864221</v>
      </c>
      <c r="AA8375" s="212">
        <v>0.11690877868171524</v>
      </c>
    </row>
    <row r="8376" spans="1:27" x14ac:dyDescent="0.35">
      <c r="A8376" s="210" t="s">
        <v>9052</v>
      </c>
      <c r="B8376" s="217">
        <v>118.25631318062804</v>
      </c>
      <c r="C8376" s="211">
        <v>6.2046039513913284E-2</v>
      </c>
      <c r="D8376" s="211">
        <v>0.1287248606729518</v>
      </c>
      <c r="E8376" s="211">
        <v>8.075905940896598E-2</v>
      </c>
      <c r="F8376" s="211">
        <v>9.5041221466904691E-2</v>
      </c>
      <c r="G8376" s="211">
        <v>0.12047958225875342</v>
      </c>
      <c r="H8376" s="211">
        <v>0.12734893331973185</v>
      </c>
      <c r="I8376" s="211">
        <v>0.41700195641073073</v>
      </c>
      <c r="J8376" s="211">
        <v>0.478282306629771</v>
      </c>
      <c r="K8376" s="211">
        <v>0.61675562542064821</v>
      </c>
      <c r="L8376" s="211">
        <v>0.27840614291318433</v>
      </c>
      <c r="M8376" s="211">
        <v>9.983467095756185E-2</v>
      </c>
      <c r="N8376" s="211">
        <v>0.42704919316431433</v>
      </c>
      <c r="O8376" s="211">
        <v>0.67203165885139127</v>
      </c>
      <c r="P8376" s="211">
        <v>7.2175221211561044E-2</v>
      </c>
      <c r="Q8376" s="211">
        <v>0.16335662652501157</v>
      </c>
      <c r="R8376" s="211">
        <v>0.46434759107462203</v>
      </c>
      <c r="S8376" s="211">
        <v>0.30384520417822708</v>
      </c>
      <c r="T8376" s="211">
        <v>0.54738089484896013</v>
      </c>
      <c r="U8376" s="211">
        <v>0.4033620232799513</v>
      </c>
      <c r="V8376" s="211">
        <v>5.253537407139254E-2</v>
      </c>
      <c r="W8376" s="211">
        <v>0.54220498268715578</v>
      </c>
      <c r="X8376" s="211">
        <v>0.25591529363452292</v>
      </c>
      <c r="Y8376" s="211">
        <v>0.53248580819134295</v>
      </c>
      <c r="Z8376" s="211">
        <v>0.14522845561692505</v>
      </c>
      <c r="AA8376" s="212">
        <v>0.12118141043939272</v>
      </c>
    </row>
    <row r="8377" spans="1:27" x14ac:dyDescent="0.35">
      <c r="A8377" s="210" t="s">
        <v>9053</v>
      </c>
      <c r="B8377" s="217">
        <v>122.17315466457083</v>
      </c>
      <c r="C8377" s="211">
        <v>6.2688486251297262E-2</v>
      </c>
      <c r="D8377" s="211">
        <v>0.1270939754363013</v>
      </c>
      <c r="E8377" s="211">
        <v>8.1433873654046696E-2</v>
      </c>
      <c r="F8377" s="211">
        <v>0.12160422358469267</v>
      </c>
      <c r="G8377" s="211">
        <v>0.12381262395350116</v>
      </c>
      <c r="H8377" s="211">
        <v>0.11849382751117402</v>
      </c>
      <c r="I8377" s="211">
        <v>0.49230702054815972</v>
      </c>
      <c r="J8377" s="211">
        <v>0.470399893095306</v>
      </c>
      <c r="K8377" s="211">
        <v>0.56073096021924684</v>
      </c>
      <c r="L8377" s="211">
        <v>0.2678191662661587</v>
      </c>
      <c r="M8377" s="211">
        <v>9.4417793733924324E-2</v>
      </c>
      <c r="N8377" s="211">
        <v>0.38056002881350848</v>
      </c>
      <c r="O8377" s="211">
        <v>0.72116675015907061</v>
      </c>
      <c r="P8377" s="211">
        <v>6.7116671740212866E-2</v>
      </c>
      <c r="Q8377" s="211">
        <v>9.0237103424891565E-2</v>
      </c>
      <c r="R8377" s="211">
        <v>0.445129570896938</v>
      </c>
      <c r="S8377" s="211">
        <v>0.36051202209120614</v>
      </c>
      <c r="T8377" s="211">
        <v>0.62820371453490698</v>
      </c>
      <c r="U8377" s="211">
        <v>0.33240813743915404</v>
      </c>
      <c r="V8377" s="211">
        <v>7.2167369151909161E-2</v>
      </c>
      <c r="W8377" s="211">
        <v>0.58169648340852587</v>
      </c>
      <c r="X8377" s="211">
        <v>0.35379530300544026</v>
      </c>
      <c r="Y8377" s="211">
        <v>0.68864114718310265</v>
      </c>
      <c r="Z8377" s="211">
        <v>0.14864510450223836</v>
      </c>
      <c r="AA8377" s="212">
        <v>0.11762402112503006</v>
      </c>
    </row>
    <row r="8378" spans="1:27" x14ac:dyDescent="0.35">
      <c r="A8378" s="210" t="s">
        <v>9054</v>
      </c>
      <c r="B8378" s="217">
        <v>120.63462662025661</v>
      </c>
      <c r="C8378" s="211">
        <v>5.9781430203219563E-2</v>
      </c>
      <c r="D8378" s="211">
        <v>0.12906334404195599</v>
      </c>
      <c r="E8378" s="211">
        <v>7.345455231522359E-2</v>
      </c>
      <c r="F8378" s="211">
        <v>9.7878026610109636E-2</v>
      </c>
      <c r="G8378" s="211">
        <v>0.12121894297951291</v>
      </c>
      <c r="H8378" s="211">
        <v>0.11335859509817202</v>
      </c>
      <c r="I8378" s="211">
        <v>0.4600846862377172</v>
      </c>
      <c r="J8378" s="211">
        <v>0.42623952827744849</v>
      </c>
      <c r="K8378" s="211">
        <v>0.54043969063747865</v>
      </c>
      <c r="L8378" s="211">
        <v>0.27478423808320329</v>
      </c>
      <c r="M8378" s="211">
        <v>0.10288075701903111</v>
      </c>
      <c r="N8378" s="211">
        <v>0.48555762351283921</v>
      </c>
      <c r="O8378" s="211">
        <v>0.59653939524348099</v>
      </c>
      <c r="P8378" s="211">
        <v>6.6660457869557738E-2</v>
      </c>
      <c r="Q8378" s="211">
        <v>4.7090015664342927E-2</v>
      </c>
      <c r="R8378" s="211">
        <v>0.47360680621062684</v>
      </c>
      <c r="S8378" s="211">
        <v>0.33378330300046855</v>
      </c>
      <c r="T8378" s="211">
        <v>0.53711956510912162</v>
      </c>
      <c r="U8378" s="211">
        <v>0.46561498632241755</v>
      </c>
      <c r="V8378" s="211">
        <v>6.7561351361818039E-2</v>
      </c>
      <c r="W8378" s="211">
        <v>0.591851236777161</v>
      </c>
      <c r="X8378" s="211">
        <v>0.32243080280925818</v>
      </c>
      <c r="Y8378" s="211">
        <v>0.69275408903961266</v>
      </c>
      <c r="Z8378" s="211">
        <v>0.14411470405393229</v>
      </c>
      <c r="AA8378" s="212">
        <v>0.11950685692655609</v>
      </c>
    </row>
    <row r="8379" spans="1:27" x14ac:dyDescent="0.35">
      <c r="A8379" s="210" t="s">
        <v>9055</v>
      </c>
      <c r="B8379" s="217">
        <v>146.32375065036797</v>
      </c>
      <c r="C8379" s="211">
        <v>7.8837012729663966E-2</v>
      </c>
      <c r="D8379" s="211">
        <v>0.11901747546951619</v>
      </c>
      <c r="E8379" s="211">
        <v>7.48299543508191E-2</v>
      </c>
      <c r="F8379" s="211">
        <v>0.10572986473022108</v>
      </c>
      <c r="G8379" s="211">
        <v>0.12057013857147773</v>
      </c>
      <c r="H8379" s="211">
        <v>0.10870768824631441</v>
      </c>
      <c r="I8379" s="211">
        <v>0.49408522998858784</v>
      </c>
      <c r="J8379" s="211">
        <v>0.47470977325131747</v>
      </c>
      <c r="K8379" s="211">
        <v>0.63101198767787869</v>
      </c>
      <c r="L8379" s="211">
        <v>0.27864711122304281</v>
      </c>
      <c r="M8379" s="211">
        <v>9.3360891794335515E-2</v>
      </c>
      <c r="N8379" s="211">
        <v>0.41011694301579538</v>
      </c>
      <c r="O8379" s="211">
        <v>0.77722509911736681</v>
      </c>
      <c r="P8379" s="211">
        <v>7.3064159545577934E-2</v>
      </c>
      <c r="Q8379" s="211">
        <v>0.10371634081768404</v>
      </c>
      <c r="R8379" s="211">
        <v>0.45473886790080464</v>
      </c>
      <c r="S8379" s="211">
        <v>0.35440156099000886</v>
      </c>
      <c r="T8379" s="211">
        <v>0.49329905248109868</v>
      </c>
      <c r="U8379" s="211">
        <v>0.40173315515547614</v>
      </c>
      <c r="V8379" s="211">
        <v>9.988237941447381E-2</v>
      </c>
      <c r="W8379" s="211">
        <v>0.50935450029550289</v>
      </c>
      <c r="X8379" s="211">
        <v>0.3166971874977127</v>
      </c>
      <c r="Y8379" s="211">
        <v>0.64378454647523342</v>
      </c>
      <c r="Z8379" s="211">
        <v>0.1487520131573922</v>
      </c>
      <c r="AA8379" s="212">
        <v>0.11678398201947451</v>
      </c>
    </row>
    <row r="8380" spans="1:27" x14ac:dyDescent="0.35">
      <c r="A8380" s="210" t="s">
        <v>9056</v>
      </c>
      <c r="B8380" s="217">
        <v>116.1742864044971</v>
      </c>
      <c r="C8380" s="211">
        <v>8.1457921607423128E-2</v>
      </c>
      <c r="D8380" s="211">
        <v>0.11722371812277375</v>
      </c>
      <c r="E8380" s="211">
        <v>7.6925665131472351E-2</v>
      </c>
      <c r="F8380" s="211">
        <v>7.4150609221935407E-2</v>
      </c>
      <c r="G8380" s="211">
        <v>0.12328249737800955</v>
      </c>
      <c r="H8380" s="211">
        <v>0.12336576648083654</v>
      </c>
      <c r="I8380" s="211">
        <v>0.49631230456366321</v>
      </c>
      <c r="J8380" s="211">
        <v>0.47173381678783821</v>
      </c>
      <c r="K8380" s="211">
        <v>0.63826226193067681</v>
      </c>
      <c r="L8380" s="211">
        <v>0.28219198501410458</v>
      </c>
      <c r="M8380" s="211">
        <v>0.10730015113851728</v>
      </c>
      <c r="N8380" s="211">
        <v>0.45134956713731045</v>
      </c>
      <c r="O8380" s="211">
        <v>0.6589948547651574</v>
      </c>
      <c r="P8380" s="211">
        <v>6.4153530679090562E-2</v>
      </c>
      <c r="Q8380" s="211">
        <v>5.58931941422392E-2</v>
      </c>
      <c r="R8380" s="211">
        <v>0.44994059107475876</v>
      </c>
      <c r="S8380" s="211">
        <v>0.30744131607653191</v>
      </c>
      <c r="T8380" s="211">
        <v>0.51560991025117275</v>
      </c>
      <c r="U8380" s="211">
        <v>0.39312174936577571</v>
      </c>
      <c r="V8380" s="211">
        <v>6.96336120735421E-2</v>
      </c>
      <c r="W8380" s="211">
        <v>0.5944804389097218</v>
      </c>
      <c r="X8380" s="211">
        <v>0.24780029084868449</v>
      </c>
      <c r="Y8380" s="211">
        <v>0.69628944899605238</v>
      </c>
      <c r="Z8380" s="211">
        <v>0.14644159241234639</v>
      </c>
      <c r="AA8380" s="212">
        <v>0.12420885187086432</v>
      </c>
    </row>
    <row r="8381" spans="1:27" x14ac:dyDescent="0.35">
      <c r="A8381" s="210" t="s">
        <v>9057</v>
      </c>
      <c r="B8381" s="217">
        <v>124.34630391462522</v>
      </c>
      <c r="C8381" s="211">
        <v>6.9570039718257065E-2</v>
      </c>
      <c r="D8381" s="211">
        <v>0.11506022383023812</v>
      </c>
      <c r="E8381" s="211">
        <v>8.1414537610197665E-2</v>
      </c>
      <c r="F8381" s="211">
        <v>9.6021851647823966E-2</v>
      </c>
      <c r="G8381" s="211">
        <v>0.12601283946288952</v>
      </c>
      <c r="H8381" s="211">
        <v>0.12283207250697144</v>
      </c>
      <c r="I8381" s="211">
        <v>0.44050841898215437</v>
      </c>
      <c r="J8381" s="211">
        <v>0.4442707610983837</v>
      </c>
      <c r="K8381" s="211">
        <v>0.55667444643805752</v>
      </c>
      <c r="L8381" s="211">
        <v>0.28251480305022691</v>
      </c>
      <c r="M8381" s="211">
        <v>0.10004722279069334</v>
      </c>
      <c r="N8381" s="211">
        <v>0.45820139916074476</v>
      </c>
      <c r="O8381" s="211">
        <v>0.72371418874211735</v>
      </c>
      <c r="P8381" s="211">
        <v>6.2982848892511767E-2</v>
      </c>
      <c r="Q8381" s="211">
        <v>9.3516429634926374E-2</v>
      </c>
      <c r="R8381" s="211">
        <v>0.43167786458313084</v>
      </c>
      <c r="S8381" s="211">
        <v>0.35224065589352516</v>
      </c>
      <c r="T8381" s="211">
        <v>0.54111298708077271</v>
      </c>
      <c r="U8381" s="211">
        <v>0.35938507819976601</v>
      </c>
      <c r="V8381" s="211">
        <v>0.12536513819603945</v>
      </c>
      <c r="W8381" s="211">
        <v>0.58685630244701037</v>
      </c>
      <c r="X8381" s="211">
        <v>0.32201245873361128</v>
      </c>
      <c r="Y8381" s="211">
        <v>0.57620971729406378</v>
      </c>
      <c r="Z8381" s="211">
        <v>0.14762978567075136</v>
      </c>
      <c r="AA8381" s="212">
        <v>0.12371688361550168</v>
      </c>
    </row>
    <row r="8382" spans="1:27" x14ac:dyDescent="0.35">
      <c r="A8382" s="210" t="s">
        <v>9058</v>
      </c>
      <c r="B8382" s="217">
        <v>135.84703481629413</v>
      </c>
      <c r="C8382" s="211">
        <v>5.5903400192702735E-2</v>
      </c>
      <c r="D8382" s="211">
        <v>0.11901204542175829</v>
      </c>
      <c r="E8382" s="211">
        <v>7.9334726338223985E-2</v>
      </c>
      <c r="F8382" s="211">
        <v>0.10286154093414863</v>
      </c>
      <c r="G8382" s="211">
        <v>0.12359429620756812</v>
      </c>
      <c r="H8382" s="211">
        <v>0.1148099005252266</v>
      </c>
      <c r="I8382" s="211">
        <v>0.49917751726129017</v>
      </c>
      <c r="J8382" s="211">
        <v>0.44077209751099816</v>
      </c>
      <c r="K8382" s="211">
        <v>0.6298443062308916</v>
      </c>
      <c r="L8382" s="211">
        <v>0.27298483580973659</v>
      </c>
      <c r="M8382" s="211">
        <v>0.10433269828905327</v>
      </c>
      <c r="N8382" s="211">
        <v>0.39761083921228141</v>
      </c>
      <c r="O8382" s="211">
        <v>0.71127867809714695</v>
      </c>
      <c r="P8382" s="211">
        <v>6.8952199615021983E-2</v>
      </c>
      <c r="Q8382" s="211">
        <v>6.3034841002411579E-2</v>
      </c>
      <c r="R8382" s="211">
        <v>0.48681563188584792</v>
      </c>
      <c r="S8382" s="211">
        <v>0.30637168961256567</v>
      </c>
      <c r="T8382" s="211">
        <v>0.58087481133251218</v>
      </c>
      <c r="U8382" s="211">
        <v>0.40499854635639787</v>
      </c>
      <c r="V8382" s="211">
        <v>9.5984772941177895E-2</v>
      </c>
      <c r="W8382" s="211">
        <v>0.52958446561926409</v>
      </c>
      <c r="X8382" s="211">
        <v>0.34364832459667749</v>
      </c>
      <c r="Y8382" s="211">
        <v>0.62794752794244768</v>
      </c>
      <c r="Z8382" s="211">
        <v>0.14798296608748288</v>
      </c>
      <c r="AA8382" s="212">
        <v>0.12040627600355717</v>
      </c>
    </row>
    <row r="8383" spans="1:27" x14ac:dyDescent="0.35">
      <c r="A8383" s="210" t="s">
        <v>9059</v>
      </c>
      <c r="B8383" s="217">
        <v>136.33273277038165</v>
      </c>
      <c r="C8383" s="211">
        <v>6.7377380317690055E-2</v>
      </c>
      <c r="D8383" s="211">
        <v>0.11580332390971843</v>
      </c>
      <c r="E8383" s="211">
        <v>8.1814171265034222E-2</v>
      </c>
      <c r="F8383" s="211">
        <v>7.5831626151664569E-2</v>
      </c>
      <c r="G8383" s="211">
        <v>0.11471023288534882</v>
      </c>
      <c r="H8383" s="211">
        <v>0.11181907934628033</v>
      </c>
      <c r="I8383" s="211">
        <v>0.52853274373735992</v>
      </c>
      <c r="J8383" s="211">
        <v>0.42024125616412866</v>
      </c>
      <c r="K8383" s="211">
        <v>0.58567923499466057</v>
      </c>
      <c r="L8383" s="211">
        <v>0.28045221173887375</v>
      </c>
      <c r="M8383" s="211">
        <v>0.10714538896279149</v>
      </c>
      <c r="N8383" s="211">
        <v>0.43510898581017465</v>
      </c>
      <c r="O8383" s="211">
        <v>0.71741105129621519</v>
      </c>
      <c r="P8383" s="211">
        <v>6.141644700217487E-2</v>
      </c>
      <c r="Q8383" s="211">
        <v>0.11580187385892192</v>
      </c>
      <c r="R8383" s="211">
        <v>0.46544737077336723</v>
      </c>
      <c r="S8383" s="211">
        <v>0.33295258125120353</v>
      </c>
      <c r="T8383" s="211">
        <v>0.49469477608161966</v>
      </c>
      <c r="U8383" s="211">
        <v>0.35751872219735209</v>
      </c>
      <c r="V8383" s="211">
        <v>0.12093935149970822</v>
      </c>
      <c r="W8383" s="211">
        <v>0.52584726158484163</v>
      </c>
      <c r="X8383" s="211">
        <v>0.30666714709181681</v>
      </c>
      <c r="Y8383" s="211">
        <v>0.67684778132961609</v>
      </c>
      <c r="Z8383" s="211">
        <v>0.14533055615748214</v>
      </c>
      <c r="AA8383" s="212">
        <v>0.11841121082861587</v>
      </c>
    </row>
    <row r="8384" spans="1:27" x14ac:dyDescent="0.35">
      <c r="A8384" s="210" t="s">
        <v>9060</v>
      </c>
      <c r="B8384" s="217">
        <v>123.27946089521997</v>
      </c>
      <c r="C8384" s="211">
        <v>6.4537187832341136E-2</v>
      </c>
      <c r="D8384" s="211">
        <v>0.13230335976820903</v>
      </c>
      <c r="E8384" s="211">
        <v>6.8059795684536309E-2</v>
      </c>
      <c r="F8384" s="211">
        <v>0.11086511679705299</v>
      </c>
      <c r="G8384" s="211">
        <v>0.12504264072088472</v>
      </c>
      <c r="H8384" s="211">
        <v>0.12565085341839438</v>
      </c>
      <c r="I8384" s="211">
        <v>0.48473468285776</v>
      </c>
      <c r="J8384" s="211">
        <v>0.46086941716538299</v>
      </c>
      <c r="K8384" s="211">
        <v>0.5597563751231911</v>
      </c>
      <c r="L8384" s="211">
        <v>0.27557141967028975</v>
      </c>
      <c r="M8384" s="211">
        <v>9.2070431268101216E-2</v>
      </c>
      <c r="N8384" s="211">
        <v>0.41719830186174978</v>
      </c>
      <c r="O8384" s="211">
        <v>0.65354933439817053</v>
      </c>
      <c r="P8384" s="211">
        <v>6.9686135757956846E-2</v>
      </c>
      <c r="Q8384" s="211">
        <v>7.7632960196410125E-2</v>
      </c>
      <c r="R8384" s="211">
        <v>0.4308767975172289</v>
      </c>
      <c r="S8384" s="211">
        <v>0.33839333089441448</v>
      </c>
      <c r="T8384" s="211">
        <v>0.52843414993802329</v>
      </c>
      <c r="U8384" s="211">
        <v>0.49957037743987931</v>
      </c>
      <c r="V8384" s="211">
        <v>6.9972680407021676E-2</v>
      </c>
      <c r="W8384" s="211">
        <v>0.51224302048124604</v>
      </c>
      <c r="X8384" s="211">
        <v>0.32553685367402174</v>
      </c>
      <c r="Y8384" s="211">
        <v>0.71414013495935702</v>
      </c>
      <c r="Z8384" s="211">
        <v>0.14915925680288564</v>
      </c>
      <c r="AA8384" s="212">
        <v>0.12078558543201269</v>
      </c>
    </row>
    <row r="8385" spans="1:27" x14ac:dyDescent="0.35">
      <c r="A8385" s="210" t="s">
        <v>9061</v>
      </c>
      <c r="B8385" s="217">
        <v>120.00408605021464</v>
      </c>
      <c r="C8385" s="211">
        <v>7.1496837760775034E-2</v>
      </c>
      <c r="D8385" s="211">
        <v>0.12840618093604672</v>
      </c>
      <c r="E8385" s="211">
        <v>7.6388775125090111E-2</v>
      </c>
      <c r="F8385" s="211">
        <v>9.6765239266833114E-2</v>
      </c>
      <c r="G8385" s="211">
        <v>0.12175413604677326</v>
      </c>
      <c r="H8385" s="211">
        <v>0.11114237620603731</v>
      </c>
      <c r="I8385" s="211">
        <v>0.47323485705968527</v>
      </c>
      <c r="J8385" s="211">
        <v>0.46069770556029965</v>
      </c>
      <c r="K8385" s="211">
        <v>0.62639313463589863</v>
      </c>
      <c r="L8385" s="211">
        <v>0.27938211190031437</v>
      </c>
      <c r="M8385" s="211">
        <v>9.5331771304405108E-2</v>
      </c>
      <c r="N8385" s="211">
        <v>0.40043533344978433</v>
      </c>
      <c r="O8385" s="211">
        <v>0.78347779443618315</v>
      </c>
      <c r="P8385" s="211">
        <v>6.7079709522703646E-2</v>
      </c>
      <c r="Q8385" s="211">
        <v>9.0258387927713346E-2</v>
      </c>
      <c r="R8385" s="211">
        <v>0.44583128220085871</v>
      </c>
      <c r="S8385" s="211">
        <v>0.2816577639710941</v>
      </c>
      <c r="T8385" s="211">
        <v>0.57193604652321794</v>
      </c>
      <c r="U8385" s="211">
        <v>0.4105714256540185</v>
      </c>
      <c r="V8385" s="211">
        <v>5.689261946874663E-2</v>
      </c>
      <c r="W8385" s="211">
        <v>0.57241305056350889</v>
      </c>
      <c r="X8385" s="211">
        <v>0.29978904710475374</v>
      </c>
      <c r="Y8385" s="211">
        <v>0.74895280093412042</v>
      </c>
      <c r="Z8385" s="211">
        <v>0.14812089508974685</v>
      </c>
      <c r="AA8385" s="212">
        <v>0.12200498847437194</v>
      </c>
    </row>
    <row r="8386" spans="1:27" x14ac:dyDescent="0.35">
      <c r="A8386" s="210" t="s">
        <v>9062</v>
      </c>
      <c r="B8386" s="217">
        <v>180.79106942766649</v>
      </c>
      <c r="C8386" s="211">
        <v>4.7965719469463083E-2</v>
      </c>
      <c r="D8386" s="211">
        <v>0.12006010106958517</v>
      </c>
      <c r="E8386" s="211">
        <v>7.2961504276408795E-2</v>
      </c>
      <c r="F8386" s="211">
        <v>0.11320911203725249</v>
      </c>
      <c r="G8386" s="211">
        <v>0.12211463908398443</v>
      </c>
      <c r="H8386" s="211">
        <v>0.11512356651409966</v>
      </c>
      <c r="I8386" s="211">
        <v>0.44663018816240802</v>
      </c>
      <c r="J8386" s="211">
        <v>0.39301265414263747</v>
      </c>
      <c r="K8386" s="211">
        <v>0.60865390835074862</v>
      </c>
      <c r="L8386" s="211">
        <v>0.27374072953125561</v>
      </c>
      <c r="M8386" s="211">
        <v>9.5458713481987811E-2</v>
      </c>
      <c r="N8386" s="211">
        <v>0.41272033154169585</v>
      </c>
      <c r="O8386" s="211">
        <v>0.59640073318311693</v>
      </c>
      <c r="P8386" s="211">
        <v>7.3025794964968929E-2</v>
      </c>
      <c r="Q8386" s="211">
        <v>8.5194323650059772E-2</v>
      </c>
      <c r="R8386" s="211">
        <v>0.3920701957883645</v>
      </c>
      <c r="S8386" s="211">
        <v>0.29510480422625907</v>
      </c>
      <c r="T8386" s="211">
        <v>0.62143545780841991</v>
      </c>
      <c r="U8386" s="211">
        <v>0.51182801586568094</v>
      </c>
      <c r="V8386" s="211">
        <v>0.18109713266175426</v>
      </c>
      <c r="W8386" s="211">
        <v>0.61873013518178299</v>
      </c>
      <c r="X8386" s="211">
        <v>0.26455408079459647</v>
      </c>
      <c r="Y8386" s="211">
        <v>0.63596880742745077</v>
      </c>
      <c r="Z8386" s="211">
        <v>0.14693265550502044</v>
      </c>
      <c r="AA8386" s="212">
        <v>0.12242348401830558</v>
      </c>
    </row>
    <row r="8387" spans="1:27" x14ac:dyDescent="0.35">
      <c r="A8387" s="210" t="s">
        <v>9063</v>
      </c>
      <c r="B8387" s="217">
        <v>118.02938182572234</v>
      </c>
      <c r="C8387" s="211">
        <v>5.0358066248096273E-2</v>
      </c>
      <c r="D8387" s="211">
        <v>0.12406292184817866</v>
      </c>
      <c r="E8387" s="211">
        <v>6.9912259996911211E-2</v>
      </c>
      <c r="F8387" s="211">
        <v>8.3665204540126825E-2</v>
      </c>
      <c r="G8387" s="211">
        <v>0.11452065331546411</v>
      </c>
      <c r="H8387" s="211">
        <v>0.10410313178080738</v>
      </c>
      <c r="I8387" s="211">
        <v>0.41799648585449956</v>
      </c>
      <c r="J8387" s="211">
        <v>0.43600887033500346</v>
      </c>
      <c r="K8387" s="211">
        <v>0.60849821607774679</v>
      </c>
      <c r="L8387" s="211">
        <v>0.2679838841901086</v>
      </c>
      <c r="M8387" s="211">
        <v>7.8033800265397898E-2</v>
      </c>
      <c r="N8387" s="211">
        <v>0.48238021254689467</v>
      </c>
      <c r="O8387" s="211">
        <v>0.73370806723776494</v>
      </c>
      <c r="P8387" s="211">
        <v>6.9290248360723963E-2</v>
      </c>
      <c r="Q8387" s="211">
        <v>4.4849881589108867E-2</v>
      </c>
      <c r="R8387" s="211">
        <v>0.45752289174836908</v>
      </c>
      <c r="S8387" s="211">
        <v>0.26561191270463125</v>
      </c>
      <c r="T8387" s="211">
        <v>0.53892979392087292</v>
      </c>
      <c r="U8387" s="211">
        <v>0.49165279286347185</v>
      </c>
      <c r="V8387" s="211">
        <v>6.6809040781632384E-2</v>
      </c>
      <c r="W8387" s="211">
        <v>0.58017875457756907</v>
      </c>
      <c r="X8387" s="211">
        <v>0.34149915296899275</v>
      </c>
      <c r="Y8387" s="211">
        <v>0.62881160679823855</v>
      </c>
      <c r="Z8387" s="211">
        <v>0.1452715008151732</v>
      </c>
      <c r="AA8387" s="212">
        <v>0.1197778608203396</v>
      </c>
    </row>
    <row r="8388" spans="1:27" x14ac:dyDescent="0.35">
      <c r="A8388" s="210" t="s">
        <v>9064</v>
      </c>
      <c r="B8388" s="217">
        <v>155.64777257124257</v>
      </c>
      <c r="C8388" s="211">
        <v>6.250565598839028E-2</v>
      </c>
      <c r="D8388" s="211">
        <v>0.12554314068103778</v>
      </c>
      <c r="E8388" s="211">
        <v>7.8381045289103321E-2</v>
      </c>
      <c r="F8388" s="211">
        <v>9.6167270889727166E-2</v>
      </c>
      <c r="G8388" s="211">
        <v>0.11635162481311923</v>
      </c>
      <c r="H8388" s="211">
        <v>0.12149674577466818</v>
      </c>
      <c r="I8388" s="211">
        <v>0.4701781793381471</v>
      </c>
      <c r="J8388" s="211">
        <v>0.45392909810480664</v>
      </c>
      <c r="K8388" s="211">
        <v>0.640598025420961</v>
      </c>
      <c r="L8388" s="211">
        <v>0.27513505046260905</v>
      </c>
      <c r="M8388" s="211">
        <v>0.1023150690982758</v>
      </c>
      <c r="N8388" s="211">
        <v>0.34259274779435539</v>
      </c>
      <c r="O8388" s="211">
        <v>0.61174427723350855</v>
      </c>
      <c r="P8388" s="211">
        <v>7.1290236766187731E-2</v>
      </c>
      <c r="Q8388" s="211">
        <v>5.9167322241390083E-2</v>
      </c>
      <c r="R8388" s="211">
        <v>0.47822129852931017</v>
      </c>
      <c r="S8388" s="211">
        <v>0.37787818138698637</v>
      </c>
      <c r="T8388" s="211">
        <v>0.545931469665067</v>
      </c>
      <c r="U8388" s="211">
        <v>0.44094744387350282</v>
      </c>
      <c r="V8388" s="211">
        <v>0.11971990904110266</v>
      </c>
      <c r="W8388" s="211">
        <v>0.56756814074640127</v>
      </c>
      <c r="X8388" s="211">
        <v>0.30102705161529741</v>
      </c>
      <c r="Y8388" s="211">
        <v>0.66499199141489385</v>
      </c>
      <c r="Z8388" s="211">
        <v>0.14485346590615711</v>
      </c>
      <c r="AA8388" s="212">
        <v>0.11839795722132242</v>
      </c>
    </row>
    <row r="8389" spans="1:27" x14ac:dyDescent="0.35">
      <c r="A8389" s="210" t="s">
        <v>9065</v>
      </c>
      <c r="B8389" s="217">
        <v>151.65155219656017</v>
      </c>
      <c r="C8389" s="211">
        <v>6.1413964835936322E-2</v>
      </c>
      <c r="D8389" s="211">
        <v>0.127516654272052</v>
      </c>
      <c r="E8389" s="211">
        <v>7.6028906929035772E-2</v>
      </c>
      <c r="F8389" s="211">
        <v>0.10046006916143913</v>
      </c>
      <c r="G8389" s="211">
        <v>0.12386404413622988</v>
      </c>
      <c r="H8389" s="211">
        <v>0.11639727648517259</v>
      </c>
      <c r="I8389" s="211">
        <v>0.46662511377373261</v>
      </c>
      <c r="J8389" s="211">
        <v>0.47143472285626459</v>
      </c>
      <c r="K8389" s="211">
        <v>0.59747407539281694</v>
      </c>
      <c r="L8389" s="211">
        <v>0.27371228111598983</v>
      </c>
      <c r="M8389" s="211">
        <v>9.2817615339564646E-2</v>
      </c>
      <c r="N8389" s="211">
        <v>0.55301132596993607</v>
      </c>
      <c r="O8389" s="211">
        <v>0.61946694821606585</v>
      </c>
      <c r="P8389" s="211">
        <v>7.0209367378221907E-2</v>
      </c>
      <c r="Q8389" s="211">
        <v>0.13535814761522691</v>
      </c>
      <c r="R8389" s="211">
        <v>0.43597876575450928</v>
      </c>
      <c r="S8389" s="211">
        <v>0.26941355170166725</v>
      </c>
      <c r="T8389" s="211">
        <v>0.59101911616574143</v>
      </c>
      <c r="U8389" s="211">
        <v>0.42764385845854713</v>
      </c>
      <c r="V8389" s="211">
        <v>0.15802565506880881</v>
      </c>
      <c r="W8389" s="211">
        <v>0.53316010239384515</v>
      </c>
      <c r="X8389" s="211">
        <v>0.30682126942415966</v>
      </c>
      <c r="Y8389" s="211">
        <v>0.52150438731379767</v>
      </c>
      <c r="Z8389" s="211">
        <v>0.14852350921526522</v>
      </c>
      <c r="AA8389" s="212">
        <v>0.12222842438813836</v>
      </c>
    </row>
    <row r="8390" spans="1:27" x14ac:dyDescent="0.35">
      <c r="A8390" s="210" t="s">
        <v>9066</v>
      </c>
      <c r="B8390" s="217">
        <v>117.24298570637458</v>
      </c>
      <c r="C8390" s="211">
        <v>7.9938775673941365E-2</v>
      </c>
      <c r="D8390" s="211">
        <v>0.13259284828166359</v>
      </c>
      <c r="E8390" s="211">
        <v>7.400948489167207E-2</v>
      </c>
      <c r="F8390" s="211">
        <v>0.10746574622289615</v>
      </c>
      <c r="G8390" s="211">
        <v>0.11947830602778153</v>
      </c>
      <c r="H8390" s="211">
        <v>0.11883364686912452</v>
      </c>
      <c r="I8390" s="211">
        <v>0.44209543928904266</v>
      </c>
      <c r="J8390" s="211">
        <v>0.41586184953726629</v>
      </c>
      <c r="K8390" s="211">
        <v>0.61939985768643968</v>
      </c>
      <c r="L8390" s="211">
        <v>0.2752350042543989</v>
      </c>
      <c r="M8390" s="211">
        <v>9.1213616037629452E-2</v>
      </c>
      <c r="N8390" s="211">
        <v>0.42697412833271997</v>
      </c>
      <c r="O8390" s="211">
        <v>0.73237992365693383</v>
      </c>
      <c r="P8390" s="211">
        <v>6.4497894344107715E-2</v>
      </c>
      <c r="Q8390" s="211">
        <v>4.7929004830959493E-2</v>
      </c>
      <c r="R8390" s="211">
        <v>0.36505366682393714</v>
      </c>
      <c r="S8390" s="211">
        <v>0.29334813653268421</v>
      </c>
      <c r="T8390" s="211">
        <v>0.46783568059965513</v>
      </c>
      <c r="U8390" s="211">
        <v>0.52747152389822749</v>
      </c>
      <c r="V8390" s="211">
        <v>6.7599635643000228E-2</v>
      </c>
      <c r="W8390" s="211">
        <v>0.53044164695914719</v>
      </c>
      <c r="X8390" s="211">
        <v>0.31888619961124492</v>
      </c>
      <c r="Y8390" s="211">
        <v>0.52301206706599124</v>
      </c>
      <c r="Z8390" s="211">
        <v>0.14957998006392165</v>
      </c>
      <c r="AA8390" s="212">
        <v>0.11508401961406579</v>
      </c>
    </row>
    <row r="8391" spans="1:27" x14ac:dyDescent="0.35">
      <c r="A8391" s="210" t="s">
        <v>9067</v>
      </c>
      <c r="B8391" s="217">
        <v>131.40583900764949</v>
      </c>
      <c r="C8391" s="211">
        <v>6.3078890630016898E-2</v>
      </c>
      <c r="D8391" s="211">
        <v>0.12254646305778863</v>
      </c>
      <c r="E8391" s="211">
        <v>7.483238605810591E-2</v>
      </c>
      <c r="F8391" s="211">
        <v>8.9243745574406091E-2</v>
      </c>
      <c r="G8391" s="211">
        <v>0.12315766813947047</v>
      </c>
      <c r="H8391" s="211">
        <v>0.12197044708178197</v>
      </c>
      <c r="I8391" s="211">
        <v>0.44502179081755833</v>
      </c>
      <c r="J8391" s="211">
        <v>0.46071638523865482</v>
      </c>
      <c r="K8391" s="211">
        <v>0.62452806186183474</v>
      </c>
      <c r="L8391" s="211">
        <v>0.27116430252054968</v>
      </c>
      <c r="M8391" s="211">
        <v>9.8167534392401057E-2</v>
      </c>
      <c r="N8391" s="211">
        <v>0.37177596444750088</v>
      </c>
      <c r="O8391" s="211">
        <v>0.63944741495779145</v>
      </c>
      <c r="P8391" s="211">
        <v>6.4998217179503923E-2</v>
      </c>
      <c r="Q8391" s="211">
        <v>7.2372031439908835E-2</v>
      </c>
      <c r="R8391" s="211">
        <v>0.45816094050170958</v>
      </c>
      <c r="S8391" s="211">
        <v>0.33326502777551542</v>
      </c>
      <c r="T8391" s="211">
        <v>0.55984679695759909</v>
      </c>
      <c r="U8391" s="211">
        <v>0.37373616675892007</v>
      </c>
      <c r="V8391" s="211">
        <v>0.13636602208909832</v>
      </c>
      <c r="W8391" s="211">
        <v>0.58531920780417956</v>
      </c>
      <c r="X8391" s="211">
        <v>0.40706414024107651</v>
      </c>
      <c r="Y8391" s="211">
        <v>0.58339503622383315</v>
      </c>
      <c r="Z8391" s="211">
        <v>0.14826766514958534</v>
      </c>
      <c r="AA8391" s="212">
        <v>0.12115213648301348</v>
      </c>
    </row>
    <row r="8392" spans="1:27" x14ac:dyDescent="0.35">
      <c r="A8392" s="210" t="s">
        <v>9068</v>
      </c>
      <c r="B8392" s="217">
        <v>124.67502653823642</v>
      </c>
      <c r="C8392" s="211">
        <v>5.7246024637415197E-2</v>
      </c>
      <c r="D8392" s="211">
        <v>0.12502092554039532</v>
      </c>
      <c r="E8392" s="211">
        <v>7.2094860055385887E-2</v>
      </c>
      <c r="F8392" s="211">
        <v>0.10774671472367717</v>
      </c>
      <c r="G8392" s="211">
        <v>0.114680444298604</v>
      </c>
      <c r="H8392" s="211">
        <v>0.11079487969262578</v>
      </c>
      <c r="I8392" s="211">
        <v>0.4478762286054937</v>
      </c>
      <c r="J8392" s="211">
        <v>0.47082821264105762</v>
      </c>
      <c r="K8392" s="211">
        <v>0.63775747443301489</v>
      </c>
      <c r="L8392" s="211">
        <v>0.27337943137480014</v>
      </c>
      <c r="M8392" s="211">
        <v>0.11312402541259862</v>
      </c>
      <c r="N8392" s="211">
        <v>0.53385907508045927</v>
      </c>
      <c r="O8392" s="211">
        <v>0.5862422341890231</v>
      </c>
      <c r="P8392" s="211">
        <v>6.640072143506974E-2</v>
      </c>
      <c r="Q8392" s="211">
        <v>8.4038192880083074E-2</v>
      </c>
      <c r="R8392" s="211">
        <v>0.46208683880522694</v>
      </c>
      <c r="S8392" s="211">
        <v>0.37001711026563167</v>
      </c>
      <c r="T8392" s="211">
        <v>0.58438109816934836</v>
      </c>
      <c r="U8392" s="211">
        <v>0.399179647523631</v>
      </c>
      <c r="V8392" s="211">
        <v>5.771696357196035E-2</v>
      </c>
      <c r="W8392" s="211">
        <v>0.6173955954743624</v>
      </c>
      <c r="X8392" s="211">
        <v>0.39632041740048557</v>
      </c>
      <c r="Y8392" s="211">
        <v>0.75018227549844485</v>
      </c>
      <c r="Z8392" s="211">
        <v>0.14562046706282983</v>
      </c>
      <c r="AA8392" s="212">
        <v>0.12072399966577831</v>
      </c>
    </row>
    <row r="8393" spans="1:27" x14ac:dyDescent="0.35">
      <c r="A8393" s="210" t="s">
        <v>9069</v>
      </c>
      <c r="B8393" s="217">
        <v>139.04053836996772</v>
      </c>
      <c r="C8393" s="211">
        <v>7.4968683429307348E-2</v>
      </c>
      <c r="D8393" s="211">
        <v>0.12377882007314958</v>
      </c>
      <c r="E8393" s="211">
        <v>7.5702787088540752E-2</v>
      </c>
      <c r="F8393" s="211">
        <v>0.10421966548519081</v>
      </c>
      <c r="G8393" s="211">
        <v>0.11710726676244056</v>
      </c>
      <c r="H8393" s="211">
        <v>0.11467141049256008</v>
      </c>
      <c r="I8393" s="211">
        <v>0.4394361830872322</v>
      </c>
      <c r="J8393" s="211">
        <v>0.43673530165496521</v>
      </c>
      <c r="K8393" s="211">
        <v>0.62482484668179195</v>
      </c>
      <c r="L8393" s="211">
        <v>0.27252932386589057</v>
      </c>
      <c r="M8393" s="211">
        <v>8.5816275156245375E-2</v>
      </c>
      <c r="N8393" s="211">
        <v>0.3955580687511856</v>
      </c>
      <c r="O8393" s="211">
        <v>0.58653179628296448</v>
      </c>
      <c r="P8393" s="211">
        <v>7.0477226726883946E-2</v>
      </c>
      <c r="Q8393" s="211">
        <v>7.0033419038449077E-2</v>
      </c>
      <c r="R8393" s="211">
        <v>0.4010371877923381</v>
      </c>
      <c r="S8393" s="211">
        <v>0.31979585670206806</v>
      </c>
      <c r="T8393" s="211">
        <v>0.58114180284949368</v>
      </c>
      <c r="U8393" s="211">
        <v>0.46929524056717681</v>
      </c>
      <c r="V8393" s="211">
        <v>0.10482690195187611</v>
      </c>
      <c r="W8393" s="211">
        <v>0.53305085818219178</v>
      </c>
      <c r="X8393" s="211">
        <v>0.27857703169130488</v>
      </c>
      <c r="Y8393" s="211">
        <v>0.66704271481084898</v>
      </c>
      <c r="Z8393" s="211">
        <v>0.14669821082189557</v>
      </c>
      <c r="AA8393" s="212">
        <v>0.11941870685043726</v>
      </c>
    </row>
    <row r="8394" spans="1:27" x14ac:dyDescent="0.35">
      <c r="A8394" s="210" t="s">
        <v>9070</v>
      </c>
      <c r="B8394" s="217">
        <v>122.90936870098598</v>
      </c>
      <c r="C8394" s="211">
        <v>7.5204611210115554E-2</v>
      </c>
      <c r="D8394" s="211">
        <v>0.11926583734294395</v>
      </c>
      <c r="E8394" s="211">
        <v>7.6145990803157385E-2</v>
      </c>
      <c r="F8394" s="211">
        <v>9.3113200520629394E-2</v>
      </c>
      <c r="G8394" s="211">
        <v>0.12365968771028603</v>
      </c>
      <c r="H8394" s="211">
        <v>0.10858036131761162</v>
      </c>
      <c r="I8394" s="211">
        <v>0.43671456790073637</v>
      </c>
      <c r="J8394" s="211">
        <v>0.44278070468106101</v>
      </c>
      <c r="K8394" s="211">
        <v>0.60336611641193971</v>
      </c>
      <c r="L8394" s="211">
        <v>0.27638071425703759</v>
      </c>
      <c r="M8394" s="211">
        <v>9.8527398716720699E-2</v>
      </c>
      <c r="N8394" s="211">
        <v>0.48333517646402635</v>
      </c>
      <c r="O8394" s="211">
        <v>0.74409625434919791</v>
      </c>
      <c r="P8394" s="211">
        <v>7.1047672008663576E-2</v>
      </c>
      <c r="Q8394" s="211">
        <v>0.1550832194376886</v>
      </c>
      <c r="R8394" s="211">
        <v>0.44331150362380622</v>
      </c>
      <c r="S8394" s="211">
        <v>0.31479571840658971</v>
      </c>
      <c r="T8394" s="211">
        <v>0.58943881212404847</v>
      </c>
      <c r="U8394" s="211">
        <v>0.33989736655333591</v>
      </c>
      <c r="V8394" s="211">
        <v>6.1692692486684353E-2</v>
      </c>
      <c r="W8394" s="211">
        <v>0.56548052575250152</v>
      </c>
      <c r="X8394" s="211">
        <v>0.35222909986278544</v>
      </c>
      <c r="Y8394" s="211">
        <v>0.6072345309135716</v>
      </c>
      <c r="Z8394" s="211">
        <v>0.14955618826149658</v>
      </c>
      <c r="AA8394" s="212">
        <v>0.12086500943765957</v>
      </c>
    </row>
    <row r="8395" spans="1:27" x14ac:dyDescent="0.35">
      <c r="A8395" s="210" t="s">
        <v>9071</v>
      </c>
      <c r="B8395" s="217">
        <v>114.87076094149138</v>
      </c>
      <c r="C8395" s="211">
        <v>6.8610557910704376E-2</v>
      </c>
      <c r="D8395" s="211">
        <v>0.11762290673352253</v>
      </c>
      <c r="E8395" s="211">
        <v>6.9957305094448349E-2</v>
      </c>
      <c r="F8395" s="211">
        <v>9.9417951250405021E-2</v>
      </c>
      <c r="G8395" s="211">
        <v>0.12292796160084939</v>
      </c>
      <c r="H8395" s="211">
        <v>0.11486819922589457</v>
      </c>
      <c r="I8395" s="211">
        <v>0.47419662169564453</v>
      </c>
      <c r="J8395" s="211">
        <v>0.43329750340150575</v>
      </c>
      <c r="K8395" s="211">
        <v>0.58293903979715356</v>
      </c>
      <c r="L8395" s="211">
        <v>0.27605007685659361</v>
      </c>
      <c r="M8395" s="211">
        <v>9.9596214186025267E-2</v>
      </c>
      <c r="N8395" s="211">
        <v>0.41056638207772622</v>
      </c>
      <c r="O8395" s="211">
        <v>0.70196669886953256</v>
      </c>
      <c r="P8395" s="211">
        <v>6.3738963764808226E-2</v>
      </c>
      <c r="Q8395" s="211">
        <v>7.1483809853558747E-2</v>
      </c>
      <c r="R8395" s="211">
        <v>0.465682833264008</v>
      </c>
      <c r="S8395" s="211">
        <v>0.28220985235023022</v>
      </c>
      <c r="T8395" s="211">
        <v>0.53914954009344462</v>
      </c>
      <c r="U8395" s="211">
        <v>0.47035689353188331</v>
      </c>
      <c r="V8395" s="211">
        <v>5.501323549574344E-2</v>
      </c>
      <c r="W8395" s="211">
        <v>0.57507147326670549</v>
      </c>
      <c r="X8395" s="211">
        <v>0.3455366037167007</v>
      </c>
      <c r="Y8395" s="211">
        <v>0.67591044017071478</v>
      </c>
      <c r="Z8395" s="211">
        <v>0.14997609285326291</v>
      </c>
      <c r="AA8395" s="212">
        <v>0.11554749626202303</v>
      </c>
    </row>
    <row r="8396" spans="1:27" x14ac:dyDescent="0.35">
      <c r="A8396" s="210" t="s">
        <v>9072</v>
      </c>
      <c r="B8396" s="217">
        <v>129.91961489599936</v>
      </c>
      <c r="C8396" s="211">
        <v>6.2829258247948119E-2</v>
      </c>
      <c r="D8396" s="211">
        <v>0.13061755323873889</v>
      </c>
      <c r="E8396" s="211">
        <v>7.0372275348438956E-2</v>
      </c>
      <c r="F8396" s="211">
        <v>0.1065847608330783</v>
      </c>
      <c r="G8396" s="211">
        <v>0.12539228713903941</v>
      </c>
      <c r="H8396" s="211">
        <v>0.11595640025347861</v>
      </c>
      <c r="I8396" s="211">
        <v>0.45471933032111383</v>
      </c>
      <c r="J8396" s="211">
        <v>0.47058896938332179</v>
      </c>
      <c r="K8396" s="211">
        <v>0.5800335275764249</v>
      </c>
      <c r="L8396" s="211">
        <v>0.27462826972103649</v>
      </c>
      <c r="M8396" s="211">
        <v>0.1034749136917139</v>
      </c>
      <c r="N8396" s="211">
        <v>0.51220571939427828</v>
      </c>
      <c r="O8396" s="211">
        <v>0.6706064608961817</v>
      </c>
      <c r="P8396" s="211">
        <v>6.7329664898705691E-2</v>
      </c>
      <c r="Q8396" s="211">
        <v>4.9628472875073194E-2</v>
      </c>
      <c r="R8396" s="211">
        <v>0.44755453429342817</v>
      </c>
      <c r="S8396" s="211">
        <v>0.32798374031833299</v>
      </c>
      <c r="T8396" s="211">
        <v>0.57095196697532924</v>
      </c>
      <c r="U8396" s="211">
        <v>0.39341331682500097</v>
      </c>
      <c r="V8396" s="211">
        <v>6.8274925313425161E-2</v>
      </c>
      <c r="W8396" s="211">
        <v>0.62371359098961232</v>
      </c>
      <c r="X8396" s="211">
        <v>0.43598601901588857</v>
      </c>
      <c r="Y8396" s="211">
        <v>0.75508732742427531</v>
      </c>
      <c r="Z8396" s="211">
        <v>0.14369035162695393</v>
      </c>
      <c r="AA8396" s="212">
        <v>0.11632801208064483</v>
      </c>
    </row>
    <row r="8397" spans="1:27" x14ac:dyDescent="0.35">
      <c r="A8397" s="210" t="s">
        <v>9073</v>
      </c>
      <c r="B8397" s="217">
        <v>115.94552986137852</v>
      </c>
      <c r="C8397" s="211">
        <v>5.5857677228558965E-2</v>
      </c>
      <c r="D8397" s="211">
        <v>0.12098505468972319</v>
      </c>
      <c r="E8397" s="211">
        <v>6.6446428492199838E-2</v>
      </c>
      <c r="F8397" s="211">
        <v>8.1505819925235562E-2</v>
      </c>
      <c r="G8397" s="211">
        <v>0.11890546808171158</v>
      </c>
      <c r="H8397" s="211">
        <v>0.11741939567511533</v>
      </c>
      <c r="I8397" s="211">
        <v>0.49891094298922883</v>
      </c>
      <c r="J8397" s="211">
        <v>0.44571066195213727</v>
      </c>
      <c r="K8397" s="211">
        <v>0.61580310639600599</v>
      </c>
      <c r="L8397" s="211">
        <v>0.27211534020425715</v>
      </c>
      <c r="M8397" s="211">
        <v>8.3085330910296809E-2</v>
      </c>
      <c r="N8397" s="211">
        <v>0.432259310132177</v>
      </c>
      <c r="O8397" s="211">
        <v>0.74195630721127992</v>
      </c>
      <c r="P8397" s="211">
        <v>6.9875495759528491E-2</v>
      </c>
      <c r="Q8397" s="211">
        <v>6.3142084709001428E-2</v>
      </c>
      <c r="R8397" s="211">
        <v>0.4536269910858185</v>
      </c>
      <c r="S8397" s="211">
        <v>0.39009984880865578</v>
      </c>
      <c r="T8397" s="211">
        <v>0.55624739193582007</v>
      </c>
      <c r="U8397" s="211">
        <v>0.37608311536257111</v>
      </c>
      <c r="V8397" s="211">
        <v>8.4351923424001829E-2</v>
      </c>
      <c r="W8397" s="211">
        <v>0.57820814895029415</v>
      </c>
      <c r="X8397" s="211">
        <v>0.23781590872620773</v>
      </c>
      <c r="Y8397" s="211">
        <v>0.54120944496469892</v>
      </c>
      <c r="Z8397" s="211">
        <v>0.14420142428840069</v>
      </c>
      <c r="AA8397" s="212">
        <v>0.11808038785292911</v>
      </c>
    </row>
    <row r="8398" spans="1:27" x14ac:dyDescent="0.35">
      <c r="A8398" s="210" t="s">
        <v>9074</v>
      </c>
      <c r="B8398" s="217">
        <v>117.6734886011306</v>
      </c>
      <c r="C8398" s="211">
        <v>6.5284928668285919E-2</v>
      </c>
      <c r="D8398" s="211">
        <v>0.12020609556991015</v>
      </c>
      <c r="E8398" s="211">
        <v>7.1798473326772111E-2</v>
      </c>
      <c r="F8398" s="211">
        <v>0.1111602968785091</v>
      </c>
      <c r="G8398" s="211">
        <v>0.12173359071717382</v>
      </c>
      <c r="H8398" s="211">
        <v>0.12812370578022708</v>
      </c>
      <c r="I8398" s="211">
        <v>0.50814955214507229</v>
      </c>
      <c r="J8398" s="211">
        <v>0.44316484742907786</v>
      </c>
      <c r="K8398" s="211">
        <v>0.60514686261074602</v>
      </c>
      <c r="L8398" s="211">
        <v>0.27044009907617056</v>
      </c>
      <c r="M8398" s="211">
        <v>8.5547347441348606E-2</v>
      </c>
      <c r="N8398" s="211">
        <v>0.40618211805821625</v>
      </c>
      <c r="O8398" s="211">
        <v>0.70236434314069085</v>
      </c>
      <c r="P8398" s="211">
        <v>6.5716707962863927E-2</v>
      </c>
      <c r="Q8398" s="211">
        <v>5.4505976662398439E-2</v>
      </c>
      <c r="R8398" s="211">
        <v>0.483528302956858</v>
      </c>
      <c r="S8398" s="211">
        <v>0.36038692949585843</v>
      </c>
      <c r="T8398" s="211">
        <v>0.60487387169805318</v>
      </c>
      <c r="U8398" s="211">
        <v>0.43259331762160619</v>
      </c>
      <c r="V8398" s="211">
        <v>6.6307337827196861E-2</v>
      </c>
      <c r="W8398" s="211">
        <v>0.60162874018372237</v>
      </c>
      <c r="X8398" s="211">
        <v>0.33509584336153664</v>
      </c>
      <c r="Y8398" s="211">
        <v>0.661569392392238</v>
      </c>
      <c r="Z8398" s="211">
        <v>0.14084578901759592</v>
      </c>
      <c r="AA8398" s="212">
        <v>0.1171149550957639</v>
      </c>
    </row>
    <row r="8399" spans="1:27" x14ac:dyDescent="0.35">
      <c r="A8399" s="210" t="s">
        <v>9075</v>
      </c>
      <c r="B8399" s="217">
        <v>148.03505618810178</v>
      </c>
      <c r="C8399" s="211">
        <v>5.1127019112857608E-2</v>
      </c>
      <c r="D8399" s="211">
        <v>0.12778942181515884</v>
      </c>
      <c r="E8399" s="211">
        <v>8.6689432903008137E-2</v>
      </c>
      <c r="F8399" s="211">
        <v>0.11299459176749452</v>
      </c>
      <c r="G8399" s="211">
        <v>0.1216310864321225</v>
      </c>
      <c r="H8399" s="211">
        <v>0.1175050057443114</v>
      </c>
      <c r="I8399" s="211">
        <v>0.43923493511210049</v>
      </c>
      <c r="J8399" s="211">
        <v>0.46398206833969041</v>
      </c>
      <c r="K8399" s="211">
        <v>0.54064708539133521</v>
      </c>
      <c r="L8399" s="211">
        <v>0.27370015469562819</v>
      </c>
      <c r="M8399" s="211">
        <v>7.9962564957206356E-2</v>
      </c>
      <c r="N8399" s="211">
        <v>0.39365024309458024</v>
      </c>
      <c r="O8399" s="211">
        <v>0.71017417397724214</v>
      </c>
      <c r="P8399" s="211">
        <v>6.9649655439793984E-2</v>
      </c>
      <c r="Q8399" s="211">
        <v>0.10929485397705455</v>
      </c>
      <c r="R8399" s="211">
        <v>0.45941259369334936</v>
      </c>
      <c r="S8399" s="211">
        <v>0.31094821821221125</v>
      </c>
      <c r="T8399" s="211">
        <v>0.6326128822609639</v>
      </c>
      <c r="U8399" s="211">
        <v>0.42405936414840395</v>
      </c>
      <c r="V8399" s="211">
        <v>0.13304159924587938</v>
      </c>
      <c r="W8399" s="211">
        <v>0.55817886325632149</v>
      </c>
      <c r="X8399" s="211">
        <v>0.33550902543993211</v>
      </c>
      <c r="Y8399" s="211">
        <v>0.55229024602343424</v>
      </c>
      <c r="Z8399" s="211">
        <v>0.14553956054187026</v>
      </c>
      <c r="AA8399" s="212">
        <v>0.11452671877777026</v>
      </c>
    </row>
    <row r="8400" spans="1:27" x14ac:dyDescent="0.35">
      <c r="A8400" s="210" t="s">
        <v>9076</v>
      </c>
      <c r="B8400" s="217">
        <v>133.52681289206376</v>
      </c>
      <c r="C8400" s="211">
        <v>7.4338674324920487E-2</v>
      </c>
      <c r="D8400" s="211">
        <v>0.12289738473480841</v>
      </c>
      <c r="E8400" s="211">
        <v>7.8288285812826805E-2</v>
      </c>
      <c r="F8400" s="211">
        <v>8.3130416291220796E-2</v>
      </c>
      <c r="G8400" s="211">
        <v>0.12322336426241499</v>
      </c>
      <c r="H8400" s="211">
        <v>0.1214407408781934</v>
      </c>
      <c r="I8400" s="211">
        <v>0.4632522882756942</v>
      </c>
      <c r="J8400" s="211">
        <v>0.46720439601325869</v>
      </c>
      <c r="K8400" s="211">
        <v>0.63860913761343208</v>
      </c>
      <c r="L8400" s="211">
        <v>0.27697372163053979</v>
      </c>
      <c r="M8400" s="211">
        <v>9.6198808491414517E-2</v>
      </c>
      <c r="N8400" s="211">
        <v>0.34536291104780437</v>
      </c>
      <c r="O8400" s="211">
        <v>0.59633340661628287</v>
      </c>
      <c r="P8400" s="211">
        <v>7.1226025950141464E-2</v>
      </c>
      <c r="Q8400" s="211">
        <v>7.8249321808448624E-2</v>
      </c>
      <c r="R8400" s="211">
        <v>0.43199168655471865</v>
      </c>
      <c r="S8400" s="211">
        <v>0.33164784286983562</v>
      </c>
      <c r="T8400" s="211">
        <v>0.49483839448808353</v>
      </c>
      <c r="U8400" s="211">
        <v>0.38555768798832202</v>
      </c>
      <c r="V8400" s="211">
        <v>0.10246041771823546</v>
      </c>
      <c r="W8400" s="211">
        <v>0.52336646355532235</v>
      </c>
      <c r="X8400" s="211">
        <v>0.3886071662240656</v>
      </c>
      <c r="Y8400" s="211">
        <v>0.61745492280645375</v>
      </c>
      <c r="Z8400" s="211">
        <v>0.14787156514776875</v>
      </c>
      <c r="AA8400" s="212">
        <v>0.11747837117636209</v>
      </c>
    </row>
    <row r="8401" spans="1:27" x14ac:dyDescent="0.35">
      <c r="A8401" s="210" t="s">
        <v>9077</v>
      </c>
      <c r="B8401" s="217">
        <v>155.70039677032779</v>
      </c>
      <c r="C8401" s="211">
        <v>5.6688013868074864E-2</v>
      </c>
      <c r="D8401" s="211">
        <v>0.12590671837649892</v>
      </c>
      <c r="E8401" s="211">
        <v>8.4735987259012657E-2</v>
      </c>
      <c r="F8401" s="211">
        <v>8.213675295800027E-2</v>
      </c>
      <c r="G8401" s="211">
        <v>0.12057428909279411</v>
      </c>
      <c r="H8401" s="211">
        <v>0.10611672469190171</v>
      </c>
      <c r="I8401" s="211">
        <v>0.43978189998347733</v>
      </c>
      <c r="J8401" s="211">
        <v>0.44896505934938191</v>
      </c>
      <c r="K8401" s="211">
        <v>0.54703827912301373</v>
      </c>
      <c r="L8401" s="211">
        <v>0.27367907290313753</v>
      </c>
      <c r="M8401" s="211">
        <v>9.4514996685634095E-2</v>
      </c>
      <c r="N8401" s="211">
        <v>0.47960946155992573</v>
      </c>
      <c r="O8401" s="211">
        <v>0.72574140449492419</v>
      </c>
      <c r="P8401" s="211">
        <v>7.0308469397751649E-2</v>
      </c>
      <c r="Q8401" s="211">
        <v>7.6281085726862166E-2</v>
      </c>
      <c r="R8401" s="211">
        <v>0.45869159410475596</v>
      </c>
      <c r="S8401" s="211">
        <v>0.26914562036518597</v>
      </c>
      <c r="T8401" s="211">
        <v>0.62270873872249144</v>
      </c>
      <c r="U8401" s="211">
        <v>0.40207317637360956</v>
      </c>
      <c r="V8401" s="211">
        <v>0.13439704588534929</v>
      </c>
      <c r="W8401" s="211">
        <v>0.49804911225431048</v>
      </c>
      <c r="X8401" s="211">
        <v>0.32518556185090008</v>
      </c>
      <c r="Y8401" s="211">
        <v>0.61752253085214748</v>
      </c>
      <c r="Z8401" s="211">
        <v>0.14861972538267637</v>
      </c>
      <c r="AA8401" s="212">
        <v>0.11772454826836877</v>
      </c>
    </row>
    <row r="8402" spans="1:27" x14ac:dyDescent="0.35">
      <c r="A8402" s="210" t="s">
        <v>9078</v>
      </c>
      <c r="B8402" s="217">
        <v>216.40027252268311</v>
      </c>
      <c r="C8402" s="211">
        <v>5.5547760603623646E-2</v>
      </c>
      <c r="D8402" s="211">
        <v>0.1219450654586323</v>
      </c>
      <c r="E8402" s="211">
        <v>6.7493472687403536E-2</v>
      </c>
      <c r="F8402" s="211">
        <v>9.2321918116741231E-2</v>
      </c>
      <c r="G8402" s="211">
        <v>0.11564665209315073</v>
      </c>
      <c r="H8402" s="211">
        <v>0.12071404751941707</v>
      </c>
      <c r="I8402" s="211">
        <v>0.4425236252534745</v>
      </c>
      <c r="J8402" s="211">
        <v>0.46762121212352975</v>
      </c>
      <c r="K8402" s="211">
        <v>0.61722171711153306</v>
      </c>
      <c r="L8402" s="211">
        <v>0.27376271264094254</v>
      </c>
      <c r="M8402" s="211">
        <v>0.119486278541745</v>
      </c>
      <c r="N8402" s="211">
        <v>0.40446909243565193</v>
      </c>
      <c r="O8402" s="211">
        <v>0.70425438607355206</v>
      </c>
      <c r="P8402" s="211">
        <v>7.2654467282102161E-2</v>
      </c>
      <c r="Q8402" s="211">
        <v>7.2395770864810222E-2</v>
      </c>
      <c r="R8402" s="211">
        <v>0.46557565159874098</v>
      </c>
      <c r="S8402" s="211">
        <v>0.42115925752720845</v>
      </c>
      <c r="T8402" s="211">
        <v>0.51402606078125435</v>
      </c>
      <c r="U8402" s="211">
        <v>0.50293764915427031</v>
      </c>
      <c r="V8402" s="211">
        <v>0.1655245281966331</v>
      </c>
      <c r="W8402" s="211">
        <v>0.55695890676780335</v>
      </c>
      <c r="X8402" s="211">
        <v>0.35327486901737143</v>
      </c>
      <c r="Y8402" s="211">
        <v>0.66397078862395442</v>
      </c>
      <c r="Z8402" s="211">
        <v>0.146299413479684</v>
      </c>
      <c r="AA8402" s="212">
        <v>0.11527050840416181</v>
      </c>
    </row>
    <row r="8403" spans="1:27" x14ac:dyDescent="0.35">
      <c r="A8403" s="210" t="s">
        <v>9079</v>
      </c>
      <c r="B8403" s="217">
        <v>142.70155198217068</v>
      </c>
      <c r="C8403" s="211">
        <v>6.173460417604508E-2</v>
      </c>
      <c r="D8403" s="211">
        <v>0.12483542900624769</v>
      </c>
      <c r="E8403" s="211">
        <v>6.8336639280140152E-2</v>
      </c>
      <c r="F8403" s="211">
        <v>8.3175143754798092E-2</v>
      </c>
      <c r="G8403" s="211">
        <v>0.11445541467453205</v>
      </c>
      <c r="H8403" s="211">
        <v>0.10650435319640288</v>
      </c>
      <c r="I8403" s="211">
        <v>0.427024775419372</v>
      </c>
      <c r="J8403" s="211">
        <v>0.42647587797437814</v>
      </c>
      <c r="K8403" s="211">
        <v>0.60144679511339028</v>
      </c>
      <c r="L8403" s="211">
        <v>0.28114005483631954</v>
      </c>
      <c r="M8403" s="211">
        <v>9.2270687058730774E-2</v>
      </c>
      <c r="N8403" s="211">
        <v>0.48453360624335445</v>
      </c>
      <c r="O8403" s="211">
        <v>0.77982883205903231</v>
      </c>
      <c r="P8403" s="211">
        <v>6.5488143484490433E-2</v>
      </c>
      <c r="Q8403" s="211">
        <v>6.6421212839478855E-2</v>
      </c>
      <c r="R8403" s="211">
        <v>0.40658336717942845</v>
      </c>
      <c r="S8403" s="211">
        <v>0.28849046941816459</v>
      </c>
      <c r="T8403" s="211">
        <v>0.58800792420314518</v>
      </c>
      <c r="U8403" s="211">
        <v>0.51438583669779037</v>
      </c>
      <c r="V8403" s="211">
        <v>0.10989419387204387</v>
      </c>
      <c r="W8403" s="211">
        <v>0.5396334443506946</v>
      </c>
      <c r="X8403" s="211">
        <v>0.36600774975764</v>
      </c>
      <c r="Y8403" s="211">
        <v>0.66064021687743946</v>
      </c>
      <c r="Z8403" s="211">
        <v>0.1421678321772582</v>
      </c>
      <c r="AA8403" s="212">
        <v>0.12120468897725832</v>
      </c>
    </row>
    <row r="8404" spans="1:27" x14ac:dyDescent="0.35">
      <c r="A8404" s="210" t="s">
        <v>9080</v>
      </c>
      <c r="B8404" s="217">
        <v>141.37191729804897</v>
      </c>
      <c r="C8404" s="211">
        <v>5.1368117767794E-2</v>
      </c>
      <c r="D8404" s="211">
        <v>0.13292246966291932</v>
      </c>
      <c r="E8404" s="211">
        <v>7.4029188755609932E-2</v>
      </c>
      <c r="F8404" s="211">
        <v>0.11255219622118337</v>
      </c>
      <c r="G8404" s="211">
        <v>0.12026848739914152</v>
      </c>
      <c r="H8404" s="211">
        <v>0.10468137076773998</v>
      </c>
      <c r="I8404" s="211">
        <v>0.48582387353112944</v>
      </c>
      <c r="J8404" s="211">
        <v>0.43180809949110383</v>
      </c>
      <c r="K8404" s="211">
        <v>0.54062859431727084</v>
      </c>
      <c r="L8404" s="211">
        <v>0.27653965622590798</v>
      </c>
      <c r="M8404" s="211">
        <v>0.10177669439502743</v>
      </c>
      <c r="N8404" s="211">
        <v>0.44437425522059082</v>
      </c>
      <c r="O8404" s="211">
        <v>0.69935074765129479</v>
      </c>
      <c r="P8404" s="211">
        <v>6.5086555420142592E-2</v>
      </c>
      <c r="Q8404" s="211">
        <v>7.5476623535658691E-2</v>
      </c>
      <c r="R8404" s="211">
        <v>0.48739673165222858</v>
      </c>
      <c r="S8404" s="211">
        <v>0.37846613740006041</v>
      </c>
      <c r="T8404" s="211">
        <v>0.47831662795936991</v>
      </c>
      <c r="U8404" s="211">
        <v>0.40744041350034921</v>
      </c>
      <c r="V8404" s="211">
        <v>0.15762953655704928</v>
      </c>
      <c r="W8404" s="211">
        <v>0.59704239599194009</v>
      </c>
      <c r="X8404" s="211">
        <v>0.42291129942513084</v>
      </c>
      <c r="Y8404" s="211">
        <v>0.56171315846384984</v>
      </c>
      <c r="Z8404" s="211">
        <v>0.1499124178533543</v>
      </c>
      <c r="AA8404" s="212">
        <v>0.11915197033362096</v>
      </c>
    </row>
    <row r="8405" spans="1:27" x14ac:dyDescent="0.35">
      <c r="A8405" s="210" t="s">
        <v>9081</v>
      </c>
      <c r="B8405" s="217">
        <v>148.07152630909945</v>
      </c>
      <c r="C8405" s="211">
        <v>6.3205310321572838E-2</v>
      </c>
      <c r="D8405" s="211">
        <v>0.12793055150422342</v>
      </c>
      <c r="E8405" s="211">
        <v>7.0647518529229028E-2</v>
      </c>
      <c r="F8405" s="211">
        <v>0.11235162742439687</v>
      </c>
      <c r="G8405" s="211">
        <v>0.11937000037621784</v>
      </c>
      <c r="H8405" s="211">
        <v>0.1099686053605453</v>
      </c>
      <c r="I8405" s="211">
        <v>0.53584567102364877</v>
      </c>
      <c r="J8405" s="211">
        <v>0.46145785798925143</v>
      </c>
      <c r="K8405" s="211">
        <v>0.58905879451854082</v>
      </c>
      <c r="L8405" s="211">
        <v>0.2714592517649792</v>
      </c>
      <c r="M8405" s="211">
        <v>0.10270888224979215</v>
      </c>
      <c r="N8405" s="211">
        <v>0.52141170823921412</v>
      </c>
      <c r="O8405" s="211">
        <v>0.70244395995020192</v>
      </c>
      <c r="P8405" s="211">
        <v>7.0830954960270642E-2</v>
      </c>
      <c r="Q8405" s="211">
        <v>0.10220588597548329</v>
      </c>
      <c r="R8405" s="211">
        <v>0.44389537077572705</v>
      </c>
      <c r="S8405" s="211">
        <v>0.42701772478102484</v>
      </c>
      <c r="T8405" s="211">
        <v>0.6041182904480985</v>
      </c>
      <c r="U8405" s="211">
        <v>0.40293334538466008</v>
      </c>
      <c r="V8405" s="211">
        <v>8.5891031110390509E-2</v>
      </c>
      <c r="W8405" s="211">
        <v>0.50095270394323455</v>
      </c>
      <c r="X8405" s="211">
        <v>0.2759055542161149</v>
      </c>
      <c r="Y8405" s="211">
        <v>0.71469287963315153</v>
      </c>
      <c r="Z8405" s="211">
        <v>0.14564255367978143</v>
      </c>
      <c r="AA8405" s="212">
        <v>0.11677195051859053</v>
      </c>
    </row>
    <row r="8406" spans="1:27" x14ac:dyDescent="0.35">
      <c r="A8406" s="210" t="s">
        <v>9082</v>
      </c>
      <c r="B8406" s="217">
        <v>127.94929308079547</v>
      </c>
      <c r="C8406" s="211">
        <v>5.4241125799151732E-2</v>
      </c>
      <c r="D8406" s="211">
        <v>0.12114624303469027</v>
      </c>
      <c r="E8406" s="211">
        <v>7.2462606573508073E-2</v>
      </c>
      <c r="F8406" s="211">
        <v>7.8019149929370812E-2</v>
      </c>
      <c r="G8406" s="211">
        <v>0.11941796538179886</v>
      </c>
      <c r="H8406" s="211">
        <v>0.11126266514201508</v>
      </c>
      <c r="I8406" s="211">
        <v>0.51903757328361089</v>
      </c>
      <c r="J8406" s="211">
        <v>0.45910759079579738</v>
      </c>
      <c r="K8406" s="211">
        <v>0.62986126980878832</v>
      </c>
      <c r="L8406" s="211">
        <v>0.27169774388923956</v>
      </c>
      <c r="M8406" s="211">
        <v>0.1142638352643767</v>
      </c>
      <c r="N8406" s="211">
        <v>0.4027392861336605</v>
      </c>
      <c r="O8406" s="211">
        <v>0.64787398421319065</v>
      </c>
      <c r="P8406" s="211">
        <v>6.878009021276342E-2</v>
      </c>
      <c r="Q8406" s="211">
        <v>0.15276278740928714</v>
      </c>
      <c r="R8406" s="211">
        <v>0.43619110525544103</v>
      </c>
      <c r="S8406" s="211">
        <v>0.3388189694281033</v>
      </c>
      <c r="T8406" s="211">
        <v>0.55161506716611175</v>
      </c>
      <c r="U8406" s="211">
        <v>0.35702069650143681</v>
      </c>
      <c r="V8406" s="211">
        <v>7.9968260403915623E-2</v>
      </c>
      <c r="W8406" s="211">
        <v>0.56292112472714506</v>
      </c>
      <c r="X8406" s="211">
        <v>0.32093316480443967</v>
      </c>
      <c r="Y8406" s="211">
        <v>0.56391751835237314</v>
      </c>
      <c r="Z8406" s="211">
        <v>0.14965854140072352</v>
      </c>
      <c r="AA8406" s="212">
        <v>0.11718775491897529</v>
      </c>
    </row>
    <row r="8407" spans="1:27" x14ac:dyDescent="0.35">
      <c r="A8407" s="210" t="s">
        <v>9083</v>
      </c>
      <c r="B8407" s="217">
        <v>160.65869410491959</v>
      </c>
      <c r="C8407" s="211">
        <v>5.7286110107019575E-2</v>
      </c>
      <c r="D8407" s="211">
        <v>0.12647984941896032</v>
      </c>
      <c r="E8407" s="211">
        <v>7.7633282386268265E-2</v>
      </c>
      <c r="F8407" s="211">
        <v>9.327889841111367E-2</v>
      </c>
      <c r="G8407" s="211">
        <v>0.11354553061684867</v>
      </c>
      <c r="H8407" s="211">
        <v>0.11962699610715272</v>
      </c>
      <c r="I8407" s="211">
        <v>0.45074875348737692</v>
      </c>
      <c r="J8407" s="211">
        <v>0.46908521928858904</v>
      </c>
      <c r="K8407" s="211">
        <v>0.64091627726825573</v>
      </c>
      <c r="L8407" s="211">
        <v>0.26997259516273481</v>
      </c>
      <c r="M8407" s="211">
        <v>0.11083608332237065</v>
      </c>
      <c r="N8407" s="211">
        <v>0.51033557712825428</v>
      </c>
      <c r="O8407" s="211">
        <v>0.77802766117777855</v>
      </c>
      <c r="P8407" s="211">
        <v>7.373948437083877E-2</v>
      </c>
      <c r="Q8407" s="211">
        <v>6.7066397054912533E-2</v>
      </c>
      <c r="R8407" s="211">
        <v>0.41471413771042615</v>
      </c>
      <c r="S8407" s="211">
        <v>0.29559132074712358</v>
      </c>
      <c r="T8407" s="211">
        <v>0.53127133490087974</v>
      </c>
      <c r="U8407" s="211">
        <v>0.35010936825704742</v>
      </c>
      <c r="V8407" s="211">
        <v>0.10909357164910431</v>
      </c>
      <c r="W8407" s="211">
        <v>0.5567097712890422</v>
      </c>
      <c r="X8407" s="211">
        <v>0.34228636638762994</v>
      </c>
      <c r="Y8407" s="211">
        <v>0.61726839662891153</v>
      </c>
      <c r="Z8407" s="211">
        <v>0.14793995935886878</v>
      </c>
      <c r="AA8407" s="212">
        <v>0.11568191129659493</v>
      </c>
    </row>
    <row r="8408" spans="1:27" x14ac:dyDescent="0.35">
      <c r="A8408" s="210" t="s">
        <v>9084</v>
      </c>
      <c r="B8408" s="217">
        <v>142.59451606896997</v>
      </c>
      <c r="C8408" s="211">
        <v>7.7102578793063842E-2</v>
      </c>
      <c r="D8408" s="211">
        <v>0.12163694182264945</v>
      </c>
      <c r="E8408" s="211">
        <v>8.1809278827553081E-2</v>
      </c>
      <c r="F8408" s="211">
        <v>8.3970039666954099E-2</v>
      </c>
      <c r="G8408" s="211">
        <v>0.12574123239381801</v>
      </c>
      <c r="H8408" s="211">
        <v>0.11379168348043593</v>
      </c>
      <c r="I8408" s="211">
        <v>0.53103879162040935</v>
      </c>
      <c r="J8408" s="211">
        <v>0.44902493019224565</v>
      </c>
      <c r="K8408" s="211">
        <v>0.56952939201863473</v>
      </c>
      <c r="L8408" s="211">
        <v>0.2703632562603987</v>
      </c>
      <c r="M8408" s="211">
        <v>8.8708123401821104E-2</v>
      </c>
      <c r="N8408" s="211">
        <v>0.43799686155780693</v>
      </c>
      <c r="O8408" s="211">
        <v>0.71956182902741128</v>
      </c>
      <c r="P8408" s="211">
        <v>6.4188089769939213E-2</v>
      </c>
      <c r="Q8408" s="211">
        <v>7.0351234158627513E-2</v>
      </c>
      <c r="R8408" s="211">
        <v>0.40217404907636028</v>
      </c>
      <c r="S8408" s="211">
        <v>0.31333392062719229</v>
      </c>
      <c r="T8408" s="211">
        <v>0.58129969937038239</v>
      </c>
      <c r="U8408" s="211">
        <v>0.43485299510335873</v>
      </c>
      <c r="V8408" s="211">
        <v>0.14065974028185235</v>
      </c>
      <c r="W8408" s="211">
        <v>0.54447831801402558</v>
      </c>
      <c r="X8408" s="211">
        <v>0.34006177380126529</v>
      </c>
      <c r="Y8408" s="211">
        <v>0.63192933232680581</v>
      </c>
      <c r="Z8408" s="211">
        <v>0.14590975272451784</v>
      </c>
      <c r="AA8408" s="212">
        <v>0.12080611196217836</v>
      </c>
    </row>
    <row r="8409" spans="1:27" x14ac:dyDescent="0.35">
      <c r="A8409" s="210" t="s">
        <v>9085</v>
      </c>
      <c r="B8409" s="217">
        <v>158.98662181720326</v>
      </c>
      <c r="C8409" s="211">
        <v>5.7472262719825973E-2</v>
      </c>
      <c r="D8409" s="211">
        <v>0.12165953750693943</v>
      </c>
      <c r="E8409" s="211">
        <v>7.9086346599993348E-2</v>
      </c>
      <c r="F8409" s="211">
        <v>8.1792517445404E-2</v>
      </c>
      <c r="G8409" s="211">
        <v>0.12074568802196235</v>
      </c>
      <c r="H8409" s="211">
        <v>0.10738596094633521</v>
      </c>
      <c r="I8409" s="211">
        <v>0.51068834922361617</v>
      </c>
      <c r="J8409" s="211">
        <v>0.43201704579291894</v>
      </c>
      <c r="K8409" s="211">
        <v>0.6467396380330841</v>
      </c>
      <c r="L8409" s="211">
        <v>0.27203164755238085</v>
      </c>
      <c r="M8409" s="211">
        <v>0.1076563337672593</v>
      </c>
      <c r="N8409" s="211">
        <v>0.44953426126328377</v>
      </c>
      <c r="O8409" s="211">
        <v>0.73694122561320274</v>
      </c>
      <c r="P8409" s="211">
        <v>6.9192510951140512E-2</v>
      </c>
      <c r="Q8409" s="211">
        <v>7.6957628314130569E-2</v>
      </c>
      <c r="R8409" s="211">
        <v>0.39643966614892184</v>
      </c>
      <c r="S8409" s="211">
        <v>0.35806939366295054</v>
      </c>
      <c r="T8409" s="211">
        <v>0.52640759582416963</v>
      </c>
      <c r="U8409" s="211">
        <v>0.33995942934497814</v>
      </c>
      <c r="V8409" s="211">
        <v>0.13251256043084425</v>
      </c>
      <c r="W8409" s="211">
        <v>0.6140512060939195</v>
      </c>
      <c r="X8409" s="211">
        <v>0.3493779505319331</v>
      </c>
      <c r="Y8409" s="211">
        <v>0.74477079439181249</v>
      </c>
      <c r="Z8409" s="211">
        <v>0.14266935438062006</v>
      </c>
      <c r="AA8409" s="212">
        <v>0.11950775168757599</v>
      </c>
    </row>
    <row r="8410" spans="1:27" x14ac:dyDescent="0.35">
      <c r="A8410" s="210" t="s">
        <v>9086</v>
      </c>
      <c r="B8410" s="217">
        <v>125.89502993315</v>
      </c>
      <c r="C8410" s="211">
        <v>5.3715926932344345E-2</v>
      </c>
      <c r="D8410" s="211">
        <v>0.12178257916251455</v>
      </c>
      <c r="E8410" s="211">
        <v>7.8187665629815967E-2</v>
      </c>
      <c r="F8410" s="211">
        <v>9.2399566392046342E-2</v>
      </c>
      <c r="G8410" s="211">
        <v>0.12446841562752409</v>
      </c>
      <c r="H8410" s="211">
        <v>0.10457931840156892</v>
      </c>
      <c r="I8410" s="211">
        <v>0.47558102363382476</v>
      </c>
      <c r="J8410" s="211">
        <v>0.4503059217419883</v>
      </c>
      <c r="K8410" s="211">
        <v>0.57405716477708857</v>
      </c>
      <c r="L8410" s="211">
        <v>0.27305128642616161</v>
      </c>
      <c r="M8410" s="211">
        <v>0.12011968660745161</v>
      </c>
      <c r="N8410" s="211">
        <v>0.39381744523726564</v>
      </c>
      <c r="O8410" s="211">
        <v>0.78122051499350276</v>
      </c>
      <c r="P8410" s="211">
        <v>6.5846112783529601E-2</v>
      </c>
      <c r="Q8410" s="211">
        <v>4.9997648043522781E-2</v>
      </c>
      <c r="R8410" s="211">
        <v>0.4095124916310437</v>
      </c>
      <c r="S8410" s="211">
        <v>0.35735899733029142</v>
      </c>
      <c r="T8410" s="211">
        <v>0.6425182760697945</v>
      </c>
      <c r="U8410" s="211">
        <v>0.38401707156093295</v>
      </c>
      <c r="V8410" s="211">
        <v>6.5664419473970753E-2</v>
      </c>
      <c r="W8410" s="211">
        <v>0.56722150230296975</v>
      </c>
      <c r="X8410" s="211">
        <v>0.39620563884748572</v>
      </c>
      <c r="Y8410" s="211">
        <v>0.70379161006198254</v>
      </c>
      <c r="Z8410" s="211">
        <v>0.14647502054809064</v>
      </c>
      <c r="AA8410" s="212">
        <v>0.11967657505995981</v>
      </c>
    </row>
    <row r="8411" spans="1:27" x14ac:dyDescent="0.35">
      <c r="A8411" s="210" t="s">
        <v>9087</v>
      </c>
      <c r="B8411" s="217">
        <v>124.46466994369194</v>
      </c>
      <c r="C8411" s="211">
        <v>5.8685800961144612E-2</v>
      </c>
      <c r="D8411" s="211">
        <v>0.13203629806030764</v>
      </c>
      <c r="E8411" s="211">
        <v>7.5138336472646741E-2</v>
      </c>
      <c r="F8411" s="211">
        <v>0.10537506459176867</v>
      </c>
      <c r="G8411" s="211">
        <v>0.12102404832656614</v>
      </c>
      <c r="H8411" s="211">
        <v>0.10638140358808701</v>
      </c>
      <c r="I8411" s="211">
        <v>0.44848175095335063</v>
      </c>
      <c r="J8411" s="211">
        <v>0.40997452262198558</v>
      </c>
      <c r="K8411" s="211">
        <v>0.64619596506240717</v>
      </c>
      <c r="L8411" s="211">
        <v>0.2761629238379304</v>
      </c>
      <c r="M8411" s="211">
        <v>0.10600869298633964</v>
      </c>
      <c r="N8411" s="211">
        <v>0.37586944248246335</v>
      </c>
      <c r="O8411" s="211">
        <v>0.77036005849753253</v>
      </c>
      <c r="P8411" s="211">
        <v>6.616526914433804E-2</v>
      </c>
      <c r="Q8411" s="211">
        <v>7.8619926097226359E-2</v>
      </c>
      <c r="R8411" s="211">
        <v>0.38734892053068926</v>
      </c>
      <c r="S8411" s="211">
        <v>0.29625334013980803</v>
      </c>
      <c r="T8411" s="211">
        <v>0.55801812287832697</v>
      </c>
      <c r="U8411" s="211">
        <v>0.51307051051872665</v>
      </c>
      <c r="V8411" s="211">
        <v>6.1480892326358949E-2</v>
      </c>
      <c r="W8411" s="211">
        <v>0.52853049132469743</v>
      </c>
      <c r="X8411" s="211">
        <v>0.38780836280031988</v>
      </c>
      <c r="Y8411" s="211">
        <v>0.58271146201380708</v>
      </c>
      <c r="Z8411" s="211">
        <v>0.1490839925616867</v>
      </c>
      <c r="AA8411" s="212">
        <v>0.11825600326908359</v>
      </c>
    </row>
    <row r="8412" spans="1:27" x14ac:dyDescent="0.35">
      <c r="A8412" s="210" t="s">
        <v>9088</v>
      </c>
      <c r="B8412" s="217">
        <v>128.8891895443376</v>
      </c>
      <c r="C8412" s="211">
        <v>6.6601046701753097E-2</v>
      </c>
      <c r="D8412" s="211">
        <v>0.11713501344286199</v>
      </c>
      <c r="E8412" s="211">
        <v>7.3619366078645138E-2</v>
      </c>
      <c r="F8412" s="211">
        <v>8.8489939364910924E-2</v>
      </c>
      <c r="G8412" s="211">
        <v>0.11598128524536754</v>
      </c>
      <c r="H8412" s="211">
        <v>0.12166982535446474</v>
      </c>
      <c r="I8412" s="211">
        <v>0.47486848913063801</v>
      </c>
      <c r="J8412" s="211">
        <v>0.40089242976359585</v>
      </c>
      <c r="K8412" s="211">
        <v>0.61529499815308197</v>
      </c>
      <c r="L8412" s="211">
        <v>0.27364235486423422</v>
      </c>
      <c r="M8412" s="211">
        <v>0.10811503506128348</v>
      </c>
      <c r="N8412" s="211">
        <v>0.49104923113236026</v>
      </c>
      <c r="O8412" s="211">
        <v>0.74023385735703584</v>
      </c>
      <c r="P8412" s="211">
        <v>7.2298737806810148E-2</v>
      </c>
      <c r="Q8412" s="211">
        <v>6.9444678325980891E-2</v>
      </c>
      <c r="R8412" s="211">
        <v>0.43603122877718525</v>
      </c>
      <c r="S8412" s="211">
        <v>0.36176540965668719</v>
      </c>
      <c r="T8412" s="211">
        <v>0.5617321995921819</v>
      </c>
      <c r="U8412" s="211">
        <v>0.41008052159236363</v>
      </c>
      <c r="V8412" s="211">
        <v>7.0875252002447237E-2</v>
      </c>
      <c r="W8412" s="211">
        <v>0.56074096342237056</v>
      </c>
      <c r="X8412" s="211">
        <v>0.28760157746649151</v>
      </c>
      <c r="Y8412" s="211">
        <v>0.63307376619126532</v>
      </c>
      <c r="Z8412" s="211">
        <v>0.14933674385683951</v>
      </c>
      <c r="AA8412" s="212">
        <v>0.12257142560276033</v>
      </c>
    </row>
    <row r="8413" spans="1:27" x14ac:dyDescent="0.35">
      <c r="A8413" s="210" t="s">
        <v>9089</v>
      </c>
      <c r="B8413" s="217">
        <v>144.27626393697273</v>
      </c>
      <c r="C8413" s="211">
        <v>7.5636167433171225E-2</v>
      </c>
      <c r="D8413" s="211">
        <v>0.13042428370221093</v>
      </c>
      <c r="E8413" s="211">
        <v>7.5422800066279466E-2</v>
      </c>
      <c r="F8413" s="211">
        <v>7.6190123455633321E-2</v>
      </c>
      <c r="G8413" s="211">
        <v>0.12568322386291247</v>
      </c>
      <c r="H8413" s="211">
        <v>0.11284929478260103</v>
      </c>
      <c r="I8413" s="211">
        <v>0.53298229721803403</v>
      </c>
      <c r="J8413" s="211">
        <v>0.45900713971923979</v>
      </c>
      <c r="K8413" s="211">
        <v>0.63226722693489568</v>
      </c>
      <c r="L8413" s="211">
        <v>0.27746629201139617</v>
      </c>
      <c r="M8413" s="211">
        <v>0.11491599307601051</v>
      </c>
      <c r="N8413" s="211">
        <v>0.3683876104775175</v>
      </c>
      <c r="O8413" s="211">
        <v>0.56980795168021781</v>
      </c>
      <c r="P8413" s="211">
        <v>7.1255618179596483E-2</v>
      </c>
      <c r="Q8413" s="211">
        <v>8.8095589346876294E-2</v>
      </c>
      <c r="R8413" s="211">
        <v>0.38710654691656943</v>
      </c>
      <c r="S8413" s="211">
        <v>0.2915324192477618</v>
      </c>
      <c r="T8413" s="211">
        <v>0.4771757841594777</v>
      </c>
      <c r="U8413" s="211">
        <v>0.42464367368440725</v>
      </c>
      <c r="V8413" s="211">
        <v>9.6886128501089491E-2</v>
      </c>
      <c r="W8413" s="211">
        <v>0.62630592187873124</v>
      </c>
      <c r="X8413" s="211">
        <v>0.34177821680417625</v>
      </c>
      <c r="Y8413" s="211">
        <v>0.69549226914635798</v>
      </c>
      <c r="Z8413" s="211">
        <v>0.14515363726075417</v>
      </c>
      <c r="AA8413" s="212">
        <v>0.1218581563792515</v>
      </c>
    </row>
    <row r="8414" spans="1:27" x14ac:dyDescent="0.35">
      <c r="A8414" s="210" t="s">
        <v>9090</v>
      </c>
      <c r="B8414" s="217">
        <v>136.08415119131413</v>
      </c>
      <c r="C8414" s="211">
        <v>7.0663849577766558E-2</v>
      </c>
      <c r="D8414" s="211">
        <v>0.12598546695830251</v>
      </c>
      <c r="E8414" s="211">
        <v>7.9208465616904047E-2</v>
      </c>
      <c r="F8414" s="211">
        <v>9.0319143000337374E-2</v>
      </c>
      <c r="G8414" s="211">
        <v>0.11956787431786497</v>
      </c>
      <c r="H8414" s="211">
        <v>0.11964885260349986</v>
      </c>
      <c r="I8414" s="211">
        <v>0.4356251385749656</v>
      </c>
      <c r="J8414" s="211">
        <v>0.44861208132558522</v>
      </c>
      <c r="K8414" s="211">
        <v>0.58163333636472947</v>
      </c>
      <c r="L8414" s="211">
        <v>0.27585423910044216</v>
      </c>
      <c r="M8414" s="211">
        <v>9.795151769152953E-2</v>
      </c>
      <c r="N8414" s="211">
        <v>0.4070947335238948</v>
      </c>
      <c r="O8414" s="211">
        <v>0.60869449044459045</v>
      </c>
      <c r="P8414" s="211">
        <v>6.8682580093520684E-2</v>
      </c>
      <c r="Q8414" s="211">
        <v>6.0487326401039321E-2</v>
      </c>
      <c r="R8414" s="211">
        <v>0.41622675873826043</v>
      </c>
      <c r="S8414" s="211">
        <v>0.3351099226785817</v>
      </c>
      <c r="T8414" s="211">
        <v>0.54402495294828557</v>
      </c>
      <c r="U8414" s="211">
        <v>0.42584570344840955</v>
      </c>
      <c r="V8414" s="211">
        <v>0.11621141816412926</v>
      </c>
      <c r="W8414" s="211">
        <v>0.49280605347442796</v>
      </c>
      <c r="X8414" s="211">
        <v>0.35221620485683469</v>
      </c>
      <c r="Y8414" s="211">
        <v>0.57901293372158824</v>
      </c>
      <c r="Z8414" s="211">
        <v>0.14982901901422607</v>
      </c>
      <c r="AA8414" s="212">
        <v>0.11792913050553572</v>
      </c>
    </row>
    <row r="8415" spans="1:27" x14ac:dyDescent="0.35">
      <c r="A8415" s="210" t="s">
        <v>9091</v>
      </c>
      <c r="B8415" s="217">
        <v>137.28645103397184</v>
      </c>
      <c r="C8415" s="211">
        <v>6.4033683839506972E-2</v>
      </c>
      <c r="D8415" s="211">
        <v>0.12449582223580005</v>
      </c>
      <c r="E8415" s="211">
        <v>8.9071646971589757E-2</v>
      </c>
      <c r="F8415" s="211">
        <v>7.4089379234449443E-2</v>
      </c>
      <c r="G8415" s="211">
        <v>0.12182784775546385</v>
      </c>
      <c r="H8415" s="211">
        <v>0.12054528491445303</v>
      </c>
      <c r="I8415" s="211">
        <v>0.48779577549169184</v>
      </c>
      <c r="J8415" s="211">
        <v>0.48964528050296618</v>
      </c>
      <c r="K8415" s="211">
        <v>0.59241122149062619</v>
      </c>
      <c r="L8415" s="211">
        <v>0.28369361814470651</v>
      </c>
      <c r="M8415" s="211">
        <v>9.256696889451807E-2</v>
      </c>
      <c r="N8415" s="211">
        <v>0.49380907382459366</v>
      </c>
      <c r="O8415" s="211">
        <v>0.6935989198427519</v>
      </c>
      <c r="P8415" s="211">
        <v>6.6831872891112101E-2</v>
      </c>
      <c r="Q8415" s="211">
        <v>0.12714749549111548</v>
      </c>
      <c r="R8415" s="211">
        <v>0.47296584132507191</v>
      </c>
      <c r="S8415" s="211">
        <v>0.33679182775632344</v>
      </c>
      <c r="T8415" s="211">
        <v>0.61813212531942874</v>
      </c>
      <c r="U8415" s="211">
        <v>0.37433654237541303</v>
      </c>
      <c r="V8415" s="211">
        <v>9.0207476964050418E-2</v>
      </c>
      <c r="W8415" s="211">
        <v>0.46299734031666018</v>
      </c>
      <c r="X8415" s="211">
        <v>0.32378083113741452</v>
      </c>
      <c r="Y8415" s="211">
        <v>0.63406645054952859</v>
      </c>
      <c r="Z8415" s="211">
        <v>0.14469906181862607</v>
      </c>
      <c r="AA8415" s="212">
        <v>0.11951982962473137</v>
      </c>
    </row>
    <row r="8416" spans="1:27" x14ac:dyDescent="0.35">
      <c r="A8416" s="210" t="s">
        <v>9092</v>
      </c>
      <c r="B8416" s="217">
        <v>144.85653468678615</v>
      </c>
      <c r="C8416" s="211">
        <v>6.4386467870589478E-2</v>
      </c>
      <c r="D8416" s="211">
        <v>0.13394273540995044</v>
      </c>
      <c r="E8416" s="211">
        <v>8.1805091323518209E-2</v>
      </c>
      <c r="F8416" s="211">
        <v>9.4654239600872214E-2</v>
      </c>
      <c r="G8416" s="211">
        <v>0.12016014138337933</v>
      </c>
      <c r="H8416" s="211">
        <v>0.11492725190057276</v>
      </c>
      <c r="I8416" s="211">
        <v>0.50565316818986628</v>
      </c>
      <c r="J8416" s="211">
        <v>0.44674657833021164</v>
      </c>
      <c r="K8416" s="211">
        <v>0.6280282691073964</v>
      </c>
      <c r="L8416" s="211">
        <v>0.27281263116368398</v>
      </c>
      <c r="M8416" s="211">
        <v>9.7882539003984775E-2</v>
      </c>
      <c r="N8416" s="211">
        <v>0.36615223352858933</v>
      </c>
      <c r="O8416" s="211">
        <v>0.7364755218604877</v>
      </c>
      <c r="P8416" s="211">
        <v>6.4614055571222351E-2</v>
      </c>
      <c r="Q8416" s="211">
        <v>0.13423652551990889</v>
      </c>
      <c r="R8416" s="211">
        <v>0.42229710235016904</v>
      </c>
      <c r="S8416" s="211">
        <v>0.3029307974961028</v>
      </c>
      <c r="T8416" s="211">
        <v>0.55029125893960196</v>
      </c>
      <c r="U8416" s="211">
        <v>0.42844152387781909</v>
      </c>
      <c r="V8416" s="211">
        <v>0.10701943894541524</v>
      </c>
      <c r="W8416" s="211">
        <v>0.50433841560076087</v>
      </c>
      <c r="X8416" s="211">
        <v>0.35826654352703086</v>
      </c>
      <c r="Y8416" s="211">
        <v>0.66655085247406376</v>
      </c>
      <c r="Z8416" s="211">
        <v>0.14631678763840603</v>
      </c>
      <c r="AA8416" s="212">
        <v>0.11783715561287031</v>
      </c>
    </row>
    <row r="8417" spans="1:27" x14ac:dyDescent="0.35">
      <c r="A8417" s="210" t="s">
        <v>9093</v>
      </c>
      <c r="B8417" s="217">
        <v>132.60184751107127</v>
      </c>
      <c r="C8417" s="211">
        <v>8.5795393535228401E-2</v>
      </c>
      <c r="D8417" s="211">
        <v>0.1206541800040965</v>
      </c>
      <c r="E8417" s="211">
        <v>7.7897569749704826E-2</v>
      </c>
      <c r="F8417" s="211">
        <v>0.11552364032901868</v>
      </c>
      <c r="G8417" s="211">
        <v>0.12419734486497611</v>
      </c>
      <c r="H8417" s="211">
        <v>0.11715886745380291</v>
      </c>
      <c r="I8417" s="211">
        <v>0.48207338413964584</v>
      </c>
      <c r="J8417" s="211">
        <v>0.48315631758511496</v>
      </c>
      <c r="K8417" s="211">
        <v>0.57934829390800879</v>
      </c>
      <c r="L8417" s="211">
        <v>0.27238889337193356</v>
      </c>
      <c r="M8417" s="211">
        <v>0.1044370455247368</v>
      </c>
      <c r="N8417" s="211">
        <v>0.48232221219549209</v>
      </c>
      <c r="O8417" s="211">
        <v>0.75676329740649162</v>
      </c>
      <c r="P8417" s="211">
        <v>6.9929681659896423E-2</v>
      </c>
      <c r="Q8417" s="211">
        <v>0.13714619806915906</v>
      </c>
      <c r="R8417" s="211">
        <v>0.45081035193352836</v>
      </c>
      <c r="S8417" s="211">
        <v>0.30357565550872789</v>
      </c>
      <c r="T8417" s="211">
        <v>0.5219610109459758</v>
      </c>
      <c r="U8417" s="211">
        <v>0.33834837727501077</v>
      </c>
      <c r="V8417" s="211">
        <v>6.919251910899249E-2</v>
      </c>
      <c r="W8417" s="211">
        <v>0.51088211018733021</v>
      </c>
      <c r="X8417" s="211">
        <v>0.26763706539244453</v>
      </c>
      <c r="Y8417" s="211">
        <v>0.68741485720819973</v>
      </c>
      <c r="Z8417" s="211">
        <v>0.1385786038934497</v>
      </c>
      <c r="AA8417" s="212">
        <v>0.11624178607533324</v>
      </c>
    </row>
    <row r="8418" spans="1:27" x14ac:dyDescent="0.35">
      <c r="A8418" s="210" t="s">
        <v>9094</v>
      </c>
      <c r="B8418" s="217">
        <v>139.59616307044803</v>
      </c>
      <c r="C8418" s="211">
        <v>6.4149264030892786E-2</v>
      </c>
      <c r="D8418" s="211">
        <v>0.12921900099193065</v>
      </c>
      <c r="E8418" s="211">
        <v>7.8068971012536861E-2</v>
      </c>
      <c r="F8418" s="211">
        <v>9.7232997208512584E-2</v>
      </c>
      <c r="G8418" s="211">
        <v>0.11800881639724174</v>
      </c>
      <c r="H8418" s="211">
        <v>0.10315184658523946</v>
      </c>
      <c r="I8418" s="211">
        <v>0.49385062245917588</v>
      </c>
      <c r="J8418" s="211">
        <v>0.41231719306603554</v>
      </c>
      <c r="K8418" s="211">
        <v>0.60518213802211218</v>
      </c>
      <c r="L8418" s="211">
        <v>0.27438762061812638</v>
      </c>
      <c r="M8418" s="211">
        <v>0.10015991876270142</v>
      </c>
      <c r="N8418" s="211">
        <v>0.44706693603694303</v>
      </c>
      <c r="O8418" s="211">
        <v>0.60310634029893606</v>
      </c>
      <c r="P8418" s="211">
        <v>6.7815927801635589E-2</v>
      </c>
      <c r="Q8418" s="211">
        <v>0.10718977832475479</v>
      </c>
      <c r="R8418" s="211">
        <v>0.42474365403384412</v>
      </c>
      <c r="S8418" s="211">
        <v>0.33171178014370634</v>
      </c>
      <c r="T8418" s="211">
        <v>0.5202008719933976</v>
      </c>
      <c r="U8418" s="211">
        <v>0.35594842959560952</v>
      </c>
      <c r="V8418" s="211">
        <v>0.13388112862863877</v>
      </c>
      <c r="W8418" s="211">
        <v>0.52753937197116374</v>
      </c>
      <c r="X8418" s="211">
        <v>0.34408661343214847</v>
      </c>
      <c r="Y8418" s="211">
        <v>0.61093719304019967</v>
      </c>
      <c r="Z8418" s="211">
        <v>0.14769416902032542</v>
      </c>
      <c r="AA8418" s="212">
        <v>0.11925413152264498</v>
      </c>
    </row>
    <row r="8419" spans="1:27" x14ac:dyDescent="0.35">
      <c r="A8419" s="210" t="s">
        <v>9095</v>
      </c>
      <c r="B8419" s="217">
        <v>113.76629470974726</v>
      </c>
      <c r="C8419" s="211">
        <v>5.2622053978792507E-2</v>
      </c>
      <c r="D8419" s="211">
        <v>0.12197800035529223</v>
      </c>
      <c r="E8419" s="211">
        <v>7.2066569671370193E-2</v>
      </c>
      <c r="F8419" s="211">
        <v>9.6992890439948201E-2</v>
      </c>
      <c r="G8419" s="211">
        <v>0.12494688133701407</v>
      </c>
      <c r="H8419" s="211">
        <v>0.11582659255227848</v>
      </c>
      <c r="I8419" s="211">
        <v>0.49885031058026841</v>
      </c>
      <c r="J8419" s="211">
        <v>0.4457661901837211</v>
      </c>
      <c r="K8419" s="211">
        <v>0.62931078488187708</v>
      </c>
      <c r="L8419" s="211">
        <v>0.27586930961032308</v>
      </c>
      <c r="M8419" s="211">
        <v>8.5809864037021469E-2</v>
      </c>
      <c r="N8419" s="211">
        <v>0.48194832471487647</v>
      </c>
      <c r="O8419" s="211">
        <v>0.68714153997032867</v>
      </c>
      <c r="P8419" s="211">
        <v>6.2926172844772144E-2</v>
      </c>
      <c r="Q8419" s="211">
        <v>7.7376995907590659E-2</v>
      </c>
      <c r="R8419" s="211">
        <v>0.41170799618253667</v>
      </c>
      <c r="S8419" s="211">
        <v>0.29852533329997633</v>
      </c>
      <c r="T8419" s="211">
        <v>0.60440289503973821</v>
      </c>
      <c r="U8419" s="211">
        <v>0.42508201619395825</v>
      </c>
      <c r="V8419" s="211">
        <v>5.3934187988151576E-2</v>
      </c>
      <c r="W8419" s="211">
        <v>0.57902712090373343</v>
      </c>
      <c r="X8419" s="211">
        <v>0.36756821939137335</v>
      </c>
      <c r="Y8419" s="211">
        <v>0.71825651684750003</v>
      </c>
      <c r="Z8419" s="211">
        <v>0.14838102932122352</v>
      </c>
      <c r="AA8419" s="212">
        <v>0.11794208670440377</v>
      </c>
    </row>
    <row r="8420" spans="1:27" x14ac:dyDescent="0.35">
      <c r="A8420" s="210" t="s">
        <v>9096</v>
      </c>
      <c r="B8420" s="217">
        <v>189.24419813569361</v>
      </c>
      <c r="C8420" s="211">
        <v>5.7397931108859684E-2</v>
      </c>
      <c r="D8420" s="211">
        <v>0.12402616557616554</v>
      </c>
      <c r="E8420" s="211">
        <v>8.2439733272788307E-2</v>
      </c>
      <c r="F8420" s="211">
        <v>0.11309518003589822</v>
      </c>
      <c r="G8420" s="211">
        <v>0.12385874620381658</v>
      </c>
      <c r="H8420" s="211">
        <v>0.11786187312852658</v>
      </c>
      <c r="I8420" s="211">
        <v>0.50407618948502464</v>
      </c>
      <c r="J8420" s="211">
        <v>0.47990897622868756</v>
      </c>
      <c r="K8420" s="211">
        <v>0.64022997226880396</v>
      </c>
      <c r="L8420" s="211">
        <v>0.27174056281144843</v>
      </c>
      <c r="M8420" s="211">
        <v>9.5345164940540073E-2</v>
      </c>
      <c r="N8420" s="211">
        <v>0.49962843643359472</v>
      </c>
      <c r="O8420" s="211">
        <v>0.74000561148930311</v>
      </c>
      <c r="P8420" s="211">
        <v>6.9552913616152401E-2</v>
      </c>
      <c r="Q8420" s="211">
        <v>9.6083325323142191E-2</v>
      </c>
      <c r="R8420" s="211">
        <v>0.46370207655228879</v>
      </c>
      <c r="S8420" s="211">
        <v>0.31398550885228277</v>
      </c>
      <c r="T8420" s="211">
        <v>0.54255938267875559</v>
      </c>
      <c r="U8420" s="211">
        <v>0.52271733724746838</v>
      </c>
      <c r="V8420" s="211">
        <v>0.16390669619764586</v>
      </c>
      <c r="W8420" s="211">
        <v>0.52145644579174355</v>
      </c>
      <c r="X8420" s="211">
        <v>0.28163825892006089</v>
      </c>
      <c r="Y8420" s="211">
        <v>0.63529832808138187</v>
      </c>
      <c r="Z8420" s="211">
        <v>0.1435914592320427</v>
      </c>
      <c r="AA8420" s="212">
        <v>0.12020243529537648</v>
      </c>
    </row>
    <row r="8421" spans="1:27" x14ac:dyDescent="0.35">
      <c r="A8421" s="210" t="s">
        <v>9097</v>
      </c>
      <c r="B8421" s="217">
        <v>127.426474005969</v>
      </c>
      <c r="C8421" s="211">
        <v>7.3833744868220127E-2</v>
      </c>
      <c r="D8421" s="211">
        <v>0.12773445190266913</v>
      </c>
      <c r="E8421" s="211">
        <v>7.5973256513621662E-2</v>
      </c>
      <c r="F8421" s="211">
        <v>0.10058345405761043</v>
      </c>
      <c r="G8421" s="211">
        <v>0.12284355161916322</v>
      </c>
      <c r="H8421" s="211">
        <v>0.116010254556088</v>
      </c>
      <c r="I8421" s="211">
        <v>0.45010129149011563</v>
      </c>
      <c r="J8421" s="211">
        <v>0.45674607641022225</v>
      </c>
      <c r="K8421" s="211">
        <v>0.58501520988662747</v>
      </c>
      <c r="L8421" s="211">
        <v>0.28364668168413004</v>
      </c>
      <c r="M8421" s="211">
        <v>0.11055973703148717</v>
      </c>
      <c r="N8421" s="211">
        <v>0.432572957209159</v>
      </c>
      <c r="O8421" s="211">
        <v>0.60394194051007533</v>
      </c>
      <c r="P8421" s="211">
        <v>7.1160502713787196E-2</v>
      </c>
      <c r="Q8421" s="211">
        <v>0.12180726738212849</v>
      </c>
      <c r="R8421" s="211">
        <v>0.47909107311624172</v>
      </c>
      <c r="S8421" s="211">
        <v>0.27657857189439444</v>
      </c>
      <c r="T8421" s="211">
        <v>0.60792115997669605</v>
      </c>
      <c r="U8421" s="211">
        <v>0.46093340605873129</v>
      </c>
      <c r="V8421" s="211">
        <v>5.2669566584336698E-2</v>
      </c>
      <c r="W8421" s="211">
        <v>0.57226473427035829</v>
      </c>
      <c r="X8421" s="211">
        <v>0.28557818576248134</v>
      </c>
      <c r="Y8421" s="211">
        <v>0.56004642801456783</v>
      </c>
      <c r="Z8421" s="211">
        <v>0.14745013961361714</v>
      </c>
      <c r="AA8421" s="212">
        <v>0.1157678599921861</v>
      </c>
    </row>
    <row r="8422" spans="1:27" x14ac:dyDescent="0.35">
      <c r="A8422" s="210" t="s">
        <v>9098</v>
      </c>
      <c r="B8422" s="217">
        <v>121.21403554283098</v>
      </c>
      <c r="C8422" s="211">
        <v>5.8900610984489635E-2</v>
      </c>
      <c r="D8422" s="211">
        <v>0.1196043256567064</v>
      </c>
      <c r="E8422" s="211">
        <v>8.1800297153257082E-2</v>
      </c>
      <c r="F8422" s="211">
        <v>0.11288148282278193</v>
      </c>
      <c r="G8422" s="211">
        <v>0.12365450118052655</v>
      </c>
      <c r="H8422" s="211">
        <v>0.11759665172669725</v>
      </c>
      <c r="I8422" s="211">
        <v>0.49705772995787922</v>
      </c>
      <c r="J8422" s="211">
        <v>0.42757377087047554</v>
      </c>
      <c r="K8422" s="211">
        <v>0.58298541978365115</v>
      </c>
      <c r="L8422" s="211">
        <v>0.27674458209361669</v>
      </c>
      <c r="M8422" s="211">
        <v>8.6911029054190889E-2</v>
      </c>
      <c r="N8422" s="211">
        <v>0.49579490472037602</v>
      </c>
      <c r="O8422" s="211">
        <v>0.74685989326969493</v>
      </c>
      <c r="P8422" s="211">
        <v>6.3454889852082863E-2</v>
      </c>
      <c r="Q8422" s="211">
        <v>4.8683116065678697E-2</v>
      </c>
      <c r="R8422" s="211">
        <v>0.41532405844627107</v>
      </c>
      <c r="S8422" s="211">
        <v>0.33518233889695359</v>
      </c>
      <c r="T8422" s="211">
        <v>0.59664619198359214</v>
      </c>
      <c r="U8422" s="211">
        <v>0.43244914193536943</v>
      </c>
      <c r="V8422" s="211">
        <v>7.0687723856632079E-2</v>
      </c>
      <c r="W8422" s="211">
        <v>0.47087573216342637</v>
      </c>
      <c r="X8422" s="211">
        <v>0.34298685555844288</v>
      </c>
      <c r="Y8422" s="211">
        <v>0.65701484498788909</v>
      </c>
      <c r="Z8422" s="211">
        <v>0.14061852003756015</v>
      </c>
      <c r="AA8422" s="212">
        <v>0.11958244565994024</v>
      </c>
    </row>
    <row r="8423" spans="1:27" x14ac:dyDescent="0.35">
      <c r="A8423" s="210" t="s">
        <v>9099</v>
      </c>
      <c r="B8423" s="217">
        <v>109.99929562714682</v>
      </c>
      <c r="C8423" s="211">
        <v>7.9152193290716585E-2</v>
      </c>
      <c r="D8423" s="211">
        <v>0.12498979270209111</v>
      </c>
      <c r="E8423" s="211">
        <v>8.31804903571461E-2</v>
      </c>
      <c r="F8423" s="211">
        <v>0.10062409965920122</v>
      </c>
      <c r="G8423" s="211">
        <v>0.12390045272877551</v>
      </c>
      <c r="H8423" s="211">
        <v>0.12539234163677843</v>
      </c>
      <c r="I8423" s="211">
        <v>0.51600930523698452</v>
      </c>
      <c r="J8423" s="211">
        <v>0.45347340944797154</v>
      </c>
      <c r="K8423" s="211">
        <v>0.63504896023213342</v>
      </c>
      <c r="L8423" s="211">
        <v>0.27745099919376148</v>
      </c>
      <c r="M8423" s="211">
        <v>0.10076945683058508</v>
      </c>
      <c r="N8423" s="211">
        <v>0.38955897760933572</v>
      </c>
      <c r="O8423" s="211">
        <v>0.6970191871513286</v>
      </c>
      <c r="P8423" s="211">
        <v>6.6143865492126044E-2</v>
      </c>
      <c r="Q8423" s="211">
        <v>0.13220497767995631</v>
      </c>
      <c r="R8423" s="211">
        <v>0.43830720642703452</v>
      </c>
      <c r="S8423" s="211">
        <v>0.35711340718233769</v>
      </c>
      <c r="T8423" s="211">
        <v>0.5080560242989125</v>
      </c>
      <c r="U8423" s="211">
        <v>0.33329862981209113</v>
      </c>
      <c r="V8423" s="211">
        <v>5.9808473576432875E-2</v>
      </c>
      <c r="W8423" s="211">
        <v>0.50459416405522795</v>
      </c>
      <c r="X8423" s="211">
        <v>0.32400926486048687</v>
      </c>
      <c r="Y8423" s="211">
        <v>0.60425033718006493</v>
      </c>
      <c r="Z8423" s="211">
        <v>0.14989820717152647</v>
      </c>
      <c r="AA8423" s="212">
        <v>0.12321503007025943</v>
      </c>
    </row>
    <row r="8424" spans="1:27" x14ac:dyDescent="0.35">
      <c r="A8424" s="210" t="s">
        <v>9100</v>
      </c>
      <c r="B8424" s="217">
        <v>114.14407496867564</v>
      </c>
      <c r="C8424" s="211">
        <v>5.6991184863037274E-2</v>
      </c>
      <c r="D8424" s="211">
        <v>0.1294889239092504</v>
      </c>
      <c r="E8424" s="211">
        <v>6.9838390507321199E-2</v>
      </c>
      <c r="F8424" s="211">
        <v>0.10636857368521559</v>
      </c>
      <c r="G8424" s="211">
        <v>0.12181535012082971</v>
      </c>
      <c r="H8424" s="211">
        <v>0.11607606349605218</v>
      </c>
      <c r="I8424" s="211">
        <v>0.50219174119521892</v>
      </c>
      <c r="J8424" s="211">
        <v>0.42596641880952418</v>
      </c>
      <c r="K8424" s="211">
        <v>0.6068247421249251</v>
      </c>
      <c r="L8424" s="211">
        <v>0.27386243376734343</v>
      </c>
      <c r="M8424" s="211">
        <v>8.0791635690113467E-2</v>
      </c>
      <c r="N8424" s="211">
        <v>0.38431711580267464</v>
      </c>
      <c r="O8424" s="211">
        <v>0.69765505765800384</v>
      </c>
      <c r="P8424" s="211">
        <v>6.662806290031334E-2</v>
      </c>
      <c r="Q8424" s="211">
        <v>0.10939509814357914</v>
      </c>
      <c r="R8424" s="211">
        <v>0.42926772375495903</v>
      </c>
      <c r="S8424" s="211">
        <v>0.40920557530865959</v>
      </c>
      <c r="T8424" s="211">
        <v>0.54295674149074513</v>
      </c>
      <c r="U8424" s="211">
        <v>0.3755463874541618</v>
      </c>
      <c r="V8424" s="211">
        <v>6.1773810024729425E-2</v>
      </c>
      <c r="W8424" s="211">
        <v>0.54549271261287779</v>
      </c>
      <c r="X8424" s="211">
        <v>0.40862476004216408</v>
      </c>
      <c r="Y8424" s="211">
        <v>0.78186088988103808</v>
      </c>
      <c r="Z8424" s="211">
        <v>0.14808096198294099</v>
      </c>
      <c r="AA8424" s="212">
        <v>0.11850765201173323</v>
      </c>
    </row>
    <row r="8425" spans="1:27" x14ac:dyDescent="0.35">
      <c r="A8425" s="210" t="s">
        <v>9101</v>
      </c>
      <c r="B8425" s="217">
        <v>115.6457585526523</v>
      </c>
      <c r="C8425" s="211">
        <v>7.3046680237513137E-2</v>
      </c>
      <c r="D8425" s="211">
        <v>0.13096488430978614</v>
      </c>
      <c r="E8425" s="211">
        <v>7.4022661449602928E-2</v>
      </c>
      <c r="F8425" s="211">
        <v>0.11385753884091655</v>
      </c>
      <c r="G8425" s="211">
        <v>0.11933786749204588</v>
      </c>
      <c r="H8425" s="211">
        <v>0.11993423599178436</v>
      </c>
      <c r="I8425" s="211">
        <v>0.52461676360541176</v>
      </c>
      <c r="J8425" s="211">
        <v>0.41260706861640029</v>
      </c>
      <c r="K8425" s="211">
        <v>0.53678485692225442</v>
      </c>
      <c r="L8425" s="211">
        <v>0.28034001073001391</v>
      </c>
      <c r="M8425" s="211">
        <v>0.10597768751064761</v>
      </c>
      <c r="N8425" s="211">
        <v>0.43270331769181103</v>
      </c>
      <c r="O8425" s="211">
        <v>0.73374098203147753</v>
      </c>
      <c r="P8425" s="211">
        <v>6.2027229565283767E-2</v>
      </c>
      <c r="Q8425" s="211">
        <v>8.6295932907759734E-2</v>
      </c>
      <c r="R8425" s="211">
        <v>0.39739484578544926</v>
      </c>
      <c r="S8425" s="211">
        <v>0.30247980929774887</v>
      </c>
      <c r="T8425" s="211">
        <v>0.49303108316230365</v>
      </c>
      <c r="U8425" s="211">
        <v>0.47467251262807125</v>
      </c>
      <c r="V8425" s="211">
        <v>6.4330415143589142E-2</v>
      </c>
      <c r="W8425" s="211">
        <v>0.48012471104157212</v>
      </c>
      <c r="X8425" s="211">
        <v>0.36080584847596087</v>
      </c>
      <c r="Y8425" s="211">
        <v>0.6735407257720476</v>
      </c>
      <c r="Z8425" s="211">
        <v>0.14402946587095708</v>
      </c>
      <c r="AA8425" s="212">
        <v>0.12034024223376766</v>
      </c>
    </row>
    <row r="8426" spans="1:27" x14ac:dyDescent="0.35">
      <c r="A8426" s="210" t="s">
        <v>9102</v>
      </c>
      <c r="B8426" s="217">
        <v>134.85589413716929</v>
      </c>
      <c r="C8426" s="211">
        <v>5.4130976355730998E-2</v>
      </c>
      <c r="D8426" s="211">
        <v>0.12170293154729528</v>
      </c>
      <c r="E8426" s="211">
        <v>7.7516849885962857E-2</v>
      </c>
      <c r="F8426" s="211">
        <v>0.10104181135332688</v>
      </c>
      <c r="G8426" s="211">
        <v>0.11820495133617089</v>
      </c>
      <c r="H8426" s="211">
        <v>0.1146988989903059</v>
      </c>
      <c r="I8426" s="211">
        <v>0.41533537796034226</v>
      </c>
      <c r="J8426" s="211">
        <v>0.46594168048325707</v>
      </c>
      <c r="K8426" s="211">
        <v>0.62336109026388342</v>
      </c>
      <c r="L8426" s="211">
        <v>0.27591983992628705</v>
      </c>
      <c r="M8426" s="211">
        <v>0.12255511742963107</v>
      </c>
      <c r="N8426" s="211">
        <v>0.3885296003892128</v>
      </c>
      <c r="O8426" s="211">
        <v>0.6564224210729388</v>
      </c>
      <c r="P8426" s="211">
        <v>6.7617939580522174E-2</v>
      </c>
      <c r="Q8426" s="211">
        <v>0.11871431949391509</v>
      </c>
      <c r="R8426" s="211">
        <v>0.44547415188791017</v>
      </c>
      <c r="S8426" s="211">
        <v>0.32053122537505729</v>
      </c>
      <c r="T8426" s="211">
        <v>0.5765456437961084</v>
      </c>
      <c r="U8426" s="211">
        <v>0.41732619687267758</v>
      </c>
      <c r="V8426" s="211">
        <v>9.6965535943918338E-2</v>
      </c>
      <c r="W8426" s="211">
        <v>0.63591060314954184</v>
      </c>
      <c r="X8426" s="211">
        <v>0.26483248944429066</v>
      </c>
      <c r="Y8426" s="211">
        <v>0.63010913379311317</v>
      </c>
      <c r="Z8426" s="211">
        <v>0.1491928234628325</v>
      </c>
      <c r="AA8426" s="212">
        <v>0.12706745599284106</v>
      </c>
    </row>
    <row r="8427" spans="1:27" x14ac:dyDescent="0.35">
      <c r="A8427" s="210" t="s">
        <v>9103</v>
      </c>
      <c r="B8427" s="217">
        <v>119.54006737174088</v>
      </c>
      <c r="C8427" s="211">
        <v>7.2972096546619084E-2</v>
      </c>
      <c r="D8427" s="211">
        <v>0.11688581479552607</v>
      </c>
      <c r="E8427" s="211">
        <v>7.3819503927688074E-2</v>
      </c>
      <c r="F8427" s="211">
        <v>8.6959328092573104E-2</v>
      </c>
      <c r="G8427" s="211">
        <v>0.12022367571734217</v>
      </c>
      <c r="H8427" s="211">
        <v>0.11611912550181266</v>
      </c>
      <c r="I8427" s="211">
        <v>0.48225728517889915</v>
      </c>
      <c r="J8427" s="211">
        <v>0.41902193865391796</v>
      </c>
      <c r="K8427" s="211">
        <v>0.62448351000367663</v>
      </c>
      <c r="L8427" s="211">
        <v>0.27422643893057597</v>
      </c>
      <c r="M8427" s="211">
        <v>9.0940880851066747E-2</v>
      </c>
      <c r="N8427" s="211">
        <v>0.37933869887080668</v>
      </c>
      <c r="O8427" s="211">
        <v>0.75992794743002001</v>
      </c>
      <c r="P8427" s="211">
        <v>6.2122999663903902E-2</v>
      </c>
      <c r="Q8427" s="211">
        <v>6.8506814355856926E-2</v>
      </c>
      <c r="R8427" s="211">
        <v>0.47132677325095079</v>
      </c>
      <c r="S8427" s="211">
        <v>0.37616514904913551</v>
      </c>
      <c r="T8427" s="211">
        <v>0.62457002003292383</v>
      </c>
      <c r="U8427" s="211">
        <v>0.41188374102541625</v>
      </c>
      <c r="V8427" s="211">
        <v>6.9186849889546043E-2</v>
      </c>
      <c r="W8427" s="211">
        <v>0.62547200983921125</v>
      </c>
      <c r="X8427" s="211">
        <v>0.40553433793773064</v>
      </c>
      <c r="Y8427" s="211">
        <v>0.70087791367962038</v>
      </c>
      <c r="Z8427" s="211">
        <v>0.14660455970729541</v>
      </c>
      <c r="AA8427" s="212">
        <v>0.11772125986829689</v>
      </c>
    </row>
    <row r="8428" spans="1:27" x14ac:dyDescent="0.35">
      <c r="A8428" s="210" t="s">
        <v>9104</v>
      </c>
      <c r="B8428" s="217">
        <v>142.33141562106326</v>
      </c>
      <c r="C8428" s="211">
        <v>4.6421194183105294E-2</v>
      </c>
      <c r="D8428" s="211">
        <v>0.13208853552150407</v>
      </c>
      <c r="E8428" s="211">
        <v>7.6278330580364415E-2</v>
      </c>
      <c r="F8428" s="211">
        <v>0.10796385998212107</v>
      </c>
      <c r="G8428" s="211">
        <v>0.12141893799633439</v>
      </c>
      <c r="H8428" s="211">
        <v>0.11594613741016224</v>
      </c>
      <c r="I8428" s="211">
        <v>0.48455708755827953</v>
      </c>
      <c r="J8428" s="211">
        <v>0.43966185068793756</v>
      </c>
      <c r="K8428" s="211">
        <v>0.64618155806092659</v>
      </c>
      <c r="L8428" s="211">
        <v>0.27492275970585894</v>
      </c>
      <c r="M8428" s="211">
        <v>9.514618942432386E-2</v>
      </c>
      <c r="N8428" s="211">
        <v>0.39208720438547573</v>
      </c>
      <c r="O8428" s="211">
        <v>0.57108263889402877</v>
      </c>
      <c r="P8428" s="211">
        <v>7.3111201227901101E-2</v>
      </c>
      <c r="Q8428" s="211">
        <v>9.0766273858409852E-2</v>
      </c>
      <c r="R8428" s="211">
        <v>0.45728706258916996</v>
      </c>
      <c r="S8428" s="211">
        <v>0.33408415654717555</v>
      </c>
      <c r="T8428" s="211">
        <v>0.54635284846698595</v>
      </c>
      <c r="U8428" s="211">
        <v>0.46978295902017542</v>
      </c>
      <c r="V8428" s="211">
        <v>7.2449630537391285E-2</v>
      </c>
      <c r="W8428" s="211">
        <v>0.5050235219600514</v>
      </c>
      <c r="X8428" s="211">
        <v>0.2410531804804332</v>
      </c>
      <c r="Y8428" s="211">
        <v>0.695632160059105</v>
      </c>
      <c r="Z8428" s="211">
        <v>0.14220170042218697</v>
      </c>
      <c r="AA8428" s="212">
        <v>0.11497474621259461</v>
      </c>
    </row>
    <row r="8429" spans="1:27" x14ac:dyDescent="0.35">
      <c r="A8429" s="210" t="s">
        <v>9105</v>
      </c>
      <c r="B8429" s="217">
        <v>154.92106640460753</v>
      </c>
      <c r="C8429" s="211">
        <v>7.9994425262106789E-2</v>
      </c>
      <c r="D8429" s="211">
        <v>0.12481419297817657</v>
      </c>
      <c r="E8429" s="211">
        <v>8.1429637042730374E-2</v>
      </c>
      <c r="F8429" s="211">
        <v>8.0539880633956965E-2</v>
      </c>
      <c r="G8429" s="211">
        <v>0.12065425428117019</v>
      </c>
      <c r="H8429" s="211">
        <v>0.10794686406417914</v>
      </c>
      <c r="I8429" s="211">
        <v>0.51470334165882581</v>
      </c>
      <c r="J8429" s="211">
        <v>0.47354667695633512</v>
      </c>
      <c r="K8429" s="211">
        <v>0.56233093209953211</v>
      </c>
      <c r="L8429" s="211">
        <v>0.27941256511041901</v>
      </c>
      <c r="M8429" s="211">
        <v>9.3793676306198642E-2</v>
      </c>
      <c r="N8429" s="211">
        <v>0.51171786511823325</v>
      </c>
      <c r="O8429" s="211">
        <v>0.78269090945960895</v>
      </c>
      <c r="P8429" s="211">
        <v>7.3888728408347121E-2</v>
      </c>
      <c r="Q8429" s="211">
        <v>8.317050201983657E-2</v>
      </c>
      <c r="R8429" s="211">
        <v>0.39531593053783115</v>
      </c>
      <c r="S8429" s="211">
        <v>0.38600365988816315</v>
      </c>
      <c r="T8429" s="211">
        <v>0.46827636074794471</v>
      </c>
      <c r="U8429" s="211">
        <v>0.50618025887156992</v>
      </c>
      <c r="V8429" s="211">
        <v>0.11421230777279572</v>
      </c>
      <c r="W8429" s="211">
        <v>0.55707549520801669</v>
      </c>
      <c r="X8429" s="211">
        <v>0.38228066820925394</v>
      </c>
      <c r="Y8429" s="211">
        <v>0.64741068076697805</v>
      </c>
      <c r="Z8429" s="211">
        <v>0.14951464419309757</v>
      </c>
      <c r="AA8429" s="212">
        <v>0.12402914428038112</v>
      </c>
    </row>
    <row r="8430" spans="1:27" x14ac:dyDescent="0.35">
      <c r="A8430" s="210" t="s">
        <v>9106</v>
      </c>
      <c r="B8430" s="217">
        <v>145.80978004854165</v>
      </c>
      <c r="C8430" s="211">
        <v>5.8279988056834403E-2</v>
      </c>
      <c r="D8430" s="211">
        <v>0.1226076965767143</v>
      </c>
      <c r="E8430" s="211">
        <v>7.4487778026406354E-2</v>
      </c>
      <c r="F8430" s="211">
        <v>8.9627706023050258E-2</v>
      </c>
      <c r="G8430" s="211">
        <v>0.12438448565553817</v>
      </c>
      <c r="H8430" s="211">
        <v>0.1129207597649986</v>
      </c>
      <c r="I8430" s="211">
        <v>0.52297936324336991</v>
      </c>
      <c r="J8430" s="211">
        <v>0.4210598206846744</v>
      </c>
      <c r="K8430" s="211">
        <v>0.60668213046158592</v>
      </c>
      <c r="L8430" s="211">
        <v>0.27336668359807414</v>
      </c>
      <c r="M8430" s="211">
        <v>0.11381819737912624</v>
      </c>
      <c r="N8430" s="211">
        <v>0.40955237738509748</v>
      </c>
      <c r="O8430" s="211">
        <v>0.70592397227810844</v>
      </c>
      <c r="P8430" s="211">
        <v>6.2037892988847897E-2</v>
      </c>
      <c r="Q8430" s="211">
        <v>5.0491434370062094E-2</v>
      </c>
      <c r="R8430" s="211">
        <v>0.38425408357174723</v>
      </c>
      <c r="S8430" s="211">
        <v>0.40532064985609978</v>
      </c>
      <c r="T8430" s="211">
        <v>0.48688149816599563</v>
      </c>
      <c r="U8430" s="211">
        <v>0.49814728292938854</v>
      </c>
      <c r="V8430" s="211">
        <v>0.11141947803613436</v>
      </c>
      <c r="W8430" s="211">
        <v>0.62604971352707217</v>
      </c>
      <c r="X8430" s="211">
        <v>0.30114413204415619</v>
      </c>
      <c r="Y8430" s="211">
        <v>0.65530671571637322</v>
      </c>
      <c r="Z8430" s="211">
        <v>0.14630920938198419</v>
      </c>
      <c r="AA8430" s="212">
        <v>0.11911426946116049</v>
      </c>
    </row>
    <row r="8431" spans="1:27" x14ac:dyDescent="0.35">
      <c r="A8431" s="210" t="s">
        <v>9107</v>
      </c>
      <c r="B8431" s="217">
        <v>120.41543615930286</v>
      </c>
      <c r="C8431" s="211">
        <v>6.114356773928388E-2</v>
      </c>
      <c r="D8431" s="211">
        <v>0.11870957661942994</v>
      </c>
      <c r="E8431" s="211">
        <v>7.6199196846592002E-2</v>
      </c>
      <c r="F8431" s="211">
        <v>0.11317697176573827</v>
      </c>
      <c r="G8431" s="211">
        <v>0.11569421632028276</v>
      </c>
      <c r="H8431" s="211">
        <v>0.11715284858808105</v>
      </c>
      <c r="I8431" s="211">
        <v>0.511812044419649</v>
      </c>
      <c r="J8431" s="211">
        <v>0.40108275621077377</v>
      </c>
      <c r="K8431" s="211">
        <v>0.59793807672844379</v>
      </c>
      <c r="L8431" s="211">
        <v>0.27477626184054471</v>
      </c>
      <c r="M8431" s="211">
        <v>8.6991112347785934E-2</v>
      </c>
      <c r="N8431" s="211">
        <v>0.36649107682830229</v>
      </c>
      <c r="O8431" s="211">
        <v>0.73225058322393577</v>
      </c>
      <c r="P8431" s="211">
        <v>6.8832774195879104E-2</v>
      </c>
      <c r="Q8431" s="211">
        <v>0.11223423798386216</v>
      </c>
      <c r="R8431" s="211">
        <v>0.4472175016943572</v>
      </c>
      <c r="S8431" s="211">
        <v>0.31216735989457034</v>
      </c>
      <c r="T8431" s="211">
        <v>0.59128533046563847</v>
      </c>
      <c r="U8431" s="211">
        <v>0.41283591818316168</v>
      </c>
      <c r="V8431" s="211">
        <v>7.3429404722724523E-2</v>
      </c>
      <c r="W8431" s="211">
        <v>0.60159173452937675</v>
      </c>
      <c r="X8431" s="211">
        <v>0.32707149890210685</v>
      </c>
      <c r="Y8431" s="211">
        <v>0.72836306885152546</v>
      </c>
      <c r="Z8431" s="211">
        <v>0.13948558251607995</v>
      </c>
      <c r="AA8431" s="212">
        <v>0.12336026543332072</v>
      </c>
    </row>
    <row r="8432" spans="1:27" x14ac:dyDescent="0.35">
      <c r="A8432" s="210" t="s">
        <v>9108</v>
      </c>
      <c r="B8432" s="217">
        <v>114.89624550524231</v>
      </c>
      <c r="C8432" s="211">
        <v>5.7741054028141843E-2</v>
      </c>
      <c r="D8432" s="211">
        <v>0.12395132411377621</v>
      </c>
      <c r="E8432" s="211">
        <v>7.6022160462232063E-2</v>
      </c>
      <c r="F8432" s="211">
        <v>0.11662231881392576</v>
      </c>
      <c r="G8432" s="211">
        <v>0.12496220811157881</v>
      </c>
      <c r="H8432" s="211">
        <v>0.1251167515454161</v>
      </c>
      <c r="I8432" s="211">
        <v>0.50512931912323822</v>
      </c>
      <c r="J8432" s="211">
        <v>0.47250190750262344</v>
      </c>
      <c r="K8432" s="211">
        <v>0.58856038999061033</v>
      </c>
      <c r="L8432" s="211">
        <v>0.2794964069374215</v>
      </c>
      <c r="M8432" s="211">
        <v>0.11075866247422092</v>
      </c>
      <c r="N8432" s="211">
        <v>0.44320565285044533</v>
      </c>
      <c r="O8432" s="211">
        <v>0.7462583528801392</v>
      </c>
      <c r="P8432" s="211">
        <v>6.4661971963615922E-2</v>
      </c>
      <c r="Q8432" s="211">
        <v>6.7374036846865035E-2</v>
      </c>
      <c r="R8432" s="211">
        <v>0.44853379709208735</v>
      </c>
      <c r="S8432" s="211">
        <v>0.32575155316106763</v>
      </c>
      <c r="T8432" s="211">
        <v>0.58394804963130909</v>
      </c>
      <c r="U8432" s="211">
        <v>0.34884089198920865</v>
      </c>
      <c r="V8432" s="211">
        <v>6.0202467610132926E-2</v>
      </c>
      <c r="W8432" s="211">
        <v>0.60241955520230972</v>
      </c>
      <c r="X8432" s="211">
        <v>0.28209217452336793</v>
      </c>
      <c r="Y8432" s="211">
        <v>0.72845835541320925</v>
      </c>
      <c r="Z8432" s="211">
        <v>0.14265977582137471</v>
      </c>
      <c r="AA8432" s="212">
        <v>0.12312493866283016</v>
      </c>
    </row>
    <row r="8433" spans="1:27" x14ac:dyDescent="0.35">
      <c r="A8433" s="210" t="s">
        <v>9109</v>
      </c>
      <c r="B8433" s="217">
        <v>123.89145696991024</v>
      </c>
      <c r="C8433" s="211">
        <v>5.7451152974482597E-2</v>
      </c>
      <c r="D8433" s="211">
        <v>0.12906038246462317</v>
      </c>
      <c r="E8433" s="211">
        <v>7.0895530948619362E-2</v>
      </c>
      <c r="F8433" s="211">
        <v>8.5926629575187069E-2</v>
      </c>
      <c r="G8433" s="211">
        <v>0.11703168107423578</v>
      </c>
      <c r="H8433" s="211">
        <v>0.11718849901375419</v>
      </c>
      <c r="I8433" s="211">
        <v>0.46823513007021833</v>
      </c>
      <c r="J8433" s="211">
        <v>0.4249013811440418</v>
      </c>
      <c r="K8433" s="211">
        <v>0.6424302538629737</v>
      </c>
      <c r="L8433" s="211">
        <v>0.26983410469151764</v>
      </c>
      <c r="M8433" s="211">
        <v>9.3694629121681597E-2</v>
      </c>
      <c r="N8433" s="211">
        <v>0.45760646554654938</v>
      </c>
      <c r="O8433" s="211">
        <v>0.72057946371998804</v>
      </c>
      <c r="P8433" s="211">
        <v>6.4818363385749381E-2</v>
      </c>
      <c r="Q8433" s="211">
        <v>5.8029490197199579E-2</v>
      </c>
      <c r="R8433" s="211">
        <v>0.4957127178247846</v>
      </c>
      <c r="S8433" s="211">
        <v>0.43161555138253799</v>
      </c>
      <c r="T8433" s="211">
        <v>0.58751451423498302</v>
      </c>
      <c r="U8433" s="211">
        <v>0.34538548498907384</v>
      </c>
      <c r="V8433" s="211">
        <v>9.1190031074605118E-2</v>
      </c>
      <c r="W8433" s="211">
        <v>0.5116696405560045</v>
      </c>
      <c r="X8433" s="211">
        <v>0.34512583392324592</v>
      </c>
      <c r="Y8433" s="211">
        <v>0.72418304692629554</v>
      </c>
      <c r="Z8433" s="211">
        <v>0.14932631507579988</v>
      </c>
      <c r="AA8433" s="212">
        <v>0.12227128888724709</v>
      </c>
    </row>
    <row r="8434" spans="1:27" x14ac:dyDescent="0.35">
      <c r="A8434" s="210" t="s">
        <v>9110</v>
      </c>
      <c r="B8434" s="217">
        <v>178.19158391820858</v>
      </c>
      <c r="C8434" s="211">
        <v>7.2555818006247205E-2</v>
      </c>
      <c r="D8434" s="211">
        <v>0.12180697783233244</v>
      </c>
      <c r="E8434" s="211">
        <v>7.4320740620567829E-2</v>
      </c>
      <c r="F8434" s="211">
        <v>9.2518734013252307E-2</v>
      </c>
      <c r="G8434" s="211">
        <v>0.12370377818761509</v>
      </c>
      <c r="H8434" s="211">
        <v>0.11900857468762621</v>
      </c>
      <c r="I8434" s="211">
        <v>0.51287219832961328</v>
      </c>
      <c r="J8434" s="211">
        <v>0.43780915749795468</v>
      </c>
      <c r="K8434" s="211">
        <v>0.59089910411355506</v>
      </c>
      <c r="L8434" s="211">
        <v>0.27227783776638881</v>
      </c>
      <c r="M8434" s="211">
        <v>0.10901993062467723</v>
      </c>
      <c r="N8434" s="211">
        <v>0.3646427684080461</v>
      </c>
      <c r="O8434" s="211">
        <v>0.60671772417088499</v>
      </c>
      <c r="P8434" s="211">
        <v>6.7703938119676801E-2</v>
      </c>
      <c r="Q8434" s="211">
        <v>7.3758183545493114E-2</v>
      </c>
      <c r="R8434" s="211">
        <v>0.46161370074893215</v>
      </c>
      <c r="S8434" s="211">
        <v>0.29885779602046658</v>
      </c>
      <c r="T8434" s="211">
        <v>0.53483107752679826</v>
      </c>
      <c r="U8434" s="211">
        <v>0.4099330401880647</v>
      </c>
      <c r="V8434" s="211">
        <v>0.19482632664476709</v>
      </c>
      <c r="W8434" s="211">
        <v>0.53559514587309798</v>
      </c>
      <c r="X8434" s="211">
        <v>0.26579170745604169</v>
      </c>
      <c r="Y8434" s="211">
        <v>0.68432867064850567</v>
      </c>
      <c r="Z8434" s="211">
        <v>0.14826469036137083</v>
      </c>
      <c r="AA8434" s="212">
        <v>0.11877511611298733</v>
      </c>
    </row>
    <row r="8435" spans="1:27" x14ac:dyDescent="0.35">
      <c r="A8435" s="210" t="s">
        <v>9111</v>
      </c>
      <c r="B8435" s="217">
        <v>174.24237879511884</v>
      </c>
      <c r="C8435" s="211">
        <v>6.0547419551904208E-2</v>
      </c>
      <c r="D8435" s="211">
        <v>0.12268410306093491</v>
      </c>
      <c r="E8435" s="211">
        <v>7.7477518064051232E-2</v>
      </c>
      <c r="F8435" s="211">
        <v>0.11544778798714052</v>
      </c>
      <c r="G8435" s="211">
        <v>0.12415814598822177</v>
      </c>
      <c r="H8435" s="211">
        <v>0.11229088959956068</v>
      </c>
      <c r="I8435" s="211">
        <v>0.48202248957240351</v>
      </c>
      <c r="J8435" s="211">
        <v>0.44476110097738769</v>
      </c>
      <c r="K8435" s="211">
        <v>0.63308581138408859</v>
      </c>
      <c r="L8435" s="211">
        <v>0.27222491292900725</v>
      </c>
      <c r="M8435" s="211">
        <v>0.10653169788898155</v>
      </c>
      <c r="N8435" s="211">
        <v>0.41997917771446291</v>
      </c>
      <c r="O8435" s="211">
        <v>0.63304134873097284</v>
      </c>
      <c r="P8435" s="211">
        <v>6.9589005713606794E-2</v>
      </c>
      <c r="Q8435" s="211">
        <v>5.1489253295871451E-2</v>
      </c>
      <c r="R8435" s="211">
        <v>0.4157588535926201</v>
      </c>
      <c r="S8435" s="211">
        <v>0.29826164165471997</v>
      </c>
      <c r="T8435" s="211">
        <v>0.58415064327414756</v>
      </c>
      <c r="U8435" s="211">
        <v>0.55458949476009867</v>
      </c>
      <c r="V8435" s="211">
        <v>0.126141591525605</v>
      </c>
      <c r="W8435" s="211">
        <v>0.56977729433357538</v>
      </c>
      <c r="X8435" s="211">
        <v>0.43648293135192689</v>
      </c>
      <c r="Y8435" s="211">
        <v>0.6687766454906372</v>
      </c>
      <c r="Z8435" s="211">
        <v>0.14845281680129246</v>
      </c>
      <c r="AA8435" s="212">
        <v>0.12040602305857233</v>
      </c>
    </row>
    <row r="8436" spans="1:27" x14ac:dyDescent="0.35">
      <c r="A8436" s="210" t="s">
        <v>9112</v>
      </c>
      <c r="B8436" s="217">
        <v>109.49587326816497</v>
      </c>
      <c r="C8436" s="211">
        <v>7.0162631938692696E-2</v>
      </c>
      <c r="D8436" s="211">
        <v>0.13013591619921311</v>
      </c>
      <c r="E8436" s="211">
        <v>7.2270175928336886E-2</v>
      </c>
      <c r="F8436" s="211">
        <v>0.10807865266613671</v>
      </c>
      <c r="G8436" s="211">
        <v>0.11959325329496648</v>
      </c>
      <c r="H8436" s="211">
        <v>0.10201842688173358</v>
      </c>
      <c r="I8436" s="211">
        <v>0.4700923414252941</v>
      </c>
      <c r="J8436" s="211">
        <v>0.46842393998545545</v>
      </c>
      <c r="K8436" s="211">
        <v>0.63130709028141252</v>
      </c>
      <c r="L8436" s="211">
        <v>0.27943645733727973</v>
      </c>
      <c r="M8436" s="211">
        <v>8.6809789746566557E-2</v>
      </c>
      <c r="N8436" s="211">
        <v>0.50277053654767812</v>
      </c>
      <c r="O8436" s="211">
        <v>0.64433178915309941</v>
      </c>
      <c r="P8436" s="211">
        <v>6.8829900269951352E-2</v>
      </c>
      <c r="Q8436" s="211">
        <v>4.5681717153926667E-2</v>
      </c>
      <c r="R8436" s="211">
        <v>0.41412213713488366</v>
      </c>
      <c r="S8436" s="211">
        <v>0.35415253866736007</v>
      </c>
      <c r="T8436" s="211">
        <v>0.50304602967168011</v>
      </c>
      <c r="U8436" s="211">
        <v>0.378973537584533</v>
      </c>
      <c r="V8436" s="211">
        <v>6.1151808455648382E-2</v>
      </c>
      <c r="W8436" s="211">
        <v>0.583121600815246</v>
      </c>
      <c r="X8436" s="211">
        <v>0.28247461271514973</v>
      </c>
      <c r="Y8436" s="211">
        <v>0.63226465760417938</v>
      </c>
      <c r="Z8436" s="211">
        <v>0.14672126624233955</v>
      </c>
      <c r="AA8436" s="212">
        <v>0.12171693632318964</v>
      </c>
    </row>
    <row r="8437" spans="1:27" x14ac:dyDescent="0.35">
      <c r="A8437" s="210" t="s">
        <v>9113</v>
      </c>
      <c r="B8437" s="217">
        <v>115.78879872663124</v>
      </c>
      <c r="C8437" s="211">
        <v>6.2769293202199511E-2</v>
      </c>
      <c r="D8437" s="211">
        <v>0.12598222347671903</v>
      </c>
      <c r="E8437" s="211">
        <v>7.4911802749189502E-2</v>
      </c>
      <c r="F8437" s="211">
        <v>9.0372002593425232E-2</v>
      </c>
      <c r="G8437" s="211">
        <v>0.12368650979550352</v>
      </c>
      <c r="H8437" s="211">
        <v>0.1035420854606358</v>
      </c>
      <c r="I8437" s="211">
        <v>0.51141958183177616</v>
      </c>
      <c r="J8437" s="211">
        <v>0.46641203178959867</v>
      </c>
      <c r="K8437" s="211">
        <v>0.5309272667910282</v>
      </c>
      <c r="L8437" s="211">
        <v>0.27507339123375718</v>
      </c>
      <c r="M8437" s="211">
        <v>0.10896803408185478</v>
      </c>
      <c r="N8437" s="211">
        <v>0.37705264330556604</v>
      </c>
      <c r="O8437" s="211">
        <v>0.70055125724534473</v>
      </c>
      <c r="P8437" s="211">
        <v>6.8469799936174192E-2</v>
      </c>
      <c r="Q8437" s="211">
        <v>8.1691048683243186E-2</v>
      </c>
      <c r="R8437" s="211">
        <v>0.41401021113315772</v>
      </c>
      <c r="S8437" s="211">
        <v>0.314619589482384</v>
      </c>
      <c r="T8437" s="211">
        <v>0.57912493572916246</v>
      </c>
      <c r="U8437" s="211">
        <v>0.40221517370620674</v>
      </c>
      <c r="V8437" s="211">
        <v>6.3258965829005115E-2</v>
      </c>
      <c r="W8437" s="211">
        <v>0.51892931996814728</v>
      </c>
      <c r="X8437" s="211">
        <v>0.35420739228173981</v>
      </c>
      <c r="Y8437" s="211">
        <v>0.68106486124307286</v>
      </c>
      <c r="Z8437" s="211">
        <v>0.14451604806202212</v>
      </c>
      <c r="AA8437" s="212">
        <v>0.12177332080796692</v>
      </c>
    </row>
    <row r="8438" spans="1:27" x14ac:dyDescent="0.35">
      <c r="A8438" s="210" t="s">
        <v>9114</v>
      </c>
      <c r="B8438" s="217">
        <v>146.23220091499755</v>
      </c>
      <c r="C8438" s="211">
        <v>8.878402463525277E-2</v>
      </c>
      <c r="D8438" s="211">
        <v>0.12128313850647952</v>
      </c>
      <c r="E8438" s="211">
        <v>7.6503544879780908E-2</v>
      </c>
      <c r="F8438" s="211">
        <v>0.10460590602473219</v>
      </c>
      <c r="G8438" s="211">
        <v>0.12515302794421523</v>
      </c>
      <c r="H8438" s="211">
        <v>0.1006423749807233</v>
      </c>
      <c r="I8438" s="211">
        <v>0.48244065601959024</v>
      </c>
      <c r="J8438" s="211">
        <v>0.38740230740775311</v>
      </c>
      <c r="K8438" s="211">
        <v>0.59241951466689513</v>
      </c>
      <c r="L8438" s="211">
        <v>0.27785732306378774</v>
      </c>
      <c r="M8438" s="211">
        <v>0.11073357990549421</v>
      </c>
      <c r="N8438" s="211">
        <v>0.4804326024802234</v>
      </c>
      <c r="O8438" s="211">
        <v>0.70134795958717955</v>
      </c>
      <c r="P8438" s="211">
        <v>6.5375356689124753E-2</v>
      </c>
      <c r="Q8438" s="211">
        <v>8.3321555088655297E-2</v>
      </c>
      <c r="R8438" s="211">
        <v>0.46713977866168688</v>
      </c>
      <c r="S8438" s="211">
        <v>0.28125532538959508</v>
      </c>
      <c r="T8438" s="211">
        <v>0.52308526210231343</v>
      </c>
      <c r="U8438" s="211">
        <v>0.46219924111347194</v>
      </c>
      <c r="V8438" s="211">
        <v>0.10477520878974518</v>
      </c>
      <c r="W8438" s="211">
        <v>0.61072955454846245</v>
      </c>
      <c r="X8438" s="211">
        <v>0.34366755309139829</v>
      </c>
      <c r="Y8438" s="211">
        <v>0.71486474038201231</v>
      </c>
      <c r="Z8438" s="211">
        <v>0.14516556191424124</v>
      </c>
      <c r="AA8438" s="212">
        <v>0.12348115886742783</v>
      </c>
    </row>
    <row r="8439" spans="1:27" x14ac:dyDescent="0.35">
      <c r="A8439" s="210" t="s">
        <v>9115</v>
      </c>
      <c r="B8439" s="217">
        <v>117.27285687738905</v>
      </c>
      <c r="C8439" s="211">
        <v>7.6480012431525357E-2</v>
      </c>
      <c r="D8439" s="211">
        <v>0.12567589147925093</v>
      </c>
      <c r="E8439" s="211">
        <v>7.2638442766177674E-2</v>
      </c>
      <c r="F8439" s="211">
        <v>9.6658782670711291E-2</v>
      </c>
      <c r="G8439" s="211">
        <v>0.1189924816814692</v>
      </c>
      <c r="H8439" s="211">
        <v>0.12273209703838228</v>
      </c>
      <c r="I8439" s="211">
        <v>0.5225637004874496</v>
      </c>
      <c r="J8439" s="211">
        <v>0.44588913148712034</v>
      </c>
      <c r="K8439" s="211">
        <v>0.58570986042711082</v>
      </c>
      <c r="L8439" s="211">
        <v>0.27460854847135552</v>
      </c>
      <c r="M8439" s="211">
        <v>0.10053180185967192</v>
      </c>
      <c r="N8439" s="211">
        <v>0.46860318856045691</v>
      </c>
      <c r="O8439" s="211">
        <v>0.69994027557464245</v>
      </c>
      <c r="P8439" s="211">
        <v>6.9383730871458438E-2</v>
      </c>
      <c r="Q8439" s="211">
        <v>0.12664438024366939</v>
      </c>
      <c r="R8439" s="211">
        <v>0.36812640606000469</v>
      </c>
      <c r="S8439" s="211">
        <v>0.31024796768982787</v>
      </c>
      <c r="T8439" s="211">
        <v>0.52644266393690597</v>
      </c>
      <c r="U8439" s="211">
        <v>0.38663249856263193</v>
      </c>
      <c r="V8439" s="211">
        <v>5.9492931066535443E-2</v>
      </c>
      <c r="W8439" s="211">
        <v>0.56720537433435014</v>
      </c>
      <c r="X8439" s="211">
        <v>0.28276961167360642</v>
      </c>
      <c r="Y8439" s="211">
        <v>0.58472110152379875</v>
      </c>
      <c r="Z8439" s="211">
        <v>0.14731525757007305</v>
      </c>
      <c r="AA8439" s="212">
        <v>0.11926764023158175</v>
      </c>
    </row>
    <row r="8440" spans="1:27" x14ac:dyDescent="0.35">
      <c r="A8440" s="210" t="s">
        <v>9116</v>
      </c>
      <c r="B8440" s="217">
        <v>125.5233857611433</v>
      </c>
      <c r="C8440" s="211">
        <v>6.3643074234348382E-2</v>
      </c>
      <c r="D8440" s="211">
        <v>0.11790606820453828</v>
      </c>
      <c r="E8440" s="211">
        <v>7.3677728708263612E-2</v>
      </c>
      <c r="F8440" s="211">
        <v>7.6918516565078032E-2</v>
      </c>
      <c r="G8440" s="211">
        <v>0.12360222944769923</v>
      </c>
      <c r="H8440" s="211">
        <v>0.11346907693614947</v>
      </c>
      <c r="I8440" s="211">
        <v>0.45308109468548657</v>
      </c>
      <c r="J8440" s="211">
        <v>0.46885003759859822</v>
      </c>
      <c r="K8440" s="211">
        <v>0.53464918695983243</v>
      </c>
      <c r="L8440" s="211">
        <v>0.27453238212117081</v>
      </c>
      <c r="M8440" s="211">
        <v>8.6055753054412931E-2</v>
      </c>
      <c r="N8440" s="211">
        <v>0.51721396712483747</v>
      </c>
      <c r="O8440" s="211">
        <v>0.62299036614766035</v>
      </c>
      <c r="P8440" s="211">
        <v>6.9925060878025816E-2</v>
      </c>
      <c r="Q8440" s="211">
        <v>0.13217965532042747</v>
      </c>
      <c r="R8440" s="211">
        <v>0.44821946701133958</v>
      </c>
      <c r="S8440" s="211">
        <v>0.32401075344224234</v>
      </c>
      <c r="T8440" s="211">
        <v>0.52806806914954219</v>
      </c>
      <c r="U8440" s="211">
        <v>0.42648551995120076</v>
      </c>
      <c r="V8440" s="211">
        <v>9.4782685653283863E-2</v>
      </c>
      <c r="W8440" s="211">
        <v>0.52949771683557445</v>
      </c>
      <c r="X8440" s="211">
        <v>0.34018337813019667</v>
      </c>
      <c r="Y8440" s="211">
        <v>0.60142622469185614</v>
      </c>
      <c r="Z8440" s="211">
        <v>0.14439720812734763</v>
      </c>
      <c r="AA8440" s="212">
        <v>0.12022235252595952</v>
      </c>
    </row>
    <row r="8441" spans="1:27" x14ac:dyDescent="0.35">
      <c r="A8441" s="210" t="s">
        <v>9117</v>
      </c>
      <c r="B8441" s="217">
        <v>133.56165226571531</v>
      </c>
      <c r="C8441" s="211">
        <v>4.8176371180591857E-2</v>
      </c>
      <c r="D8441" s="211">
        <v>0.12946642818073165</v>
      </c>
      <c r="E8441" s="211">
        <v>7.9616165934625477E-2</v>
      </c>
      <c r="F8441" s="211">
        <v>0.10761441039921726</v>
      </c>
      <c r="G8441" s="211">
        <v>0.12055718336045734</v>
      </c>
      <c r="H8441" s="211">
        <v>0.11881454286427448</v>
      </c>
      <c r="I8441" s="211">
        <v>0.52365266779605923</v>
      </c>
      <c r="J8441" s="211">
        <v>0.38957295208419057</v>
      </c>
      <c r="K8441" s="211">
        <v>0.59913502881509417</v>
      </c>
      <c r="L8441" s="211">
        <v>0.27589560894026088</v>
      </c>
      <c r="M8441" s="211">
        <v>8.4235447644918804E-2</v>
      </c>
      <c r="N8441" s="211">
        <v>0.52153508312906527</v>
      </c>
      <c r="O8441" s="211">
        <v>0.728904642626234</v>
      </c>
      <c r="P8441" s="211">
        <v>6.1623186390187164E-2</v>
      </c>
      <c r="Q8441" s="211">
        <v>6.3208651647288755E-2</v>
      </c>
      <c r="R8441" s="211">
        <v>0.44883266814033063</v>
      </c>
      <c r="S8441" s="211">
        <v>0.3365946462824041</v>
      </c>
      <c r="T8441" s="211">
        <v>0.56618344853036429</v>
      </c>
      <c r="U8441" s="211">
        <v>0.47240129126746389</v>
      </c>
      <c r="V8441" s="211">
        <v>0.10653827338697008</v>
      </c>
      <c r="W8441" s="211">
        <v>0.51521831298053378</v>
      </c>
      <c r="X8441" s="211">
        <v>0.3651872052188192</v>
      </c>
      <c r="Y8441" s="211">
        <v>0.60677317964993271</v>
      </c>
      <c r="Z8441" s="211">
        <v>0.1486534478323564</v>
      </c>
      <c r="AA8441" s="212">
        <v>0.1191650821429092</v>
      </c>
    </row>
    <row r="8442" spans="1:27" x14ac:dyDescent="0.35">
      <c r="A8442" s="210" t="s">
        <v>9118</v>
      </c>
      <c r="B8442" s="217">
        <v>134.82683364934297</v>
      </c>
      <c r="C8442" s="211">
        <v>6.2838008555912317E-2</v>
      </c>
      <c r="D8442" s="211">
        <v>0.12853716228847903</v>
      </c>
      <c r="E8442" s="211">
        <v>7.7649391956477201E-2</v>
      </c>
      <c r="F8442" s="211">
        <v>9.8004610074680781E-2</v>
      </c>
      <c r="G8442" s="211">
        <v>0.11751436132638933</v>
      </c>
      <c r="H8442" s="211">
        <v>0.11129824257610572</v>
      </c>
      <c r="I8442" s="211">
        <v>0.5170384015735372</v>
      </c>
      <c r="J8442" s="211">
        <v>0.44006954606563425</v>
      </c>
      <c r="K8442" s="211">
        <v>0.64626561367997715</v>
      </c>
      <c r="L8442" s="211">
        <v>0.27571629492779487</v>
      </c>
      <c r="M8442" s="211">
        <v>0.10185667428995512</v>
      </c>
      <c r="N8442" s="211">
        <v>0.4689439866748415</v>
      </c>
      <c r="O8442" s="211">
        <v>0.54093818892663559</v>
      </c>
      <c r="P8442" s="211">
        <v>6.9542947116703113E-2</v>
      </c>
      <c r="Q8442" s="211">
        <v>9.2541744040955456E-2</v>
      </c>
      <c r="R8442" s="211">
        <v>0.44951956401633686</v>
      </c>
      <c r="S8442" s="211">
        <v>0.37321109678825271</v>
      </c>
      <c r="T8442" s="211">
        <v>0.54291135083293662</v>
      </c>
      <c r="U8442" s="211">
        <v>0.39038170428186647</v>
      </c>
      <c r="V8442" s="211">
        <v>9.5210435128185694E-2</v>
      </c>
      <c r="W8442" s="211">
        <v>0.54174740314776204</v>
      </c>
      <c r="X8442" s="211">
        <v>0.25364449937790151</v>
      </c>
      <c r="Y8442" s="211">
        <v>0.76821353176266727</v>
      </c>
      <c r="Z8442" s="211">
        <v>0.1471516562675633</v>
      </c>
      <c r="AA8442" s="212">
        <v>0.1262787401911773</v>
      </c>
    </row>
    <row r="8443" spans="1:27" x14ac:dyDescent="0.35">
      <c r="A8443" s="210" t="s">
        <v>9119</v>
      </c>
      <c r="B8443" s="217">
        <v>131.13709572226554</v>
      </c>
      <c r="C8443" s="211">
        <v>7.0599944489659755E-2</v>
      </c>
      <c r="D8443" s="211">
        <v>0.13128759243955904</v>
      </c>
      <c r="E8443" s="211">
        <v>7.5333248766174837E-2</v>
      </c>
      <c r="F8443" s="211">
        <v>9.5766015827147263E-2</v>
      </c>
      <c r="G8443" s="211">
        <v>0.12364905595590615</v>
      </c>
      <c r="H8443" s="211">
        <v>0.11281642367923282</v>
      </c>
      <c r="I8443" s="211">
        <v>0.51783434992057298</v>
      </c>
      <c r="J8443" s="211">
        <v>0.41225685043834209</v>
      </c>
      <c r="K8443" s="211">
        <v>0.59763646956192051</v>
      </c>
      <c r="L8443" s="211">
        <v>0.28129892487118346</v>
      </c>
      <c r="M8443" s="211">
        <v>9.9128377183291538E-2</v>
      </c>
      <c r="N8443" s="211">
        <v>0.41811839546852214</v>
      </c>
      <c r="O8443" s="211">
        <v>0.77501609511848546</v>
      </c>
      <c r="P8443" s="211">
        <v>6.9357943513414941E-2</v>
      </c>
      <c r="Q8443" s="211">
        <v>8.2400622334029922E-2</v>
      </c>
      <c r="R8443" s="211">
        <v>0.43009679054877681</v>
      </c>
      <c r="S8443" s="211">
        <v>0.27725376071937802</v>
      </c>
      <c r="T8443" s="211">
        <v>0.53652666495623702</v>
      </c>
      <c r="U8443" s="211">
        <v>0.36666782331311676</v>
      </c>
      <c r="V8443" s="211">
        <v>0.1277216681799716</v>
      </c>
      <c r="W8443" s="211">
        <v>0.52395256862527939</v>
      </c>
      <c r="X8443" s="211">
        <v>0.23253555377935284</v>
      </c>
      <c r="Y8443" s="211">
        <v>0.60312013580139545</v>
      </c>
      <c r="Z8443" s="211">
        <v>0.14643571027824681</v>
      </c>
      <c r="AA8443" s="212">
        <v>0.12668526733329938</v>
      </c>
    </row>
    <row r="8444" spans="1:27" x14ac:dyDescent="0.35">
      <c r="A8444" s="210" t="s">
        <v>9120</v>
      </c>
      <c r="B8444" s="217">
        <v>154.27774874676913</v>
      </c>
      <c r="C8444" s="211">
        <v>5.7266356307587342E-2</v>
      </c>
      <c r="D8444" s="211">
        <v>0.12413440932174957</v>
      </c>
      <c r="E8444" s="211">
        <v>7.9695581076914782E-2</v>
      </c>
      <c r="F8444" s="211">
        <v>8.3760538697026835E-2</v>
      </c>
      <c r="G8444" s="211">
        <v>0.12177122268049803</v>
      </c>
      <c r="H8444" s="211">
        <v>0.12232117240257416</v>
      </c>
      <c r="I8444" s="211">
        <v>0.50390945944231635</v>
      </c>
      <c r="J8444" s="211">
        <v>0.42281522783266873</v>
      </c>
      <c r="K8444" s="211">
        <v>0.62546982292607134</v>
      </c>
      <c r="L8444" s="211">
        <v>0.27438665799329287</v>
      </c>
      <c r="M8444" s="211">
        <v>9.1365440848157023E-2</v>
      </c>
      <c r="N8444" s="211">
        <v>0.42499561731887198</v>
      </c>
      <c r="O8444" s="211">
        <v>0.66061833132308223</v>
      </c>
      <c r="P8444" s="211">
        <v>6.3575157278353625E-2</v>
      </c>
      <c r="Q8444" s="211">
        <v>9.1411017449932561E-2</v>
      </c>
      <c r="R8444" s="211">
        <v>0.37621551518128932</v>
      </c>
      <c r="S8444" s="211">
        <v>0.33566731947024958</v>
      </c>
      <c r="T8444" s="211">
        <v>0.49985873895635058</v>
      </c>
      <c r="U8444" s="211">
        <v>0.52056238871051463</v>
      </c>
      <c r="V8444" s="211">
        <v>0.14497581183827563</v>
      </c>
      <c r="W8444" s="211">
        <v>0.59793919551037511</v>
      </c>
      <c r="X8444" s="211">
        <v>0.27924403507396817</v>
      </c>
      <c r="Y8444" s="211">
        <v>0.65736850088868959</v>
      </c>
      <c r="Z8444" s="211">
        <v>0.14828810356265437</v>
      </c>
      <c r="AA8444" s="212">
        <v>0.12202917615854611</v>
      </c>
    </row>
    <row r="8445" spans="1:27" x14ac:dyDescent="0.35">
      <c r="A8445" s="210" t="s">
        <v>9121</v>
      </c>
      <c r="B8445" s="217">
        <v>172.77913211944602</v>
      </c>
      <c r="C8445" s="211">
        <v>6.3362814996802935E-2</v>
      </c>
      <c r="D8445" s="211">
        <v>0.12721162167361644</v>
      </c>
      <c r="E8445" s="211">
        <v>8.4674612374103328E-2</v>
      </c>
      <c r="F8445" s="211">
        <v>9.1634850266607712E-2</v>
      </c>
      <c r="G8445" s="211">
        <v>0.11553220011643564</v>
      </c>
      <c r="H8445" s="211">
        <v>0.12044446117164796</v>
      </c>
      <c r="I8445" s="211">
        <v>0.52148845034953584</v>
      </c>
      <c r="J8445" s="211">
        <v>0.46571323623486105</v>
      </c>
      <c r="K8445" s="211">
        <v>0.57067702737367287</v>
      </c>
      <c r="L8445" s="211">
        <v>0.27135000097611228</v>
      </c>
      <c r="M8445" s="211">
        <v>9.8111839688115807E-2</v>
      </c>
      <c r="N8445" s="211">
        <v>0.53164698972992375</v>
      </c>
      <c r="O8445" s="211">
        <v>0.77181337856053067</v>
      </c>
      <c r="P8445" s="211">
        <v>6.9320501881180219E-2</v>
      </c>
      <c r="Q8445" s="211">
        <v>7.6992451980200702E-2</v>
      </c>
      <c r="R8445" s="211">
        <v>0.39460468442156482</v>
      </c>
      <c r="S8445" s="211">
        <v>0.37542111767225905</v>
      </c>
      <c r="T8445" s="211">
        <v>0.47580114915599359</v>
      </c>
      <c r="U8445" s="211">
        <v>0.48283239827428348</v>
      </c>
      <c r="V8445" s="211">
        <v>0.15666802793116447</v>
      </c>
      <c r="W8445" s="211">
        <v>0.56905317019345159</v>
      </c>
      <c r="X8445" s="211">
        <v>0.34158459678289743</v>
      </c>
      <c r="Y8445" s="211">
        <v>0.62861542126908732</v>
      </c>
      <c r="Z8445" s="211">
        <v>0.14851086779908482</v>
      </c>
      <c r="AA8445" s="212">
        <v>0.12016187584945996</v>
      </c>
    </row>
    <row r="8446" spans="1:27" x14ac:dyDescent="0.35">
      <c r="A8446" s="210" t="s">
        <v>9122</v>
      </c>
      <c r="B8446" s="217">
        <v>134.59496040421965</v>
      </c>
      <c r="C8446" s="211">
        <v>6.4495208450402436E-2</v>
      </c>
      <c r="D8446" s="211">
        <v>0.12070912379242704</v>
      </c>
      <c r="E8446" s="211">
        <v>7.3888077526889182E-2</v>
      </c>
      <c r="F8446" s="211">
        <v>0.10622135504817493</v>
      </c>
      <c r="G8446" s="211">
        <v>0.12003140610790596</v>
      </c>
      <c r="H8446" s="211">
        <v>0.11786588139537124</v>
      </c>
      <c r="I8446" s="211">
        <v>0.50883648305600171</v>
      </c>
      <c r="J8446" s="211">
        <v>0.46218303970986124</v>
      </c>
      <c r="K8446" s="211">
        <v>0.58812978191770393</v>
      </c>
      <c r="L8446" s="211">
        <v>0.27262558440372653</v>
      </c>
      <c r="M8446" s="211">
        <v>7.5593704250515759E-2</v>
      </c>
      <c r="N8446" s="211">
        <v>0.43833893075717478</v>
      </c>
      <c r="O8446" s="211">
        <v>0.75525855598552394</v>
      </c>
      <c r="P8446" s="211">
        <v>6.4984591226114094E-2</v>
      </c>
      <c r="Q8446" s="211">
        <v>7.5037098832052604E-2</v>
      </c>
      <c r="R8446" s="211">
        <v>0.37300047924707908</v>
      </c>
      <c r="S8446" s="211">
        <v>0.37520158788979141</v>
      </c>
      <c r="T8446" s="211">
        <v>0.5102307522666486</v>
      </c>
      <c r="U8446" s="211">
        <v>0.33792686455464166</v>
      </c>
      <c r="V8446" s="211">
        <v>0.13494370386087823</v>
      </c>
      <c r="W8446" s="211">
        <v>0.52663633589133008</v>
      </c>
      <c r="X8446" s="211">
        <v>0.41452143553217013</v>
      </c>
      <c r="Y8446" s="211">
        <v>0.64542701178212969</v>
      </c>
      <c r="Z8446" s="211">
        <v>0.14925749026894819</v>
      </c>
      <c r="AA8446" s="212">
        <v>0.11186172787240264</v>
      </c>
    </row>
    <row r="8447" spans="1:27" x14ac:dyDescent="0.35">
      <c r="A8447" s="210" t="s">
        <v>9123</v>
      </c>
      <c r="B8447" s="217">
        <v>178.45496440759408</v>
      </c>
      <c r="C8447" s="211">
        <v>7.2895411264778068E-2</v>
      </c>
      <c r="D8447" s="211">
        <v>0.13231064740253226</v>
      </c>
      <c r="E8447" s="211">
        <v>7.1779746451459611E-2</v>
      </c>
      <c r="F8447" s="211">
        <v>9.9819484793802177E-2</v>
      </c>
      <c r="G8447" s="211">
        <v>0.12200514652699782</v>
      </c>
      <c r="H8447" s="211">
        <v>0.10696562627839672</v>
      </c>
      <c r="I8447" s="211">
        <v>0.49921551522141161</v>
      </c>
      <c r="J8447" s="211">
        <v>0.47748107975002535</v>
      </c>
      <c r="K8447" s="211">
        <v>0.58752135563197072</v>
      </c>
      <c r="L8447" s="211">
        <v>0.27939359716483858</v>
      </c>
      <c r="M8447" s="211">
        <v>9.65591004623442E-2</v>
      </c>
      <c r="N8447" s="211">
        <v>0.52273310074137458</v>
      </c>
      <c r="O8447" s="211">
        <v>0.73210877636860661</v>
      </c>
      <c r="P8447" s="211">
        <v>7.2256543073079146E-2</v>
      </c>
      <c r="Q8447" s="211">
        <v>8.3154067476643334E-2</v>
      </c>
      <c r="R8447" s="211">
        <v>0.49052488833148711</v>
      </c>
      <c r="S8447" s="211">
        <v>0.3977356479989238</v>
      </c>
      <c r="T8447" s="211">
        <v>0.53875384467624998</v>
      </c>
      <c r="U8447" s="211">
        <v>0.44139323387443041</v>
      </c>
      <c r="V8447" s="211">
        <v>0.14594625475909553</v>
      </c>
      <c r="W8447" s="211">
        <v>0.53570612898059677</v>
      </c>
      <c r="X8447" s="211">
        <v>0.31171528105741708</v>
      </c>
      <c r="Y8447" s="211">
        <v>0.72428099881512753</v>
      </c>
      <c r="Z8447" s="211">
        <v>0.14973022974629904</v>
      </c>
      <c r="AA8447" s="212">
        <v>0.11886346758454505</v>
      </c>
    </row>
    <row r="8448" spans="1:27" x14ac:dyDescent="0.35">
      <c r="A8448" s="210" t="s">
        <v>9124</v>
      </c>
      <c r="B8448" s="217">
        <v>140.98928141069285</v>
      </c>
      <c r="C8448" s="211">
        <v>6.9921260588598946E-2</v>
      </c>
      <c r="D8448" s="211">
        <v>0.12468596231326202</v>
      </c>
      <c r="E8448" s="211">
        <v>8.2230752871212634E-2</v>
      </c>
      <c r="F8448" s="211">
        <v>0.10771076734215697</v>
      </c>
      <c r="G8448" s="211">
        <v>0.12046065358050886</v>
      </c>
      <c r="H8448" s="211">
        <v>0.11595546776409268</v>
      </c>
      <c r="I8448" s="211">
        <v>0.49740923332481907</v>
      </c>
      <c r="J8448" s="211">
        <v>0.4779647173344328</v>
      </c>
      <c r="K8448" s="211">
        <v>0.57489614103386499</v>
      </c>
      <c r="L8448" s="211">
        <v>0.28319751169294599</v>
      </c>
      <c r="M8448" s="211">
        <v>0.10585978597528231</v>
      </c>
      <c r="N8448" s="211">
        <v>0.57164194187500506</v>
      </c>
      <c r="O8448" s="211">
        <v>0.77073364459883531</v>
      </c>
      <c r="P8448" s="211">
        <v>6.8918390752311431E-2</v>
      </c>
      <c r="Q8448" s="211">
        <v>8.9184320247843354E-2</v>
      </c>
      <c r="R8448" s="211">
        <v>0.44599714988760875</v>
      </c>
      <c r="S8448" s="211">
        <v>0.36404164688286805</v>
      </c>
      <c r="T8448" s="211">
        <v>0.53885180824714329</v>
      </c>
      <c r="U8448" s="211">
        <v>0.41801712004779246</v>
      </c>
      <c r="V8448" s="211">
        <v>8.0149284228550666E-2</v>
      </c>
      <c r="W8448" s="211">
        <v>0.56749880116476414</v>
      </c>
      <c r="X8448" s="211">
        <v>0.34341513563878989</v>
      </c>
      <c r="Y8448" s="211">
        <v>0.54165800472921199</v>
      </c>
      <c r="Z8448" s="211">
        <v>0.14979891175417287</v>
      </c>
      <c r="AA8448" s="212">
        <v>0.11705896458528831</v>
      </c>
    </row>
    <row r="8449" spans="1:27" x14ac:dyDescent="0.35">
      <c r="A8449" s="210" t="s">
        <v>9125</v>
      </c>
      <c r="B8449" s="217">
        <v>111.53939558381144</v>
      </c>
      <c r="C8449" s="211">
        <v>5.9746938926695789E-2</v>
      </c>
      <c r="D8449" s="211">
        <v>0.12110572742073789</v>
      </c>
      <c r="E8449" s="211">
        <v>7.0958284527243301E-2</v>
      </c>
      <c r="F8449" s="211">
        <v>0.10934777630224729</v>
      </c>
      <c r="G8449" s="211">
        <v>0.12181026095173818</v>
      </c>
      <c r="H8449" s="211">
        <v>0.10911603107435187</v>
      </c>
      <c r="I8449" s="211">
        <v>0.49628432503612291</v>
      </c>
      <c r="J8449" s="211">
        <v>0.44245025512329778</v>
      </c>
      <c r="K8449" s="211">
        <v>0.61433761075786097</v>
      </c>
      <c r="L8449" s="211">
        <v>0.27129908355077298</v>
      </c>
      <c r="M8449" s="211">
        <v>9.6071609918940301E-2</v>
      </c>
      <c r="N8449" s="211">
        <v>0.35425992606849083</v>
      </c>
      <c r="O8449" s="211">
        <v>0.59189918968631816</v>
      </c>
      <c r="P8449" s="211">
        <v>7.1724752344731371E-2</v>
      </c>
      <c r="Q8449" s="211">
        <v>9.5042058296510162E-2</v>
      </c>
      <c r="R8449" s="211">
        <v>0.43836017143373895</v>
      </c>
      <c r="S8449" s="211">
        <v>0.25981210443523112</v>
      </c>
      <c r="T8449" s="211">
        <v>0.55561210863386201</v>
      </c>
      <c r="U8449" s="211">
        <v>0.33261294624459015</v>
      </c>
      <c r="V8449" s="211">
        <v>5.5059355995420722E-2</v>
      </c>
      <c r="W8449" s="211">
        <v>0.52763761681807342</v>
      </c>
      <c r="X8449" s="211">
        <v>0.30088115636507656</v>
      </c>
      <c r="Y8449" s="211">
        <v>0.68339266100098806</v>
      </c>
      <c r="Z8449" s="211">
        <v>0.14928981065493227</v>
      </c>
      <c r="AA8449" s="212">
        <v>0.11604316448287084</v>
      </c>
    </row>
    <row r="8450" spans="1:27" x14ac:dyDescent="0.35">
      <c r="A8450" s="210" t="s">
        <v>9126</v>
      </c>
      <c r="B8450" s="217">
        <v>153.77037636729548</v>
      </c>
      <c r="C8450" s="211">
        <v>5.1558126088113332E-2</v>
      </c>
      <c r="D8450" s="211">
        <v>0.12841699328444672</v>
      </c>
      <c r="E8450" s="211">
        <v>8.0867870240197648E-2</v>
      </c>
      <c r="F8450" s="211">
        <v>0.1001087673680556</v>
      </c>
      <c r="G8450" s="211">
        <v>0.12395067882134764</v>
      </c>
      <c r="H8450" s="211">
        <v>0.11182664244132962</v>
      </c>
      <c r="I8450" s="211">
        <v>0.52859965147475041</v>
      </c>
      <c r="J8450" s="211">
        <v>0.39676073922638133</v>
      </c>
      <c r="K8450" s="211">
        <v>0.64556967611093119</v>
      </c>
      <c r="L8450" s="211">
        <v>0.26638180138327855</v>
      </c>
      <c r="M8450" s="211">
        <v>8.6228840492524106E-2</v>
      </c>
      <c r="N8450" s="211">
        <v>0.42476335876081495</v>
      </c>
      <c r="O8450" s="211">
        <v>0.75557633063324015</v>
      </c>
      <c r="P8450" s="211">
        <v>6.4602458664436813E-2</v>
      </c>
      <c r="Q8450" s="211">
        <v>6.8343844613454219E-2</v>
      </c>
      <c r="R8450" s="211">
        <v>0.41131567391365126</v>
      </c>
      <c r="S8450" s="211">
        <v>0.41185907550865319</v>
      </c>
      <c r="T8450" s="211">
        <v>0.50622436161008566</v>
      </c>
      <c r="U8450" s="211">
        <v>0.35971219791620374</v>
      </c>
      <c r="V8450" s="211">
        <v>0.18543184001504809</v>
      </c>
      <c r="W8450" s="211">
        <v>0.5489702885032236</v>
      </c>
      <c r="X8450" s="211">
        <v>0.26888255115948229</v>
      </c>
      <c r="Y8450" s="211">
        <v>0.55358237919466102</v>
      </c>
      <c r="Z8450" s="211">
        <v>0.14890054171641948</v>
      </c>
      <c r="AA8450" s="212">
        <v>0.11337156732718426</v>
      </c>
    </row>
    <row r="8451" spans="1:27" x14ac:dyDescent="0.35">
      <c r="A8451" s="210" t="s">
        <v>9127</v>
      </c>
      <c r="B8451" s="217">
        <v>109.57174827389046</v>
      </c>
      <c r="C8451" s="211">
        <v>5.3623958606347159E-2</v>
      </c>
      <c r="D8451" s="211">
        <v>0.12283109822763133</v>
      </c>
      <c r="E8451" s="211">
        <v>7.4973214190453996E-2</v>
      </c>
      <c r="F8451" s="211">
        <v>7.8040426627248999E-2</v>
      </c>
      <c r="G8451" s="211">
        <v>0.11568529524515098</v>
      </c>
      <c r="H8451" s="211">
        <v>0.1225833797922217</v>
      </c>
      <c r="I8451" s="211">
        <v>0.49564131299344005</v>
      </c>
      <c r="J8451" s="211">
        <v>0.46980088540545567</v>
      </c>
      <c r="K8451" s="211">
        <v>0.54301665180998482</v>
      </c>
      <c r="L8451" s="211">
        <v>0.2733458399092506</v>
      </c>
      <c r="M8451" s="211">
        <v>9.858000165616812E-2</v>
      </c>
      <c r="N8451" s="211">
        <v>0.44426237564092619</v>
      </c>
      <c r="O8451" s="211">
        <v>0.7423649633169207</v>
      </c>
      <c r="P8451" s="211">
        <v>6.7428933665849303E-2</v>
      </c>
      <c r="Q8451" s="211">
        <v>0.12475328793132073</v>
      </c>
      <c r="R8451" s="211">
        <v>0.45466132353100497</v>
      </c>
      <c r="S8451" s="211">
        <v>0.31800782430571684</v>
      </c>
      <c r="T8451" s="211">
        <v>0.5640047681826863</v>
      </c>
      <c r="U8451" s="211">
        <v>0.32088098882937971</v>
      </c>
      <c r="V8451" s="211">
        <v>5.4781724666423261E-2</v>
      </c>
      <c r="W8451" s="211">
        <v>0.56570157050227488</v>
      </c>
      <c r="X8451" s="211">
        <v>0.31962563399159027</v>
      </c>
      <c r="Y8451" s="211">
        <v>0.63662376842452995</v>
      </c>
      <c r="Z8451" s="211">
        <v>0.14349294107435043</v>
      </c>
      <c r="AA8451" s="212">
        <v>0.12108252991303677</v>
      </c>
    </row>
    <row r="8452" spans="1:27" x14ac:dyDescent="0.35">
      <c r="A8452" s="210" t="s">
        <v>9128</v>
      </c>
      <c r="B8452" s="217">
        <v>152.10653851130641</v>
      </c>
      <c r="C8452" s="211">
        <v>6.0505194586643885E-2</v>
      </c>
      <c r="D8452" s="211">
        <v>0.11352019768555938</v>
      </c>
      <c r="E8452" s="211">
        <v>7.9691502832015926E-2</v>
      </c>
      <c r="F8452" s="211">
        <v>9.8139565756644814E-2</v>
      </c>
      <c r="G8452" s="211">
        <v>0.12173155135263393</v>
      </c>
      <c r="H8452" s="211">
        <v>0.1059521547762305</v>
      </c>
      <c r="I8452" s="211">
        <v>0.44525724698360158</v>
      </c>
      <c r="J8452" s="211">
        <v>0.43707597324038738</v>
      </c>
      <c r="K8452" s="211">
        <v>0.61829189167828602</v>
      </c>
      <c r="L8452" s="211">
        <v>0.27770633363763614</v>
      </c>
      <c r="M8452" s="211">
        <v>8.7515656120244201E-2</v>
      </c>
      <c r="N8452" s="211">
        <v>0.41108799428583698</v>
      </c>
      <c r="O8452" s="211">
        <v>0.68264045861004086</v>
      </c>
      <c r="P8452" s="211">
        <v>7.0577045318315337E-2</v>
      </c>
      <c r="Q8452" s="211">
        <v>8.3290129094770182E-2</v>
      </c>
      <c r="R8452" s="211">
        <v>0.42763852954287757</v>
      </c>
      <c r="S8452" s="211">
        <v>0.38211675656104471</v>
      </c>
      <c r="T8452" s="211">
        <v>0.53740495402524546</v>
      </c>
      <c r="U8452" s="211">
        <v>0.47901349499581325</v>
      </c>
      <c r="V8452" s="211">
        <v>0.10535671108831213</v>
      </c>
      <c r="W8452" s="211">
        <v>0.55834600301253401</v>
      </c>
      <c r="X8452" s="211">
        <v>0.29161308014857901</v>
      </c>
      <c r="Y8452" s="211">
        <v>0.6649575003439403</v>
      </c>
      <c r="Z8452" s="211">
        <v>0.14649397594243913</v>
      </c>
      <c r="AA8452" s="212">
        <v>0.11466424326947926</v>
      </c>
    </row>
    <row r="8453" spans="1:27" x14ac:dyDescent="0.35">
      <c r="A8453" s="210" t="s">
        <v>9129</v>
      </c>
      <c r="B8453" s="217">
        <v>113.31811399519857</v>
      </c>
      <c r="C8453" s="211">
        <v>8.3364275087211698E-2</v>
      </c>
      <c r="D8453" s="211">
        <v>0.12134864627935943</v>
      </c>
      <c r="E8453" s="211">
        <v>6.7894847853482862E-2</v>
      </c>
      <c r="F8453" s="211">
        <v>9.2962110374068804E-2</v>
      </c>
      <c r="G8453" s="211">
        <v>0.12188639991080664</v>
      </c>
      <c r="H8453" s="211">
        <v>0.12180424122026272</v>
      </c>
      <c r="I8453" s="211">
        <v>0.46565546974426431</v>
      </c>
      <c r="J8453" s="211">
        <v>0.45021583184829256</v>
      </c>
      <c r="K8453" s="211">
        <v>0.63714330281729081</v>
      </c>
      <c r="L8453" s="211">
        <v>0.27674830829941699</v>
      </c>
      <c r="M8453" s="211">
        <v>8.8180509006732452E-2</v>
      </c>
      <c r="N8453" s="211">
        <v>0.38445810080099185</v>
      </c>
      <c r="O8453" s="211">
        <v>0.58067379970133037</v>
      </c>
      <c r="P8453" s="211">
        <v>6.7635426900962928E-2</v>
      </c>
      <c r="Q8453" s="211">
        <v>7.0230622818301655E-2</v>
      </c>
      <c r="R8453" s="211">
        <v>0.46607030840907626</v>
      </c>
      <c r="S8453" s="211">
        <v>0.28923231536638866</v>
      </c>
      <c r="T8453" s="211">
        <v>0.58892634019645707</v>
      </c>
      <c r="U8453" s="211">
        <v>0.37178323016335973</v>
      </c>
      <c r="V8453" s="211">
        <v>8.9005576398422895E-2</v>
      </c>
      <c r="W8453" s="211">
        <v>0.57609157726393401</v>
      </c>
      <c r="X8453" s="211">
        <v>0.33668425946785768</v>
      </c>
      <c r="Y8453" s="211">
        <v>0.61631726385769192</v>
      </c>
      <c r="Z8453" s="211">
        <v>0.13752598938997582</v>
      </c>
      <c r="AA8453" s="212">
        <v>0.1225679528040078</v>
      </c>
    </row>
    <row r="8454" spans="1:27" x14ac:dyDescent="0.35">
      <c r="A8454" s="210" t="s">
        <v>9130</v>
      </c>
      <c r="B8454" s="217">
        <v>137.30652761072488</v>
      </c>
      <c r="C8454" s="211">
        <v>6.8560365067334456E-2</v>
      </c>
      <c r="D8454" s="211">
        <v>0.12528405968500742</v>
      </c>
      <c r="E8454" s="211">
        <v>7.9716449339531509E-2</v>
      </c>
      <c r="F8454" s="211">
        <v>8.3519347618037643E-2</v>
      </c>
      <c r="G8454" s="211">
        <v>0.12298044235536651</v>
      </c>
      <c r="H8454" s="211">
        <v>0.11943734237359639</v>
      </c>
      <c r="I8454" s="211">
        <v>0.49381572186953626</v>
      </c>
      <c r="J8454" s="211">
        <v>0.44231218654133969</v>
      </c>
      <c r="K8454" s="211">
        <v>0.60876068917006088</v>
      </c>
      <c r="L8454" s="211">
        <v>0.2838266238197415</v>
      </c>
      <c r="M8454" s="211">
        <v>9.1525527477193475E-2</v>
      </c>
      <c r="N8454" s="211">
        <v>0.37854778458395166</v>
      </c>
      <c r="O8454" s="211">
        <v>0.74037310034146586</v>
      </c>
      <c r="P8454" s="211">
        <v>6.9939363524374118E-2</v>
      </c>
      <c r="Q8454" s="211">
        <v>0.1210731134384738</v>
      </c>
      <c r="R8454" s="211">
        <v>0.45641718503232065</v>
      </c>
      <c r="S8454" s="211">
        <v>0.3083164177983011</v>
      </c>
      <c r="T8454" s="211">
        <v>0.56545193455128528</v>
      </c>
      <c r="U8454" s="211">
        <v>0.38293926676803924</v>
      </c>
      <c r="V8454" s="211">
        <v>6.1951027415064086E-2</v>
      </c>
      <c r="W8454" s="211">
        <v>0.50015358961524581</v>
      </c>
      <c r="X8454" s="211">
        <v>0.36938687402716597</v>
      </c>
      <c r="Y8454" s="211">
        <v>0.74947173414793289</v>
      </c>
      <c r="Z8454" s="211">
        <v>0.14471307342798534</v>
      </c>
      <c r="AA8454" s="212">
        <v>0.11129562042466219</v>
      </c>
    </row>
    <row r="8455" spans="1:27" x14ac:dyDescent="0.35">
      <c r="A8455" s="210" t="s">
        <v>9131</v>
      </c>
      <c r="B8455" s="217">
        <v>136.13927089266886</v>
      </c>
      <c r="C8455" s="211">
        <v>5.8417925962600224E-2</v>
      </c>
      <c r="D8455" s="211">
        <v>0.1322248301148124</v>
      </c>
      <c r="E8455" s="211">
        <v>8.0358945930799758E-2</v>
      </c>
      <c r="F8455" s="211">
        <v>0.12332783231996594</v>
      </c>
      <c r="G8455" s="211">
        <v>0.1185284057228348</v>
      </c>
      <c r="H8455" s="211">
        <v>0.1123295546278595</v>
      </c>
      <c r="I8455" s="211">
        <v>0.48342826283999507</v>
      </c>
      <c r="J8455" s="211">
        <v>0.42925825957658048</v>
      </c>
      <c r="K8455" s="211">
        <v>0.59916548374734813</v>
      </c>
      <c r="L8455" s="211">
        <v>0.27825038949971287</v>
      </c>
      <c r="M8455" s="211">
        <v>0.10570007978767848</v>
      </c>
      <c r="N8455" s="211">
        <v>0.44231522008637941</v>
      </c>
      <c r="O8455" s="211">
        <v>0.71356890919553406</v>
      </c>
      <c r="P8455" s="211">
        <v>6.7827189730754869E-2</v>
      </c>
      <c r="Q8455" s="211">
        <v>5.8561640422540778E-2</v>
      </c>
      <c r="R8455" s="211">
        <v>0.42524257004736188</v>
      </c>
      <c r="S8455" s="211">
        <v>0.29518246289311945</v>
      </c>
      <c r="T8455" s="211">
        <v>0.49346845017700525</v>
      </c>
      <c r="U8455" s="211">
        <v>0.40146629896310171</v>
      </c>
      <c r="V8455" s="211">
        <v>9.5944914718247246E-2</v>
      </c>
      <c r="W8455" s="211">
        <v>0.56762238713594693</v>
      </c>
      <c r="X8455" s="211">
        <v>0.26029341488548918</v>
      </c>
      <c r="Y8455" s="211">
        <v>0.66687806861723287</v>
      </c>
      <c r="Z8455" s="211">
        <v>0.14870667059980455</v>
      </c>
      <c r="AA8455" s="212">
        <v>0.11927674206311489</v>
      </c>
    </row>
    <row r="8456" spans="1:27" x14ac:dyDescent="0.35">
      <c r="A8456" s="210" t="s">
        <v>9132</v>
      </c>
      <c r="B8456" s="217">
        <v>117.50511073282858</v>
      </c>
      <c r="C8456" s="211">
        <v>6.5123272795775428E-2</v>
      </c>
      <c r="D8456" s="211">
        <v>0.1233110261228645</v>
      </c>
      <c r="E8456" s="211">
        <v>6.9860624516024844E-2</v>
      </c>
      <c r="F8456" s="211">
        <v>0.10198047974256876</v>
      </c>
      <c r="G8456" s="211">
        <v>0.12018166085421353</v>
      </c>
      <c r="H8456" s="211">
        <v>0.11335097269226882</v>
      </c>
      <c r="I8456" s="211">
        <v>0.5094740050497707</v>
      </c>
      <c r="J8456" s="211">
        <v>0.46653234064040061</v>
      </c>
      <c r="K8456" s="211">
        <v>0.63548247832531002</v>
      </c>
      <c r="L8456" s="211">
        <v>0.27765685507855858</v>
      </c>
      <c r="M8456" s="211">
        <v>9.3150798980322636E-2</v>
      </c>
      <c r="N8456" s="211">
        <v>0.42819002938970141</v>
      </c>
      <c r="O8456" s="211">
        <v>0.72529996101768712</v>
      </c>
      <c r="P8456" s="211">
        <v>6.9772848185980882E-2</v>
      </c>
      <c r="Q8456" s="211">
        <v>9.423248533699323E-2</v>
      </c>
      <c r="R8456" s="211">
        <v>0.44834310018026069</v>
      </c>
      <c r="S8456" s="211">
        <v>0.38018960765693655</v>
      </c>
      <c r="T8456" s="211">
        <v>0.53825795095069939</v>
      </c>
      <c r="U8456" s="211">
        <v>0.37534408608011333</v>
      </c>
      <c r="V8456" s="211">
        <v>5.9451766041251547E-2</v>
      </c>
      <c r="W8456" s="211">
        <v>0.53217754003984552</v>
      </c>
      <c r="X8456" s="211">
        <v>0.33711999689471789</v>
      </c>
      <c r="Y8456" s="211">
        <v>0.72773861435914544</v>
      </c>
      <c r="Z8456" s="211">
        <v>0.13980600168372995</v>
      </c>
      <c r="AA8456" s="212">
        <v>0.12109626291555754</v>
      </c>
    </row>
    <row r="8457" spans="1:27" x14ac:dyDescent="0.35">
      <c r="A8457" s="210" t="s">
        <v>9133</v>
      </c>
      <c r="B8457" s="217">
        <v>126.00378098561947</v>
      </c>
      <c r="C8457" s="211">
        <v>6.9452645125325119E-2</v>
      </c>
      <c r="D8457" s="211">
        <v>0.12496346754933751</v>
      </c>
      <c r="E8457" s="211">
        <v>7.497013122658111E-2</v>
      </c>
      <c r="F8457" s="211">
        <v>8.7697119347513119E-2</v>
      </c>
      <c r="G8457" s="211">
        <v>0.1144962907484927</v>
      </c>
      <c r="H8457" s="211">
        <v>0.10566260044334148</v>
      </c>
      <c r="I8457" s="211">
        <v>0.47289310769470849</v>
      </c>
      <c r="J8457" s="211">
        <v>0.39260318346583728</v>
      </c>
      <c r="K8457" s="211">
        <v>0.63582576307222727</v>
      </c>
      <c r="L8457" s="211">
        <v>0.26911520944782713</v>
      </c>
      <c r="M8457" s="211">
        <v>9.7274326218134727E-2</v>
      </c>
      <c r="N8457" s="211">
        <v>0.48620883416469962</v>
      </c>
      <c r="O8457" s="211">
        <v>0.59390239749407681</v>
      </c>
      <c r="P8457" s="211">
        <v>7.2872744743493631E-2</v>
      </c>
      <c r="Q8457" s="211">
        <v>9.4343772727538286E-2</v>
      </c>
      <c r="R8457" s="211">
        <v>0.48693446511678207</v>
      </c>
      <c r="S8457" s="211">
        <v>0.35948264496934262</v>
      </c>
      <c r="T8457" s="211">
        <v>0.52314490973990857</v>
      </c>
      <c r="U8457" s="211">
        <v>0.31513802841348421</v>
      </c>
      <c r="V8457" s="211">
        <v>6.938060081517114E-2</v>
      </c>
      <c r="W8457" s="211">
        <v>0.51640970306301881</v>
      </c>
      <c r="X8457" s="211">
        <v>0.29686071808844289</v>
      </c>
      <c r="Y8457" s="211">
        <v>0.78630776780791056</v>
      </c>
      <c r="Z8457" s="211">
        <v>0.14867683407856197</v>
      </c>
      <c r="AA8457" s="212">
        <v>0.11963734516147473</v>
      </c>
    </row>
    <row r="8458" spans="1:27" x14ac:dyDescent="0.35">
      <c r="A8458" s="210" t="s">
        <v>9134</v>
      </c>
      <c r="B8458" s="217">
        <v>101.89932231425264</v>
      </c>
      <c r="C8458" s="211">
        <v>6.6363551935852264E-2</v>
      </c>
      <c r="D8458" s="211">
        <v>0.12959089156943709</v>
      </c>
      <c r="E8458" s="211">
        <v>8.3224535599479274E-2</v>
      </c>
      <c r="F8458" s="211">
        <v>0.10567800601429664</v>
      </c>
      <c r="G8458" s="211">
        <v>0.11967258716514037</v>
      </c>
      <c r="H8458" s="211">
        <v>0.11360419363266236</v>
      </c>
      <c r="I8458" s="211">
        <v>0.52457222070433585</v>
      </c>
      <c r="J8458" s="211">
        <v>0.48360082130747006</v>
      </c>
      <c r="K8458" s="211">
        <v>0.60836392929957051</v>
      </c>
      <c r="L8458" s="211">
        <v>0.27987568328288775</v>
      </c>
      <c r="M8458" s="211">
        <v>9.2916177817366857E-2</v>
      </c>
      <c r="N8458" s="211">
        <v>0.40796768574069842</v>
      </c>
      <c r="O8458" s="211">
        <v>0.54749109814500896</v>
      </c>
      <c r="P8458" s="211">
        <v>6.3614572739001909E-2</v>
      </c>
      <c r="Q8458" s="211">
        <v>5.3303097496548157E-2</v>
      </c>
      <c r="R8458" s="211">
        <v>0.42693042940714909</v>
      </c>
      <c r="S8458" s="211">
        <v>0.31672791616398649</v>
      </c>
      <c r="T8458" s="211">
        <v>0.47956394106640104</v>
      </c>
      <c r="U8458" s="211">
        <v>0.37463239892719308</v>
      </c>
      <c r="V8458" s="211">
        <v>6.2038976683345848E-2</v>
      </c>
      <c r="W8458" s="211">
        <v>0.5264848099157754</v>
      </c>
      <c r="X8458" s="211">
        <v>0.30318768360878834</v>
      </c>
      <c r="Y8458" s="211">
        <v>0.61287578382635288</v>
      </c>
      <c r="Z8458" s="211">
        <v>0.1475018076442893</v>
      </c>
      <c r="AA8458" s="212">
        <v>0.12184201053425016</v>
      </c>
    </row>
    <row r="8459" spans="1:27" x14ac:dyDescent="0.35">
      <c r="A8459" s="210" t="s">
        <v>9135</v>
      </c>
      <c r="B8459" s="217">
        <v>131.28214393421527</v>
      </c>
      <c r="C8459" s="211">
        <v>5.8528432907495091E-2</v>
      </c>
      <c r="D8459" s="211">
        <v>0.12698219888821893</v>
      </c>
      <c r="E8459" s="211">
        <v>7.4004126553417204E-2</v>
      </c>
      <c r="F8459" s="211">
        <v>9.9382303894940099E-2</v>
      </c>
      <c r="G8459" s="211">
        <v>0.11726192437354271</v>
      </c>
      <c r="H8459" s="211">
        <v>0.12270696196163797</v>
      </c>
      <c r="I8459" s="211">
        <v>0.51642515572786496</v>
      </c>
      <c r="J8459" s="211">
        <v>0.4658798812531858</v>
      </c>
      <c r="K8459" s="211">
        <v>0.63844514538854436</v>
      </c>
      <c r="L8459" s="211">
        <v>0.27673756791909632</v>
      </c>
      <c r="M8459" s="211">
        <v>0.10176592892302462</v>
      </c>
      <c r="N8459" s="211">
        <v>0.36508167065897046</v>
      </c>
      <c r="O8459" s="211">
        <v>0.72676600170301142</v>
      </c>
      <c r="P8459" s="211">
        <v>7.0052630919372375E-2</v>
      </c>
      <c r="Q8459" s="211">
        <v>7.7562875823747407E-2</v>
      </c>
      <c r="R8459" s="211">
        <v>0.46948300906297447</v>
      </c>
      <c r="S8459" s="211">
        <v>0.30229083626702874</v>
      </c>
      <c r="T8459" s="211">
        <v>0.49178235570284096</v>
      </c>
      <c r="U8459" s="211">
        <v>0.42083923534640882</v>
      </c>
      <c r="V8459" s="211">
        <v>9.5791188518602133E-2</v>
      </c>
      <c r="W8459" s="211">
        <v>0.55058900483824513</v>
      </c>
      <c r="X8459" s="211">
        <v>0.30301943182498331</v>
      </c>
      <c r="Y8459" s="211">
        <v>0.57749340733618049</v>
      </c>
      <c r="Z8459" s="211">
        <v>0.14346905689160552</v>
      </c>
      <c r="AA8459" s="212">
        <v>0.11996517747842247</v>
      </c>
    </row>
    <row r="8460" spans="1:27" x14ac:dyDescent="0.35">
      <c r="A8460" s="210" t="s">
        <v>9136</v>
      </c>
      <c r="B8460" s="217">
        <v>141.01647634841328</v>
      </c>
      <c r="C8460" s="211">
        <v>4.9568588124641356E-2</v>
      </c>
      <c r="D8460" s="211">
        <v>0.1264621732790831</v>
      </c>
      <c r="E8460" s="211">
        <v>7.3685016328152178E-2</v>
      </c>
      <c r="F8460" s="211">
        <v>8.7004644741946344E-2</v>
      </c>
      <c r="G8460" s="211">
        <v>0.12223117848088604</v>
      </c>
      <c r="H8460" s="211">
        <v>0.12219303609015544</v>
      </c>
      <c r="I8460" s="211">
        <v>0.51784712282457313</v>
      </c>
      <c r="J8460" s="211">
        <v>0.4702311294646393</v>
      </c>
      <c r="K8460" s="211">
        <v>0.62176441212427114</v>
      </c>
      <c r="L8460" s="211">
        <v>0.276713265013659</v>
      </c>
      <c r="M8460" s="211">
        <v>9.4011539794524451E-2</v>
      </c>
      <c r="N8460" s="211">
        <v>0.45695592449413514</v>
      </c>
      <c r="O8460" s="211">
        <v>0.76941040278192119</v>
      </c>
      <c r="P8460" s="211">
        <v>6.6702668059937562E-2</v>
      </c>
      <c r="Q8460" s="211">
        <v>0.1316591783486058</v>
      </c>
      <c r="R8460" s="211">
        <v>0.41545143494780012</v>
      </c>
      <c r="S8460" s="211">
        <v>0.27765098006845906</v>
      </c>
      <c r="T8460" s="211">
        <v>0.61368231354715008</v>
      </c>
      <c r="U8460" s="211">
        <v>0.44812220522728918</v>
      </c>
      <c r="V8460" s="211">
        <v>7.8750168234240109E-2</v>
      </c>
      <c r="W8460" s="211">
        <v>0.51996826160141163</v>
      </c>
      <c r="X8460" s="211">
        <v>0.32651000680587083</v>
      </c>
      <c r="Y8460" s="211">
        <v>0.63586928350641991</v>
      </c>
      <c r="Z8460" s="211">
        <v>0.14498114663764872</v>
      </c>
      <c r="AA8460" s="212">
        <v>0.11419964207430078</v>
      </c>
    </row>
    <row r="8461" spans="1:27" x14ac:dyDescent="0.35">
      <c r="A8461" s="210" t="s">
        <v>9137</v>
      </c>
      <c r="B8461" s="217">
        <v>113.56576766262664</v>
      </c>
      <c r="C8461" s="211">
        <v>4.5971854728194657E-2</v>
      </c>
      <c r="D8461" s="211">
        <v>0.11234115954131958</v>
      </c>
      <c r="E8461" s="211">
        <v>7.3116412589225951E-2</v>
      </c>
      <c r="F8461" s="211">
        <v>9.8051875806783304E-2</v>
      </c>
      <c r="G8461" s="211">
        <v>0.12405668988199789</v>
      </c>
      <c r="H8461" s="211">
        <v>0.12542351773296437</v>
      </c>
      <c r="I8461" s="211">
        <v>0.4916868698648964</v>
      </c>
      <c r="J8461" s="211">
        <v>0.45783401316722194</v>
      </c>
      <c r="K8461" s="211">
        <v>0.53470879402653027</v>
      </c>
      <c r="L8461" s="211">
        <v>0.28083841404443549</v>
      </c>
      <c r="M8461" s="211">
        <v>9.5379155219983747E-2</v>
      </c>
      <c r="N8461" s="211">
        <v>0.35676994322418881</v>
      </c>
      <c r="O8461" s="211">
        <v>0.61843740245534551</v>
      </c>
      <c r="P8461" s="211">
        <v>6.9583036088968361E-2</v>
      </c>
      <c r="Q8461" s="211">
        <v>9.9849527566450963E-2</v>
      </c>
      <c r="R8461" s="211">
        <v>0.41976777737036503</v>
      </c>
      <c r="S8461" s="211">
        <v>0.34390616025836351</v>
      </c>
      <c r="T8461" s="211">
        <v>0.54631500596722748</v>
      </c>
      <c r="U8461" s="211">
        <v>0.44727984347403016</v>
      </c>
      <c r="V8461" s="211">
        <v>7.4713147772526245E-2</v>
      </c>
      <c r="W8461" s="211">
        <v>0.49468815154363338</v>
      </c>
      <c r="X8461" s="211">
        <v>0.28599528293430765</v>
      </c>
      <c r="Y8461" s="211">
        <v>0.66898503435427292</v>
      </c>
      <c r="Z8461" s="211">
        <v>0.14877656074946302</v>
      </c>
      <c r="AA8461" s="212">
        <v>0.12190381587783364</v>
      </c>
    </row>
    <row r="8462" spans="1:27" x14ac:dyDescent="0.35">
      <c r="A8462" s="210" t="s">
        <v>9138</v>
      </c>
      <c r="B8462" s="217">
        <v>193.43402804857408</v>
      </c>
      <c r="C8462" s="211">
        <v>5.7880946393874179E-2</v>
      </c>
      <c r="D8462" s="211">
        <v>0.12552948526223559</v>
      </c>
      <c r="E8462" s="211">
        <v>8.3477444066202763E-2</v>
      </c>
      <c r="F8462" s="211">
        <v>7.1832894898846408E-2</v>
      </c>
      <c r="G8462" s="211">
        <v>0.12389108027484443</v>
      </c>
      <c r="H8462" s="211">
        <v>0.12314126586318032</v>
      </c>
      <c r="I8462" s="211">
        <v>0.49231959176549478</v>
      </c>
      <c r="J8462" s="211">
        <v>0.43808478202527368</v>
      </c>
      <c r="K8462" s="211">
        <v>0.62880495200620667</v>
      </c>
      <c r="L8462" s="211">
        <v>0.28034402213765092</v>
      </c>
      <c r="M8462" s="211">
        <v>7.6067763758222412E-2</v>
      </c>
      <c r="N8462" s="211">
        <v>0.53650146160341972</v>
      </c>
      <c r="O8462" s="211">
        <v>0.74197957129858638</v>
      </c>
      <c r="P8462" s="211">
        <v>7.0418013900484147E-2</v>
      </c>
      <c r="Q8462" s="211">
        <v>0.10341112732807972</v>
      </c>
      <c r="R8462" s="211">
        <v>0.39118920963717152</v>
      </c>
      <c r="S8462" s="211">
        <v>0.38685236820524588</v>
      </c>
      <c r="T8462" s="211">
        <v>0.55566942560021193</v>
      </c>
      <c r="U8462" s="211">
        <v>0.49392912071956313</v>
      </c>
      <c r="V8462" s="211">
        <v>0.16516097460627877</v>
      </c>
      <c r="W8462" s="211">
        <v>0.6320239396334526</v>
      </c>
      <c r="X8462" s="211">
        <v>0.30458282261514258</v>
      </c>
      <c r="Y8462" s="211">
        <v>0.72556620946009831</v>
      </c>
      <c r="Z8462" s="211">
        <v>0.14718949546575288</v>
      </c>
      <c r="AA8462" s="212">
        <v>0.11652034504019025</v>
      </c>
    </row>
    <row r="8463" spans="1:27" x14ac:dyDescent="0.35">
      <c r="A8463" s="210" t="s">
        <v>9139</v>
      </c>
      <c r="B8463" s="217">
        <v>115.46843444594161</v>
      </c>
      <c r="C8463" s="211">
        <v>6.6608372446366929E-2</v>
      </c>
      <c r="D8463" s="211">
        <v>0.11552594971589754</v>
      </c>
      <c r="E8463" s="211">
        <v>7.5120202876860095E-2</v>
      </c>
      <c r="F8463" s="211">
        <v>8.8111666424623841E-2</v>
      </c>
      <c r="G8463" s="211">
        <v>0.12097611281749213</v>
      </c>
      <c r="H8463" s="211">
        <v>0.12082032533277062</v>
      </c>
      <c r="I8463" s="211">
        <v>0.44948775349387793</v>
      </c>
      <c r="J8463" s="211">
        <v>0.45097583779772021</v>
      </c>
      <c r="K8463" s="211">
        <v>0.58710100891168304</v>
      </c>
      <c r="L8463" s="211">
        <v>0.27616081765396994</v>
      </c>
      <c r="M8463" s="211">
        <v>8.1937026527444112E-2</v>
      </c>
      <c r="N8463" s="211">
        <v>0.38629427836624886</v>
      </c>
      <c r="O8463" s="211">
        <v>0.73312881525723039</v>
      </c>
      <c r="P8463" s="211">
        <v>7.2641367087622422E-2</v>
      </c>
      <c r="Q8463" s="211">
        <v>5.361882131340584E-2</v>
      </c>
      <c r="R8463" s="211">
        <v>0.42570430971083417</v>
      </c>
      <c r="S8463" s="211">
        <v>0.41264665961166247</v>
      </c>
      <c r="T8463" s="211">
        <v>0.47268637842191991</v>
      </c>
      <c r="U8463" s="211">
        <v>0.34796278409012515</v>
      </c>
      <c r="V8463" s="211">
        <v>0.1016622920370594</v>
      </c>
      <c r="W8463" s="211">
        <v>0.58006583326445338</v>
      </c>
      <c r="X8463" s="211">
        <v>0.33860225074691724</v>
      </c>
      <c r="Y8463" s="211">
        <v>0.52877297142532254</v>
      </c>
      <c r="Z8463" s="211">
        <v>0.14505932792246862</v>
      </c>
      <c r="AA8463" s="212">
        <v>0.11986740085103618</v>
      </c>
    </row>
    <row r="8464" spans="1:27" x14ac:dyDescent="0.35">
      <c r="A8464" s="210" t="s">
        <v>9140</v>
      </c>
      <c r="B8464" s="217">
        <v>118.39223716270467</v>
      </c>
      <c r="C8464" s="211">
        <v>7.5493666655685521E-2</v>
      </c>
      <c r="D8464" s="211">
        <v>0.1204273139853225</v>
      </c>
      <c r="E8464" s="211">
        <v>7.9456568925827517E-2</v>
      </c>
      <c r="F8464" s="211">
        <v>7.4454224065158128E-2</v>
      </c>
      <c r="G8464" s="211">
        <v>0.12037263468681891</v>
      </c>
      <c r="H8464" s="211">
        <v>0.10430047299028321</v>
      </c>
      <c r="I8464" s="211">
        <v>0.41509533018295269</v>
      </c>
      <c r="J8464" s="211">
        <v>0.43288845558716116</v>
      </c>
      <c r="K8464" s="211">
        <v>0.55544055450618923</v>
      </c>
      <c r="L8464" s="211">
        <v>0.26742736693887281</v>
      </c>
      <c r="M8464" s="211">
        <v>0.10330759571318804</v>
      </c>
      <c r="N8464" s="211">
        <v>0.54619874432367088</v>
      </c>
      <c r="O8464" s="211">
        <v>0.65904126192045642</v>
      </c>
      <c r="P8464" s="211">
        <v>6.7796113991519691E-2</v>
      </c>
      <c r="Q8464" s="211">
        <v>4.9289140213846894E-2</v>
      </c>
      <c r="R8464" s="211">
        <v>0.47240569576972585</v>
      </c>
      <c r="S8464" s="211">
        <v>0.29199308825084569</v>
      </c>
      <c r="T8464" s="211">
        <v>0.50354625966124378</v>
      </c>
      <c r="U8464" s="211">
        <v>0.37221169794070352</v>
      </c>
      <c r="V8464" s="211">
        <v>6.2815353102947225E-2</v>
      </c>
      <c r="W8464" s="211">
        <v>0.52453642561475844</v>
      </c>
      <c r="X8464" s="211">
        <v>0.30659170843975192</v>
      </c>
      <c r="Y8464" s="211">
        <v>0.68447775196212213</v>
      </c>
      <c r="Z8464" s="211">
        <v>0.14717115448473261</v>
      </c>
      <c r="AA8464" s="212">
        <v>0.11943363499013272</v>
      </c>
    </row>
    <row r="8465" spans="1:27" x14ac:dyDescent="0.35">
      <c r="A8465" s="210" t="s">
        <v>9141</v>
      </c>
      <c r="B8465" s="217">
        <v>145.30495216883799</v>
      </c>
      <c r="C8465" s="211">
        <v>6.4289848680290626E-2</v>
      </c>
      <c r="D8465" s="211">
        <v>0.12022500986024111</v>
      </c>
      <c r="E8465" s="211">
        <v>6.5162484098881604E-2</v>
      </c>
      <c r="F8465" s="211">
        <v>9.9282278140430835E-2</v>
      </c>
      <c r="G8465" s="211">
        <v>0.11637292822605753</v>
      </c>
      <c r="H8465" s="211">
        <v>0.10532803055344829</v>
      </c>
      <c r="I8465" s="211">
        <v>0.46517823907725758</v>
      </c>
      <c r="J8465" s="211">
        <v>0.43314672683627398</v>
      </c>
      <c r="K8465" s="211">
        <v>0.64318003423159986</v>
      </c>
      <c r="L8465" s="211">
        <v>0.27965057085846895</v>
      </c>
      <c r="M8465" s="211">
        <v>7.7895387330111407E-2</v>
      </c>
      <c r="N8465" s="211">
        <v>0.47487707089354703</v>
      </c>
      <c r="O8465" s="211">
        <v>0.74104890294431991</v>
      </c>
      <c r="P8465" s="211">
        <v>6.6793583517749805E-2</v>
      </c>
      <c r="Q8465" s="211">
        <v>9.3668424593610702E-2</v>
      </c>
      <c r="R8465" s="211">
        <v>0.36691374555488721</v>
      </c>
      <c r="S8465" s="211">
        <v>0.26261616013214673</v>
      </c>
      <c r="T8465" s="211">
        <v>0.56575571834447536</v>
      </c>
      <c r="U8465" s="211">
        <v>0.34413206867737822</v>
      </c>
      <c r="V8465" s="211">
        <v>0.15589198950562688</v>
      </c>
      <c r="W8465" s="211">
        <v>0.54234943643162803</v>
      </c>
      <c r="X8465" s="211">
        <v>0.37266961756025174</v>
      </c>
      <c r="Y8465" s="211">
        <v>0.69748601988658254</v>
      </c>
      <c r="Z8465" s="211">
        <v>0.14598033206397099</v>
      </c>
      <c r="AA8465" s="212">
        <v>0.1159924089695108</v>
      </c>
    </row>
    <row r="8466" spans="1:27" x14ac:dyDescent="0.35">
      <c r="A8466" s="210" t="s">
        <v>9142</v>
      </c>
      <c r="B8466" s="217">
        <v>161.53798281822208</v>
      </c>
      <c r="C8466" s="211">
        <v>8.0097085436184032E-2</v>
      </c>
      <c r="D8466" s="211">
        <v>0.12570584192201811</v>
      </c>
      <c r="E8466" s="211">
        <v>7.7214896538400302E-2</v>
      </c>
      <c r="F8466" s="211">
        <v>8.3428783085173402E-2</v>
      </c>
      <c r="G8466" s="211">
        <v>0.11966145726081094</v>
      </c>
      <c r="H8466" s="211">
        <v>0.10987316177558648</v>
      </c>
      <c r="I8466" s="211">
        <v>0.45417960113066175</v>
      </c>
      <c r="J8466" s="211">
        <v>0.46603868634305989</v>
      </c>
      <c r="K8466" s="211">
        <v>0.60968046198951098</v>
      </c>
      <c r="L8466" s="211">
        <v>0.27457302022700653</v>
      </c>
      <c r="M8466" s="211">
        <v>8.7513459270619501E-2</v>
      </c>
      <c r="N8466" s="211">
        <v>0.44697975232798248</v>
      </c>
      <c r="O8466" s="211">
        <v>0.74418366412271575</v>
      </c>
      <c r="P8466" s="211">
        <v>6.9979124495475234E-2</v>
      </c>
      <c r="Q8466" s="211">
        <v>8.2773218358982728E-2</v>
      </c>
      <c r="R8466" s="211">
        <v>0.35746917245548138</v>
      </c>
      <c r="S8466" s="211">
        <v>0.29521183082464875</v>
      </c>
      <c r="T8466" s="211">
        <v>0.47471715091011901</v>
      </c>
      <c r="U8466" s="211">
        <v>0.45759428035599226</v>
      </c>
      <c r="V8466" s="211">
        <v>0.13791736258094331</v>
      </c>
      <c r="W8466" s="211">
        <v>0.55658044030543041</v>
      </c>
      <c r="X8466" s="211">
        <v>0.32061836545732525</v>
      </c>
      <c r="Y8466" s="211">
        <v>0.68523752024593787</v>
      </c>
      <c r="Z8466" s="211">
        <v>0.13410988952906869</v>
      </c>
      <c r="AA8466" s="212">
        <v>0.11727327255182513</v>
      </c>
    </row>
    <row r="8467" spans="1:27" x14ac:dyDescent="0.35">
      <c r="A8467" s="210" t="s">
        <v>9143</v>
      </c>
      <c r="B8467" s="217">
        <v>174.41617309999143</v>
      </c>
      <c r="C8467" s="211">
        <v>6.8389076146279371E-2</v>
      </c>
      <c r="D8467" s="211">
        <v>0.1208140089623157</v>
      </c>
      <c r="E8467" s="211">
        <v>8.6761396135239963E-2</v>
      </c>
      <c r="F8467" s="211">
        <v>8.1765950844449167E-2</v>
      </c>
      <c r="G8467" s="211">
        <v>0.12227635013083041</v>
      </c>
      <c r="H8467" s="211">
        <v>0.12320670660932212</v>
      </c>
      <c r="I8467" s="211">
        <v>0.52050087077869267</v>
      </c>
      <c r="J8467" s="211">
        <v>0.4691998124977208</v>
      </c>
      <c r="K8467" s="211">
        <v>0.60870363740760369</v>
      </c>
      <c r="L8467" s="211">
        <v>0.27836405082163751</v>
      </c>
      <c r="M8467" s="211">
        <v>0.10111487380996927</v>
      </c>
      <c r="N8467" s="211">
        <v>0.42778188803482986</v>
      </c>
      <c r="O8467" s="211">
        <v>0.68771957237089432</v>
      </c>
      <c r="P8467" s="211">
        <v>7.1164415101101483E-2</v>
      </c>
      <c r="Q8467" s="211">
        <v>7.2634237006845556E-2</v>
      </c>
      <c r="R8467" s="211">
        <v>0.36708380446817401</v>
      </c>
      <c r="S8467" s="211">
        <v>0.43133093267276612</v>
      </c>
      <c r="T8467" s="211">
        <v>0.58306841529443842</v>
      </c>
      <c r="U8467" s="211">
        <v>0.55522641782315674</v>
      </c>
      <c r="V8467" s="211">
        <v>0.11524571260172006</v>
      </c>
      <c r="W8467" s="211">
        <v>0.54780105662201839</v>
      </c>
      <c r="X8467" s="211">
        <v>0.34781105244068711</v>
      </c>
      <c r="Y8467" s="211">
        <v>0.61149782845400269</v>
      </c>
      <c r="Z8467" s="211">
        <v>0.14543756411906614</v>
      </c>
      <c r="AA8467" s="212">
        <v>0.11621065949376207</v>
      </c>
    </row>
    <row r="8468" spans="1:27" x14ac:dyDescent="0.35">
      <c r="A8468" s="210" t="s">
        <v>9144</v>
      </c>
      <c r="B8468" s="217">
        <v>161.48178998604405</v>
      </c>
      <c r="C8468" s="211">
        <v>4.9139228358361188E-2</v>
      </c>
      <c r="D8468" s="211">
        <v>0.11706854304824807</v>
      </c>
      <c r="E8468" s="211">
        <v>8.3304992732546324E-2</v>
      </c>
      <c r="F8468" s="211">
        <v>7.7829135045254697E-2</v>
      </c>
      <c r="G8468" s="211">
        <v>0.12188197445091015</v>
      </c>
      <c r="H8468" s="211">
        <v>0.12431379819185215</v>
      </c>
      <c r="I8468" s="211">
        <v>0.50863298887392638</v>
      </c>
      <c r="J8468" s="211">
        <v>0.38830092799039878</v>
      </c>
      <c r="K8468" s="211">
        <v>0.63116437625585631</v>
      </c>
      <c r="L8468" s="211">
        <v>0.27919548273316946</v>
      </c>
      <c r="M8468" s="211">
        <v>9.6432255373169712E-2</v>
      </c>
      <c r="N8468" s="211">
        <v>0.53983255980302147</v>
      </c>
      <c r="O8468" s="211">
        <v>0.66654622110087614</v>
      </c>
      <c r="P8468" s="211">
        <v>6.6774491358613158E-2</v>
      </c>
      <c r="Q8468" s="211">
        <v>9.1644438325847108E-2</v>
      </c>
      <c r="R8468" s="211">
        <v>0.45975666201287152</v>
      </c>
      <c r="S8468" s="211">
        <v>0.32300183812251515</v>
      </c>
      <c r="T8468" s="211">
        <v>0.54752409146822489</v>
      </c>
      <c r="U8468" s="211">
        <v>0.46607059178386923</v>
      </c>
      <c r="V8468" s="211">
        <v>0.1125154552739258</v>
      </c>
      <c r="W8468" s="211">
        <v>0.49372226085312465</v>
      </c>
      <c r="X8468" s="211">
        <v>0.29213730236516311</v>
      </c>
      <c r="Y8468" s="211">
        <v>0.6906447344247949</v>
      </c>
      <c r="Z8468" s="211">
        <v>0.14359826926396185</v>
      </c>
      <c r="AA8468" s="212">
        <v>0.11565148478624514</v>
      </c>
    </row>
    <row r="8469" spans="1:27" x14ac:dyDescent="0.35">
      <c r="A8469" s="210" t="s">
        <v>9145</v>
      </c>
      <c r="B8469" s="217">
        <v>142.15334863426966</v>
      </c>
      <c r="C8469" s="211">
        <v>5.8594129067599879E-2</v>
      </c>
      <c r="D8469" s="211">
        <v>0.12637436394113991</v>
      </c>
      <c r="E8469" s="211">
        <v>6.9745118168537137E-2</v>
      </c>
      <c r="F8469" s="211">
        <v>0.1117301197558415</v>
      </c>
      <c r="G8469" s="211">
        <v>0.11958576988137663</v>
      </c>
      <c r="H8469" s="211">
        <v>0.10904736491422386</v>
      </c>
      <c r="I8469" s="211">
        <v>0.47291778177262733</v>
      </c>
      <c r="J8469" s="211">
        <v>0.45141103058383886</v>
      </c>
      <c r="K8469" s="211">
        <v>0.59621695813444342</v>
      </c>
      <c r="L8469" s="211">
        <v>0.27663153965443676</v>
      </c>
      <c r="M8469" s="211">
        <v>8.5057366720196093E-2</v>
      </c>
      <c r="N8469" s="211">
        <v>0.44350269619821786</v>
      </c>
      <c r="O8469" s="211">
        <v>0.7345553266913436</v>
      </c>
      <c r="P8469" s="211">
        <v>7.2965496867680973E-2</v>
      </c>
      <c r="Q8469" s="211">
        <v>7.8651566257425823E-2</v>
      </c>
      <c r="R8469" s="211">
        <v>0.39265223876657723</v>
      </c>
      <c r="S8469" s="211">
        <v>0.39295285002479419</v>
      </c>
      <c r="T8469" s="211">
        <v>0.53433323076304418</v>
      </c>
      <c r="U8469" s="211">
        <v>0.46094734295775108</v>
      </c>
      <c r="V8469" s="211">
        <v>7.9185063817924242E-2</v>
      </c>
      <c r="W8469" s="211">
        <v>0.51760257932205167</v>
      </c>
      <c r="X8469" s="211">
        <v>0.36857482393020929</v>
      </c>
      <c r="Y8469" s="211">
        <v>0.65210611659285755</v>
      </c>
      <c r="Z8469" s="211">
        <v>0.14508040514902365</v>
      </c>
      <c r="AA8469" s="212">
        <v>0.11271630748866975</v>
      </c>
    </row>
    <row r="8470" spans="1:27" x14ac:dyDescent="0.35">
      <c r="A8470" s="210" t="s">
        <v>9146</v>
      </c>
      <c r="B8470" s="217">
        <v>144.96727819180668</v>
      </c>
      <c r="C8470" s="211">
        <v>5.555841241992468E-2</v>
      </c>
      <c r="D8470" s="211">
        <v>0.12781963294492446</v>
      </c>
      <c r="E8470" s="211">
        <v>8.166490762817534E-2</v>
      </c>
      <c r="F8470" s="211">
        <v>8.9394889013953191E-2</v>
      </c>
      <c r="G8470" s="211">
        <v>0.11638191003976124</v>
      </c>
      <c r="H8470" s="211">
        <v>0.11983997745729211</v>
      </c>
      <c r="I8470" s="211">
        <v>0.4933825022269317</v>
      </c>
      <c r="J8470" s="211">
        <v>0.4085663483069783</v>
      </c>
      <c r="K8470" s="211">
        <v>0.63485488317575389</v>
      </c>
      <c r="L8470" s="211">
        <v>0.27966735927801001</v>
      </c>
      <c r="M8470" s="211">
        <v>9.3608185580001863E-2</v>
      </c>
      <c r="N8470" s="211">
        <v>0.5516920368086069</v>
      </c>
      <c r="O8470" s="211">
        <v>0.68610975086765991</v>
      </c>
      <c r="P8470" s="211">
        <v>6.845574689873507E-2</v>
      </c>
      <c r="Q8470" s="211">
        <v>8.5757115894444888E-2</v>
      </c>
      <c r="R8470" s="211">
        <v>0.42477290732145789</v>
      </c>
      <c r="S8470" s="211">
        <v>0.43009669254469629</v>
      </c>
      <c r="T8470" s="211">
        <v>0.55874289056469595</v>
      </c>
      <c r="U8470" s="211">
        <v>0.37641166979962876</v>
      </c>
      <c r="V8470" s="211">
        <v>0.10365196451656104</v>
      </c>
      <c r="W8470" s="211">
        <v>0.56491814280791253</v>
      </c>
      <c r="X8470" s="211">
        <v>0.25989083709111593</v>
      </c>
      <c r="Y8470" s="211">
        <v>0.72622404051709644</v>
      </c>
      <c r="Z8470" s="211">
        <v>0.14724606896778378</v>
      </c>
      <c r="AA8470" s="212">
        <v>0.12112069301915854</v>
      </c>
    </row>
    <row r="8471" spans="1:27" x14ac:dyDescent="0.35">
      <c r="A8471" s="210" t="s">
        <v>9147</v>
      </c>
      <c r="B8471" s="217">
        <v>126.30462295051359</v>
      </c>
      <c r="C8471" s="211">
        <v>5.5885987132367677E-2</v>
      </c>
      <c r="D8471" s="211">
        <v>0.12856581019886446</v>
      </c>
      <c r="E8471" s="211">
        <v>7.130971125946281E-2</v>
      </c>
      <c r="F8471" s="211">
        <v>0.1012355312466148</v>
      </c>
      <c r="G8471" s="211">
        <v>0.12419983994298761</v>
      </c>
      <c r="H8471" s="211">
        <v>0.12041544033208974</v>
      </c>
      <c r="I8471" s="211">
        <v>0.52412456099753024</v>
      </c>
      <c r="J8471" s="211">
        <v>0.45396220525880304</v>
      </c>
      <c r="K8471" s="211">
        <v>0.63653456909839956</v>
      </c>
      <c r="L8471" s="211">
        <v>0.27435506172596658</v>
      </c>
      <c r="M8471" s="211">
        <v>8.7077118296077866E-2</v>
      </c>
      <c r="N8471" s="211">
        <v>0.48696286830947777</v>
      </c>
      <c r="O8471" s="211">
        <v>0.71547982514960473</v>
      </c>
      <c r="P8471" s="211">
        <v>7.0056668935229702E-2</v>
      </c>
      <c r="Q8471" s="211">
        <v>4.7417605887037896E-2</v>
      </c>
      <c r="R8471" s="211">
        <v>0.40640511406629354</v>
      </c>
      <c r="S8471" s="211">
        <v>0.31489251419879871</v>
      </c>
      <c r="T8471" s="211">
        <v>0.51118198247562163</v>
      </c>
      <c r="U8471" s="211">
        <v>0.38968568660930275</v>
      </c>
      <c r="V8471" s="211">
        <v>7.4811626995493208E-2</v>
      </c>
      <c r="W8471" s="211">
        <v>0.54809065738511775</v>
      </c>
      <c r="X8471" s="211">
        <v>0.39899800277842629</v>
      </c>
      <c r="Y8471" s="211">
        <v>0.76041264504666628</v>
      </c>
      <c r="Z8471" s="211">
        <v>0.14476848877231652</v>
      </c>
      <c r="AA8471" s="212">
        <v>0.11972319504724085</v>
      </c>
    </row>
    <row r="8472" spans="1:27" x14ac:dyDescent="0.35">
      <c r="A8472" s="210" t="s">
        <v>9148</v>
      </c>
      <c r="B8472" s="217">
        <v>182.03620660132412</v>
      </c>
      <c r="C8472" s="211">
        <v>6.1712863691885292E-2</v>
      </c>
      <c r="D8472" s="211">
        <v>0.13377447759314084</v>
      </c>
      <c r="E8472" s="211">
        <v>7.3840816602028958E-2</v>
      </c>
      <c r="F8472" s="211">
        <v>0.10071268970408367</v>
      </c>
      <c r="G8472" s="211">
        <v>0.12383423906965238</v>
      </c>
      <c r="H8472" s="211">
        <v>0.12446468774106606</v>
      </c>
      <c r="I8472" s="211">
        <v>0.48403336244160511</v>
      </c>
      <c r="J8472" s="211">
        <v>0.42491792543361911</v>
      </c>
      <c r="K8472" s="211">
        <v>0.60011450749422668</v>
      </c>
      <c r="L8472" s="211">
        <v>0.27980636025112149</v>
      </c>
      <c r="M8472" s="211">
        <v>0.10003401666757541</v>
      </c>
      <c r="N8472" s="211">
        <v>0.35236972493656138</v>
      </c>
      <c r="O8472" s="211">
        <v>0.54250673820118944</v>
      </c>
      <c r="P8472" s="211">
        <v>6.7945609303269552E-2</v>
      </c>
      <c r="Q8472" s="211">
        <v>5.4666943171685398E-2</v>
      </c>
      <c r="R8472" s="211">
        <v>0.4448195844743047</v>
      </c>
      <c r="S8472" s="211">
        <v>0.32056808690208699</v>
      </c>
      <c r="T8472" s="211">
        <v>0.57765744273399022</v>
      </c>
      <c r="U8472" s="211">
        <v>0.43507139684394969</v>
      </c>
      <c r="V8472" s="211">
        <v>0.16449946858894784</v>
      </c>
      <c r="W8472" s="211">
        <v>0.50087952872432695</v>
      </c>
      <c r="X8472" s="211">
        <v>0.3027190307964755</v>
      </c>
      <c r="Y8472" s="211">
        <v>0.7548971009170824</v>
      </c>
      <c r="Z8472" s="211">
        <v>0.1486333411262527</v>
      </c>
      <c r="AA8472" s="212">
        <v>0.11320647639145373</v>
      </c>
    </row>
    <row r="8473" spans="1:27" x14ac:dyDescent="0.35">
      <c r="A8473" s="210" t="s">
        <v>9149</v>
      </c>
      <c r="B8473" s="217">
        <v>124.7020324898938</v>
      </c>
      <c r="C8473" s="211">
        <v>5.5759366343082518E-2</v>
      </c>
      <c r="D8473" s="211">
        <v>0.11921208162423538</v>
      </c>
      <c r="E8473" s="211">
        <v>7.4976335684741019E-2</v>
      </c>
      <c r="F8473" s="211">
        <v>7.7734829824721074E-2</v>
      </c>
      <c r="G8473" s="211">
        <v>0.12455009464425888</v>
      </c>
      <c r="H8473" s="211">
        <v>0.12280156093387395</v>
      </c>
      <c r="I8473" s="211">
        <v>0.4932652814248526</v>
      </c>
      <c r="J8473" s="211">
        <v>0.43613112060587844</v>
      </c>
      <c r="K8473" s="211">
        <v>0.60295856854255725</v>
      </c>
      <c r="L8473" s="211">
        <v>0.28447917370441395</v>
      </c>
      <c r="M8473" s="211">
        <v>9.5753677862828651E-2</v>
      </c>
      <c r="N8473" s="211">
        <v>0.42429118815862304</v>
      </c>
      <c r="O8473" s="211">
        <v>0.69171364196338025</v>
      </c>
      <c r="P8473" s="211">
        <v>6.6707250468699131E-2</v>
      </c>
      <c r="Q8473" s="211">
        <v>0.10657625516713182</v>
      </c>
      <c r="R8473" s="211">
        <v>0.42907111273132847</v>
      </c>
      <c r="S8473" s="211">
        <v>0.30815320520561656</v>
      </c>
      <c r="T8473" s="211">
        <v>0.54184057278433362</v>
      </c>
      <c r="U8473" s="211">
        <v>0.37069610938852604</v>
      </c>
      <c r="V8473" s="211">
        <v>0.1003785491253973</v>
      </c>
      <c r="W8473" s="211">
        <v>0.54049470173770175</v>
      </c>
      <c r="X8473" s="211">
        <v>0.42460903898095609</v>
      </c>
      <c r="Y8473" s="211">
        <v>0.63881742525801666</v>
      </c>
      <c r="Z8473" s="211">
        <v>0.14912912642675155</v>
      </c>
      <c r="AA8473" s="212">
        <v>0.12148266034019729</v>
      </c>
    </row>
    <row r="8474" spans="1:27" x14ac:dyDescent="0.35">
      <c r="A8474" s="210" t="s">
        <v>9150</v>
      </c>
      <c r="B8474" s="217">
        <v>115.45688243922835</v>
      </c>
      <c r="C8474" s="211">
        <v>5.1671292527529333E-2</v>
      </c>
      <c r="D8474" s="211">
        <v>0.12229847653767137</v>
      </c>
      <c r="E8474" s="211">
        <v>8.5933499765412785E-2</v>
      </c>
      <c r="F8474" s="211">
        <v>0.1122854207537739</v>
      </c>
      <c r="G8474" s="211">
        <v>0.12291440947794136</v>
      </c>
      <c r="H8474" s="211">
        <v>0.11355935348989796</v>
      </c>
      <c r="I8474" s="211">
        <v>0.51398077705099021</v>
      </c>
      <c r="J8474" s="211">
        <v>0.3951540854608892</v>
      </c>
      <c r="K8474" s="211">
        <v>0.57325797015666535</v>
      </c>
      <c r="L8474" s="211">
        <v>0.27297294384219045</v>
      </c>
      <c r="M8474" s="211">
        <v>7.8090750988855095E-2</v>
      </c>
      <c r="N8474" s="211">
        <v>0.4097147895485701</v>
      </c>
      <c r="O8474" s="211">
        <v>0.62333243822063134</v>
      </c>
      <c r="P8474" s="211">
        <v>7.0877569728228562E-2</v>
      </c>
      <c r="Q8474" s="211">
        <v>0.14166718390591229</v>
      </c>
      <c r="R8474" s="211">
        <v>0.43676057166435794</v>
      </c>
      <c r="S8474" s="211">
        <v>0.35769104332859103</v>
      </c>
      <c r="T8474" s="211">
        <v>0.61318175640082728</v>
      </c>
      <c r="U8474" s="211">
        <v>0.33923192160854743</v>
      </c>
      <c r="V8474" s="211">
        <v>5.6176011299005624E-2</v>
      </c>
      <c r="W8474" s="211">
        <v>0.59650927321348046</v>
      </c>
      <c r="X8474" s="211">
        <v>0.34991737032424619</v>
      </c>
      <c r="Y8474" s="211">
        <v>0.7467358873269474</v>
      </c>
      <c r="Z8474" s="211">
        <v>0.14970033607323391</v>
      </c>
      <c r="AA8474" s="212">
        <v>0.12162195467531377</v>
      </c>
    </row>
    <row r="8475" spans="1:27" x14ac:dyDescent="0.35">
      <c r="A8475" s="210" t="s">
        <v>9151</v>
      </c>
      <c r="B8475" s="217">
        <v>140.73762359025875</v>
      </c>
      <c r="C8475" s="211">
        <v>7.6561913494449324E-2</v>
      </c>
      <c r="D8475" s="211">
        <v>0.1296135048702233</v>
      </c>
      <c r="E8475" s="211">
        <v>7.484304540104153E-2</v>
      </c>
      <c r="F8475" s="211">
        <v>7.8431704874799224E-2</v>
      </c>
      <c r="G8475" s="211">
        <v>0.11596717922986621</v>
      </c>
      <c r="H8475" s="211">
        <v>0.11954603375578442</v>
      </c>
      <c r="I8475" s="211">
        <v>0.47736250441424743</v>
      </c>
      <c r="J8475" s="211">
        <v>0.42570487855775885</v>
      </c>
      <c r="K8475" s="211">
        <v>0.63451868556091762</v>
      </c>
      <c r="L8475" s="211">
        <v>0.26720702867051732</v>
      </c>
      <c r="M8475" s="211">
        <v>8.1546308959753774E-2</v>
      </c>
      <c r="N8475" s="211">
        <v>0.47171520026040548</v>
      </c>
      <c r="O8475" s="211">
        <v>0.60079033802677295</v>
      </c>
      <c r="P8475" s="211">
        <v>6.7721213070488853E-2</v>
      </c>
      <c r="Q8475" s="211">
        <v>0.12863272002251225</v>
      </c>
      <c r="R8475" s="211">
        <v>0.44247862425200934</v>
      </c>
      <c r="S8475" s="211">
        <v>0.28728360331107627</v>
      </c>
      <c r="T8475" s="211">
        <v>0.51214945597590589</v>
      </c>
      <c r="U8475" s="211">
        <v>0.39015115071047768</v>
      </c>
      <c r="V8475" s="211">
        <v>0.11354600453302333</v>
      </c>
      <c r="W8475" s="211">
        <v>0.54340849848228012</v>
      </c>
      <c r="X8475" s="211">
        <v>0.28322697347575965</v>
      </c>
      <c r="Y8475" s="211">
        <v>0.70674366967328195</v>
      </c>
      <c r="Z8475" s="211">
        <v>0.14772107235166779</v>
      </c>
      <c r="AA8475" s="212">
        <v>0.11705172626311761</v>
      </c>
    </row>
    <row r="8476" spans="1:27" x14ac:dyDescent="0.35">
      <c r="A8476" s="210" t="s">
        <v>9152</v>
      </c>
      <c r="B8476" s="217">
        <v>116.50114264668254</v>
      </c>
      <c r="C8476" s="211">
        <v>5.6812775416118289E-2</v>
      </c>
      <c r="D8476" s="211">
        <v>0.12646676008081367</v>
      </c>
      <c r="E8476" s="211">
        <v>8.3887682102943464E-2</v>
      </c>
      <c r="F8476" s="211">
        <v>9.0867971921620522E-2</v>
      </c>
      <c r="G8476" s="211">
        <v>0.11884480443498154</v>
      </c>
      <c r="H8476" s="211">
        <v>0.11271640064539207</v>
      </c>
      <c r="I8476" s="211">
        <v>0.5073205256834904</v>
      </c>
      <c r="J8476" s="211">
        <v>0.46797966679126929</v>
      </c>
      <c r="K8476" s="211">
        <v>0.6270671509886947</v>
      </c>
      <c r="L8476" s="211">
        <v>0.26683344909431411</v>
      </c>
      <c r="M8476" s="211">
        <v>0.11206348434081104</v>
      </c>
      <c r="N8476" s="211">
        <v>0.45010370931007371</v>
      </c>
      <c r="O8476" s="211">
        <v>0.66715808040530544</v>
      </c>
      <c r="P8476" s="211">
        <v>6.6665576569689744E-2</v>
      </c>
      <c r="Q8476" s="211">
        <v>7.7759661722230963E-2</v>
      </c>
      <c r="R8476" s="211">
        <v>0.45836297233712975</v>
      </c>
      <c r="S8476" s="211">
        <v>0.29006403350694182</v>
      </c>
      <c r="T8476" s="211">
        <v>0.50832588764095243</v>
      </c>
      <c r="U8476" s="211">
        <v>0.36454014010896274</v>
      </c>
      <c r="V8476" s="211">
        <v>6.410896655079501E-2</v>
      </c>
      <c r="W8476" s="211">
        <v>0.54171282259009546</v>
      </c>
      <c r="X8476" s="211">
        <v>0.36598735725449716</v>
      </c>
      <c r="Y8476" s="211">
        <v>0.57459596391834311</v>
      </c>
      <c r="Z8476" s="211">
        <v>0.14491607714528465</v>
      </c>
      <c r="AA8476" s="212">
        <v>0.12127481417302023</v>
      </c>
    </row>
    <row r="8477" spans="1:27" x14ac:dyDescent="0.35">
      <c r="A8477" s="210" t="s">
        <v>9153</v>
      </c>
      <c r="B8477" s="217">
        <v>126.69137132444648</v>
      </c>
      <c r="C8477" s="211">
        <v>7.5621106943796465E-2</v>
      </c>
      <c r="D8477" s="211">
        <v>0.1264243507181233</v>
      </c>
      <c r="E8477" s="211">
        <v>7.9899316172406129E-2</v>
      </c>
      <c r="F8477" s="211">
        <v>9.4361191119787871E-2</v>
      </c>
      <c r="G8477" s="211">
        <v>0.11849701560135242</v>
      </c>
      <c r="H8477" s="211">
        <v>0.11747472079042159</v>
      </c>
      <c r="I8477" s="211">
        <v>0.45937809530377499</v>
      </c>
      <c r="J8477" s="211">
        <v>0.46609647646511898</v>
      </c>
      <c r="K8477" s="211">
        <v>0.5425041115386503</v>
      </c>
      <c r="L8477" s="211">
        <v>0.27263751590688129</v>
      </c>
      <c r="M8477" s="211">
        <v>8.8069190807681302E-2</v>
      </c>
      <c r="N8477" s="211">
        <v>0.39601013462202317</v>
      </c>
      <c r="O8477" s="211">
        <v>0.75591428700723662</v>
      </c>
      <c r="P8477" s="211">
        <v>6.3132092332490286E-2</v>
      </c>
      <c r="Q8477" s="211">
        <v>5.1747177538222361E-2</v>
      </c>
      <c r="R8477" s="211">
        <v>0.42174489935661602</v>
      </c>
      <c r="S8477" s="211">
        <v>0.33260880785041369</v>
      </c>
      <c r="T8477" s="211">
        <v>0.59787596975919044</v>
      </c>
      <c r="U8477" s="211">
        <v>0.42781324054690467</v>
      </c>
      <c r="V8477" s="211">
        <v>9.808933038770884E-2</v>
      </c>
      <c r="W8477" s="211">
        <v>0.56593049475078849</v>
      </c>
      <c r="X8477" s="211">
        <v>0.31226687665949571</v>
      </c>
      <c r="Y8477" s="211">
        <v>0.72251540199506836</v>
      </c>
      <c r="Z8477" s="211">
        <v>0.14712260340051647</v>
      </c>
      <c r="AA8477" s="212">
        <v>0.12114339377485413</v>
      </c>
    </row>
    <row r="8478" spans="1:27" x14ac:dyDescent="0.35">
      <c r="A8478" s="210" t="s">
        <v>9154</v>
      </c>
      <c r="B8478" s="217">
        <v>166.75731267714571</v>
      </c>
      <c r="C8478" s="211">
        <v>5.4475647886904593E-2</v>
      </c>
      <c r="D8478" s="211">
        <v>0.13181136154204462</v>
      </c>
      <c r="E8478" s="211">
        <v>8.0142209754848523E-2</v>
      </c>
      <c r="F8478" s="211">
        <v>0.1066796483591594</v>
      </c>
      <c r="G8478" s="211">
        <v>0.12124201472945491</v>
      </c>
      <c r="H8478" s="211">
        <v>0.11605431939433747</v>
      </c>
      <c r="I8478" s="211">
        <v>0.47937728532269114</v>
      </c>
      <c r="J8478" s="211">
        <v>0.46160930914832748</v>
      </c>
      <c r="K8478" s="211">
        <v>0.62872221989493415</v>
      </c>
      <c r="L8478" s="211">
        <v>0.26597582142695203</v>
      </c>
      <c r="M8478" s="211">
        <v>0.11033982178261223</v>
      </c>
      <c r="N8478" s="211">
        <v>0.44821505814729312</v>
      </c>
      <c r="O8478" s="211">
        <v>0.68508617270793359</v>
      </c>
      <c r="P8478" s="211">
        <v>6.8532811401069121E-2</v>
      </c>
      <c r="Q8478" s="211">
        <v>0.12015642158304535</v>
      </c>
      <c r="R8478" s="211">
        <v>0.44423557856287432</v>
      </c>
      <c r="S8478" s="211">
        <v>0.32341859656664651</v>
      </c>
      <c r="T8478" s="211">
        <v>0.62534393122834298</v>
      </c>
      <c r="U8478" s="211">
        <v>0.36884422449497373</v>
      </c>
      <c r="V8478" s="211">
        <v>0.1719717295286059</v>
      </c>
      <c r="W8478" s="211">
        <v>0.53031586659153795</v>
      </c>
      <c r="X8478" s="211">
        <v>0.39295281213983158</v>
      </c>
      <c r="Y8478" s="211">
        <v>0.58265151471507415</v>
      </c>
      <c r="Z8478" s="211">
        <v>0.14263256332516663</v>
      </c>
      <c r="AA8478" s="212">
        <v>0.12148866544334026</v>
      </c>
    </row>
    <row r="8479" spans="1:27" x14ac:dyDescent="0.35">
      <c r="A8479" s="210" t="s">
        <v>9155</v>
      </c>
      <c r="B8479" s="217">
        <v>132.55583589388547</v>
      </c>
      <c r="C8479" s="211">
        <v>5.684301295170624E-2</v>
      </c>
      <c r="D8479" s="211">
        <v>0.12435336844300911</v>
      </c>
      <c r="E8479" s="211">
        <v>7.1250515817239832E-2</v>
      </c>
      <c r="F8479" s="211">
        <v>8.0985774368751345E-2</v>
      </c>
      <c r="G8479" s="211">
        <v>0.12454830616096839</v>
      </c>
      <c r="H8479" s="211">
        <v>0.12118340872478207</v>
      </c>
      <c r="I8479" s="211">
        <v>0.51819630111282955</v>
      </c>
      <c r="J8479" s="211">
        <v>0.45250318021507441</v>
      </c>
      <c r="K8479" s="211">
        <v>0.52167497769721627</v>
      </c>
      <c r="L8479" s="211">
        <v>0.27033856529678263</v>
      </c>
      <c r="M8479" s="211">
        <v>0.10455360401132011</v>
      </c>
      <c r="N8479" s="211">
        <v>0.50361570992517068</v>
      </c>
      <c r="O8479" s="211">
        <v>0.74935373730671107</v>
      </c>
      <c r="P8479" s="211">
        <v>6.5984240372282912E-2</v>
      </c>
      <c r="Q8479" s="211">
        <v>5.3762183787050638E-2</v>
      </c>
      <c r="R8479" s="211">
        <v>0.40529804504952566</v>
      </c>
      <c r="S8479" s="211">
        <v>0.3261835590723815</v>
      </c>
      <c r="T8479" s="211">
        <v>0.49625646438968146</v>
      </c>
      <c r="U8479" s="211">
        <v>0.4179103929319623</v>
      </c>
      <c r="V8479" s="211">
        <v>0.10230141504257736</v>
      </c>
      <c r="W8479" s="211">
        <v>0.52733673289361238</v>
      </c>
      <c r="X8479" s="211">
        <v>0.3622877961065421</v>
      </c>
      <c r="Y8479" s="211">
        <v>0.72112534355334412</v>
      </c>
      <c r="Z8479" s="211">
        <v>0.14623445508390276</v>
      </c>
      <c r="AA8479" s="212">
        <v>0.12054122035356243</v>
      </c>
    </row>
    <row r="8480" spans="1:27" x14ac:dyDescent="0.35">
      <c r="A8480" s="210" t="s">
        <v>9156</v>
      </c>
      <c r="B8480" s="217">
        <v>146.93631166562992</v>
      </c>
      <c r="C8480" s="211">
        <v>7.1129368056097098E-2</v>
      </c>
      <c r="D8480" s="211">
        <v>0.12076597355147833</v>
      </c>
      <c r="E8480" s="211">
        <v>7.8965332121840121E-2</v>
      </c>
      <c r="F8480" s="211">
        <v>8.4872311710591092E-2</v>
      </c>
      <c r="G8480" s="211">
        <v>0.11747487713618501</v>
      </c>
      <c r="H8480" s="211">
        <v>0.12081891868772163</v>
      </c>
      <c r="I8480" s="211">
        <v>0.4792681957004814</v>
      </c>
      <c r="J8480" s="211">
        <v>0.42884631147635438</v>
      </c>
      <c r="K8480" s="211">
        <v>0.6010466099728734</v>
      </c>
      <c r="L8480" s="211">
        <v>0.27016812639082194</v>
      </c>
      <c r="M8480" s="211">
        <v>9.6643821105021788E-2</v>
      </c>
      <c r="N8480" s="211">
        <v>0.3969123899762349</v>
      </c>
      <c r="O8480" s="211">
        <v>0.66279540617322708</v>
      </c>
      <c r="P8480" s="211">
        <v>6.6307053852161082E-2</v>
      </c>
      <c r="Q8480" s="211">
        <v>6.621290771121309E-2</v>
      </c>
      <c r="R8480" s="211">
        <v>0.4029178280819618</v>
      </c>
      <c r="S8480" s="211">
        <v>0.31629232842856714</v>
      </c>
      <c r="T8480" s="211">
        <v>0.50269441747753763</v>
      </c>
      <c r="U8480" s="211">
        <v>0.49083132799413992</v>
      </c>
      <c r="V8480" s="211">
        <v>0.10835367645757304</v>
      </c>
      <c r="W8480" s="211">
        <v>0.53085121477000086</v>
      </c>
      <c r="X8480" s="211">
        <v>0.38486708922051915</v>
      </c>
      <c r="Y8480" s="211">
        <v>0.67222909537998765</v>
      </c>
      <c r="Z8480" s="211">
        <v>0.1435277039644787</v>
      </c>
      <c r="AA8480" s="212">
        <v>0.11598678775079407</v>
      </c>
    </row>
    <row r="8481" spans="1:27" x14ac:dyDescent="0.35">
      <c r="A8481" s="210" t="s">
        <v>9157</v>
      </c>
      <c r="B8481" s="217">
        <v>122.85431981673607</v>
      </c>
      <c r="C8481" s="211">
        <v>6.3347210193330936E-2</v>
      </c>
      <c r="D8481" s="211">
        <v>0.12801735855585861</v>
      </c>
      <c r="E8481" s="211">
        <v>7.8526332315064423E-2</v>
      </c>
      <c r="F8481" s="211">
        <v>9.8090750011504829E-2</v>
      </c>
      <c r="G8481" s="211">
        <v>0.11738210656723368</v>
      </c>
      <c r="H8481" s="211">
        <v>0.1235529988081048</v>
      </c>
      <c r="I8481" s="211">
        <v>0.50758124322717812</v>
      </c>
      <c r="J8481" s="211">
        <v>0.44277260390152279</v>
      </c>
      <c r="K8481" s="211">
        <v>0.62408233920339851</v>
      </c>
      <c r="L8481" s="211">
        <v>0.27885738046802089</v>
      </c>
      <c r="M8481" s="211">
        <v>8.747884206441113E-2</v>
      </c>
      <c r="N8481" s="211">
        <v>0.36608526553223214</v>
      </c>
      <c r="O8481" s="211">
        <v>0.76955930287882834</v>
      </c>
      <c r="P8481" s="211">
        <v>6.73938384328025E-2</v>
      </c>
      <c r="Q8481" s="211">
        <v>7.5129224481611745E-2</v>
      </c>
      <c r="R8481" s="211">
        <v>0.46589786510565606</v>
      </c>
      <c r="S8481" s="211">
        <v>0.36982649005730839</v>
      </c>
      <c r="T8481" s="211">
        <v>0.53095596032146664</v>
      </c>
      <c r="U8481" s="211">
        <v>0.4580888845995329</v>
      </c>
      <c r="V8481" s="211">
        <v>6.5585578152063312E-2</v>
      </c>
      <c r="W8481" s="211">
        <v>0.56347039293588153</v>
      </c>
      <c r="X8481" s="211">
        <v>0.37086478145588897</v>
      </c>
      <c r="Y8481" s="211">
        <v>0.6174806444247547</v>
      </c>
      <c r="Z8481" s="211">
        <v>0.14747034961479774</v>
      </c>
      <c r="AA8481" s="212">
        <v>0.11682140232849826</v>
      </c>
    </row>
    <row r="8482" spans="1:27" x14ac:dyDescent="0.35">
      <c r="A8482" s="210" t="s">
        <v>9158</v>
      </c>
      <c r="B8482" s="217">
        <v>176.0043657674081</v>
      </c>
      <c r="C8482" s="211">
        <v>5.701933736839071E-2</v>
      </c>
      <c r="D8482" s="211">
        <v>0.122060776069235</v>
      </c>
      <c r="E8482" s="211">
        <v>7.384997067521834E-2</v>
      </c>
      <c r="F8482" s="211">
        <v>9.9392597104226987E-2</v>
      </c>
      <c r="G8482" s="211">
        <v>0.11636520224021381</v>
      </c>
      <c r="H8482" s="211">
        <v>0.12439159310681902</v>
      </c>
      <c r="I8482" s="211">
        <v>0.51906529730282847</v>
      </c>
      <c r="J8482" s="211">
        <v>0.41626576611897592</v>
      </c>
      <c r="K8482" s="211">
        <v>0.63336817764816844</v>
      </c>
      <c r="L8482" s="211">
        <v>0.28196572892001709</v>
      </c>
      <c r="M8482" s="211">
        <v>9.5189122599638853E-2</v>
      </c>
      <c r="N8482" s="211">
        <v>0.37197814600812368</v>
      </c>
      <c r="O8482" s="211">
        <v>0.68045128329898297</v>
      </c>
      <c r="P8482" s="211">
        <v>7.3018918744902461E-2</v>
      </c>
      <c r="Q8482" s="211">
        <v>0.12760301209553668</v>
      </c>
      <c r="R8482" s="211">
        <v>0.42035348789008764</v>
      </c>
      <c r="S8482" s="211">
        <v>0.3405234770905019</v>
      </c>
      <c r="T8482" s="211">
        <v>0.47244002324574069</v>
      </c>
      <c r="U8482" s="211">
        <v>0.47605191735799673</v>
      </c>
      <c r="V8482" s="211">
        <v>0.1348598685755974</v>
      </c>
      <c r="W8482" s="211">
        <v>0.52643715605995367</v>
      </c>
      <c r="X8482" s="211">
        <v>0.40439591258195906</v>
      </c>
      <c r="Y8482" s="211">
        <v>0.72736878503382918</v>
      </c>
      <c r="Z8482" s="211">
        <v>0.14889625509108168</v>
      </c>
      <c r="AA8482" s="212">
        <v>0.11764657685940966</v>
      </c>
    </row>
    <row r="8483" spans="1:27" x14ac:dyDescent="0.35">
      <c r="A8483" s="210" t="s">
        <v>9159</v>
      </c>
      <c r="B8483" s="217">
        <v>168.87777216856969</v>
      </c>
      <c r="C8483" s="211">
        <v>5.6763489879993557E-2</v>
      </c>
      <c r="D8483" s="211">
        <v>0.12923423136044915</v>
      </c>
      <c r="E8483" s="211">
        <v>6.7389094085466034E-2</v>
      </c>
      <c r="F8483" s="211">
        <v>7.7493839229416689E-2</v>
      </c>
      <c r="G8483" s="211">
        <v>0.12300209578829623</v>
      </c>
      <c r="H8483" s="211">
        <v>0.12370673253049828</v>
      </c>
      <c r="I8483" s="211">
        <v>0.51367924004305254</v>
      </c>
      <c r="J8483" s="211">
        <v>0.43179081125988583</v>
      </c>
      <c r="K8483" s="211">
        <v>0.606959825074878</v>
      </c>
      <c r="L8483" s="211">
        <v>0.2725602128995977</v>
      </c>
      <c r="M8483" s="211">
        <v>9.9525764790479393E-2</v>
      </c>
      <c r="N8483" s="211">
        <v>0.42091301799328873</v>
      </c>
      <c r="O8483" s="211">
        <v>0.67840022336633865</v>
      </c>
      <c r="P8483" s="211">
        <v>7.4332319883244333E-2</v>
      </c>
      <c r="Q8483" s="211">
        <v>0.11798941679887229</v>
      </c>
      <c r="R8483" s="211">
        <v>0.45297870745797619</v>
      </c>
      <c r="S8483" s="211">
        <v>0.2654709832960131</v>
      </c>
      <c r="T8483" s="211">
        <v>0.57018538168167077</v>
      </c>
      <c r="U8483" s="211">
        <v>0.46074143437120907</v>
      </c>
      <c r="V8483" s="211">
        <v>0.11508640914853585</v>
      </c>
      <c r="W8483" s="211">
        <v>0.53851982264090426</v>
      </c>
      <c r="X8483" s="211">
        <v>0.44136655865449642</v>
      </c>
      <c r="Y8483" s="211">
        <v>0.65217296682167225</v>
      </c>
      <c r="Z8483" s="211">
        <v>0.14787902087618068</v>
      </c>
      <c r="AA8483" s="212">
        <v>0.11513981244384305</v>
      </c>
    </row>
    <row r="8484" spans="1:27" x14ac:dyDescent="0.35">
      <c r="A8484" s="210" t="s">
        <v>9160</v>
      </c>
      <c r="B8484" s="217">
        <v>110.91483632542275</v>
      </c>
      <c r="C8484" s="211">
        <v>6.7166595848798277E-2</v>
      </c>
      <c r="D8484" s="211">
        <v>0.12302048228260379</v>
      </c>
      <c r="E8484" s="211">
        <v>7.4693100181242103E-2</v>
      </c>
      <c r="F8484" s="211">
        <v>0.10108458869864917</v>
      </c>
      <c r="G8484" s="211">
        <v>0.12398559077346451</v>
      </c>
      <c r="H8484" s="211">
        <v>0.10837611039196667</v>
      </c>
      <c r="I8484" s="211">
        <v>0.51391347619780847</v>
      </c>
      <c r="J8484" s="211">
        <v>0.48456197590116123</v>
      </c>
      <c r="K8484" s="211">
        <v>0.54652781055425115</v>
      </c>
      <c r="L8484" s="211">
        <v>0.2758316953456843</v>
      </c>
      <c r="M8484" s="211">
        <v>8.7464083222133879E-2</v>
      </c>
      <c r="N8484" s="211">
        <v>0.43580440518356645</v>
      </c>
      <c r="O8484" s="211">
        <v>0.77103065363138801</v>
      </c>
      <c r="P8484" s="211">
        <v>6.6916072439156982E-2</v>
      </c>
      <c r="Q8484" s="211">
        <v>6.072501715174633E-2</v>
      </c>
      <c r="R8484" s="211">
        <v>0.42770648047696624</v>
      </c>
      <c r="S8484" s="211">
        <v>0.36057655788792153</v>
      </c>
      <c r="T8484" s="211">
        <v>0.5253277698962715</v>
      </c>
      <c r="U8484" s="211">
        <v>0.47101096462365361</v>
      </c>
      <c r="V8484" s="211">
        <v>6.5360304220155541E-2</v>
      </c>
      <c r="W8484" s="211">
        <v>0.55743821017760453</v>
      </c>
      <c r="X8484" s="211">
        <v>0.42921754345893037</v>
      </c>
      <c r="Y8484" s="211">
        <v>0.62056985572762724</v>
      </c>
      <c r="Z8484" s="211">
        <v>0.13957610347995442</v>
      </c>
      <c r="AA8484" s="212">
        <v>0.12533792458544429</v>
      </c>
    </row>
    <row r="8485" spans="1:27" x14ac:dyDescent="0.35">
      <c r="A8485" s="210" t="s">
        <v>9161</v>
      </c>
      <c r="B8485" s="217">
        <v>137.45446899197677</v>
      </c>
      <c r="C8485" s="211">
        <v>6.2149020325862614E-2</v>
      </c>
      <c r="D8485" s="211">
        <v>0.11983488862445599</v>
      </c>
      <c r="E8485" s="211">
        <v>7.9851539537368149E-2</v>
      </c>
      <c r="F8485" s="211">
        <v>0.11637597861275385</v>
      </c>
      <c r="G8485" s="211">
        <v>0.12052069096125836</v>
      </c>
      <c r="H8485" s="211">
        <v>0.11981774368265058</v>
      </c>
      <c r="I8485" s="211">
        <v>0.4556007701636538</v>
      </c>
      <c r="J8485" s="211">
        <v>0.4068030483702435</v>
      </c>
      <c r="K8485" s="211">
        <v>0.52484040159144851</v>
      </c>
      <c r="L8485" s="211">
        <v>0.26773953444879012</v>
      </c>
      <c r="M8485" s="211">
        <v>9.7967270165513543E-2</v>
      </c>
      <c r="N8485" s="211">
        <v>0.40037328550772833</v>
      </c>
      <c r="O8485" s="211">
        <v>0.6848910812659772</v>
      </c>
      <c r="P8485" s="211">
        <v>6.6845117344711311E-2</v>
      </c>
      <c r="Q8485" s="211">
        <v>0.13731686945280588</v>
      </c>
      <c r="R8485" s="211">
        <v>0.45933768295960947</v>
      </c>
      <c r="S8485" s="211">
        <v>0.33844896174812339</v>
      </c>
      <c r="T8485" s="211">
        <v>0.5271695681234867</v>
      </c>
      <c r="U8485" s="211">
        <v>0.48335414488327672</v>
      </c>
      <c r="V8485" s="211">
        <v>0.12083172917006726</v>
      </c>
      <c r="W8485" s="211">
        <v>0.57876892429065463</v>
      </c>
      <c r="X8485" s="211">
        <v>0.30866396427781018</v>
      </c>
      <c r="Y8485" s="211">
        <v>0.61986517683950537</v>
      </c>
      <c r="Z8485" s="211">
        <v>0.1492425906597506</v>
      </c>
      <c r="AA8485" s="212">
        <v>0.12267861929096285</v>
      </c>
    </row>
    <row r="8486" spans="1:27" x14ac:dyDescent="0.35">
      <c r="A8486" s="210" t="s">
        <v>9162</v>
      </c>
      <c r="B8486" s="217">
        <v>139.76904917461567</v>
      </c>
      <c r="C8486" s="211">
        <v>7.6549122949987725E-2</v>
      </c>
      <c r="D8486" s="211">
        <v>0.13005244871599153</v>
      </c>
      <c r="E8486" s="211">
        <v>6.9053948851200461E-2</v>
      </c>
      <c r="F8486" s="211">
        <v>8.7140373491427101E-2</v>
      </c>
      <c r="G8486" s="211">
        <v>0.12211269865884587</v>
      </c>
      <c r="H8486" s="211">
        <v>0.11433553366448436</v>
      </c>
      <c r="I8486" s="211">
        <v>0.44809328611906107</v>
      </c>
      <c r="J8486" s="211">
        <v>0.42860959646661345</v>
      </c>
      <c r="K8486" s="211">
        <v>0.611199176236078</v>
      </c>
      <c r="L8486" s="211">
        <v>0.27206908190751994</v>
      </c>
      <c r="M8486" s="211">
        <v>8.7159363823109029E-2</v>
      </c>
      <c r="N8486" s="211">
        <v>0.42815321645788185</v>
      </c>
      <c r="O8486" s="211">
        <v>0.6370707087255979</v>
      </c>
      <c r="P8486" s="211">
        <v>6.6344447559428019E-2</v>
      </c>
      <c r="Q8486" s="211">
        <v>7.1689677430817417E-2</v>
      </c>
      <c r="R8486" s="211">
        <v>0.3736520030600336</v>
      </c>
      <c r="S8486" s="211">
        <v>0.27550708427454063</v>
      </c>
      <c r="T8486" s="211">
        <v>0.59643903107292706</v>
      </c>
      <c r="U8486" s="211">
        <v>0.46010705788619433</v>
      </c>
      <c r="V8486" s="211">
        <v>0.11565356225327648</v>
      </c>
      <c r="W8486" s="211">
        <v>0.56765537904175867</v>
      </c>
      <c r="X8486" s="211">
        <v>0.34247378409584966</v>
      </c>
      <c r="Y8486" s="211">
        <v>0.55612518191267035</v>
      </c>
      <c r="Z8486" s="211">
        <v>0.1447825072902949</v>
      </c>
      <c r="AA8486" s="212">
        <v>0.11265612248974924</v>
      </c>
    </row>
    <row r="8487" spans="1:27" x14ac:dyDescent="0.35">
      <c r="A8487" s="210" t="s">
        <v>9163</v>
      </c>
      <c r="B8487" s="217">
        <v>175.2537087009222</v>
      </c>
      <c r="C8487" s="211">
        <v>8.1412802339091733E-2</v>
      </c>
      <c r="D8487" s="211">
        <v>0.12760287359226147</v>
      </c>
      <c r="E8487" s="211">
        <v>7.4997241906403916E-2</v>
      </c>
      <c r="F8487" s="211">
        <v>0.10175341332344263</v>
      </c>
      <c r="G8487" s="211">
        <v>0.1207985461964477</v>
      </c>
      <c r="H8487" s="211">
        <v>0.11653247429749421</v>
      </c>
      <c r="I8487" s="211">
        <v>0.50227549259132054</v>
      </c>
      <c r="J8487" s="211">
        <v>0.44341206482308648</v>
      </c>
      <c r="K8487" s="211">
        <v>0.64640823873410858</v>
      </c>
      <c r="L8487" s="211">
        <v>0.28158177381745486</v>
      </c>
      <c r="M8487" s="211">
        <v>9.1702967486187628E-2</v>
      </c>
      <c r="N8487" s="211">
        <v>0.38612234400701029</v>
      </c>
      <c r="O8487" s="211">
        <v>0.70423717416524045</v>
      </c>
      <c r="P8487" s="211">
        <v>6.5610260127350842E-2</v>
      </c>
      <c r="Q8487" s="211">
        <v>0.12168191650786678</v>
      </c>
      <c r="R8487" s="211">
        <v>0.39742709357300876</v>
      </c>
      <c r="S8487" s="211">
        <v>0.33211315468733127</v>
      </c>
      <c r="T8487" s="211">
        <v>0.56942432597073744</v>
      </c>
      <c r="U8487" s="211">
        <v>0.44784754064592058</v>
      </c>
      <c r="V8487" s="211">
        <v>0.14809861820338585</v>
      </c>
      <c r="W8487" s="211">
        <v>0.60217610065276495</v>
      </c>
      <c r="X8487" s="211">
        <v>0.2870359953795325</v>
      </c>
      <c r="Y8487" s="211">
        <v>0.77508749363642548</v>
      </c>
      <c r="Z8487" s="211">
        <v>0.14943964376843719</v>
      </c>
      <c r="AA8487" s="212">
        <v>0.1166727080261727</v>
      </c>
    </row>
    <row r="8488" spans="1:27" x14ac:dyDescent="0.35">
      <c r="A8488" s="210" t="s">
        <v>9164</v>
      </c>
      <c r="B8488" s="217">
        <v>126.11245402586481</v>
      </c>
      <c r="C8488" s="211">
        <v>5.4059552998397917E-2</v>
      </c>
      <c r="D8488" s="211">
        <v>0.12187760241397663</v>
      </c>
      <c r="E8488" s="211">
        <v>7.6999299140445177E-2</v>
      </c>
      <c r="F8488" s="211">
        <v>9.506412755696568E-2</v>
      </c>
      <c r="G8488" s="211">
        <v>0.12338503296199066</v>
      </c>
      <c r="H8488" s="211">
        <v>0.12389258388430088</v>
      </c>
      <c r="I8488" s="211">
        <v>0.51604052876406281</v>
      </c>
      <c r="J8488" s="211">
        <v>0.43414369386159968</v>
      </c>
      <c r="K8488" s="211">
        <v>0.55955726768623471</v>
      </c>
      <c r="L8488" s="211">
        <v>0.27493693937206098</v>
      </c>
      <c r="M8488" s="211">
        <v>9.8678683062362313E-2</v>
      </c>
      <c r="N8488" s="211">
        <v>0.57590390356658749</v>
      </c>
      <c r="O8488" s="211">
        <v>0.72555237881337087</v>
      </c>
      <c r="P8488" s="211">
        <v>6.862549601598765E-2</v>
      </c>
      <c r="Q8488" s="211">
        <v>0.10267297530618959</v>
      </c>
      <c r="R8488" s="211">
        <v>0.41556212865519032</v>
      </c>
      <c r="S8488" s="211">
        <v>0.2645402144932108</v>
      </c>
      <c r="T8488" s="211">
        <v>0.61516742214096598</v>
      </c>
      <c r="U8488" s="211">
        <v>0.43606174373414519</v>
      </c>
      <c r="V8488" s="211">
        <v>6.5274916777261355E-2</v>
      </c>
      <c r="W8488" s="211">
        <v>0.53750398449657411</v>
      </c>
      <c r="X8488" s="211">
        <v>0.27162277922850941</v>
      </c>
      <c r="Y8488" s="211">
        <v>0.66828142812361158</v>
      </c>
      <c r="Z8488" s="211">
        <v>0.14497125074727824</v>
      </c>
      <c r="AA8488" s="212">
        <v>0.12445900832512231</v>
      </c>
    </row>
    <row r="8489" spans="1:27" x14ac:dyDescent="0.35">
      <c r="A8489" s="210" t="s">
        <v>9165</v>
      </c>
      <c r="B8489" s="217">
        <v>143.24202942058932</v>
      </c>
      <c r="C8489" s="211">
        <v>5.6737419881319882E-2</v>
      </c>
      <c r="D8489" s="211">
        <v>0.11820431358756917</v>
      </c>
      <c r="E8489" s="211">
        <v>7.7509750635055011E-2</v>
      </c>
      <c r="F8489" s="211">
        <v>0.10104893685328352</v>
      </c>
      <c r="G8489" s="211">
        <v>0.11815033328326781</v>
      </c>
      <c r="H8489" s="211">
        <v>0.12346489523767749</v>
      </c>
      <c r="I8489" s="211">
        <v>0.45527696501010351</v>
      </c>
      <c r="J8489" s="211">
        <v>0.46131150736758597</v>
      </c>
      <c r="K8489" s="211">
        <v>0.64914519251996905</v>
      </c>
      <c r="L8489" s="211">
        <v>0.27331951805106758</v>
      </c>
      <c r="M8489" s="211">
        <v>8.2937395426361221E-2</v>
      </c>
      <c r="N8489" s="211">
        <v>0.42422842854390264</v>
      </c>
      <c r="O8489" s="211">
        <v>0.76506854159011339</v>
      </c>
      <c r="P8489" s="211">
        <v>7.064996261069631E-2</v>
      </c>
      <c r="Q8489" s="211">
        <v>6.7391293491409821E-2</v>
      </c>
      <c r="R8489" s="211">
        <v>0.43350118569442009</v>
      </c>
      <c r="S8489" s="211">
        <v>0.32888275445736526</v>
      </c>
      <c r="T8489" s="211">
        <v>0.5947519722256156</v>
      </c>
      <c r="U8489" s="211">
        <v>0.45250400766212817</v>
      </c>
      <c r="V8489" s="211">
        <v>7.5354190544099919E-2</v>
      </c>
      <c r="W8489" s="211">
        <v>0.61686498916510812</v>
      </c>
      <c r="X8489" s="211">
        <v>0.27386894954738017</v>
      </c>
      <c r="Y8489" s="211">
        <v>0.65927661362794554</v>
      </c>
      <c r="Z8489" s="211">
        <v>0.14540408697862869</v>
      </c>
      <c r="AA8489" s="212">
        <v>0.11245210491688172</v>
      </c>
    </row>
    <row r="8490" spans="1:27" x14ac:dyDescent="0.35">
      <c r="A8490" s="210" t="s">
        <v>9166</v>
      </c>
      <c r="B8490" s="217">
        <v>119.098256452821</v>
      </c>
      <c r="C8490" s="211">
        <v>6.5250458504581138E-2</v>
      </c>
      <c r="D8490" s="211">
        <v>0.12817722838054088</v>
      </c>
      <c r="E8490" s="211">
        <v>7.4274413603486494E-2</v>
      </c>
      <c r="F8490" s="211">
        <v>0.10272367326929652</v>
      </c>
      <c r="G8490" s="211">
        <v>0.11896282694474486</v>
      </c>
      <c r="H8490" s="211">
        <v>0.12198537087635822</v>
      </c>
      <c r="I8490" s="211">
        <v>0.52204947174906369</v>
      </c>
      <c r="J8490" s="211">
        <v>0.42380864926033424</v>
      </c>
      <c r="K8490" s="211">
        <v>0.55859614485893105</v>
      </c>
      <c r="L8490" s="211">
        <v>0.27228842124411617</v>
      </c>
      <c r="M8490" s="211">
        <v>9.7016753695686936E-2</v>
      </c>
      <c r="N8490" s="211">
        <v>0.44085585527571375</v>
      </c>
      <c r="O8490" s="211">
        <v>0.67742148309853123</v>
      </c>
      <c r="P8490" s="211">
        <v>6.22112677823108E-2</v>
      </c>
      <c r="Q8490" s="211">
        <v>7.1230495873478558E-2</v>
      </c>
      <c r="R8490" s="211">
        <v>0.46219154503566717</v>
      </c>
      <c r="S8490" s="211">
        <v>0.40201191535565151</v>
      </c>
      <c r="T8490" s="211">
        <v>0.57710138557778068</v>
      </c>
      <c r="U8490" s="211">
        <v>0.35687715934104824</v>
      </c>
      <c r="V8490" s="211">
        <v>8.2930493739842168E-2</v>
      </c>
      <c r="W8490" s="211">
        <v>0.57255535630608345</v>
      </c>
      <c r="X8490" s="211">
        <v>0.29422313342787143</v>
      </c>
      <c r="Y8490" s="211">
        <v>0.72587719774242321</v>
      </c>
      <c r="Z8490" s="211">
        <v>0.14541995375292577</v>
      </c>
      <c r="AA8490" s="212">
        <v>0.11902997701039292</v>
      </c>
    </row>
    <row r="8491" spans="1:27" x14ac:dyDescent="0.35">
      <c r="A8491" s="210" t="s">
        <v>9167</v>
      </c>
      <c r="B8491" s="217">
        <v>129.19784629849278</v>
      </c>
      <c r="C8491" s="211">
        <v>5.407671733636505E-2</v>
      </c>
      <c r="D8491" s="211">
        <v>0.12126837039478169</v>
      </c>
      <c r="E8491" s="211">
        <v>8.2442061683935239E-2</v>
      </c>
      <c r="F8491" s="211">
        <v>0.10956902226791491</v>
      </c>
      <c r="G8491" s="211">
        <v>0.12100548288603051</v>
      </c>
      <c r="H8491" s="211">
        <v>0.12010225033397084</v>
      </c>
      <c r="I8491" s="211">
        <v>0.48727910195215834</v>
      </c>
      <c r="J8491" s="211">
        <v>0.44634068358840251</v>
      </c>
      <c r="K8491" s="211">
        <v>0.58725657675684551</v>
      </c>
      <c r="L8491" s="211">
        <v>0.28023863400700988</v>
      </c>
      <c r="M8491" s="211">
        <v>9.2907833258681877E-2</v>
      </c>
      <c r="N8491" s="211">
        <v>0.42899552255277917</v>
      </c>
      <c r="O8491" s="211">
        <v>0.65246397789431509</v>
      </c>
      <c r="P8491" s="211">
        <v>6.7733592322106712E-2</v>
      </c>
      <c r="Q8491" s="211">
        <v>8.8853796492348286E-2</v>
      </c>
      <c r="R8491" s="211">
        <v>0.45356765866659304</v>
      </c>
      <c r="S8491" s="211">
        <v>0.37873289194513254</v>
      </c>
      <c r="T8491" s="211">
        <v>0.57143220944294726</v>
      </c>
      <c r="U8491" s="211">
        <v>0.3239298464046233</v>
      </c>
      <c r="V8491" s="211">
        <v>8.698194597816554E-2</v>
      </c>
      <c r="W8491" s="211">
        <v>0.57002574032154363</v>
      </c>
      <c r="X8491" s="211">
        <v>0.4382408476452761</v>
      </c>
      <c r="Y8491" s="211">
        <v>0.71998772093834218</v>
      </c>
      <c r="Z8491" s="211">
        <v>0.14522340882735735</v>
      </c>
      <c r="AA8491" s="212">
        <v>0.11602389539709133</v>
      </c>
    </row>
    <row r="8492" spans="1:27" x14ac:dyDescent="0.35">
      <c r="A8492" s="210" t="s">
        <v>9168</v>
      </c>
      <c r="B8492" s="217">
        <v>139.34196211329956</v>
      </c>
      <c r="C8492" s="211">
        <v>7.7800263673981088E-2</v>
      </c>
      <c r="D8492" s="211">
        <v>0.12100931452011701</v>
      </c>
      <c r="E8492" s="211">
        <v>7.2538376190545595E-2</v>
      </c>
      <c r="F8492" s="211">
        <v>8.6098250161708245E-2</v>
      </c>
      <c r="G8492" s="211">
        <v>0.11948401062218773</v>
      </c>
      <c r="H8492" s="211">
        <v>0.10397721563492736</v>
      </c>
      <c r="I8492" s="211">
        <v>0.53112874083858586</v>
      </c>
      <c r="J8492" s="211">
        <v>0.43789786558416582</v>
      </c>
      <c r="K8492" s="211">
        <v>0.63677970180382926</v>
      </c>
      <c r="L8492" s="211">
        <v>0.28025152169776912</v>
      </c>
      <c r="M8492" s="211">
        <v>7.9472569899387183E-2</v>
      </c>
      <c r="N8492" s="211">
        <v>0.41654162022781216</v>
      </c>
      <c r="O8492" s="211">
        <v>0.65975358533846418</v>
      </c>
      <c r="P8492" s="211">
        <v>7.1179542396126422E-2</v>
      </c>
      <c r="Q8492" s="211">
        <v>9.3017176598585702E-2</v>
      </c>
      <c r="R8492" s="211">
        <v>0.46622158389517687</v>
      </c>
      <c r="S8492" s="211">
        <v>0.42415585212116974</v>
      </c>
      <c r="T8492" s="211">
        <v>0.55207530601408228</v>
      </c>
      <c r="U8492" s="211">
        <v>0.31773120059915294</v>
      </c>
      <c r="V8492" s="211">
        <v>0.13885641430418269</v>
      </c>
      <c r="W8492" s="211">
        <v>0.55962758196117712</v>
      </c>
      <c r="X8492" s="211">
        <v>0.37771839639746968</v>
      </c>
      <c r="Y8492" s="211">
        <v>0.63809574005282654</v>
      </c>
      <c r="Z8492" s="211">
        <v>0.14669404220768698</v>
      </c>
      <c r="AA8492" s="212">
        <v>0.11739979253183332</v>
      </c>
    </row>
    <row r="8493" spans="1:27" x14ac:dyDescent="0.35">
      <c r="A8493" s="210" t="s">
        <v>9169</v>
      </c>
      <c r="B8493" s="217">
        <v>154.30995296438465</v>
      </c>
      <c r="C8493" s="211">
        <v>5.5453079467059595E-2</v>
      </c>
      <c r="D8493" s="211">
        <v>0.12186289417818691</v>
      </c>
      <c r="E8493" s="211">
        <v>8.2138679365930764E-2</v>
      </c>
      <c r="F8493" s="211">
        <v>8.9338315980064503E-2</v>
      </c>
      <c r="G8493" s="211">
        <v>0.12124328936235532</v>
      </c>
      <c r="H8493" s="211">
        <v>0.12102115106640923</v>
      </c>
      <c r="I8493" s="211">
        <v>0.44523971611663971</v>
      </c>
      <c r="J8493" s="211">
        <v>0.40204266466923649</v>
      </c>
      <c r="K8493" s="211">
        <v>0.61400638438296862</v>
      </c>
      <c r="L8493" s="211">
        <v>0.27341193986916046</v>
      </c>
      <c r="M8493" s="211">
        <v>9.3364597918106057E-2</v>
      </c>
      <c r="N8493" s="211">
        <v>0.48955027956920094</v>
      </c>
      <c r="O8493" s="211">
        <v>0.68699436534940395</v>
      </c>
      <c r="P8493" s="211">
        <v>7.0340598416243613E-2</v>
      </c>
      <c r="Q8493" s="211">
        <v>9.2133454146796703E-2</v>
      </c>
      <c r="R8493" s="211">
        <v>0.47170831020568366</v>
      </c>
      <c r="S8493" s="211">
        <v>0.31383130427169631</v>
      </c>
      <c r="T8493" s="211">
        <v>0.55491727785000922</v>
      </c>
      <c r="U8493" s="211">
        <v>0.42226826043091781</v>
      </c>
      <c r="V8493" s="211">
        <v>0.13884264272363372</v>
      </c>
      <c r="W8493" s="211">
        <v>0.62072921089905353</v>
      </c>
      <c r="X8493" s="211">
        <v>0.35875134362647598</v>
      </c>
      <c r="Y8493" s="211">
        <v>0.66477493898147588</v>
      </c>
      <c r="Z8493" s="211">
        <v>0.14814008711963922</v>
      </c>
      <c r="AA8493" s="212">
        <v>0.12402732827229276</v>
      </c>
    </row>
    <row r="8494" spans="1:27" x14ac:dyDescent="0.35">
      <c r="A8494" s="210" t="s">
        <v>9170</v>
      </c>
      <c r="B8494" s="217">
        <v>161.24719319466644</v>
      </c>
      <c r="C8494" s="211">
        <v>6.2752002766419096E-2</v>
      </c>
      <c r="D8494" s="211">
        <v>0.12656233107670181</v>
      </c>
      <c r="E8494" s="211">
        <v>7.310317280364996E-2</v>
      </c>
      <c r="F8494" s="211">
        <v>0.11734562355097714</v>
      </c>
      <c r="G8494" s="211">
        <v>0.12271827817348289</v>
      </c>
      <c r="H8494" s="211">
        <v>0.10512355977745229</v>
      </c>
      <c r="I8494" s="211">
        <v>0.50782640256566558</v>
      </c>
      <c r="J8494" s="211">
        <v>0.43207125507159672</v>
      </c>
      <c r="K8494" s="211">
        <v>0.55603888779344723</v>
      </c>
      <c r="L8494" s="211">
        <v>0.27925517192081378</v>
      </c>
      <c r="M8494" s="211">
        <v>8.9216566817824985E-2</v>
      </c>
      <c r="N8494" s="211">
        <v>0.45145557743459153</v>
      </c>
      <c r="O8494" s="211">
        <v>0.59936216224262984</v>
      </c>
      <c r="P8494" s="211">
        <v>6.4376548727181432E-2</v>
      </c>
      <c r="Q8494" s="211">
        <v>0.11368636966643317</v>
      </c>
      <c r="R8494" s="211">
        <v>0.40539041469565429</v>
      </c>
      <c r="S8494" s="211">
        <v>0.36801419651539491</v>
      </c>
      <c r="T8494" s="211">
        <v>0.53652118693513962</v>
      </c>
      <c r="U8494" s="211">
        <v>0.50181769324452641</v>
      </c>
      <c r="V8494" s="211">
        <v>0.16365781456763526</v>
      </c>
      <c r="W8494" s="211">
        <v>0.52167210313933077</v>
      </c>
      <c r="X8494" s="211">
        <v>0.36729959248256266</v>
      </c>
      <c r="Y8494" s="211">
        <v>0.68696333802170761</v>
      </c>
      <c r="Z8494" s="211">
        <v>0.14922034474499685</v>
      </c>
      <c r="AA8494" s="212">
        <v>0.11799171322748406</v>
      </c>
    </row>
    <row r="8495" spans="1:27" x14ac:dyDescent="0.35">
      <c r="A8495" s="210" t="s">
        <v>9171</v>
      </c>
      <c r="B8495" s="217">
        <v>160.5878549206216</v>
      </c>
      <c r="C8495" s="211">
        <v>8.2709799804223799E-2</v>
      </c>
      <c r="D8495" s="211">
        <v>0.13224847747718468</v>
      </c>
      <c r="E8495" s="211">
        <v>8.7731599165146876E-2</v>
      </c>
      <c r="F8495" s="211">
        <v>9.5917838603707575E-2</v>
      </c>
      <c r="G8495" s="211">
        <v>0.12514502529596611</v>
      </c>
      <c r="H8495" s="211">
        <v>0.11614370831991479</v>
      </c>
      <c r="I8495" s="211">
        <v>0.4604316995101741</v>
      </c>
      <c r="J8495" s="211">
        <v>0.44998574582602485</v>
      </c>
      <c r="K8495" s="211">
        <v>0.62650122955381204</v>
      </c>
      <c r="L8495" s="211">
        <v>0.27304359007267553</v>
      </c>
      <c r="M8495" s="211">
        <v>8.7811719893592793E-2</v>
      </c>
      <c r="N8495" s="211">
        <v>0.50016173205717018</v>
      </c>
      <c r="O8495" s="211">
        <v>0.7710532725052559</v>
      </c>
      <c r="P8495" s="211">
        <v>6.8168410459758466E-2</v>
      </c>
      <c r="Q8495" s="211">
        <v>9.929455085975615E-2</v>
      </c>
      <c r="R8495" s="211">
        <v>0.40996257702292849</v>
      </c>
      <c r="S8495" s="211">
        <v>0.30268123189366292</v>
      </c>
      <c r="T8495" s="211">
        <v>0.57010490563735505</v>
      </c>
      <c r="U8495" s="211">
        <v>0.5012445467349389</v>
      </c>
      <c r="V8495" s="211">
        <v>0.11287941530575248</v>
      </c>
      <c r="W8495" s="211">
        <v>0.55114792336416374</v>
      </c>
      <c r="X8495" s="211">
        <v>0.27893126592897183</v>
      </c>
      <c r="Y8495" s="211">
        <v>0.73314161089408802</v>
      </c>
      <c r="Z8495" s="211">
        <v>0.14347859485578171</v>
      </c>
      <c r="AA8495" s="212">
        <v>0.1244898684646058</v>
      </c>
    </row>
    <row r="8496" spans="1:27" x14ac:dyDescent="0.35">
      <c r="A8496" s="210" t="s">
        <v>9172</v>
      </c>
      <c r="B8496" s="217">
        <v>142.51822564973858</v>
      </c>
      <c r="C8496" s="211">
        <v>8.4479835658658117E-2</v>
      </c>
      <c r="D8496" s="211">
        <v>0.12382776602211633</v>
      </c>
      <c r="E8496" s="211">
        <v>8.6180884620314563E-2</v>
      </c>
      <c r="F8496" s="211">
        <v>9.7540404100188688E-2</v>
      </c>
      <c r="G8496" s="211">
        <v>0.1187005021869017</v>
      </c>
      <c r="H8496" s="211">
        <v>0.12223683270651715</v>
      </c>
      <c r="I8496" s="211">
        <v>0.50679402305372323</v>
      </c>
      <c r="J8496" s="211">
        <v>0.46305333883530059</v>
      </c>
      <c r="K8496" s="211">
        <v>0.60323928733120724</v>
      </c>
      <c r="L8496" s="211">
        <v>0.2791636631313098</v>
      </c>
      <c r="M8496" s="211">
        <v>8.4777892323059351E-2</v>
      </c>
      <c r="N8496" s="211">
        <v>0.36696829164638567</v>
      </c>
      <c r="O8496" s="211">
        <v>0.76174150710245414</v>
      </c>
      <c r="P8496" s="211">
        <v>6.8447349292465681E-2</v>
      </c>
      <c r="Q8496" s="211">
        <v>0.11987441779373911</v>
      </c>
      <c r="R8496" s="211">
        <v>0.4274016852269289</v>
      </c>
      <c r="S8496" s="211">
        <v>0.34648151509686004</v>
      </c>
      <c r="T8496" s="211">
        <v>0.59535492962269665</v>
      </c>
      <c r="U8496" s="211">
        <v>0.37248256144449265</v>
      </c>
      <c r="V8496" s="211">
        <v>0.10493990809045399</v>
      </c>
      <c r="W8496" s="211">
        <v>0.63937353907287464</v>
      </c>
      <c r="X8496" s="211">
        <v>0.36117308871435228</v>
      </c>
      <c r="Y8496" s="211">
        <v>0.71308259733940127</v>
      </c>
      <c r="Z8496" s="211">
        <v>0.14800598019232264</v>
      </c>
      <c r="AA8496" s="212">
        <v>0.1188228389959342</v>
      </c>
    </row>
    <row r="8497" spans="1:27" x14ac:dyDescent="0.35">
      <c r="A8497" s="210" t="s">
        <v>9173</v>
      </c>
      <c r="B8497" s="217">
        <v>154.70966263358798</v>
      </c>
      <c r="C8497" s="211">
        <v>6.1709529589001569E-2</v>
      </c>
      <c r="D8497" s="211">
        <v>0.13288096594459115</v>
      </c>
      <c r="E8497" s="211">
        <v>7.4105125215722711E-2</v>
      </c>
      <c r="F8497" s="211">
        <v>8.7310751286410221E-2</v>
      </c>
      <c r="G8497" s="211">
        <v>0.12233194316618481</v>
      </c>
      <c r="H8497" s="211">
        <v>0.12636636962126513</v>
      </c>
      <c r="I8497" s="211">
        <v>0.52284441131803172</v>
      </c>
      <c r="J8497" s="211">
        <v>0.43816235784912672</v>
      </c>
      <c r="K8497" s="211">
        <v>0.62901203914837156</v>
      </c>
      <c r="L8497" s="211">
        <v>0.28067678940799917</v>
      </c>
      <c r="M8497" s="211">
        <v>9.6142462802166262E-2</v>
      </c>
      <c r="N8497" s="211">
        <v>0.53368700147977988</v>
      </c>
      <c r="O8497" s="211">
        <v>0.6630709577241245</v>
      </c>
      <c r="P8497" s="211">
        <v>7.0873054433347724E-2</v>
      </c>
      <c r="Q8497" s="211">
        <v>0.11148523479342486</v>
      </c>
      <c r="R8497" s="211">
        <v>0.47949704219468903</v>
      </c>
      <c r="S8497" s="211">
        <v>0.35219815727723813</v>
      </c>
      <c r="T8497" s="211">
        <v>0.55431085449210615</v>
      </c>
      <c r="U8497" s="211">
        <v>0.50477945628263632</v>
      </c>
      <c r="V8497" s="211">
        <v>8.4844400077471627E-2</v>
      </c>
      <c r="W8497" s="211">
        <v>0.48170935935744935</v>
      </c>
      <c r="X8497" s="211">
        <v>0.28459243571829052</v>
      </c>
      <c r="Y8497" s="211">
        <v>0.63659483630719538</v>
      </c>
      <c r="Z8497" s="211">
        <v>0.13631818090159276</v>
      </c>
      <c r="AA8497" s="212">
        <v>0.11543436869342484</v>
      </c>
    </row>
    <row r="8498" spans="1:27" x14ac:dyDescent="0.35">
      <c r="A8498" s="210" t="s">
        <v>9174</v>
      </c>
      <c r="B8498" s="217">
        <v>147.35383909400471</v>
      </c>
      <c r="C8498" s="211">
        <v>6.822727860057555E-2</v>
      </c>
      <c r="D8498" s="211">
        <v>0.1301558389640711</v>
      </c>
      <c r="E8498" s="211">
        <v>7.6051981257269002E-2</v>
      </c>
      <c r="F8498" s="211">
        <v>9.3808597162656715E-2</v>
      </c>
      <c r="G8498" s="211">
        <v>0.12355790627836279</v>
      </c>
      <c r="H8498" s="211">
        <v>0.11557790089128629</v>
      </c>
      <c r="I8498" s="211">
        <v>0.4389204472833968</v>
      </c>
      <c r="J8498" s="211">
        <v>0.416125830018652</v>
      </c>
      <c r="K8498" s="211">
        <v>0.58307403232384147</v>
      </c>
      <c r="L8498" s="211">
        <v>0.26968308460169299</v>
      </c>
      <c r="M8498" s="211">
        <v>9.119739164368712E-2</v>
      </c>
      <c r="N8498" s="211">
        <v>0.50946824318272366</v>
      </c>
      <c r="O8498" s="211">
        <v>0.70216487062886024</v>
      </c>
      <c r="P8498" s="211">
        <v>7.2994246734184448E-2</v>
      </c>
      <c r="Q8498" s="211">
        <v>9.3401032885117044E-2</v>
      </c>
      <c r="R8498" s="211">
        <v>0.47646960548961903</v>
      </c>
      <c r="S8498" s="211">
        <v>0.3121424363809242</v>
      </c>
      <c r="T8498" s="211">
        <v>0.55162940282673822</v>
      </c>
      <c r="U8498" s="211">
        <v>0.43509773125348822</v>
      </c>
      <c r="V8498" s="211">
        <v>9.8325781575966775E-2</v>
      </c>
      <c r="W8498" s="211">
        <v>0.49867596484057097</v>
      </c>
      <c r="X8498" s="211">
        <v>0.30902190716620836</v>
      </c>
      <c r="Y8498" s="211">
        <v>0.67137099428501967</v>
      </c>
      <c r="Z8498" s="211">
        <v>0.14936745486691644</v>
      </c>
      <c r="AA8498" s="212">
        <v>0.11920205839058409</v>
      </c>
    </row>
    <row r="8499" spans="1:27" x14ac:dyDescent="0.35">
      <c r="A8499" s="210" t="s">
        <v>9175</v>
      </c>
      <c r="B8499" s="217">
        <v>178.73108564326373</v>
      </c>
      <c r="C8499" s="211">
        <v>5.4352097711479891E-2</v>
      </c>
      <c r="D8499" s="211">
        <v>0.11704558691780499</v>
      </c>
      <c r="E8499" s="211">
        <v>7.0847421856865142E-2</v>
      </c>
      <c r="F8499" s="211">
        <v>0.10597018804663924</v>
      </c>
      <c r="G8499" s="211">
        <v>0.11982240645810457</v>
      </c>
      <c r="H8499" s="211">
        <v>0.10656687280328009</v>
      </c>
      <c r="I8499" s="211">
        <v>0.51098786461990509</v>
      </c>
      <c r="J8499" s="211">
        <v>0.47706472021492402</v>
      </c>
      <c r="K8499" s="211">
        <v>0.56996964537432704</v>
      </c>
      <c r="L8499" s="211">
        <v>0.27362301808646328</v>
      </c>
      <c r="M8499" s="211">
        <v>9.9844322916918429E-2</v>
      </c>
      <c r="N8499" s="211">
        <v>0.43732492915673499</v>
      </c>
      <c r="O8499" s="211">
        <v>0.64664641385303179</v>
      </c>
      <c r="P8499" s="211">
        <v>6.86805071515737E-2</v>
      </c>
      <c r="Q8499" s="211">
        <v>9.0875805226447393E-2</v>
      </c>
      <c r="R8499" s="211">
        <v>0.4367693470172902</v>
      </c>
      <c r="S8499" s="211">
        <v>0.31140405971595947</v>
      </c>
      <c r="T8499" s="211">
        <v>0.55263539580626209</v>
      </c>
      <c r="U8499" s="211">
        <v>0.5249100446940097</v>
      </c>
      <c r="V8499" s="211">
        <v>0.16053943153967334</v>
      </c>
      <c r="W8499" s="211">
        <v>0.6223909170092442</v>
      </c>
      <c r="X8499" s="211">
        <v>0.31916245423728007</v>
      </c>
      <c r="Y8499" s="211">
        <v>0.73654765340417594</v>
      </c>
      <c r="Z8499" s="211">
        <v>0.14930960807327623</v>
      </c>
      <c r="AA8499" s="212">
        <v>0.12132124611343947</v>
      </c>
    </row>
    <row r="8500" spans="1:27" x14ac:dyDescent="0.35">
      <c r="A8500" s="210" t="s">
        <v>9176</v>
      </c>
      <c r="B8500" s="217">
        <v>149.59460779186597</v>
      </c>
      <c r="C8500" s="211">
        <v>8.3692012925888709E-2</v>
      </c>
      <c r="D8500" s="211">
        <v>0.12203027463420706</v>
      </c>
      <c r="E8500" s="211">
        <v>7.95912163386263E-2</v>
      </c>
      <c r="F8500" s="211">
        <v>8.4045557777165963E-2</v>
      </c>
      <c r="G8500" s="211">
        <v>0.1238439685596381</v>
      </c>
      <c r="H8500" s="211">
        <v>0.11690628161354116</v>
      </c>
      <c r="I8500" s="211">
        <v>0.47037707705927517</v>
      </c>
      <c r="J8500" s="211">
        <v>0.45600126176780231</v>
      </c>
      <c r="K8500" s="211">
        <v>0.60502495417700086</v>
      </c>
      <c r="L8500" s="211">
        <v>0.26890103373814578</v>
      </c>
      <c r="M8500" s="211">
        <v>7.847051515561225E-2</v>
      </c>
      <c r="N8500" s="211">
        <v>0.42644669551148406</v>
      </c>
      <c r="O8500" s="211">
        <v>0.74744544987376893</v>
      </c>
      <c r="P8500" s="211">
        <v>6.4761370130365009E-2</v>
      </c>
      <c r="Q8500" s="211">
        <v>0.11680271062310696</v>
      </c>
      <c r="R8500" s="211">
        <v>0.43322845203892429</v>
      </c>
      <c r="S8500" s="211">
        <v>0.30625464176482642</v>
      </c>
      <c r="T8500" s="211">
        <v>0.5720877450931009</v>
      </c>
      <c r="U8500" s="211">
        <v>0.50406649536081838</v>
      </c>
      <c r="V8500" s="211">
        <v>0.11397393523889078</v>
      </c>
      <c r="W8500" s="211">
        <v>0.58942303412766572</v>
      </c>
      <c r="X8500" s="211">
        <v>0.37095811378007398</v>
      </c>
      <c r="Y8500" s="211">
        <v>0.62537735324946342</v>
      </c>
      <c r="Z8500" s="211">
        <v>0.14389585450191145</v>
      </c>
      <c r="AA8500" s="212">
        <v>0.11440929909817645</v>
      </c>
    </row>
    <row r="8501" spans="1:27" x14ac:dyDescent="0.35">
      <c r="A8501" s="210" t="s">
        <v>9177</v>
      </c>
      <c r="B8501" s="217">
        <v>138.12125128819113</v>
      </c>
      <c r="C8501" s="211">
        <v>5.3591528431554576E-2</v>
      </c>
      <c r="D8501" s="211">
        <v>0.13225935689181167</v>
      </c>
      <c r="E8501" s="211">
        <v>7.0611855152062086E-2</v>
      </c>
      <c r="F8501" s="211">
        <v>6.7816474027585144E-2</v>
      </c>
      <c r="G8501" s="211">
        <v>0.11780965631545443</v>
      </c>
      <c r="H8501" s="211">
        <v>0.11701844428044172</v>
      </c>
      <c r="I8501" s="211">
        <v>0.45118222236134703</v>
      </c>
      <c r="J8501" s="211">
        <v>0.45673626736269674</v>
      </c>
      <c r="K8501" s="211">
        <v>0.58375503971993981</v>
      </c>
      <c r="L8501" s="211">
        <v>0.27241993754858801</v>
      </c>
      <c r="M8501" s="211">
        <v>9.9765795714079078E-2</v>
      </c>
      <c r="N8501" s="211">
        <v>0.44844398451942907</v>
      </c>
      <c r="O8501" s="211">
        <v>0.7100843356095059</v>
      </c>
      <c r="P8501" s="211">
        <v>6.2960644735780225E-2</v>
      </c>
      <c r="Q8501" s="211">
        <v>0.14728956966677356</v>
      </c>
      <c r="R8501" s="211">
        <v>0.45989418993569581</v>
      </c>
      <c r="S8501" s="211">
        <v>0.27106174125731464</v>
      </c>
      <c r="T8501" s="211">
        <v>0.57307782355408832</v>
      </c>
      <c r="U8501" s="211">
        <v>0.55049895328504783</v>
      </c>
      <c r="V8501" s="211">
        <v>9.1022983188992018E-2</v>
      </c>
      <c r="W8501" s="211">
        <v>0.5902978179426136</v>
      </c>
      <c r="X8501" s="211">
        <v>0.29051509825567029</v>
      </c>
      <c r="Y8501" s="211">
        <v>0.64528804626731007</v>
      </c>
      <c r="Z8501" s="211">
        <v>0.14583396280127287</v>
      </c>
      <c r="AA8501" s="212">
        <v>0.12119694554968762</v>
      </c>
    </row>
    <row r="8502" spans="1:27" x14ac:dyDescent="0.35">
      <c r="A8502" s="210" t="s">
        <v>9178</v>
      </c>
      <c r="B8502" s="217">
        <v>126.03802071315523</v>
      </c>
      <c r="C8502" s="211">
        <v>5.71962211239401E-2</v>
      </c>
      <c r="D8502" s="211">
        <v>0.12542817597522937</v>
      </c>
      <c r="E8502" s="211">
        <v>8.7701742233007821E-2</v>
      </c>
      <c r="F8502" s="211">
        <v>8.5221428502435068E-2</v>
      </c>
      <c r="G8502" s="211">
        <v>0.12000542190002754</v>
      </c>
      <c r="H8502" s="211">
        <v>0.10692232368705412</v>
      </c>
      <c r="I8502" s="211">
        <v>0.51240208279809329</v>
      </c>
      <c r="J8502" s="211">
        <v>0.43029337238065168</v>
      </c>
      <c r="K8502" s="211">
        <v>0.61864178959020466</v>
      </c>
      <c r="L8502" s="211">
        <v>0.27183854330623325</v>
      </c>
      <c r="M8502" s="211">
        <v>9.3221701102903454E-2</v>
      </c>
      <c r="N8502" s="211">
        <v>0.46968349506099716</v>
      </c>
      <c r="O8502" s="211">
        <v>0.67464339108947358</v>
      </c>
      <c r="P8502" s="211">
        <v>6.8373450510522613E-2</v>
      </c>
      <c r="Q8502" s="211">
        <v>6.3014388913841216E-2</v>
      </c>
      <c r="R8502" s="211">
        <v>0.43772666795411069</v>
      </c>
      <c r="S8502" s="211">
        <v>0.29237286924493533</v>
      </c>
      <c r="T8502" s="211">
        <v>0.51865575649793549</v>
      </c>
      <c r="U8502" s="211">
        <v>0.4181210965490183</v>
      </c>
      <c r="V8502" s="211">
        <v>6.4704922133353687E-2</v>
      </c>
      <c r="W8502" s="211">
        <v>0.61212258109194784</v>
      </c>
      <c r="X8502" s="211">
        <v>0.24502129556340513</v>
      </c>
      <c r="Y8502" s="211">
        <v>0.66196859937931607</v>
      </c>
      <c r="Z8502" s="211">
        <v>0.14770238123524931</v>
      </c>
      <c r="AA8502" s="212">
        <v>0.11817751531340782</v>
      </c>
    </row>
    <row r="8503" spans="1:27" x14ac:dyDescent="0.35">
      <c r="A8503" s="210" t="s">
        <v>9179</v>
      </c>
      <c r="B8503" s="217">
        <v>145.81327354393531</v>
      </c>
      <c r="C8503" s="211">
        <v>6.2161767663384923E-2</v>
      </c>
      <c r="D8503" s="211">
        <v>0.12489550506760864</v>
      </c>
      <c r="E8503" s="211">
        <v>7.6151241121483498E-2</v>
      </c>
      <c r="F8503" s="211">
        <v>9.7975612423144856E-2</v>
      </c>
      <c r="G8503" s="211">
        <v>0.1167187586964081</v>
      </c>
      <c r="H8503" s="211">
        <v>0.10954648577604181</v>
      </c>
      <c r="I8503" s="211">
        <v>0.45037080159884491</v>
      </c>
      <c r="J8503" s="211">
        <v>0.4578769449781625</v>
      </c>
      <c r="K8503" s="211">
        <v>0.6004373726568828</v>
      </c>
      <c r="L8503" s="211">
        <v>0.27526725170994337</v>
      </c>
      <c r="M8503" s="211">
        <v>8.9256674975413439E-2</v>
      </c>
      <c r="N8503" s="211">
        <v>0.4042256572599241</v>
      </c>
      <c r="O8503" s="211">
        <v>0.71098477809073968</v>
      </c>
      <c r="P8503" s="211">
        <v>6.3527857834629914E-2</v>
      </c>
      <c r="Q8503" s="211">
        <v>0.1447131092980716</v>
      </c>
      <c r="R8503" s="211">
        <v>0.44489527755618513</v>
      </c>
      <c r="S8503" s="211">
        <v>0.30142973727179334</v>
      </c>
      <c r="T8503" s="211">
        <v>0.52798452968219012</v>
      </c>
      <c r="U8503" s="211">
        <v>0.42807046386483694</v>
      </c>
      <c r="V8503" s="211">
        <v>0.11128525071856822</v>
      </c>
      <c r="W8503" s="211">
        <v>0.58351116658168023</v>
      </c>
      <c r="X8503" s="211">
        <v>0.27089342704821823</v>
      </c>
      <c r="Y8503" s="211">
        <v>0.73830061879188391</v>
      </c>
      <c r="Z8503" s="211">
        <v>0.1476569600468883</v>
      </c>
      <c r="AA8503" s="212">
        <v>0.1146029887180768</v>
      </c>
    </row>
    <row r="8504" spans="1:27" x14ac:dyDescent="0.35">
      <c r="A8504" s="210" t="s">
        <v>9180</v>
      </c>
      <c r="B8504" s="217">
        <v>150.47889187924508</v>
      </c>
      <c r="C8504" s="211">
        <v>5.5291998024334106E-2</v>
      </c>
      <c r="D8504" s="211">
        <v>0.12647652839541135</v>
      </c>
      <c r="E8504" s="211">
        <v>8.1455433850946973E-2</v>
      </c>
      <c r="F8504" s="211">
        <v>9.2085645292405344E-2</v>
      </c>
      <c r="G8504" s="211">
        <v>0.12599513347086644</v>
      </c>
      <c r="H8504" s="211">
        <v>0.11776026614054995</v>
      </c>
      <c r="I8504" s="211">
        <v>0.50208705263270248</v>
      </c>
      <c r="J8504" s="211">
        <v>0.47528784004790231</v>
      </c>
      <c r="K8504" s="211">
        <v>0.61623273521263899</v>
      </c>
      <c r="L8504" s="211">
        <v>0.26670854284978529</v>
      </c>
      <c r="M8504" s="211">
        <v>0.10209058391440247</v>
      </c>
      <c r="N8504" s="211">
        <v>0.43144546336492495</v>
      </c>
      <c r="O8504" s="211">
        <v>0.72337359912693888</v>
      </c>
      <c r="P8504" s="211">
        <v>6.9756527174904812E-2</v>
      </c>
      <c r="Q8504" s="211">
        <v>5.5679320357638284E-2</v>
      </c>
      <c r="R8504" s="211">
        <v>0.42845203132712162</v>
      </c>
      <c r="S8504" s="211">
        <v>0.36386179004305164</v>
      </c>
      <c r="T8504" s="211">
        <v>0.56861944007002663</v>
      </c>
      <c r="U8504" s="211">
        <v>0.39188465400493799</v>
      </c>
      <c r="V8504" s="211">
        <v>8.6722087072088783E-2</v>
      </c>
      <c r="W8504" s="211">
        <v>0.47837793059598333</v>
      </c>
      <c r="X8504" s="211">
        <v>0.27749297838127024</v>
      </c>
      <c r="Y8504" s="211">
        <v>0.72805397730922328</v>
      </c>
      <c r="Z8504" s="211">
        <v>0.14866950359777353</v>
      </c>
      <c r="AA8504" s="212">
        <v>0.1131661852060326</v>
      </c>
    </row>
    <row r="8505" spans="1:27" x14ac:dyDescent="0.35">
      <c r="A8505" s="210" t="s">
        <v>9181</v>
      </c>
      <c r="B8505" s="217">
        <v>160.83655862229162</v>
      </c>
      <c r="C8505" s="211">
        <v>6.2438678072593595E-2</v>
      </c>
      <c r="D8505" s="211">
        <v>0.1253204229310029</v>
      </c>
      <c r="E8505" s="211">
        <v>7.4331036357493704E-2</v>
      </c>
      <c r="F8505" s="211">
        <v>0.12016725701014384</v>
      </c>
      <c r="G8505" s="211">
        <v>0.11617995819606806</v>
      </c>
      <c r="H8505" s="211">
        <v>0.11215300644819036</v>
      </c>
      <c r="I8505" s="211">
        <v>0.52259062252426869</v>
      </c>
      <c r="J8505" s="211">
        <v>0.3964518147081621</v>
      </c>
      <c r="K8505" s="211">
        <v>0.55036154068600562</v>
      </c>
      <c r="L8505" s="211">
        <v>0.27083005003674265</v>
      </c>
      <c r="M8505" s="211">
        <v>0.11981864591312355</v>
      </c>
      <c r="N8505" s="211">
        <v>0.44839873571478445</v>
      </c>
      <c r="O8505" s="211">
        <v>0.64451708679637587</v>
      </c>
      <c r="P8505" s="211">
        <v>6.7817713204057148E-2</v>
      </c>
      <c r="Q8505" s="211">
        <v>8.6484074966321545E-2</v>
      </c>
      <c r="R8505" s="211">
        <v>0.42185269071694526</v>
      </c>
      <c r="S8505" s="211">
        <v>0.3014148127600631</v>
      </c>
      <c r="T8505" s="211">
        <v>0.50170848005583202</v>
      </c>
      <c r="U8505" s="211">
        <v>0.37024250281957777</v>
      </c>
      <c r="V8505" s="211">
        <v>0.11559343115406411</v>
      </c>
      <c r="W8505" s="211">
        <v>0.59086739795204146</v>
      </c>
      <c r="X8505" s="211">
        <v>0.35001574497274091</v>
      </c>
      <c r="Y8505" s="211">
        <v>0.71195163401662187</v>
      </c>
      <c r="Z8505" s="211">
        <v>0.14964935320040088</v>
      </c>
      <c r="AA8505" s="212">
        <v>0.11053574098418716</v>
      </c>
    </row>
    <row r="8506" spans="1:27" x14ac:dyDescent="0.35">
      <c r="A8506" s="210" t="s">
        <v>9182</v>
      </c>
      <c r="B8506" s="217">
        <v>133.65516809648591</v>
      </c>
      <c r="C8506" s="211">
        <v>6.5648521900283988E-2</v>
      </c>
      <c r="D8506" s="211">
        <v>0.1279947345428831</v>
      </c>
      <c r="E8506" s="211">
        <v>7.2633378512853772E-2</v>
      </c>
      <c r="F8506" s="211">
        <v>9.4493206356952908E-2</v>
      </c>
      <c r="G8506" s="211">
        <v>0.1202366468205988</v>
      </c>
      <c r="H8506" s="211">
        <v>0.1167624571099892</v>
      </c>
      <c r="I8506" s="211">
        <v>0.48727291522390481</v>
      </c>
      <c r="J8506" s="211">
        <v>0.40979337793049858</v>
      </c>
      <c r="K8506" s="211">
        <v>0.63536147130887399</v>
      </c>
      <c r="L8506" s="211">
        <v>0.26708281304003118</v>
      </c>
      <c r="M8506" s="211">
        <v>9.0335679751294459E-2</v>
      </c>
      <c r="N8506" s="211">
        <v>0.54506275880099953</v>
      </c>
      <c r="O8506" s="211">
        <v>0.7059786554566424</v>
      </c>
      <c r="P8506" s="211">
        <v>6.8615880523826861E-2</v>
      </c>
      <c r="Q8506" s="211">
        <v>0.14532380313618565</v>
      </c>
      <c r="R8506" s="211">
        <v>0.38668873012348615</v>
      </c>
      <c r="S8506" s="211">
        <v>0.28370169967562059</v>
      </c>
      <c r="T8506" s="211">
        <v>0.5622364922427765</v>
      </c>
      <c r="U8506" s="211">
        <v>0.40761232855095325</v>
      </c>
      <c r="V8506" s="211">
        <v>5.9614111006671161E-2</v>
      </c>
      <c r="W8506" s="211">
        <v>0.50437252063454996</v>
      </c>
      <c r="X8506" s="211">
        <v>0.28618019454655436</v>
      </c>
      <c r="Y8506" s="211">
        <v>0.66459704525292951</v>
      </c>
      <c r="Z8506" s="211">
        <v>0.14315559889756696</v>
      </c>
      <c r="AA8506" s="212">
        <v>0.11288829022167136</v>
      </c>
    </row>
    <row r="8507" spans="1:27" x14ac:dyDescent="0.35">
      <c r="A8507" s="210" t="s">
        <v>9183</v>
      </c>
      <c r="B8507" s="217">
        <v>126.1483406075661</v>
      </c>
      <c r="C8507" s="211">
        <v>6.6931779760664112E-2</v>
      </c>
      <c r="D8507" s="211">
        <v>0.12289380925960428</v>
      </c>
      <c r="E8507" s="211">
        <v>6.8170381213364176E-2</v>
      </c>
      <c r="F8507" s="211">
        <v>9.4914016240842988E-2</v>
      </c>
      <c r="G8507" s="211">
        <v>0.11353300874887443</v>
      </c>
      <c r="H8507" s="211">
        <v>0.11988118035373996</v>
      </c>
      <c r="I8507" s="211">
        <v>0.49099889587722123</v>
      </c>
      <c r="J8507" s="211">
        <v>0.40371676118217353</v>
      </c>
      <c r="K8507" s="211">
        <v>0.5136164473975865</v>
      </c>
      <c r="L8507" s="211">
        <v>0.27674342562348553</v>
      </c>
      <c r="M8507" s="211">
        <v>9.4725296719615479E-2</v>
      </c>
      <c r="N8507" s="211">
        <v>0.38841525465895027</v>
      </c>
      <c r="O8507" s="211">
        <v>0.68223976400770603</v>
      </c>
      <c r="P8507" s="211">
        <v>6.5044983308926718E-2</v>
      </c>
      <c r="Q8507" s="211">
        <v>5.9429542095081597E-2</v>
      </c>
      <c r="R8507" s="211">
        <v>0.46208201599105225</v>
      </c>
      <c r="S8507" s="211">
        <v>0.30866439220441844</v>
      </c>
      <c r="T8507" s="211">
        <v>0.61015958819624017</v>
      </c>
      <c r="U8507" s="211">
        <v>0.44406425831456187</v>
      </c>
      <c r="V8507" s="211">
        <v>0.1080122748197121</v>
      </c>
      <c r="W8507" s="211">
        <v>0.50866528782276088</v>
      </c>
      <c r="X8507" s="211">
        <v>0.34461824455934026</v>
      </c>
      <c r="Y8507" s="211">
        <v>0.70503005805705798</v>
      </c>
      <c r="Z8507" s="211">
        <v>0.14587942682545277</v>
      </c>
      <c r="AA8507" s="212">
        <v>0.12139095207550903</v>
      </c>
    </row>
    <row r="8508" spans="1:27" x14ac:dyDescent="0.35">
      <c r="A8508" s="210" t="s">
        <v>9184</v>
      </c>
      <c r="B8508" s="217">
        <v>144.00336682581522</v>
      </c>
      <c r="C8508" s="211">
        <v>4.8978757589796237E-2</v>
      </c>
      <c r="D8508" s="211">
        <v>0.11771971434507425</v>
      </c>
      <c r="E8508" s="211">
        <v>7.805216315712328E-2</v>
      </c>
      <c r="F8508" s="211">
        <v>8.1660640827956765E-2</v>
      </c>
      <c r="G8508" s="211">
        <v>0.11803249485220288</v>
      </c>
      <c r="H8508" s="211">
        <v>0.11670831307090056</v>
      </c>
      <c r="I8508" s="211">
        <v>0.53685943479390597</v>
      </c>
      <c r="J8508" s="211">
        <v>0.4756922763738613</v>
      </c>
      <c r="K8508" s="211">
        <v>0.63245279255305975</v>
      </c>
      <c r="L8508" s="211">
        <v>0.2725408278346928</v>
      </c>
      <c r="M8508" s="211">
        <v>9.702292857276551E-2</v>
      </c>
      <c r="N8508" s="211">
        <v>0.48209280002623384</v>
      </c>
      <c r="O8508" s="211">
        <v>0.6655378790205887</v>
      </c>
      <c r="P8508" s="211">
        <v>7.1306752560774025E-2</v>
      </c>
      <c r="Q8508" s="211">
        <v>9.8737493754181366E-2</v>
      </c>
      <c r="R8508" s="211">
        <v>0.45172459667736659</v>
      </c>
      <c r="S8508" s="211">
        <v>0.28106076953728576</v>
      </c>
      <c r="T8508" s="211">
        <v>0.62600781555333451</v>
      </c>
      <c r="U8508" s="211">
        <v>0.35002375691006288</v>
      </c>
      <c r="V8508" s="211">
        <v>0.1203442257537008</v>
      </c>
      <c r="W8508" s="211">
        <v>0.5661084829245967</v>
      </c>
      <c r="X8508" s="211">
        <v>0.36135725697317167</v>
      </c>
      <c r="Y8508" s="211">
        <v>0.572546056422231</v>
      </c>
      <c r="Z8508" s="211">
        <v>0.14333571648924473</v>
      </c>
      <c r="AA8508" s="212">
        <v>0.11901172036682851</v>
      </c>
    </row>
    <row r="8509" spans="1:27" x14ac:dyDescent="0.35">
      <c r="A8509" s="210" t="s">
        <v>9185</v>
      </c>
      <c r="B8509" s="217">
        <v>156.49032598379083</v>
      </c>
      <c r="C8509" s="211">
        <v>4.7913847940812042E-2</v>
      </c>
      <c r="D8509" s="211">
        <v>0.12723148076989424</v>
      </c>
      <c r="E8509" s="211">
        <v>8.396458369784976E-2</v>
      </c>
      <c r="F8509" s="211">
        <v>0.11730028066378241</v>
      </c>
      <c r="G8509" s="211">
        <v>0.11632825337563153</v>
      </c>
      <c r="H8509" s="211">
        <v>0.11824319024129648</v>
      </c>
      <c r="I8509" s="211">
        <v>0.52733868218857805</v>
      </c>
      <c r="J8509" s="211">
        <v>0.4124545376575513</v>
      </c>
      <c r="K8509" s="211">
        <v>0.64816651930417091</v>
      </c>
      <c r="L8509" s="211">
        <v>0.27688281389899777</v>
      </c>
      <c r="M8509" s="211">
        <v>9.9951584255552256E-2</v>
      </c>
      <c r="N8509" s="211">
        <v>0.35404173614549106</v>
      </c>
      <c r="O8509" s="211">
        <v>0.60101820589364452</v>
      </c>
      <c r="P8509" s="211">
        <v>6.9563917382021348E-2</v>
      </c>
      <c r="Q8509" s="211">
        <v>6.0951976628111498E-2</v>
      </c>
      <c r="R8509" s="211">
        <v>0.47931197843770568</v>
      </c>
      <c r="S8509" s="211">
        <v>0.33770630555909914</v>
      </c>
      <c r="T8509" s="211">
        <v>0.56401727310832206</v>
      </c>
      <c r="U8509" s="211">
        <v>0.48553227320838083</v>
      </c>
      <c r="V8509" s="211">
        <v>0.11950551554409594</v>
      </c>
      <c r="W8509" s="211">
        <v>0.54964257307448716</v>
      </c>
      <c r="X8509" s="211">
        <v>0.30141559559455705</v>
      </c>
      <c r="Y8509" s="211">
        <v>0.67130121724771297</v>
      </c>
      <c r="Z8509" s="211">
        <v>0.14743049046867976</v>
      </c>
      <c r="AA8509" s="212">
        <v>0.12051356106511611</v>
      </c>
    </row>
    <row r="8510" spans="1:27" x14ac:dyDescent="0.35">
      <c r="A8510" s="210" t="s">
        <v>9186</v>
      </c>
      <c r="B8510" s="217">
        <v>151.60482711622279</v>
      </c>
      <c r="C8510" s="211">
        <v>6.4967354701275196E-2</v>
      </c>
      <c r="D8510" s="211">
        <v>0.12552750940785978</v>
      </c>
      <c r="E8510" s="211">
        <v>7.175975112464536E-2</v>
      </c>
      <c r="F8510" s="211">
        <v>9.8839020789313004E-2</v>
      </c>
      <c r="G8510" s="211">
        <v>0.11670969542875596</v>
      </c>
      <c r="H8510" s="211">
        <v>0.11121160119029591</v>
      </c>
      <c r="I8510" s="211">
        <v>0.46240635383266243</v>
      </c>
      <c r="J8510" s="211">
        <v>0.4728515922764186</v>
      </c>
      <c r="K8510" s="211">
        <v>0.5840841715470666</v>
      </c>
      <c r="L8510" s="211">
        <v>0.27777789168617029</v>
      </c>
      <c r="M8510" s="211">
        <v>0.1043064764699688</v>
      </c>
      <c r="N8510" s="211">
        <v>0.46905046225350372</v>
      </c>
      <c r="O8510" s="211">
        <v>0.72570030493395388</v>
      </c>
      <c r="P8510" s="211">
        <v>6.5492618429200039E-2</v>
      </c>
      <c r="Q8510" s="211">
        <v>0.14127614008691783</v>
      </c>
      <c r="R8510" s="211">
        <v>0.46338464865805729</v>
      </c>
      <c r="S8510" s="211">
        <v>0.28431144261061408</v>
      </c>
      <c r="T8510" s="211">
        <v>0.53373661631563185</v>
      </c>
      <c r="U8510" s="211">
        <v>0.44471583228866923</v>
      </c>
      <c r="V8510" s="211">
        <v>0.1501150206376064</v>
      </c>
      <c r="W8510" s="211">
        <v>0.54172679150633363</v>
      </c>
      <c r="X8510" s="211">
        <v>0.29970694779545948</v>
      </c>
      <c r="Y8510" s="211">
        <v>0.65956255025792454</v>
      </c>
      <c r="Z8510" s="211">
        <v>0.14632601281036697</v>
      </c>
      <c r="AA8510" s="212">
        <v>0.12690403164864497</v>
      </c>
    </row>
    <row r="8511" spans="1:27" x14ac:dyDescent="0.35">
      <c r="A8511" s="210" t="s">
        <v>9187</v>
      </c>
      <c r="B8511" s="217">
        <v>135.1498386686448</v>
      </c>
      <c r="C8511" s="211">
        <v>8.3109078621408428E-2</v>
      </c>
      <c r="D8511" s="211">
        <v>0.12976687657509745</v>
      </c>
      <c r="E8511" s="211">
        <v>8.6132190237806744E-2</v>
      </c>
      <c r="F8511" s="211">
        <v>8.4737487556828972E-2</v>
      </c>
      <c r="G8511" s="211">
        <v>0.12197093304098074</v>
      </c>
      <c r="H8511" s="211">
        <v>0.10990453873055546</v>
      </c>
      <c r="I8511" s="211">
        <v>0.46789345849961966</v>
      </c>
      <c r="J8511" s="211">
        <v>0.4561943973807473</v>
      </c>
      <c r="K8511" s="211">
        <v>0.63060292445553379</v>
      </c>
      <c r="L8511" s="211">
        <v>0.27693871333389558</v>
      </c>
      <c r="M8511" s="211">
        <v>8.2283941203570951E-2</v>
      </c>
      <c r="N8511" s="211">
        <v>0.48582637633638531</v>
      </c>
      <c r="O8511" s="211">
        <v>0.75968269774250452</v>
      </c>
      <c r="P8511" s="211">
        <v>6.915289781388255E-2</v>
      </c>
      <c r="Q8511" s="211">
        <v>5.2011023036011725E-2</v>
      </c>
      <c r="R8511" s="211">
        <v>0.38615688312916119</v>
      </c>
      <c r="S8511" s="211">
        <v>0.30674576343489079</v>
      </c>
      <c r="T8511" s="211">
        <v>0.47608786545523973</v>
      </c>
      <c r="U8511" s="211">
        <v>0.36430475013769142</v>
      </c>
      <c r="V8511" s="211">
        <v>0.1130835477421949</v>
      </c>
      <c r="W8511" s="211">
        <v>0.60227383789261746</v>
      </c>
      <c r="X8511" s="211">
        <v>0.30316113157212776</v>
      </c>
      <c r="Y8511" s="211">
        <v>0.68972871499907962</v>
      </c>
      <c r="Z8511" s="211">
        <v>0.14941189085252715</v>
      </c>
      <c r="AA8511" s="212">
        <v>0.12291139112763463</v>
      </c>
    </row>
    <row r="8512" spans="1:27" x14ac:dyDescent="0.35">
      <c r="A8512" s="210" t="s">
        <v>9188</v>
      </c>
      <c r="B8512" s="217">
        <v>114.46608836320088</v>
      </c>
      <c r="C8512" s="211">
        <v>5.1177157501296741E-2</v>
      </c>
      <c r="D8512" s="211">
        <v>0.12544011294212998</v>
      </c>
      <c r="E8512" s="211">
        <v>7.8467831094424581E-2</v>
      </c>
      <c r="F8512" s="211">
        <v>9.7157763511754841E-2</v>
      </c>
      <c r="G8512" s="211">
        <v>0.11605402217003162</v>
      </c>
      <c r="H8512" s="211">
        <v>0.12207339620354735</v>
      </c>
      <c r="I8512" s="211">
        <v>0.47063804788174618</v>
      </c>
      <c r="J8512" s="211">
        <v>0.40495220526165532</v>
      </c>
      <c r="K8512" s="211">
        <v>0.59908351428964757</v>
      </c>
      <c r="L8512" s="211">
        <v>0.27816106298909604</v>
      </c>
      <c r="M8512" s="211">
        <v>9.3293764654278827E-2</v>
      </c>
      <c r="N8512" s="211">
        <v>0.39821357377223232</v>
      </c>
      <c r="O8512" s="211">
        <v>0.72742120750480521</v>
      </c>
      <c r="P8512" s="211">
        <v>6.9684498886516233E-2</v>
      </c>
      <c r="Q8512" s="211">
        <v>0.13020099283137984</v>
      </c>
      <c r="R8512" s="211">
        <v>0.45509689281656518</v>
      </c>
      <c r="S8512" s="211">
        <v>0.30910096523681885</v>
      </c>
      <c r="T8512" s="211">
        <v>0.56752201856998119</v>
      </c>
      <c r="U8512" s="211">
        <v>0.32323660218073286</v>
      </c>
      <c r="V8512" s="211">
        <v>5.8778402562032234E-2</v>
      </c>
      <c r="W8512" s="211">
        <v>0.50526384136610636</v>
      </c>
      <c r="X8512" s="211">
        <v>0.33913004722127843</v>
      </c>
      <c r="Y8512" s="211">
        <v>0.62628869671994514</v>
      </c>
      <c r="Z8512" s="211">
        <v>0.146745387502171</v>
      </c>
      <c r="AA8512" s="212">
        <v>0.11846343192607658</v>
      </c>
    </row>
    <row r="8513" spans="1:27" x14ac:dyDescent="0.35">
      <c r="A8513" s="210" t="s">
        <v>9189</v>
      </c>
      <c r="B8513" s="217">
        <v>137.43418878227715</v>
      </c>
      <c r="C8513" s="211">
        <v>8.624189365220522E-2</v>
      </c>
      <c r="D8513" s="211">
        <v>0.11906599303124815</v>
      </c>
      <c r="E8513" s="211">
        <v>7.4044859502263194E-2</v>
      </c>
      <c r="F8513" s="211">
        <v>9.1266172111505867E-2</v>
      </c>
      <c r="G8513" s="211">
        <v>0.11774432064591601</v>
      </c>
      <c r="H8513" s="211">
        <v>0.12097023175384716</v>
      </c>
      <c r="I8513" s="211">
        <v>0.52896559982172131</v>
      </c>
      <c r="J8513" s="211">
        <v>0.46542798659140311</v>
      </c>
      <c r="K8513" s="211">
        <v>0.55755662182834065</v>
      </c>
      <c r="L8513" s="211">
        <v>0.26743003976975477</v>
      </c>
      <c r="M8513" s="211">
        <v>0.11108646642448894</v>
      </c>
      <c r="N8513" s="211">
        <v>0.3444256274530913</v>
      </c>
      <c r="O8513" s="211">
        <v>0.75578891312258412</v>
      </c>
      <c r="P8513" s="211">
        <v>6.0454216083408084E-2</v>
      </c>
      <c r="Q8513" s="211">
        <v>7.2147991482656465E-2</v>
      </c>
      <c r="R8513" s="211">
        <v>0.37351364720849412</v>
      </c>
      <c r="S8513" s="211">
        <v>0.39705463393037199</v>
      </c>
      <c r="T8513" s="211">
        <v>0.61552480963210798</v>
      </c>
      <c r="U8513" s="211">
        <v>0.48982215075524832</v>
      </c>
      <c r="V8513" s="211">
        <v>0.10241549215132476</v>
      </c>
      <c r="W8513" s="211">
        <v>0.62716505796838051</v>
      </c>
      <c r="X8513" s="211">
        <v>0.29915039214936123</v>
      </c>
      <c r="Y8513" s="211">
        <v>0.68675243725606117</v>
      </c>
      <c r="Z8513" s="211">
        <v>0.14852531511971179</v>
      </c>
      <c r="AA8513" s="212">
        <v>0.12059306803188827</v>
      </c>
    </row>
    <row r="8514" spans="1:27" x14ac:dyDescent="0.35">
      <c r="A8514" s="210" t="s">
        <v>9190</v>
      </c>
      <c r="B8514" s="217">
        <v>105.89810270898884</v>
      </c>
      <c r="C8514" s="211">
        <v>5.9067312485330647E-2</v>
      </c>
      <c r="D8514" s="211">
        <v>0.12565587236004655</v>
      </c>
      <c r="E8514" s="211">
        <v>7.1816337115747531E-2</v>
      </c>
      <c r="F8514" s="211">
        <v>9.6856164050179702E-2</v>
      </c>
      <c r="G8514" s="211">
        <v>0.12430614506553977</v>
      </c>
      <c r="H8514" s="211">
        <v>0.12284489098741265</v>
      </c>
      <c r="I8514" s="211">
        <v>0.51245395002419991</v>
      </c>
      <c r="J8514" s="211">
        <v>0.39342809466223483</v>
      </c>
      <c r="K8514" s="211">
        <v>0.58218022395301539</v>
      </c>
      <c r="L8514" s="211">
        <v>0.26891222303765949</v>
      </c>
      <c r="M8514" s="211">
        <v>9.0142198938974932E-2</v>
      </c>
      <c r="N8514" s="211">
        <v>0.46042941222039585</v>
      </c>
      <c r="O8514" s="211">
        <v>0.59656313573139608</v>
      </c>
      <c r="P8514" s="211">
        <v>6.704385944171401E-2</v>
      </c>
      <c r="Q8514" s="211">
        <v>8.7864944270739251E-2</v>
      </c>
      <c r="R8514" s="211">
        <v>0.45598702426614335</v>
      </c>
      <c r="S8514" s="211">
        <v>0.2657347648756001</v>
      </c>
      <c r="T8514" s="211">
        <v>0.49414492893260298</v>
      </c>
      <c r="U8514" s="211">
        <v>0.48533830752043722</v>
      </c>
      <c r="V8514" s="211">
        <v>6.0017183465670837E-2</v>
      </c>
      <c r="W8514" s="211">
        <v>0.53165023227394392</v>
      </c>
      <c r="X8514" s="211">
        <v>0.36420750880287223</v>
      </c>
      <c r="Y8514" s="211">
        <v>0.63773238477675176</v>
      </c>
      <c r="Z8514" s="211">
        <v>0.14494511081326283</v>
      </c>
      <c r="AA8514" s="212">
        <v>0.12678331235075896</v>
      </c>
    </row>
    <row r="8515" spans="1:27" x14ac:dyDescent="0.35">
      <c r="A8515" s="210" t="s">
        <v>9191</v>
      </c>
      <c r="B8515" s="217">
        <v>148.25955450390597</v>
      </c>
      <c r="C8515" s="211">
        <v>5.7804278715172172E-2</v>
      </c>
      <c r="D8515" s="211">
        <v>0.12277233818257928</v>
      </c>
      <c r="E8515" s="211">
        <v>7.2243414514037443E-2</v>
      </c>
      <c r="F8515" s="211">
        <v>9.8401564902271504E-2</v>
      </c>
      <c r="G8515" s="211">
        <v>0.11791537321902594</v>
      </c>
      <c r="H8515" s="211">
        <v>0.11924821386913503</v>
      </c>
      <c r="I8515" s="211">
        <v>0.52194361847583637</v>
      </c>
      <c r="J8515" s="211">
        <v>0.49501013445314573</v>
      </c>
      <c r="K8515" s="211">
        <v>0.60033357673535859</v>
      </c>
      <c r="L8515" s="211">
        <v>0.28336086974822039</v>
      </c>
      <c r="M8515" s="211">
        <v>8.9193805219370495E-2</v>
      </c>
      <c r="N8515" s="211">
        <v>0.42218950489493129</v>
      </c>
      <c r="O8515" s="211">
        <v>0.72628317427835698</v>
      </c>
      <c r="P8515" s="211">
        <v>6.1303119512419769E-2</v>
      </c>
      <c r="Q8515" s="211">
        <v>0.15601647174085095</v>
      </c>
      <c r="R8515" s="211">
        <v>0.36422850871267198</v>
      </c>
      <c r="S8515" s="211">
        <v>0.30569128914153942</v>
      </c>
      <c r="T8515" s="211">
        <v>0.526958947213503</v>
      </c>
      <c r="U8515" s="211">
        <v>0.43941228567829727</v>
      </c>
      <c r="V8515" s="211">
        <v>0.12810784319335239</v>
      </c>
      <c r="W8515" s="211">
        <v>0.6097815149685869</v>
      </c>
      <c r="X8515" s="211">
        <v>0.31933296101121295</v>
      </c>
      <c r="Y8515" s="211">
        <v>0.62215640719935794</v>
      </c>
      <c r="Z8515" s="211">
        <v>0.13806388704360589</v>
      </c>
      <c r="AA8515" s="212">
        <v>0.11136009692166671</v>
      </c>
    </row>
    <row r="8516" spans="1:27" x14ac:dyDescent="0.35">
      <c r="A8516" s="210" t="s">
        <v>9192</v>
      </c>
      <c r="B8516" s="217">
        <v>140.63776749195995</v>
      </c>
      <c r="C8516" s="211">
        <v>5.4933348673661064E-2</v>
      </c>
      <c r="D8516" s="211">
        <v>0.12539411017755761</v>
      </c>
      <c r="E8516" s="211">
        <v>7.4865363751781197E-2</v>
      </c>
      <c r="F8516" s="211">
        <v>7.2270586846888127E-2</v>
      </c>
      <c r="G8516" s="211">
        <v>0.11543560136571011</v>
      </c>
      <c r="H8516" s="211">
        <v>0.11218064413383849</v>
      </c>
      <c r="I8516" s="211">
        <v>0.52454466271374089</v>
      </c>
      <c r="J8516" s="211">
        <v>0.47699009781498986</v>
      </c>
      <c r="K8516" s="211">
        <v>0.53689270482392759</v>
      </c>
      <c r="L8516" s="211">
        <v>0.27520867713088204</v>
      </c>
      <c r="M8516" s="211">
        <v>9.5193849379533887E-2</v>
      </c>
      <c r="N8516" s="211">
        <v>0.52697144432424536</v>
      </c>
      <c r="O8516" s="211">
        <v>0.75060418080025082</v>
      </c>
      <c r="P8516" s="211">
        <v>6.9904669432326316E-2</v>
      </c>
      <c r="Q8516" s="211">
        <v>7.1574033027101913E-2</v>
      </c>
      <c r="R8516" s="211">
        <v>0.4648449357966169</v>
      </c>
      <c r="S8516" s="211">
        <v>0.35499425047623023</v>
      </c>
      <c r="T8516" s="211">
        <v>0.62509357578396918</v>
      </c>
      <c r="U8516" s="211">
        <v>0.36918918583528759</v>
      </c>
      <c r="V8516" s="211">
        <v>6.69003388274578E-2</v>
      </c>
      <c r="W8516" s="211">
        <v>0.54460225615104663</v>
      </c>
      <c r="X8516" s="211">
        <v>0.34935435262195119</v>
      </c>
      <c r="Y8516" s="211">
        <v>0.74439921147187682</v>
      </c>
      <c r="Z8516" s="211">
        <v>0.14738624598690483</v>
      </c>
      <c r="AA8516" s="212">
        <v>0.11238161939235024</v>
      </c>
    </row>
    <row r="8517" spans="1:27" x14ac:dyDescent="0.35">
      <c r="A8517" s="210" t="s">
        <v>9193</v>
      </c>
      <c r="B8517" s="217">
        <v>158.74202106510671</v>
      </c>
      <c r="C8517" s="211">
        <v>7.0638362535501764E-2</v>
      </c>
      <c r="D8517" s="211">
        <v>0.13419593531715227</v>
      </c>
      <c r="E8517" s="211">
        <v>8.0081085085182802E-2</v>
      </c>
      <c r="F8517" s="211">
        <v>0.11513261791095609</v>
      </c>
      <c r="G8517" s="211">
        <v>0.1232684632206052</v>
      </c>
      <c r="H8517" s="211">
        <v>0.10632041423375331</v>
      </c>
      <c r="I8517" s="211">
        <v>0.44959698790269936</v>
      </c>
      <c r="J8517" s="211">
        <v>0.49476559756488175</v>
      </c>
      <c r="K8517" s="211">
        <v>0.54494668544022851</v>
      </c>
      <c r="L8517" s="211">
        <v>0.27343925296869132</v>
      </c>
      <c r="M8517" s="211">
        <v>0.11649835892224544</v>
      </c>
      <c r="N8517" s="211">
        <v>0.3860823281869975</v>
      </c>
      <c r="O8517" s="211">
        <v>0.60923678772601297</v>
      </c>
      <c r="P8517" s="211">
        <v>6.6256608505405379E-2</v>
      </c>
      <c r="Q8517" s="211">
        <v>7.060382583709679E-2</v>
      </c>
      <c r="R8517" s="211">
        <v>0.4671195361622168</v>
      </c>
      <c r="S8517" s="211">
        <v>0.38568023298021892</v>
      </c>
      <c r="T8517" s="211">
        <v>0.51417125986193324</v>
      </c>
      <c r="U8517" s="211">
        <v>0.44655883254120721</v>
      </c>
      <c r="V8517" s="211">
        <v>0.11463614107682821</v>
      </c>
      <c r="W8517" s="211">
        <v>0.52858377655859201</v>
      </c>
      <c r="X8517" s="211">
        <v>0.26259298535184805</v>
      </c>
      <c r="Y8517" s="211">
        <v>0.70449197257725205</v>
      </c>
      <c r="Z8517" s="211">
        <v>0.14793955850756138</v>
      </c>
      <c r="AA8517" s="212">
        <v>0.1137609194790211</v>
      </c>
    </row>
    <row r="8518" spans="1:27" x14ac:dyDescent="0.35">
      <c r="A8518" s="210" t="s">
        <v>9194</v>
      </c>
      <c r="B8518" s="217">
        <v>110.47787271084493</v>
      </c>
      <c r="C8518" s="211">
        <v>6.2334744909819995E-2</v>
      </c>
      <c r="D8518" s="211">
        <v>0.12225354305480249</v>
      </c>
      <c r="E8518" s="211">
        <v>8.2814316553221551E-2</v>
      </c>
      <c r="F8518" s="211">
        <v>9.7531326151894998E-2</v>
      </c>
      <c r="G8518" s="211">
        <v>0.11858375768703652</v>
      </c>
      <c r="H8518" s="211">
        <v>0.11123357214375552</v>
      </c>
      <c r="I8518" s="211">
        <v>0.52586967386115069</v>
      </c>
      <c r="J8518" s="211">
        <v>0.40354337885145697</v>
      </c>
      <c r="K8518" s="211">
        <v>0.59871223206404722</v>
      </c>
      <c r="L8518" s="211">
        <v>0.27161050367606099</v>
      </c>
      <c r="M8518" s="211">
        <v>9.5778426888529722E-2</v>
      </c>
      <c r="N8518" s="211">
        <v>0.37234803380638087</v>
      </c>
      <c r="O8518" s="211">
        <v>0.66293053129373192</v>
      </c>
      <c r="P8518" s="211">
        <v>6.6874110519663493E-2</v>
      </c>
      <c r="Q8518" s="211">
        <v>4.7473462619106239E-2</v>
      </c>
      <c r="R8518" s="211">
        <v>0.40806280325875927</v>
      </c>
      <c r="S8518" s="211">
        <v>0.33882647861962822</v>
      </c>
      <c r="T8518" s="211">
        <v>0.53708804082143025</v>
      </c>
      <c r="U8518" s="211">
        <v>0.37253215527765232</v>
      </c>
      <c r="V8518" s="211">
        <v>7.0210472480477293E-2</v>
      </c>
      <c r="W8518" s="211">
        <v>0.55419184391334531</v>
      </c>
      <c r="X8518" s="211">
        <v>0.40627764704426989</v>
      </c>
      <c r="Y8518" s="211">
        <v>0.60423182031038714</v>
      </c>
      <c r="Z8518" s="211">
        <v>0.14904627688930136</v>
      </c>
      <c r="AA8518" s="212">
        <v>0.12081435388602506</v>
      </c>
    </row>
    <row r="8519" spans="1:27" x14ac:dyDescent="0.35">
      <c r="A8519" s="210" t="s">
        <v>9195</v>
      </c>
      <c r="B8519" s="217">
        <v>123.29738558935449</v>
      </c>
      <c r="C8519" s="211">
        <v>8.6234020132897604E-2</v>
      </c>
      <c r="D8519" s="211">
        <v>0.13166224549006283</v>
      </c>
      <c r="E8519" s="211">
        <v>7.5746746864854178E-2</v>
      </c>
      <c r="F8519" s="211">
        <v>8.2513165798654906E-2</v>
      </c>
      <c r="G8519" s="211">
        <v>0.11838022721482996</v>
      </c>
      <c r="H8519" s="211">
        <v>0.11947406922933768</v>
      </c>
      <c r="I8519" s="211">
        <v>0.5128057592227846</v>
      </c>
      <c r="J8519" s="211">
        <v>0.40772640868468851</v>
      </c>
      <c r="K8519" s="211">
        <v>0.62028836429873657</v>
      </c>
      <c r="L8519" s="211">
        <v>0.27400271369231627</v>
      </c>
      <c r="M8519" s="211">
        <v>8.1313194739541614E-2</v>
      </c>
      <c r="N8519" s="211">
        <v>0.45040239947072225</v>
      </c>
      <c r="O8519" s="211">
        <v>0.72690156872973632</v>
      </c>
      <c r="P8519" s="211">
        <v>7.1261359026206367E-2</v>
      </c>
      <c r="Q8519" s="211">
        <v>0.10902672145913742</v>
      </c>
      <c r="R8519" s="211">
        <v>0.42259889898900599</v>
      </c>
      <c r="S8519" s="211">
        <v>0.32713374821182883</v>
      </c>
      <c r="T8519" s="211">
        <v>0.55015903949501399</v>
      </c>
      <c r="U8519" s="211">
        <v>0.32582962150741318</v>
      </c>
      <c r="V8519" s="211">
        <v>6.7784709308405938E-2</v>
      </c>
      <c r="W8519" s="211">
        <v>0.53331343406139087</v>
      </c>
      <c r="X8519" s="211">
        <v>0.28144076061465256</v>
      </c>
      <c r="Y8519" s="211">
        <v>0.63690706040275691</v>
      </c>
      <c r="Z8519" s="211">
        <v>0.1440922172021156</v>
      </c>
      <c r="AA8519" s="212">
        <v>0.11670633104542787</v>
      </c>
    </row>
    <row r="8520" spans="1:27" x14ac:dyDescent="0.35">
      <c r="A8520" s="210" t="s">
        <v>9196</v>
      </c>
      <c r="B8520" s="217">
        <v>139.70892554406279</v>
      </c>
      <c r="C8520" s="211">
        <v>8.555836169641011E-2</v>
      </c>
      <c r="D8520" s="211">
        <v>0.12346980467157595</v>
      </c>
      <c r="E8520" s="211">
        <v>8.239789886599018E-2</v>
      </c>
      <c r="F8520" s="211">
        <v>7.783702589590763E-2</v>
      </c>
      <c r="G8520" s="211">
        <v>0.11886112460550111</v>
      </c>
      <c r="H8520" s="211">
        <v>0.11549276541382238</v>
      </c>
      <c r="I8520" s="211">
        <v>0.51696712780812515</v>
      </c>
      <c r="J8520" s="211">
        <v>0.39758668139978759</v>
      </c>
      <c r="K8520" s="211">
        <v>0.63995375324755577</v>
      </c>
      <c r="L8520" s="211">
        <v>0.27724594710127343</v>
      </c>
      <c r="M8520" s="211">
        <v>0.12073528435462989</v>
      </c>
      <c r="N8520" s="211">
        <v>0.54787767784351604</v>
      </c>
      <c r="O8520" s="211">
        <v>0.66711457831350229</v>
      </c>
      <c r="P8520" s="211">
        <v>7.0393552289461259E-2</v>
      </c>
      <c r="Q8520" s="211">
        <v>9.7431123307985035E-2</v>
      </c>
      <c r="R8520" s="211">
        <v>0.41859055238715742</v>
      </c>
      <c r="S8520" s="211">
        <v>0.37663368420385912</v>
      </c>
      <c r="T8520" s="211">
        <v>0.48148713567096679</v>
      </c>
      <c r="U8520" s="211">
        <v>0.34149698100874637</v>
      </c>
      <c r="V8520" s="211">
        <v>8.3307964430436143E-2</v>
      </c>
      <c r="W8520" s="211">
        <v>0.51762492924392811</v>
      </c>
      <c r="X8520" s="211">
        <v>0.31253527534401881</v>
      </c>
      <c r="Y8520" s="211">
        <v>0.56636649873879497</v>
      </c>
      <c r="Z8520" s="211">
        <v>0.14627524188704902</v>
      </c>
      <c r="AA8520" s="212">
        <v>0.11674247097197731</v>
      </c>
    </row>
    <row r="8521" spans="1:27" x14ac:dyDescent="0.35">
      <c r="A8521" s="210" t="s">
        <v>9197</v>
      </c>
      <c r="B8521" s="217">
        <v>144.9952123842628</v>
      </c>
      <c r="C8521" s="211">
        <v>6.3514002536390696E-2</v>
      </c>
      <c r="D8521" s="211">
        <v>0.12667861688509024</v>
      </c>
      <c r="E8521" s="211">
        <v>7.1635407855877908E-2</v>
      </c>
      <c r="F8521" s="211">
        <v>0.1004526675737744</v>
      </c>
      <c r="G8521" s="211">
        <v>0.12333250029953143</v>
      </c>
      <c r="H8521" s="211">
        <v>0.11875292784916437</v>
      </c>
      <c r="I8521" s="211">
        <v>0.48256256100459505</v>
      </c>
      <c r="J8521" s="211">
        <v>0.46661904357970463</v>
      </c>
      <c r="K8521" s="211">
        <v>0.56682003546591853</v>
      </c>
      <c r="L8521" s="211">
        <v>0.27316558866331669</v>
      </c>
      <c r="M8521" s="211">
        <v>9.8891310601373988E-2</v>
      </c>
      <c r="N8521" s="211">
        <v>0.46317011303470323</v>
      </c>
      <c r="O8521" s="211">
        <v>0.72099956014517741</v>
      </c>
      <c r="P8521" s="211">
        <v>6.7167019896511151E-2</v>
      </c>
      <c r="Q8521" s="211">
        <v>6.974333027233294E-2</v>
      </c>
      <c r="R8521" s="211">
        <v>0.43852834223211412</v>
      </c>
      <c r="S8521" s="211">
        <v>0.28882811513670237</v>
      </c>
      <c r="T8521" s="211">
        <v>0.53521350599038375</v>
      </c>
      <c r="U8521" s="211">
        <v>0.45918174555430347</v>
      </c>
      <c r="V8521" s="211">
        <v>0.13485702125825288</v>
      </c>
      <c r="W8521" s="211">
        <v>0.59242579669297046</v>
      </c>
      <c r="X8521" s="211">
        <v>0.34431009226089571</v>
      </c>
      <c r="Y8521" s="211">
        <v>0.59815422905855287</v>
      </c>
      <c r="Z8521" s="211">
        <v>0.14955453397926155</v>
      </c>
      <c r="AA8521" s="212">
        <v>0.12073062462160952</v>
      </c>
    </row>
    <row r="8522" spans="1:27" x14ac:dyDescent="0.35">
      <c r="A8522" s="210" t="s">
        <v>9198</v>
      </c>
      <c r="B8522" s="217">
        <v>157.33422311295433</v>
      </c>
      <c r="C8522" s="211">
        <v>6.8627039159815814E-2</v>
      </c>
      <c r="D8522" s="211">
        <v>0.12393592305673254</v>
      </c>
      <c r="E8522" s="211">
        <v>7.084268836445666E-2</v>
      </c>
      <c r="F8522" s="211">
        <v>0.12242088334029239</v>
      </c>
      <c r="G8522" s="211">
        <v>0.11883786105569812</v>
      </c>
      <c r="H8522" s="211">
        <v>0.12319346506717735</v>
      </c>
      <c r="I8522" s="211">
        <v>0.47509975983935382</v>
      </c>
      <c r="J8522" s="211">
        <v>0.45357363340512624</v>
      </c>
      <c r="K8522" s="211">
        <v>0.64291147778327107</v>
      </c>
      <c r="L8522" s="211">
        <v>0.27595593138331465</v>
      </c>
      <c r="M8522" s="211">
        <v>9.6452291434364609E-2</v>
      </c>
      <c r="N8522" s="211">
        <v>0.43875446330101753</v>
      </c>
      <c r="O8522" s="211">
        <v>0.68175231013735349</v>
      </c>
      <c r="P8522" s="211">
        <v>7.0463061882428069E-2</v>
      </c>
      <c r="Q8522" s="211">
        <v>7.2175369413487359E-2</v>
      </c>
      <c r="R8522" s="211">
        <v>0.44669340991547535</v>
      </c>
      <c r="S8522" s="211">
        <v>0.3403716847985937</v>
      </c>
      <c r="T8522" s="211">
        <v>0.5462054695820785</v>
      </c>
      <c r="U8522" s="211">
        <v>0.44407478294419217</v>
      </c>
      <c r="V8522" s="211">
        <v>0.12331480393547446</v>
      </c>
      <c r="W8522" s="211">
        <v>0.58073806731298283</v>
      </c>
      <c r="X8522" s="211">
        <v>0.30551172839216584</v>
      </c>
      <c r="Y8522" s="211">
        <v>0.62230916440329798</v>
      </c>
      <c r="Z8522" s="211">
        <v>0.14789443021623783</v>
      </c>
      <c r="AA8522" s="212">
        <v>0.1160355586937302</v>
      </c>
    </row>
    <row r="8523" spans="1:27" x14ac:dyDescent="0.35">
      <c r="A8523" s="210" t="s">
        <v>9199</v>
      </c>
      <c r="B8523" s="217">
        <v>136.56855757817002</v>
      </c>
      <c r="C8523" s="211">
        <v>7.9575625643100958E-2</v>
      </c>
      <c r="D8523" s="211">
        <v>0.12581229080272066</v>
      </c>
      <c r="E8523" s="211">
        <v>8.3708256606990911E-2</v>
      </c>
      <c r="F8523" s="211">
        <v>9.9501921642425925E-2</v>
      </c>
      <c r="G8523" s="211">
        <v>0.12012456054949933</v>
      </c>
      <c r="H8523" s="211">
        <v>0.123435993964767</v>
      </c>
      <c r="I8523" s="211">
        <v>0.48835483580776723</v>
      </c>
      <c r="J8523" s="211">
        <v>0.4481773342878384</v>
      </c>
      <c r="K8523" s="211">
        <v>0.56076115303564633</v>
      </c>
      <c r="L8523" s="211">
        <v>0.27627999060592751</v>
      </c>
      <c r="M8523" s="211">
        <v>0.10993267395072141</v>
      </c>
      <c r="N8523" s="211">
        <v>0.48266158879573923</v>
      </c>
      <c r="O8523" s="211">
        <v>0.63193152119938201</v>
      </c>
      <c r="P8523" s="211">
        <v>7.0403627284650161E-2</v>
      </c>
      <c r="Q8523" s="211">
        <v>6.8819399236606196E-2</v>
      </c>
      <c r="R8523" s="211">
        <v>0.42531413222828146</v>
      </c>
      <c r="S8523" s="211">
        <v>0.29926097213325653</v>
      </c>
      <c r="T8523" s="211">
        <v>0.59182430082450665</v>
      </c>
      <c r="U8523" s="211">
        <v>0.34707324202141676</v>
      </c>
      <c r="V8523" s="211">
        <v>7.7131871037775024E-2</v>
      </c>
      <c r="W8523" s="211">
        <v>0.50874662116201919</v>
      </c>
      <c r="X8523" s="211">
        <v>0.27471051583185729</v>
      </c>
      <c r="Y8523" s="211">
        <v>0.61004662701414603</v>
      </c>
      <c r="Z8523" s="211">
        <v>0.14598783318911823</v>
      </c>
      <c r="AA8523" s="212">
        <v>0.11352122911592756</v>
      </c>
    </row>
    <row r="8524" spans="1:27" x14ac:dyDescent="0.35">
      <c r="A8524" s="210" t="s">
        <v>9200</v>
      </c>
      <c r="B8524" s="217">
        <v>125.13861439223002</v>
      </c>
      <c r="C8524" s="211">
        <v>5.4216999748162978E-2</v>
      </c>
      <c r="D8524" s="211">
        <v>0.12105254738316662</v>
      </c>
      <c r="E8524" s="211">
        <v>6.5945109806949634E-2</v>
      </c>
      <c r="F8524" s="211">
        <v>9.8212350832871498E-2</v>
      </c>
      <c r="G8524" s="211">
        <v>0.12022138187201484</v>
      </c>
      <c r="H8524" s="211">
        <v>0.11729707122731098</v>
      </c>
      <c r="I8524" s="211">
        <v>0.50458877085600251</v>
      </c>
      <c r="J8524" s="211">
        <v>0.44698124644115184</v>
      </c>
      <c r="K8524" s="211">
        <v>0.57933824529237388</v>
      </c>
      <c r="L8524" s="211">
        <v>0.27989454901648458</v>
      </c>
      <c r="M8524" s="211">
        <v>0.11032318634174083</v>
      </c>
      <c r="N8524" s="211">
        <v>0.50754625046166968</v>
      </c>
      <c r="O8524" s="211">
        <v>0.74745709062737042</v>
      </c>
      <c r="P8524" s="211">
        <v>6.8909755489605651E-2</v>
      </c>
      <c r="Q8524" s="211">
        <v>0.10223994339133179</v>
      </c>
      <c r="R8524" s="211">
        <v>0.4442145423901222</v>
      </c>
      <c r="S8524" s="211">
        <v>0.29796574415517096</v>
      </c>
      <c r="T8524" s="211">
        <v>0.49869627127968025</v>
      </c>
      <c r="U8524" s="211">
        <v>0.46025788019292185</v>
      </c>
      <c r="V8524" s="211">
        <v>6.6412151427286376E-2</v>
      </c>
      <c r="W8524" s="211">
        <v>0.61367641208358314</v>
      </c>
      <c r="X8524" s="211">
        <v>0.32298436112538143</v>
      </c>
      <c r="Y8524" s="211">
        <v>0.65831037317280527</v>
      </c>
      <c r="Z8524" s="211">
        <v>0.14666680774614366</v>
      </c>
      <c r="AA8524" s="212">
        <v>0.12149701181659897</v>
      </c>
    </row>
    <row r="8525" spans="1:27" x14ac:dyDescent="0.35">
      <c r="A8525" s="210" t="s">
        <v>9201</v>
      </c>
      <c r="B8525" s="217">
        <v>171.97633355339221</v>
      </c>
      <c r="C8525" s="211">
        <v>7.4199537659614845E-2</v>
      </c>
      <c r="D8525" s="211">
        <v>0.13087148297076992</v>
      </c>
      <c r="E8525" s="211">
        <v>7.6543969490267233E-2</v>
      </c>
      <c r="F8525" s="211">
        <v>0.10101688031321319</v>
      </c>
      <c r="G8525" s="211">
        <v>0.12609984194732857</v>
      </c>
      <c r="H8525" s="211">
        <v>0.12624560644473476</v>
      </c>
      <c r="I8525" s="211">
        <v>0.42986718554097392</v>
      </c>
      <c r="J8525" s="211">
        <v>0.44494087893995382</v>
      </c>
      <c r="K8525" s="211">
        <v>0.64743715960401049</v>
      </c>
      <c r="L8525" s="211">
        <v>0.26963283638176361</v>
      </c>
      <c r="M8525" s="211">
        <v>0.11326753499827333</v>
      </c>
      <c r="N8525" s="211">
        <v>0.4244109183242204</v>
      </c>
      <c r="O8525" s="211">
        <v>0.66818024778860796</v>
      </c>
      <c r="P8525" s="211">
        <v>6.3442781465377601E-2</v>
      </c>
      <c r="Q8525" s="211">
        <v>7.0158234907202827E-2</v>
      </c>
      <c r="R8525" s="211">
        <v>0.47495346208882755</v>
      </c>
      <c r="S8525" s="211">
        <v>0.26592887722546021</v>
      </c>
      <c r="T8525" s="211">
        <v>0.59445316451230112</v>
      </c>
      <c r="U8525" s="211">
        <v>0.39455774208816047</v>
      </c>
      <c r="V8525" s="211">
        <v>0.1387467161776087</v>
      </c>
      <c r="W8525" s="211">
        <v>0.59416827488977275</v>
      </c>
      <c r="X8525" s="211">
        <v>0.31157562616809098</v>
      </c>
      <c r="Y8525" s="211">
        <v>0.71666628878499283</v>
      </c>
      <c r="Z8525" s="211">
        <v>0.14588501906832577</v>
      </c>
      <c r="AA8525" s="212">
        <v>0.11412666491178014</v>
      </c>
    </row>
    <row r="8526" spans="1:27" x14ac:dyDescent="0.35">
      <c r="A8526" s="210" t="s">
        <v>9202</v>
      </c>
      <c r="B8526" s="217">
        <v>118.30768854919408</v>
      </c>
      <c r="C8526" s="211">
        <v>8.4395268982831576E-2</v>
      </c>
      <c r="D8526" s="211">
        <v>0.11849684522087942</v>
      </c>
      <c r="E8526" s="211">
        <v>7.3195936979255846E-2</v>
      </c>
      <c r="F8526" s="211">
        <v>7.3460581577988737E-2</v>
      </c>
      <c r="G8526" s="211">
        <v>0.1147047533321007</v>
      </c>
      <c r="H8526" s="211">
        <v>0.11447611007025199</v>
      </c>
      <c r="I8526" s="211">
        <v>0.47450796842840864</v>
      </c>
      <c r="J8526" s="211">
        <v>0.4675704132086177</v>
      </c>
      <c r="K8526" s="211">
        <v>0.56199419721388044</v>
      </c>
      <c r="L8526" s="211">
        <v>0.26746219720190201</v>
      </c>
      <c r="M8526" s="211">
        <v>9.6814161821748124E-2</v>
      </c>
      <c r="N8526" s="211">
        <v>0.4610761819287732</v>
      </c>
      <c r="O8526" s="211">
        <v>0.7435851548807848</v>
      </c>
      <c r="P8526" s="211">
        <v>7.2168336896061627E-2</v>
      </c>
      <c r="Q8526" s="211">
        <v>0.11470801523045195</v>
      </c>
      <c r="R8526" s="211">
        <v>0.45046169804346131</v>
      </c>
      <c r="S8526" s="211">
        <v>0.30814572754543146</v>
      </c>
      <c r="T8526" s="211">
        <v>0.49890506899958664</v>
      </c>
      <c r="U8526" s="211">
        <v>0.38242740315326745</v>
      </c>
      <c r="V8526" s="211">
        <v>6.8556817067600417E-2</v>
      </c>
      <c r="W8526" s="211">
        <v>0.50324304123872976</v>
      </c>
      <c r="X8526" s="211">
        <v>0.34537220075955688</v>
      </c>
      <c r="Y8526" s="211">
        <v>0.57685462340939408</v>
      </c>
      <c r="Z8526" s="211">
        <v>0.14665016086749086</v>
      </c>
      <c r="AA8526" s="212">
        <v>0.12124144292454965</v>
      </c>
    </row>
    <row r="8527" spans="1:27" x14ac:dyDescent="0.35">
      <c r="A8527" s="210" t="s">
        <v>9203</v>
      </c>
      <c r="B8527" s="217">
        <v>170.70498663282925</v>
      </c>
      <c r="C8527" s="211">
        <v>5.5617754438833815E-2</v>
      </c>
      <c r="D8527" s="211">
        <v>0.12831544759270641</v>
      </c>
      <c r="E8527" s="211">
        <v>8.0646538963912481E-2</v>
      </c>
      <c r="F8527" s="211">
        <v>9.8112974986977325E-2</v>
      </c>
      <c r="G8527" s="211">
        <v>0.12058533437255424</v>
      </c>
      <c r="H8527" s="211">
        <v>0.12619805911954121</v>
      </c>
      <c r="I8527" s="211">
        <v>0.42806802606312999</v>
      </c>
      <c r="J8527" s="211">
        <v>0.4749772352493864</v>
      </c>
      <c r="K8527" s="211">
        <v>0.62353679976282506</v>
      </c>
      <c r="L8527" s="211">
        <v>0.27708518022835649</v>
      </c>
      <c r="M8527" s="211">
        <v>9.5588715571955349E-2</v>
      </c>
      <c r="N8527" s="211">
        <v>0.44752704002688309</v>
      </c>
      <c r="O8527" s="211">
        <v>0.77580996138734259</v>
      </c>
      <c r="P8527" s="211">
        <v>7.0224520850128161E-2</v>
      </c>
      <c r="Q8527" s="211">
        <v>9.6442108075239674E-2</v>
      </c>
      <c r="R8527" s="211">
        <v>0.47654374320154613</v>
      </c>
      <c r="S8527" s="211">
        <v>0.26357532541908402</v>
      </c>
      <c r="T8527" s="211">
        <v>0.6017290109325063</v>
      </c>
      <c r="U8527" s="211">
        <v>0.45166943317478775</v>
      </c>
      <c r="V8527" s="211">
        <v>0.15286382817788396</v>
      </c>
      <c r="W8527" s="211">
        <v>0.55440694520609235</v>
      </c>
      <c r="X8527" s="211">
        <v>0.2871754177650111</v>
      </c>
      <c r="Y8527" s="211">
        <v>0.62475850097224572</v>
      </c>
      <c r="Z8527" s="211">
        <v>0.14927514546791004</v>
      </c>
      <c r="AA8527" s="212">
        <v>0.12084082644427271</v>
      </c>
    </row>
    <row r="8528" spans="1:27" x14ac:dyDescent="0.35">
      <c r="A8528" s="210" t="s">
        <v>9204</v>
      </c>
      <c r="B8528" s="217">
        <v>125.82973712480943</v>
      </c>
      <c r="C8528" s="211">
        <v>5.727820774530324E-2</v>
      </c>
      <c r="D8528" s="211">
        <v>0.1277108483043401</v>
      </c>
      <c r="E8528" s="211">
        <v>7.9364680773005666E-2</v>
      </c>
      <c r="F8528" s="211">
        <v>0.11166433222908528</v>
      </c>
      <c r="G8528" s="211">
        <v>0.11885092683310518</v>
      </c>
      <c r="H8528" s="211">
        <v>0.11416020077404414</v>
      </c>
      <c r="I8528" s="211">
        <v>0.49304012418228516</v>
      </c>
      <c r="J8528" s="211">
        <v>0.44701320556821317</v>
      </c>
      <c r="K8528" s="211">
        <v>0.53746577809687524</v>
      </c>
      <c r="L8528" s="211">
        <v>0.26697996423996334</v>
      </c>
      <c r="M8528" s="211">
        <v>9.0749213198686646E-2</v>
      </c>
      <c r="N8528" s="211">
        <v>0.44181308035117195</v>
      </c>
      <c r="O8528" s="211">
        <v>0.66846010921388943</v>
      </c>
      <c r="P8528" s="211">
        <v>6.9814699860137247E-2</v>
      </c>
      <c r="Q8528" s="211">
        <v>6.751185314197114E-2</v>
      </c>
      <c r="R8528" s="211">
        <v>0.44388531460374825</v>
      </c>
      <c r="S8528" s="211">
        <v>0.33052925208323158</v>
      </c>
      <c r="T8528" s="211">
        <v>0.5603082744374237</v>
      </c>
      <c r="U8528" s="211">
        <v>0.40799461222284128</v>
      </c>
      <c r="V8528" s="211">
        <v>8.1102660451065803E-2</v>
      </c>
      <c r="W8528" s="211">
        <v>0.55088236011053515</v>
      </c>
      <c r="X8528" s="211">
        <v>0.40582243996440243</v>
      </c>
      <c r="Y8528" s="211">
        <v>0.60478520718567785</v>
      </c>
      <c r="Z8528" s="211">
        <v>0.14735328502032655</v>
      </c>
      <c r="AA8528" s="212">
        <v>0.1169780294719828</v>
      </c>
    </row>
    <row r="8529" spans="1:27" x14ac:dyDescent="0.35">
      <c r="A8529" s="210" t="s">
        <v>9205</v>
      </c>
      <c r="B8529" s="217">
        <v>156.38044928095613</v>
      </c>
      <c r="C8529" s="211">
        <v>8.7004129258123286E-2</v>
      </c>
      <c r="D8529" s="211">
        <v>0.12320689732631339</v>
      </c>
      <c r="E8529" s="211">
        <v>7.5425007369822203E-2</v>
      </c>
      <c r="F8529" s="211">
        <v>8.1609984173550199E-2</v>
      </c>
      <c r="G8529" s="211">
        <v>0.11826451379983718</v>
      </c>
      <c r="H8529" s="211">
        <v>0.11601600709955295</v>
      </c>
      <c r="I8529" s="211">
        <v>0.51116617440621703</v>
      </c>
      <c r="J8529" s="211">
        <v>0.45754395436415385</v>
      </c>
      <c r="K8529" s="211">
        <v>0.63624367680157645</v>
      </c>
      <c r="L8529" s="211">
        <v>0.27396091715187187</v>
      </c>
      <c r="M8529" s="211">
        <v>9.3191662669003208E-2</v>
      </c>
      <c r="N8529" s="211">
        <v>0.45656201185709722</v>
      </c>
      <c r="O8529" s="211">
        <v>0.72173995106116717</v>
      </c>
      <c r="P8529" s="211">
        <v>6.3966158934611855E-2</v>
      </c>
      <c r="Q8529" s="211">
        <v>0.11366900793873877</v>
      </c>
      <c r="R8529" s="211">
        <v>0.41115030237520817</v>
      </c>
      <c r="S8529" s="211">
        <v>0.30448427248391657</v>
      </c>
      <c r="T8529" s="211">
        <v>0.52708752751108301</v>
      </c>
      <c r="U8529" s="211">
        <v>0.43005678290822774</v>
      </c>
      <c r="V8529" s="211">
        <v>0.16078489001741836</v>
      </c>
      <c r="W8529" s="211">
        <v>0.53869915923307843</v>
      </c>
      <c r="X8529" s="211">
        <v>0.34595100152953717</v>
      </c>
      <c r="Y8529" s="211">
        <v>0.57699843128946793</v>
      </c>
      <c r="Z8529" s="211">
        <v>0.14764590719060039</v>
      </c>
      <c r="AA8529" s="212">
        <v>0.11722823219445855</v>
      </c>
    </row>
    <row r="8530" spans="1:27" x14ac:dyDescent="0.35">
      <c r="A8530" s="210" t="s">
        <v>9206</v>
      </c>
      <c r="B8530" s="217">
        <v>108.72953341258912</v>
      </c>
      <c r="C8530" s="211">
        <v>5.6577576199140299E-2</v>
      </c>
      <c r="D8530" s="211">
        <v>0.12176049488977264</v>
      </c>
      <c r="E8530" s="211">
        <v>7.2590881109909342E-2</v>
      </c>
      <c r="F8530" s="211">
        <v>8.0992408599862453E-2</v>
      </c>
      <c r="G8530" s="211">
        <v>0.12353345396464083</v>
      </c>
      <c r="H8530" s="211">
        <v>0.10641680958170292</v>
      </c>
      <c r="I8530" s="211">
        <v>0.51186130027250343</v>
      </c>
      <c r="J8530" s="211">
        <v>0.44062078051349018</v>
      </c>
      <c r="K8530" s="211">
        <v>0.59964884599769053</v>
      </c>
      <c r="L8530" s="211">
        <v>0.27697679898182465</v>
      </c>
      <c r="M8530" s="211">
        <v>0.1031338975509906</v>
      </c>
      <c r="N8530" s="211">
        <v>0.34593169874124863</v>
      </c>
      <c r="O8530" s="211">
        <v>0.63497370093907424</v>
      </c>
      <c r="P8530" s="211">
        <v>6.5658307897426119E-2</v>
      </c>
      <c r="Q8530" s="211">
        <v>9.7377487512698549E-2</v>
      </c>
      <c r="R8530" s="211">
        <v>0.45420740786395136</v>
      </c>
      <c r="S8530" s="211">
        <v>0.29467123039356363</v>
      </c>
      <c r="T8530" s="211">
        <v>0.55325879226359487</v>
      </c>
      <c r="U8530" s="211">
        <v>0.34570298536691402</v>
      </c>
      <c r="V8530" s="211">
        <v>8.2374018773052948E-2</v>
      </c>
      <c r="W8530" s="211">
        <v>0.52881764554221466</v>
      </c>
      <c r="X8530" s="211">
        <v>0.38139054338459355</v>
      </c>
      <c r="Y8530" s="211">
        <v>0.56017971080855633</v>
      </c>
      <c r="Z8530" s="211">
        <v>0.14722179384013012</v>
      </c>
      <c r="AA8530" s="212">
        <v>0.12123128354848119</v>
      </c>
    </row>
    <row r="8531" spans="1:27" x14ac:dyDescent="0.35">
      <c r="A8531" s="210" t="s">
        <v>9207</v>
      </c>
      <c r="B8531" s="217">
        <v>126.12028056334763</v>
      </c>
      <c r="C8531" s="211">
        <v>5.333112701804639E-2</v>
      </c>
      <c r="D8531" s="211">
        <v>0.12927299161708539</v>
      </c>
      <c r="E8531" s="211">
        <v>7.8073834756993254E-2</v>
      </c>
      <c r="F8531" s="211">
        <v>0.10200914197419456</v>
      </c>
      <c r="G8531" s="211">
        <v>0.11913354971017354</v>
      </c>
      <c r="H8531" s="211">
        <v>0.10564112539825447</v>
      </c>
      <c r="I8531" s="211">
        <v>0.5126928864808582</v>
      </c>
      <c r="J8531" s="211">
        <v>0.41583143026840735</v>
      </c>
      <c r="K8531" s="211">
        <v>0.57761065588957261</v>
      </c>
      <c r="L8531" s="211">
        <v>0.28070447819186284</v>
      </c>
      <c r="M8531" s="211">
        <v>0.10855933669475902</v>
      </c>
      <c r="N8531" s="211">
        <v>0.43597681900811414</v>
      </c>
      <c r="O8531" s="211">
        <v>0.61417543474640068</v>
      </c>
      <c r="P8531" s="211">
        <v>7.1190949847655949E-2</v>
      </c>
      <c r="Q8531" s="211">
        <v>6.3797913185495006E-2</v>
      </c>
      <c r="R8531" s="211">
        <v>0.42678691255387385</v>
      </c>
      <c r="S8531" s="211">
        <v>0.33458545131348805</v>
      </c>
      <c r="T8531" s="211">
        <v>0.51938438039337265</v>
      </c>
      <c r="U8531" s="211">
        <v>0.45497546861808918</v>
      </c>
      <c r="V8531" s="211">
        <v>6.7883017459724554E-2</v>
      </c>
      <c r="W8531" s="211">
        <v>0.56751089792140086</v>
      </c>
      <c r="X8531" s="211">
        <v>0.29200697370865619</v>
      </c>
      <c r="Y8531" s="211">
        <v>0.64810750112196391</v>
      </c>
      <c r="Z8531" s="211">
        <v>0.1447473746331249</v>
      </c>
      <c r="AA8531" s="212">
        <v>0.1203706324796925</v>
      </c>
    </row>
    <row r="8532" spans="1:27" x14ac:dyDescent="0.35">
      <c r="A8532" s="210" t="s">
        <v>9208</v>
      </c>
      <c r="B8532" s="217">
        <v>157.97894911632758</v>
      </c>
      <c r="C8532" s="211">
        <v>5.4999957802483082E-2</v>
      </c>
      <c r="D8532" s="211">
        <v>0.12140283806431182</v>
      </c>
      <c r="E8532" s="211">
        <v>7.5512198861311552E-2</v>
      </c>
      <c r="F8532" s="211">
        <v>0.10244985798091596</v>
      </c>
      <c r="G8532" s="211">
        <v>0.1184046003240545</v>
      </c>
      <c r="H8532" s="211">
        <v>0.11128559738656364</v>
      </c>
      <c r="I8532" s="211">
        <v>0.41943824884654446</v>
      </c>
      <c r="J8532" s="211">
        <v>0.43369882529922027</v>
      </c>
      <c r="K8532" s="211">
        <v>0.63781777871023815</v>
      </c>
      <c r="L8532" s="211">
        <v>0.27296387277624784</v>
      </c>
      <c r="M8532" s="211">
        <v>0.12084272073433071</v>
      </c>
      <c r="N8532" s="211">
        <v>0.47584935523635497</v>
      </c>
      <c r="O8532" s="211">
        <v>0.68343287812052722</v>
      </c>
      <c r="P8532" s="211">
        <v>7.1528558885165738E-2</v>
      </c>
      <c r="Q8532" s="211">
        <v>0.10670633713719253</v>
      </c>
      <c r="R8532" s="211">
        <v>0.45010858549501781</v>
      </c>
      <c r="S8532" s="211">
        <v>0.32023133591191932</v>
      </c>
      <c r="T8532" s="211">
        <v>0.48823225020296024</v>
      </c>
      <c r="U8532" s="211">
        <v>0.41133915039890134</v>
      </c>
      <c r="V8532" s="211">
        <v>0.13109619042169918</v>
      </c>
      <c r="W8532" s="211">
        <v>0.52623666094145793</v>
      </c>
      <c r="X8532" s="211">
        <v>0.40305824565037157</v>
      </c>
      <c r="Y8532" s="211">
        <v>0.59112344509313275</v>
      </c>
      <c r="Z8532" s="211">
        <v>0.14909828699196909</v>
      </c>
      <c r="AA8532" s="212">
        <v>0.12298822194530692</v>
      </c>
    </row>
    <row r="8533" spans="1:27" x14ac:dyDescent="0.35">
      <c r="A8533" s="210" t="s">
        <v>9209</v>
      </c>
      <c r="B8533" s="217">
        <v>144.08728080113997</v>
      </c>
      <c r="C8533" s="211">
        <v>5.2698675693267416E-2</v>
      </c>
      <c r="D8533" s="211">
        <v>0.12483037354539492</v>
      </c>
      <c r="E8533" s="211">
        <v>8.0872512775958111E-2</v>
      </c>
      <c r="F8533" s="211">
        <v>0.10994482830628118</v>
      </c>
      <c r="G8533" s="211">
        <v>0.12371940768839326</v>
      </c>
      <c r="H8533" s="211">
        <v>0.12246131447078411</v>
      </c>
      <c r="I8533" s="211">
        <v>0.52509491758091364</v>
      </c>
      <c r="J8533" s="211">
        <v>0.41213904037615062</v>
      </c>
      <c r="K8533" s="211">
        <v>0.59044608696755796</v>
      </c>
      <c r="L8533" s="211">
        <v>0.27193397020362864</v>
      </c>
      <c r="M8533" s="211">
        <v>0.10079895622623111</v>
      </c>
      <c r="N8533" s="211">
        <v>0.37883360665031729</v>
      </c>
      <c r="O8533" s="211">
        <v>0.6970799572421511</v>
      </c>
      <c r="P8533" s="211">
        <v>7.3662878336330784E-2</v>
      </c>
      <c r="Q8533" s="211">
        <v>0.12250710146466473</v>
      </c>
      <c r="R8533" s="211">
        <v>0.43308126571852573</v>
      </c>
      <c r="S8533" s="211">
        <v>0.4045814742272803</v>
      </c>
      <c r="T8533" s="211">
        <v>0.5269745499296018</v>
      </c>
      <c r="U8533" s="211">
        <v>0.45172799340530501</v>
      </c>
      <c r="V8533" s="211">
        <v>7.1145692021797408E-2</v>
      </c>
      <c r="W8533" s="211">
        <v>0.50784576573285678</v>
      </c>
      <c r="X8533" s="211">
        <v>0.44583329181890596</v>
      </c>
      <c r="Y8533" s="211">
        <v>0.65317333876484462</v>
      </c>
      <c r="Z8533" s="211">
        <v>0.14697034169771089</v>
      </c>
      <c r="AA8533" s="212">
        <v>0.11449450978148686</v>
      </c>
    </row>
    <row r="8534" spans="1:27" x14ac:dyDescent="0.35">
      <c r="A8534" s="210" t="s">
        <v>9210</v>
      </c>
      <c r="B8534" s="217">
        <v>163.47758639553862</v>
      </c>
      <c r="C8534" s="211">
        <v>7.0118492979197367E-2</v>
      </c>
      <c r="D8534" s="211">
        <v>0.11329784372231674</v>
      </c>
      <c r="E8534" s="211">
        <v>7.4727568254047971E-2</v>
      </c>
      <c r="F8534" s="211">
        <v>9.2836701691119905E-2</v>
      </c>
      <c r="G8534" s="211">
        <v>0.11359871459732451</v>
      </c>
      <c r="H8534" s="211">
        <v>0.12059939414052546</v>
      </c>
      <c r="I8534" s="211">
        <v>0.5094072357122531</v>
      </c>
      <c r="J8534" s="211">
        <v>0.43324937164143951</v>
      </c>
      <c r="K8534" s="211">
        <v>0.63820402111858066</v>
      </c>
      <c r="L8534" s="211">
        <v>0.28105368255154434</v>
      </c>
      <c r="M8534" s="211">
        <v>0.10146313074900916</v>
      </c>
      <c r="N8534" s="211">
        <v>0.40192119890768319</v>
      </c>
      <c r="O8534" s="211">
        <v>0.68289946524187783</v>
      </c>
      <c r="P8534" s="211">
        <v>6.810455246632996E-2</v>
      </c>
      <c r="Q8534" s="211">
        <v>0.11846788736766581</v>
      </c>
      <c r="R8534" s="211">
        <v>0.45851851974586105</v>
      </c>
      <c r="S8534" s="211">
        <v>0.37448212432347605</v>
      </c>
      <c r="T8534" s="211">
        <v>0.54013049341239117</v>
      </c>
      <c r="U8534" s="211">
        <v>0.49688180646067243</v>
      </c>
      <c r="V8534" s="211">
        <v>0.13160552536423509</v>
      </c>
      <c r="W8534" s="211">
        <v>0.51710510935662535</v>
      </c>
      <c r="X8534" s="211">
        <v>0.40382889991057869</v>
      </c>
      <c r="Y8534" s="211">
        <v>0.63681043148802896</v>
      </c>
      <c r="Z8534" s="211">
        <v>0.1495195882255238</v>
      </c>
      <c r="AA8534" s="212">
        <v>0.11894223017041325</v>
      </c>
    </row>
    <row r="8535" spans="1:27" x14ac:dyDescent="0.35">
      <c r="A8535" s="210" t="s">
        <v>9211</v>
      </c>
      <c r="B8535" s="217">
        <v>130.39104512644801</v>
      </c>
      <c r="C8535" s="211">
        <v>8.1523956526626126E-2</v>
      </c>
      <c r="D8535" s="211">
        <v>0.11906060355701194</v>
      </c>
      <c r="E8535" s="211">
        <v>8.3276802832897914E-2</v>
      </c>
      <c r="F8535" s="211">
        <v>0.10328540170091649</v>
      </c>
      <c r="G8535" s="211">
        <v>0.12062892775574574</v>
      </c>
      <c r="H8535" s="211">
        <v>0.11457154239906792</v>
      </c>
      <c r="I8535" s="211">
        <v>0.52911929229575394</v>
      </c>
      <c r="J8535" s="211">
        <v>0.40580682193093071</v>
      </c>
      <c r="K8535" s="211">
        <v>0.56145822609565477</v>
      </c>
      <c r="L8535" s="211">
        <v>0.27202597199527645</v>
      </c>
      <c r="M8535" s="211">
        <v>8.7889622039038995E-2</v>
      </c>
      <c r="N8535" s="211">
        <v>0.42853782080627456</v>
      </c>
      <c r="O8535" s="211">
        <v>0.73546020596502593</v>
      </c>
      <c r="P8535" s="211">
        <v>6.1582539543223895E-2</v>
      </c>
      <c r="Q8535" s="211">
        <v>6.7875921353025864E-2</v>
      </c>
      <c r="R8535" s="211">
        <v>0.42210445386218132</v>
      </c>
      <c r="S8535" s="211">
        <v>0.36548333307122555</v>
      </c>
      <c r="T8535" s="211">
        <v>0.54541618609544051</v>
      </c>
      <c r="U8535" s="211">
        <v>0.41303342837384527</v>
      </c>
      <c r="V8535" s="211">
        <v>0.11390486460949098</v>
      </c>
      <c r="W8535" s="211">
        <v>0.5472702314782566</v>
      </c>
      <c r="X8535" s="211">
        <v>0.31809732251665357</v>
      </c>
      <c r="Y8535" s="211">
        <v>0.59634361848234752</v>
      </c>
      <c r="Z8535" s="211">
        <v>0.14625467119971289</v>
      </c>
      <c r="AA8535" s="212">
        <v>0.11564312221001728</v>
      </c>
    </row>
    <row r="8536" spans="1:27" x14ac:dyDescent="0.35">
      <c r="A8536" s="210" t="s">
        <v>9212</v>
      </c>
      <c r="B8536" s="217">
        <v>138.69813076857008</v>
      </c>
      <c r="C8536" s="211">
        <v>5.0874128985575626E-2</v>
      </c>
      <c r="D8536" s="211">
        <v>0.13024865880662445</v>
      </c>
      <c r="E8536" s="211">
        <v>7.7126412027673868E-2</v>
      </c>
      <c r="F8536" s="211">
        <v>9.601721741467345E-2</v>
      </c>
      <c r="G8536" s="211">
        <v>0.11643970005254743</v>
      </c>
      <c r="H8536" s="211">
        <v>0.12260030270121385</v>
      </c>
      <c r="I8536" s="211">
        <v>0.51199747321053701</v>
      </c>
      <c r="J8536" s="211">
        <v>0.45793361352281026</v>
      </c>
      <c r="K8536" s="211">
        <v>0.63331034087507543</v>
      </c>
      <c r="L8536" s="211">
        <v>0.27792128862536519</v>
      </c>
      <c r="M8536" s="211">
        <v>0.11451991237885781</v>
      </c>
      <c r="N8536" s="211">
        <v>0.5790747859561246</v>
      </c>
      <c r="O8536" s="211">
        <v>0.76150566493202754</v>
      </c>
      <c r="P8536" s="211">
        <v>6.4427013634364025E-2</v>
      </c>
      <c r="Q8536" s="211">
        <v>9.3583949376163281E-2</v>
      </c>
      <c r="R8536" s="211">
        <v>0.40875154218204435</v>
      </c>
      <c r="S8536" s="211">
        <v>0.41007004191664903</v>
      </c>
      <c r="T8536" s="211">
        <v>0.54478224904203365</v>
      </c>
      <c r="U8536" s="211">
        <v>0.38996836809031488</v>
      </c>
      <c r="V8536" s="211">
        <v>9.4405719944416558E-2</v>
      </c>
      <c r="W8536" s="211">
        <v>0.47521639815274724</v>
      </c>
      <c r="X8536" s="211">
        <v>0.35847564533684251</v>
      </c>
      <c r="Y8536" s="211">
        <v>0.63439323089572308</v>
      </c>
      <c r="Z8536" s="211">
        <v>0.14718325216681419</v>
      </c>
      <c r="AA8536" s="212">
        <v>0.12330035498805937</v>
      </c>
    </row>
    <row r="8537" spans="1:27" x14ac:dyDescent="0.35">
      <c r="A8537" s="210" t="s">
        <v>9213</v>
      </c>
      <c r="B8537" s="217">
        <v>122.21108321027452</v>
      </c>
      <c r="C8537" s="211">
        <v>6.0462122889096082E-2</v>
      </c>
      <c r="D8537" s="211">
        <v>0.12538663837661584</v>
      </c>
      <c r="E8537" s="211">
        <v>7.6319265986033474E-2</v>
      </c>
      <c r="F8537" s="211">
        <v>9.4877111341466744E-2</v>
      </c>
      <c r="G8537" s="211">
        <v>0.12330827123150288</v>
      </c>
      <c r="H8537" s="211">
        <v>0.10165717528764968</v>
      </c>
      <c r="I8537" s="211">
        <v>0.49587189831022638</v>
      </c>
      <c r="J8537" s="211">
        <v>0.40110149103312326</v>
      </c>
      <c r="K8537" s="211">
        <v>0.57796489030390652</v>
      </c>
      <c r="L8537" s="211">
        <v>0.27159992146587608</v>
      </c>
      <c r="M8537" s="211">
        <v>0.11997442492118146</v>
      </c>
      <c r="N8537" s="211">
        <v>0.39187879261468239</v>
      </c>
      <c r="O8537" s="211">
        <v>0.72540740828842876</v>
      </c>
      <c r="P8537" s="211">
        <v>6.6324166408142662E-2</v>
      </c>
      <c r="Q8537" s="211">
        <v>8.3342596250957898E-2</v>
      </c>
      <c r="R8537" s="211">
        <v>0.40630791011831541</v>
      </c>
      <c r="S8537" s="211">
        <v>0.40554854558936548</v>
      </c>
      <c r="T8537" s="211">
        <v>0.6183366823550478</v>
      </c>
      <c r="U8537" s="211">
        <v>0.47852635951918349</v>
      </c>
      <c r="V8537" s="211">
        <v>5.447963239707071E-2</v>
      </c>
      <c r="W8537" s="211">
        <v>0.6366138662056442</v>
      </c>
      <c r="X8537" s="211">
        <v>0.40184344496046071</v>
      </c>
      <c r="Y8537" s="211">
        <v>0.59227025652782317</v>
      </c>
      <c r="Z8537" s="211">
        <v>0.14901358417816563</v>
      </c>
      <c r="AA8537" s="212">
        <v>0.1193972482148847</v>
      </c>
    </row>
    <row r="8538" spans="1:27" x14ac:dyDescent="0.35">
      <c r="A8538" s="210" t="s">
        <v>9214</v>
      </c>
      <c r="B8538" s="217">
        <v>132.91876552494927</v>
      </c>
      <c r="C8538" s="211">
        <v>5.8391004211766746E-2</v>
      </c>
      <c r="D8538" s="211">
        <v>0.12232709509172941</v>
      </c>
      <c r="E8538" s="211">
        <v>8.2392135624274068E-2</v>
      </c>
      <c r="F8538" s="211">
        <v>0.1155825667588405</v>
      </c>
      <c r="G8538" s="211">
        <v>0.11734403646648246</v>
      </c>
      <c r="H8538" s="211">
        <v>0.1212664167714233</v>
      </c>
      <c r="I8538" s="211">
        <v>0.52281622599745126</v>
      </c>
      <c r="J8538" s="211">
        <v>0.41858296251178062</v>
      </c>
      <c r="K8538" s="211">
        <v>0.59028796380502568</v>
      </c>
      <c r="L8538" s="211">
        <v>0.27880499950992105</v>
      </c>
      <c r="M8538" s="211">
        <v>0.10487466238407353</v>
      </c>
      <c r="N8538" s="211">
        <v>0.57380911908055032</v>
      </c>
      <c r="O8538" s="211">
        <v>0.76776408151952513</v>
      </c>
      <c r="P8538" s="211">
        <v>7.2785265626933521E-2</v>
      </c>
      <c r="Q8538" s="211">
        <v>5.847508363192605E-2</v>
      </c>
      <c r="R8538" s="211">
        <v>0.42126632320361312</v>
      </c>
      <c r="S8538" s="211">
        <v>0.35273418906220422</v>
      </c>
      <c r="T8538" s="211">
        <v>0.56314963437053123</v>
      </c>
      <c r="U8538" s="211">
        <v>0.30296940764237551</v>
      </c>
      <c r="V8538" s="211">
        <v>7.6860769889879207E-2</v>
      </c>
      <c r="W8538" s="211">
        <v>0.48182489292433306</v>
      </c>
      <c r="X8538" s="211">
        <v>0.33871538094251791</v>
      </c>
      <c r="Y8538" s="211">
        <v>0.66520671917223573</v>
      </c>
      <c r="Z8538" s="211">
        <v>0.14502045608064321</v>
      </c>
      <c r="AA8538" s="212">
        <v>0.12167952349896613</v>
      </c>
    </row>
    <row r="8539" spans="1:27" x14ac:dyDescent="0.35">
      <c r="A8539" s="210" t="s">
        <v>9215</v>
      </c>
      <c r="B8539" s="217">
        <v>120.24425422450174</v>
      </c>
      <c r="C8539" s="211">
        <v>5.6049402909691522E-2</v>
      </c>
      <c r="D8539" s="211">
        <v>0.11729327898090364</v>
      </c>
      <c r="E8539" s="211">
        <v>6.7264315853160617E-2</v>
      </c>
      <c r="F8539" s="211">
        <v>7.0385879158696901E-2</v>
      </c>
      <c r="G8539" s="211">
        <v>0.12161958572980025</v>
      </c>
      <c r="H8539" s="211">
        <v>0.1116579817649502</v>
      </c>
      <c r="I8539" s="211">
        <v>0.47874700897472922</v>
      </c>
      <c r="J8539" s="211">
        <v>0.43981395064127277</v>
      </c>
      <c r="K8539" s="211">
        <v>0.5707135864529832</v>
      </c>
      <c r="L8539" s="211">
        <v>0.2749945684149846</v>
      </c>
      <c r="M8539" s="211">
        <v>8.7847237019782184E-2</v>
      </c>
      <c r="N8539" s="211">
        <v>0.41832366628007084</v>
      </c>
      <c r="O8539" s="211">
        <v>0.73193669596616373</v>
      </c>
      <c r="P8539" s="211">
        <v>6.9080354637667166E-2</v>
      </c>
      <c r="Q8539" s="211">
        <v>0.12813844180828715</v>
      </c>
      <c r="R8539" s="211">
        <v>0.42201590519938192</v>
      </c>
      <c r="S8539" s="211">
        <v>0.35987219110330682</v>
      </c>
      <c r="T8539" s="211">
        <v>0.53924793799625415</v>
      </c>
      <c r="U8539" s="211">
        <v>0.40019387845379767</v>
      </c>
      <c r="V8539" s="211">
        <v>9.187795701672534E-2</v>
      </c>
      <c r="W8539" s="211">
        <v>0.58359895077550528</v>
      </c>
      <c r="X8539" s="211">
        <v>0.30668365738104186</v>
      </c>
      <c r="Y8539" s="211">
        <v>0.65324366528555466</v>
      </c>
      <c r="Z8539" s="211">
        <v>0.13940567356070271</v>
      </c>
      <c r="AA8539" s="212">
        <v>0.12259140820245829</v>
      </c>
    </row>
    <row r="8540" spans="1:27" x14ac:dyDescent="0.35">
      <c r="A8540" s="210" t="s">
        <v>9216</v>
      </c>
      <c r="B8540" s="217">
        <v>172.22103251695339</v>
      </c>
      <c r="C8540" s="211">
        <v>6.3027700891116256E-2</v>
      </c>
      <c r="D8540" s="211">
        <v>0.11890393014747011</v>
      </c>
      <c r="E8540" s="211">
        <v>8.077463400512791E-2</v>
      </c>
      <c r="F8540" s="211">
        <v>8.6364749710610547E-2</v>
      </c>
      <c r="G8540" s="211">
        <v>0.12583265407731484</v>
      </c>
      <c r="H8540" s="211">
        <v>0.11300985037388432</v>
      </c>
      <c r="I8540" s="211">
        <v>0.5193729738735211</v>
      </c>
      <c r="J8540" s="211">
        <v>0.4374595141987252</v>
      </c>
      <c r="K8540" s="211">
        <v>0.60982159333735697</v>
      </c>
      <c r="L8540" s="211">
        <v>0.26644402727608268</v>
      </c>
      <c r="M8540" s="211">
        <v>8.6931858276958332E-2</v>
      </c>
      <c r="N8540" s="211">
        <v>0.46619683770842957</v>
      </c>
      <c r="O8540" s="211">
        <v>0.62477122581526234</v>
      </c>
      <c r="P8540" s="211">
        <v>7.1772790713631629E-2</v>
      </c>
      <c r="Q8540" s="211">
        <v>9.8891967289974861E-2</v>
      </c>
      <c r="R8540" s="211">
        <v>0.42573642293916425</v>
      </c>
      <c r="S8540" s="211">
        <v>0.40407111339083823</v>
      </c>
      <c r="T8540" s="211">
        <v>0.5406445774445805</v>
      </c>
      <c r="U8540" s="211">
        <v>0.46666841928682978</v>
      </c>
      <c r="V8540" s="211">
        <v>0.15560965728968448</v>
      </c>
      <c r="W8540" s="211">
        <v>0.48549002968858262</v>
      </c>
      <c r="X8540" s="211">
        <v>0.35405982897515764</v>
      </c>
      <c r="Y8540" s="211">
        <v>0.65562101344514223</v>
      </c>
      <c r="Z8540" s="211">
        <v>0.14786842901421071</v>
      </c>
      <c r="AA8540" s="212">
        <v>0.11779690316035039</v>
      </c>
    </row>
    <row r="8541" spans="1:27" x14ac:dyDescent="0.35">
      <c r="A8541" s="210" t="s">
        <v>9217</v>
      </c>
      <c r="B8541" s="217">
        <v>115.69425737285061</v>
      </c>
      <c r="C8541" s="211">
        <v>5.3047158295104979E-2</v>
      </c>
      <c r="D8541" s="211">
        <v>0.12702810928040034</v>
      </c>
      <c r="E8541" s="211">
        <v>7.9555087903361146E-2</v>
      </c>
      <c r="F8541" s="211">
        <v>0.10172623953258206</v>
      </c>
      <c r="G8541" s="211">
        <v>0.12124519146796313</v>
      </c>
      <c r="H8541" s="211">
        <v>0.12327674124719032</v>
      </c>
      <c r="I8541" s="211">
        <v>0.48606477762447819</v>
      </c>
      <c r="J8541" s="211">
        <v>0.40842316522530658</v>
      </c>
      <c r="K8541" s="211">
        <v>0.55734299868407389</v>
      </c>
      <c r="L8541" s="211">
        <v>0.28033641920596136</v>
      </c>
      <c r="M8541" s="211">
        <v>0.11526914561324753</v>
      </c>
      <c r="N8541" s="211">
        <v>0.40181877908818303</v>
      </c>
      <c r="O8541" s="211">
        <v>0.72430126762772506</v>
      </c>
      <c r="P8541" s="211">
        <v>6.3013446271083129E-2</v>
      </c>
      <c r="Q8541" s="211">
        <v>7.4360633851443897E-2</v>
      </c>
      <c r="R8541" s="211">
        <v>0.39689532159755153</v>
      </c>
      <c r="S8541" s="211">
        <v>0.28103604380442204</v>
      </c>
      <c r="T8541" s="211">
        <v>0.58534201870408031</v>
      </c>
      <c r="U8541" s="211">
        <v>0.43779651103589884</v>
      </c>
      <c r="V8541" s="211">
        <v>5.5289018431346676E-2</v>
      </c>
      <c r="W8541" s="211">
        <v>0.53496332671732261</v>
      </c>
      <c r="X8541" s="211">
        <v>0.28659597332955861</v>
      </c>
      <c r="Y8541" s="211">
        <v>0.64320818526312773</v>
      </c>
      <c r="Z8541" s="211">
        <v>0.14705006987120151</v>
      </c>
      <c r="AA8541" s="212">
        <v>0.11830261107619175</v>
      </c>
    </row>
    <row r="8542" spans="1:27" x14ac:dyDescent="0.35">
      <c r="A8542" s="210" t="s">
        <v>9218</v>
      </c>
      <c r="B8542" s="217">
        <v>154.19661417682752</v>
      </c>
      <c r="C8542" s="211">
        <v>7.0157968505554669E-2</v>
      </c>
      <c r="D8542" s="211">
        <v>0.12751975680162053</v>
      </c>
      <c r="E8542" s="211">
        <v>7.5961529318892995E-2</v>
      </c>
      <c r="F8542" s="211">
        <v>9.2404106657555163E-2</v>
      </c>
      <c r="G8542" s="211">
        <v>0.12080977277836377</v>
      </c>
      <c r="H8542" s="211">
        <v>0.12377352440582949</v>
      </c>
      <c r="I8542" s="211">
        <v>0.4762245512474782</v>
      </c>
      <c r="J8542" s="211">
        <v>0.41608663929654932</v>
      </c>
      <c r="K8542" s="211">
        <v>0.52914200405722978</v>
      </c>
      <c r="L8542" s="211">
        <v>0.27550267695984926</v>
      </c>
      <c r="M8542" s="211">
        <v>0.11296531732143855</v>
      </c>
      <c r="N8542" s="211">
        <v>0.43275576450817149</v>
      </c>
      <c r="O8542" s="211">
        <v>0.72455560807566832</v>
      </c>
      <c r="P8542" s="211">
        <v>6.2828494996075721E-2</v>
      </c>
      <c r="Q8542" s="211">
        <v>7.9378357311586337E-2</v>
      </c>
      <c r="R8542" s="211">
        <v>0.40803241548030322</v>
      </c>
      <c r="S8542" s="211">
        <v>0.28275686590897581</v>
      </c>
      <c r="T8542" s="211">
        <v>0.49813324884653171</v>
      </c>
      <c r="U8542" s="211">
        <v>0.51355328639832842</v>
      </c>
      <c r="V8542" s="211">
        <v>0.12401669438455944</v>
      </c>
      <c r="W8542" s="211">
        <v>0.50484338751082414</v>
      </c>
      <c r="X8542" s="211">
        <v>0.39815927413332447</v>
      </c>
      <c r="Y8542" s="211">
        <v>0.67465388128857118</v>
      </c>
      <c r="Z8542" s="211">
        <v>0.14915015035874768</v>
      </c>
      <c r="AA8542" s="212">
        <v>0.11779520713287005</v>
      </c>
    </row>
    <row r="8543" spans="1:27" x14ac:dyDescent="0.35">
      <c r="A8543" s="210" t="s">
        <v>9219</v>
      </c>
      <c r="B8543" s="217">
        <v>117.32824710696973</v>
      </c>
      <c r="C8543" s="211">
        <v>6.8966676989037148E-2</v>
      </c>
      <c r="D8543" s="211">
        <v>0.12129660083099139</v>
      </c>
      <c r="E8543" s="211">
        <v>6.80916414700658E-2</v>
      </c>
      <c r="F8543" s="211">
        <v>0.10917495724228179</v>
      </c>
      <c r="G8543" s="211">
        <v>0.11801236745741832</v>
      </c>
      <c r="H8543" s="211">
        <v>0.10684021371667025</v>
      </c>
      <c r="I8543" s="211">
        <v>0.49826594774155186</v>
      </c>
      <c r="J8543" s="211">
        <v>0.43194196164673831</v>
      </c>
      <c r="K8543" s="211">
        <v>0.59664012393326427</v>
      </c>
      <c r="L8543" s="211">
        <v>0.26811711813012701</v>
      </c>
      <c r="M8543" s="211">
        <v>8.9822744494040124E-2</v>
      </c>
      <c r="N8543" s="211">
        <v>0.3975029171172671</v>
      </c>
      <c r="O8543" s="211">
        <v>0.65184002801817542</v>
      </c>
      <c r="P8543" s="211">
        <v>6.2139876527439838E-2</v>
      </c>
      <c r="Q8543" s="211">
        <v>7.7426688724190104E-2</v>
      </c>
      <c r="R8543" s="211">
        <v>0.39324777578153824</v>
      </c>
      <c r="S8543" s="211">
        <v>0.38052883538083732</v>
      </c>
      <c r="T8543" s="211">
        <v>0.54269485456573296</v>
      </c>
      <c r="U8543" s="211">
        <v>0.50349953219254384</v>
      </c>
      <c r="V8543" s="211">
        <v>7.9594678540707203E-2</v>
      </c>
      <c r="W8543" s="211">
        <v>0.57486742663854073</v>
      </c>
      <c r="X8543" s="211">
        <v>0.234254770007187</v>
      </c>
      <c r="Y8543" s="211">
        <v>0.66439035153968407</v>
      </c>
      <c r="Z8543" s="211">
        <v>0.14711002066446305</v>
      </c>
      <c r="AA8543" s="212">
        <v>0.12015398795533412</v>
      </c>
    </row>
    <row r="8544" spans="1:27" x14ac:dyDescent="0.35">
      <c r="A8544" s="210" t="s">
        <v>9220</v>
      </c>
      <c r="B8544" s="217">
        <v>112.95065326809213</v>
      </c>
      <c r="C8544" s="211">
        <v>5.3731062968031998E-2</v>
      </c>
      <c r="D8544" s="211">
        <v>0.12261319364017076</v>
      </c>
      <c r="E8544" s="211">
        <v>7.1084629036225797E-2</v>
      </c>
      <c r="F8544" s="211">
        <v>9.5422696971893525E-2</v>
      </c>
      <c r="G8544" s="211">
        <v>0.12478096793997995</v>
      </c>
      <c r="H8544" s="211">
        <v>0.11337557305970712</v>
      </c>
      <c r="I8544" s="211">
        <v>0.4953122452258355</v>
      </c>
      <c r="J8544" s="211">
        <v>0.48688147246556546</v>
      </c>
      <c r="K8544" s="211">
        <v>0.58806139517100453</v>
      </c>
      <c r="L8544" s="211">
        <v>0.27893869712407593</v>
      </c>
      <c r="M8544" s="211">
        <v>0.10556613803289286</v>
      </c>
      <c r="N8544" s="211">
        <v>0.44834366203810982</v>
      </c>
      <c r="O8544" s="211">
        <v>0.67163397752652443</v>
      </c>
      <c r="P8544" s="211">
        <v>6.8556984416383873E-2</v>
      </c>
      <c r="Q8544" s="211">
        <v>6.1952596907953239E-2</v>
      </c>
      <c r="R8544" s="211">
        <v>0.42623213419571826</v>
      </c>
      <c r="S8544" s="211">
        <v>0.3318299585981595</v>
      </c>
      <c r="T8544" s="211">
        <v>0.48829182821435685</v>
      </c>
      <c r="U8544" s="211">
        <v>0.32185283087765099</v>
      </c>
      <c r="V8544" s="211">
        <v>6.595981043869259E-2</v>
      </c>
      <c r="W8544" s="211">
        <v>0.51437723860699913</v>
      </c>
      <c r="X8544" s="211">
        <v>0.26487656094152129</v>
      </c>
      <c r="Y8544" s="211">
        <v>0.61565170494562682</v>
      </c>
      <c r="Z8544" s="211">
        <v>0.14459681166374191</v>
      </c>
      <c r="AA8544" s="212">
        <v>0.11543055886875309</v>
      </c>
    </row>
    <row r="8545" spans="1:27" x14ac:dyDescent="0.35">
      <c r="A8545" s="210" t="s">
        <v>9221</v>
      </c>
      <c r="B8545" s="217">
        <v>122.46015247749823</v>
      </c>
      <c r="C8545" s="211">
        <v>7.5444849407493103E-2</v>
      </c>
      <c r="D8545" s="211">
        <v>0.12902687779684835</v>
      </c>
      <c r="E8545" s="211">
        <v>7.2624126414589651E-2</v>
      </c>
      <c r="F8545" s="211">
        <v>9.8355052147730548E-2</v>
      </c>
      <c r="G8545" s="211">
        <v>0.11884693203343878</v>
      </c>
      <c r="H8545" s="211">
        <v>0.12271071015074683</v>
      </c>
      <c r="I8545" s="211">
        <v>0.4676773072833168</v>
      </c>
      <c r="J8545" s="211">
        <v>0.46500287114378969</v>
      </c>
      <c r="K8545" s="211">
        <v>0.57052703397091076</v>
      </c>
      <c r="L8545" s="211">
        <v>0.27204086164579189</v>
      </c>
      <c r="M8545" s="211">
        <v>0.10053285188588722</v>
      </c>
      <c r="N8545" s="211">
        <v>0.50055354937467911</v>
      </c>
      <c r="O8545" s="211">
        <v>0.72875203773406483</v>
      </c>
      <c r="P8545" s="211">
        <v>6.5108818371523172E-2</v>
      </c>
      <c r="Q8545" s="211">
        <v>6.5548729918215476E-2</v>
      </c>
      <c r="R8545" s="211">
        <v>0.46486781502947783</v>
      </c>
      <c r="S8545" s="211">
        <v>0.35576623653102507</v>
      </c>
      <c r="T8545" s="211">
        <v>0.4564821248479855</v>
      </c>
      <c r="U8545" s="211">
        <v>0.49520364178144527</v>
      </c>
      <c r="V8545" s="211">
        <v>7.4578217030952215E-2</v>
      </c>
      <c r="W8545" s="211">
        <v>0.59231538101056491</v>
      </c>
      <c r="X8545" s="211">
        <v>0.42861498729019487</v>
      </c>
      <c r="Y8545" s="211">
        <v>0.6752742047379523</v>
      </c>
      <c r="Z8545" s="211">
        <v>0.14702909901897104</v>
      </c>
      <c r="AA8545" s="212">
        <v>0.12493158057742296</v>
      </c>
    </row>
    <row r="8546" spans="1:27" x14ac:dyDescent="0.35">
      <c r="A8546" s="210" t="s">
        <v>9222</v>
      </c>
      <c r="B8546" s="217">
        <v>137.31133679006197</v>
      </c>
      <c r="C8546" s="211">
        <v>5.5941466443617451E-2</v>
      </c>
      <c r="D8546" s="211">
        <v>0.12739453765229283</v>
      </c>
      <c r="E8546" s="211">
        <v>8.1639989254127743E-2</v>
      </c>
      <c r="F8546" s="211">
        <v>0.10332359303989935</v>
      </c>
      <c r="G8546" s="211">
        <v>0.12362828567245686</v>
      </c>
      <c r="H8546" s="211">
        <v>0.11654837540600609</v>
      </c>
      <c r="I8546" s="211">
        <v>0.48041340773449165</v>
      </c>
      <c r="J8546" s="211">
        <v>0.45620022809409727</v>
      </c>
      <c r="K8546" s="211">
        <v>0.55717454072562644</v>
      </c>
      <c r="L8546" s="211">
        <v>0.27165290257565122</v>
      </c>
      <c r="M8546" s="211">
        <v>0.1037999866207395</v>
      </c>
      <c r="N8546" s="211">
        <v>0.46996515718151266</v>
      </c>
      <c r="O8546" s="211">
        <v>0.73220911138390266</v>
      </c>
      <c r="P8546" s="211">
        <v>6.4855494461290047E-2</v>
      </c>
      <c r="Q8546" s="211">
        <v>0.10194885708252373</v>
      </c>
      <c r="R8546" s="211">
        <v>0.45892286986336783</v>
      </c>
      <c r="S8546" s="211">
        <v>0.29523197133101797</v>
      </c>
      <c r="T8546" s="211">
        <v>0.56914880771794174</v>
      </c>
      <c r="U8546" s="211">
        <v>0.48659525906764861</v>
      </c>
      <c r="V8546" s="211">
        <v>0.10532320240202339</v>
      </c>
      <c r="W8546" s="211">
        <v>0.62221156964067914</v>
      </c>
      <c r="X8546" s="211">
        <v>0.27507860410187396</v>
      </c>
      <c r="Y8546" s="211">
        <v>0.52887151426711543</v>
      </c>
      <c r="Z8546" s="211">
        <v>0.14370988771316021</v>
      </c>
      <c r="AA8546" s="212">
        <v>0.12072974789368229</v>
      </c>
    </row>
    <row r="8547" spans="1:27" x14ac:dyDescent="0.35">
      <c r="A8547" s="210" t="s">
        <v>9223</v>
      </c>
      <c r="B8547" s="217">
        <v>130.08975323402638</v>
      </c>
      <c r="C8547" s="211">
        <v>5.7713917774455385E-2</v>
      </c>
      <c r="D8547" s="211">
        <v>0.12511622765412037</v>
      </c>
      <c r="E8547" s="211">
        <v>7.3424476699075286E-2</v>
      </c>
      <c r="F8547" s="211">
        <v>0.1030093556725515</v>
      </c>
      <c r="G8547" s="211">
        <v>0.12285703118690286</v>
      </c>
      <c r="H8547" s="211">
        <v>0.10662282125095066</v>
      </c>
      <c r="I8547" s="211">
        <v>0.51031570908310797</v>
      </c>
      <c r="J8547" s="211">
        <v>0.44996217666683047</v>
      </c>
      <c r="K8547" s="211">
        <v>0.59769453314952226</v>
      </c>
      <c r="L8547" s="211">
        <v>0.27095622165567973</v>
      </c>
      <c r="M8547" s="211">
        <v>0.10976325907120671</v>
      </c>
      <c r="N8547" s="211">
        <v>0.52988515681740345</v>
      </c>
      <c r="O8547" s="211">
        <v>0.57305428378957035</v>
      </c>
      <c r="P8547" s="211">
        <v>6.8637187454609325E-2</v>
      </c>
      <c r="Q8547" s="211">
        <v>8.731837786437141E-2</v>
      </c>
      <c r="R8547" s="211">
        <v>0.48460997026131269</v>
      </c>
      <c r="S8547" s="211">
        <v>0.31085053512124339</v>
      </c>
      <c r="T8547" s="211">
        <v>0.51900872645734919</v>
      </c>
      <c r="U8547" s="211">
        <v>0.42401864074703366</v>
      </c>
      <c r="V8547" s="211">
        <v>9.1794597013531029E-2</v>
      </c>
      <c r="W8547" s="211">
        <v>0.48885909696026075</v>
      </c>
      <c r="X8547" s="211">
        <v>0.30109563281638213</v>
      </c>
      <c r="Y8547" s="211">
        <v>0.57887891480909326</v>
      </c>
      <c r="Z8547" s="211">
        <v>0.1496485265021715</v>
      </c>
      <c r="AA8547" s="212">
        <v>0.12098674928143534</v>
      </c>
    </row>
    <row r="8548" spans="1:27" x14ac:dyDescent="0.35">
      <c r="A8548" s="210" t="s">
        <v>9224</v>
      </c>
      <c r="B8548" s="217">
        <v>105.39353167150074</v>
      </c>
      <c r="C8548" s="211">
        <v>7.9499136174654011E-2</v>
      </c>
      <c r="D8548" s="211">
        <v>0.12232943911084565</v>
      </c>
      <c r="E8548" s="211">
        <v>7.4065058588990471E-2</v>
      </c>
      <c r="F8548" s="211">
        <v>9.8410509509418737E-2</v>
      </c>
      <c r="G8548" s="211">
        <v>0.11821136221625203</v>
      </c>
      <c r="H8548" s="211">
        <v>0.1130863659534984</v>
      </c>
      <c r="I8548" s="211">
        <v>0.46755638960868418</v>
      </c>
      <c r="J8548" s="211">
        <v>0.44781267076067127</v>
      </c>
      <c r="K8548" s="211">
        <v>0.61302421418056163</v>
      </c>
      <c r="L8548" s="211">
        <v>0.2731002798029219</v>
      </c>
      <c r="M8548" s="211">
        <v>0.10333012672249277</v>
      </c>
      <c r="N8548" s="211">
        <v>0.38512005444204289</v>
      </c>
      <c r="O8548" s="211">
        <v>0.52603770444437725</v>
      </c>
      <c r="P8548" s="211">
        <v>6.1895504138688925E-2</v>
      </c>
      <c r="Q8548" s="211">
        <v>8.2786765560292158E-2</v>
      </c>
      <c r="R8548" s="211">
        <v>0.43704108166599154</v>
      </c>
      <c r="S8548" s="211">
        <v>0.27510802140811597</v>
      </c>
      <c r="T8548" s="211">
        <v>0.55311469716431838</v>
      </c>
      <c r="U8548" s="211">
        <v>0.40794075952140718</v>
      </c>
      <c r="V8548" s="211">
        <v>5.6249860016034131E-2</v>
      </c>
      <c r="W8548" s="211">
        <v>0.47030011157134155</v>
      </c>
      <c r="X8548" s="211">
        <v>0.30095095003206701</v>
      </c>
      <c r="Y8548" s="211">
        <v>0.57874964022818465</v>
      </c>
      <c r="Z8548" s="211">
        <v>0.14993131117501474</v>
      </c>
      <c r="AA8548" s="212">
        <v>0.11495055824346016</v>
      </c>
    </row>
    <row r="8549" spans="1:27" x14ac:dyDescent="0.35">
      <c r="A8549" s="210" t="s">
        <v>9225</v>
      </c>
      <c r="B8549" s="217">
        <v>179.80678470596735</v>
      </c>
      <c r="C8549" s="211">
        <v>5.2867461055394332E-2</v>
      </c>
      <c r="D8549" s="211">
        <v>0.12664022303088263</v>
      </c>
      <c r="E8549" s="211">
        <v>8.381975900812412E-2</v>
      </c>
      <c r="F8549" s="211">
        <v>0.10289507721765824</v>
      </c>
      <c r="G8549" s="211">
        <v>0.12444062984587517</v>
      </c>
      <c r="H8549" s="211">
        <v>0.10610859945301446</v>
      </c>
      <c r="I8549" s="211">
        <v>0.50775579591244058</v>
      </c>
      <c r="J8549" s="211">
        <v>0.45294088109570557</v>
      </c>
      <c r="K8549" s="211">
        <v>0.64330256779932216</v>
      </c>
      <c r="L8549" s="211">
        <v>0.27829443916440261</v>
      </c>
      <c r="M8549" s="211">
        <v>8.684502897093746E-2</v>
      </c>
      <c r="N8549" s="211">
        <v>0.52912226155338504</v>
      </c>
      <c r="O8549" s="211">
        <v>0.76861666542488161</v>
      </c>
      <c r="P8549" s="211">
        <v>6.9026252653347525E-2</v>
      </c>
      <c r="Q8549" s="211">
        <v>7.7174471904813982E-2</v>
      </c>
      <c r="R8549" s="211">
        <v>0.43110668009558362</v>
      </c>
      <c r="S8549" s="211">
        <v>0.39790076479350595</v>
      </c>
      <c r="T8549" s="211">
        <v>0.54142281335546516</v>
      </c>
      <c r="U8549" s="211">
        <v>0.52758867276097055</v>
      </c>
      <c r="V8549" s="211">
        <v>0.15875705307607116</v>
      </c>
      <c r="W8549" s="211">
        <v>0.50703347318204461</v>
      </c>
      <c r="X8549" s="211">
        <v>0.28198357163891813</v>
      </c>
      <c r="Y8549" s="211">
        <v>0.62466488024792088</v>
      </c>
      <c r="Z8549" s="211">
        <v>0.14794687469937745</v>
      </c>
      <c r="AA8549" s="212">
        <v>0.12069838446231893</v>
      </c>
    </row>
    <row r="8550" spans="1:27" x14ac:dyDescent="0.35">
      <c r="A8550" s="210" t="s">
        <v>9226</v>
      </c>
      <c r="B8550" s="217">
        <v>149.11366208724411</v>
      </c>
      <c r="C8550" s="211">
        <v>5.5517129560141203E-2</v>
      </c>
      <c r="D8550" s="211">
        <v>0.1280821385939607</v>
      </c>
      <c r="E8550" s="211">
        <v>6.8437987042476209E-2</v>
      </c>
      <c r="F8550" s="211">
        <v>9.4266527827621571E-2</v>
      </c>
      <c r="G8550" s="211">
        <v>0.11842467164910721</v>
      </c>
      <c r="H8550" s="211">
        <v>0.1178030827482275</v>
      </c>
      <c r="I8550" s="211">
        <v>0.50875202883847992</v>
      </c>
      <c r="J8550" s="211">
        <v>0.39986258587235379</v>
      </c>
      <c r="K8550" s="211">
        <v>0.62474228590987746</v>
      </c>
      <c r="L8550" s="211">
        <v>0.26980940714797441</v>
      </c>
      <c r="M8550" s="211">
        <v>0.11182482663304723</v>
      </c>
      <c r="N8550" s="211">
        <v>0.40129243294770911</v>
      </c>
      <c r="O8550" s="211">
        <v>0.71833989418131028</v>
      </c>
      <c r="P8550" s="211">
        <v>7.0075798973365674E-2</v>
      </c>
      <c r="Q8550" s="211">
        <v>8.285678176386034E-2</v>
      </c>
      <c r="R8550" s="211">
        <v>0.45367652390655189</v>
      </c>
      <c r="S8550" s="211">
        <v>0.31131999434271435</v>
      </c>
      <c r="T8550" s="211">
        <v>0.52085546676928285</v>
      </c>
      <c r="U8550" s="211">
        <v>0.36161093054219856</v>
      </c>
      <c r="V8550" s="211">
        <v>0.11764063900044579</v>
      </c>
      <c r="W8550" s="211">
        <v>0.56360245248017382</v>
      </c>
      <c r="X8550" s="211">
        <v>0.31759918877946258</v>
      </c>
      <c r="Y8550" s="211">
        <v>0.70804194345371996</v>
      </c>
      <c r="Z8550" s="211">
        <v>0.14727493017898624</v>
      </c>
      <c r="AA8550" s="212">
        <v>0.11896367085740428</v>
      </c>
    </row>
    <row r="8551" spans="1:27" x14ac:dyDescent="0.35">
      <c r="A8551" s="210" t="s">
        <v>9227</v>
      </c>
      <c r="B8551" s="217">
        <v>142.87967528110306</v>
      </c>
      <c r="C8551" s="211">
        <v>5.7648579429878791E-2</v>
      </c>
      <c r="D8551" s="211">
        <v>0.12227681398546217</v>
      </c>
      <c r="E8551" s="211">
        <v>7.3158036319820985E-2</v>
      </c>
      <c r="F8551" s="211">
        <v>7.4840525526159205E-2</v>
      </c>
      <c r="G8551" s="211">
        <v>0.12252161966345103</v>
      </c>
      <c r="H8551" s="211">
        <v>0.12528165605543537</v>
      </c>
      <c r="I8551" s="211">
        <v>0.43294478096091377</v>
      </c>
      <c r="J8551" s="211">
        <v>0.42420028438132984</v>
      </c>
      <c r="K8551" s="211">
        <v>0.63411734054859636</v>
      </c>
      <c r="L8551" s="211">
        <v>0.27554932132477938</v>
      </c>
      <c r="M8551" s="211">
        <v>9.5536070074020749E-2</v>
      </c>
      <c r="N8551" s="211">
        <v>0.41110774974754155</v>
      </c>
      <c r="O8551" s="211">
        <v>0.7587364438349502</v>
      </c>
      <c r="P8551" s="211">
        <v>7.2540673921274931E-2</v>
      </c>
      <c r="Q8551" s="211">
        <v>6.7915318792180157E-2</v>
      </c>
      <c r="R8551" s="211">
        <v>0.48482025429583542</v>
      </c>
      <c r="S8551" s="211">
        <v>0.29646666216677919</v>
      </c>
      <c r="T8551" s="211">
        <v>0.48305153693587943</v>
      </c>
      <c r="U8551" s="211">
        <v>0.39445172727669214</v>
      </c>
      <c r="V8551" s="211">
        <v>0.10936294587590746</v>
      </c>
      <c r="W8551" s="211">
        <v>0.53790118236233075</v>
      </c>
      <c r="X8551" s="211">
        <v>0.30168772130789295</v>
      </c>
      <c r="Y8551" s="211">
        <v>0.60485082320881145</v>
      </c>
      <c r="Z8551" s="211">
        <v>0.14642204486257049</v>
      </c>
      <c r="AA8551" s="212">
        <v>0.11643841014412069</v>
      </c>
    </row>
    <row r="8552" spans="1:27" x14ac:dyDescent="0.35">
      <c r="A8552" s="210" t="s">
        <v>9228</v>
      </c>
      <c r="B8552" s="217">
        <v>120.1002319686353</v>
      </c>
      <c r="C8552" s="211">
        <v>6.1115435216190159E-2</v>
      </c>
      <c r="D8552" s="211">
        <v>0.11736782301864689</v>
      </c>
      <c r="E8552" s="211">
        <v>7.269511141666371E-2</v>
      </c>
      <c r="F8552" s="211">
        <v>0.11206747716542417</v>
      </c>
      <c r="G8552" s="211">
        <v>0.12088223287937047</v>
      </c>
      <c r="H8552" s="211">
        <v>0.11996458807679879</v>
      </c>
      <c r="I8552" s="211">
        <v>0.50445223340489276</v>
      </c>
      <c r="J8552" s="211">
        <v>0.42356752192420666</v>
      </c>
      <c r="K8552" s="211">
        <v>0.63765419782650934</v>
      </c>
      <c r="L8552" s="211">
        <v>0.28053394418031219</v>
      </c>
      <c r="M8552" s="211">
        <v>8.9890469707464032E-2</v>
      </c>
      <c r="N8552" s="211">
        <v>0.50536632687671867</v>
      </c>
      <c r="O8552" s="211">
        <v>0.76317689725336768</v>
      </c>
      <c r="P8552" s="211">
        <v>6.1001863364117039E-2</v>
      </c>
      <c r="Q8552" s="211">
        <v>4.9227510575119968E-2</v>
      </c>
      <c r="R8552" s="211">
        <v>0.42974678645105269</v>
      </c>
      <c r="S8552" s="211">
        <v>0.39242527881639261</v>
      </c>
      <c r="T8552" s="211">
        <v>0.57733950920442167</v>
      </c>
      <c r="U8552" s="211">
        <v>0.38802131158537634</v>
      </c>
      <c r="V8552" s="211">
        <v>6.0924977056333679E-2</v>
      </c>
      <c r="W8552" s="211">
        <v>0.5248576534404199</v>
      </c>
      <c r="X8552" s="211">
        <v>0.32340249709621732</v>
      </c>
      <c r="Y8552" s="211">
        <v>0.66119618195237884</v>
      </c>
      <c r="Z8552" s="211">
        <v>0.14812941019294687</v>
      </c>
      <c r="AA8552" s="212">
        <v>0.11133191728571863</v>
      </c>
    </row>
    <row r="8553" spans="1:27" x14ac:dyDescent="0.35">
      <c r="A8553" s="210" t="s">
        <v>9229</v>
      </c>
      <c r="B8553" s="217">
        <v>119.85609862634863</v>
      </c>
      <c r="C8553" s="211">
        <v>5.9324813685970423E-2</v>
      </c>
      <c r="D8553" s="211">
        <v>0.12283046898396824</v>
      </c>
      <c r="E8553" s="211">
        <v>7.4040432397314476E-2</v>
      </c>
      <c r="F8553" s="211">
        <v>0.11020422134867343</v>
      </c>
      <c r="G8553" s="211">
        <v>0.12372102299233347</v>
      </c>
      <c r="H8553" s="211">
        <v>0.10695371275981075</v>
      </c>
      <c r="I8553" s="211">
        <v>0.49589792815518957</v>
      </c>
      <c r="J8553" s="211">
        <v>0.42395458516322787</v>
      </c>
      <c r="K8553" s="211">
        <v>0.61060000564216521</v>
      </c>
      <c r="L8553" s="211">
        <v>0.27517417045827453</v>
      </c>
      <c r="M8553" s="211">
        <v>8.0159702994756443E-2</v>
      </c>
      <c r="N8553" s="211">
        <v>0.47571378272069459</v>
      </c>
      <c r="O8553" s="211">
        <v>0.61827451017519208</v>
      </c>
      <c r="P8553" s="211">
        <v>6.8521541182318568E-2</v>
      </c>
      <c r="Q8553" s="211">
        <v>8.8641296694391816E-2</v>
      </c>
      <c r="R8553" s="211">
        <v>0.44935089946105428</v>
      </c>
      <c r="S8553" s="211">
        <v>0.35985068838966522</v>
      </c>
      <c r="T8553" s="211">
        <v>0.57183466056678445</v>
      </c>
      <c r="U8553" s="211">
        <v>0.42678912520787404</v>
      </c>
      <c r="V8553" s="211">
        <v>6.2049294413105305E-2</v>
      </c>
      <c r="W8553" s="211">
        <v>0.59729932008134234</v>
      </c>
      <c r="X8553" s="211">
        <v>0.24963054547433064</v>
      </c>
      <c r="Y8553" s="211">
        <v>0.70771341668896348</v>
      </c>
      <c r="Z8553" s="211">
        <v>0.14197295768939042</v>
      </c>
      <c r="AA8553" s="212">
        <v>0.11778765111807937</v>
      </c>
    </row>
    <row r="8554" spans="1:27" x14ac:dyDescent="0.35">
      <c r="A8554" s="210" t="s">
        <v>9230</v>
      </c>
      <c r="B8554" s="217">
        <v>146.00086419951916</v>
      </c>
      <c r="C8554" s="211">
        <v>7.757892230757571E-2</v>
      </c>
      <c r="D8554" s="211">
        <v>0.12255493898886817</v>
      </c>
      <c r="E8554" s="211">
        <v>7.1424235173774483E-2</v>
      </c>
      <c r="F8554" s="211">
        <v>9.0777622944875361E-2</v>
      </c>
      <c r="G8554" s="211">
        <v>0.12420755354124827</v>
      </c>
      <c r="H8554" s="211">
        <v>0.12024842072504272</v>
      </c>
      <c r="I8554" s="211">
        <v>0.47041048475081143</v>
      </c>
      <c r="J8554" s="211">
        <v>0.45935325727774318</v>
      </c>
      <c r="K8554" s="211">
        <v>0.64107938130546827</v>
      </c>
      <c r="L8554" s="211">
        <v>0.27547887984593145</v>
      </c>
      <c r="M8554" s="211">
        <v>9.6258435879153947E-2</v>
      </c>
      <c r="N8554" s="211">
        <v>0.35481555832654366</v>
      </c>
      <c r="O8554" s="211">
        <v>0.70213803472202074</v>
      </c>
      <c r="P8554" s="211">
        <v>6.7860457532913768E-2</v>
      </c>
      <c r="Q8554" s="211">
        <v>5.3553078870992324E-2</v>
      </c>
      <c r="R8554" s="211">
        <v>0.39954797092322614</v>
      </c>
      <c r="S8554" s="211">
        <v>0.3044136854865292</v>
      </c>
      <c r="T8554" s="211">
        <v>0.53419990854505361</v>
      </c>
      <c r="U8554" s="211">
        <v>0.47341053769981212</v>
      </c>
      <c r="V8554" s="211">
        <v>0.11895817130748633</v>
      </c>
      <c r="W8554" s="211">
        <v>0.53885069081606285</v>
      </c>
      <c r="X8554" s="211">
        <v>0.27151761894032544</v>
      </c>
      <c r="Y8554" s="211">
        <v>0.5912085047627379</v>
      </c>
      <c r="Z8554" s="211">
        <v>0.14979570890758792</v>
      </c>
      <c r="AA8554" s="212">
        <v>0.11564765210987522</v>
      </c>
    </row>
    <row r="8555" spans="1:27" x14ac:dyDescent="0.35">
      <c r="A8555" s="210" t="s">
        <v>9231</v>
      </c>
      <c r="B8555" s="217">
        <v>151.05189767627274</v>
      </c>
      <c r="C8555" s="211">
        <v>6.3634073388174991E-2</v>
      </c>
      <c r="D8555" s="211">
        <v>0.1289921410263716</v>
      </c>
      <c r="E8555" s="211">
        <v>7.7975760087054355E-2</v>
      </c>
      <c r="F8555" s="211">
        <v>8.220482766600043E-2</v>
      </c>
      <c r="G8555" s="211">
        <v>0.12544475113790421</v>
      </c>
      <c r="H8555" s="211">
        <v>0.11535055210246256</v>
      </c>
      <c r="I8555" s="211">
        <v>0.49157626410648336</v>
      </c>
      <c r="J8555" s="211">
        <v>0.44500844667646472</v>
      </c>
      <c r="K8555" s="211">
        <v>0.59337197075149151</v>
      </c>
      <c r="L8555" s="211">
        <v>0.26789104374940043</v>
      </c>
      <c r="M8555" s="211">
        <v>8.9224877887209092E-2</v>
      </c>
      <c r="N8555" s="211">
        <v>0.4125984891102889</v>
      </c>
      <c r="O8555" s="211">
        <v>0.5777935570490077</v>
      </c>
      <c r="P8555" s="211">
        <v>6.9926204331928671E-2</v>
      </c>
      <c r="Q8555" s="211">
        <v>0.11017427755911871</v>
      </c>
      <c r="R8555" s="211">
        <v>0.44036789715137814</v>
      </c>
      <c r="S8555" s="211">
        <v>0.32316029963282422</v>
      </c>
      <c r="T8555" s="211">
        <v>0.61211992055915643</v>
      </c>
      <c r="U8555" s="211">
        <v>0.39334692636819429</v>
      </c>
      <c r="V8555" s="211">
        <v>0.15593028581670182</v>
      </c>
      <c r="W8555" s="211">
        <v>0.47272110762253333</v>
      </c>
      <c r="X8555" s="211">
        <v>0.3700388751270357</v>
      </c>
      <c r="Y8555" s="211">
        <v>0.63756082214814225</v>
      </c>
      <c r="Z8555" s="211">
        <v>0.14922808108010538</v>
      </c>
      <c r="AA8555" s="212">
        <v>0.12001911535615412</v>
      </c>
    </row>
    <row r="8556" spans="1:27" x14ac:dyDescent="0.35">
      <c r="A8556" s="210" t="s">
        <v>9232</v>
      </c>
      <c r="B8556" s="217">
        <v>171.29426273878934</v>
      </c>
      <c r="C8556" s="211">
        <v>6.2482332005433849E-2</v>
      </c>
      <c r="D8556" s="211">
        <v>0.12385540016384629</v>
      </c>
      <c r="E8556" s="211">
        <v>8.0064726072951675E-2</v>
      </c>
      <c r="F8556" s="211">
        <v>8.9402082667290106E-2</v>
      </c>
      <c r="G8556" s="211">
        <v>0.12221631206343964</v>
      </c>
      <c r="H8556" s="211">
        <v>0.11734453759268068</v>
      </c>
      <c r="I8556" s="211">
        <v>0.51777754139528065</v>
      </c>
      <c r="J8556" s="211">
        <v>0.42936196008588384</v>
      </c>
      <c r="K8556" s="211">
        <v>0.62666815577346202</v>
      </c>
      <c r="L8556" s="211">
        <v>0.26968420281625699</v>
      </c>
      <c r="M8556" s="211">
        <v>0.11112944807258521</v>
      </c>
      <c r="N8556" s="211">
        <v>0.41786130666294985</v>
      </c>
      <c r="O8556" s="211">
        <v>0.73498278752396851</v>
      </c>
      <c r="P8556" s="211">
        <v>7.1302540032301062E-2</v>
      </c>
      <c r="Q8556" s="211">
        <v>4.9701354724529155E-2</v>
      </c>
      <c r="R8556" s="211">
        <v>0.49610516761847984</v>
      </c>
      <c r="S8556" s="211">
        <v>0.31251550783945337</v>
      </c>
      <c r="T8556" s="211">
        <v>0.5414701984005913</v>
      </c>
      <c r="U8556" s="211">
        <v>0.41721140840729465</v>
      </c>
      <c r="V8556" s="211">
        <v>9.5149220830073947E-2</v>
      </c>
      <c r="W8556" s="211">
        <v>0.56578203906114577</v>
      </c>
      <c r="X8556" s="211">
        <v>0.28043287570855741</v>
      </c>
      <c r="Y8556" s="211">
        <v>0.78742982304094933</v>
      </c>
      <c r="Z8556" s="211">
        <v>0.14711671388913239</v>
      </c>
      <c r="AA8556" s="212">
        <v>0.11310088127940557</v>
      </c>
    </row>
    <row r="8557" spans="1:27" x14ac:dyDescent="0.35">
      <c r="A8557" s="210" t="s">
        <v>9233</v>
      </c>
      <c r="B8557" s="217">
        <v>145.83658633199136</v>
      </c>
      <c r="C8557" s="211">
        <v>5.8955702116166769E-2</v>
      </c>
      <c r="D8557" s="211">
        <v>0.12152687401566692</v>
      </c>
      <c r="E8557" s="211">
        <v>7.7379665209467902E-2</v>
      </c>
      <c r="F8557" s="211">
        <v>9.0910354278191691E-2</v>
      </c>
      <c r="G8557" s="211">
        <v>0.11792953313652295</v>
      </c>
      <c r="H8557" s="211">
        <v>0.1187637898064926</v>
      </c>
      <c r="I8557" s="211">
        <v>0.48481054101326809</v>
      </c>
      <c r="J8557" s="211">
        <v>0.44749151874698956</v>
      </c>
      <c r="K8557" s="211">
        <v>0.61707374525447678</v>
      </c>
      <c r="L8557" s="211">
        <v>0.27879420911233166</v>
      </c>
      <c r="M8557" s="211">
        <v>9.6679011135432272E-2</v>
      </c>
      <c r="N8557" s="211">
        <v>0.45578314682431464</v>
      </c>
      <c r="O8557" s="211">
        <v>0.64965350429462643</v>
      </c>
      <c r="P8557" s="211">
        <v>6.9087308539274764E-2</v>
      </c>
      <c r="Q8557" s="211">
        <v>0.10226978079172817</v>
      </c>
      <c r="R8557" s="211">
        <v>0.49247130147190926</v>
      </c>
      <c r="S8557" s="211">
        <v>0.29397278403730642</v>
      </c>
      <c r="T8557" s="211">
        <v>0.53182487484812735</v>
      </c>
      <c r="U8557" s="211">
        <v>0.48030475081342844</v>
      </c>
      <c r="V8557" s="211">
        <v>0.10520222145363822</v>
      </c>
      <c r="W8557" s="211">
        <v>0.53740485368020563</v>
      </c>
      <c r="X8557" s="211">
        <v>0.24580375288553932</v>
      </c>
      <c r="Y8557" s="211">
        <v>0.6487297557903583</v>
      </c>
      <c r="Z8557" s="211">
        <v>0.14855477010451323</v>
      </c>
      <c r="AA8557" s="212">
        <v>0.12018957314951845</v>
      </c>
    </row>
    <row r="8558" spans="1:27" x14ac:dyDescent="0.35">
      <c r="A8558" s="210" t="s">
        <v>9234</v>
      </c>
      <c r="B8558" s="217">
        <v>115.71159455665476</v>
      </c>
      <c r="C8558" s="211">
        <v>6.1279019124852271E-2</v>
      </c>
      <c r="D8558" s="211">
        <v>0.11359720790644184</v>
      </c>
      <c r="E8558" s="211">
        <v>7.5839244186928334E-2</v>
      </c>
      <c r="F8558" s="211">
        <v>9.345101645493023E-2</v>
      </c>
      <c r="G8558" s="211">
        <v>0.12147830029227311</v>
      </c>
      <c r="H8558" s="211">
        <v>0.12059858268407558</v>
      </c>
      <c r="I8558" s="211">
        <v>0.48521292172743252</v>
      </c>
      <c r="J8558" s="211">
        <v>0.4261256529296209</v>
      </c>
      <c r="K8558" s="211">
        <v>0.60230023628679885</v>
      </c>
      <c r="L8558" s="211">
        <v>0.28087481510865892</v>
      </c>
      <c r="M8558" s="211">
        <v>8.9264006291765105E-2</v>
      </c>
      <c r="N8558" s="211">
        <v>0.34514891177261708</v>
      </c>
      <c r="O8558" s="211">
        <v>0.71571795323442777</v>
      </c>
      <c r="P8558" s="211">
        <v>6.977549598047926E-2</v>
      </c>
      <c r="Q8558" s="211">
        <v>7.2980401814213364E-2</v>
      </c>
      <c r="R8558" s="211">
        <v>0.45309833056460563</v>
      </c>
      <c r="S8558" s="211">
        <v>0.42170369186485279</v>
      </c>
      <c r="T8558" s="211">
        <v>0.50362977648142015</v>
      </c>
      <c r="U8558" s="211">
        <v>0.40219730044450575</v>
      </c>
      <c r="V8558" s="211">
        <v>6.2792111003365347E-2</v>
      </c>
      <c r="W8558" s="211">
        <v>0.609046718658808</v>
      </c>
      <c r="X8558" s="211">
        <v>0.23491090642742718</v>
      </c>
      <c r="Y8558" s="211">
        <v>0.68368759940276469</v>
      </c>
      <c r="Z8558" s="211">
        <v>0.14758703183151228</v>
      </c>
      <c r="AA8558" s="212">
        <v>0.11679370163558106</v>
      </c>
    </row>
    <row r="8559" spans="1:27" x14ac:dyDescent="0.35">
      <c r="A8559" s="210" t="s">
        <v>9235</v>
      </c>
      <c r="B8559" s="217">
        <v>134.07789722045592</v>
      </c>
      <c r="C8559" s="211">
        <v>5.095311949002683E-2</v>
      </c>
      <c r="D8559" s="211">
        <v>0.12453594872206865</v>
      </c>
      <c r="E8559" s="211">
        <v>7.7970757548426695E-2</v>
      </c>
      <c r="F8559" s="211">
        <v>9.3160959973481894E-2</v>
      </c>
      <c r="G8559" s="211">
        <v>0.1263078688472791</v>
      </c>
      <c r="H8559" s="211">
        <v>0.1181229847597916</v>
      </c>
      <c r="I8559" s="211">
        <v>0.53079164378383448</v>
      </c>
      <c r="J8559" s="211">
        <v>0.43326326823059719</v>
      </c>
      <c r="K8559" s="211">
        <v>0.61726655032393973</v>
      </c>
      <c r="L8559" s="211">
        <v>0.2760850790386008</v>
      </c>
      <c r="M8559" s="211">
        <v>0.12041213040800861</v>
      </c>
      <c r="N8559" s="211">
        <v>0.49346387756387466</v>
      </c>
      <c r="O8559" s="211">
        <v>0.65659102304537098</v>
      </c>
      <c r="P8559" s="211">
        <v>6.2724415759795246E-2</v>
      </c>
      <c r="Q8559" s="211">
        <v>5.1833063413955202E-2</v>
      </c>
      <c r="R8559" s="211">
        <v>0.45293350405871358</v>
      </c>
      <c r="S8559" s="211">
        <v>0.32189370142385881</v>
      </c>
      <c r="T8559" s="211">
        <v>0.600531905085259</v>
      </c>
      <c r="U8559" s="211">
        <v>0.46871628744408522</v>
      </c>
      <c r="V8559" s="211">
        <v>6.3843762603019855E-2</v>
      </c>
      <c r="W8559" s="211">
        <v>0.48142644109219052</v>
      </c>
      <c r="X8559" s="211">
        <v>0.40824566682845786</v>
      </c>
      <c r="Y8559" s="211">
        <v>0.72822876269661996</v>
      </c>
      <c r="Z8559" s="211">
        <v>0.14922001669365026</v>
      </c>
      <c r="AA8559" s="212">
        <v>0.11838688593290574</v>
      </c>
    </row>
    <row r="8560" spans="1:27" x14ac:dyDescent="0.35">
      <c r="A8560" s="210" t="s">
        <v>9236</v>
      </c>
      <c r="B8560" s="217">
        <v>176.7465140713141</v>
      </c>
      <c r="C8560" s="211">
        <v>7.539340764253788E-2</v>
      </c>
      <c r="D8560" s="211">
        <v>0.12487539345641016</v>
      </c>
      <c r="E8560" s="211">
        <v>8.1033346154620212E-2</v>
      </c>
      <c r="F8560" s="211">
        <v>0.10085259756385535</v>
      </c>
      <c r="G8560" s="211">
        <v>0.119988431645875</v>
      </c>
      <c r="H8560" s="211">
        <v>0.1186368419032198</v>
      </c>
      <c r="I8560" s="211">
        <v>0.51549099526587061</v>
      </c>
      <c r="J8560" s="211">
        <v>0.41816910502302901</v>
      </c>
      <c r="K8560" s="211">
        <v>0.60438937889338717</v>
      </c>
      <c r="L8560" s="211">
        <v>0.26818445382362166</v>
      </c>
      <c r="M8560" s="211">
        <v>0.12014675581533231</v>
      </c>
      <c r="N8560" s="211">
        <v>0.45429460804130273</v>
      </c>
      <c r="O8560" s="211">
        <v>0.70762917582120399</v>
      </c>
      <c r="P8560" s="211">
        <v>6.8778917638142228E-2</v>
      </c>
      <c r="Q8560" s="211">
        <v>9.5874781699253744E-2</v>
      </c>
      <c r="R8560" s="211">
        <v>0.44765213380412772</v>
      </c>
      <c r="S8560" s="211">
        <v>0.41158440969876386</v>
      </c>
      <c r="T8560" s="211">
        <v>0.53246453626058443</v>
      </c>
      <c r="U8560" s="211">
        <v>0.40764005021394012</v>
      </c>
      <c r="V8560" s="211">
        <v>0.12473503002079182</v>
      </c>
      <c r="W8560" s="211">
        <v>0.52236369612876721</v>
      </c>
      <c r="X8560" s="211">
        <v>0.33617410463476671</v>
      </c>
      <c r="Y8560" s="211">
        <v>0.66997475336276824</v>
      </c>
      <c r="Z8560" s="211">
        <v>0.14384681025347473</v>
      </c>
      <c r="AA8560" s="212">
        <v>0.11412757941019586</v>
      </c>
    </row>
    <row r="8561" spans="1:27" x14ac:dyDescent="0.35">
      <c r="A8561" s="210" t="s">
        <v>9237</v>
      </c>
      <c r="B8561" s="217">
        <v>122.24861415295894</v>
      </c>
      <c r="C8561" s="211">
        <v>6.0043256764955047E-2</v>
      </c>
      <c r="D8561" s="211">
        <v>0.13101774590758</v>
      </c>
      <c r="E8561" s="211">
        <v>7.4680987782130268E-2</v>
      </c>
      <c r="F8561" s="211">
        <v>8.7967930385015339E-2</v>
      </c>
      <c r="G8561" s="211">
        <v>0.12045330701486157</v>
      </c>
      <c r="H8561" s="211">
        <v>0.10388131107722837</v>
      </c>
      <c r="I8561" s="211">
        <v>0.50423465823958413</v>
      </c>
      <c r="J8561" s="211">
        <v>0.44051001866562917</v>
      </c>
      <c r="K8561" s="211">
        <v>0.63806010726839102</v>
      </c>
      <c r="L8561" s="211">
        <v>0.27816591532456336</v>
      </c>
      <c r="M8561" s="211">
        <v>9.3986377428957477E-2</v>
      </c>
      <c r="N8561" s="211">
        <v>0.41382773518898441</v>
      </c>
      <c r="O8561" s="211">
        <v>0.64695023670500618</v>
      </c>
      <c r="P8561" s="211">
        <v>6.8942429008611764E-2</v>
      </c>
      <c r="Q8561" s="211">
        <v>0.12291008376283308</v>
      </c>
      <c r="R8561" s="211">
        <v>0.39903205089667571</v>
      </c>
      <c r="S8561" s="211">
        <v>0.30059497443025213</v>
      </c>
      <c r="T8561" s="211">
        <v>0.54789460859392114</v>
      </c>
      <c r="U8561" s="211">
        <v>0.45699081757401794</v>
      </c>
      <c r="V8561" s="211">
        <v>7.4455036468486641E-2</v>
      </c>
      <c r="W8561" s="211">
        <v>0.54027630039822017</v>
      </c>
      <c r="X8561" s="211">
        <v>0.31108131469949196</v>
      </c>
      <c r="Y8561" s="211">
        <v>0.66336553732436609</v>
      </c>
      <c r="Z8561" s="211">
        <v>0.1447938182110737</v>
      </c>
      <c r="AA8561" s="212">
        <v>0.12616377979036633</v>
      </c>
    </row>
    <row r="8562" spans="1:27" x14ac:dyDescent="0.35">
      <c r="A8562" s="210" t="s">
        <v>9238</v>
      </c>
      <c r="B8562" s="217">
        <v>127.14911487269612</v>
      </c>
      <c r="C8562" s="211">
        <v>5.5036087531502242E-2</v>
      </c>
      <c r="D8562" s="211">
        <v>0.12957318443712024</v>
      </c>
      <c r="E8562" s="211">
        <v>7.8457793400598441E-2</v>
      </c>
      <c r="F8562" s="211">
        <v>0.10040041559457089</v>
      </c>
      <c r="G8562" s="211">
        <v>0.11780188834658684</v>
      </c>
      <c r="H8562" s="211">
        <v>0.1060389628799434</v>
      </c>
      <c r="I8562" s="211">
        <v>0.51302291082015317</v>
      </c>
      <c r="J8562" s="211">
        <v>0.43925522789652194</v>
      </c>
      <c r="K8562" s="211">
        <v>0.60025663275210694</v>
      </c>
      <c r="L8562" s="211">
        <v>0.2769618351451239</v>
      </c>
      <c r="M8562" s="211">
        <v>0.11476515903496069</v>
      </c>
      <c r="N8562" s="211">
        <v>0.41790169846623321</v>
      </c>
      <c r="O8562" s="211">
        <v>0.6006925875570156</v>
      </c>
      <c r="P8562" s="211">
        <v>7.1017245036288715E-2</v>
      </c>
      <c r="Q8562" s="211">
        <v>5.5194759235968352E-2</v>
      </c>
      <c r="R8562" s="211">
        <v>0.40631929366126779</v>
      </c>
      <c r="S8562" s="211">
        <v>0.32042973572706679</v>
      </c>
      <c r="T8562" s="211">
        <v>0.59094644960162557</v>
      </c>
      <c r="U8562" s="211">
        <v>0.37470530056476342</v>
      </c>
      <c r="V8562" s="211">
        <v>7.3901258410613485E-2</v>
      </c>
      <c r="W8562" s="211">
        <v>0.54576757409142107</v>
      </c>
      <c r="X8562" s="211">
        <v>0.35332569338382236</v>
      </c>
      <c r="Y8562" s="211">
        <v>0.64961537143420633</v>
      </c>
      <c r="Z8562" s="211">
        <v>0.14422887861960978</v>
      </c>
      <c r="AA8562" s="212">
        <v>0.11997621753732031</v>
      </c>
    </row>
    <row r="8563" spans="1:27" x14ac:dyDescent="0.35">
      <c r="A8563" s="210" t="s">
        <v>9239</v>
      </c>
      <c r="B8563" s="217">
        <v>116.01000308674028</v>
      </c>
      <c r="C8563" s="211">
        <v>7.4956563375897678E-2</v>
      </c>
      <c r="D8563" s="211">
        <v>0.11776791042392711</v>
      </c>
      <c r="E8563" s="211">
        <v>7.8056024208002853E-2</v>
      </c>
      <c r="F8563" s="211">
        <v>9.7803816077748171E-2</v>
      </c>
      <c r="G8563" s="211">
        <v>0.12206382113421799</v>
      </c>
      <c r="H8563" s="211">
        <v>0.12469525577646427</v>
      </c>
      <c r="I8563" s="211">
        <v>0.51890337161304823</v>
      </c>
      <c r="J8563" s="211">
        <v>0.46995966570706132</v>
      </c>
      <c r="K8563" s="211">
        <v>0.57181144511281035</v>
      </c>
      <c r="L8563" s="211">
        <v>0.27852022013997185</v>
      </c>
      <c r="M8563" s="211">
        <v>8.4775217544493547E-2</v>
      </c>
      <c r="N8563" s="211">
        <v>0.4098150452532886</v>
      </c>
      <c r="O8563" s="211">
        <v>0.77996733771301585</v>
      </c>
      <c r="P8563" s="211">
        <v>6.8598330475821576E-2</v>
      </c>
      <c r="Q8563" s="211">
        <v>4.6117309365922642E-2</v>
      </c>
      <c r="R8563" s="211">
        <v>0.44481197563561542</v>
      </c>
      <c r="S8563" s="211">
        <v>0.37130150123895889</v>
      </c>
      <c r="T8563" s="211">
        <v>0.56307510819698181</v>
      </c>
      <c r="U8563" s="211">
        <v>0.44080163892790075</v>
      </c>
      <c r="V8563" s="211">
        <v>6.6564499755830037E-2</v>
      </c>
      <c r="W8563" s="211">
        <v>0.64906745029689661</v>
      </c>
      <c r="X8563" s="211">
        <v>0.32153646188823604</v>
      </c>
      <c r="Y8563" s="211">
        <v>0.62322125363357717</v>
      </c>
      <c r="Z8563" s="211">
        <v>0.14790683746588695</v>
      </c>
      <c r="AA8563" s="212">
        <v>0.1218557366773167</v>
      </c>
    </row>
    <row r="8564" spans="1:27" x14ac:dyDescent="0.35">
      <c r="A8564" s="210" t="s">
        <v>9240</v>
      </c>
      <c r="B8564" s="217">
        <v>126.56750702471392</v>
      </c>
      <c r="C8564" s="211">
        <v>7.0856811921752083E-2</v>
      </c>
      <c r="D8564" s="211">
        <v>0.12250859549125359</v>
      </c>
      <c r="E8564" s="211">
        <v>8.5027633880270195E-2</v>
      </c>
      <c r="F8564" s="211">
        <v>0.11463689999020008</v>
      </c>
      <c r="G8564" s="211">
        <v>0.12304413182354657</v>
      </c>
      <c r="H8564" s="211">
        <v>0.11117459950724748</v>
      </c>
      <c r="I8564" s="211">
        <v>0.44728589775734257</v>
      </c>
      <c r="J8564" s="211">
        <v>0.45599737464620316</v>
      </c>
      <c r="K8564" s="211">
        <v>0.63604619335474599</v>
      </c>
      <c r="L8564" s="211">
        <v>0.27602656916420337</v>
      </c>
      <c r="M8564" s="211">
        <v>8.6010763987772007E-2</v>
      </c>
      <c r="N8564" s="211">
        <v>0.52822589722806323</v>
      </c>
      <c r="O8564" s="211">
        <v>0.60948580922005025</v>
      </c>
      <c r="P8564" s="211">
        <v>6.3267854589953057E-2</v>
      </c>
      <c r="Q8564" s="211">
        <v>5.2180599233223268E-2</v>
      </c>
      <c r="R8564" s="211">
        <v>0.42989453232602837</v>
      </c>
      <c r="S8564" s="211">
        <v>0.30272750680163341</v>
      </c>
      <c r="T8564" s="211">
        <v>0.5502711138770906</v>
      </c>
      <c r="U8564" s="211">
        <v>0.35640428755862269</v>
      </c>
      <c r="V8564" s="211">
        <v>0.10792991280560293</v>
      </c>
      <c r="W8564" s="211">
        <v>0.53029231927387399</v>
      </c>
      <c r="X8564" s="211">
        <v>0.31446471354360755</v>
      </c>
      <c r="Y8564" s="211">
        <v>0.58361047509040076</v>
      </c>
      <c r="Z8564" s="211">
        <v>0.14103093184861162</v>
      </c>
      <c r="AA8564" s="212">
        <v>0.11717637976398365</v>
      </c>
    </row>
    <row r="8565" spans="1:27" x14ac:dyDescent="0.35">
      <c r="A8565" s="210" t="s">
        <v>9241</v>
      </c>
      <c r="B8565" s="217">
        <v>164.98792459970451</v>
      </c>
      <c r="C8565" s="211">
        <v>5.6092182999343376E-2</v>
      </c>
      <c r="D8565" s="211">
        <v>0.12454390681340415</v>
      </c>
      <c r="E8565" s="211">
        <v>7.0135140995114267E-2</v>
      </c>
      <c r="F8565" s="211">
        <v>9.623020813786648E-2</v>
      </c>
      <c r="G8565" s="211">
        <v>0.12144782167769012</v>
      </c>
      <c r="H8565" s="211">
        <v>0.12583244774675964</v>
      </c>
      <c r="I8565" s="211">
        <v>0.48397319135362016</v>
      </c>
      <c r="J8565" s="211">
        <v>0.46053703477597974</v>
      </c>
      <c r="K8565" s="211">
        <v>0.61474335602457442</v>
      </c>
      <c r="L8565" s="211">
        <v>0.27288314756256055</v>
      </c>
      <c r="M8565" s="211">
        <v>0.11599921685403256</v>
      </c>
      <c r="N8565" s="211">
        <v>0.47857605083351407</v>
      </c>
      <c r="O8565" s="211">
        <v>0.7033113753005702</v>
      </c>
      <c r="P8565" s="211">
        <v>6.6804269202468028E-2</v>
      </c>
      <c r="Q8565" s="211">
        <v>7.2649610344260429E-2</v>
      </c>
      <c r="R8565" s="211">
        <v>0.42806069463797775</v>
      </c>
      <c r="S8565" s="211">
        <v>0.42009542544686546</v>
      </c>
      <c r="T8565" s="211">
        <v>0.51010960453867693</v>
      </c>
      <c r="U8565" s="211">
        <v>0.43449928491623546</v>
      </c>
      <c r="V8565" s="211">
        <v>0.15427657113643062</v>
      </c>
      <c r="W8565" s="211">
        <v>0.55151949218880747</v>
      </c>
      <c r="X8565" s="211">
        <v>0.38442862763144398</v>
      </c>
      <c r="Y8565" s="211">
        <v>0.6610830645586856</v>
      </c>
      <c r="Z8565" s="211">
        <v>0.14822120222080476</v>
      </c>
      <c r="AA8565" s="212">
        <v>0.12354128120682301</v>
      </c>
    </row>
    <row r="8566" spans="1:27" x14ac:dyDescent="0.35">
      <c r="A8566" s="210" t="s">
        <v>9242</v>
      </c>
      <c r="B8566" s="217">
        <v>136.8996632223602</v>
      </c>
      <c r="C8566" s="211">
        <v>7.1880705781110721E-2</v>
      </c>
      <c r="D8566" s="211">
        <v>0.12917565272651893</v>
      </c>
      <c r="E8566" s="211">
        <v>6.8823896190641734E-2</v>
      </c>
      <c r="F8566" s="211">
        <v>0.10638784137434197</v>
      </c>
      <c r="G8566" s="211">
        <v>0.12118183218077044</v>
      </c>
      <c r="H8566" s="211">
        <v>0.11622900361891871</v>
      </c>
      <c r="I8566" s="211">
        <v>0.51782628985654533</v>
      </c>
      <c r="J8566" s="211">
        <v>0.45096959561971289</v>
      </c>
      <c r="K8566" s="211">
        <v>0.64804493067033242</v>
      </c>
      <c r="L8566" s="211">
        <v>0.26651379493852423</v>
      </c>
      <c r="M8566" s="211">
        <v>9.8717560194320222E-2</v>
      </c>
      <c r="N8566" s="211">
        <v>0.44243131892387055</v>
      </c>
      <c r="O8566" s="211">
        <v>0.74392157096789091</v>
      </c>
      <c r="P8566" s="211">
        <v>6.6702472113910033E-2</v>
      </c>
      <c r="Q8566" s="211">
        <v>9.4586456945841266E-2</v>
      </c>
      <c r="R8566" s="211">
        <v>0.47900006161242253</v>
      </c>
      <c r="S8566" s="211">
        <v>0.28134363619124048</v>
      </c>
      <c r="T8566" s="211">
        <v>0.62539412659996874</v>
      </c>
      <c r="U8566" s="211">
        <v>0.37457182794072874</v>
      </c>
      <c r="V8566" s="211">
        <v>0.11257183561753879</v>
      </c>
      <c r="W8566" s="211">
        <v>0.53520042487764485</v>
      </c>
      <c r="X8566" s="211">
        <v>0.26459975822467463</v>
      </c>
      <c r="Y8566" s="211">
        <v>0.52490073623627431</v>
      </c>
      <c r="Z8566" s="211">
        <v>0.14307577592758297</v>
      </c>
      <c r="AA8566" s="212">
        <v>0.11635237397184311</v>
      </c>
    </row>
    <row r="8567" spans="1:27" x14ac:dyDescent="0.35">
      <c r="A8567" s="210" t="s">
        <v>9243</v>
      </c>
      <c r="B8567" s="217">
        <v>154.01754234224893</v>
      </c>
      <c r="C8567" s="211">
        <v>5.5273536721276918E-2</v>
      </c>
      <c r="D8567" s="211">
        <v>0.12792818669525016</v>
      </c>
      <c r="E8567" s="211">
        <v>7.5265031906689497E-2</v>
      </c>
      <c r="F8567" s="211">
        <v>0.11745244173661396</v>
      </c>
      <c r="G8567" s="211">
        <v>0.11677315705401371</v>
      </c>
      <c r="H8567" s="211">
        <v>0.11090994919669285</v>
      </c>
      <c r="I8567" s="211">
        <v>0.43278979453141897</v>
      </c>
      <c r="J8567" s="211">
        <v>0.47447451788775291</v>
      </c>
      <c r="K8567" s="211">
        <v>0.58932923384301883</v>
      </c>
      <c r="L8567" s="211">
        <v>0.28091970735878907</v>
      </c>
      <c r="M8567" s="211">
        <v>0.10344040545939441</v>
      </c>
      <c r="N8567" s="211">
        <v>0.45687966750095577</v>
      </c>
      <c r="O8567" s="211">
        <v>0.61400036573784256</v>
      </c>
      <c r="P8567" s="211">
        <v>7.3201147253716306E-2</v>
      </c>
      <c r="Q8567" s="211">
        <v>5.2636336544202744E-2</v>
      </c>
      <c r="R8567" s="211">
        <v>0.43336169686541831</v>
      </c>
      <c r="S8567" s="211">
        <v>0.33102636004109631</v>
      </c>
      <c r="T8567" s="211">
        <v>0.5548265965435254</v>
      </c>
      <c r="U8567" s="211">
        <v>0.34002024943104353</v>
      </c>
      <c r="V8567" s="211">
        <v>0.12340310610888552</v>
      </c>
      <c r="W8567" s="211">
        <v>0.55241085213998975</v>
      </c>
      <c r="X8567" s="211">
        <v>0.2718230215364833</v>
      </c>
      <c r="Y8567" s="211">
        <v>0.73019614830214052</v>
      </c>
      <c r="Z8567" s="211">
        <v>0.1459576010562281</v>
      </c>
      <c r="AA8567" s="212">
        <v>0.11631702249410944</v>
      </c>
    </row>
    <row r="8568" spans="1:27" x14ac:dyDescent="0.35">
      <c r="A8568" s="210" t="s">
        <v>9244</v>
      </c>
      <c r="B8568" s="217">
        <v>174.30428742849207</v>
      </c>
      <c r="C8568" s="211">
        <v>6.9876514100105355E-2</v>
      </c>
      <c r="D8568" s="211">
        <v>0.13062147539057839</v>
      </c>
      <c r="E8568" s="211">
        <v>8.0147173114110126E-2</v>
      </c>
      <c r="F8568" s="211">
        <v>8.665865560134231E-2</v>
      </c>
      <c r="G8568" s="211">
        <v>0.11896927702390579</v>
      </c>
      <c r="H8568" s="211">
        <v>0.12672102171627503</v>
      </c>
      <c r="I8568" s="211">
        <v>0.47671436774029496</v>
      </c>
      <c r="J8568" s="211">
        <v>0.46363899624374183</v>
      </c>
      <c r="K8568" s="211">
        <v>0.64590690384710059</v>
      </c>
      <c r="L8568" s="211">
        <v>0.28007657396650659</v>
      </c>
      <c r="M8568" s="211">
        <v>9.4764258064271828E-2</v>
      </c>
      <c r="N8568" s="211">
        <v>0.40453305779806692</v>
      </c>
      <c r="O8568" s="211">
        <v>0.73482834449864243</v>
      </c>
      <c r="P8568" s="211">
        <v>6.9496292094847312E-2</v>
      </c>
      <c r="Q8568" s="211">
        <v>0.12642682260555302</v>
      </c>
      <c r="R8568" s="211">
        <v>0.4375897960328074</v>
      </c>
      <c r="S8568" s="211">
        <v>0.27697883815710905</v>
      </c>
      <c r="T8568" s="211">
        <v>0.46122417809770033</v>
      </c>
      <c r="U8568" s="211">
        <v>0.41706742887256237</v>
      </c>
      <c r="V8568" s="211">
        <v>0.16746874412538279</v>
      </c>
      <c r="W8568" s="211">
        <v>0.64634914977283586</v>
      </c>
      <c r="X8568" s="211">
        <v>0.35777199313558472</v>
      </c>
      <c r="Y8568" s="211">
        <v>0.78334765568014386</v>
      </c>
      <c r="Z8568" s="211">
        <v>0.1471788134974889</v>
      </c>
      <c r="AA8568" s="212">
        <v>0.12543002632804179</v>
      </c>
    </row>
    <row r="8569" spans="1:27" x14ac:dyDescent="0.35">
      <c r="A8569" s="210" t="s">
        <v>9245</v>
      </c>
      <c r="B8569" s="217">
        <v>124.31981592527889</v>
      </c>
      <c r="C8569" s="211">
        <v>5.5949165856700171E-2</v>
      </c>
      <c r="D8569" s="211">
        <v>0.11200838005052345</v>
      </c>
      <c r="E8569" s="211">
        <v>8.8683969722563316E-2</v>
      </c>
      <c r="F8569" s="211">
        <v>0.10688548484318798</v>
      </c>
      <c r="G8569" s="211">
        <v>0.11613299365582622</v>
      </c>
      <c r="H8569" s="211">
        <v>0.11666176210526799</v>
      </c>
      <c r="I8569" s="211">
        <v>0.47608448105266599</v>
      </c>
      <c r="J8569" s="211">
        <v>0.44207026313277814</v>
      </c>
      <c r="K8569" s="211">
        <v>0.58140994484393005</v>
      </c>
      <c r="L8569" s="211">
        <v>0.28387365140726428</v>
      </c>
      <c r="M8569" s="211">
        <v>8.7992982879463555E-2</v>
      </c>
      <c r="N8569" s="211">
        <v>0.46623125968532764</v>
      </c>
      <c r="O8569" s="211">
        <v>0.73751446162133627</v>
      </c>
      <c r="P8569" s="211">
        <v>6.9452987835460778E-2</v>
      </c>
      <c r="Q8569" s="211">
        <v>5.2102664695934289E-2</v>
      </c>
      <c r="R8569" s="211">
        <v>0.48214624806815221</v>
      </c>
      <c r="S8569" s="211">
        <v>0.38680985662488004</v>
      </c>
      <c r="T8569" s="211">
        <v>0.53354805969073937</v>
      </c>
      <c r="U8569" s="211">
        <v>0.34200324941993288</v>
      </c>
      <c r="V8569" s="211">
        <v>7.7687621986735164E-2</v>
      </c>
      <c r="W8569" s="211">
        <v>0.63766156085956827</v>
      </c>
      <c r="X8569" s="211">
        <v>0.37555512116090173</v>
      </c>
      <c r="Y8569" s="211">
        <v>0.6596692235682049</v>
      </c>
      <c r="Z8569" s="211">
        <v>0.14201445411762093</v>
      </c>
      <c r="AA8569" s="212">
        <v>0.11924139877632163</v>
      </c>
    </row>
    <row r="8570" spans="1:27" x14ac:dyDescent="0.35">
      <c r="A8570" s="210" t="s">
        <v>9246</v>
      </c>
      <c r="B8570" s="217">
        <v>161.40473218992474</v>
      </c>
      <c r="C8570" s="211">
        <v>6.853192618067408E-2</v>
      </c>
      <c r="D8570" s="211">
        <v>0.12527034864688125</v>
      </c>
      <c r="E8570" s="211">
        <v>7.9106611773235358E-2</v>
      </c>
      <c r="F8570" s="211">
        <v>0.1056503920801975</v>
      </c>
      <c r="G8570" s="211">
        <v>0.12006072635002991</v>
      </c>
      <c r="H8570" s="211">
        <v>0.1139361313419605</v>
      </c>
      <c r="I8570" s="211">
        <v>0.42098607777157682</v>
      </c>
      <c r="J8570" s="211">
        <v>0.45142267826131627</v>
      </c>
      <c r="K8570" s="211">
        <v>0.61335547774953669</v>
      </c>
      <c r="L8570" s="211">
        <v>0.26976852800488615</v>
      </c>
      <c r="M8570" s="211">
        <v>0.10308479546368138</v>
      </c>
      <c r="N8570" s="211">
        <v>0.3553547058738375</v>
      </c>
      <c r="O8570" s="211">
        <v>0.68607175221267391</v>
      </c>
      <c r="P8570" s="211">
        <v>6.4336805083084661E-2</v>
      </c>
      <c r="Q8570" s="211">
        <v>6.4481671937056506E-2</v>
      </c>
      <c r="R8570" s="211">
        <v>0.39201946934959125</v>
      </c>
      <c r="S8570" s="211">
        <v>0.31594787344855468</v>
      </c>
      <c r="T8570" s="211">
        <v>0.54440370663807025</v>
      </c>
      <c r="U8570" s="211">
        <v>0.40009773320152142</v>
      </c>
      <c r="V8570" s="211">
        <v>0.16545306255430831</v>
      </c>
      <c r="W8570" s="211">
        <v>0.56654003588443136</v>
      </c>
      <c r="X8570" s="211">
        <v>0.24927824702973339</v>
      </c>
      <c r="Y8570" s="211">
        <v>0.74469136451887052</v>
      </c>
      <c r="Z8570" s="211">
        <v>0.14730938303607394</v>
      </c>
      <c r="AA8570" s="212">
        <v>0.120507669124103</v>
      </c>
    </row>
    <row r="8571" spans="1:27" x14ac:dyDescent="0.35">
      <c r="A8571" s="210" t="s">
        <v>9247</v>
      </c>
      <c r="B8571" s="217">
        <v>125.76955769908274</v>
      </c>
      <c r="C8571" s="211">
        <v>4.9106299838111149E-2</v>
      </c>
      <c r="D8571" s="211">
        <v>0.12230519222189251</v>
      </c>
      <c r="E8571" s="211">
        <v>7.2253196102549461E-2</v>
      </c>
      <c r="F8571" s="211">
        <v>9.1990949053844528E-2</v>
      </c>
      <c r="G8571" s="211">
        <v>0.12718814539230835</v>
      </c>
      <c r="H8571" s="211">
        <v>0.12543294779539138</v>
      </c>
      <c r="I8571" s="211">
        <v>0.45059186843845123</v>
      </c>
      <c r="J8571" s="211">
        <v>0.44910773842160256</v>
      </c>
      <c r="K8571" s="211">
        <v>0.64563577616629919</v>
      </c>
      <c r="L8571" s="211">
        <v>0.27877276587479394</v>
      </c>
      <c r="M8571" s="211">
        <v>9.0860580040842034E-2</v>
      </c>
      <c r="N8571" s="211">
        <v>0.45611175969964624</v>
      </c>
      <c r="O8571" s="211">
        <v>0.73114865215870284</v>
      </c>
      <c r="P8571" s="211">
        <v>6.8612757463129143E-2</v>
      </c>
      <c r="Q8571" s="211">
        <v>5.0503639437202097E-2</v>
      </c>
      <c r="R8571" s="211">
        <v>0.46989766109368714</v>
      </c>
      <c r="S8571" s="211">
        <v>0.2983438172565509</v>
      </c>
      <c r="T8571" s="211">
        <v>0.52800717490189653</v>
      </c>
      <c r="U8571" s="211">
        <v>0.39641483665007898</v>
      </c>
      <c r="V8571" s="211">
        <v>6.869748626281677E-2</v>
      </c>
      <c r="W8571" s="211">
        <v>0.53986288841898722</v>
      </c>
      <c r="X8571" s="211">
        <v>0.34317364126341054</v>
      </c>
      <c r="Y8571" s="211">
        <v>0.65768846787882174</v>
      </c>
      <c r="Z8571" s="211">
        <v>0.14974784958682857</v>
      </c>
      <c r="AA8571" s="212">
        <v>0.11417997899885171</v>
      </c>
    </row>
    <row r="8572" spans="1:27" x14ac:dyDescent="0.35">
      <c r="A8572" s="210" t="s">
        <v>9248</v>
      </c>
      <c r="B8572" s="217">
        <v>129.12999184145215</v>
      </c>
      <c r="C8572" s="211">
        <v>7.3619792488801711E-2</v>
      </c>
      <c r="D8572" s="211">
        <v>0.13070422066441459</v>
      </c>
      <c r="E8572" s="211">
        <v>6.9634961328923675E-2</v>
      </c>
      <c r="F8572" s="211">
        <v>0.11119647164075817</v>
      </c>
      <c r="G8572" s="211">
        <v>0.12232141824276888</v>
      </c>
      <c r="H8572" s="211">
        <v>0.11514685869788678</v>
      </c>
      <c r="I8572" s="211">
        <v>0.52638709039644482</v>
      </c>
      <c r="J8572" s="211">
        <v>0.4464408367783908</v>
      </c>
      <c r="K8572" s="211">
        <v>0.53951368142312739</v>
      </c>
      <c r="L8572" s="211">
        <v>0.2692412456129612</v>
      </c>
      <c r="M8572" s="211">
        <v>8.7895757986073617E-2</v>
      </c>
      <c r="N8572" s="211">
        <v>0.33573119515885275</v>
      </c>
      <c r="O8572" s="211">
        <v>0.76557711247119997</v>
      </c>
      <c r="P8572" s="211">
        <v>6.8995385744393678E-2</v>
      </c>
      <c r="Q8572" s="211">
        <v>8.7934044199024869E-2</v>
      </c>
      <c r="R8572" s="211">
        <v>0.46931192255676862</v>
      </c>
      <c r="S8572" s="211">
        <v>0.33688196159065803</v>
      </c>
      <c r="T8572" s="211">
        <v>0.5463417597705561</v>
      </c>
      <c r="U8572" s="211">
        <v>0.40686293702606946</v>
      </c>
      <c r="V8572" s="211">
        <v>9.1634477140271023E-2</v>
      </c>
      <c r="W8572" s="211">
        <v>0.64142844238777152</v>
      </c>
      <c r="X8572" s="211">
        <v>0.32625899491616378</v>
      </c>
      <c r="Y8572" s="211">
        <v>0.58843168472968721</v>
      </c>
      <c r="Z8572" s="211">
        <v>0.14809301980715783</v>
      </c>
      <c r="AA8572" s="212">
        <v>0.11310292575932168</v>
      </c>
    </row>
    <row r="8573" spans="1:27" x14ac:dyDescent="0.35">
      <c r="A8573" s="210" t="s">
        <v>9249</v>
      </c>
      <c r="B8573" s="217">
        <v>156.10580922691764</v>
      </c>
      <c r="C8573" s="211">
        <v>6.4191497311700499E-2</v>
      </c>
      <c r="D8573" s="211">
        <v>0.11976370964011668</v>
      </c>
      <c r="E8573" s="211">
        <v>7.1273397906919833E-2</v>
      </c>
      <c r="F8573" s="211">
        <v>9.846011714422559E-2</v>
      </c>
      <c r="G8573" s="211">
        <v>0.11789993558902391</v>
      </c>
      <c r="H8573" s="211">
        <v>0.12173423016138291</v>
      </c>
      <c r="I8573" s="211">
        <v>0.46376867232521013</v>
      </c>
      <c r="J8573" s="211">
        <v>0.41753564382860192</v>
      </c>
      <c r="K8573" s="211">
        <v>0.64074974170135124</v>
      </c>
      <c r="L8573" s="211">
        <v>0.2682976452545896</v>
      </c>
      <c r="M8573" s="211">
        <v>9.4396853395771946E-2</v>
      </c>
      <c r="N8573" s="211">
        <v>0.41991872345261078</v>
      </c>
      <c r="O8573" s="211">
        <v>0.71537423996623439</v>
      </c>
      <c r="P8573" s="211">
        <v>6.4117179091423893E-2</v>
      </c>
      <c r="Q8573" s="211">
        <v>0.10295385399880003</v>
      </c>
      <c r="R8573" s="211">
        <v>0.46346239273543649</v>
      </c>
      <c r="S8573" s="211">
        <v>0.3028564112596881</v>
      </c>
      <c r="T8573" s="211">
        <v>0.56064627047146254</v>
      </c>
      <c r="U8573" s="211">
        <v>0.47888066828126441</v>
      </c>
      <c r="V8573" s="211">
        <v>0.13762340850019339</v>
      </c>
      <c r="W8573" s="211">
        <v>0.55621322312126997</v>
      </c>
      <c r="X8573" s="211">
        <v>0.31675841316055653</v>
      </c>
      <c r="Y8573" s="211">
        <v>0.5957522927190948</v>
      </c>
      <c r="Z8573" s="211">
        <v>0.14793026910481696</v>
      </c>
      <c r="AA8573" s="212">
        <v>0.11475544329571644</v>
      </c>
    </row>
    <row r="8574" spans="1:27" x14ac:dyDescent="0.35">
      <c r="A8574" s="210" t="s">
        <v>9250</v>
      </c>
      <c r="B8574" s="217">
        <v>145.11997595181938</v>
      </c>
      <c r="C8574" s="211">
        <v>7.2527384516665266E-2</v>
      </c>
      <c r="D8574" s="211">
        <v>0.12815754292446169</v>
      </c>
      <c r="E8574" s="211">
        <v>7.217664490095517E-2</v>
      </c>
      <c r="F8574" s="211">
        <v>0.10484700588378255</v>
      </c>
      <c r="G8574" s="211">
        <v>0.11880274164830189</v>
      </c>
      <c r="H8574" s="211">
        <v>0.11876735288901039</v>
      </c>
      <c r="I8574" s="211">
        <v>0.52322138935237339</v>
      </c>
      <c r="J8574" s="211">
        <v>0.43359656180236072</v>
      </c>
      <c r="K8574" s="211">
        <v>0.56293284802569121</v>
      </c>
      <c r="L8574" s="211">
        <v>0.26633804959966195</v>
      </c>
      <c r="M8574" s="211">
        <v>9.4449180493598989E-2</v>
      </c>
      <c r="N8574" s="211">
        <v>0.5132357616125206</v>
      </c>
      <c r="O8574" s="211">
        <v>0.68122240723561578</v>
      </c>
      <c r="P8574" s="211">
        <v>6.6783584540256485E-2</v>
      </c>
      <c r="Q8574" s="211">
        <v>8.8826089086053731E-2</v>
      </c>
      <c r="R8574" s="211">
        <v>0.38884835581321703</v>
      </c>
      <c r="S8574" s="211">
        <v>0.35280352433140683</v>
      </c>
      <c r="T8574" s="211">
        <v>0.4780454825779567</v>
      </c>
      <c r="U8574" s="211">
        <v>0.45904738914323573</v>
      </c>
      <c r="V8574" s="211">
        <v>0.16473581773409254</v>
      </c>
      <c r="W8574" s="211">
        <v>0.54107867319483693</v>
      </c>
      <c r="X8574" s="211">
        <v>0.36258811683977354</v>
      </c>
      <c r="Y8574" s="211">
        <v>0.59151495044886215</v>
      </c>
      <c r="Z8574" s="211">
        <v>0.14077015926111336</v>
      </c>
      <c r="AA8574" s="212">
        <v>0.1258151907417214</v>
      </c>
    </row>
    <row r="8575" spans="1:27" x14ac:dyDescent="0.35">
      <c r="A8575" s="210" t="s">
        <v>9251</v>
      </c>
      <c r="B8575" s="217">
        <v>166.87737141804374</v>
      </c>
      <c r="C8575" s="211">
        <v>5.7142108656775756E-2</v>
      </c>
      <c r="D8575" s="211">
        <v>0.13304680610428818</v>
      </c>
      <c r="E8575" s="211">
        <v>7.0451405714698434E-2</v>
      </c>
      <c r="F8575" s="211">
        <v>8.4171117038817869E-2</v>
      </c>
      <c r="G8575" s="211">
        <v>0.11921434995443853</v>
      </c>
      <c r="H8575" s="211">
        <v>0.12115571516943247</v>
      </c>
      <c r="I8575" s="211">
        <v>0.51053021377353269</v>
      </c>
      <c r="J8575" s="211">
        <v>0.41066489036530995</v>
      </c>
      <c r="K8575" s="211">
        <v>0.64517518291672649</v>
      </c>
      <c r="L8575" s="211">
        <v>0.27888923517876979</v>
      </c>
      <c r="M8575" s="211">
        <v>0.10843495954987699</v>
      </c>
      <c r="N8575" s="211">
        <v>0.40052609671061901</v>
      </c>
      <c r="O8575" s="211">
        <v>0.71247281411109076</v>
      </c>
      <c r="P8575" s="211">
        <v>6.7298148563028987E-2</v>
      </c>
      <c r="Q8575" s="211">
        <v>9.6660241478346676E-2</v>
      </c>
      <c r="R8575" s="211">
        <v>0.42535283415629599</v>
      </c>
      <c r="S8575" s="211">
        <v>0.32408979071146427</v>
      </c>
      <c r="T8575" s="211">
        <v>0.49820769717812963</v>
      </c>
      <c r="U8575" s="211">
        <v>0.44998303696770742</v>
      </c>
      <c r="V8575" s="211">
        <v>0.12642533105378848</v>
      </c>
      <c r="W8575" s="211">
        <v>0.52108550381545449</v>
      </c>
      <c r="X8575" s="211">
        <v>0.32677437824712618</v>
      </c>
      <c r="Y8575" s="211">
        <v>0.65176609536546615</v>
      </c>
      <c r="Z8575" s="211">
        <v>0.14357499875641958</v>
      </c>
      <c r="AA8575" s="212">
        <v>0.11397993595864576</v>
      </c>
    </row>
    <row r="8576" spans="1:27" x14ac:dyDescent="0.35">
      <c r="A8576" s="210" t="s">
        <v>9252</v>
      </c>
      <c r="B8576" s="217">
        <v>137.19717344026364</v>
      </c>
      <c r="C8576" s="211">
        <v>5.9016621850452339E-2</v>
      </c>
      <c r="D8576" s="211">
        <v>0.11818852725129805</v>
      </c>
      <c r="E8576" s="211">
        <v>7.2376100959886294E-2</v>
      </c>
      <c r="F8576" s="211">
        <v>9.7509364658947717E-2</v>
      </c>
      <c r="G8576" s="211">
        <v>0.12122761546379021</v>
      </c>
      <c r="H8576" s="211">
        <v>0.11682879197575896</v>
      </c>
      <c r="I8576" s="211">
        <v>0.4873603562346755</v>
      </c>
      <c r="J8576" s="211">
        <v>0.42105172433502863</v>
      </c>
      <c r="K8576" s="211">
        <v>0.64824811671842331</v>
      </c>
      <c r="L8576" s="211">
        <v>0.27935660048526167</v>
      </c>
      <c r="M8576" s="211">
        <v>9.5871609535066821E-2</v>
      </c>
      <c r="N8576" s="211">
        <v>0.47927292284371414</v>
      </c>
      <c r="O8576" s="211">
        <v>0.61917959582078319</v>
      </c>
      <c r="P8576" s="211">
        <v>6.403848651091984E-2</v>
      </c>
      <c r="Q8576" s="211">
        <v>8.9674732100852569E-2</v>
      </c>
      <c r="R8576" s="211">
        <v>0.41239335440084263</v>
      </c>
      <c r="S8576" s="211">
        <v>0.33743653859901335</v>
      </c>
      <c r="T8576" s="211">
        <v>0.54966711423328873</v>
      </c>
      <c r="U8576" s="211">
        <v>0.46118641116238157</v>
      </c>
      <c r="V8576" s="211">
        <v>0.11569872453850347</v>
      </c>
      <c r="W8576" s="211">
        <v>0.51566865231571313</v>
      </c>
      <c r="X8576" s="211">
        <v>0.28004204646772912</v>
      </c>
      <c r="Y8576" s="211">
        <v>0.5508541531526876</v>
      </c>
      <c r="Z8576" s="211">
        <v>0.14992478104866394</v>
      </c>
      <c r="AA8576" s="212">
        <v>0.1163738440703217</v>
      </c>
    </row>
    <row r="8577" spans="1:27" x14ac:dyDescent="0.35">
      <c r="A8577" s="210" t="s">
        <v>9253</v>
      </c>
      <c r="B8577" s="217">
        <v>130.1043352406021</v>
      </c>
      <c r="C8577" s="211">
        <v>6.0277537573846629E-2</v>
      </c>
      <c r="D8577" s="211">
        <v>0.11977786981787356</v>
      </c>
      <c r="E8577" s="211">
        <v>7.7771882799190312E-2</v>
      </c>
      <c r="F8577" s="211">
        <v>0.10855419635212871</v>
      </c>
      <c r="G8577" s="211">
        <v>0.12142255906502367</v>
      </c>
      <c r="H8577" s="211">
        <v>0.12073637222170558</v>
      </c>
      <c r="I8577" s="211">
        <v>0.4680430126767936</v>
      </c>
      <c r="J8577" s="211">
        <v>0.46140752097585402</v>
      </c>
      <c r="K8577" s="211">
        <v>0.54971077082799535</v>
      </c>
      <c r="L8577" s="211">
        <v>0.27825920282379513</v>
      </c>
      <c r="M8577" s="211">
        <v>9.3710631173217596E-2</v>
      </c>
      <c r="N8577" s="211">
        <v>0.4452206688844218</v>
      </c>
      <c r="O8577" s="211">
        <v>0.59684949970454237</v>
      </c>
      <c r="P8577" s="211">
        <v>7.0788644622039418E-2</v>
      </c>
      <c r="Q8577" s="211">
        <v>0.14414700276954556</v>
      </c>
      <c r="R8577" s="211">
        <v>0.42960626619788145</v>
      </c>
      <c r="S8577" s="211">
        <v>0.31028502453261991</v>
      </c>
      <c r="T8577" s="211">
        <v>0.59709702003060905</v>
      </c>
      <c r="U8577" s="211">
        <v>0.39927075680799717</v>
      </c>
      <c r="V8577" s="211">
        <v>7.527005034059002E-2</v>
      </c>
      <c r="W8577" s="211">
        <v>0.54329396653849116</v>
      </c>
      <c r="X8577" s="211">
        <v>0.38154120320276597</v>
      </c>
      <c r="Y8577" s="211">
        <v>0.77884890385541561</v>
      </c>
      <c r="Z8577" s="211">
        <v>0.14639028664287623</v>
      </c>
      <c r="AA8577" s="212">
        <v>0.12023838400402724</v>
      </c>
    </row>
    <row r="8578" spans="1:27" x14ac:dyDescent="0.35">
      <c r="A8578" s="210" t="s">
        <v>9254</v>
      </c>
      <c r="B8578" s="217">
        <v>176.89617714958348</v>
      </c>
      <c r="C8578" s="211">
        <v>8.6524846128291408E-2</v>
      </c>
      <c r="D8578" s="211">
        <v>0.12762379409402086</v>
      </c>
      <c r="E8578" s="211">
        <v>7.0252529820223938E-2</v>
      </c>
      <c r="F8578" s="211">
        <v>0.10570512615418216</v>
      </c>
      <c r="G8578" s="211">
        <v>0.11912668069451314</v>
      </c>
      <c r="H8578" s="211">
        <v>0.11867200008894874</v>
      </c>
      <c r="I8578" s="211">
        <v>0.48257532661284741</v>
      </c>
      <c r="J8578" s="211">
        <v>0.40643346613200082</v>
      </c>
      <c r="K8578" s="211">
        <v>0.62575915256482872</v>
      </c>
      <c r="L8578" s="211">
        <v>0.27114213365881978</v>
      </c>
      <c r="M8578" s="211">
        <v>0.10191197601303596</v>
      </c>
      <c r="N8578" s="211">
        <v>0.51638574232841539</v>
      </c>
      <c r="O8578" s="211">
        <v>0.72365156042402956</v>
      </c>
      <c r="P8578" s="211">
        <v>6.9285000538858749E-2</v>
      </c>
      <c r="Q8578" s="211">
        <v>9.861809945368448E-2</v>
      </c>
      <c r="R8578" s="211">
        <v>0.46958603298887369</v>
      </c>
      <c r="S8578" s="211">
        <v>0.36274691536175596</v>
      </c>
      <c r="T8578" s="211">
        <v>0.54341092515580891</v>
      </c>
      <c r="U8578" s="211">
        <v>0.4313502819344987</v>
      </c>
      <c r="V8578" s="211">
        <v>0.17397230481094339</v>
      </c>
      <c r="W8578" s="211">
        <v>0.63349378152734048</v>
      </c>
      <c r="X8578" s="211">
        <v>0.38644877616681239</v>
      </c>
      <c r="Y8578" s="211">
        <v>0.67158948641871441</v>
      </c>
      <c r="Z8578" s="211">
        <v>0.149217368961201</v>
      </c>
      <c r="AA8578" s="212">
        <v>0.12350053167156896</v>
      </c>
    </row>
    <row r="8579" spans="1:27" x14ac:dyDescent="0.35">
      <c r="A8579" s="210" t="s">
        <v>9255</v>
      </c>
      <c r="B8579" s="217">
        <v>114.35350961494123</v>
      </c>
      <c r="C8579" s="211">
        <v>6.9853955288524269E-2</v>
      </c>
      <c r="D8579" s="211">
        <v>0.12982656781328425</v>
      </c>
      <c r="E8579" s="211">
        <v>7.845475623197927E-2</v>
      </c>
      <c r="F8579" s="211">
        <v>9.70227599598458E-2</v>
      </c>
      <c r="G8579" s="211">
        <v>0.1166213444126486</v>
      </c>
      <c r="H8579" s="211">
        <v>0.11623932604673798</v>
      </c>
      <c r="I8579" s="211">
        <v>0.43523108044083741</v>
      </c>
      <c r="J8579" s="211">
        <v>0.45083644805093204</v>
      </c>
      <c r="K8579" s="211">
        <v>0.61390900297257556</v>
      </c>
      <c r="L8579" s="211">
        <v>0.27437048244085155</v>
      </c>
      <c r="M8579" s="211">
        <v>8.4574255252390124E-2</v>
      </c>
      <c r="N8579" s="211">
        <v>0.44334115906972338</v>
      </c>
      <c r="O8579" s="211">
        <v>0.7738295959188245</v>
      </c>
      <c r="P8579" s="211">
        <v>7.3357388971123441E-2</v>
      </c>
      <c r="Q8579" s="211">
        <v>5.5503443364989011E-2</v>
      </c>
      <c r="R8579" s="211">
        <v>0.40589948380961932</v>
      </c>
      <c r="S8579" s="211">
        <v>0.35001488017413174</v>
      </c>
      <c r="T8579" s="211">
        <v>0.46993490163848534</v>
      </c>
      <c r="U8579" s="211">
        <v>0.3190374481999439</v>
      </c>
      <c r="V8579" s="211">
        <v>6.5442812501893571E-2</v>
      </c>
      <c r="W8579" s="211">
        <v>0.57133546468512064</v>
      </c>
      <c r="X8579" s="211">
        <v>0.3742610899173231</v>
      </c>
      <c r="Y8579" s="211">
        <v>0.63961403503517855</v>
      </c>
      <c r="Z8579" s="211">
        <v>0.14989400527996827</v>
      </c>
      <c r="AA8579" s="212">
        <v>0.12147605421961857</v>
      </c>
    </row>
    <row r="8580" spans="1:27" x14ac:dyDescent="0.35">
      <c r="A8580" s="210" t="s">
        <v>9256</v>
      </c>
      <c r="B8580" s="217">
        <v>149.27392261661814</v>
      </c>
      <c r="C8580" s="211">
        <v>6.1642730512505566E-2</v>
      </c>
      <c r="D8580" s="211">
        <v>0.12137811420462476</v>
      </c>
      <c r="E8580" s="211">
        <v>8.8328000125112355E-2</v>
      </c>
      <c r="F8580" s="211">
        <v>0.10177799541860227</v>
      </c>
      <c r="G8580" s="211">
        <v>0.12553682064480362</v>
      </c>
      <c r="H8580" s="211">
        <v>0.11774822496619332</v>
      </c>
      <c r="I8580" s="211">
        <v>0.47151191925950309</v>
      </c>
      <c r="J8580" s="211">
        <v>0.45810317766719716</v>
      </c>
      <c r="K8580" s="211">
        <v>0.64705223049052663</v>
      </c>
      <c r="L8580" s="211">
        <v>0.27573991653096541</v>
      </c>
      <c r="M8580" s="211">
        <v>8.7686062638004922E-2</v>
      </c>
      <c r="N8580" s="211">
        <v>0.43405429990062994</v>
      </c>
      <c r="O8580" s="211">
        <v>0.5952501467393736</v>
      </c>
      <c r="P8580" s="211">
        <v>6.8549415621749557E-2</v>
      </c>
      <c r="Q8580" s="211">
        <v>8.1761935297435834E-2</v>
      </c>
      <c r="R8580" s="211">
        <v>0.37951238535668486</v>
      </c>
      <c r="S8580" s="211">
        <v>0.29131122282301425</v>
      </c>
      <c r="T8580" s="211">
        <v>0.56088143919494804</v>
      </c>
      <c r="U8580" s="211">
        <v>0.51114052697727963</v>
      </c>
      <c r="V8580" s="211">
        <v>9.4211646545527772E-2</v>
      </c>
      <c r="W8580" s="211">
        <v>0.62641156145933152</v>
      </c>
      <c r="X8580" s="211">
        <v>0.28337192469661981</v>
      </c>
      <c r="Y8580" s="211">
        <v>0.65924262404077971</v>
      </c>
      <c r="Z8580" s="211">
        <v>0.14869468506800185</v>
      </c>
      <c r="AA8580" s="212">
        <v>0.11589644006682848</v>
      </c>
    </row>
    <row r="8581" spans="1:27" x14ac:dyDescent="0.35">
      <c r="A8581" s="210" t="s">
        <v>9257</v>
      </c>
      <c r="B8581" s="217">
        <v>121.05160887881941</v>
      </c>
      <c r="C8581" s="211">
        <v>6.0529349064139717E-2</v>
      </c>
      <c r="D8581" s="211">
        <v>0.1150830007133648</v>
      </c>
      <c r="E8581" s="211">
        <v>7.6707660964432545E-2</v>
      </c>
      <c r="F8581" s="211">
        <v>9.7745747892036133E-2</v>
      </c>
      <c r="G8581" s="211">
        <v>0.12383491961124617</v>
      </c>
      <c r="H8581" s="211">
        <v>0.12595870180894531</v>
      </c>
      <c r="I8581" s="211">
        <v>0.45525115589746512</v>
      </c>
      <c r="J8581" s="211">
        <v>0.407768228630152</v>
      </c>
      <c r="K8581" s="211">
        <v>0.61630784536381089</v>
      </c>
      <c r="L8581" s="211">
        <v>0.27780148007979072</v>
      </c>
      <c r="M8581" s="211">
        <v>0.11652733411251361</v>
      </c>
      <c r="N8581" s="211">
        <v>0.45766148531391909</v>
      </c>
      <c r="O8581" s="211">
        <v>0.75883159988046422</v>
      </c>
      <c r="P8581" s="211">
        <v>6.7776973702237966E-2</v>
      </c>
      <c r="Q8581" s="211">
        <v>6.2675564058747329E-2</v>
      </c>
      <c r="R8581" s="211">
        <v>0.43156141287318484</v>
      </c>
      <c r="S8581" s="211">
        <v>0.32894557523593626</v>
      </c>
      <c r="T8581" s="211">
        <v>0.53918219289230784</v>
      </c>
      <c r="U8581" s="211">
        <v>0.36954621045437391</v>
      </c>
      <c r="V8581" s="211">
        <v>5.7552546135220151E-2</v>
      </c>
      <c r="W8581" s="211">
        <v>0.51534403603847789</v>
      </c>
      <c r="X8581" s="211">
        <v>0.32767591341333835</v>
      </c>
      <c r="Y8581" s="211">
        <v>0.61007833992067173</v>
      </c>
      <c r="Z8581" s="211">
        <v>0.14761248221838424</v>
      </c>
      <c r="AA8581" s="212">
        <v>0.11639794259234702</v>
      </c>
    </row>
    <row r="8582" spans="1:27" x14ac:dyDescent="0.35">
      <c r="A8582" s="210" t="s">
        <v>9258</v>
      </c>
      <c r="B8582" s="217">
        <v>135.56206557712426</v>
      </c>
      <c r="C8582" s="211">
        <v>6.1211972458427751E-2</v>
      </c>
      <c r="D8582" s="211">
        <v>0.12411457453152194</v>
      </c>
      <c r="E8582" s="211">
        <v>7.1232917260221212E-2</v>
      </c>
      <c r="F8582" s="211">
        <v>0.1024085264474124</v>
      </c>
      <c r="G8582" s="211">
        <v>0.1138970670795055</v>
      </c>
      <c r="H8582" s="211">
        <v>0.11553653105684872</v>
      </c>
      <c r="I8582" s="211">
        <v>0.4586564958462313</v>
      </c>
      <c r="J8582" s="211">
        <v>0.43537695243231284</v>
      </c>
      <c r="K8582" s="211">
        <v>0.6278453407277752</v>
      </c>
      <c r="L8582" s="211">
        <v>0.27358750949929078</v>
      </c>
      <c r="M8582" s="211">
        <v>0.11136946853979451</v>
      </c>
      <c r="N8582" s="211">
        <v>0.44267148679421298</v>
      </c>
      <c r="O8582" s="211">
        <v>0.67580441710588401</v>
      </c>
      <c r="P8582" s="211">
        <v>6.8162794466023219E-2</v>
      </c>
      <c r="Q8582" s="211">
        <v>6.5305512011506625E-2</v>
      </c>
      <c r="R8582" s="211">
        <v>0.39031152541083602</v>
      </c>
      <c r="S8582" s="211">
        <v>0.34111831107763474</v>
      </c>
      <c r="T8582" s="211">
        <v>0.51061046474732386</v>
      </c>
      <c r="U8582" s="211">
        <v>0.4621383734351549</v>
      </c>
      <c r="V8582" s="211">
        <v>7.3172425267708924E-2</v>
      </c>
      <c r="W8582" s="211">
        <v>0.50449181472864491</v>
      </c>
      <c r="X8582" s="211">
        <v>0.37989255361561808</v>
      </c>
      <c r="Y8582" s="211">
        <v>0.66241573229327866</v>
      </c>
      <c r="Z8582" s="211">
        <v>0.14806635183814246</v>
      </c>
      <c r="AA8582" s="212">
        <v>0.11580100904038546</v>
      </c>
    </row>
    <row r="8583" spans="1:27" x14ac:dyDescent="0.35">
      <c r="A8583" s="210" t="s">
        <v>9259</v>
      </c>
      <c r="B8583" s="217">
        <v>136.22261423861431</v>
      </c>
      <c r="C8583" s="211">
        <v>4.820832298007309E-2</v>
      </c>
      <c r="D8583" s="211">
        <v>0.11503042981250933</v>
      </c>
      <c r="E8583" s="211">
        <v>8.1335021405705865E-2</v>
      </c>
      <c r="F8583" s="211">
        <v>9.9221937939284077E-2</v>
      </c>
      <c r="G8583" s="211">
        <v>0.12246808710633868</v>
      </c>
      <c r="H8583" s="211">
        <v>0.12682869210156675</v>
      </c>
      <c r="I8583" s="211">
        <v>0.53068772127748109</v>
      </c>
      <c r="J8583" s="211">
        <v>0.46360824576105103</v>
      </c>
      <c r="K8583" s="211">
        <v>0.51510431711829763</v>
      </c>
      <c r="L8583" s="211">
        <v>0.28059210399580231</v>
      </c>
      <c r="M8583" s="211">
        <v>9.6169816642320174E-2</v>
      </c>
      <c r="N8583" s="211">
        <v>0.50741620758933759</v>
      </c>
      <c r="O8583" s="211">
        <v>0.72107930391920927</v>
      </c>
      <c r="P8583" s="211">
        <v>6.6124527655273532E-2</v>
      </c>
      <c r="Q8583" s="211">
        <v>5.7989711952834866E-2</v>
      </c>
      <c r="R8583" s="211">
        <v>0.45073652622310573</v>
      </c>
      <c r="S8583" s="211">
        <v>0.30578608871757618</v>
      </c>
      <c r="T8583" s="211">
        <v>0.53828368204388088</v>
      </c>
      <c r="U8583" s="211">
        <v>0.41078325706853414</v>
      </c>
      <c r="V8583" s="211">
        <v>0.11891489508139368</v>
      </c>
      <c r="W8583" s="211">
        <v>0.48779624710082603</v>
      </c>
      <c r="X8583" s="211">
        <v>0.26520571350061012</v>
      </c>
      <c r="Y8583" s="211">
        <v>0.64572703966702671</v>
      </c>
      <c r="Z8583" s="211">
        <v>0.148485341827652</v>
      </c>
      <c r="AA8583" s="212">
        <v>0.11873793295283358</v>
      </c>
    </row>
    <row r="8584" spans="1:27" x14ac:dyDescent="0.35">
      <c r="A8584" s="210" t="s">
        <v>9260</v>
      </c>
      <c r="B8584" s="217">
        <v>115.20731329040115</v>
      </c>
      <c r="C8584" s="211">
        <v>7.3140659921962781E-2</v>
      </c>
      <c r="D8584" s="211">
        <v>0.12904585677140923</v>
      </c>
      <c r="E8584" s="211">
        <v>7.0052927015413644E-2</v>
      </c>
      <c r="F8584" s="211">
        <v>9.9023655793933851E-2</v>
      </c>
      <c r="G8584" s="211">
        <v>0.11487130749621083</v>
      </c>
      <c r="H8584" s="211">
        <v>0.10354044550318074</v>
      </c>
      <c r="I8584" s="211">
        <v>0.51527913147881887</v>
      </c>
      <c r="J8584" s="211">
        <v>0.41831625497589808</v>
      </c>
      <c r="K8584" s="211">
        <v>0.56971503801234225</v>
      </c>
      <c r="L8584" s="211">
        <v>0.26975100809418778</v>
      </c>
      <c r="M8584" s="211">
        <v>0.1042982402236018</v>
      </c>
      <c r="N8584" s="211">
        <v>0.48460208292727958</v>
      </c>
      <c r="O8584" s="211">
        <v>0.68190382066540289</v>
      </c>
      <c r="P8584" s="211">
        <v>6.6779316942237765E-2</v>
      </c>
      <c r="Q8584" s="211">
        <v>7.6114573251031242E-2</v>
      </c>
      <c r="R8584" s="211">
        <v>0.44130230619077443</v>
      </c>
      <c r="S8584" s="211">
        <v>0.30083083399764665</v>
      </c>
      <c r="T8584" s="211">
        <v>0.4986007852042198</v>
      </c>
      <c r="U8584" s="211">
        <v>0.35557915244087296</v>
      </c>
      <c r="V8584" s="211">
        <v>6.1627637021545306E-2</v>
      </c>
      <c r="W8584" s="211">
        <v>0.62850825204632077</v>
      </c>
      <c r="X8584" s="211">
        <v>0.33375917214017337</v>
      </c>
      <c r="Y8584" s="211">
        <v>0.56980516971936246</v>
      </c>
      <c r="Z8584" s="211">
        <v>0.14937584059706252</v>
      </c>
      <c r="AA8584" s="212">
        <v>0.11436838963239276</v>
      </c>
    </row>
    <row r="8585" spans="1:27" x14ac:dyDescent="0.35">
      <c r="A8585" s="210" t="s">
        <v>9261</v>
      </c>
      <c r="B8585" s="217">
        <v>121.78391562850639</v>
      </c>
      <c r="C8585" s="211">
        <v>6.5202145789932914E-2</v>
      </c>
      <c r="D8585" s="211">
        <v>0.13016596968017408</v>
      </c>
      <c r="E8585" s="211">
        <v>7.2975074926715233E-2</v>
      </c>
      <c r="F8585" s="211">
        <v>9.893684166744042E-2</v>
      </c>
      <c r="G8585" s="211">
        <v>0.12036544482498632</v>
      </c>
      <c r="H8585" s="211">
        <v>0.11450437538666189</v>
      </c>
      <c r="I8585" s="211">
        <v>0.5131432969952423</v>
      </c>
      <c r="J8585" s="211">
        <v>0.43196954203060089</v>
      </c>
      <c r="K8585" s="211">
        <v>0.64660425622563089</v>
      </c>
      <c r="L8585" s="211">
        <v>0.28361055967426024</v>
      </c>
      <c r="M8585" s="211">
        <v>8.158000493100627E-2</v>
      </c>
      <c r="N8585" s="211">
        <v>0.41159685563019083</v>
      </c>
      <c r="O8585" s="211">
        <v>0.68574380170728477</v>
      </c>
      <c r="P8585" s="211">
        <v>6.7166295372611665E-2</v>
      </c>
      <c r="Q8585" s="211">
        <v>0.10173567649112325</v>
      </c>
      <c r="R8585" s="211">
        <v>0.36538741117379081</v>
      </c>
      <c r="S8585" s="211">
        <v>0.28399058613878747</v>
      </c>
      <c r="T8585" s="211">
        <v>0.56622529717311365</v>
      </c>
      <c r="U8585" s="211">
        <v>0.42860446891200554</v>
      </c>
      <c r="V8585" s="211">
        <v>7.4908733781174158E-2</v>
      </c>
      <c r="W8585" s="211">
        <v>0.49205480913110994</v>
      </c>
      <c r="X8585" s="211">
        <v>0.38875917668901411</v>
      </c>
      <c r="Y8585" s="211">
        <v>0.64007443220694005</v>
      </c>
      <c r="Z8585" s="211">
        <v>0.14673057327734823</v>
      </c>
      <c r="AA8585" s="212">
        <v>0.11804415862997152</v>
      </c>
    </row>
    <row r="8586" spans="1:27" x14ac:dyDescent="0.35">
      <c r="A8586" s="210" t="s">
        <v>9262</v>
      </c>
      <c r="B8586" s="217">
        <v>179.08106353709329</v>
      </c>
      <c r="C8586" s="211">
        <v>6.0039888262642699E-2</v>
      </c>
      <c r="D8586" s="211">
        <v>0.12064139890618721</v>
      </c>
      <c r="E8586" s="211">
        <v>7.7621312923842029E-2</v>
      </c>
      <c r="F8586" s="211">
        <v>9.6096469867264833E-2</v>
      </c>
      <c r="G8586" s="211">
        <v>0.12109435730275007</v>
      </c>
      <c r="H8586" s="211">
        <v>0.11566359599625123</v>
      </c>
      <c r="I8586" s="211">
        <v>0.51373384628112484</v>
      </c>
      <c r="J8586" s="211">
        <v>0.4541982982813117</v>
      </c>
      <c r="K8586" s="211">
        <v>0.63219803080395642</v>
      </c>
      <c r="L8586" s="211">
        <v>0.28187586135260556</v>
      </c>
      <c r="M8586" s="211">
        <v>0.1029896377992769</v>
      </c>
      <c r="N8586" s="211">
        <v>0.41854297761487058</v>
      </c>
      <c r="O8586" s="211">
        <v>0.69332847154373645</v>
      </c>
      <c r="P8586" s="211">
        <v>7.3647010328869889E-2</v>
      </c>
      <c r="Q8586" s="211">
        <v>7.6331448046687844E-2</v>
      </c>
      <c r="R8586" s="211">
        <v>0.45956667318753841</v>
      </c>
      <c r="S8586" s="211">
        <v>0.30194650051061644</v>
      </c>
      <c r="T8586" s="211">
        <v>0.56022679289333954</v>
      </c>
      <c r="U8586" s="211">
        <v>0.45071428749400166</v>
      </c>
      <c r="V8586" s="211">
        <v>0.12888654280586109</v>
      </c>
      <c r="W8586" s="211">
        <v>0.50680618252803811</v>
      </c>
      <c r="X8586" s="211">
        <v>0.2463003017887114</v>
      </c>
      <c r="Y8586" s="211">
        <v>0.60497747683040926</v>
      </c>
      <c r="Z8586" s="211">
        <v>0.14591043662066711</v>
      </c>
      <c r="AA8586" s="212">
        <v>0.11283880990482305</v>
      </c>
    </row>
    <row r="8587" spans="1:27" x14ac:dyDescent="0.35">
      <c r="A8587" s="210" t="s">
        <v>9263</v>
      </c>
      <c r="B8587" s="217">
        <v>111.85514437971736</v>
      </c>
      <c r="C8587" s="211">
        <v>8.5345188727476068E-2</v>
      </c>
      <c r="D8587" s="211">
        <v>0.12990962493807248</v>
      </c>
      <c r="E8587" s="211">
        <v>6.8860321941201522E-2</v>
      </c>
      <c r="F8587" s="211">
        <v>9.7455203881106484E-2</v>
      </c>
      <c r="G8587" s="211">
        <v>0.1208887469139307</v>
      </c>
      <c r="H8587" s="211">
        <v>0.12013201345978443</v>
      </c>
      <c r="I8587" s="211">
        <v>0.46869105462811234</v>
      </c>
      <c r="J8587" s="211">
        <v>0.47939031406728488</v>
      </c>
      <c r="K8587" s="211">
        <v>0.64476586763260202</v>
      </c>
      <c r="L8587" s="211">
        <v>0.27612747223300965</v>
      </c>
      <c r="M8587" s="211">
        <v>0.10026031727792031</v>
      </c>
      <c r="N8587" s="211">
        <v>0.38439991646260113</v>
      </c>
      <c r="O8587" s="211">
        <v>0.70352084042797525</v>
      </c>
      <c r="P8587" s="211">
        <v>7.2389374841061893E-2</v>
      </c>
      <c r="Q8587" s="211">
        <v>0.10161346136102985</v>
      </c>
      <c r="R8587" s="211">
        <v>0.41061904349873252</v>
      </c>
      <c r="S8587" s="211">
        <v>0.43199026860596074</v>
      </c>
      <c r="T8587" s="211">
        <v>0.50143691850619154</v>
      </c>
      <c r="U8587" s="211">
        <v>0.37492720993638518</v>
      </c>
      <c r="V8587" s="211">
        <v>5.4301937883754328E-2</v>
      </c>
      <c r="W8587" s="211">
        <v>0.52369078132409219</v>
      </c>
      <c r="X8587" s="211">
        <v>0.35945983400610093</v>
      </c>
      <c r="Y8587" s="211">
        <v>0.54843727026004918</v>
      </c>
      <c r="Z8587" s="211">
        <v>0.14966513734439318</v>
      </c>
      <c r="AA8587" s="212">
        <v>0.1207992076606319</v>
      </c>
    </row>
    <row r="8588" spans="1:27" x14ac:dyDescent="0.35">
      <c r="A8588" s="210" t="s">
        <v>9264</v>
      </c>
      <c r="B8588" s="217">
        <v>170.35518076283418</v>
      </c>
      <c r="C8588" s="211">
        <v>8.3593088295468174E-2</v>
      </c>
      <c r="D8588" s="211">
        <v>0.11937349488351598</v>
      </c>
      <c r="E8588" s="211">
        <v>8.131407360639302E-2</v>
      </c>
      <c r="F8588" s="211">
        <v>8.1518889606410155E-2</v>
      </c>
      <c r="G8588" s="211">
        <v>0.12044844353743625</v>
      </c>
      <c r="H8588" s="211">
        <v>0.12199655127348201</v>
      </c>
      <c r="I8588" s="211">
        <v>0.47771971405276781</v>
      </c>
      <c r="J8588" s="211">
        <v>0.41929011164548047</v>
      </c>
      <c r="K8588" s="211">
        <v>0.62384053600582778</v>
      </c>
      <c r="L8588" s="211">
        <v>0.27752704944100215</v>
      </c>
      <c r="M8588" s="211">
        <v>0.10461071233304642</v>
      </c>
      <c r="N8588" s="211">
        <v>0.37204792678594278</v>
      </c>
      <c r="O8588" s="211">
        <v>0.65143267533677074</v>
      </c>
      <c r="P8588" s="211">
        <v>6.7218411289557384E-2</v>
      </c>
      <c r="Q8588" s="211">
        <v>0.14502565151483876</v>
      </c>
      <c r="R8588" s="211">
        <v>0.39914129821148669</v>
      </c>
      <c r="S8588" s="211">
        <v>0.30233176211729118</v>
      </c>
      <c r="T8588" s="211">
        <v>0.5979912107938381</v>
      </c>
      <c r="U8588" s="211">
        <v>0.45318257880223428</v>
      </c>
      <c r="V8588" s="211">
        <v>0.12829458174844227</v>
      </c>
      <c r="W8588" s="211">
        <v>0.57836153246360289</v>
      </c>
      <c r="X8588" s="211">
        <v>0.32573362254442251</v>
      </c>
      <c r="Y8588" s="211">
        <v>0.6447802841521808</v>
      </c>
      <c r="Z8588" s="211">
        <v>0.14238206089921174</v>
      </c>
      <c r="AA8588" s="212">
        <v>0.11325377801848409</v>
      </c>
    </row>
    <row r="8589" spans="1:27" x14ac:dyDescent="0.35">
      <c r="A8589" s="210" t="s">
        <v>9265</v>
      </c>
      <c r="B8589" s="217">
        <v>143.71853651267469</v>
      </c>
      <c r="C8589" s="211">
        <v>6.4583244828936459E-2</v>
      </c>
      <c r="D8589" s="211">
        <v>0.12061642456838648</v>
      </c>
      <c r="E8589" s="211">
        <v>6.7050495046478892E-2</v>
      </c>
      <c r="F8589" s="211">
        <v>0.10947452820701549</v>
      </c>
      <c r="G8589" s="211">
        <v>0.11684324960773142</v>
      </c>
      <c r="H8589" s="211">
        <v>0.11945978558316872</v>
      </c>
      <c r="I8589" s="211">
        <v>0.48423870661090368</v>
      </c>
      <c r="J8589" s="211">
        <v>0.44604977265754631</v>
      </c>
      <c r="K8589" s="211">
        <v>0.64520546445220373</v>
      </c>
      <c r="L8589" s="211">
        <v>0.27795544500765929</v>
      </c>
      <c r="M8589" s="211">
        <v>8.9457117193230518E-2</v>
      </c>
      <c r="N8589" s="211">
        <v>0.50197417468311456</v>
      </c>
      <c r="O8589" s="211">
        <v>0.69590283572444189</v>
      </c>
      <c r="P8589" s="211">
        <v>7.0102210342049165E-2</v>
      </c>
      <c r="Q8589" s="211">
        <v>0.11638226097721416</v>
      </c>
      <c r="R8589" s="211">
        <v>0.43583758456259136</v>
      </c>
      <c r="S8589" s="211">
        <v>0.37455907555724915</v>
      </c>
      <c r="T8589" s="211">
        <v>0.53218520155911997</v>
      </c>
      <c r="U8589" s="211">
        <v>0.45718922113834254</v>
      </c>
      <c r="V8589" s="211">
        <v>9.378787191405262E-2</v>
      </c>
      <c r="W8589" s="211">
        <v>0.52323989736368015</v>
      </c>
      <c r="X8589" s="211">
        <v>0.29367246541176062</v>
      </c>
      <c r="Y8589" s="211">
        <v>0.66105261781753788</v>
      </c>
      <c r="Z8589" s="211">
        <v>0.14833922315053516</v>
      </c>
      <c r="AA8589" s="212">
        <v>0.11688906253667586</v>
      </c>
    </row>
    <row r="8590" spans="1:27" x14ac:dyDescent="0.35">
      <c r="A8590" s="210" t="s">
        <v>9266</v>
      </c>
      <c r="B8590" s="217">
        <v>112.71787909984434</v>
      </c>
      <c r="C8590" s="211">
        <v>5.5155375106002429E-2</v>
      </c>
      <c r="D8590" s="211">
        <v>0.11153001773972553</v>
      </c>
      <c r="E8590" s="211">
        <v>7.1910269736666851E-2</v>
      </c>
      <c r="F8590" s="211">
        <v>9.9368930517368781E-2</v>
      </c>
      <c r="G8590" s="211">
        <v>0.12345940293527856</v>
      </c>
      <c r="H8590" s="211">
        <v>0.12120649996966239</v>
      </c>
      <c r="I8590" s="211">
        <v>0.50395264148328689</v>
      </c>
      <c r="J8590" s="211">
        <v>0.46445755319411519</v>
      </c>
      <c r="K8590" s="211">
        <v>0.62772392554785206</v>
      </c>
      <c r="L8590" s="211">
        <v>0.27058220857962878</v>
      </c>
      <c r="M8590" s="211">
        <v>0.10193003782766114</v>
      </c>
      <c r="N8590" s="211">
        <v>0.43981194309991223</v>
      </c>
      <c r="O8590" s="211">
        <v>0.53830301496376742</v>
      </c>
      <c r="P8590" s="211">
        <v>6.5434869261454726E-2</v>
      </c>
      <c r="Q8590" s="211">
        <v>8.8508278696772663E-2</v>
      </c>
      <c r="R8590" s="211">
        <v>0.44776414793604086</v>
      </c>
      <c r="S8590" s="211">
        <v>0.30525924438318908</v>
      </c>
      <c r="T8590" s="211">
        <v>0.52245563291079855</v>
      </c>
      <c r="U8590" s="211">
        <v>0.39302979900026869</v>
      </c>
      <c r="V8590" s="211">
        <v>5.3714696377971008E-2</v>
      </c>
      <c r="W8590" s="211">
        <v>0.57100382358213941</v>
      </c>
      <c r="X8590" s="211">
        <v>0.30801564686455857</v>
      </c>
      <c r="Y8590" s="211">
        <v>0.67079122191212015</v>
      </c>
      <c r="Z8590" s="211">
        <v>0.14987065395759575</v>
      </c>
      <c r="AA8590" s="212">
        <v>0.11327507268754179</v>
      </c>
    </row>
    <row r="8591" spans="1:27" x14ac:dyDescent="0.35">
      <c r="A8591" s="210" t="s">
        <v>9267</v>
      </c>
      <c r="B8591" s="217">
        <v>160.64176173652376</v>
      </c>
      <c r="C8591" s="211">
        <v>8.2151137349833592E-2</v>
      </c>
      <c r="D8591" s="211">
        <v>0.11927488102201401</v>
      </c>
      <c r="E8591" s="211">
        <v>7.8662168242151706E-2</v>
      </c>
      <c r="F8591" s="211">
        <v>9.951000550006471E-2</v>
      </c>
      <c r="G8591" s="211">
        <v>0.12236778342876667</v>
      </c>
      <c r="H8591" s="211">
        <v>0.11950343979604568</v>
      </c>
      <c r="I8591" s="211">
        <v>0.46460218006439202</v>
      </c>
      <c r="J8591" s="211">
        <v>0.45464106885673455</v>
      </c>
      <c r="K8591" s="211">
        <v>0.54815172533456902</v>
      </c>
      <c r="L8591" s="211">
        <v>0.28027561864547473</v>
      </c>
      <c r="M8591" s="211">
        <v>0.11379583091899943</v>
      </c>
      <c r="N8591" s="211">
        <v>0.45258700547741459</v>
      </c>
      <c r="O8591" s="211">
        <v>0.76311450594778907</v>
      </c>
      <c r="P8591" s="211">
        <v>6.9328858427760195E-2</v>
      </c>
      <c r="Q8591" s="211">
        <v>8.1549618952255029E-2</v>
      </c>
      <c r="R8591" s="211">
        <v>0.43849280913025623</v>
      </c>
      <c r="S8591" s="211">
        <v>0.39048782821756084</v>
      </c>
      <c r="T8591" s="211">
        <v>0.56358708781050981</v>
      </c>
      <c r="U8591" s="211">
        <v>0.41684543421425357</v>
      </c>
      <c r="V8591" s="211">
        <v>0.14062001255552908</v>
      </c>
      <c r="W8591" s="211">
        <v>0.63310571101722857</v>
      </c>
      <c r="X8591" s="211">
        <v>0.28643187994585279</v>
      </c>
      <c r="Y8591" s="211">
        <v>0.53653869889594963</v>
      </c>
      <c r="Z8591" s="211">
        <v>0.14346790936069753</v>
      </c>
      <c r="AA8591" s="212">
        <v>0.11550267794544611</v>
      </c>
    </row>
    <row r="8592" spans="1:27" x14ac:dyDescent="0.35">
      <c r="A8592" s="210" t="s">
        <v>9268</v>
      </c>
      <c r="B8592" s="217">
        <v>160.08514618278357</v>
      </c>
      <c r="C8592" s="211">
        <v>5.2393590819710824E-2</v>
      </c>
      <c r="D8592" s="211">
        <v>0.12472517887613041</v>
      </c>
      <c r="E8592" s="211">
        <v>7.6805273090450155E-2</v>
      </c>
      <c r="F8592" s="211">
        <v>7.1025967108812052E-2</v>
      </c>
      <c r="G8592" s="211">
        <v>0.12348710069919079</v>
      </c>
      <c r="H8592" s="211">
        <v>0.11165264202159789</v>
      </c>
      <c r="I8592" s="211">
        <v>0.47623972000977338</v>
      </c>
      <c r="J8592" s="211">
        <v>0.46118942341687841</v>
      </c>
      <c r="K8592" s="211">
        <v>0.59942630586278078</v>
      </c>
      <c r="L8592" s="211">
        <v>0.26904931661465076</v>
      </c>
      <c r="M8592" s="211">
        <v>0.11471555294294722</v>
      </c>
      <c r="N8592" s="211">
        <v>0.36465945007520983</v>
      </c>
      <c r="O8592" s="211">
        <v>0.72922250029265767</v>
      </c>
      <c r="P8592" s="211">
        <v>6.7919055221651925E-2</v>
      </c>
      <c r="Q8592" s="211">
        <v>7.0310313789834669E-2</v>
      </c>
      <c r="R8592" s="211">
        <v>0.46505560912869559</v>
      </c>
      <c r="S8592" s="211">
        <v>0.38616233199355893</v>
      </c>
      <c r="T8592" s="211">
        <v>0.53236343889566851</v>
      </c>
      <c r="U8592" s="211">
        <v>0.40940019344802192</v>
      </c>
      <c r="V8592" s="211">
        <v>0.11737391290329231</v>
      </c>
      <c r="W8592" s="211">
        <v>0.49044331966296834</v>
      </c>
      <c r="X8592" s="211">
        <v>0.40705201857360834</v>
      </c>
      <c r="Y8592" s="211">
        <v>0.74208141204243816</v>
      </c>
      <c r="Z8592" s="211">
        <v>0.1448358484841773</v>
      </c>
      <c r="AA8592" s="212">
        <v>0.11681613968088334</v>
      </c>
    </row>
    <row r="8593" spans="1:27" x14ac:dyDescent="0.35">
      <c r="A8593" s="210" t="s">
        <v>9269</v>
      </c>
      <c r="B8593" s="217">
        <v>171.29456113931207</v>
      </c>
      <c r="C8593" s="211">
        <v>7.9814194017486059E-2</v>
      </c>
      <c r="D8593" s="211">
        <v>0.12304880100842515</v>
      </c>
      <c r="E8593" s="211">
        <v>7.4239558456697705E-2</v>
      </c>
      <c r="F8593" s="211">
        <v>0.10650440717024673</v>
      </c>
      <c r="G8593" s="211">
        <v>0.11612238011611707</v>
      </c>
      <c r="H8593" s="211">
        <v>0.11712654488308519</v>
      </c>
      <c r="I8593" s="211">
        <v>0.48993358260561859</v>
      </c>
      <c r="J8593" s="211">
        <v>0.45216675242633453</v>
      </c>
      <c r="K8593" s="211">
        <v>0.64148693837321835</v>
      </c>
      <c r="L8593" s="211">
        <v>0.2750955428041793</v>
      </c>
      <c r="M8593" s="211">
        <v>0.1001832966607368</v>
      </c>
      <c r="N8593" s="211">
        <v>0.51602490693695646</v>
      </c>
      <c r="O8593" s="211">
        <v>0.64335014902796916</v>
      </c>
      <c r="P8593" s="211">
        <v>6.6127379718677479E-2</v>
      </c>
      <c r="Q8593" s="211">
        <v>8.8257219149762978E-2</v>
      </c>
      <c r="R8593" s="211">
        <v>0.42809911845633769</v>
      </c>
      <c r="S8593" s="211">
        <v>0.35058287772245522</v>
      </c>
      <c r="T8593" s="211">
        <v>0.54459079400191035</v>
      </c>
      <c r="U8593" s="211">
        <v>0.53482932118781812</v>
      </c>
      <c r="V8593" s="211">
        <v>0.12322898374962682</v>
      </c>
      <c r="W8593" s="211">
        <v>0.61830561600849598</v>
      </c>
      <c r="X8593" s="211">
        <v>0.3148331016018362</v>
      </c>
      <c r="Y8593" s="211">
        <v>0.7522859525510498</v>
      </c>
      <c r="Z8593" s="211">
        <v>0.14916771586658797</v>
      </c>
      <c r="AA8593" s="212">
        <v>0.12148601909892945</v>
      </c>
    </row>
    <row r="8594" spans="1:27" x14ac:dyDescent="0.35">
      <c r="A8594" s="210" t="s">
        <v>9270</v>
      </c>
      <c r="B8594" s="217">
        <v>135.18528731336042</v>
      </c>
      <c r="C8594" s="211">
        <v>5.4646572380374868E-2</v>
      </c>
      <c r="D8594" s="211">
        <v>0.12901771599025519</v>
      </c>
      <c r="E8594" s="211">
        <v>7.3259631290861438E-2</v>
      </c>
      <c r="F8594" s="211">
        <v>9.337017973201843E-2</v>
      </c>
      <c r="G8594" s="211">
        <v>0.11828019316874666</v>
      </c>
      <c r="H8594" s="211">
        <v>0.11612940927180729</v>
      </c>
      <c r="I8594" s="211">
        <v>0.45604635250694986</v>
      </c>
      <c r="J8594" s="211">
        <v>0.44670790759788304</v>
      </c>
      <c r="K8594" s="211">
        <v>0.61176241455677927</v>
      </c>
      <c r="L8594" s="211">
        <v>0.26844527269933677</v>
      </c>
      <c r="M8594" s="211">
        <v>9.2707503469828909E-2</v>
      </c>
      <c r="N8594" s="211">
        <v>0.4029809026206761</v>
      </c>
      <c r="O8594" s="211">
        <v>0.63864742191753332</v>
      </c>
      <c r="P8594" s="211">
        <v>6.9021694319332999E-2</v>
      </c>
      <c r="Q8594" s="211">
        <v>8.957338442053854E-2</v>
      </c>
      <c r="R8594" s="211">
        <v>0.41450806252543898</v>
      </c>
      <c r="S8594" s="211">
        <v>0.29916735259839661</v>
      </c>
      <c r="T8594" s="211">
        <v>0.54967173147220827</v>
      </c>
      <c r="U8594" s="211">
        <v>0.39117141088879631</v>
      </c>
      <c r="V8594" s="211">
        <v>0.1124316206962811</v>
      </c>
      <c r="W8594" s="211">
        <v>0.50527925883672642</v>
      </c>
      <c r="X8594" s="211">
        <v>0.31328968234444621</v>
      </c>
      <c r="Y8594" s="211">
        <v>0.68830414280363239</v>
      </c>
      <c r="Z8594" s="211">
        <v>0.14872546582424717</v>
      </c>
      <c r="AA8594" s="212">
        <v>0.1202530984131945</v>
      </c>
    </row>
    <row r="8595" spans="1:27" x14ac:dyDescent="0.35">
      <c r="A8595" s="210" t="s">
        <v>9271</v>
      </c>
      <c r="B8595" s="217">
        <v>131.43094660526464</v>
      </c>
      <c r="C8595" s="211">
        <v>4.8500296840182561E-2</v>
      </c>
      <c r="D8595" s="211">
        <v>0.12750483918489225</v>
      </c>
      <c r="E8595" s="211">
        <v>6.8540183176524758E-2</v>
      </c>
      <c r="F8595" s="211">
        <v>0.11435415979481373</v>
      </c>
      <c r="G8595" s="211">
        <v>0.12137657429417811</v>
      </c>
      <c r="H8595" s="211">
        <v>0.10936717870057767</v>
      </c>
      <c r="I8595" s="211">
        <v>0.51582911098122164</v>
      </c>
      <c r="J8595" s="211">
        <v>0.39656003828750575</v>
      </c>
      <c r="K8595" s="211">
        <v>0.6038261054507027</v>
      </c>
      <c r="L8595" s="211">
        <v>0.27896269590775785</v>
      </c>
      <c r="M8595" s="211">
        <v>0.10947420546540182</v>
      </c>
      <c r="N8595" s="211">
        <v>0.42633289113653472</v>
      </c>
      <c r="O8595" s="211">
        <v>0.63450459869378273</v>
      </c>
      <c r="P8595" s="211">
        <v>6.9363113292129061E-2</v>
      </c>
      <c r="Q8595" s="211">
        <v>8.8994949953202659E-2</v>
      </c>
      <c r="R8595" s="211">
        <v>0.40704057679742794</v>
      </c>
      <c r="S8595" s="211">
        <v>0.35093596724478821</v>
      </c>
      <c r="T8595" s="211">
        <v>0.58030879899721</v>
      </c>
      <c r="U8595" s="211">
        <v>0.33633981275640124</v>
      </c>
      <c r="V8595" s="211">
        <v>6.721060124120537E-2</v>
      </c>
      <c r="W8595" s="211">
        <v>0.49312743058528474</v>
      </c>
      <c r="X8595" s="211">
        <v>0.34890212682527849</v>
      </c>
      <c r="Y8595" s="211">
        <v>0.75182217524363271</v>
      </c>
      <c r="Z8595" s="211">
        <v>0.14438433377535362</v>
      </c>
      <c r="AA8595" s="212">
        <v>0.11148395086435509</v>
      </c>
    </row>
    <row r="8596" spans="1:27" x14ac:dyDescent="0.35">
      <c r="A8596" s="210" t="s">
        <v>9272</v>
      </c>
      <c r="B8596" s="217">
        <v>167.34548588738704</v>
      </c>
      <c r="C8596" s="211">
        <v>5.3289004765133777E-2</v>
      </c>
      <c r="D8596" s="211">
        <v>0.11931314363018253</v>
      </c>
      <c r="E8596" s="211">
        <v>7.55821948171439E-2</v>
      </c>
      <c r="F8596" s="211">
        <v>0.10733871689223903</v>
      </c>
      <c r="G8596" s="211">
        <v>0.1203500774057889</v>
      </c>
      <c r="H8596" s="211">
        <v>0.11768377494446529</v>
      </c>
      <c r="I8596" s="211">
        <v>0.47076493791769253</v>
      </c>
      <c r="J8596" s="211">
        <v>0.43382138426527084</v>
      </c>
      <c r="K8596" s="211">
        <v>0.61081921059238431</v>
      </c>
      <c r="L8596" s="211">
        <v>0.27294042443451649</v>
      </c>
      <c r="M8596" s="211">
        <v>0.10262718556145498</v>
      </c>
      <c r="N8596" s="211">
        <v>0.43486391236773103</v>
      </c>
      <c r="O8596" s="211">
        <v>0.72477190167399952</v>
      </c>
      <c r="P8596" s="211">
        <v>7.4155251598321856E-2</v>
      </c>
      <c r="Q8596" s="211">
        <v>4.1756164895012618E-2</v>
      </c>
      <c r="R8596" s="211">
        <v>0.47081818777421541</v>
      </c>
      <c r="S8596" s="211">
        <v>0.37756451985760009</v>
      </c>
      <c r="T8596" s="211">
        <v>0.60496974376233636</v>
      </c>
      <c r="U8596" s="211">
        <v>0.38678554690932776</v>
      </c>
      <c r="V8596" s="211">
        <v>0.1206818426107715</v>
      </c>
      <c r="W8596" s="211">
        <v>0.5663751817726651</v>
      </c>
      <c r="X8596" s="211">
        <v>0.25423594739861211</v>
      </c>
      <c r="Y8596" s="211">
        <v>0.7371254885980707</v>
      </c>
      <c r="Z8596" s="211">
        <v>0.14463630730744478</v>
      </c>
      <c r="AA8596" s="212">
        <v>0.11684935194471853</v>
      </c>
    </row>
    <row r="8597" spans="1:27" x14ac:dyDescent="0.35">
      <c r="A8597" s="210" t="s">
        <v>9273</v>
      </c>
      <c r="B8597" s="217">
        <v>163.79131710191282</v>
      </c>
      <c r="C8597" s="211">
        <v>6.7892167343710855E-2</v>
      </c>
      <c r="D8597" s="211">
        <v>0.13391337230737438</v>
      </c>
      <c r="E8597" s="211">
        <v>7.2298301310121396E-2</v>
      </c>
      <c r="F8597" s="211">
        <v>8.5404999778668611E-2</v>
      </c>
      <c r="G8597" s="211">
        <v>0.12136636175788502</v>
      </c>
      <c r="H8597" s="211">
        <v>0.12257713409027701</v>
      </c>
      <c r="I8597" s="211">
        <v>0.52091634341103499</v>
      </c>
      <c r="J8597" s="211">
        <v>0.40072689039136128</v>
      </c>
      <c r="K8597" s="211">
        <v>0.62111116157619928</v>
      </c>
      <c r="L8597" s="211">
        <v>0.27238028806867837</v>
      </c>
      <c r="M8597" s="211">
        <v>0.10453767468732994</v>
      </c>
      <c r="N8597" s="211">
        <v>0.37120605702931531</v>
      </c>
      <c r="O8597" s="211">
        <v>0.72565678257258159</v>
      </c>
      <c r="P8597" s="211">
        <v>7.0730563961199672E-2</v>
      </c>
      <c r="Q8597" s="211">
        <v>0.11920808837372071</v>
      </c>
      <c r="R8597" s="211">
        <v>0.43808568038182588</v>
      </c>
      <c r="S8597" s="211">
        <v>0.38390109323216459</v>
      </c>
      <c r="T8597" s="211">
        <v>0.59536784623467431</v>
      </c>
      <c r="U8597" s="211">
        <v>0.51133734368733685</v>
      </c>
      <c r="V8597" s="211">
        <v>0.13130027037669739</v>
      </c>
      <c r="W8597" s="211">
        <v>0.55992236479733015</v>
      </c>
      <c r="X8597" s="211">
        <v>0.29690206143225417</v>
      </c>
      <c r="Y8597" s="211">
        <v>0.56246356070515713</v>
      </c>
      <c r="Z8597" s="211">
        <v>0.14626558773668166</v>
      </c>
      <c r="AA8597" s="212">
        <v>0.11998175718245545</v>
      </c>
    </row>
    <row r="8598" spans="1:27" x14ac:dyDescent="0.35">
      <c r="A8598" s="210" t="s">
        <v>9274</v>
      </c>
      <c r="B8598" s="217">
        <v>125.55271574273601</v>
      </c>
      <c r="C8598" s="211">
        <v>7.454745778792056E-2</v>
      </c>
      <c r="D8598" s="211">
        <v>0.13342863549400463</v>
      </c>
      <c r="E8598" s="211">
        <v>6.902516708420485E-2</v>
      </c>
      <c r="F8598" s="211">
        <v>8.6273653409095125E-2</v>
      </c>
      <c r="G8598" s="211">
        <v>0.12244629829996885</v>
      </c>
      <c r="H8598" s="211">
        <v>0.11085097643820979</v>
      </c>
      <c r="I8598" s="211">
        <v>0.4458792071802154</v>
      </c>
      <c r="J8598" s="211">
        <v>0.41756527213695338</v>
      </c>
      <c r="K8598" s="211">
        <v>0.58171197218301951</v>
      </c>
      <c r="L8598" s="211">
        <v>0.27788399392275431</v>
      </c>
      <c r="M8598" s="211">
        <v>7.7140492997756507E-2</v>
      </c>
      <c r="N8598" s="211">
        <v>0.4552585483363325</v>
      </c>
      <c r="O8598" s="211">
        <v>0.58913146100897218</v>
      </c>
      <c r="P8598" s="211">
        <v>6.8468107481561888E-2</v>
      </c>
      <c r="Q8598" s="211">
        <v>0.1021837356140501</v>
      </c>
      <c r="R8598" s="211">
        <v>0.4299319411679845</v>
      </c>
      <c r="S8598" s="211">
        <v>0.43993696179194314</v>
      </c>
      <c r="T8598" s="211">
        <v>0.57978771905168869</v>
      </c>
      <c r="U8598" s="211">
        <v>0.41457878368911616</v>
      </c>
      <c r="V8598" s="211">
        <v>8.967925048455086E-2</v>
      </c>
      <c r="W8598" s="211">
        <v>0.52888584076779044</v>
      </c>
      <c r="X8598" s="211">
        <v>0.39771550849676918</v>
      </c>
      <c r="Y8598" s="211">
        <v>0.66660444034879218</v>
      </c>
      <c r="Z8598" s="211">
        <v>0.14127836201872743</v>
      </c>
      <c r="AA8598" s="212">
        <v>0.11762182985582316</v>
      </c>
    </row>
    <row r="8599" spans="1:27" x14ac:dyDescent="0.35">
      <c r="A8599" s="210" t="s">
        <v>9275</v>
      </c>
      <c r="B8599" s="217">
        <v>120.29909324968965</v>
      </c>
      <c r="C8599" s="211">
        <v>7.0886939470726038E-2</v>
      </c>
      <c r="D8599" s="211">
        <v>0.11656046274614881</v>
      </c>
      <c r="E8599" s="211">
        <v>8.1046680737025631E-2</v>
      </c>
      <c r="F8599" s="211">
        <v>0.11267708211273719</v>
      </c>
      <c r="G8599" s="211">
        <v>0.12359520431845454</v>
      </c>
      <c r="H8599" s="211">
        <v>0.11182135970467387</v>
      </c>
      <c r="I8599" s="211">
        <v>0.4745379415291433</v>
      </c>
      <c r="J8599" s="211">
        <v>0.40048050181686334</v>
      </c>
      <c r="K8599" s="211">
        <v>0.62515648622357323</v>
      </c>
      <c r="L8599" s="211">
        <v>0.28068940123182751</v>
      </c>
      <c r="M8599" s="211">
        <v>0.10680348838069995</v>
      </c>
      <c r="N8599" s="211">
        <v>0.52855014933571609</v>
      </c>
      <c r="O8599" s="211">
        <v>0.62532176726292499</v>
      </c>
      <c r="P8599" s="211">
        <v>6.6675101824269722E-2</v>
      </c>
      <c r="Q8599" s="211">
        <v>0.11092963567927769</v>
      </c>
      <c r="R8599" s="211">
        <v>0.38918367310907881</v>
      </c>
      <c r="S8599" s="211">
        <v>0.3875286076629082</v>
      </c>
      <c r="T8599" s="211">
        <v>0.54287033655403649</v>
      </c>
      <c r="U8599" s="211">
        <v>0.43565936962062579</v>
      </c>
      <c r="V8599" s="211">
        <v>5.7007879894413083E-2</v>
      </c>
      <c r="W8599" s="211">
        <v>0.51108139921782503</v>
      </c>
      <c r="X8599" s="211">
        <v>0.28996103887075192</v>
      </c>
      <c r="Y8599" s="211">
        <v>0.65119250936726858</v>
      </c>
      <c r="Z8599" s="211">
        <v>0.14746579172201935</v>
      </c>
      <c r="AA8599" s="212">
        <v>0.1220514790256424</v>
      </c>
    </row>
    <row r="8600" spans="1:27" x14ac:dyDescent="0.35">
      <c r="A8600" s="210" t="s">
        <v>9276</v>
      </c>
      <c r="B8600" s="217">
        <v>177.31945341415619</v>
      </c>
      <c r="C8600" s="211">
        <v>5.5631677367497967E-2</v>
      </c>
      <c r="D8600" s="211">
        <v>0.12954793574331519</v>
      </c>
      <c r="E8600" s="211">
        <v>6.9951401482068465E-2</v>
      </c>
      <c r="F8600" s="211">
        <v>0.10334034486133284</v>
      </c>
      <c r="G8600" s="211">
        <v>0.11536734932008098</v>
      </c>
      <c r="H8600" s="211">
        <v>0.11342014376493872</v>
      </c>
      <c r="I8600" s="211">
        <v>0.50995881664663667</v>
      </c>
      <c r="J8600" s="211">
        <v>0.44875500770348342</v>
      </c>
      <c r="K8600" s="211">
        <v>0.57729183237691739</v>
      </c>
      <c r="L8600" s="211">
        <v>0.27764095843863901</v>
      </c>
      <c r="M8600" s="211">
        <v>9.039336676752785E-2</v>
      </c>
      <c r="N8600" s="211">
        <v>0.44640453205244213</v>
      </c>
      <c r="O8600" s="211">
        <v>0.79605609679528944</v>
      </c>
      <c r="P8600" s="211">
        <v>6.5337841676075162E-2</v>
      </c>
      <c r="Q8600" s="211">
        <v>7.741249718617238E-2</v>
      </c>
      <c r="R8600" s="211">
        <v>0.4397415906689095</v>
      </c>
      <c r="S8600" s="211">
        <v>0.29875337765865967</v>
      </c>
      <c r="T8600" s="211">
        <v>0.56915993324662839</v>
      </c>
      <c r="U8600" s="211">
        <v>0.52880575840729682</v>
      </c>
      <c r="V8600" s="211">
        <v>0.14663627331824727</v>
      </c>
      <c r="W8600" s="211">
        <v>0.52697957907719672</v>
      </c>
      <c r="X8600" s="211">
        <v>0.41773206571963367</v>
      </c>
      <c r="Y8600" s="211">
        <v>0.72658571015627538</v>
      </c>
      <c r="Z8600" s="211">
        <v>0.14640700100122206</v>
      </c>
      <c r="AA8600" s="212">
        <v>0.11416343401839335</v>
      </c>
    </row>
    <row r="8601" spans="1:27" x14ac:dyDescent="0.35">
      <c r="A8601" s="210" t="s">
        <v>9277</v>
      </c>
      <c r="B8601" s="217">
        <v>160.98287341906988</v>
      </c>
      <c r="C8601" s="211">
        <v>6.7876707923909457E-2</v>
      </c>
      <c r="D8601" s="211">
        <v>0.12345547935395668</v>
      </c>
      <c r="E8601" s="211">
        <v>7.7537996320765717E-2</v>
      </c>
      <c r="F8601" s="211">
        <v>9.3929238982408195E-2</v>
      </c>
      <c r="G8601" s="211">
        <v>0.11483267526843373</v>
      </c>
      <c r="H8601" s="211">
        <v>0.10109170768438008</v>
      </c>
      <c r="I8601" s="211">
        <v>0.52072102521986197</v>
      </c>
      <c r="J8601" s="211">
        <v>0.4910079810425213</v>
      </c>
      <c r="K8601" s="211">
        <v>0.60921317139651254</v>
      </c>
      <c r="L8601" s="211">
        <v>0.28308812617764717</v>
      </c>
      <c r="M8601" s="211">
        <v>0.10906043808691801</v>
      </c>
      <c r="N8601" s="211">
        <v>0.58640430245529207</v>
      </c>
      <c r="O8601" s="211">
        <v>0.59864578421044057</v>
      </c>
      <c r="P8601" s="211">
        <v>7.0140716350216334E-2</v>
      </c>
      <c r="Q8601" s="211">
        <v>9.7813353552980625E-2</v>
      </c>
      <c r="R8601" s="211">
        <v>0.40683652257052655</v>
      </c>
      <c r="S8601" s="211">
        <v>0.38327413481003142</v>
      </c>
      <c r="T8601" s="211">
        <v>0.52805507283270159</v>
      </c>
      <c r="U8601" s="211">
        <v>0.39801437353747893</v>
      </c>
      <c r="V8601" s="211">
        <v>0.14493663776166746</v>
      </c>
      <c r="W8601" s="211">
        <v>0.51229288584388966</v>
      </c>
      <c r="X8601" s="211">
        <v>0.30157571622109641</v>
      </c>
      <c r="Y8601" s="211">
        <v>0.61527538922082525</v>
      </c>
      <c r="Z8601" s="211">
        <v>0.14957728257164488</v>
      </c>
      <c r="AA8601" s="212">
        <v>0.12095644765252356</v>
      </c>
    </row>
    <row r="8602" spans="1:27" x14ac:dyDescent="0.35">
      <c r="A8602" s="210" t="s">
        <v>9278</v>
      </c>
      <c r="B8602" s="217">
        <v>121.94734490340639</v>
      </c>
      <c r="C8602" s="211">
        <v>7.2682593898298509E-2</v>
      </c>
      <c r="D8602" s="211">
        <v>0.12807133194335762</v>
      </c>
      <c r="E8602" s="211">
        <v>8.5515344096465482E-2</v>
      </c>
      <c r="F8602" s="211">
        <v>0.10770979901188293</v>
      </c>
      <c r="G8602" s="211">
        <v>0.11584752824384469</v>
      </c>
      <c r="H8602" s="211">
        <v>0.12680737505560877</v>
      </c>
      <c r="I8602" s="211">
        <v>0.47908524422625454</v>
      </c>
      <c r="J8602" s="211">
        <v>0.46848813209754675</v>
      </c>
      <c r="K8602" s="211">
        <v>0.59033179303570626</v>
      </c>
      <c r="L8602" s="211">
        <v>0.27746107021847688</v>
      </c>
      <c r="M8602" s="211">
        <v>8.7198973877816971E-2</v>
      </c>
      <c r="N8602" s="211">
        <v>0.47029020599260674</v>
      </c>
      <c r="O8602" s="211">
        <v>0.62584738655388417</v>
      </c>
      <c r="P8602" s="211">
        <v>6.7709800369236572E-2</v>
      </c>
      <c r="Q8602" s="211">
        <v>4.7744953332572726E-2</v>
      </c>
      <c r="R8602" s="211">
        <v>0.36936823318184209</v>
      </c>
      <c r="S8602" s="211">
        <v>0.33230017673648443</v>
      </c>
      <c r="T8602" s="211">
        <v>0.56871402602555832</v>
      </c>
      <c r="U8602" s="211">
        <v>0.452470848184515</v>
      </c>
      <c r="V8602" s="211">
        <v>5.4453101436469309E-2</v>
      </c>
      <c r="W8602" s="211">
        <v>0.56726855329825498</v>
      </c>
      <c r="X8602" s="211">
        <v>0.39434121541518657</v>
      </c>
      <c r="Y8602" s="211">
        <v>0.67787008196874843</v>
      </c>
      <c r="Z8602" s="211">
        <v>0.14858541739139003</v>
      </c>
      <c r="AA8602" s="212">
        <v>0.11644306335745896</v>
      </c>
    </row>
    <row r="8603" spans="1:27" x14ac:dyDescent="0.35">
      <c r="A8603" s="210" t="s">
        <v>9279</v>
      </c>
      <c r="B8603" s="217">
        <v>153.98552193771496</v>
      </c>
      <c r="C8603" s="211">
        <v>6.9306917866392648E-2</v>
      </c>
      <c r="D8603" s="211">
        <v>0.12519715870754633</v>
      </c>
      <c r="E8603" s="211">
        <v>8.0061892793828637E-2</v>
      </c>
      <c r="F8603" s="211">
        <v>8.7543728502660623E-2</v>
      </c>
      <c r="G8603" s="211">
        <v>0.12470561725408889</v>
      </c>
      <c r="H8603" s="211">
        <v>0.11249401231495228</v>
      </c>
      <c r="I8603" s="211">
        <v>0.51591313883836865</v>
      </c>
      <c r="J8603" s="211">
        <v>0.44669084901370926</v>
      </c>
      <c r="K8603" s="211">
        <v>0.64590940163464183</v>
      </c>
      <c r="L8603" s="211">
        <v>0.27232096118290405</v>
      </c>
      <c r="M8603" s="211">
        <v>9.6036010760070317E-2</v>
      </c>
      <c r="N8603" s="211">
        <v>0.35645711607240327</v>
      </c>
      <c r="O8603" s="211">
        <v>0.64222780422933434</v>
      </c>
      <c r="P8603" s="211">
        <v>7.2061133529950208E-2</v>
      </c>
      <c r="Q8603" s="211">
        <v>7.1056393689389152E-2</v>
      </c>
      <c r="R8603" s="211">
        <v>0.47682390002132902</v>
      </c>
      <c r="S8603" s="211">
        <v>0.34046678408448283</v>
      </c>
      <c r="T8603" s="211">
        <v>0.61422410203621614</v>
      </c>
      <c r="U8603" s="211">
        <v>0.46751781994485198</v>
      </c>
      <c r="V8603" s="211">
        <v>0.13457598321954861</v>
      </c>
      <c r="W8603" s="211">
        <v>0.56025187973998336</v>
      </c>
      <c r="X8603" s="211">
        <v>0.35772010734882942</v>
      </c>
      <c r="Y8603" s="211">
        <v>0.59167154801197575</v>
      </c>
      <c r="Z8603" s="211">
        <v>0.14959246753491112</v>
      </c>
      <c r="AA8603" s="212">
        <v>0.12344977149742657</v>
      </c>
    </row>
    <row r="8604" spans="1:27" x14ac:dyDescent="0.35">
      <c r="A8604" s="210" t="s">
        <v>9280</v>
      </c>
      <c r="B8604" s="217">
        <v>127.5623349196398</v>
      </c>
      <c r="C8604" s="211">
        <v>4.9095179802958779E-2</v>
      </c>
      <c r="D8604" s="211">
        <v>0.11553896875054945</v>
      </c>
      <c r="E8604" s="211">
        <v>7.5745921084694537E-2</v>
      </c>
      <c r="F8604" s="211">
        <v>0.10528301443569546</v>
      </c>
      <c r="G8604" s="211">
        <v>0.11926393881599404</v>
      </c>
      <c r="H8604" s="211">
        <v>0.10749588144843802</v>
      </c>
      <c r="I8604" s="211">
        <v>0.4976645795557002</v>
      </c>
      <c r="J8604" s="211">
        <v>0.39849366202952813</v>
      </c>
      <c r="K8604" s="211">
        <v>0.63615695348777657</v>
      </c>
      <c r="L8604" s="211">
        <v>0.27461338039252059</v>
      </c>
      <c r="M8604" s="211">
        <v>9.6684917758462621E-2</v>
      </c>
      <c r="N8604" s="211">
        <v>0.36452725427968014</v>
      </c>
      <c r="O8604" s="211">
        <v>0.65725387840293648</v>
      </c>
      <c r="P8604" s="211">
        <v>7.2853232613267052E-2</v>
      </c>
      <c r="Q8604" s="211">
        <v>0.11583506185772456</v>
      </c>
      <c r="R8604" s="211">
        <v>0.46194412001078855</v>
      </c>
      <c r="S8604" s="211">
        <v>0.37478519908980945</v>
      </c>
      <c r="T8604" s="211">
        <v>0.52969628058250984</v>
      </c>
      <c r="U8604" s="211">
        <v>0.44134084650355632</v>
      </c>
      <c r="V8604" s="211">
        <v>5.5079319468286536E-2</v>
      </c>
      <c r="W8604" s="211">
        <v>0.60837264418484593</v>
      </c>
      <c r="X8604" s="211">
        <v>0.32564878809950609</v>
      </c>
      <c r="Y8604" s="211">
        <v>0.68202467486971952</v>
      </c>
      <c r="Z8604" s="211">
        <v>0.14928565824648238</v>
      </c>
      <c r="AA8604" s="212">
        <v>0.1153389751719274</v>
      </c>
    </row>
    <row r="8605" spans="1:27" x14ac:dyDescent="0.35">
      <c r="A8605" s="210" t="s">
        <v>9281</v>
      </c>
      <c r="B8605" s="217">
        <v>114.40234638764399</v>
      </c>
      <c r="C8605" s="211">
        <v>6.8943158282083458E-2</v>
      </c>
      <c r="D8605" s="211">
        <v>0.12352988772459551</v>
      </c>
      <c r="E8605" s="211">
        <v>7.4774969222874133E-2</v>
      </c>
      <c r="F8605" s="211">
        <v>9.9412312363578004E-2</v>
      </c>
      <c r="G8605" s="211">
        <v>0.11581968718172567</v>
      </c>
      <c r="H8605" s="211">
        <v>0.11475829684117905</v>
      </c>
      <c r="I8605" s="211">
        <v>0.45970338121689663</v>
      </c>
      <c r="J8605" s="211">
        <v>0.437304409839467</v>
      </c>
      <c r="K8605" s="211">
        <v>0.62472101720729911</v>
      </c>
      <c r="L8605" s="211">
        <v>0.27012146475684029</v>
      </c>
      <c r="M8605" s="211">
        <v>9.6920497934874728E-2</v>
      </c>
      <c r="N8605" s="211">
        <v>0.50406275235395503</v>
      </c>
      <c r="O8605" s="211">
        <v>0.59500289789814576</v>
      </c>
      <c r="P8605" s="211">
        <v>6.4076031805630235E-2</v>
      </c>
      <c r="Q8605" s="211">
        <v>6.8896287703481177E-2</v>
      </c>
      <c r="R8605" s="211">
        <v>0.45973745012558059</v>
      </c>
      <c r="S8605" s="211">
        <v>0.28555308305297517</v>
      </c>
      <c r="T8605" s="211">
        <v>0.59631300631019568</v>
      </c>
      <c r="U8605" s="211">
        <v>0.4533694818905194</v>
      </c>
      <c r="V8605" s="211">
        <v>6.7607326042679189E-2</v>
      </c>
      <c r="W8605" s="211">
        <v>0.52737755412895337</v>
      </c>
      <c r="X8605" s="211">
        <v>0.24597253350462139</v>
      </c>
      <c r="Y8605" s="211">
        <v>0.66856925864752936</v>
      </c>
      <c r="Z8605" s="211">
        <v>0.14618981249144283</v>
      </c>
      <c r="AA8605" s="212">
        <v>0.12679185892574696</v>
      </c>
    </row>
    <row r="8606" spans="1:27" x14ac:dyDescent="0.35">
      <c r="A8606" s="210" t="s">
        <v>9282</v>
      </c>
      <c r="B8606" s="217">
        <v>131.90104687936878</v>
      </c>
      <c r="C8606" s="211">
        <v>7.2733295224804734E-2</v>
      </c>
      <c r="D8606" s="211">
        <v>0.12267088103720011</v>
      </c>
      <c r="E8606" s="211">
        <v>8.0529069761310065E-2</v>
      </c>
      <c r="F8606" s="211">
        <v>7.3841088797328799E-2</v>
      </c>
      <c r="G8606" s="211">
        <v>0.12067350236874508</v>
      </c>
      <c r="H8606" s="211">
        <v>0.11676974260486792</v>
      </c>
      <c r="I8606" s="211">
        <v>0.42267474319025061</v>
      </c>
      <c r="J8606" s="211">
        <v>0.45557443778855172</v>
      </c>
      <c r="K8606" s="211">
        <v>0.60078111549303881</v>
      </c>
      <c r="L8606" s="211">
        <v>0.27640236303524846</v>
      </c>
      <c r="M8606" s="211">
        <v>9.1409285095413864E-2</v>
      </c>
      <c r="N8606" s="211">
        <v>0.46790507428961492</v>
      </c>
      <c r="O8606" s="211">
        <v>0.67514835514838567</v>
      </c>
      <c r="P8606" s="211">
        <v>6.3449265281639369E-2</v>
      </c>
      <c r="Q8606" s="211">
        <v>0.10923416506644096</v>
      </c>
      <c r="R8606" s="211">
        <v>0.38372032442910553</v>
      </c>
      <c r="S8606" s="211">
        <v>0.32074107695383991</v>
      </c>
      <c r="T8606" s="211">
        <v>0.51698778428739089</v>
      </c>
      <c r="U8606" s="211">
        <v>0.466535971219739</v>
      </c>
      <c r="V8606" s="211">
        <v>9.761181478520066E-2</v>
      </c>
      <c r="W8606" s="211">
        <v>0.55469959243861666</v>
      </c>
      <c r="X8606" s="211">
        <v>0.25576548635916813</v>
      </c>
      <c r="Y8606" s="211">
        <v>0.64486079424257059</v>
      </c>
      <c r="Z8606" s="211">
        <v>0.14620364851428991</v>
      </c>
      <c r="AA8606" s="212">
        <v>0.11954115461404227</v>
      </c>
    </row>
    <row r="8607" spans="1:27" x14ac:dyDescent="0.35">
      <c r="A8607" s="210" t="s">
        <v>9283</v>
      </c>
      <c r="B8607" s="217">
        <v>149.04227366854994</v>
      </c>
      <c r="C8607" s="211">
        <v>5.9802632292343089E-2</v>
      </c>
      <c r="D8607" s="211">
        <v>0.12435243927557897</v>
      </c>
      <c r="E8607" s="211">
        <v>8.2408808852610274E-2</v>
      </c>
      <c r="F8607" s="211">
        <v>0.11299203959532729</v>
      </c>
      <c r="G8607" s="211">
        <v>0.11548818654030377</v>
      </c>
      <c r="H8607" s="211">
        <v>0.1265454931366605</v>
      </c>
      <c r="I8607" s="211">
        <v>0.43539883465446727</v>
      </c>
      <c r="J8607" s="211">
        <v>0.45345294219884613</v>
      </c>
      <c r="K8607" s="211">
        <v>0.63463701353597246</v>
      </c>
      <c r="L8607" s="211">
        <v>0.2730063573394389</v>
      </c>
      <c r="M8607" s="211">
        <v>9.5403121432363056E-2</v>
      </c>
      <c r="N8607" s="211">
        <v>0.49383635015807492</v>
      </c>
      <c r="O8607" s="211">
        <v>0.67621843706653162</v>
      </c>
      <c r="P8607" s="211">
        <v>6.7479698881164618E-2</v>
      </c>
      <c r="Q8607" s="211">
        <v>6.01074495143646E-2</v>
      </c>
      <c r="R8607" s="211">
        <v>0.45864567189142802</v>
      </c>
      <c r="S8607" s="211">
        <v>0.28850520112929934</v>
      </c>
      <c r="T8607" s="211">
        <v>0.57842776356100312</v>
      </c>
      <c r="U8607" s="211">
        <v>0.39131104396066313</v>
      </c>
      <c r="V8607" s="211">
        <v>0.10403323050452963</v>
      </c>
      <c r="W8607" s="211">
        <v>0.52261536280465248</v>
      </c>
      <c r="X8607" s="211">
        <v>0.40148121831512568</v>
      </c>
      <c r="Y8607" s="211">
        <v>0.65404980054106399</v>
      </c>
      <c r="Z8607" s="211">
        <v>0.14648323720310893</v>
      </c>
      <c r="AA8607" s="212">
        <v>0.1141981593921266</v>
      </c>
    </row>
    <row r="8608" spans="1:27" x14ac:dyDescent="0.35">
      <c r="A8608" s="210" t="s">
        <v>9284</v>
      </c>
      <c r="B8608" s="217">
        <v>128.15079646398618</v>
      </c>
      <c r="C8608" s="211">
        <v>7.6510262921372779E-2</v>
      </c>
      <c r="D8608" s="211">
        <v>0.13031660295197001</v>
      </c>
      <c r="E8608" s="211">
        <v>7.2452419008935232E-2</v>
      </c>
      <c r="F8608" s="211">
        <v>9.8104210252024412E-2</v>
      </c>
      <c r="G8608" s="211">
        <v>0.11716614036702769</v>
      </c>
      <c r="H8608" s="211">
        <v>0.12683149801945054</v>
      </c>
      <c r="I8608" s="211">
        <v>0.49448388452258868</v>
      </c>
      <c r="J8608" s="211">
        <v>0.46942819235372346</v>
      </c>
      <c r="K8608" s="211">
        <v>0.59127177604225789</v>
      </c>
      <c r="L8608" s="211">
        <v>0.27356398663789339</v>
      </c>
      <c r="M8608" s="211">
        <v>9.6619879391574251E-2</v>
      </c>
      <c r="N8608" s="211">
        <v>0.37700922533728659</v>
      </c>
      <c r="O8608" s="211">
        <v>0.75367865740735573</v>
      </c>
      <c r="P8608" s="211">
        <v>6.9885796682180146E-2</v>
      </c>
      <c r="Q8608" s="211">
        <v>0.10466619352318476</v>
      </c>
      <c r="R8608" s="211">
        <v>0.35199989909107388</v>
      </c>
      <c r="S8608" s="211">
        <v>0.32614667747729864</v>
      </c>
      <c r="T8608" s="211">
        <v>0.48431215123741678</v>
      </c>
      <c r="U8608" s="211">
        <v>0.35800742565416049</v>
      </c>
      <c r="V8608" s="211">
        <v>8.738615093473856E-2</v>
      </c>
      <c r="W8608" s="211">
        <v>0.58340296581353179</v>
      </c>
      <c r="X8608" s="211">
        <v>0.41953979927363499</v>
      </c>
      <c r="Y8608" s="211">
        <v>0.68882894643474368</v>
      </c>
      <c r="Z8608" s="211">
        <v>0.14189521696362445</v>
      </c>
      <c r="AA8608" s="212">
        <v>0.11846224000426406</v>
      </c>
    </row>
    <row r="8609" spans="1:27" x14ac:dyDescent="0.35">
      <c r="A8609" s="210" t="s">
        <v>9285</v>
      </c>
      <c r="B8609" s="217">
        <v>152.64929985187959</v>
      </c>
      <c r="C8609" s="211">
        <v>8.3017759159263627E-2</v>
      </c>
      <c r="D8609" s="211">
        <v>0.12169191776251423</v>
      </c>
      <c r="E8609" s="211">
        <v>8.4700081351408538E-2</v>
      </c>
      <c r="F8609" s="211">
        <v>0.10401358006115632</v>
      </c>
      <c r="G8609" s="211">
        <v>0.12243650553037759</v>
      </c>
      <c r="H8609" s="211">
        <v>0.11085297581998484</v>
      </c>
      <c r="I8609" s="211">
        <v>0.49343800291415385</v>
      </c>
      <c r="J8609" s="211">
        <v>0.40247104526892885</v>
      </c>
      <c r="K8609" s="211">
        <v>0.54053682337601228</v>
      </c>
      <c r="L8609" s="211">
        <v>0.2733147999201061</v>
      </c>
      <c r="M8609" s="211">
        <v>8.9058184012397387E-2</v>
      </c>
      <c r="N8609" s="211">
        <v>0.43139885892567376</v>
      </c>
      <c r="O8609" s="211">
        <v>0.67288010907699181</v>
      </c>
      <c r="P8609" s="211">
        <v>6.4529423424876234E-2</v>
      </c>
      <c r="Q8609" s="211">
        <v>6.5232199568931531E-2</v>
      </c>
      <c r="R8609" s="211">
        <v>0.46684565408540907</v>
      </c>
      <c r="S8609" s="211">
        <v>0.2543963275178085</v>
      </c>
      <c r="T8609" s="211">
        <v>0.50255761057421855</v>
      </c>
      <c r="U8609" s="211">
        <v>0.50095190966617498</v>
      </c>
      <c r="V8609" s="211">
        <v>0.14792678986319532</v>
      </c>
      <c r="W8609" s="211">
        <v>0.56362588425617366</v>
      </c>
      <c r="X8609" s="211">
        <v>0.35080872178493638</v>
      </c>
      <c r="Y8609" s="211">
        <v>0.58985557544024037</v>
      </c>
      <c r="Z8609" s="211">
        <v>0.14151351202928236</v>
      </c>
      <c r="AA8609" s="212">
        <v>0.11442701697614929</v>
      </c>
    </row>
    <row r="8610" spans="1:27" x14ac:dyDescent="0.35">
      <c r="A8610" s="210" t="s">
        <v>9286</v>
      </c>
      <c r="B8610" s="217">
        <v>119.17319113547417</v>
      </c>
      <c r="C8610" s="211">
        <v>6.2956966209874565E-2</v>
      </c>
      <c r="D8610" s="211">
        <v>0.13285083945303386</v>
      </c>
      <c r="E8610" s="211">
        <v>8.1978294110334096E-2</v>
      </c>
      <c r="F8610" s="211">
        <v>9.9932289993822282E-2</v>
      </c>
      <c r="G8610" s="211">
        <v>0.11941239191725714</v>
      </c>
      <c r="H8610" s="211">
        <v>0.10269537218035575</v>
      </c>
      <c r="I8610" s="211">
        <v>0.51180078614328139</v>
      </c>
      <c r="J8610" s="211">
        <v>0.44643889787046692</v>
      </c>
      <c r="K8610" s="211">
        <v>0.54734213820533251</v>
      </c>
      <c r="L8610" s="211">
        <v>0.27142343942983194</v>
      </c>
      <c r="M8610" s="211">
        <v>9.4775337005492483E-2</v>
      </c>
      <c r="N8610" s="211">
        <v>0.39725797371280724</v>
      </c>
      <c r="O8610" s="211">
        <v>0.68692565473921607</v>
      </c>
      <c r="P8610" s="211">
        <v>7.0161961651143537E-2</v>
      </c>
      <c r="Q8610" s="211">
        <v>4.7778207008454615E-2</v>
      </c>
      <c r="R8610" s="211">
        <v>0.49181206504963632</v>
      </c>
      <c r="S8610" s="211">
        <v>0.25952541403910584</v>
      </c>
      <c r="T8610" s="211">
        <v>0.55081738855032558</v>
      </c>
      <c r="U8610" s="211">
        <v>0.40947190379527293</v>
      </c>
      <c r="V8610" s="211">
        <v>7.5590470418178804E-2</v>
      </c>
      <c r="W8610" s="211">
        <v>0.5351469943834879</v>
      </c>
      <c r="X8610" s="211">
        <v>0.28536019179336553</v>
      </c>
      <c r="Y8610" s="211">
        <v>0.57506421311458567</v>
      </c>
      <c r="Z8610" s="211">
        <v>0.14691559022020179</v>
      </c>
      <c r="AA8610" s="212">
        <v>0.12000267264657154</v>
      </c>
    </row>
    <row r="8611" spans="1:27" x14ac:dyDescent="0.35">
      <c r="A8611" s="210" t="s">
        <v>9287</v>
      </c>
      <c r="B8611" s="217">
        <v>167.92126615111701</v>
      </c>
      <c r="C8611" s="211">
        <v>6.8305527763975485E-2</v>
      </c>
      <c r="D8611" s="211">
        <v>0.12934261840524949</v>
      </c>
      <c r="E8611" s="211">
        <v>7.8813677342990246E-2</v>
      </c>
      <c r="F8611" s="211">
        <v>8.5045251478127609E-2</v>
      </c>
      <c r="G8611" s="211">
        <v>0.11771104688331857</v>
      </c>
      <c r="H8611" s="211">
        <v>0.11704313649924727</v>
      </c>
      <c r="I8611" s="211">
        <v>0.42682743292988412</v>
      </c>
      <c r="J8611" s="211">
        <v>0.45577144102066924</v>
      </c>
      <c r="K8611" s="211">
        <v>0.64473848925296395</v>
      </c>
      <c r="L8611" s="211">
        <v>0.27652311774803895</v>
      </c>
      <c r="M8611" s="211">
        <v>9.905835339559077E-2</v>
      </c>
      <c r="N8611" s="211">
        <v>0.50178411397941591</v>
      </c>
      <c r="O8611" s="211">
        <v>0.74785701575936925</v>
      </c>
      <c r="P8611" s="211">
        <v>6.64877852067597E-2</v>
      </c>
      <c r="Q8611" s="211">
        <v>9.6647587808780425E-2</v>
      </c>
      <c r="R8611" s="211">
        <v>0.45215587336384727</v>
      </c>
      <c r="S8611" s="211">
        <v>0.40061742497360464</v>
      </c>
      <c r="T8611" s="211">
        <v>0.51498025585020502</v>
      </c>
      <c r="U8611" s="211">
        <v>0.47137981434989362</v>
      </c>
      <c r="V8611" s="211">
        <v>0.10938797293807384</v>
      </c>
      <c r="W8611" s="211">
        <v>0.4704815604312278</v>
      </c>
      <c r="X8611" s="211">
        <v>0.41150872781312342</v>
      </c>
      <c r="Y8611" s="211">
        <v>0.77581767751940789</v>
      </c>
      <c r="Z8611" s="211">
        <v>0.14749625336926575</v>
      </c>
      <c r="AA8611" s="212">
        <v>0.11733475119034777</v>
      </c>
    </row>
    <row r="8612" spans="1:27" x14ac:dyDescent="0.35">
      <c r="A8612" s="210" t="s">
        <v>9288</v>
      </c>
      <c r="B8612" s="217">
        <v>159.31469145891606</v>
      </c>
      <c r="C8612" s="211">
        <v>6.4858923373318902E-2</v>
      </c>
      <c r="D8612" s="211">
        <v>0.12556733292156438</v>
      </c>
      <c r="E8612" s="211">
        <v>7.5812898627236891E-2</v>
      </c>
      <c r="F8612" s="211">
        <v>7.7820503678996261E-2</v>
      </c>
      <c r="G8612" s="211">
        <v>0.11645584820817702</v>
      </c>
      <c r="H8612" s="211">
        <v>0.1056949885587113</v>
      </c>
      <c r="I8612" s="211">
        <v>0.45652565917542809</v>
      </c>
      <c r="J8612" s="211">
        <v>0.4125381452508094</v>
      </c>
      <c r="K8612" s="211">
        <v>0.61606049566575516</v>
      </c>
      <c r="L8612" s="211">
        <v>0.27042611317657783</v>
      </c>
      <c r="M8612" s="211">
        <v>7.9946329568521698E-2</v>
      </c>
      <c r="N8612" s="211">
        <v>0.41571704434187629</v>
      </c>
      <c r="O8612" s="211">
        <v>0.69273071346738824</v>
      </c>
      <c r="P8612" s="211">
        <v>6.6705646942521318E-2</v>
      </c>
      <c r="Q8612" s="211">
        <v>9.6048308536778329E-2</v>
      </c>
      <c r="R8612" s="211">
        <v>0.3973619033645332</v>
      </c>
      <c r="S8612" s="211">
        <v>0.38625295357332701</v>
      </c>
      <c r="T8612" s="211">
        <v>0.54704371478673164</v>
      </c>
      <c r="U8612" s="211">
        <v>0.54695106243579783</v>
      </c>
      <c r="V8612" s="211">
        <v>0.14099996948139759</v>
      </c>
      <c r="W8612" s="211">
        <v>0.4996590634499809</v>
      </c>
      <c r="X8612" s="211">
        <v>0.34597373760794276</v>
      </c>
      <c r="Y8612" s="211">
        <v>0.72138802910376387</v>
      </c>
      <c r="Z8612" s="211">
        <v>0.14461486945465607</v>
      </c>
      <c r="AA8612" s="212">
        <v>0.12179414954385591</v>
      </c>
    </row>
    <row r="8613" spans="1:27" x14ac:dyDescent="0.35">
      <c r="A8613" s="210" t="s">
        <v>9289</v>
      </c>
      <c r="B8613" s="217">
        <v>138.11160490970553</v>
      </c>
      <c r="C8613" s="211">
        <v>7.1018495836204731E-2</v>
      </c>
      <c r="D8613" s="211">
        <v>0.12829033600501086</v>
      </c>
      <c r="E8613" s="211">
        <v>7.3354761769330618E-2</v>
      </c>
      <c r="F8613" s="211">
        <v>8.1619865391480931E-2</v>
      </c>
      <c r="G8613" s="211">
        <v>0.12439572660185429</v>
      </c>
      <c r="H8613" s="211">
        <v>0.11109009883781798</v>
      </c>
      <c r="I8613" s="211">
        <v>0.49067033794213849</v>
      </c>
      <c r="J8613" s="211">
        <v>0.47504677654506455</v>
      </c>
      <c r="K8613" s="211">
        <v>0.56491496120050444</v>
      </c>
      <c r="L8613" s="211">
        <v>0.27713681019984931</v>
      </c>
      <c r="M8613" s="211">
        <v>0.11875755048725505</v>
      </c>
      <c r="N8613" s="211">
        <v>0.40948583624472823</v>
      </c>
      <c r="O8613" s="211">
        <v>0.77177662357623666</v>
      </c>
      <c r="P8613" s="211">
        <v>7.1915532742626895E-2</v>
      </c>
      <c r="Q8613" s="211">
        <v>5.3095620208205671E-2</v>
      </c>
      <c r="R8613" s="211">
        <v>0.38802617242915344</v>
      </c>
      <c r="S8613" s="211">
        <v>0.31066567813178825</v>
      </c>
      <c r="T8613" s="211">
        <v>0.59824097037333568</v>
      </c>
      <c r="U8613" s="211">
        <v>0.48633546084044565</v>
      </c>
      <c r="V8613" s="211">
        <v>8.280779871715406E-2</v>
      </c>
      <c r="W8613" s="211">
        <v>0.52788614432090919</v>
      </c>
      <c r="X8613" s="211">
        <v>0.32428554774805352</v>
      </c>
      <c r="Y8613" s="211">
        <v>0.57154532132752567</v>
      </c>
      <c r="Z8613" s="211">
        <v>0.14917012975620481</v>
      </c>
      <c r="AA8613" s="212">
        <v>0.12142077084050636</v>
      </c>
    </row>
    <row r="8614" spans="1:27" x14ac:dyDescent="0.35">
      <c r="A8614" s="210" t="s">
        <v>9290</v>
      </c>
      <c r="B8614" s="217">
        <v>119.83800054811701</v>
      </c>
      <c r="C8614" s="211">
        <v>7.8312257034182237E-2</v>
      </c>
      <c r="D8614" s="211">
        <v>0.12237420369313723</v>
      </c>
      <c r="E8614" s="211">
        <v>7.3273226063466271E-2</v>
      </c>
      <c r="F8614" s="211">
        <v>9.1112164334358162E-2</v>
      </c>
      <c r="G8614" s="211">
        <v>0.12095185915056525</v>
      </c>
      <c r="H8614" s="211">
        <v>0.11059877487261194</v>
      </c>
      <c r="I8614" s="211">
        <v>0.46161987416405215</v>
      </c>
      <c r="J8614" s="211">
        <v>0.45052099866326839</v>
      </c>
      <c r="K8614" s="211">
        <v>0.61064736125883523</v>
      </c>
      <c r="L8614" s="211">
        <v>0.268591484867228</v>
      </c>
      <c r="M8614" s="211">
        <v>9.9578311681576701E-2</v>
      </c>
      <c r="N8614" s="211">
        <v>0.44652043069649294</v>
      </c>
      <c r="O8614" s="211">
        <v>0.72400117217501059</v>
      </c>
      <c r="P8614" s="211">
        <v>6.9941792406499267E-2</v>
      </c>
      <c r="Q8614" s="211">
        <v>6.9883296811213608E-2</v>
      </c>
      <c r="R8614" s="211">
        <v>0.40385664262237131</v>
      </c>
      <c r="S8614" s="211">
        <v>0.28003103899934989</v>
      </c>
      <c r="T8614" s="211">
        <v>0.56228007053402951</v>
      </c>
      <c r="U8614" s="211">
        <v>0.39475899924364732</v>
      </c>
      <c r="V8614" s="211">
        <v>6.3829375867233029E-2</v>
      </c>
      <c r="W8614" s="211">
        <v>0.58680343404659729</v>
      </c>
      <c r="X8614" s="211">
        <v>0.26004760120289677</v>
      </c>
      <c r="Y8614" s="211">
        <v>0.66267358569049972</v>
      </c>
      <c r="Z8614" s="211">
        <v>0.14501071200082091</v>
      </c>
      <c r="AA8614" s="212">
        <v>0.12104512405430319</v>
      </c>
    </row>
    <row r="8615" spans="1:27" x14ac:dyDescent="0.35">
      <c r="A8615" s="210" t="s">
        <v>9291</v>
      </c>
      <c r="B8615" s="217">
        <v>128.28979090125918</v>
      </c>
      <c r="C8615" s="211">
        <v>4.6640399906295482E-2</v>
      </c>
      <c r="D8615" s="211">
        <v>0.12288136741830857</v>
      </c>
      <c r="E8615" s="211">
        <v>8.722282225747191E-2</v>
      </c>
      <c r="F8615" s="211">
        <v>9.1323382261861985E-2</v>
      </c>
      <c r="G8615" s="211">
        <v>0.12179220660030177</v>
      </c>
      <c r="H8615" s="211">
        <v>0.11806073400456543</v>
      </c>
      <c r="I8615" s="211">
        <v>0.50767522312500424</v>
      </c>
      <c r="J8615" s="211">
        <v>0.47037812559136649</v>
      </c>
      <c r="K8615" s="211">
        <v>0.64959628797429447</v>
      </c>
      <c r="L8615" s="211">
        <v>0.27284806374104631</v>
      </c>
      <c r="M8615" s="211">
        <v>8.9015162186802527E-2</v>
      </c>
      <c r="N8615" s="211">
        <v>0.46144399739704856</v>
      </c>
      <c r="O8615" s="211">
        <v>0.72279079615751152</v>
      </c>
      <c r="P8615" s="211">
        <v>7.0161148847743895E-2</v>
      </c>
      <c r="Q8615" s="211">
        <v>8.9876341616416666E-2</v>
      </c>
      <c r="R8615" s="211">
        <v>0.41452974576660601</v>
      </c>
      <c r="S8615" s="211">
        <v>0.36803159257163642</v>
      </c>
      <c r="T8615" s="211">
        <v>0.59423401438432244</v>
      </c>
      <c r="U8615" s="211">
        <v>0.42046846554601347</v>
      </c>
      <c r="V8615" s="211">
        <v>7.6443949419056897E-2</v>
      </c>
      <c r="W8615" s="211">
        <v>0.5730553029834482</v>
      </c>
      <c r="X8615" s="211">
        <v>0.24458140380935428</v>
      </c>
      <c r="Y8615" s="211">
        <v>0.59387787631463851</v>
      </c>
      <c r="Z8615" s="211">
        <v>0.1473731166148961</v>
      </c>
      <c r="AA8615" s="212">
        <v>0.12430483739385224</v>
      </c>
    </row>
    <row r="8616" spans="1:27" x14ac:dyDescent="0.35">
      <c r="A8616" s="210" t="s">
        <v>9292</v>
      </c>
      <c r="B8616" s="217">
        <v>140.62561219062519</v>
      </c>
      <c r="C8616" s="211">
        <v>4.9261725087300506E-2</v>
      </c>
      <c r="D8616" s="211">
        <v>0.12995100750387006</v>
      </c>
      <c r="E8616" s="211">
        <v>8.3254927248076663E-2</v>
      </c>
      <c r="F8616" s="211">
        <v>0.10618065121173172</v>
      </c>
      <c r="G8616" s="211">
        <v>0.12642012984074449</v>
      </c>
      <c r="H8616" s="211">
        <v>0.12681795618911795</v>
      </c>
      <c r="I8616" s="211">
        <v>0.43819853490973015</v>
      </c>
      <c r="J8616" s="211">
        <v>0.4554186732337977</v>
      </c>
      <c r="K8616" s="211">
        <v>0.57479882345212119</v>
      </c>
      <c r="L8616" s="211">
        <v>0.27644464452594852</v>
      </c>
      <c r="M8616" s="211">
        <v>9.6341487975220533E-2</v>
      </c>
      <c r="N8616" s="211">
        <v>0.35392928784184147</v>
      </c>
      <c r="O8616" s="211">
        <v>0.65537119294935509</v>
      </c>
      <c r="P8616" s="211">
        <v>7.2171867169433884E-2</v>
      </c>
      <c r="Q8616" s="211">
        <v>9.0418137379829899E-2</v>
      </c>
      <c r="R8616" s="211">
        <v>0.40643464711665062</v>
      </c>
      <c r="S8616" s="211">
        <v>0.34614826172119229</v>
      </c>
      <c r="T8616" s="211">
        <v>0.50762438525340559</v>
      </c>
      <c r="U8616" s="211">
        <v>0.48221601316597429</v>
      </c>
      <c r="V8616" s="211">
        <v>7.4065759367689721E-2</v>
      </c>
      <c r="W8616" s="211">
        <v>0.59244682590953435</v>
      </c>
      <c r="X8616" s="211">
        <v>0.2474548689151761</v>
      </c>
      <c r="Y8616" s="211">
        <v>0.62052263850890244</v>
      </c>
      <c r="Z8616" s="211">
        <v>0.1445050496146239</v>
      </c>
      <c r="AA8616" s="212">
        <v>0.11180156204592955</v>
      </c>
    </row>
    <row r="8617" spans="1:27" x14ac:dyDescent="0.35">
      <c r="A8617" s="210" t="s">
        <v>9293</v>
      </c>
      <c r="B8617" s="217">
        <v>142.39292059016097</v>
      </c>
      <c r="C8617" s="211">
        <v>7.2484341487958071E-2</v>
      </c>
      <c r="D8617" s="211">
        <v>0.1320022588637573</v>
      </c>
      <c r="E8617" s="211">
        <v>7.8701376636149872E-2</v>
      </c>
      <c r="F8617" s="211">
        <v>8.6729426395681569E-2</v>
      </c>
      <c r="G8617" s="211">
        <v>0.12038275204620376</v>
      </c>
      <c r="H8617" s="211">
        <v>0.11808759913187268</v>
      </c>
      <c r="I8617" s="211">
        <v>0.51125711906477989</v>
      </c>
      <c r="J8617" s="211">
        <v>0.44888828588033597</v>
      </c>
      <c r="K8617" s="211">
        <v>0.59217940677726111</v>
      </c>
      <c r="L8617" s="211">
        <v>0.2739232829008299</v>
      </c>
      <c r="M8617" s="211">
        <v>0.10060082786738048</v>
      </c>
      <c r="N8617" s="211">
        <v>0.40568070497042874</v>
      </c>
      <c r="O8617" s="211">
        <v>0.75505568479018004</v>
      </c>
      <c r="P8617" s="211">
        <v>6.9298555841649651E-2</v>
      </c>
      <c r="Q8617" s="211">
        <v>0.10039396466297772</v>
      </c>
      <c r="R8617" s="211">
        <v>0.45078423658433503</v>
      </c>
      <c r="S8617" s="211">
        <v>0.28953587178397916</v>
      </c>
      <c r="T8617" s="211">
        <v>0.58020459056093188</v>
      </c>
      <c r="U8617" s="211">
        <v>0.42945048862894081</v>
      </c>
      <c r="V8617" s="211">
        <v>0.11703813562112464</v>
      </c>
      <c r="W8617" s="211">
        <v>0.57869922364813453</v>
      </c>
      <c r="X8617" s="211">
        <v>0.40519762900496326</v>
      </c>
      <c r="Y8617" s="211">
        <v>0.65827516886411352</v>
      </c>
      <c r="Z8617" s="211">
        <v>0.14794739224661205</v>
      </c>
      <c r="AA8617" s="212">
        <v>0.12764115693404451</v>
      </c>
    </row>
    <row r="8618" spans="1:27" x14ac:dyDescent="0.35">
      <c r="A8618" s="210" t="s">
        <v>9294</v>
      </c>
      <c r="B8618" s="217">
        <v>130.99356282080552</v>
      </c>
      <c r="C8618" s="211">
        <v>6.5216687252583339E-2</v>
      </c>
      <c r="D8618" s="211">
        <v>0.1241735635582697</v>
      </c>
      <c r="E8618" s="211">
        <v>7.7671052910809765E-2</v>
      </c>
      <c r="F8618" s="211">
        <v>9.3036908294428664E-2</v>
      </c>
      <c r="G8618" s="211">
        <v>0.11822689644384334</v>
      </c>
      <c r="H8618" s="211">
        <v>0.10576583603652384</v>
      </c>
      <c r="I8618" s="211">
        <v>0.47342991904934051</v>
      </c>
      <c r="J8618" s="211">
        <v>0.45111138537734957</v>
      </c>
      <c r="K8618" s="211">
        <v>0.60821628175178943</v>
      </c>
      <c r="L8618" s="211">
        <v>0.27534411025481964</v>
      </c>
      <c r="M8618" s="211">
        <v>0.1118743186087848</v>
      </c>
      <c r="N8618" s="211">
        <v>0.47158074636177405</v>
      </c>
      <c r="O8618" s="211">
        <v>0.67739906792903271</v>
      </c>
      <c r="P8618" s="211">
        <v>6.7205108640248534E-2</v>
      </c>
      <c r="Q8618" s="211">
        <v>5.0330271959056205E-2</v>
      </c>
      <c r="R8618" s="211">
        <v>0.43446137225036807</v>
      </c>
      <c r="S8618" s="211">
        <v>0.25864489838044114</v>
      </c>
      <c r="T8618" s="211">
        <v>0.56349027217225622</v>
      </c>
      <c r="U8618" s="211">
        <v>0.47788792071320652</v>
      </c>
      <c r="V8618" s="211">
        <v>6.5754930600847222E-2</v>
      </c>
      <c r="W8618" s="211">
        <v>0.52439356215286048</v>
      </c>
      <c r="X8618" s="211">
        <v>0.36253550927289235</v>
      </c>
      <c r="Y8618" s="211">
        <v>0.63052272496276018</v>
      </c>
      <c r="Z8618" s="211">
        <v>0.14896160780188872</v>
      </c>
      <c r="AA8618" s="212">
        <v>0.11785661731566847</v>
      </c>
    </row>
    <row r="8619" spans="1:27" x14ac:dyDescent="0.35">
      <c r="A8619" s="210" t="s">
        <v>9295</v>
      </c>
      <c r="B8619" s="217">
        <v>140.22226996786523</v>
      </c>
      <c r="C8619" s="211">
        <v>5.0998717150688648E-2</v>
      </c>
      <c r="D8619" s="211">
        <v>0.12721726941907285</v>
      </c>
      <c r="E8619" s="211">
        <v>8.0691883455586727E-2</v>
      </c>
      <c r="F8619" s="211">
        <v>0.11099245211371948</v>
      </c>
      <c r="G8619" s="211">
        <v>0.11838400569475854</v>
      </c>
      <c r="H8619" s="211">
        <v>0.11993179721725025</v>
      </c>
      <c r="I8619" s="211">
        <v>0.47939773875111086</v>
      </c>
      <c r="J8619" s="211">
        <v>0.43247755135089977</v>
      </c>
      <c r="K8619" s="211">
        <v>0.64014732254736217</v>
      </c>
      <c r="L8619" s="211">
        <v>0.27559063427738684</v>
      </c>
      <c r="M8619" s="211">
        <v>8.8782115755609792E-2</v>
      </c>
      <c r="N8619" s="211">
        <v>0.4073555926386816</v>
      </c>
      <c r="O8619" s="211">
        <v>0.69046964615109241</v>
      </c>
      <c r="P8619" s="211">
        <v>6.9436483152891915E-2</v>
      </c>
      <c r="Q8619" s="211">
        <v>8.7271170015620181E-2</v>
      </c>
      <c r="R8619" s="211">
        <v>0.4666059009173868</v>
      </c>
      <c r="S8619" s="211">
        <v>0.31071269295556148</v>
      </c>
      <c r="T8619" s="211">
        <v>0.54934265873463439</v>
      </c>
      <c r="U8619" s="211">
        <v>0.43819856113969635</v>
      </c>
      <c r="V8619" s="211">
        <v>9.6581799150738806E-2</v>
      </c>
      <c r="W8619" s="211">
        <v>0.61046328476365874</v>
      </c>
      <c r="X8619" s="211">
        <v>0.36323050295210113</v>
      </c>
      <c r="Y8619" s="211">
        <v>0.6181094061812924</v>
      </c>
      <c r="Z8619" s="211">
        <v>0.14564368601162755</v>
      </c>
      <c r="AA8619" s="212">
        <v>0.11708402332336824</v>
      </c>
    </row>
    <row r="8620" spans="1:27" x14ac:dyDescent="0.35">
      <c r="A8620" s="210" t="s">
        <v>9296</v>
      </c>
      <c r="B8620" s="217">
        <v>133.67211298378578</v>
      </c>
      <c r="C8620" s="211">
        <v>5.9111969834565126E-2</v>
      </c>
      <c r="D8620" s="211">
        <v>0.12865151743580608</v>
      </c>
      <c r="E8620" s="211">
        <v>7.4057616368722115E-2</v>
      </c>
      <c r="F8620" s="211">
        <v>7.6508170912216622E-2</v>
      </c>
      <c r="G8620" s="211">
        <v>0.11590373844132353</v>
      </c>
      <c r="H8620" s="211">
        <v>0.1148632599266052</v>
      </c>
      <c r="I8620" s="211">
        <v>0.45052860263120237</v>
      </c>
      <c r="J8620" s="211">
        <v>0.43147692894380041</v>
      </c>
      <c r="K8620" s="211">
        <v>0.55207718373999404</v>
      </c>
      <c r="L8620" s="211">
        <v>0.27283128958386638</v>
      </c>
      <c r="M8620" s="211">
        <v>0.11317321682213649</v>
      </c>
      <c r="N8620" s="211">
        <v>0.37356605142990218</v>
      </c>
      <c r="O8620" s="211">
        <v>0.73029786171452216</v>
      </c>
      <c r="P8620" s="211">
        <v>6.9001978763757146E-2</v>
      </c>
      <c r="Q8620" s="211">
        <v>0.11570388516946095</v>
      </c>
      <c r="R8620" s="211">
        <v>0.37501293167427824</v>
      </c>
      <c r="S8620" s="211">
        <v>0.29052332586143015</v>
      </c>
      <c r="T8620" s="211">
        <v>0.55124440071625458</v>
      </c>
      <c r="U8620" s="211">
        <v>0.3720232024075355</v>
      </c>
      <c r="V8620" s="211">
        <v>0.10875380806075571</v>
      </c>
      <c r="W8620" s="211">
        <v>0.5333325878471552</v>
      </c>
      <c r="X8620" s="211">
        <v>0.22582437289956955</v>
      </c>
      <c r="Y8620" s="211">
        <v>0.62499057713621164</v>
      </c>
      <c r="Z8620" s="211">
        <v>0.14928712853331683</v>
      </c>
      <c r="AA8620" s="212">
        <v>0.12006266332334121</v>
      </c>
    </row>
    <row r="8621" spans="1:27" x14ac:dyDescent="0.35">
      <c r="A8621" s="210" t="s">
        <v>9297</v>
      </c>
      <c r="B8621" s="217">
        <v>144.20713329241988</v>
      </c>
      <c r="C8621" s="211">
        <v>5.348785637720832E-2</v>
      </c>
      <c r="D8621" s="211">
        <v>0.12227460584622318</v>
      </c>
      <c r="E8621" s="211">
        <v>7.0930269826812664E-2</v>
      </c>
      <c r="F8621" s="211">
        <v>9.4310654187524226E-2</v>
      </c>
      <c r="G8621" s="211">
        <v>0.1172050084979807</v>
      </c>
      <c r="H8621" s="211">
        <v>0.12236005437872789</v>
      </c>
      <c r="I8621" s="211">
        <v>0.5171194864761528</v>
      </c>
      <c r="J8621" s="211">
        <v>0.43360064341641624</v>
      </c>
      <c r="K8621" s="211">
        <v>0.59706715034336788</v>
      </c>
      <c r="L8621" s="211">
        <v>0.27637915696896898</v>
      </c>
      <c r="M8621" s="211">
        <v>0.10240654892782167</v>
      </c>
      <c r="N8621" s="211">
        <v>0.40977605767156905</v>
      </c>
      <c r="O8621" s="211">
        <v>0.78785536724721794</v>
      </c>
      <c r="P8621" s="211">
        <v>6.5577923096651169E-2</v>
      </c>
      <c r="Q8621" s="211">
        <v>8.2767037859607054E-2</v>
      </c>
      <c r="R8621" s="211">
        <v>0.41383494732337389</v>
      </c>
      <c r="S8621" s="211">
        <v>0.34896399079094165</v>
      </c>
      <c r="T8621" s="211">
        <v>0.58841941690172339</v>
      </c>
      <c r="U8621" s="211">
        <v>0.32145812448652306</v>
      </c>
      <c r="V8621" s="211">
        <v>0.1476238937766782</v>
      </c>
      <c r="W8621" s="211">
        <v>0.58874043201982773</v>
      </c>
      <c r="X8621" s="211">
        <v>0.29924490554935296</v>
      </c>
      <c r="Y8621" s="211">
        <v>0.60036433903472464</v>
      </c>
      <c r="Z8621" s="211">
        <v>0.14934547280211086</v>
      </c>
      <c r="AA8621" s="212">
        <v>0.11411205307634648</v>
      </c>
    </row>
    <row r="8622" spans="1:27" x14ac:dyDescent="0.35">
      <c r="A8622" s="210" t="s">
        <v>9298</v>
      </c>
      <c r="B8622" s="217">
        <v>152.38065841329762</v>
      </c>
      <c r="C8622" s="211">
        <v>6.7853167551737398E-2</v>
      </c>
      <c r="D8622" s="211">
        <v>0.12051687083676091</v>
      </c>
      <c r="E8622" s="211">
        <v>7.030217600690801E-2</v>
      </c>
      <c r="F8622" s="211">
        <v>7.0127484412090116E-2</v>
      </c>
      <c r="G8622" s="211">
        <v>0.11677944231672757</v>
      </c>
      <c r="H8622" s="211">
        <v>0.12844143578111505</v>
      </c>
      <c r="I8622" s="211">
        <v>0.493926022071836</v>
      </c>
      <c r="J8622" s="211">
        <v>0.43712837604475763</v>
      </c>
      <c r="K8622" s="211">
        <v>0.60486379433394299</v>
      </c>
      <c r="L8622" s="211">
        <v>0.27428917998476221</v>
      </c>
      <c r="M8622" s="211">
        <v>0.11380347224923615</v>
      </c>
      <c r="N8622" s="211">
        <v>0.44185164926556886</v>
      </c>
      <c r="O8622" s="211">
        <v>0.73665686006749598</v>
      </c>
      <c r="P8622" s="211">
        <v>6.7836475807758978E-2</v>
      </c>
      <c r="Q8622" s="211">
        <v>8.8463875490331051E-2</v>
      </c>
      <c r="R8622" s="211">
        <v>0.46723444775505996</v>
      </c>
      <c r="S8622" s="211">
        <v>0.30628134129562401</v>
      </c>
      <c r="T8622" s="211">
        <v>0.5119922540286086</v>
      </c>
      <c r="U8622" s="211">
        <v>0.44053208851994724</v>
      </c>
      <c r="V8622" s="211">
        <v>9.7040761579969742E-2</v>
      </c>
      <c r="W8622" s="211">
        <v>0.57363120699159542</v>
      </c>
      <c r="X8622" s="211">
        <v>0.35475104793387707</v>
      </c>
      <c r="Y8622" s="211">
        <v>0.75619336836161377</v>
      </c>
      <c r="Z8622" s="211">
        <v>0.14860205427649298</v>
      </c>
      <c r="AA8622" s="212">
        <v>0.11849207720162289</v>
      </c>
    </row>
    <row r="8623" spans="1:27" x14ac:dyDescent="0.35">
      <c r="A8623" s="210" t="s">
        <v>9299</v>
      </c>
      <c r="B8623" s="217">
        <v>117.32845137869033</v>
      </c>
      <c r="C8623" s="211">
        <v>6.0771096067644054E-2</v>
      </c>
      <c r="D8623" s="211">
        <v>0.12010617577532673</v>
      </c>
      <c r="E8623" s="211">
        <v>7.5415824095565978E-2</v>
      </c>
      <c r="F8623" s="211">
        <v>0.10341588662873251</v>
      </c>
      <c r="G8623" s="211">
        <v>0.12097922590852853</v>
      </c>
      <c r="H8623" s="211">
        <v>0.11439702483047985</v>
      </c>
      <c r="I8623" s="211">
        <v>0.41515903641071455</v>
      </c>
      <c r="J8623" s="211">
        <v>0.42371981717851948</v>
      </c>
      <c r="K8623" s="211">
        <v>0.62346988901603018</v>
      </c>
      <c r="L8623" s="211">
        <v>0.2803577503120831</v>
      </c>
      <c r="M8623" s="211">
        <v>9.4044697088172577E-2</v>
      </c>
      <c r="N8623" s="211">
        <v>0.52199799302017902</v>
      </c>
      <c r="O8623" s="211">
        <v>0.6485432058057331</v>
      </c>
      <c r="P8623" s="211">
        <v>6.8863341803494613E-2</v>
      </c>
      <c r="Q8623" s="211">
        <v>7.7077766803607325E-2</v>
      </c>
      <c r="R8623" s="211">
        <v>0.38254392363476214</v>
      </c>
      <c r="S8623" s="211">
        <v>0.36610126378870417</v>
      </c>
      <c r="T8623" s="211">
        <v>0.53403622543445084</v>
      </c>
      <c r="U8623" s="211">
        <v>0.39631609498289289</v>
      </c>
      <c r="V8623" s="211">
        <v>6.9321149001764504E-2</v>
      </c>
      <c r="W8623" s="211">
        <v>0.55122984840356204</v>
      </c>
      <c r="X8623" s="211">
        <v>0.23301416408210626</v>
      </c>
      <c r="Y8623" s="211">
        <v>0.66038320099997549</v>
      </c>
      <c r="Z8623" s="211">
        <v>0.14422512454941433</v>
      </c>
      <c r="AA8623" s="212">
        <v>0.12281438892464687</v>
      </c>
    </row>
    <row r="8624" spans="1:27" x14ac:dyDescent="0.35">
      <c r="A8624" s="210" t="s">
        <v>9300</v>
      </c>
      <c r="B8624" s="217">
        <v>123.23730005702758</v>
      </c>
      <c r="C8624" s="211">
        <v>5.7681682985468545E-2</v>
      </c>
      <c r="D8624" s="211">
        <v>0.12418434008907879</v>
      </c>
      <c r="E8624" s="211">
        <v>6.7860167591043796E-2</v>
      </c>
      <c r="F8624" s="211">
        <v>0.10241092696489734</v>
      </c>
      <c r="G8624" s="211">
        <v>0.12135903743698499</v>
      </c>
      <c r="H8624" s="211">
        <v>0.11682743555846656</v>
      </c>
      <c r="I8624" s="211">
        <v>0.48982679381911193</v>
      </c>
      <c r="J8624" s="211">
        <v>0.46224706748662719</v>
      </c>
      <c r="K8624" s="211">
        <v>0.64348021672976397</v>
      </c>
      <c r="L8624" s="211">
        <v>0.27114366820220981</v>
      </c>
      <c r="M8624" s="211">
        <v>0.10166387812680157</v>
      </c>
      <c r="N8624" s="211">
        <v>0.39188497671416311</v>
      </c>
      <c r="O8624" s="211">
        <v>0.71556923114742388</v>
      </c>
      <c r="P8624" s="211">
        <v>6.2176767458519792E-2</v>
      </c>
      <c r="Q8624" s="211">
        <v>5.8289153818968098E-2</v>
      </c>
      <c r="R8624" s="211">
        <v>0.44592787820756796</v>
      </c>
      <c r="S8624" s="211">
        <v>0.41230012631775714</v>
      </c>
      <c r="T8624" s="211">
        <v>0.48486061897195926</v>
      </c>
      <c r="U8624" s="211">
        <v>0.37050099004678666</v>
      </c>
      <c r="V8624" s="211">
        <v>8.7664806767519074E-2</v>
      </c>
      <c r="W8624" s="211">
        <v>0.60443828550703937</v>
      </c>
      <c r="X8624" s="211">
        <v>0.29344347924049874</v>
      </c>
      <c r="Y8624" s="211">
        <v>0.65990043487243566</v>
      </c>
      <c r="Z8624" s="211">
        <v>0.14999016563165901</v>
      </c>
      <c r="AA8624" s="212">
        <v>0.11388868430329402</v>
      </c>
    </row>
    <row r="8625" spans="1:27" x14ac:dyDescent="0.35">
      <c r="A8625" s="210" t="s">
        <v>9301</v>
      </c>
      <c r="B8625" s="217">
        <v>146.85973495566461</v>
      </c>
      <c r="C8625" s="211">
        <v>7.2315926138226919E-2</v>
      </c>
      <c r="D8625" s="211">
        <v>0.11904160390072457</v>
      </c>
      <c r="E8625" s="211">
        <v>7.6341200221118677E-2</v>
      </c>
      <c r="F8625" s="211">
        <v>0.11073215851069126</v>
      </c>
      <c r="G8625" s="211">
        <v>0.12568901165482019</v>
      </c>
      <c r="H8625" s="211">
        <v>0.11548318038057911</v>
      </c>
      <c r="I8625" s="211">
        <v>0.51462408543987181</v>
      </c>
      <c r="J8625" s="211">
        <v>0.44910268445082319</v>
      </c>
      <c r="K8625" s="211">
        <v>0.61587909291610021</v>
      </c>
      <c r="L8625" s="211">
        <v>0.27298703171318506</v>
      </c>
      <c r="M8625" s="211">
        <v>9.2989924379250979E-2</v>
      </c>
      <c r="N8625" s="211">
        <v>0.36569233919214988</v>
      </c>
      <c r="O8625" s="211">
        <v>0.63487070245184452</v>
      </c>
      <c r="P8625" s="211">
        <v>7.150910473860056E-2</v>
      </c>
      <c r="Q8625" s="211">
        <v>0.12558414455987224</v>
      </c>
      <c r="R8625" s="211">
        <v>0.36135003705982977</v>
      </c>
      <c r="S8625" s="211">
        <v>0.31414577033390806</v>
      </c>
      <c r="T8625" s="211">
        <v>0.56699313664644402</v>
      </c>
      <c r="U8625" s="211">
        <v>0.41270932839407903</v>
      </c>
      <c r="V8625" s="211">
        <v>0.11295297686619814</v>
      </c>
      <c r="W8625" s="211">
        <v>0.53866339721517731</v>
      </c>
      <c r="X8625" s="211">
        <v>0.30943248149173852</v>
      </c>
      <c r="Y8625" s="211">
        <v>0.64126868773219248</v>
      </c>
      <c r="Z8625" s="211">
        <v>0.14758054792344982</v>
      </c>
      <c r="AA8625" s="212">
        <v>0.11627237697776675</v>
      </c>
    </row>
    <row r="8626" spans="1:27" x14ac:dyDescent="0.35">
      <c r="A8626" s="210" t="s">
        <v>9302</v>
      </c>
      <c r="B8626" s="217">
        <v>123.24778722801398</v>
      </c>
      <c r="C8626" s="211">
        <v>6.3862923558808862E-2</v>
      </c>
      <c r="D8626" s="211">
        <v>0.1282096846686516</v>
      </c>
      <c r="E8626" s="211">
        <v>8.0088210692024972E-2</v>
      </c>
      <c r="F8626" s="211">
        <v>8.5297398921712272E-2</v>
      </c>
      <c r="G8626" s="211">
        <v>0.12493272062769421</v>
      </c>
      <c r="H8626" s="211">
        <v>0.11648411867548886</v>
      </c>
      <c r="I8626" s="211">
        <v>0.44890791436359312</v>
      </c>
      <c r="J8626" s="211">
        <v>0.46572806178325377</v>
      </c>
      <c r="K8626" s="211">
        <v>0.60533542145011099</v>
      </c>
      <c r="L8626" s="211">
        <v>0.27758014187048591</v>
      </c>
      <c r="M8626" s="211">
        <v>9.3759832384756089E-2</v>
      </c>
      <c r="N8626" s="211">
        <v>0.39002087499225813</v>
      </c>
      <c r="O8626" s="211">
        <v>0.6503064967780724</v>
      </c>
      <c r="P8626" s="211">
        <v>6.3155751317763853E-2</v>
      </c>
      <c r="Q8626" s="211">
        <v>4.3390081279447698E-2</v>
      </c>
      <c r="R8626" s="211">
        <v>0.44740657750358637</v>
      </c>
      <c r="S8626" s="211">
        <v>0.27470289592749547</v>
      </c>
      <c r="T8626" s="211">
        <v>0.51669851336996009</v>
      </c>
      <c r="U8626" s="211">
        <v>0.37964162388117989</v>
      </c>
      <c r="V8626" s="211">
        <v>8.8943595358193961E-2</v>
      </c>
      <c r="W8626" s="211">
        <v>0.56522586780252093</v>
      </c>
      <c r="X8626" s="211">
        <v>0.3192240354701581</v>
      </c>
      <c r="Y8626" s="211">
        <v>0.71366404152132723</v>
      </c>
      <c r="Z8626" s="211">
        <v>0.14683547862253588</v>
      </c>
      <c r="AA8626" s="212">
        <v>0.11619992689792079</v>
      </c>
    </row>
    <row r="8627" spans="1:27" x14ac:dyDescent="0.35">
      <c r="A8627" s="210" t="s">
        <v>9303</v>
      </c>
      <c r="B8627" s="217">
        <v>119.80458245109548</v>
      </c>
      <c r="C8627" s="211">
        <v>6.3353846575346123E-2</v>
      </c>
      <c r="D8627" s="211">
        <v>0.12013801008305502</v>
      </c>
      <c r="E8627" s="211">
        <v>7.7302568351032899E-2</v>
      </c>
      <c r="F8627" s="211">
        <v>9.8444344046295817E-2</v>
      </c>
      <c r="G8627" s="211">
        <v>0.12168397343911361</v>
      </c>
      <c r="H8627" s="211">
        <v>0.11269581083063564</v>
      </c>
      <c r="I8627" s="211">
        <v>0.50553256317940465</v>
      </c>
      <c r="J8627" s="211">
        <v>0.4344188393032935</v>
      </c>
      <c r="K8627" s="211">
        <v>0.64214173141782194</v>
      </c>
      <c r="L8627" s="211">
        <v>0.27249702725939867</v>
      </c>
      <c r="M8627" s="211">
        <v>7.7827583312003859E-2</v>
      </c>
      <c r="N8627" s="211">
        <v>0.47101963316805706</v>
      </c>
      <c r="O8627" s="211">
        <v>0.57117481306928597</v>
      </c>
      <c r="P8627" s="211">
        <v>6.5098076727177129E-2</v>
      </c>
      <c r="Q8627" s="211">
        <v>5.6454277384107396E-2</v>
      </c>
      <c r="R8627" s="211">
        <v>0.44222600802915385</v>
      </c>
      <c r="S8627" s="211">
        <v>0.2731089244750563</v>
      </c>
      <c r="T8627" s="211">
        <v>0.545711364942156</v>
      </c>
      <c r="U8627" s="211">
        <v>0.52401861170153119</v>
      </c>
      <c r="V8627" s="211">
        <v>6.6093445394552003E-2</v>
      </c>
      <c r="W8627" s="211">
        <v>0.5664746563609997</v>
      </c>
      <c r="X8627" s="211">
        <v>0.27602840643341914</v>
      </c>
      <c r="Y8627" s="211">
        <v>0.72067594885786257</v>
      </c>
      <c r="Z8627" s="211">
        <v>0.14539648041811687</v>
      </c>
      <c r="AA8627" s="212">
        <v>0.11960665090263092</v>
      </c>
    </row>
    <row r="8628" spans="1:27" x14ac:dyDescent="0.35">
      <c r="A8628" s="210" t="s">
        <v>9304</v>
      </c>
      <c r="B8628" s="217">
        <v>149.05951215012948</v>
      </c>
      <c r="C8628" s="211">
        <v>5.4976940865326437E-2</v>
      </c>
      <c r="D8628" s="211">
        <v>0.12301772088203428</v>
      </c>
      <c r="E8628" s="211">
        <v>7.5262997583317129E-2</v>
      </c>
      <c r="F8628" s="211">
        <v>9.9656299777535887E-2</v>
      </c>
      <c r="G8628" s="211">
        <v>0.12227607671591814</v>
      </c>
      <c r="H8628" s="211">
        <v>0.11151459580787181</v>
      </c>
      <c r="I8628" s="211">
        <v>0.52996012942081816</v>
      </c>
      <c r="J8628" s="211">
        <v>0.47883777035419256</v>
      </c>
      <c r="K8628" s="211">
        <v>0.5625853381968301</v>
      </c>
      <c r="L8628" s="211">
        <v>0.27133994171499565</v>
      </c>
      <c r="M8628" s="211">
        <v>0.10559274090461648</v>
      </c>
      <c r="N8628" s="211">
        <v>0.41052486043865116</v>
      </c>
      <c r="O8628" s="211">
        <v>0.73334667433265788</v>
      </c>
      <c r="P8628" s="211">
        <v>6.6944796145129923E-2</v>
      </c>
      <c r="Q8628" s="211">
        <v>7.8897162574460528E-2</v>
      </c>
      <c r="R8628" s="211">
        <v>0.39708645288617678</v>
      </c>
      <c r="S8628" s="211">
        <v>0.30299532134176416</v>
      </c>
      <c r="T8628" s="211">
        <v>0.56532355269141032</v>
      </c>
      <c r="U8628" s="211">
        <v>0.49500881675597608</v>
      </c>
      <c r="V8628" s="211">
        <v>0.10173609466104103</v>
      </c>
      <c r="W8628" s="211">
        <v>0.57281754275855679</v>
      </c>
      <c r="X8628" s="211">
        <v>0.39636266529246056</v>
      </c>
      <c r="Y8628" s="211">
        <v>0.63033873490734738</v>
      </c>
      <c r="Z8628" s="211">
        <v>0.14801825483804817</v>
      </c>
      <c r="AA8628" s="212">
        <v>0.11507909844341022</v>
      </c>
    </row>
    <row r="8629" spans="1:27" x14ac:dyDescent="0.35">
      <c r="A8629" s="210" t="s">
        <v>9305</v>
      </c>
      <c r="B8629" s="217">
        <v>126.98042318963942</v>
      </c>
      <c r="C8629" s="211">
        <v>6.8483034414061339E-2</v>
      </c>
      <c r="D8629" s="211">
        <v>0.11484197970037269</v>
      </c>
      <c r="E8629" s="211">
        <v>8.0806312674113603E-2</v>
      </c>
      <c r="F8629" s="211">
        <v>9.3446346426648202E-2</v>
      </c>
      <c r="G8629" s="211">
        <v>0.12130127767021261</v>
      </c>
      <c r="H8629" s="211">
        <v>0.11195888366221901</v>
      </c>
      <c r="I8629" s="211">
        <v>0.46341844757552464</v>
      </c>
      <c r="J8629" s="211">
        <v>0.42825131244946141</v>
      </c>
      <c r="K8629" s="211">
        <v>0.63785624581492284</v>
      </c>
      <c r="L8629" s="211">
        <v>0.26909508364993601</v>
      </c>
      <c r="M8629" s="211">
        <v>8.4985275435838226E-2</v>
      </c>
      <c r="N8629" s="211">
        <v>0.51727870971537016</v>
      </c>
      <c r="O8629" s="211">
        <v>0.66031569561837444</v>
      </c>
      <c r="P8629" s="211">
        <v>6.6352042212694168E-2</v>
      </c>
      <c r="Q8629" s="211">
        <v>5.7303428816043514E-2</v>
      </c>
      <c r="R8629" s="211">
        <v>0.41912463118636678</v>
      </c>
      <c r="S8629" s="211">
        <v>0.27583707218458731</v>
      </c>
      <c r="T8629" s="211">
        <v>0.5488376238312267</v>
      </c>
      <c r="U8629" s="211">
        <v>0.39440062089226269</v>
      </c>
      <c r="V8629" s="211">
        <v>0.10078272400692097</v>
      </c>
      <c r="W8629" s="211">
        <v>0.48846081359538895</v>
      </c>
      <c r="X8629" s="211">
        <v>0.30692437012452178</v>
      </c>
      <c r="Y8629" s="211">
        <v>0.59517524822685985</v>
      </c>
      <c r="Z8629" s="211">
        <v>0.14613080066442402</v>
      </c>
      <c r="AA8629" s="212">
        <v>0.11965799782594515</v>
      </c>
    </row>
    <row r="8630" spans="1:27" x14ac:dyDescent="0.35">
      <c r="A8630" s="210" t="s">
        <v>9306</v>
      </c>
      <c r="B8630" s="217">
        <v>125.31850842940651</v>
      </c>
      <c r="C8630" s="211">
        <v>6.0071065503124806E-2</v>
      </c>
      <c r="D8630" s="211">
        <v>0.11931451203870344</v>
      </c>
      <c r="E8630" s="211">
        <v>8.0030233228385969E-2</v>
      </c>
      <c r="F8630" s="211">
        <v>8.324195738888894E-2</v>
      </c>
      <c r="G8630" s="211">
        <v>0.12303943051001537</v>
      </c>
      <c r="H8630" s="211">
        <v>0.11795562899664389</v>
      </c>
      <c r="I8630" s="211">
        <v>0.5003442202370133</v>
      </c>
      <c r="J8630" s="211">
        <v>0.40319351382854696</v>
      </c>
      <c r="K8630" s="211">
        <v>0.61633155753545676</v>
      </c>
      <c r="L8630" s="211">
        <v>0.27371433811853141</v>
      </c>
      <c r="M8630" s="211">
        <v>8.932332102291124E-2</v>
      </c>
      <c r="N8630" s="211">
        <v>0.47785600432248615</v>
      </c>
      <c r="O8630" s="211">
        <v>0.75330466977671051</v>
      </c>
      <c r="P8630" s="211">
        <v>7.405939170003431E-2</v>
      </c>
      <c r="Q8630" s="211">
        <v>9.8666553490606296E-2</v>
      </c>
      <c r="R8630" s="211">
        <v>0.43832504347043472</v>
      </c>
      <c r="S8630" s="211">
        <v>0.40323821245289782</v>
      </c>
      <c r="T8630" s="211">
        <v>0.52899123833542494</v>
      </c>
      <c r="U8630" s="211">
        <v>0.40574195776060729</v>
      </c>
      <c r="V8630" s="211">
        <v>5.7326562920690299E-2</v>
      </c>
      <c r="W8630" s="211">
        <v>0.53622149289542342</v>
      </c>
      <c r="X8630" s="211">
        <v>0.27566385951461314</v>
      </c>
      <c r="Y8630" s="211">
        <v>0.60731218069444504</v>
      </c>
      <c r="Z8630" s="211">
        <v>0.14877548685558212</v>
      </c>
      <c r="AA8630" s="212">
        <v>0.11952353953327736</v>
      </c>
    </row>
    <row r="8631" spans="1:27" x14ac:dyDescent="0.35">
      <c r="A8631" s="210" t="s">
        <v>9307</v>
      </c>
      <c r="B8631" s="217">
        <v>123.80620155248377</v>
      </c>
      <c r="C8631" s="211">
        <v>8.0788694386013465E-2</v>
      </c>
      <c r="D8631" s="211">
        <v>0.12198820327274103</v>
      </c>
      <c r="E8631" s="211">
        <v>6.7794814388536281E-2</v>
      </c>
      <c r="F8631" s="211">
        <v>6.7568024724835973E-2</v>
      </c>
      <c r="G8631" s="211">
        <v>0.12325910526185779</v>
      </c>
      <c r="H8631" s="211">
        <v>0.11808321529236716</v>
      </c>
      <c r="I8631" s="211">
        <v>0.52568862361728297</v>
      </c>
      <c r="J8631" s="211">
        <v>0.46692389703699327</v>
      </c>
      <c r="K8631" s="211">
        <v>0.5903794952902095</v>
      </c>
      <c r="L8631" s="211">
        <v>0.27366115666633856</v>
      </c>
      <c r="M8631" s="211">
        <v>8.7108858278167264E-2</v>
      </c>
      <c r="N8631" s="211">
        <v>0.55221071377659914</v>
      </c>
      <c r="O8631" s="211">
        <v>0.74296956404488923</v>
      </c>
      <c r="P8631" s="211">
        <v>6.363624595526278E-2</v>
      </c>
      <c r="Q8631" s="211">
        <v>6.7150765338246807E-2</v>
      </c>
      <c r="R8631" s="211">
        <v>0.47016351390822092</v>
      </c>
      <c r="S8631" s="211">
        <v>0.30444867921461022</v>
      </c>
      <c r="T8631" s="211">
        <v>0.61701734614034232</v>
      </c>
      <c r="U8631" s="211">
        <v>0.52254036860263475</v>
      </c>
      <c r="V8631" s="211">
        <v>5.2651549142445297E-2</v>
      </c>
      <c r="W8631" s="211">
        <v>0.55807792191533134</v>
      </c>
      <c r="X8631" s="211">
        <v>0.35662333416992081</v>
      </c>
      <c r="Y8631" s="211">
        <v>0.74433992337072596</v>
      </c>
      <c r="Z8631" s="211">
        <v>0.14920551959878564</v>
      </c>
      <c r="AA8631" s="212">
        <v>0.11791259107893519</v>
      </c>
    </row>
    <row r="8632" spans="1:27" x14ac:dyDescent="0.35">
      <c r="A8632" s="210" t="s">
        <v>9308</v>
      </c>
      <c r="B8632" s="217">
        <v>141.73507659743979</v>
      </c>
      <c r="C8632" s="211">
        <v>5.4049839766077717E-2</v>
      </c>
      <c r="D8632" s="211">
        <v>0.11895575908658669</v>
      </c>
      <c r="E8632" s="211">
        <v>7.5601749657369433E-2</v>
      </c>
      <c r="F8632" s="211">
        <v>8.5286862941218469E-2</v>
      </c>
      <c r="G8632" s="211">
        <v>0.1173031657795152</v>
      </c>
      <c r="H8632" s="211">
        <v>0.11462473909681405</v>
      </c>
      <c r="I8632" s="211">
        <v>0.51911529246591104</v>
      </c>
      <c r="J8632" s="211">
        <v>0.41784551656978886</v>
      </c>
      <c r="K8632" s="211">
        <v>0.60696865383865073</v>
      </c>
      <c r="L8632" s="211">
        <v>0.27789928830134653</v>
      </c>
      <c r="M8632" s="211">
        <v>9.7067084500487774E-2</v>
      </c>
      <c r="N8632" s="211">
        <v>0.34362532412786317</v>
      </c>
      <c r="O8632" s="211">
        <v>0.76491303895222185</v>
      </c>
      <c r="P8632" s="211">
        <v>7.1877005858436191E-2</v>
      </c>
      <c r="Q8632" s="211">
        <v>9.7402512862503066E-2</v>
      </c>
      <c r="R8632" s="211">
        <v>0.42937239815046335</v>
      </c>
      <c r="S8632" s="211">
        <v>0.35262328258093861</v>
      </c>
      <c r="T8632" s="211">
        <v>0.60554976415793149</v>
      </c>
      <c r="U8632" s="211">
        <v>0.39288662574679822</v>
      </c>
      <c r="V8632" s="211">
        <v>8.6496071323283866E-2</v>
      </c>
      <c r="W8632" s="211">
        <v>0.56801588216283572</v>
      </c>
      <c r="X8632" s="211">
        <v>0.31363679754966456</v>
      </c>
      <c r="Y8632" s="211">
        <v>0.66585338388714166</v>
      </c>
      <c r="Z8632" s="211">
        <v>0.14990918665839104</v>
      </c>
      <c r="AA8632" s="212">
        <v>0.11421958798650877</v>
      </c>
    </row>
    <row r="8633" spans="1:27" x14ac:dyDescent="0.35">
      <c r="A8633" s="210" t="s">
        <v>9309</v>
      </c>
      <c r="B8633" s="217">
        <v>132.42768647806699</v>
      </c>
      <c r="C8633" s="211">
        <v>6.3533337131771672E-2</v>
      </c>
      <c r="D8633" s="211">
        <v>0.12102373525760035</v>
      </c>
      <c r="E8633" s="211">
        <v>7.8329181597552838E-2</v>
      </c>
      <c r="F8633" s="211">
        <v>0.11537224943248171</v>
      </c>
      <c r="G8633" s="211">
        <v>0.11390596401956216</v>
      </c>
      <c r="H8633" s="211">
        <v>0.1117745908076291</v>
      </c>
      <c r="I8633" s="211">
        <v>0.41579898723777886</v>
      </c>
      <c r="J8633" s="211">
        <v>0.4492441979489325</v>
      </c>
      <c r="K8633" s="211">
        <v>0.64952962880033782</v>
      </c>
      <c r="L8633" s="211">
        <v>0.2753615553811205</v>
      </c>
      <c r="M8633" s="211">
        <v>0.10493446179324553</v>
      </c>
      <c r="N8633" s="211">
        <v>0.35087717550555414</v>
      </c>
      <c r="O8633" s="211">
        <v>0.6522752641359435</v>
      </c>
      <c r="P8633" s="211">
        <v>6.4616359209743277E-2</v>
      </c>
      <c r="Q8633" s="211">
        <v>5.0972398039138805E-2</v>
      </c>
      <c r="R8633" s="211">
        <v>0.40622873055807385</v>
      </c>
      <c r="S8633" s="211">
        <v>0.41594447757544944</v>
      </c>
      <c r="T8633" s="211">
        <v>0.54016579533134579</v>
      </c>
      <c r="U8633" s="211">
        <v>0.41211331657179229</v>
      </c>
      <c r="V8633" s="211">
        <v>0.11978410100452487</v>
      </c>
      <c r="W8633" s="211">
        <v>0.59883453618798355</v>
      </c>
      <c r="X8633" s="211">
        <v>0.30451991322873295</v>
      </c>
      <c r="Y8633" s="211">
        <v>0.61562357905161502</v>
      </c>
      <c r="Z8633" s="211">
        <v>0.14904466374002626</v>
      </c>
      <c r="AA8633" s="212">
        <v>0.12312917981105687</v>
      </c>
    </row>
    <row r="8634" spans="1:27" x14ac:dyDescent="0.35">
      <c r="A8634" s="210" t="s">
        <v>9310</v>
      </c>
      <c r="B8634" s="217">
        <v>132.05251480557919</v>
      </c>
      <c r="C8634" s="211">
        <v>7.8604413803257056E-2</v>
      </c>
      <c r="D8634" s="211">
        <v>0.12892507280288615</v>
      </c>
      <c r="E8634" s="211">
        <v>6.7748331743257714E-2</v>
      </c>
      <c r="F8634" s="211">
        <v>9.9137934209954384E-2</v>
      </c>
      <c r="G8634" s="211">
        <v>0.1200798138021445</v>
      </c>
      <c r="H8634" s="211">
        <v>0.10810595723308686</v>
      </c>
      <c r="I8634" s="211">
        <v>0.49485143867715969</v>
      </c>
      <c r="J8634" s="211">
        <v>0.4333647576633044</v>
      </c>
      <c r="K8634" s="211">
        <v>0.61200972257185826</v>
      </c>
      <c r="L8634" s="211">
        <v>0.2708443074575429</v>
      </c>
      <c r="M8634" s="211">
        <v>7.7365314532027912E-2</v>
      </c>
      <c r="N8634" s="211">
        <v>0.42384003277050197</v>
      </c>
      <c r="O8634" s="211">
        <v>0.68137261202195465</v>
      </c>
      <c r="P8634" s="211">
        <v>6.8758510748358814E-2</v>
      </c>
      <c r="Q8634" s="211">
        <v>5.4468561229673015E-2</v>
      </c>
      <c r="R8634" s="211">
        <v>0.4095030715053084</v>
      </c>
      <c r="S8634" s="211">
        <v>0.28713339421857598</v>
      </c>
      <c r="T8634" s="211">
        <v>0.54553508313169563</v>
      </c>
      <c r="U8634" s="211">
        <v>0.36390339890214607</v>
      </c>
      <c r="V8634" s="211">
        <v>0.12140662323747187</v>
      </c>
      <c r="W8634" s="211">
        <v>0.5453260263427131</v>
      </c>
      <c r="X8634" s="211">
        <v>0.37280553828023688</v>
      </c>
      <c r="Y8634" s="211">
        <v>0.75556985746794847</v>
      </c>
      <c r="Z8634" s="211">
        <v>0.14701486095705504</v>
      </c>
      <c r="AA8634" s="212">
        <v>0.1202075820281612</v>
      </c>
    </row>
    <row r="8635" spans="1:27" x14ac:dyDescent="0.35">
      <c r="A8635" s="210" t="s">
        <v>9311</v>
      </c>
      <c r="B8635" s="217">
        <v>127.84800861819382</v>
      </c>
      <c r="C8635" s="211">
        <v>5.4828188512028128E-2</v>
      </c>
      <c r="D8635" s="211">
        <v>0.12399878316018431</v>
      </c>
      <c r="E8635" s="211">
        <v>7.2173454881177407E-2</v>
      </c>
      <c r="F8635" s="211">
        <v>9.9929360561163555E-2</v>
      </c>
      <c r="G8635" s="211">
        <v>0.11591720385401125</v>
      </c>
      <c r="H8635" s="211">
        <v>0.11917460050992496</v>
      </c>
      <c r="I8635" s="211">
        <v>0.51806311231490421</v>
      </c>
      <c r="J8635" s="211">
        <v>0.45563402256906493</v>
      </c>
      <c r="K8635" s="211">
        <v>0.63914714274046125</v>
      </c>
      <c r="L8635" s="211">
        <v>0.27348202004850758</v>
      </c>
      <c r="M8635" s="211">
        <v>9.5722326176957598E-2</v>
      </c>
      <c r="N8635" s="211">
        <v>0.54639888153288108</v>
      </c>
      <c r="O8635" s="211">
        <v>0.61790101253914909</v>
      </c>
      <c r="P8635" s="211">
        <v>6.7537778426587675E-2</v>
      </c>
      <c r="Q8635" s="211">
        <v>4.7121803531583621E-2</v>
      </c>
      <c r="R8635" s="211">
        <v>0.4537958329915594</v>
      </c>
      <c r="S8635" s="211">
        <v>0.37800878588841674</v>
      </c>
      <c r="T8635" s="211">
        <v>0.54681068180894554</v>
      </c>
      <c r="U8635" s="211">
        <v>0.38712499584444593</v>
      </c>
      <c r="V8635" s="211">
        <v>7.1876678720983023E-2</v>
      </c>
      <c r="W8635" s="211">
        <v>0.58895845301466632</v>
      </c>
      <c r="X8635" s="211">
        <v>0.33543490789470098</v>
      </c>
      <c r="Y8635" s="211">
        <v>0.61801443889828434</v>
      </c>
      <c r="Z8635" s="211">
        <v>0.14361028185949698</v>
      </c>
      <c r="AA8635" s="212">
        <v>0.11320507406664045</v>
      </c>
    </row>
    <row r="8636" spans="1:27" x14ac:dyDescent="0.35">
      <c r="A8636" s="210" t="s">
        <v>9312</v>
      </c>
      <c r="B8636" s="217">
        <v>185.77603863528452</v>
      </c>
      <c r="C8636" s="211">
        <v>5.4387036024618196E-2</v>
      </c>
      <c r="D8636" s="211">
        <v>0.13124578247655266</v>
      </c>
      <c r="E8636" s="211">
        <v>7.2335821178142384E-2</v>
      </c>
      <c r="F8636" s="211">
        <v>0.10135796031724653</v>
      </c>
      <c r="G8636" s="211">
        <v>0.12126887390824251</v>
      </c>
      <c r="H8636" s="211">
        <v>0.11205293816658739</v>
      </c>
      <c r="I8636" s="211">
        <v>0.49816670104912941</v>
      </c>
      <c r="J8636" s="211">
        <v>0.46567142678606427</v>
      </c>
      <c r="K8636" s="211">
        <v>0.60980895626802978</v>
      </c>
      <c r="L8636" s="211">
        <v>0.27819249018517767</v>
      </c>
      <c r="M8636" s="211">
        <v>0.11595188133140409</v>
      </c>
      <c r="N8636" s="211">
        <v>0.42820524813968097</v>
      </c>
      <c r="O8636" s="211">
        <v>0.68393225117371836</v>
      </c>
      <c r="P8636" s="211">
        <v>6.7540615730631387E-2</v>
      </c>
      <c r="Q8636" s="211">
        <v>5.0017624584156734E-2</v>
      </c>
      <c r="R8636" s="211">
        <v>0.37569694508674367</v>
      </c>
      <c r="S8636" s="211">
        <v>0.38436108893746268</v>
      </c>
      <c r="T8636" s="211">
        <v>0.5377142113104697</v>
      </c>
      <c r="U8636" s="211">
        <v>0.42555329789511515</v>
      </c>
      <c r="V8636" s="211">
        <v>0.16255062450584962</v>
      </c>
      <c r="W8636" s="211">
        <v>0.56274731795770672</v>
      </c>
      <c r="X8636" s="211">
        <v>0.3769808105797231</v>
      </c>
      <c r="Y8636" s="211">
        <v>0.68967475817010016</v>
      </c>
      <c r="Z8636" s="211">
        <v>0.14781906620750945</v>
      </c>
      <c r="AA8636" s="212">
        <v>0.1151143794370439</v>
      </c>
    </row>
    <row r="8637" spans="1:27" x14ac:dyDescent="0.35">
      <c r="A8637" s="210" t="s">
        <v>9313</v>
      </c>
      <c r="B8637" s="217">
        <v>134.28842258037974</v>
      </c>
      <c r="C8637" s="211">
        <v>4.9542090049840899E-2</v>
      </c>
      <c r="D8637" s="211">
        <v>0.13352239534769259</v>
      </c>
      <c r="E8637" s="211">
        <v>8.4727745834958859E-2</v>
      </c>
      <c r="F8637" s="211">
        <v>7.4926333627329408E-2</v>
      </c>
      <c r="G8637" s="211">
        <v>0.1206570994086566</v>
      </c>
      <c r="H8637" s="211">
        <v>0.11836023488215319</v>
      </c>
      <c r="I8637" s="211">
        <v>0.50432050655291394</v>
      </c>
      <c r="J8637" s="211">
        <v>0.42197018873691494</v>
      </c>
      <c r="K8637" s="211">
        <v>0.63398705711318915</v>
      </c>
      <c r="L8637" s="211">
        <v>0.27266947009709708</v>
      </c>
      <c r="M8637" s="211">
        <v>8.3263421221461298E-2</v>
      </c>
      <c r="N8637" s="211">
        <v>0.34505452390466429</v>
      </c>
      <c r="O8637" s="211">
        <v>0.62881025829359138</v>
      </c>
      <c r="P8637" s="211">
        <v>6.3537114405585141E-2</v>
      </c>
      <c r="Q8637" s="211">
        <v>7.7527705706015068E-2</v>
      </c>
      <c r="R8637" s="211">
        <v>0.45790994475254065</v>
      </c>
      <c r="S8637" s="211">
        <v>0.37917828726258312</v>
      </c>
      <c r="T8637" s="211">
        <v>0.54058500186130687</v>
      </c>
      <c r="U8637" s="211">
        <v>0.38143186010054331</v>
      </c>
      <c r="V8637" s="211">
        <v>0.10891174415028365</v>
      </c>
      <c r="W8637" s="211">
        <v>0.53025793616014094</v>
      </c>
      <c r="X8637" s="211">
        <v>0.32874847096863047</v>
      </c>
      <c r="Y8637" s="211">
        <v>0.75176368745768363</v>
      </c>
      <c r="Z8637" s="211">
        <v>0.14472484690047499</v>
      </c>
      <c r="AA8637" s="212">
        <v>0.11586968823629112</v>
      </c>
    </row>
    <row r="8638" spans="1:27" x14ac:dyDescent="0.35">
      <c r="A8638" s="210" t="s">
        <v>9314</v>
      </c>
      <c r="B8638" s="217">
        <v>129.68214792818083</v>
      </c>
      <c r="C8638" s="211">
        <v>6.1027397832414967E-2</v>
      </c>
      <c r="D8638" s="211">
        <v>0.12407436381257704</v>
      </c>
      <c r="E8638" s="211">
        <v>7.5711763283311709E-2</v>
      </c>
      <c r="F8638" s="211">
        <v>8.869849462403008E-2</v>
      </c>
      <c r="G8638" s="211">
        <v>0.12181752536024755</v>
      </c>
      <c r="H8638" s="211">
        <v>0.11616023102159358</v>
      </c>
      <c r="I8638" s="211">
        <v>0.48227476462011232</v>
      </c>
      <c r="J8638" s="211">
        <v>0.38602008284281514</v>
      </c>
      <c r="K8638" s="211">
        <v>0.63109952642613543</v>
      </c>
      <c r="L8638" s="211">
        <v>0.27332583313061831</v>
      </c>
      <c r="M8638" s="211">
        <v>8.1797705040927496E-2</v>
      </c>
      <c r="N8638" s="211">
        <v>0.41226408467489695</v>
      </c>
      <c r="O8638" s="211">
        <v>0.67698704113226316</v>
      </c>
      <c r="P8638" s="211">
        <v>6.9320008475487443E-2</v>
      </c>
      <c r="Q8638" s="211">
        <v>0.11230607839480362</v>
      </c>
      <c r="R8638" s="211">
        <v>0.35856237451076894</v>
      </c>
      <c r="S8638" s="211">
        <v>0.40486771860199328</v>
      </c>
      <c r="T8638" s="211">
        <v>0.62695007592881047</v>
      </c>
      <c r="U8638" s="211">
        <v>0.40095523551105605</v>
      </c>
      <c r="V8638" s="211">
        <v>6.9863992769537919E-2</v>
      </c>
      <c r="W8638" s="211">
        <v>0.53843665328006363</v>
      </c>
      <c r="X8638" s="211">
        <v>0.3407575806131079</v>
      </c>
      <c r="Y8638" s="211">
        <v>0.65032827471766064</v>
      </c>
      <c r="Z8638" s="211">
        <v>0.14664893042441129</v>
      </c>
      <c r="AA8638" s="212">
        <v>0.11312569708233142</v>
      </c>
    </row>
    <row r="8639" spans="1:27" x14ac:dyDescent="0.35">
      <c r="A8639" s="210" t="s">
        <v>9315</v>
      </c>
      <c r="B8639" s="217">
        <v>147.3038049571542</v>
      </c>
      <c r="C8639" s="211">
        <v>6.6954857155594114E-2</v>
      </c>
      <c r="D8639" s="211">
        <v>0.12836749163510608</v>
      </c>
      <c r="E8639" s="211">
        <v>7.346000606807325E-2</v>
      </c>
      <c r="F8639" s="211">
        <v>8.8258346594723619E-2</v>
      </c>
      <c r="G8639" s="211">
        <v>0.11927641694301513</v>
      </c>
      <c r="H8639" s="211">
        <v>0.12274460606414005</v>
      </c>
      <c r="I8639" s="211">
        <v>0.51133037218444644</v>
      </c>
      <c r="J8639" s="211">
        <v>0.42733375536786056</v>
      </c>
      <c r="K8639" s="211">
        <v>0.61512161185997938</v>
      </c>
      <c r="L8639" s="211">
        <v>0.27324048761893416</v>
      </c>
      <c r="M8639" s="211">
        <v>0.10362621033185841</v>
      </c>
      <c r="N8639" s="211">
        <v>0.36937998275671979</v>
      </c>
      <c r="O8639" s="211">
        <v>0.5988919501067852</v>
      </c>
      <c r="P8639" s="211">
        <v>6.8710373043473674E-2</v>
      </c>
      <c r="Q8639" s="211">
        <v>8.2293360089201656E-2</v>
      </c>
      <c r="R8639" s="211">
        <v>0.4453442745547832</v>
      </c>
      <c r="S8639" s="211">
        <v>0.4083109946785658</v>
      </c>
      <c r="T8639" s="211">
        <v>0.57190757332504449</v>
      </c>
      <c r="U8639" s="211">
        <v>0.5020330694317543</v>
      </c>
      <c r="V8639" s="211">
        <v>0.12052481642063975</v>
      </c>
      <c r="W8639" s="211">
        <v>0.52738412112299005</v>
      </c>
      <c r="X8639" s="211">
        <v>0.41104317654435746</v>
      </c>
      <c r="Y8639" s="211">
        <v>0.62275276301421556</v>
      </c>
      <c r="Z8639" s="211">
        <v>0.14900409140305176</v>
      </c>
      <c r="AA8639" s="212">
        <v>0.12374652729459566</v>
      </c>
    </row>
    <row r="8640" spans="1:27" x14ac:dyDescent="0.35">
      <c r="A8640" s="210" t="s">
        <v>9316</v>
      </c>
      <c r="B8640" s="217">
        <v>140.1753644032836</v>
      </c>
      <c r="C8640" s="211">
        <v>5.5340834400248284E-2</v>
      </c>
      <c r="D8640" s="211">
        <v>0.13107477742100837</v>
      </c>
      <c r="E8640" s="211">
        <v>8.466390208336752E-2</v>
      </c>
      <c r="F8640" s="211">
        <v>7.5232030655914217E-2</v>
      </c>
      <c r="G8640" s="211">
        <v>0.12089756705299572</v>
      </c>
      <c r="H8640" s="211">
        <v>0.12512635965223248</v>
      </c>
      <c r="I8640" s="211">
        <v>0.51545611502013178</v>
      </c>
      <c r="J8640" s="211">
        <v>0.3918004025585225</v>
      </c>
      <c r="K8640" s="211">
        <v>0.59651190846380986</v>
      </c>
      <c r="L8640" s="211">
        <v>0.27393974219175288</v>
      </c>
      <c r="M8640" s="211">
        <v>9.7039042908522721E-2</v>
      </c>
      <c r="N8640" s="211">
        <v>0.38559619359402825</v>
      </c>
      <c r="O8640" s="211">
        <v>0.73809164125078741</v>
      </c>
      <c r="P8640" s="211">
        <v>6.7523163855139651E-2</v>
      </c>
      <c r="Q8640" s="211">
        <v>4.7810403341394671E-2</v>
      </c>
      <c r="R8640" s="211">
        <v>0.44188306387066184</v>
      </c>
      <c r="S8640" s="211">
        <v>0.29821721267140222</v>
      </c>
      <c r="T8640" s="211">
        <v>0.53064871859986917</v>
      </c>
      <c r="U8640" s="211">
        <v>0.4561136534073813</v>
      </c>
      <c r="V8640" s="211">
        <v>9.5441979440170549E-2</v>
      </c>
      <c r="W8640" s="211">
        <v>0.52193411228056774</v>
      </c>
      <c r="X8640" s="211">
        <v>0.32424194467275869</v>
      </c>
      <c r="Y8640" s="211">
        <v>0.62929604217783297</v>
      </c>
      <c r="Z8640" s="211">
        <v>0.14401420455429534</v>
      </c>
      <c r="AA8640" s="212">
        <v>0.115775768128924</v>
      </c>
    </row>
    <row r="8641" spans="1:27" x14ac:dyDescent="0.35">
      <c r="A8641" s="210" t="s">
        <v>9317</v>
      </c>
      <c r="B8641" s="217">
        <v>129.19558252919376</v>
      </c>
      <c r="C8641" s="211">
        <v>6.7975545770910126E-2</v>
      </c>
      <c r="D8641" s="211">
        <v>0.12194949642118993</v>
      </c>
      <c r="E8641" s="211">
        <v>8.4987063623386414E-2</v>
      </c>
      <c r="F8641" s="211">
        <v>7.9282451116031383E-2</v>
      </c>
      <c r="G8641" s="211">
        <v>0.12262813547933467</v>
      </c>
      <c r="H8641" s="211">
        <v>0.122649425915814</v>
      </c>
      <c r="I8641" s="211">
        <v>0.45971775491264311</v>
      </c>
      <c r="J8641" s="211">
        <v>0.41518085914430075</v>
      </c>
      <c r="K8641" s="211">
        <v>0.53211807078589368</v>
      </c>
      <c r="L8641" s="211">
        <v>0.27801148824601019</v>
      </c>
      <c r="M8641" s="211">
        <v>8.7933020381224844E-2</v>
      </c>
      <c r="N8641" s="211">
        <v>0.51197714109654435</v>
      </c>
      <c r="O8641" s="211">
        <v>0.73410167909009827</v>
      </c>
      <c r="P8641" s="211">
        <v>7.1639528191292351E-2</v>
      </c>
      <c r="Q8641" s="211">
        <v>5.0447999826099668E-2</v>
      </c>
      <c r="R8641" s="211">
        <v>0.38348230969902919</v>
      </c>
      <c r="S8641" s="211">
        <v>0.28204392253981309</v>
      </c>
      <c r="T8641" s="211">
        <v>0.53268440968949959</v>
      </c>
      <c r="U8641" s="211">
        <v>0.49696562817024309</v>
      </c>
      <c r="V8641" s="211">
        <v>6.2441768707510142E-2</v>
      </c>
      <c r="W8641" s="211">
        <v>0.49463388357274463</v>
      </c>
      <c r="X8641" s="211">
        <v>0.33535821266307214</v>
      </c>
      <c r="Y8641" s="211">
        <v>0.79125615651726533</v>
      </c>
      <c r="Z8641" s="211">
        <v>0.14548710454720123</v>
      </c>
      <c r="AA8641" s="212">
        <v>0.12308704466289876</v>
      </c>
    </row>
    <row r="8642" spans="1:27" x14ac:dyDescent="0.35">
      <c r="A8642" s="210" t="s">
        <v>9318</v>
      </c>
      <c r="B8642" s="217">
        <v>143.84684632063517</v>
      </c>
      <c r="C8642" s="211">
        <v>6.7033832545723107E-2</v>
      </c>
      <c r="D8642" s="211">
        <v>0.11646882281454921</v>
      </c>
      <c r="E8642" s="211">
        <v>7.7981747630749818E-2</v>
      </c>
      <c r="F8642" s="211">
        <v>8.1263967467691781E-2</v>
      </c>
      <c r="G8642" s="211">
        <v>0.12511042190946256</v>
      </c>
      <c r="H8642" s="211">
        <v>0.12261377048657793</v>
      </c>
      <c r="I8642" s="211">
        <v>0.46724211745311689</v>
      </c>
      <c r="J8642" s="211">
        <v>0.47231233847351173</v>
      </c>
      <c r="K8642" s="211">
        <v>0.59804101756136907</v>
      </c>
      <c r="L8642" s="211">
        <v>0.27542299682060545</v>
      </c>
      <c r="M8642" s="211">
        <v>0.10462905546349857</v>
      </c>
      <c r="N8642" s="211">
        <v>0.42246637129725706</v>
      </c>
      <c r="O8642" s="211">
        <v>0.62558284859198343</v>
      </c>
      <c r="P8642" s="211">
        <v>7.113906851401644E-2</v>
      </c>
      <c r="Q8642" s="211">
        <v>6.9895728661696854E-2</v>
      </c>
      <c r="R8642" s="211">
        <v>0.37663672618092292</v>
      </c>
      <c r="S8642" s="211">
        <v>0.38400843636029169</v>
      </c>
      <c r="T8642" s="211">
        <v>0.5119046377815939</v>
      </c>
      <c r="U8642" s="211">
        <v>0.40755031506830941</v>
      </c>
      <c r="V8642" s="211">
        <v>7.9707251627790923E-2</v>
      </c>
      <c r="W8642" s="211">
        <v>0.55414091697343082</v>
      </c>
      <c r="X8642" s="211">
        <v>0.33181252325835159</v>
      </c>
      <c r="Y8642" s="211">
        <v>0.7517922086228761</v>
      </c>
      <c r="Z8642" s="211">
        <v>0.14807805091747481</v>
      </c>
      <c r="AA8642" s="212">
        <v>0.11339829618296147</v>
      </c>
    </row>
    <row r="8643" spans="1:27" x14ac:dyDescent="0.35">
      <c r="A8643" s="210" t="s">
        <v>9319</v>
      </c>
      <c r="B8643" s="217">
        <v>167.93655430399281</v>
      </c>
      <c r="C8643" s="211">
        <v>6.8863332672798844E-2</v>
      </c>
      <c r="D8643" s="211">
        <v>0.1141534022452147</v>
      </c>
      <c r="E8643" s="211">
        <v>7.6705765127037917E-2</v>
      </c>
      <c r="F8643" s="211">
        <v>7.6118356577467364E-2</v>
      </c>
      <c r="G8643" s="211">
        <v>0.12210871019239347</v>
      </c>
      <c r="H8643" s="211">
        <v>0.11853124796119233</v>
      </c>
      <c r="I8643" s="211">
        <v>0.52642770311900788</v>
      </c>
      <c r="J8643" s="211">
        <v>0.39945672925315145</v>
      </c>
      <c r="K8643" s="211">
        <v>0.64581058830569349</v>
      </c>
      <c r="L8643" s="211">
        <v>0.26815461438448035</v>
      </c>
      <c r="M8643" s="211">
        <v>8.9615298985043362E-2</v>
      </c>
      <c r="N8643" s="211">
        <v>0.52240185765266745</v>
      </c>
      <c r="O8643" s="211">
        <v>0.72301067160892607</v>
      </c>
      <c r="P8643" s="211">
        <v>7.0621772256901957E-2</v>
      </c>
      <c r="Q8643" s="211">
        <v>5.0686470468417857E-2</v>
      </c>
      <c r="R8643" s="211">
        <v>0.44608558481982519</v>
      </c>
      <c r="S8643" s="211">
        <v>0.3210472918119337</v>
      </c>
      <c r="T8643" s="211">
        <v>0.60109607410582233</v>
      </c>
      <c r="U8643" s="211">
        <v>0.53248117971144515</v>
      </c>
      <c r="V8643" s="211">
        <v>0.1096939911758443</v>
      </c>
      <c r="W8643" s="211">
        <v>0.51080622969062572</v>
      </c>
      <c r="X8643" s="211">
        <v>0.35151410883780881</v>
      </c>
      <c r="Y8643" s="211">
        <v>0.68738893590799888</v>
      </c>
      <c r="Z8643" s="211">
        <v>0.14981976650851861</v>
      </c>
      <c r="AA8643" s="212">
        <v>0.11790103832995728</v>
      </c>
    </row>
    <row r="8644" spans="1:27" x14ac:dyDescent="0.35">
      <c r="A8644" s="210" t="s">
        <v>9320</v>
      </c>
      <c r="B8644" s="217">
        <v>126.035849514516</v>
      </c>
      <c r="C8644" s="211">
        <v>7.042058626811637E-2</v>
      </c>
      <c r="D8644" s="211">
        <v>0.12166639548143858</v>
      </c>
      <c r="E8644" s="211">
        <v>6.9369207804031455E-2</v>
      </c>
      <c r="F8644" s="211">
        <v>9.9964822279204668E-2</v>
      </c>
      <c r="G8644" s="211">
        <v>0.11262404252425486</v>
      </c>
      <c r="H8644" s="211">
        <v>0.12650217233518607</v>
      </c>
      <c r="I8644" s="211">
        <v>0.47636651966579102</v>
      </c>
      <c r="J8644" s="211">
        <v>0.39998736954871195</v>
      </c>
      <c r="K8644" s="211">
        <v>0.61923623193046884</v>
      </c>
      <c r="L8644" s="211">
        <v>0.27818678932385554</v>
      </c>
      <c r="M8644" s="211">
        <v>9.3233066341850107E-2</v>
      </c>
      <c r="N8644" s="211">
        <v>0.4488205337465514</v>
      </c>
      <c r="O8644" s="211">
        <v>0.67299491495353503</v>
      </c>
      <c r="P8644" s="211">
        <v>6.9656998551592561E-2</v>
      </c>
      <c r="Q8644" s="211">
        <v>4.4448779108010816E-2</v>
      </c>
      <c r="R8644" s="211">
        <v>0.45794906627250126</v>
      </c>
      <c r="S8644" s="211">
        <v>0.38960615739139692</v>
      </c>
      <c r="T8644" s="211">
        <v>0.52411197997812775</v>
      </c>
      <c r="U8644" s="211">
        <v>0.39741512871297291</v>
      </c>
      <c r="V8644" s="211">
        <v>7.4753226255436983E-2</v>
      </c>
      <c r="W8644" s="211">
        <v>0.52314280285825643</v>
      </c>
      <c r="X8644" s="211">
        <v>0.28420442806238055</v>
      </c>
      <c r="Y8644" s="211">
        <v>0.72809315167187494</v>
      </c>
      <c r="Z8644" s="211">
        <v>0.14872802875369717</v>
      </c>
      <c r="AA8644" s="212">
        <v>0.11718346513986991</v>
      </c>
    </row>
    <row r="8645" spans="1:27" x14ac:dyDescent="0.35">
      <c r="A8645" s="210" t="s">
        <v>9321</v>
      </c>
      <c r="B8645" s="217">
        <v>135.90437612837806</v>
      </c>
      <c r="C8645" s="211">
        <v>6.8733151297360268E-2</v>
      </c>
      <c r="D8645" s="211">
        <v>0.12582851245587762</v>
      </c>
      <c r="E8645" s="211">
        <v>7.6479965579874298E-2</v>
      </c>
      <c r="F8645" s="211">
        <v>8.1595884688471204E-2</v>
      </c>
      <c r="G8645" s="211">
        <v>0.11737476235513936</v>
      </c>
      <c r="H8645" s="211">
        <v>0.10877174576809752</v>
      </c>
      <c r="I8645" s="211">
        <v>0.49641620332127767</v>
      </c>
      <c r="J8645" s="211">
        <v>0.45088798262970653</v>
      </c>
      <c r="K8645" s="211">
        <v>0.61735926837701915</v>
      </c>
      <c r="L8645" s="211">
        <v>0.26837438401641439</v>
      </c>
      <c r="M8645" s="211">
        <v>0.10368897300759025</v>
      </c>
      <c r="N8645" s="211">
        <v>0.51930619432633995</v>
      </c>
      <c r="O8645" s="211">
        <v>0.77430437295068277</v>
      </c>
      <c r="P8645" s="211">
        <v>6.7526453004122466E-2</v>
      </c>
      <c r="Q8645" s="211">
        <v>0.12377694094731069</v>
      </c>
      <c r="R8645" s="211">
        <v>0.47128247040775528</v>
      </c>
      <c r="S8645" s="211">
        <v>0.32230524974587854</v>
      </c>
      <c r="T8645" s="211">
        <v>0.57288830759947862</v>
      </c>
      <c r="U8645" s="211">
        <v>0.45052083740963622</v>
      </c>
      <c r="V8645" s="211">
        <v>5.2603827171900638E-2</v>
      </c>
      <c r="W8645" s="211">
        <v>0.56222866866681565</v>
      </c>
      <c r="X8645" s="211">
        <v>0.29309281960767741</v>
      </c>
      <c r="Y8645" s="211">
        <v>0.68549371754815369</v>
      </c>
      <c r="Z8645" s="211">
        <v>0.14843780563291534</v>
      </c>
      <c r="AA8645" s="212">
        <v>0.11607826276158267</v>
      </c>
    </row>
    <row r="8646" spans="1:27" x14ac:dyDescent="0.35">
      <c r="A8646" s="210" t="s">
        <v>9322</v>
      </c>
      <c r="B8646" s="217">
        <v>137.31257972335635</v>
      </c>
      <c r="C8646" s="211">
        <v>5.1015303692913343E-2</v>
      </c>
      <c r="D8646" s="211">
        <v>0.1198281304694683</v>
      </c>
      <c r="E8646" s="211">
        <v>6.811010034299636E-2</v>
      </c>
      <c r="F8646" s="211">
        <v>8.5463106133971845E-2</v>
      </c>
      <c r="G8646" s="211">
        <v>0.11414982154964015</v>
      </c>
      <c r="H8646" s="211">
        <v>0.11383366708451992</v>
      </c>
      <c r="I8646" s="211">
        <v>0.48733821449311499</v>
      </c>
      <c r="J8646" s="211">
        <v>0.44311387751781345</v>
      </c>
      <c r="K8646" s="211">
        <v>0.62308451372466733</v>
      </c>
      <c r="L8646" s="211">
        <v>0.2669575108646649</v>
      </c>
      <c r="M8646" s="211">
        <v>0.10728210500762334</v>
      </c>
      <c r="N8646" s="211">
        <v>0.39654946160612764</v>
      </c>
      <c r="O8646" s="211">
        <v>0.78642015733891935</v>
      </c>
      <c r="P8646" s="211">
        <v>6.8842257471396065E-2</v>
      </c>
      <c r="Q8646" s="211">
        <v>0.14970695128458844</v>
      </c>
      <c r="R8646" s="211">
        <v>0.37604823906811496</v>
      </c>
      <c r="S8646" s="211">
        <v>0.37813916931685787</v>
      </c>
      <c r="T8646" s="211">
        <v>0.54332667175310601</v>
      </c>
      <c r="U8646" s="211">
        <v>0.41031874327345397</v>
      </c>
      <c r="V8646" s="211">
        <v>7.6306055888305274E-2</v>
      </c>
      <c r="W8646" s="211">
        <v>0.58588486285493702</v>
      </c>
      <c r="X8646" s="211">
        <v>0.22928798731817937</v>
      </c>
      <c r="Y8646" s="211">
        <v>0.66796827298586103</v>
      </c>
      <c r="Z8646" s="211">
        <v>0.13946384077096163</v>
      </c>
      <c r="AA8646" s="212">
        <v>0.11498767966000518</v>
      </c>
    </row>
    <row r="8647" spans="1:27" x14ac:dyDescent="0.35">
      <c r="A8647" s="210" t="s">
        <v>9323</v>
      </c>
      <c r="B8647" s="217">
        <v>123.81540423213136</v>
      </c>
      <c r="C8647" s="211">
        <v>8.0444051142145839E-2</v>
      </c>
      <c r="D8647" s="211">
        <v>0.12345836926130946</v>
      </c>
      <c r="E8647" s="211">
        <v>7.0688235546932668E-2</v>
      </c>
      <c r="F8647" s="211">
        <v>8.9666048180144467E-2</v>
      </c>
      <c r="G8647" s="211">
        <v>0.12351362762660767</v>
      </c>
      <c r="H8647" s="211">
        <v>0.11130046144138903</v>
      </c>
      <c r="I8647" s="211">
        <v>0.42251462962911529</v>
      </c>
      <c r="J8647" s="211">
        <v>0.40031224685502875</v>
      </c>
      <c r="K8647" s="211">
        <v>0.60218692080025105</v>
      </c>
      <c r="L8647" s="211">
        <v>0.27214959554236218</v>
      </c>
      <c r="M8647" s="211">
        <v>9.0033938969817692E-2</v>
      </c>
      <c r="N8647" s="211">
        <v>0.54416887891523036</v>
      </c>
      <c r="O8647" s="211">
        <v>0.77864121980999146</v>
      </c>
      <c r="P8647" s="211">
        <v>6.6104797960780545E-2</v>
      </c>
      <c r="Q8647" s="211">
        <v>0.12151171283300108</v>
      </c>
      <c r="R8647" s="211">
        <v>0.43194337039432368</v>
      </c>
      <c r="S8647" s="211">
        <v>0.34746857734488562</v>
      </c>
      <c r="T8647" s="211">
        <v>0.57438551519858017</v>
      </c>
      <c r="U8647" s="211">
        <v>0.45327250855887236</v>
      </c>
      <c r="V8647" s="211">
        <v>6.8178424649185748E-2</v>
      </c>
      <c r="W8647" s="211">
        <v>0.53450924260583477</v>
      </c>
      <c r="X8647" s="211">
        <v>0.34624235598013847</v>
      </c>
      <c r="Y8647" s="211">
        <v>0.59951457849551759</v>
      </c>
      <c r="Z8647" s="211">
        <v>0.1499201486062946</v>
      </c>
      <c r="AA8647" s="212">
        <v>0.12031484866159885</v>
      </c>
    </row>
    <row r="8648" spans="1:27" x14ac:dyDescent="0.35">
      <c r="A8648" s="210" t="s">
        <v>9324</v>
      </c>
      <c r="B8648" s="217">
        <v>183.39308067643123</v>
      </c>
      <c r="C8648" s="211">
        <v>6.4702563449822365E-2</v>
      </c>
      <c r="D8648" s="211">
        <v>0.11640204604826634</v>
      </c>
      <c r="E8648" s="211">
        <v>7.3093049001545909E-2</v>
      </c>
      <c r="F8648" s="211">
        <v>0.10236986498438212</v>
      </c>
      <c r="G8648" s="211">
        <v>0.12096020527407032</v>
      </c>
      <c r="H8648" s="211">
        <v>0.11759842650712708</v>
      </c>
      <c r="I8648" s="211">
        <v>0.52073240488939443</v>
      </c>
      <c r="J8648" s="211">
        <v>0.39747826228558092</v>
      </c>
      <c r="K8648" s="211">
        <v>0.62295774554293337</v>
      </c>
      <c r="L8648" s="211">
        <v>0.2776025095117115</v>
      </c>
      <c r="M8648" s="211">
        <v>9.6663675467943133E-2</v>
      </c>
      <c r="N8648" s="211">
        <v>0.49536347194486691</v>
      </c>
      <c r="O8648" s="211">
        <v>0.56436203547002484</v>
      </c>
      <c r="P8648" s="211">
        <v>7.2472965704018705E-2</v>
      </c>
      <c r="Q8648" s="211">
        <v>0.10804805973944237</v>
      </c>
      <c r="R8648" s="211">
        <v>0.4078084497003549</v>
      </c>
      <c r="S8648" s="211">
        <v>0.32502182769874122</v>
      </c>
      <c r="T8648" s="211">
        <v>0.49835173332888</v>
      </c>
      <c r="U8648" s="211">
        <v>0.435865900951592</v>
      </c>
      <c r="V8648" s="211">
        <v>0.18887953845547936</v>
      </c>
      <c r="W8648" s="211">
        <v>0.56701199151076387</v>
      </c>
      <c r="X8648" s="211">
        <v>0.40854305310749522</v>
      </c>
      <c r="Y8648" s="211">
        <v>0.64979667389816598</v>
      </c>
      <c r="Z8648" s="211">
        <v>0.1499112971451517</v>
      </c>
      <c r="AA8648" s="212">
        <v>0.1189128506210346</v>
      </c>
    </row>
    <row r="8649" spans="1:27" x14ac:dyDescent="0.35">
      <c r="A8649" s="210" t="s">
        <v>9325</v>
      </c>
      <c r="B8649" s="217">
        <v>163.12054396305103</v>
      </c>
      <c r="C8649" s="211">
        <v>6.9593244847277969E-2</v>
      </c>
      <c r="D8649" s="211">
        <v>0.13155984520410344</v>
      </c>
      <c r="E8649" s="211">
        <v>7.928201340271418E-2</v>
      </c>
      <c r="F8649" s="211">
        <v>0.10191154691262949</v>
      </c>
      <c r="G8649" s="211">
        <v>0.1263992268700932</v>
      </c>
      <c r="H8649" s="211">
        <v>0.11575698071476458</v>
      </c>
      <c r="I8649" s="211">
        <v>0.45784096976401661</v>
      </c>
      <c r="J8649" s="211">
        <v>0.49506994298734169</v>
      </c>
      <c r="K8649" s="211">
        <v>0.58854822091192383</v>
      </c>
      <c r="L8649" s="211">
        <v>0.27644394313518794</v>
      </c>
      <c r="M8649" s="211">
        <v>9.3326938971637338E-2</v>
      </c>
      <c r="N8649" s="211">
        <v>0.38455952907335195</v>
      </c>
      <c r="O8649" s="211">
        <v>0.72403769269137386</v>
      </c>
      <c r="P8649" s="211">
        <v>6.353959672188729E-2</v>
      </c>
      <c r="Q8649" s="211">
        <v>6.7737464692446792E-2</v>
      </c>
      <c r="R8649" s="211">
        <v>0.44365106408711469</v>
      </c>
      <c r="S8649" s="211">
        <v>0.34538965462661075</v>
      </c>
      <c r="T8649" s="211">
        <v>0.520913482165271</v>
      </c>
      <c r="U8649" s="211">
        <v>0.48230424877371714</v>
      </c>
      <c r="V8649" s="211">
        <v>0.13451752153197866</v>
      </c>
      <c r="W8649" s="211">
        <v>0.59043822942963375</v>
      </c>
      <c r="X8649" s="211">
        <v>0.30236678427676844</v>
      </c>
      <c r="Y8649" s="211">
        <v>0.69063228167923874</v>
      </c>
      <c r="Z8649" s="211">
        <v>0.14017693938690137</v>
      </c>
      <c r="AA8649" s="212">
        <v>0.11220210691783335</v>
      </c>
    </row>
    <row r="8650" spans="1:27" x14ac:dyDescent="0.35">
      <c r="A8650" s="210" t="s">
        <v>9326</v>
      </c>
      <c r="B8650" s="217">
        <v>137.56352414727266</v>
      </c>
      <c r="C8650" s="211">
        <v>6.1436055930724931E-2</v>
      </c>
      <c r="D8650" s="211">
        <v>0.12383188393748153</v>
      </c>
      <c r="E8650" s="211">
        <v>8.3463730768683797E-2</v>
      </c>
      <c r="F8650" s="211">
        <v>8.1065643396041817E-2</v>
      </c>
      <c r="G8650" s="211">
        <v>0.12171822260952561</v>
      </c>
      <c r="H8650" s="211">
        <v>0.1224048385860952</v>
      </c>
      <c r="I8650" s="211">
        <v>0.44946189578054646</v>
      </c>
      <c r="J8650" s="211">
        <v>0.46775276325843013</v>
      </c>
      <c r="K8650" s="211">
        <v>0.63999850344229514</v>
      </c>
      <c r="L8650" s="211">
        <v>0.27633803686026454</v>
      </c>
      <c r="M8650" s="211">
        <v>8.3560326395062376E-2</v>
      </c>
      <c r="N8650" s="211">
        <v>0.52787357924248279</v>
      </c>
      <c r="O8650" s="211">
        <v>0.72140298795724322</v>
      </c>
      <c r="P8650" s="211">
        <v>6.7651318959942655E-2</v>
      </c>
      <c r="Q8650" s="211">
        <v>0.13241257885508659</v>
      </c>
      <c r="R8650" s="211">
        <v>0.41442676603804418</v>
      </c>
      <c r="S8650" s="211">
        <v>0.34192017027377214</v>
      </c>
      <c r="T8650" s="211">
        <v>0.52896595092079224</v>
      </c>
      <c r="U8650" s="211">
        <v>0.33143849130414782</v>
      </c>
      <c r="V8650" s="211">
        <v>0.1144594993445814</v>
      </c>
      <c r="W8650" s="211">
        <v>0.57091242758661331</v>
      </c>
      <c r="X8650" s="211">
        <v>0.3220277198931184</v>
      </c>
      <c r="Y8650" s="211">
        <v>0.55224410989223327</v>
      </c>
      <c r="Z8650" s="211">
        <v>0.14980139369968218</v>
      </c>
      <c r="AA8650" s="212">
        <v>0.11628261858100437</v>
      </c>
    </row>
    <row r="8651" spans="1:27" x14ac:dyDescent="0.35">
      <c r="A8651" s="210" t="s">
        <v>9327</v>
      </c>
      <c r="B8651" s="217">
        <v>171.63921653210923</v>
      </c>
      <c r="C8651" s="211">
        <v>6.5231146331174897E-2</v>
      </c>
      <c r="D8651" s="211">
        <v>0.1236563450709956</v>
      </c>
      <c r="E8651" s="211">
        <v>7.3964548403435304E-2</v>
      </c>
      <c r="F8651" s="211">
        <v>0.11118799736396223</v>
      </c>
      <c r="G8651" s="211">
        <v>0.11657460321695559</v>
      </c>
      <c r="H8651" s="211">
        <v>0.12100892497260164</v>
      </c>
      <c r="I8651" s="211">
        <v>0.50232287617290095</v>
      </c>
      <c r="J8651" s="211">
        <v>0.46556272549471128</v>
      </c>
      <c r="K8651" s="211">
        <v>0.63799020104546744</v>
      </c>
      <c r="L8651" s="211">
        <v>0.27934497525955304</v>
      </c>
      <c r="M8651" s="211">
        <v>0.11999258142334841</v>
      </c>
      <c r="N8651" s="211">
        <v>0.44076696391170134</v>
      </c>
      <c r="O8651" s="211">
        <v>0.66772657041518735</v>
      </c>
      <c r="P8651" s="211">
        <v>6.9359146786870302E-2</v>
      </c>
      <c r="Q8651" s="211">
        <v>4.8777529700305716E-2</v>
      </c>
      <c r="R8651" s="211">
        <v>0.36832182370941141</v>
      </c>
      <c r="S8651" s="211">
        <v>0.30519007634973028</v>
      </c>
      <c r="T8651" s="211">
        <v>0.54139907824070388</v>
      </c>
      <c r="U8651" s="211">
        <v>0.46913670526771306</v>
      </c>
      <c r="V8651" s="211">
        <v>0.17765707183401469</v>
      </c>
      <c r="W8651" s="211">
        <v>0.50219713193282878</v>
      </c>
      <c r="X8651" s="211">
        <v>0.23928973998365466</v>
      </c>
      <c r="Y8651" s="211">
        <v>0.5471763757031175</v>
      </c>
      <c r="Z8651" s="211">
        <v>0.14351708659893364</v>
      </c>
      <c r="AA8651" s="212">
        <v>0.12498089923499485</v>
      </c>
    </row>
    <row r="8652" spans="1:27" x14ac:dyDescent="0.35">
      <c r="A8652" s="210" t="s">
        <v>9328</v>
      </c>
      <c r="B8652" s="217">
        <v>130.98661099450504</v>
      </c>
      <c r="C8652" s="211">
        <v>5.603186744851308E-2</v>
      </c>
      <c r="D8652" s="211">
        <v>0.12154799258539542</v>
      </c>
      <c r="E8652" s="211">
        <v>7.6180613948757719E-2</v>
      </c>
      <c r="F8652" s="211">
        <v>0.10323772957793015</v>
      </c>
      <c r="G8652" s="211">
        <v>0.12539626070238008</v>
      </c>
      <c r="H8652" s="211">
        <v>0.12227385077767908</v>
      </c>
      <c r="I8652" s="211">
        <v>0.44088586817719078</v>
      </c>
      <c r="J8652" s="211">
        <v>0.4412360779081988</v>
      </c>
      <c r="K8652" s="211">
        <v>0.64929526949014804</v>
      </c>
      <c r="L8652" s="211">
        <v>0.27929405444269856</v>
      </c>
      <c r="M8652" s="211">
        <v>9.2185858274473717E-2</v>
      </c>
      <c r="N8652" s="211">
        <v>0.44331070858817501</v>
      </c>
      <c r="O8652" s="211">
        <v>0.70616430381280026</v>
      </c>
      <c r="P8652" s="211">
        <v>6.2271160513531189E-2</v>
      </c>
      <c r="Q8652" s="211">
        <v>0.10453156730052685</v>
      </c>
      <c r="R8652" s="211">
        <v>0.4494669990187834</v>
      </c>
      <c r="S8652" s="211">
        <v>0.27632971046171717</v>
      </c>
      <c r="T8652" s="211">
        <v>0.61682569385209063</v>
      </c>
      <c r="U8652" s="211">
        <v>0.43613086725185829</v>
      </c>
      <c r="V8652" s="211">
        <v>9.757129672731811E-2</v>
      </c>
      <c r="W8652" s="211">
        <v>0.58627627344895261</v>
      </c>
      <c r="X8652" s="211">
        <v>0.3990513839520945</v>
      </c>
      <c r="Y8652" s="211">
        <v>0.53187338592202915</v>
      </c>
      <c r="Z8652" s="211">
        <v>0.14595030387630811</v>
      </c>
      <c r="AA8652" s="212">
        <v>0.1153719936701246</v>
      </c>
    </row>
    <row r="8653" spans="1:27" x14ac:dyDescent="0.35">
      <c r="A8653" s="210" t="s">
        <v>9329</v>
      </c>
      <c r="B8653" s="217">
        <v>113.24574226117922</v>
      </c>
      <c r="C8653" s="211">
        <v>5.3471348846100282E-2</v>
      </c>
      <c r="D8653" s="211">
        <v>0.12914588635775293</v>
      </c>
      <c r="E8653" s="211">
        <v>7.252071141732E-2</v>
      </c>
      <c r="F8653" s="211">
        <v>9.3567718707554356E-2</v>
      </c>
      <c r="G8653" s="211">
        <v>0.11374422143495812</v>
      </c>
      <c r="H8653" s="211">
        <v>0.11600274690429116</v>
      </c>
      <c r="I8653" s="211">
        <v>0.4514717667021485</v>
      </c>
      <c r="J8653" s="211">
        <v>0.43675567753751493</v>
      </c>
      <c r="K8653" s="211">
        <v>0.52209141087043665</v>
      </c>
      <c r="L8653" s="211">
        <v>0.27225660526386908</v>
      </c>
      <c r="M8653" s="211">
        <v>9.2666849493533987E-2</v>
      </c>
      <c r="N8653" s="211">
        <v>0.40233930753403596</v>
      </c>
      <c r="O8653" s="211">
        <v>0.59614613431236529</v>
      </c>
      <c r="P8653" s="211">
        <v>6.2280143526426059E-2</v>
      </c>
      <c r="Q8653" s="211">
        <v>0.1299903269554612</v>
      </c>
      <c r="R8653" s="211">
        <v>0.45121413393270876</v>
      </c>
      <c r="S8653" s="211">
        <v>0.38056124395497776</v>
      </c>
      <c r="T8653" s="211">
        <v>0.55314107551940317</v>
      </c>
      <c r="U8653" s="211">
        <v>0.46628737643183626</v>
      </c>
      <c r="V8653" s="211">
        <v>5.6214362194774187E-2</v>
      </c>
      <c r="W8653" s="211">
        <v>0.52777476256976896</v>
      </c>
      <c r="X8653" s="211">
        <v>0.3419696746207006</v>
      </c>
      <c r="Y8653" s="211">
        <v>0.61879671250353063</v>
      </c>
      <c r="Z8653" s="211">
        <v>0.1484212766792144</v>
      </c>
      <c r="AA8653" s="212">
        <v>0.11127739549469989</v>
      </c>
    </row>
    <row r="8654" spans="1:27" x14ac:dyDescent="0.35">
      <c r="A8654" s="210" t="s">
        <v>9330</v>
      </c>
      <c r="B8654" s="217">
        <v>120.73750957544324</v>
      </c>
      <c r="C8654" s="211">
        <v>5.3832531194978911E-2</v>
      </c>
      <c r="D8654" s="211">
        <v>0.12154596598557874</v>
      </c>
      <c r="E8654" s="211">
        <v>7.1799580004691249E-2</v>
      </c>
      <c r="F8654" s="211">
        <v>8.7217639370597844E-2</v>
      </c>
      <c r="G8654" s="211">
        <v>0.11337283588735873</v>
      </c>
      <c r="H8654" s="211">
        <v>0.12000344190408947</v>
      </c>
      <c r="I8654" s="211">
        <v>0.49829480246441954</v>
      </c>
      <c r="J8654" s="211">
        <v>0.39132562907112606</v>
      </c>
      <c r="K8654" s="211">
        <v>0.62213874753897669</v>
      </c>
      <c r="L8654" s="211">
        <v>0.28109379026118553</v>
      </c>
      <c r="M8654" s="211">
        <v>8.4360547098459637E-2</v>
      </c>
      <c r="N8654" s="211">
        <v>0.41341862777784066</v>
      </c>
      <c r="O8654" s="211">
        <v>0.74204205899560383</v>
      </c>
      <c r="P8654" s="211">
        <v>7.3102858128307704E-2</v>
      </c>
      <c r="Q8654" s="211">
        <v>0.10423019646157239</v>
      </c>
      <c r="R8654" s="211">
        <v>0.38684957337563436</v>
      </c>
      <c r="S8654" s="211">
        <v>0.3458944581506071</v>
      </c>
      <c r="T8654" s="211">
        <v>0.52971512746109717</v>
      </c>
      <c r="U8654" s="211">
        <v>0.36968648058192072</v>
      </c>
      <c r="V8654" s="211">
        <v>7.0781628251235379E-2</v>
      </c>
      <c r="W8654" s="211">
        <v>0.55539641975607479</v>
      </c>
      <c r="X8654" s="211">
        <v>0.29694498453065454</v>
      </c>
      <c r="Y8654" s="211">
        <v>0.62790539239143273</v>
      </c>
      <c r="Z8654" s="211">
        <v>0.14957765044509852</v>
      </c>
      <c r="AA8654" s="212">
        <v>0.11812273444686473</v>
      </c>
    </row>
    <row r="8655" spans="1:27" x14ac:dyDescent="0.35">
      <c r="A8655" s="210" t="s">
        <v>9331</v>
      </c>
      <c r="B8655" s="217">
        <v>131.49976116817746</v>
      </c>
      <c r="C8655" s="211">
        <v>5.7844810738108099E-2</v>
      </c>
      <c r="D8655" s="211">
        <v>0.12653191388331447</v>
      </c>
      <c r="E8655" s="211">
        <v>6.6537000037275029E-2</v>
      </c>
      <c r="F8655" s="211">
        <v>8.9458374525620138E-2</v>
      </c>
      <c r="G8655" s="211">
        <v>0.11448247001756524</v>
      </c>
      <c r="H8655" s="211">
        <v>0.11604141368769257</v>
      </c>
      <c r="I8655" s="211">
        <v>0.48328519682670112</v>
      </c>
      <c r="J8655" s="211">
        <v>0.44325033590255147</v>
      </c>
      <c r="K8655" s="211">
        <v>0.56283798993856038</v>
      </c>
      <c r="L8655" s="211">
        <v>0.27106435934310552</v>
      </c>
      <c r="M8655" s="211">
        <v>0.10697974799977326</v>
      </c>
      <c r="N8655" s="211">
        <v>0.33489101757156037</v>
      </c>
      <c r="O8655" s="211">
        <v>0.67080192891134915</v>
      </c>
      <c r="P8655" s="211">
        <v>6.9539266845963107E-2</v>
      </c>
      <c r="Q8655" s="211">
        <v>7.1028832811719622E-2</v>
      </c>
      <c r="R8655" s="211">
        <v>0.41308182483813127</v>
      </c>
      <c r="S8655" s="211">
        <v>0.34889110978951454</v>
      </c>
      <c r="T8655" s="211">
        <v>0.49830753954711954</v>
      </c>
      <c r="U8655" s="211">
        <v>0.49405442789963272</v>
      </c>
      <c r="V8655" s="211">
        <v>0.10028533878456861</v>
      </c>
      <c r="W8655" s="211">
        <v>0.51310044502624119</v>
      </c>
      <c r="X8655" s="211">
        <v>0.31663271327025266</v>
      </c>
      <c r="Y8655" s="211">
        <v>0.68896029555451921</v>
      </c>
      <c r="Z8655" s="211">
        <v>0.14986912690426521</v>
      </c>
      <c r="AA8655" s="212">
        <v>0.12547838228293365</v>
      </c>
    </row>
    <row r="8656" spans="1:27" x14ac:dyDescent="0.35">
      <c r="A8656" s="210" t="s">
        <v>9332</v>
      </c>
      <c r="B8656" s="217">
        <v>163.63823784882806</v>
      </c>
      <c r="C8656" s="211">
        <v>4.9786954042613928E-2</v>
      </c>
      <c r="D8656" s="211">
        <v>0.12453741607808215</v>
      </c>
      <c r="E8656" s="211">
        <v>8.6277705999589296E-2</v>
      </c>
      <c r="F8656" s="211">
        <v>9.7895932668150998E-2</v>
      </c>
      <c r="G8656" s="211">
        <v>0.11621887793105022</v>
      </c>
      <c r="H8656" s="211">
        <v>0.12391218999783404</v>
      </c>
      <c r="I8656" s="211">
        <v>0.47196865709689251</v>
      </c>
      <c r="J8656" s="211">
        <v>0.46877297205656565</v>
      </c>
      <c r="K8656" s="211">
        <v>0.55887634901928052</v>
      </c>
      <c r="L8656" s="211">
        <v>0.27175946163530862</v>
      </c>
      <c r="M8656" s="211">
        <v>9.2887875687176893E-2</v>
      </c>
      <c r="N8656" s="211">
        <v>0.42456288261881675</v>
      </c>
      <c r="O8656" s="211">
        <v>0.65482940432027847</v>
      </c>
      <c r="P8656" s="211">
        <v>6.5819220580404861E-2</v>
      </c>
      <c r="Q8656" s="211">
        <v>8.3773460046511761E-2</v>
      </c>
      <c r="R8656" s="211">
        <v>0.48205454056540681</v>
      </c>
      <c r="S8656" s="211">
        <v>0.27618828410634649</v>
      </c>
      <c r="T8656" s="211">
        <v>0.59507608059434647</v>
      </c>
      <c r="U8656" s="211">
        <v>0.4537413910309695</v>
      </c>
      <c r="V8656" s="211">
        <v>0.12579789461641511</v>
      </c>
      <c r="W8656" s="211">
        <v>0.58801989364832585</v>
      </c>
      <c r="X8656" s="211">
        <v>0.37909061736706423</v>
      </c>
      <c r="Y8656" s="211">
        <v>0.71135886174944873</v>
      </c>
      <c r="Z8656" s="211">
        <v>0.14534342592566316</v>
      </c>
      <c r="AA8656" s="212">
        <v>0.11206285399689508</v>
      </c>
    </row>
    <row r="8657" spans="1:27" x14ac:dyDescent="0.35">
      <c r="A8657" s="210" t="s">
        <v>9333</v>
      </c>
      <c r="B8657" s="217">
        <v>126.25127005268048</v>
      </c>
      <c r="C8657" s="211">
        <v>8.1203147264134315E-2</v>
      </c>
      <c r="D8657" s="211">
        <v>0.12566446170143708</v>
      </c>
      <c r="E8657" s="211">
        <v>8.2110353883577764E-2</v>
      </c>
      <c r="F8657" s="211">
        <v>0.111119968005299</v>
      </c>
      <c r="G8657" s="211">
        <v>0.12048233190563393</v>
      </c>
      <c r="H8657" s="211">
        <v>0.12639260667826535</v>
      </c>
      <c r="I8657" s="211">
        <v>0.46761012808296953</v>
      </c>
      <c r="J8657" s="211">
        <v>0.49633432835448094</v>
      </c>
      <c r="K8657" s="211">
        <v>0.62027120891902632</v>
      </c>
      <c r="L8657" s="211">
        <v>0.27110449806632408</v>
      </c>
      <c r="M8657" s="211">
        <v>0.10223640821367963</v>
      </c>
      <c r="N8657" s="211">
        <v>0.45246252266057252</v>
      </c>
      <c r="O8657" s="211">
        <v>0.61393788575186981</v>
      </c>
      <c r="P8657" s="211">
        <v>6.3022979383995772E-2</v>
      </c>
      <c r="Q8657" s="211">
        <v>0.10051730921916756</v>
      </c>
      <c r="R8657" s="211">
        <v>0.43093245074414505</v>
      </c>
      <c r="S8657" s="211">
        <v>0.2991166876551869</v>
      </c>
      <c r="T8657" s="211">
        <v>0.51197585813791768</v>
      </c>
      <c r="U8657" s="211">
        <v>0.49528509864728515</v>
      </c>
      <c r="V8657" s="211">
        <v>8.5649434567319951E-2</v>
      </c>
      <c r="W8657" s="211">
        <v>0.55877762145926568</v>
      </c>
      <c r="X8657" s="211">
        <v>0.27158414249912904</v>
      </c>
      <c r="Y8657" s="211">
        <v>0.59290871830795844</v>
      </c>
      <c r="Z8657" s="211">
        <v>0.14345859592846552</v>
      </c>
      <c r="AA8657" s="212">
        <v>0.12367460122530938</v>
      </c>
    </row>
    <row r="8658" spans="1:27" x14ac:dyDescent="0.35">
      <c r="A8658" s="210" t="s">
        <v>9334</v>
      </c>
      <c r="B8658" s="217">
        <v>179.7304335763576</v>
      </c>
      <c r="C8658" s="211">
        <v>6.5333478510907594E-2</v>
      </c>
      <c r="D8658" s="211">
        <v>0.13082904040470261</v>
      </c>
      <c r="E8658" s="211">
        <v>8.5957247747405777E-2</v>
      </c>
      <c r="F8658" s="211">
        <v>0.1017307306729123</v>
      </c>
      <c r="G8658" s="211">
        <v>0.12193936802148381</v>
      </c>
      <c r="H8658" s="211">
        <v>0.11832667063442409</v>
      </c>
      <c r="I8658" s="211">
        <v>0.50706895001521624</v>
      </c>
      <c r="J8658" s="211">
        <v>0.44145487872579803</v>
      </c>
      <c r="K8658" s="211">
        <v>0.60370434282883212</v>
      </c>
      <c r="L8658" s="211">
        <v>0.26986550521185926</v>
      </c>
      <c r="M8658" s="211">
        <v>0.10593228459114919</v>
      </c>
      <c r="N8658" s="211">
        <v>0.36782645234589267</v>
      </c>
      <c r="O8658" s="211">
        <v>0.73656009512345821</v>
      </c>
      <c r="P8658" s="211">
        <v>6.6014384555046143E-2</v>
      </c>
      <c r="Q8658" s="211">
        <v>9.7690245376243476E-2</v>
      </c>
      <c r="R8658" s="211">
        <v>0.40136598083206398</v>
      </c>
      <c r="S8658" s="211">
        <v>0.33712692063048549</v>
      </c>
      <c r="T8658" s="211">
        <v>0.59920879515863978</v>
      </c>
      <c r="U8658" s="211">
        <v>0.52808212260054777</v>
      </c>
      <c r="V8658" s="211">
        <v>0.13053869955556791</v>
      </c>
      <c r="W8658" s="211">
        <v>0.6417438899894613</v>
      </c>
      <c r="X8658" s="211">
        <v>0.43696669039824099</v>
      </c>
      <c r="Y8658" s="211">
        <v>0.60878536569484709</v>
      </c>
      <c r="Z8658" s="211">
        <v>0.14702218159368105</v>
      </c>
      <c r="AA8658" s="212">
        <v>0.11317604715947895</v>
      </c>
    </row>
    <row r="8659" spans="1:27" x14ac:dyDescent="0.35">
      <c r="A8659" s="210" t="s">
        <v>9335</v>
      </c>
      <c r="B8659" s="217">
        <v>162.44737199756486</v>
      </c>
      <c r="C8659" s="211">
        <v>6.0908020396331794E-2</v>
      </c>
      <c r="D8659" s="211">
        <v>0.12386720031132449</v>
      </c>
      <c r="E8659" s="211">
        <v>8.562843252557896E-2</v>
      </c>
      <c r="F8659" s="211">
        <v>0.11013307873821274</v>
      </c>
      <c r="G8659" s="211">
        <v>0.11903515004102613</v>
      </c>
      <c r="H8659" s="211">
        <v>0.11985017112978613</v>
      </c>
      <c r="I8659" s="211">
        <v>0.46302928853172753</v>
      </c>
      <c r="J8659" s="211">
        <v>0.43516469310385125</v>
      </c>
      <c r="K8659" s="211">
        <v>0.59991020608213297</v>
      </c>
      <c r="L8659" s="211">
        <v>0.27232727324560252</v>
      </c>
      <c r="M8659" s="211">
        <v>0.10613766786508093</v>
      </c>
      <c r="N8659" s="211">
        <v>0.50542696871795123</v>
      </c>
      <c r="O8659" s="211">
        <v>0.7232888678221292</v>
      </c>
      <c r="P8659" s="211">
        <v>7.2529011781106253E-2</v>
      </c>
      <c r="Q8659" s="211">
        <v>0.1663630480891293</v>
      </c>
      <c r="R8659" s="211">
        <v>0.43550522120525753</v>
      </c>
      <c r="S8659" s="211">
        <v>0.40765241498876753</v>
      </c>
      <c r="T8659" s="211">
        <v>0.51575697990625979</v>
      </c>
      <c r="U8659" s="211">
        <v>0.39160496680424606</v>
      </c>
      <c r="V8659" s="211">
        <v>0.12458297403422106</v>
      </c>
      <c r="W8659" s="211">
        <v>0.58256748071476183</v>
      </c>
      <c r="X8659" s="211">
        <v>0.29470271733946751</v>
      </c>
      <c r="Y8659" s="211">
        <v>0.7222100234344444</v>
      </c>
      <c r="Z8659" s="211">
        <v>0.14597032306073329</v>
      </c>
      <c r="AA8659" s="212">
        <v>0.12508065354072581</v>
      </c>
    </row>
    <row r="8660" spans="1:27" x14ac:dyDescent="0.35">
      <c r="A8660" s="210" t="s">
        <v>9336</v>
      </c>
      <c r="B8660" s="217">
        <v>150.42469209509147</v>
      </c>
      <c r="C8660" s="211">
        <v>5.4206041419765538E-2</v>
      </c>
      <c r="D8660" s="211">
        <v>0.11856790745413542</v>
      </c>
      <c r="E8660" s="211">
        <v>7.3397906089423343E-2</v>
      </c>
      <c r="F8660" s="211">
        <v>0.11219401529286969</v>
      </c>
      <c r="G8660" s="211">
        <v>0.12223676728871344</v>
      </c>
      <c r="H8660" s="211">
        <v>0.11881055756899622</v>
      </c>
      <c r="I8660" s="211">
        <v>0.49753805592970235</v>
      </c>
      <c r="J8660" s="211">
        <v>0.45246925616398043</v>
      </c>
      <c r="K8660" s="211">
        <v>0.60669604936277921</v>
      </c>
      <c r="L8660" s="211">
        <v>0.27389619240071256</v>
      </c>
      <c r="M8660" s="211">
        <v>9.7781697633322215E-2</v>
      </c>
      <c r="N8660" s="211">
        <v>0.40141110128724306</v>
      </c>
      <c r="O8660" s="211">
        <v>0.70971390856571892</v>
      </c>
      <c r="P8660" s="211">
        <v>6.8592991295598066E-2</v>
      </c>
      <c r="Q8660" s="211">
        <v>4.9577443661660128E-2</v>
      </c>
      <c r="R8660" s="211">
        <v>0.48084741476180082</v>
      </c>
      <c r="S8660" s="211">
        <v>0.39353622691756318</v>
      </c>
      <c r="T8660" s="211">
        <v>0.4544591688211928</v>
      </c>
      <c r="U8660" s="211">
        <v>0.4073739627395121</v>
      </c>
      <c r="V8660" s="211">
        <v>0.13678149798844219</v>
      </c>
      <c r="W8660" s="211">
        <v>0.52073730191962764</v>
      </c>
      <c r="X8660" s="211">
        <v>0.36570135514264535</v>
      </c>
      <c r="Y8660" s="211">
        <v>0.57811723235545998</v>
      </c>
      <c r="Z8660" s="211">
        <v>0.14918886523534095</v>
      </c>
      <c r="AA8660" s="212">
        <v>0.11206691293932161</v>
      </c>
    </row>
    <row r="8661" spans="1:27" x14ac:dyDescent="0.35">
      <c r="A8661" s="210" t="s">
        <v>9337</v>
      </c>
      <c r="B8661" s="217">
        <v>129.28630264214286</v>
      </c>
      <c r="C8661" s="211">
        <v>5.5664596195284188E-2</v>
      </c>
      <c r="D8661" s="211">
        <v>0.12558382741694837</v>
      </c>
      <c r="E8661" s="211">
        <v>7.730568302331968E-2</v>
      </c>
      <c r="F8661" s="211">
        <v>9.1994767591965482E-2</v>
      </c>
      <c r="G8661" s="211">
        <v>0.12062771857382083</v>
      </c>
      <c r="H8661" s="211">
        <v>0.12019341589976049</v>
      </c>
      <c r="I8661" s="211">
        <v>0.51995813374313404</v>
      </c>
      <c r="J8661" s="211">
        <v>0.44648522604294888</v>
      </c>
      <c r="K8661" s="211">
        <v>0.61270524307358132</v>
      </c>
      <c r="L8661" s="211">
        <v>0.27757239778103127</v>
      </c>
      <c r="M8661" s="211">
        <v>0.10584786426274567</v>
      </c>
      <c r="N8661" s="211">
        <v>0.46220051389095462</v>
      </c>
      <c r="O8661" s="211">
        <v>0.72309267060808857</v>
      </c>
      <c r="P8661" s="211">
        <v>6.8167568506368778E-2</v>
      </c>
      <c r="Q8661" s="211">
        <v>4.791905769879122E-2</v>
      </c>
      <c r="R8661" s="211">
        <v>0.47314398103233446</v>
      </c>
      <c r="S8661" s="211">
        <v>0.27092572451412716</v>
      </c>
      <c r="T8661" s="211">
        <v>0.50374318022102527</v>
      </c>
      <c r="U8661" s="211">
        <v>0.4892587004296689</v>
      </c>
      <c r="V8661" s="211">
        <v>7.9799288051977738E-2</v>
      </c>
      <c r="W8661" s="211">
        <v>0.65200687265990664</v>
      </c>
      <c r="X8661" s="211">
        <v>0.27266485435461729</v>
      </c>
      <c r="Y8661" s="211">
        <v>0.54483365788811122</v>
      </c>
      <c r="Z8661" s="211">
        <v>0.14702164524637648</v>
      </c>
      <c r="AA8661" s="212">
        <v>0.11985661383770484</v>
      </c>
    </row>
    <row r="8662" spans="1:27" x14ac:dyDescent="0.35">
      <c r="A8662" s="210" t="s">
        <v>9338</v>
      </c>
      <c r="B8662" s="217">
        <v>163.60515068401378</v>
      </c>
      <c r="C8662" s="211">
        <v>7.2004356237888673E-2</v>
      </c>
      <c r="D8662" s="211">
        <v>0.12849882271214041</v>
      </c>
      <c r="E8662" s="211">
        <v>7.611882712699497E-2</v>
      </c>
      <c r="F8662" s="211">
        <v>0.10667711794895723</v>
      </c>
      <c r="G8662" s="211">
        <v>0.11920140467502652</v>
      </c>
      <c r="H8662" s="211">
        <v>0.11981574569057817</v>
      </c>
      <c r="I8662" s="211">
        <v>0.50244144821024017</v>
      </c>
      <c r="J8662" s="211">
        <v>0.46277194325566001</v>
      </c>
      <c r="K8662" s="211">
        <v>0.57942656581231777</v>
      </c>
      <c r="L8662" s="211">
        <v>0.27772013914298788</v>
      </c>
      <c r="M8662" s="211">
        <v>0.10810163350642274</v>
      </c>
      <c r="N8662" s="211">
        <v>0.37028433410483003</v>
      </c>
      <c r="O8662" s="211">
        <v>0.76689478221890117</v>
      </c>
      <c r="P8662" s="211">
        <v>6.237712637440309E-2</v>
      </c>
      <c r="Q8662" s="211">
        <v>7.9986019998730548E-2</v>
      </c>
      <c r="R8662" s="211">
        <v>0.4418903868007743</v>
      </c>
      <c r="S8662" s="211">
        <v>0.33442670371649341</v>
      </c>
      <c r="T8662" s="211">
        <v>0.56125480154961016</v>
      </c>
      <c r="U8662" s="211">
        <v>0.47066396849624986</v>
      </c>
      <c r="V8662" s="211">
        <v>0.14632849459682151</v>
      </c>
      <c r="W8662" s="211">
        <v>0.57482301086658716</v>
      </c>
      <c r="X8662" s="211">
        <v>0.37137498170601441</v>
      </c>
      <c r="Y8662" s="211">
        <v>0.66475541409502448</v>
      </c>
      <c r="Z8662" s="211">
        <v>0.14298096859817774</v>
      </c>
      <c r="AA8662" s="212">
        <v>0.11718668224863882</v>
      </c>
    </row>
    <row r="8663" spans="1:27" x14ac:dyDescent="0.35">
      <c r="A8663" s="210" t="s">
        <v>9339</v>
      </c>
      <c r="B8663" s="217">
        <v>134.29821635355341</v>
      </c>
      <c r="C8663" s="211">
        <v>5.1505684540161044E-2</v>
      </c>
      <c r="D8663" s="211">
        <v>0.12746839901177234</v>
      </c>
      <c r="E8663" s="211">
        <v>8.7116470259294684E-2</v>
      </c>
      <c r="F8663" s="211">
        <v>0.11170057732768249</v>
      </c>
      <c r="G8663" s="211">
        <v>0.12105513053399036</v>
      </c>
      <c r="H8663" s="211">
        <v>0.1248465933402878</v>
      </c>
      <c r="I8663" s="211">
        <v>0.49148270541467787</v>
      </c>
      <c r="J8663" s="211">
        <v>0.45181699341628312</v>
      </c>
      <c r="K8663" s="211">
        <v>0.62741367042683482</v>
      </c>
      <c r="L8663" s="211">
        <v>0.26992013563458883</v>
      </c>
      <c r="M8663" s="211">
        <v>8.6174955655169472E-2</v>
      </c>
      <c r="N8663" s="211">
        <v>0.40923753254322409</v>
      </c>
      <c r="O8663" s="211">
        <v>0.67122719420804888</v>
      </c>
      <c r="P8663" s="211">
        <v>6.8905567752508348E-2</v>
      </c>
      <c r="Q8663" s="211">
        <v>5.3679571334307341E-2</v>
      </c>
      <c r="R8663" s="211">
        <v>0.43576536020518841</v>
      </c>
      <c r="S8663" s="211">
        <v>0.30191682319490321</v>
      </c>
      <c r="T8663" s="211">
        <v>0.60946856342481803</v>
      </c>
      <c r="U8663" s="211">
        <v>0.49030116842581006</v>
      </c>
      <c r="V8663" s="211">
        <v>0.10693333293073311</v>
      </c>
      <c r="W8663" s="211">
        <v>0.54877821535840798</v>
      </c>
      <c r="X8663" s="211">
        <v>0.30218129597428262</v>
      </c>
      <c r="Y8663" s="211">
        <v>0.53425607239746264</v>
      </c>
      <c r="Z8663" s="211">
        <v>0.14843347992360562</v>
      </c>
      <c r="AA8663" s="212">
        <v>0.1225552415440615</v>
      </c>
    </row>
    <row r="8664" spans="1:27" x14ac:dyDescent="0.35">
      <c r="A8664" s="210" t="s">
        <v>9340</v>
      </c>
      <c r="B8664" s="217">
        <v>172.17376794483366</v>
      </c>
      <c r="C8664" s="211">
        <v>6.6229124411402288E-2</v>
      </c>
      <c r="D8664" s="211">
        <v>0.12353659674767208</v>
      </c>
      <c r="E8664" s="211">
        <v>7.6496420136338367E-2</v>
      </c>
      <c r="F8664" s="211">
        <v>0.10965175814398317</v>
      </c>
      <c r="G8664" s="211">
        <v>0.12482815863768904</v>
      </c>
      <c r="H8664" s="211">
        <v>0.10874641714913313</v>
      </c>
      <c r="I8664" s="211">
        <v>0.47947369402904993</v>
      </c>
      <c r="J8664" s="211">
        <v>0.45013303246086561</v>
      </c>
      <c r="K8664" s="211">
        <v>0.64956309183927008</v>
      </c>
      <c r="L8664" s="211">
        <v>0.27516026041584468</v>
      </c>
      <c r="M8664" s="211">
        <v>0.11740596857367222</v>
      </c>
      <c r="N8664" s="211">
        <v>0.42307446213473188</v>
      </c>
      <c r="O8664" s="211">
        <v>0.71968975606572283</v>
      </c>
      <c r="P8664" s="211">
        <v>7.3036545971049485E-2</v>
      </c>
      <c r="Q8664" s="211">
        <v>0.14213191974606004</v>
      </c>
      <c r="R8664" s="211">
        <v>0.4881211856786925</v>
      </c>
      <c r="S8664" s="211">
        <v>0.26919760071553522</v>
      </c>
      <c r="T8664" s="211">
        <v>0.58895387189665471</v>
      </c>
      <c r="U8664" s="211">
        <v>0.52435279206530216</v>
      </c>
      <c r="V8664" s="211">
        <v>7.8823452590257789E-2</v>
      </c>
      <c r="W8664" s="211">
        <v>0.64918808835899777</v>
      </c>
      <c r="X8664" s="211">
        <v>0.29926952908255267</v>
      </c>
      <c r="Y8664" s="211">
        <v>0.6026794290717401</v>
      </c>
      <c r="Z8664" s="211">
        <v>0.1438995583535661</v>
      </c>
      <c r="AA8664" s="212">
        <v>0.11397704895065802</v>
      </c>
    </row>
    <row r="8665" spans="1:27" x14ac:dyDescent="0.35">
      <c r="A8665" s="210" t="s">
        <v>9341</v>
      </c>
      <c r="B8665" s="217">
        <v>128.24571078054782</v>
      </c>
      <c r="C8665" s="211">
        <v>7.4926267992834292E-2</v>
      </c>
      <c r="D8665" s="211">
        <v>0.11918713328843043</v>
      </c>
      <c r="E8665" s="211">
        <v>8.4195407259821789E-2</v>
      </c>
      <c r="F8665" s="211">
        <v>8.5752383102389251E-2</v>
      </c>
      <c r="G8665" s="211">
        <v>0.12020524971146396</v>
      </c>
      <c r="H8665" s="211">
        <v>0.10929773700370088</v>
      </c>
      <c r="I8665" s="211">
        <v>0.48839695770171004</v>
      </c>
      <c r="J8665" s="211">
        <v>0.45996178776884322</v>
      </c>
      <c r="K8665" s="211">
        <v>0.58144496134499646</v>
      </c>
      <c r="L8665" s="211">
        <v>0.27800152762556779</v>
      </c>
      <c r="M8665" s="211">
        <v>8.4439683269862092E-2</v>
      </c>
      <c r="N8665" s="211">
        <v>0.40687951231373276</v>
      </c>
      <c r="O8665" s="211">
        <v>0.65269310316449225</v>
      </c>
      <c r="P8665" s="211">
        <v>6.2884817110400767E-2</v>
      </c>
      <c r="Q8665" s="211">
        <v>0.12470745433244385</v>
      </c>
      <c r="R8665" s="211">
        <v>0.39329428733140304</v>
      </c>
      <c r="S8665" s="211">
        <v>0.30387806386285909</v>
      </c>
      <c r="T8665" s="211">
        <v>0.5054665272619967</v>
      </c>
      <c r="U8665" s="211">
        <v>0.46288103184936502</v>
      </c>
      <c r="V8665" s="211">
        <v>0.11768394625936521</v>
      </c>
      <c r="W8665" s="211">
        <v>0.46625433198484051</v>
      </c>
      <c r="X8665" s="211">
        <v>0.37509969567746621</v>
      </c>
      <c r="Y8665" s="211">
        <v>0.63601278810979411</v>
      </c>
      <c r="Z8665" s="211">
        <v>0.14762590659831257</v>
      </c>
      <c r="AA8665" s="212">
        <v>0.12318335889383751</v>
      </c>
    </row>
    <row r="8666" spans="1:27" x14ac:dyDescent="0.35">
      <c r="A8666" s="210" t="s">
        <v>9342</v>
      </c>
      <c r="B8666" s="217">
        <v>159.52639343452034</v>
      </c>
      <c r="C8666" s="211">
        <v>6.0450738499991004E-2</v>
      </c>
      <c r="D8666" s="211">
        <v>0.12508932228091271</v>
      </c>
      <c r="E8666" s="211">
        <v>7.5698923284776606E-2</v>
      </c>
      <c r="F8666" s="211">
        <v>0.10903605912921886</v>
      </c>
      <c r="G8666" s="211">
        <v>0.11848206734030761</v>
      </c>
      <c r="H8666" s="211">
        <v>0.11735181485811623</v>
      </c>
      <c r="I8666" s="211">
        <v>0.4348849286964897</v>
      </c>
      <c r="J8666" s="211">
        <v>0.44062382389437571</v>
      </c>
      <c r="K8666" s="211">
        <v>0.58243276195600024</v>
      </c>
      <c r="L8666" s="211">
        <v>0.2776030931262759</v>
      </c>
      <c r="M8666" s="211">
        <v>9.9860354215564204E-2</v>
      </c>
      <c r="N8666" s="211">
        <v>0.41001098333108277</v>
      </c>
      <c r="O8666" s="211">
        <v>0.76108760427096867</v>
      </c>
      <c r="P8666" s="211">
        <v>6.476913978998862E-2</v>
      </c>
      <c r="Q8666" s="211">
        <v>5.7499565641657244E-2</v>
      </c>
      <c r="R8666" s="211">
        <v>0.42650534711976285</v>
      </c>
      <c r="S8666" s="211">
        <v>0.2996714119297878</v>
      </c>
      <c r="T8666" s="211">
        <v>0.48044509242378314</v>
      </c>
      <c r="U8666" s="211">
        <v>0.37616098759257283</v>
      </c>
      <c r="V8666" s="211">
        <v>0.17320771889250353</v>
      </c>
      <c r="W8666" s="211">
        <v>0.63989645558562391</v>
      </c>
      <c r="X8666" s="211">
        <v>0.29340824127746196</v>
      </c>
      <c r="Y8666" s="211">
        <v>0.76022502634783851</v>
      </c>
      <c r="Z8666" s="211">
        <v>0.14676370713262588</v>
      </c>
      <c r="AA8666" s="212">
        <v>0.1192655176670526</v>
      </c>
    </row>
    <row r="8667" spans="1:27" x14ac:dyDescent="0.35">
      <c r="A8667" s="210" t="s">
        <v>9343</v>
      </c>
      <c r="B8667" s="217">
        <v>128.88943625530771</v>
      </c>
      <c r="C8667" s="211">
        <v>6.0687052311171538E-2</v>
      </c>
      <c r="D8667" s="211">
        <v>0.12978191612308118</v>
      </c>
      <c r="E8667" s="211">
        <v>7.8178000254103236E-2</v>
      </c>
      <c r="F8667" s="211">
        <v>8.987888231221447E-2</v>
      </c>
      <c r="G8667" s="211">
        <v>0.12420248420480208</v>
      </c>
      <c r="H8667" s="211">
        <v>0.12466388618522707</v>
      </c>
      <c r="I8667" s="211">
        <v>0.53420206581599006</v>
      </c>
      <c r="J8667" s="211">
        <v>0.44491642756861455</v>
      </c>
      <c r="K8667" s="211">
        <v>0.6442122503446982</v>
      </c>
      <c r="L8667" s="211">
        <v>0.27041866002363352</v>
      </c>
      <c r="M8667" s="211">
        <v>8.8613012343256262E-2</v>
      </c>
      <c r="N8667" s="211">
        <v>0.43734046607392074</v>
      </c>
      <c r="O8667" s="211">
        <v>0.78060006620622602</v>
      </c>
      <c r="P8667" s="211">
        <v>6.2863431861921865E-2</v>
      </c>
      <c r="Q8667" s="211">
        <v>0.1218690744061347</v>
      </c>
      <c r="R8667" s="211">
        <v>0.46209849668445763</v>
      </c>
      <c r="S8667" s="211">
        <v>0.32041447894812836</v>
      </c>
      <c r="T8667" s="211">
        <v>0.55302554005722793</v>
      </c>
      <c r="U8667" s="211">
        <v>0.38130561336393926</v>
      </c>
      <c r="V8667" s="211">
        <v>9.3149842282491305E-2</v>
      </c>
      <c r="W8667" s="211">
        <v>0.55673726205009921</v>
      </c>
      <c r="X8667" s="211">
        <v>0.29862010928667793</v>
      </c>
      <c r="Y8667" s="211">
        <v>0.53704059424621509</v>
      </c>
      <c r="Z8667" s="211">
        <v>0.14196451017948691</v>
      </c>
      <c r="AA8667" s="212">
        <v>0.11503394397081139</v>
      </c>
    </row>
    <row r="8668" spans="1:27" x14ac:dyDescent="0.35">
      <c r="A8668" s="210" t="s">
        <v>9344</v>
      </c>
      <c r="B8668" s="217">
        <v>134.63886584024712</v>
      </c>
      <c r="C8668" s="211">
        <v>5.1524580192195038E-2</v>
      </c>
      <c r="D8668" s="211">
        <v>0.11497794831172348</v>
      </c>
      <c r="E8668" s="211">
        <v>8.3780117600445458E-2</v>
      </c>
      <c r="F8668" s="211">
        <v>0.102617805147112</v>
      </c>
      <c r="G8668" s="211">
        <v>0.12309224519923362</v>
      </c>
      <c r="H8668" s="211">
        <v>0.10918136654258798</v>
      </c>
      <c r="I8668" s="211">
        <v>0.48368016212244952</v>
      </c>
      <c r="J8668" s="211">
        <v>0.44368731840113423</v>
      </c>
      <c r="K8668" s="211">
        <v>0.62957100826604173</v>
      </c>
      <c r="L8668" s="211">
        <v>0.27447550939857529</v>
      </c>
      <c r="M8668" s="211">
        <v>0.10471908387607874</v>
      </c>
      <c r="N8668" s="211">
        <v>0.37301495473795754</v>
      </c>
      <c r="O8668" s="211">
        <v>0.60350099812146762</v>
      </c>
      <c r="P8668" s="211">
        <v>7.2929719167266704E-2</v>
      </c>
      <c r="Q8668" s="211">
        <v>7.9838381746511866E-2</v>
      </c>
      <c r="R8668" s="211">
        <v>0.45860264473581724</v>
      </c>
      <c r="S8668" s="211">
        <v>0.31237583492818</v>
      </c>
      <c r="T8668" s="211">
        <v>0.56192408988077724</v>
      </c>
      <c r="U8668" s="211">
        <v>0.41248920066898054</v>
      </c>
      <c r="V8668" s="211">
        <v>7.6774751991203108E-2</v>
      </c>
      <c r="W8668" s="211">
        <v>0.57794175923470892</v>
      </c>
      <c r="X8668" s="211">
        <v>0.27600608664436699</v>
      </c>
      <c r="Y8668" s="211">
        <v>0.7362362611532981</v>
      </c>
      <c r="Z8668" s="211">
        <v>0.14752290345494434</v>
      </c>
      <c r="AA8668" s="212">
        <v>0.12123491803210151</v>
      </c>
    </row>
    <row r="8669" spans="1:27" x14ac:dyDescent="0.35">
      <c r="A8669" s="210" t="s">
        <v>9345</v>
      </c>
      <c r="B8669" s="217">
        <v>143.10150491458214</v>
      </c>
      <c r="C8669" s="211">
        <v>5.416567965743227E-2</v>
      </c>
      <c r="D8669" s="211">
        <v>0.12145106792986274</v>
      </c>
      <c r="E8669" s="211">
        <v>8.5495428796982048E-2</v>
      </c>
      <c r="F8669" s="211">
        <v>8.5755497060467256E-2</v>
      </c>
      <c r="G8669" s="211">
        <v>0.12551827585822734</v>
      </c>
      <c r="H8669" s="211">
        <v>0.108475950943293</v>
      </c>
      <c r="I8669" s="211">
        <v>0.43365390572328316</v>
      </c>
      <c r="J8669" s="211">
        <v>0.46357111987312699</v>
      </c>
      <c r="K8669" s="211">
        <v>0.6236228691859762</v>
      </c>
      <c r="L8669" s="211">
        <v>0.27920348064934858</v>
      </c>
      <c r="M8669" s="211">
        <v>9.2569818228449507E-2</v>
      </c>
      <c r="N8669" s="211">
        <v>0.5298248862830055</v>
      </c>
      <c r="O8669" s="211">
        <v>0.72474312423246079</v>
      </c>
      <c r="P8669" s="211">
        <v>6.5951671915624066E-2</v>
      </c>
      <c r="Q8669" s="211">
        <v>0.11321639025055853</v>
      </c>
      <c r="R8669" s="211">
        <v>0.43605867285308503</v>
      </c>
      <c r="S8669" s="211">
        <v>0.2660701342980149</v>
      </c>
      <c r="T8669" s="211">
        <v>0.60927939959666888</v>
      </c>
      <c r="U8669" s="211">
        <v>0.40886210225786723</v>
      </c>
      <c r="V8669" s="211">
        <v>9.2393077618874733E-2</v>
      </c>
      <c r="W8669" s="211">
        <v>0.59140723115835148</v>
      </c>
      <c r="X8669" s="211">
        <v>0.34863574263730135</v>
      </c>
      <c r="Y8669" s="211">
        <v>0.66033093898409667</v>
      </c>
      <c r="Z8669" s="211">
        <v>0.14871209231258334</v>
      </c>
      <c r="AA8669" s="212">
        <v>0.11903155825038562</v>
      </c>
    </row>
    <row r="8670" spans="1:27" x14ac:dyDescent="0.35">
      <c r="A8670" s="210" t="s">
        <v>9346</v>
      </c>
      <c r="B8670" s="217">
        <v>161.93853245809947</v>
      </c>
      <c r="C8670" s="211">
        <v>6.5857022899012102E-2</v>
      </c>
      <c r="D8670" s="211">
        <v>0.11982212292737041</v>
      </c>
      <c r="E8670" s="211">
        <v>8.4953881802547829E-2</v>
      </c>
      <c r="F8670" s="211">
        <v>9.2759157896483646E-2</v>
      </c>
      <c r="G8670" s="211">
        <v>0.12242770213896251</v>
      </c>
      <c r="H8670" s="211">
        <v>0.11979541057126086</v>
      </c>
      <c r="I8670" s="211">
        <v>0.46977265115392575</v>
      </c>
      <c r="J8670" s="211">
        <v>0.40095036436698717</v>
      </c>
      <c r="K8670" s="211">
        <v>0.59561518959439208</v>
      </c>
      <c r="L8670" s="211">
        <v>0.27592129303174001</v>
      </c>
      <c r="M8670" s="211">
        <v>0.11174489520280322</v>
      </c>
      <c r="N8670" s="211">
        <v>0.48743761126332796</v>
      </c>
      <c r="O8670" s="211">
        <v>0.63832565045712764</v>
      </c>
      <c r="P8670" s="211">
        <v>6.3952345931936716E-2</v>
      </c>
      <c r="Q8670" s="211">
        <v>0.12075782686726211</v>
      </c>
      <c r="R8670" s="211">
        <v>0.4049837096789507</v>
      </c>
      <c r="S8670" s="211">
        <v>0.29692425308174863</v>
      </c>
      <c r="T8670" s="211">
        <v>0.4810228356318057</v>
      </c>
      <c r="U8670" s="211">
        <v>0.53099196918115887</v>
      </c>
      <c r="V8670" s="211">
        <v>0.12678702036755374</v>
      </c>
      <c r="W8670" s="211">
        <v>0.51136270002321882</v>
      </c>
      <c r="X8670" s="211">
        <v>0.3396872129727132</v>
      </c>
      <c r="Y8670" s="211">
        <v>0.58800626177045656</v>
      </c>
      <c r="Z8670" s="211">
        <v>0.14563108924945281</v>
      </c>
      <c r="AA8670" s="212">
        <v>0.11665650678107037</v>
      </c>
    </row>
    <row r="8671" spans="1:27" x14ac:dyDescent="0.35">
      <c r="A8671" s="210" t="s">
        <v>9347</v>
      </c>
      <c r="B8671" s="217">
        <v>136.91841675093568</v>
      </c>
      <c r="C8671" s="211">
        <v>7.8954484789211868E-2</v>
      </c>
      <c r="D8671" s="211">
        <v>0.12655085205556255</v>
      </c>
      <c r="E8671" s="211">
        <v>7.8435450535242354E-2</v>
      </c>
      <c r="F8671" s="211">
        <v>0.10269060131406342</v>
      </c>
      <c r="G8671" s="211">
        <v>0.12399974413945407</v>
      </c>
      <c r="H8671" s="211">
        <v>0.10613848056060779</v>
      </c>
      <c r="I8671" s="211">
        <v>0.51831015696929361</v>
      </c>
      <c r="J8671" s="211">
        <v>0.42828916564734987</v>
      </c>
      <c r="K8671" s="211">
        <v>0.63393703375637633</v>
      </c>
      <c r="L8671" s="211">
        <v>0.27106655906478072</v>
      </c>
      <c r="M8671" s="211">
        <v>0.1168032803200999</v>
      </c>
      <c r="N8671" s="211">
        <v>0.51515911497721623</v>
      </c>
      <c r="O8671" s="211">
        <v>0.55450262092292302</v>
      </c>
      <c r="P8671" s="211">
        <v>7.0819801154920134E-2</v>
      </c>
      <c r="Q8671" s="211">
        <v>9.9454906326366083E-2</v>
      </c>
      <c r="R8671" s="211">
        <v>0.47156380909459683</v>
      </c>
      <c r="S8671" s="211">
        <v>0.37137208168505964</v>
      </c>
      <c r="T8671" s="211">
        <v>0.53659287972304848</v>
      </c>
      <c r="U8671" s="211">
        <v>0.39604573724121556</v>
      </c>
      <c r="V8671" s="211">
        <v>7.037214114009635E-2</v>
      </c>
      <c r="W8671" s="211">
        <v>0.59543957510889456</v>
      </c>
      <c r="X8671" s="211">
        <v>0.37646255569674292</v>
      </c>
      <c r="Y8671" s="211">
        <v>0.67865531885847075</v>
      </c>
      <c r="Z8671" s="211">
        <v>0.13914659049715775</v>
      </c>
      <c r="AA8671" s="212">
        <v>0.12041282690296795</v>
      </c>
    </row>
    <row r="8672" spans="1:27" x14ac:dyDescent="0.35">
      <c r="A8672" s="210" t="s">
        <v>9348</v>
      </c>
      <c r="B8672" s="217">
        <v>131.9815639211819</v>
      </c>
      <c r="C8672" s="211">
        <v>5.0881619997054019E-2</v>
      </c>
      <c r="D8672" s="211">
        <v>0.11669095140352921</v>
      </c>
      <c r="E8672" s="211">
        <v>6.8986409144888655E-2</v>
      </c>
      <c r="F8672" s="211">
        <v>8.8896490109199353E-2</v>
      </c>
      <c r="G8672" s="211">
        <v>0.11777704146808021</v>
      </c>
      <c r="H8672" s="211">
        <v>0.11707909650236177</v>
      </c>
      <c r="I8672" s="211">
        <v>0.49101331154417532</v>
      </c>
      <c r="J8672" s="211">
        <v>0.47042784022312201</v>
      </c>
      <c r="K8672" s="211">
        <v>0.58303315067738948</v>
      </c>
      <c r="L8672" s="211">
        <v>0.27361029287014749</v>
      </c>
      <c r="M8672" s="211">
        <v>0.11541653990978308</v>
      </c>
      <c r="N8672" s="211">
        <v>0.55238419265522043</v>
      </c>
      <c r="O8672" s="211">
        <v>0.61412702969207</v>
      </c>
      <c r="P8672" s="211">
        <v>6.6786001298816594E-2</v>
      </c>
      <c r="Q8672" s="211">
        <v>8.7543236283426626E-2</v>
      </c>
      <c r="R8672" s="211">
        <v>0.46844426738042128</v>
      </c>
      <c r="S8672" s="211">
        <v>0.29637144339616384</v>
      </c>
      <c r="T8672" s="211">
        <v>0.54073866231288437</v>
      </c>
      <c r="U8672" s="211">
        <v>0.34045887448216539</v>
      </c>
      <c r="V8672" s="211">
        <v>8.1255791451606801E-2</v>
      </c>
      <c r="W8672" s="211">
        <v>0.50475578015842093</v>
      </c>
      <c r="X8672" s="211">
        <v>0.27283502154610728</v>
      </c>
      <c r="Y8672" s="211">
        <v>0.7753689242323285</v>
      </c>
      <c r="Z8672" s="211">
        <v>0.14492275965739446</v>
      </c>
      <c r="AA8672" s="212">
        <v>0.11648796138952094</v>
      </c>
    </row>
    <row r="8673" spans="1:27" x14ac:dyDescent="0.35">
      <c r="A8673" s="210" t="s">
        <v>9349</v>
      </c>
      <c r="B8673" s="217">
        <v>124.09731542985573</v>
      </c>
      <c r="C8673" s="211">
        <v>6.9419789928641493E-2</v>
      </c>
      <c r="D8673" s="211">
        <v>0.12552039407766136</v>
      </c>
      <c r="E8673" s="211">
        <v>6.9222421984336077E-2</v>
      </c>
      <c r="F8673" s="211">
        <v>0.10168692849310289</v>
      </c>
      <c r="G8673" s="211">
        <v>0.12024157991525726</v>
      </c>
      <c r="H8673" s="211">
        <v>0.12730827555777433</v>
      </c>
      <c r="I8673" s="211">
        <v>0.45047305867371162</v>
      </c>
      <c r="J8673" s="211">
        <v>0.40802477871461768</v>
      </c>
      <c r="K8673" s="211">
        <v>0.58942523140036873</v>
      </c>
      <c r="L8673" s="211">
        <v>0.2722032739077484</v>
      </c>
      <c r="M8673" s="211">
        <v>8.8527968946599797E-2</v>
      </c>
      <c r="N8673" s="211">
        <v>0.40401841968742125</v>
      </c>
      <c r="O8673" s="211">
        <v>0.66481304812517394</v>
      </c>
      <c r="P8673" s="211">
        <v>6.7588590956529027E-2</v>
      </c>
      <c r="Q8673" s="211">
        <v>7.4384850429706786E-2</v>
      </c>
      <c r="R8673" s="211">
        <v>0.44757843031518701</v>
      </c>
      <c r="S8673" s="211">
        <v>0.3068996175133909</v>
      </c>
      <c r="T8673" s="211">
        <v>0.62660454523718268</v>
      </c>
      <c r="U8673" s="211">
        <v>0.43967599468026164</v>
      </c>
      <c r="V8673" s="211">
        <v>8.8363145405944463E-2</v>
      </c>
      <c r="W8673" s="211">
        <v>0.53603994038017677</v>
      </c>
      <c r="X8673" s="211">
        <v>0.33190959027367217</v>
      </c>
      <c r="Y8673" s="211">
        <v>0.58126255066421673</v>
      </c>
      <c r="Z8673" s="211">
        <v>0.14967964824712687</v>
      </c>
      <c r="AA8673" s="212">
        <v>0.11711704392839738</v>
      </c>
    </row>
    <row r="8674" spans="1:27" x14ac:dyDescent="0.35">
      <c r="A8674" s="210" t="s">
        <v>9350</v>
      </c>
      <c r="B8674" s="217">
        <v>166.56367778781112</v>
      </c>
      <c r="C8674" s="211">
        <v>7.1927485502933139E-2</v>
      </c>
      <c r="D8674" s="211">
        <v>0.11459288051692408</v>
      </c>
      <c r="E8674" s="211">
        <v>7.7394570094157594E-2</v>
      </c>
      <c r="F8674" s="211">
        <v>0.10411069495399264</v>
      </c>
      <c r="G8674" s="211">
        <v>0.1200265087980234</v>
      </c>
      <c r="H8674" s="211">
        <v>0.12293450645729895</v>
      </c>
      <c r="I8674" s="211">
        <v>0.48614404810865208</v>
      </c>
      <c r="J8674" s="211">
        <v>0.44567398307348544</v>
      </c>
      <c r="K8674" s="211">
        <v>0.62261395457512636</v>
      </c>
      <c r="L8674" s="211">
        <v>0.26855439003919995</v>
      </c>
      <c r="M8674" s="211">
        <v>9.4521677251564823E-2</v>
      </c>
      <c r="N8674" s="211">
        <v>0.36499735528293142</v>
      </c>
      <c r="O8674" s="211">
        <v>0.62907146270338177</v>
      </c>
      <c r="P8674" s="211">
        <v>7.0237444487641354E-2</v>
      </c>
      <c r="Q8674" s="211">
        <v>0.11802749760559662</v>
      </c>
      <c r="R8674" s="211">
        <v>0.47249003982574445</v>
      </c>
      <c r="S8674" s="211">
        <v>0.36306713212869662</v>
      </c>
      <c r="T8674" s="211">
        <v>0.54572654340729398</v>
      </c>
      <c r="U8674" s="211">
        <v>0.42940910402156235</v>
      </c>
      <c r="V8674" s="211">
        <v>0.14365736584354488</v>
      </c>
      <c r="W8674" s="211">
        <v>0.52077601204095558</v>
      </c>
      <c r="X8674" s="211">
        <v>0.31065265543525133</v>
      </c>
      <c r="Y8674" s="211">
        <v>0.75638108648151881</v>
      </c>
      <c r="Z8674" s="211">
        <v>0.14781118972074297</v>
      </c>
      <c r="AA8674" s="212">
        <v>0.1191895063998596</v>
      </c>
    </row>
    <row r="8675" spans="1:27" x14ac:dyDescent="0.35">
      <c r="A8675" s="210" t="s">
        <v>9351</v>
      </c>
      <c r="B8675" s="217">
        <v>140.32860405623799</v>
      </c>
      <c r="C8675" s="211">
        <v>6.9908548136678794E-2</v>
      </c>
      <c r="D8675" s="211">
        <v>0.12323722916244685</v>
      </c>
      <c r="E8675" s="211">
        <v>7.8796540314635399E-2</v>
      </c>
      <c r="F8675" s="211">
        <v>9.9746000516810304E-2</v>
      </c>
      <c r="G8675" s="211">
        <v>0.12247519870102416</v>
      </c>
      <c r="H8675" s="211">
        <v>0.12386339916612783</v>
      </c>
      <c r="I8675" s="211">
        <v>0.47765914248496411</v>
      </c>
      <c r="J8675" s="211">
        <v>0.45036253077739957</v>
      </c>
      <c r="K8675" s="211">
        <v>0.64477918467120965</v>
      </c>
      <c r="L8675" s="211">
        <v>0.27239858831340097</v>
      </c>
      <c r="M8675" s="211">
        <v>9.932945059600555E-2</v>
      </c>
      <c r="N8675" s="211">
        <v>0.53846807676467956</v>
      </c>
      <c r="O8675" s="211">
        <v>0.75393921792397978</v>
      </c>
      <c r="P8675" s="211">
        <v>6.6273892645465154E-2</v>
      </c>
      <c r="Q8675" s="211">
        <v>0.1070319454236664</v>
      </c>
      <c r="R8675" s="211">
        <v>0.42115533220923407</v>
      </c>
      <c r="S8675" s="211">
        <v>0.33556341136848528</v>
      </c>
      <c r="T8675" s="211">
        <v>0.49012799382893429</v>
      </c>
      <c r="U8675" s="211">
        <v>0.4564066210624016</v>
      </c>
      <c r="V8675" s="211">
        <v>6.602258269733538E-2</v>
      </c>
      <c r="W8675" s="211">
        <v>0.48509621488214416</v>
      </c>
      <c r="X8675" s="211">
        <v>0.26388824782729525</v>
      </c>
      <c r="Y8675" s="211">
        <v>0.66722889208635983</v>
      </c>
      <c r="Z8675" s="211">
        <v>0.14312220216681476</v>
      </c>
      <c r="AA8675" s="212">
        <v>0.1128910018698624</v>
      </c>
    </row>
    <row r="8676" spans="1:27" x14ac:dyDescent="0.35">
      <c r="A8676" s="210" t="s">
        <v>9352</v>
      </c>
      <c r="B8676" s="217">
        <v>137.67820865924574</v>
      </c>
      <c r="C8676" s="211">
        <v>6.9887019940024178E-2</v>
      </c>
      <c r="D8676" s="211">
        <v>0.12284841938951757</v>
      </c>
      <c r="E8676" s="211">
        <v>6.6427355669678681E-2</v>
      </c>
      <c r="F8676" s="211">
        <v>9.7633609583560349E-2</v>
      </c>
      <c r="G8676" s="211">
        <v>0.12287335837039701</v>
      </c>
      <c r="H8676" s="211">
        <v>0.11648269512769813</v>
      </c>
      <c r="I8676" s="211">
        <v>0.47430967534221047</v>
      </c>
      <c r="J8676" s="211">
        <v>0.45319006888863789</v>
      </c>
      <c r="K8676" s="211">
        <v>0.59463214947831711</v>
      </c>
      <c r="L8676" s="211">
        <v>0.27009323466866819</v>
      </c>
      <c r="M8676" s="211">
        <v>0.11440640829734149</v>
      </c>
      <c r="N8676" s="211">
        <v>0.44616657950647864</v>
      </c>
      <c r="O8676" s="211">
        <v>0.6424146705695376</v>
      </c>
      <c r="P8676" s="211">
        <v>6.6966495287578004E-2</v>
      </c>
      <c r="Q8676" s="211">
        <v>5.8637856050926973E-2</v>
      </c>
      <c r="R8676" s="211">
        <v>0.40712950630989908</v>
      </c>
      <c r="S8676" s="211">
        <v>0.28425779275749519</v>
      </c>
      <c r="T8676" s="211">
        <v>0.53191654070039618</v>
      </c>
      <c r="U8676" s="211">
        <v>0.33216524207616038</v>
      </c>
      <c r="V8676" s="211">
        <v>0.13744822721633415</v>
      </c>
      <c r="W8676" s="211">
        <v>0.56209165377471804</v>
      </c>
      <c r="X8676" s="211">
        <v>0.29572600886344014</v>
      </c>
      <c r="Y8676" s="211">
        <v>0.63781933950281511</v>
      </c>
      <c r="Z8676" s="211">
        <v>0.14964097045675484</v>
      </c>
      <c r="AA8676" s="212">
        <v>0.11958345107661364</v>
      </c>
    </row>
    <row r="8677" spans="1:27" x14ac:dyDescent="0.35">
      <c r="A8677" s="210" t="s">
        <v>9353</v>
      </c>
      <c r="B8677" s="217">
        <v>154.54413700022124</v>
      </c>
      <c r="C8677" s="211">
        <v>6.7132344087302981E-2</v>
      </c>
      <c r="D8677" s="211">
        <v>0.12776928625287681</v>
      </c>
      <c r="E8677" s="211">
        <v>7.631298357968723E-2</v>
      </c>
      <c r="F8677" s="211">
        <v>0.11185998895566415</v>
      </c>
      <c r="G8677" s="211">
        <v>0.1186681181357313</v>
      </c>
      <c r="H8677" s="211">
        <v>0.1255158283936946</v>
      </c>
      <c r="I8677" s="211">
        <v>0.46926184627604861</v>
      </c>
      <c r="J8677" s="211">
        <v>0.4528914462044028</v>
      </c>
      <c r="K8677" s="211">
        <v>0.60549222403042258</v>
      </c>
      <c r="L8677" s="211">
        <v>0.27003183568888867</v>
      </c>
      <c r="M8677" s="211">
        <v>9.2937481226784635E-2</v>
      </c>
      <c r="N8677" s="211">
        <v>0.4784360665019291</v>
      </c>
      <c r="O8677" s="211">
        <v>0.74380492295563272</v>
      </c>
      <c r="P8677" s="211">
        <v>6.8194874457657984E-2</v>
      </c>
      <c r="Q8677" s="211">
        <v>9.8657139157384943E-2</v>
      </c>
      <c r="R8677" s="211">
        <v>0.38847493016600904</v>
      </c>
      <c r="S8677" s="211">
        <v>0.30880470543279959</v>
      </c>
      <c r="T8677" s="211">
        <v>0.62921092298911852</v>
      </c>
      <c r="U8677" s="211">
        <v>0.37687783949167208</v>
      </c>
      <c r="V8677" s="211">
        <v>0.14194906383309336</v>
      </c>
      <c r="W8677" s="211">
        <v>0.49107331228210055</v>
      </c>
      <c r="X8677" s="211">
        <v>0.30023290570015404</v>
      </c>
      <c r="Y8677" s="211">
        <v>0.6579683564642933</v>
      </c>
      <c r="Z8677" s="211">
        <v>0.13934164428609561</v>
      </c>
      <c r="AA8677" s="212">
        <v>0.11883525616343203</v>
      </c>
    </row>
    <row r="8678" spans="1:27" x14ac:dyDescent="0.35">
      <c r="A8678" s="210" t="s">
        <v>9354</v>
      </c>
      <c r="B8678" s="217">
        <v>136.96064893149824</v>
      </c>
      <c r="C8678" s="211">
        <v>6.3035025923463855E-2</v>
      </c>
      <c r="D8678" s="211">
        <v>0.11196241065504904</v>
      </c>
      <c r="E8678" s="211">
        <v>8.1547678309885852E-2</v>
      </c>
      <c r="F8678" s="211">
        <v>0.10369015101290777</v>
      </c>
      <c r="G8678" s="211">
        <v>0.11806934737875401</v>
      </c>
      <c r="H8678" s="211">
        <v>0.11430998911502654</v>
      </c>
      <c r="I8678" s="211">
        <v>0.48417193223524396</v>
      </c>
      <c r="J8678" s="211">
        <v>0.41326470552818889</v>
      </c>
      <c r="K8678" s="211">
        <v>0.63278390423256192</v>
      </c>
      <c r="L8678" s="211">
        <v>0.26908632944124178</v>
      </c>
      <c r="M8678" s="211">
        <v>9.4694313000936003E-2</v>
      </c>
      <c r="N8678" s="211">
        <v>0.44939342599910281</v>
      </c>
      <c r="O8678" s="211">
        <v>0.79742398195230946</v>
      </c>
      <c r="P8678" s="211">
        <v>6.7856398811516852E-2</v>
      </c>
      <c r="Q8678" s="211">
        <v>8.7617032567310099E-2</v>
      </c>
      <c r="R8678" s="211">
        <v>0.43927704402597961</v>
      </c>
      <c r="S8678" s="211">
        <v>0.30551178604251605</v>
      </c>
      <c r="T8678" s="211">
        <v>0.57903086709354501</v>
      </c>
      <c r="U8678" s="211">
        <v>0.47072245427114312</v>
      </c>
      <c r="V8678" s="211">
        <v>6.212927902044818E-2</v>
      </c>
      <c r="W8678" s="211">
        <v>0.5161953177994022</v>
      </c>
      <c r="X8678" s="211">
        <v>0.30990520591600318</v>
      </c>
      <c r="Y8678" s="211">
        <v>0.63165682360247233</v>
      </c>
      <c r="Z8678" s="211">
        <v>0.14052393497369012</v>
      </c>
      <c r="AA8678" s="212">
        <v>0.11319020621814616</v>
      </c>
    </row>
    <row r="8679" spans="1:27" x14ac:dyDescent="0.35">
      <c r="A8679" s="210" t="s">
        <v>9355</v>
      </c>
      <c r="B8679" s="217">
        <v>119.06198592154369</v>
      </c>
      <c r="C8679" s="211">
        <v>5.9559650190434535E-2</v>
      </c>
      <c r="D8679" s="211">
        <v>0.11739088387247028</v>
      </c>
      <c r="E8679" s="211">
        <v>7.633098902709802E-2</v>
      </c>
      <c r="F8679" s="211">
        <v>9.8198316674906999E-2</v>
      </c>
      <c r="G8679" s="211">
        <v>0.12122482467420548</v>
      </c>
      <c r="H8679" s="211">
        <v>0.10874269089819</v>
      </c>
      <c r="I8679" s="211">
        <v>0.47680061856854949</v>
      </c>
      <c r="J8679" s="211">
        <v>0.48609530742463447</v>
      </c>
      <c r="K8679" s="211">
        <v>0.53803057790352027</v>
      </c>
      <c r="L8679" s="211">
        <v>0.27437352960988792</v>
      </c>
      <c r="M8679" s="211">
        <v>0.11515882756920499</v>
      </c>
      <c r="N8679" s="211">
        <v>0.40344497042727456</v>
      </c>
      <c r="O8679" s="211">
        <v>0.73403167292488225</v>
      </c>
      <c r="P8679" s="211">
        <v>7.0418361258332951E-2</v>
      </c>
      <c r="Q8679" s="211">
        <v>9.0936093360373574E-2</v>
      </c>
      <c r="R8679" s="211">
        <v>0.43867309665157056</v>
      </c>
      <c r="S8679" s="211">
        <v>0.26372934103861645</v>
      </c>
      <c r="T8679" s="211">
        <v>0.57635284244406071</v>
      </c>
      <c r="U8679" s="211">
        <v>0.4007829441030154</v>
      </c>
      <c r="V8679" s="211">
        <v>5.4215259504782606E-2</v>
      </c>
      <c r="W8679" s="211">
        <v>0.51791912668004136</v>
      </c>
      <c r="X8679" s="211">
        <v>0.26865191720090653</v>
      </c>
      <c r="Y8679" s="211">
        <v>0.61368246871104626</v>
      </c>
      <c r="Z8679" s="211">
        <v>0.14936210631100433</v>
      </c>
      <c r="AA8679" s="212">
        <v>0.11771624177589393</v>
      </c>
    </row>
    <row r="8680" spans="1:27" x14ac:dyDescent="0.35">
      <c r="A8680" s="210" t="s">
        <v>9356</v>
      </c>
      <c r="B8680" s="217">
        <v>140.94338488188117</v>
      </c>
      <c r="C8680" s="211">
        <v>7.1665170415532803E-2</v>
      </c>
      <c r="D8680" s="211">
        <v>0.1248533870001248</v>
      </c>
      <c r="E8680" s="211">
        <v>6.8014432437263975E-2</v>
      </c>
      <c r="F8680" s="211">
        <v>9.4440266247851082E-2</v>
      </c>
      <c r="G8680" s="211">
        <v>0.11668013937116466</v>
      </c>
      <c r="H8680" s="211">
        <v>0.11511692908334227</v>
      </c>
      <c r="I8680" s="211">
        <v>0.44838568086221348</v>
      </c>
      <c r="J8680" s="211">
        <v>0.48144489163864351</v>
      </c>
      <c r="K8680" s="211">
        <v>0.56629125539740977</v>
      </c>
      <c r="L8680" s="211">
        <v>0.27487459162105626</v>
      </c>
      <c r="M8680" s="211">
        <v>8.4450560624698467E-2</v>
      </c>
      <c r="N8680" s="211">
        <v>0.43709393699678684</v>
      </c>
      <c r="O8680" s="211">
        <v>0.7284923356322025</v>
      </c>
      <c r="P8680" s="211">
        <v>6.8582323839535345E-2</v>
      </c>
      <c r="Q8680" s="211">
        <v>5.1549982273414577E-2</v>
      </c>
      <c r="R8680" s="211">
        <v>0.45425314937172417</v>
      </c>
      <c r="S8680" s="211">
        <v>0.32814214063865932</v>
      </c>
      <c r="T8680" s="211">
        <v>0.54112369655251358</v>
      </c>
      <c r="U8680" s="211">
        <v>0.35228867866677582</v>
      </c>
      <c r="V8680" s="211">
        <v>0.17570029323959238</v>
      </c>
      <c r="W8680" s="211">
        <v>0.62706773939390148</v>
      </c>
      <c r="X8680" s="211">
        <v>0.35067096050008872</v>
      </c>
      <c r="Y8680" s="211">
        <v>0.66311026343983592</v>
      </c>
      <c r="Z8680" s="211">
        <v>0.14797416967890042</v>
      </c>
      <c r="AA8680" s="212">
        <v>0.12155181293014695</v>
      </c>
    </row>
    <row r="8681" spans="1:27" x14ac:dyDescent="0.35">
      <c r="A8681" s="210" t="s">
        <v>9357</v>
      </c>
      <c r="B8681" s="217">
        <v>125.57033489678697</v>
      </c>
      <c r="C8681" s="211">
        <v>5.8784746956486708E-2</v>
      </c>
      <c r="D8681" s="211">
        <v>0.12745689547471967</v>
      </c>
      <c r="E8681" s="211">
        <v>7.0566917098860205E-2</v>
      </c>
      <c r="F8681" s="211">
        <v>9.4964336201050367E-2</v>
      </c>
      <c r="G8681" s="211">
        <v>0.12059040659482982</v>
      </c>
      <c r="H8681" s="211">
        <v>0.12695668563077817</v>
      </c>
      <c r="I8681" s="211">
        <v>0.47565803545492458</v>
      </c>
      <c r="J8681" s="211">
        <v>0.43002799350853438</v>
      </c>
      <c r="K8681" s="211">
        <v>0.59210915419949139</v>
      </c>
      <c r="L8681" s="211">
        <v>0.27414050598328249</v>
      </c>
      <c r="M8681" s="211">
        <v>9.4185727084376183E-2</v>
      </c>
      <c r="N8681" s="211">
        <v>0.39501644414247428</v>
      </c>
      <c r="O8681" s="211">
        <v>0.73621144091673962</v>
      </c>
      <c r="P8681" s="211">
        <v>7.2950262924711087E-2</v>
      </c>
      <c r="Q8681" s="211">
        <v>6.1190412443610717E-2</v>
      </c>
      <c r="R8681" s="211">
        <v>0.37972375956406618</v>
      </c>
      <c r="S8681" s="211">
        <v>0.26459519736517217</v>
      </c>
      <c r="T8681" s="211">
        <v>0.5561111541158652</v>
      </c>
      <c r="U8681" s="211">
        <v>0.4815018544535562</v>
      </c>
      <c r="V8681" s="211">
        <v>6.1235517526970012E-2</v>
      </c>
      <c r="W8681" s="211">
        <v>0.63924538909132234</v>
      </c>
      <c r="X8681" s="211">
        <v>0.37316240807619638</v>
      </c>
      <c r="Y8681" s="211">
        <v>0.53939311707902382</v>
      </c>
      <c r="Z8681" s="211">
        <v>0.14760432637479579</v>
      </c>
      <c r="AA8681" s="212">
        <v>0.11427910004679205</v>
      </c>
    </row>
    <row r="8682" spans="1:27" x14ac:dyDescent="0.35">
      <c r="A8682" s="210" t="s">
        <v>9358</v>
      </c>
      <c r="B8682" s="217">
        <v>137.08640282084372</v>
      </c>
      <c r="C8682" s="211">
        <v>7.8963234195038978E-2</v>
      </c>
      <c r="D8682" s="211">
        <v>0.12456445633480866</v>
      </c>
      <c r="E8682" s="211">
        <v>6.6842502249583477E-2</v>
      </c>
      <c r="F8682" s="211">
        <v>6.9129921426335283E-2</v>
      </c>
      <c r="G8682" s="211">
        <v>0.12252283375882995</v>
      </c>
      <c r="H8682" s="211">
        <v>0.1141381265755113</v>
      </c>
      <c r="I8682" s="211">
        <v>0.52698172962945045</v>
      </c>
      <c r="J8682" s="211">
        <v>0.43874397942172488</v>
      </c>
      <c r="K8682" s="211">
        <v>0.62918770337484353</v>
      </c>
      <c r="L8682" s="211">
        <v>0.27404162088617839</v>
      </c>
      <c r="M8682" s="211">
        <v>9.6684155845013109E-2</v>
      </c>
      <c r="N8682" s="211">
        <v>0.41170510000330685</v>
      </c>
      <c r="O8682" s="211">
        <v>0.69623461712571211</v>
      </c>
      <c r="P8682" s="211">
        <v>6.9877346796987941E-2</v>
      </c>
      <c r="Q8682" s="211">
        <v>0.15286833490163568</v>
      </c>
      <c r="R8682" s="211">
        <v>0.39017124332680048</v>
      </c>
      <c r="S8682" s="211">
        <v>0.35176753153328078</v>
      </c>
      <c r="T8682" s="211">
        <v>0.51664131167269201</v>
      </c>
      <c r="U8682" s="211">
        <v>0.47037237950722738</v>
      </c>
      <c r="V8682" s="211">
        <v>6.8808582588407302E-2</v>
      </c>
      <c r="W8682" s="211">
        <v>0.64443886530551686</v>
      </c>
      <c r="X8682" s="211">
        <v>0.27448465400463823</v>
      </c>
      <c r="Y8682" s="211">
        <v>0.75515467153988047</v>
      </c>
      <c r="Z8682" s="211">
        <v>0.14371946770508953</v>
      </c>
      <c r="AA8682" s="212">
        <v>0.11849753743931002</v>
      </c>
    </row>
    <row r="8683" spans="1:27" x14ac:dyDescent="0.35">
      <c r="A8683" s="210" t="s">
        <v>9359</v>
      </c>
      <c r="B8683" s="217">
        <v>135.49510597333037</v>
      </c>
      <c r="C8683" s="211">
        <v>5.7267635892312208E-2</v>
      </c>
      <c r="D8683" s="211">
        <v>0.13226805195780944</v>
      </c>
      <c r="E8683" s="211">
        <v>7.4402981856721076E-2</v>
      </c>
      <c r="F8683" s="211">
        <v>9.4117875172983395E-2</v>
      </c>
      <c r="G8683" s="211">
        <v>0.12116542331575995</v>
      </c>
      <c r="H8683" s="211">
        <v>0.10998935054606147</v>
      </c>
      <c r="I8683" s="211">
        <v>0.40939518503918598</v>
      </c>
      <c r="J8683" s="211">
        <v>0.4657906481851688</v>
      </c>
      <c r="K8683" s="211">
        <v>0.56982057376386619</v>
      </c>
      <c r="L8683" s="211">
        <v>0.27554816389872705</v>
      </c>
      <c r="M8683" s="211">
        <v>0.10168974142445751</v>
      </c>
      <c r="N8683" s="211">
        <v>0.35356597750151253</v>
      </c>
      <c r="O8683" s="211">
        <v>0.67774347079357156</v>
      </c>
      <c r="P8683" s="211">
        <v>7.003936954136715E-2</v>
      </c>
      <c r="Q8683" s="211">
        <v>7.0841801503917223E-2</v>
      </c>
      <c r="R8683" s="211">
        <v>0.4723096010744145</v>
      </c>
      <c r="S8683" s="211">
        <v>0.3731728467270693</v>
      </c>
      <c r="T8683" s="211">
        <v>0.52997997114524242</v>
      </c>
      <c r="U8683" s="211">
        <v>0.37787940046728963</v>
      </c>
      <c r="V8683" s="211">
        <v>0.10731562561285281</v>
      </c>
      <c r="W8683" s="211">
        <v>0.5458964272295499</v>
      </c>
      <c r="X8683" s="211">
        <v>0.37538310292175325</v>
      </c>
      <c r="Y8683" s="211">
        <v>0.56826378377980902</v>
      </c>
      <c r="Z8683" s="211">
        <v>0.14894194180407791</v>
      </c>
      <c r="AA8683" s="212">
        <v>0.11378978953509385</v>
      </c>
    </row>
    <row r="8684" spans="1:27" x14ac:dyDescent="0.35">
      <c r="A8684" s="210" t="s">
        <v>9360</v>
      </c>
      <c r="B8684" s="217">
        <v>168.08198652876766</v>
      </c>
      <c r="C8684" s="211">
        <v>8.1272206003914563E-2</v>
      </c>
      <c r="D8684" s="211">
        <v>0.12033001967253151</v>
      </c>
      <c r="E8684" s="211">
        <v>8.4151875804991172E-2</v>
      </c>
      <c r="F8684" s="211">
        <v>0.10120820246446337</v>
      </c>
      <c r="G8684" s="211">
        <v>0.12054258290126239</v>
      </c>
      <c r="H8684" s="211">
        <v>0.10967441341927649</v>
      </c>
      <c r="I8684" s="211">
        <v>0.51705465848613152</v>
      </c>
      <c r="J8684" s="211">
        <v>0.38956001592270428</v>
      </c>
      <c r="K8684" s="211">
        <v>0.63316115672828643</v>
      </c>
      <c r="L8684" s="211">
        <v>0.27135631225914403</v>
      </c>
      <c r="M8684" s="211">
        <v>9.5072905966909843E-2</v>
      </c>
      <c r="N8684" s="211">
        <v>0.40484083381564429</v>
      </c>
      <c r="O8684" s="211">
        <v>0.65279408850755571</v>
      </c>
      <c r="P8684" s="211">
        <v>7.2584372795206409E-2</v>
      </c>
      <c r="Q8684" s="211">
        <v>6.7032473181348168E-2</v>
      </c>
      <c r="R8684" s="211">
        <v>0.4077348361149552</v>
      </c>
      <c r="S8684" s="211">
        <v>0.33787597331157804</v>
      </c>
      <c r="T8684" s="211">
        <v>0.49306075163618585</v>
      </c>
      <c r="U8684" s="211">
        <v>0.44116510694372268</v>
      </c>
      <c r="V8684" s="211">
        <v>0.14677515202485919</v>
      </c>
      <c r="W8684" s="211">
        <v>0.52506247567152742</v>
      </c>
      <c r="X8684" s="211">
        <v>0.36250174631586407</v>
      </c>
      <c r="Y8684" s="211">
        <v>0.69177238337936175</v>
      </c>
      <c r="Z8684" s="211">
        <v>0.14865774701662648</v>
      </c>
      <c r="AA8684" s="212">
        <v>0.12069118550396511</v>
      </c>
    </row>
    <row r="8685" spans="1:27" x14ac:dyDescent="0.35">
      <c r="A8685" s="210" t="s">
        <v>9361</v>
      </c>
      <c r="B8685" s="217">
        <v>128.81252629923569</v>
      </c>
      <c r="C8685" s="211">
        <v>8.2303825392890204E-2</v>
      </c>
      <c r="D8685" s="211">
        <v>0.13190075190343808</v>
      </c>
      <c r="E8685" s="211">
        <v>8.1369173146236859E-2</v>
      </c>
      <c r="F8685" s="211">
        <v>0.1013315789740972</v>
      </c>
      <c r="G8685" s="211">
        <v>0.12172328348695054</v>
      </c>
      <c r="H8685" s="211">
        <v>0.11691409591822202</v>
      </c>
      <c r="I8685" s="211">
        <v>0.4870496122266309</v>
      </c>
      <c r="J8685" s="211">
        <v>0.40929835572370915</v>
      </c>
      <c r="K8685" s="211">
        <v>0.55649172881762943</v>
      </c>
      <c r="L8685" s="211">
        <v>0.27175847445338697</v>
      </c>
      <c r="M8685" s="211">
        <v>9.8458417484899183E-2</v>
      </c>
      <c r="N8685" s="211">
        <v>0.46587070135818343</v>
      </c>
      <c r="O8685" s="211">
        <v>0.75726788079014096</v>
      </c>
      <c r="P8685" s="211">
        <v>6.3685255678822619E-2</v>
      </c>
      <c r="Q8685" s="211">
        <v>0.10409772546277647</v>
      </c>
      <c r="R8685" s="211">
        <v>0.42005987243853649</v>
      </c>
      <c r="S8685" s="211">
        <v>0.33037922417822158</v>
      </c>
      <c r="T8685" s="211">
        <v>0.55996841371352379</v>
      </c>
      <c r="U8685" s="211">
        <v>0.5296103931049887</v>
      </c>
      <c r="V8685" s="211">
        <v>6.6031818940289422E-2</v>
      </c>
      <c r="W8685" s="211">
        <v>0.57537355985969563</v>
      </c>
      <c r="X8685" s="211">
        <v>0.41482195336413108</v>
      </c>
      <c r="Y8685" s="211">
        <v>0.6213732300622874</v>
      </c>
      <c r="Z8685" s="211">
        <v>0.14690441230118109</v>
      </c>
      <c r="AA8685" s="212">
        <v>0.12000103876769252</v>
      </c>
    </row>
    <row r="8686" spans="1:27" x14ac:dyDescent="0.35">
      <c r="A8686" s="210" t="s">
        <v>9362</v>
      </c>
      <c r="B8686" s="217">
        <v>148.39934108377261</v>
      </c>
      <c r="C8686" s="211">
        <v>8.3551759918167393E-2</v>
      </c>
      <c r="D8686" s="211">
        <v>0.12098048411851103</v>
      </c>
      <c r="E8686" s="211">
        <v>7.685234165247451E-2</v>
      </c>
      <c r="F8686" s="211">
        <v>9.8395738929650173E-2</v>
      </c>
      <c r="G8686" s="211">
        <v>0.12219937134639806</v>
      </c>
      <c r="H8686" s="211">
        <v>0.11756994057585338</v>
      </c>
      <c r="I8686" s="211">
        <v>0.50714230262637183</v>
      </c>
      <c r="J8686" s="211">
        <v>0.4352656630197162</v>
      </c>
      <c r="K8686" s="211">
        <v>0.61401448997818331</v>
      </c>
      <c r="L8686" s="211">
        <v>0.27353117375488034</v>
      </c>
      <c r="M8686" s="211">
        <v>9.8926986491696747E-2</v>
      </c>
      <c r="N8686" s="211">
        <v>0.43260347323640447</v>
      </c>
      <c r="O8686" s="211">
        <v>0.61622987230218107</v>
      </c>
      <c r="P8686" s="211">
        <v>6.4521280125554609E-2</v>
      </c>
      <c r="Q8686" s="211">
        <v>0.10714183979806959</v>
      </c>
      <c r="R8686" s="211">
        <v>0.41321830046398622</v>
      </c>
      <c r="S8686" s="211">
        <v>0.30807451424547205</v>
      </c>
      <c r="T8686" s="211">
        <v>0.48357354375413975</v>
      </c>
      <c r="U8686" s="211">
        <v>0.39745951643434912</v>
      </c>
      <c r="V8686" s="211">
        <v>0.12098035776515134</v>
      </c>
      <c r="W8686" s="211">
        <v>0.55553903175040176</v>
      </c>
      <c r="X8686" s="211">
        <v>0.37609493932393628</v>
      </c>
      <c r="Y8686" s="211">
        <v>0.71343111843611096</v>
      </c>
      <c r="Z8686" s="211">
        <v>0.14518132323908331</v>
      </c>
      <c r="AA8686" s="212">
        <v>0.11469968929009271</v>
      </c>
    </row>
    <row r="8687" spans="1:27" x14ac:dyDescent="0.35">
      <c r="A8687" s="210" t="s">
        <v>9363</v>
      </c>
      <c r="B8687" s="217">
        <v>143.11056760886331</v>
      </c>
      <c r="C8687" s="211">
        <v>5.2840137389036625E-2</v>
      </c>
      <c r="D8687" s="211">
        <v>0.12632056780161399</v>
      </c>
      <c r="E8687" s="211">
        <v>6.6077816977788473E-2</v>
      </c>
      <c r="F8687" s="211">
        <v>7.9425045372442091E-2</v>
      </c>
      <c r="G8687" s="211">
        <v>0.12381369474855583</v>
      </c>
      <c r="H8687" s="211">
        <v>0.11236229692960004</v>
      </c>
      <c r="I8687" s="211">
        <v>0.5215357910244427</v>
      </c>
      <c r="J8687" s="211">
        <v>0.44516741625602152</v>
      </c>
      <c r="K8687" s="211">
        <v>0.63394936498973598</v>
      </c>
      <c r="L8687" s="211">
        <v>0.28228520734885726</v>
      </c>
      <c r="M8687" s="211">
        <v>9.5149186160645119E-2</v>
      </c>
      <c r="N8687" s="211">
        <v>0.43882500509675831</v>
      </c>
      <c r="O8687" s="211">
        <v>0.5331919668845736</v>
      </c>
      <c r="P8687" s="211">
        <v>7.3124516113831695E-2</v>
      </c>
      <c r="Q8687" s="211">
        <v>8.7944746797788478E-2</v>
      </c>
      <c r="R8687" s="211">
        <v>0.43427611597655719</v>
      </c>
      <c r="S8687" s="211">
        <v>0.33835420445836328</v>
      </c>
      <c r="T8687" s="211">
        <v>0.60532045849471949</v>
      </c>
      <c r="U8687" s="211">
        <v>0.51361543348857108</v>
      </c>
      <c r="V8687" s="211">
        <v>9.8400627055576589E-2</v>
      </c>
      <c r="W8687" s="211">
        <v>0.49191740181828914</v>
      </c>
      <c r="X8687" s="211">
        <v>0.3081124346838473</v>
      </c>
      <c r="Y8687" s="211">
        <v>0.59614452081035896</v>
      </c>
      <c r="Z8687" s="211">
        <v>0.14937795083033653</v>
      </c>
      <c r="AA8687" s="212">
        <v>0.11934132889876378</v>
      </c>
    </row>
    <row r="8688" spans="1:27" x14ac:dyDescent="0.35">
      <c r="A8688" s="210" t="s">
        <v>9364</v>
      </c>
      <c r="B8688" s="217">
        <v>112.36357058864714</v>
      </c>
      <c r="C8688" s="211">
        <v>8.6042013617745883E-2</v>
      </c>
      <c r="D8688" s="211">
        <v>0.12718008553569504</v>
      </c>
      <c r="E8688" s="211">
        <v>7.8991978492329001E-2</v>
      </c>
      <c r="F8688" s="211">
        <v>7.3972938719060549E-2</v>
      </c>
      <c r="G8688" s="211">
        <v>0.12169204663581848</v>
      </c>
      <c r="H8688" s="211">
        <v>0.1092693421059521</v>
      </c>
      <c r="I8688" s="211">
        <v>0.52107306288191979</v>
      </c>
      <c r="J8688" s="211">
        <v>0.43802069222710788</v>
      </c>
      <c r="K8688" s="211">
        <v>0.60407226391325619</v>
      </c>
      <c r="L8688" s="211">
        <v>0.26915497162918073</v>
      </c>
      <c r="M8688" s="211">
        <v>8.994086415092116E-2</v>
      </c>
      <c r="N8688" s="211">
        <v>0.38891379289588152</v>
      </c>
      <c r="O8688" s="211">
        <v>0.54847449733329368</v>
      </c>
      <c r="P8688" s="211">
        <v>6.4347842195160113E-2</v>
      </c>
      <c r="Q8688" s="211">
        <v>6.6484286830245917E-2</v>
      </c>
      <c r="R8688" s="211">
        <v>0.46395455473316</v>
      </c>
      <c r="S8688" s="211">
        <v>0.38940269178309211</v>
      </c>
      <c r="T8688" s="211">
        <v>0.52965583672993211</v>
      </c>
      <c r="U8688" s="211">
        <v>0.40031645140596739</v>
      </c>
      <c r="V8688" s="211">
        <v>6.1961290565875876E-2</v>
      </c>
      <c r="W8688" s="211">
        <v>0.55409942194262585</v>
      </c>
      <c r="X8688" s="211">
        <v>0.30757798321761926</v>
      </c>
      <c r="Y8688" s="211">
        <v>0.61239897068968396</v>
      </c>
      <c r="Z8688" s="211">
        <v>0.14857117875204226</v>
      </c>
      <c r="AA8688" s="212">
        <v>0.11396752770918619</v>
      </c>
    </row>
    <row r="8689" spans="1:27" x14ac:dyDescent="0.35">
      <c r="A8689" s="210" t="s">
        <v>9365</v>
      </c>
      <c r="B8689" s="217">
        <v>112.85413118959279</v>
      </c>
      <c r="C8689" s="211">
        <v>6.4079478842373291E-2</v>
      </c>
      <c r="D8689" s="211">
        <v>0.12413497730461648</v>
      </c>
      <c r="E8689" s="211">
        <v>7.2820469448947767E-2</v>
      </c>
      <c r="F8689" s="211">
        <v>8.7481133923915835E-2</v>
      </c>
      <c r="G8689" s="211">
        <v>0.12293779468781292</v>
      </c>
      <c r="H8689" s="211">
        <v>0.12140397924148588</v>
      </c>
      <c r="I8689" s="211">
        <v>0.44572878160329277</v>
      </c>
      <c r="J8689" s="211">
        <v>0.44314145359144019</v>
      </c>
      <c r="K8689" s="211">
        <v>0.6234098045554014</v>
      </c>
      <c r="L8689" s="211">
        <v>0.2774935509087309</v>
      </c>
      <c r="M8689" s="211">
        <v>8.4392270920385509E-2</v>
      </c>
      <c r="N8689" s="211">
        <v>0.39269420431639079</v>
      </c>
      <c r="O8689" s="211">
        <v>0.72820790168583072</v>
      </c>
      <c r="P8689" s="211">
        <v>6.8891014103659526E-2</v>
      </c>
      <c r="Q8689" s="211">
        <v>0.12587658912549338</v>
      </c>
      <c r="R8689" s="211">
        <v>0.44373639912580265</v>
      </c>
      <c r="S8689" s="211">
        <v>0.28939539800796094</v>
      </c>
      <c r="T8689" s="211">
        <v>0.55186448067816474</v>
      </c>
      <c r="U8689" s="211">
        <v>0.40694431073419207</v>
      </c>
      <c r="V8689" s="211">
        <v>5.1885130549341955E-2</v>
      </c>
      <c r="W8689" s="211">
        <v>0.59761048313589449</v>
      </c>
      <c r="X8689" s="211">
        <v>0.2515570018314458</v>
      </c>
      <c r="Y8689" s="211">
        <v>0.74153646958424613</v>
      </c>
      <c r="Z8689" s="211">
        <v>0.14845824216567252</v>
      </c>
      <c r="AA8689" s="212">
        <v>0.12154935584617421</v>
      </c>
    </row>
    <row r="8690" spans="1:27" x14ac:dyDescent="0.35">
      <c r="A8690" s="210" t="s">
        <v>9366</v>
      </c>
      <c r="B8690" s="217">
        <v>100.07440162567055</v>
      </c>
      <c r="C8690" s="211">
        <v>5.0957931279700885E-2</v>
      </c>
      <c r="D8690" s="211">
        <v>0.12342027245894435</v>
      </c>
      <c r="E8690" s="211">
        <v>7.828219363961636E-2</v>
      </c>
      <c r="F8690" s="211">
        <v>0.10496475451444641</v>
      </c>
      <c r="G8690" s="211">
        <v>0.1236625138928656</v>
      </c>
      <c r="H8690" s="211">
        <v>0.10733617866389666</v>
      </c>
      <c r="I8690" s="211">
        <v>0.51406148610812064</v>
      </c>
      <c r="J8690" s="211">
        <v>0.44541961608536118</v>
      </c>
      <c r="K8690" s="211">
        <v>0.54799073447929958</v>
      </c>
      <c r="L8690" s="211">
        <v>0.28300517773974476</v>
      </c>
      <c r="M8690" s="211">
        <v>8.4693556342624141E-2</v>
      </c>
      <c r="N8690" s="211">
        <v>0.39447975901948817</v>
      </c>
      <c r="O8690" s="211">
        <v>0.66233560485672571</v>
      </c>
      <c r="P8690" s="211">
        <v>6.1494948760456969E-2</v>
      </c>
      <c r="Q8690" s="211">
        <v>7.1258060927538044E-2</v>
      </c>
      <c r="R8690" s="211">
        <v>0.40473099753645453</v>
      </c>
      <c r="S8690" s="211">
        <v>0.34349478932712041</v>
      </c>
      <c r="T8690" s="211">
        <v>0.45620945547757963</v>
      </c>
      <c r="U8690" s="211">
        <v>0.38112050525734337</v>
      </c>
      <c r="V8690" s="211">
        <v>5.913353511984426E-2</v>
      </c>
      <c r="W8690" s="211">
        <v>0.5086746267522646</v>
      </c>
      <c r="X8690" s="211">
        <v>0.40268754864211415</v>
      </c>
      <c r="Y8690" s="211">
        <v>0.60915295060605734</v>
      </c>
      <c r="Z8690" s="211">
        <v>0.14758133820425726</v>
      </c>
      <c r="AA8690" s="212">
        <v>0.11555622324883183</v>
      </c>
    </row>
    <row r="8691" spans="1:27" x14ac:dyDescent="0.35">
      <c r="A8691" s="210" t="s">
        <v>9367</v>
      </c>
      <c r="B8691" s="217">
        <v>139.24475320737707</v>
      </c>
      <c r="C8691" s="211">
        <v>6.005897686106515E-2</v>
      </c>
      <c r="D8691" s="211">
        <v>0.11586874731478505</v>
      </c>
      <c r="E8691" s="211">
        <v>7.8558052776838916E-2</v>
      </c>
      <c r="F8691" s="211">
        <v>0.11428113247644475</v>
      </c>
      <c r="G8691" s="211">
        <v>0.12183352401893864</v>
      </c>
      <c r="H8691" s="211">
        <v>0.12579415504586136</v>
      </c>
      <c r="I8691" s="211">
        <v>0.51804359283775758</v>
      </c>
      <c r="J8691" s="211">
        <v>0.42173524232138815</v>
      </c>
      <c r="K8691" s="211">
        <v>0.54831473014969223</v>
      </c>
      <c r="L8691" s="211">
        <v>0.28100131227613712</v>
      </c>
      <c r="M8691" s="211">
        <v>9.9589367837035009E-2</v>
      </c>
      <c r="N8691" s="211">
        <v>0.42793521910026749</v>
      </c>
      <c r="O8691" s="211">
        <v>0.73664650275804822</v>
      </c>
      <c r="P8691" s="211">
        <v>6.8782949556279352E-2</v>
      </c>
      <c r="Q8691" s="211">
        <v>6.9654935724038594E-2</v>
      </c>
      <c r="R8691" s="211">
        <v>0.40014584935248632</v>
      </c>
      <c r="S8691" s="211">
        <v>0.43294809991945521</v>
      </c>
      <c r="T8691" s="211">
        <v>0.56234371768057345</v>
      </c>
      <c r="U8691" s="211">
        <v>0.54687204763928998</v>
      </c>
      <c r="V8691" s="211">
        <v>9.8569855123934347E-2</v>
      </c>
      <c r="W8691" s="211">
        <v>0.59995958626414669</v>
      </c>
      <c r="X8691" s="211">
        <v>0.28416848822019614</v>
      </c>
      <c r="Y8691" s="211">
        <v>0.56199385942098845</v>
      </c>
      <c r="Z8691" s="211">
        <v>0.14917632492683444</v>
      </c>
      <c r="AA8691" s="212">
        <v>0.11943702884766036</v>
      </c>
    </row>
    <row r="8692" spans="1:27" x14ac:dyDescent="0.35">
      <c r="A8692" s="210" t="s">
        <v>9368</v>
      </c>
      <c r="B8692" s="217">
        <v>140.79921213457732</v>
      </c>
      <c r="C8692" s="211">
        <v>5.9320844698381864E-2</v>
      </c>
      <c r="D8692" s="211">
        <v>0.11115103243873729</v>
      </c>
      <c r="E8692" s="211">
        <v>8.2250663440964919E-2</v>
      </c>
      <c r="F8692" s="211">
        <v>0.10802265901861735</v>
      </c>
      <c r="G8692" s="211">
        <v>0.12217473027658562</v>
      </c>
      <c r="H8692" s="211">
        <v>0.1183479247478364</v>
      </c>
      <c r="I8692" s="211">
        <v>0.52935580627464107</v>
      </c>
      <c r="J8692" s="211">
        <v>0.40091268381218204</v>
      </c>
      <c r="K8692" s="211">
        <v>0.61651062946669388</v>
      </c>
      <c r="L8692" s="211">
        <v>0.27382683735304231</v>
      </c>
      <c r="M8692" s="211">
        <v>0.11544741030233045</v>
      </c>
      <c r="N8692" s="211">
        <v>0.44003760756661264</v>
      </c>
      <c r="O8692" s="211">
        <v>0.64595705370102241</v>
      </c>
      <c r="P8692" s="211">
        <v>7.0945143049485543E-2</v>
      </c>
      <c r="Q8692" s="211">
        <v>6.3559536326456945E-2</v>
      </c>
      <c r="R8692" s="211">
        <v>0.46082021444219717</v>
      </c>
      <c r="S8692" s="211">
        <v>0.27166992432582493</v>
      </c>
      <c r="T8692" s="211">
        <v>0.62463598966934586</v>
      </c>
      <c r="U8692" s="211">
        <v>0.43075117459788848</v>
      </c>
      <c r="V8692" s="211">
        <v>8.8671749761092766E-2</v>
      </c>
      <c r="W8692" s="211">
        <v>0.50071752306012551</v>
      </c>
      <c r="X8692" s="211">
        <v>0.25299467794642139</v>
      </c>
      <c r="Y8692" s="211">
        <v>0.56407162171674408</v>
      </c>
      <c r="Z8692" s="211">
        <v>0.14017578834907082</v>
      </c>
      <c r="AA8692" s="212">
        <v>0.1186404879289454</v>
      </c>
    </row>
    <row r="8693" spans="1:27" x14ac:dyDescent="0.35">
      <c r="A8693" s="210" t="s">
        <v>9369</v>
      </c>
      <c r="B8693" s="217">
        <v>147.39284637589935</v>
      </c>
      <c r="C8693" s="211">
        <v>5.492996586461623E-2</v>
      </c>
      <c r="D8693" s="211">
        <v>0.12512233960213714</v>
      </c>
      <c r="E8693" s="211">
        <v>8.4749720723584526E-2</v>
      </c>
      <c r="F8693" s="211">
        <v>0.10014275532333221</v>
      </c>
      <c r="G8693" s="211">
        <v>0.1182900267561042</v>
      </c>
      <c r="H8693" s="211">
        <v>0.11392327758803517</v>
      </c>
      <c r="I8693" s="211">
        <v>0.48563352909081547</v>
      </c>
      <c r="J8693" s="211">
        <v>0.45209470639447286</v>
      </c>
      <c r="K8693" s="211">
        <v>0.61858164492852441</v>
      </c>
      <c r="L8693" s="211">
        <v>0.27307815171480904</v>
      </c>
      <c r="M8693" s="211">
        <v>8.9373733890156473E-2</v>
      </c>
      <c r="N8693" s="211">
        <v>0.37768413070351625</v>
      </c>
      <c r="O8693" s="211">
        <v>0.59755316304335493</v>
      </c>
      <c r="P8693" s="211">
        <v>6.4291642420010925E-2</v>
      </c>
      <c r="Q8693" s="211">
        <v>4.4405887072389634E-2</v>
      </c>
      <c r="R8693" s="211">
        <v>0.46327723926926767</v>
      </c>
      <c r="S8693" s="211">
        <v>0.32518126796632663</v>
      </c>
      <c r="T8693" s="211">
        <v>0.54326099861420174</v>
      </c>
      <c r="U8693" s="211">
        <v>0.51014885141272426</v>
      </c>
      <c r="V8693" s="211">
        <v>0.12738401997232501</v>
      </c>
      <c r="W8693" s="211">
        <v>0.52494676020487785</v>
      </c>
      <c r="X8693" s="211">
        <v>0.37547705802402059</v>
      </c>
      <c r="Y8693" s="211">
        <v>0.61646500856362296</v>
      </c>
      <c r="Z8693" s="211">
        <v>0.14751697261909166</v>
      </c>
      <c r="AA8693" s="212">
        <v>0.1161360388252369</v>
      </c>
    </row>
    <row r="8694" spans="1:27" x14ac:dyDescent="0.35">
      <c r="A8694" s="210" t="s">
        <v>9370</v>
      </c>
      <c r="B8694" s="217">
        <v>120.97521897162912</v>
      </c>
      <c r="C8694" s="211">
        <v>7.4777324757680425E-2</v>
      </c>
      <c r="D8694" s="211">
        <v>0.12341728924368264</v>
      </c>
      <c r="E8694" s="211">
        <v>7.0095955051516251E-2</v>
      </c>
      <c r="F8694" s="211">
        <v>0.10002809135695512</v>
      </c>
      <c r="G8694" s="211">
        <v>0.1173583172558956</v>
      </c>
      <c r="H8694" s="211">
        <v>0.11237020991777068</v>
      </c>
      <c r="I8694" s="211">
        <v>0.48495043509363256</v>
      </c>
      <c r="J8694" s="211">
        <v>0.39947725966437453</v>
      </c>
      <c r="K8694" s="211">
        <v>0.63663625159951476</v>
      </c>
      <c r="L8694" s="211">
        <v>0.26799983263376609</v>
      </c>
      <c r="M8694" s="211">
        <v>0.11023852743033451</v>
      </c>
      <c r="N8694" s="211">
        <v>0.44271138135603627</v>
      </c>
      <c r="O8694" s="211">
        <v>0.71692872145336572</v>
      </c>
      <c r="P8694" s="211">
        <v>6.6551463122685839E-2</v>
      </c>
      <c r="Q8694" s="211">
        <v>0.10236829497167604</v>
      </c>
      <c r="R8694" s="211">
        <v>0.47463498343464139</v>
      </c>
      <c r="S8694" s="211">
        <v>0.4004192666824572</v>
      </c>
      <c r="T8694" s="211">
        <v>0.53866672766651535</v>
      </c>
      <c r="U8694" s="211">
        <v>0.36881468264375139</v>
      </c>
      <c r="V8694" s="211">
        <v>7.1164110252424057E-2</v>
      </c>
      <c r="W8694" s="211">
        <v>0.57021974671244946</v>
      </c>
      <c r="X8694" s="211">
        <v>0.34548141125675991</v>
      </c>
      <c r="Y8694" s="211">
        <v>0.64080528040333729</v>
      </c>
      <c r="Z8694" s="211">
        <v>0.14791472149552048</v>
      </c>
      <c r="AA8694" s="212">
        <v>0.12148702740592207</v>
      </c>
    </row>
    <row r="8695" spans="1:27" x14ac:dyDescent="0.35">
      <c r="A8695" s="210" t="s">
        <v>9371</v>
      </c>
      <c r="B8695" s="217">
        <v>131.64935861053928</v>
      </c>
      <c r="C8695" s="211">
        <v>6.3930949135360446E-2</v>
      </c>
      <c r="D8695" s="211">
        <v>0.1272919923814024</v>
      </c>
      <c r="E8695" s="211">
        <v>7.0306713592260983E-2</v>
      </c>
      <c r="F8695" s="211">
        <v>8.7993401808661637E-2</v>
      </c>
      <c r="G8695" s="211">
        <v>0.11673870603273268</v>
      </c>
      <c r="H8695" s="211">
        <v>0.11036405268016394</v>
      </c>
      <c r="I8695" s="211">
        <v>0.44380664752903021</v>
      </c>
      <c r="J8695" s="211">
        <v>0.4396844633785178</v>
      </c>
      <c r="K8695" s="211">
        <v>0.56583995448820312</v>
      </c>
      <c r="L8695" s="211">
        <v>0.27899905927975682</v>
      </c>
      <c r="M8695" s="211">
        <v>9.759030152686915E-2</v>
      </c>
      <c r="N8695" s="211">
        <v>0.43518073657492407</v>
      </c>
      <c r="O8695" s="211">
        <v>0.72887676540530055</v>
      </c>
      <c r="P8695" s="211">
        <v>6.9712546787657523E-2</v>
      </c>
      <c r="Q8695" s="211">
        <v>7.6318874430028785E-2</v>
      </c>
      <c r="R8695" s="211">
        <v>0.43094701733871454</v>
      </c>
      <c r="S8695" s="211">
        <v>0.40404074671322354</v>
      </c>
      <c r="T8695" s="211">
        <v>0.5225825237229883</v>
      </c>
      <c r="U8695" s="211">
        <v>0.37611271385038059</v>
      </c>
      <c r="V8695" s="211">
        <v>8.5464808417367616E-2</v>
      </c>
      <c r="W8695" s="211">
        <v>0.53990009660746519</v>
      </c>
      <c r="X8695" s="211">
        <v>0.39178652825822741</v>
      </c>
      <c r="Y8695" s="211">
        <v>0.61710783328191199</v>
      </c>
      <c r="Z8695" s="211">
        <v>0.14482139413081657</v>
      </c>
      <c r="AA8695" s="212">
        <v>0.11299878580834166</v>
      </c>
    </row>
    <row r="8696" spans="1:27" x14ac:dyDescent="0.35">
      <c r="A8696" s="210" t="s">
        <v>9372</v>
      </c>
      <c r="B8696" s="217">
        <v>117.94263914818981</v>
      </c>
      <c r="C8696" s="211">
        <v>8.1104161987767265E-2</v>
      </c>
      <c r="D8696" s="211">
        <v>0.12080261468186808</v>
      </c>
      <c r="E8696" s="211">
        <v>7.4398680414967222E-2</v>
      </c>
      <c r="F8696" s="211">
        <v>9.8247869389416154E-2</v>
      </c>
      <c r="G8696" s="211">
        <v>0.11334458141223543</v>
      </c>
      <c r="H8696" s="211">
        <v>0.12252599205326174</v>
      </c>
      <c r="I8696" s="211">
        <v>0.45029401164730198</v>
      </c>
      <c r="J8696" s="211">
        <v>0.39328805573592829</v>
      </c>
      <c r="K8696" s="211">
        <v>0.63212812099518223</v>
      </c>
      <c r="L8696" s="211">
        <v>0.28069785009517545</v>
      </c>
      <c r="M8696" s="211">
        <v>0.10826829904159031</v>
      </c>
      <c r="N8696" s="211">
        <v>0.47160572680016044</v>
      </c>
      <c r="O8696" s="211">
        <v>0.6428699700217213</v>
      </c>
      <c r="P8696" s="211">
        <v>6.8653382978994024E-2</v>
      </c>
      <c r="Q8696" s="211">
        <v>0.11887202302892169</v>
      </c>
      <c r="R8696" s="211">
        <v>0.44152629663016929</v>
      </c>
      <c r="S8696" s="211">
        <v>0.28511772965222026</v>
      </c>
      <c r="T8696" s="211">
        <v>0.52128916161648475</v>
      </c>
      <c r="U8696" s="211">
        <v>0.36237785307198311</v>
      </c>
      <c r="V8696" s="211">
        <v>6.8856735848278311E-2</v>
      </c>
      <c r="W8696" s="211">
        <v>0.53698133450700491</v>
      </c>
      <c r="X8696" s="211">
        <v>0.24236927671797359</v>
      </c>
      <c r="Y8696" s="211">
        <v>0.54690658287599558</v>
      </c>
      <c r="Z8696" s="211">
        <v>0.14585799223730736</v>
      </c>
      <c r="AA8696" s="212">
        <v>0.11865318005230499</v>
      </c>
    </row>
    <row r="8697" spans="1:27" x14ac:dyDescent="0.35">
      <c r="A8697" s="210" t="s">
        <v>9373</v>
      </c>
      <c r="B8697" s="217">
        <v>184.14154065704517</v>
      </c>
      <c r="C8697" s="211">
        <v>8.4195114317494088E-2</v>
      </c>
      <c r="D8697" s="211">
        <v>0.12419546974904043</v>
      </c>
      <c r="E8697" s="211">
        <v>7.8744967243469494E-2</v>
      </c>
      <c r="F8697" s="211">
        <v>7.8084130009380706E-2</v>
      </c>
      <c r="G8697" s="211">
        <v>0.12287434674864849</v>
      </c>
      <c r="H8697" s="211">
        <v>0.11859110219761367</v>
      </c>
      <c r="I8697" s="211">
        <v>0.44674413950242542</v>
      </c>
      <c r="J8697" s="211">
        <v>0.40711567066121829</v>
      </c>
      <c r="K8697" s="211">
        <v>0.62166737922012205</v>
      </c>
      <c r="L8697" s="211">
        <v>0.27261044339688062</v>
      </c>
      <c r="M8697" s="211">
        <v>0.1037466093433654</v>
      </c>
      <c r="N8697" s="211">
        <v>0.44578799583554274</v>
      </c>
      <c r="O8697" s="211">
        <v>0.71327218436257056</v>
      </c>
      <c r="P8697" s="211">
        <v>6.6718162117478261E-2</v>
      </c>
      <c r="Q8697" s="211">
        <v>6.8658009183474977E-2</v>
      </c>
      <c r="R8697" s="211">
        <v>0.43069064537172702</v>
      </c>
      <c r="S8697" s="211">
        <v>0.36344737407809219</v>
      </c>
      <c r="T8697" s="211">
        <v>0.5725392462541079</v>
      </c>
      <c r="U8697" s="211">
        <v>0.4912553840766325</v>
      </c>
      <c r="V8697" s="211">
        <v>0.14989006617672695</v>
      </c>
      <c r="W8697" s="211">
        <v>0.57340946617080435</v>
      </c>
      <c r="X8697" s="211">
        <v>0.30588627901549903</v>
      </c>
      <c r="Y8697" s="211">
        <v>0.65882887683547731</v>
      </c>
      <c r="Z8697" s="211">
        <v>0.14119057862233925</v>
      </c>
      <c r="AA8697" s="212">
        <v>0.11513030868283718</v>
      </c>
    </row>
    <row r="8698" spans="1:27" x14ac:dyDescent="0.35">
      <c r="A8698" s="210" t="s">
        <v>9374</v>
      </c>
      <c r="B8698" s="217">
        <v>147.97128555354539</v>
      </c>
      <c r="C8698" s="211">
        <v>6.0485907670715738E-2</v>
      </c>
      <c r="D8698" s="211">
        <v>0.12480952489949736</v>
      </c>
      <c r="E8698" s="211">
        <v>8.8114944534897724E-2</v>
      </c>
      <c r="F8698" s="211">
        <v>8.0425438757881537E-2</v>
      </c>
      <c r="G8698" s="211">
        <v>0.12179870860748596</v>
      </c>
      <c r="H8698" s="211">
        <v>0.12311819028016993</v>
      </c>
      <c r="I8698" s="211">
        <v>0.50246170475420526</v>
      </c>
      <c r="J8698" s="211">
        <v>0.47646070358172765</v>
      </c>
      <c r="K8698" s="211">
        <v>0.60706432549203249</v>
      </c>
      <c r="L8698" s="211">
        <v>0.27165684812462076</v>
      </c>
      <c r="M8698" s="211">
        <v>9.4275214720655795E-2</v>
      </c>
      <c r="N8698" s="211">
        <v>0.48566575347471008</v>
      </c>
      <c r="O8698" s="211">
        <v>0.72586561172167685</v>
      </c>
      <c r="P8698" s="211">
        <v>6.5825768464396486E-2</v>
      </c>
      <c r="Q8698" s="211">
        <v>6.8092180430777666E-2</v>
      </c>
      <c r="R8698" s="211">
        <v>0.42660294137231475</v>
      </c>
      <c r="S8698" s="211">
        <v>0.37366756977572058</v>
      </c>
      <c r="T8698" s="211">
        <v>0.54887056321119376</v>
      </c>
      <c r="U8698" s="211">
        <v>0.46971899492625452</v>
      </c>
      <c r="V8698" s="211">
        <v>9.8930576092927394E-2</v>
      </c>
      <c r="W8698" s="211">
        <v>0.5232608006409285</v>
      </c>
      <c r="X8698" s="211">
        <v>0.38809551899559275</v>
      </c>
      <c r="Y8698" s="211">
        <v>0.73266847004152713</v>
      </c>
      <c r="Z8698" s="211">
        <v>0.14501177296828738</v>
      </c>
      <c r="AA8698" s="212">
        <v>0.12138553791856546</v>
      </c>
    </row>
    <row r="8699" spans="1:27" x14ac:dyDescent="0.35">
      <c r="A8699" s="210" t="s">
        <v>9375</v>
      </c>
      <c r="B8699" s="217">
        <v>159.90626370558786</v>
      </c>
      <c r="C8699" s="211">
        <v>5.9585605368208686E-2</v>
      </c>
      <c r="D8699" s="211">
        <v>0.12074321396874746</v>
      </c>
      <c r="E8699" s="211">
        <v>7.8785475481679856E-2</v>
      </c>
      <c r="F8699" s="211">
        <v>0.11063255619888808</v>
      </c>
      <c r="G8699" s="211">
        <v>0.11826291576695661</v>
      </c>
      <c r="H8699" s="211">
        <v>0.11562208403405858</v>
      </c>
      <c r="I8699" s="211">
        <v>0.49857279766833695</v>
      </c>
      <c r="J8699" s="211">
        <v>0.47017571780942646</v>
      </c>
      <c r="K8699" s="211">
        <v>0.62866078831364047</v>
      </c>
      <c r="L8699" s="211">
        <v>0.27982410362645194</v>
      </c>
      <c r="M8699" s="211">
        <v>9.2338110159928363E-2</v>
      </c>
      <c r="N8699" s="211">
        <v>0.41484924503749121</v>
      </c>
      <c r="O8699" s="211">
        <v>0.73878302248948668</v>
      </c>
      <c r="P8699" s="211">
        <v>6.9718698309309421E-2</v>
      </c>
      <c r="Q8699" s="211">
        <v>6.2398430464976909E-2</v>
      </c>
      <c r="R8699" s="211">
        <v>0.4406339057717451</v>
      </c>
      <c r="S8699" s="211">
        <v>0.43708043636160038</v>
      </c>
      <c r="T8699" s="211">
        <v>0.54697160430462222</v>
      </c>
      <c r="U8699" s="211">
        <v>0.36200780964966162</v>
      </c>
      <c r="V8699" s="211">
        <v>0.16317149352784635</v>
      </c>
      <c r="W8699" s="211">
        <v>0.52534241097486356</v>
      </c>
      <c r="X8699" s="211">
        <v>0.29890636502260448</v>
      </c>
      <c r="Y8699" s="211">
        <v>0.685431714094074</v>
      </c>
      <c r="Z8699" s="211">
        <v>0.1454156945273174</v>
      </c>
      <c r="AA8699" s="212">
        <v>0.11880545282566919</v>
      </c>
    </row>
    <row r="8700" spans="1:27" x14ac:dyDescent="0.35">
      <c r="A8700" s="210" t="s">
        <v>9376</v>
      </c>
      <c r="B8700" s="217">
        <v>133.61084758685109</v>
      </c>
      <c r="C8700" s="211">
        <v>6.6215205810458783E-2</v>
      </c>
      <c r="D8700" s="211">
        <v>0.12950319313219327</v>
      </c>
      <c r="E8700" s="211">
        <v>7.5576903267338347E-2</v>
      </c>
      <c r="F8700" s="211">
        <v>9.7621169482129566E-2</v>
      </c>
      <c r="G8700" s="211">
        <v>0.12149156540182075</v>
      </c>
      <c r="H8700" s="211">
        <v>0.11905730283470682</v>
      </c>
      <c r="I8700" s="211">
        <v>0.51624376197115929</v>
      </c>
      <c r="J8700" s="211">
        <v>0.42929223462067245</v>
      </c>
      <c r="K8700" s="211">
        <v>0.56973091549230381</v>
      </c>
      <c r="L8700" s="211">
        <v>0.2778366844606745</v>
      </c>
      <c r="M8700" s="211">
        <v>0.10999807126975612</v>
      </c>
      <c r="N8700" s="211">
        <v>0.52572018798683939</v>
      </c>
      <c r="O8700" s="211">
        <v>0.56928520620709844</v>
      </c>
      <c r="P8700" s="211">
        <v>6.7960608670723788E-2</v>
      </c>
      <c r="Q8700" s="211">
        <v>0.11833073532186432</v>
      </c>
      <c r="R8700" s="211">
        <v>0.4554760221010874</v>
      </c>
      <c r="S8700" s="211">
        <v>0.36677841278214091</v>
      </c>
      <c r="T8700" s="211">
        <v>0.53354064253871147</v>
      </c>
      <c r="U8700" s="211">
        <v>0.37559974734734503</v>
      </c>
      <c r="V8700" s="211">
        <v>8.7376666883937831E-2</v>
      </c>
      <c r="W8700" s="211">
        <v>0.64505972478569429</v>
      </c>
      <c r="X8700" s="211">
        <v>0.36429256218031852</v>
      </c>
      <c r="Y8700" s="211">
        <v>0.6457767011822807</v>
      </c>
      <c r="Z8700" s="211">
        <v>0.144623337533929</v>
      </c>
      <c r="AA8700" s="212">
        <v>0.11881704725425628</v>
      </c>
    </row>
    <row r="8701" spans="1:27" x14ac:dyDescent="0.35">
      <c r="A8701" s="210" t="s">
        <v>9377</v>
      </c>
      <c r="B8701" s="217">
        <v>160.59947453582134</v>
      </c>
      <c r="C8701" s="211">
        <v>5.8981703946498869E-2</v>
      </c>
      <c r="D8701" s="211">
        <v>0.13347245587511047</v>
      </c>
      <c r="E8701" s="211">
        <v>8.2865171741154486E-2</v>
      </c>
      <c r="F8701" s="211">
        <v>0.11411022042891784</v>
      </c>
      <c r="G8701" s="211">
        <v>0.12493663112143416</v>
      </c>
      <c r="H8701" s="211">
        <v>0.11012241472758902</v>
      </c>
      <c r="I8701" s="211">
        <v>0.47437742550130702</v>
      </c>
      <c r="J8701" s="211">
        <v>0.46272694856718721</v>
      </c>
      <c r="K8701" s="211">
        <v>0.57525214550496406</v>
      </c>
      <c r="L8701" s="211">
        <v>0.27491881031791815</v>
      </c>
      <c r="M8701" s="211">
        <v>8.114635315510843E-2</v>
      </c>
      <c r="N8701" s="211">
        <v>0.44753926807560945</v>
      </c>
      <c r="O8701" s="211">
        <v>0.73035395275321224</v>
      </c>
      <c r="P8701" s="211">
        <v>7.1465096128652261E-2</v>
      </c>
      <c r="Q8701" s="211">
        <v>0.11621282699115104</v>
      </c>
      <c r="R8701" s="211">
        <v>0.41465108159598596</v>
      </c>
      <c r="S8701" s="211">
        <v>0.28509741554322177</v>
      </c>
      <c r="T8701" s="211">
        <v>0.59662402752328259</v>
      </c>
      <c r="U8701" s="211">
        <v>0.35819836979149011</v>
      </c>
      <c r="V8701" s="211">
        <v>0.18220022409117914</v>
      </c>
      <c r="W8701" s="211">
        <v>0.51583467338794675</v>
      </c>
      <c r="X8701" s="211">
        <v>0.28115065213546042</v>
      </c>
      <c r="Y8701" s="211">
        <v>0.65162546940902066</v>
      </c>
      <c r="Z8701" s="211">
        <v>0.14520938285625151</v>
      </c>
      <c r="AA8701" s="212">
        <v>0.12021481643451767</v>
      </c>
    </row>
    <row r="8702" spans="1:27" x14ac:dyDescent="0.35">
      <c r="A8702" s="210" t="s">
        <v>9378</v>
      </c>
      <c r="B8702" s="217">
        <v>152.80372500638077</v>
      </c>
      <c r="C8702" s="211">
        <v>6.2430089385503984E-2</v>
      </c>
      <c r="D8702" s="211">
        <v>0.12792178724890138</v>
      </c>
      <c r="E8702" s="211">
        <v>7.5537615330017752E-2</v>
      </c>
      <c r="F8702" s="211">
        <v>8.9138523738326661E-2</v>
      </c>
      <c r="G8702" s="211">
        <v>0.11908255582653772</v>
      </c>
      <c r="H8702" s="211">
        <v>0.12008752312626696</v>
      </c>
      <c r="I8702" s="211">
        <v>0.44003944553415514</v>
      </c>
      <c r="J8702" s="211">
        <v>0.42849522959675024</v>
      </c>
      <c r="K8702" s="211">
        <v>0.59982424101883247</v>
      </c>
      <c r="L8702" s="211">
        <v>0.28120349520916643</v>
      </c>
      <c r="M8702" s="211">
        <v>0.10824396644234908</v>
      </c>
      <c r="N8702" s="211">
        <v>0.50935457208326407</v>
      </c>
      <c r="O8702" s="211">
        <v>0.65638311501230961</v>
      </c>
      <c r="P8702" s="211">
        <v>7.1580901342500294E-2</v>
      </c>
      <c r="Q8702" s="211">
        <v>0.12344764313856785</v>
      </c>
      <c r="R8702" s="211">
        <v>0.45589534919746416</v>
      </c>
      <c r="S8702" s="211">
        <v>0.2743551496179028</v>
      </c>
      <c r="T8702" s="211">
        <v>0.56551040615343018</v>
      </c>
      <c r="U8702" s="211">
        <v>0.3538084637768083</v>
      </c>
      <c r="V8702" s="211">
        <v>8.0706127635075495E-2</v>
      </c>
      <c r="W8702" s="211">
        <v>0.65057959900141982</v>
      </c>
      <c r="X8702" s="211">
        <v>0.36987222156025795</v>
      </c>
      <c r="Y8702" s="211">
        <v>0.75532104469528871</v>
      </c>
      <c r="Z8702" s="211">
        <v>0.14946270818008991</v>
      </c>
      <c r="AA8702" s="212">
        <v>0.11348234924098574</v>
      </c>
    </row>
    <row r="8703" spans="1:27" x14ac:dyDescent="0.35">
      <c r="A8703" s="210" t="s">
        <v>9379</v>
      </c>
      <c r="B8703" s="217">
        <v>168.73691406336351</v>
      </c>
      <c r="C8703" s="211">
        <v>6.3194269845414375E-2</v>
      </c>
      <c r="D8703" s="211">
        <v>0.12135135130425347</v>
      </c>
      <c r="E8703" s="211">
        <v>8.8067386228220537E-2</v>
      </c>
      <c r="F8703" s="211">
        <v>0.10262978329795115</v>
      </c>
      <c r="G8703" s="211">
        <v>0.12200609392683717</v>
      </c>
      <c r="H8703" s="211">
        <v>0.11715614674093638</v>
      </c>
      <c r="I8703" s="211">
        <v>0.52666992086606135</v>
      </c>
      <c r="J8703" s="211">
        <v>0.38307185764128077</v>
      </c>
      <c r="K8703" s="211">
        <v>0.57160331760243765</v>
      </c>
      <c r="L8703" s="211">
        <v>0.27864067906472806</v>
      </c>
      <c r="M8703" s="211">
        <v>0.10112715469142403</v>
      </c>
      <c r="N8703" s="211">
        <v>0.40430531876759768</v>
      </c>
      <c r="O8703" s="211">
        <v>0.7089737024870375</v>
      </c>
      <c r="P8703" s="211">
        <v>6.5131927460075151E-2</v>
      </c>
      <c r="Q8703" s="211">
        <v>6.2403953307138729E-2</v>
      </c>
      <c r="R8703" s="211">
        <v>0.41353582884172246</v>
      </c>
      <c r="S8703" s="211">
        <v>0.41204492358986272</v>
      </c>
      <c r="T8703" s="211">
        <v>0.57358433842542922</v>
      </c>
      <c r="U8703" s="211">
        <v>0.41334043934647291</v>
      </c>
      <c r="V8703" s="211">
        <v>0.1530955877317538</v>
      </c>
      <c r="W8703" s="211">
        <v>0.47967897815027805</v>
      </c>
      <c r="X8703" s="211">
        <v>0.30818076495396185</v>
      </c>
      <c r="Y8703" s="211">
        <v>0.63695467384952886</v>
      </c>
      <c r="Z8703" s="211">
        <v>0.14832603772508607</v>
      </c>
      <c r="AA8703" s="212">
        <v>0.11078540542706361</v>
      </c>
    </row>
    <row r="8704" spans="1:27" x14ac:dyDescent="0.35">
      <c r="A8704" s="210" t="s">
        <v>9380</v>
      </c>
      <c r="B8704" s="217">
        <v>134.70038858864962</v>
      </c>
      <c r="C8704" s="211">
        <v>6.1785013752467144E-2</v>
      </c>
      <c r="D8704" s="211">
        <v>0.1258489269050849</v>
      </c>
      <c r="E8704" s="211">
        <v>6.8318035642642411E-2</v>
      </c>
      <c r="F8704" s="211">
        <v>7.3200574184333733E-2</v>
      </c>
      <c r="G8704" s="211">
        <v>0.12401268758830805</v>
      </c>
      <c r="H8704" s="211">
        <v>0.12218035780843946</v>
      </c>
      <c r="I8704" s="211">
        <v>0.4643257553415005</v>
      </c>
      <c r="J8704" s="211">
        <v>0.4288903155601575</v>
      </c>
      <c r="K8704" s="211">
        <v>0.62591633948159442</v>
      </c>
      <c r="L8704" s="211">
        <v>0.2762004342853403</v>
      </c>
      <c r="M8704" s="211">
        <v>9.2196703127760793E-2</v>
      </c>
      <c r="N8704" s="211">
        <v>0.40224484273842182</v>
      </c>
      <c r="O8704" s="211">
        <v>0.71562254245292467</v>
      </c>
      <c r="P8704" s="211">
        <v>7.1032969650295819E-2</v>
      </c>
      <c r="Q8704" s="211">
        <v>5.2434882774660282E-2</v>
      </c>
      <c r="R8704" s="211">
        <v>0.46466782174063193</v>
      </c>
      <c r="S8704" s="211">
        <v>0.36466497842662415</v>
      </c>
      <c r="T8704" s="211">
        <v>0.56108425882581159</v>
      </c>
      <c r="U8704" s="211">
        <v>0.32364264649249719</v>
      </c>
      <c r="V8704" s="211">
        <v>0.10463613241646512</v>
      </c>
      <c r="W8704" s="211">
        <v>0.57789587235322126</v>
      </c>
      <c r="X8704" s="211">
        <v>0.39885810906222724</v>
      </c>
      <c r="Y8704" s="211">
        <v>0.66751737942775746</v>
      </c>
      <c r="Z8704" s="211">
        <v>0.14671474421618003</v>
      </c>
      <c r="AA8704" s="212">
        <v>0.11501354858379202</v>
      </c>
    </row>
    <row r="8705" spans="1:27" x14ac:dyDescent="0.35">
      <c r="A8705" s="210" t="s">
        <v>9381</v>
      </c>
      <c r="B8705" s="217">
        <v>113.87070859570478</v>
      </c>
      <c r="C8705" s="211">
        <v>6.599220846665102E-2</v>
      </c>
      <c r="D8705" s="211">
        <v>0.12324547518856792</v>
      </c>
      <c r="E8705" s="211">
        <v>7.0771124284584902E-2</v>
      </c>
      <c r="F8705" s="211">
        <v>0.10047976430114598</v>
      </c>
      <c r="G8705" s="211">
        <v>0.11718168424375704</v>
      </c>
      <c r="H8705" s="211">
        <v>0.11744493492757954</v>
      </c>
      <c r="I8705" s="211">
        <v>0.4199213259679197</v>
      </c>
      <c r="J8705" s="211">
        <v>0.45062700860809357</v>
      </c>
      <c r="K8705" s="211">
        <v>0.59490760239266249</v>
      </c>
      <c r="L8705" s="211">
        <v>0.27685361388486246</v>
      </c>
      <c r="M8705" s="211">
        <v>0.10299639103206615</v>
      </c>
      <c r="N8705" s="211">
        <v>0.47137752041850722</v>
      </c>
      <c r="O8705" s="211">
        <v>0.77467195213834372</v>
      </c>
      <c r="P8705" s="211">
        <v>6.8149338895056991E-2</v>
      </c>
      <c r="Q8705" s="211">
        <v>4.9606815421714731E-2</v>
      </c>
      <c r="R8705" s="211">
        <v>0.46262756518377396</v>
      </c>
      <c r="S8705" s="211">
        <v>0.30918580764511466</v>
      </c>
      <c r="T8705" s="211">
        <v>0.51333936605469754</v>
      </c>
      <c r="U8705" s="211">
        <v>0.44163750787104772</v>
      </c>
      <c r="V8705" s="211">
        <v>5.4224520069842838E-2</v>
      </c>
      <c r="W8705" s="211">
        <v>0.50214322209846174</v>
      </c>
      <c r="X8705" s="211">
        <v>0.40443442786864015</v>
      </c>
      <c r="Y8705" s="211">
        <v>0.63484131340282901</v>
      </c>
      <c r="Z8705" s="211">
        <v>0.14553020036658737</v>
      </c>
      <c r="AA8705" s="212">
        <v>0.12165019597608186</v>
      </c>
    </row>
    <row r="8706" spans="1:27" x14ac:dyDescent="0.35">
      <c r="A8706" s="210" t="s">
        <v>9382</v>
      </c>
      <c r="B8706" s="217">
        <v>110.90283144864</v>
      </c>
      <c r="C8706" s="211">
        <v>5.3060607287697278E-2</v>
      </c>
      <c r="D8706" s="211">
        <v>0.12277985722194287</v>
      </c>
      <c r="E8706" s="211">
        <v>7.1743096220843197E-2</v>
      </c>
      <c r="F8706" s="211">
        <v>7.3633633126709452E-2</v>
      </c>
      <c r="G8706" s="211">
        <v>0.11740708905882917</v>
      </c>
      <c r="H8706" s="211">
        <v>0.10240991373735596</v>
      </c>
      <c r="I8706" s="211">
        <v>0.44466685245239224</v>
      </c>
      <c r="J8706" s="211">
        <v>0.41020245787029969</v>
      </c>
      <c r="K8706" s="211">
        <v>0.59845530016218818</v>
      </c>
      <c r="L8706" s="211">
        <v>0.27876340846274317</v>
      </c>
      <c r="M8706" s="211">
        <v>9.785170364488438E-2</v>
      </c>
      <c r="N8706" s="211">
        <v>0.39663828469141232</v>
      </c>
      <c r="O8706" s="211">
        <v>0.75279090135306626</v>
      </c>
      <c r="P8706" s="211">
        <v>6.8255923038496299E-2</v>
      </c>
      <c r="Q8706" s="211">
        <v>0.11063641634567271</v>
      </c>
      <c r="R8706" s="211">
        <v>0.48471949586425422</v>
      </c>
      <c r="S8706" s="211">
        <v>0.31014744394041838</v>
      </c>
      <c r="T8706" s="211">
        <v>0.5480180964186675</v>
      </c>
      <c r="U8706" s="211">
        <v>0.35461793262134722</v>
      </c>
      <c r="V8706" s="211">
        <v>5.544992996973E-2</v>
      </c>
      <c r="W8706" s="211">
        <v>0.50330420129569986</v>
      </c>
      <c r="X8706" s="211">
        <v>0.43506092281455433</v>
      </c>
      <c r="Y8706" s="211">
        <v>0.63073341527555749</v>
      </c>
      <c r="Z8706" s="211">
        <v>0.14907137564470485</v>
      </c>
      <c r="AA8706" s="212">
        <v>0.11868905571292065</v>
      </c>
    </row>
    <row r="8707" spans="1:27" x14ac:dyDescent="0.35">
      <c r="A8707" s="210" t="s">
        <v>9383</v>
      </c>
      <c r="B8707" s="217">
        <v>111.56600499879096</v>
      </c>
      <c r="C8707" s="211">
        <v>7.6198219563724356E-2</v>
      </c>
      <c r="D8707" s="211">
        <v>0.12623984879507136</v>
      </c>
      <c r="E8707" s="211">
        <v>7.512292560531933E-2</v>
      </c>
      <c r="F8707" s="211">
        <v>9.6767275453584101E-2</v>
      </c>
      <c r="G8707" s="211">
        <v>0.11895024831389929</v>
      </c>
      <c r="H8707" s="211">
        <v>0.10286052633394177</v>
      </c>
      <c r="I8707" s="211">
        <v>0.52546910723576701</v>
      </c>
      <c r="J8707" s="211">
        <v>0.43327536318894527</v>
      </c>
      <c r="K8707" s="211">
        <v>0.63448408197728345</v>
      </c>
      <c r="L8707" s="211">
        <v>0.28050798326421456</v>
      </c>
      <c r="M8707" s="211">
        <v>7.741368814753305E-2</v>
      </c>
      <c r="N8707" s="211">
        <v>0.35667020179903897</v>
      </c>
      <c r="O8707" s="211">
        <v>0.77691008053387423</v>
      </c>
      <c r="P8707" s="211">
        <v>6.4874037358933004E-2</v>
      </c>
      <c r="Q8707" s="211">
        <v>8.6690434281021841E-2</v>
      </c>
      <c r="R8707" s="211">
        <v>0.47354711258133669</v>
      </c>
      <c r="S8707" s="211">
        <v>0.32278259937596221</v>
      </c>
      <c r="T8707" s="211">
        <v>0.48255723891055846</v>
      </c>
      <c r="U8707" s="211">
        <v>0.52510336927248769</v>
      </c>
      <c r="V8707" s="211">
        <v>6.4960750224553609E-2</v>
      </c>
      <c r="W8707" s="211">
        <v>0.50346401733843604</v>
      </c>
      <c r="X8707" s="211">
        <v>0.23714940151189312</v>
      </c>
      <c r="Y8707" s="211">
        <v>0.64054611378315629</v>
      </c>
      <c r="Z8707" s="211">
        <v>0.14672285834084267</v>
      </c>
      <c r="AA8707" s="212">
        <v>0.12358890061742457</v>
      </c>
    </row>
    <row r="8708" spans="1:27" x14ac:dyDescent="0.35">
      <c r="A8708" s="210" t="s">
        <v>9384</v>
      </c>
      <c r="B8708" s="217">
        <v>126.18292540924456</v>
      </c>
      <c r="C8708" s="211">
        <v>6.5830517131828345E-2</v>
      </c>
      <c r="D8708" s="211">
        <v>0.11999870445790253</v>
      </c>
      <c r="E8708" s="211">
        <v>7.88345226219032E-2</v>
      </c>
      <c r="F8708" s="211">
        <v>0.1168951821488344</v>
      </c>
      <c r="G8708" s="211">
        <v>0.12146208165295246</v>
      </c>
      <c r="H8708" s="211">
        <v>0.11598398349145674</v>
      </c>
      <c r="I8708" s="211">
        <v>0.52684912701058007</v>
      </c>
      <c r="J8708" s="211">
        <v>0.46947792329134524</v>
      </c>
      <c r="K8708" s="211">
        <v>0.60531980617347636</v>
      </c>
      <c r="L8708" s="211">
        <v>0.27418205785313493</v>
      </c>
      <c r="M8708" s="211">
        <v>8.9683069425349482E-2</v>
      </c>
      <c r="N8708" s="211">
        <v>0.39670936030079074</v>
      </c>
      <c r="O8708" s="211">
        <v>0.69011615812326865</v>
      </c>
      <c r="P8708" s="211">
        <v>6.498808678449304E-2</v>
      </c>
      <c r="Q8708" s="211">
        <v>6.2617747143762545E-2</v>
      </c>
      <c r="R8708" s="211">
        <v>0.41378605886953346</v>
      </c>
      <c r="S8708" s="211">
        <v>0.40776990606909114</v>
      </c>
      <c r="T8708" s="211">
        <v>0.54382969638600287</v>
      </c>
      <c r="U8708" s="211">
        <v>0.46689013114093569</v>
      </c>
      <c r="V8708" s="211">
        <v>9.4005554570582184E-2</v>
      </c>
      <c r="W8708" s="211">
        <v>0.49586910918712401</v>
      </c>
      <c r="X8708" s="211">
        <v>0.26515473321328703</v>
      </c>
      <c r="Y8708" s="211">
        <v>0.62884786999052567</v>
      </c>
      <c r="Z8708" s="211">
        <v>0.14995685259776997</v>
      </c>
      <c r="AA8708" s="212">
        <v>0.12029593370838229</v>
      </c>
    </row>
    <row r="8709" spans="1:27" x14ac:dyDescent="0.35">
      <c r="A8709" s="210" t="s">
        <v>9385</v>
      </c>
      <c r="B8709" s="217">
        <v>134.97922609129645</v>
      </c>
      <c r="C8709" s="211">
        <v>7.7716852774158088E-2</v>
      </c>
      <c r="D8709" s="211">
        <v>0.12657179182857617</v>
      </c>
      <c r="E8709" s="211">
        <v>7.6682965863728067E-2</v>
      </c>
      <c r="F8709" s="211">
        <v>8.5587096841786031E-2</v>
      </c>
      <c r="G8709" s="211">
        <v>0.1221191663679783</v>
      </c>
      <c r="H8709" s="211">
        <v>0.1254604893468553</v>
      </c>
      <c r="I8709" s="211">
        <v>0.44550449967782324</v>
      </c>
      <c r="J8709" s="211">
        <v>0.4868014114692108</v>
      </c>
      <c r="K8709" s="211">
        <v>0.53512033981038687</v>
      </c>
      <c r="L8709" s="211">
        <v>0.2767534075838744</v>
      </c>
      <c r="M8709" s="211">
        <v>9.2661842433885866E-2</v>
      </c>
      <c r="N8709" s="211">
        <v>0.56752236433668768</v>
      </c>
      <c r="O8709" s="211">
        <v>0.59362785026199227</v>
      </c>
      <c r="P8709" s="211">
        <v>6.5853983777420785E-2</v>
      </c>
      <c r="Q8709" s="211">
        <v>0.15585788554211633</v>
      </c>
      <c r="R8709" s="211">
        <v>0.42532919088499471</v>
      </c>
      <c r="S8709" s="211">
        <v>0.35521876211992831</v>
      </c>
      <c r="T8709" s="211">
        <v>0.60256483687329143</v>
      </c>
      <c r="U8709" s="211">
        <v>0.37629567335750613</v>
      </c>
      <c r="V8709" s="211">
        <v>0.12832915466795852</v>
      </c>
      <c r="W8709" s="211">
        <v>0.6177644373349741</v>
      </c>
      <c r="X8709" s="211">
        <v>0.31491089650726556</v>
      </c>
      <c r="Y8709" s="211">
        <v>0.63081199518718911</v>
      </c>
      <c r="Z8709" s="211">
        <v>0.14977951827443628</v>
      </c>
      <c r="AA8709" s="212">
        <v>0.12440195990263321</v>
      </c>
    </row>
    <row r="8710" spans="1:27" x14ac:dyDescent="0.35">
      <c r="A8710" s="210" t="s">
        <v>9386</v>
      </c>
      <c r="B8710" s="217">
        <v>127.87750637385844</v>
      </c>
      <c r="C8710" s="211">
        <v>6.3847934130917688E-2</v>
      </c>
      <c r="D8710" s="211">
        <v>0.12457189410444396</v>
      </c>
      <c r="E8710" s="211">
        <v>8.0576868415400085E-2</v>
      </c>
      <c r="F8710" s="211">
        <v>9.3643497383367455E-2</v>
      </c>
      <c r="G8710" s="211">
        <v>0.1187750886611833</v>
      </c>
      <c r="H8710" s="211">
        <v>0.11307974142165308</v>
      </c>
      <c r="I8710" s="211">
        <v>0.47203064950452089</v>
      </c>
      <c r="J8710" s="211">
        <v>0.44271857907952983</v>
      </c>
      <c r="K8710" s="211">
        <v>0.60353139293089997</v>
      </c>
      <c r="L8710" s="211">
        <v>0.26801553463451616</v>
      </c>
      <c r="M8710" s="211">
        <v>9.0294626273986323E-2</v>
      </c>
      <c r="N8710" s="211">
        <v>0.46409143586912149</v>
      </c>
      <c r="O8710" s="211">
        <v>0.65442140530473958</v>
      </c>
      <c r="P8710" s="211">
        <v>6.9690002244833626E-2</v>
      </c>
      <c r="Q8710" s="211">
        <v>8.6549695320743636E-2</v>
      </c>
      <c r="R8710" s="211">
        <v>0.4112511186391965</v>
      </c>
      <c r="S8710" s="211">
        <v>0.27482908316575633</v>
      </c>
      <c r="T8710" s="211">
        <v>0.46132840989250556</v>
      </c>
      <c r="U8710" s="211">
        <v>0.40203915331808504</v>
      </c>
      <c r="V8710" s="211">
        <v>7.3436696546980706E-2</v>
      </c>
      <c r="W8710" s="211">
        <v>0.5065584723770078</v>
      </c>
      <c r="X8710" s="211">
        <v>0.29854482162325602</v>
      </c>
      <c r="Y8710" s="211">
        <v>0.61319192629029717</v>
      </c>
      <c r="Z8710" s="211">
        <v>0.149556602121693</v>
      </c>
      <c r="AA8710" s="212">
        <v>0.11293995030139714</v>
      </c>
    </row>
    <row r="8711" spans="1:27" x14ac:dyDescent="0.35">
      <c r="A8711" s="210" t="s">
        <v>9387</v>
      </c>
      <c r="B8711" s="217">
        <v>112.10134002452948</v>
      </c>
      <c r="C8711" s="211">
        <v>6.8552124059939018E-2</v>
      </c>
      <c r="D8711" s="211">
        <v>0.12354653521100421</v>
      </c>
      <c r="E8711" s="211">
        <v>7.2240664044495487E-2</v>
      </c>
      <c r="F8711" s="211">
        <v>0.10601066251345451</v>
      </c>
      <c r="G8711" s="211">
        <v>0.12471096186905284</v>
      </c>
      <c r="H8711" s="211">
        <v>0.11076022866149481</v>
      </c>
      <c r="I8711" s="211">
        <v>0.47202124092426201</v>
      </c>
      <c r="J8711" s="211">
        <v>0.47489585326388467</v>
      </c>
      <c r="K8711" s="211">
        <v>0.57877552841105606</v>
      </c>
      <c r="L8711" s="211">
        <v>0.27463901559562848</v>
      </c>
      <c r="M8711" s="211">
        <v>9.3812293299085303E-2</v>
      </c>
      <c r="N8711" s="211">
        <v>0.39689744491613083</v>
      </c>
      <c r="O8711" s="211">
        <v>0.65867167781901259</v>
      </c>
      <c r="P8711" s="211">
        <v>6.9283047267199069E-2</v>
      </c>
      <c r="Q8711" s="211">
        <v>0.13567986762807535</v>
      </c>
      <c r="R8711" s="211">
        <v>0.42413055039392566</v>
      </c>
      <c r="S8711" s="211">
        <v>0.32674410285605793</v>
      </c>
      <c r="T8711" s="211">
        <v>0.56660177122853728</v>
      </c>
      <c r="U8711" s="211">
        <v>0.44059138946237542</v>
      </c>
      <c r="V8711" s="211">
        <v>5.9323794798316704E-2</v>
      </c>
      <c r="W8711" s="211">
        <v>0.47843429319082603</v>
      </c>
      <c r="X8711" s="211">
        <v>0.26121178072256179</v>
      </c>
      <c r="Y8711" s="211">
        <v>0.61395727244319775</v>
      </c>
      <c r="Z8711" s="211">
        <v>0.14864759222539276</v>
      </c>
      <c r="AA8711" s="212">
        <v>0.12244852646062906</v>
      </c>
    </row>
    <row r="8712" spans="1:27" x14ac:dyDescent="0.35">
      <c r="A8712" s="210" t="s">
        <v>9388</v>
      </c>
      <c r="B8712" s="217">
        <v>106.54532732600461</v>
      </c>
      <c r="C8712" s="211">
        <v>7.2695179056618639E-2</v>
      </c>
      <c r="D8712" s="211">
        <v>0.1183555783727822</v>
      </c>
      <c r="E8712" s="211">
        <v>7.4387311387060201E-2</v>
      </c>
      <c r="F8712" s="211">
        <v>9.0428362229740253E-2</v>
      </c>
      <c r="G8712" s="211">
        <v>0.11473139558584608</v>
      </c>
      <c r="H8712" s="211">
        <v>0.12103584688216838</v>
      </c>
      <c r="I8712" s="211">
        <v>0.43873167288401743</v>
      </c>
      <c r="J8712" s="211">
        <v>0.43423859477291632</v>
      </c>
      <c r="K8712" s="211">
        <v>0.61040556421089476</v>
      </c>
      <c r="L8712" s="211">
        <v>0.27538975726631443</v>
      </c>
      <c r="M8712" s="211">
        <v>7.7936521999125402E-2</v>
      </c>
      <c r="N8712" s="211">
        <v>0.50134867113541992</v>
      </c>
      <c r="O8712" s="211">
        <v>0.64149825713421349</v>
      </c>
      <c r="P8712" s="211">
        <v>6.7228314228045538E-2</v>
      </c>
      <c r="Q8712" s="211">
        <v>5.0569706105919335E-2</v>
      </c>
      <c r="R8712" s="211">
        <v>0.43485580677355085</v>
      </c>
      <c r="S8712" s="211">
        <v>0.39546145915936215</v>
      </c>
      <c r="T8712" s="211">
        <v>0.53181359905182568</v>
      </c>
      <c r="U8712" s="211">
        <v>0.32057738070304587</v>
      </c>
      <c r="V8712" s="211">
        <v>6.754605636090133E-2</v>
      </c>
      <c r="W8712" s="211">
        <v>0.48204562236703358</v>
      </c>
      <c r="X8712" s="211">
        <v>0.32829896432804512</v>
      </c>
      <c r="Y8712" s="211">
        <v>0.63076104248174625</v>
      </c>
      <c r="Z8712" s="211">
        <v>0.14979349288916605</v>
      </c>
      <c r="AA8712" s="212">
        <v>0.11953419657511727</v>
      </c>
    </row>
    <row r="8713" spans="1:27" x14ac:dyDescent="0.35">
      <c r="A8713" s="210" t="s">
        <v>9389</v>
      </c>
      <c r="B8713" s="217">
        <v>152.46292123326248</v>
      </c>
      <c r="C8713" s="211">
        <v>6.301325546038683E-2</v>
      </c>
      <c r="D8713" s="211">
        <v>0.12316469040742836</v>
      </c>
      <c r="E8713" s="211">
        <v>8.3602338558909042E-2</v>
      </c>
      <c r="F8713" s="211">
        <v>8.05799939303697E-2</v>
      </c>
      <c r="G8713" s="211">
        <v>0.11946876257676033</v>
      </c>
      <c r="H8713" s="211">
        <v>0.11256843720534454</v>
      </c>
      <c r="I8713" s="211">
        <v>0.52118879065291923</v>
      </c>
      <c r="J8713" s="211">
        <v>0.45914993083207428</v>
      </c>
      <c r="K8713" s="211">
        <v>0.62161604725371866</v>
      </c>
      <c r="L8713" s="211">
        <v>0.27338486220527652</v>
      </c>
      <c r="M8713" s="211">
        <v>9.9779302900070546E-2</v>
      </c>
      <c r="N8713" s="211">
        <v>0.37735793059581968</v>
      </c>
      <c r="O8713" s="211">
        <v>0.7470614834361754</v>
      </c>
      <c r="P8713" s="211">
        <v>7.2795177686203819E-2</v>
      </c>
      <c r="Q8713" s="211">
        <v>5.042629194669912E-2</v>
      </c>
      <c r="R8713" s="211">
        <v>0.45005234515214781</v>
      </c>
      <c r="S8713" s="211">
        <v>0.35952490543499516</v>
      </c>
      <c r="T8713" s="211">
        <v>0.57346033786099992</v>
      </c>
      <c r="U8713" s="211">
        <v>0.47104245484326912</v>
      </c>
      <c r="V8713" s="211">
        <v>7.2591261577518801E-2</v>
      </c>
      <c r="W8713" s="211">
        <v>0.58718318629240374</v>
      </c>
      <c r="X8713" s="211">
        <v>0.3816328610677775</v>
      </c>
      <c r="Y8713" s="211">
        <v>0.72283129417446812</v>
      </c>
      <c r="Z8713" s="211">
        <v>0.14750506809334185</v>
      </c>
      <c r="AA8713" s="212">
        <v>0.11471182996748112</v>
      </c>
    </row>
    <row r="8714" spans="1:27" x14ac:dyDescent="0.35">
      <c r="A8714" s="210" t="s">
        <v>9390</v>
      </c>
      <c r="B8714" s="217">
        <v>138.03296073936795</v>
      </c>
      <c r="C8714" s="211">
        <v>7.3236935217660643E-2</v>
      </c>
      <c r="D8714" s="211">
        <v>0.12367462678512185</v>
      </c>
      <c r="E8714" s="211">
        <v>7.8107769508804631E-2</v>
      </c>
      <c r="F8714" s="211">
        <v>9.0244845593896575E-2</v>
      </c>
      <c r="G8714" s="211">
        <v>0.11998299260440273</v>
      </c>
      <c r="H8714" s="211">
        <v>0.1182965689670261</v>
      </c>
      <c r="I8714" s="211">
        <v>0.49136637127987448</v>
      </c>
      <c r="J8714" s="211">
        <v>0.46485689939443914</v>
      </c>
      <c r="K8714" s="211">
        <v>0.60859360888413405</v>
      </c>
      <c r="L8714" s="211">
        <v>0.27257301669337708</v>
      </c>
      <c r="M8714" s="211">
        <v>0.12010079339399406</v>
      </c>
      <c r="N8714" s="211">
        <v>0.42374630228098042</v>
      </c>
      <c r="O8714" s="211">
        <v>0.71303342182176865</v>
      </c>
      <c r="P8714" s="211">
        <v>6.4466224465402691E-2</v>
      </c>
      <c r="Q8714" s="211">
        <v>6.9549163343164688E-2</v>
      </c>
      <c r="R8714" s="211">
        <v>0.42741731029297597</v>
      </c>
      <c r="S8714" s="211">
        <v>0.33294664234316318</v>
      </c>
      <c r="T8714" s="211">
        <v>0.57825650860827826</v>
      </c>
      <c r="U8714" s="211">
        <v>0.43662550132089184</v>
      </c>
      <c r="V8714" s="211">
        <v>8.3626516510386509E-2</v>
      </c>
      <c r="W8714" s="211">
        <v>0.52503524450261785</v>
      </c>
      <c r="X8714" s="211">
        <v>0.31541578138622239</v>
      </c>
      <c r="Y8714" s="211">
        <v>0.70910824248688531</v>
      </c>
      <c r="Z8714" s="211">
        <v>0.14869519961541228</v>
      </c>
      <c r="AA8714" s="212">
        <v>0.12183098412441319</v>
      </c>
    </row>
    <row r="8715" spans="1:27" x14ac:dyDescent="0.35">
      <c r="A8715" s="210" t="s">
        <v>9391</v>
      </c>
      <c r="B8715" s="217">
        <v>136.21566954868041</v>
      </c>
      <c r="C8715" s="211">
        <v>5.5051563911746482E-2</v>
      </c>
      <c r="D8715" s="211">
        <v>0.11832920339184819</v>
      </c>
      <c r="E8715" s="211">
        <v>7.6835721593671788E-2</v>
      </c>
      <c r="F8715" s="211">
        <v>0.10614786672958088</v>
      </c>
      <c r="G8715" s="211">
        <v>0.11865061840125346</v>
      </c>
      <c r="H8715" s="211">
        <v>0.12080756711202006</v>
      </c>
      <c r="I8715" s="211">
        <v>0.47411755703217562</v>
      </c>
      <c r="J8715" s="211">
        <v>0.42681833178798795</v>
      </c>
      <c r="K8715" s="211">
        <v>0.64061897997120898</v>
      </c>
      <c r="L8715" s="211">
        <v>0.2760340176406319</v>
      </c>
      <c r="M8715" s="211">
        <v>8.3469598105281512E-2</v>
      </c>
      <c r="N8715" s="211">
        <v>0.39611108934233624</v>
      </c>
      <c r="O8715" s="211">
        <v>0.60433743368434567</v>
      </c>
      <c r="P8715" s="211">
        <v>7.0940525616571645E-2</v>
      </c>
      <c r="Q8715" s="211">
        <v>7.6836357270011646E-2</v>
      </c>
      <c r="R8715" s="211">
        <v>0.42969141090691559</v>
      </c>
      <c r="S8715" s="211">
        <v>0.35178553345628061</v>
      </c>
      <c r="T8715" s="211">
        <v>0.56744704863783868</v>
      </c>
      <c r="U8715" s="211">
        <v>0.34815987485641098</v>
      </c>
      <c r="V8715" s="211">
        <v>0.12296756362286392</v>
      </c>
      <c r="W8715" s="211">
        <v>0.54696266219674627</v>
      </c>
      <c r="X8715" s="211">
        <v>0.30292860077433881</v>
      </c>
      <c r="Y8715" s="211">
        <v>0.71476002578001863</v>
      </c>
      <c r="Z8715" s="211">
        <v>0.14590137644215734</v>
      </c>
      <c r="AA8715" s="212">
        <v>0.11966994610749353</v>
      </c>
    </row>
    <row r="8716" spans="1:27" x14ac:dyDescent="0.35">
      <c r="A8716" s="210" t="s">
        <v>9392</v>
      </c>
      <c r="B8716" s="217">
        <v>150.43134406754947</v>
      </c>
      <c r="C8716" s="211">
        <v>4.6224518753937023E-2</v>
      </c>
      <c r="D8716" s="211">
        <v>0.12309569929439809</v>
      </c>
      <c r="E8716" s="211">
        <v>8.0078238586619166E-2</v>
      </c>
      <c r="F8716" s="211">
        <v>8.5965768970929016E-2</v>
      </c>
      <c r="G8716" s="211">
        <v>0.12308346454236366</v>
      </c>
      <c r="H8716" s="211">
        <v>0.12348537077116009</v>
      </c>
      <c r="I8716" s="211">
        <v>0.52182056637931185</v>
      </c>
      <c r="J8716" s="211">
        <v>0.43599603765773903</v>
      </c>
      <c r="K8716" s="211">
        <v>0.64340720805081542</v>
      </c>
      <c r="L8716" s="211">
        <v>0.27203134479744906</v>
      </c>
      <c r="M8716" s="211">
        <v>9.9544812520404202E-2</v>
      </c>
      <c r="N8716" s="211">
        <v>0.37442378480907212</v>
      </c>
      <c r="O8716" s="211">
        <v>0.5918844052242116</v>
      </c>
      <c r="P8716" s="211">
        <v>6.8763005969577198E-2</v>
      </c>
      <c r="Q8716" s="211">
        <v>7.9041461180819367E-2</v>
      </c>
      <c r="R8716" s="211">
        <v>0.47692606782010344</v>
      </c>
      <c r="S8716" s="211">
        <v>0.34951604386136159</v>
      </c>
      <c r="T8716" s="211">
        <v>0.54106076359993949</v>
      </c>
      <c r="U8716" s="211">
        <v>0.49305217982804628</v>
      </c>
      <c r="V8716" s="211">
        <v>0.10368254974445285</v>
      </c>
      <c r="W8716" s="211">
        <v>0.58157714673751992</v>
      </c>
      <c r="X8716" s="211">
        <v>0.24827336943116843</v>
      </c>
      <c r="Y8716" s="211">
        <v>0.66853604021881508</v>
      </c>
      <c r="Z8716" s="211">
        <v>0.149158455139111</v>
      </c>
      <c r="AA8716" s="212">
        <v>0.11790560219755279</v>
      </c>
    </row>
    <row r="8717" spans="1:27" x14ac:dyDescent="0.35">
      <c r="A8717" s="210" t="s">
        <v>9393</v>
      </c>
      <c r="B8717" s="217">
        <v>108.83552613718959</v>
      </c>
      <c r="C8717" s="211">
        <v>5.4810296436570975E-2</v>
      </c>
      <c r="D8717" s="211">
        <v>0.12965758168787989</v>
      </c>
      <c r="E8717" s="211">
        <v>7.2939783230526772E-2</v>
      </c>
      <c r="F8717" s="211">
        <v>7.8383278309630613E-2</v>
      </c>
      <c r="G8717" s="211">
        <v>0.11887595628544878</v>
      </c>
      <c r="H8717" s="211">
        <v>0.11422340023686144</v>
      </c>
      <c r="I8717" s="211">
        <v>0.46352372403865744</v>
      </c>
      <c r="J8717" s="211">
        <v>0.44272532976723411</v>
      </c>
      <c r="K8717" s="211">
        <v>0.60316121562714642</v>
      </c>
      <c r="L8717" s="211">
        <v>0.27973635521512885</v>
      </c>
      <c r="M8717" s="211">
        <v>9.9622351740251747E-2</v>
      </c>
      <c r="N8717" s="211">
        <v>0.43192572142607188</v>
      </c>
      <c r="O8717" s="211">
        <v>0.76820742327854563</v>
      </c>
      <c r="P8717" s="211">
        <v>6.4009603709892643E-2</v>
      </c>
      <c r="Q8717" s="211">
        <v>0.12265887528873322</v>
      </c>
      <c r="R8717" s="211">
        <v>0.43596718101968734</v>
      </c>
      <c r="S8717" s="211">
        <v>0.36387567262695525</v>
      </c>
      <c r="T8717" s="211">
        <v>0.50122717575455655</v>
      </c>
      <c r="U8717" s="211">
        <v>0.40915256803022526</v>
      </c>
      <c r="V8717" s="211">
        <v>5.9023698284409204E-2</v>
      </c>
      <c r="W8717" s="211">
        <v>0.56106593948130201</v>
      </c>
      <c r="X8717" s="211">
        <v>0.27967347876247262</v>
      </c>
      <c r="Y8717" s="211">
        <v>0.60814120790244175</v>
      </c>
      <c r="Z8717" s="211">
        <v>0.14185497304553421</v>
      </c>
      <c r="AA8717" s="212">
        <v>0.12404082953392372</v>
      </c>
    </row>
    <row r="8718" spans="1:27" x14ac:dyDescent="0.35">
      <c r="A8718" s="210" t="s">
        <v>9394</v>
      </c>
      <c r="B8718" s="217">
        <v>187.2811994281443</v>
      </c>
      <c r="C8718" s="211">
        <v>4.8966191823480082E-2</v>
      </c>
      <c r="D8718" s="211">
        <v>0.11455296001489483</v>
      </c>
      <c r="E8718" s="211">
        <v>7.6272758139650565E-2</v>
      </c>
      <c r="F8718" s="211">
        <v>7.6286939482856475E-2</v>
      </c>
      <c r="G8718" s="211">
        <v>0.11291868633773604</v>
      </c>
      <c r="H8718" s="211">
        <v>0.11217200393863386</v>
      </c>
      <c r="I8718" s="211">
        <v>0.48712514333072937</v>
      </c>
      <c r="J8718" s="211">
        <v>0.4375013983548276</v>
      </c>
      <c r="K8718" s="211">
        <v>0.64399867995166726</v>
      </c>
      <c r="L8718" s="211">
        <v>0.27050624885512903</v>
      </c>
      <c r="M8718" s="211">
        <v>0.12243586041398624</v>
      </c>
      <c r="N8718" s="211">
        <v>0.48436678682313816</v>
      </c>
      <c r="O8718" s="211">
        <v>0.67416995505471411</v>
      </c>
      <c r="P8718" s="211">
        <v>6.6855291809291645E-2</v>
      </c>
      <c r="Q8718" s="211">
        <v>7.5242237749057903E-2</v>
      </c>
      <c r="R8718" s="211">
        <v>0.49821596115234468</v>
      </c>
      <c r="S8718" s="211">
        <v>0.36690194019300054</v>
      </c>
      <c r="T8718" s="211">
        <v>0.59698417166803841</v>
      </c>
      <c r="U8718" s="211">
        <v>0.44488234816965144</v>
      </c>
      <c r="V8718" s="211">
        <v>0.1489539123659934</v>
      </c>
      <c r="W8718" s="211">
        <v>0.63993876149626738</v>
      </c>
      <c r="X8718" s="211">
        <v>0.28360406114892278</v>
      </c>
      <c r="Y8718" s="211">
        <v>0.71808386483183395</v>
      </c>
      <c r="Z8718" s="211">
        <v>0.14115083229741723</v>
      </c>
      <c r="AA8718" s="212">
        <v>0.12139051268107096</v>
      </c>
    </row>
    <row r="8719" spans="1:27" x14ac:dyDescent="0.35">
      <c r="A8719" s="210" t="s">
        <v>9395</v>
      </c>
      <c r="B8719" s="217">
        <v>140.5504897249312</v>
      </c>
      <c r="C8719" s="211">
        <v>6.5762873045272174E-2</v>
      </c>
      <c r="D8719" s="211">
        <v>0.12481740947050721</v>
      </c>
      <c r="E8719" s="211">
        <v>7.4127405498770754E-2</v>
      </c>
      <c r="F8719" s="211">
        <v>0.11665123417991588</v>
      </c>
      <c r="G8719" s="211">
        <v>0.12308151712066065</v>
      </c>
      <c r="H8719" s="211">
        <v>0.11459043641818135</v>
      </c>
      <c r="I8719" s="211">
        <v>0.51665866873491506</v>
      </c>
      <c r="J8719" s="211">
        <v>0.45129351730011225</v>
      </c>
      <c r="K8719" s="211">
        <v>0.51137227398421636</v>
      </c>
      <c r="L8719" s="211">
        <v>0.27733595214976642</v>
      </c>
      <c r="M8719" s="211">
        <v>0.11581498957356358</v>
      </c>
      <c r="N8719" s="211">
        <v>0.43238999537804212</v>
      </c>
      <c r="O8719" s="211">
        <v>0.6776341072360349</v>
      </c>
      <c r="P8719" s="211">
        <v>6.7993912722796049E-2</v>
      </c>
      <c r="Q8719" s="211">
        <v>5.8773174219791516E-2</v>
      </c>
      <c r="R8719" s="211">
        <v>0.43791201739728236</v>
      </c>
      <c r="S8719" s="211">
        <v>0.28615356800954478</v>
      </c>
      <c r="T8719" s="211">
        <v>0.52611658615161871</v>
      </c>
      <c r="U8719" s="211">
        <v>0.39216683976287603</v>
      </c>
      <c r="V8719" s="211">
        <v>0.13191917178109253</v>
      </c>
      <c r="W8719" s="211">
        <v>0.5797671852326618</v>
      </c>
      <c r="X8719" s="211">
        <v>0.41927814831317972</v>
      </c>
      <c r="Y8719" s="211">
        <v>0.66022145847346936</v>
      </c>
      <c r="Z8719" s="211">
        <v>0.14413697453644936</v>
      </c>
      <c r="AA8719" s="212">
        <v>0.12260885457889649</v>
      </c>
    </row>
    <row r="8720" spans="1:27" x14ac:dyDescent="0.35">
      <c r="A8720" s="210" t="s">
        <v>9396</v>
      </c>
      <c r="B8720" s="217">
        <v>119.29062708879751</v>
      </c>
      <c r="C8720" s="211">
        <v>5.1241683192213838E-2</v>
      </c>
      <c r="D8720" s="211">
        <v>0.1307587247441506</v>
      </c>
      <c r="E8720" s="211">
        <v>7.7118730845258804E-2</v>
      </c>
      <c r="F8720" s="211">
        <v>0.10340750148545916</v>
      </c>
      <c r="G8720" s="211">
        <v>0.12218731758382831</v>
      </c>
      <c r="H8720" s="211">
        <v>0.12142440004833438</v>
      </c>
      <c r="I8720" s="211">
        <v>0.52932409298924876</v>
      </c>
      <c r="J8720" s="211">
        <v>0.40514732184930957</v>
      </c>
      <c r="K8720" s="211">
        <v>0.60031634804524037</v>
      </c>
      <c r="L8720" s="211">
        <v>0.28123889122323037</v>
      </c>
      <c r="M8720" s="211">
        <v>0.11397910947065136</v>
      </c>
      <c r="N8720" s="211">
        <v>0.41765588426985084</v>
      </c>
      <c r="O8720" s="211">
        <v>0.65057949790825409</v>
      </c>
      <c r="P8720" s="211">
        <v>7.1465528569386774E-2</v>
      </c>
      <c r="Q8720" s="211">
        <v>6.5246981740361865E-2</v>
      </c>
      <c r="R8720" s="211">
        <v>0.44764971801967507</v>
      </c>
      <c r="S8720" s="211">
        <v>0.30403184275420592</v>
      </c>
      <c r="T8720" s="211">
        <v>0.59969838546851206</v>
      </c>
      <c r="U8720" s="211">
        <v>0.43691000295712512</v>
      </c>
      <c r="V8720" s="211">
        <v>6.3134456935117378E-2</v>
      </c>
      <c r="W8720" s="211">
        <v>0.55119947876612518</v>
      </c>
      <c r="X8720" s="211">
        <v>0.23817504838220016</v>
      </c>
      <c r="Y8720" s="211">
        <v>0.52316777987318819</v>
      </c>
      <c r="Z8720" s="211">
        <v>0.1490695047006686</v>
      </c>
      <c r="AA8720" s="212">
        <v>0.12222897962240062</v>
      </c>
    </row>
    <row r="8721" spans="1:27" x14ac:dyDescent="0.35">
      <c r="A8721" s="210" t="s">
        <v>9397</v>
      </c>
      <c r="B8721" s="217">
        <v>111.28399609928084</v>
      </c>
      <c r="C8721" s="211">
        <v>5.4993218016336082E-2</v>
      </c>
      <c r="D8721" s="211">
        <v>0.1210946685811306</v>
      </c>
      <c r="E8721" s="211">
        <v>7.4608033003968927E-2</v>
      </c>
      <c r="F8721" s="211">
        <v>9.3621991089052919E-2</v>
      </c>
      <c r="G8721" s="211">
        <v>0.11839043891888959</v>
      </c>
      <c r="H8721" s="211">
        <v>0.12549515326086477</v>
      </c>
      <c r="I8721" s="211">
        <v>0.49457031335549229</v>
      </c>
      <c r="J8721" s="211">
        <v>0.44298045765047689</v>
      </c>
      <c r="K8721" s="211">
        <v>0.52781568003899715</v>
      </c>
      <c r="L8721" s="211">
        <v>0.27823107569936867</v>
      </c>
      <c r="M8721" s="211">
        <v>0.10365519261593728</v>
      </c>
      <c r="N8721" s="211">
        <v>0.4752751552331953</v>
      </c>
      <c r="O8721" s="211">
        <v>0.57452194723734662</v>
      </c>
      <c r="P8721" s="211">
        <v>6.9758618911099954E-2</v>
      </c>
      <c r="Q8721" s="211">
        <v>7.1367427486496965E-2</v>
      </c>
      <c r="R8721" s="211">
        <v>0.44737468406837044</v>
      </c>
      <c r="S8721" s="211">
        <v>0.27994687681291397</v>
      </c>
      <c r="T8721" s="211">
        <v>0.50712826674587053</v>
      </c>
      <c r="U8721" s="211">
        <v>0.37280375093922674</v>
      </c>
      <c r="V8721" s="211">
        <v>8.5661076108566062E-2</v>
      </c>
      <c r="W8721" s="211">
        <v>0.52250039098673573</v>
      </c>
      <c r="X8721" s="211">
        <v>0.34988060892897982</v>
      </c>
      <c r="Y8721" s="211">
        <v>0.57964635487161398</v>
      </c>
      <c r="Z8721" s="211">
        <v>0.14939969427923655</v>
      </c>
      <c r="AA8721" s="212">
        <v>0.12421266993455676</v>
      </c>
    </row>
    <row r="8722" spans="1:27" x14ac:dyDescent="0.35">
      <c r="A8722" s="210" t="s">
        <v>9398</v>
      </c>
      <c r="B8722" s="217">
        <v>117.26172873145559</v>
      </c>
      <c r="C8722" s="211">
        <v>6.6431693672247216E-2</v>
      </c>
      <c r="D8722" s="211">
        <v>0.13028826493144674</v>
      </c>
      <c r="E8722" s="211">
        <v>8.4671506920595788E-2</v>
      </c>
      <c r="F8722" s="211">
        <v>9.8858520277133474E-2</v>
      </c>
      <c r="G8722" s="211">
        <v>0.12027021908580447</v>
      </c>
      <c r="H8722" s="211">
        <v>0.12012449706841512</v>
      </c>
      <c r="I8722" s="211">
        <v>0.49209075341232439</v>
      </c>
      <c r="J8722" s="211">
        <v>0.42734615938069437</v>
      </c>
      <c r="K8722" s="211">
        <v>0.60042771841521947</v>
      </c>
      <c r="L8722" s="211">
        <v>0.27845012419276033</v>
      </c>
      <c r="M8722" s="211">
        <v>8.6538032396642428E-2</v>
      </c>
      <c r="N8722" s="211">
        <v>0.42245300385835138</v>
      </c>
      <c r="O8722" s="211">
        <v>0.70459820929455597</v>
      </c>
      <c r="P8722" s="211">
        <v>6.7780063867964868E-2</v>
      </c>
      <c r="Q8722" s="211">
        <v>9.304509942508353E-2</v>
      </c>
      <c r="R8722" s="211">
        <v>0.434688237860543</v>
      </c>
      <c r="S8722" s="211">
        <v>0.29505131763226283</v>
      </c>
      <c r="T8722" s="211">
        <v>0.56443882372532672</v>
      </c>
      <c r="U8722" s="211">
        <v>0.302727476069381</v>
      </c>
      <c r="V8722" s="211">
        <v>7.4516559396941184E-2</v>
      </c>
      <c r="W8722" s="211">
        <v>0.57596714933309301</v>
      </c>
      <c r="X8722" s="211">
        <v>0.33684356839832819</v>
      </c>
      <c r="Y8722" s="211">
        <v>0.65002202921023922</v>
      </c>
      <c r="Z8722" s="211">
        <v>0.14989659968982258</v>
      </c>
      <c r="AA8722" s="212">
        <v>0.12014467926873759</v>
      </c>
    </row>
    <row r="8723" spans="1:27" x14ac:dyDescent="0.35">
      <c r="A8723" s="210" t="s">
        <v>9399</v>
      </c>
      <c r="B8723" s="217">
        <v>126.07249839275644</v>
      </c>
      <c r="C8723" s="211">
        <v>5.6724055412079942E-2</v>
      </c>
      <c r="D8723" s="211">
        <v>0.12269072522252657</v>
      </c>
      <c r="E8723" s="211">
        <v>8.2853115913373243E-2</v>
      </c>
      <c r="F8723" s="211">
        <v>9.5966746422038729E-2</v>
      </c>
      <c r="G8723" s="211">
        <v>0.12636694190680306</v>
      </c>
      <c r="H8723" s="211">
        <v>0.10944723245690341</v>
      </c>
      <c r="I8723" s="211">
        <v>0.49380726018217036</v>
      </c>
      <c r="J8723" s="211">
        <v>0.41515155928419945</v>
      </c>
      <c r="K8723" s="211">
        <v>0.64173763401648531</v>
      </c>
      <c r="L8723" s="211">
        <v>0.27641915500625319</v>
      </c>
      <c r="M8723" s="211">
        <v>0.10247281476251996</v>
      </c>
      <c r="N8723" s="211">
        <v>0.4604565418739785</v>
      </c>
      <c r="O8723" s="211">
        <v>0.63213956354297707</v>
      </c>
      <c r="P8723" s="211">
        <v>6.8275518528845461E-2</v>
      </c>
      <c r="Q8723" s="211">
        <v>5.6983828805067402E-2</v>
      </c>
      <c r="R8723" s="211">
        <v>0.41539851917089726</v>
      </c>
      <c r="S8723" s="211">
        <v>0.36464207758017192</v>
      </c>
      <c r="T8723" s="211">
        <v>0.61220900200298489</v>
      </c>
      <c r="U8723" s="211">
        <v>0.46429706716691566</v>
      </c>
      <c r="V8723" s="211">
        <v>5.6270064305287915E-2</v>
      </c>
      <c r="W8723" s="211">
        <v>0.60948875302798211</v>
      </c>
      <c r="X8723" s="211">
        <v>0.38152374404887002</v>
      </c>
      <c r="Y8723" s="211">
        <v>0.54263250581037947</v>
      </c>
      <c r="Z8723" s="211">
        <v>0.149166347759529</v>
      </c>
      <c r="AA8723" s="212">
        <v>0.1154003779115695</v>
      </c>
    </row>
    <row r="8724" spans="1:27" x14ac:dyDescent="0.35">
      <c r="A8724" s="210" t="s">
        <v>9400</v>
      </c>
      <c r="B8724" s="217">
        <v>117.22998582742574</v>
      </c>
      <c r="C8724" s="211">
        <v>7.5295935752374241E-2</v>
      </c>
      <c r="D8724" s="211">
        <v>0.12486811619893909</v>
      </c>
      <c r="E8724" s="211">
        <v>7.5903150581039219E-2</v>
      </c>
      <c r="F8724" s="211">
        <v>9.7567146726754983E-2</v>
      </c>
      <c r="G8724" s="211">
        <v>0.12305234950069763</v>
      </c>
      <c r="H8724" s="211">
        <v>0.11989658029491669</v>
      </c>
      <c r="I8724" s="211">
        <v>0.44312558890818188</v>
      </c>
      <c r="J8724" s="211">
        <v>0.42827505915263614</v>
      </c>
      <c r="K8724" s="211">
        <v>0.59910444699763465</v>
      </c>
      <c r="L8724" s="211">
        <v>0.27546202026603239</v>
      </c>
      <c r="M8724" s="211">
        <v>0.10244991851269973</v>
      </c>
      <c r="N8724" s="211">
        <v>0.39975489451753837</v>
      </c>
      <c r="O8724" s="211">
        <v>0.64075715367025454</v>
      </c>
      <c r="P8724" s="211">
        <v>6.7771763405949037E-2</v>
      </c>
      <c r="Q8724" s="211">
        <v>6.2083340243379859E-2</v>
      </c>
      <c r="R8724" s="211">
        <v>0.47933305323128389</v>
      </c>
      <c r="S8724" s="211">
        <v>0.34013533542436197</v>
      </c>
      <c r="T8724" s="211">
        <v>0.57491568454329089</v>
      </c>
      <c r="U8724" s="211">
        <v>0.43167560794928295</v>
      </c>
      <c r="V8724" s="211">
        <v>5.6454567645716353E-2</v>
      </c>
      <c r="W8724" s="211">
        <v>0.60671220980545737</v>
      </c>
      <c r="X8724" s="211">
        <v>0.35948180498260207</v>
      </c>
      <c r="Y8724" s="211">
        <v>0.66600436375150129</v>
      </c>
      <c r="Z8724" s="211">
        <v>0.14821748088350598</v>
      </c>
      <c r="AA8724" s="212">
        <v>0.11944997192426134</v>
      </c>
    </row>
    <row r="8725" spans="1:27" x14ac:dyDescent="0.35">
      <c r="A8725" s="210" t="s">
        <v>9401</v>
      </c>
      <c r="B8725" s="217">
        <v>147.4477801596064</v>
      </c>
      <c r="C8725" s="211">
        <v>5.983457997239372E-2</v>
      </c>
      <c r="D8725" s="211">
        <v>0.12817637594827735</v>
      </c>
      <c r="E8725" s="211">
        <v>8.2990070984003197E-2</v>
      </c>
      <c r="F8725" s="211">
        <v>0.10091450771320989</v>
      </c>
      <c r="G8725" s="211">
        <v>0.1215029648445482</v>
      </c>
      <c r="H8725" s="211">
        <v>0.11560604953155496</v>
      </c>
      <c r="I8725" s="211">
        <v>0.47005657717520916</v>
      </c>
      <c r="J8725" s="211">
        <v>0.44432629480508529</v>
      </c>
      <c r="K8725" s="211">
        <v>0.6303307977553072</v>
      </c>
      <c r="L8725" s="211">
        <v>0.27590021472845405</v>
      </c>
      <c r="M8725" s="211">
        <v>9.551101655189044E-2</v>
      </c>
      <c r="N8725" s="211">
        <v>0.44563680026175179</v>
      </c>
      <c r="O8725" s="211">
        <v>0.63418124408012022</v>
      </c>
      <c r="P8725" s="211">
        <v>7.2617928825987277E-2</v>
      </c>
      <c r="Q8725" s="211">
        <v>0.10264150869633092</v>
      </c>
      <c r="R8725" s="211">
        <v>0.43461271323304029</v>
      </c>
      <c r="S8725" s="211">
        <v>0.3293280509515602</v>
      </c>
      <c r="T8725" s="211">
        <v>0.53233102508387253</v>
      </c>
      <c r="U8725" s="211">
        <v>0.3945938162922662</v>
      </c>
      <c r="V8725" s="211">
        <v>8.7695487719062951E-2</v>
      </c>
      <c r="W8725" s="211">
        <v>0.50121656465272524</v>
      </c>
      <c r="X8725" s="211">
        <v>0.39218590192422104</v>
      </c>
      <c r="Y8725" s="211">
        <v>0.58076101793230994</v>
      </c>
      <c r="Z8725" s="211">
        <v>0.1454703026178889</v>
      </c>
      <c r="AA8725" s="212">
        <v>0.11200565643203036</v>
      </c>
    </row>
    <row r="8726" spans="1:27" x14ac:dyDescent="0.35">
      <c r="A8726" s="210" t="s">
        <v>9402</v>
      </c>
      <c r="B8726" s="217">
        <v>146.67794384595831</v>
      </c>
      <c r="C8726" s="211">
        <v>6.6335994673484056E-2</v>
      </c>
      <c r="D8726" s="211">
        <v>0.11573017153655603</v>
      </c>
      <c r="E8726" s="211">
        <v>7.3595966978155819E-2</v>
      </c>
      <c r="F8726" s="211">
        <v>0.10087381899963048</v>
      </c>
      <c r="G8726" s="211">
        <v>0.12143418659556278</v>
      </c>
      <c r="H8726" s="211">
        <v>0.11983424667963</v>
      </c>
      <c r="I8726" s="211">
        <v>0.48630438589718183</v>
      </c>
      <c r="J8726" s="211">
        <v>0.43459479452508853</v>
      </c>
      <c r="K8726" s="211">
        <v>0.59062950831167527</v>
      </c>
      <c r="L8726" s="211">
        <v>0.27777234253390332</v>
      </c>
      <c r="M8726" s="211">
        <v>9.7943452253822144E-2</v>
      </c>
      <c r="N8726" s="211">
        <v>0.4549568704783723</v>
      </c>
      <c r="O8726" s="211">
        <v>0.57916995564000384</v>
      </c>
      <c r="P8726" s="211">
        <v>7.3650225272273301E-2</v>
      </c>
      <c r="Q8726" s="211">
        <v>8.607455039632271E-2</v>
      </c>
      <c r="R8726" s="211">
        <v>0.42840809483537307</v>
      </c>
      <c r="S8726" s="211">
        <v>0.30990746592863005</v>
      </c>
      <c r="T8726" s="211">
        <v>0.53294338718353307</v>
      </c>
      <c r="U8726" s="211">
        <v>0.31103047061414391</v>
      </c>
      <c r="V8726" s="211">
        <v>0.12352606782080894</v>
      </c>
      <c r="W8726" s="211">
        <v>0.49122783316643293</v>
      </c>
      <c r="X8726" s="211">
        <v>0.2871219317591992</v>
      </c>
      <c r="Y8726" s="211">
        <v>0.63223311966901319</v>
      </c>
      <c r="Z8726" s="211">
        <v>0.14813431184254897</v>
      </c>
      <c r="AA8726" s="212">
        <v>0.11211523035658583</v>
      </c>
    </row>
    <row r="8727" spans="1:27" x14ac:dyDescent="0.35">
      <c r="A8727" s="210" t="s">
        <v>9403</v>
      </c>
      <c r="B8727" s="217">
        <v>161.02803676607036</v>
      </c>
      <c r="C8727" s="211">
        <v>5.9350202070037821E-2</v>
      </c>
      <c r="D8727" s="211">
        <v>0.13035353733899283</v>
      </c>
      <c r="E8727" s="211">
        <v>7.7348744037553915E-2</v>
      </c>
      <c r="F8727" s="211">
        <v>0.10848433472623631</v>
      </c>
      <c r="G8727" s="211">
        <v>0.12390375176769974</v>
      </c>
      <c r="H8727" s="211">
        <v>0.10467436413720081</v>
      </c>
      <c r="I8727" s="211">
        <v>0.50292773574301031</v>
      </c>
      <c r="J8727" s="211">
        <v>0.41793675678649683</v>
      </c>
      <c r="K8727" s="211">
        <v>0.58506349699829019</v>
      </c>
      <c r="L8727" s="211">
        <v>0.27116201310146892</v>
      </c>
      <c r="M8727" s="211">
        <v>9.4917546967269645E-2</v>
      </c>
      <c r="N8727" s="211">
        <v>0.51877496600532236</v>
      </c>
      <c r="O8727" s="211">
        <v>0.74004892434075042</v>
      </c>
      <c r="P8727" s="211">
        <v>7.1599937250915471E-2</v>
      </c>
      <c r="Q8727" s="211">
        <v>5.0193156680549411E-2</v>
      </c>
      <c r="R8727" s="211">
        <v>0.43115944799513317</v>
      </c>
      <c r="S8727" s="211">
        <v>0.30599897523099429</v>
      </c>
      <c r="T8727" s="211">
        <v>0.53250317427544003</v>
      </c>
      <c r="U8727" s="211">
        <v>0.47019333965498944</v>
      </c>
      <c r="V8727" s="211">
        <v>0.13273323529186104</v>
      </c>
      <c r="W8727" s="211">
        <v>0.52429040948435013</v>
      </c>
      <c r="X8727" s="211">
        <v>0.29189548489341111</v>
      </c>
      <c r="Y8727" s="211">
        <v>0.73285421475374468</v>
      </c>
      <c r="Z8727" s="211">
        <v>0.14676175347780548</v>
      </c>
      <c r="AA8727" s="212">
        <v>0.12470503275869929</v>
      </c>
    </row>
    <row r="8728" spans="1:27" x14ac:dyDescent="0.35">
      <c r="A8728" s="210" t="s">
        <v>9404</v>
      </c>
      <c r="B8728" s="217">
        <v>183.19817249034077</v>
      </c>
      <c r="C8728" s="211">
        <v>6.657219693736377E-2</v>
      </c>
      <c r="D8728" s="211">
        <v>0.12576865149864039</v>
      </c>
      <c r="E8728" s="211">
        <v>7.7525632197990801E-2</v>
      </c>
      <c r="F8728" s="211">
        <v>9.6782204159930607E-2</v>
      </c>
      <c r="G8728" s="211">
        <v>0.11402088891393508</v>
      </c>
      <c r="H8728" s="211">
        <v>0.11736245046443057</v>
      </c>
      <c r="I8728" s="211">
        <v>0.49228275953841066</v>
      </c>
      <c r="J8728" s="211">
        <v>0.42633583441327982</v>
      </c>
      <c r="K8728" s="211">
        <v>0.64306746484575361</v>
      </c>
      <c r="L8728" s="211">
        <v>0.27727503864995723</v>
      </c>
      <c r="M8728" s="211">
        <v>0.11388216031412524</v>
      </c>
      <c r="N8728" s="211">
        <v>0.42386265910075083</v>
      </c>
      <c r="O8728" s="211">
        <v>0.75059273885994082</v>
      </c>
      <c r="P8728" s="211">
        <v>6.9783626564008355E-2</v>
      </c>
      <c r="Q8728" s="211">
        <v>6.6330520085121622E-2</v>
      </c>
      <c r="R8728" s="211">
        <v>0.44363524185615627</v>
      </c>
      <c r="S8728" s="211">
        <v>0.36753799836209167</v>
      </c>
      <c r="T8728" s="211">
        <v>0.53349751732596584</v>
      </c>
      <c r="U8728" s="211">
        <v>0.46203481522804846</v>
      </c>
      <c r="V8728" s="211">
        <v>0.12848014702170391</v>
      </c>
      <c r="W8728" s="211">
        <v>0.47154727441770916</v>
      </c>
      <c r="X8728" s="211">
        <v>0.35204537752433396</v>
      </c>
      <c r="Y8728" s="211">
        <v>0.68683886675662298</v>
      </c>
      <c r="Z8728" s="211">
        <v>0.14315713133486771</v>
      </c>
      <c r="AA8728" s="212">
        <v>0.11603899849603244</v>
      </c>
    </row>
    <row r="8729" spans="1:27" x14ac:dyDescent="0.35">
      <c r="A8729" s="210" t="s">
        <v>9405</v>
      </c>
      <c r="B8729" s="217">
        <v>150.80744507185193</v>
      </c>
      <c r="C8729" s="211">
        <v>5.6523435789229942E-2</v>
      </c>
      <c r="D8729" s="211">
        <v>0.12520536628006138</v>
      </c>
      <c r="E8729" s="211">
        <v>8.0420089345846588E-2</v>
      </c>
      <c r="F8729" s="211">
        <v>0.10010388698395208</v>
      </c>
      <c r="G8729" s="211">
        <v>0.11669000403887603</v>
      </c>
      <c r="H8729" s="211">
        <v>0.11393103226490786</v>
      </c>
      <c r="I8729" s="211">
        <v>0.49859749202333298</v>
      </c>
      <c r="J8729" s="211">
        <v>0.42780407382704455</v>
      </c>
      <c r="K8729" s="211">
        <v>0.52313361875715669</v>
      </c>
      <c r="L8729" s="211">
        <v>0.2712509788769728</v>
      </c>
      <c r="M8729" s="211">
        <v>0.11155127807015382</v>
      </c>
      <c r="N8729" s="211">
        <v>0.47554546010002957</v>
      </c>
      <c r="O8729" s="211">
        <v>0.58232725613079217</v>
      </c>
      <c r="P8729" s="211">
        <v>6.9937861574361493E-2</v>
      </c>
      <c r="Q8729" s="211">
        <v>6.4521796257101152E-2</v>
      </c>
      <c r="R8729" s="211">
        <v>0.48007555172882499</v>
      </c>
      <c r="S8729" s="211">
        <v>0.33091624475477327</v>
      </c>
      <c r="T8729" s="211">
        <v>0.5907790075811461</v>
      </c>
      <c r="U8729" s="211">
        <v>0.40366949225241933</v>
      </c>
      <c r="V8729" s="211">
        <v>0.11937962121745316</v>
      </c>
      <c r="W8729" s="211">
        <v>0.48255070596959565</v>
      </c>
      <c r="X8729" s="211">
        <v>0.37710278647225653</v>
      </c>
      <c r="Y8729" s="211">
        <v>0.58116497124184718</v>
      </c>
      <c r="Z8729" s="211">
        <v>0.14876292323807844</v>
      </c>
      <c r="AA8729" s="212">
        <v>0.11375228009897421</v>
      </c>
    </row>
    <row r="8730" spans="1:27" x14ac:dyDescent="0.35">
      <c r="A8730" s="210" t="s">
        <v>9406</v>
      </c>
      <c r="B8730" s="217">
        <v>156.31211318047156</v>
      </c>
      <c r="C8730" s="211">
        <v>5.8305663656902214E-2</v>
      </c>
      <c r="D8730" s="211">
        <v>0.11965294864122833</v>
      </c>
      <c r="E8730" s="211">
        <v>8.0546066279917283E-2</v>
      </c>
      <c r="F8730" s="211">
        <v>9.2575418205454479E-2</v>
      </c>
      <c r="G8730" s="211">
        <v>0.11644170132304613</v>
      </c>
      <c r="H8730" s="211">
        <v>0.12097606172457138</v>
      </c>
      <c r="I8730" s="211">
        <v>0.52316281781066309</v>
      </c>
      <c r="J8730" s="211">
        <v>0.48190374123030033</v>
      </c>
      <c r="K8730" s="211">
        <v>0.51685965424593905</v>
      </c>
      <c r="L8730" s="211">
        <v>0.27470112534087798</v>
      </c>
      <c r="M8730" s="211">
        <v>0.10577666640732525</v>
      </c>
      <c r="N8730" s="211">
        <v>0.51700056658509974</v>
      </c>
      <c r="O8730" s="211">
        <v>0.64820648040415252</v>
      </c>
      <c r="P8730" s="211">
        <v>7.385224873322016E-2</v>
      </c>
      <c r="Q8730" s="211">
        <v>7.1739136979008689E-2</v>
      </c>
      <c r="R8730" s="211">
        <v>0.41822770522928443</v>
      </c>
      <c r="S8730" s="211">
        <v>0.39757758131011101</v>
      </c>
      <c r="T8730" s="211">
        <v>0.52112392877784319</v>
      </c>
      <c r="U8730" s="211">
        <v>0.51318124498172824</v>
      </c>
      <c r="V8730" s="211">
        <v>0.1434139085577113</v>
      </c>
      <c r="W8730" s="211">
        <v>0.57417148628151815</v>
      </c>
      <c r="X8730" s="211">
        <v>0.33651665758492266</v>
      </c>
      <c r="Y8730" s="211">
        <v>0.57951627554771756</v>
      </c>
      <c r="Z8730" s="211">
        <v>0.14648604334448803</v>
      </c>
      <c r="AA8730" s="212">
        <v>0.12607560108773175</v>
      </c>
    </row>
    <row r="8731" spans="1:27" x14ac:dyDescent="0.35">
      <c r="A8731" s="210" t="s">
        <v>9407</v>
      </c>
      <c r="B8731" s="217">
        <v>118.62062898404966</v>
      </c>
      <c r="C8731" s="211">
        <v>5.3982897871000107E-2</v>
      </c>
      <c r="D8731" s="211">
        <v>0.13154126247085546</v>
      </c>
      <c r="E8731" s="211">
        <v>7.5566952242354185E-2</v>
      </c>
      <c r="F8731" s="211">
        <v>0.112708475071197</v>
      </c>
      <c r="G8731" s="211">
        <v>0.12077765149842645</v>
      </c>
      <c r="H8731" s="211">
        <v>0.11230680845267868</v>
      </c>
      <c r="I8731" s="211">
        <v>0.51881684075258971</v>
      </c>
      <c r="J8731" s="211">
        <v>0.43352591664299606</v>
      </c>
      <c r="K8731" s="211">
        <v>0.58632575410007803</v>
      </c>
      <c r="L8731" s="211">
        <v>0.28170884731283063</v>
      </c>
      <c r="M8731" s="211">
        <v>0.10641560382136508</v>
      </c>
      <c r="N8731" s="211">
        <v>0.40182767365864935</v>
      </c>
      <c r="O8731" s="211">
        <v>0.57885275751359833</v>
      </c>
      <c r="P8731" s="211">
        <v>7.4279669584309913E-2</v>
      </c>
      <c r="Q8731" s="211">
        <v>8.2220712917783809E-2</v>
      </c>
      <c r="R8731" s="211">
        <v>0.387828389927655</v>
      </c>
      <c r="S8731" s="211">
        <v>0.31206182056486875</v>
      </c>
      <c r="T8731" s="211">
        <v>0.60184165500349596</v>
      </c>
      <c r="U8731" s="211">
        <v>0.33775250633521836</v>
      </c>
      <c r="V8731" s="211">
        <v>5.7290860401150751E-2</v>
      </c>
      <c r="W8731" s="211">
        <v>0.57157092366566831</v>
      </c>
      <c r="X8731" s="211">
        <v>0.30965974127408835</v>
      </c>
      <c r="Y8731" s="211">
        <v>0.670124713885345</v>
      </c>
      <c r="Z8731" s="211">
        <v>0.14391924421281582</v>
      </c>
      <c r="AA8731" s="212">
        <v>0.11917641026752737</v>
      </c>
    </row>
    <row r="8732" spans="1:27" x14ac:dyDescent="0.35">
      <c r="A8732" s="210" t="s">
        <v>9408</v>
      </c>
      <c r="B8732" s="217">
        <v>139.31914825492768</v>
      </c>
      <c r="C8732" s="211">
        <v>6.4121876346966034E-2</v>
      </c>
      <c r="D8732" s="211">
        <v>0.12907295027869878</v>
      </c>
      <c r="E8732" s="211">
        <v>8.0101410779792881E-2</v>
      </c>
      <c r="F8732" s="211">
        <v>0.10662481095646212</v>
      </c>
      <c r="G8732" s="211">
        <v>0.1189606763783677</v>
      </c>
      <c r="H8732" s="211">
        <v>0.11359892702960345</v>
      </c>
      <c r="I8732" s="211">
        <v>0.48421576253684995</v>
      </c>
      <c r="J8732" s="211">
        <v>0.47577271784798575</v>
      </c>
      <c r="K8732" s="211">
        <v>0.63728961413928142</v>
      </c>
      <c r="L8732" s="211">
        <v>0.27218620118814979</v>
      </c>
      <c r="M8732" s="211">
        <v>8.9642135522437633E-2</v>
      </c>
      <c r="N8732" s="211">
        <v>0.45490967328955279</v>
      </c>
      <c r="O8732" s="211">
        <v>0.68237785770545012</v>
      </c>
      <c r="P8732" s="211">
        <v>6.9096370469526366E-2</v>
      </c>
      <c r="Q8732" s="211">
        <v>0.10447931608028775</v>
      </c>
      <c r="R8732" s="211">
        <v>0.46584357755823169</v>
      </c>
      <c r="S8732" s="211">
        <v>0.39490717565777139</v>
      </c>
      <c r="T8732" s="211">
        <v>0.50339351128134657</v>
      </c>
      <c r="U8732" s="211">
        <v>0.35375273214883457</v>
      </c>
      <c r="V8732" s="211">
        <v>0.11068034816576355</v>
      </c>
      <c r="W8732" s="211">
        <v>0.55434141579056517</v>
      </c>
      <c r="X8732" s="211">
        <v>0.28762624102124279</v>
      </c>
      <c r="Y8732" s="211">
        <v>0.65259834204073719</v>
      </c>
      <c r="Z8732" s="211">
        <v>0.147184193571192</v>
      </c>
      <c r="AA8732" s="212">
        <v>0.11824915625881062</v>
      </c>
    </row>
    <row r="8733" spans="1:27" x14ac:dyDescent="0.35">
      <c r="A8733" s="210" t="s">
        <v>9409</v>
      </c>
      <c r="B8733" s="217">
        <v>154.43806130395473</v>
      </c>
      <c r="C8733" s="211">
        <v>6.4460862267262345E-2</v>
      </c>
      <c r="D8733" s="211">
        <v>0.12143387628488896</v>
      </c>
      <c r="E8733" s="211">
        <v>7.5695450813820564E-2</v>
      </c>
      <c r="F8733" s="211">
        <v>8.8678322370520285E-2</v>
      </c>
      <c r="G8733" s="211">
        <v>0.12242364026925144</v>
      </c>
      <c r="H8733" s="211">
        <v>0.11871853742287762</v>
      </c>
      <c r="I8733" s="211">
        <v>0.45470972569716905</v>
      </c>
      <c r="J8733" s="211">
        <v>0.40611042509580453</v>
      </c>
      <c r="K8733" s="211">
        <v>0.56455274848598513</v>
      </c>
      <c r="L8733" s="211">
        <v>0.26706762453904648</v>
      </c>
      <c r="M8733" s="211">
        <v>0.10461759024442258</v>
      </c>
      <c r="N8733" s="211">
        <v>0.51246474664688024</v>
      </c>
      <c r="O8733" s="211">
        <v>0.75184834255425093</v>
      </c>
      <c r="P8733" s="211">
        <v>7.1994080084429785E-2</v>
      </c>
      <c r="Q8733" s="211">
        <v>4.8580575301091958E-2</v>
      </c>
      <c r="R8733" s="211">
        <v>0.46657885127365623</v>
      </c>
      <c r="S8733" s="211">
        <v>0.27819980315062154</v>
      </c>
      <c r="T8733" s="211">
        <v>0.54588747030626328</v>
      </c>
      <c r="U8733" s="211">
        <v>0.36920636683612729</v>
      </c>
      <c r="V8733" s="211">
        <v>0.15375863232212922</v>
      </c>
      <c r="W8733" s="211">
        <v>0.5828052151378923</v>
      </c>
      <c r="X8733" s="211">
        <v>0.32229048750305878</v>
      </c>
      <c r="Y8733" s="211">
        <v>0.62306577515530726</v>
      </c>
      <c r="Z8733" s="211">
        <v>0.14053766045126634</v>
      </c>
      <c r="AA8733" s="212">
        <v>0.12189945040171013</v>
      </c>
    </row>
    <row r="8734" spans="1:27" x14ac:dyDescent="0.35">
      <c r="A8734" s="210" t="s">
        <v>9410</v>
      </c>
      <c r="B8734" s="217">
        <v>168.14164214623727</v>
      </c>
      <c r="C8734" s="211">
        <v>7.211333714355192E-2</v>
      </c>
      <c r="D8734" s="211">
        <v>0.12294456760710884</v>
      </c>
      <c r="E8734" s="211">
        <v>6.7978946988250119E-2</v>
      </c>
      <c r="F8734" s="211">
        <v>8.0825021420722565E-2</v>
      </c>
      <c r="G8734" s="211">
        <v>0.122742176788063</v>
      </c>
      <c r="H8734" s="211">
        <v>0.12155317596269814</v>
      </c>
      <c r="I8734" s="211">
        <v>0.51037741227975131</v>
      </c>
      <c r="J8734" s="211">
        <v>0.46979667649369561</v>
      </c>
      <c r="K8734" s="211">
        <v>0.63632510466583392</v>
      </c>
      <c r="L8734" s="211">
        <v>0.27342814370763174</v>
      </c>
      <c r="M8734" s="211">
        <v>0.11690129251228773</v>
      </c>
      <c r="N8734" s="211">
        <v>0.39167625843394421</v>
      </c>
      <c r="O8734" s="211">
        <v>0.64444373239945818</v>
      </c>
      <c r="P8734" s="211">
        <v>7.1486578384229657E-2</v>
      </c>
      <c r="Q8734" s="211">
        <v>9.7287781276079385E-2</v>
      </c>
      <c r="R8734" s="211">
        <v>0.43432053057574094</v>
      </c>
      <c r="S8734" s="211">
        <v>0.40204892282424454</v>
      </c>
      <c r="T8734" s="211">
        <v>0.48988928688023647</v>
      </c>
      <c r="U8734" s="211">
        <v>0.47060528468374513</v>
      </c>
      <c r="V8734" s="211">
        <v>0.11521221940841227</v>
      </c>
      <c r="W8734" s="211">
        <v>0.52036593668453957</v>
      </c>
      <c r="X8734" s="211">
        <v>0.24332667157310844</v>
      </c>
      <c r="Y8734" s="211">
        <v>0.68778113712292654</v>
      </c>
      <c r="Z8734" s="211">
        <v>0.14884336833013084</v>
      </c>
      <c r="AA8734" s="212">
        <v>0.11870293003134663</v>
      </c>
    </row>
    <row r="8735" spans="1:27" x14ac:dyDescent="0.35">
      <c r="A8735" s="210" t="s">
        <v>9411</v>
      </c>
      <c r="B8735" s="217">
        <v>135.28157700278308</v>
      </c>
      <c r="C8735" s="211">
        <v>5.5909583295032969E-2</v>
      </c>
      <c r="D8735" s="211">
        <v>0.13004785604879979</v>
      </c>
      <c r="E8735" s="211">
        <v>7.6347087848589734E-2</v>
      </c>
      <c r="F8735" s="211">
        <v>9.5737852752145969E-2</v>
      </c>
      <c r="G8735" s="211">
        <v>0.12296790929762477</v>
      </c>
      <c r="H8735" s="211">
        <v>0.12564458006584991</v>
      </c>
      <c r="I8735" s="211">
        <v>0.5330711965039876</v>
      </c>
      <c r="J8735" s="211">
        <v>0.46810802908473703</v>
      </c>
      <c r="K8735" s="211">
        <v>0.58193572862868048</v>
      </c>
      <c r="L8735" s="211">
        <v>0.26782244355274992</v>
      </c>
      <c r="M8735" s="211">
        <v>0.10067684051805553</v>
      </c>
      <c r="N8735" s="211">
        <v>0.42657998160804333</v>
      </c>
      <c r="O8735" s="211">
        <v>0.73553672568496842</v>
      </c>
      <c r="P8735" s="211">
        <v>6.9907152514578116E-2</v>
      </c>
      <c r="Q8735" s="211">
        <v>9.8881209675100973E-2</v>
      </c>
      <c r="R8735" s="211">
        <v>0.38653631516672554</v>
      </c>
      <c r="S8735" s="211">
        <v>0.34315859010593486</v>
      </c>
      <c r="T8735" s="211">
        <v>0.48906835047684905</v>
      </c>
      <c r="U8735" s="211">
        <v>0.42707776711714313</v>
      </c>
      <c r="V8735" s="211">
        <v>9.6334031531182668E-2</v>
      </c>
      <c r="W8735" s="211">
        <v>0.46951284122146519</v>
      </c>
      <c r="X8735" s="211">
        <v>0.34206384516752364</v>
      </c>
      <c r="Y8735" s="211">
        <v>0.7317116981734314</v>
      </c>
      <c r="Z8735" s="211">
        <v>0.1453104383044351</v>
      </c>
      <c r="AA8735" s="212">
        <v>0.12477072256399774</v>
      </c>
    </row>
    <row r="8736" spans="1:27" x14ac:dyDescent="0.35">
      <c r="A8736" s="210" t="s">
        <v>9412</v>
      </c>
      <c r="B8736" s="217">
        <v>176.57128512236298</v>
      </c>
      <c r="C8736" s="211">
        <v>6.3875686533051201E-2</v>
      </c>
      <c r="D8736" s="211">
        <v>0.12337451908839488</v>
      </c>
      <c r="E8736" s="211">
        <v>7.3431850294961853E-2</v>
      </c>
      <c r="F8736" s="211">
        <v>0.10605976916192666</v>
      </c>
      <c r="G8736" s="211">
        <v>0.12522943823845947</v>
      </c>
      <c r="H8736" s="211">
        <v>0.11754832736991427</v>
      </c>
      <c r="I8736" s="211">
        <v>0.50238297551796429</v>
      </c>
      <c r="J8736" s="211">
        <v>0.41577174744964429</v>
      </c>
      <c r="K8736" s="211">
        <v>0.61984200587600891</v>
      </c>
      <c r="L8736" s="211">
        <v>0.26990402337899783</v>
      </c>
      <c r="M8736" s="211">
        <v>9.1073747971308933E-2</v>
      </c>
      <c r="N8736" s="211">
        <v>0.50618795489307877</v>
      </c>
      <c r="O8736" s="211">
        <v>0.66876180914482164</v>
      </c>
      <c r="P8736" s="211">
        <v>6.7905117026959824E-2</v>
      </c>
      <c r="Q8736" s="211">
        <v>6.7880252115523593E-2</v>
      </c>
      <c r="R8736" s="211">
        <v>0.44807131600074929</v>
      </c>
      <c r="S8736" s="211">
        <v>0.28775077001214955</v>
      </c>
      <c r="T8736" s="211">
        <v>0.58364690753379889</v>
      </c>
      <c r="U8736" s="211">
        <v>0.55811278532590636</v>
      </c>
      <c r="V8736" s="211">
        <v>0.14282441836951715</v>
      </c>
      <c r="W8736" s="211">
        <v>0.64536909764896044</v>
      </c>
      <c r="X8736" s="211">
        <v>0.27705761860142725</v>
      </c>
      <c r="Y8736" s="211">
        <v>0.73167680349967934</v>
      </c>
      <c r="Z8736" s="211">
        <v>0.14909583462030737</v>
      </c>
      <c r="AA8736" s="212">
        <v>0.12154611854435574</v>
      </c>
    </row>
    <row r="8737" spans="1:27" x14ac:dyDescent="0.35">
      <c r="A8737" s="210" t="s">
        <v>9413</v>
      </c>
      <c r="B8737" s="217">
        <v>108.19346674909231</v>
      </c>
      <c r="C8737" s="211">
        <v>7.2308977487957116E-2</v>
      </c>
      <c r="D8737" s="211">
        <v>0.13161105268934956</v>
      </c>
      <c r="E8737" s="211">
        <v>6.6359963498883304E-2</v>
      </c>
      <c r="F8737" s="211">
        <v>0.12027114096367925</v>
      </c>
      <c r="G8737" s="211">
        <v>0.11960886258804873</v>
      </c>
      <c r="H8737" s="211">
        <v>0.12647030398503603</v>
      </c>
      <c r="I8737" s="211">
        <v>0.51627741359382773</v>
      </c>
      <c r="J8737" s="211">
        <v>0.46875048584659157</v>
      </c>
      <c r="K8737" s="211">
        <v>0.51572635529563871</v>
      </c>
      <c r="L8737" s="211">
        <v>0.27445087724612965</v>
      </c>
      <c r="M8737" s="211">
        <v>0.11447749411546573</v>
      </c>
      <c r="N8737" s="211">
        <v>0.45849378235324556</v>
      </c>
      <c r="O8737" s="211">
        <v>0.74753242528545316</v>
      </c>
      <c r="P8737" s="211">
        <v>6.528907726400883E-2</v>
      </c>
      <c r="Q8737" s="211">
        <v>5.9872609365075949E-2</v>
      </c>
      <c r="R8737" s="211">
        <v>0.40318822129684434</v>
      </c>
      <c r="S8737" s="211">
        <v>0.29531115887737891</v>
      </c>
      <c r="T8737" s="211">
        <v>0.5377576151520419</v>
      </c>
      <c r="U8737" s="211">
        <v>0.40377359141310942</v>
      </c>
      <c r="V8737" s="211">
        <v>6.3699446676426991E-2</v>
      </c>
      <c r="W8737" s="211">
        <v>0.5217445884112627</v>
      </c>
      <c r="X8737" s="211">
        <v>0.31634257463556792</v>
      </c>
      <c r="Y8737" s="211">
        <v>0.57452410825788891</v>
      </c>
      <c r="Z8737" s="211">
        <v>0.14971932336211108</v>
      </c>
      <c r="AA8737" s="212">
        <v>0.12218889210018119</v>
      </c>
    </row>
    <row r="8738" spans="1:27" x14ac:dyDescent="0.35">
      <c r="A8738" s="210" t="s">
        <v>9414</v>
      </c>
      <c r="B8738" s="217">
        <v>152.96133191638981</v>
      </c>
      <c r="C8738" s="211">
        <v>5.8452053057322421E-2</v>
      </c>
      <c r="D8738" s="211">
        <v>0.12789378211878108</v>
      </c>
      <c r="E8738" s="211">
        <v>7.2285281141141827E-2</v>
      </c>
      <c r="F8738" s="211">
        <v>9.0970124513457887E-2</v>
      </c>
      <c r="G8738" s="211">
        <v>0.12081390399881835</v>
      </c>
      <c r="H8738" s="211">
        <v>0.12498389699898128</v>
      </c>
      <c r="I8738" s="211">
        <v>0.45906494355165423</v>
      </c>
      <c r="J8738" s="211">
        <v>0.46349488648621878</v>
      </c>
      <c r="K8738" s="211">
        <v>0.53029086298496131</v>
      </c>
      <c r="L8738" s="211">
        <v>0.26946128216411169</v>
      </c>
      <c r="M8738" s="211">
        <v>0.11856619427339748</v>
      </c>
      <c r="N8738" s="211">
        <v>0.37549299708529327</v>
      </c>
      <c r="O8738" s="211">
        <v>0.59333012836754651</v>
      </c>
      <c r="P8738" s="211">
        <v>6.8989150168521959E-2</v>
      </c>
      <c r="Q8738" s="211">
        <v>0.10530317288530545</v>
      </c>
      <c r="R8738" s="211">
        <v>0.40414084433394332</v>
      </c>
      <c r="S8738" s="211">
        <v>0.35166156953377758</v>
      </c>
      <c r="T8738" s="211">
        <v>0.57522049393519048</v>
      </c>
      <c r="U8738" s="211">
        <v>0.41512906643500103</v>
      </c>
      <c r="V8738" s="211">
        <v>0.13815396390925649</v>
      </c>
      <c r="W8738" s="211">
        <v>0.5984840700581685</v>
      </c>
      <c r="X8738" s="211">
        <v>0.41264885550567482</v>
      </c>
      <c r="Y8738" s="211">
        <v>0.69781301161008513</v>
      </c>
      <c r="Z8738" s="211">
        <v>0.14973457720287014</v>
      </c>
      <c r="AA8738" s="212">
        <v>0.12277737638365439</v>
      </c>
    </row>
    <row r="8739" spans="1:27" x14ac:dyDescent="0.35">
      <c r="A8739" s="210" t="s">
        <v>9415</v>
      </c>
      <c r="B8739" s="217">
        <v>125.10270689284464</v>
      </c>
      <c r="C8739" s="211">
        <v>6.2370324187148114E-2</v>
      </c>
      <c r="D8739" s="211">
        <v>0.13054207202099916</v>
      </c>
      <c r="E8739" s="211">
        <v>6.9856510368850114E-2</v>
      </c>
      <c r="F8739" s="211">
        <v>0.10253830191124377</v>
      </c>
      <c r="G8739" s="211">
        <v>0.12307773708985667</v>
      </c>
      <c r="H8739" s="211">
        <v>0.12127756881963769</v>
      </c>
      <c r="I8739" s="211">
        <v>0.47956338637074242</v>
      </c>
      <c r="J8739" s="211">
        <v>0.46989945369709019</v>
      </c>
      <c r="K8739" s="211">
        <v>0.53693037930278575</v>
      </c>
      <c r="L8739" s="211">
        <v>0.27981211231643593</v>
      </c>
      <c r="M8739" s="211">
        <v>8.2825443971124707E-2</v>
      </c>
      <c r="N8739" s="211">
        <v>0.51916415220253564</v>
      </c>
      <c r="O8739" s="211">
        <v>0.6537498379800496</v>
      </c>
      <c r="P8739" s="211">
        <v>7.0600000918327521E-2</v>
      </c>
      <c r="Q8739" s="211">
        <v>4.434584595011392E-2</v>
      </c>
      <c r="R8739" s="211">
        <v>0.42832939379765778</v>
      </c>
      <c r="S8739" s="211">
        <v>0.42176966954009387</v>
      </c>
      <c r="T8739" s="211">
        <v>0.49022726634207142</v>
      </c>
      <c r="U8739" s="211">
        <v>0.39332705655428563</v>
      </c>
      <c r="V8739" s="211">
        <v>8.7889125001992349E-2</v>
      </c>
      <c r="W8739" s="211">
        <v>0.55915867935464381</v>
      </c>
      <c r="X8739" s="211">
        <v>0.35701493702557474</v>
      </c>
      <c r="Y8739" s="211">
        <v>0.54772339431596506</v>
      </c>
      <c r="Z8739" s="211">
        <v>0.1413101772138306</v>
      </c>
      <c r="AA8739" s="212">
        <v>0.11230094584481762</v>
      </c>
    </row>
    <row r="8740" spans="1:27" x14ac:dyDescent="0.35">
      <c r="A8740" s="210" t="s">
        <v>9416</v>
      </c>
      <c r="B8740" s="217">
        <v>150.86214786314164</v>
      </c>
      <c r="C8740" s="211">
        <v>6.7071650238249916E-2</v>
      </c>
      <c r="D8740" s="211">
        <v>0.12649428407928337</v>
      </c>
      <c r="E8740" s="211">
        <v>7.8739519872189856E-2</v>
      </c>
      <c r="F8740" s="211">
        <v>9.825884441693207E-2</v>
      </c>
      <c r="G8740" s="211">
        <v>0.12316223170831385</v>
      </c>
      <c r="H8740" s="211">
        <v>0.1212804156880653</v>
      </c>
      <c r="I8740" s="211">
        <v>0.5047199002302758</v>
      </c>
      <c r="J8740" s="211">
        <v>0.43051918750787316</v>
      </c>
      <c r="K8740" s="211">
        <v>0.64002305914911217</v>
      </c>
      <c r="L8740" s="211">
        <v>0.27098743954850424</v>
      </c>
      <c r="M8740" s="211">
        <v>9.7915849207408395E-2</v>
      </c>
      <c r="N8740" s="211">
        <v>0.43209451885977723</v>
      </c>
      <c r="O8740" s="211">
        <v>0.59867467075788106</v>
      </c>
      <c r="P8740" s="211">
        <v>7.2568669414347947E-2</v>
      </c>
      <c r="Q8740" s="211">
        <v>7.418427590965064E-2</v>
      </c>
      <c r="R8740" s="211">
        <v>0.45341173589592682</v>
      </c>
      <c r="S8740" s="211">
        <v>0.38386507546822723</v>
      </c>
      <c r="T8740" s="211">
        <v>0.52000136884629422</v>
      </c>
      <c r="U8740" s="211">
        <v>0.42880581013657382</v>
      </c>
      <c r="V8740" s="211">
        <v>0.11092561574716726</v>
      </c>
      <c r="W8740" s="211">
        <v>0.55795967642600341</v>
      </c>
      <c r="X8740" s="211">
        <v>0.31796031946508563</v>
      </c>
      <c r="Y8740" s="211">
        <v>0.72234291522969973</v>
      </c>
      <c r="Z8740" s="211">
        <v>0.14995380090769533</v>
      </c>
      <c r="AA8740" s="212">
        <v>0.12245570461887383</v>
      </c>
    </row>
    <row r="8741" spans="1:27" x14ac:dyDescent="0.35">
      <c r="A8741" s="210" t="s">
        <v>9417</v>
      </c>
      <c r="B8741" s="217">
        <v>158.33694633212394</v>
      </c>
      <c r="C8741" s="211">
        <v>7.3116863491070605E-2</v>
      </c>
      <c r="D8741" s="211">
        <v>0.12080865451589275</v>
      </c>
      <c r="E8741" s="211">
        <v>8.1183947682887336E-2</v>
      </c>
      <c r="F8741" s="211">
        <v>0.11393674066101939</v>
      </c>
      <c r="G8741" s="211">
        <v>0.1159823125717148</v>
      </c>
      <c r="H8741" s="211">
        <v>0.12413607732024204</v>
      </c>
      <c r="I8741" s="211">
        <v>0.51014901649773525</v>
      </c>
      <c r="J8741" s="211">
        <v>0.48713910417501222</v>
      </c>
      <c r="K8741" s="211">
        <v>0.59887717844024091</v>
      </c>
      <c r="L8741" s="211">
        <v>0.2759261578892947</v>
      </c>
      <c r="M8741" s="211">
        <v>0.10227744321913772</v>
      </c>
      <c r="N8741" s="211">
        <v>0.39434661844191887</v>
      </c>
      <c r="O8741" s="211">
        <v>0.66641291454293361</v>
      </c>
      <c r="P8741" s="211">
        <v>6.735622129859406E-2</v>
      </c>
      <c r="Q8741" s="211">
        <v>5.1869757759550092E-2</v>
      </c>
      <c r="R8741" s="211">
        <v>0.4480516419779802</v>
      </c>
      <c r="S8741" s="211">
        <v>0.30417196935877644</v>
      </c>
      <c r="T8741" s="211">
        <v>0.55102166482415971</v>
      </c>
      <c r="U8741" s="211">
        <v>0.42635922464476717</v>
      </c>
      <c r="V8741" s="211">
        <v>0.17338531105837374</v>
      </c>
      <c r="W8741" s="211">
        <v>0.48588947191538789</v>
      </c>
      <c r="X8741" s="211">
        <v>0.27365968030145865</v>
      </c>
      <c r="Y8741" s="211">
        <v>0.54128520137629954</v>
      </c>
      <c r="Z8741" s="211">
        <v>0.14985732359333431</v>
      </c>
      <c r="AA8741" s="212">
        <v>0.1171456618396946</v>
      </c>
    </row>
    <row r="8742" spans="1:27" x14ac:dyDescent="0.35">
      <c r="A8742" s="210" t="s">
        <v>9418</v>
      </c>
      <c r="B8742" s="217">
        <v>153.66094646343521</v>
      </c>
      <c r="C8742" s="211">
        <v>6.9618043261737581E-2</v>
      </c>
      <c r="D8742" s="211">
        <v>0.11979259461563586</v>
      </c>
      <c r="E8742" s="211">
        <v>7.1652104329668204E-2</v>
      </c>
      <c r="F8742" s="211">
        <v>0.10497356126751983</v>
      </c>
      <c r="G8742" s="211">
        <v>0.12251907065426895</v>
      </c>
      <c r="H8742" s="211">
        <v>0.11383716706537511</v>
      </c>
      <c r="I8742" s="211">
        <v>0.49502279948507683</v>
      </c>
      <c r="J8742" s="211">
        <v>0.43511379163461211</v>
      </c>
      <c r="K8742" s="211">
        <v>0.60214263823914327</v>
      </c>
      <c r="L8742" s="211">
        <v>0.27286610135540051</v>
      </c>
      <c r="M8742" s="211">
        <v>0.10087118673592776</v>
      </c>
      <c r="N8742" s="211">
        <v>0.4009150194265379</v>
      </c>
      <c r="O8742" s="211">
        <v>0.73239932576305433</v>
      </c>
      <c r="P8742" s="211">
        <v>7.2513082323613545E-2</v>
      </c>
      <c r="Q8742" s="211">
        <v>0.12114617231181765</v>
      </c>
      <c r="R8742" s="211">
        <v>0.43242153343024364</v>
      </c>
      <c r="S8742" s="211">
        <v>0.38493862708532001</v>
      </c>
      <c r="T8742" s="211">
        <v>0.6094507878423524</v>
      </c>
      <c r="U8742" s="211">
        <v>0.44403303439077213</v>
      </c>
      <c r="V8742" s="211">
        <v>0.12488529548882137</v>
      </c>
      <c r="W8742" s="211">
        <v>0.60736463333187529</v>
      </c>
      <c r="X8742" s="211">
        <v>0.28879282317358279</v>
      </c>
      <c r="Y8742" s="211">
        <v>0.59604890134976507</v>
      </c>
      <c r="Z8742" s="211">
        <v>0.14506426014660226</v>
      </c>
      <c r="AA8742" s="212">
        <v>0.12093299971640913</v>
      </c>
    </row>
    <row r="8743" spans="1:27" x14ac:dyDescent="0.35">
      <c r="A8743" s="210" t="s">
        <v>9419</v>
      </c>
      <c r="B8743" s="217">
        <v>128.41737865389786</v>
      </c>
      <c r="C8743" s="211">
        <v>5.9648354342173138E-2</v>
      </c>
      <c r="D8743" s="211">
        <v>0.13134597055285516</v>
      </c>
      <c r="E8743" s="211">
        <v>7.2808912643645557E-2</v>
      </c>
      <c r="F8743" s="211">
        <v>9.2211888942777764E-2</v>
      </c>
      <c r="G8743" s="211">
        <v>0.11573895710232247</v>
      </c>
      <c r="H8743" s="211">
        <v>0.11237561404059553</v>
      </c>
      <c r="I8743" s="211">
        <v>0.48029878305532836</v>
      </c>
      <c r="J8743" s="211">
        <v>0.44468214030476383</v>
      </c>
      <c r="K8743" s="211">
        <v>0.51390696802718927</v>
      </c>
      <c r="L8743" s="211">
        <v>0.27725527084173068</v>
      </c>
      <c r="M8743" s="211">
        <v>0.10067170954139024</v>
      </c>
      <c r="N8743" s="211">
        <v>0.41916805022785752</v>
      </c>
      <c r="O8743" s="211">
        <v>0.53280307193211507</v>
      </c>
      <c r="P8743" s="211">
        <v>6.2688014205661391E-2</v>
      </c>
      <c r="Q8743" s="211">
        <v>0.15944725829395898</v>
      </c>
      <c r="R8743" s="211">
        <v>0.38375467841083433</v>
      </c>
      <c r="S8743" s="211">
        <v>0.35536587999794067</v>
      </c>
      <c r="T8743" s="211">
        <v>0.60886678969320596</v>
      </c>
      <c r="U8743" s="211">
        <v>0.49277545888218122</v>
      </c>
      <c r="V8743" s="211">
        <v>9.5803936684939112E-2</v>
      </c>
      <c r="W8743" s="211">
        <v>0.61374864024839582</v>
      </c>
      <c r="X8743" s="211">
        <v>0.30483899176902923</v>
      </c>
      <c r="Y8743" s="211">
        <v>0.71062148456237562</v>
      </c>
      <c r="Z8743" s="211">
        <v>0.14943658804490029</v>
      </c>
      <c r="AA8743" s="212">
        <v>0.12368303616165455</v>
      </c>
    </row>
    <row r="8744" spans="1:27" x14ac:dyDescent="0.35">
      <c r="A8744" s="210" t="s">
        <v>9420</v>
      </c>
      <c r="B8744" s="217">
        <v>203.97552848656684</v>
      </c>
      <c r="C8744" s="211">
        <v>5.8816131414719447E-2</v>
      </c>
      <c r="D8744" s="211">
        <v>0.13054801636201269</v>
      </c>
      <c r="E8744" s="211">
        <v>8.1061046943640164E-2</v>
      </c>
      <c r="F8744" s="211">
        <v>9.4350086942514039E-2</v>
      </c>
      <c r="G8744" s="211">
        <v>0.12019445624270951</v>
      </c>
      <c r="H8744" s="211">
        <v>0.10869131664886728</v>
      </c>
      <c r="I8744" s="211">
        <v>0.45353808707534754</v>
      </c>
      <c r="J8744" s="211">
        <v>0.44423612623278808</v>
      </c>
      <c r="K8744" s="211">
        <v>0.5781936205371091</v>
      </c>
      <c r="L8744" s="211">
        <v>0.27408464639025787</v>
      </c>
      <c r="M8744" s="211">
        <v>0.10846966229963124</v>
      </c>
      <c r="N8744" s="211">
        <v>0.4345891525305231</v>
      </c>
      <c r="O8744" s="211">
        <v>0.56763476018105408</v>
      </c>
      <c r="P8744" s="211">
        <v>7.1445483055217252E-2</v>
      </c>
      <c r="Q8744" s="211">
        <v>5.6674192892427588E-2</v>
      </c>
      <c r="R8744" s="211">
        <v>0.46690977525803112</v>
      </c>
      <c r="S8744" s="211">
        <v>0.33876378152660608</v>
      </c>
      <c r="T8744" s="211">
        <v>0.57634370203317009</v>
      </c>
      <c r="U8744" s="211">
        <v>0.44601993307561927</v>
      </c>
      <c r="V8744" s="211">
        <v>0.18946724804514983</v>
      </c>
      <c r="W8744" s="211">
        <v>0.51909494883080665</v>
      </c>
      <c r="X8744" s="211">
        <v>0.27806449993751975</v>
      </c>
      <c r="Y8744" s="211">
        <v>0.68216617487170605</v>
      </c>
      <c r="Z8744" s="211">
        <v>0.14562532436983605</v>
      </c>
      <c r="AA8744" s="212">
        <v>0.1150627901604984</v>
      </c>
    </row>
    <row r="8745" spans="1:27" x14ac:dyDescent="0.35">
      <c r="A8745" s="210" t="s">
        <v>9421</v>
      </c>
      <c r="B8745" s="217">
        <v>152.06481337397435</v>
      </c>
      <c r="C8745" s="211">
        <v>7.0290200773095612E-2</v>
      </c>
      <c r="D8745" s="211">
        <v>0.12276540106609569</v>
      </c>
      <c r="E8745" s="211">
        <v>6.7255654113821464E-2</v>
      </c>
      <c r="F8745" s="211">
        <v>9.4076295462532988E-2</v>
      </c>
      <c r="G8745" s="211">
        <v>0.12268049527608167</v>
      </c>
      <c r="H8745" s="211">
        <v>0.1201503964166874</v>
      </c>
      <c r="I8745" s="211">
        <v>0.50245564372853535</v>
      </c>
      <c r="J8745" s="211">
        <v>0.47873173080910048</v>
      </c>
      <c r="K8745" s="211">
        <v>0.63176619175886795</v>
      </c>
      <c r="L8745" s="211">
        <v>0.2739975047541377</v>
      </c>
      <c r="M8745" s="211">
        <v>8.4166432903841071E-2</v>
      </c>
      <c r="N8745" s="211">
        <v>0.39803965512550288</v>
      </c>
      <c r="O8745" s="211">
        <v>0.77807627847261307</v>
      </c>
      <c r="P8745" s="211">
        <v>7.2449796088140339E-2</v>
      </c>
      <c r="Q8745" s="211">
        <v>5.8959151284514441E-2</v>
      </c>
      <c r="R8745" s="211">
        <v>0.45234570382399536</v>
      </c>
      <c r="S8745" s="211">
        <v>0.28459436270183869</v>
      </c>
      <c r="T8745" s="211">
        <v>0.56217413262284832</v>
      </c>
      <c r="U8745" s="211">
        <v>0.47778994327615432</v>
      </c>
      <c r="V8745" s="211">
        <v>0.14007880041460599</v>
      </c>
      <c r="W8745" s="211">
        <v>0.53796552489547467</v>
      </c>
      <c r="X8745" s="211">
        <v>0.39882086617207335</v>
      </c>
      <c r="Y8745" s="211">
        <v>0.63337556115188987</v>
      </c>
      <c r="Z8745" s="211">
        <v>0.14936902378241165</v>
      </c>
      <c r="AA8745" s="212">
        <v>0.12299030965263028</v>
      </c>
    </row>
    <row r="8746" spans="1:27" x14ac:dyDescent="0.35">
      <c r="A8746" s="210" t="s">
        <v>9422</v>
      </c>
      <c r="B8746" s="217">
        <v>119.38093295836154</v>
      </c>
      <c r="C8746" s="211">
        <v>6.110652992847692E-2</v>
      </c>
      <c r="D8746" s="211">
        <v>0.12705351545363935</v>
      </c>
      <c r="E8746" s="211">
        <v>7.5299164804941018E-2</v>
      </c>
      <c r="F8746" s="211">
        <v>0.11223742989869792</v>
      </c>
      <c r="G8746" s="211">
        <v>0.11988947762618291</v>
      </c>
      <c r="H8746" s="211">
        <v>0.10490596677998525</v>
      </c>
      <c r="I8746" s="211">
        <v>0.5082867258276198</v>
      </c>
      <c r="J8746" s="211">
        <v>0.40966608521183967</v>
      </c>
      <c r="K8746" s="211">
        <v>0.60414092374914274</v>
      </c>
      <c r="L8746" s="211">
        <v>0.28024094861083226</v>
      </c>
      <c r="M8746" s="211">
        <v>9.4069914630911189E-2</v>
      </c>
      <c r="N8746" s="211">
        <v>0.40599067676852563</v>
      </c>
      <c r="O8746" s="211">
        <v>0.74352682514734869</v>
      </c>
      <c r="P8746" s="211">
        <v>6.995173618799537E-2</v>
      </c>
      <c r="Q8746" s="211">
        <v>6.2718911090187374E-2</v>
      </c>
      <c r="R8746" s="211">
        <v>0.49473423520011628</v>
      </c>
      <c r="S8746" s="211">
        <v>0.36785976797601527</v>
      </c>
      <c r="T8746" s="211">
        <v>0.54628802239917529</v>
      </c>
      <c r="U8746" s="211">
        <v>0.46938870801897453</v>
      </c>
      <c r="V8746" s="211">
        <v>7.210916732446071E-2</v>
      </c>
      <c r="W8746" s="211">
        <v>0.50261924995215557</v>
      </c>
      <c r="X8746" s="211">
        <v>0.41792655332346129</v>
      </c>
      <c r="Y8746" s="211">
        <v>0.57840662321820047</v>
      </c>
      <c r="Z8746" s="211">
        <v>0.14328856341089341</v>
      </c>
      <c r="AA8746" s="212">
        <v>0.12419902887392319</v>
      </c>
    </row>
    <row r="8747" spans="1:27" x14ac:dyDescent="0.35">
      <c r="A8747" s="210" t="s">
        <v>9423</v>
      </c>
      <c r="B8747" s="217">
        <v>113.9128015029856</v>
      </c>
      <c r="C8747" s="211">
        <v>5.635880972199666E-2</v>
      </c>
      <c r="D8747" s="211">
        <v>0.12117172819311936</v>
      </c>
      <c r="E8747" s="211">
        <v>7.2684256266902364E-2</v>
      </c>
      <c r="F8747" s="211">
        <v>8.7752613942123303E-2</v>
      </c>
      <c r="G8747" s="211">
        <v>0.12248189109997554</v>
      </c>
      <c r="H8747" s="211">
        <v>0.11743837128576001</v>
      </c>
      <c r="I8747" s="211">
        <v>0.44819066454523238</v>
      </c>
      <c r="J8747" s="211">
        <v>0.3949913976590696</v>
      </c>
      <c r="K8747" s="211">
        <v>0.63076771561599398</v>
      </c>
      <c r="L8747" s="211">
        <v>0.27447798948986846</v>
      </c>
      <c r="M8747" s="211">
        <v>8.1795926574947886E-2</v>
      </c>
      <c r="N8747" s="211">
        <v>0.42299933083853736</v>
      </c>
      <c r="O8747" s="211">
        <v>0.72421842071078146</v>
      </c>
      <c r="P8747" s="211">
        <v>6.8568681402339432E-2</v>
      </c>
      <c r="Q8747" s="211">
        <v>5.6729020910348094E-2</v>
      </c>
      <c r="R8747" s="211">
        <v>0.39386985277147013</v>
      </c>
      <c r="S8747" s="211">
        <v>0.30705676128510273</v>
      </c>
      <c r="T8747" s="211">
        <v>0.61117716700229063</v>
      </c>
      <c r="U8747" s="211">
        <v>0.44789457050543341</v>
      </c>
      <c r="V8747" s="211">
        <v>5.3521838783129189E-2</v>
      </c>
      <c r="W8747" s="211">
        <v>0.61701675176087423</v>
      </c>
      <c r="X8747" s="211">
        <v>0.3761514943175972</v>
      </c>
      <c r="Y8747" s="211">
        <v>0.62244795636241457</v>
      </c>
      <c r="Z8747" s="211">
        <v>0.1467681241084009</v>
      </c>
      <c r="AA8747" s="212">
        <v>0.11774413032608409</v>
      </c>
    </row>
    <row r="8748" spans="1:27" x14ac:dyDescent="0.35">
      <c r="A8748" s="210" t="s">
        <v>9424</v>
      </c>
      <c r="B8748" s="217">
        <v>146.76666708777</v>
      </c>
      <c r="C8748" s="211">
        <v>4.9248809664797465E-2</v>
      </c>
      <c r="D8748" s="211">
        <v>0.13199365919309691</v>
      </c>
      <c r="E8748" s="211">
        <v>7.1177041077146341E-2</v>
      </c>
      <c r="F8748" s="211">
        <v>8.0994415984225659E-2</v>
      </c>
      <c r="G8748" s="211">
        <v>0.1246573242411266</v>
      </c>
      <c r="H8748" s="211">
        <v>0.12412569528898218</v>
      </c>
      <c r="I8748" s="211">
        <v>0.48360261576427671</v>
      </c>
      <c r="J8748" s="211">
        <v>0.44067730238893404</v>
      </c>
      <c r="K8748" s="211">
        <v>0.58342644688882361</v>
      </c>
      <c r="L8748" s="211">
        <v>0.27539386005303951</v>
      </c>
      <c r="M8748" s="211">
        <v>9.7124072365807237E-2</v>
      </c>
      <c r="N8748" s="211">
        <v>0.36830727102978505</v>
      </c>
      <c r="O8748" s="211">
        <v>0.65123921582454092</v>
      </c>
      <c r="P8748" s="211">
        <v>7.0793046217369399E-2</v>
      </c>
      <c r="Q8748" s="211">
        <v>7.8419703047072464E-2</v>
      </c>
      <c r="R8748" s="211">
        <v>0.4291498629805966</v>
      </c>
      <c r="S8748" s="211">
        <v>0.29699063498263906</v>
      </c>
      <c r="T8748" s="211">
        <v>0.56549315726789495</v>
      </c>
      <c r="U8748" s="211">
        <v>0.45174533297999059</v>
      </c>
      <c r="V8748" s="211">
        <v>9.459849874822987E-2</v>
      </c>
      <c r="W8748" s="211">
        <v>0.55935566702468309</v>
      </c>
      <c r="X8748" s="211">
        <v>0.2274258840746394</v>
      </c>
      <c r="Y8748" s="211">
        <v>0.68315307045012019</v>
      </c>
      <c r="Z8748" s="211">
        <v>0.14902818801335865</v>
      </c>
      <c r="AA8748" s="212">
        <v>0.11303713215680397</v>
      </c>
    </row>
    <row r="8749" spans="1:27" x14ac:dyDescent="0.35">
      <c r="A8749" s="210" t="s">
        <v>9425</v>
      </c>
      <c r="B8749" s="217">
        <v>127.67636479071086</v>
      </c>
      <c r="C8749" s="211">
        <v>6.9973563536450609E-2</v>
      </c>
      <c r="D8749" s="211">
        <v>0.12741304054855906</v>
      </c>
      <c r="E8749" s="211">
        <v>7.7631155324798529E-2</v>
      </c>
      <c r="F8749" s="211">
        <v>0.10252485656578809</v>
      </c>
      <c r="G8749" s="211">
        <v>0.12226800080390579</v>
      </c>
      <c r="H8749" s="211">
        <v>0.12157032520647278</v>
      </c>
      <c r="I8749" s="211">
        <v>0.45922992506698918</v>
      </c>
      <c r="J8749" s="211">
        <v>0.44694480831861416</v>
      </c>
      <c r="K8749" s="211">
        <v>0.60903780262032126</v>
      </c>
      <c r="L8749" s="211">
        <v>0.27859843203528001</v>
      </c>
      <c r="M8749" s="211">
        <v>0.1074769666408761</v>
      </c>
      <c r="N8749" s="211">
        <v>0.41360669093655988</v>
      </c>
      <c r="O8749" s="211">
        <v>0.76461530015931067</v>
      </c>
      <c r="P8749" s="211">
        <v>6.9373479168336027E-2</v>
      </c>
      <c r="Q8749" s="211">
        <v>7.2169604492580405E-2</v>
      </c>
      <c r="R8749" s="211">
        <v>0.40145502145513245</v>
      </c>
      <c r="S8749" s="211">
        <v>0.38241821899924455</v>
      </c>
      <c r="T8749" s="211">
        <v>0.52684346216932953</v>
      </c>
      <c r="U8749" s="211">
        <v>0.39052345479841583</v>
      </c>
      <c r="V8749" s="211">
        <v>0.1003466336841521</v>
      </c>
      <c r="W8749" s="211">
        <v>0.58540426503928855</v>
      </c>
      <c r="X8749" s="211">
        <v>0.26243839120712897</v>
      </c>
      <c r="Y8749" s="211">
        <v>0.55938925132806949</v>
      </c>
      <c r="Z8749" s="211">
        <v>0.14502414866283217</v>
      </c>
      <c r="AA8749" s="212">
        <v>0.12438147243903834</v>
      </c>
    </row>
    <row r="8750" spans="1:27" x14ac:dyDescent="0.35">
      <c r="A8750" s="210" t="s">
        <v>9426</v>
      </c>
      <c r="B8750" s="217">
        <v>122.4188305059466</v>
      </c>
      <c r="C8750" s="211">
        <v>7.6161438123948377E-2</v>
      </c>
      <c r="D8750" s="211">
        <v>0.11773072846629359</v>
      </c>
      <c r="E8750" s="211">
        <v>7.6986902276332883E-2</v>
      </c>
      <c r="F8750" s="211">
        <v>9.7964858448517614E-2</v>
      </c>
      <c r="G8750" s="211">
        <v>0.11951260039311423</v>
      </c>
      <c r="H8750" s="211">
        <v>0.11996654392593242</v>
      </c>
      <c r="I8750" s="211">
        <v>0.41873457431886785</v>
      </c>
      <c r="J8750" s="211">
        <v>0.46918764140617736</v>
      </c>
      <c r="K8750" s="211">
        <v>0.60894134950117895</v>
      </c>
      <c r="L8750" s="211">
        <v>0.27351068433958386</v>
      </c>
      <c r="M8750" s="211">
        <v>9.1541288078582639E-2</v>
      </c>
      <c r="N8750" s="211">
        <v>0.38818438735379091</v>
      </c>
      <c r="O8750" s="211">
        <v>0.75188340908936113</v>
      </c>
      <c r="P8750" s="211">
        <v>6.931701401162009E-2</v>
      </c>
      <c r="Q8750" s="211">
        <v>6.6193909775573836E-2</v>
      </c>
      <c r="R8750" s="211">
        <v>0.46024505599726589</v>
      </c>
      <c r="S8750" s="211">
        <v>0.2986583269546933</v>
      </c>
      <c r="T8750" s="211">
        <v>0.56923527773301408</v>
      </c>
      <c r="U8750" s="211">
        <v>0.5600811871920589</v>
      </c>
      <c r="V8750" s="211">
        <v>6.9843636990918528E-2</v>
      </c>
      <c r="W8750" s="211">
        <v>0.60087608030636686</v>
      </c>
      <c r="X8750" s="211">
        <v>0.38971080106429057</v>
      </c>
      <c r="Y8750" s="211">
        <v>0.55334846712434538</v>
      </c>
      <c r="Z8750" s="211">
        <v>0.14212349783707406</v>
      </c>
      <c r="AA8750" s="212">
        <v>0.1232401343174349</v>
      </c>
    </row>
    <row r="8751" spans="1:27" x14ac:dyDescent="0.35">
      <c r="A8751" s="210" t="s">
        <v>9427</v>
      </c>
      <c r="B8751" s="217">
        <v>131.26569938107454</v>
      </c>
      <c r="C8751" s="211">
        <v>5.5180437916705016E-2</v>
      </c>
      <c r="D8751" s="211">
        <v>0.12467343423006325</v>
      </c>
      <c r="E8751" s="211">
        <v>8.0956016293907251E-2</v>
      </c>
      <c r="F8751" s="211">
        <v>0.12034120752750221</v>
      </c>
      <c r="G8751" s="211">
        <v>0.11757000719254827</v>
      </c>
      <c r="H8751" s="211">
        <v>0.11932102732736853</v>
      </c>
      <c r="I8751" s="211">
        <v>0.46891083150546209</v>
      </c>
      <c r="J8751" s="211">
        <v>0.44925010097300139</v>
      </c>
      <c r="K8751" s="211">
        <v>0.61614384154368318</v>
      </c>
      <c r="L8751" s="211">
        <v>0.26804544953219117</v>
      </c>
      <c r="M8751" s="211">
        <v>9.9252887897347125E-2</v>
      </c>
      <c r="N8751" s="211">
        <v>0.48617748750327616</v>
      </c>
      <c r="O8751" s="211">
        <v>0.67746167171254912</v>
      </c>
      <c r="P8751" s="211">
        <v>6.611747915418123E-2</v>
      </c>
      <c r="Q8751" s="211">
        <v>7.8936798571934877E-2</v>
      </c>
      <c r="R8751" s="211">
        <v>0.4434320147938049</v>
      </c>
      <c r="S8751" s="211">
        <v>0.30026065673877878</v>
      </c>
      <c r="T8751" s="211">
        <v>0.56559977090224134</v>
      </c>
      <c r="U8751" s="211">
        <v>0.30623444174937964</v>
      </c>
      <c r="V8751" s="211">
        <v>0.10755475513224529</v>
      </c>
      <c r="W8751" s="211">
        <v>0.58293423781954912</v>
      </c>
      <c r="X8751" s="211">
        <v>0.32290350937865558</v>
      </c>
      <c r="Y8751" s="211">
        <v>0.70509674067611583</v>
      </c>
      <c r="Z8751" s="211">
        <v>0.14939675641929162</v>
      </c>
      <c r="AA8751" s="212">
        <v>0.12089537524819047</v>
      </c>
    </row>
    <row r="8752" spans="1:27" x14ac:dyDescent="0.35">
      <c r="A8752" s="210" t="s">
        <v>9428</v>
      </c>
      <c r="B8752" s="217">
        <v>133.18468372996904</v>
      </c>
      <c r="C8752" s="211">
        <v>6.7894240883333623E-2</v>
      </c>
      <c r="D8752" s="211">
        <v>0.1131144711148071</v>
      </c>
      <c r="E8752" s="211">
        <v>7.721419218562077E-2</v>
      </c>
      <c r="F8752" s="211">
        <v>7.8370755531529501E-2</v>
      </c>
      <c r="G8752" s="211">
        <v>0.11998437874490765</v>
      </c>
      <c r="H8752" s="211">
        <v>0.12417964220463414</v>
      </c>
      <c r="I8752" s="211">
        <v>0.51903197891271113</v>
      </c>
      <c r="J8752" s="211">
        <v>0.43941373230532482</v>
      </c>
      <c r="K8752" s="211">
        <v>0.6213072255065003</v>
      </c>
      <c r="L8752" s="211">
        <v>0.26610261598248436</v>
      </c>
      <c r="M8752" s="211">
        <v>0.11588702188743091</v>
      </c>
      <c r="N8752" s="211">
        <v>0.34739934181952759</v>
      </c>
      <c r="O8752" s="211">
        <v>0.72456777142508488</v>
      </c>
      <c r="P8752" s="211">
        <v>6.4060948438822957E-2</v>
      </c>
      <c r="Q8752" s="211">
        <v>0.11930864934464747</v>
      </c>
      <c r="R8752" s="211">
        <v>0.4146731878318517</v>
      </c>
      <c r="S8752" s="211">
        <v>0.28871812085262655</v>
      </c>
      <c r="T8752" s="211">
        <v>0.53566840349577549</v>
      </c>
      <c r="U8752" s="211">
        <v>0.3627644139357758</v>
      </c>
      <c r="V8752" s="211">
        <v>9.374235542861728E-2</v>
      </c>
      <c r="W8752" s="211">
        <v>0.54927159288086791</v>
      </c>
      <c r="X8752" s="211">
        <v>0.33583132754260242</v>
      </c>
      <c r="Y8752" s="211">
        <v>0.70892894139882279</v>
      </c>
      <c r="Z8752" s="211">
        <v>0.14932108889264536</v>
      </c>
      <c r="AA8752" s="212">
        <v>0.11842476551579006</v>
      </c>
    </row>
    <row r="8753" spans="1:27" x14ac:dyDescent="0.35">
      <c r="A8753" s="210" t="s">
        <v>9429</v>
      </c>
      <c r="B8753" s="217">
        <v>132.97511245212218</v>
      </c>
      <c r="C8753" s="211">
        <v>6.036845299663228E-2</v>
      </c>
      <c r="D8753" s="211">
        <v>0.1239713758803327</v>
      </c>
      <c r="E8753" s="211">
        <v>7.5341509572098397E-2</v>
      </c>
      <c r="F8753" s="211">
        <v>9.8136295671105836E-2</v>
      </c>
      <c r="G8753" s="211">
        <v>0.1192156394668982</v>
      </c>
      <c r="H8753" s="211">
        <v>0.11848106915245731</v>
      </c>
      <c r="I8753" s="211">
        <v>0.51083776032343142</v>
      </c>
      <c r="J8753" s="211">
        <v>0.46317339943579422</v>
      </c>
      <c r="K8753" s="211">
        <v>0.53675066848837505</v>
      </c>
      <c r="L8753" s="211">
        <v>0.27034887214473441</v>
      </c>
      <c r="M8753" s="211">
        <v>9.1611413745365453E-2</v>
      </c>
      <c r="N8753" s="211">
        <v>0.45879596367034081</v>
      </c>
      <c r="O8753" s="211">
        <v>0.57832189451633842</v>
      </c>
      <c r="P8753" s="211">
        <v>6.4802063487407843E-2</v>
      </c>
      <c r="Q8753" s="211">
        <v>5.1162538061679294E-2</v>
      </c>
      <c r="R8753" s="211">
        <v>0.35634469987040718</v>
      </c>
      <c r="S8753" s="211">
        <v>0.28303923462011937</v>
      </c>
      <c r="T8753" s="211">
        <v>0.51616004646147273</v>
      </c>
      <c r="U8753" s="211">
        <v>0.40389677382494854</v>
      </c>
      <c r="V8753" s="211">
        <v>0.16395458869335888</v>
      </c>
      <c r="W8753" s="211">
        <v>0.52329323696645669</v>
      </c>
      <c r="X8753" s="211">
        <v>0.2860612508757982</v>
      </c>
      <c r="Y8753" s="211">
        <v>0.62277935210250468</v>
      </c>
      <c r="Z8753" s="211">
        <v>0.14665839262557306</v>
      </c>
      <c r="AA8753" s="212">
        <v>0.12191880787961751</v>
      </c>
    </row>
    <row r="8754" spans="1:27" x14ac:dyDescent="0.35">
      <c r="A8754" s="210" t="s">
        <v>9430</v>
      </c>
      <c r="B8754" s="217">
        <v>140.28831751009551</v>
      </c>
      <c r="C8754" s="211">
        <v>7.700811053375628E-2</v>
      </c>
      <c r="D8754" s="211">
        <v>0.12998848423373033</v>
      </c>
      <c r="E8754" s="211">
        <v>8.3039613978174373E-2</v>
      </c>
      <c r="F8754" s="211">
        <v>0.11062375642344725</v>
      </c>
      <c r="G8754" s="211">
        <v>0.11728650732453956</v>
      </c>
      <c r="H8754" s="211">
        <v>0.10229593778826636</v>
      </c>
      <c r="I8754" s="211">
        <v>0.45952064537729959</v>
      </c>
      <c r="J8754" s="211">
        <v>0.47241992596576254</v>
      </c>
      <c r="K8754" s="211">
        <v>0.61273389577792303</v>
      </c>
      <c r="L8754" s="211">
        <v>0.27172231698695698</v>
      </c>
      <c r="M8754" s="211">
        <v>8.3546163471807808E-2</v>
      </c>
      <c r="N8754" s="211">
        <v>0.54897202736048389</v>
      </c>
      <c r="O8754" s="211">
        <v>0.68442909449129663</v>
      </c>
      <c r="P8754" s="211">
        <v>6.8125273172896156E-2</v>
      </c>
      <c r="Q8754" s="211">
        <v>9.1553179578648849E-2</v>
      </c>
      <c r="R8754" s="211">
        <v>0.44443655067472043</v>
      </c>
      <c r="S8754" s="211">
        <v>0.2614390653065477</v>
      </c>
      <c r="T8754" s="211">
        <v>0.54513778034906069</v>
      </c>
      <c r="U8754" s="211">
        <v>0.41517179141725119</v>
      </c>
      <c r="V8754" s="211">
        <v>7.8060174398081231E-2</v>
      </c>
      <c r="W8754" s="211">
        <v>0.57046151069902262</v>
      </c>
      <c r="X8754" s="211">
        <v>0.36640841122626283</v>
      </c>
      <c r="Y8754" s="211">
        <v>0.70565951875171096</v>
      </c>
      <c r="Z8754" s="211">
        <v>0.1440727446654608</v>
      </c>
      <c r="AA8754" s="212">
        <v>0.11613105945625463</v>
      </c>
    </row>
    <row r="8755" spans="1:27" x14ac:dyDescent="0.35">
      <c r="A8755" s="210" t="s">
        <v>9431</v>
      </c>
      <c r="B8755" s="217">
        <v>126.82926072006406</v>
      </c>
      <c r="C8755" s="211">
        <v>7.9691744361642156E-2</v>
      </c>
      <c r="D8755" s="211">
        <v>0.12900315605901819</v>
      </c>
      <c r="E8755" s="211">
        <v>6.7083794338101174E-2</v>
      </c>
      <c r="F8755" s="211">
        <v>7.061982414194265E-2</v>
      </c>
      <c r="G8755" s="211">
        <v>0.1140742074996042</v>
      </c>
      <c r="H8755" s="211">
        <v>0.10572629956877162</v>
      </c>
      <c r="I8755" s="211">
        <v>0.4288719739054862</v>
      </c>
      <c r="J8755" s="211">
        <v>0.45699076277945999</v>
      </c>
      <c r="K8755" s="211">
        <v>0.61865454107147744</v>
      </c>
      <c r="L8755" s="211">
        <v>0.28112789306829461</v>
      </c>
      <c r="M8755" s="211">
        <v>9.0338182488007082E-2</v>
      </c>
      <c r="N8755" s="211">
        <v>0.5695996915837509</v>
      </c>
      <c r="O8755" s="211">
        <v>0.76744406450186575</v>
      </c>
      <c r="P8755" s="211">
        <v>6.8143112083558083E-2</v>
      </c>
      <c r="Q8755" s="211">
        <v>0.10281632915744329</v>
      </c>
      <c r="R8755" s="211">
        <v>0.46281847336428039</v>
      </c>
      <c r="S8755" s="211">
        <v>0.30652496177512023</v>
      </c>
      <c r="T8755" s="211">
        <v>0.51795322159722279</v>
      </c>
      <c r="U8755" s="211">
        <v>0.3962475468957487</v>
      </c>
      <c r="V8755" s="211">
        <v>8.0222230951234583E-2</v>
      </c>
      <c r="W8755" s="211">
        <v>0.56795793839084707</v>
      </c>
      <c r="X8755" s="211">
        <v>0.32108820521645587</v>
      </c>
      <c r="Y8755" s="211">
        <v>0.64180550050058771</v>
      </c>
      <c r="Z8755" s="211">
        <v>0.14698529749027955</v>
      </c>
      <c r="AA8755" s="212">
        <v>0.12071921229819206</v>
      </c>
    </row>
    <row r="8756" spans="1:27" x14ac:dyDescent="0.35">
      <c r="A8756" s="210" t="s">
        <v>9432</v>
      </c>
      <c r="B8756" s="217">
        <v>165.90569515899102</v>
      </c>
      <c r="C8756" s="211">
        <v>5.646301174064413E-2</v>
      </c>
      <c r="D8756" s="211">
        <v>0.12670915917536502</v>
      </c>
      <c r="E8756" s="211">
        <v>7.3906998177272018E-2</v>
      </c>
      <c r="F8756" s="211">
        <v>9.2045246905655229E-2</v>
      </c>
      <c r="G8756" s="211">
        <v>0.12135281499640704</v>
      </c>
      <c r="H8756" s="211">
        <v>0.11276388079797529</v>
      </c>
      <c r="I8756" s="211">
        <v>0.44892462577278902</v>
      </c>
      <c r="J8756" s="211">
        <v>0.4379008499524466</v>
      </c>
      <c r="K8756" s="211">
        <v>0.6476230353540976</v>
      </c>
      <c r="L8756" s="211">
        <v>0.27575764460702074</v>
      </c>
      <c r="M8756" s="211">
        <v>8.7520532586268129E-2</v>
      </c>
      <c r="N8756" s="211">
        <v>0.40312411025702954</v>
      </c>
      <c r="O8756" s="211">
        <v>0.63950681645403862</v>
      </c>
      <c r="P8756" s="211">
        <v>6.718820529523882E-2</v>
      </c>
      <c r="Q8756" s="211">
        <v>7.7556083695639211E-2</v>
      </c>
      <c r="R8756" s="211">
        <v>0.45007668554474062</v>
      </c>
      <c r="S8756" s="211">
        <v>0.3176713088273484</v>
      </c>
      <c r="T8756" s="211">
        <v>0.52898080232025957</v>
      </c>
      <c r="U8756" s="211">
        <v>0.42114007260305286</v>
      </c>
      <c r="V8756" s="211">
        <v>0.17677085292223402</v>
      </c>
      <c r="W8756" s="211">
        <v>0.55013952468059535</v>
      </c>
      <c r="X8756" s="211">
        <v>0.40793595476056121</v>
      </c>
      <c r="Y8756" s="211">
        <v>0.71190961690954802</v>
      </c>
      <c r="Z8756" s="211">
        <v>0.14891371242550933</v>
      </c>
      <c r="AA8756" s="212">
        <v>0.11958834945329469</v>
      </c>
    </row>
    <row r="8757" spans="1:27" x14ac:dyDescent="0.35">
      <c r="A8757" s="210" t="s">
        <v>9433</v>
      </c>
      <c r="B8757" s="217">
        <v>159.21628081931101</v>
      </c>
      <c r="C8757" s="211">
        <v>6.8662133980901624E-2</v>
      </c>
      <c r="D8757" s="211">
        <v>0.12615268087855341</v>
      </c>
      <c r="E8757" s="211">
        <v>8.0653182842007551E-2</v>
      </c>
      <c r="F8757" s="211">
        <v>0.11794855052966786</v>
      </c>
      <c r="G8757" s="211">
        <v>0.1201806530695462</v>
      </c>
      <c r="H8757" s="211">
        <v>0.11530415511099545</v>
      </c>
      <c r="I8757" s="211">
        <v>0.51084279984938386</v>
      </c>
      <c r="J8757" s="211">
        <v>0.40566844221377257</v>
      </c>
      <c r="K8757" s="211">
        <v>0.63149896848585796</v>
      </c>
      <c r="L8757" s="211">
        <v>0.27988125313107093</v>
      </c>
      <c r="M8757" s="211">
        <v>8.9009655919604136E-2</v>
      </c>
      <c r="N8757" s="211">
        <v>0.43722820049396904</v>
      </c>
      <c r="O8757" s="211">
        <v>0.64741979345199963</v>
      </c>
      <c r="P8757" s="211">
        <v>6.7628979660778882E-2</v>
      </c>
      <c r="Q8757" s="211">
        <v>8.5355777400866348E-2</v>
      </c>
      <c r="R8757" s="211">
        <v>0.47685003171947904</v>
      </c>
      <c r="S8757" s="211">
        <v>0.29267354338093005</v>
      </c>
      <c r="T8757" s="211">
        <v>0.59649843335620534</v>
      </c>
      <c r="U8757" s="211">
        <v>0.42335207080832582</v>
      </c>
      <c r="V8757" s="211">
        <v>0.1205018356435771</v>
      </c>
      <c r="W8757" s="211">
        <v>0.63254523166557919</v>
      </c>
      <c r="X8757" s="211">
        <v>0.39818659300257397</v>
      </c>
      <c r="Y8757" s="211">
        <v>0.72525051703071597</v>
      </c>
      <c r="Z8757" s="211">
        <v>0.14092437004483666</v>
      </c>
      <c r="AA8757" s="212">
        <v>0.11556201270289741</v>
      </c>
    </row>
    <row r="8758" spans="1:27" x14ac:dyDescent="0.35">
      <c r="A8758" s="210" t="s">
        <v>9434</v>
      </c>
      <c r="B8758" s="217">
        <v>136.77677509182826</v>
      </c>
      <c r="C8758" s="211">
        <v>5.8330880826069652E-2</v>
      </c>
      <c r="D8758" s="211">
        <v>0.12678967976934646</v>
      </c>
      <c r="E8758" s="211">
        <v>8.6265023129570892E-2</v>
      </c>
      <c r="F8758" s="211">
        <v>9.2999863753356268E-2</v>
      </c>
      <c r="G8758" s="211">
        <v>0.12078927714770178</v>
      </c>
      <c r="H8758" s="211">
        <v>0.11543359004074055</v>
      </c>
      <c r="I8758" s="211">
        <v>0.49576822818135358</v>
      </c>
      <c r="J8758" s="211">
        <v>0.3911973718097092</v>
      </c>
      <c r="K8758" s="211">
        <v>0.62961877914597597</v>
      </c>
      <c r="L8758" s="211">
        <v>0.27460201661972133</v>
      </c>
      <c r="M8758" s="211">
        <v>8.3785109224492199E-2</v>
      </c>
      <c r="N8758" s="211">
        <v>0.3875361361156765</v>
      </c>
      <c r="O8758" s="211">
        <v>0.73025250757710536</v>
      </c>
      <c r="P8758" s="211">
        <v>6.3276529081412292E-2</v>
      </c>
      <c r="Q8758" s="211">
        <v>0.12176428258255526</v>
      </c>
      <c r="R8758" s="211">
        <v>0.45854781959668545</v>
      </c>
      <c r="S8758" s="211">
        <v>0.38737794588610475</v>
      </c>
      <c r="T8758" s="211">
        <v>0.53769426796264674</v>
      </c>
      <c r="U8758" s="211">
        <v>0.35371088306108245</v>
      </c>
      <c r="V8758" s="211">
        <v>0.158459310086392</v>
      </c>
      <c r="W8758" s="211">
        <v>0.58348579915860332</v>
      </c>
      <c r="X8758" s="211">
        <v>0.34958079266536912</v>
      </c>
      <c r="Y8758" s="211">
        <v>0.54556699681507081</v>
      </c>
      <c r="Z8758" s="211">
        <v>0.14936776900776386</v>
      </c>
      <c r="AA8758" s="212">
        <v>0.11853668620371327</v>
      </c>
    </row>
    <row r="8759" spans="1:27" x14ac:dyDescent="0.35">
      <c r="A8759" s="210" t="s">
        <v>9435</v>
      </c>
      <c r="B8759" s="217">
        <v>183.9102040334875</v>
      </c>
      <c r="C8759" s="211">
        <v>5.7637686218613975E-2</v>
      </c>
      <c r="D8759" s="211">
        <v>0.13098525335694677</v>
      </c>
      <c r="E8759" s="211">
        <v>7.8152011381594125E-2</v>
      </c>
      <c r="F8759" s="211">
        <v>0.10188345453266021</v>
      </c>
      <c r="G8759" s="211">
        <v>0.11811614240657442</v>
      </c>
      <c r="H8759" s="211">
        <v>0.12719246997110351</v>
      </c>
      <c r="I8759" s="211">
        <v>0.49590753154789741</v>
      </c>
      <c r="J8759" s="211">
        <v>0.4733474352400166</v>
      </c>
      <c r="K8759" s="211">
        <v>0.61375932081366069</v>
      </c>
      <c r="L8759" s="211">
        <v>0.27058995626846405</v>
      </c>
      <c r="M8759" s="211">
        <v>0.11717682462506723</v>
      </c>
      <c r="N8759" s="211">
        <v>0.47762492277964835</v>
      </c>
      <c r="O8759" s="211">
        <v>0.7399879705013046</v>
      </c>
      <c r="P8759" s="211">
        <v>7.057507544688893E-2</v>
      </c>
      <c r="Q8759" s="211">
        <v>7.7704149524104107E-2</v>
      </c>
      <c r="R8759" s="211">
        <v>0.46726559975783954</v>
      </c>
      <c r="S8759" s="211">
        <v>0.32195378185101575</v>
      </c>
      <c r="T8759" s="211">
        <v>0.54142175740717091</v>
      </c>
      <c r="U8759" s="211">
        <v>0.42896098856122622</v>
      </c>
      <c r="V8759" s="211">
        <v>0.13704890674631665</v>
      </c>
      <c r="W8759" s="211">
        <v>0.53729917349757506</v>
      </c>
      <c r="X8759" s="211">
        <v>0.34232769031506149</v>
      </c>
      <c r="Y8759" s="211">
        <v>0.67261534439742066</v>
      </c>
      <c r="Z8759" s="211">
        <v>0.14972873704458117</v>
      </c>
      <c r="AA8759" s="212">
        <v>0.11732595331983228</v>
      </c>
    </row>
    <row r="8760" spans="1:27" x14ac:dyDescent="0.35">
      <c r="A8760" s="210" t="s">
        <v>9436</v>
      </c>
      <c r="B8760" s="217">
        <v>136.2764683910159</v>
      </c>
      <c r="C8760" s="211">
        <v>5.3964219951576534E-2</v>
      </c>
      <c r="D8760" s="211">
        <v>0.12504894306272077</v>
      </c>
      <c r="E8760" s="211">
        <v>8.3540583594566939E-2</v>
      </c>
      <c r="F8760" s="211">
        <v>0.10098068060807477</v>
      </c>
      <c r="G8760" s="211">
        <v>0.12192314967553353</v>
      </c>
      <c r="H8760" s="211">
        <v>0.11600862864232542</v>
      </c>
      <c r="I8760" s="211">
        <v>0.52416304621994703</v>
      </c>
      <c r="J8760" s="211">
        <v>0.41294533283599971</v>
      </c>
      <c r="K8760" s="211">
        <v>0.56046840169487866</v>
      </c>
      <c r="L8760" s="211">
        <v>0.2737431126797979</v>
      </c>
      <c r="M8760" s="211">
        <v>9.2381014944843354E-2</v>
      </c>
      <c r="N8760" s="211">
        <v>0.4581864099503089</v>
      </c>
      <c r="O8760" s="211">
        <v>0.77743599793480422</v>
      </c>
      <c r="P8760" s="211">
        <v>6.7456474786841802E-2</v>
      </c>
      <c r="Q8760" s="211">
        <v>0.16246804325927003</v>
      </c>
      <c r="R8760" s="211">
        <v>0.43692013876519092</v>
      </c>
      <c r="S8760" s="211">
        <v>0.32235037120711713</v>
      </c>
      <c r="T8760" s="211">
        <v>0.51831931745998083</v>
      </c>
      <c r="U8760" s="211">
        <v>0.44025375924317667</v>
      </c>
      <c r="V8760" s="211">
        <v>8.4126215976538646E-2</v>
      </c>
      <c r="W8760" s="211">
        <v>0.58234833128047625</v>
      </c>
      <c r="X8760" s="211">
        <v>0.36969204013059648</v>
      </c>
      <c r="Y8760" s="211">
        <v>0.6965293969984474</v>
      </c>
      <c r="Z8760" s="211">
        <v>0.14998051309650948</v>
      </c>
      <c r="AA8760" s="212">
        <v>0.12105255343360131</v>
      </c>
    </row>
    <row r="8761" spans="1:27" x14ac:dyDescent="0.35">
      <c r="A8761" s="210" t="s">
        <v>9437</v>
      </c>
      <c r="B8761" s="217">
        <v>110.51567305639257</v>
      </c>
      <c r="C8761" s="211">
        <v>5.4881313268913635E-2</v>
      </c>
      <c r="D8761" s="211">
        <v>0.12936242169998668</v>
      </c>
      <c r="E8761" s="211">
        <v>8.6841663080416839E-2</v>
      </c>
      <c r="F8761" s="211">
        <v>7.3216008023590004E-2</v>
      </c>
      <c r="G8761" s="211">
        <v>0.12320667008102271</v>
      </c>
      <c r="H8761" s="211">
        <v>0.12264144821342166</v>
      </c>
      <c r="I8761" s="211">
        <v>0.48225018983385715</v>
      </c>
      <c r="J8761" s="211">
        <v>0.4532704958149244</v>
      </c>
      <c r="K8761" s="211">
        <v>0.64752032000548143</v>
      </c>
      <c r="L8761" s="211">
        <v>0.27245839910414105</v>
      </c>
      <c r="M8761" s="211">
        <v>8.4507731529499266E-2</v>
      </c>
      <c r="N8761" s="211">
        <v>0.42675932469058397</v>
      </c>
      <c r="O8761" s="211">
        <v>0.59119397549033248</v>
      </c>
      <c r="P8761" s="211">
        <v>6.4294991463078113E-2</v>
      </c>
      <c r="Q8761" s="211">
        <v>5.4986466441938983E-2</v>
      </c>
      <c r="R8761" s="211">
        <v>0.46038620284791737</v>
      </c>
      <c r="S8761" s="211">
        <v>0.34477507611008879</v>
      </c>
      <c r="T8761" s="211">
        <v>0.55888095210872457</v>
      </c>
      <c r="U8761" s="211">
        <v>0.35999939835817801</v>
      </c>
      <c r="V8761" s="211">
        <v>6.23666839801994E-2</v>
      </c>
      <c r="W8761" s="211">
        <v>0.55308671386178065</v>
      </c>
      <c r="X8761" s="211">
        <v>0.4107005835534101</v>
      </c>
      <c r="Y8761" s="211">
        <v>0.68105134630817221</v>
      </c>
      <c r="Z8761" s="211">
        <v>0.14906821409883581</v>
      </c>
      <c r="AA8761" s="212">
        <v>0.12087336787688026</v>
      </c>
    </row>
    <row r="8762" spans="1:27" x14ac:dyDescent="0.35">
      <c r="A8762" s="210" t="s">
        <v>9438</v>
      </c>
      <c r="B8762" s="217">
        <v>143.82499326897391</v>
      </c>
      <c r="C8762" s="211">
        <v>5.5015022132624741E-2</v>
      </c>
      <c r="D8762" s="211">
        <v>0.12658328049256634</v>
      </c>
      <c r="E8762" s="211">
        <v>8.2316986801960951E-2</v>
      </c>
      <c r="F8762" s="211">
        <v>0.10591966747798967</v>
      </c>
      <c r="G8762" s="211">
        <v>0.11667146348616762</v>
      </c>
      <c r="H8762" s="211">
        <v>0.1272625634222454</v>
      </c>
      <c r="I8762" s="211">
        <v>0.48670627312732956</v>
      </c>
      <c r="J8762" s="211">
        <v>0.42593404960019832</v>
      </c>
      <c r="K8762" s="211">
        <v>0.59797247730407654</v>
      </c>
      <c r="L8762" s="211">
        <v>0.27487164992039154</v>
      </c>
      <c r="M8762" s="211">
        <v>8.6021358856248828E-2</v>
      </c>
      <c r="N8762" s="211">
        <v>0.52081169522164783</v>
      </c>
      <c r="O8762" s="211">
        <v>0.67000085007268084</v>
      </c>
      <c r="P8762" s="211">
        <v>6.5903988977260658E-2</v>
      </c>
      <c r="Q8762" s="211">
        <v>9.1229274026855253E-2</v>
      </c>
      <c r="R8762" s="211">
        <v>0.42109465904771154</v>
      </c>
      <c r="S8762" s="211">
        <v>0.32842197861863764</v>
      </c>
      <c r="T8762" s="211">
        <v>0.6184844257634633</v>
      </c>
      <c r="U8762" s="211">
        <v>0.46049214538139499</v>
      </c>
      <c r="V8762" s="211">
        <v>0.1401385979897819</v>
      </c>
      <c r="W8762" s="211">
        <v>0.47455689448545235</v>
      </c>
      <c r="X8762" s="211">
        <v>0.27684735967037355</v>
      </c>
      <c r="Y8762" s="211">
        <v>0.61258344205657345</v>
      </c>
      <c r="Z8762" s="211">
        <v>0.1391627305744958</v>
      </c>
      <c r="AA8762" s="212">
        <v>0.12598939465542502</v>
      </c>
    </row>
    <row r="8763" spans="1:27" x14ac:dyDescent="0.35">
      <c r="A8763" s="210" t="s">
        <v>9439</v>
      </c>
      <c r="B8763" s="217">
        <v>120.98457970419206</v>
      </c>
      <c r="C8763" s="211">
        <v>7.8768907185244208E-2</v>
      </c>
      <c r="D8763" s="211">
        <v>0.13041462982351693</v>
      </c>
      <c r="E8763" s="211">
        <v>7.9192348062075105E-2</v>
      </c>
      <c r="F8763" s="211">
        <v>9.1144650704896149E-2</v>
      </c>
      <c r="G8763" s="211">
        <v>0.12534730860477947</v>
      </c>
      <c r="H8763" s="211">
        <v>0.12053233452576527</v>
      </c>
      <c r="I8763" s="211">
        <v>0.52042339979298802</v>
      </c>
      <c r="J8763" s="211">
        <v>0.45119573394992796</v>
      </c>
      <c r="K8763" s="211">
        <v>0.57774542429022924</v>
      </c>
      <c r="L8763" s="211">
        <v>0.27190642738286019</v>
      </c>
      <c r="M8763" s="211">
        <v>9.8956155462628176E-2</v>
      </c>
      <c r="N8763" s="211">
        <v>0.48450550759755795</v>
      </c>
      <c r="O8763" s="211">
        <v>0.70634944690983414</v>
      </c>
      <c r="P8763" s="211">
        <v>6.5042519663322793E-2</v>
      </c>
      <c r="Q8763" s="211">
        <v>6.6014390387605773E-2</v>
      </c>
      <c r="R8763" s="211">
        <v>0.38522805351440081</v>
      </c>
      <c r="S8763" s="211">
        <v>0.39827082431960625</v>
      </c>
      <c r="T8763" s="211">
        <v>0.51040627127791238</v>
      </c>
      <c r="U8763" s="211">
        <v>0.41194041766852096</v>
      </c>
      <c r="V8763" s="211">
        <v>6.2627505743018952E-2</v>
      </c>
      <c r="W8763" s="211">
        <v>0.47675634724399529</v>
      </c>
      <c r="X8763" s="211">
        <v>0.30607155271520314</v>
      </c>
      <c r="Y8763" s="211">
        <v>0.63087748411496536</v>
      </c>
      <c r="Z8763" s="211">
        <v>0.1476376943581042</v>
      </c>
      <c r="AA8763" s="212">
        <v>0.11572495513238534</v>
      </c>
    </row>
    <row r="8764" spans="1:27" x14ac:dyDescent="0.35">
      <c r="A8764" s="210" t="s">
        <v>9440</v>
      </c>
      <c r="B8764" s="217">
        <v>110.06966852883889</v>
      </c>
      <c r="C8764" s="211">
        <v>5.1171544243630004E-2</v>
      </c>
      <c r="D8764" s="211">
        <v>0.12874960270831587</v>
      </c>
      <c r="E8764" s="211">
        <v>7.8717504282556E-2</v>
      </c>
      <c r="F8764" s="211">
        <v>0.10453868103567142</v>
      </c>
      <c r="G8764" s="211">
        <v>0.11942265278910776</v>
      </c>
      <c r="H8764" s="211">
        <v>0.10589953123564741</v>
      </c>
      <c r="I8764" s="211">
        <v>0.43374919597517164</v>
      </c>
      <c r="J8764" s="211">
        <v>0.46227946775597895</v>
      </c>
      <c r="K8764" s="211">
        <v>0.54558743550694944</v>
      </c>
      <c r="L8764" s="211">
        <v>0.27524752692848248</v>
      </c>
      <c r="M8764" s="211">
        <v>0.10532317146514819</v>
      </c>
      <c r="N8764" s="211">
        <v>0.49036749004137975</v>
      </c>
      <c r="O8764" s="211">
        <v>0.73073889399829706</v>
      </c>
      <c r="P8764" s="211">
        <v>6.3474920278434419E-2</v>
      </c>
      <c r="Q8764" s="211">
        <v>5.0624995023928324E-2</v>
      </c>
      <c r="R8764" s="211">
        <v>0.43722551499433382</v>
      </c>
      <c r="S8764" s="211">
        <v>0.32950004570345703</v>
      </c>
      <c r="T8764" s="211">
        <v>0.56811689342020544</v>
      </c>
      <c r="U8764" s="211">
        <v>0.38016671180573219</v>
      </c>
      <c r="V8764" s="211">
        <v>6.5003504485577235E-2</v>
      </c>
      <c r="W8764" s="211">
        <v>0.54123386088425596</v>
      </c>
      <c r="X8764" s="211">
        <v>0.31284207376118706</v>
      </c>
      <c r="Y8764" s="211">
        <v>0.61476705907595697</v>
      </c>
      <c r="Z8764" s="211">
        <v>0.14844887199396475</v>
      </c>
      <c r="AA8764" s="212">
        <v>0.124757017517099</v>
      </c>
    </row>
    <row r="8765" spans="1:27" x14ac:dyDescent="0.35">
      <c r="A8765" s="210" t="s">
        <v>9441</v>
      </c>
      <c r="B8765" s="217">
        <v>143.31074206738694</v>
      </c>
      <c r="C8765" s="211">
        <v>5.9711014846950572E-2</v>
      </c>
      <c r="D8765" s="211">
        <v>0.11935766365126319</v>
      </c>
      <c r="E8765" s="211">
        <v>8.262510993720204E-2</v>
      </c>
      <c r="F8765" s="211">
        <v>0.10694132928423437</v>
      </c>
      <c r="G8765" s="211">
        <v>0.1188721971531988</v>
      </c>
      <c r="H8765" s="211">
        <v>0.10048943736164448</v>
      </c>
      <c r="I8765" s="211">
        <v>0.53196531472240605</v>
      </c>
      <c r="J8765" s="211">
        <v>0.43150252857716909</v>
      </c>
      <c r="K8765" s="211">
        <v>0.597501068050874</v>
      </c>
      <c r="L8765" s="211">
        <v>0.27400911567808162</v>
      </c>
      <c r="M8765" s="211">
        <v>9.6200404441615872E-2</v>
      </c>
      <c r="N8765" s="211">
        <v>0.40528212585159062</v>
      </c>
      <c r="O8765" s="211">
        <v>0.58255379164348453</v>
      </c>
      <c r="P8765" s="211">
        <v>6.9477697880709496E-2</v>
      </c>
      <c r="Q8765" s="211">
        <v>9.2245819044408109E-2</v>
      </c>
      <c r="R8765" s="211">
        <v>0.4245523415924905</v>
      </c>
      <c r="S8765" s="211">
        <v>0.3450837781281223</v>
      </c>
      <c r="T8765" s="211">
        <v>0.57254771213200417</v>
      </c>
      <c r="U8765" s="211">
        <v>0.51167660850165442</v>
      </c>
      <c r="V8765" s="211">
        <v>9.008314608359469E-2</v>
      </c>
      <c r="W8765" s="211">
        <v>0.55570584346894547</v>
      </c>
      <c r="X8765" s="211">
        <v>0.35869492024467409</v>
      </c>
      <c r="Y8765" s="211">
        <v>0.72885802714048242</v>
      </c>
      <c r="Z8765" s="211">
        <v>0.1491463827684035</v>
      </c>
      <c r="AA8765" s="212">
        <v>0.1209821706792709</v>
      </c>
    </row>
    <row r="8766" spans="1:27" x14ac:dyDescent="0.35">
      <c r="A8766" s="210" t="s">
        <v>9442</v>
      </c>
      <c r="B8766" s="217">
        <v>120.13945890234966</v>
      </c>
      <c r="C8766" s="211">
        <v>7.2019550930764828E-2</v>
      </c>
      <c r="D8766" s="211">
        <v>0.1310469762740924</v>
      </c>
      <c r="E8766" s="211">
        <v>7.7693186538608627E-2</v>
      </c>
      <c r="F8766" s="211">
        <v>0.10249958349252816</v>
      </c>
      <c r="G8766" s="211">
        <v>0.1247031764374764</v>
      </c>
      <c r="H8766" s="211">
        <v>0.12205135560901625</v>
      </c>
      <c r="I8766" s="211">
        <v>0.49261624968892936</v>
      </c>
      <c r="J8766" s="211">
        <v>0.45650939453800499</v>
      </c>
      <c r="K8766" s="211">
        <v>0.59605745926648213</v>
      </c>
      <c r="L8766" s="211">
        <v>0.27797576773078064</v>
      </c>
      <c r="M8766" s="211">
        <v>0.10173268688403773</v>
      </c>
      <c r="N8766" s="211">
        <v>0.35175717896336234</v>
      </c>
      <c r="O8766" s="211">
        <v>0.70572670348443367</v>
      </c>
      <c r="P8766" s="211">
        <v>6.5256306473667813E-2</v>
      </c>
      <c r="Q8766" s="211">
        <v>6.0777087314659403E-2</v>
      </c>
      <c r="R8766" s="211">
        <v>0.44733640137541653</v>
      </c>
      <c r="S8766" s="211">
        <v>0.34816590232498551</v>
      </c>
      <c r="T8766" s="211">
        <v>0.57806596973069135</v>
      </c>
      <c r="U8766" s="211">
        <v>0.40530878547680338</v>
      </c>
      <c r="V8766" s="211">
        <v>8.5598782478051208E-2</v>
      </c>
      <c r="W8766" s="211">
        <v>0.58418643337869636</v>
      </c>
      <c r="X8766" s="211">
        <v>0.33342568545568857</v>
      </c>
      <c r="Y8766" s="211">
        <v>0.61919787061275544</v>
      </c>
      <c r="Z8766" s="211">
        <v>0.14203695356562876</v>
      </c>
      <c r="AA8766" s="212">
        <v>0.1225236238381656</v>
      </c>
    </row>
    <row r="8767" spans="1:27" x14ac:dyDescent="0.35">
      <c r="A8767" s="210" t="s">
        <v>9443</v>
      </c>
      <c r="B8767" s="217">
        <v>149.14822970935811</v>
      </c>
      <c r="C8767" s="211">
        <v>7.7691543194376142E-2</v>
      </c>
      <c r="D8767" s="211">
        <v>0.12121719720933835</v>
      </c>
      <c r="E8767" s="211">
        <v>8.7113920437521641E-2</v>
      </c>
      <c r="F8767" s="211">
        <v>0.10454581892601852</v>
      </c>
      <c r="G8767" s="211">
        <v>0.12326600735895485</v>
      </c>
      <c r="H8767" s="211">
        <v>0.12848956369064923</v>
      </c>
      <c r="I8767" s="211">
        <v>0.52665663601520285</v>
      </c>
      <c r="J8767" s="211">
        <v>0.41383412206191883</v>
      </c>
      <c r="K8767" s="211">
        <v>0.64796449987952276</v>
      </c>
      <c r="L8767" s="211">
        <v>0.27069958497404556</v>
      </c>
      <c r="M8767" s="211">
        <v>9.5151307372615526E-2</v>
      </c>
      <c r="N8767" s="211">
        <v>0.5176994410321486</v>
      </c>
      <c r="O8767" s="211">
        <v>0.77732797935602338</v>
      </c>
      <c r="P8767" s="211">
        <v>6.523083677598572E-2</v>
      </c>
      <c r="Q8767" s="211">
        <v>6.0091116365750818E-2</v>
      </c>
      <c r="R8767" s="211">
        <v>0.43976638577503563</v>
      </c>
      <c r="S8767" s="211">
        <v>0.29709529777689897</v>
      </c>
      <c r="T8767" s="211">
        <v>0.62951639751697597</v>
      </c>
      <c r="U8767" s="211">
        <v>0.50656743401622029</v>
      </c>
      <c r="V8767" s="211">
        <v>0.10255034544233589</v>
      </c>
      <c r="W8767" s="211">
        <v>0.58971032094524445</v>
      </c>
      <c r="X8767" s="211">
        <v>0.41602812698119945</v>
      </c>
      <c r="Y8767" s="211">
        <v>0.55786417757807472</v>
      </c>
      <c r="Z8767" s="211">
        <v>0.14379050342071931</v>
      </c>
      <c r="AA8767" s="212">
        <v>0.1223645118003</v>
      </c>
    </row>
    <row r="8768" spans="1:27" x14ac:dyDescent="0.35">
      <c r="A8768" s="210" t="s">
        <v>9444</v>
      </c>
      <c r="B8768" s="217">
        <v>128.82658137400634</v>
      </c>
      <c r="C8768" s="211">
        <v>5.2611633513234494E-2</v>
      </c>
      <c r="D8768" s="211">
        <v>0.12674570455293821</v>
      </c>
      <c r="E8768" s="211">
        <v>7.4760992949022387E-2</v>
      </c>
      <c r="F8768" s="211">
        <v>9.7764844552941599E-2</v>
      </c>
      <c r="G8768" s="211">
        <v>0.12400914824699466</v>
      </c>
      <c r="H8768" s="211">
        <v>0.11436286439922</v>
      </c>
      <c r="I8768" s="211">
        <v>0.51850503959726568</v>
      </c>
      <c r="J8768" s="211">
        <v>0.42866352307100458</v>
      </c>
      <c r="K8768" s="211">
        <v>0.56585201098620397</v>
      </c>
      <c r="L8768" s="211">
        <v>0.27727294260041629</v>
      </c>
      <c r="M8768" s="211">
        <v>8.8209597754297916E-2</v>
      </c>
      <c r="N8768" s="211">
        <v>0.46915995735967886</v>
      </c>
      <c r="O8768" s="211">
        <v>0.73887687280668213</v>
      </c>
      <c r="P8768" s="211">
        <v>6.8096366477967796E-2</v>
      </c>
      <c r="Q8768" s="211">
        <v>6.8930478752112931E-2</v>
      </c>
      <c r="R8768" s="211">
        <v>0.40732986144816802</v>
      </c>
      <c r="S8768" s="211">
        <v>0.36825341913712079</v>
      </c>
      <c r="T8768" s="211">
        <v>0.48585443313917587</v>
      </c>
      <c r="U8768" s="211">
        <v>0.37863705743881615</v>
      </c>
      <c r="V8768" s="211">
        <v>8.732273339970606E-2</v>
      </c>
      <c r="W8768" s="211">
        <v>0.52424853070661415</v>
      </c>
      <c r="X8768" s="211">
        <v>0.38690514943490545</v>
      </c>
      <c r="Y8768" s="211">
        <v>0.7076131928581475</v>
      </c>
      <c r="Z8768" s="211">
        <v>0.14712600534862988</v>
      </c>
      <c r="AA8768" s="212">
        <v>0.11542347823589756</v>
      </c>
    </row>
    <row r="8769" spans="1:27" x14ac:dyDescent="0.35">
      <c r="A8769" s="210" t="s">
        <v>9445</v>
      </c>
      <c r="B8769" s="217">
        <v>163.42325124616423</v>
      </c>
      <c r="C8769" s="211">
        <v>7.2303881215785987E-2</v>
      </c>
      <c r="D8769" s="211">
        <v>0.13023601023155601</v>
      </c>
      <c r="E8769" s="211">
        <v>7.2864809910757625E-2</v>
      </c>
      <c r="F8769" s="211">
        <v>9.5770402638819294E-2</v>
      </c>
      <c r="G8769" s="211">
        <v>0.11775777934878745</v>
      </c>
      <c r="H8769" s="211">
        <v>0.11314393729691355</v>
      </c>
      <c r="I8769" s="211">
        <v>0.51017891793809467</v>
      </c>
      <c r="J8769" s="211">
        <v>0.44115403416175231</v>
      </c>
      <c r="K8769" s="211">
        <v>0.62007437274858523</v>
      </c>
      <c r="L8769" s="211">
        <v>0.27406144605747884</v>
      </c>
      <c r="M8769" s="211">
        <v>9.5682848526004727E-2</v>
      </c>
      <c r="N8769" s="211">
        <v>0.40548972005520995</v>
      </c>
      <c r="O8769" s="211">
        <v>0.78417071275378414</v>
      </c>
      <c r="P8769" s="211">
        <v>6.6484157658310672E-2</v>
      </c>
      <c r="Q8769" s="211">
        <v>0.14339213127845896</v>
      </c>
      <c r="R8769" s="211">
        <v>0.43639888421957673</v>
      </c>
      <c r="S8769" s="211">
        <v>0.30046138557340851</v>
      </c>
      <c r="T8769" s="211">
        <v>0.50110133108998023</v>
      </c>
      <c r="U8769" s="211">
        <v>0.42262585058445223</v>
      </c>
      <c r="V8769" s="211">
        <v>0.16863794859267434</v>
      </c>
      <c r="W8769" s="211">
        <v>0.53571307443744276</v>
      </c>
      <c r="X8769" s="211">
        <v>0.38645904317545554</v>
      </c>
      <c r="Y8769" s="211">
        <v>0.6251844732280879</v>
      </c>
      <c r="Z8769" s="211">
        <v>0.14789932394718142</v>
      </c>
      <c r="AA8769" s="212">
        <v>0.11930444711640026</v>
      </c>
    </row>
    <row r="8770" spans="1:27" x14ac:dyDescent="0.35">
      <c r="A8770" s="210" t="s">
        <v>9446</v>
      </c>
      <c r="B8770" s="217">
        <v>119.00182149429753</v>
      </c>
      <c r="C8770" s="211">
        <v>6.817181277006415E-2</v>
      </c>
      <c r="D8770" s="211">
        <v>0.13244406215569771</v>
      </c>
      <c r="E8770" s="211">
        <v>7.5313440068297155E-2</v>
      </c>
      <c r="F8770" s="211">
        <v>7.0932277624995724E-2</v>
      </c>
      <c r="G8770" s="211">
        <v>0.11473692199687384</v>
      </c>
      <c r="H8770" s="211">
        <v>0.11407882574493293</v>
      </c>
      <c r="I8770" s="211">
        <v>0.52776804351382056</v>
      </c>
      <c r="J8770" s="211">
        <v>0.3961178900806589</v>
      </c>
      <c r="K8770" s="211">
        <v>0.56995511330990523</v>
      </c>
      <c r="L8770" s="211">
        <v>0.26575134381123167</v>
      </c>
      <c r="M8770" s="211">
        <v>9.5930292591279664E-2</v>
      </c>
      <c r="N8770" s="211">
        <v>0.40103301285850601</v>
      </c>
      <c r="O8770" s="211">
        <v>0.74508125928086744</v>
      </c>
      <c r="P8770" s="211">
        <v>7.0350702588375003E-2</v>
      </c>
      <c r="Q8770" s="211">
        <v>0.14893022855039068</v>
      </c>
      <c r="R8770" s="211">
        <v>0.40824162549084131</v>
      </c>
      <c r="S8770" s="211">
        <v>0.29807985674697463</v>
      </c>
      <c r="T8770" s="211">
        <v>0.53478508206927189</v>
      </c>
      <c r="U8770" s="211">
        <v>0.3292325796006953</v>
      </c>
      <c r="V8770" s="211">
        <v>6.9570308110797868E-2</v>
      </c>
      <c r="W8770" s="211">
        <v>0.53526446295855623</v>
      </c>
      <c r="X8770" s="211">
        <v>0.2517139971400863</v>
      </c>
      <c r="Y8770" s="211">
        <v>0.69799304633217296</v>
      </c>
      <c r="Z8770" s="211">
        <v>0.14891038363793932</v>
      </c>
      <c r="AA8770" s="212">
        <v>0.12152144507892039</v>
      </c>
    </row>
    <row r="8771" spans="1:27" x14ac:dyDescent="0.35">
      <c r="A8771" s="210" t="s">
        <v>9447</v>
      </c>
      <c r="B8771" s="217">
        <v>155.25287225628512</v>
      </c>
      <c r="C8771" s="211">
        <v>5.2361003148668747E-2</v>
      </c>
      <c r="D8771" s="211">
        <v>0.13189679195739762</v>
      </c>
      <c r="E8771" s="211">
        <v>7.0992379927268645E-2</v>
      </c>
      <c r="F8771" s="211">
        <v>0.10422498224080856</v>
      </c>
      <c r="G8771" s="211">
        <v>0.12580862308457327</v>
      </c>
      <c r="H8771" s="211">
        <v>0.11644707396163372</v>
      </c>
      <c r="I8771" s="211">
        <v>0.44712068000901484</v>
      </c>
      <c r="J8771" s="211">
        <v>0.46092606841282446</v>
      </c>
      <c r="K8771" s="211">
        <v>0.5761480107695629</v>
      </c>
      <c r="L8771" s="211">
        <v>0.27246357429716406</v>
      </c>
      <c r="M8771" s="211">
        <v>8.7738203285030847E-2</v>
      </c>
      <c r="N8771" s="211">
        <v>0.49118114803688412</v>
      </c>
      <c r="O8771" s="211">
        <v>0.76187786417099002</v>
      </c>
      <c r="P8771" s="211">
        <v>7.0815252438201706E-2</v>
      </c>
      <c r="Q8771" s="211">
        <v>4.4113283743817927E-2</v>
      </c>
      <c r="R8771" s="211">
        <v>0.40089623033732236</v>
      </c>
      <c r="S8771" s="211">
        <v>0.27843017334011777</v>
      </c>
      <c r="T8771" s="211">
        <v>0.56308927695665301</v>
      </c>
      <c r="U8771" s="211">
        <v>0.46368582827637972</v>
      </c>
      <c r="V8771" s="211">
        <v>0.13438302901666599</v>
      </c>
      <c r="W8771" s="211">
        <v>0.59509886354364649</v>
      </c>
      <c r="X8771" s="211">
        <v>0.30338558082294764</v>
      </c>
      <c r="Y8771" s="211">
        <v>0.61466095449695402</v>
      </c>
      <c r="Z8771" s="211">
        <v>0.14728551839593834</v>
      </c>
      <c r="AA8771" s="212">
        <v>0.11663693237705533</v>
      </c>
    </row>
    <row r="8772" spans="1:27" x14ac:dyDescent="0.35">
      <c r="A8772" s="210" t="s">
        <v>9448</v>
      </c>
      <c r="B8772" s="217">
        <v>133.57529723254891</v>
      </c>
      <c r="C8772" s="211">
        <v>5.4695920545882931E-2</v>
      </c>
      <c r="D8772" s="211">
        <v>0.12079588660230507</v>
      </c>
      <c r="E8772" s="211">
        <v>7.9089188773285621E-2</v>
      </c>
      <c r="F8772" s="211">
        <v>7.9779039376625713E-2</v>
      </c>
      <c r="G8772" s="211">
        <v>0.11423224088870326</v>
      </c>
      <c r="H8772" s="211">
        <v>0.12482908394057309</v>
      </c>
      <c r="I8772" s="211">
        <v>0.43245255662081078</v>
      </c>
      <c r="J8772" s="211">
        <v>0.44640812365965254</v>
      </c>
      <c r="K8772" s="211">
        <v>0.62629956806025722</v>
      </c>
      <c r="L8772" s="211">
        <v>0.27695220667620074</v>
      </c>
      <c r="M8772" s="211">
        <v>8.0372895412331544E-2</v>
      </c>
      <c r="N8772" s="211">
        <v>0.47937902817322253</v>
      </c>
      <c r="O8772" s="211">
        <v>0.66320486031928227</v>
      </c>
      <c r="P8772" s="211">
        <v>6.8677369766330737E-2</v>
      </c>
      <c r="Q8772" s="211">
        <v>8.9349949530286604E-2</v>
      </c>
      <c r="R8772" s="211">
        <v>0.36839778251280852</v>
      </c>
      <c r="S8772" s="211">
        <v>0.32749801452226285</v>
      </c>
      <c r="T8772" s="211">
        <v>0.60564655820292745</v>
      </c>
      <c r="U8772" s="211">
        <v>0.39360149592438859</v>
      </c>
      <c r="V8772" s="211">
        <v>0.12511911480325069</v>
      </c>
      <c r="W8772" s="211">
        <v>0.53072457129624562</v>
      </c>
      <c r="X8772" s="211">
        <v>0.31649397963680626</v>
      </c>
      <c r="Y8772" s="211">
        <v>0.57190711686428319</v>
      </c>
      <c r="Z8772" s="211">
        <v>0.14628284047285506</v>
      </c>
      <c r="AA8772" s="212">
        <v>0.12074624720939915</v>
      </c>
    </row>
    <row r="8773" spans="1:27" x14ac:dyDescent="0.35">
      <c r="A8773" s="210" t="s">
        <v>9449</v>
      </c>
      <c r="B8773" s="217">
        <v>166.93457010593639</v>
      </c>
      <c r="C8773" s="211">
        <v>6.4975808514737818E-2</v>
      </c>
      <c r="D8773" s="211">
        <v>0.12461414002800146</v>
      </c>
      <c r="E8773" s="211">
        <v>7.0320130991995661E-2</v>
      </c>
      <c r="F8773" s="211">
        <v>0.12317974450049418</v>
      </c>
      <c r="G8773" s="211">
        <v>0.12271146940216421</v>
      </c>
      <c r="H8773" s="211">
        <v>0.12237754842782594</v>
      </c>
      <c r="I8773" s="211">
        <v>0.47509183895465035</v>
      </c>
      <c r="J8773" s="211">
        <v>0.39966941981381532</v>
      </c>
      <c r="K8773" s="211">
        <v>0.58471478855650849</v>
      </c>
      <c r="L8773" s="211">
        <v>0.27498604090350576</v>
      </c>
      <c r="M8773" s="211">
        <v>0.10705847739282279</v>
      </c>
      <c r="N8773" s="211">
        <v>0.46536490479491488</v>
      </c>
      <c r="O8773" s="211">
        <v>0.74949253649428138</v>
      </c>
      <c r="P8773" s="211">
        <v>6.7525674427053275E-2</v>
      </c>
      <c r="Q8773" s="211">
        <v>9.6829849593783407E-2</v>
      </c>
      <c r="R8773" s="211">
        <v>0.44781214336278219</v>
      </c>
      <c r="S8773" s="211">
        <v>0.31121412660294878</v>
      </c>
      <c r="T8773" s="211">
        <v>0.62362396236402484</v>
      </c>
      <c r="U8773" s="211">
        <v>0.33626223754116263</v>
      </c>
      <c r="V8773" s="211">
        <v>0.18524856949634899</v>
      </c>
      <c r="W8773" s="211">
        <v>0.57090029539343767</v>
      </c>
      <c r="X8773" s="211">
        <v>0.33389826164157865</v>
      </c>
      <c r="Y8773" s="211">
        <v>0.69810620620474706</v>
      </c>
      <c r="Z8773" s="211">
        <v>0.14885973430154986</v>
      </c>
      <c r="AA8773" s="212">
        <v>0.11980535107344328</v>
      </c>
    </row>
    <row r="8774" spans="1:27" x14ac:dyDescent="0.35">
      <c r="A8774" s="210" t="s">
        <v>9450</v>
      </c>
      <c r="B8774" s="217">
        <v>133.3956559513463</v>
      </c>
      <c r="C8774" s="211">
        <v>5.0655429534971971E-2</v>
      </c>
      <c r="D8774" s="211">
        <v>0.12419937346284736</v>
      </c>
      <c r="E8774" s="211">
        <v>6.9871922025326758E-2</v>
      </c>
      <c r="F8774" s="211">
        <v>0.10072116340567129</v>
      </c>
      <c r="G8774" s="211">
        <v>0.11333966865147249</v>
      </c>
      <c r="H8774" s="211">
        <v>0.11728801004627944</v>
      </c>
      <c r="I8774" s="211">
        <v>0.49016553639140154</v>
      </c>
      <c r="J8774" s="211">
        <v>0.47812934103225596</v>
      </c>
      <c r="K8774" s="211">
        <v>0.58524505037217112</v>
      </c>
      <c r="L8774" s="211">
        <v>0.27204207535992858</v>
      </c>
      <c r="M8774" s="211">
        <v>0.10697455598984087</v>
      </c>
      <c r="N8774" s="211">
        <v>0.52376424995603121</v>
      </c>
      <c r="O8774" s="211">
        <v>0.69135786537369626</v>
      </c>
      <c r="P8774" s="211">
        <v>6.6907511354259278E-2</v>
      </c>
      <c r="Q8774" s="211">
        <v>6.644245596203556E-2</v>
      </c>
      <c r="R8774" s="211">
        <v>0.3940569499166815</v>
      </c>
      <c r="S8774" s="211">
        <v>0.29097169428474295</v>
      </c>
      <c r="T8774" s="211">
        <v>0.51860059397000069</v>
      </c>
      <c r="U8774" s="211">
        <v>0.45779912389356192</v>
      </c>
      <c r="V8774" s="211">
        <v>8.0638436241803252E-2</v>
      </c>
      <c r="W8774" s="211">
        <v>0.58808335043104709</v>
      </c>
      <c r="X8774" s="211">
        <v>0.35587143086093925</v>
      </c>
      <c r="Y8774" s="211">
        <v>0.70848170034905256</v>
      </c>
      <c r="Z8774" s="211">
        <v>0.14588301034654017</v>
      </c>
      <c r="AA8774" s="212">
        <v>0.1198065918932744</v>
      </c>
    </row>
    <row r="8775" spans="1:27" x14ac:dyDescent="0.35">
      <c r="A8775" s="210" t="s">
        <v>9451</v>
      </c>
      <c r="B8775" s="217">
        <v>154.83411117173867</v>
      </c>
      <c r="C8775" s="211">
        <v>5.9790069405329715E-2</v>
      </c>
      <c r="D8775" s="211">
        <v>0.12044701448547973</v>
      </c>
      <c r="E8775" s="211">
        <v>7.3309429065609472E-2</v>
      </c>
      <c r="F8775" s="211">
        <v>0.11784710499472284</v>
      </c>
      <c r="G8775" s="211">
        <v>0.12255445803043225</v>
      </c>
      <c r="H8775" s="211">
        <v>0.11351310464623053</v>
      </c>
      <c r="I8775" s="211">
        <v>0.41484182826849841</v>
      </c>
      <c r="J8775" s="211">
        <v>0.44038881653498363</v>
      </c>
      <c r="K8775" s="211">
        <v>0.59618934726893602</v>
      </c>
      <c r="L8775" s="211">
        <v>0.27082888454555731</v>
      </c>
      <c r="M8775" s="211">
        <v>0.10481484241653334</v>
      </c>
      <c r="N8775" s="211">
        <v>0.41363386660571344</v>
      </c>
      <c r="O8775" s="211">
        <v>0.54743099979631704</v>
      </c>
      <c r="P8775" s="211">
        <v>7.157161323519165E-2</v>
      </c>
      <c r="Q8775" s="211">
        <v>7.4835506832040113E-2</v>
      </c>
      <c r="R8775" s="211">
        <v>0.46449200501515298</v>
      </c>
      <c r="S8775" s="211">
        <v>0.32006061822427778</v>
      </c>
      <c r="T8775" s="211">
        <v>0.51881141926465524</v>
      </c>
      <c r="U8775" s="211">
        <v>0.44068670553938472</v>
      </c>
      <c r="V8775" s="211">
        <v>0.11874582710221165</v>
      </c>
      <c r="W8775" s="211">
        <v>0.57048560964248973</v>
      </c>
      <c r="X8775" s="211">
        <v>0.31237549085225702</v>
      </c>
      <c r="Y8775" s="211">
        <v>0.71149163121979142</v>
      </c>
      <c r="Z8775" s="211">
        <v>0.14896425605760261</v>
      </c>
      <c r="AA8775" s="212">
        <v>0.1183554436437306</v>
      </c>
    </row>
    <row r="8776" spans="1:27" x14ac:dyDescent="0.35">
      <c r="A8776" s="210" t="s">
        <v>9452</v>
      </c>
      <c r="B8776" s="217">
        <v>110.83072395969461</v>
      </c>
      <c r="C8776" s="211">
        <v>5.3803613469096657E-2</v>
      </c>
      <c r="D8776" s="211">
        <v>0.12118190532172085</v>
      </c>
      <c r="E8776" s="211">
        <v>7.0325838173111957E-2</v>
      </c>
      <c r="F8776" s="211">
        <v>9.7501524342506543E-2</v>
      </c>
      <c r="G8776" s="211">
        <v>0.12018723277119434</v>
      </c>
      <c r="H8776" s="211">
        <v>0.11731460861747268</v>
      </c>
      <c r="I8776" s="211">
        <v>0.53038362416842144</v>
      </c>
      <c r="J8776" s="211">
        <v>0.44921054532767435</v>
      </c>
      <c r="K8776" s="211">
        <v>0.63533046030200624</v>
      </c>
      <c r="L8776" s="211">
        <v>0.27790723797869471</v>
      </c>
      <c r="M8776" s="211">
        <v>9.3638301860097223E-2</v>
      </c>
      <c r="N8776" s="211">
        <v>0.45644909564904956</v>
      </c>
      <c r="O8776" s="211">
        <v>0.65751714660702798</v>
      </c>
      <c r="P8776" s="211">
        <v>7.0096926379486876E-2</v>
      </c>
      <c r="Q8776" s="211">
        <v>8.1776005883263864E-2</v>
      </c>
      <c r="R8776" s="211">
        <v>0.3791698614967281</v>
      </c>
      <c r="S8776" s="211">
        <v>0.32341089456416572</v>
      </c>
      <c r="T8776" s="211">
        <v>0.52648894704133664</v>
      </c>
      <c r="U8776" s="211">
        <v>0.34600428914031367</v>
      </c>
      <c r="V8776" s="211">
        <v>7.530598786900998E-2</v>
      </c>
      <c r="W8776" s="211">
        <v>0.51590344309100977</v>
      </c>
      <c r="X8776" s="211">
        <v>0.24807971283395025</v>
      </c>
      <c r="Y8776" s="211">
        <v>0.53771240241402896</v>
      </c>
      <c r="Z8776" s="211">
        <v>0.14531560220180992</v>
      </c>
      <c r="AA8776" s="212">
        <v>0.12035058214960702</v>
      </c>
    </row>
    <row r="8777" spans="1:27" x14ac:dyDescent="0.35">
      <c r="A8777" s="210" t="s">
        <v>9453</v>
      </c>
      <c r="B8777" s="217">
        <v>105.54964346773332</v>
      </c>
      <c r="C8777" s="211">
        <v>5.3838442339493607E-2</v>
      </c>
      <c r="D8777" s="211">
        <v>0.13012172109032899</v>
      </c>
      <c r="E8777" s="211">
        <v>6.7869242788063722E-2</v>
      </c>
      <c r="F8777" s="211">
        <v>9.3073303509055669E-2</v>
      </c>
      <c r="G8777" s="211">
        <v>0.11393666947959361</v>
      </c>
      <c r="H8777" s="211">
        <v>0.11559399053937311</v>
      </c>
      <c r="I8777" s="211">
        <v>0.49463343318208008</v>
      </c>
      <c r="J8777" s="211">
        <v>0.4496376111718729</v>
      </c>
      <c r="K8777" s="211">
        <v>0.55401406673217157</v>
      </c>
      <c r="L8777" s="211">
        <v>0.27957917309173469</v>
      </c>
      <c r="M8777" s="211">
        <v>9.0462204443736996E-2</v>
      </c>
      <c r="N8777" s="211">
        <v>0.53059016059789621</v>
      </c>
      <c r="O8777" s="211">
        <v>0.6392178060561664</v>
      </c>
      <c r="P8777" s="211">
        <v>6.8830622404904493E-2</v>
      </c>
      <c r="Q8777" s="211">
        <v>7.1646413192593572E-2</v>
      </c>
      <c r="R8777" s="211">
        <v>0.41587215804643118</v>
      </c>
      <c r="S8777" s="211">
        <v>0.36049469730196904</v>
      </c>
      <c r="T8777" s="211">
        <v>0.49848912297981879</v>
      </c>
      <c r="U8777" s="211">
        <v>0.40918707433428314</v>
      </c>
      <c r="V8777" s="211">
        <v>6.0876505394392239E-2</v>
      </c>
      <c r="W8777" s="211">
        <v>0.53290844116918556</v>
      </c>
      <c r="X8777" s="211">
        <v>0.30834731069357546</v>
      </c>
      <c r="Y8777" s="211">
        <v>0.56860829617436992</v>
      </c>
      <c r="Z8777" s="211">
        <v>0.14875638670102859</v>
      </c>
      <c r="AA8777" s="212">
        <v>0.12237191579689814</v>
      </c>
    </row>
    <row r="8778" spans="1:27" x14ac:dyDescent="0.35">
      <c r="A8778" s="210" t="s">
        <v>9454</v>
      </c>
      <c r="B8778" s="217">
        <v>123.81097379769884</v>
      </c>
      <c r="C8778" s="211">
        <v>5.8826166815919068E-2</v>
      </c>
      <c r="D8778" s="211">
        <v>0.12252344501740825</v>
      </c>
      <c r="E8778" s="211">
        <v>7.2769272583957254E-2</v>
      </c>
      <c r="F8778" s="211">
        <v>8.3985933027860463E-2</v>
      </c>
      <c r="G8778" s="211">
        <v>0.11792543509626295</v>
      </c>
      <c r="H8778" s="211">
        <v>0.12349455143804154</v>
      </c>
      <c r="I8778" s="211">
        <v>0.4723632257279321</v>
      </c>
      <c r="J8778" s="211">
        <v>0.44655874084723929</v>
      </c>
      <c r="K8778" s="211">
        <v>0.63788924249370971</v>
      </c>
      <c r="L8778" s="211">
        <v>0.26941229228432917</v>
      </c>
      <c r="M8778" s="211">
        <v>0.11147563036409808</v>
      </c>
      <c r="N8778" s="211">
        <v>0.40597936807962404</v>
      </c>
      <c r="O8778" s="211">
        <v>0.58774794251815932</v>
      </c>
      <c r="P8778" s="211">
        <v>6.1224379511250267E-2</v>
      </c>
      <c r="Q8778" s="211">
        <v>0.10871042391593053</v>
      </c>
      <c r="R8778" s="211">
        <v>0.48188700559736009</v>
      </c>
      <c r="S8778" s="211">
        <v>0.31362335568910032</v>
      </c>
      <c r="T8778" s="211">
        <v>0.57376077711052764</v>
      </c>
      <c r="U8778" s="211">
        <v>0.42721550599095359</v>
      </c>
      <c r="V8778" s="211">
        <v>7.2996750398546528E-2</v>
      </c>
      <c r="W8778" s="211">
        <v>0.58881732409216003</v>
      </c>
      <c r="X8778" s="211">
        <v>0.31179704752297105</v>
      </c>
      <c r="Y8778" s="211">
        <v>0.63962679011448309</v>
      </c>
      <c r="Z8778" s="211">
        <v>0.14563020912242461</v>
      </c>
      <c r="AA8778" s="212">
        <v>0.11638221155048885</v>
      </c>
    </row>
    <row r="8779" spans="1:27" x14ac:dyDescent="0.35">
      <c r="A8779" s="210" t="s">
        <v>9455</v>
      </c>
      <c r="B8779" s="217">
        <v>143.22453847288168</v>
      </c>
      <c r="C8779" s="211">
        <v>6.4445879145201113E-2</v>
      </c>
      <c r="D8779" s="211">
        <v>0.11903159065307545</v>
      </c>
      <c r="E8779" s="211">
        <v>7.6525470819066105E-2</v>
      </c>
      <c r="F8779" s="211">
        <v>7.681732721219206E-2</v>
      </c>
      <c r="G8779" s="211">
        <v>0.12429139363516156</v>
      </c>
      <c r="H8779" s="211">
        <v>0.11253111510383804</v>
      </c>
      <c r="I8779" s="211">
        <v>0.48933793295001798</v>
      </c>
      <c r="J8779" s="211">
        <v>0.44764715383766057</v>
      </c>
      <c r="K8779" s="211">
        <v>0.62292987414646472</v>
      </c>
      <c r="L8779" s="211">
        <v>0.27575809058728851</v>
      </c>
      <c r="M8779" s="211">
        <v>9.555821243860789E-2</v>
      </c>
      <c r="N8779" s="211">
        <v>0.33745822093191241</v>
      </c>
      <c r="O8779" s="211">
        <v>0.55759185388664034</v>
      </c>
      <c r="P8779" s="211">
        <v>7.2913980355317987E-2</v>
      </c>
      <c r="Q8779" s="211">
        <v>7.2321457196960884E-2</v>
      </c>
      <c r="R8779" s="211">
        <v>0.40735795380419765</v>
      </c>
      <c r="S8779" s="211">
        <v>0.28258946413308111</v>
      </c>
      <c r="T8779" s="211">
        <v>0.52627041597660584</v>
      </c>
      <c r="U8779" s="211">
        <v>0.43228127087982066</v>
      </c>
      <c r="V8779" s="211">
        <v>9.4466516930016051E-2</v>
      </c>
      <c r="W8779" s="211">
        <v>0.53205339423448472</v>
      </c>
      <c r="X8779" s="211">
        <v>0.31851194830816243</v>
      </c>
      <c r="Y8779" s="211">
        <v>0.77643234532170635</v>
      </c>
      <c r="Z8779" s="211">
        <v>0.14792621572377537</v>
      </c>
      <c r="AA8779" s="212">
        <v>0.11807620914137101</v>
      </c>
    </row>
    <row r="8780" spans="1:27" x14ac:dyDescent="0.35">
      <c r="A8780" s="210" t="s">
        <v>9456</v>
      </c>
      <c r="B8780" s="217">
        <v>112.10658248616943</v>
      </c>
      <c r="C8780" s="211">
        <v>6.6810748422348659E-2</v>
      </c>
      <c r="D8780" s="211">
        <v>0.12020391318119675</v>
      </c>
      <c r="E8780" s="211">
        <v>8.2569991782604393E-2</v>
      </c>
      <c r="F8780" s="211">
        <v>0.11451939973662467</v>
      </c>
      <c r="G8780" s="211">
        <v>0.11960793233517815</v>
      </c>
      <c r="H8780" s="211">
        <v>0.11896704290872398</v>
      </c>
      <c r="I8780" s="211">
        <v>0.47723525797217403</v>
      </c>
      <c r="J8780" s="211">
        <v>0.42247028025067523</v>
      </c>
      <c r="K8780" s="211">
        <v>0.5274272297924214</v>
      </c>
      <c r="L8780" s="211">
        <v>0.27165937366157328</v>
      </c>
      <c r="M8780" s="211">
        <v>0.10666839426232387</v>
      </c>
      <c r="N8780" s="211">
        <v>0.36140034776002306</v>
      </c>
      <c r="O8780" s="211">
        <v>0.68326613107734191</v>
      </c>
      <c r="P8780" s="211">
        <v>6.8294731743298323E-2</v>
      </c>
      <c r="Q8780" s="211">
        <v>6.1626506157308913E-2</v>
      </c>
      <c r="R8780" s="211">
        <v>0.41936243063244155</v>
      </c>
      <c r="S8780" s="211">
        <v>0.44014453713777363</v>
      </c>
      <c r="T8780" s="211">
        <v>0.54049243084705667</v>
      </c>
      <c r="U8780" s="211">
        <v>0.37022649716112671</v>
      </c>
      <c r="V8780" s="211">
        <v>7.3576710953525776E-2</v>
      </c>
      <c r="W8780" s="211">
        <v>0.51987701481020621</v>
      </c>
      <c r="X8780" s="211">
        <v>0.25037981875017057</v>
      </c>
      <c r="Y8780" s="211">
        <v>0.61334693885955804</v>
      </c>
      <c r="Z8780" s="211">
        <v>0.14831881672985228</v>
      </c>
      <c r="AA8780" s="212">
        <v>0.12177814272296934</v>
      </c>
    </row>
    <row r="8781" spans="1:27" x14ac:dyDescent="0.35">
      <c r="A8781" s="210" t="s">
        <v>9457</v>
      </c>
      <c r="B8781" s="217">
        <v>148.85064322749463</v>
      </c>
      <c r="C8781" s="211">
        <v>7.4799200162427373E-2</v>
      </c>
      <c r="D8781" s="211">
        <v>0.12626635793625854</v>
      </c>
      <c r="E8781" s="211">
        <v>7.2255928058465105E-2</v>
      </c>
      <c r="F8781" s="211">
        <v>9.606808169846244E-2</v>
      </c>
      <c r="G8781" s="211">
        <v>0.12614101017970994</v>
      </c>
      <c r="H8781" s="211">
        <v>0.12434145890334383</v>
      </c>
      <c r="I8781" s="211">
        <v>0.43090432378309457</v>
      </c>
      <c r="J8781" s="211">
        <v>0.42052107237652997</v>
      </c>
      <c r="K8781" s="211">
        <v>0.61840690735219772</v>
      </c>
      <c r="L8781" s="211">
        <v>0.27536823426560852</v>
      </c>
      <c r="M8781" s="211">
        <v>8.5896862394992807E-2</v>
      </c>
      <c r="N8781" s="211">
        <v>0.46016833346668162</v>
      </c>
      <c r="O8781" s="211">
        <v>0.63535667312496447</v>
      </c>
      <c r="P8781" s="211">
        <v>6.7978638315527334E-2</v>
      </c>
      <c r="Q8781" s="211">
        <v>0.1052355279796065</v>
      </c>
      <c r="R8781" s="211">
        <v>0.42575377683635424</v>
      </c>
      <c r="S8781" s="211">
        <v>0.31770069982068072</v>
      </c>
      <c r="T8781" s="211">
        <v>0.54092524710928847</v>
      </c>
      <c r="U8781" s="211">
        <v>0.37352961082107194</v>
      </c>
      <c r="V8781" s="211">
        <v>0.1359737796264604</v>
      </c>
      <c r="W8781" s="211">
        <v>0.53668407543583918</v>
      </c>
      <c r="X8781" s="211">
        <v>0.28314329635165586</v>
      </c>
      <c r="Y8781" s="211">
        <v>0.76066816988284336</v>
      </c>
      <c r="Z8781" s="211">
        <v>0.14681776795388274</v>
      </c>
      <c r="AA8781" s="212">
        <v>0.11797762320723722</v>
      </c>
    </row>
    <row r="8782" spans="1:27" x14ac:dyDescent="0.35">
      <c r="A8782" s="210" t="s">
        <v>9458</v>
      </c>
      <c r="B8782" s="217">
        <v>170.80847038274425</v>
      </c>
      <c r="C8782" s="211">
        <v>7.0311331107553859E-2</v>
      </c>
      <c r="D8782" s="211">
        <v>0.12670267163442378</v>
      </c>
      <c r="E8782" s="211">
        <v>7.5369885756106203E-2</v>
      </c>
      <c r="F8782" s="211">
        <v>8.4601406619644409E-2</v>
      </c>
      <c r="G8782" s="211">
        <v>0.12258355323758531</v>
      </c>
      <c r="H8782" s="211">
        <v>0.12091720218849401</v>
      </c>
      <c r="I8782" s="211">
        <v>0.4450325246950439</v>
      </c>
      <c r="J8782" s="211">
        <v>0.41838236132682488</v>
      </c>
      <c r="K8782" s="211">
        <v>0.58664726204862605</v>
      </c>
      <c r="L8782" s="211">
        <v>0.27745377875856198</v>
      </c>
      <c r="M8782" s="211">
        <v>9.5091168461790734E-2</v>
      </c>
      <c r="N8782" s="211">
        <v>0.45594218141819165</v>
      </c>
      <c r="O8782" s="211">
        <v>0.6821054751383262</v>
      </c>
      <c r="P8782" s="211">
        <v>7.3133395876313442E-2</v>
      </c>
      <c r="Q8782" s="211">
        <v>7.1522739826547665E-2</v>
      </c>
      <c r="R8782" s="211">
        <v>0.43477067237982459</v>
      </c>
      <c r="S8782" s="211">
        <v>0.3254862206524069</v>
      </c>
      <c r="T8782" s="211">
        <v>0.55894440710567117</v>
      </c>
      <c r="U8782" s="211">
        <v>0.40024859678365066</v>
      </c>
      <c r="V8782" s="211">
        <v>0.11541393893800538</v>
      </c>
      <c r="W8782" s="211">
        <v>0.58436967808855034</v>
      </c>
      <c r="X8782" s="211">
        <v>0.39953467728793912</v>
      </c>
      <c r="Y8782" s="211">
        <v>0.72506525649000153</v>
      </c>
      <c r="Z8782" s="211">
        <v>0.14533423997923747</v>
      </c>
      <c r="AA8782" s="212">
        <v>0.11138544735649328</v>
      </c>
    </row>
    <row r="8783" spans="1:27" x14ac:dyDescent="0.35">
      <c r="A8783" s="210" t="s">
        <v>9459</v>
      </c>
      <c r="B8783" s="217">
        <v>127.69936602796902</v>
      </c>
      <c r="C8783" s="211">
        <v>5.8075128406079979E-2</v>
      </c>
      <c r="D8783" s="211">
        <v>0.12200716458487813</v>
      </c>
      <c r="E8783" s="211">
        <v>7.1949445879470844E-2</v>
      </c>
      <c r="F8783" s="211">
        <v>0.10464890878302309</v>
      </c>
      <c r="G8783" s="211">
        <v>0.1188661273800707</v>
      </c>
      <c r="H8783" s="211">
        <v>0.12861166335065052</v>
      </c>
      <c r="I8783" s="211">
        <v>0.52986196901836735</v>
      </c>
      <c r="J8783" s="211">
        <v>0.47141471004839008</v>
      </c>
      <c r="K8783" s="211">
        <v>0.55228140351879873</v>
      </c>
      <c r="L8783" s="211">
        <v>0.27632851100142919</v>
      </c>
      <c r="M8783" s="211">
        <v>0.11126348852575961</v>
      </c>
      <c r="N8783" s="211">
        <v>0.43955334316966421</v>
      </c>
      <c r="O8783" s="211">
        <v>0.65783883730170767</v>
      </c>
      <c r="P8783" s="211">
        <v>6.6615625164794662E-2</v>
      </c>
      <c r="Q8783" s="211">
        <v>0.11678584582152621</v>
      </c>
      <c r="R8783" s="211">
        <v>0.45038490491408995</v>
      </c>
      <c r="S8783" s="211">
        <v>0.29107889662489178</v>
      </c>
      <c r="T8783" s="211">
        <v>0.5456804331106575</v>
      </c>
      <c r="U8783" s="211">
        <v>0.45642472051972172</v>
      </c>
      <c r="V8783" s="211">
        <v>5.8371424578809034E-2</v>
      </c>
      <c r="W8783" s="211">
        <v>0.62063286280571661</v>
      </c>
      <c r="X8783" s="211">
        <v>0.33500636061486488</v>
      </c>
      <c r="Y8783" s="211">
        <v>0.64616411166444176</v>
      </c>
      <c r="Z8783" s="211">
        <v>0.14611263036877425</v>
      </c>
      <c r="AA8783" s="212">
        <v>0.11351479147969346</v>
      </c>
    </row>
    <row r="8784" spans="1:27" x14ac:dyDescent="0.35">
      <c r="A8784" s="210" t="s">
        <v>9460</v>
      </c>
      <c r="B8784" s="217">
        <v>122.47970622653663</v>
      </c>
      <c r="C8784" s="211">
        <v>8.0434229632064702E-2</v>
      </c>
      <c r="D8784" s="211">
        <v>0.12509670098553952</v>
      </c>
      <c r="E8784" s="211">
        <v>7.7896112076755647E-2</v>
      </c>
      <c r="F8784" s="211">
        <v>9.2682966168281394E-2</v>
      </c>
      <c r="G8784" s="211">
        <v>0.11514306660271754</v>
      </c>
      <c r="H8784" s="211">
        <v>0.11559617304503032</v>
      </c>
      <c r="I8784" s="211">
        <v>0.50362571805130618</v>
      </c>
      <c r="J8784" s="211">
        <v>0.45172545539422276</v>
      </c>
      <c r="K8784" s="211">
        <v>0.62425130622863712</v>
      </c>
      <c r="L8784" s="211">
        <v>0.27753208237163018</v>
      </c>
      <c r="M8784" s="211">
        <v>9.6390650682542961E-2</v>
      </c>
      <c r="N8784" s="211">
        <v>0.38538129644297725</v>
      </c>
      <c r="O8784" s="211">
        <v>0.68841815765227721</v>
      </c>
      <c r="P8784" s="211">
        <v>7.0224197854691695E-2</v>
      </c>
      <c r="Q8784" s="211">
        <v>0.10346284554735587</v>
      </c>
      <c r="R8784" s="211">
        <v>0.47872963753957959</v>
      </c>
      <c r="S8784" s="211">
        <v>0.29568874904204273</v>
      </c>
      <c r="T8784" s="211">
        <v>0.53409189697447512</v>
      </c>
      <c r="U8784" s="211">
        <v>0.38221736829020808</v>
      </c>
      <c r="V8784" s="211">
        <v>8.3383629281371247E-2</v>
      </c>
      <c r="W8784" s="211">
        <v>0.57545666418381847</v>
      </c>
      <c r="X8784" s="211">
        <v>0.26351258655796328</v>
      </c>
      <c r="Y8784" s="211">
        <v>0.58405391148959551</v>
      </c>
      <c r="Z8784" s="211">
        <v>0.13869701731414066</v>
      </c>
      <c r="AA8784" s="212">
        <v>0.12225014595399207</v>
      </c>
    </row>
    <row r="8785" spans="1:27" x14ac:dyDescent="0.35">
      <c r="A8785" s="210" t="s">
        <v>9461</v>
      </c>
      <c r="B8785" s="217">
        <v>117.89096710667543</v>
      </c>
      <c r="C8785" s="211">
        <v>7.2245580331891754E-2</v>
      </c>
      <c r="D8785" s="211">
        <v>0.12343065070286631</v>
      </c>
      <c r="E8785" s="211">
        <v>7.2719397088632079E-2</v>
      </c>
      <c r="F8785" s="211">
        <v>9.295346630844549E-2</v>
      </c>
      <c r="G8785" s="211">
        <v>0.12454543434148718</v>
      </c>
      <c r="H8785" s="211">
        <v>0.11574269980152081</v>
      </c>
      <c r="I8785" s="211">
        <v>0.4724827710145284</v>
      </c>
      <c r="J8785" s="211">
        <v>0.45065165674103302</v>
      </c>
      <c r="K8785" s="211">
        <v>0.64622006616342986</v>
      </c>
      <c r="L8785" s="211">
        <v>0.27614136882631679</v>
      </c>
      <c r="M8785" s="211">
        <v>9.1429173674554332E-2</v>
      </c>
      <c r="N8785" s="211">
        <v>0.3691312740549893</v>
      </c>
      <c r="O8785" s="211">
        <v>0.6307665903277444</v>
      </c>
      <c r="P8785" s="211">
        <v>6.7099007346672304E-2</v>
      </c>
      <c r="Q8785" s="211">
        <v>8.7891849051153478E-2</v>
      </c>
      <c r="R8785" s="211">
        <v>0.43437052499040291</v>
      </c>
      <c r="S8785" s="211">
        <v>0.34907053765217261</v>
      </c>
      <c r="T8785" s="211">
        <v>0.47099730775010745</v>
      </c>
      <c r="U8785" s="211">
        <v>0.38032944100697458</v>
      </c>
      <c r="V8785" s="211">
        <v>8.9405074233841517E-2</v>
      </c>
      <c r="W8785" s="211">
        <v>0.52075185064244167</v>
      </c>
      <c r="X8785" s="211">
        <v>0.347074744669566</v>
      </c>
      <c r="Y8785" s="211">
        <v>0.54544129787250539</v>
      </c>
      <c r="Z8785" s="211">
        <v>0.14926671596570168</v>
      </c>
      <c r="AA8785" s="212">
        <v>0.11594153830822475</v>
      </c>
    </row>
    <row r="8786" spans="1:27" x14ac:dyDescent="0.35">
      <c r="A8786" s="210" t="s">
        <v>9462</v>
      </c>
      <c r="B8786" s="217">
        <v>130.81831844776787</v>
      </c>
      <c r="C8786" s="211">
        <v>6.0261388211064082E-2</v>
      </c>
      <c r="D8786" s="211">
        <v>0.11749261590163868</v>
      </c>
      <c r="E8786" s="211">
        <v>7.8538041702792591E-2</v>
      </c>
      <c r="F8786" s="211">
        <v>8.8926609543858101E-2</v>
      </c>
      <c r="G8786" s="211">
        <v>0.11887100094468152</v>
      </c>
      <c r="H8786" s="211">
        <v>0.11240989701725984</v>
      </c>
      <c r="I8786" s="211">
        <v>0.5212091344056432</v>
      </c>
      <c r="J8786" s="211">
        <v>0.42812045878924659</v>
      </c>
      <c r="K8786" s="211">
        <v>0.64728180641080335</v>
      </c>
      <c r="L8786" s="211">
        <v>0.27378922834992026</v>
      </c>
      <c r="M8786" s="211">
        <v>9.9874476758952127E-2</v>
      </c>
      <c r="N8786" s="211">
        <v>0.41754933024587881</v>
      </c>
      <c r="O8786" s="211">
        <v>0.68653418527576326</v>
      </c>
      <c r="P8786" s="211">
        <v>6.8178205034311712E-2</v>
      </c>
      <c r="Q8786" s="211">
        <v>0.10328339143841397</v>
      </c>
      <c r="R8786" s="211">
        <v>0.45841965063743451</v>
      </c>
      <c r="S8786" s="211">
        <v>0.32530151137094554</v>
      </c>
      <c r="T8786" s="211">
        <v>0.56788698517719172</v>
      </c>
      <c r="U8786" s="211">
        <v>0.44110820008808083</v>
      </c>
      <c r="V8786" s="211">
        <v>9.2284413414960659E-2</v>
      </c>
      <c r="W8786" s="211">
        <v>0.51774832267120374</v>
      </c>
      <c r="X8786" s="211">
        <v>0.23519267966198334</v>
      </c>
      <c r="Y8786" s="211">
        <v>0.65185458824046738</v>
      </c>
      <c r="Z8786" s="211">
        <v>0.14799728778973359</v>
      </c>
      <c r="AA8786" s="212">
        <v>0.12626599050935108</v>
      </c>
    </row>
    <row r="8787" spans="1:27" x14ac:dyDescent="0.35">
      <c r="A8787" s="210" t="s">
        <v>9463</v>
      </c>
      <c r="B8787" s="217">
        <v>136.09936817834631</v>
      </c>
      <c r="C8787" s="211">
        <v>5.0542015834155921E-2</v>
      </c>
      <c r="D8787" s="211">
        <v>0.11932835751924804</v>
      </c>
      <c r="E8787" s="211">
        <v>6.9844717663312503E-2</v>
      </c>
      <c r="F8787" s="211">
        <v>0.10825833030764945</v>
      </c>
      <c r="G8787" s="211">
        <v>0.12430996353585912</v>
      </c>
      <c r="H8787" s="211">
        <v>0.12505720065598827</v>
      </c>
      <c r="I8787" s="211">
        <v>0.48483008467935718</v>
      </c>
      <c r="J8787" s="211">
        <v>0.39566008283654142</v>
      </c>
      <c r="K8787" s="211">
        <v>0.61891400260381457</v>
      </c>
      <c r="L8787" s="211">
        <v>0.27068136570228796</v>
      </c>
      <c r="M8787" s="211">
        <v>0.10044716667984163</v>
      </c>
      <c r="N8787" s="211">
        <v>0.38600214236661168</v>
      </c>
      <c r="O8787" s="211">
        <v>0.64374598900268321</v>
      </c>
      <c r="P8787" s="211">
        <v>6.8753868923412759E-2</v>
      </c>
      <c r="Q8787" s="211">
        <v>5.3482519724151981E-2</v>
      </c>
      <c r="R8787" s="211">
        <v>0.40339397451564885</v>
      </c>
      <c r="S8787" s="211">
        <v>0.28163603299847867</v>
      </c>
      <c r="T8787" s="211">
        <v>0.5162558851447232</v>
      </c>
      <c r="U8787" s="211">
        <v>0.36623227956821697</v>
      </c>
      <c r="V8787" s="211">
        <v>0.1226963584424583</v>
      </c>
      <c r="W8787" s="211">
        <v>0.58670457535049592</v>
      </c>
      <c r="X8787" s="211">
        <v>0.28204372589448057</v>
      </c>
      <c r="Y8787" s="211">
        <v>0.60231145296127575</v>
      </c>
      <c r="Z8787" s="211">
        <v>0.14842415107817186</v>
      </c>
      <c r="AA8787" s="212">
        <v>0.11452200769246207</v>
      </c>
    </row>
    <row r="8788" spans="1:27" x14ac:dyDescent="0.35">
      <c r="A8788" s="210" t="s">
        <v>9464</v>
      </c>
      <c r="B8788" s="217">
        <v>176.28153986106625</v>
      </c>
      <c r="C8788" s="211">
        <v>6.036111244370921E-2</v>
      </c>
      <c r="D8788" s="211">
        <v>0.12660978841483361</v>
      </c>
      <c r="E8788" s="211">
        <v>8.2498779595664332E-2</v>
      </c>
      <c r="F8788" s="211">
        <v>9.4507143543241481E-2</v>
      </c>
      <c r="G8788" s="211">
        <v>0.12457865344155344</v>
      </c>
      <c r="H8788" s="211">
        <v>0.12559795746874139</v>
      </c>
      <c r="I8788" s="211">
        <v>0.51486710711478889</v>
      </c>
      <c r="J8788" s="211">
        <v>0.42030892316511376</v>
      </c>
      <c r="K8788" s="211">
        <v>0.55786858409839057</v>
      </c>
      <c r="L8788" s="211">
        <v>0.27031674686601626</v>
      </c>
      <c r="M8788" s="211">
        <v>0.11357797347912756</v>
      </c>
      <c r="N8788" s="211">
        <v>0.43646521004745531</v>
      </c>
      <c r="O8788" s="211">
        <v>0.7191151759158092</v>
      </c>
      <c r="P8788" s="211">
        <v>6.6848324854656263E-2</v>
      </c>
      <c r="Q8788" s="211">
        <v>9.1277319600440804E-2</v>
      </c>
      <c r="R8788" s="211">
        <v>0.45602845232639838</v>
      </c>
      <c r="S8788" s="211">
        <v>0.31828354960172817</v>
      </c>
      <c r="T8788" s="211">
        <v>0.53937534891594063</v>
      </c>
      <c r="U8788" s="211">
        <v>0.40123000702085576</v>
      </c>
      <c r="V8788" s="211">
        <v>0.18703867819464476</v>
      </c>
      <c r="W8788" s="211">
        <v>0.5842909129090581</v>
      </c>
      <c r="X8788" s="211">
        <v>0.28587453725614909</v>
      </c>
      <c r="Y8788" s="211">
        <v>0.69387886520248143</v>
      </c>
      <c r="Z8788" s="211">
        <v>0.14754860367351266</v>
      </c>
      <c r="AA8788" s="212">
        <v>0.12215188444865956</v>
      </c>
    </row>
    <row r="8789" spans="1:27" x14ac:dyDescent="0.35">
      <c r="A8789" s="210" t="s">
        <v>9465</v>
      </c>
      <c r="B8789" s="217">
        <v>127.78590393502662</v>
      </c>
      <c r="C8789" s="211">
        <v>6.7809245859457648E-2</v>
      </c>
      <c r="D8789" s="211">
        <v>0.13308459026702529</v>
      </c>
      <c r="E8789" s="211">
        <v>7.2487832008354666E-2</v>
      </c>
      <c r="F8789" s="211">
        <v>9.7018199608146033E-2</v>
      </c>
      <c r="G8789" s="211">
        <v>0.11519411501282149</v>
      </c>
      <c r="H8789" s="211">
        <v>0.11332887632950615</v>
      </c>
      <c r="I8789" s="211">
        <v>0.51681151170448425</v>
      </c>
      <c r="J8789" s="211">
        <v>0.47080938992254057</v>
      </c>
      <c r="K8789" s="211">
        <v>0.64283031436970128</v>
      </c>
      <c r="L8789" s="211">
        <v>0.28320529920866983</v>
      </c>
      <c r="M8789" s="211">
        <v>8.5053207370711606E-2</v>
      </c>
      <c r="N8789" s="211">
        <v>0.50386463514810664</v>
      </c>
      <c r="O8789" s="211">
        <v>0.72491708830475576</v>
      </c>
      <c r="P8789" s="211">
        <v>7.1947507111669015E-2</v>
      </c>
      <c r="Q8789" s="211">
        <v>4.6349223225766831E-2</v>
      </c>
      <c r="R8789" s="211">
        <v>0.45829179606694581</v>
      </c>
      <c r="S8789" s="211">
        <v>0.38141277017934405</v>
      </c>
      <c r="T8789" s="211">
        <v>0.49490470448803497</v>
      </c>
      <c r="U8789" s="211">
        <v>0.50856647214076156</v>
      </c>
      <c r="V8789" s="211">
        <v>7.2717040646097131E-2</v>
      </c>
      <c r="W8789" s="211">
        <v>0.51456844360762244</v>
      </c>
      <c r="X8789" s="211">
        <v>0.31164296299136063</v>
      </c>
      <c r="Y8789" s="211">
        <v>0.58419940339035814</v>
      </c>
      <c r="Z8789" s="211">
        <v>0.14874196387328997</v>
      </c>
      <c r="AA8789" s="212">
        <v>0.12144805547446277</v>
      </c>
    </row>
    <row r="8790" spans="1:27" x14ac:dyDescent="0.35">
      <c r="A8790" s="210" t="s">
        <v>9466</v>
      </c>
      <c r="B8790" s="217">
        <v>128.45250226197766</v>
      </c>
      <c r="C8790" s="211">
        <v>6.6377047264487857E-2</v>
      </c>
      <c r="D8790" s="211">
        <v>0.1214605905752042</v>
      </c>
      <c r="E8790" s="211">
        <v>8.4099220713557604E-2</v>
      </c>
      <c r="F8790" s="211">
        <v>0.11782226429543721</v>
      </c>
      <c r="G8790" s="211">
        <v>0.1154714985978197</v>
      </c>
      <c r="H8790" s="211">
        <v>0.11274258245175357</v>
      </c>
      <c r="I8790" s="211">
        <v>0.49583441623031094</v>
      </c>
      <c r="J8790" s="211">
        <v>0.42494872785145876</v>
      </c>
      <c r="K8790" s="211">
        <v>0.54335963663657694</v>
      </c>
      <c r="L8790" s="211">
        <v>0.27872954597395977</v>
      </c>
      <c r="M8790" s="211">
        <v>9.4470592465700887E-2</v>
      </c>
      <c r="N8790" s="211">
        <v>0.44060450894689768</v>
      </c>
      <c r="O8790" s="211">
        <v>0.65225316359330043</v>
      </c>
      <c r="P8790" s="211">
        <v>6.6111336084138231E-2</v>
      </c>
      <c r="Q8790" s="211">
        <v>0.14358241404196304</v>
      </c>
      <c r="R8790" s="211">
        <v>0.45461306523610917</v>
      </c>
      <c r="S8790" s="211">
        <v>0.36651711765209977</v>
      </c>
      <c r="T8790" s="211">
        <v>0.51534073739148378</v>
      </c>
      <c r="U8790" s="211">
        <v>0.3380035585922021</v>
      </c>
      <c r="V8790" s="211">
        <v>0.10751654239611542</v>
      </c>
      <c r="W8790" s="211">
        <v>0.56846979743370929</v>
      </c>
      <c r="X8790" s="211">
        <v>0.29784117753191758</v>
      </c>
      <c r="Y8790" s="211">
        <v>0.6027774562014383</v>
      </c>
      <c r="Z8790" s="211">
        <v>0.144063207518311</v>
      </c>
      <c r="AA8790" s="212">
        <v>0.11651387567262095</v>
      </c>
    </row>
    <row r="8791" spans="1:27" x14ac:dyDescent="0.35">
      <c r="A8791" s="210" t="s">
        <v>9467</v>
      </c>
      <c r="B8791" s="217">
        <v>165.36992596797842</v>
      </c>
      <c r="C8791" s="211">
        <v>6.6610560025856663E-2</v>
      </c>
      <c r="D8791" s="211">
        <v>0.11649134001653015</v>
      </c>
      <c r="E8791" s="211">
        <v>8.1992455280511259E-2</v>
      </c>
      <c r="F8791" s="211">
        <v>0.11871568438724429</v>
      </c>
      <c r="G8791" s="211">
        <v>0.12282314827425483</v>
      </c>
      <c r="H8791" s="211">
        <v>0.10979747051622489</v>
      </c>
      <c r="I8791" s="211">
        <v>0.48537142345861389</v>
      </c>
      <c r="J8791" s="211">
        <v>0.47233778936503312</v>
      </c>
      <c r="K8791" s="211">
        <v>0.64037480966794325</v>
      </c>
      <c r="L8791" s="211">
        <v>0.27573902472914524</v>
      </c>
      <c r="M8791" s="211">
        <v>9.5259015678271108E-2</v>
      </c>
      <c r="N8791" s="211">
        <v>0.51880316823857275</v>
      </c>
      <c r="O8791" s="211">
        <v>0.7719708916521022</v>
      </c>
      <c r="P8791" s="211">
        <v>6.8306083056980688E-2</v>
      </c>
      <c r="Q8791" s="211">
        <v>6.7252048881418308E-2</v>
      </c>
      <c r="R8791" s="211">
        <v>0.44628810490307858</v>
      </c>
      <c r="S8791" s="211">
        <v>0.33258465815274652</v>
      </c>
      <c r="T8791" s="211">
        <v>0.58374881088859731</v>
      </c>
      <c r="U8791" s="211">
        <v>0.52556301370754999</v>
      </c>
      <c r="V8791" s="211">
        <v>0.15534228473539441</v>
      </c>
      <c r="W8791" s="211">
        <v>0.54010226584623577</v>
      </c>
      <c r="X8791" s="211">
        <v>0.26245391890680297</v>
      </c>
      <c r="Y8791" s="211">
        <v>0.545798997257116</v>
      </c>
      <c r="Z8791" s="211">
        <v>0.14487623714564102</v>
      </c>
      <c r="AA8791" s="212">
        <v>0.12470334513940315</v>
      </c>
    </row>
    <row r="8792" spans="1:27" x14ac:dyDescent="0.35">
      <c r="A8792" s="210" t="s">
        <v>9468</v>
      </c>
      <c r="B8792" s="217">
        <v>162.41197879673231</v>
      </c>
      <c r="C8792" s="211">
        <v>7.2055331839430636E-2</v>
      </c>
      <c r="D8792" s="211">
        <v>0.11714145093561489</v>
      </c>
      <c r="E8792" s="211">
        <v>7.2944837784156086E-2</v>
      </c>
      <c r="F8792" s="211">
        <v>0.10403294499687563</v>
      </c>
      <c r="G8792" s="211">
        <v>0.11909742371307877</v>
      </c>
      <c r="H8792" s="211">
        <v>0.11985187551897054</v>
      </c>
      <c r="I8792" s="211">
        <v>0.50400837977289303</v>
      </c>
      <c r="J8792" s="211">
        <v>0.46546887059106778</v>
      </c>
      <c r="K8792" s="211">
        <v>0.64445605534578976</v>
      </c>
      <c r="L8792" s="211">
        <v>0.27560597100629286</v>
      </c>
      <c r="M8792" s="211">
        <v>0.10213564523418681</v>
      </c>
      <c r="N8792" s="211">
        <v>0.45367416686614542</v>
      </c>
      <c r="O8792" s="211">
        <v>0.76759207322032019</v>
      </c>
      <c r="P8792" s="211">
        <v>6.4748415417963709E-2</v>
      </c>
      <c r="Q8792" s="211">
        <v>7.7988029649121424E-2</v>
      </c>
      <c r="R8792" s="211">
        <v>0.42055052896792822</v>
      </c>
      <c r="S8792" s="211">
        <v>0.39024151793440875</v>
      </c>
      <c r="T8792" s="211">
        <v>0.57002486272009611</v>
      </c>
      <c r="U8792" s="211">
        <v>0.43292835834586751</v>
      </c>
      <c r="V8792" s="211">
        <v>0.13251672417391241</v>
      </c>
      <c r="W8792" s="211">
        <v>0.51591710723690776</v>
      </c>
      <c r="X8792" s="211">
        <v>0.36032366769156632</v>
      </c>
      <c r="Y8792" s="211">
        <v>0.72096076783253626</v>
      </c>
      <c r="Z8792" s="211">
        <v>0.14845516969978673</v>
      </c>
      <c r="AA8792" s="212">
        <v>0.11861533692747619</v>
      </c>
    </row>
    <row r="8793" spans="1:27" x14ac:dyDescent="0.35">
      <c r="A8793" s="210" t="s">
        <v>9469</v>
      </c>
      <c r="B8793" s="217">
        <v>127.17579008174826</v>
      </c>
      <c r="C8793" s="211">
        <v>8.8999550831350346E-2</v>
      </c>
      <c r="D8793" s="211">
        <v>0.12966772377177929</v>
      </c>
      <c r="E8793" s="211">
        <v>7.7865096226597749E-2</v>
      </c>
      <c r="F8793" s="211">
        <v>9.0864855958323054E-2</v>
      </c>
      <c r="G8793" s="211">
        <v>0.12218694826191015</v>
      </c>
      <c r="H8793" s="211">
        <v>0.12036029401350258</v>
      </c>
      <c r="I8793" s="211">
        <v>0.46939900704026938</v>
      </c>
      <c r="J8793" s="211">
        <v>0.39296741362263699</v>
      </c>
      <c r="K8793" s="211">
        <v>0.61196086271751082</v>
      </c>
      <c r="L8793" s="211">
        <v>0.27677226980333819</v>
      </c>
      <c r="M8793" s="211">
        <v>8.5609832518797627E-2</v>
      </c>
      <c r="N8793" s="211">
        <v>0.47551003006700138</v>
      </c>
      <c r="O8793" s="211">
        <v>0.77994303383348162</v>
      </c>
      <c r="P8793" s="211">
        <v>6.65547612082944E-2</v>
      </c>
      <c r="Q8793" s="211">
        <v>0.13735676757207252</v>
      </c>
      <c r="R8793" s="211">
        <v>0.38865125269660977</v>
      </c>
      <c r="S8793" s="211">
        <v>0.30386287086860486</v>
      </c>
      <c r="T8793" s="211">
        <v>0.59359664172985771</v>
      </c>
      <c r="U8793" s="211">
        <v>0.38431748970566104</v>
      </c>
      <c r="V8793" s="211">
        <v>5.7482983087769557E-2</v>
      </c>
      <c r="W8793" s="211">
        <v>0.58692091303159288</v>
      </c>
      <c r="X8793" s="211">
        <v>0.3640133060812345</v>
      </c>
      <c r="Y8793" s="211">
        <v>0.73875435837549308</v>
      </c>
      <c r="Z8793" s="211">
        <v>0.14957494996951795</v>
      </c>
      <c r="AA8793" s="212">
        <v>0.11778080321943639</v>
      </c>
    </row>
    <row r="8794" spans="1:27" x14ac:dyDescent="0.35">
      <c r="A8794" s="210" t="s">
        <v>9470</v>
      </c>
      <c r="B8794" s="217">
        <v>167.45966491503967</v>
      </c>
      <c r="C8794" s="211">
        <v>4.7132735328596631E-2</v>
      </c>
      <c r="D8794" s="211">
        <v>0.12686396351033905</v>
      </c>
      <c r="E8794" s="211">
        <v>8.7709921260876678E-2</v>
      </c>
      <c r="F8794" s="211">
        <v>0.11237957170999048</v>
      </c>
      <c r="G8794" s="211">
        <v>0.12278743302903654</v>
      </c>
      <c r="H8794" s="211">
        <v>0.10913870066284492</v>
      </c>
      <c r="I8794" s="211">
        <v>0.51844811153727255</v>
      </c>
      <c r="J8794" s="211">
        <v>0.44015965991299294</v>
      </c>
      <c r="K8794" s="211">
        <v>0.60506897063043152</v>
      </c>
      <c r="L8794" s="211">
        <v>0.2693452138570111</v>
      </c>
      <c r="M8794" s="211">
        <v>9.0740380682164723E-2</v>
      </c>
      <c r="N8794" s="211">
        <v>0.49927607462556528</v>
      </c>
      <c r="O8794" s="211">
        <v>0.77340814260177393</v>
      </c>
      <c r="P8794" s="211">
        <v>7.1414912814518727E-2</v>
      </c>
      <c r="Q8794" s="211">
        <v>8.0738865950082214E-2</v>
      </c>
      <c r="R8794" s="211">
        <v>0.44877176349539027</v>
      </c>
      <c r="S8794" s="211">
        <v>0.2975867388691727</v>
      </c>
      <c r="T8794" s="211">
        <v>0.59759263564000709</v>
      </c>
      <c r="U8794" s="211">
        <v>0.50249842715705362</v>
      </c>
      <c r="V8794" s="211">
        <v>7.285905179062549E-2</v>
      </c>
      <c r="W8794" s="211">
        <v>0.58371286860356397</v>
      </c>
      <c r="X8794" s="211">
        <v>0.31444142564761962</v>
      </c>
      <c r="Y8794" s="211">
        <v>0.71842985812626758</v>
      </c>
      <c r="Z8794" s="211">
        <v>0.14865434735406924</v>
      </c>
      <c r="AA8794" s="212">
        <v>0.11183555154074469</v>
      </c>
    </row>
    <row r="8795" spans="1:27" x14ac:dyDescent="0.35">
      <c r="A8795" s="210" t="s">
        <v>9471</v>
      </c>
      <c r="B8795" s="217">
        <v>128.09390339930184</v>
      </c>
      <c r="C8795" s="211">
        <v>8.0730732868501853E-2</v>
      </c>
      <c r="D8795" s="211">
        <v>0.13093499837889694</v>
      </c>
      <c r="E8795" s="211">
        <v>7.6058463994315539E-2</v>
      </c>
      <c r="F8795" s="211">
        <v>0.11830898453637329</v>
      </c>
      <c r="G8795" s="211">
        <v>0.12401089634437136</v>
      </c>
      <c r="H8795" s="211">
        <v>0.1092545168681278</v>
      </c>
      <c r="I8795" s="211">
        <v>0.52359875328168826</v>
      </c>
      <c r="J8795" s="211">
        <v>0.4803626380657115</v>
      </c>
      <c r="K8795" s="211">
        <v>0.56802774475376194</v>
      </c>
      <c r="L8795" s="211">
        <v>0.27707280305549925</v>
      </c>
      <c r="M8795" s="211">
        <v>8.1422240043010047E-2</v>
      </c>
      <c r="N8795" s="211">
        <v>0.4276071590108404</v>
      </c>
      <c r="O8795" s="211">
        <v>0.67527767902168234</v>
      </c>
      <c r="P8795" s="211">
        <v>7.051147540688156E-2</v>
      </c>
      <c r="Q8795" s="211">
        <v>6.7578394193570979E-2</v>
      </c>
      <c r="R8795" s="211">
        <v>0.40649816072449485</v>
      </c>
      <c r="S8795" s="211">
        <v>0.31323217581369511</v>
      </c>
      <c r="T8795" s="211">
        <v>0.50071740873426007</v>
      </c>
      <c r="U8795" s="211">
        <v>0.45861588423339383</v>
      </c>
      <c r="V8795" s="211">
        <v>5.7582845822602258E-2</v>
      </c>
      <c r="W8795" s="211">
        <v>0.58894021989610368</v>
      </c>
      <c r="X8795" s="211">
        <v>0.36184306746853323</v>
      </c>
      <c r="Y8795" s="211">
        <v>0.66896425200262544</v>
      </c>
      <c r="Z8795" s="211">
        <v>0.14973743475758433</v>
      </c>
      <c r="AA8795" s="212">
        <v>0.11146174116207934</v>
      </c>
    </row>
    <row r="8796" spans="1:27" x14ac:dyDescent="0.35">
      <c r="A8796" s="210" t="s">
        <v>9472</v>
      </c>
      <c r="B8796" s="217">
        <v>129.21176248620046</v>
      </c>
      <c r="C8796" s="211">
        <v>5.5370729924829963E-2</v>
      </c>
      <c r="D8796" s="211">
        <v>0.13094196099457003</v>
      </c>
      <c r="E8796" s="211">
        <v>7.6168910307491428E-2</v>
      </c>
      <c r="F8796" s="211">
        <v>8.3339393339267306E-2</v>
      </c>
      <c r="G8796" s="211">
        <v>0.12541417500768684</v>
      </c>
      <c r="H8796" s="211">
        <v>0.11910714483980832</v>
      </c>
      <c r="I8796" s="211">
        <v>0.48639998265443135</v>
      </c>
      <c r="J8796" s="211">
        <v>0.41229588865899891</v>
      </c>
      <c r="K8796" s="211">
        <v>0.60673210464131688</v>
      </c>
      <c r="L8796" s="211">
        <v>0.27508151588799867</v>
      </c>
      <c r="M8796" s="211">
        <v>8.8898126309010103E-2</v>
      </c>
      <c r="N8796" s="211">
        <v>0.34420273046766647</v>
      </c>
      <c r="O8796" s="211">
        <v>0.70144483406378022</v>
      </c>
      <c r="P8796" s="211">
        <v>6.6417334650819823E-2</v>
      </c>
      <c r="Q8796" s="211">
        <v>6.9809803920621846E-2</v>
      </c>
      <c r="R8796" s="211">
        <v>0.48053723142199806</v>
      </c>
      <c r="S8796" s="211">
        <v>0.39799048894020894</v>
      </c>
      <c r="T8796" s="211">
        <v>0.46205850933405751</v>
      </c>
      <c r="U8796" s="211">
        <v>0.44936997645181515</v>
      </c>
      <c r="V8796" s="211">
        <v>0.10251614378807558</v>
      </c>
      <c r="W8796" s="211">
        <v>0.57452030182836489</v>
      </c>
      <c r="X8796" s="211">
        <v>0.33572113730670516</v>
      </c>
      <c r="Y8796" s="211">
        <v>0.66447475612596552</v>
      </c>
      <c r="Z8796" s="211">
        <v>0.14727587796810554</v>
      </c>
      <c r="AA8796" s="212">
        <v>0.11982050156607968</v>
      </c>
    </row>
    <row r="8797" spans="1:27" x14ac:dyDescent="0.35">
      <c r="A8797" s="210" t="s">
        <v>9473</v>
      </c>
      <c r="B8797" s="217">
        <v>127.07740539606236</v>
      </c>
      <c r="C8797" s="211">
        <v>7.736194957177088E-2</v>
      </c>
      <c r="D8797" s="211">
        <v>0.12393905471449891</v>
      </c>
      <c r="E8797" s="211">
        <v>7.6455786314480398E-2</v>
      </c>
      <c r="F8797" s="211">
        <v>9.2752969594619941E-2</v>
      </c>
      <c r="G8797" s="211">
        <v>0.12256810130245184</v>
      </c>
      <c r="H8797" s="211">
        <v>0.12075752980973929</v>
      </c>
      <c r="I8797" s="211">
        <v>0.46594529600354823</v>
      </c>
      <c r="J8797" s="211">
        <v>0.48454378889115307</v>
      </c>
      <c r="K8797" s="211">
        <v>0.6352275427565981</v>
      </c>
      <c r="L8797" s="211">
        <v>0.27864961598011645</v>
      </c>
      <c r="M8797" s="211">
        <v>0.11967820496654673</v>
      </c>
      <c r="N8797" s="211">
        <v>0.52790969645817254</v>
      </c>
      <c r="O8797" s="211">
        <v>0.67228591079386613</v>
      </c>
      <c r="P8797" s="211">
        <v>6.5076684176976388E-2</v>
      </c>
      <c r="Q8797" s="211">
        <v>0.10284448443246301</v>
      </c>
      <c r="R8797" s="211">
        <v>0.43529862940674502</v>
      </c>
      <c r="S8797" s="211">
        <v>0.43468333160727757</v>
      </c>
      <c r="T8797" s="211">
        <v>0.58532587977885642</v>
      </c>
      <c r="U8797" s="211">
        <v>0.41616057987258392</v>
      </c>
      <c r="V8797" s="211">
        <v>6.7919727818603115E-2</v>
      </c>
      <c r="W8797" s="211">
        <v>0.48921830721512433</v>
      </c>
      <c r="X8797" s="211">
        <v>0.24801893888033139</v>
      </c>
      <c r="Y8797" s="211">
        <v>0.60093146368508343</v>
      </c>
      <c r="Z8797" s="211">
        <v>0.14690883257493703</v>
      </c>
      <c r="AA8797" s="212">
        <v>0.12272973051732944</v>
      </c>
    </row>
    <row r="8798" spans="1:27" x14ac:dyDescent="0.35">
      <c r="A8798" s="210" t="s">
        <v>9474</v>
      </c>
      <c r="B8798" s="217">
        <v>118.0820550667686</v>
      </c>
      <c r="C8798" s="211">
        <v>7.2058161841882254E-2</v>
      </c>
      <c r="D8798" s="211">
        <v>0.11557139316255891</v>
      </c>
      <c r="E8798" s="211">
        <v>7.2421040997419098E-2</v>
      </c>
      <c r="F8798" s="211">
        <v>0.11092738312486529</v>
      </c>
      <c r="G8798" s="211">
        <v>0.12564619029355736</v>
      </c>
      <c r="H8798" s="211">
        <v>0.11954300124502168</v>
      </c>
      <c r="I8798" s="211">
        <v>0.49991603546444752</v>
      </c>
      <c r="J8798" s="211">
        <v>0.44202282493265421</v>
      </c>
      <c r="K8798" s="211">
        <v>0.64508961043114277</v>
      </c>
      <c r="L8798" s="211">
        <v>0.27593012694131663</v>
      </c>
      <c r="M8798" s="211">
        <v>0.10214715787642552</v>
      </c>
      <c r="N8798" s="211">
        <v>0.43136805447759785</v>
      </c>
      <c r="O8798" s="211">
        <v>0.75050265935340432</v>
      </c>
      <c r="P8798" s="211">
        <v>7.0125671928927699E-2</v>
      </c>
      <c r="Q8798" s="211">
        <v>4.7980231069603571E-2</v>
      </c>
      <c r="R8798" s="211">
        <v>0.43723588686829606</v>
      </c>
      <c r="S8798" s="211">
        <v>0.35044177291130257</v>
      </c>
      <c r="T8798" s="211">
        <v>0.63696399309348362</v>
      </c>
      <c r="U8798" s="211">
        <v>0.34613524324076117</v>
      </c>
      <c r="V8798" s="211">
        <v>6.2002910123076793E-2</v>
      </c>
      <c r="W8798" s="211">
        <v>0.60730777791759261</v>
      </c>
      <c r="X8798" s="211">
        <v>0.35594671563664004</v>
      </c>
      <c r="Y8798" s="211">
        <v>0.66506319736802655</v>
      </c>
      <c r="Z8798" s="211">
        <v>0.14869681977182914</v>
      </c>
      <c r="AA8798" s="212">
        <v>0.12225235270422027</v>
      </c>
    </row>
    <row r="8799" spans="1:27" x14ac:dyDescent="0.35">
      <c r="A8799" s="210" t="s">
        <v>9475</v>
      </c>
      <c r="B8799" s="217">
        <v>144.33549929860877</v>
      </c>
      <c r="C8799" s="211">
        <v>6.965033383939144E-2</v>
      </c>
      <c r="D8799" s="211">
        <v>0.12702063619917009</v>
      </c>
      <c r="E8799" s="211">
        <v>6.7198532597030694E-2</v>
      </c>
      <c r="F8799" s="211">
        <v>0.1154412724400402</v>
      </c>
      <c r="G8799" s="211">
        <v>0.12257223712891803</v>
      </c>
      <c r="H8799" s="211">
        <v>0.11889054000962229</v>
      </c>
      <c r="I8799" s="211">
        <v>0.43147930816610214</v>
      </c>
      <c r="J8799" s="211">
        <v>0.42135916740018586</v>
      </c>
      <c r="K8799" s="211">
        <v>0.60532611428945848</v>
      </c>
      <c r="L8799" s="211">
        <v>0.28257789920808307</v>
      </c>
      <c r="M8799" s="211">
        <v>0.112521855772563</v>
      </c>
      <c r="N8799" s="211">
        <v>0.50301378105054717</v>
      </c>
      <c r="O8799" s="211">
        <v>0.66844053806265702</v>
      </c>
      <c r="P8799" s="211">
        <v>6.5566044877970409E-2</v>
      </c>
      <c r="Q8799" s="211">
        <v>0.1577502287032978</v>
      </c>
      <c r="R8799" s="211">
        <v>0.45214700245512923</v>
      </c>
      <c r="S8799" s="211">
        <v>0.37361916015821478</v>
      </c>
      <c r="T8799" s="211">
        <v>0.61811086748892763</v>
      </c>
      <c r="U8799" s="211">
        <v>0.39251682339254657</v>
      </c>
      <c r="V8799" s="211">
        <v>0.11116057858615351</v>
      </c>
      <c r="W8799" s="211">
        <v>0.55476005994523625</v>
      </c>
      <c r="X8799" s="211">
        <v>0.23591399625830528</v>
      </c>
      <c r="Y8799" s="211">
        <v>0.67719553406386979</v>
      </c>
      <c r="Z8799" s="211">
        <v>0.14986673140039602</v>
      </c>
      <c r="AA8799" s="212">
        <v>0.12140865688524517</v>
      </c>
    </row>
    <row r="8800" spans="1:27" x14ac:dyDescent="0.35">
      <c r="A8800" s="210" t="s">
        <v>9476</v>
      </c>
      <c r="B8800" s="217">
        <v>114.23544620746793</v>
      </c>
      <c r="C8800" s="211">
        <v>5.5695883063038985E-2</v>
      </c>
      <c r="D8800" s="211">
        <v>0.13436715365256363</v>
      </c>
      <c r="E8800" s="211">
        <v>7.0784857632578788E-2</v>
      </c>
      <c r="F8800" s="211">
        <v>8.6906131419719659E-2</v>
      </c>
      <c r="G8800" s="211">
        <v>0.11945989084790626</v>
      </c>
      <c r="H8800" s="211">
        <v>0.10779348243981594</v>
      </c>
      <c r="I8800" s="211">
        <v>0.52585957513380721</v>
      </c>
      <c r="J8800" s="211">
        <v>0.45631305576616404</v>
      </c>
      <c r="K8800" s="211">
        <v>0.60966883196826527</v>
      </c>
      <c r="L8800" s="211">
        <v>0.26833171113911458</v>
      </c>
      <c r="M8800" s="211">
        <v>9.5789148299055688E-2</v>
      </c>
      <c r="N8800" s="211">
        <v>0.42544680557693304</v>
      </c>
      <c r="O8800" s="211">
        <v>0.70944699694756996</v>
      </c>
      <c r="P8800" s="211">
        <v>6.5743509806028805E-2</v>
      </c>
      <c r="Q8800" s="211">
        <v>8.0175919269925275E-2</v>
      </c>
      <c r="R8800" s="211">
        <v>0.47199979767001549</v>
      </c>
      <c r="S8800" s="211">
        <v>0.31109578422879042</v>
      </c>
      <c r="T8800" s="211">
        <v>0.49907999679587817</v>
      </c>
      <c r="U8800" s="211">
        <v>0.42041218278677706</v>
      </c>
      <c r="V8800" s="211">
        <v>6.7729121626149719E-2</v>
      </c>
      <c r="W8800" s="211">
        <v>0.50861559817837942</v>
      </c>
      <c r="X8800" s="211">
        <v>0.32218703104197599</v>
      </c>
      <c r="Y8800" s="211">
        <v>0.64796858100996158</v>
      </c>
      <c r="Z8800" s="211">
        <v>0.14821181574179948</v>
      </c>
      <c r="AA8800" s="212">
        <v>0.12209295574487876</v>
      </c>
    </row>
    <row r="8801" spans="1:27" x14ac:dyDescent="0.35">
      <c r="A8801" s="210" t="s">
        <v>9477</v>
      </c>
      <c r="B8801" s="217">
        <v>128.3607341098118</v>
      </c>
      <c r="C8801" s="211">
        <v>7.6046652270598994E-2</v>
      </c>
      <c r="D8801" s="211">
        <v>0.12351540449618797</v>
      </c>
      <c r="E8801" s="211">
        <v>7.0606805772283066E-2</v>
      </c>
      <c r="F8801" s="211">
        <v>9.0557576860229277E-2</v>
      </c>
      <c r="G8801" s="211">
        <v>0.12013847858546242</v>
      </c>
      <c r="H8801" s="211">
        <v>0.117625550059621</v>
      </c>
      <c r="I8801" s="211">
        <v>0.519885839780453</v>
      </c>
      <c r="J8801" s="211">
        <v>0.46550024105683319</v>
      </c>
      <c r="K8801" s="211">
        <v>0.60205028905810454</v>
      </c>
      <c r="L8801" s="211">
        <v>0.26763594432286131</v>
      </c>
      <c r="M8801" s="211">
        <v>0.11342867217970665</v>
      </c>
      <c r="N8801" s="211">
        <v>0.45389299334668487</v>
      </c>
      <c r="O8801" s="211">
        <v>0.63992105543666677</v>
      </c>
      <c r="P8801" s="211">
        <v>6.0890121591359113E-2</v>
      </c>
      <c r="Q8801" s="211">
        <v>7.6304732603952569E-2</v>
      </c>
      <c r="R8801" s="211">
        <v>0.41894443424533945</v>
      </c>
      <c r="S8801" s="211">
        <v>0.34193318891319829</v>
      </c>
      <c r="T8801" s="211">
        <v>0.59170574033275547</v>
      </c>
      <c r="U8801" s="211">
        <v>0.48793293168310392</v>
      </c>
      <c r="V8801" s="211">
        <v>7.0928495257671226E-2</v>
      </c>
      <c r="W8801" s="211">
        <v>0.62142987964897167</v>
      </c>
      <c r="X8801" s="211">
        <v>0.36816540939307096</v>
      </c>
      <c r="Y8801" s="211">
        <v>0.69519440554013523</v>
      </c>
      <c r="Z8801" s="211">
        <v>0.14851498635940941</v>
      </c>
      <c r="AA8801" s="212">
        <v>0.11964287718616133</v>
      </c>
    </row>
    <row r="8802" spans="1:27" x14ac:dyDescent="0.35">
      <c r="A8802" s="210" t="s">
        <v>9478</v>
      </c>
      <c r="B8802" s="217">
        <v>146.02151236650113</v>
      </c>
      <c r="C8802" s="211">
        <v>5.2016732151492773E-2</v>
      </c>
      <c r="D8802" s="211">
        <v>0.12573141348151953</v>
      </c>
      <c r="E8802" s="211">
        <v>7.8954992051347428E-2</v>
      </c>
      <c r="F8802" s="211">
        <v>8.0235433182551968E-2</v>
      </c>
      <c r="G8802" s="211">
        <v>0.11911590208871321</v>
      </c>
      <c r="H8802" s="211">
        <v>0.12434287568379496</v>
      </c>
      <c r="I8802" s="211">
        <v>0.47782243941081254</v>
      </c>
      <c r="J8802" s="211">
        <v>0.43085422616171221</v>
      </c>
      <c r="K8802" s="211">
        <v>0.63998116930387938</v>
      </c>
      <c r="L8802" s="211">
        <v>0.27677705295392779</v>
      </c>
      <c r="M8802" s="211">
        <v>9.9829139642814119E-2</v>
      </c>
      <c r="N8802" s="211">
        <v>0.48820985352609969</v>
      </c>
      <c r="O8802" s="211">
        <v>0.66504410688336224</v>
      </c>
      <c r="P8802" s="211">
        <v>6.8346692938221404E-2</v>
      </c>
      <c r="Q8802" s="211">
        <v>4.4813551648671596E-2</v>
      </c>
      <c r="R8802" s="211">
        <v>0.41310849604739563</v>
      </c>
      <c r="S8802" s="211">
        <v>0.3011951255446611</v>
      </c>
      <c r="T8802" s="211">
        <v>0.56433771470305027</v>
      </c>
      <c r="U8802" s="211">
        <v>0.53288429612257215</v>
      </c>
      <c r="V8802" s="211">
        <v>0.10412820236917852</v>
      </c>
      <c r="W8802" s="211">
        <v>0.60436710812137606</v>
      </c>
      <c r="X8802" s="211">
        <v>0.38672945490492933</v>
      </c>
      <c r="Y8802" s="211">
        <v>0.58367006204140148</v>
      </c>
      <c r="Z8802" s="211">
        <v>0.14754029838266805</v>
      </c>
      <c r="AA8802" s="212">
        <v>0.12187100156541651</v>
      </c>
    </row>
    <row r="8803" spans="1:27" x14ac:dyDescent="0.35">
      <c r="A8803" s="210" t="s">
        <v>9479</v>
      </c>
      <c r="B8803" s="217">
        <v>132.93758668173442</v>
      </c>
      <c r="C8803" s="211">
        <v>6.9624918973359567E-2</v>
      </c>
      <c r="D8803" s="211">
        <v>0.11674822615048694</v>
      </c>
      <c r="E8803" s="211">
        <v>8.1691153070368935E-2</v>
      </c>
      <c r="F8803" s="211">
        <v>0.10787612302187609</v>
      </c>
      <c r="G8803" s="211">
        <v>0.11914182916627544</v>
      </c>
      <c r="H8803" s="211">
        <v>0.10588719144451325</v>
      </c>
      <c r="I8803" s="211">
        <v>0.50392271999397353</v>
      </c>
      <c r="J8803" s="211">
        <v>0.40816698024929854</v>
      </c>
      <c r="K8803" s="211">
        <v>0.6231673968875725</v>
      </c>
      <c r="L8803" s="211">
        <v>0.27767273918937641</v>
      </c>
      <c r="M8803" s="211">
        <v>9.589456858420678E-2</v>
      </c>
      <c r="N8803" s="211">
        <v>0.40299562663926985</v>
      </c>
      <c r="O8803" s="211">
        <v>0.75696813145582187</v>
      </c>
      <c r="P8803" s="211">
        <v>7.313812176779716E-2</v>
      </c>
      <c r="Q8803" s="211">
        <v>6.7517748687772716E-2</v>
      </c>
      <c r="R8803" s="211">
        <v>0.45269530148152026</v>
      </c>
      <c r="S8803" s="211">
        <v>0.27393075697600466</v>
      </c>
      <c r="T8803" s="211">
        <v>0.53438936846551921</v>
      </c>
      <c r="U8803" s="211">
        <v>0.3469983757536394</v>
      </c>
      <c r="V8803" s="211">
        <v>0.1105296216028014</v>
      </c>
      <c r="W8803" s="211">
        <v>0.60680704518051343</v>
      </c>
      <c r="X8803" s="211">
        <v>0.2366799902694682</v>
      </c>
      <c r="Y8803" s="211">
        <v>0.65503026847919188</v>
      </c>
      <c r="Z8803" s="211">
        <v>0.1499730969146241</v>
      </c>
      <c r="AA8803" s="212">
        <v>0.12494882650163908</v>
      </c>
    </row>
    <row r="8804" spans="1:27" x14ac:dyDescent="0.35">
      <c r="A8804" s="210" t="s">
        <v>9480</v>
      </c>
      <c r="B8804" s="217">
        <v>154.5837676600824</v>
      </c>
      <c r="C8804" s="211">
        <v>6.5998277483526963E-2</v>
      </c>
      <c r="D8804" s="211">
        <v>0.12270498788788968</v>
      </c>
      <c r="E8804" s="211">
        <v>6.8043117055494151E-2</v>
      </c>
      <c r="F8804" s="211">
        <v>0.10234804901671501</v>
      </c>
      <c r="G8804" s="211">
        <v>0.12201125621735563</v>
      </c>
      <c r="H8804" s="211">
        <v>0.12469619004949115</v>
      </c>
      <c r="I8804" s="211">
        <v>0.44617837235066127</v>
      </c>
      <c r="J8804" s="211">
        <v>0.45112322399992311</v>
      </c>
      <c r="K8804" s="211">
        <v>0.5728517358339118</v>
      </c>
      <c r="L8804" s="211">
        <v>0.27226770644338899</v>
      </c>
      <c r="M8804" s="211">
        <v>8.3815902049622693E-2</v>
      </c>
      <c r="N8804" s="211">
        <v>0.49013842640979288</v>
      </c>
      <c r="O8804" s="211">
        <v>0.74856194065810033</v>
      </c>
      <c r="P8804" s="211">
        <v>7.2887904473370679E-2</v>
      </c>
      <c r="Q8804" s="211">
        <v>6.3229108743309073E-2</v>
      </c>
      <c r="R8804" s="211">
        <v>0.43903245132334379</v>
      </c>
      <c r="S8804" s="211">
        <v>0.42464895305707107</v>
      </c>
      <c r="T8804" s="211">
        <v>0.62009576841278291</v>
      </c>
      <c r="U8804" s="211">
        <v>0.43273026552357546</v>
      </c>
      <c r="V8804" s="211">
        <v>0.11908774312167762</v>
      </c>
      <c r="W8804" s="211">
        <v>0.55940656595664062</v>
      </c>
      <c r="X8804" s="211">
        <v>0.31355980709712283</v>
      </c>
      <c r="Y8804" s="211">
        <v>0.69258651344047328</v>
      </c>
      <c r="Z8804" s="211">
        <v>0.14938751058177194</v>
      </c>
      <c r="AA8804" s="212">
        <v>0.11694078460731228</v>
      </c>
    </row>
    <row r="8805" spans="1:27" x14ac:dyDescent="0.35">
      <c r="A8805" s="210" t="s">
        <v>9481</v>
      </c>
      <c r="B8805" s="217">
        <v>127.66657019279769</v>
      </c>
      <c r="C8805" s="211">
        <v>6.1336143021206463E-2</v>
      </c>
      <c r="D8805" s="211">
        <v>0.12449101832683965</v>
      </c>
      <c r="E8805" s="211">
        <v>8.1476359738022197E-2</v>
      </c>
      <c r="F8805" s="211">
        <v>9.5579000555892482E-2</v>
      </c>
      <c r="G8805" s="211">
        <v>0.12478784980530552</v>
      </c>
      <c r="H8805" s="211">
        <v>0.10812076375207232</v>
      </c>
      <c r="I8805" s="211">
        <v>0.46272480323568965</v>
      </c>
      <c r="J8805" s="211">
        <v>0.41314117274287832</v>
      </c>
      <c r="K8805" s="211">
        <v>0.60224338653072029</v>
      </c>
      <c r="L8805" s="211">
        <v>0.26945631142148968</v>
      </c>
      <c r="M8805" s="211">
        <v>8.9577415577009156E-2</v>
      </c>
      <c r="N8805" s="211">
        <v>0.45914663991503213</v>
      </c>
      <c r="O8805" s="211">
        <v>0.57077557211146956</v>
      </c>
      <c r="P8805" s="211">
        <v>6.8692452743953011E-2</v>
      </c>
      <c r="Q8805" s="211">
        <v>5.4471356649135966E-2</v>
      </c>
      <c r="R8805" s="211">
        <v>0.39613804331856867</v>
      </c>
      <c r="S8805" s="211">
        <v>0.36299349091794375</v>
      </c>
      <c r="T8805" s="211">
        <v>0.58250223707190796</v>
      </c>
      <c r="U8805" s="211">
        <v>0.41106597463728622</v>
      </c>
      <c r="V8805" s="211">
        <v>8.6991644515316852E-2</v>
      </c>
      <c r="W8805" s="211">
        <v>0.52019108242452206</v>
      </c>
      <c r="X8805" s="211">
        <v>0.33466582441893611</v>
      </c>
      <c r="Y8805" s="211">
        <v>0.55671783878775338</v>
      </c>
      <c r="Z8805" s="211">
        <v>0.1452935944744729</v>
      </c>
      <c r="AA8805" s="212">
        <v>0.11435786624389878</v>
      </c>
    </row>
    <row r="8806" spans="1:27" x14ac:dyDescent="0.35">
      <c r="A8806" s="210" t="s">
        <v>9482</v>
      </c>
      <c r="B8806" s="217">
        <v>130.89625839213846</v>
      </c>
      <c r="C8806" s="211">
        <v>4.8344437784612421E-2</v>
      </c>
      <c r="D8806" s="211">
        <v>0.12053176108711773</v>
      </c>
      <c r="E8806" s="211">
        <v>7.8819161673151505E-2</v>
      </c>
      <c r="F8806" s="211">
        <v>0.10428890154071886</v>
      </c>
      <c r="G8806" s="211">
        <v>0.11503549488080909</v>
      </c>
      <c r="H8806" s="211">
        <v>0.11993076042255134</v>
      </c>
      <c r="I8806" s="211">
        <v>0.50788326346930579</v>
      </c>
      <c r="J8806" s="211">
        <v>0.46729849679351165</v>
      </c>
      <c r="K8806" s="211">
        <v>0.64006506047239276</v>
      </c>
      <c r="L8806" s="211">
        <v>0.27171883596175667</v>
      </c>
      <c r="M8806" s="211">
        <v>0.10628569331356758</v>
      </c>
      <c r="N8806" s="211">
        <v>0.51115562878686149</v>
      </c>
      <c r="O8806" s="211">
        <v>0.63521603860045639</v>
      </c>
      <c r="P8806" s="211">
        <v>6.7830122096206855E-2</v>
      </c>
      <c r="Q8806" s="211">
        <v>5.9040997308042867E-2</v>
      </c>
      <c r="R8806" s="211">
        <v>0.47790752585101032</v>
      </c>
      <c r="S8806" s="211">
        <v>0.30608380599742013</v>
      </c>
      <c r="T8806" s="211">
        <v>0.50347684880326538</v>
      </c>
      <c r="U8806" s="211">
        <v>0.38125371066641051</v>
      </c>
      <c r="V8806" s="211">
        <v>7.9546822905248935E-2</v>
      </c>
      <c r="W8806" s="211">
        <v>0.55079562739223764</v>
      </c>
      <c r="X8806" s="211">
        <v>0.3669793914102823</v>
      </c>
      <c r="Y8806" s="211">
        <v>0.70706728454944434</v>
      </c>
      <c r="Z8806" s="211">
        <v>0.14792733722547849</v>
      </c>
      <c r="AA8806" s="212">
        <v>0.11983306070821122</v>
      </c>
    </row>
    <row r="8807" spans="1:27" x14ac:dyDescent="0.35">
      <c r="A8807" s="210" t="s">
        <v>9483</v>
      </c>
      <c r="B8807" s="217">
        <v>152.52825702052846</v>
      </c>
      <c r="C8807" s="211">
        <v>7.269855367500605E-2</v>
      </c>
      <c r="D8807" s="211">
        <v>0.12725199781453106</v>
      </c>
      <c r="E8807" s="211">
        <v>8.3874200105093347E-2</v>
      </c>
      <c r="F8807" s="211">
        <v>0.10097140004995472</v>
      </c>
      <c r="G8807" s="211">
        <v>0.12199639454986545</v>
      </c>
      <c r="H8807" s="211">
        <v>0.11200955821023635</v>
      </c>
      <c r="I8807" s="211">
        <v>0.48667709008119719</v>
      </c>
      <c r="J8807" s="211">
        <v>0.46148484262233253</v>
      </c>
      <c r="K8807" s="211">
        <v>0.5877952637150935</v>
      </c>
      <c r="L8807" s="211">
        <v>0.27452642112718589</v>
      </c>
      <c r="M8807" s="211">
        <v>9.7491807621474608E-2</v>
      </c>
      <c r="N8807" s="211">
        <v>0.46110742292309148</v>
      </c>
      <c r="O8807" s="211">
        <v>0.67874495712095007</v>
      </c>
      <c r="P8807" s="211">
        <v>6.5867635207471104E-2</v>
      </c>
      <c r="Q8807" s="211">
        <v>8.798841574484649E-2</v>
      </c>
      <c r="R8807" s="211">
        <v>0.39121724200909258</v>
      </c>
      <c r="S8807" s="211">
        <v>0.2881646861236718</v>
      </c>
      <c r="T8807" s="211">
        <v>0.57273205816734996</v>
      </c>
      <c r="U8807" s="211">
        <v>0.48291359631411068</v>
      </c>
      <c r="V8807" s="211">
        <v>0.11597777830278326</v>
      </c>
      <c r="W8807" s="211">
        <v>0.52530403694330818</v>
      </c>
      <c r="X8807" s="211">
        <v>0.34970592701966724</v>
      </c>
      <c r="Y8807" s="211">
        <v>0.74610856656566016</v>
      </c>
      <c r="Z8807" s="211">
        <v>0.14531805203537979</v>
      </c>
      <c r="AA8807" s="212">
        <v>0.12349531216982459</v>
      </c>
    </row>
    <row r="8808" spans="1:27" x14ac:dyDescent="0.35">
      <c r="A8808" s="210" t="s">
        <v>9484</v>
      </c>
      <c r="B8808" s="217">
        <v>143.79800199770378</v>
      </c>
      <c r="C8808" s="211">
        <v>5.6210397115455515E-2</v>
      </c>
      <c r="D8808" s="211">
        <v>0.11867886560603048</v>
      </c>
      <c r="E8808" s="211">
        <v>8.2858781130885253E-2</v>
      </c>
      <c r="F8808" s="211">
        <v>9.7203539552169121E-2</v>
      </c>
      <c r="G8808" s="211">
        <v>0.11749758542991251</v>
      </c>
      <c r="H8808" s="211">
        <v>0.12632503421425229</v>
      </c>
      <c r="I8808" s="211">
        <v>0.5212875539912718</v>
      </c>
      <c r="J8808" s="211">
        <v>0.44780866027612154</v>
      </c>
      <c r="K8808" s="211">
        <v>0.53652951033271601</v>
      </c>
      <c r="L8808" s="211">
        <v>0.2782682166091634</v>
      </c>
      <c r="M8808" s="211">
        <v>0.11507648272772299</v>
      </c>
      <c r="N8808" s="211">
        <v>0.41143855943143637</v>
      </c>
      <c r="O8808" s="211">
        <v>0.69431674199203963</v>
      </c>
      <c r="P8808" s="211">
        <v>6.0544975232236321E-2</v>
      </c>
      <c r="Q8808" s="211">
        <v>6.0404113945325258E-2</v>
      </c>
      <c r="R8808" s="211">
        <v>0.39216555578088946</v>
      </c>
      <c r="S8808" s="211">
        <v>0.29124051393856776</v>
      </c>
      <c r="T8808" s="211">
        <v>0.56992235775899802</v>
      </c>
      <c r="U8808" s="211">
        <v>0.48596237495306727</v>
      </c>
      <c r="V8808" s="211">
        <v>0.11953678223136424</v>
      </c>
      <c r="W8808" s="211">
        <v>0.55348281831966262</v>
      </c>
      <c r="X8808" s="211">
        <v>0.29760061878795852</v>
      </c>
      <c r="Y8808" s="211">
        <v>0.65598440021703008</v>
      </c>
      <c r="Z8808" s="211">
        <v>0.14013940737089844</v>
      </c>
      <c r="AA8808" s="212">
        <v>0.12011221112581794</v>
      </c>
    </row>
    <row r="8809" spans="1:27" x14ac:dyDescent="0.35">
      <c r="A8809" s="210" t="s">
        <v>9485</v>
      </c>
      <c r="B8809" s="217">
        <v>123.40557805933007</v>
      </c>
      <c r="C8809" s="211">
        <v>5.158230575387323E-2</v>
      </c>
      <c r="D8809" s="211">
        <v>0.12557432944518085</v>
      </c>
      <c r="E8809" s="211">
        <v>7.7869717844399042E-2</v>
      </c>
      <c r="F8809" s="211">
        <v>0.10225020534686732</v>
      </c>
      <c r="G8809" s="211">
        <v>0.12112544684216835</v>
      </c>
      <c r="H8809" s="211">
        <v>0.12236154399637474</v>
      </c>
      <c r="I8809" s="211">
        <v>0.4773330604510268</v>
      </c>
      <c r="J8809" s="211">
        <v>0.45031760467866078</v>
      </c>
      <c r="K8809" s="211">
        <v>0.6411404522747336</v>
      </c>
      <c r="L8809" s="211">
        <v>0.27738870997132659</v>
      </c>
      <c r="M8809" s="211">
        <v>0.10713451788982906</v>
      </c>
      <c r="N8809" s="211">
        <v>0.38676628323569068</v>
      </c>
      <c r="O8809" s="211">
        <v>0.63587581752466038</v>
      </c>
      <c r="P8809" s="211">
        <v>7.0358235903607638E-2</v>
      </c>
      <c r="Q8809" s="211">
        <v>4.991963720195583E-2</v>
      </c>
      <c r="R8809" s="211">
        <v>0.46705960359695664</v>
      </c>
      <c r="S8809" s="211">
        <v>0.44488045198554016</v>
      </c>
      <c r="T8809" s="211">
        <v>0.59990169107656044</v>
      </c>
      <c r="U8809" s="211">
        <v>0.47795801952503275</v>
      </c>
      <c r="V8809" s="211">
        <v>6.1291828426640688E-2</v>
      </c>
      <c r="W8809" s="211">
        <v>0.57355789286811509</v>
      </c>
      <c r="X8809" s="211">
        <v>0.30865842518296988</v>
      </c>
      <c r="Y8809" s="211">
        <v>0.59199868672943778</v>
      </c>
      <c r="Z8809" s="211">
        <v>0.14910979757092818</v>
      </c>
      <c r="AA8809" s="212">
        <v>0.12098920974035615</v>
      </c>
    </row>
    <row r="8810" spans="1:27" x14ac:dyDescent="0.35">
      <c r="A8810" s="210" t="s">
        <v>9486</v>
      </c>
      <c r="B8810" s="217">
        <v>148.05345775086741</v>
      </c>
      <c r="C8810" s="211">
        <v>6.4516661987482127E-2</v>
      </c>
      <c r="D8810" s="211">
        <v>0.12645680701109735</v>
      </c>
      <c r="E8810" s="211">
        <v>7.0528776392738871E-2</v>
      </c>
      <c r="F8810" s="211">
        <v>7.7868456446541473E-2</v>
      </c>
      <c r="G8810" s="211">
        <v>0.1215222951356081</v>
      </c>
      <c r="H8810" s="211">
        <v>0.11869071841592924</v>
      </c>
      <c r="I8810" s="211">
        <v>0.50910317407470029</v>
      </c>
      <c r="J8810" s="211">
        <v>0.44209546462006605</v>
      </c>
      <c r="K8810" s="211">
        <v>0.59474380314873287</v>
      </c>
      <c r="L8810" s="211">
        <v>0.27672982889450931</v>
      </c>
      <c r="M8810" s="211">
        <v>8.9144204435133267E-2</v>
      </c>
      <c r="N8810" s="211">
        <v>0.51337612972689517</v>
      </c>
      <c r="O8810" s="211">
        <v>0.6591873463009198</v>
      </c>
      <c r="P8810" s="211">
        <v>7.2822805523759179E-2</v>
      </c>
      <c r="Q8810" s="211">
        <v>9.4101985552727516E-2</v>
      </c>
      <c r="R8810" s="211">
        <v>0.43491235049120625</v>
      </c>
      <c r="S8810" s="211">
        <v>0.31190407170596746</v>
      </c>
      <c r="T8810" s="211">
        <v>0.56021497460453518</v>
      </c>
      <c r="U8810" s="211">
        <v>0.37702114921456636</v>
      </c>
      <c r="V8810" s="211">
        <v>0.11315390960526796</v>
      </c>
      <c r="W8810" s="211">
        <v>0.51024010805629028</v>
      </c>
      <c r="X8810" s="211">
        <v>0.33450333144231781</v>
      </c>
      <c r="Y8810" s="211">
        <v>0.67547857336891526</v>
      </c>
      <c r="Z8810" s="211">
        <v>0.14452325590922338</v>
      </c>
      <c r="AA8810" s="212">
        <v>0.11653263395407154</v>
      </c>
    </row>
    <row r="8811" spans="1:27" x14ac:dyDescent="0.35">
      <c r="A8811" s="210" t="s">
        <v>9487</v>
      </c>
      <c r="B8811" s="217">
        <v>142.34871081420178</v>
      </c>
      <c r="C8811" s="211">
        <v>8.0719769075235745E-2</v>
      </c>
      <c r="D8811" s="211">
        <v>0.12427657066829129</v>
      </c>
      <c r="E8811" s="211">
        <v>7.3255622240571069E-2</v>
      </c>
      <c r="F8811" s="211">
        <v>0.10326961694776822</v>
      </c>
      <c r="G8811" s="211">
        <v>0.12248399088922982</v>
      </c>
      <c r="H8811" s="211">
        <v>0.12161564592132873</v>
      </c>
      <c r="I8811" s="211">
        <v>0.49051285101806114</v>
      </c>
      <c r="J8811" s="211">
        <v>0.45748207815248876</v>
      </c>
      <c r="K8811" s="211">
        <v>0.57649287088481871</v>
      </c>
      <c r="L8811" s="211">
        <v>0.27580722947587644</v>
      </c>
      <c r="M8811" s="211">
        <v>0.10122147486299279</v>
      </c>
      <c r="N8811" s="211">
        <v>0.44914690688899561</v>
      </c>
      <c r="O8811" s="211">
        <v>0.67989318572439683</v>
      </c>
      <c r="P8811" s="211">
        <v>7.4484675580199E-2</v>
      </c>
      <c r="Q8811" s="211">
        <v>0.10659704158830109</v>
      </c>
      <c r="R8811" s="211">
        <v>0.47244597776745156</v>
      </c>
      <c r="S8811" s="211">
        <v>0.33669041034445635</v>
      </c>
      <c r="T8811" s="211">
        <v>0.61509215238352388</v>
      </c>
      <c r="U8811" s="211">
        <v>0.47336820597114776</v>
      </c>
      <c r="V8811" s="211">
        <v>7.9206136611167488E-2</v>
      </c>
      <c r="W8811" s="211">
        <v>0.56306160583767917</v>
      </c>
      <c r="X8811" s="211">
        <v>0.37331851797264654</v>
      </c>
      <c r="Y8811" s="211">
        <v>0.55698863855022118</v>
      </c>
      <c r="Z8811" s="211">
        <v>0.1453560598500695</v>
      </c>
      <c r="AA8811" s="212">
        <v>0.11820395462531334</v>
      </c>
    </row>
    <row r="8812" spans="1:27" x14ac:dyDescent="0.35">
      <c r="A8812" s="210" t="s">
        <v>9488</v>
      </c>
      <c r="B8812" s="217">
        <v>116.92237747072899</v>
      </c>
      <c r="C8812" s="211">
        <v>5.6938072325102493E-2</v>
      </c>
      <c r="D8812" s="211">
        <v>0.12687756857144225</v>
      </c>
      <c r="E8812" s="211">
        <v>6.9335691153112E-2</v>
      </c>
      <c r="F8812" s="211">
        <v>8.5281939524907521E-2</v>
      </c>
      <c r="G8812" s="211">
        <v>0.11866368894647138</v>
      </c>
      <c r="H8812" s="211">
        <v>0.11250510395332478</v>
      </c>
      <c r="I8812" s="211">
        <v>0.48729286451803644</v>
      </c>
      <c r="J8812" s="211">
        <v>0.42179105907330028</v>
      </c>
      <c r="K8812" s="211">
        <v>0.61037871612218475</v>
      </c>
      <c r="L8812" s="211">
        <v>0.27508280480034819</v>
      </c>
      <c r="M8812" s="211">
        <v>0.1064748074939797</v>
      </c>
      <c r="N8812" s="211">
        <v>0.54301280627258464</v>
      </c>
      <c r="O8812" s="211">
        <v>0.58384615945140284</v>
      </c>
      <c r="P8812" s="211">
        <v>7.1867830717869341E-2</v>
      </c>
      <c r="Q8812" s="211">
        <v>7.0498665913593869E-2</v>
      </c>
      <c r="R8812" s="211">
        <v>0.43015429412883821</v>
      </c>
      <c r="S8812" s="211">
        <v>0.33510168553070069</v>
      </c>
      <c r="T8812" s="211">
        <v>0.53352310246017498</v>
      </c>
      <c r="U8812" s="211">
        <v>0.33268040384020853</v>
      </c>
      <c r="V8812" s="211">
        <v>7.5540657005125966E-2</v>
      </c>
      <c r="W8812" s="211">
        <v>0.58413128595505293</v>
      </c>
      <c r="X8812" s="211">
        <v>0.31630464221563837</v>
      </c>
      <c r="Y8812" s="211">
        <v>0.68227250024347019</v>
      </c>
      <c r="Z8812" s="211">
        <v>0.14656238419405018</v>
      </c>
      <c r="AA8812" s="212">
        <v>0.12583577594042514</v>
      </c>
    </row>
    <row r="8813" spans="1:27" x14ac:dyDescent="0.35">
      <c r="A8813" s="210" t="s">
        <v>9489</v>
      </c>
      <c r="B8813" s="217">
        <v>108.3052520591047</v>
      </c>
      <c r="C8813" s="211">
        <v>7.4560261880325218E-2</v>
      </c>
      <c r="D8813" s="211">
        <v>0.12478259906793644</v>
      </c>
      <c r="E8813" s="211">
        <v>7.3938406694048484E-2</v>
      </c>
      <c r="F8813" s="211">
        <v>7.3981605459578784E-2</v>
      </c>
      <c r="G8813" s="211">
        <v>0.11316270237364154</v>
      </c>
      <c r="H8813" s="211">
        <v>0.12191230297559105</v>
      </c>
      <c r="I8813" s="211">
        <v>0.5027387209431885</v>
      </c>
      <c r="J8813" s="211">
        <v>0.44650584566377644</v>
      </c>
      <c r="K8813" s="211">
        <v>0.51166559465161532</v>
      </c>
      <c r="L8813" s="211">
        <v>0.27583339738952151</v>
      </c>
      <c r="M8813" s="211">
        <v>8.3370040619309416E-2</v>
      </c>
      <c r="N8813" s="211">
        <v>0.47773598696791275</v>
      </c>
      <c r="O8813" s="211">
        <v>0.72206963696263693</v>
      </c>
      <c r="P8813" s="211">
        <v>6.4448262007378521E-2</v>
      </c>
      <c r="Q8813" s="211">
        <v>0.11901040386321227</v>
      </c>
      <c r="R8813" s="211">
        <v>0.41302217422965698</v>
      </c>
      <c r="S8813" s="211">
        <v>0.31737436219179815</v>
      </c>
      <c r="T8813" s="211">
        <v>0.59299261729303177</v>
      </c>
      <c r="U8813" s="211">
        <v>0.40830793844237323</v>
      </c>
      <c r="V8813" s="211">
        <v>7.3263069050154256E-2</v>
      </c>
      <c r="W8813" s="211">
        <v>0.52202780500089663</v>
      </c>
      <c r="X8813" s="211">
        <v>0.29551521948942955</v>
      </c>
      <c r="Y8813" s="211">
        <v>0.56230446456950534</v>
      </c>
      <c r="Z8813" s="211">
        <v>0.14623587445957295</v>
      </c>
      <c r="AA8813" s="212">
        <v>0.12489030107754182</v>
      </c>
    </row>
    <row r="8814" spans="1:27" x14ac:dyDescent="0.35">
      <c r="A8814" s="210" t="s">
        <v>9490</v>
      </c>
      <c r="B8814" s="217">
        <v>112.35046719756079</v>
      </c>
      <c r="C8814" s="211">
        <v>5.2711740675900953E-2</v>
      </c>
      <c r="D8814" s="211">
        <v>0.12243247062659324</v>
      </c>
      <c r="E8814" s="211">
        <v>7.3064065192828209E-2</v>
      </c>
      <c r="F8814" s="211">
        <v>0.10962048416023562</v>
      </c>
      <c r="G8814" s="211">
        <v>0.12051152792404368</v>
      </c>
      <c r="H8814" s="211">
        <v>0.12252859271172904</v>
      </c>
      <c r="I8814" s="211">
        <v>0.52941417077908026</v>
      </c>
      <c r="J8814" s="211">
        <v>0.42943067395276896</v>
      </c>
      <c r="K8814" s="211">
        <v>0.60303662270142555</v>
      </c>
      <c r="L8814" s="211">
        <v>0.27364943285290932</v>
      </c>
      <c r="M8814" s="211">
        <v>8.9172471271905904E-2</v>
      </c>
      <c r="N8814" s="211">
        <v>0.41750590648795183</v>
      </c>
      <c r="O8814" s="211">
        <v>0.67572678756861015</v>
      </c>
      <c r="P8814" s="211">
        <v>6.6196714608367624E-2</v>
      </c>
      <c r="Q8814" s="211">
        <v>6.366233815718314E-2</v>
      </c>
      <c r="R8814" s="211">
        <v>0.37505046532521608</v>
      </c>
      <c r="S8814" s="211">
        <v>0.28412837542037128</v>
      </c>
      <c r="T8814" s="211">
        <v>0.58628077581289195</v>
      </c>
      <c r="U8814" s="211">
        <v>0.45749493022262522</v>
      </c>
      <c r="V8814" s="211">
        <v>5.6008443935936569E-2</v>
      </c>
      <c r="W8814" s="211">
        <v>0.51225754521790245</v>
      </c>
      <c r="X8814" s="211">
        <v>0.2961428424902246</v>
      </c>
      <c r="Y8814" s="211">
        <v>0.70005300331264808</v>
      </c>
      <c r="Z8814" s="211">
        <v>0.13608297749879025</v>
      </c>
      <c r="AA8814" s="212">
        <v>0.11953050108218727</v>
      </c>
    </row>
    <row r="8815" spans="1:27" x14ac:dyDescent="0.35">
      <c r="A8815" s="210" t="s">
        <v>9491</v>
      </c>
      <c r="B8815" s="217">
        <v>118.36262434742261</v>
      </c>
      <c r="C8815" s="211">
        <v>5.5814628786665481E-2</v>
      </c>
      <c r="D8815" s="211">
        <v>0.11552165280915455</v>
      </c>
      <c r="E8815" s="211">
        <v>7.9046457371137871E-2</v>
      </c>
      <c r="F8815" s="211">
        <v>8.4840671530839532E-2</v>
      </c>
      <c r="G8815" s="211">
        <v>0.11418275502738846</v>
      </c>
      <c r="H8815" s="211">
        <v>0.12355113520012755</v>
      </c>
      <c r="I8815" s="211">
        <v>0.52842801626075342</v>
      </c>
      <c r="J8815" s="211">
        <v>0.46439985456031529</v>
      </c>
      <c r="K8815" s="211">
        <v>0.59988104063305836</v>
      </c>
      <c r="L8815" s="211">
        <v>0.28407268287257476</v>
      </c>
      <c r="M8815" s="211">
        <v>9.4548438085452949E-2</v>
      </c>
      <c r="N8815" s="211">
        <v>0.4700907740103849</v>
      </c>
      <c r="O8815" s="211">
        <v>0.55386367928676039</v>
      </c>
      <c r="P8815" s="211">
        <v>6.9063937100467765E-2</v>
      </c>
      <c r="Q8815" s="211">
        <v>7.0043854649338849E-2</v>
      </c>
      <c r="R8815" s="211">
        <v>0.43008278257310217</v>
      </c>
      <c r="S8815" s="211">
        <v>0.31394911813051268</v>
      </c>
      <c r="T8815" s="211">
        <v>0.59667971923838226</v>
      </c>
      <c r="U8815" s="211">
        <v>0.35829365921000345</v>
      </c>
      <c r="V8815" s="211">
        <v>6.9923033031457332E-2</v>
      </c>
      <c r="W8815" s="211">
        <v>0.49208577841252726</v>
      </c>
      <c r="X8815" s="211">
        <v>0.31337772043309547</v>
      </c>
      <c r="Y8815" s="211">
        <v>0.62204266225936899</v>
      </c>
      <c r="Z8815" s="211">
        <v>0.14459142269693143</v>
      </c>
      <c r="AA8815" s="212">
        <v>0.11651614944189219</v>
      </c>
    </row>
    <row r="8816" spans="1:27" x14ac:dyDescent="0.35">
      <c r="A8816" s="210" t="s">
        <v>9492</v>
      </c>
      <c r="B8816" s="217">
        <v>123.16623543052762</v>
      </c>
      <c r="C8816" s="211">
        <v>6.1827934051884678E-2</v>
      </c>
      <c r="D8816" s="211">
        <v>0.12624945303897508</v>
      </c>
      <c r="E8816" s="211">
        <v>8.0671558032823706E-2</v>
      </c>
      <c r="F8816" s="211">
        <v>7.6053226261272339E-2</v>
      </c>
      <c r="G8816" s="211">
        <v>0.12007755084631</v>
      </c>
      <c r="H8816" s="211">
        <v>0.12607754628011478</v>
      </c>
      <c r="I8816" s="211">
        <v>0.51502700695400816</v>
      </c>
      <c r="J8816" s="211">
        <v>0.4603893139459842</v>
      </c>
      <c r="K8816" s="211">
        <v>0.60082301450125908</v>
      </c>
      <c r="L8816" s="211">
        <v>0.28158602815911371</v>
      </c>
      <c r="M8816" s="211">
        <v>9.2209920018983191E-2</v>
      </c>
      <c r="N8816" s="211">
        <v>0.45934550111691241</v>
      </c>
      <c r="O8816" s="211">
        <v>0.6251995347274969</v>
      </c>
      <c r="P8816" s="211">
        <v>6.7240113561827103E-2</v>
      </c>
      <c r="Q8816" s="211">
        <v>6.8119760866851078E-2</v>
      </c>
      <c r="R8816" s="211">
        <v>0.46784675916391449</v>
      </c>
      <c r="S8816" s="211">
        <v>0.39168728327781449</v>
      </c>
      <c r="T8816" s="211">
        <v>0.53801932529368535</v>
      </c>
      <c r="U8816" s="211">
        <v>0.52405457360149943</v>
      </c>
      <c r="V8816" s="211">
        <v>5.412989204471421E-2</v>
      </c>
      <c r="W8816" s="211">
        <v>0.56652454670648233</v>
      </c>
      <c r="X8816" s="211">
        <v>0.36941860475503863</v>
      </c>
      <c r="Y8816" s="211">
        <v>0.61101046730980957</v>
      </c>
      <c r="Z8816" s="211">
        <v>0.14831122768682847</v>
      </c>
      <c r="AA8816" s="212">
        <v>0.11595707943651438</v>
      </c>
    </row>
    <row r="8817" spans="1:27" x14ac:dyDescent="0.35">
      <c r="A8817" s="210" t="s">
        <v>9493</v>
      </c>
      <c r="B8817" s="217">
        <v>154.96092689729994</v>
      </c>
      <c r="C8817" s="211">
        <v>8.6360961360853208E-2</v>
      </c>
      <c r="D8817" s="211">
        <v>0.12816485750021214</v>
      </c>
      <c r="E8817" s="211">
        <v>8.3268251362485696E-2</v>
      </c>
      <c r="F8817" s="211">
        <v>9.5954782350930162E-2</v>
      </c>
      <c r="G8817" s="211">
        <v>0.12321935911621461</v>
      </c>
      <c r="H8817" s="211">
        <v>0.12321724668228792</v>
      </c>
      <c r="I8817" s="211">
        <v>0.47506686417619304</v>
      </c>
      <c r="J8817" s="211">
        <v>0.45313587378618247</v>
      </c>
      <c r="K8817" s="211">
        <v>0.59840045161434441</v>
      </c>
      <c r="L8817" s="211">
        <v>0.27266384304651609</v>
      </c>
      <c r="M8817" s="211">
        <v>0.11226677837555442</v>
      </c>
      <c r="N8817" s="211">
        <v>0.44176605735761698</v>
      </c>
      <c r="O8817" s="211">
        <v>0.70726629229534943</v>
      </c>
      <c r="P8817" s="211">
        <v>6.7758325363946881E-2</v>
      </c>
      <c r="Q8817" s="211">
        <v>8.8372292864559623E-2</v>
      </c>
      <c r="R8817" s="211">
        <v>0.46541584989519313</v>
      </c>
      <c r="S8817" s="211">
        <v>0.31861514927221846</v>
      </c>
      <c r="T8817" s="211">
        <v>0.53998570855821793</v>
      </c>
      <c r="U8817" s="211">
        <v>0.39661494441483791</v>
      </c>
      <c r="V8817" s="211">
        <v>0.12140533416960334</v>
      </c>
      <c r="W8817" s="211">
        <v>0.5843316680513484</v>
      </c>
      <c r="X8817" s="211">
        <v>0.38654111633082883</v>
      </c>
      <c r="Y8817" s="211">
        <v>0.69109194824464559</v>
      </c>
      <c r="Z8817" s="211">
        <v>0.14849318598561601</v>
      </c>
      <c r="AA8817" s="212">
        <v>0.12205512023083533</v>
      </c>
    </row>
    <row r="8818" spans="1:27" x14ac:dyDescent="0.35">
      <c r="A8818" s="210" t="s">
        <v>9494</v>
      </c>
      <c r="B8818" s="217">
        <v>195.59369435241575</v>
      </c>
      <c r="C8818" s="211">
        <v>6.9201659613872715E-2</v>
      </c>
      <c r="D8818" s="211">
        <v>0.12247815442796411</v>
      </c>
      <c r="E8818" s="211">
        <v>7.6737148851766773E-2</v>
      </c>
      <c r="F8818" s="211">
        <v>0.11735890791931128</v>
      </c>
      <c r="G8818" s="211">
        <v>0.12207425422585627</v>
      </c>
      <c r="H8818" s="211">
        <v>0.11978011102480604</v>
      </c>
      <c r="I8818" s="211">
        <v>0.49450252370647041</v>
      </c>
      <c r="J8818" s="211">
        <v>0.42028585778696315</v>
      </c>
      <c r="K8818" s="211">
        <v>0.63946016703096653</v>
      </c>
      <c r="L8818" s="211">
        <v>0.2666013458952381</v>
      </c>
      <c r="M8818" s="211">
        <v>9.5891450283200466E-2</v>
      </c>
      <c r="N8818" s="211">
        <v>0.48002788622540804</v>
      </c>
      <c r="O8818" s="211">
        <v>0.78097607477015318</v>
      </c>
      <c r="P8818" s="211">
        <v>6.8717210421470498E-2</v>
      </c>
      <c r="Q8818" s="211">
        <v>0.11138945170459354</v>
      </c>
      <c r="R8818" s="211">
        <v>0.43587822687885003</v>
      </c>
      <c r="S8818" s="211">
        <v>0.30149024650233891</v>
      </c>
      <c r="T8818" s="211">
        <v>0.51177545145696612</v>
      </c>
      <c r="U8818" s="211">
        <v>0.51407598946658251</v>
      </c>
      <c r="V8818" s="211">
        <v>0.17828170938393212</v>
      </c>
      <c r="W8818" s="211">
        <v>0.51919402811601123</v>
      </c>
      <c r="X8818" s="211">
        <v>0.37498263097693851</v>
      </c>
      <c r="Y8818" s="211">
        <v>0.52769977249067601</v>
      </c>
      <c r="Z8818" s="211">
        <v>0.1476214612084408</v>
      </c>
      <c r="AA8818" s="212">
        <v>0.11164939581528033</v>
      </c>
    </row>
    <row r="8819" spans="1:27" x14ac:dyDescent="0.35">
      <c r="A8819" s="210" t="s">
        <v>9495</v>
      </c>
      <c r="B8819" s="217">
        <v>184.17544320565142</v>
      </c>
      <c r="C8819" s="211">
        <v>7.5761523063639452E-2</v>
      </c>
      <c r="D8819" s="211">
        <v>0.12118432892637578</v>
      </c>
      <c r="E8819" s="211">
        <v>7.1782129279483908E-2</v>
      </c>
      <c r="F8819" s="211">
        <v>0.10142534920887802</v>
      </c>
      <c r="G8819" s="211">
        <v>0.12051390444252853</v>
      </c>
      <c r="H8819" s="211">
        <v>0.12759612821938393</v>
      </c>
      <c r="I8819" s="211">
        <v>0.50845717434264381</v>
      </c>
      <c r="J8819" s="211">
        <v>0.48624080450206447</v>
      </c>
      <c r="K8819" s="211">
        <v>0.59856189244080438</v>
      </c>
      <c r="L8819" s="211">
        <v>0.27655492640662704</v>
      </c>
      <c r="M8819" s="211">
        <v>0.1100211180306081</v>
      </c>
      <c r="N8819" s="211">
        <v>0.39937935692881193</v>
      </c>
      <c r="O8819" s="211">
        <v>0.64802454762360862</v>
      </c>
      <c r="P8819" s="211">
        <v>7.0891680386777206E-2</v>
      </c>
      <c r="Q8819" s="211">
        <v>6.3184080386393005E-2</v>
      </c>
      <c r="R8819" s="211">
        <v>0.46164130464898911</v>
      </c>
      <c r="S8819" s="211">
        <v>0.36036270824517502</v>
      </c>
      <c r="T8819" s="211">
        <v>0.61276954476007139</v>
      </c>
      <c r="U8819" s="211">
        <v>0.44112706229098259</v>
      </c>
      <c r="V8819" s="211">
        <v>0.15074719918907534</v>
      </c>
      <c r="W8819" s="211">
        <v>0.56122650175345501</v>
      </c>
      <c r="X8819" s="211">
        <v>0.3031207206098484</v>
      </c>
      <c r="Y8819" s="211">
        <v>0.68962528597065109</v>
      </c>
      <c r="Z8819" s="211">
        <v>0.14421663507577448</v>
      </c>
      <c r="AA8819" s="212">
        <v>0.11567038851128701</v>
      </c>
    </row>
    <row r="8820" spans="1:27" x14ac:dyDescent="0.35">
      <c r="A8820" s="210" t="s">
        <v>9496</v>
      </c>
      <c r="B8820" s="217">
        <v>144.21820535502937</v>
      </c>
      <c r="C8820" s="211">
        <v>6.9729148993419698E-2</v>
      </c>
      <c r="D8820" s="211">
        <v>0.12426874460400157</v>
      </c>
      <c r="E8820" s="211">
        <v>7.2163754936554234E-2</v>
      </c>
      <c r="F8820" s="211">
        <v>8.5977022439030909E-2</v>
      </c>
      <c r="G8820" s="211">
        <v>0.12375144598510786</v>
      </c>
      <c r="H8820" s="211">
        <v>0.1212634120003306</v>
      </c>
      <c r="I8820" s="211">
        <v>0.52830128578089164</v>
      </c>
      <c r="J8820" s="211">
        <v>0.45066251040777217</v>
      </c>
      <c r="K8820" s="211">
        <v>0.6083890845075719</v>
      </c>
      <c r="L8820" s="211">
        <v>0.2680252192972008</v>
      </c>
      <c r="M8820" s="211">
        <v>9.2950802973618532E-2</v>
      </c>
      <c r="N8820" s="211">
        <v>0.40374911949661846</v>
      </c>
      <c r="O8820" s="211">
        <v>0.74961564774658873</v>
      </c>
      <c r="P8820" s="211">
        <v>7.3750490374603378E-2</v>
      </c>
      <c r="Q8820" s="211">
        <v>6.2697976759403931E-2</v>
      </c>
      <c r="R8820" s="211">
        <v>0.45156159412043567</v>
      </c>
      <c r="S8820" s="211">
        <v>0.33563765707452686</v>
      </c>
      <c r="T8820" s="211">
        <v>0.54323746889758673</v>
      </c>
      <c r="U8820" s="211">
        <v>0.51694160628373265</v>
      </c>
      <c r="V8820" s="211">
        <v>9.0968767528143535E-2</v>
      </c>
      <c r="W8820" s="211">
        <v>0.64291784902812554</v>
      </c>
      <c r="X8820" s="211">
        <v>0.42754259149359691</v>
      </c>
      <c r="Y8820" s="211">
        <v>0.71866250714265267</v>
      </c>
      <c r="Z8820" s="211">
        <v>0.14291227327562547</v>
      </c>
      <c r="AA8820" s="212">
        <v>0.12492816065138619</v>
      </c>
    </row>
    <row r="8821" spans="1:27" x14ac:dyDescent="0.35">
      <c r="A8821" s="210" t="s">
        <v>9497</v>
      </c>
      <c r="B8821" s="217">
        <v>161.89189930725865</v>
      </c>
      <c r="C8821" s="211">
        <v>5.9732889587014282E-2</v>
      </c>
      <c r="D8821" s="211">
        <v>0.12735157129479818</v>
      </c>
      <c r="E8821" s="211">
        <v>8.3545759242171988E-2</v>
      </c>
      <c r="F8821" s="211">
        <v>8.9412427860881452E-2</v>
      </c>
      <c r="G8821" s="211">
        <v>0.12217927417974236</v>
      </c>
      <c r="H8821" s="211">
        <v>0.11930839977517328</v>
      </c>
      <c r="I8821" s="211">
        <v>0.4993452663342014</v>
      </c>
      <c r="J8821" s="211">
        <v>0.43398340771208671</v>
      </c>
      <c r="K8821" s="211">
        <v>0.5631977042069356</v>
      </c>
      <c r="L8821" s="211">
        <v>0.27173744803789512</v>
      </c>
      <c r="M8821" s="211">
        <v>9.5571623003156733E-2</v>
      </c>
      <c r="N8821" s="211">
        <v>0.36807309425268275</v>
      </c>
      <c r="O8821" s="211">
        <v>0.65361036771406822</v>
      </c>
      <c r="P8821" s="211">
        <v>6.6312372450127527E-2</v>
      </c>
      <c r="Q8821" s="211">
        <v>6.0742140727991362E-2</v>
      </c>
      <c r="R8821" s="211">
        <v>0.43787248421313207</v>
      </c>
      <c r="S8821" s="211">
        <v>0.38145942176560188</v>
      </c>
      <c r="T8821" s="211">
        <v>0.56641860673950362</v>
      </c>
      <c r="U8821" s="211">
        <v>0.44665542852530604</v>
      </c>
      <c r="V8821" s="211">
        <v>0.1683255665666169</v>
      </c>
      <c r="W8821" s="211">
        <v>0.56562901927442533</v>
      </c>
      <c r="X8821" s="211">
        <v>0.27207151457410894</v>
      </c>
      <c r="Y8821" s="211">
        <v>0.68811358966302427</v>
      </c>
      <c r="Z8821" s="211">
        <v>0.14326874919846974</v>
      </c>
      <c r="AA8821" s="212">
        <v>0.11936298457227965</v>
      </c>
    </row>
    <row r="8822" spans="1:27" x14ac:dyDescent="0.35">
      <c r="A8822" s="210" t="s">
        <v>9498</v>
      </c>
      <c r="B8822" s="217">
        <v>138.10140373371138</v>
      </c>
      <c r="C8822" s="211">
        <v>6.2634560460399918E-2</v>
      </c>
      <c r="D8822" s="211">
        <v>0.12919601618372115</v>
      </c>
      <c r="E8822" s="211">
        <v>8.0670169771965325E-2</v>
      </c>
      <c r="F8822" s="211">
        <v>9.4769078081392566E-2</v>
      </c>
      <c r="G8822" s="211">
        <v>0.1210255526322265</v>
      </c>
      <c r="H8822" s="211">
        <v>0.11932823845405013</v>
      </c>
      <c r="I8822" s="211">
        <v>0.44335856200991042</v>
      </c>
      <c r="J8822" s="211">
        <v>0.448276097042281</v>
      </c>
      <c r="K8822" s="211">
        <v>0.63818435791789097</v>
      </c>
      <c r="L8822" s="211">
        <v>0.27653719734973442</v>
      </c>
      <c r="M8822" s="211">
        <v>0.10456822136072927</v>
      </c>
      <c r="N8822" s="211">
        <v>0.52856623772990174</v>
      </c>
      <c r="O8822" s="211">
        <v>0.68920917379495417</v>
      </c>
      <c r="P8822" s="211">
        <v>6.7276605563564643E-2</v>
      </c>
      <c r="Q8822" s="211">
        <v>5.0514275853202437E-2</v>
      </c>
      <c r="R8822" s="211">
        <v>0.42578219624826591</v>
      </c>
      <c r="S8822" s="211">
        <v>0.3471945763439433</v>
      </c>
      <c r="T8822" s="211">
        <v>0.5668981502025825</v>
      </c>
      <c r="U8822" s="211">
        <v>0.42870164807314393</v>
      </c>
      <c r="V8822" s="211">
        <v>8.1804347691256898E-2</v>
      </c>
      <c r="W8822" s="211">
        <v>0.51818473641279517</v>
      </c>
      <c r="X8822" s="211">
        <v>0.40178592188476431</v>
      </c>
      <c r="Y8822" s="211">
        <v>0.5760968557095496</v>
      </c>
      <c r="Z8822" s="211">
        <v>0.14945902661223226</v>
      </c>
      <c r="AA8822" s="212">
        <v>0.11676468106376028</v>
      </c>
    </row>
    <row r="8823" spans="1:27" x14ac:dyDescent="0.35">
      <c r="A8823" s="210" t="s">
        <v>9499</v>
      </c>
      <c r="B8823" s="217">
        <v>165.91963365403248</v>
      </c>
      <c r="C8823" s="211">
        <v>6.5000817506577283E-2</v>
      </c>
      <c r="D8823" s="211">
        <v>0.11492086746925217</v>
      </c>
      <c r="E8823" s="211">
        <v>7.8274844943987856E-2</v>
      </c>
      <c r="F8823" s="211">
        <v>8.0206808502865878E-2</v>
      </c>
      <c r="G8823" s="211">
        <v>0.12301873959217394</v>
      </c>
      <c r="H8823" s="211">
        <v>0.12015645965310834</v>
      </c>
      <c r="I8823" s="211">
        <v>0.50687104275767081</v>
      </c>
      <c r="J8823" s="211">
        <v>0.49721373364010307</v>
      </c>
      <c r="K8823" s="211">
        <v>0.64978467789514271</v>
      </c>
      <c r="L8823" s="211">
        <v>0.27453997931924679</v>
      </c>
      <c r="M8823" s="211">
        <v>9.2097483976154915E-2</v>
      </c>
      <c r="N8823" s="211">
        <v>0.4210167854533069</v>
      </c>
      <c r="O8823" s="211">
        <v>0.59511342456250871</v>
      </c>
      <c r="P8823" s="211">
        <v>7.0932696275037593E-2</v>
      </c>
      <c r="Q8823" s="211">
        <v>0.11569130884752754</v>
      </c>
      <c r="R8823" s="211">
        <v>0.45335886161683603</v>
      </c>
      <c r="S8823" s="211">
        <v>0.39554650970521243</v>
      </c>
      <c r="T8823" s="211">
        <v>0.51678567662736707</v>
      </c>
      <c r="U8823" s="211">
        <v>0.4137773451290831</v>
      </c>
      <c r="V8823" s="211">
        <v>0.1385379426209572</v>
      </c>
      <c r="W8823" s="211">
        <v>0.5647752546910072</v>
      </c>
      <c r="X8823" s="211">
        <v>0.37505850594594986</v>
      </c>
      <c r="Y8823" s="211">
        <v>0.64005027962658434</v>
      </c>
      <c r="Z8823" s="211">
        <v>0.1444958519044062</v>
      </c>
      <c r="AA8823" s="212">
        <v>0.11410671062526409</v>
      </c>
    </row>
    <row r="8824" spans="1:27" x14ac:dyDescent="0.35">
      <c r="A8824" s="210" t="s">
        <v>9500</v>
      </c>
      <c r="B8824" s="217">
        <v>133.15592524864203</v>
      </c>
      <c r="C8824" s="211">
        <v>4.7072657137080108E-2</v>
      </c>
      <c r="D8824" s="211">
        <v>0.12018578930150339</v>
      </c>
      <c r="E8824" s="211">
        <v>7.5454406667888843E-2</v>
      </c>
      <c r="F8824" s="211">
        <v>8.6550645676692434E-2</v>
      </c>
      <c r="G8824" s="211">
        <v>0.12321277240506695</v>
      </c>
      <c r="H8824" s="211">
        <v>0.10160213560577015</v>
      </c>
      <c r="I8824" s="211">
        <v>0.52845014964210402</v>
      </c>
      <c r="J8824" s="211">
        <v>0.4340717134790662</v>
      </c>
      <c r="K8824" s="211">
        <v>0.63236790684832112</v>
      </c>
      <c r="L8824" s="211">
        <v>0.27882918744821855</v>
      </c>
      <c r="M8824" s="211">
        <v>0.11368537725151379</v>
      </c>
      <c r="N8824" s="211">
        <v>0.40128320473722612</v>
      </c>
      <c r="O8824" s="211">
        <v>0.70078064750409841</v>
      </c>
      <c r="P8824" s="211">
        <v>6.3821362566402307E-2</v>
      </c>
      <c r="Q8824" s="211">
        <v>0.12139545691729321</v>
      </c>
      <c r="R8824" s="211">
        <v>0.43932635593442715</v>
      </c>
      <c r="S8824" s="211">
        <v>0.31307055025572561</v>
      </c>
      <c r="T8824" s="211">
        <v>0.55912425330096538</v>
      </c>
      <c r="U8824" s="211">
        <v>0.34736103930473206</v>
      </c>
      <c r="V8824" s="211">
        <v>0.10200464289721355</v>
      </c>
      <c r="W8824" s="211">
        <v>0.56115675970873768</v>
      </c>
      <c r="X8824" s="211">
        <v>0.32129353674657646</v>
      </c>
      <c r="Y8824" s="211">
        <v>0.59118890359423193</v>
      </c>
      <c r="Z8824" s="211">
        <v>0.14928394843688769</v>
      </c>
      <c r="AA8824" s="212">
        <v>0.11552786683305813</v>
      </c>
    </row>
    <row r="8825" spans="1:27" x14ac:dyDescent="0.35">
      <c r="A8825" s="210" t="s">
        <v>9501</v>
      </c>
      <c r="B8825" s="217">
        <v>159.17854291907562</v>
      </c>
      <c r="C8825" s="211">
        <v>5.6742682580930487E-2</v>
      </c>
      <c r="D8825" s="211">
        <v>0.1278205977378653</v>
      </c>
      <c r="E8825" s="211">
        <v>7.5921099513931931E-2</v>
      </c>
      <c r="F8825" s="211">
        <v>0.1063307760106008</v>
      </c>
      <c r="G8825" s="211">
        <v>0.12452148369534527</v>
      </c>
      <c r="H8825" s="211">
        <v>0.11072434801910111</v>
      </c>
      <c r="I8825" s="211">
        <v>0.51691927639007029</v>
      </c>
      <c r="J8825" s="211">
        <v>0.43735722876906874</v>
      </c>
      <c r="K8825" s="211">
        <v>0.59947919983212627</v>
      </c>
      <c r="L8825" s="211">
        <v>0.27413108272248371</v>
      </c>
      <c r="M8825" s="211">
        <v>9.1082581015777181E-2</v>
      </c>
      <c r="N8825" s="211">
        <v>0.52678018919751468</v>
      </c>
      <c r="O8825" s="211">
        <v>0.69890275219475473</v>
      </c>
      <c r="P8825" s="211">
        <v>7.2793363955510906E-2</v>
      </c>
      <c r="Q8825" s="211">
        <v>0.1162344701263068</v>
      </c>
      <c r="R8825" s="211">
        <v>0.43330686925355344</v>
      </c>
      <c r="S8825" s="211">
        <v>0.27781411918806342</v>
      </c>
      <c r="T8825" s="211">
        <v>0.59813131921042706</v>
      </c>
      <c r="U8825" s="211">
        <v>0.51373535994367336</v>
      </c>
      <c r="V8825" s="211">
        <v>0.11151118495390444</v>
      </c>
      <c r="W8825" s="211">
        <v>0.48002721260902187</v>
      </c>
      <c r="X8825" s="211">
        <v>0.30245342723025664</v>
      </c>
      <c r="Y8825" s="211">
        <v>0.60686766533724013</v>
      </c>
      <c r="Z8825" s="211">
        <v>0.14982382887354778</v>
      </c>
      <c r="AA8825" s="212">
        <v>0.1198744718489678</v>
      </c>
    </row>
    <row r="8826" spans="1:27" x14ac:dyDescent="0.35">
      <c r="A8826" s="210" t="s">
        <v>9502</v>
      </c>
      <c r="B8826" s="217">
        <v>176.35907533985602</v>
      </c>
      <c r="C8826" s="211">
        <v>4.7861439367447842E-2</v>
      </c>
      <c r="D8826" s="211">
        <v>0.1280485175604672</v>
      </c>
      <c r="E8826" s="211">
        <v>7.371672921576139E-2</v>
      </c>
      <c r="F8826" s="211">
        <v>8.9753986798761468E-2</v>
      </c>
      <c r="G8826" s="211">
        <v>0.12233917917711468</v>
      </c>
      <c r="H8826" s="211">
        <v>0.11768028898117255</v>
      </c>
      <c r="I8826" s="211">
        <v>0.44430197443975661</v>
      </c>
      <c r="J8826" s="211">
        <v>0.45748146874277379</v>
      </c>
      <c r="K8826" s="211">
        <v>0.62224042809022162</v>
      </c>
      <c r="L8826" s="211">
        <v>0.27209705935756318</v>
      </c>
      <c r="M8826" s="211">
        <v>9.1515939154860004E-2</v>
      </c>
      <c r="N8826" s="211">
        <v>0.38417827919037134</v>
      </c>
      <c r="O8826" s="211">
        <v>0.75105576924885065</v>
      </c>
      <c r="P8826" s="211">
        <v>6.9425170153076296E-2</v>
      </c>
      <c r="Q8826" s="211">
        <v>9.3823207643504394E-2</v>
      </c>
      <c r="R8826" s="211">
        <v>0.42245276265082643</v>
      </c>
      <c r="S8826" s="211">
        <v>0.30340017753016879</v>
      </c>
      <c r="T8826" s="211">
        <v>0.55414229495058709</v>
      </c>
      <c r="U8826" s="211">
        <v>0.49381873825115896</v>
      </c>
      <c r="V8826" s="211">
        <v>0.12623433955752889</v>
      </c>
      <c r="W8826" s="211">
        <v>0.57345160327293354</v>
      </c>
      <c r="X8826" s="211">
        <v>0.24853396566627942</v>
      </c>
      <c r="Y8826" s="211">
        <v>0.70175904209311979</v>
      </c>
      <c r="Z8826" s="211">
        <v>0.14846282569331581</v>
      </c>
      <c r="AA8826" s="212">
        <v>0.11172390339042876</v>
      </c>
    </row>
    <row r="8827" spans="1:27" x14ac:dyDescent="0.35">
      <c r="A8827" s="210" t="s">
        <v>9503</v>
      </c>
      <c r="B8827" s="217">
        <v>113.93913305642819</v>
      </c>
      <c r="C8827" s="211">
        <v>6.0214802485644855E-2</v>
      </c>
      <c r="D8827" s="211">
        <v>0.12220893890179248</v>
      </c>
      <c r="E8827" s="211">
        <v>7.8358130114184479E-2</v>
      </c>
      <c r="F8827" s="211">
        <v>0.10093761205317221</v>
      </c>
      <c r="G8827" s="211">
        <v>0.12244895166478324</v>
      </c>
      <c r="H8827" s="211">
        <v>0.10661597587498292</v>
      </c>
      <c r="I8827" s="211">
        <v>0.48512978672393609</v>
      </c>
      <c r="J8827" s="211">
        <v>0.44821450324109291</v>
      </c>
      <c r="K8827" s="211">
        <v>0.57751452365884881</v>
      </c>
      <c r="L8827" s="211">
        <v>0.28069105343820111</v>
      </c>
      <c r="M8827" s="211">
        <v>8.5181151229053065E-2</v>
      </c>
      <c r="N8827" s="211">
        <v>0.4834439252336134</v>
      </c>
      <c r="O8827" s="211">
        <v>0.74376588089120066</v>
      </c>
      <c r="P8827" s="211">
        <v>6.3402371847149225E-2</v>
      </c>
      <c r="Q8827" s="211">
        <v>5.1041906595934397E-2</v>
      </c>
      <c r="R8827" s="211">
        <v>0.46838838808154526</v>
      </c>
      <c r="S8827" s="211">
        <v>0.3511743316633375</v>
      </c>
      <c r="T8827" s="211">
        <v>0.58034281207580096</v>
      </c>
      <c r="U8827" s="211">
        <v>0.374288903846003</v>
      </c>
      <c r="V8827" s="211">
        <v>6.9986479563741516E-2</v>
      </c>
      <c r="W8827" s="211">
        <v>0.5737626083063212</v>
      </c>
      <c r="X8827" s="211">
        <v>0.36009528737406965</v>
      </c>
      <c r="Y8827" s="211">
        <v>0.60384882941179152</v>
      </c>
      <c r="Z8827" s="211">
        <v>0.14761145885840291</v>
      </c>
      <c r="AA8827" s="212">
        <v>0.11890822824906248</v>
      </c>
    </row>
    <row r="8828" spans="1:27" x14ac:dyDescent="0.35">
      <c r="A8828" s="210" t="s">
        <v>9504</v>
      </c>
      <c r="B8828" s="217">
        <v>134.46566006342871</v>
      </c>
      <c r="C8828" s="211">
        <v>7.2090040177736403E-2</v>
      </c>
      <c r="D8828" s="211">
        <v>0.12365445255795109</v>
      </c>
      <c r="E8828" s="211">
        <v>8.2653908628640596E-2</v>
      </c>
      <c r="F8828" s="211">
        <v>9.9990157343576538E-2</v>
      </c>
      <c r="G8828" s="211">
        <v>0.11852493371310342</v>
      </c>
      <c r="H8828" s="211">
        <v>0.11853493844032259</v>
      </c>
      <c r="I8828" s="211">
        <v>0.49721572530528463</v>
      </c>
      <c r="J8828" s="211">
        <v>0.44720727482306344</v>
      </c>
      <c r="K8828" s="211">
        <v>0.55810878688922805</v>
      </c>
      <c r="L8828" s="211">
        <v>0.27766823271250951</v>
      </c>
      <c r="M8828" s="211">
        <v>8.685062334115809E-2</v>
      </c>
      <c r="N8828" s="211">
        <v>0.45356340332486444</v>
      </c>
      <c r="O8828" s="211">
        <v>0.69514596916733573</v>
      </c>
      <c r="P8828" s="211">
        <v>6.714817372593522E-2</v>
      </c>
      <c r="Q8828" s="211">
        <v>9.7318860861017847E-2</v>
      </c>
      <c r="R8828" s="211">
        <v>0.42225082868888336</v>
      </c>
      <c r="S8828" s="211">
        <v>0.35130251959522973</v>
      </c>
      <c r="T8828" s="211">
        <v>0.53966211545780551</v>
      </c>
      <c r="U8828" s="211">
        <v>0.4311547804656285</v>
      </c>
      <c r="V8828" s="211">
        <v>0.10134587613585087</v>
      </c>
      <c r="W8828" s="211">
        <v>0.55219274887631509</v>
      </c>
      <c r="X8828" s="211">
        <v>0.30409583557080044</v>
      </c>
      <c r="Y8828" s="211">
        <v>0.53171763382022674</v>
      </c>
      <c r="Z8828" s="211">
        <v>0.14754312728259927</v>
      </c>
      <c r="AA8828" s="212">
        <v>0.1138542229236604</v>
      </c>
    </row>
    <row r="8829" spans="1:27" x14ac:dyDescent="0.35">
      <c r="A8829" s="210" t="s">
        <v>9505</v>
      </c>
      <c r="B8829" s="217">
        <v>132.10539323013779</v>
      </c>
      <c r="C8829" s="211">
        <v>6.7707176719976017E-2</v>
      </c>
      <c r="D8829" s="211">
        <v>0.12426731285205214</v>
      </c>
      <c r="E8829" s="211">
        <v>7.2104571932241401E-2</v>
      </c>
      <c r="F8829" s="211">
        <v>0.10536298183202603</v>
      </c>
      <c r="G8829" s="211">
        <v>0.12199990159288993</v>
      </c>
      <c r="H8829" s="211">
        <v>0.12207976254018328</v>
      </c>
      <c r="I8829" s="211">
        <v>0.46519699890247218</v>
      </c>
      <c r="J8829" s="211">
        <v>0.4750931330406285</v>
      </c>
      <c r="K8829" s="211">
        <v>0.6141077982058567</v>
      </c>
      <c r="L8829" s="211">
        <v>0.27208495897083035</v>
      </c>
      <c r="M8829" s="211">
        <v>8.9100639437794338E-2</v>
      </c>
      <c r="N8829" s="211">
        <v>0.4195429563552282</v>
      </c>
      <c r="O8829" s="211">
        <v>0.75451323578392737</v>
      </c>
      <c r="P8829" s="211">
        <v>6.7795166425041756E-2</v>
      </c>
      <c r="Q8829" s="211">
        <v>0.10942060001584675</v>
      </c>
      <c r="R8829" s="211">
        <v>0.44473339458487304</v>
      </c>
      <c r="S8829" s="211">
        <v>0.28710044839959492</v>
      </c>
      <c r="T8829" s="211">
        <v>0.57287645128194897</v>
      </c>
      <c r="U8829" s="211">
        <v>0.51451018928495573</v>
      </c>
      <c r="V8829" s="211">
        <v>6.7704715561240247E-2</v>
      </c>
      <c r="W8829" s="211">
        <v>0.55256728968280833</v>
      </c>
      <c r="X8829" s="211">
        <v>0.32665329376154284</v>
      </c>
      <c r="Y8829" s="211">
        <v>0.61769855740219826</v>
      </c>
      <c r="Z8829" s="211">
        <v>0.14670600410951551</v>
      </c>
      <c r="AA8829" s="212">
        <v>0.11520406661312503</v>
      </c>
    </row>
    <row r="8830" spans="1:27" x14ac:dyDescent="0.35">
      <c r="A8830" s="210" t="s">
        <v>9506</v>
      </c>
      <c r="B8830" s="217">
        <v>155.28346699383226</v>
      </c>
      <c r="C8830" s="211">
        <v>5.9157430642829814E-2</v>
      </c>
      <c r="D8830" s="211">
        <v>0.13350740042494252</v>
      </c>
      <c r="E8830" s="211">
        <v>7.1480627328315283E-2</v>
      </c>
      <c r="F8830" s="211">
        <v>0.10768163772954976</v>
      </c>
      <c r="G8830" s="211">
        <v>0.12444389988266914</v>
      </c>
      <c r="H8830" s="211">
        <v>0.11698834549682849</v>
      </c>
      <c r="I8830" s="211">
        <v>0.49566528577902236</v>
      </c>
      <c r="J8830" s="211">
        <v>0.40923561390575447</v>
      </c>
      <c r="K8830" s="211">
        <v>0.64551324745594629</v>
      </c>
      <c r="L8830" s="211">
        <v>0.2771428213034392</v>
      </c>
      <c r="M8830" s="211">
        <v>8.4637885246844707E-2</v>
      </c>
      <c r="N8830" s="211">
        <v>0.37127664575102309</v>
      </c>
      <c r="O8830" s="211">
        <v>0.73308948829725862</v>
      </c>
      <c r="P8830" s="211">
        <v>6.5149816418588774E-2</v>
      </c>
      <c r="Q8830" s="211">
        <v>4.4426847647843208E-2</v>
      </c>
      <c r="R8830" s="211">
        <v>0.49377189605580751</v>
      </c>
      <c r="S8830" s="211">
        <v>0.28776574960211004</v>
      </c>
      <c r="T8830" s="211">
        <v>0.48107172796377506</v>
      </c>
      <c r="U8830" s="211">
        <v>0.3592644428813454</v>
      </c>
      <c r="V8830" s="211">
        <v>0.18491824195287482</v>
      </c>
      <c r="W8830" s="211">
        <v>0.58779034553322651</v>
      </c>
      <c r="X8830" s="211">
        <v>0.41996237275797638</v>
      </c>
      <c r="Y8830" s="211">
        <v>0.69085292716885338</v>
      </c>
      <c r="Z8830" s="211">
        <v>0.14912555269124705</v>
      </c>
      <c r="AA8830" s="212">
        <v>0.11596536341321462</v>
      </c>
    </row>
    <row r="8831" spans="1:27" x14ac:dyDescent="0.35">
      <c r="A8831" s="210" t="s">
        <v>9507</v>
      </c>
      <c r="B8831" s="217">
        <v>132.90793582348036</v>
      </c>
      <c r="C8831" s="211">
        <v>6.9827002305516847E-2</v>
      </c>
      <c r="D8831" s="211">
        <v>0.12374730383845792</v>
      </c>
      <c r="E8831" s="211">
        <v>7.2207846968520673E-2</v>
      </c>
      <c r="F8831" s="211">
        <v>7.5075242810318299E-2</v>
      </c>
      <c r="G8831" s="211">
        <v>0.1177671728043051</v>
      </c>
      <c r="H8831" s="211">
        <v>0.1122624489177905</v>
      </c>
      <c r="I8831" s="211">
        <v>0.51224051165930251</v>
      </c>
      <c r="J8831" s="211">
        <v>0.46437980912653287</v>
      </c>
      <c r="K8831" s="211">
        <v>0.57443284612942935</v>
      </c>
      <c r="L8831" s="211">
        <v>0.27303900069778586</v>
      </c>
      <c r="M8831" s="211">
        <v>8.9109042002986513E-2</v>
      </c>
      <c r="N8831" s="211">
        <v>0.54257389076156926</v>
      </c>
      <c r="O8831" s="211">
        <v>0.62019709972332615</v>
      </c>
      <c r="P8831" s="211">
        <v>6.5954195986584585E-2</v>
      </c>
      <c r="Q8831" s="211">
        <v>5.4484016379409805E-2</v>
      </c>
      <c r="R8831" s="211">
        <v>0.36122281137616358</v>
      </c>
      <c r="S8831" s="211">
        <v>0.35905662224142898</v>
      </c>
      <c r="T8831" s="211">
        <v>0.53799825719201155</v>
      </c>
      <c r="U8831" s="211">
        <v>0.44011081834771182</v>
      </c>
      <c r="V8831" s="211">
        <v>0.105766734262315</v>
      </c>
      <c r="W8831" s="211">
        <v>0.52134402325655749</v>
      </c>
      <c r="X8831" s="211">
        <v>0.26593909426487944</v>
      </c>
      <c r="Y8831" s="211">
        <v>0.70576987439949124</v>
      </c>
      <c r="Z8831" s="211">
        <v>0.14971986414327951</v>
      </c>
      <c r="AA8831" s="212">
        <v>0.11994095204969431</v>
      </c>
    </row>
    <row r="8832" spans="1:27" x14ac:dyDescent="0.35">
      <c r="A8832" s="210" t="s">
        <v>9508</v>
      </c>
      <c r="B8832" s="217">
        <v>121.41671777278758</v>
      </c>
      <c r="C8832" s="211">
        <v>7.0917995746160548E-2</v>
      </c>
      <c r="D8832" s="211">
        <v>0.12730735813147401</v>
      </c>
      <c r="E8832" s="211">
        <v>7.1650226728951563E-2</v>
      </c>
      <c r="F8832" s="211">
        <v>9.9854829547971591E-2</v>
      </c>
      <c r="G8832" s="211">
        <v>0.12181676696046581</v>
      </c>
      <c r="H8832" s="211">
        <v>0.12716389024464769</v>
      </c>
      <c r="I8832" s="211">
        <v>0.45274363478285268</v>
      </c>
      <c r="J8832" s="211">
        <v>0.43802690608214362</v>
      </c>
      <c r="K8832" s="211">
        <v>0.5933414304268263</v>
      </c>
      <c r="L8832" s="211">
        <v>0.26908069656838063</v>
      </c>
      <c r="M8832" s="211">
        <v>9.3506613176005671E-2</v>
      </c>
      <c r="N8832" s="211">
        <v>0.37535871536920434</v>
      </c>
      <c r="O8832" s="211">
        <v>0.75075177922293324</v>
      </c>
      <c r="P8832" s="211">
        <v>7.4490119982746003E-2</v>
      </c>
      <c r="Q8832" s="211">
        <v>0.11592303564211465</v>
      </c>
      <c r="R8832" s="211">
        <v>0.44348231570582031</v>
      </c>
      <c r="S8832" s="211">
        <v>0.31954269274001762</v>
      </c>
      <c r="T8832" s="211">
        <v>0.50777062354045233</v>
      </c>
      <c r="U8832" s="211">
        <v>0.38779659723834625</v>
      </c>
      <c r="V8832" s="211">
        <v>6.1876385059524336E-2</v>
      </c>
      <c r="W8832" s="211">
        <v>0.54629050536197765</v>
      </c>
      <c r="X8832" s="211">
        <v>0.24056865435694999</v>
      </c>
      <c r="Y8832" s="211">
        <v>0.65472620198351894</v>
      </c>
      <c r="Z8832" s="211">
        <v>0.14849469219989245</v>
      </c>
      <c r="AA8832" s="212">
        <v>0.11926220150378102</v>
      </c>
    </row>
    <row r="8833" spans="1:27" x14ac:dyDescent="0.35">
      <c r="A8833" s="210" t="s">
        <v>9509</v>
      </c>
      <c r="B8833" s="217">
        <v>100.98842060633756</v>
      </c>
      <c r="C8833" s="211">
        <v>5.5596715370501662E-2</v>
      </c>
      <c r="D8833" s="211">
        <v>0.12142270145739929</v>
      </c>
      <c r="E8833" s="211">
        <v>8.4130567644414095E-2</v>
      </c>
      <c r="F8833" s="211">
        <v>9.007146540310923E-2</v>
      </c>
      <c r="G8833" s="211">
        <v>0.11820743483668206</v>
      </c>
      <c r="H8833" s="211">
        <v>0.11013150861548514</v>
      </c>
      <c r="I8833" s="211">
        <v>0.51178607253622643</v>
      </c>
      <c r="J8833" s="211">
        <v>0.40418892739799939</v>
      </c>
      <c r="K8833" s="211">
        <v>0.60125263456937839</v>
      </c>
      <c r="L8833" s="211">
        <v>0.27911918816962433</v>
      </c>
      <c r="M8833" s="211">
        <v>9.2513146184526038E-2</v>
      </c>
      <c r="N8833" s="211">
        <v>0.37201294389027428</v>
      </c>
      <c r="O8833" s="211">
        <v>0.60800069168869453</v>
      </c>
      <c r="P8833" s="211">
        <v>7.1032041210134858E-2</v>
      </c>
      <c r="Q8833" s="211">
        <v>6.9512011809775634E-2</v>
      </c>
      <c r="R8833" s="211">
        <v>0.45720309795599984</v>
      </c>
      <c r="S8833" s="211">
        <v>0.2859371140699376</v>
      </c>
      <c r="T8833" s="211">
        <v>0.52390297033640409</v>
      </c>
      <c r="U8833" s="211">
        <v>0.37322656661747533</v>
      </c>
      <c r="V8833" s="211">
        <v>5.7972663753070586E-2</v>
      </c>
      <c r="W8833" s="211">
        <v>0.54783853638079683</v>
      </c>
      <c r="X8833" s="211">
        <v>0.3686969423701576</v>
      </c>
      <c r="Y8833" s="211">
        <v>0.54616594745915548</v>
      </c>
      <c r="Z8833" s="211">
        <v>0.14587918681046733</v>
      </c>
      <c r="AA8833" s="212">
        <v>0.12661755367644656</v>
      </c>
    </row>
    <row r="8834" spans="1:27" x14ac:dyDescent="0.35">
      <c r="A8834" s="210" t="s">
        <v>9510</v>
      </c>
      <c r="B8834" s="217">
        <v>155.52107758480824</v>
      </c>
      <c r="C8834" s="211">
        <v>4.8790586066112071E-2</v>
      </c>
      <c r="D8834" s="211">
        <v>0.12699733578821673</v>
      </c>
      <c r="E8834" s="211">
        <v>7.5881222051614294E-2</v>
      </c>
      <c r="F8834" s="211">
        <v>0.1033850341566052</v>
      </c>
      <c r="G8834" s="211">
        <v>0.11370194923325529</v>
      </c>
      <c r="H8834" s="211">
        <v>0.12216751228863226</v>
      </c>
      <c r="I8834" s="211">
        <v>0.52913914162664544</v>
      </c>
      <c r="J8834" s="211">
        <v>0.44248592374678763</v>
      </c>
      <c r="K8834" s="211">
        <v>0.54998861078933403</v>
      </c>
      <c r="L8834" s="211">
        <v>0.27639048331194593</v>
      </c>
      <c r="M8834" s="211">
        <v>0.1002562936638625</v>
      </c>
      <c r="N8834" s="211">
        <v>0.48229015275477172</v>
      </c>
      <c r="O8834" s="211">
        <v>0.76767686182822337</v>
      </c>
      <c r="P8834" s="211">
        <v>7.2085258166752902E-2</v>
      </c>
      <c r="Q8834" s="211">
        <v>7.556943304690153E-2</v>
      </c>
      <c r="R8834" s="211">
        <v>0.41603609868021463</v>
      </c>
      <c r="S8834" s="211">
        <v>0.33269808979554105</v>
      </c>
      <c r="T8834" s="211">
        <v>0.54598413422950998</v>
      </c>
      <c r="U8834" s="211">
        <v>0.40638522732332683</v>
      </c>
      <c r="V8834" s="211">
        <v>0.1346559525865253</v>
      </c>
      <c r="W8834" s="211">
        <v>0.62752800543397869</v>
      </c>
      <c r="X8834" s="211">
        <v>0.23837746264298784</v>
      </c>
      <c r="Y8834" s="211">
        <v>0.65373640891931151</v>
      </c>
      <c r="Z8834" s="211">
        <v>0.1495369969291695</v>
      </c>
      <c r="AA8834" s="212">
        <v>0.12013303421864974</v>
      </c>
    </row>
    <row r="8835" spans="1:27" x14ac:dyDescent="0.35">
      <c r="A8835" s="210" t="s">
        <v>9511</v>
      </c>
      <c r="B8835" s="217">
        <v>139.3613733406014</v>
      </c>
      <c r="C8835" s="211">
        <v>7.4746384703393981E-2</v>
      </c>
      <c r="D8835" s="211">
        <v>0.13106155553320611</v>
      </c>
      <c r="E8835" s="211">
        <v>7.2033939259245727E-2</v>
      </c>
      <c r="F8835" s="211">
        <v>7.3530035150952716E-2</v>
      </c>
      <c r="G8835" s="211">
        <v>0.12367827529110333</v>
      </c>
      <c r="H8835" s="211">
        <v>0.12644162756481261</v>
      </c>
      <c r="I8835" s="211">
        <v>0.43232400139075655</v>
      </c>
      <c r="J8835" s="211">
        <v>0.43305404726527486</v>
      </c>
      <c r="K8835" s="211">
        <v>0.5196601576036316</v>
      </c>
      <c r="L8835" s="211">
        <v>0.27411018037439255</v>
      </c>
      <c r="M8835" s="211">
        <v>0.10351243294183965</v>
      </c>
      <c r="N8835" s="211">
        <v>0.57261706498604903</v>
      </c>
      <c r="O8835" s="211">
        <v>0.61604236838530135</v>
      </c>
      <c r="P8835" s="211">
        <v>6.6134286323934532E-2</v>
      </c>
      <c r="Q8835" s="211">
        <v>5.0070940199861511E-2</v>
      </c>
      <c r="R8835" s="211">
        <v>0.39629160839892924</v>
      </c>
      <c r="S8835" s="211">
        <v>0.31957024797339711</v>
      </c>
      <c r="T8835" s="211">
        <v>0.52065305391082639</v>
      </c>
      <c r="U8835" s="211">
        <v>0.36502844350596608</v>
      </c>
      <c r="V8835" s="211">
        <v>0.13936564175111196</v>
      </c>
      <c r="W8835" s="211">
        <v>0.55755576585421029</v>
      </c>
      <c r="X8835" s="211">
        <v>0.33681904470581964</v>
      </c>
      <c r="Y8835" s="211">
        <v>0.6817766604211225</v>
      </c>
      <c r="Z8835" s="211">
        <v>0.14787644120202761</v>
      </c>
      <c r="AA8835" s="212">
        <v>0.11958775565384452</v>
      </c>
    </row>
    <row r="8836" spans="1:27" x14ac:dyDescent="0.35">
      <c r="A8836" s="210" t="s">
        <v>9512</v>
      </c>
      <c r="B8836" s="217">
        <v>114.30246478993706</v>
      </c>
      <c r="C8836" s="211">
        <v>5.7426542932105078E-2</v>
      </c>
      <c r="D8836" s="211">
        <v>0.11970285568024375</v>
      </c>
      <c r="E8836" s="211">
        <v>7.2634255970649389E-2</v>
      </c>
      <c r="F8836" s="211">
        <v>9.5793061222675099E-2</v>
      </c>
      <c r="G8836" s="211">
        <v>0.12418581068207275</v>
      </c>
      <c r="H8836" s="211">
        <v>0.10785508590403166</v>
      </c>
      <c r="I8836" s="211">
        <v>0.45092859645716388</v>
      </c>
      <c r="J8836" s="211">
        <v>0.4085092813719709</v>
      </c>
      <c r="K8836" s="211">
        <v>0.58933572930987155</v>
      </c>
      <c r="L8836" s="211">
        <v>0.27702109338378439</v>
      </c>
      <c r="M8836" s="211">
        <v>9.648839390217373E-2</v>
      </c>
      <c r="N8836" s="211">
        <v>0.38422938236828974</v>
      </c>
      <c r="O8836" s="211">
        <v>0.7442742777560365</v>
      </c>
      <c r="P8836" s="211">
        <v>6.9804581350788736E-2</v>
      </c>
      <c r="Q8836" s="211">
        <v>0.11408214987484058</v>
      </c>
      <c r="R8836" s="211">
        <v>0.46108465350710831</v>
      </c>
      <c r="S8836" s="211">
        <v>0.31571843025587437</v>
      </c>
      <c r="T8836" s="211">
        <v>0.58084910329515316</v>
      </c>
      <c r="U8836" s="211">
        <v>0.35782509798111806</v>
      </c>
      <c r="V8836" s="211">
        <v>6.8269610624209942E-2</v>
      </c>
      <c r="W8836" s="211">
        <v>0.54465527813285652</v>
      </c>
      <c r="X8836" s="211">
        <v>0.24629325763556703</v>
      </c>
      <c r="Y8836" s="211">
        <v>0.63585763172650012</v>
      </c>
      <c r="Z8836" s="211">
        <v>0.14969499464462893</v>
      </c>
      <c r="AA8836" s="212">
        <v>0.12130890834772495</v>
      </c>
    </row>
    <row r="8837" spans="1:27" x14ac:dyDescent="0.35">
      <c r="A8837" s="210" t="s">
        <v>9513</v>
      </c>
      <c r="B8837" s="217">
        <v>113.18605677882499</v>
      </c>
      <c r="C8837" s="211">
        <v>8.8252495924087043E-2</v>
      </c>
      <c r="D8837" s="211">
        <v>0.11991713046628288</v>
      </c>
      <c r="E8837" s="211">
        <v>6.716857824080244E-2</v>
      </c>
      <c r="F8837" s="211">
        <v>9.90751846731176E-2</v>
      </c>
      <c r="G8837" s="211">
        <v>0.12157205315092998</v>
      </c>
      <c r="H8837" s="211">
        <v>0.11276608641255069</v>
      </c>
      <c r="I8837" s="211">
        <v>0.42595349545516065</v>
      </c>
      <c r="J8837" s="211">
        <v>0.41463707142185535</v>
      </c>
      <c r="K8837" s="211">
        <v>0.53460232876794844</v>
      </c>
      <c r="L8837" s="211">
        <v>0.28260969048468632</v>
      </c>
      <c r="M8837" s="211">
        <v>8.9992663442009277E-2</v>
      </c>
      <c r="N8837" s="211">
        <v>0.4613007422785762</v>
      </c>
      <c r="O8837" s="211">
        <v>0.52302176576684345</v>
      </c>
      <c r="P8837" s="211">
        <v>7.2209743624317202E-2</v>
      </c>
      <c r="Q8837" s="211">
        <v>9.3330655001204535E-2</v>
      </c>
      <c r="R8837" s="211">
        <v>0.37770309760958026</v>
      </c>
      <c r="S8837" s="211">
        <v>0.34301016055194522</v>
      </c>
      <c r="T8837" s="211">
        <v>0.55487890652387406</v>
      </c>
      <c r="U8837" s="211">
        <v>0.54506591158596696</v>
      </c>
      <c r="V8837" s="211">
        <v>5.7504916502500114E-2</v>
      </c>
      <c r="W8837" s="211">
        <v>0.52251314268070592</v>
      </c>
      <c r="X8837" s="211">
        <v>0.30936216324987936</v>
      </c>
      <c r="Y8837" s="211">
        <v>0.65412158323006286</v>
      </c>
      <c r="Z8837" s="211">
        <v>0.14466429498250774</v>
      </c>
      <c r="AA8837" s="212">
        <v>0.12207576941228231</v>
      </c>
    </row>
    <row r="8838" spans="1:27" x14ac:dyDescent="0.35">
      <c r="A8838" s="210" t="s">
        <v>9514</v>
      </c>
      <c r="B8838" s="217">
        <v>130.80116554960335</v>
      </c>
      <c r="C8838" s="211">
        <v>4.8925052701004702E-2</v>
      </c>
      <c r="D8838" s="211">
        <v>0.12723026392865519</v>
      </c>
      <c r="E8838" s="211">
        <v>6.5286187719815522E-2</v>
      </c>
      <c r="F8838" s="211">
        <v>0.12180787484025862</v>
      </c>
      <c r="G8838" s="211">
        <v>0.11638748161098326</v>
      </c>
      <c r="H8838" s="211">
        <v>0.12288475837871964</v>
      </c>
      <c r="I8838" s="211">
        <v>0.47797892833993155</v>
      </c>
      <c r="J8838" s="211">
        <v>0.45722649558642636</v>
      </c>
      <c r="K8838" s="211">
        <v>0.64977998379729651</v>
      </c>
      <c r="L8838" s="211">
        <v>0.27160819004790532</v>
      </c>
      <c r="M8838" s="211">
        <v>9.3805537286731008E-2</v>
      </c>
      <c r="N8838" s="211">
        <v>0.35948265190188566</v>
      </c>
      <c r="O8838" s="211">
        <v>0.74417409269499035</v>
      </c>
      <c r="P8838" s="211">
        <v>6.8075773170017173E-2</v>
      </c>
      <c r="Q8838" s="211">
        <v>0.11071857496260652</v>
      </c>
      <c r="R8838" s="211">
        <v>0.46187579307320109</v>
      </c>
      <c r="S8838" s="211">
        <v>0.3090597861452975</v>
      </c>
      <c r="T8838" s="211">
        <v>0.53067034914438604</v>
      </c>
      <c r="U8838" s="211">
        <v>0.32361770872691009</v>
      </c>
      <c r="V8838" s="211">
        <v>9.9733740798982617E-2</v>
      </c>
      <c r="W8838" s="211">
        <v>0.50954723890612053</v>
      </c>
      <c r="X8838" s="211">
        <v>0.33622862050809355</v>
      </c>
      <c r="Y8838" s="211">
        <v>0.69720769354952794</v>
      </c>
      <c r="Z8838" s="211">
        <v>0.14788611062635587</v>
      </c>
      <c r="AA8838" s="212">
        <v>0.11480661117738979</v>
      </c>
    </row>
    <row r="8839" spans="1:27" x14ac:dyDescent="0.35">
      <c r="A8839" s="210" t="s">
        <v>9515</v>
      </c>
      <c r="B8839" s="217">
        <v>120.08500708440344</v>
      </c>
      <c r="C8839" s="211">
        <v>7.3492503195811479E-2</v>
      </c>
      <c r="D8839" s="211">
        <v>0.11933979219811179</v>
      </c>
      <c r="E8839" s="211">
        <v>8.1082977442371112E-2</v>
      </c>
      <c r="F8839" s="211">
        <v>7.6688254614565729E-2</v>
      </c>
      <c r="G8839" s="211">
        <v>0.11852180198344897</v>
      </c>
      <c r="H8839" s="211">
        <v>0.12703362655586306</v>
      </c>
      <c r="I8839" s="211">
        <v>0.50499064152945228</v>
      </c>
      <c r="J8839" s="211">
        <v>0.43689308349319939</v>
      </c>
      <c r="K8839" s="211">
        <v>0.58549004803632176</v>
      </c>
      <c r="L8839" s="211">
        <v>0.28331717017284791</v>
      </c>
      <c r="M8839" s="211">
        <v>8.9611352690713589E-2</v>
      </c>
      <c r="N8839" s="211">
        <v>0.49266694223682944</v>
      </c>
      <c r="O8839" s="211">
        <v>0.61966146825359913</v>
      </c>
      <c r="P8839" s="211">
        <v>7.016705908913401E-2</v>
      </c>
      <c r="Q8839" s="211">
        <v>5.441359983297199E-2</v>
      </c>
      <c r="R8839" s="211">
        <v>0.44405523304042188</v>
      </c>
      <c r="S8839" s="211">
        <v>0.26246352588668176</v>
      </c>
      <c r="T8839" s="211">
        <v>0.55915474373193341</v>
      </c>
      <c r="U8839" s="211">
        <v>0.33903839933272711</v>
      </c>
      <c r="V8839" s="211">
        <v>8.5333146395680848E-2</v>
      </c>
      <c r="W8839" s="211">
        <v>0.46331589851996319</v>
      </c>
      <c r="X8839" s="211">
        <v>0.40321629949226151</v>
      </c>
      <c r="Y8839" s="211">
        <v>0.60330966825865506</v>
      </c>
      <c r="Z8839" s="211">
        <v>0.14951332652723942</v>
      </c>
      <c r="AA8839" s="212">
        <v>0.12000052201188877</v>
      </c>
    </row>
    <row r="8840" spans="1:27" x14ac:dyDescent="0.35">
      <c r="A8840" s="210" t="s">
        <v>9516</v>
      </c>
      <c r="B8840" s="217">
        <v>182.44764013524605</v>
      </c>
      <c r="C8840" s="211">
        <v>4.6971158606391998E-2</v>
      </c>
      <c r="D8840" s="211">
        <v>0.13176254154185635</v>
      </c>
      <c r="E8840" s="211">
        <v>8.2170076370557607E-2</v>
      </c>
      <c r="F8840" s="211">
        <v>0.10544444952518212</v>
      </c>
      <c r="G8840" s="211">
        <v>0.11294499088570879</v>
      </c>
      <c r="H8840" s="211">
        <v>0.12491119870486321</v>
      </c>
      <c r="I8840" s="211">
        <v>0.5115261371509453</v>
      </c>
      <c r="J8840" s="211">
        <v>0.44356190567150994</v>
      </c>
      <c r="K8840" s="211">
        <v>0.61306473783083737</v>
      </c>
      <c r="L8840" s="211">
        <v>0.27622232369592759</v>
      </c>
      <c r="M8840" s="211">
        <v>9.9326368719276664E-2</v>
      </c>
      <c r="N8840" s="211">
        <v>0.53440013456918289</v>
      </c>
      <c r="O8840" s="211">
        <v>0.73765316180380558</v>
      </c>
      <c r="P8840" s="211">
        <v>6.893590279575422E-2</v>
      </c>
      <c r="Q8840" s="211">
        <v>6.2113735621504726E-2</v>
      </c>
      <c r="R8840" s="211">
        <v>0.44295250424684218</v>
      </c>
      <c r="S8840" s="211">
        <v>0.3589656146160799</v>
      </c>
      <c r="T8840" s="211">
        <v>0.53806088087313231</v>
      </c>
      <c r="U8840" s="211">
        <v>0.41596749375303921</v>
      </c>
      <c r="V8840" s="211">
        <v>0.16213378910384779</v>
      </c>
      <c r="W8840" s="211">
        <v>0.56726196737033641</v>
      </c>
      <c r="X8840" s="211">
        <v>0.30046338504258907</v>
      </c>
      <c r="Y8840" s="211">
        <v>0.67768897446065457</v>
      </c>
      <c r="Z8840" s="211">
        <v>0.14705595969614055</v>
      </c>
      <c r="AA8840" s="212">
        <v>0.11652700390173407</v>
      </c>
    </row>
    <row r="8841" spans="1:27" x14ac:dyDescent="0.35">
      <c r="A8841" s="210" t="s">
        <v>9517</v>
      </c>
      <c r="B8841" s="217">
        <v>163.54942131028832</v>
      </c>
      <c r="C8841" s="211">
        <v>7.0624820441079761E-2</v>
      </c>
      <c r="D8841" s="211">
        <v>0.1187285891658658</v>
      </c>
      <c r="E8841" s="211">
        <v>7.2724299292952016E-2</v>
      </c>
      <c r="F8841" s="211">
        <v>9.6286356144388449E-2</v>
      </c>
      <c r="G8841" s="211">
        <v>0.12365358649776496</v>
      </c>
      <c r="H8841" s="211">
        <v>0.11000599541124986</v>
      </c>
      <c r="I8841" s="211">
        <v>0.52661174020195822</v>
      </c>
      <c r="J8841" s="211">
        <v>0.42085091404849201</v>
      </c>
      <c r="K8841" s="211">
        <v>0.61970722856915272</v>
      </c>
      <c r="L8841" s="211">
        <v>0.27008664067810995</v>
      </c>
      <c r="M8841" s="211">
        <v>8.5009462385950363E-2</v>
      </c>
      <c r="N8841" s="211">
        <v>0.42490788586224948</v>
      </c>
      <c r="O8841" s="211">
        <v>0.74090966051787632</v>
      </c>
      <c r="P8841" s="211">
        <v>7.30434799022186E-2</v>
      </c>
      <c r="Q8841" s="211">
        <v>9.48772975203592E-2</v>
      </c>
      <c r="R8841" s="211">
        <v>0.44871551495364315</v>
      </c>
      <c r="S8841" s="211">
        <v>0.27083260592140745</v>
      </c>
      <c r="T8841" s="211">
        <v>0.52567696167607614</v>
      </c>
      <c r="U8841" s="211">
        <v>0.49756782279040279</v>
      </c>
      <c r="V8841" s="211">
        <v>0.13707325772551238</v>
      </c>
      <c r="W8841" s="211">
        <v>0.56173236244404789</v>
      </c>
      <c r="X8841" s="211">
        <v>0.28125323957889531</v>
      </c>
      <c r="Y8841" s="211">
        <v>0.61135022810152106</v>
      </c>
      <c r="Z8841" s="211">
        <v>0.1435525394743791</v>
      </c>
      <c r="AA8841" s="212">
        <v>0.11768249584792931</v>
      </c>
    </row>
    <row r="8842" spans="1:27" x14ac:dyDescent="0.35">
      <c r="A8842" s="210" t="s">
        <v>9518</v>
      </c>
      <c r="B8842" s="217">
        <v>147.99800290186516</v>
      </c>
      <c r="C8842" s="211">
        <v>5.5469472501737165E-2</v>
      </c>
      <c r="D8842" s="211">
        <v>0.12609892267062603</v>
      </c>
      <c r="E8842" s="211">
        <v>8.5516997542254503E-2</v>
      </c>
      <c r="F8842" s="211">
        <v>0.10508288479052819</v>
      </c>
      <c r="G8842" s="211">
        <v>0.12419906544931393</v>
      </c>
      <c r="H8842" s="211">
        <v>0.11880279953776832</v>
      </c>
      <c r="I8842" s="211">
        <v>0.51319619324248256</v>
      </c>
      <c r="J8842" s="211">
        <v>0.41558351328246074</v>
      </c>
      <c r="K8842" s="211">
        <v>0.57616711467244863</v>
      </c>
      <c r="L8842" s="211">
        <v>0.27260601527691497</v>
      </c>
      <c r="M8842" s="211">
        <v>9.449475224734212E-2</v>
      </c>
      <c r="N8842" s="211">
        <v>0.48529422710654568</v>
      </c>
      <c r="O8842" s="211">
        <v>0.7711019938966962</v>
      </c>
      <c r="P8842" s="211">
        <v>7.0907587464722893E-2</v>
      </c>
      <c r="Q8842" s="211">
        <v>4.7052522354263923E-2</v>
      </c>
      <c r="R8842" s="211">
        <v>0.36559635447146571</v>
      </c>
      <c r="S8842" s="211">
        <v>0.33329462257891362</v>
      </c>
      <c r="T8842" s="211">
        <v>0.4715692333353167</v>
      </c>
      <c r="U8842" s="211">
        <v>0.394084879327948</v>
      </c>
      <c r="V8842" s="211">
        <v>8.5903103901668193E-2</v>
      </c>
      <c r="W8842" s="211">
        <v>0.53901703523714739</v>
      </c>
      <c r="X8842" s="211">
        <v>0.32659531242353351</v>
      </c>
      <c r="Y8842" s="211">
        <v>0.71730536678101431</v>
      </c>
      <c r="Z8842" s="211">
        <v>0.14907575450958244</v>
      </c>
      <c r="AA8842" s="212">
        <v>0.11204778969132512</v>
      </c>
    </row>
    <row r="8843" spans="1:27" x14ac:dyDescent="0.35">
      <c r="A8843" s="210" t="s">
        <v>9519</v>
      </c>
      <c r="B8843" s="217">
        <v>116.96124463003511</v>
      </c>
      <c r="C8843" s="211">
        <v>7.5863548198842737E-2</v>
      </c>
      <c r="D8843" s="211">
        <v>0.12907942894144273</v>
      </c>
      <c r="E8843" s="211">
        <v>7.4103663546914181E-2</v>
      </c>
      <c r="F8843" s="211">
        <v>9.1428806832050249E-2</v>
      </c>
      <c r="G8843" s="211">
        <v>0.11933940265718704</v>
      </c>
      <c r="H8843" s="211">
        <v>0.12626817707583296</v>
      </c>
      <c r="I8843" s="211">
        <v>0.46741503626755604</v>
      </c>
      <c r="J8843" s="211">
        <v>0.47502773283298555</v>
      </c>
      <c r="K8843" s="211">
        <v>0.55511321421726845</v>
      </c>
      <c r="L8843" s="211">
        <v>0.27831932361129258</v>
      </c>
      <c r="M8843" s="211">
        <v>0.10671491802011873</v>
      </c>
      <c r="N8843" s="211">
        <v>0.34371088796125349</v>
      </c>
      <c r="O8843" s="211">
        <v>0.77238170158816943</v>
      </c>
      <c r="P8843" s="211">
        <v>6.0856978347165809E-2</v>
      </c>
      <c r="Q8843" s="211">
        <v>9.8764575637589294E-2</v>
      </c>
      <c r="R8843" s="211">
        <v>0.4560985385330466</v>
      </c>
      <c r="S8843" s="211">
        <v>0.40557891086027381</v>
      </c>
      <c r="T8843" s="211">
        <v>0.59797270065683894</v>
      </c>
      <c r="U8843" s="211">
        <v>0.43432644737364928</v>
      </c>
      <c r="V8843" s="211">
        <v>8.0979372961350507E-2</v>
      </c>
      <c r="W8843" s="211">
        <v>0.63967632934794993</v>
      </c>
      <c r="X8843" s="211">
        <v>0.3303890642088505</v>
      </c>
      <c r="Y8843" s="211">
        <v>0.52650887893856679</v>
      </c>
      <c r="Z8843" s="211">
        <v>0.14636521977209271</v>
      </c>
      <c r="AA8843" s="212">
        <v>0.11942579722605805</v>
      </c>
    </row>
    <row r="8844" spans="1:27" x14ac:dyDescent="0.35">
      <c r="A8844" s="210" t="s">
        <v>9520</v>
      </c>
      <c r="B8844" s="217">
        <v>161.702800652853</v>
      </c>
      <c r="C8844" s="211">
        <v>8.5053067369776081E-2</v>
      </c>
      <c r="D8844" s="211">
        <v>0.11933340361216051</v>
      </c>
      <c r="E8844" s="211">
        <v>7.4766692101539356E-2</v>
      </c>
      <c r="F8844" s="211">
        <v>9.9925618715941938E-2</v>
      </c>
      <c r="G8844" s="211">
        <v>0.11853609697997675</v>
      </c>
      <c r="H8844" s="211">
        <v>0.11318654255395881</v>
      </c>
      <c r="I8844" s="211">
        <v>0.50727640977228172</v>
      </c>
      <c r="J8844" s="211">
        <v>0.430795129286557</v>
      </c>
      <c r="K8844" s="211">
        <v>0.63518038549974454</v>
      </c>
      <c r="L8844" s="211">
        <v>0.27692834957654378</v>
      </c>
      <c r="M8844" s="211">
        <v>0.12303968345666925</v>
      </c>
      <c r="N8844" s="211">
        <v>0.48725472268571024</v>
      </c>
      <c r="O8844" s="211">
        <v>0.55020217791315396</v>
      </c>
      <c r="P8844" s="211">
        <v>6.9636462634262056E-2</v>
      </c>
      <c r="Q8844" s="211">
        <v>9.846394565946448E-2</v>
      </c>
      <c r="R8844" s="211">
        <v>0.41065820129322728</v>
      </c>
      <c r="S8844" s="211">
        <v>0.34988556295483558</v>
      </c>
      <c r="T8844" s="211">
        <v>0.50605578081834823</v>
      </c>
      <c r="U8844" s="211">
        <v>0.40983155691797696</v>
      </c>
      <c r="V8844" s="211">
        <v>0.13253265228265793</v>
      </c>
      <c r="W8844" s="211">
        <v>0.52400147476564962</v>
      </c>
      <c r="X8844" s="211">
        <v>0.38255080415302617</v>
      </c>
      <c r="Y8844" s="211">
        <v>0.62722876911848224</v>
      </c>
      <c r="Z8844" s="211">
        <v>0.14732648899778536</v>
      </c>
      <c r="AA8844" s="212">
        <v>0.1210391444633151</v>
      </c>
    </row>
    <row r="8845" spans="1:27" x14ac:dyDescent="0.35">
      <c r="A8845" s="210" t="s">
        <v>9521</v>
      </c>
      <c r="B8845" s="217">
        <v>130.36308215056272</v>
      </c>
      <c r="C8845" s="211">
        <v>6.1004668978541732E-2</v>
      </c>
      <c r="D8845" s="211">
        <v>0.12175758670434479</v>
      </c>
      <c r="E8845" s="211">
        <v>7.9290585727258486E-2</v>
      </c>
      <c r="F8845" s="211">
        <v>0.10823100213220278</v>
      </c>
      <c r="G8845" s="211">
        <v>0.1138862978576636</v>
      </c>
      <c r="H8845" s="211">
        <v>0.12564735543460187</v>
      </c>
      <c r="I8845" s="211">
        <v>0.50993218051929268</v>
      </c>
      <c r="J8845" s="211">
        <v>0.41799110941676176</v>
      </c>
      <c r="K8845" s="211">
        <v>0.64226163919762758</v>
      </c>
      <c r="L8845" s="211">
        <v>0.27307909414870052</v>
      </c>
      <c r="M8845" s="211">
        <v>0.11422760101046324</v>
      </c>
      <c r="N8845" s="211">
        <v>0.4302950165384406</v>
      </c>
      <c r="O8845" s="211">
        <v>0.64780752593751589</v>
      </c>
      <c r="P8845" s="211">
        <v>6.8846363265702037E-2</v>
      </c>
      <c r="Q8845" s="211">
        <v>0.12512311822044719</v>
      </c>
      <c r="R8845" s="211">
        <v>0.41050170270166264</v>
      </c>
      <c r="S8845" s="211">
        <v>0.42255122881304719</v>
      </c>
      <c r="T8845" s="211">
        <v>0.51808114311339359</v>
      </c>
      <c r="U8845" s="211">
        <v>0.45738505668166574</v>
      </c>
      <c r="V8845" s="211">
        <v>6.6619026985609592E-2</v>
      </c>
      <c r="W8845" s="211">
        <v>0.51586540957509464</v>
      </c>
      <c r="X8845" s="211">
        <v>0.28784931962447685</v>
      </c>
      <c r="Y8845" s="211">
        <v>0.53801557793712451</v>
      </c>
      <c r="Z8845" s="211">
        <v>0.14838435875883388</v>
      </c>
      <c r="AA8845" s="212">
        <v>0.1165622041059288</v>
      </c>
    </row>
    <row r="8846" spans="1:27" x14ac:dyDescent="0.35">
      <c r="A8846" s="210" t="s">
        <v>9522</v>
      </c>
      <c r="B8846" s="217">
        <v>106.94723437495639</v>
      </c>
      <c r="C8846" s="211">
        <v>5.4382988400612009E-2</v>
      </c>
      <c r="D8846" s="211">
        <v>0.12641360843566321</v>
      </c>
      <c r="E8846" s="211">
        <v>7.2656596473636106E-2</v>
      </c>
      <c r="F8846" s="211">
        <v>0.12381058887104616</v>
      </c>
      <c r="G8846" s="211">
        <v>0.11903266377730691</v>
      </c>
      <c r="H8846" s="211">
        <v>0.11330873848665102</v>
      </c>
      <c r="I8846" s="211">
        <v>0.51253763989007184</v>
      </c>
      <c r="J8846" s="211">
        <v>0.45855887158884212</v>
      </c>
      <c r="K8846" s="211">
        <v>0.59475810405623075</v>
      </c>
      <c r="L8846" s="211">
        <v>0.27471299211929517</v>
      </c>
      <c r="M8846" s="211">
        <v>7.9877835792689075E-2</v>
      </c>
      <c r="N8846" s="211">
        <v>0.44883570158196023</v>
      </c>
      <c r="O8846" s="211">
        <v>0.69825662124942023</v>
      </c>
      <c r="P8846" s="211">
        <v>6.416232471722888E-2</v>
      </c>
      <c r="Q8846" s="211">
        <v>7.8081369698121669E-2</v>
      </c>
      <c r="R8846" s="211">
        <v>0.45497809792222815</v>
      </c>
      <c r="S8846" s="211">
        <v>0.36016576666014199</v>
      </c>
      <c r="T8846" s="211">
        <v>0.47755702878291711</v>
      </c>
      <c r="U8846" s="211">
        <v>0.39546902336889317</v>
      </c>
      <c r="V8846" s="211">
        <v>5.6870997268356371E-2</v>
      </c>
      <c r="W8846" s="211">
        <v>0.56370413661810592</v>
      </c>
      <c r="X8846" s="211">
        <v>0.40158613997853349</v>
      </c>
      <c r="Y8846" s="211">
        <v>0.65932961448039329</v>
      </c>
      <c r="Z8846" s="211">
        <v>0.14988901415854144</v>
      </c>
      <c r="AA8846" s="212">
        <v>0.11758744973796979</v>
      </c>
    </row>
    <row r="8847" spans="1:27" x14ac:dyDescent="0.35">
      <c r="A8847" s="210" t="s">
        <v>9523</v>
      </c>
      <c r="B8847" s="217">
        <v>135.03141421599105</v>
      </c>
      <c r="C8847" s="211">
        <v>6.3452447592395406E-2</v>
      </c>
      <c r="D8847" s="211">
        <v>0.12800636036260965</v>
      </c>
      <c r="E8847" s="211">
        <v>8.26852000288614E-2</v>
      </c>
      <c r="F8847" s="211">
        <v>0.12139796057836859</v>
      </c>
      <c r="G8847" s="211">
        <v>0.12239516529119122</v>
      </c>
      <c r="H8847" s="211">
        <v>0.12112191214794613</v>
      </c>
      <c r="I8847" s="211">
        <v>0.44771471333757856</v>
      </c>
      <c r="J8847" s="211">
        <v>0.45359460401874857</v>
      </c>
      <c r="K8847" s="211">
        <v>0.58155838140448179</v>
      </c>
      <c r="L8847" s="211">
        <v>0.27625234898387563</v>
      </c>
      <c r="M8847" s="211">
        <v>0.10438765179900547</v>
      </c>
      <c r="N8847" s="211">
        <v>0.48725135911738915</v>
      </c>
      <c r="O8847" s="211">
        <v>0.68610400882626321</v>
      </c>
      <c r="P8847" s="211">
        <v>7.0004804695775302E-2</v>
      </c>
      <c r="Q8847" s="211">
        <v>8.6703284809427447E-2</v>
      </c>
      <c r="R8847" s="211">
        <v>0.41961660365190856</v>
      </c>
      <c r="S8847" s="211">
        <v>0.37683304537921292</v>
      </c>
      <c r="T8847" s="211">
        <v>0.51972600808672664</v>
      </c>
      <c r="U8847" s="211">
        <v>0.38413356592061426</v>
      </c>
      <c r="V8847" s="211">
        <v>8.7530337290933555E-2</v>
      </c>
      <c r="W8847" s="211">
        <v>0.56331470560557584</v>
      </c>
      <c r="X8847" s="211">
        <v>0.27987612064674072</v>
      </c>
      <c r="Y8847" s="211">
        <v>0.66693223177409211</v>
      </c>
      <c r="Z8847" s="211">
        <v>0.14719734227592837</v>
      </c>
      <c r="AA8847" s="212">
        <v>0.12063725640412641</v>
      </c>
    </row>
    <row r="8848" spans="1:27" x14ac:dyDescent="0.35">
      <c r="A8848" s="210" t="s">
        <v>9524</v>
      </c>
      <c r="B8848" s="217">
        <v>130.11070042825642</v>
      </c>
      <c r="C8848" s="211">
        <v>7.2594716945332191E-2</v>
      </c>
      <c r="D8848" s="211">
        <v>0.12262593273129671</v>
      </c>
      <c r="E8848" s="211">
        <v>8.2628753929817708E-2</v>
      </c>
      <c r="F8848" s="211">
        <v>0.10320559306306641</v>
      </c>
      <c r="G8848" s="211">
        <v>0.12224773522643666</v>
      </c>
      <c r="H8848" s="211">
        <v>0.11572495748432936</v>
      </c>
      <c r="I8848" s="211">
        <v>0.50338787673275531</v>
      </c>
      <c r="J8848" s="211">
        <v>0.45332362756966621</v>
      </c>
      <c r="K8848" s="211">
        <v>0.64855415577503117</v>
      </c>
      <c r="L8848" s="211">
        <v>0.27894048780516539</v>
      </c>
      <c r="M8848" s="211">
        <v>9.8095143386812578E-2</v>
      </c>
      <c r="N8848" s="211">
        <v>0.39848894179162209</v>
      </c>
      <c r="O8848" s="211">
        <v>0.7271400743509826</v>
      </c>
      <c r="P8848" s="211">
        <v>6.6476522081173745E-2</v>
      </c>
      <c r="Q8848" s="211">
        <v>7.3581016466834945E-2</v>
      </c>
      <c r="R8848" s="211">
        <v>0.42866924155004704</v>
      </c>
      <c r="S8848" s="211">
        <v>0.36717841277339602</v>
      </c>
      <c r="T8848" s="211">
        <v>0.594495431956092</v>
      </c>
      <c r="U8848" s="211">
        <v>0.40143807175000262</v>
      </c>
      <c r="V8848" s="211">
        <v>7.7884820627558929E-2</v>
      </c>
      <c r="W8848" s="211">
        <v>0.60037805540931455</v>
      </c>
      <c r="X8848" s="211">
        <v>0.29607540126163906</v>
      </c>
      <c r="Y8848" s="211">
        <v>0.61936324927866437</v>
      </c>
      <c r="Z8848" s="211">
        <v>0.14493408489207682</v>
      </c>
      <c r="AA8848" s="212">
        <v>0.11776659634270654</v>
      </c>
    </row>
    <row r="8849" spans="1:27" x14ac:dyDescent="0.35">
      <c r="A8849" s="210" t="s">
        <v>9525</v>
      </c>
      <c r="B8849" s="217">
        <v>192.89711852954699</v>
      </c>
      <c r="C8849" s="211">
        <v>6.7803508078884647E-2</v>
      </c>
      <c r="D8849" s="211">
        <v>0.13070188129997079</v>
      </c>
      <c r="E8849" s="211">
        <v>7.6215753127586161E-2</v>
      </c>
      <c r="F8849" s="211">
        <v>0.10433263555016078</v>
      </c>
      <c r="G8849" s="211">
        <v>0.1228347910691622</v>
      </c>
      <c r="H8849" s="211">
        <v>0.11620337738702839</v>
      </c>
      <c r="I8849" s="211">
        <v>0.5061155182738899</v>
      </c>
      <c r="J8849" s="211">
        <v>0.46004782173784681</v>
      </c>
      <c r="K8849" s="211">
        <v>0.63860121426093364</v>
      </c>
      <c r="L8849" s="211">
        <v>0.27118585529178074</v>
      </c>
      <c r="M8849" s="211">
        <v>0.11872830422206951</v>
      </c>
      <c r="N8849" s="211">
        <v>0.51178308140872097</v>
      </c>
      <c r="O8849" s="211">
        <v>0.72092446425977819</v>
      </c>
      <c r="P8849" s="211">
        <v>6.8935034636952747E-2</v>
      </c>
      <c r="Q8849" s="211">
        <v>5.1978165296373557E-2</v>
      </c>
      <c r="R8849" s="211">
        <v>0.38476970792421905</v>
      </c>
      <c r="S8849" s="211">
        <v>0.33205523005854176</v>
      </c>
      <c r="T8849" s="211">
        <v>0.52751824988432916</v>
      </c>
      <c r="U8849" s="211">
        <v>0.43156829876578434</v>
      </c>
      <c r="V8849" s="211">
        <v>0.16762174429274806</v>
      </c>
      <c r="W8849" s="211">
        <v>0.55269620515684204</v>
      </c>
      <c r="X8849" s="211">
        <v>0.31063081934373155</v>
      </c>
      <c r="Y8849" s="211">
        <v>0.62142081436078822</v>
      </c>
      <c r="Z8849" s="211">
        <v>0.14691331450643963</v>
      </c>
      <c r="AA8849" s="212">
        <v>0.1168856810225562</v>
      </c>
    </row>
    <row r="8850" spans="1:27" x14ac:dyDescent="0.35">
      <c r="A8850" s="210" t="s">
        <v>9526</v>
      </c>
      <c r="B8850" s="217">
        <v>147.27661554491763</v>
      </c>
      <c r="C8850" s="211">
        <v>5.8789623658869007E-2</v>
      </c>
      <c r="D8850" s="211">
        <v>0.11679737160975838</v>
      </c>
      <c r="E8850" s="211">
        <v>8.0586606842293934E-2</v>
      </c>
      <c r="F8850" s="211">
        <v>7.3519861408753134E-2</v>
      </c>
      <c r="G8850" s="211">
        <v>0.11895263029560652</v>
      </c>
      <c r="H8850" s="211">
        <v>0.12488661198446589</v>
      </c>
      <c r="I8850" s="211">
        <v>0.50201949240492993</v>
      </c>
      <c r="J8850" s="211">
        <v>0.45862622099402861</v>
      </c>
      <c r="K8850" s="211">
        <v>0.64215221189812721</v>
      </c>
      <c r="L8850" s="211">
        <v>0.28071104784976197</v>
      </c>
      <c r="M8850" s="211">
        <v>9.3048509935044196E-2</v>
      </c>
      <c r="N8850" s="211">
        <v>0.41704197264979004</v>
      </c>
      <c r="O8850" s="211">
        <v>0.77278186746450173</v>
      </c>
      <c r="P8850" s="211">
        <v>6.5047566207848642E-2</v>
      </c>
      <c r="Q8850" s="211">
        <v>5.092813353413167E-2</v>
      </c>
      <c r="R8850" s="211">
        <v>0.41581204827584317</v>
      </c>
      <c r="S8850" s="211">
        <v>0.30435045138497524</v>
      </c>
      <c r="T8850" s="211">
        <v>0.58605852856676643</v>
      </c>
      <c r="U8850" s="211">
        <v>0.40213788428078179</v>
      </c>
      <c r="V8850" s="211">
        <v>0.12408569979437765</v>
      </c>
      <c r="W8850" s="211">
        <v>0.59274907981992975</v>
      </c>
      <c r="X8850" s="211">
        <v>0.28816573248697347</v>
      </c>
      <c r="Y8850" s="211">
        <v>0.66589588335430849</v>
      </c>
      <c r="Z8850" s="211">
        <v>0.14948730716981917</v>
      </c>
      <c r="AA8850" s="212">
        <v>0.11694767277980554</v>
      </c>
    </row>
    <row r="8851" spans="1:27" x14ac:dyDescent="0.35">
      <c r="A8851" s="210" t="s">
        <v>9527</v>
      </c>
      <c r="B8851" s="217">
        <v>135.43853536470607</v>
      </c>
      <c r="C8851" s="211">
        <v>6.8583625337443957E-2</v>
      </c>
      <c r="D8851" s="211">
        <v>0.12024441042752833</v>
      </c>
      <c r="E8851" s="211">
        <v>7.0792737727597629E-2</v>
      </c>
      <c r="F8851" s="211">
        <v>9.3996019396475949E-2</v>
      </c>
      <c r="G8851" s="211">
        <v>0.11973083297784204</v>
      </c>
      <c r="H8851" s="211">
        <v>0.11966273204063997</v>
      </c>
      <c r="I8851" s="211">
        <v>0.51122290217379274</v>
      </c>
      <c r="J8851" s="211">
        <v>0.41022130150036867</v>
      </c>
      <c r="K8851" s="211">
        <v>0.61892425178516197</v>
      </c>
      <c r="L8851" s="211">
        <v>0.27761576158471196</v>
      </c>
      <c r="M8851" s="211">
        <v>0.11401875881110964</v>
      </c>
      <c r="N8851" s="211">
        <v>0.50592216442042859</v>
      </c>
      <c r="O8851" s="211">
        <v>0.78418299815934511</v>
      </c>
      <c r="P8851" s="211">
        <v>6.9970998483683169E-2</v>
      </c>
      <c r="Q8851" s="211">
        <v>7.0512678562549364E-2</v>
      </c>
      <c r="R8851" s="211">
        <v>0.44293544362169152</v>
      </c>
      <c r="S8851" s="211">
        <v>0.3239682906578133</v>
      </c>
      <c r="T8851" s="211">
        <v>0.57132322294336157</v>
      </c>
      <c r="U8851" s="211">
        <v>0.42119050761885229</v>
      </c>
      <c r="V8851" s="211">
        <v>7.132862664515624E-2</v>
      </c>
      <c r="W8851" s="211">
        <v>0.60560398972194096</v>
      </c>
      <c r="X8851" s="211">
        <v>0.40260663797403951</v>
      </c>
      <c r="Y8851" s="211">
        <v>0.5984416912183228</v>
      </c>
      <c r="Z8851" s="211">
        <v>0.14517163259377944</v>
      </c>
      <c r="AA8851" s="212">
        <v>0.11854969910875066</v>
      </c>
    </row>
    <row r="8852" spans="1:27" x14ac:dyDescent="0.35">
      <c r="A8852" s="210" t="s">
        <v>9528</v>
      </c>
      <c r="B8852" s="217">
        <v>170.31240343906001</v>
      </c>
      <c r="C8852" s="211">
        <v>5.9713450920502668E-2</v>
      </c>
      <c r="D8852" s="211">
        <v>0.12980691760072482</v>
      </c>
      <c r="E8852" s="211">
        <v>7.1668537209454472E-2</v>
      </c>
      <c r="F8852" s="211">
        <v>9.5270638279100733E-2</v>
      </c>
      <c r="G8852" s="211">
        <v>0.12050237925304998</v>
      </c>
      <c r="H8852" s="211">
        <v>0.11883419613810436</v>
      </c>
      <c r="I8852" s="211">
        <v>0.43391710202718387</v>
      </c>
      <c r="J8852" s="211">
        <v>0.44840930830552728</v>
      </c>
      <c r="K8852" s="211">
        <v>0.64155841925573553</v>
      </c>
      <c r="L8852" s="211">
        <v>0.27591752611070669</v>
      </c>
      <c r="M8852" s="211">
        <v>0.10690584795210806</v>
      </c>
      <c r="N8852" s="211">
        <v>0.51436280656422595</v>
      </c>
      <c r="O8852" s="211">
        <v>0.76719220135292687</v>
      </c>
      <c r="P8852" s="211">
        <v>7.3243296252619799E-2</v>
      </c>
      <c r="Q8852" s="211">
        <v>5.5310310962633766E-2</v>
      </c>
      <c r="R8852" s="211">
        <v>0.44360332615837617</v>
      </c>
      <c r="S8852" s="211">
        <v>0.28984543216644487</v>
      </c>
      <c r="T8852" s="211">
        <v>0.58190603582560707</v>
      </c>
      <c r="U8852" s="211">
        <v>0.53955687282113585</v>
      </c>
      <c r="V8852" s="211">
        <v>0.12053372398415822</v>
      </c>
      <c r="W8852" s="211">
        <v>0.48958372748646312</v>
      </c>
      <c r="X8852" s="211">
        <v>0.35057245153006167</v>
      </c>
      <c r="Y8852" s="211">
        <v>0.63418839477800404</v>
      </c>
      <c r="Z8852" s="211">
        <v>0.14936881341238828</v>
      </c>
      <c r="AA8852" s="212">
        <v>0.12503047624758651</v>
      </c>
    </row>
    <row r="8853" spans="1:27" x14ac:dyDescent="0.35">
      <c r="A8853" s="210" t="s">
        <v>9529</v>
      </c>
      <c r="B8853" s="217">
        <v>125.27435208986097</v>
      </c>
      <c r="C8853" s="211">
        <v>5.1879386711777394E-2</v>
      </c>
      <c r="D8853" s="211">
        <v>0.12446285380742562</v>
      </c>
      <c r="E8853" s="211">
        <v>7.5231240395575091E-2</v>
      </c>
      <c r="F8853" s="211">
        <v>9.8945624836213442E-2</v>
      </c>
      <c r="G8853" s="211">
        <v>0.11890204850394774</v>
      </c>
      <c r="H8853" s="211">
        <v>0.12296147066735506</v>
      </c>
      <c r="I8853" s="211">
        <v>0.48586091672937981</v>
      </c>
      <c r="J8853" s="211">
        <v>0.41794473910161223</v>
      </c>
      <c r="K8853" s="211">
        <v>0.626573691262723</v>
      </c>
      <c r="L8853" s="211">
        <v>0.27212687411728659</v>
      </c>
      <c r="M8853" s="211">
        <v>0.10376708704279022</v>
      </c>
      <c r="N8853" s="211">
        <v>0.47910511627558094</v>
      </c>
      <c r="O8853" s="211">
        <v>0.63714263298060336</v>
      </c>
      <c r="P8853" s="211">
        <v>6.9443076926594099E-2</v>
      </c>
      <c r="Q8853" s="211">
        <v>9.9680030307928477E-2</v>
      </c>
      <c r="R8853" s="211">
        <v>0.45666786290789857</v>
      </c>
      <c r="S8853" s="211">
        <v>0.33006886488925569</v>
      </c>
      <c r="T8853" s="211">
        <v>0.58132002111850356</v>
      </c>
      <c r="U8853" s="211">
        <v>0.50851386797274678</v>
      </c>
      <c r="V8853" s="211">
        <v>5.966551633981973E-2</v>
      </c>
      <c r="W8853" s="211">
        <v>0.53771755987447545</v>
      </c>
      <c r="X8853" s="211">
        <v>0.34185197312037657</v>
      </c>
      <c r="Y8853" s="211">
        <v>0.6208549308456478</v>
      </c>
      <c r="Z8853" s="211">
        <v>0.14821617469164186</v>
      </c>
      <c r="AA8853" s="212">
        <v>0.12248442528566832</v>
      </c>
    </row>
    <row r="8854" spans="1:27" x14ac:dyDescent="0.35">
      <c r="A8854" s="210" t="s">
        <v>9530</v>
      </c>
      <c r="B8854" s="217">
        <v>113.26354380189203</v>
      </c>
      <c r="C8854" s="211">
        <v>5.2386208031296878E-2</v>
      </c>
      <c r="D8854" s="211">
        <v>0.12361784803349977</v>
      </c>
      <c r="E8854" s="211">
        <v>7.6947227288886949E-2</v>
      </c>
      <c r="F8854" s="211">
        <v>0.10382871274642941</v>
      </c>
      <c r="G8854" s="211">
        <v>0.11770377553371947</v>
      </c>
      <c r="H8854" s="211">
        <v>0.11404824586139695</v>
      </c>
      <c r="I8854" s="211">
        <v>0.50598928178309888</v>
      </c>
      <c r="J8854" s="211">
        <v>0.46396982429056932</v>
      </c>
      <c r="K8854" s="211">
        <v>0.61396079332142151</v>
      </c>
      <c r="L8854" s="211">
        <v>0.27434055395381823</v>
      </c>
      <c r="M8854" s="211">
        <v>0.10083878757435633</v>
      </c>
      <c r="N8854" s="211">
        <v>0.37174704627625449</v>
      </c>
      <c r="O8854" s="211">
        <v>0.66879218108830862</v>
      </c>
      <c r="P8854" s="211">
        <v>6.5631762427828408E-2</v>
      </c>
      <c r="Q8854" s="211">
        <v>5.2629131752880698E-2</v>
      </c>
      <c r="R8854" s="211">
        <v>0.4116333278181184</v>
      </c>
      <c r="S8854" s="211">
        <v>0.43177733138103253</v>
      </c>
      <c r="T8854" s="211">
        <v>0.57701133549109807</v>
      </c>
      <c r="U8854" s="211">
        <v>0.39601302912803804</v>
      </c>
      <c r="V8854" s="211">
        <v>7.6082049307490476E-2</v>
      </c>
      <c r="W8854" s="211">
        <v>0.5409503129223765</v>
      </c>
      <c r="X8854" s="211">
        <v>0.35431400884193764</v>
      </c>
      <c r="Y8854" s="211">
        <v>0.61350186988585098</v>
      </c>
      <c r="Z8854" s="211">
        <v>0.14398603745284244</v>
      </c>
      <c r="AA8854" s="212">
        <v>0.12306142197801956</v>
      </c>
    </row>
    <row r="8855" spans="1:27" x14ac:dyDescent="0.35">
      <c r="A8855" s="210" t="s">
        <v>9531</v>
      </c>
      <c r="B8855" s="217">
        <v>131.5796603959179</v>
      </c>
      <c r="C8855" s="211">
        <v>5.8268139355937575E-2</v>
      </c>
      <c r="D8855" s="211">
        <v>0.13177270719366319</v>
      </c>
      <c r="E8855" s="211">
        <v>7.921148059396578E-2</v>
      </c>
      <c r="F8855" s="211">
        <v>9.5337154945595803E-2</v>
      </c>
      <c r="G8855" s="211">
        <v>0.12201686314945413</v>
      </c>
      <c r="H8855" s="211">
        <v>0.12240903389330617</v>
      </c>
      <c r="I8855" s="211">
        <v>0.50272266130750776</v>
      </c>
      <c r="J8855" s="211">
        <v>0.47386528954657325</v>
      </c>
      <c r="K8855" s="211">
        <v>0.63325504044585712</v>
      </c>
      <c r="L8855" s="211">
        <v>0.27948415379127278</v>
      </c>
      <c r="M8855" s="211">
        <v>0.11445184149287728</v>
      </c>
      <c r="N8855" s="211">
        <v>0.41986660762169237</v>
      </c>
      <c r="O8855" s="211">
        <v>0.73383569525211367</v>
      </c>
      <c r="P8855" s="211">
        <v>7.0509919285863601E-2</v>
      </c>
      <c r="Q8855" s="211">
        <v>0.11151366937274731</v>
      </c>
      <c r="R8855" s="211">
        <v>0.39781145370525856</v>
      </c>
      <c r="S8855" s="211">
        <v>0.36926377505816521</v>
      </c>
      <c r="T8855" s="211">
        <v>0.57427433000187578</v>
      </c>
      <c r="U8855" s="211">
        <v>0.48405708589324736</v>
      </c>
      <c r="V8855" s="211">
        <v>5.3502067350832898E-2</v>
      </c>
      <c r="W8855" s="211">
        <v>0.57699744553288457</v>
      </c>
      <c r="X8855" s="211">
        <v>0.3165917401688777</v>
      </c>
      <c r="Y8855" s="211">
        <v>0.71023726792025554</v>
      </c>
      <c r="Z8855" s="211">
        <v>0.14923797803140332</v>
      </c>
      <c r="AA8855" s="212">
        <v>0.12456709675671036</v>
      </c>
    </row>
    <row r="8856" spans="1:27" x14ac:dyDescent="0.35">
      <c r="A8856" s="210" t="s">
        <v>9532</v>
      </c>
      <c r="B8856" s="217">
        <v>151.12863281204923</v>
      </c>
      <c r="C8856" s="211">
        <v>5.5268083108866037E-2</v>
      </c>
      <c r="D8856" s="211">
        <v>0.13081956454659699</v>
      </c>
      <c r="E8856" s="211">
        <v>7.4315808151422483E-2</v>
      </c>
      <c r="F8856" s="211">
        <v>9.5090960838111027E-2</v>
      </c>
      <c r="G8856" s="211">
        <v>0.12136988580069405</v>
      </c>
      <c r="H8856" s="211">
        <v>0.12348263665926817</v>
      </c>
      <c r="I8856" s="211">
        <v>0.50041553712862252</v>
      </c>
      <c r="J8856" s="211">
        <v>0.4168612867791669</v>
      </c>
      <c r="K8856" s="211">
        <v>0.57312699326582683</v>
      </c>
      <c r="L8856" s="211">
        <v>0.27276985709368129</v>
      </c>
      <c r="M8856" s="211">
        <v>9.0903984492974252E-2</v>
      </c>
      <c r="N8856" s="211">
        <v>0.40027366613868043</v>
      </c>
      <c r="O8856" s="211">
        <v>0.57051479876251998</v>
      </c>
      <c r="P8856" s="211">
        <v>7.345745915854969E-2</v>
      </c>
      <c r="Q8856" s="211">
        <v>8.100031317273354E-2</v>
      </c>
      <c r="R8856" s="211">
        <v>0.43802356071547927</v>
      </c>
      <c r="S8856" s="211">
        <v>0.36351119582857483</v>
      </c>
      <c r="T8856" s="211">
        <v>0.57489776636772605</v>
      </c>
      <c r="U8856" s="211">
        <v>0.40884089051261507</v>
      </c>
      <c r="V8856" s="211">
        <v>0.13605931799802973</v>
      </c>
      <c r="W8856" s="211">
        <v>0.50498517953444377</v>
      </c>
      <c r="X8856" s="211">
        <v>0.30357309677252342</v>
      </c>
      <c r="Y8856" s="211">
        <v>0.70878618128685955</v>
      </c>
      <c r="Z8856" s="211">
        <v>0.14930040281791265</v>
      </c>
      <c r="AA8856" s="212">
        <v>0.12027751408939365</v>
      </c>
    </row>
    <row r="8857" spans="1:27" x14ac:dyDescent="0.35">
      <c r="A8857" s="210" t="s">
        <v>9533</v>
      </c>
      <c r="B8857" s="217">
        <v>154.59791674721509</v>
      </c>
      <c r="C8857" s="211">
        <v>8.0373957459090956E-2</v>
      </c>
      <c r="D8857" s="211">
        <v>0.13083987422465082</v>
      </c>
      <c r="E8857" s="211">
        <v>7.838631706530115E-2</v>
      </c>
      <c r="F8857" s="211">
        <v>8.1097705286073032E-2</v>
      </c>
      <c r="G8857" s="211">
        <v>0.12141194235713078</v>
      </c>
      <c r="H8857" s="211">
        <v>0.11047739424454282</v>
      </c>
      <c r="I8857" s="211">
        <v>0.49307359353203239</v>
      </c>
      <c r="J8857" s="211">
        <v>0.46448653012555718</v>
      </c>
      <c r="K8857" s="211">
        <v>0.59235145457707061</v>
      </c>
      <c r="L8857" s="211">
        <v>0.27172757062376501</v>
      </c>
      <c r="M8857" s="211">
        <v>0.1056475544954962</v>
      </c>
      <c r="N8857" s="211">
        <v>0.53253388782422451</v>
      </c>
      <c r="O8857" s="211">
        <v>0.67326027643378639</v>
      </c>
      <c r="P8857" s="211">
        <v>6.4874486209434298E-2</v>
      </c>
      <c r="Q8857" s="211">
        <v>4.8849238916444174E-2</v>
      </c>
      <c r="R8857" s="211">
        <v>0.45002753735073492</v>
      </c>
      <c r="S8857" s="211">
        <v>0.38303460757101526</v>
      </c>
      <c r="T8857" s="211">
        <v>0.57349293531460654</v>
      </c>
      <c r="U8857" s="211">
        <v>0.41573251525050969</v>
      </c>
      <c r="V8857" s="211">
        <v>0.13659687721331548</v>
      </c>
      <c r="W8857" s="211">
        <v>0.60687351960617064</v>
      </c>
      <c r="X8857" s="211">
        <v>0.35123729163457046</v>
      </c>
      <c r="Y8857" s="211">
        <v>0.59801490400972335</v>
      </c>
      <c r="Z8857" s="211">
        <v>0.14778413686469916</v>
      </c>
      <c r="AA8857" s="212">
        <v>0.11771518353012719</v>
      </c>
    </row>
    <row r="8858" spans="1:27" x14ac:dyDescent="0.35">
      <c r="A8858" s="210" t="s">
        <v>9534</v>
      </c>
      <c r="B8858" s="217">
        <v>132.28765248257562</v>
      </c>
      <c r="C8858" s="211">
        <v>6.5562465829733102E-2</v>
      </c>
      <c r="D8858" s="211">
        <v>0.13301853607409619</v>
      </c>
      <c r="E8858" s="211">
        <v>7.914096118738799E-2</v>
      </c>
      <c r="F8858" s="211">
        <v>8.7644703267044183E-2</v>
      </c>
      <c r="G8858" s="211">
        <v>0.1234451672643498</v>
      </c>
      <c r="H8858" s="211">
        <v>0.11666583008060639</v>
      </c>
      <c r="I8858" s="211">
        <v>0.5252899603378165</v>
      </c>
      <c r="J8858" s="211">
        <v>0.45547407539376983</v>
      </c>
      <c r="K8858" s="211">
        <v>0.62575608962746287</v>
      </c>
      <c r="L8858" s="211">
        <v>0.27804518852324717</v>
      </c>
      <c r="M8858" s="211">
        <v>9.0500023873856014E-2</v>
      </c>
      <c r="N8858" s="211">
        <v>0.38849942746764593</v>
      </c>
      <c r="O8858" s="211">
        <v>0.76138240548830094</v>
      </c>
      <c r="P8858" s="211">
        <v>6.5165781891784347E-2</v>
      </c>
      <c r="Q8858" s="211">
        <v>5.3751845686055247E-2</v>
      </c>
      <c r="R8858" s="211">
        <v>0.46608117075701871</v>
      </c>
      <c r="S8858" s="211">
        <v>0.2881156697565409</v>
      </c>
      <c r="T8858" s="211">
        <v>0.58196404159084669</v>
      </c>
      <c r="U8858" s="211">
        <v>0.41241829244083839</v>
      </c>
      <c r="V8858" s="211">
        <v>0.11013518026542217</v>
      </c>
      <c r="W8858" s="211">
        <v>0.58189589000395969</v>
      </c>
      <c r="X8858" s="211">
        <v>0.26983734058079034</v>
      </c>
      <c r="Y8858" s="211">
        <v>0.5456938030492382</v>
      </c>
      <c r="Z8858" s="211">
        <v>0.14972197131356063</v>
      </c>
      <c r="AA8858" s="212">
        <v>0.11728036203626908</v>
      </c>
    </row>
    <row r="8859" spans="1:27" x14ac:dyDescent="0.35">
      <c r="A8859" s="210" t="s">
        <v>9535</v>
      </c>
      <c r="B8859" s="217">
        <v>118.92204110199388</v>
      </c>
      <c r="C8859" s="211">
        <v>5.9758172866530956E-2</v>
      </c>
      <c r="D8859" s="211">
        <v>0.1255700746107408</v>
      </c>
      <c r="E8859" s="211">
        <v>7.7438111595687087E-2</v>
      </c>
      <c r="F8859" s="211">
        <v>9.1530790963262693E-2</v>
      </c>
      <c r="G8859" s="211">
        <v>0.12005898493896328</v>
      </c>
      <c r="H8859" s="211">
        <v>0.12155470566099305</v>
      </c>
      <c r="I8859" s="211">
        <v>0.47637636106771064</v>
      </c>
      <c r="J8859" s="211">
        <v>0.44877037626419625</v>
      </c>
      <c r="K8859" s="211">
        <v>0.5918190771660099</v>
      </c>
      <c r="L8859" s="211">
        <v>0.27350273243980811</v>
      </c>
      <c r="M8859" s="211">
        <v>9.1400686363624417E-2</v>
      </c>
      <c r="N8859" s="211">
        <v>0.37737846652098245</v>
      </c>
      <c r="O8859" s="211">
        <v>0.68239955216900683</v>
      </c>
      <c r="P8859" s="211">
        <v>6.3209841926032684E-2</v>
      </c>
      <c r="Q8859" s="211">
        <v>8.7170823161661887E-2</v>
      </c>
      <c r="R8859" s="211">
        <v>0.43067908974097274</v>
      </c>
      <c r="S8859" s="211">
        <v>0.40181748389468347</v>
      </c>
      <c r="T8859" s="211">
        <v>0.54811379163536011</v>
      </c>
      <c r="U8859" s="211">
        <v>0.46934208830615215</v>
      </c>
      <c r="V8859" s="211">
        <v>8.1406489069689295E-2</v>
      </c>
      <c r="W8859" s="211">
        <v>0.51771223637075503</v>
      </c>
      <c r="X8859" s="211">
        <v>0.31484270409066351</v>
      </c>
      <c r="Y8859" s="211">
        <v>0.60925044715903243</v>
      </c>
      <c r="Z8859" s="211">
        <v>0.14184458833145536</v>
      </c>
      <c r="AA8859" s="212">
        <v>0.11973770762050072</v>
      </c>
    </row>
    <row r="8860" spans="1:27" x14ac:dyDescent="0.35">
      <c r="A8860" s="210" t="s">
        <v>9536</v>
      </c>
      <c r="B8860" s="217">
        <v>140.53165073933911</v>
      </c>
      <c r="C8860" s="211">
        <v>6.0144170645130321E-2</v>
      </c>
      <c r="D8860" s="211">
        <v>0.11624856926338104</v>
      </c>
      <c r="E8860" s="211">
        <v>7.5580263336905693E-2</v>
      </c>
      <c r="F8860" s="211">
        <v>8.9259488105625659E-2</v>
      </c>
      <c r="G8860" s="211">
        <v>0.11975746734118677</v>
      </c>
      <c r="H8860" s="211">
        <v>0.10514271151963443</v>
      </c>
      <c r="I8860" s="211">
        <v>0.4867141042959407</v>
      </c>
      <c r="J8860" s="211">
        <v>0.41365590660207996</v>
      </c>
      <c r="K8860" s="211">
        <v>0.63738891631476202</v>
      </c>
      <c r="L8860" s="211">
        <v>0.27170109365570377</v>
      </c>
      <c r="M8860" s="211">
        <v>9.9861457793288005E-2</v>
      </c>
      <c r="N8860" s="211">
        <v>0.42036037615866673</v>
      </c>
      <c r="O8860" s="211">
        <v>0.70200162964301749</v>
      </c>
      <c r="P8860" s="211">
        <v>6.8713358725497387E-2</v>
      </c>
      <c r="Q8860" s="211">
        <v>5.9104790799300533E-2</v>
      </c>
      <c r="R8860" s="211">
        <v>0.45513853022327572</v>
      </c>
      <c r="S8860" s="211">
        <v>0.27173935646220115</v>
      </c>
      <c r="T8860" s="211">
        <v>0.5896071910830768</v>
      </c>
      <c r="U8860" s="211">
        <v>0.41032887044399619</v>
      </c>
      <c r="V8860" s="211">
        <v>0.10138454661669476</v>
      </c>
      <c r="W8860" s="211">
        <v>0.57534763135308697</v>
      </c>
      <c r="X8860" s="211">
        <v>0.29792207463055775</v>
      </c>
      <c r="Y8860" s="211">
        <v>0.62849445687814331</v>
      </c>
      <c r="Z8860" s="211">
        <v>0.14788370848225765</v>
      </c>
      <c r="AA8860" s="212">
        <v>0.11703896904912084</v>
      </c>
    </row>
    <row r="8861" spans="1:27" x14ac:dyDescent="0.35">
      <c r="A8861" s="210" t="s">
        <v>9537</v>
      </c>
      <c r="B8861" s="217">
        <v>118.16959192776255</v>
      </c>
      <c r="C8861" s="211">
        <v>6.9995042777928743E-2</v>
      </c>
      <c r="D8861" s="211">
        <v>0.13014347967666309</v>
      </c>
      <c r="E8861" s="211">
        <v>8.005196866564844E-2</v>
      </c>
      <c r="F8861" s="211">
        <v>9.905983228468751E-2</v>
      </c>
      <c r="G8861" s="211">
        <v>0.12237716590271026</v>
      </c>
      <c r="H8861" s="211">
        <v>0.11709786476162579</v>
      </c>
      <c r="I8861" s="211">
        <v>0.4649204881367951</v>
      </c>
      <c r="J8861" s="211">
        <v>0.41293516640275424</v>
      </c>
      <c r="K8861" s="211">
        <v>0.57291468934528655</v>
      </c>
      <c r="L8861" s="211">
        <v>0.27005257197577753</v>
      </c>
      <c r="M8861" s="211">
        <v>0.10289250861358371</v>
      </c>
      <c r="N8861" s="211">
        <v>0.43013898828722552</v>
      </c>
      <c r="O8861" s="211">
        <v>0.76185085303250666</v>
      </c>
      <c r="P8861" s="211">
        <v>6.6125818826393679E-2</v>
      </c>
      <c r="Q8861" s="211">
        <v>0.10207216208369455</v>
      </c>
      <c r="R8861" s="211">
        <v>0.40045461544756034</v>
      </c>
      <c r="S8861" s="211">
        <v>0.32971263160756215</v>
      </c>
      <c r="T8861" s="211">
        <v>0.54019449334721159</v>
      </c>
      <c r="U8861" s="211">
        <v>0.41918101834475507</v>
      </c>
      <c r="V8861" s="211">
        <v>6.6532551912919985E-2</v>
      </c>
      <c r="W8861" s="211">
        <v>0.59396310946078745</v>
      </c>
      <c r="X8861" s="211">
        <v>0.30857313088864269</v>
      </c>
      <c r="Y8861" s="211">
        <v>0.56793891130117846</v>
      </c>
      <c r="Z8861" s="211">
        <v>0.14835162136324714</v>
      </c>
      <c r="AA8861" s="212">
        <v>0.12125361020601483</v>
      </c>
    </row>
    <row r="8862" spans="1:27" x14ac:dyDescent="0.35">
      <c r="A8862" s="210" t="s">
        <v>9538</v>
      </c>
      <c r="B8862" s="217">
        <v>136.78887895802529</v>
      </c>
      <c r="C8862" s="211">
        <v>8.0990166588720186E-2</v>
      </c>
      <c r="D8862" s="211">
        <v>0.12079795304815429</v>
      </c>
      <c r="E8862" s="211">
        <v>7.5414322620579052E-2</v>
      </c>
      <c r="F8862" s="211">
        <v>0.11014041546436967</v>
      </c>
      <c r="G8862" s="211">
        <v>0.12100866642899832</v>
      </c>
      <c r="H8862" s="211">
        <v>0.11908038871307397</v>
      </c>
      <c r="I8862" s="211">
        <v>0.51373858369146652</v>
      </c>
      <c r="J8862" s="211">
        <v>0.44911274234757953</v>
      </c>
      <c r="K8862" s="211">
        <v>0.55224393905551117</v>
      </c>
      <c r="L8862" s="211">
        <v>0.28067260896691654</v>
      </c>
      <c r="M8862" s="211">
        <v>9.6066981422280706E-2</v>
      </c>
      <c r="N8862" s="211">
        <v>0.45670547172278786</v>
      </c>
      <c r="O8862" s="211">
        <v>0.77876850995139013</v>
      </c>
      <c r="P8862" s="211">
        <v>6.366436210305168E-2</v>
      </c>
      <c r="Q8862" s="211">
        <v>5.8593755504591755E-2</v>
      </c>
      <c r="R8862" s="211">
        <v>0.43024290070435511</v>
      </c>
      <c r="S8862" s="211">
        <v>0.26710034689577405</v>
      </c>
      <c r="T8862" s="211">
        <v>0.49804878334897262</v>
      </c>
      <c r="U8862" s="211">
        <v>0.38280208875383515</v>
      </c>
      <c r="V8862" s="211">
        <v>0.12427201866194988</v>
      </c>
      <c r="W8862" s="211">
        <v>0.53335471605054352</v>
      </c>
      <c r="X8862" s="211">
        <v>0.40003541210369187</v>
      </c>
      <c r="Y8862" s="211">
        <v>0.70685647139290964</v>
      </c>
      <c r="Z8862" s="211">
        <v>0.14764176636547424</v>
      </c>
      <c r="AA8862" s="212">
        <v>0.11841085478780261</v>
      </c>
    </row>
    <row r="8863" spans="1:27" x14ac:dyDescent="0.35">
      <c r="A8863" s="210" t="s">
        <v>9539</v>
      </c>
      <c r="B8863" s="217">
        <v>134.82675187983014</v>
      </c>
      <c r="C8863" s="211">
        <v>5.8316879848982026E-2</v>
      </c>
      <c r="D8863" s="211">
        <v>0.12481869505100884</v>
      </c>
      <c r="E8863" s="211">
        <v>6.9898943498985719E-2</v>
      </c>
      <c r="F8863" s="211">
        <v>9.0266811688440071E-2</v>
      </c>
      <c r="G8863" s="211">
        <v>0.11432213537201938</v>
      </c>
      <c r="H8863" s="211">
        <v>0.12145720602936337</v>
      </c>
      <c r="I8863" s="211">
        <v>0.51111928251435246</v>
      </c>
      <c r="J8863" s="211">
        <v>0.47358067308773655</v>
      </c>
      <c r="K8863" s="211">
        <v>0.64839202835710974</v>
      </c>
      <c r="L8863" s="211">
        <v>0.27551682536863553</v>
      </c>
      <c r="M8863" s="211">
        <v>0.10310278880845668</v>
      </c>
      <c r="N8863" s="211">
        <v>0.37474750032905757</v>
      </c>
      <c r="O8863" s="211">
        <v>0.71912642639422708</v>
      </c>
      <c r="P8863" s="211">
        <v>6.1085096686228316E-2</v>
      </c>
      <c r="Q8863" s="211">
        <v>7.6715959447983859E-2</v>
      </c>
      <c r="R8863" s="211">
        <v>0.38857952405699325</v>
      </c>
      <c r="S8863" s="211">
        <v>0.29780415837647262</v>
      </c>
      <c r="T8863" s="211">
        <v>0.51820789006514212</v>
      </c>
      <c r="U8863" s="211">
        <v>0.43531128221068671</v>
      </c>
      <c r="V8863" s="211">
        <v>0.1415863304697117</v>
      </c>
      <c r="W8863" s="211">
        <v>0.55506084340073336</v>
      </c>
      <c r="X8863" s="211">
        <v>0.31800563978838736</v>
      </c>
      <c r="Y8863" s="211">
        <v>0.53922457512457067</v>
      </c>
      <c r="Z8863" s="211">
        <v>0.1482697287745125</v>
      </c>
      <c r="AA8863" s="212">
        <v>0.12090408680836902</v>
      </c>
    </row>
    <row r="8864" spans="1:27" x14ac:dyDescent="0.35">
      <c r="A8864" s="210" t="s">
        <v>9540</v>
      </c>
      <c r="B8864" s="217">
        <v>118.44527579466209</v>
      </c>
      <c r="C8864" s="211">
        <v>5.3161644579083484E-2</v>
      </c>
      <c r="D8864" s="211">
        <v>0.12376198036415056</v>
      </c>
      <c r="E8864" s="211">
        <v>8.6106490126273263E-2</v>
      </c>
      <c r="F8864" s="211">
        <v>0.1051948439524822</v>
      </c>
      <c r="G8864" s="211">
        <v>0.12003991779073851</v>
      </c>
      <c r="H8864" s="211">
        <v>0.11878588464484197</v>
      </c>
      <c r="I8864" s="211">
        <v>0.50090136086657311</v>
      </c>
      <c r="J8864" s="211">
        <v>0.46054529121659177</v>
      </c>
      <c r="K8864" s="211">
        <v>0.58805123227903011</v>
      </c>
      <c r="L8864" s="211">
        <v>0.27429126993640313</v>
      </c>
      <c r="M8864" s="211">
        <v>0.10953126364271792</v>
      </c>
      <c r="N8864" s="211">
        <v>0.41698468056621285</v>
      </c>
      <c r="O8864" s="211">
        <v>0.59854837049274345</v>
      </c>
      <c r="P8864" s="211">
        <v>6.0367906536502605E-2</v>
      </c>
      <c r="Q8864" s="211">
        <v>8.1657252288293611E-2</v>
      </c>
      <c r="R8864" s="211">
        <v>0.39236534927125694</v>
      </c>
      <c r="S8864" s="211">
        <v>0.32561081261513214</v>
      </c>
      <c r="T8864" s="211">
        <v>0.57025487065522729</v>
      </c>
      <c r="U8864" s="211">
        <v>0.43424609341188541</v>
      </c>
      <c r="V8864" s="211">
        <v>6.7904669306361715E-2</v>
      </c>
      <c r="W8864" s="211">
        <v>0.53762341209456355</v>
      </c>
      <c r="X8864" s="211">
        <v>0.35382156431898987</v>
      </c>
      <c r="Y8864" s="211">
        <v>0.67765973099433852</v>
      </c>
      <c r="Z8864" s="211">
        <v>0.14542357565772193</v>
      </c>
      <c r="AA8864" s="212">
        <v>0.12022190886934356</v>
      </c>
    </row>
    <row r="8865" spans="1:27" x14ac:dyDescent="0.35">
      <c r="A8865" s="210" t="s">
        <v>9541</v>
      </c>
      <c r="B8865" s="217">
        <v>188.12133685569299</v>
      </c>
      <c r="C8865" s="211">
        <v>5.6137370991045862E-2</v>
      </c>
      <c r="D8865" s="211">
        <v>0.12961010382917879</v>
      </c>
      <c r="E8865" s="211">
        <v>7.2059560257929173E-2</v>
      </c>
      <c r="F8865" s="211">
        <v>8.0906417353414833E-2</v>
      </c>
      <c r="G8865" s="211">
        <v>0.11479093368773548</v>
      </c>
      <c r="H8865" s="211">
        <v>0.12286672798275605</v>
      </c>
      <c r="I8865" s="211">
        <v>0.50226994759477961</v>
      </c>
      <c r="J8865" s="211">
        <v>0.46472489688600094</v>
      </c>
      <c r="K8865" s="211">
        <v>0.64938101641776957</v>
      </c>
      <c r="L8865" s="211">
        <v>0.27406210350729276</v>
      </c>
      <c r="M8865" s="211">
        <v>8.6402729073036519E-2</v>
      </c>
      <c r="N8865" s="211">
        <v>0.5281202115489585</v>
      </c>
      <c r="O8865" s="211">
        <v>0.71113734291520192</v>
      </c>
      <c r="P8865" s="211">
        <v>7.1369688802899303E-2</v>
      </c>
      <c r="Q8865" s="211">
        <v>9.6626968904323762E-2</v>
      </c>
      <c r="R8865" s="211">
        <v>0.45563337150301009</v>
      </c>
      <c r="S8865" s="211">
        <v>0.33619851611361773</v>
      </c>
      <c r="T8865" s="211">
        <v>0.50666256202934035</v>
      </c>
      <c r="U8865" s="211">
        <v>0.50448414214482895</v>
      </c>
      <c r="V8865" s="211">
        <v>0.10822420490471243</v>
      </c>
      <c r="W8865" s="211">
        <v>0.51448160960265565</v>
      </c>
      <c r="X8865" s="211">
        <v>0.33219114680856521</v>
      </c>
      <c r="Y8865" s="211">
        <v>0.77449030088416759</v>
      </c>
      <c r="Z8865" s="211">
        <v>0.14110231253403019</v>
      </c>
      <c r="AA8865" s="212">
        <v>0.1102140520174742</v>
      </c>
    </row>
    <row r="8866" spans="1:27" x14ac:dyDescent="0.35">
      <c r="A8866" s="210" t="s">
        <v>9542</v>
      </c>
      <c r="B8866" s="217">
        <v>144.29818094042486</v>
      </c>
      <c r="C8866" s="211">
        <v>4.7461096812703774E-2</v>
      </c>
      <c r="D8866" s="211">
        <v>0.12291800038597332</v>
      </c>
      <c r="E8866" s="211">
        <v>8.2299975831827896E-2</v>
      </c>
      <c r="F8866" s="211">
        <v>0.10256843284129487</v>
      </c>
      <c r="G8866" s="211">
        <v>0.11361203836737205</v>
      </c>
      <c r="H8866" s="211">
        <v>0.12085486234505573</v>
      </c>
      <c r="I8866" s="211">
        <v>0.47005191047636707</v>
      </c>
      <c r="J8866" s="211">
        <v>0.42512209754549357</v>
      </c>
      <c r="K8866" s="211">
        <v>0.64437847676512017</v>
      </c>
      <c r="L8866" s="211">
        <v>0.28168112655160482</v>
      </c>
      <c r="M8866" s="211">
        <v>0.10018652232515436</v>
      </c>
      <c r="N8866" s="211">
        <v>0.40096260133483497</v>
      </c>
      <c r="O8866" s="211">
        <v>0.61185044922094334</v>
      </c>
      <c r="P8866" s="211">
        <v>6.9019792732924995E-2</v>
      </c>
      <c r="Q8866" s="211">
        <v>0.10089022077069164</v>
      </c>
      <c r="R8866" s="211">
        <v>0.44654401901463037</v>
      </c>
      <c r="S8866" s="211">
        <v>0.34725320058092674</v>
      </c>
      <c r="T8866" s="211">
        <v>0.54358543779683433</v>
      </c>
      <c r="U8866" s="211">
        <v>0.39693149762599661</v>
      </c>
      <c r="V8866" s="211">
        <v>0.1140284747066327</v>
      </c>
      <c r="W8866" s="211">
        <v>0.51839978623967542</v>
      </c>
      <c r="X8866" s="211">
        <v>0.26597543255236372</v>
      </c>
      <c r="Y8866" s="211">
        <v>0.66920794261717076</v>
      </c>
      <c r="Z8866" s="211">
        <v>0.14671193944329142</v>
      </c>
      <c r="AA8866" s="212">
        <v>0.11945487139810164</v>
      </c>
    </row>
    <row r="8867" spans="1:27" x14ac:dyDescent="0.35">
      <c r="A8867" s="210" t="s">
        <v>9543</v>
      </c>
      <c r="B8867" s="217">
        <v>114.36699943083485</v>
      </c>
      <c r="C8867" s="211">
        <v>5.4402611745235169E-2</v>
      </c>
      <c r="D8867" s="211">
        <v>0.11956287387659387</v>
      </c>
      <c r="E8867" s="211">
        <v>6.9901820513516386E-2</v>
      </c>
      <c r="F8867" s="211">
        <v>9.4826704693043218E-2</v>
      </c>
      <c r="G8867" s="211">
        <v>0.11656439321919279</v>
      </c>
      <c r="H8867" s="211">
        <v>0.11421934324300391</v>
      </c>
      <c r="I8867" s="211">
        <v>0.47482943434532376</v>
      </c>
      <c r="J8867" s="211">
        <v>0.44529833201238522</v>
      </c>
      <c r="K8867" s="211">
        <v>0.51764843671343774</v>
      </c>
      <c r="L8867" s="211">
        <v>0.27426989979801442</v>
      </c>
      <c r="M8867" s="211">
        <v>0.11157653927734858</v>
      </c>
      <c r="N8867" s="211">
        <v>0.52527581434653836</v>
      </c>
      <c r="O8867" s="211">
        <v>0.65834651292172874</v>
      </c>
      <c r="P8867" s="211">
        <v>6.9382731439326634E-2</v>
      </c>
      <c r="Q8867" s="211">
        <v>9.0534755533467598E-2</v>
      </c>
      <c r="R8867" s="211">
        <v>0.38253930342444259</v>
      </c>
      <c r="S8867" s="211">
        <v>0.29009306624803777</v>
      </c>
      <c r="T8867" s="211">
        <v>0.57453447593884588</v>
      </c>
      <c r="U8867" s="211">
        <v>0.36136561170377446</v>
      </c>
      <c r="V8867" s="211">
        <v>6.3311285673029072E-2</v>
      </c>
      <c r="W8867" s="211">
        <v>0.50044801968911623</v>
      </c>
      <c r="X8867" s="211">
        <v>0.33530244850031377</v>
      </c>
      <c r="Y8867" s="211">
        <v>0.7564537183712301</v>
      </c>
      <c r="Z8867" s="211">
        <v>0.14684470726453486</v>
      </c>
      <c r="AA8867" s="212">
        <v>0.1246634721012722</v>
      </c>
    </row>
    <row r="8868" spans="1:27" x14ac:dyDescent="0.35">
      <c r="A8868" s="210" t="s">
        <v>9544</v>
      </c>
      <c r="B8868" s="217">
        <v>186.18649403765014</v>
      </c>
      <c r="C8868" s="211">
        <v>5.5660155156540062E-2</v>
      </c>
      <c r="D8868" s="211">
        <v>0.12546956098530651</v>
      </c>
      <c r="E8868" s="211">
        <v>7.0705182523335075E-2</v>
      </c>
      <c r="F8868" s="211">
        <v>0.10701533230195948</v>
      </c>
      <c r="G8868" s="211">
        <v>0.11505315336705345</v>
      </c>
      <c r="H8868" s="211">
        <v>0.11214278907212935</v>
      </c>
      <c r="I8868" s="211">
        <v>0.41166198254532543</v>
      </c>
      <c r="J8868" s="211">
        <v>0.43764772519041228</v>
      </c>
      <c r="K8868" s="211">
        <v>0.62254411410734511</v>
      </c>
      <c r="L8868" s="211">
        <v>0.27351544180689052</v>
      </c>
      <c r="M8868" s="211">
        <v>0.10836215539559534</v>
      </c>
      <c r="N8868" s="211">
        <v>0.37067329837110896</v>
      </c>
      <c r="O8868" s="211">
        <v>0.74235410265963631</v>
      </c>
      <c r="P8868" s="211">
        <v>7.1624775461019988E-2</v>
      </c>
      <c r="Q8868" s="211">
        <v>0.1456679007988142</v>
      </c>
      <c r="R8868" s="211">
        <v>0.43919215146681934</v>
      </c>
      <c r="S8868" s="211">
        <v>0.37853154515545928</v>
      </c>
      <c r="T8868" s="211">
        <v>0.62181965793050931</v>
      </c>
      <c r="U8868" s="211">
        <v>0.4821803736889802</v>
      </c>
      <c r="V8868" s="211">
        <v>0.18290470513888743</v>
      </c>
      <c r="W8868" s="211">
        <v>0.5105124051068225</v>
      </c>
      <c r="X8868" s="211">
        <v>0.31824107526274081</v>
      </c>
      <c r="Y8868" s="211">
        <v>0.64700439938214416</v>
      </c>
      <c r="Z8868" s="211">
        <v>0.14921159828147276</v>
      </c>
      <c r="AA8868" s="212">
        <v>0.12591520593033287</v>
      </c>
    </row>
    <row r="8869" spans="1:27" x14ac:dyDescent="0.35">
      <c r="A8869" s="210" t="s">
        <v>9545</v>
      </c>
      <c r="B8869" s="217">
        <v>146.4155599847077</v>
      </c>
      <c r="C8869" s="211">
        <v>7.7278829797992429E-2</v>
      </c>
      <c r="D8869" s="211">
        <v>0.13028068882679614</v>
      </c>
      <c r="E8869" s="211">
        <v>7.2906821122195126E-2</v>
      </c>
      <c r="F8869" s="211">
        <v>8.3665600843335769E-2</v>
      </c>
      <c r="G8869" s="211">
        <v>0.11846605077049405</v>
      </c>
      <c r="H8869" s="211">
        <v>0.11764494234893877</v>
      </c>
      <c r="I8869" s="211">
        <v>0.51848199512037785</v>
      </c>
      <c r="J8869" s="211">
        <v>0.48117900595773555</v>
      </c>
      <c r="K8869" s="211">
        <v>0.64452031667429377</v>
      </c>
      <c r="L8869" s="211">
        <v>0.27204282341575692</v>
      </c>
      <c r="M8869" s="211">
        <v>0.10427781478804637</v>
      </c>
      <c r="N8869" s="211">
        <v>0.43124718378780469</v>
      </c>
      <c r="O8869" s="211">
        <v>0.61840504390915063</v>
      </c>
      <c r="P8869" s="211">
        <v>6.5550413754226947E-2</v>
      </c>
      <c r="Q8869" s="211">
        <v>8.2580193366926416E-2</v>
      </c>
      <c r="R8869" s="211">
        <v>0.47921684921070029</v>
      </c>
      <c r="S8869" s="211">
        <v>0.38691745388108401</v>
      </c>
      <c r="T8869" s="211">
        <v>0.47465328424210723</v>
      </c>
      <c r="U8869" s="211">
        <v>0.45994351318535315</v>
      </c>
      <c r="V8869" s="211">
        <v>0.11758938688806009</v>
      </c>
      <c r="W8869" s="211">
        <v>0.54328908102009621</v>
      </c>
      <c r="X8869" s="211">
        <v>0.2978102400247602</v>
      </c>
      <c r="Y8869" s="211">
        <v>0.70201865925950646</v>
      </c>
      <c r="Z8869" s="211">
        <v>0.1447098204637256</v>
      </c>
      <c r="AA8869" s="212">
        <v>0.12455536188010723</v>
      </c>
    </row>
    <row r="8870" spans="1:27" x14ac:dyDescent="0.35">
      <c r="A8870" s="210" t="s">
        <v>9546</v>
      </c>
      <c r="B8870" s="217">
        <v>123.15826701764436</v>
      </c>
      <c r="C8870" s="211">
        <v>7.0489818634571488E-2</v>
      </c>
      <c r="D8870" s="211">
        <v>0.12400502000952551</v>
      </c>
      <c r="E8870" s="211">
        <v>7.0914573528574665E-2</v>
      </c>
      <c r="F8870" s="211">
        <v>0.10476259840206381</v>
      </c>
      <c r="G8870" s="211">
        <v>0.12024662591107012</v>
      </c>
      <c r="H8870" s="211">
        <v>0.11897954187554702</v>
      </c>
      <c r="I8870" s="211">
        <v>0.44379002271354939</v>
      </c>
      <c r="J8870" s="211">
        <v>0.42365571996628759</v>
      </c>
      <c r="K8870" s="211">
        <v>0.64119176184481641</v>
      </c>
      <c r="L8870" s="211">
        <v>0.27316973449739002</v>
      </c>
      <c r="M8870" s="211">
        <v>8.8321047389163854E-2</v>
      </c>
      <c r="N8870" s="211">
        <v>0.43964931747274305</v>
      </c>
      <c r="O8870" s="211">
        <v>0.72138306464373059</v>
      </c>
      <c r="P8870" s="211">
        <v>7.0015228885926095E-2</v>
      </c>
      <c r="Q8870" s="211">
        <v>6.3109233155373826E-2</v>
      </c>
      <c r="R8870" s="211">
        <v>0.39454582388335391</v>
      </c>
      <c r="S8870" s="211">
        <v>0.32393413516617925</v>
      </c>
      <c r="T8870" s="211">
        <v>0.50722453052919758</v>
      </c>
      <c r="U8870" s="211">
        <v>0.40754021701203719</v>
      </c>
      <c r="V8870" s="211">
        <v>0.1083300404023607</v>
      </c>
      <c r="W8870" s="211">
        <v>0.59320269469544762</v>
      </c>
      <c r="X8870" s="211">
        <v>0.31657404041000836</v>
      </c>
      <c r="Y8870" s="211">
        <v>0.55503720437510196</v>
      </c>
      <c r="Z8870" s="211">
        <v>0.14200230811239165</v>
      </c>
      <c r="AA8870" s="212">
        <v>0.12413224392000891</v>
      </c>
    </row>
    <row r="8871" spans="1:27" x14ac:dyDescent="0.35">
      <c r="A8871" s="210" t="s">
        <v>9547</v>
      </c>
      <c r="B8871" s="217">
        <v>110.57123063739103</v>
      </c>
      <c r="C8871" s="211">
        <v>5.4047334923259173E-2</v>
      </c>
      <c r="D8871" s="211">
        <v>0.12606610516587052</v>
      </c>
      <c r="E8871" s="211">
        <v>7.3140256349245564E-2</v>
      </c>
      <c r="F8871" s="211">
        <v>7.9613917070184254E-2</v>
      </c>
      <c r="G8871" s="211">
        <v>0.12055534552858498</v>
      </c>
      <c r="H8871" s="211">
        <v>0.11023071714533328</v>
      </c>
      <c r="I8871" s="211">
        <v>0.43352497492737885</v>
      </c>
      <c r="J8871" s="211">
        <v>0.40864176144057446</v>
      </c>
      <c r="K8871" s="211">
        <v>0.64697602446478497</v>
      </c>
      <c r="L8871" s="211">
        <v>0.26867357714780793</v>
      </c>
      <c r="M8871" s="211">
        <v>0.101517147484943</v>
      </c>
      <c r="N8871" s="211">
        <v>0.43249268814478714</v>
      </c>
      <c r="O8871" s="211">
        <v>0.64908710715743279</v>
      </c>
      <c r="P8871" s="211">
        <v>6.2262624722082632E-2</v>
      </c>
      <c r="Q8871" s="211">
        <v>4.8442080217605654E-2</v>
      </c>
      <c r="R8871" s="211">
        <v>0.36513284353618602</v>
      </c>
      <c r="S8871" s="211">
        <v>0.27428260546517264</v>
      </c>
      <c r="T8871" s="211">
        <v>0.51379488020099207</v>
      </c>
      <c r="U8871" s="211">
        <v>0.36638333376077697</v>
      </c>
      <c r="V8871" s="211">
        <v>5.9689944637277448E-2</v>
      </c>
      <c r="W8871" s="211">
        <v>0.54499181429455867</v>
      </c>
      <c r="X8871" s="211">
        <v>0.30015368813110899</v>
      </c>
      <c r="Y8871" s="211">
        <v>0.68506639452839457</v>
      </c>
      <c r="Z8871" s="211">
        <v>0.14875975730577534</v>
      </c>
      <c r="AA8871" s="212">
        <v>0.11456355792978806</v>
      </c>
    </row>
    <row r="8872" spans="1:27" x14ac:dyDescent="0.35">
      <c r="A8872" s="210" t="s">
        <v>9548</v>
      </c>
      <c r="B8872" s="217">
        <v>121.27405731450835</v>
      </c>
      <c r="C8872" s="211">
        <v>5.0742553430775578E-2</v>
      </c>
      <c r="D8872" s="211">
        <v>0.13219939952265197</v>
      </c>
      <c r="E8872" s="211">
        <v>8.0014120819394255E-2</v>
      </c>
      <c r="F8872" s="211">
        <v>9.4254154013761998E-2</v>
      </c>
      <c r="G8872" s="211">
        <v>0.1210634437390352</v>
      </c>
      <c r="H8872" s="211">
        <v>0.10790924647297376</v>
      </c>
      <c r="I8872" s="211">
        <v>0.53243600496867938</v>
      </c>
      <c r="J8872" s="211">
        <v>0.43509047456695055</v>
      </c>
      <c r="K8872" s="211">
        <v>0.53489589168555995</v>
      </c>
      <c r="L8872" s="211">
        <v>0.27753900930164566</v>
      </c>
      <c r="M8872" s="211">
        <v>9.5110294416724334E-2</v>
      </c>
      <c r="N8872" s="211">
        <v>0.42990661664680535</v>
      </c>
      <c r="O8872" s="211">
        <v>0.71919768505634019</v>
      </c>
      <c r="P8872" s="211">
        <v>7.0681535565816564E-2</v>
      </c>
      <c r="Q8872" s="211">
        <v>5.8188179161324002E-2</v>
      </c>
      <c r="R8872" s="211">
        <v>0.47412891509526045</v>
      </c>
      <c r="S8872" s="211">
        <v>0.34179793184951934</v>
      </c>
      <c r="T8872" s="211">
        <v>0.49442318655831624</v>
      </c>
      <c r="U8872" s="211">
        <v>0.43149935169940257</v>
      </c>
      <c r="V8872" s="211">
        <v>6.4140178888272975E-2</v>
      </c>
      <c r="W8872" s="211">
        <v>0.47240192808021247</v>
      </c>
      <c r="X8872" s="211">
        <v>0.27419749802882715</v>
      </c>
      <c r="Y8872" s="211">
        <v>0.64433164507595064</v>
      </c>
      <c r="Z8872" s="211">
        <v>0.14171783037027891</v>
      </c>
      <c r="AA8872" s="212">
        <v>0.11791415009270056</v>
      </c>
    </row>
    <row r="8873" spans="1:27" x14ac:dyDescent="0.35">
      <c r="A8873" s="210" t="s">
        <v>9549</v>
      </c>
      <c r="B8873" s="217">
        <v>130.8692377338387</v>
      </c>
      <c r="C8873" s="211">
        <v>6.7070332852524644E-2</v>
      </c>
      <c r="D8873" s="211">
        <v>0.12517672632731611</v>
      </c>
      <c r="E8873" s="211">
        <v>7.8948626758794258E-2</v>
      </c>
      <c r="F8873" s="211">
        <v>0.10747836903706823</v>
      </c>
      <c r="G8873" s="211">
        <v>0.12115570956536073</v>
      </c>
      <c r="H8873" s="211">
        <v>0.10238283472809305</v>
      </c>
      <c r="I8873" s="211">
        <v>0.50844853383777155</v>
      </c>
      <c r="J8873" s="211">
        <v>0.48940771880791478</v>
      </c>
      <c r="K8873" s="211">
        <v>0.51228235954620616</v>
      </c>
      <c r="L8873" s="211">
        <v>0.27465694323427781</v>
      </c>
      <c r="M8873" s="211">
        <v>8.7015132702860376E-2</v>
      </c>
      <c r="N8873" s="211">
        <v>0.36362621010098306</v>
      </c>
      <c r="O8873" s="211">
        <v>0.72362217725917088</v>
      </c>
      <c r="P8873" s="211">
        <v>7.3022009902060828E-2</v>
      </c>
      <c r="Q8873" s="211">
        <v>5.5156189429056146E-2</v>
      </c>
      <c r="R8873" s="211">
        <v>0.38451903718066999</v>
      </c>
      <c r="S8873" s="211">
        <v>0.32059183109852118</v>
      </c>
      <c r="T8873" s="211">
        <v>0.56269871413940087</v>
      </c>
      <c r="U8873" s="211">
        <v>0.40666930345324648</v>
      </c>
      <c r="V8873" s="211">
        <v>0.14456163575562458</v>
      </c>
      <c r="W8873" s="211">
        <v>0.52299291496606992</v>
      </c>
      <c r="X8873" s="211">
        <v>0.35426762665778905</v>
      </c>
      <c r="Y8873" s="211">
        <v>0.562438907050268</v>
      </c>
      <c r="Z8873" s="211">
        <v>0.14496882285289669</v>
      </c>
      <c r="AA8873" s="212">
        <v>0.12421446365842523</v>
      </c>
    </row>
    <row r="8874" spans="1:27" x14ac:dyDescent="0.35">
      <c r="A8874" s="210" t="s">
        <v>9550</v>
      </c>
      <c r="B8874" s="217">
        <v>132.91106486245832</v>
      </c>
      <c r="C8874" s="211">
        <v>8.2684740351424327E-2</v>
      </c>
      <c r="D8874" s="211">
        <v>0.12858162398528564</v>
      </c>
      <c r="E8874" s="211">
        <v>7.1179892075970086E-2</v>
      </c>
      <c r="F8874" s="211">
        <v>0.10095404522569919</v>
      </c>
      <c r="G8874" s="211">
        <v>0.11817065081341727</v>
      </c>
      <c r="H8874" s="211">
        <v>0.12354044447248727</v>
      </c>
      <c r="I8874" s="211">
        <v>0.51504876255114862</v>
      </c>
      <c r="J8874" s="211">
        <v>0.45766061035824412</v>
      </c>
      <c r="K8874" s="211">
        <v>0.61202177974805594</v>
      </c>
      <c r="L8874" s="211">
        <v>0.27842432700226022</v>
      </c>
      <c r="M8874" s="211">
        <v>9.813115435439497E-2</v>
      </c>
      <c r="N8874" s="211">
        <v>0.49357658025519924</v>
      </c>
      <c r="O8874" s="211">
        <v>0.67304137392392771</v>
      </c>
      <c r="P8874" s="211">
        <v>6.4136164179129873E-2</v>
      </c>
      <c r="Q8874" s="211">
        <v>6.2953580263418685E-2</v>
      </c>
      <c r="R8874" s="211">
        <v>0.43973207898848643</v>
      </c>
      <c r="S8874" s="211">
        <v>0.36087922482162571</v>
      </c>
      <c r="T8874" s="211">
        <v>0.56054708052095581</v>
      </c>
      <c r="U8874" s="211">
        <v>0.48647454713512711</v>
      </c>
      <c r="V8874" s="211">
        <v>9.241755721032599E-2</v>
      </c>
      <c r="W8874" s="211">
        <v>0.55577265087478522</v>
      </c>
      <c r="X8874" s="211">
        <v>0.2994295737928348</v>
      </c>
      <c r="Y8874" s="211">
        <v>0.7022583353917079</v>
      </c>
      <c r="Z8874" s="211">
        <v>0.14747909503816714</v>
      </c>
      <c r="AA8874" s="212">
        <v>0.12486739042610624</v>
      </c>
    </row>
    <row r="8875" spans="1:27" x14ac:dyDescent="0.35">
      <c r="A8875" s="210" t="s">
        <v>9551</v>
      </c>
      <c r="B8875" s="217">
        <v>139.02840526394908</v>
      </c>
      <c r="C8875" s="211">
        <v>5.3636059808981632E-2</v>
      </c>
      <c r="D8875" s="211">
        <v>0.12110365805608457</v>
      </c>
      <c r="E8875" s="211">
        <v>7.5472599451086433E-2</v>
      </c>
      <c r="F8875" s="211">
        <v>8.3692558885934104E-2</v>
      </c>
      <c r="G8875" s="211">
        <v>0.11727526670745717</v>
      </c>
      <c r="H8875" s="211">
        <v>0.12338437502751319</v>
      </c>
      <c r="I8875" s="211">
        <v>0.48015994569971843</v>
      </c>
      <c r="J8875" s="211">
        <v>0.46596641793364574</v>
      </c>
      <c r="K8875" s="211">
        <v>0.54215393469467166</v>
      </c>
      <c r="L8875" s="211">
        <v>0.27453365816875708</v>
      </c>
      <c r="M8875" s="211">
        <v>7.8952184642074319E-2</v>
      </c>
      <c r="N8875" s="211">
        <v>0.44655805571875934</v>
      </c>
      <c r="O8875" s="211">
        <v>0.71745408004011613</v>
      </c>
      <c r="P8875" s="211">
        <v>6.9454851672772433E-2</v>
      </c>
      <c r="Q8875" s="211">
        <v>0.14481272875794668</v>
      </c>
      <c r="R8875" s="211">
        <v>0.44423159310670901</v>
      </c>
      <c r="S8875" s="211">
        <v>0.35122100877230367</v>
      </c>
      <c r="T8875" s="211">
        <v>0.56903235976619593</v>
      </c>
      <c r="U8875" s="211">
        <v>0.50246865536532259</v>
      </c>
      <c r="V8875" s="211">
        <v>0.10688035145859114</v>
      </c>
      <c r="W8875" s="211">
        <v>0.49962171101475877</v>
      </c>
      <c r="X8875" s="211">
        <v>0.29377243306272105</v>
      </c>
      <c r="Y8875" s="211">
        <v>0.6356640283441205</v>
      </c>
      <c r="Z8875" s="211">
        <v>0.14661962378350471</v>
      </c>
      <c r="AA8875" s="212">
        <v>0.11939993464558804</v>
      </c>
    </row>
    <row r="8876" spans="1:27" x14ac:dyDescent="0.35">
      <c r="A8876" s="210" t="s">
        <v>9552</v>
      </c>
      <c r="B8876" s="217">
        <v>114.50444365750172</v>
      </c>
      <c r="C8876" s="211">
        <v>6.5456738059193317E-2</v>
      </c>
      <c r="D8876" s="211">
        <v>0.12746405834759075</v>
      </c>
      <c r="E8876" s="211">
        <v>8.1268597727259473E-2</v>
      </c>
      <c r="F8876" s="211">
        <v>8.4455490734343816E-2</v>
      </c>
      <c r="G8876" s="211">
        <v>0.12226907649120015</v>
      </c>
      <c r="H8876" s="211">
        <v>0.1124656811072122</v>
      </c>
      <c r="I8876" s="211">
        <v>0.50207213078052637</v>
      </c>
      <c r="J8876" s="211">
        <v>0.45702510199338342</v>
      </c>
      <c r="K8876" s="211">
        <v>0.59510300125215387</v>
      </c>
      <c r="L8876" s="211">
        <v>0.27737543786209934</v>
      </c>
      <c r="M8876" s="211">
        <v>8.3288310267828111E-2</v>
      </c>
      <c r="N8876" s="211">
        <v>0.39916587898580069</v>
      </c>
      <c r="O8876" s="211">
        <v>0.51625117624588068</v>
      </c>
      <c r="P8876" s="211">
        <v>7.1901002654943633E-2</v>
      </c>
      <c r="Q8876" s="211">
        <v>4.3662556010671413E-2</v>
      </c>
      <c r="R8876" s="211">
        <v>0.39931266678945015</v>
      </c>
      <c r="S8876" s="211">
        <v>0.34380963312346779</v>
      </c>
      <c r="T8876" s="211">
        <v>0.63176030861643184</v>
      </c>
      <c r="U8876" s="211">
        <v>0.48869419091372085</v>
      </c>
      <c r="V8876" s="211">
        <v>5.640885306882143E-2</v>
      </c>
      <c r="W8876" s="211">
        <v>0.55110979851728015</v>
      </c>
      <c r="X8876" s="211">
        <v>0.27605264389991524</v>
      </c>
      <c r="Y8876" s="211">
        <v>0.6122569956186722</v>
      </c>
      <c r="Z8876" s="211">
        <v>0.14684150684130176</v>
      </c>
      <c r="AA8876" s="212">
        <v>0.11967296381378904</v>
      </c>
    </row>
    <row r="8877" spans="1:27" x14ac:dyDescent="0.35">
      <c r="A8877" s="210" t="s">
        <v>9553</v>
      </c>
      <c r="B8877" s="217">
        <v>140.38458263349625</v>
      </c>
      <c r="C8877" s="211">
        <v>5.462548950137841E-2</v>
      </c>
      <c r="D8877" s="211">
        <v>0.12364993960288415</v>
      </c>
      <c r="E8877" s="211">
        <v>6.9975250897871585E-2</v>
      </c>
      <c r="F8877" s="211">
        <v>7.9903799211037185E-2</v>
      </c>
      <c r="G8877" s="211">
        <v>0.12542281099075567</v>
      </c>
      <c r="H8877" s="211">
        <v>0.11333378448632153</v>
      </c>
      <c r="I8877" s="211">
        <v>0.45922254979907845</v>
      </c>
      <c r="J8877" s="211">
        <v>0.4076531898122604</v>
      </c>
      <c r="K8877" s="211">
        <v>0.60029617996650397</v>
      </c>
      <c r="L8877" s="211">
        <v>0.28052269068101382</v>
      </c>
      <c r="M8877" s="211">
        <v>0.10188375694879395</v>
      </c>
      <c r="N8877" s="211">
        <v>0.34075836980306329</v>
      </c>
      <c r="O8877" s="211">
        <v>0.74748143039808634</v>
      </c>
      <c r="P8877" s="211">
        <v>7.095456343084583E-2</v>
      </c>
      <c r="Q8877" s="211">
        <v>4.9856615043151087E-2</v>
      </c>
      <c r="R8877" s="211">
        <v>0.40963318439775082</v>
      </c>
      <c r="S8877" s="211">
        <v>0.32892971223884326</v>
      </c>
      <c r="T8877" s="211">
        <v>0.49493029032808827</v>
      </c>
      <c r="U8877" s="211">
        <v>0.45010154825966042</v>
      </c>
      <c r="V8877" s="211">
        <v>9.6316641755724353E-2</v>
      </c>
      <c r="W8877" s="211">
        <v>0.6035679078092826</v>
      </c>
      <c r="X8877" s="211">
        <v>0.27952711952298775</v>
      </c>
      <c r="Y8877" s="211">
        <v>0.56491528038640193</v>
      </c>
      <c r="Z8877" s="211">
        <v>0.14791386905684231</v>
      </c>
      <c r="AA8877" s="212">
        <v>0.11154337506644101</v>
      </c>
    </row>
    <row r="8878" spans="1:27" x14ac:dyDescent="0.35">
      <c r="A8878" s="210" t="s">
        <v>9554</v>
      </c>
      <c r="B8878" s="217">
        <v>134.01050641874139</v>
      </c>
      <c r="C8878" s="211">
        <v>7.4801373686982461E-2</v>
      </c>
      <c r="D8878" s="211">
        <v>0.1319118807766029</v>
      </c>
      <c r="E8878" s="211">
        <v>7.5618802622789347E-2</v>
      </c>
      <c r="F8878" s="211">
        <v>0.10184446380668072</v>
      </c>
      <c r="G8878" s="211">
        <v>0.12054822368385734</v>
      </c>
      <c r="H8878" s="211">
        <v>0.11841124154250768</v>
      </c>
      <c r="I8878" s="211">
        <v>0.50669269396070771</v>
      </c>
      <c r="J8878" s="211">
        <v>0.43353254728467183</v>
      </c>
      <c r="K8878" s="211">
        <v>0.64256612857994178</v>
      </c>
      <c r="L8878" s="211">
        <v>0.27596761694598215</v>
      </c>
      <c r="M8878" s="211">
        <v>9.1024733079797124E-2</v>
      </c>
      <c r="N8878" s="211">
        <v>0.39135477224175563</v>
      </c>
      <c r="O8878" s="211">
        <v>0.7648312172546613</v>
      </c>
      <c r="P8878" s="211">
        <v>7.1711774070992662E-2</v>
      </c>
      <c r="Q8878" s="211">
        <v>9.5354747253040856E-2</v>
      </c>
      <c r="R8878" s="211">
        <v>0.46864629599903596</v>
      </c>
      <c r="S8878" s="211">
        <v>0.31826070796520617</v>
      </c>
      <c r="T8878" s="211">
        <v>0.58241732991375417</v>
      </c>
      <c r="U8878" s="211">
        <v>0.39552585857483469</v>
      </c>
      <c r="V8878" s="211">
        <v>9.0756596557270905E-2</v>
      </c>
      <c r="W8878" s="211">
        <v>0.60267426467426066</v>
      </c>
      <c r="X8878" s="211">
        <v>0.28010299537563244</v>
      </c>
      <c r="Y8878" s="211">
        <v>0.58118614574806848</v>
      </c>
      <c r="Z8878" s="211">
        <v>0.14658285061933796</v>
      </c>
      <c r="AA8878" s="212">
        <v>0.12015752810714213</v>
      </c>
    </row>
    <row r="8879" spans="1:27" x14ac:dyDescent="0.35">
      <c r="A8879" s="210" t="s">
        <v>9555</v>
      </c>
      <c r="B8879" s="217">
        <v>112.76309134829485</v>
      </c>
      <c r="C8879" s="211">
        <v>5.4233481192396626E-2</v>
      </c>
      <c r="D8879" s="211">
        <v>0.11611116209613041</v>
      </c>
      <c r="E8879" s="211">
        <v>7.6026743272812156E-2</v>
      </c>
      <c r="F8879" s="211">
        <v>9.2163980649863503E-2</v>
      </c>
      <c r="G8879" s="211">
        <v>0.12020163240720659</v>
      </c>
      <c r="H8879" s="211">
        <v>0.12775675862728264</v>
      </c>
      <c r="I8879" s="211">
        <v>0.49205369307459423</v>
      </c>
      <c r="J8879" s="211">
        <v>0.46475504690877173</v>
      </c>
      <c r="K8879" s="211">
        <v>0.52582964572733304</v>
      </c>
      <c r="L8879" s="211">
        <v>0.27791102529016842</v>
      </c>
      <c r="M8879" s="211">
        <v>0.1109787820404189</v>
      </c>
      <c r="N8879" s="211">
        <v>0.39598220747581919</v>
      </c>
      <c r="O8879" s="211">
        <v>0.58741598864412492</v>
      </c>
      <c r="P8879" s="211">
        <v>6.4002748220955585E-2</v>
      </c>
      <c r="Q8879" s="211">
        <v>9.2559194076388296E-2</v>
      </c>
      <c r="R8879" s="211">
        <v>0.39466594148104683</v>
      </c>
      <c r="S8879" s="211">
        <v>0.35546801249496707</v>
      </c>
      <c r="T8879" s="211">
        <v>0.51311616337770638</v>
      </c>
      <c r="U8879" s="211">
        <v>0.36752517902385012</v>
      </c>
      <c r="V8879" s="211">
        <v>8.2729453469326336E-2</v>
      </c>
      <c r="W8879" s="211">
        <v>0.58708760118166059</v>
      </c>
      <c r="X8879" s="211">
        <v>0.367409722745768</v>
      </c>
      <c r="Y8879" s="211">
        <v>0.65045477517865413</v>
      </c>
      <c r="Z8879" s="211">
        <v>0.14832925062784186</v>
      </c>
      <c r="AA8879" s="212">
        <v>0.11986163417837722</v>
      </c>
    </row>
    <row r="8880" spans="1:27" x14ac:dyDescent="0.35">
      <c r="A8880" s="210" t="s">
        <v>9556</v>
      </c>
      <c r="B8880" s="217">
        <v>116.29007489359248</v>
      </c>
      <c r="C8880" s="211">
        <v>5.5452142325108013E-2</v>
      </c>
      <c r="D8880" s="211">
        <v>0.12139386181436262</v>
      </c>
      <c r="E8880" s="211">
        <v>7.509963730717896E-2</v>
      </c>
      <c r="F8880" s="211">
        <v>0.108734837308297</v>
      </c>
      <c r="G8880" s="211">
        <v>0.11788088153163226</v>
      </c>
      <c r="H8880" s="211">
        <v>0.11432932119149083</v>
      </c>
      <c r="I8880" s="211">
        <v>0.51859172958723987</v>
      </c>
      <c r="J8880" s="211">
        <v>0.44280022783478562</v>
      </c>
      <c r="K8880" s="211">
        <v>0.64264378456817073</v>
      </c>
      <c r="L8880" s="211">
        <v>0.26856006817775341</v>
      </c>
      <c r="M8880" s="211">
        <v>9.7150313415021006E-2</v>
      </c>
      <c r="N8880" s="211">
        <v>0.46839545807994454</v>
      </c>
      <c r="O8880" s="211">
        <v>0.74741678008483659</v>
      </c>
      <c r="P8880" s="211">
        <v>6.6519786372378681E-2</v>
      </c>
      <c r="Q8880" s="211">
        <v>6.5347563541690329E-2</v>
      </c>
      <c r="R8880" s="211">
        <v>0.42577069169498649</v>
      </c>
      <c r="S8880" s="211">
        <v>0.35023362879781522</v>
      </c>
      <c r="T8880" s="211">
        <v>0.51052025207405061</v>
      </c>
      <c r="U8880" s="211">
        <v>0.41289144787176546</v>
      </c>
      <c r="V8880" s="211">
        <v>6.2928347569080945E-2</v>
      </c>
      <c r="W8880" s="211">
        <v>0.57860422021036073</v>
      </c>
      <c r="X8880" s="211">
        <v>0.30506625127320297</v>
      </c>
      <c r="Y8880" s="211">
        <v>0.62473057208684102</v>
      </c>
      <c r="Z8880" s="211">
        <v>0.14890472000839317</v>
      </c>
      <c r="AA8880" s="212">
        <v>0.12106387383008953</v>
      </c>
    </row>
    <row r="8881" spans="1:27" x14ac:dyDescent="0.35">
      <c r="A8881" s="210" t="s">
        <v>9557</v>
      </c>
      <c r="B8881" s="217">
        <v>167.97710378431188</v>
      </c>
      <c r="C8881" s="211">
        <v>5.8030255251465775E-2</v>
      </c>
      <c r="D8881" s="211">
        <v>0.12645282591827098</v>
      </c>
      <c r="E8881" s="211">
        <v>6.6110806575332762E-2</v>
      </c>
      <c r="F8881" s="211">
        <v>0.10449399379820104</v>
      </c>
      <c r="G8881" s="211">
        <v>0.11968638568605593</v>
      </c>
      <c r="H8881" s="211">
        <v>0.12414814053847427</v>
      </c>
      <c r="I8881" s="211">
        <v>0.49820526070675375</v>
      </c>
      <c r="J8881" s="211">
        <v>0.43080582805642059</v>
      </c>
      <c r="K8881" s="211">
        <v>0.63370328627618711</v>
      </c>
      <c r="L8881" s="211">
        <v>0.26806288196939404</v>
      </c>
      <c r="M8881" s="211">
        <v>9.5534218556719896E-2</v>
      </c>
      <c r="N8881" s="211">
        <v>0.48885722995538455</v>
      </c>
      <c r="O8881" s="211">
        <v>0.71954168030557086</v>
      </c>
      <c r="P8881" s="211">
        <v>6.8738011251536321E-2</v>
      </c>
      <c r="Q8881" s="211">
        <v>0.1284375033760268</v>
      </c>
      <c r="R8881" s="211">
        <v>0.44181214045279577</v>
      </c>
      <c r="S8881" s="211">
        <v>0.30185048434978629</v>
      </c>
      <c r="T8881" s="211">
        <v>0.47853943919668468</v>
      </c>
      <c r="U8881" s="211">
        <v>0.46024459946839524</v>
      </c>
      <c r="V8881" s="211">
        <v>0.1448696406262413</v>
      </c>
      <c r="W8881" s="211">
        <v>0.60502348000691641</v>
      </c>
      <c r="X8881" s="211">
        <v>0.32001845177883076</v>
      </c>
      <c r="Y8881" s="211">
        <v>0.76732656597464655</v>
      </c>
      <c r="Z8881" s="211">
        <v>0.14577796031528492</v>
      </c>
      <c r="AA8881" s="212">
        <v>0.12309856863140105</v>
      </c>
    </row>
    <row r="8882" spans="1:27" x14ac:dyDescent="0.35">
      <c r="A8882" s="210" t="s">
        <v>9558</v>
      </c>
      <c r="B8882" s="217">
        <v>139.08427912844448</v>
      </c>
      <c r="C8882" s="211">
        <v>5.9855328361667494E-2</v>
      </c>
      <c r="D8882" s="211">
        <v>0.12859887656584951</v>
      </c>
      <c r="E8882" s="211">
        <v>8.6820448581974768E-2</v>
      </c>
      <c r="F8882" s="211">
        <v>0.10277425894419634</v>
      </c>
      <c r="G8882" s="211">
        <v>0.12163516839805767</v>
      </c>
      <c r="H8882" s="211">
        <v>0.1152218033058194</v>
      </c>
      <c r="I8882" s="211">
        <v>0.52482683910562744</v>
      </c>
      <c r="J8882" s="211">
        <v>0.43828302408068215</v>
      </c>
      <c r="K8882" s="211">
        <v>0.59253308668318794</v>
      </c>
      <c r="L8882" s="211">
        <v>0.27706808019455637</v>
      </c>
      <c r="M8882" s="211">
        <v>8.7763632495991645E-2</v>
      </c>
      <c r="N8882" s="211">
        <v>0.46590275460507252</v>
      </c>
      <c r="O8882" s="211">
        <v>0.71390730409846148</v>
      </c>
      <c r="P8882" s="211">
        <v>6.4903553864510147E-2</v>
      </c>
      <c r="Q8882" s="211">
        <v>5.4685245906555754E-2</v>
      </c>
      <c r="R8882" s="211">
        <v>0.46565261191497925</v>
      </c>
      <c r="S8882" s="211">
        <v>0.42695417503380095</v>
      </c>
      <c r="T8882" s="211">
        <v>0.60509871527230219</v>
      </c>
      <c r="U8882" s="211">
        <v>0.5224967708278021</v>
      </c>
      <c r="V8882" s="211">
        <v>8.123345353691902E-2</v>
      </c>
      <c r="W8882" s="211">
        <v>0.58719257016445969</v>
      </c>
      <c r="X8882" s="211">
        <v>0.27873787262738259</v>
      </c>
      <c r="Y8882" s="211">
        <v>0.71798461198106511</v>
      </c>
      <c r="Z8882" s="211">
        <v>0.1440653323247745</v>
      </c>
      <c r="AA8882" s="212">
        <v>0.12098601976324846</v>
      </c>
    </row>
    <row r="8883" spans="1:27" x14ac:dyDescent="0.35">
      <c r="A8883" s="210" t="s">
        <v>9559</v>
      </c>
      <c r="B8883" s="217">
        <v>143.3278095925096</v>
      </c>
      <c r="C8883" s="211">
        <v>5.6671627129165174E-2</v>
      </c>
      <c r="D8883" s="211">
        <v>0.11226567263964969</v>
      </c>
      <c r="E8883" s="211">
        <v>7.1715409681921236E-2</v>
      </c>
      <c r="F8883" s="211">
        <v>8.5563964750515767E-2</v>
      </c>
      <c r="G8883" s="211">
        <v>0.11574701009187811</v>
      </c>
      <c r="H8883" s="211">
        <v>0.11464140595842473</v>
      </c>
      <c r="I8883" s="211">
        <v>0.43802536553744725</v>
      </c>
      <c r="J8883" s="211">
        <v>0.46367079410469259</v>
      </c>
      <c r="K8883" s="211">
        <v>0.59158977891284414</v>
      </c>
      <c r="L8883" s="211">
        <v>0.27608750793516973</v>
      </c>
      <c r="M8883" s="211">
        <v>0.10212300509695435</v>
      </c>
      <c r="N8883" s="211">
        <v>0.47848340458280975</v>
      </c>
      <c r="O8883" s="211">
        <v>0.66200168214551014</v>
      </c>
      <c r="P8883" s="211">
        <v>6.6913518104220054E-2</v>
      </c>
      <c r="Q8883" s="211">
        <v>7.2940927935403285E-2</v>
      </c>
      <c r="R8883" s="211">
        <v>0.41492922913563973</v>
      </c>
      <c r="S8883" s="211">
        <v>0.27927409549594884</v>
      </c>
      <c r="T8883" s="211">
        <v>0.51709605505267509</v>
      </c>
      <c r="U8883" s="211">
        <v>0.4007551760806875</v>
      </c>
      <c r="V8883" s="211">
        <v>0.15078981227914001</v>
      </c>
      <c r="W8883" s="211">
        <v>0.54223326511534797</v>
      </c>
      <c r="X8883" s="211">
        <v>0.37813274701204364</v>
      </c>
      <c r="Y8883" s="211">
        <v>0.69241633712159956</v>
      </c>
      <c r="Z8883" s="211">
        <v>0.14531231888815621</v>
      </c>
      <c r="AA8883" s="212">
        <v>0.12623747183596579</v>
      </c>
    </row>
    <row r="8884" spans="1:27" x14ac:dyDescent="0.35">
      <c r="A8884" s="210" t="s">
        <v>9560</v>
      </c>
      <c r="B8884" s="217">
        <v>117.08551658991421</v>
      </c>
      <c r="C8884" s="211">
        <v>7.2353437783438973E-2</v>
      </c>
      <c r="D8884" s="211">
        <v>0.13070763324537127</v>
      </c>
      <c r="E8884" s="211">
        <v>8.3110474162955777E-2</v>
      </c>
      <c r="F8884" s="211">
        <v>0.10160404472229999</v>
      </c>
      <c r="G8884" s="211">
        <v>0.12026604334958314</v>
      </c>
      <c r="H8884" s="211">
        <v>0.12755744959569798</v>
      </c>
      <c r="I8884" s="211">
        <v>0.5007366898884511</v>
      </c>
      <c r="J8884" s="211">
        <v>0.39344805231172442</v>
      </c>
      <c r="K8884" s="211">
        <v>0.596285852428735</v>
      </c>
      <c r="L8884" s="211">
        <v>0.27726927082662306</v>
      </c>
      <c r="M8884" s="211">
        <v>9.5417157231418512E-2</v>
      </c>
      <c r="N8884" s="211">
        <v>0.45616733952574234</v>
      </c>
      <c r="O8884" s="211">
        <v>0.64307033280737635</v>
      </c>
      <c r="P8884" s="211">
        <v>7.0616617616307178E-2</v>
      </c>
      <c r="Q8884" s="211">
        <v>7.0698223121907947E-2</v>
      </c>
      <c r="R8884" s="211">
        <v>0.44298525056485738</v>
      </c>
      <c r="S8884" s="211">
        <v>0.33021031239127863</v>
      </c>
      <c r="T8884" s="211">
        <v>0.47552724084396497</v>
      </c>
      <c r="U8884" s="211">
        <v>0.41863202571268593</v>
      </c>
      <c r="V8884" s="211">
        <v>5.9786282718764433E-2</v>
      </c>
      <c r="W8884" s="211">
        <v>0.59959689461901988</v>
      </c>
      <c r="X8884" s="211">
        <v>0.36126373216615282</v>
      </c>
      <c r="Y8884" s="211">
        <v>0.56718970671974978</v>
      </c>
      <c r="Z8884" s="211">
        <v>0.14801167350658218</v>
      </c>
      <c r="AA8884" s="212">
        <v>0.11965199772522353</v>
      </c>
    </row>
    <row r="8885" spans="1:27" x14ac:dyDescent="0.35">
      <c r="A8885" s="210" t="s">
        <v>9561</v>
      </c>
      <c r="B8885" s="217">
        <v>186.60732423998991</v>
      </c>
      <c r="C8885" s="211">
        <v>5.0481108293510241E-2</v>
      </c>
      <c r="D8885" s="211">
        <v>0.12700983447487832</v>
      </c>
      <c r="E8885" s="211">
        <v>7.4966234123443387E-2</v>
      </c>
      <c r="F8885" s="211">
        <v>8.1019859929542234E-2</v>
      </c>
      <c r="G8885" s="211">
        <v>0.12101040515054262</v>
      </c>
      <c r="H8885" s="211">
        <v>0.12176211575654333</v>
      </c>
      <c r="I8885" s="211">
        <v>0.48276040876664522</v>
      </c>
      <c r="J8885" s="211">
        <v>0.41296068887919046</v>
      </c>
      <c r="K8885" s="211">
        <v>0.61146403394585569</v>
      </c>
      <c r="L8885" s="211">
        <v>0.26992469908376959</v>
      </c>
      <c r="M8885" s="211">
        <v>9.1125306712211598E-2</v>
      </c>
      <c r="N8885" s="211">
        <v>0.52028772238137477</v>
      </c>
      <c r="O8885" s="211">
        <v>0.70038372771935031</v>
      </c>
      <c r="P8885" s="211">
        <v>6.9060122714491939E-2</v>
      </c>
      <c r="Q8885" s="211">
        <v>8.6824194754164807E-2</v>
      </c>
      <c r="R8885" s="211">
        <v>0.45846247343596525</v>
      </c>
      <c r="S8885" s="211">
        <v>0.38920316903159313</v>
      </c>
      <c r="T8885" s="211">
        <v>0.4655185822462265</v>
      </c>
      <c r="U8885" s="211">
        <v>0.44358944683617646</v>
      </c>
      <c r="V8885" s="211">
        <v>0.19174075955332653</v>
      </c>
      <c r="W8885" s="211">
        <v>0.61608288659756882</v>
      </c>
      <c r="X8885" s="211">
        <v>0.26609638866408453</v>
      </c>
      <c r="Y8885" s="211">
        <v>0.63776790834303987</v>
      </c>
      <c r="Z8885" s="211">
        <v>0.14188201232713415</v>
      </c>
      <c r="AA8885" s="212">
        <v>0.11434086076512789</v>
      </c>
    </row>
    <row r="8886" spans="1:27" x14ac:dyDescent="0.35">
      <c r="A8886" s="210" t="s">
        <v>9562</v>
      </c>
      <c r="B8886" s="217">
        <v>139.95189603327566</v>
      </c>
      <c r="C8886" s="211">
        <v>7.9714656180959298E-2</v>
      </c>
      <c r="D8886" s="211">
        <v>0.13236581202944853</v>
      </c>
      <c r="E8886" s="211">
        <v>7.5271146175227593E-2</v>
      </c>
      <c r="F8886" s="211">
        <v>9.5441223229921365E-2</v>
      </c>
      <c r="G8886" s="211">
        <v>0.11557375905425844</v>
      </c>
      <c r="H8886" s="211">
        <v>0.12818402611143975</v>
      </c>
      <c r="I8886" s="211">
        <v>0.51764802436286173</v>
      </c>
      <c r="J8886" s="211">
        <v>0.4533671546939031</v>
      </c>
      <c r="K8886" s="211">
        <v>0.61650416452115098</v>
      </c>
      <c r="L8886" s="211">
        <v>0.26880187105312431</v>
      </c>
      <c r="M8886" s="211">
        <v>9.5314043739418597E-2</v>
      </c>
      <c r="N8886" s="211">
        <v>0.44304622452617104</v>
      </c>
      <c r="O8886" s="211">
        <v>0.69276056235043659</v>
      </c>
      <c r="P8886" s="211">
        <v>6.4773834826836962E-2</v>
      </c>
      <c r="Q8886" s="211">
        <v>5.3345184219440581E-2</v>
      </c>
      <c r="R8886" s="211">
        <v>0.3881162664107351</v>
      </c>
      <c r="S8886" s="211">
        <v>0.32064308175033307</v>
      </c>
      <c r="T8886" s="211">
        <v>0.53748184133420784</v>
      </c>
      <c r="U8886" s="211">
        <v>0.43251977329217961</v>
      </c>
      <c r="V8886" s="211">
        <v>9.0613632219207596E-2</v>
      </c>
      <c r="W8886" s="211">
        <v>0.56823440840814987</v>
      </c>
      <c r="X8886" s="211">
        <v>0.28524452433755171</v>
      </c>
      <c r="Y8886" s="211">
        <v>0.66256646515699591</v>
      </c>
      <c r="Z8886" s="211">
        <v>0.14926991590964292</v>
      </c>
      <c r="AA8886" s="212">
        <v>0.11185696405931377</v>
      </c>
    </row>
    <row r="8887" spans="1:27" x14ac:dyDescent="0.35">
      <c r="A8887" s="210" t="s">
        <v>9563</v>
      </c>
      <c r="B8887" s="217">
        <v>149.07935159220415</v>
      </c>
      <c r="C8887" s="211">
        <v>6.9683484002605295E-2</v>
      </c>
      <c r="D8887" s="211">
        <v>0.12665935121568542</v>
      </c>
      <c r="E8887" s="211">
        <v>6.8679205416415923E-2</v>
      </c>
      <c r="F8887" s="211">
        <v>8.6910770294352041E-2</v>
      </c>
      <c r="G8887" s="211">
        <v>0.12101176464030487</v>
      </c>
      <c r="H8887" s="211">
        <v>0.1090428741332382</v>
      </c>
      <c r="I8887" s="211">
        <v>0.47066697645846911</v>
      </c>
      <c r="J8887" s="211">
        <v>0.45922001775095395</v>
      </c>
      <c r="K8887" s="211">
        <v>0.64312956214595141</v>
      </c>
      <c r="L8887" s="211">
        <v>0.27379869718030597</v>
      </c>
      <c r="M8887" s="211">
        <v>9.8895071223766562E-2</v>
      </c>
      <c r="N8887" s="211">
        <v>0.43305798844980875</v>
      </c>
      <c r="O8887" s="211">
        <v>0.62188579874134231</v>
      </c>
      <c r="P8887" s="211">
        <v>7.3275035218230089E-2</v>
      </c>
      <c r="Q8887" s="211">
        <v>4.2532619361247782E-2</v>
      </c>
      <c r="R8887" s="211">
        <v>0.39034750788876271</v>
      </c>
      <c r="S8887" s="211">
        <v>0.3156032854483492</v>
      </c>
      <c r="T8887" s="211">
        <v>0.47744999718448777</v>
      </c>
      <c r="U8887" s="211">
        <v>0.37574658340493178</v>
      </c>
      <c r="V8887" s="211">
        <v>0.1503698877406264</v>
      </c>
      <c r="W8887" s="211">
        <v>0.5757679120099376</v>
      </c>
      <c r="X8887" s="211">
        <v>0.36284689311178953</v>
      </c>
      <c r="Y8887" s="211">
        <v>0.71193661988305179</v>
      </c>
      <c r="Z8887" s="211">
        <v>0.14662788419999573</v>
      </c>
      <c r="AA8887" s="212">
        <v>0.12638516482270745</v>
      </c>
    </row>
    <row r="8888" spans="1:27" x14ac:dyDescent="0.35">
      <c r="A8888" s="210" t="s">
        <v>9564</v>
      </c>
      <c r="B8888" s="217">
        <v>147.50788286139624</v>
      </c>
      <c r="C8888" s="211">
        <v>7.7341830616939028E-2</v>
      </c>
      <c r="D8888" s="211">
        <v>0.12430013651260616</v>
      </c>
      <c r="E8888" s="211">
        <v>7.6502703131219776E-2</v>
      </c>
      <c r="F8888" s="211">
        <v>8.6624351844430666E-2</v>
      </c>
      <c r="G8888" s="211">
        <v>0.11595667946572601</v>
      </c>
      <c r="H8888" s="211">
        <v>0.10820726463815784</v>
      </c>
      <c r="I8888" s="211">
        <v>0.51607927270652121</v>
      </c>
      <c r="J8888" s="211">
        <v>0.45196573988547828</v>
      </c>
      <c r="K8888" s="211">
        <v>0.63996571789892709</v>
      </c>
      <c r="L8888" s="211">
        <v>0.2698457708831945</v>
      </c>
      <c r="M8888" s="211">
        <v>0.11797195840023757</v>
      </c>
      <c r="N8888" s="211">
        <v>0.43860913442935801</v>
      </c>
      <c r="O8888" s="211">
        <v>0.63827769498068354</v>
      </c>
      <c r="P8888" s="211">
        <v>6.4151721691392813E-2</v>
      </c>
      <c r="Q8888" s="211">
        <v>0.10158457305202842</v>
      </c>
      <c r="R8888" s="211">
        <v>0.45297879920724848</v>
      </c>
      <c r="S8888" s="211">
        <v>0.35350021099578349</v>
      </c>
      <c r="T8888" s="211">
        <v>0.59611646742986035</v>
      </c>
      <c r="U8888" s="211">
        <v>0.37207827646761416</v>
      </c>
      <c r="V8888" s="211">
        <v>0.14137198836940132</v>
      </c>
      <c r="W8888" s="211">
        <v>0.5510988677668095</v>
      </c>
      <c r="X8888" s="211">
        <v>0.35410785046335524</v>
      </c>
      <c r="Y8888" s="211">
        <v>0.63063051920074686</v>
      </c>
      <c r="Z8888" s="211">
        <v>0.14720930871226351</v>
      </c>
      <c r="AA8888" s="212">
        <v>0.12631069444073992</v>
      </c>
    </row>
    <row r="8889" spans="1:27" x14ac:dyDescent="0.35">
      <c r="A8889" s="210" t="s">
        <v>9565</v>
      </c>
      <c r="B8889" s="217">
        <v>142.25115088776144</v>
      </c>
      <c r="C8889" s="211">
        <v>7.3967309241284029E-2</v>
      </c>
      <c r="D8889" s="211">
        <v>0.11768166198973394</v>
      </c>
      <c r="E8889" s="211">
        <v>7.248408044798918E-2</v>
      </c>
      <c r="F8889" s="211">
        <v>0.11077465872410126</v>
      </c>
      <c r="G8889" s="211">
        <v>0.12373211813719481</v>
      </c>
      <c r="H8889" s="211">
        <v>0.10326700207997352</v>
      </c>
      <c r="I8889" s="211">
        <v>0.48069042575682025</v>
      </c>
      <c r="J8889" s="211">
        <v>0.46685229670293726</v>
      </c>
      <c r="K8889" s="211">
        <v>0.55867067702792794</v>
      </c>
      <c r="L8889" s="211">
        <v>0.26772381384759047</v>
      </c>
      <c r="M8889" s="211">
        <v>0.10189436728721879</v>
      </c>
      <c r="N8889" s="211">
        <v>0.42699667790976259</v>
      </c>
      <c r="O8889" s="211">
        <v>0.67184362758813876</v>
      </c>
      <c r="P8889" s="211">
        <v>6.9489522760138769E-2</v>
      </c>
      <c r="Q8889" s="211">
        <v>6.3837187978357704E-2</v>
      </c>
      <c r="R8889" s="211">
        <v>0.39262718677105263</v>
      </c>
      <c r="S8889" s="211">
        <v>0.28525119401735133</v>
      </c>
      <c r="T8889" s="211">
        <v>0.57995957685324406</v>
      </c>
      <c r="U8889" s="211">
        <v>0.41211965394008215</v>
      </c>
      <c r="V8889" s="211">
        <v>0.13731913921129837</v>
      </c>
      <c r="W8889" s="211">
        <v>0.56901887864157885</v>
      </c>
      <c r="X8889" s="211">
        <v>0.33974878006459269</v>
      </c>
      <c r="Y8889" s="211">
        <v>0.6475612953646579</v>
      </c>
      <c r="Z8889" s="211">
        <v>0.1440696059726706</v>
      </c>
      <c r="AA8889" s="212">
        <v>0.12328383267196701</v>
      </c>
    </row>
    <row r="8890" spans="1:27" x14ac:dyDescent="0.35">
      <c r="A8890" s="210" t="s">
        <v>9566</v>
      </c>
      <c r="B8890" s="217">
        <v>112.61835540799865</v>
      </c>
      <c r="C8890" s="211">
        <v>7.0315568296934555E-2</v>
      </c>
      <c r="D8890" s="211">
        <v>0.12595023370117317</v>
      </c>
      <c r="E8890" s="211">
        <v>7.332450063461024E-2</v>
      </c>
      <c r="F8890" s="211">
        <v>0.10581637163678083</v>
      </c>
      <c r="G8890" s="211">
        <v>0.11869108014419705</v>
      </c>
      <c r="H8890" s="211">
        <v>0.10561302371843809</v>
      </c>
      <c r="I8890" s="211">
        <v>0.51201954080111611</v>
      </c>
      <c r="J8890" s="211">
        <v>0.48426173533055494</v>
      </c>
      <c r="K8890" s="211">
        <v>0.62229583684918144</v>
      </c>
      <c r="L8890" s="211">
        <v>0.27559957763068177</v>
      </c>
      <c r="M8890" s="211">
        <v>0.10955644656034377</v>
      </c>
      <c r="N8890" s="211">
        <v>0.3618561738347516</v>
      </c>
      <c r="O8890" s="211">
        <v>0.69758077281292685</v>
      </c>
      <c r="P8890" s="211">
        <v>6.7564536445680654E-2</v>
      </c>
      <c r="Q8890" s="211">
        <v>7.6597233898321848E-2</v>
      </c>
      <c r="R8890" s="211">
        <v>0.40235373490829873</v>
      </c>
      <c r="S8890" s="211">
        <v>0.33457160463513524</v>
      </c>
      <c r="T8890" s="211">
        <v>0.5208794348556367</v>
      </c>
      <c r="U8890" s="211">
        <v>0.30938503037101628</v>
      </c>
      <c r="V8890" s="211">
        <v>6.1661201047150616E-2</v>
      </c>
      <c r="W8890" s="211">
        <v>0.52568441916049857</v>
      </c>
      <c r="X8890" s="211">
        <v>0.29550726636574476</v>
      </c>
      <c r="Y8890" s="211">
        <v>0.65553841219492848</v>
      </c>
      <c r="Z8890" s="211">
        <v>0.14557487385550777</v>
      </c>
      <c r="AA8890" s="212">
        <v>0.11683088182445922</v>
      </c>
    </row>
    <row r="8891" spans="1:27" x14ac:dyDescent="0.35">
      <c r="A8891" s="210" t="s">
        <v>9567</v>
      </c>
      <c r="B8891" s="217">
        <v>131.87084171637591</v>
      </c>
      <c r="C8891" s="211">
        <v>6.6201316191333417E-2</v>
      </c>
      <c r="D8891" s="211">
        <v>0.12678761055071713</v>
      </c>
      <c r="E8891" s="211">
        <v>7.5590671943591037E-2</v>
      </c>
      <c r="F8891" s="211">
        <v>9.4888555335074121E-2</v>
      </c>
      <c r="G8891" s="211">
        <v>0.11627025660096016</v>
      </c>
      <c r="H8891" s="211">
        <v>0.12455575027376861</v>
      </c>
      <c r="I8891" s="211">
        <v>0.42640920232441937</v>
      </c>
      <c r="J8891" s="211">
        <v>0.42749038434709297</v>
      </c>
      <c r="K8891" s="211">
        <v>0.64376466673937227</v>
      </c>
      <c r="L8891" s="211">
        <v>0.27501141957882608</v>
      </c>
      <c r="M8891" s="211">
        <v>0.10345530976313308</v>
      </c>
      <c r="N8891" s="211">
        <v>0.45403077615733273</v>
      </c>
      <c r="O8891" s="211">
        <v>0.63368434270353424</v>
      </c>
      <c r="P8891" s="211">
        <v>6.9015638700257634E-2</v>
      </c>
      <c r="Q8891" s="211">
        <v>6.3263823941617531E-2</v>
      </c>
      <c r="R8891" s="211">
        <v>0.41777133014846796</v>
      </c>
      <c r="S8891" s="211">
        <v>0.32170226055563222</v>
      </c>
      <c r="T8891" s="211">
        <v>0.5521691995326945</v>
      </c>
      <c r="U8891" s="211">
        <v>0.46695963983793154</v>
      </c>
      <c r="V8891" s="211">
        <v>9.0549205483829429E-2</v>
      </c>
      <c r="W8891" s="211">
        <v>0.55443000733784142</v>
      </c>
      <c r="X8891" s="211">
        <v>0.28693079615560901</v>
      </c>
      <c r="Y8891" s="211">
        <v>0.5611572485528149</v>
      </c>
      <c r="Z8891" s="211">
        <v>0.14639318304121596</v>
      </c>
      <c r="AA8891" s="212">
        <v>0.12129100141565863</v>
      </c>
    </row>
    <row r="8892" spans="1:27" x14ac:dyDescent="0.35">
      <c r="A8892" s="210" t="s">
        <v>9568</v>
      </c>
      <c r="B8892" s="217">
        <v>183.63120817900787</v>
      </c>
      <c r="C8892" s="211">
        <v>7.7570118457611859E-2</v>
      </c>
      <c r="D8892" s="211">
        <v>0.12023686187778804</v>
      </c>
      <c r="E8892" s="211">
        <v>8.7993496183107173E-2</v>
      </c>
      <c r="F8892" s="211">
        <v>0.11878865195565499</v>
      </c>
      <c r="G8892" s="211">
        <v>0.11851469046621053</v>
      </c>
      <c r="H8892" s="211">
        <v>0.11044801940453962</v>
      </c>
      <c r="I8892" s="211">
        <v>0.47061846122898515</v>
      </c>
      <c r="J8892" s="211">
        <v>0.45864124291204711</v>
      </c>
      <c r="K8892" s="211">
        <v>0.64076483892946801</v>
      </c>
      <c r="L8892" s="211">
        <v>0.27088590407269558</v>
      </c>
      <c r="M8892" s="211">
        <v>0.10223179816755844</v>
      </c>
      <c r="N8892" s="211">
        <v>0.4612102794002747</v>
      </c>
      <c r="O8892" s="211">
        <v>0.70450922021551787</v>
      </c>
      <c r="P8892" s="211">
        <v>7.3854432993882418E-2</v>
      </c>
      <c r="Q8892" s="211">
        <v>7.0668299448986019E-2</v>
      </c>
      <c r="R8892" s="211">
        <v>0.43470391285252102</v>
      </c>
      <c r="S8892" s="211">
        <v>0.34678414416840253</v>
      </c>
      <c r="T8892" s="211">
        <v>0.46219271809204077</v>
      </c>
      <c r="U8892" s="211">
        <v>0.53227799751319138</v>
      </c>
      <c r="V8892" s="211">
        <v>0.15239571627712484</v>
      </c>
      <c r="W8892" s="211">
        <v>0.47467183546450431</v>
      </c>
      <c r="X8892" s="211">
        <v>0.37577340910123042</v>
      </c>
      <c r="Y8892" s="211">
        <v>0.63070636200332908</v>
      </c>
      <c r="Z8892" s="211">
        <v>0.14790949908906142</v>
      </c>
      <c r="AA8892" s="212">
        <v>0.12467649308213703</v>
      </c>
    </row>
    <row r="8893" spans="1:27" x14ac:dyDescent="0.35">
      <c r="A8893" s="210" t="s">
        <v>9569</v>
      </c>
      <c r="B8893" s="217">
        <v>144.85369877453107</v>
      </c>
      <c r="C8893" s="211">
        <v>5.5625167233667235E-2</v>
      </c>
      <c r="D8893" s="211">
        <v>0.12556136021853892</v>
      </c>
      <c r="E8893" s="211">
        <v>7.1986698745426375E-2</v>
      </c>
      <c r="F8893" s="211">
        <v>8.0566373691881937E-2</v>
      </c>
      <c r="G8893" s="211">
        <v>0.11482082381088995</v>
      </c>
      <c r="H8893" s="211">
        <v>0.12232234198152923</v>
      </c>
      <c r="I8893" s="211">
        <v>0.49978294395295664</v>
      </c>
      <c r="J8893" s="211">
        <v>0.48109033065077778</v>
      </c>
      <c r="K8893" s="211">
        <v>0.61764187657116754</v>
      </c>
      <c r="L8893" s="211">
        <v>0.27443321239519969</v>
      </c>
      <c r="M8893" s="211">
        <v>0.10153075873175679</v>
      </c>
      <c r="N8893" s="211">
        <v>0.37005764100162131</v>
      </c>
      <c r="O8893" s="211">
        <v>0.70265241301096093</v>
      </c>
      <c r="P8893" s="211">
        <v>7.2248673549357573E-2</v>
      </c>
      <c r="Q8893" s="211">
        <v>0.10728135211547397</v>
      </c>
      <c r="R8893" s="211">
        <v>0.42717629957488434</v>
      </c>
      <c r="S8893" s="211">
        <v>0.29696857525798481</v>
      </c>
      <c r="T8893" s="211">
        <v>0.62222406064865898</v>
      </c>
      <c r="U8893" s="211">
        <v>0.47741273280179453</v>
      </c>
      <c r="V8893" s="211">
        <v>8.8417518813547674E-2</v>
      </c>
      <c r="W8893" s="211">
        <v>0.55622256486065802</v>
      </c>
      <c r="X8893" s="211">
        <v>0.34300306769444966</v>
      </c>
      <c r="Y8893" s="211">
        <v>0.56924605422069408</v>
      </c>
      <c r="Z8893" s="211">
        <v>0.14935253469467799</v>
      </c>
      <c r="AA8893" s="212">
        <v>0.11629952166779686</v>
      </c>
    </row>
    <row r="8894" spans="1:27" x14ac:dyDescent="0.35">
      <c r="A8894" s="210" t="s">
        <v>9570</v>
      </c>
      <c r="B8894" s="217">
        <v>142.50991986633596</v>
      </c>
      <c r="C8894" s="211">
        <v>5.1311758559231618E-2</v>
      </c>
      <c r="D8894" s="211">
        <v>0.12843455769510845</v>
      </c>
      <c r="E8894" s="211">
        <v>7.5930956309498518E-2</v>
      </c>
      <c r="F8894" s="211">
        <v>9.468884378393691E-2</v>
      </c>
      <c r="G8894" s="211">
        <v>0.12149277640176484</v>
      </c>
      <c r="H8894" s="211">
        <v>0.11170515790558333</v>
      </c>
      <c r="I8894" s="211">
        <v>0.5183252694299475</v>
      </c>
      <c r="J8894" s="211">
        <v>0.4285720112045826</v>
      </c>
      <c r="K8894" s="211">
        <v>0.6214099438241496</v>
      </c>
      <c r="L8894" s="211">
        <v>0.2752802356878829</v>
      </c>
      <c r="M8894" s="211">
        <v>0.10355418019047805</v>
      </c>
      <c r="N8894" s="211">
        <v>0.41659348722932166</v>
      </c>
      <c r="O8894" s="211">
        <v>0.61123546214469282</v>
      </c>
      <c r="P8894" s="211">
        <v>7.0540096826632995E-2</v>
      </c>
      <c r="Q8894" s="211">
        <v>0.11279737852112814</v>
      </c>
      <c r="R8894" s="211">
        <v>0.4623213672909266</v>
      </c>
      <c r="S8894" s="211">
        <v>0.37015992322008456</v>
      </c>
      <c r="T8894" s="211">
        <v>0.50387149991145774</v>
      </c>
      <c r="U8894" s="211">
        <v>0.45450132177332825</v>
      </c>
      <c r="V8894" s="211">
        <v>0.10322135173145562</v>
      </c>
      <c r="W8894" s="211">
        <v>0.48748443396806429</v>
      </c>
      <c r="X8894" s="211">
        <v>0.3770155249852023</v>
      </c>
      <c r="Y8894" s="211">
        <v>0.5807807527112635</v>
      </c>
      <c r="Z8894" s="211">
        <v>0.14341577696544841</v>
      </c>
      <c r="AA8894" s="212">
        <v>0.11860914263116704</v>
      </c>
    </row>
    <row r="8895" spans="1:27" x14ac:dyDescent="0.35">
      <c r="A8895" s="210" t="s">
        <v>9571</v>
      </c>
      <c r="B8895" s="217">
        <v>127.35573749246221</v>
      </c>
      <c r="C8895" s="211">
        <v>7.1156026111304671E-2</v>
      </c>
      <c r="D8895" s="211">
        <v>0.12710124383330243</v>
      </c>
      <c r="E8895" s="211">
        <v>7.8914293943055311E-2</v>
      </c>
      <c r="F8895" s="211">
        <v>9.3082721719851574E-2</v>
      </c>
      <c r="G8895" s="211">
        <v>0.11635526192561137</v>
      </c>
      <c r="H8895" s="211">
        <v>0.12263098109850534</v>
      </c>
      <c r="I8895" s="211">
        <v>0.48366866539458331</v>
      </c>
      <c r="J8895" s="211">
        <v>0.43911038711347161</v>
      </c>
      <c r="K8895" s="211">
        <v>0.52790158401961729</v>
      </c>
      <c r="L8895" s="211">
        <v>0.2841599398504529</v>
      </c>
      <c r="M8895" s="211">
        <v>9.6985776843376809E-2</v>
      </c>
      <c r="N8895" s="211">
        <v>0.48048890272280531</v>
      </c>
      <c r="O8895" s="211">
        <v>0.73434102924899125</v>
      </c>
      <c r="P8895" s="211">
        <v>6.9286237743092463E-2</v>
      </c>
      <c r="Q8895" s="211">
        <v>0.10464475849148044</v>
      </c>
      <c r="R8895" s="211">
        <v>0.45272862806438946</v>
      </c>
      <c r="S8895" s="211">
        <v>0.29423262592849586</v>
      </c>
      <c r="T8895" s="211">
        <v>0.55586942754556024</v>
      </c>
      <c r="U8895" s="211">
        <v>0.50884191709246229</v>
      </c>
      <c r="V8895" s="211">
        <v>6.3051223813488544E-2</v>
      </c>
      <c r="W8895" s="211">
        <v>0.58916337003227792</v>
      </c>
      <c r="X8895" s="211">
        <v>0.26340643939198138</v>
      </c>
      <c r="Y8895" s="211">
        <v>0.67561473836624986</v>
      </c>
      <c r="Z8895" s="211">
        <v>0.14521109323732506</v>
      </c>
      <c r="AA8895" s="212">
        <v>0.12242660367970216</v>
      </c>
    </row>
    <row r="8896" spans="1:27" x14ac:dyDescent="0.35">
      <c r="A8896" s="210" t="s">
        <v>9572</v>
      </c>
      <c r="B8896" s="217">
        <v>131.31332362996042</v>
      </c>
      <c r="C8896" s="211">
        <v>7.5338029044997729E-2</v>
      </c>
      <c r="D8896" s="211">
        <v>0.11778965153493988</v>
      </c>
      <c r="E8896" s="211">
        <v>8.1044163080716561E-2</v>
      </c>
      <c r="F8896" s="211">
        <v>0.10061356741324874</v>
      </c>
      <c r="G8896" s="211">
        <v>0.11851915984001807</v>
      </c>
      <c r="H8896" s="211">
        <v>0.10861923275085227</v>
      </c>
      <c r="I8896" s="211">
        <v>0.52547723339737973</v>
      </c>
      <c r="J8896" s="211">
        <v>0.44992241087334484</v>
      </c>
      <c r="K8896" s="211">
        <v>0.60301467766297212</v>
      </c>
      <c r="L8896" s="211">
        <v>0.28094637113742787</v>
      </c>
      <c r="M8896" s="211">
        <v>9.3481565997680219E-2</v>
      </c>
      <c r="N8896" s="211">
        <v>0.36250060462416778</v>
      </c>
      <c r="O8896" s="211">
        <v>0.60727445185021589</v>
      </c>
      <c r="P8896" s="211">
        <v>7.0058857884048337E-2</v>
      </c>
      <c r="Q8896" s="211">
        <v>8.8899959140575052E-2</v>
      </c>
      <c r="R8896" s="211">
        <v>0.49504063026322254</v>
      </c>
      <c r="S8896" s="211">
        <v>0.30734114061228873</v>
      </c>
      <c r="T8896" s="211">
        <v>0.46875559058293459</v>
      </c>
      <c r="U8896" s="211">
        <v>0.42529622210998885</v>
      </c>
      <c r="V8896" s="211">
        <v>8.4256017251750276E-2</v>
      </c>
      <c r="W8896" s="211">
        <v>0.51148713764914833</v>
      </c>
      <c r="X8896" s="211">
        <v>0.30206848084371618</v>
      </c>
      <c r="Y8896" s="211">
        <v>0.58112447347400442</v>
      </c>
      <c r="Z8896" s="211">
        <v>0.14930717564860452</v>
      </c>
      <c r="AA8896" s="212">
        <v>0.11235759145473932</v>
      </c>
    </row>
    <row r="8897" spans="1:27" x14ac:dyDescent="0.35">
      <c r="A8897" s="210" t="s">
        <v>9573</v>
      </c>
      <c r="B8897" s="217">
        <v>137.14180038164363</v>
      </c>
      <c r="C8897" s="211">
        <v>4.9684535642158377E-2</v>
      </c>
      <c r="D8897" s="211">
        <v>0.13043526169675901</v>
      </c>
      <c r="E8897" s="211">
        <v>7.872978427112777E-2</v>
      </c>
      <c r="F8897" s="211">
        <v>7.3996728412457427E-2</v>
      </c>
      <c r="G8897" s="211">
        <v>0.1148525460490363</v>
      </c>
      <c r="H8897" s="211">
        <v>0.12168137146442091</v>
      </c>
      <c r="I8897" s="211">
        <v>0.48708221120577644</v>
      </c>
      <c r="J8897" s="211">
        <v>0.44342226404585305</v>
      </c>
      <c r="K8897" s="211">
        <v>0.6391992887943686</v>
      </c>
      <c r="L8897" s="211">
        <v>0.27161524731513753</v>
      </c>
      <c r="M8897" s="211">
        <v>8.9121024602135349E-2</v>
      </c>
      <c r="N8897" s="211">
        <v>0.45217282023615901</v>
      </c>
      <c r="O8897" s="211">
        <v>0.6412297689656119</v>
      </c>
      <c r="P8897" s="211">
        <v>6.494089584826683E-2</v>
      </c>
      <c r="Q8897" s="211">
        <v>0.12375329214431337</v>
      </c>
      <c r="R8897" s="211">
        <v>0.47844474746770316</v>
      </c>
      <c r="S8897" s="211">
        <v>0.34367705895006151</v>
      </c>
      <c r="T8897" s="211">
        <v>0.59807518237601531</v>
      </c>
      <c r="U8897" s="211">
        <v>0.51141073039214957</v>
      </c>
      <c r="V8897" s="211">
        <v>8.8688726338910562E-2</v>
      </c>
      <c r="W8897" s="211">
        <v>0.58804458943401272</v>
      </c>
      <c r="X8897" s="211">
        <v>0.33868315392124954</v>
      </c>
      <c r="Y8897" s="211">
        <v>0.63638375069741349</v>
      </c>
      <c r="Z8897" s="211">
        <v>0.13963463429149156</v>
      </c>
      <c r="AA8897" s="212">
        <v>0.1208780770631647</v>
      </c>
    </row>
    <row r="8898" spans="1:27" x14ac:dyDescent="0.35">
      <c r="A8898" s="210" t="s">
        <v>9574</v>
      </c>
      <c r="B8898" s="217">
        <v>116.32266973475959</v>
      </c>
      <c r="C8898" s="211">
        <v>8.1925377527829635E-2</v>
      </c>
      <c r="D8898" s="211">
        <v>0.12972764382303204</v>
      </c>
      <c r="E8898" s="211">
        <v>7.6231796015230113E-2</v>
      </c>
      <c r="F8898" s="211">
        <v>8.6109814172708216E-2</v>
      </c>
      <c r="G8898" s="211">
        <v>0.12237890201073334</v>
      </c>
      <c r="H8898" s="211">
        <v>0.11598905532634717</v>
      </c>
      <c r="I8898" s="211">
        <v>0.48100669624217363</v>
      </c>
      <c r="J8898" s="211">
        <v>0.48261113467083977</v>
      </c>
      <c r="K8898" s="211">
        <v>0.53182057213147149</v>
      </c>
      <c r="L8898" s="211">
        <v>0.26761503293385847</v>
      </c>
      <c r="M8898" s="211">
        <v>9.3012351770552337E-2</v>
      </c>
      <c r="N8898" s="211">
        <v>0.40164844267220873</v>
      </c>
      <c r="O8898" s="211">
        <v>0.61680795058391436</v>
      </c>
      <c r="P8898" s="211">
        <v>7.0697612247767827E-2</v>
      </c>
      <c r="Q8898" s="211">
        <v>0.10554755928013901</v>
      </c>
      <c r="R8898" s="211">
        <v>0.44687872631188252</v>
      </c>
      <c r="S8898" s="211">
        <v>0.35466915890898471</v>
      </c>
      <c r="T8898" s="211">
        <v>0.5648013056503588</v>
      </c>
      <c r="U8898" s="211">
        <v>0.38509908491494904</v>
      </c>
      <c r="V8898" s="211">
        <v>5.3917065412583037E-2</v>
      </c>
      <c r="W8898" s="211">
        <v>0.53690992824775841</v>
      </c>
      <c r="X8898" s="211">
        <v>0.33526343086053234</v>
      </c>
      <c r="Y8898" s="211">
        <v>0.76046355382987285</v>
      </c>
      <c r="Z8898" s="211">
        <v>0.14959317037591524</v>
      </c>
      <c r="AA8898" s="212">
        <v>0.11994642126972403</v>
      </c>
    </row>
    <row r="8899" spans="1:27" x14ac:dyDescent="0.35">
      <c r="A8899" s="210" t="s">
        <v>9575</v>
      </c>
      <c r="B8899" s="217">
        <v>121.43741294044443</v>
      </c>
      <c r="C8899" s="211">
        <v>6.8963492287876627E-2</v>
      </c>
      <c r="D8899" s="211">
        <v>0.12962870958628003</v>
      </c>
      <c r="E8899" s="211">
        <v>7.317657570503297E-2</v>
      </c>
      <c r="F8899" s="211">
        <v>9.022173064070603E-2</v>
      </c>
      <c r="G8899" s="211">
        <v>0.11500761376162114</v>
      </c>
      <c r="H8899" s="211">
        <v>0.1193064160903341</v>
      </c>
      <c r="I8899" s="211">
        <v>0.51490181391642453</v>
      </c>
      <c r="J8899" s="211">
        <v>0.41140517657283798</v>
      </c>
      <c r="K8899" s="211">
        <v>0.55005547292010781</v>
      </c>
      <c r="L8899" s="211">
        <v>0.27458181877339027</v>
      </c>
      <c r="M8899" s="211">
        <v>8.7972813782351653E-2</v>
      </c>
      <c r="N8899" s="211">
        <v>0.43815921340403524</v>
      </c>
      <c r="O8899" s="211">
        <v>0.53567156058826892</v>
      </c>
      <c r="P8899" s="211">
        <v>6.9532394403842124E-2</v>
      </c>
      <c r="Q8899" s="211">
        <v>8.3116279694663397E-2</v>
      </c>
      <c r="R8899" s="211">
        <v>0.47172339817803588</v>
      </c>
      <c r="S8899" s="211">
        <v>0.27351119961641096</v>
      </c>
      <c r="T8899" s="211">
        <v>0.53381759425947894</v>
      </c>
      <c r="U8899" s="211">
        <v>0.38638257098866718</v>
      </c>
      <c r="V8899" s="211">
        <v>9.6104884250287084E-2</v>
      </c>
      <c r="W8899" s="211">
        <v>0.55310460372852321</v>
      </c>
      <c r="X8899" s="211">
        <v>0.33990194513078015</v>
      </c>
      <c r="Y8899" s="211">
        <v>0.66775252981174382</v>
      </c>
      <c r="Z8899" s="211">
        <v>0.1403743491507585</v>
      </c>
      <c r="AA8899" s="212">
        <v>0.12040471126498921</v>
      </c>
    </row>
    <row r="8900" spans="1:27" x14ac:dyDescent="0.35">
      <c r="A8900" s="210" t="s">
        <v>9576</v>
      </c>
      <c r="B8900" s="217">
        <v>190.68187059798115</v>
      </c>
      <c r="C8900" s="211">
        <v>6.9566003344812999E-2</v>
      </c>
      <c r="D8900" s="211">
        <v>0.12384347820445563</v>
      </c>
      <c r="E8900" s="211">
        <v>7.6014895034342292E-2</v>
      </c>
      <c r="F8900" s="211">
        <v>0.1151248007328184</v>
      </c>
      <c r="G8900" s="211">
        <v>0.12371540299616726</v>
      </c>
      <c r="H8900" s="211">
        <v>0.122567503083511</v>
      </c>
      <c r="I8900" s="211">
        <v>0.43825946256217019</v>
      </c>
      <c r="J8900" s="211">
        <v>0.44594565958719928</v>
      </c>
      <c r="K8900" s="211">
        <v>0.61658835762636055</v>
      </c>
      <c r="L8900" s="211">
        <v>0.2659294536145615</v>
      </c>
      <c r="M8900" s="211">
        <v>0.1153847737523602</v>
      </c>
      <c r="N8900" s="211">
        <v>0.50490513016684302</v>
      </c>
      <c r="O8900" s="211">
        <v>0.71575411344399276</v>
      </c>
      <c r="P8900" s="211">
        <v>7.3814941016739702E-2</v>
      </c>
      <c r="Q8900" s="211">
        <v>7.8819308816542713E-2</v>
      </c>
      <c r="R8900" s="211">
        <v>0.42419210056094753</v>
      </c>
      <c r="S8900" s="211">
        <v>0.32668187021350503</v>
      </c>
      <c r="T8900" s="211">
        <v>0.48507373891153116</v>
      </c>
      <c r="U8900" s="211">
        <v>0.48109049466618536</v>
      </c>
      <c r="V8900" s="211">
        <v>0.15034622403894066</v>
      </c>
      <c r="W8900" s="211">
        <v>0.52242896491363977</v>
      </c>
      <c r="X8900" s="211">
        <v>0.34109284818781449</v>
      </c>
      <c r="Y8900" s="211">
        <v>0.61818454570892001</v>
      </c>
      <c r="Z8900" s="211">
        <v>0.14867473085472507</v>
      </c>
      <c r="AA8900" s="212">
        <v>0.11940714619684115</v>
      </c>
    </row>
    <row r="8901" spans="1:27" x14ac:dyDescent="0.35">
      <c r="A8901" s="210" t="s">
        <v>9577</v>
      </c>
      <c r="B8901" s="217">
        <v>128.88559102706157</v>
      </c>
      <c r="C8901" s="211">
        <v>5.9581638297990305E-2</v>
      </c>
      <c r="D8901" s="211">
        <v>0.12589480839585607</v>
      </c>
      <c r="E8901" s="211">
        <v>8.1845005926378847E-2</v>
      </c>
      <c r="F8901" s="211">
        <v>0.11122818395769841</v>
      </c>
      <c r="G8901" s="211">
        <v>0.11552746195475461</v>
      </c>
      <c r="H8901" s="211">
        <v>0.11208119008463396</v>
      </c>
      <c r="I8901" s="211">
        <v>0.51967353462647548</v>
      </c>
      <c r="J8901" s="211">
        <v>0.47695404174862477</v>
      </c>
      <c r="K8901" s="211">
        <v>0.59581206463816638</v>
      </c>
      <c r="L8901" s="211">
        <v>0.27763983439035067</v>
      </c>
      <c r="M8901" s="211">
        <v>8.9160168641600659E-2</v>
      </c>
      <c r="N8901" s="211">
        <v>0.42227360022827232</v>
      </c>
      <c r="O8901" s="211">
        <v>0.72828652451507736</v>
      </c>
      <c r="P8901" s="211">
        <v>6.4193794334507642E-2</v>
      </c>
      <c r="Q8901" s="211">
        <v>0.1241697472239956</v>
      </c>
      <c r="R8901" s="211">
        <v>0.49258733182027592</v>
      </c>
      <c r="S8901" s="211">
        <v>0.27358962124927622</v>
      </c>
      <c r="T8901" s="211">
        <v>0.54975172398164285</v>
      </c>
      <c r="U8901" s="211">
        <v>0.39809984614951649</v>
      </c>
      <c r="V8901" s="211">
        <v>9.7680501430075187E-2</v>
      </c>
      <c r="W8901" s="211">
        <v>0.53587547914551359</v>
      </c>
      <c r="X8901" s="211">
        <v>0.36189988794261252</v>
      </c>
      <c r="Y8901" s="211">
        <v>0.63050468736265797</v>
      </c>
      <c r="Z8901" s="211">
        <v>0.1479154636942295</v>
      </c>
      <c r="AA8901" s="212">
        <v>0.12027404865523242</v>
      </c>
    </row>
    <row r="8902" spans="1:27" x14ac:dyDescent="0.35">
      <c r="A8902" s="210" t="s">
        <v>9578</v>
      </c>
      <c r="B8902" s="217">
        <v>149.47338923708881</v>
      </c>
      <c r="C8902" s="211">
        <v>5.9311838983919368E-2</v>
      </c>
      <c r="D8902" s="211">
        <v>0.12691504420639349</v>
      </c>
      <c r="E8902" s="211">
        <v>7.7760291327798645E-2</v>
      </c>
      <c r="F8902" s="211">
        <v>0.11514304560050026</v>
      </c>
      <c r="G8902" s="211">
        <v>0.12607970783336347</v>
      </c>
      <c r="H8902" s="211">
        <v>0.11764317961772422</v>
      </c>
      <c r="I8902" s="211">
        <v>0.52132485993378497</v>
      </c>
      <c r="J8902" s="211">
        <v>0.41441012928454096</v>
      </c>
      <c r="K8902" s="211">
        <v>0.6489981796152593</v>
      </c>
      <c r="L8902" s="211">
        <v>0.27465816356367523</v>
      </c>
      <c r="M8902" s="211">
        <v>0.1050761394532915</v>
      </c>
      <c r="N8902" s="211">
        <v>0.4475102153893511</v>
      </c>
      <c r="O8902" s="211">
        <v>0.7113174062636558</v>
      </c>
      <c r="P8902" s="211">
        <v>6.9484029464411984E-2</v>
      </c>
      <c r="Q8902" s="211">
        <v>0.11734983360805726</v>
      </c>
      <c r="R8902" s="211">
        <v>0.40899235366620573</v>
      </c>
      <c r="S8902" s="211">
        <v>0.31204368163294482</v>
      </c>
      <c r="T8902" s="211">
        <v>0.53706879774545824</v>
      </c>
      <c r="U8902" s="211">
        <v>0.36180608562405203</v>
      </c>
      <c r="V8902" s="211">
        <v>8.5923032431635932E-2</v>
      </c>
      <c r="W8902" s="211">
        <v>0.52468925247267828</v>
      </c>
      <c r="X8902" s="211">
        <v>0.26326028210404434</v>
      </c>
      <c r="Y8902" s="211">
        <v>0.70374956979689485</v>
      </c>
      <c r="Z8902" s="211">
        <v>0.14313498253639825</v>
      </c>
      <c r="AA8902" s="212">
        <v>0.11256341810759096</v>
      </c>
    </row>
    <row r="8903" spans="1:27" x14ac:dyDescent="0.35">
      <c r="A8903" s="210" t="s">
        <v>9579</v>
      </c>
      <c r="B8903" s="217">
        <v>142.20697099717512</v>
      </c>
      <c r="C8903" s="211">
        <v>8.1701598121845451E-2</v>
      </c>
      <c r="D8903" s="211">
        <v>0.11861154889709162</v>
      </c>
      <c r="E8903" s="211">
        <v>7.4997892235990515E-2</v>
      </c>
      <c r="F8903" s="211">
        <v>9.973009653013104E-2</v>
      </c>
      <c r="G8903" s="211">
        <v>0.11942810401862608</v>
      </c>
      <c r="H8903" s="211">
        <v>0.11788006350426487</v>
      </c>
      <c r="I8903" s="211">
        <v>0.45845061218443145</v>
      </c>
      <c r="J8903" s="211">
        <v>0.43855925996763545</v>
      </c>
      <c r="K8903" s="211">
        <v>0.63374220442342422</v>
      </c>
      <c r="L8903" s="211">
        <v>0.27556738941941156</v>
      </c>
      <c r="M8903" s="211">
        <v>0.10998201110831607</v>
      </c>
      <c r="N8903" s="211">
        <v>0.35294975442213133</v>
      </c>
      <c r="O8903" s="211">
        <v>0.56904093908840914</v>
      </c>
      <c r="P8903" s="211">
        <v>6.8730008793242842E-2</v>
      </c>
      <c r="Q8903" s="211">
        <v>9.207791455919169E-2</v>
      </c>
      <c r="R8903" s="211">
        <v>0.43669926379900598</v>
      </c>
      <c r="S8903" s="211">
        <v>0.33680377276341739</v>
      </c>
      <c r="T8903" s="211">
        <v>0.58037666441405644</v>
      </c>
      <c r="U8903" s="211">
        <v>0.4104085588310068</v>
      </c>
      <c r="V8903" s="211">
        <v>0.1041730683702661</v>
      </c>
      <c r="W8903" s="211">
        <v>0.58052011007372251</v>
      </c>
      <c r="X8903" s="211">
        <v>0.3246384157058495</v>
      </c>
      <c r="Y8903" s="211">
        <v>0.60181797984325125</v>
      </c>
      <c r="Z8903" s="211">
        <v>0.14590434468484148</v>
      </c>
      <c r="AA8903" s="212">
        <v>0.11572607507212608</v>
      </c>
    </row>
    <row r="8904" spans="1:27" x14ac:dyDescent="0.35">
      <c r="A8904" s="210" t="s">
        <v>9580</v>
      </c>
      <c r="B8904" s="217">
        <v>172.86605741240916</v>
      </c>
      <c r="C8904" s="211">
        <v>7.0355728857589395E-2</v>
      </c>
      <c r="D8904" s="211">
        <v>0.12143543679057643</v>
      </c>
      <c r="E8904" s="211">
        <v>7.7751170876673936E-2</v>
      </c>
      <c r="F8904" s="211">
        <v>0.10149825574185647</v>
      </c>
      <c r="G8904" s="211">
        <v>0.12389689060958464</v>
      </c>
      <c r="H8904" s="211">
        <v>0.11807240148191091</v>
      </c>
      <c r="I8904" s="211">
        <v>0.49333141220861776</v>
      </c>
      <c r="J8904" s="211">
        <v>0.40256407101489783</v>
      </c>
      <c r="K8904" s="211">
        <v>0.59638278968415748</v>
      </c>
      <c r="L8904" s="211">
        <v>0.27073105467133834</v>
      </c>
      <c r="M8904" s="211">
        <v>0.1046735641897607</v>
      </c>
      <c r="N8904" s="211">
        <v>0.52049884190824591</v>
      </c>
      <c r="O8904" s="211">
        <v>0.64131324610595242</v>
      </c>
      <c r="P8904" s="211">
        <v>6.9071817987284817E-2</v>
      </c>
      <c r="Q8904" s="211">
        <v>0.14406071655760475</v>
      </c>
      <c r="R8904" s="211">
        <v>0.44138616328226976</v>
      </c>
      <c r="S8904" s="211">
        <v>0.32113160801535601</v>
      </c>
      <c r="T8904" s="211">
        <v>0.58874517629627854</v>
      </c>
      <c r="U8904" s="211">
        <v>0.42598715506431117</v>
      </c>
      <c r="V8904" s="211">
        <v>0.1449491638407901</v>
      </c>
      <c r="W8904" s="211">
        <v>0.57288569890995844</v>
      </c>
      <c r="X8904" s="211">
        <v>0.36072379717497571</v>
      </c>
      <c r="Y8904" s="211">
        <v>0.65306521221598335</v>
      </c>
      <c r="Z8904" s="211">
        <v>0.14888360125696784</v>
      </c>
      <c r="AA8904" s="212">
        <v>0.11764565075980829</v>
      </c>
    </row>
    <row r="8905" spans="1:27" x14ac:dyDescent="0.35">
      <c r="A8905" s="210" t="s">
        <v>9581</v>
      </c>
      <c r="B8905" s="217">
        <v>127.39735703432292</v>
      </c>
      <c r="C8905" s="211">
        <v>7.5696721602946604E-2</v>
      </c>
      <c r="D8905" s="211">
        <v>0.12068015769967289</v>
      </c>
      <c r="E8905" s="211">
        <v>7.077981812050009E-2</v>
      </c>
      <c r="F8905" s="211">
        <v>0.10549758520258896</v>
      </c>
      <c r="G8905" s="211">
        <v>0.12115836560005495</v>
      </c>
      <c r="H8905" s="211">
        <v>0.12888584125765112</v>
      </c>
      <c r="I8905" s="211">
        <v>0.44783841711114514</v>
      </c>
      <c r="J8905" s="211">
        <v>0.45627136528640261</v>
      </c>
      <c r="K8905" s="211">
        <v>0.5154356751090069</v>
      </c>
      <c r="L8905" s="211">
        <v>0.28034973395346674</v>
      </c>
      <c r="M8905" s="211">
        <v>0.10208686091923892</v>
      </c>
      <c r="N8905" s="211">
        <v>0.44006923395600001</v>
      </c>
      <c r="O8905" s="211">
        <v>0.71972087474634283</v>
      </c>
      <c r="P8905" s="211">
        <v>6.9489016063410236E-2</v>
      </c>
      <c r="Q8905" s="211">
        <v>6.7384168773956143E-2</v>
      </c>
      <c r="R8905" s="211">
        <v>0.42941378795263246</v>
      </c>
      <c r="S8905" s="211">
        <v>0.38864260280646279</v>
      </c>
      <c r="T8905" s="211">
        <v>0.55140941373522123</v>
      </c>
      <c r="U8905" s="211">
        <v>0.41065402525558381</v>
      </c>
      <c r="V8905" s="211">
        <v>9.2979506415917804E-2</v>
      </c>
      <c r="W8905" s="211">
        <v>0.57258269329564082</v>
      </c>
      <c r="X8905" s="211">
        <v>0.36161184043616057</v>
      </c>
      <c r="Y8905" s="211">
        <v>0.66089328633267908</v>
      </c>
      <c r="Z8905" s="211">
        <v>0.14802515202404906</v>
      </c>
      <c r="AA8905" s="212">
        <v>0.12074713581620598</v>
      </c>
    </row>
    <row r="8906" spans="1:27" x14ac:dyDescent="0.35">
      <c r="A8906" s="210" t="s">
        <v>9582</v>
      </c>
      <c r="B8906" s="217">
        <v>138.54254084159942</v>
      </c>
      <c r="C8906" s="211">
        <v>7.0805008730719848E-2</v>
      </c>
      <c r="D8906" s="211">
        <v>0.11728472360520092</v>
      </c>
      <c r="E8906" s="211">
        <v>8.3413464629986042E-2</v>
      </c>
      <c r="F8906" s="211">
        <v>0.11161972678811247</v>
      </c>
      <c r="G8906" s="211">
        <v>0.12523766476338985</v>
      </c>
      <c r="H8906" s="211">
        <v>0.10982312719959787</v>
      </c>
      <c r="I8906" s="211">
        <v>0.51349668663089554</v>
      </c>
      <c r="J8906" s="211">
        <v>0.46262208025939844</v>
      </c>
      <c r="K8906" s="211">
        <v>0.61877067971573385</v>
      </c>
      <c r="L8906" s="211">
        <v>0.27484776918166504</v>
      </c>
      <c r="M8906" s="211">
        <v>0.10492543061537979</v>
      </c>
      <c r="N8906" s="211">
        <v>0.58306558588347923</v>
      </c>
      <c r="O8906" s="211">
        <v>0.61869965552600525</v>
      </c>
      <c r="P8906" s="211">
        <v>6.4073475327113008E-2</v>
      </c>
      <c r="Q8906" s="211">
        <v>7.469090048787877E-2</v>
      </c>
      <c r="R8906" s="211">
        <v>0.430126941904664</v>
      </c>
      <c r="S8906" s="211">
        <v>0.33186159270060683</v>
      </c>
      <c r="T8906" s="211">
        <v>0.56157220845314937</v>
      </c>
      <c r="U8906" s="211">
        <v>0.37747328343629799</v>
      </c>
      <c r="V8906" s="211">
        <v>7.7819021934523322E-2</v>
      </c>
      <c r="W8906" s="211">
        <v>0.5680386696683245</v>
      </c>
      <c r="X8906" s="211">
        <v>0.31873292607303805</v>
      </c>
      <c r="Y8906" s="211">
        <v>0.7162906179944083</v>
      </c>
      <c r="Z8906" s="211">
        <v>0.14773684660547504</v>
      </c>
      <c r="AA8906" s="212">
        <v>0.11455288426135396</v>
      </c>
    </row>
    <row r="8907" spans="1:27" x14ac:dyDescent="0.35">
      <c r="A8907" s="210" t="s">
        <v>9583</v>
      </c>
      <c r="B8907" s="217">
        <v>127.31506206504309</v>
      </c>
      <c r="C8907" s="211">
        <v>6.5678580095620456E-2</v>
      </c>
      <c r="D8907" s="211">
        <v>0.11767866710694046</v>
      </c>
      <c r="E8907" s="211">
        <v>6.9616337195390773E-2</v>
      </c>
      <c r="F8907" s="211">
        <v>0.10525333843413387</v>
      </c>
      <c r="G8907" s="211">
        <v>0.11594572678985746</v>
      </c>
      <c r="H8907" s="211">
        <v>0.11032087765038245</v>
      </c>
      <c r="I8907" s="211">
        <v>0.53609361337128225</v>
      </c>
      <c r="J8907" s="211">
        <v>0.42804837095567971</v>
      </c>
      <c r="K8907" s="211">
        <v>0.59189468813058921</v>
      </c>
      <c r="L8907" s="211">
        <v>0.27655179291397913</v>
      </c>
      <c r="M8907" s="211">
        <v>9.8411432849701427E-2</v>
      </c>
      <c r="N8907" s="211">
        <v>0.37888655707438634</v>
      </c>
      <c r="O8907" s="211">
        <v>0.72725691057208508</v>
      </c>
      <c r="P8907" s="211">
        <v>6.6988863001946314E-2</v>
      </c>
      <c r="Q8907" s="211">
        <v>0.12145224649541388</v>
      </c>
      <c r="R8907" s="211">
        <v>0.46160514473212488</v>
      </c>
      <c r="S8907" s="211">
        <v>0.3396649954997476</v>
      </c>
      <c r="T8907" s="211">
        <v>0.56743115004007405</v>
      </c>
      <c r="U8907" s="211">
        <v>0.30566023170493317</v>
      </c>
      <c r="V8907" s="211">
        <v>0.1110907654567248</v>
      </c>
      <c r="W8907" s="211">
        <v>0.61416909481511239</v>
      </c>
      <c r="X8907" s="211">
        <v>0.40377305042970252</v>
      </c>
      <c r="Y8907" s="211">
        <v>0.62785784981001069</v>
      </c>
      <c r="Z8907" s="211">
        <v>0.14772868548369647</v>
      </c>
      <c r="AA8907" s="212">
        <v>0.11705771586410561</v>
      </c>
    </row>
    <row r="8908" spans="1:27" x14ac:dyDescent="0.35">
      <c r="A8908" s="210" t="s">
        <v>9584</v>
      </c>
      <c r="B8908" s="217">
        <v>122.54794740126194</v>
      </c>
      <c r="C8908" s="211">
        <v>8.3351943700093856E-2</v>
      </c>
      <c r="D8908" s="211">
        <v>0.12286039057426268</v>
      </c>
      <c r="E8908" s="211">
        <v>7.4802444856335082E-2</v>
      </c>
      <c r="F8908" s="211">
        <v>8.577275780136448E-2</v>
      </c>
      <c r="G8908" s="211">
        <v>0.118510942755698</v>
      </c>
      <c r="H8908" s="211">
        <v>0.11867729082785329</v>
      </c>
      <c r="I8908" s="211">
        <v>0.42839971526875109</v>
      </c>
      <c r="J8908" s="211">
        <v>0.44198944890744185</v>
      </c>
      <c r="K8908" s="211">
        <v>0.64876408875858216</v>
      </c>
      <c r="L8908" s="211">
        <v>0.28432621788780893</v>
      </c>
      <c r="M8908" s="211">
        <v>9.1683904597553115E-2</v>
      </c>
      <c r="N8908" s="211">
        <v>0.39794821140262659</v>
      </c>
      <c r="O8908" s="211">
        <v>0.7155573609168302</v>
      </c>
      <c r="P8908" s="211">
        <v>6.5928749129911868E-2</v>
      </c>
      <c r="Q8908" s="211">
        <v>7.0078175361613634E-2</v>
      </c>
      <c r="R8908" s="211">
        <v>0.44619737241130353</v>
      </c>
      <c r="S8908" s="211">
        <v>0.30577924741568185</v>
      </c>
      <c r="T8908" s="211">
        <v>0.48816982891756228</v>
      </c>
      <c r="U8908" s="211">
        <v>0.45453074399846621</v>
      </c>
      <c r="V8908" s="211">
        <v>7.6327647515263497E-2</v>
      </c>
      <c r="W8908" s="211">
        <v>0.60871380447798207</v>
      </c>
      <c r="X8908" s="211">
        <v>0.34067620381950858</v>
      </c>
      <c r="Y8908" s="211">
        <v>0.62557268182229642</v>
      </c>
      <c r="Z8908" s="211">
        <v>0.14079316895524713</v>
      </c>
      <c r="AA8908" s="212">
        <v>0.11867098443586348</v>
      </c>
    </row>
    <row r="8909" spans="1:27" x14ac:dyDescent="0.35">
      <c r="A8909" s="210" t="s">
        <v>9585</v>
      </c>
      <c r="B8909" s="217">
        <v>145.67692387579962</v>
      </c>
      <c r="C8909" s="211">
        <v>6.5523377458078971E-2</v>
      </c>
      <c r="D8909" s="211">
        <v>0.13272823681827425</v>
      </c>
      <c r="E8909" s="211">
        <v>8.0513936740255782E-2</v>
      </c>
      <c r="F8909" s="211">
        <v>8.0741471229594533E-2</v>
      </c>
      <c r="G8909" s="211">
        <v>0.12000862017045594</v>
      </c>
      <c r="H8909" s="211">
        <v>0.12236494469593096</v>
      </c>
      <c r="I8909" s="211">
        <v>0.41594192957623599</v>
      </c>
      <c r="J8909" s="211">
        <v>0.4916428636939858</v>
      </c>
      <c r="K8909" s="211">
        <v>0.6185053141475686</v>
      </c>
      <c r="L8909" s="211">
        <v>0.27471985691860129</v>
      </c>
      <c r="M8909" s="211">
        <v>0.10601933263545962</v>
      </c>
      <c r="N8909" s="211">
        <v>0.44672106047766735</v>
      </c>
      <c r="O8909" s="211">
        <v>0.7493079419255867</v>
      </c>
      <c r="P8909" s="211">
        <v>7.1112091966092222E-2</v>
      </c>
      <c r="Q8909" s="211">
        <v>6.8599506065211174E-2</v>
      </c>
      <c r="R8909" s="211">
        <v>0.41989931835165567</v>
      </c>
      <c r="S8909" s="211">
        <v>0.41785420473123497</v>
      </c>
      <c r="T8909" s="211">
        <v>0.59413464893860302</v>
      </c>
      <c r="U8909" s="211">
        <v>0.38944298904669977</v>
      </c>
      <c r="V8909" s="211">
        <v>0.11282311734940792</v>
      </c>
      <c r="W8909" s="211">
        <v>0.59640870701893478</v>
      </c>
      <c r="X8909" s="211">
        <v>0.33779851045344128</v>
      </c>
      <c r="Y8909" s="211">
        <v>0.62287375903898734</v>
      </c>
      <c r="Z8909" s="211">
        <v>0.1487030764418778</v>
      </c>
      <c r="AA8909" s="212">
        <v>0.12438011915863009</v>
      </c>
    </row>
    <row r="8910" spans="1:27" x14ac:dyDescent="0.35">
      <c r="A8910" s="210" t="s">
        <v>9586</v>
      </c>
      <c r="B8910" s="217">
        <v>173.54248976002452</v>
      </c>
      <c r="C8910" s="211">
        <v>6.4659248002911285E-2</v>
      </c>
      <c r="D8910" s="211">
        <v>0.1274853119105617</v>
      </c>
      <c r="E8910" s="211">
        <v>7.6919059902555251E-2</v>
      </c>
      <c r="F8910" s="211">
        <v>8.3607654163890779E-2</v>
      </c>
      <c r="G8910" s="211">
        <v>0.12238768501241648</v>
      </c>
      <c r="H8910" s="211">
        <v>0.1167589050853011</v>
      </c>
      <c r="I8910" s="211">
        <v>0.42936577628089112</v>
      </c>
      <c r="J8910" s="211">
        <v>0.4533106195588269</v>
      </c>
      <c r="K8910" s="211">
        <v>0.53346491859422596</v>
      </c>
      <c r="L8910" s="211">
        <v>0.27775035224655181</v>
      </c>
      <c r="M8910" s="211">
        <v>9.7241157132917325E-2</v>
      </c>
      <c r="N8910" s="211">
        <v>0.49240448015272265</v>
      </c>
      <c r="O8910" s="211">
        <v>0.63847746893210489</v>
      </c>
      <c r="P8910" s="211">
        <v>7.0329526863048469E-2</v>
      </c>
      <c r="Q8910" s="211">
        <v>0.10759433898190443</v>
      </c>
      <c r="R8910" s="211">
        <v>0.44240262771681527</v>
      </c>
      <c r="S8910" s="211">
        <v>0.32183771924698157</v>
      </c>
      <c r="T8910" s="211">
        <v>0.53635545173460319</v>
      </c>
      <c r="U8910" s="211">
        <v>0.48388522516028598</v>
      </c>
      <c r="V8910" s="211">
        <v>0.16205185726226412</v>
      </c>
      <c r="W8910" s="211">
        <v>0.61453515218383659</v>
      </c>
      <c r="X8910" s="211">
        <v>0.241413690007447</v>
      </c>
      <c r="Y8910" s="211">
        <v>0.63732041444614329</v>
      </c>
      <c r="Z8910" s="211">
        <v>0.14637672707057403</v>
      </c>
      <c r="AA8910" s="212">
        <v>0.11679984470533253</v>
      </c>
    </row>
    <row r="8911" spans="1:27" x14ac:dyDescent="0.35">
      <c r="A8911" s="210" t="s">
        <v>9587</v>
      </c>
      <c r="B8911" s="217">
        <v>114.34285602607252</v>
      </c>
      <c r="C8911" s="211">
        <v>6.0388237340416082E-2</v>
      </c>
      <c r="D8911" s="211">
        <v>0.12321993285082744</v>
      </c>
      <c r="E8911" s="211">
        <v>8.0015828632826372E-2</v>
      </c>
      <c r="F8911" s="211">
        <v>9.9214280859454412E-2</v>
      </c>
      <c r="G8911" s="211">
        <v>0.1222464570845665</v>
      </c>
      <c r="H8911" s="211">
        <v>0.10410711901085909</v>
      </c>
      <c r="I8911" s="211">
        <v>0.43830556813212723</v>
      </c>
      <c r="J8911" s="211">
        <v>0.47824200211654133</v>
      </c>
      <c r="K8911" s="211">
        <v>0.60380077762340301</v>
      </c>
      <c r="L8911" s="211">
        <v>0.27530349832427503</v>
      </c>
      <c r="M8911" s="211">
        <v>9.4933007811569672E-2</v>
      </c>
      <c r="N8911" s="211">
        <v>0.43886255881323966</v>
      </c>
      <c r="O8911" s="211">
        <v>0.6268817632555731</v>
      </c>
      <c r="P8911" s="211">
        <v>6.7261978509673692E-2</v>
      </c>
      <c r="Q8911" s="211">
        <v>9.9363770965504181E-2</v>
      </c>
      <c r="R8911" s="211">
        <v>0.40435284510838188</v>
      </c>
      <c r="S8911" s="211">
        <v>0.32206348296025478</v>
      </c>
      <c r="T8911" s="211">
        <v>0.54892903101446955</v>
      </c>
      <c r="U8911" s="211">
        <v>0.33461487842532295</v>
      </c>
      <c r="V8911" s="211">
        <v>6.3129392166164949E-2</v>
      </c>
      <c r="W8911" s="211">
        <v>0.56536656257044859</v>
      </c>
      <c r="X8911" s="211">
        <v>0.40564092262510426</v>
      </c>
      <c r="Y8911" s="211">
        <v>0.67916193403428204</v>
      </c>
      <c r="Z8911" s="211">
        <v>0.13929718216517903</v>
      </c>
      <c r="AA8911" s="212">
        <v>0.11895752103629643</v>
      </c>
    </row>
    <row r="8912" spans="1:27" x14ac:dyDescent="0.35">
      <c r="A8912" s="210" t="s">
        <v>9588</v>
      </c>
      <c r="B8912" s="217">
        <v>121.84958233786755</v>
      </c>
      <c r="C8912" s="211">
        <v>6.1701017434958531E-2</v>
      </c>
      <c r="D8912" s="211">
        <v>0.12755152852072354</v>
      </c>
      <c r="E8912" s="211">
        <v>8.4935127544624178E-2</v>
      </c>
      <c r="F8912" s="211">
        <v>0.10584846417163568</v>
      </c>
      <c r="G8912" s="211">
        <v>0.11781241097138109</v>
      </c>
      <c r="H8912" s="211">
        <v>0.11840994336875629</v>
      </c>
      <c r="I8912" s="211">
        <v>0.48557929129906841</v>
      </c>
      <c r="J8912" s="211">
        <v>0.43073236886718463</v>
      </c>
      <c r="K8912" s="211">
        <v>0.57375275397656256</v>
      </c>
      <c r="L8912" s="211">
        <v>0.2686161125496101</v>
      </c>
      <c r="M8912" s="211">
        <v>8.1608280774716518E-2</v>
      </c>
      <c r="N8912" s="211">
        <v>0.46723419313135006</v>
      </c>
      <c r="O8912" s="211">
        <v>0.74019293556181409</v>
      </c>
      <c r="P8912" s="211">
        <v>6.6077250489083639E-2</v>
      </c>
      <c r="Q8912" s="211">
        <v>4.1914424358543298E-2</v>
      </c>
      <c r="R8912" s="211">
        <v>0.40126131364044282</v>
      </c>
      <c r="S8912" s="211">
        <v>0.30467536226343583</v>
      </c>
      <c r="T8912" s="211">
        <v>0.58250154098924123</v>
      </c>
      <c r="U8912" s="211">
        <v>0.36295385611505143</v>
      </c>
      <c r="V8912" s="211">
        <v>9.7021325267456479E-2</v>
      </c>
      <c r="W8912" s="211">
        <v>0.57863711850782074</v>
      </c>
      <c r="X8912" s="211">
        <v>0.27956843229969963</v>
      </c>
      <c r="Y8912" s="211">
        <v>0.63953560184111413</v>
      </c>
      <c r="Z8912" s="211">
        <v>0.14922366376181448</v>
      </c>
      <c r="AA8912" s="212">
        <v>0.12254739653379565</v>
      </c>
    </row>
    <row r="8913" spans="1:27" x14ac:dyDescent="0.35">
      <c r="A8913" s="210" t="s">
        <v>9589</v>
      </c>
      <c r="B8913" s="217">
        <v>118.28252781341058</v>
      </c>
      <c r="C8913" s="211">
        <v>7.0900533887962691E-2</v>
      </c>
      <c r="D8913" s="211">
        <v>0.12325677878599267</v>
      </c>
      <c r="E8913" s="211">
        <v>7.8182349051597155E-2</v>
      </c>
      <c r="F8913" s="211">
        <v>9.8184334084159025E-2</v>
      </c>
      <c r="G8913" s="211">
        <v>0.11872062137467485</v>
      </c>
      <c r="H8913" s="211">
        <v>0.12074406922271586</v>
      </c>
      <c r="I8913" s="211">
        <v>0.50522641544266633</v>
      </c>
      <c r="J8913" s="211">
        <v>0.41929691411856085</v>
      </c>
      <c r="K8913" s="211">
        <v>0.62333706981952208</v>
      </c>
      <c r="L8913" s="211">
        <v>0.26831711025055344</v>
      </c>
      <c r="M8913" s="211">
        <v>7.7670911247983462E-2</v>
      </c>
      <c r="N8913" s="211">
        <v>0.37308935267839383</v>
      </c>
      <c r="O8913" s="211">
        <v>0.64086184986075978</v>
      </c>
      <c r="P8913" s="211">
        <v>6.9977557278861846E-2</v>
      </c>
      <c r="Q8913" s="211">
        <v>0.14427382764080351</v>
      </c>
      <c r="R8913" s="211">
        <v>0.45517483340587472</v>
      </c>
      <c r="S8913" s="211">
        <v>0.33146737744212235</v>
      </c>
      <c r="T8913" s="211">
        <v>0.55936246186368332</v>
      </c>
      <c r="U8913" s="211">
        <v>0.45660100936450976</v>
      </c>
      <c r="V8913" s="211">
        <v>6.0038447927949545E-2</v>
      </c>
      <c r="W8913" s="211">
        <v>0.50538633157341029</v>
      </c>
      <c r="X8913" s="211">
        <v>0.34712410293692453</v>
      </c>
      <c r="Y8913" s="211">
        <v>0.59578587541570094</v>
      </c>
      <c r="Z8913" s="211">
        <v>0.14820374517682222</v>
      </c>
      <c r="AA8913" s="212">
        <v>0.11777992921201813</v>
      </c>
    </row>
    <row r="8914" spans="1:27" x14ac:dyDescent="0.35">
      <c r="A8914" s="210" t="s">
        <v>9590</v>
      </c>
      <c r="B8914" s="217">
        <v>174.30681977466566</v>
      </c>
      <c r="C8914" s="211">
        <v>8.1108155858136702E-2</v>
      </c>
      <c r="D8914" s="211">
        <v>0.12224106709262202</v>
      </c>
      <c r="E8914" s="211">
        <v>8.4203706232391373E-2</v>
      </c>
      <c r="F8914" s="211">
        <v>8.2660793648479794E-2</v>
      </c>
      <c r="G8914" s="211">
        <v>0.12438625795805935</v>
      </c>
      <c r="H8914" s="211">
        <v>0.12307520585297407</v>
      </c>
      <c r="I8914" s="211">
        <v>0.49038680334419682</v>
      </c>
      <c r="J8914" s="211">
        <v>0.40395028095356694</v>
      </c>
      <c r="K8914" s="211">
        <v>0.63893922195133668</v>
      </c>
      <c r="L8914" s="211">
        <v>0.27317926069167792</v>
      </c>
      <c r="M8914" s="211">
        <v>9.7522689080712072E-2</v>
      </c>
      <c r="N8914" s="211">
        <v>0.49360964374449701</v>
      </c>
      <c r="O8914" s="211">
        <v>0.59475638295629496</v>
      </c>
      <c r="P8914" s="211">
        <v>7.1835719724199415E-2</v>
      </c>
      <c r="Q8914" s="211">
        <v>6.890996122347974E-2</v>
      </c>
      <c r="R8914" s="211">
        <v>0.47541545388308271</v>
      </c>
      <c r="S8914" s="211">
        <v>0.28924521562469813</v>
      </c>
      <c r="T8914" s="211">
        <v>0.48814924276305355</v>
      </c>
      <c r="U8914" s="211">
        <v>0.39783469549759309</v>
      </c>
      <c r="V8914" s="211">
        <v>0.13686813119540236</v>
      </c>
      <c r="W8914" s="211">
        <v>0.53438491309439362</v>
      </c>
      <c r="X8914" s="211">
        <v>0.2903659092419445</v>
      </c>
      <c r="Y8914" s="211">
        <v>0.6932084044447967</v>
      </c>
      <c r="Z8914" s="211">
        <v>0.14710233973401904</v>
      </c>
      <c r="AA8914" s="212">
        <v>0.11397139394585433</v>
      </c>
    </row>
    <row r="8915" spans="1:27" x14ac:dyDescent="0.35">
      <c r="A8915" s="210" t="s">
        <v>9591</v>
      </c>
      <c r="B8915" s="217">
        <v>126.28215009216558</v>
      </c>
      <c r="C8915" s="211">
        <v>5.6185068831679494E-2</v>
      </c>
      <c r="D8915" s="211">
        <v>0.1313849304875635</v>
      </c>
      <c r="E8915" s="211">
        <v>7.583146363851237E-2</v>
      </c>
      <c r="F8915" s="211">
        <v>0.10846121090333596</v>
      </c>
      <c r="G8915" s="211">
        <v>0.11881293872636126</v>
      </c>
      <c r="H8915" s="211">
        <v>0.11215958315113789</v>
      </c>
      <c r="I8915" s="211">
        <v>0.41388758626550431</v>
      </c>
      <c r="J8915" s="211">
        <v>0.46974425522401619</v>
      </c>
      <c r="K8915" s="211">
        <v>0.61921349313526053</v>
      </c>
      <c r="L8915" s="211">
        <v>0.27558431965591751</v>
      </c>
      <c r="M8915" s="211">
        <v>8.5430509480983061E-2</v>
      </c>
      <c r="N8915" s="211">
        <v>0.35322325577060038</v>
      </c>
      <c r="O8915" s="211">
        <v>0.72160475796904422</v>
      </c>
      <c r="P8915" s="211">
        <v>6.2407852037557082E-2</v>
      </c>
      <c r="Q8915" s="211">
        <v>5.5057929585400706E-2</v>
      </c>
      <c r="R8915" s="211">
        <v>0.42318784039270751</v>
      </c>
      <c r="S8915" s="211">
        <v>0.36221211871201681</v>
      </c>
      <c r="T8915" s="211">
        <v>0.58078425745599238</v>
      </c>
      <c r="U8915" s="211">
        <v>0.35487696486859499</v>
      </c>
      <c r="V8915" s="211">
        <v>0.13205452925879713</v>
      </c>
      <c r="W8915" s="211">
        <v>0.58435396080811186</v>
      </c>
      <c r="X8915" s="211">
        <v>0.30050179953085304</v>
      </c>
      <c r="Y8915" s="211">
        <v>0.74704967820077728</v>
      </c>
      <c r="Z8915" s="211">
        <v>0.14359518085548223</v>
      </c>
      <c r="AA8915" s="212">
        <v>0.12524334402106951</v>
      </c>
    </row>
    <row r="8916" spans="1:27" x14ac:dyDescent="0.35">
      <c r="A8916" s="210" t="s">
        <v>9592</v>
      </c>
      <c r="B8916" s="217">
        <v>115.80347476015388</v>
      </c>
      <c r="C8916" s="211">
        <v>6.983066680847716E-2</v>
      </c>
      <c r="D8916" s="211">
        <v>0.12549489633241501</v>
      </c>
      <c r="E8916" s="211">
        <v>6.7090363966405928E-2</v>
      </c>
      <c r="F8916" s="211">
        <v>0.10321797879118741</v>
      </c>
      <c r="G8916" s="211">
        <v>0.12356904082069334</v>
      </c>
      <c r="H8916" s="211">
        <v>0.11854772852715725</v>
      </c>
      <c r="I8916" s="211">
        <v>0.51879106613203507</v>
      </c>
      <c r="J8916" s="211">
        <v>0.48176275174645805</v>
      </c>
      <c r="K8916" s="211">
        <v>0.50730675851246054</v>
      </c>
      <c r="L8916" s="211">
        <v>0.27305962158541491</v>
      </c>
      <c r="M8916" s="211">
        <v>9.7821677390109288E-2</v>
      </c>
      <c r="N8916" s="211">
        <v>0.45337221466433597</v>
      </c>
      <c r="O8916" s="211">
        <v>0.68242951596427914</v>
      </c>
      <c r="P8916" s="211">
        <v>7.1229905221306525E-2</v>
      </c>
      <c r="Q8916" s="211">
        <v>4.3710484816884845E-2</v>
      </c>
      <c r="R8916" s="211">
        <v>0.44069014610441215</v>
      </c>
      <c r="S8916" s="211">
        <v>0.30488714615262813</v>
      </c>
      <c r="T8916" s="211">
        <v>0.4853629185527405</v>
      </c>
      <c r="U8916" s="211">
        <v>0.4277108240840044</v>
      </c>
      <c r="V8916" s="211">
        <v>7.7100798525949282E-2</v>
      </c>
      <c r="W8916" s="211">
        <v>0.54676522059723864</v>
      </c>
      <c r="X8916" s="211">
        <v>0.27622406909790376</v>
      </c>
      <c r="Y8916" s="211">
        <v>0.71215686561077907</v>
      </c>
      <c r="Z8916" s="211">
        <v>0.13936280566430839</v>
      </c>
      <c r="AA8916" s="212">
        <v>0.1239782641552853</v>
      </c>
    </row>
    <row r="8917" spans="1:27" x14ac:dyDescent="0.35">
      <c r="A8917" s="210" t="s">
        <v>9593</v>
      </c>
      <c r="B8917" s="217">
        <v>134.24332587648186</v>
      </c>
      <c r="C8917" s="211">
        <v>6.2650490824758348E-2</v>
      </c>
      <c r="D8917" s="211">
        <v>0.12003427672366096</v>
      </c>
      <c r="E8917" s="211">
        <v>6.9318081246835861E-2</v>
      </c>
      <c r="F8917" s="211">
        <v>8.1216487995990697E-2</v>
      </c>
      <c r="G8917" s="211">
        <v>0.12195851862842197</v>
      </c>
      <c r="H8917" s="211">
        <v>0.10759872609699724</v>
      </c>
      <c r="I8917" s="211">
        <v>0.4275180718429834</v>
      </c>
      <c r="J8917" s="211">
        <v>0.45771592720223087</v>
      </c>
      <c r="K8917" s="211">
        <v>0.60577287743774944</v>
      </c>
      <c r="L8917" s="211">
        <v>0.27922576558428858</v>
      </c>
      <c r="M8917" s="211">
        <v>0.10410309303892765</v>
      </c>
      <c r="N8917" s="211">
        <v>0.58353002529577858</v>
      </c>
      <c r="O8917" s="211">
        <v>0.65054660318685587</v>
      </c>
      <c r="P8917" s="211">
        <v>6.6580300321901376E-2</v>
      </c>
      <c r="Q8917" s="211">
        <v>0.11689695537934025</v>
      </c>
      <c r="R8917" s="211">
        <v>0.44981682652607013</v>
      </c>
      <c r="S8917" s="211">
        <v>0.32160970770844244</v>
      </c>
      <c r="T8917" s="211">
        <v>0.5345905145590214</v>
      </c>
      <c r="U8917" s="211">
        <v>0.38498817404747659</v>
      </c>
      <c r="V8917" s="211">
        <v>9.4356890045434794E-2</v>
      </c>
      <c r="W8917" s="211">
        <v>0.55969298791470523</v>
      </c>
      <c r="X8917" s="211">
        <v>0.35110983615010349</v>
      </c>
      <c r="Y8917" s="211">
        <v>0.66926435679951035</v>
      </c>
      <c r="Z8917" s="211">
        <v>0.14358578748448092</v>
      </c>
      <c r="AA8917" s="212">
        <v>0.11941275345268323</v>
      </c>
    </row>
    <row r="8918" spans="1:27" x14ac:dyDescent="0.35">
      <c r="A8918" s="210" t="s">
        <v>9594</v>
      </c>
      <c r="B8918" s="217">
        <v>150.36750299627604</v>
      </c>
      <c r="C8918" s="211">
        <v>6.7948963027455178E-2</v>
      </c>
      <c r="D8918" s="211">
        <v>0.1272570277507622</v>
      </c>
      <c r="E8918" s="211">
        <v>8.5211507879035336E-2</v>
      </c>
      <c r="F8918" s="211">
        <v>9.6338972341411672E-2</v>
      </c>
      <c r="G8918" s="211">
        <v>0.11768105880583143</v>
      </c>
      <c r="H8918" s="211">
        <v>0.11391598324130892</v>
      </c>
      <c r="I8918" s="211">
        <v>0.48005734428216645</v>
      </c>
      <c r="J8918" s="211">
        <v>0.48938190253329966</v>
      </c>
      <c r="K8918" s="211">
        <v>0.53813841756613279</v>
      </c>
      <c r="L8918" s="211">
        <v>0.27110331439620411</v>
      </c>
      <c r="M8918" s="211">
        <v>0.10087576282370708</v>
      </c>
      <c r="N8918" s="211">
        <v>0.49803542679895413</v>
      </c>
      <c r="O8918" s="211">
        <v>0.54569717837964615</v>
      </c>
      <c r="P8918" s="211">
        <v>6.8936940207174557E-2</v>
      </c>
      <c r="Q8918" s="211">
        <v>8.3688423760904587E-2</v>
      </c>
      <c r="R8918" s="211">
        <v>0.40619620500111014</v>
      </c>
      <c r="S8918" s="211">
        <v>0.34818896024239804</v>
      </c>
      <c r="T8918" s="211">
        <v>0.58788268429008217</v>
      </c>
      <c r="U8918" s="211">
        <v>0.44813636400805246</v>
      </c>
      <c r="V8918" s="211">
        <v>0.11076909101059908</v>
      </c>
      <c r="W8918" s="211">
        <v>0.55118723465076203</v>
      </c>
      <c r="X8918" s="211">
        <v>0.31912151923336163</v>
      </c>
      <c r="Y8918" s="211">
        <v>0.60145149565315525</v>
      </c>
      <c r="Z8918" s="211">
        <v>0.14855906866576163</v>
      </c>
      <c r="AA8918" s="212">
        <v>0.11437154890763852</v>
      </c>
    </row>
    <row r="8919" spans="1:27" x14ac:dyDescent="0.35">
      <c r="A8919" s="210" t="s">
        <v>9595</v>
      </c>
      <c r="B8919" s="217">
        <v>157.81739039930665</v>
      </c>
      <c r="C8919" s="211">
        <v>7.4466657954865151E-2</v>
      </c>
      <c r="D8919" s="211">
        <v>0.12317248409112412</v>
      </c>
      <c r="E8919" s="211">
        <v>7.1585800698010696E-2</v>
      </c>
      <c r="F8919" s="211">
        <v>9.3765606896246578E-2</v>
      </c>
      <c r="G8919" s="211">
        <v>0.12135381291090404</v>
      </c>
      <c r="H8919" s="211">
        <v>0.11262788797542143</v>
      </c>
      <c r="I8919" s="211">
        <v>0.44492305886615907</v>
      </c>
      <c r="J8919" s="211">
        <v>0.41704548166685224</v>
      </c>
      <c r="K8919" s="211">
        <v>0.58856377781118385</v>
      </c>
      <c r="L8919" s="211">
        <v>0.27252573875623265</v>
      </c>
      <c r="M8919" s="211">
        <v>0.1049784694682976</v>
      </c>
      <c r="N8919" s="211">
        <v>0.40612043278077548</v>
      </c>
      <c r="O8919" s="211">
        <v>0.68348639546473022</v>
      </c>
      <c r="P8919" s="211">
        <v>6.9712654797224563E-2</v>
      </c>
      <c r="Q8919" s="211">
        <v>5.3315503292792013E-2</v>
      </c>
      <c r="R8919" s="211">
        <v>0.44804495778607373</v>
      </c>
      <c r="S8919" s="211">
        <v>0.29031474471888097</v>
      </c>
      <c r="T8919" s="211">
        <v>0.54669820188899398</v>
      </c>
      <c r="U8919" s="211">
        <v>0.53601701758894471</v>
      </c>
      <c r="V8919" s="211">
        <v>9.8125998599816397E-2</v>
      </c>
      <c r="W8919" s="211">
        <v>0.54967943251151641</v>
      </c>
      <c r="X8919" s="211">
        <v>0.30446337918455169</v>
      </c>
      <c r="Y8919" s="211">
        <v>0.59971772311785487</v>
      </c>
      <c r="Z8919" s="211">
        <v>0.14584506171651435</v>
      </c>
      <c r="AA8919" s="212">
        <v>0.11139126627320005</v>
      </c>
    </row>
    <row r="8920" spans="1:27" x14ac:dyDescent="0.35">
      <c r="A8920" s="210" t="s">
        <v>9596</v>
      </c>
      <c r="B8920" s="217">
        <v>160.68471777753473</v>
      </c>
      <c r="C8920" s="211">
        <v>5.4680687503987788E-2</v>
      </c>
      <c r="D8920" s="211">
        <v>0.13061566020905147</v>
      </c>
      <c r="E8920" s="211">
        <v>8.6592624587995104E-2</v>
      </c>
      <c r="F8920" s="211">
        <v>0.10329260895681333</v>
      </c>
      <c r="G8920" s="211">
        <v>0.11377733188014849</v>
      </c>
      <c r="H8920" s="211">
        <v>0.12172625164987</v>
      </c>
      <c r="I8920" s="211">
        <v>0.45812490766332498</v>
      </c>
      <c r="J8920" s="211">
        <v>0.44919369762349159</v>
      </c>
      <c r="K8920" s="211">
        <v>0.63911844109124294</v>
      </c>
      <c r="L8920" s="211">
        <v>0.277221610017864</v>
      </c>
      <c r="M8920" s="211">
        <v>0.10251064669703813</v>
      </c>
      <c r="N8920" s="211">
        <v>0.38091161226672587</v>
      </c>
      <c r="O8920" s="211">
        <v>0.73785392055042087</v>
      </c>
      <c r="P8920" s="211">
        <v>7.1677270782907351E-2</v>
      </c>
      <c r="Q8920" s="211">
        <v>0.10480450175908979</v>
      </c>
      <c r="R8920" s="211">
        <v>0.45216986468433978</v>
      </c>
      <c r="S8920" s="211">
        <v>0.32753295880503186</v>
      </c>
      <c r="T8920" s="211">
        <v>0.5253922057402306</v>
      </c>
      <c r="U8920" s="211">
        <v>0.38586524147176715</v>
      </c>
      <c r="V8920" s="211">
        <v>0.14901874194898529</v>
      </c>
      <c r="W8920" s="211">
        <v>0.52748182551855394</v>
      </c>
      <c r="X8920" s="211">
        <v>0.35619540774759878</v>
      </c>
      <c r="Y8920" s="211">
        <v>0.66330903436756128</v>
      </c>
      <c r="Z8920" s="211">
        <v>0.14962708294387764</v>
      </c>
      <c r="AA8920" s="212">
        <v>0.12420436123257735</v>
      </c>
    </row>
    <row r="8921" spans="1:27" x14ac:dyDescent="0.35">
      <c r="A8921" s="210" t="s">
        <v>9597</v>
      </c>
      <c r="B8921" s="217">
        <v>130.94516412513153</v>
      </c>
      <c r="C8921" s="211">
        <v>5.9140650293564787E-2</v>
      </c>
      <c r="D8921" s="211">
        <v>0.12195960988056388</v>
      </c>
      <c r="E8921" s="211">
        <v>7.3632244140122455E-2</v>
      </c>
      <c r="F8921" s="211">
        <v>0.10452246075061299</v>
      </c>
      <c r="G8921" s="211">
        <v>0.12507173054913107</v>
      </c>
      <c r="H8921" s="211">
        <v>0.123077721926777</v>
      </c>
      <c r="I8921" s="211">
        <v>0.49699847564955102</v>
      </c>
      <c r="J8921" s="211">
        <v>0.41075059748426457</v>
      </c>
      <c r="K8921" s="211">
        <v>0.63465615003324827</v>
      </c>
      <c r="L8921" s="211">
        <v>0.27211894134181741</v>
      </c>
      <c r="M8921" s="211">
        <v>9.1359394949805467E-2</v>
      </c>
      <c r="N8921" s="211">
        <v>0.43180561080224356</v>
      </c>
      <c r="O8921" s="211">
        <v>0.73854172491475933</v>
      </c>
      <c r="P8921" s="211">
        <v>6.3581970010999508E-2</v>
      </c>
      <c r="Q8921" s="211">
        <v>0.10320666531547636</v>
      </c>
      <c r="R8921" s="211">
        <v>0.46950173465349626</v>
      </c>
      <c r="S8921" s="211">
        <v>0.29516068458308481</v>
      </c>
      <c r="T8921" s="211">
        <v>0.62060170049071228</v>
      </c>
      <c r="U8921" s="211">
        <v>0.36896976013959054</v>
      </c>
      <c r="V8921" s="211">
        <v>0.12751561544512402</v>
      </c>
      <c r="W8921" s="211">
        <v>0.58175848173231193</v>
      </c>
      <c r="X8921" s="211">
        <v>0.36548311858535226</v>
      </c>
      <c r="Y8921" s="211">
        <v>0.50593596163604071</v>
      </c>
      <c r="Z8921" s="211">
        <v>0.14877121579605587</v>
      </c>
      <c r="AA8921" s="212">
        <v>0.1172863447677522</v>
      </c>
    </row>
    <row r="8922" spans="1:27" x14ac:dyDescent="0.35">
      <c r="A8922" s="210" t="s">
        <v>9598</v>
      </c>
      <c r="B8922" s="217">
        <v>138.70018157124176</v>
      </c>
      <c r="C8922" s="211">
        <v>7.0414925262508643E-2</v>
      </c>
      <c r="D8922" s="211">
        <v>0.12772539806843852</v>
      </c>
      <c r="E8922" s="211">
        <v>8.8150645686935161E-2</v>
      </c>
      <c r="F8922" s="211">
        <v>0.10918157533868011</v>
      </c>
      <c r="G8922" s="211">
        <v>0.12002558658633436</v>
      </c>
      <c r="H8922" s="211">
        <v>0.12353442788070937</v>
      </c>
      <c r="I8922" s="211">
        <v>0.5235808312852821</v>
      </c>
      <c r="J8922" s="211">
        <v>0.46039687921657713</v>
      </c>
      <c r="K8922" s="211">
        <v>0.62578415482342775</v>
      </c>
      <c r="L8922" s="211">
        <v>0.27329604935360274</v>
      </c>
      <c r="M8922" s="211">
        <v>8.296869145741724E-2</v>
      </c>
      <c r="N8922" s="211">
        <v>0.54006563405847163</v>
      </c>
      <c r="O8922" s="211">
        <v>0.71673500137754065</v>
      </c>
      <c r="P8922" s="211">
        <v>6.355196704380843E-2</v>
      </c>
      <c r="Q8922" s="211">
        <v>8.5813191046678367E-2</v>
      </c>
      <c r="R8922" s="211">
        <v>0.42482161628505133</v>
      </c>
      <c r="S8922" s="211">
        <v>0.33302384523553347</v>
      </c>
      <c r="T8922" s="211">
        <v>0.55603410423104049</v>
      </c>
      <c r="U8922" s="211">
        <v>0.46552745287321451</v>
      </c>
      <c r="V8922" s="211">
        <v>8.4414043633636943E-2</v>
      </c>
      <c r="W8922" s="211">
        <v>0.54806301289276882</v>
      </c>
      <c r="X8922" s="211">
        <v>0.31311413352311157</v>
      </c>
      <c r="Y8922" s="211">
        <v>0.6994886658557451</v>
      </c>
      <c r="Z8922" s="211">
        <v>0.14220574536738365</v>
      </c>
      <c r="AA8922" s="212">
        <v>0.119950897720389</v>
      </c>
    </row>
    <row r="8923" spans="1:27" x14ac:dyDescent="0.35">
      <c r="A8923" s="210" t="s">
        <v>9599</v>
      </c>
      <c r="B8923" s="217">
        <v>141.77117078885726</v>
      </c>
      <c r="C8923" s="211">
        <v>6.3817492459516151E-2</v>
      </c>
      <c r="D8923" s="211">
        <v>0.13348800396584037</v>
      </c>
      <c r="E8923" s="211">
        <v>7.6744731943021685E-2</v>
      </c>
      <c r="F8923" s="211">
        <v>0.10340060519264632</v>
      </c>
      <c r="G8923" s="211">
        <v>0.12478584507598083</v>
      </c>
      <c r="H8923" s="211">
        <v>0.11318437763210849</v>
      </c>
      <c r="I8923" s="211">
        <v>0.49842911589077865</v>
      </c>
      <c r="J8923" s="211">
        <v>0.48094920362061777</v>
      </c>
      <c r="K8923" s="211">
        <v>0.53430656487275763</v>
      </c>
      <c r="L8923" s="211">
        <v>0.27873749134410675</v>
      </c>
      <c r="M8923" s="211">
        <v>9.228535193080098E-2</v>
      </c>
      <c r="N8923" s="211">
        <v>0.40651407862950983</v>
      </c>
      <c r="O8923" s="211">
        <v>0.66214366471776565</v>
      </c>
      <c r="P8923" s="211">
        <v>6.9646571211243014E-2</v>
      </c>
      <c r="Q8923" s="211">
        <v>8.9607566661610474E-2</v>
      </c>
      <c r="R8923" s="211">
        <v>0.46881745726112001</v>
      </c>
      <c r="S8923" s="211">
        <v>0.39146613973466038</v>
      </c>
      <c r="T8923" s="211">
        <v>0.56506626248516045</v>
      </c>
      <c r="U8923" s="211">
        <v>0.41319653068762141</v>
      </c>
      <c r="V8923" s="211">
        <v>0.1315328352186067</v>
      </c>
      <c r="W8923" s="211">
        <v>0.52252847227575394</v>
      </c>
      <c r="X8923" s="211">
        <v>0.3620428803092941</v>
      </c>
      <c r="Y8923" s="211">
        <v>0.69193074228121287</v>
      </c>
      <c r="Z8923" s="211">
        <v>0.14929795012243219</v>
      </c>
      <c r="AA8923" s="212">
        <v>0.12300780890964297</v>
      </c>
    </row>
    <row r="8924" spans="1:27" x14ac:dyDescent="0.35">
      <c r="A8924" s="210" t="s">
        <v>9600</v>
      </c>
      <c r="B8924" s="217">
        <v>162.6245485963864</v>
      </c>
      <c r="C8924" s="211">
        <v>7.4398322813823248E-2</v>
      </c>
      <c r="D8924" s="211">
        <v>0.13182026815669221</v>
      </c>
      <c r="E8924" s="211">
        <v>8.3672736783487564E-2</v>
      </c>
      <c r="F8924" s="211">
        <v>8.2966100699394724E-2</v>
      </c>
      <c r="G8924" s="211">
        <v>0.12540891558875653</v>
      </c>
      <c r="H8924" s="211">
        <v>0.10529076555460269</v>
      </c>
      <c r="I8924" s="211">
        <v>0.46244347613958137</v>
      </c>
      <c r="J8924" s="211">
        <v>0.44943467673963639</v>
      </c>
      <c r="K8924" s="211">
        <v>0.60584254776544721</v>
      </c>
      <c r="L8924" s="211">
        <v>0.2754820645407085</v>
      </c>
      <c r="M8924" s="211">
        <v>0.10954385866480529</v>
      </c>
      <c r="N8924" s="211">
        <v>0.53150054426293791</v>
      </c>
      <c r="O8924" s="211">
        <v>0.67447803373909587</v>
      </c>
      <c r="P8924" s="211">
        <v>6.6263017528104151E-2</v>
      </c>
      <c r="Q8924" s="211">
        <v>8.522159094081605E-2</v>
      </c>
      <c r="R8924" s="211">
        <v>0.46157066912716077</v>
      </c>
      <c r="S8924" s="211">
        <v>0.33638910164174252</v>
      </c>
      <c r="T8924" s="211">
        <v>0.62122500070814113</v>
      </c>
      <c r="U8924" s="211">
        <v>0.37699172266318959</v>
      </c>
      <c r="V8924" s="211">
        <v>0.13468938737212632</v>
      </c>
      <c r="W8924" s="211">
        <v>0.60186970818548691</v>
      </c>
      <c r="X8924" s="211">
        <v>0.26183100485353539</v>
      </c>
      <c r="Y8924" s="211">
        <v>0.58236327065862359</v>
      </c>
      <c r="Z8924" s="211">
        <v>0.14487061755864664</v>
      </c>
      <c r="AA8924" s="212">
        <v>0.1154167037033237</v>
      </c>
    </row>
    <row r="8925" spans="1:27" x14ac:dyDescent="0.35">
      <c r="A8925" s="210" t="s">
        <v>9601</v>
      </c>
      <c r="B8925" s="217">
        <v>127.18769703900826</v>
      </c>
      <c r="C8925" s="211">
        <v>5.9894026203401493E-2</v>
      </c>
      <c r="D8925" s="211">
        <v>0.12173458179386523</v>
      </c>
      <c r="E8925" s="211">
        <v>7.6453090157512907E-2</v>
      </c>
      <c r="F8925" s="211">
        <v>9.2376221915155071E-2</v>
      </c>
      <c r="G8925" s="211">
        <v>0.12132431682106559</v>
      </c>
      <c r="H8925" s="211">
        <v>0.12945892822991262</v>
      </c>
      <c r="I8925" s="211">
        <v>0.53030484408077372</v>
      </c>
      <c r="J8925" s="211">
        <v>0.43480298726647959</v>
      </c>
      <c r="K8925" s="211">
        <v>0.56164368932844966</v>
      </c>
      <c r="L8925" s="211">
        <v>0.28050610724626313</v>
      </c>
      <c r="M8925" s="211">
        <v>9.9314380578179762E-2</v>
      </c>
      <c r="N8925" s="211">
        <v>0.38948945766545484</v>
      </c>
      <c r="O8925" s="211">
        <v>0.73528664181091496</v>
      </c>
      <c r="P8925" s="211">
        <v>6.5642827051055924E-2</v>
      </c>
      <c r="Q8925" s="211">
        <v>6.0661489724846501E-2</v>
      </c>
      <c r="R8925" s="211">
        <v>0.44329924935021586</v>
      </c>
      <c r="S8925" s="211">
        <v>0.32611905356411902</v>
      </c>
      <c r="T8925" s="211">
        <v>0.50319121267959466</v>
      </c>
      <c r="U8925" s="211">
        <v>0.31895932443109809</v>
      </c>
      <c r="V8925" s="211">
        <v>0.15031502888431694</v>
      </c>
      <c r="W8925" s="211">
        <v>0.60156549264250225</v>
      </c>
      <c r="X8925" s="211">
        <v>0.31360988950271695</v>
      </c>
      <c r="Y8925" s="211">
        <v>0.62119068017947487</v>
      </c>
      <c r="Z8925" s="211">
        <v>0.14597690732667071</v>
      </c>
      <c r="AA8925" s="212">
        <v>0.1225460381838054</v>
      </c>
    </row>
    <row r="8926" spans="1:27" x14ac:dyDescent="0.35">
      <c r="A8926" s="210" t="s">
        <v>9602</v>
      </c>
      <c r="B8926" s="217">
        <v>150.54424568950515</v>
      </c>
      <c r="C8926" s="211">
        <v>6.7495407429417287E-2</v>
      </c>
      <c r="D8926" s="211">
        <v>0.119496954099157</v>
      </c>
      <c r="E8926" s="211">
        <v>7.8505388721079164E-2</v>
      </c>
      <c r="F8926" s="211">
        <v>0.11788839455383771</v>
      </c>
      <c r="G8926" s="211">
        <v>0.12152848248724971</v>
      </c>
      <c r="H8926" s="211">
        <v>0.1101919504701321</v>
      </c>
      <c r="I8926" s="211">
        <v>0.50526496606018056</v>
      </c>
      <c r="J8926" s="211">
        <v>0.45214861598850054</v>
      </c>
      <c r="K8926" s="211">
        <v>0.6129568377134802</v>
      </c>
      <c r="L8926" s="211">
        <v>0.27689181982874339</v>
      </c>
      <c r="M8926" s="211">
        <v>9.0328663853753821E-2</v>
      </c>
      <c r="N8926" s="211">
        <v>0.4907870382233539</v>
      </c>
      <c r="O8926" s="211">
        <v>0.59342665732146038</v>
      </c>
      <c r="P8926" s="211">
        <v>7.2302233711684261E-2</v>
      </c>
      <c r="Q8926" s="211">
        <v>7.9415772706290355E-2</v>
      </c>
      <c r="R8926" s="211">
        <v>0.39844736392174573</v>
      </c>
      <c r="S8926" s="211">
        <v>0.36329130117639286</v>
      </c>
      <c r="T8926" s="211">
        <v>0.50448429406594342</v>
      </c>
      <c r="U8926" s="211">
        <v>0.42767231063113342</v>
      </c>
      <c r="V8926" s="211">
        <v>0.13796321881421916</v>
      </c>
      <c r="W8926" s="211">
        <v>0.50125763455139494</v>
      </c>
      <c r="X8926" s="211">
        <v>0.36017249246771527</v>
      </c>
      <c r="Y8926" s="211">
        <v>0.60353797066101333</v>
      </c>
      <c r="Z8926" s="211">
        <v>0.14751044920762743</v>
      </c>
      <c r="AA8926" s="212">
        <v>0.11960980381677914</v>
      </c>
    </row>
    <row r="8927" spans="1:27" x14ac:dyDescent="0.35">
      <c r="A8927" s="210" t="s">
        <v>9603</v>
      </c>
      <c r="B8927" s="217">
        <v>126.27830213464334</v>
      </c>
      <c r="C8927" s="211">
        <v>6.3695433797892276E-2</v>
      </c>
      <c r="D8927" s="211">
        <v>0.11595204479800546</v>
      </c>
      <c r="E8927" s="211">
        <v>7.6594204763732077E-2</v>
      </c>
      <c r="F8927" s="211">
        <v>8.0495587805784877E-2</v>
      </c>
      <c r="G8927" s="211">
        <v>0.11940128249418118</v>
      </c>
      <c r="H8927" s="211">
        <v>0.11661327793234294</v>
      </c>
      <c r="I8927" s="211">
        <v>0.4377950585971021</v>
      </c>
      <c r="J8927" s="211">
        <v>0.47522844424069483</v>
      </c>
      <c r="K8927" s="211">
        <v>0.61345487481964067</v>
      </c>
      <c r="L8927" s="211">
        <v>0.27371903629695293</v>
      </c>
      <c r="M8927" s="211">
        <v>9.1216149549931527E-2</v>
      </c>
      <c r="N8927" s="211">
        <v>0.57429343249517095</v>
      </c>
      <c r="O8927" s="211">
        <v>0.71275343968131666</v>
      </c>
      <c r="P8927" s="211">
        <v>7.0094157441654856E-2</v>
      </c>
      <c r="Q8927" s="211">
        <v>9.9595632222707453E-2</v>
      </c>
      <c r="R8927" s="211">
        <v>0.41738770188871277</v>
      </c>
      <c r="S8927" s="211">
        <v>0.27900860474423378</v>
      </c>
      <c r="T8927" s="211">
        <v>0.51094683007818364</v>
      </c>
      <c r="U8927" s="211">
        <v>0.390220896617821</v>
      </c>
      <c r="V8927" s="211">
        <v>7.6388190352210172E-2</v>
      </c>
      <c r="W8927" s="211">
        <v>0.52521546605918212</v>
      </c>
      <c r="X8927" s="211">
        <v>0.26911890359294255</v>
      </c>
      <c r="Y8927" s="211">
        <v>0.62593095471707816</v>
      </c>
      <c r="Z8927" s="211">
        <v>0.14660326462073939</v>
      </c>
      <c r="AA8927" s="212">
        <v>0.12032921876705731</v>
      </c>
    </row>
    <row r="8928" spans="1:27" x14ac:dyDescent="0.35">
      <c r="A8928" s="210" t="s">
        <v>9604</v>
      </c>
      <c r="B8928" s="217">
        <v>120.27416182307763</v>
      </c>
      <c r="C8928" s="211">
        <v>5.8142773986349677E-2</v>
      </c>
      <c r="D8928" s="211">
        <v>0.12124735443161551</v>
      </c>
      <c r="E8928" s="211">
        <v>8.1466649628269841E-2</v>
      </c>
      <c r="F8928" s="211">
        <v>0.10672704901563827</v>
      </c>
      <c r="G8928" s="211">
        <v>0.12342077632803587</v>
      </c>
      <c r="H8928" s="211">
        <v>0.11946878544172007</v>
      </c>
      <c r="I8928" s="211">
        <v>0.41854541187036826</v>
      </c>
      <c r="J8928" s="211">
        <v>0.47903667993796722</v>
      </c>
      <c r="K8928" s="211">
        <v>0.64650223592471079</v>
      </c>
      <c r="L8928" s="211">
        <v>0.27768101732052952</v>
      </c>
      <c r="M8928" s="211">
        <v>8.3226580866924027E-2</v>
      </c>
      <c r="N8928" s="211">
        <v>0.49784073596019957</v>
      </c>
      <c r="O8928" s="211">
        <v>0.59715006372114554</v>
      </c>
      <c r="P8928" s="211">
        <v>6.5482080595425735E-2</v>
      </c>
      <c r="Q8928" s="211">
        <v>6.4152360714963025E-2</v>
      </c>
      <c r="R8928" s="211">
        <v>0.42843342536289325</v>
      </c>
      <c r="S8928" s="211">
        <v>0.38171517197878546</v>
      </c>
      <c r="T8928" s="211">
        <v>0.50854936099928494</v>
      </c>
      <c r="U8928" s="211">
        <v>0.45065885048628029</v>
      </c>
      <c r="V8928" s="211">
        <v>7.9585997677971504E-2</v>
      </c>
      <c r="W8928" s="211">
        <v>0.54272115552633404</v>
      </c>
      <c r="X8928" s="211">
        <v>0.38005193629207351</v>
      </c>
      <c r="Y8928" s="211">
        <v>0.66517564302271992</v>
      </c>
      <c r="Z8928" s="211">
        <v>0.14987237411844045</v>
      </c>
      <c r="AA8928" s="212">
        <v>0.12267501705350271</v>
      </c>
    </row>
    <row r="8929" spans="1:27" x14ac:dyDescent="0.35">
      <c r="A8929" s="210" t="s">
        <v>9605</v>
      </c>
      <c r="B8929" s="217">
        <v>125.31682685365912</v>
      </c>
      <c r="C8929" s="211">
        <v>5.2014027747397891E-2</v>
      </c>
      <c r="D8929" s="211">
        <v>0.13409941098909775</v>
      </c>
      <c r="E8929" s="211">
        <v>7.8711102417861098E-2</v>
      </c>
      <c r="F8929" s="211">
        <v>7.6403975295895959E-2</v>
      </c>
      <c r="G8929" s="211">
        <v>0.12400038388325557</v>
      </c>
      <c r="H8929" s="211">
        <v>0.11919173316212774</v>
      </c>
      <c r="I8929" s="211">
        <v>0.46539746158656192</v>
      </c>
      <c r="J8929" s="211">
        <v>0.41792974707566699</v>
      </c>
      <c r="K8929" s="211">
        <v>0.59883169796035918</v>
      </c>
      <c r="L8929" s="211">
        <v>0.27701535792396892</v>
      </c>
      <c r="M8929" s="211">
        <v>9.3425199456003305E-2</v>
      </c>
      <c r="N8929" s="211">
        <v>0.5688244006645411</v>
      </c>
      <c r="O8929" s="211">
        <v>0.58681435614121769</v>
      </c>
      <c r="P8929" s="211">
        <v>6.6806950912782923E-2</v>
      </c>
      <c r="Q8929" s="211">
        <v>5.6776973150783741E-2</v>
      </c>
      <c r="R8929" s="211">
        <v>0.41033675008205273</v>
      </c>
      <c r="S8929" s="211">
        <v>0.34903274419094066</v>
      </c>
      <c r="T8929" s="211">
        <v>0.55197429416547894</v>
      </c>
      <c r="U8929" s="211">
        <v>0.32585282735625987</v>
      </c>
      <c r="V8929" s="211">
        <v>9.5396777607931985E-2</v>
      </c>
      <c r="W8929" s="211">
        <v>0.59287948471186391</v>
      </c>
      <c r="X8929" s="211">
        <v>0.26233941992748422</v>
      </c>
      <c r="Y8929" s="211">
        <v>0.6430102911086204</v>
      </c>
      <c r="Z8929" s="211">
        <v>0.14769725530794736</v>
      </c>
      <c r="AA8929" s="212">
        <v>0.11810385240064179</v>
      </c>
    </row>
    <row r="8930" spans="1:27" x14ac:dyDescent="0.35">
      <c r="A8930" s="210" t="s">
        <v>9606</v>
      </c>
      <c r="B8930" s="217">
        <v>165.998494560865</v>
      </c>
      <c r="C8930" s="211">
        <v>5.572345666466838E-2</v>
      </c>
      <c r="D8930" s="211">
        <v>0.11492776756319233</v>
      </c>
      <c r="E8930" s="211">
        <v>8.3618395958484817E-2</v>
      </c>
      <c r="F8930" s="211">
        <v>9.3376447691988329E-2</v>
      </c>
      <c r="G8930" s="211">
        <v>0.12018804515018945</v>
      </c>
      <c r="H8930" s="211">
        <v>0.12284370861312387</v>
      </c>
      <c r="I8930" s="211">
        <v>0.51552126521809327</v>
      </c>
      <c r="J8930" s="211">
        <v>0.48320107644456844</v>
      </c>
      <c r="K8930" s="211">
        <v>0.53102211005534938</v>
      </c>
      <c r="L8930" s="211">
        <v>0.2736127370506577</v>
      </c>
      <c r="M8930" s="211">
        <v>0.1155113134426318</v>
      </c>
      <c r="N8930" s="211">
        <v>0.38768867964911208</v>
      </c>
      <c r="O8930" s="211">
        <v>0.67447765809329407</v>
      </c>
      <c r="P8930" s="211">
        <v>6.4746131621399292E-2</v>
      </c>
      <c r="Q8930" s="211">
        <v>6.789411864432375E-2</v>
      </c>
      <c r="R8930" s="211">
        <v>0.43831385223885289</v>
      </c>
      <c r="S8930" s="211">
        <v>0.31208456531275774</v>
      </c>
      <c r="T8930" s="211">
        <v>0.57821061457232825</v>
      </c>
      <c r="U8930" s="211">
        <v>0.38617970824402603</v>
      </c>
      <c r="V8930" s="211">
        <v>0.1581473887454567</v>
      </c>
      <c r="W8930" s="211">
        <v>0.52632853234179877</v>
      </c>
      <c r="X8930" s="211">
        <v>0.31230775618419115</v>
      </c>
      <c r="Y8930" s="211">
        <v>0.71839090493501068</v>
      </c>
      <c r="Z8930" s="211">
        <v>0.1406934662867832</v>
      </c>
      <c r="AA8930" s="212">
        <v>0.11486720369874748</v>
      </c>
    </row>
    <row r="8931" spans="1:27" x14ac:dyDescent="0.35">
      <c r="A8931" s="210" t="s">
        <v>9607</v>
      </c>
      <c r="B8931" s="217">
        <v>151.19949534927426</v>
      </c>
      <c r="C8931" s="211">
        <v>8.0768258354979805E-2</v>
      </c>
      <c r="D8931" s="211">
        <v>0.11751314883486819</v>
      </c>
      <c r="E8931" s="211">
        <v>7.3531035476469025E-2</v>
      </c>
      <c r="F8931" s="211">
        <v>0.11341413856898121</v>
      </c>
      <c r="G8931" s="211">
        <v>0.11995904972178704</v>
      </c>
      <c r="H8931" s="211">
        <v>0.11699757153724878</v>
      </c>
      <c r="I8931" s="211">
        <v>0.43967617356433575</v>
      </c>
      <c r="J8931" s="211">
        <v>0.41045568053126658</v>
      </c>
      <c r="K8931" s="211">
        <v>0.63805329561022761</v>
      </c>
      <c r="L8931" s="211">
        <v>0.27643642430051507</v>
      </c>
      <c r="M8931" s="211">
        <v>0.11314157677352477</v>
      </c>
      <c r="N8931" s="211">
        <v>0.43995759534411916</v>
      </c>
      <c r="O8931" s="211">
        <v>0.73516531470381263</v>
      </c>
      <c r="P8931" s="211">
        <v>7.0397204270514754E-2</v>
      </c>
      <c r="Q8931" s="211">
        <v>8.2464358879613162E-2</v>
      </c>
      <c r="R8931" s="211">
        <v>0.40747439538730623</v>
      </c>
      <c r="S8931" s="211">
        <v>0.40928344219071411</v>
      </c>
      <c r="T8931" s="211">
        <v>0.53467505451242925</v>
      </c>
      <c r="U8931" s="211">
        <v>0.36942174833180719</v>
      </c>
      <c r="V8931" s="211">
        <v>0.13655348558938599</v>
      </c>
      <c r="W8931" s="211">
        <v>0.55588281666872663</v>
      </c>
      <c r="X8931" s="211">
        <v>0.40388204396135408</v>
      </c>
      <c r="Y8931" s="211">
        <v>0.63631363766913784</v>
      </c>
      <c r="Z8931" s="211">
        <v>0.13959861945769086</v>
      </c>
      <c r="AA8931" s="212">
        <v>0.123992697110076</v>
      </c>
    </row>
    <row r="8932" spans="1:27" x14ac:dyDescent="0.35">
      <c r="A8932" s="210" t="s">
        <v>9608</v>
      </c>
      <c r="B8932" s="217">
        <v>142.14586053701717</v>
      </c>
      <c r="C8932" s="211">
        <v>5.8327223644461988E-2</v>
      </c>
      <c r="D8932" s="211">
        <v>0.13212723663292261</v>
      </c>
      <c r="E8932" s="211">
        <v>8.6896448189044129E-2</v>
      </c>
      <c r="F8932" s="211">
        <v>0.10838610827716558</v>
      </c>
      <c r="G8932" s="211">
        <v>0.12579036503040431</v>
      </c>
      <c r="H8932" s="211">
        <v>0.12078095206074461</v>
      </c>
      <c r="I8932" s="211">
        <v>0.45765405075526761</v>
      </c>
      <c r="J8932" s="211">
        <v>0.42944229129996186</v>
      </c>
      <c r="K8932" s="211">
        <v>0.61880589650747231</v>
      </c>
      <c r="L8932" s="211">
        <v>0.26991668695958743</v>
      </c>
      <c r="M8932" s="211">
        <v>0.10011244070161458</v>
      </c>
      <c r="N8932" s="211">
        <v>0.50488178249186266</v>
      </c>
      <c r="O8932" s="211">
        <v>0.69703513859005461</v>
      </c>
      <c r="P8932" s="211">
        <v>7.0318390877856435E-2</v>
      </c>
      <c r="Q8932" s="211">
        <v>9.5546101524862828E-2</v>
      </c>
      <c r="R8932" s="211">
        <v>0.44181569226958933</v>
      </c>
      <c r="S8932" s="211">
        <v>0.30609649910219666</v>
      </c>
      <c r="T8932" s="211">
        <v>0.54353668658948484</v>
      </c>
      <c r="U8932" s="211">
        <v>0.49606941363020818</v>
      </c>
      <c r="V8932" s="211">
        <v>8.5746517397328664E-2</v>
      </c>
      <c r="W8932" s="211">
        <v>0.58000814135132472</v>
      </c>
      <c r="X8932" s="211">
        <v>0.24000420261607219</v>
      </c>
      <c r="Y8932" s="211">
        <v>0.64667305179289958</v>
      </c>
      <c r="Z8932" s="211">
        <v>0.14510412582137039</v>
      </c>
      <c r="AA8932" s="212">
        <v>0.12588235740063913</v>
      </c>
    </row>
    <row r="8933" spans="1:27" x14ac:dyDescent="0.35">
      <c r="A8933" s="210" t="s">
        <v>9609</v>
      </c>
      <c r="B8933" s="217">
        <v>136.38987344152437</v>
      </c>
      <c r="C8933" s="211">
        <v>5.5361992141061585E-2</v>
      </c>
      <c r="D8933" s="211">
        <v>0.12706701625933481</v>
      </c>
      <c r="E8933" s="211">
        <v>7.8790227691311165E-2</v>
      </c>
      <c r="F8933" s="211">
        <v>7.8335095146455952E-2</v>
      </c>
      <c r="G8933" s="211">
        <v>0.1168037346788228</v>
      </c>
      <c r="H8933" s="211">
        <v>0.11828626017284764</v>
      </c>
      <c r="I8933" s="211">
        <v>0.52019338304218421</v>
      </c>
      <c r="J8933" s="211">
        <v>0.45134713629749496</v>
      </c>
      <c r="K8933" s="211">
        <v>0.64619419457420912</v>
      </c>
      <c r="L8933" s="211">
        <v>0.27810594033712316</v>
      </c>
      <c r="M8933" s="211">
        <v>9.7122186624430507E-2</v>
      </c>
      <c r="N8933" s="211">
        <v>0.39255641849596468</v>
      </c>
      <c r="O8933" s="211">
        <v>0.64009947743801132</v>
      </c>
      <c r="P8933" s="211">
        <v>7.2722141225132514E-2</v>
      </c>
      <c r="Q8933" s="211">
        <v>9.0621485768356755E-2</v>
      </c>
      <c r="R8933" s="211">
        <v>0.44157978485376292</v>
      </c>
      <c r="S8933" s="211">
        <v>0.2548351636203261</v>
      </c>
      <c r="T8933" s="211">
        <v>0.48488974554827091</v>
      </c>
      <c r="U8933" s="211">
        <v>0.39734048510858588</v>
      </c>
      <c r="V8933" s="211">
        <v>9.2959576529385551E-2</v>
      </c>
      <c r="W8933" s="211">
        <v>0.50672269371963674</v>
      </c>
      <c r="X8933" s="211">
        <v>0.30946464544747238</v>
      </c>
      <c r="Y8933" s="211">
        <v>0.66142462241631095</v>
      </c>
      <c r="Z8933" s="211">
        <v>0.14697383710722431</v>
      </c>
      <c r="AA8933" s="212">
        <v>0.1195573075093192</v>
      </c>
    </row>
    <row r="8934" spans="1:27" x14ac:dyDescent="0.35">
      <c r="A8934" s="210" t="s">
        <v>9610</v>
      </c>
      <c r="B8934" s="217">
        <v>145.54943294448071</v>
      </c>
      <c r="C8934" s="211">
        <v>7.9520912433490368E-2</v>
      </c>
      <c r="D8934" s="211">
        <v>0.12070555517535971</v>
      </c>
      <c r="E8934" s="211">
        <v>7.8674937889120083E-2</v>
      </c>
      <c r="F8934" s="211">
        <v>0.10949333863692315</v>
      </c>
      <c r="G8934" s="211">
        <v>0.12267953662149354</v>
      </c>
      <c r="H8934" s="211">
        <v>0.12070351298741938</v>
      </c>
      <c r="I8934" s="211">
        <v>0.46254656650242332</v>
      </c>
      <c r="J8934" s="211">
        <v>0.47138608411584565</v>
      </c>
      <c r="K8934" s="211">
        <v>0.59274629235992593</v>
      </c>
      <c r="L8934" s="211">
        <v>0.27879048673879808</v>
      </c>
      <c r="M8934" s="211">
        <v>7.8820928727234646E-2</v>
      </c>
      <c r="N8934" s="211">
        <v>0.42215676149458276</v>
      </c>
      <c r="O8934" s="211">
        <v>0.71397689287142974</v>
      </c>
      <c r="P8934" s="211">
        <v>7.0025743992218475E-2</v>
      </c>
      <c r="Q8934" s="211">
        <v>6.1389655614633984E-2</v>
      </c>
      <c r="R8934" s="211">
        <v>0.45773478611973173</v>
      </c>
      <c r="S8934" s="211">
        <v>0.29160287463350276</v>
      </c>
      <c r="T8934" s="211">
        <v>0.51978281888864963</v>
      </c>
      <c r="U8934" s="211">
        <v>0.44941134201410105</v>
      </c>
      <c r="V8934" s="211">
        <v>0.12897416973582307</v>
      </c>
      <c r="W8934" s="211">
        <v>0.54909850313240827</v>
      </c>
      <c r="X8934" s="211">
        <v>0.41972114062450594</v>
      </c>
      <c r="Y8934" s="211">
        <v>0.57870208347311047</v>
      </c>
      <c r="Z8934" s="211">
        <v>0.14110976427910379</v>
      </c>
      <c r="AA8934" s="212">
        <v>0.11547805978283086</v>
      </c>
    </row>
    <row r="8935" spans="1:27" x14ac:dyDescent="0.35">
      <c r="A8935" s="210" t="s">
        <v>9611</v>
      </c>
      <c r="B8935" s="217">
        <v>133.13545410370367</v>
      </c>
      <c r="C8935" s="211">
        <v>6.3545615414679762E-2</v>
      </c>
      <c r="D8935" s="211">
        <v>0.12799560318136721</v>
      </c>
      <c r="E8935" s="211">
        <v>7.5306058151949934E-2</v>
      </c>
      <c r="F8935" s="211">
        <v>7.9136065964406227E-2</v>
      </c>
      <c r="G8935" s="211">
        <v>0.12587712936952219</v>
      </c>
      <c r="H8935" s="211">
        <v>0.10970143718002914</v>
      </c>
      <c r="I8935" s="211">
        <v>0.49562102551705978</v>
      </c>
      <c r="J8935" s="211">
        <v>0.40578116806297604</v>
      </c>
      <c r="K8935" s="211">
        <v>0.57709486254123044</v>
      </c>
      <c r="L8935" s="211">
        <v>0.27128271533540338</v>
      </c>
      <c r="M8935" s="211">
        <v>0.11348649736148597</v>
      </c>
      <c r="N8935" s="211">
        <v>0.4968396003324474</v>
      </c>
      <c r="O8935" s="211">
        <v>0.6075644734014316</v>
      </c>
      <c r="P8935" s="211">
        <v>6.7761041055615784E-2</v>
      </c>
      <c r="Q8935" s="211">
        <v>0.10456328268184492</v>
      </c>
      <c r="R8935" s="211">
        <v>0.44041464590494783</v>
      </c>
      <c r="S8935" s="211">
        <v>0.29632620573008733</v>
      </c>
      <c r="T8935" s="211">
        <v>0.60064645457482346</v>
      </c>
      <c r="U8935" s="211">
        <v>0.40672022272202896</v>
      </c>
      <c r="V8935" s="211">
        <v>6.4053856264585041E-2</v>
      </c>
      <c r="W8935" s="211">
        <v>0.61134676569973911</v>
      </c>
      <c r="X8935" s="211">
        <v>0.30753727646904111</v>
      </c>
      <c r="Y8935" s="211">
        <v>0.61876414421771808</v>
      </c>
      <c r="Z8935" s="211">
        <v>0.14917495960056537</v>
      </c>
      <c r="AA8935" s="212">
        <v>0.11317002771310496</v>
      </c>
    </row>
    <row r="8936" spans="1:27" x14ac:dyDescent="0.35">
      <c r="A8936" s="210" t="s">
        <v>9612</v>
      </c>
      <c r="B8936" s="217">
        <v>115.389141383443</v>
      </c>
      <c r="C8936" s="211">
        <v>5.5788766459199397E-2</v>
      </c>
      <c r="D8936" s="211">
        <v>0.12099193541130185</v>
      </c>
      <c r="E8936" s="211">
        <v>8.1898687635557146E-2</v>
      </c>
      <c r="F8936" s="211">
        <v>0.10907366398699277</v>
      </c>
      <c r="G8936" s="211">
        <v>0.11373741251773263</v>
      </c>
      <c r="H8936" s="211">
        <v>0.12204917290968317</v>
      </c>
      <c r="I8936" s="211">
        <v>0.5042923441881989</v>
      </c>
      <c r="J8936" s="211">
        <v>0.45351594277962637</v>
      </c>
      <c r="K8936" s="211">
        <v>0.61132037560896668</v>
      </c>
      <c r="L8936" s="211">
        <v>0.28008670848211398</v>
      </c>
      <c r="M8936" s="211">
        <v>9.9671210586015496E-2</v>
      </c>
      <c r="N8936" s="211">
        <v>0.37665760505380858</v>
      </c>
      <c r="O8936" s="211">
        <v>0.6500859917227485</v>
      </c>
      <c r="P8936" s="211">
        <v>6.1634397751107559E-2</v>
      </c>
      <c r="Q8936" s="211">
        <v>4.9901088601159486E-2</v>
      </c>
      <c r="R8936" s="211">
        <v>0.44215813651068453</v>
      </c>
      <c r="S8936" s="211">
        <v>0.28058890877741111</v>
      </c>
      <c r="T8936" s="211">
        <v>0.62125806324502153</v>
      </c>
      <c r="U8936" s="211">
        <v>0.43656856431927837</v>
      </c>
      <c r="V8936" s="211">
        <v>8.0027809688260981E-2</v>
      </c>
      <c r="W8936" s="211">
        <v>0.59876474464783125</v>
      </c>
      <c r="X8936" s="211">
        <v>0.36058709577054215</v>
      </c>
      <c r="Y8936" s="211">
        <v>0.67141561643208747</v>
      </c>
      <c r="Z8936" s="211">
        <v>0.14511750186592878</v>
      </c>
      <c r="AA8936" s="212">
        <v>0.12714098258171896</v>
      </c>
    </row>
    <row r="8937" spans="1:27" x14ac:dyDescent="0.35">
      <c r="A8937" s="210" t="s">
        <v>9613</v>
      </c>
      <c r="B8937" s="217">
        <v>105.79311598107363</v>
      </c>
      <c r="C8937" s="211">
        <v>7.3200407413340482E-2</v>
      </c>
      <c r="D8937" s="211">
        <v>0.12095118541513319</v>
      </c>
      <c r="E8937" s="211">
        <v>7.484410247517688E-2</v>
      </c>
      <c r="F8937" s="211">
        <v>9.5205455996404828E-2</v>
      </c>
      <c r="G8937" s="211">
        <v>0.11737611579342701</v>
      </c>
      <c r="H8937" s="211">
        <v>0.10805757717243689</v>
      </c>
      <c r="I8937" s="211">
        <v>0.49156198317989408</v>
      </c>
      <c r="J8937" s="211">
        <v>0.43696479335137384</v>
      </c>
      <c r="K8937" s="211">
        <v>0.58798130483239119</v>
      </c>
      <c r="L8937" s="211">
        <v>0.28287317085511104</v>
      </c>
      <c r="M8937" s="211">
        <v>8.5974320950468502E-2</v>
      </c>
      <c r="N8937" s="211">
        <v>0.38824638902158193</v>
      </c>
      <c r="O8937" s="211">
        <v>0.64437999286055681</v>
      </c>
      <c r="P8937" s="211">
        <v>6.3592980057823198E-2</v>
      </c>
      <c r="Q8937" s="211">
        <v>6.2903293357515752E-2</v>
      </c>
      <c r="R8937" s="211">
        <v>0.46115527166823345</v>
      </c>
      <c r="S8937" s="211">
        <v>0.34039802686170817</v>
      </c>
      <c r="T8937" s="211">
        <v>0.57455431636068255</v>
      </c>
      <c r="U8937" s="211">
        <v>0.43715511584106426</v>
      </c>
      <c r="V8937" s="211">
        <v>6.8783884824664798E-2</v>
      </c>
      <c r="W8937" s="211">
        <v>0.54821674552550492</v>
      </c>
      <c r="X8937" s="211">
        <v>0.39678469970472674</v>
      </c>
      <c r="Y8937" s="211">
        <v>0.54584411527227816</v>
      </c>
      <c r="Z8937" s="211">
        <v>0.14961917112372186</v>
      </c>
      <c r="AA8937" s="212">
        <v>0.12099833836944694</v>
      </c>
    </row>
    <row r="8938" spans="1:27" x14ac:dyDescent="0.35">
      <c r="A8938" s="210" t="s">
        <v>9614</v>
      </c>
      <c r="B8938" s="217">
        <v>149.05333645595002</v>
      </c>
      <c r="C8938" s="211">
        <v>7.7910832591530324E-2</v>
      </c>
      <c r="D8938" s="211">
        <v>0.12878096389316729</v>
      </c>
      <c r="E8938" s="211">
        <v>7.7754136844501762E-2</v>
      </c>
      <c r="F8938" s="211">
        <v>9.1814128685758153E-2</v>
      </c>
      <c r="G8938" s="211">
        <v>0.12629305080909084</v>
      </c>
      <c r="H8938" s="211">
        <v>0.10812433243815027</v>
      </c>
      <c r="I8938" s="211">
        <v>0.51375355000745837</v>
      </c>
      <c r="J8938" s="211">
        <v>0.45930845574267276</v>
      </c>
      <c r="K8938" s="211">
        <v>0.63837429109419108</v>
      </c>
      <c r="L8938" s="211">
        <v>0.27498735937988739</v>
      </c>
      <c r="M8938" s="211">
        <v>0.10888931539084017</v>
      </c>
      <c r="N8938" s="211">
        <v>0.52285990047642317</v>
      </c>
      <c r="O8938" s="211">
        <v>0.75780965713199877</v>
      </c>
      <c r="P8938" s="211">
        <v>7.1609811995491282E-2</v>
      </c>
      <c r="Q8938" s="211">
        <v>5.48064382545429E-2</v>
      </c>
      <c r="R8938" s="211">
        <v>0.43964872166950492</v>
      </c>
      <c r="S8938" s="211">
        <v>0.29948279335920375</v>
      </c>
      <c r="T8938" s="211">
        <v>0.60224928516586018</v>
      </c>
      <c r="U8938" s="211">
        <v>0.4470175665332049</v>
      </c>
      <c r="V8938" s="211">
        <v>9.0867935575066797E-2</v>
      </c>
      <c r="W8938" s="211">
        <v>0.58159792323770654</v>
      </c>
      <c r="X8938" s="211">
        <v>0.25304365844164711</v>
      </c>
      <c r="Y8938" s="211">
        <v>0.64272408896944566</v>
      </c>
      <c r="Z8938" s="211">
        <v>0.14410178472628779</v>
      </c>
      <c r="AA8938" s="212">
        <v>0.12429024672710261</v>
      </c>
    </row>
    <row r="8939" spans="1:27" x14ac:dyDescent="0.35">
      <c r="A8939" s="210" t="s">
        <v>9615</v>
      </c>
      <c r="B8939" s="217">
        <v>126.30239263369407</v>
      </c>
      <c r="C8939" s="211">
        <v>5.8365034293529718E-2</v>
      </c>
      <c r="D8939" s="211">
        <v>0.12595238059930289</v>
      </c>
      <c r="E8939" s="211">
        <v>7.59100264973534E-2</v>
      </c>
      <c r="F8939" s="211">
        <v>7.2239051517312067E-2</v>
      </c>
      <c r="G8939" s="211">
        <v>0.11931240347399685</v>
      </c>
      <c r="H8939" s="211">
        <v>0.11907630353019935</v>
      </c>
      <c r="I8939" s="211">
        <v>0.46001767833126161</v>
      </c>
      <c r="J8939" s="211">
        <v>0.44256159330530287</v>
      </c>
      <c r="K8939" s="211">
        <v>0.56781694891336632</v>
      </c>
      <c r="L8939" s="211">
        <v>0.26913468270116292</v>
      </c>
      <c r="M8939" s="211">
        <v>9.9842882009724632E-2</v>
      </c>
      <c r="N8939" s="211">
        <v>0.49275992336069319</v>
      </c>
      <c r="O8939" s="211">
        <v>0.75261943285814381</v>
      </c>
      <c r="P8939" s="211">
        <v>6.8203416695372027E-2</v>
      </c>
      <c r="Q8939" s="211">
        <v>0.15966769785754173</v>
      </c>
      <c r="R8939" s="211">
        <v>0.40904819581941987</v>
      </c>
      <c r="S8939" s="211">
        <v>0.37157584558711265</v>
      </c>
      <c r="T8939" s="211">
        <v>0.5237664308858585</v>
      </c>
      <c r="U8939" s="211">
        <v>0.35044528146733273</v>
      </c>
      <c r="V8939" s="211">
        <v>5.5561384035962752E-2</v>
      </c>
      <c r="W8939" s="211">
        <v>0.52713681258746692</v>
      </c>
      <c r="X8939" s="211">
        <v>0.29559512959207696</v>
      </c>
      <c r="Y8939" s="211">
        <v>0.57967773280912438</v>
      </c>
      <c r="Z8939" s="211">
        <v>0.14972661230108014</v>
      </c>
      <c r="AA8939" s="212">
        <v>0.11127362934643835</v>
      </c>
    </row>
    <row r="8940" spans="1:27" x14ac:dyDescent="0.35">
      <c r="A8940" s="210" t="s">
        <v>9616</v>
      </c>
      <c r="B8940" s="217">
        <v>117.96028834635179</v>
      </c>
      <c r="C8940" s="211">
        <v>5.6479144716610391E-2</v>
      </c>
      <c r="D8940" s="211">
        <v>0.12096378789696099</v>
      </c>
      <c r="E8940" s="211">
        <v>7.4445046013280641E-2</v>
      </c>
      <c r="F8940" s="211">
        <v>0.10507183302574404</v>
      </c>
      <c r="G8940" s="211">
        <v>0.12667202420225168</v>
      </c>
      <c r="H8940" s="211">
        <v>0.12059072690769493</v>
      </c>
      <c r="I8940" s="211">
        <v>0.44568701940738942</v>
      </c>
      <c r="J8940" s="211">
        <v>0.47584047025318266</v>
      </c>
      <c r="K8940" s="211">
        <v>0.61124917322773109</v>
      </c>
      <c r="L8940" s="211">
        <v>0.26856359631275595</v>
      </c>
      <c r="M8940" s="211">
        <v>9.3273225223391515E-2</v>
      </c>
      <c r="N8940" s="211">
        <v>0.41035007297105364</v>
      </c>
      <c r="O8940" s="211">
        <v>0.72663507582637465</v>
      </c>
      <c r="P8940" s="211">
        <v>6.6142017938818978E-2</v>
      </c>
      <c r="Q8940" s="211">
        <v>5.0930604493157353E-2</v>
      </c>
      <c r="R8940" s="211">
        <v>0.40782596747282118</v>
      </c>
      <c r="S8940" s="211">
        <v>0.35106104866462223</v>
      </c>
      <c r="T8940" s="211">
        <v>0.50687796497299997</v>
      </c>
      <c r="U8940" s="211">
        <v>0.43923407473371989</v>
      </c>
      <c r="V8940" s="211">
        <v>6.2932752496698663E-2</v>
      </c>
      <c r="W8940" s="211">
        <v>0.55090688996287951</v>
      </c>
      <c r="X8940" s="211">
        <v>0.3328310977288626</v>
      </c>
      <c r="Y8940" s="211">
        <v>0.69151249539616089</v>
      </c>
      <c r="Z8940" s="211">
        <v>0.14214392238921894</v>
      </c>
      <c r="AA8940" s="212">
        <v>0.1168418535056891</v>
      </c>
    </row>
    <row r="8941" spans="1:27" x14ac:dyDescent="0.35">
      <c r="A8941" s="210" t="s">
        <v>9617</v>
      </c>
      <c r="B8941" s="217">
        <v>144.17664245019978</v>
      </c>
      <c r="C8941" s="211">
        <v>5.6817322614007147E-2</v>
      </c>
      <c r="D8941" s="211">
        <v>0.13201814152133551</v>
      </c>
      <c r="E8941" s="211">
        <v>8.5969956654145863E-2</v>
      </c>
      <c r="F8941" s="211">
        <v>8.6075950333381959E-2</v>
      </c>
      <c r="G8941" s="211">
        <v>0.11732891078724104</v>
      </c>
      <c r="H8941" s="211">
        <v>0.12001688433964237</v>
      </c>
      <c r="I8941" s="211">
        <v>0.48596411785230453</v>
      </c>
      <c r="J8941" s="211">
        <v>0.44035037763924773</v>
      </c>
      <c r="K8941" s="211">
        <v>0.61904789459716592</v>
      </c>
      <c r="L8941" s="211">
        <v>0.28140037981925714</v>
      </c>
      <c r="M8941" s="211">
        <v>9.6859772024863608E-2</v>
      </c>
      <c r="N8941" s="211">
        <v>0.44363460914322173</v>
      </c>
      <c r="O8941" s="211">
        <v>0.77417850786628861</v>
      </c>
      <c r="P8941" s="211">
        <v>6.8336781051306944E-2</v>
      </c>
      <c r="Q8941" s="211">
        <v>0.15046211239939053</v>
      </c>
      <c r="R8941" s="211">
        <v>0.4625646759377785</v>
      </c>
      <c r="S8941" s="211">
        <v>0.30704523541471951</v>
      </c>
      <c r="T8941" s="211">
        <v>0.57568307302046562</v>
      </c>
      <c r="U8941" s="211">
        <v>0.40849263120193025</v>
      </c>
      <c r="V8941" s="211">
        <v>9.8188593443279945E-2</v>
      </c>
      <c r="W8941" s="211">
        <v>0.48669825879596335</v>
      </c>
      <c r="X8941" s="211">
        <v>0.29184338480032324</v>
      </c>
      <c r="Y8941" s="211">
        <v>0.65837350439300424</v>
      </c>
      <c r="Z8941" s="211">
        <v>0.14525001329253889</v>
      </c>
      <c r="AA8941" s="212">
        <v>0.1222686567890727</v>
      </c>
    </row>
    <row r="8942" spans="1:27" x14ac:dyDescent="0.35">
      <c r="A8942" s="210" t="s">
        <v>9618</v>
      </c>
      <c r="B8942" s="217">
        <v>173.19921066290763</v>
      </c>
      <c r="C8942" s="211">
        <v>6.0737018806179335E-2</v>
      </c>
      <c r="D8942" s="211">
        <v>0.12782734284447431</v>
      </c>
      <c r="E8942" s="211">
        <v>7.2179954125827395E-2</v>
      </c>
      <c r="F8942" s="211">
        <v>9.7780465778412359E-2</v>
      </c>
      <c r="G8942" s="211">
        <v>0.12042618705131856</v>
      </c>
      <c r="H8942" s="211">
        <v>0.1130629559720312</v>
      </c>
      <c r="I8942" s="211">
        <v>0.48170659540109345</v>
      </c>
      <c r="J8942" s="211">
        <v>0.43563235988761723</v>
      </c>
      <c r="K8942" s="211">
        <v>0.64928178550554261</v>
      </c>
      <c r="L8942" s="211">
        <v>0.27945239018242701</v>
      </c>
      <c r="M8942" s="211">
        <v>9.3331328765194552E-2</v>
      </c>
      <c r="N8942" s="211">
        <v>0.39329475278824705</v>
      </c>
      <c r="O8942" s="211">
        <v>0.65697155216285452</v>
      </c>
      <c r="P8942" s="211">
        <v>6.8498457876745189E-2</v>
      </c>
      <c r="Q8942" s="211">
        <v>0.11426576902219869</v>
      </c>
      <c r="R8942" s="211">
        <v>0.3595749973088358</v>
      </c>
      <c r="S8942" s="211">
        <v>0.29314000428837333</v>
      </c>
      <c r="T8942" s="211">
        <v>0.54125488432194613</v>
      </c>
      <c r="U8942" s="211">
        <v>0.50011238934377156</v>
      </c>
      <c r="V8942" s="211">
        <v>0.14947457664819358</v>
      </c>
      <c r="W8942" s="211">
        <v>0.55076485809840348</v>
      </c>
      <c r="X8942" s="211">
        <v>0.3299178498915919</v>
      </c>
      <c r="Y8942" s="211">
        <v>0.64333057845060382</v>
      </c>
      <c r="Z8942" s="211">
        <v>0.14535902498019096</v>
      </c>
      <c r="AA8942" s="212">
        <v>0.11609268404456637</v>
      </c>
    </row>
    <row r="8943" spans="1:27" x14ac:dyDescent="0.35">
      <c r="A8943" s="210" t="s">
        <v>9619</v>
      </c>
      <c r="B8943" s="217">
        <v>121.95381049796146</v>
      </c>
      <c r="C8943" s="211">
        <v>4.566129362816234E-2</v>
      </c>
      <c r="D8943" s="211">
        <v>0.12366545040218463</v>
      </c>
      <c r="E8943" s="211">
        <v>7.9403459469968726E-2</v>
      </c>
      <c r="F8943" s="211">
        <v>0.10299544901244012</v>
      </c>
      <c r="G8943" s="211">
        <v>0.1213567015989119</v>
      </c>
      <c r="H8943" s="211">
        <v>0.12801863123978438</v>
      </c>
      <c r="I8943" s="211">
        <v>0.51863646043034684</v>
      </c>
      <c r="J8943" s="211">
        <v>0.41312578654684817</v>
      </c>
      <c r="K8943" s="211">
        <v>0.61845977913895533</v>
      </c>
      <c r="L8943" s="211">
        <v>0.26765649904512523</v>
      </c>
      <c r="M8943" s="211">
        <v>9.3516562750023485E-2</v>
      </c>
      <c r="N8943" s="211">
        <v>0.40270717803921802</v>
      </c>
      <c r="O8943" s="211">
        <v>0.59618916514436826</v>
      </c>
      <c r="P8943" s="211">
        <v>7.2156968153981843E-2</v>
      </c>
      <c r="Q8943" s="211">
        <v>5.1509115432665634E-2</v>
      </c>
      <c r="R8943" s="211">
        <v>0.38636060853241172</v>
      </c>
      <c r="S8943" s="211">
        <v>0.33128888851759797</v>
      </c>
      <c r="T8943" s="211">
        <v>0.6204769750152318</v>
      </c>
      <c r="U8943" s="211">
        <v>0.4060391203028314</v>
      </c>
      <c r="V8943" s="211">
        <v>7.6539856449345994E-2</v>
      </c>
      <c r="W8943" s="211">
        <v>0.48931861262102022</v>
      </c>
      <c r="X8943" s="211">
        <v>0.32166216458149322</v>
      </c>
      <c r="Y8943" s="211">
        <v>0.52256771729366114</v>
      </c>
      <c r="Z8943" s="211">
        <v>0.14923292394719251</v>
      </c>
      <c r="AA8943" s="212">
        <v>0.11687330718269254</v>
      </c>
    </row>
    <row r="8944" spans="1:27" x14ac:dyDescent="0.35">
      <c r="A8944" s="210" t="s">
        <v>9620</v>
      </c>
      <c r="B8944" s="217">
        <v>136.0118316926384</v>
      </c>
      <c r="C8944" s="211">
        <v>5.2286539681600602E-2</v>
      </c>
      <c r="D8944" s="211">
        <v>0.12338057120537242</v>
      </c>
      <c r="E8944" s="211">
        <v>8.644202832714952E-2</v>
      </c>
      <c r="F8944" s="211">
        <v>0.10427304267534231</v>
      </c>
      <c r="G8944" s="211">
        <v>0.12271315944684603</v>
      </c>
      <c r="H8944" s="211">
        <v>0.12005343588447348</v>
      </c>
      <c r="I8944" s="211">
        <v>0.43797547766888323</v>
      </c>
      <c r="J8944" s="211">
        <v>0.40587621160472614</v>
      </c>
      <c r="K8944" s="211">
        <v>0.62998364498075321</v>
      </c>
      <c r="L8944" s="211">
        <v>0.27425226100546646</v>
      </c>
      <c r="M8944" s="211">
        <v>0.11566694373458931</v>
      </c>
      <c r="N8944" s="211">
        <v>0.52124654272370663</v>
      </c>
      <c r="O8944" s="211">
        <v>0.74977279905332361</v>
      </c>
      <c r="P8944" s="211">
        <v>7.2576041709310674E-2</v>
      </c>
      <c r="Q8944" s="211">
        <v>6.2933321493661765E-2</v>
      </c>
      <c r="R8944" s="211">
        <v>0.44890855835313842</v>
      </c>
      <c r="S8944" s="211">
        <v>0.36511720001599807</v>
      </c>
      <c r="T8944" s="211">
        <v>0.50116516074710316</v>
      </c>
      <c r="U8944" s="211">
        <v>0.33870257923050051</v>
      </c>
      <c r="V8944" s="211">
        <v>6.4517056053020133E-2</v>
      </c>
      <c r="W8944" s="211">
        <v>0.57724115057993464</v>
      </c>
      <c r="X8944" s="211">
        <v>0.31982263668932642</v>
      </c>
      <c r="Y8944" s="211">
        <v>0.64605382403670242</v>
      </c>
      <c r="Z8944" s="211">
        <v>0.14587402604482624</v>
      </c>
      <c r="AA8944" s="212">
        <v>0.11801471817158699</v>
      </c>
    </row>
    <row r="8945" spans="1:27" x14ac:dyDescent="0.35">
      <c r="A8945" s="210" t="s">
        <v>9621</v>
      </c>
      <c r="B8945" s="217">
        <v>134.45745420145528</v>
      </c>
      <c r="C8945" s="211">
        <v>5.899068650585168E-2</v>
      </c>
      <c r="D8945" s="211">
        <v>0.12234144664493335</v>
      </c>
      <c r="E8945" s="211">
        <v>7.7020235268037099E-2</v>
      </c>
      <c r="F8945" s="211">
        <v>0.10574312824217122</v>
      </c>
      <c r="G8945" s="211">
        <v>0.12617398209415495</v>
      </c>
      <c r="H8945" s="211">
        <v>0.12033328612152058</v>
      </c>
      <c r="I8945" s="211">
        <v>0.46550269953990359</v>
      </c>
      <c r="J8945" s="211">
        <v>0.40259558147861679</v>
      </c>
      <c r="K8945" s="211">
        <v>0.53917917481812938</v>
      </c>
      <c r="L8945" s="211">
        <v>0.2826434011070989</v>
      </c>
      <c r="M8945" s="211">
        <v>9.8710204090839748E-2</v>
      </c>
      <c r="N8945" s="211">
        <v>0.46085195403449286</v>
      </c>
      <c r="O8945" s="211">
        <v>0.7329082315841291</v>
      </c>
      <c r="P8945" s="211">
        <v>6.7416638765588427E-2</v>
      </c>
      <c r="Q8945" s="211">
        <v>7.3195934296298809E-2</v>
      </c>
      <c r="R8945" s="211">
        <v>0.41391305861228522</v>
      </c>
      <c r="S8945" s="211">
        <v>0.33263793953267867</v>
      </c>
      <c r="T8945" s="211">
        <v>0.48651370577260733</v>
      </c>
      <c r="U8945" s="211">
        <v>0.37581940884536569</v>
      </c>
      <c r="V8945" s="211">
        <v>9.6608183923624608E-2</v>
      </c>
      <c r="W8945" s="211">
        <v>0.50943960365059771</v>
      </c>
      <c r="X8945" s="211">
        <v>0.32397239222498564</v>
      </c>
      <c r="Y8945" s="211">
        <v>0.6006338419305034</v>
      </c>
      <c r="Z8945" s="211">
        <v>0.14857844748080165</v>
      </c>
      <c r="AA8945" s="212">
        <v>0.11039399279872024</v>
      </c>
    </row>
    <row r="8946" spans="1:27" x14ac:dyDescent="0.35">
      <c r="A8946" s="210" t="s">
        <v>9622</v>
      </c>
      <c r="B8946" s="217">
        <v>160.8899583788409</v>
      </c>
      <c r="C8946" s="211">
        <v>6.2268045882384084E-2</v>
      </c>
      <c r="D8946" s="211">
        <v>0.11629969719658809</v>
      </c>
      <c r="E8946" s="211">
        <v>7.5202065043335986E-2</v>
      </c>
      <c r="F8946" s="211">
        <v>9.1301829093905329E-2</v>
      </c>
      <c r="G8946" s="211">
        <v>0.11986149842989886</v>
      </c>
      <c r="H8946" s="211">
        <v>0.11854843364896962</v>
      </c>
      <c r="I8946" s="211">
        <v>0.48283320168629645</v>
      </c>
      <c r="J8946" s="211">
        <v>0.41677078086480229</v>
      </c>
      <c r="K8946" s="211">
        <v>0.57174769565057737</v>
      </c>
      <c r="L8946" s="211">
        <v>0.2750952444934926</v>
      </c>
      <c r="M8946" s="211">
        <v>0.11958713458346343</v>
      </c>
      <c r="N8946" s="211">
        <v>0.39798365061503038</v>
      </c>
      <c r="O8946" s="211">
        <v>0.70465790251472238</v>
      </c>
      <c r="P8946" s="211">
        <v>6.6540221829540336E-2</v>
      </c>
      <c r="Q8946" s="211">
        <v>9.5014858375539329E-2</v>
      </c>
      <c r="R8946" s="211">
        <v>0.49671264342857524</v>
      </c>
      <c r="S8946" s="211">
        <v>0.37990768964343929</v>
      </c>
      <c r="T8946" s="211">
        <v>0.48827439933537703</v>
      </c>
      <c r="U8946" s="211">
        <v>0.43510828834266957</v>
      </c>
      <c r="V8946" s="211">
        <v>0.11307301707839583</v>
      </c>
      <c r="W8946" s="211">
        <v>0.52848058253238384</v>
      </c>
      <c r="X8946" s="211">
        <v>0.23722085952525207</v>
      </c>
      <c r="Y8946" s="211">
        <v>0.77470424443976094</v>
      </c>
      <c r="Z8946" s="211">
        <v>0.14330172031294483</v>
      </c>
      <c r="AA8946" s="212">
        <v>0.11656700709128551</v>
      </c>
    </row>
    <row r="8947" spans="1:27" x14ac:dyDescent="0.35">
      <c r="A8947" s="210" t="s">
        <v>9623</v>
      </c>
      <c r="B8947" s="217">
        <v>122.42303260725731</v>
      </c>
      <c r="C8947" s="211">
        <v>6.0153919809043971E-2</v>
      </c>
      <c r="D8947" s="211">
        <v>0.12399713353835079</v>
      </c>
      <c r="E8947" s="211">
        <v>7.7919429878437474E-2</v>
      </c>
      <c r="F8947" s="211">
        <v>8.2472009004404948E-2</v>
      </c>
      <c r="G8947" s="211">
        <v>0.12112064479773371</v>
      </c>
      <c r="H8947" s="211">
        <v>0.11634274482017656</v>
      </c>
      <c r="I8947" s="211">
        <v>0.50890496470434621</v>
      </c>
      <c r="J8947" s="211">
        <v>0.42789795058589547</v>
      </c>
      <c r="K8947" s="211">
        <v>0.57972638708496316</v>
      </c>
      <c r="L8947" s="211">
        <v>0.26982847940671839</v>
      </c>
      <c r="M8947" s="211">
        <v>9.3420490922545701E-2</v>
      </c>
      <c r="N8947" s="211">
        <v>0.38966687045014925</v>
      </c>
      <c r="O8947" s="211">
        <v>0.73405312282503976</v>
      </c>
      <c r="P8947" s="211">
        <v>6.5540909204309494E-2</v>
      </c>
      <c r="Q8947" s="211">
        <v>6.1237750256865758E-2</v>
      </c>
      <c r="R8947" s="211">
        <v>0.41508121012324783</v>
      </c>
      <c r="S8947" s="211">
        <v>0.31048799915143588</v>
      </c>
      <c r="T8947" s="211">
        <v>0.59126029937286639</v>
      </c>
      <c r="U8947" s="211">
        <v>0.35956959520376841</v>
      </c>
      <c r="V8947" s="211">
        <v>9.5430535518188767E-2</v>
      </c>
      <c r="W8947" s="211">
        <v>0.58390809753260542</v>
      </c>
      <c r="X8947" s="211">
        <v>0.33575477824915212</v>
      </c>
      <c r="Y8947" s="211">
        <v>0.72578154702044351</v>
      </c>
      <c r="Z8947" s="211">
        <v>0.14901711037322629</v>
      </c>
      <c r="AA8947" s="212">
        <v>0.12280430163634415</v>
      </c>
    </row>
    <row r="8948" spans="1:27" x14ac:dyDescent="0.35">
      <c r="A8948" s="210" t="s">
        <v>9624</v>
      </c>
      <c r="B8948" s="217">
        <v>193.27859819777186</v>
      </c>
      <c r="C8948" s="211">
        <v>6.8814764910812357E-2</v>
      </c>
      <c r="D8948" s="211">
        <v>0.12718586641033822</v>
      </c>
      <c r="E8948" s="211">
        <v>7.7823723007609397E-2</v>
      </c>
      <c r="F8948" s="211">
        <v>0.10409942425034438</v>
      </c>
      <c r="G8948" s="211">
        <v>0.12264730801615097</v>
      </c>
      <c r="H8948" s="211">
        <v>0.1272716514649504</v>
      </c>
      <c r="I8948" s="211">
        <v>0.51610365573812744</v>
      </c>
      <c r="J8948" s="211">
        <v>0.43196112461666808</v>
      </c>
      <c r="K8948" s="211">
        <v>0.61749236195402957</v>
      </c>
      <c r="L8948" s="211">
        <v>0.27488211467096174</v>
      </c>
      <c r="M8948" s="211">
        <v>0.10806116586253552</v>
      </c>
      <c r="N8948" s="211">
        <v>0.41222745392758597</v>
      </c>
      <c r="O8948" s="211">
        <v>0.70605982386173483</v>
      </c>
      <c r="P8948" s="211">
        <v>6.8221605503958879E-2</v>
      </c>
      <c r="Q8948" s="211">
        <v>0.14606667559148293</v>
      </c>
      <c r="R8948" s="211">
        <v>0.45223206507962238</v>
      </c>
      <c r="S8948" s="211">
        <v>0.34499043796311341</v>
      </c>
      <c r="T8948" s="211">
        <v>0.53934327035160012</v>
      </c>
      <c r="U8948" s="211">
        <v>0.43165172869868429</v>
      </c>
      <c r="V8948" s="211">
        <v>0.16069150628087814</v>
      </c>
      <c r="W8948" s="211">
        <v>0.55140143725928592</v>
      </c>
      <c r="X8948" s="211">
        <v>0.31736690913319021</v>
      </c>
      <c r="Y8948" s="211">
        <v>0.69831056512436063</v>
      </c>
      <c r="Z8948" s="211">
        <v>0.14693502755932442</v>
      </c>
      <c r="AA8948" s="212">
        <v>0.11454058861890823</v>
      </c>
    </row>
    <row r="8949" spans="1:27" x14ac:dyDescent="0.35">
      <c r="A8949" s="210" t="s">
        <v>9625</v>
      </c>
      <c r="B8949" s="217">
        <v>121.96457409285931</v>
      </c>
      <c r="C8949" s="211">
        <v>5.7933817848244411E-2</v>
      </c>
      <c r="D8949" s="211">
        <v>0.12450906819649489</v>
      </c>
      <c r="E8949" s="211">
        <v>7.1675961100888877E-2</v>
      </c>
      <c r="F8949" s="211">
        <v>0.10599003107584366</v>
      </c>
      <c r="G8949" s="211">
        <v>0.12054136755002481</v>
      </c>
      <c r="H8949" s="211">
        <v>0.12397886704046235</v>
      </c>
      <c r="I8949" s="211">
        <v>0.53771861170095725</v>
      </c>
      <c r="J8949" s="211">
        <v>0.45398694019185504</v>
      </c>
      <c r="K8949" s="211">
        <v>0.61754725468824179</v>
      </c>
      <c r="L8949" s="211">
        <v>0.27375730670431481</v>
      </c>
      <c r="M8949" s="211">
        <v>9.907793341975224E-2</v>
      </c>
      <c r="N8949" s="211">
        <v>0.4804571577077662</v>
      </c>
      <c r="O8949" s="211">
        <v>0.78943088997057298</v>
      </c>
      <c r="P8949" s="211">
        <v>6.970118160549342E-2</v>
      </c>
      <c r="Q8949" s="211">
        <v>4.5879027332357887E-2</v>
      </c>
      <c r="R8949" s="211">
        <v>0.47708839384551521</v>
      </c>
      <c r="S8949" s="211">
        <v>0.34579963628687121</v>
      </c>
      <c r="T8949" s="211">
        <v>0.53912042338451427</v>
      </c>
      <c r="U8949" s="211">
        <v>0.35150063900538941</v>
      </c>
      <c r="V8949" s="211">
        <v>7.0898418897341386E-2</v>
      </c>
      <c r="W8949" s="211">
        <v>0.51542010159461327</v>
      </c>
      <c r="X8949" s="211">
        <v>0.28592496271675005</v>
      </c>
      <c r="Y8949" s="211">
        <v>0.58772816720543664</v>
      </c>
      <c r="Z8949" s="211">
        <v>0.14768342236285642</v>
      </c>
      <c r="AA8949" s="212">
        <v>0.11738932600600886</v>
      </c>
    </row>
    <row r="8950" spans="1:27" x14ac:dyDescent="0.35">
      <c r="A8950" s="210" t="s">
        <v>9626</v>
      </c>
      <c r="B8950" s="217">
        <v>122.90106787093879</v>
      </c>
      <c r="C8950" s="211">
        <v>7.2035899129587661E-2</v>
      </c>
      <c r="D8950" s="211">
        <v>0.1257819727640937</v>
      </c>
      <c r="E8950" s="211">
        <v>7.4234814308605943E-2</v>
      </c>
      <c r="F8950" s="211">
        <v>9.2846686036890072E-2</v>
      </c>
      <c r="G8950" s="211">
        <v>0.11971837157401645</v>
      </c>
      <c r="H8950" s="211">
        <v>0.11395854505142404</v>
      </c>
      <c r="I8950" s="211">
        <v>0.51951787537400285</v>
      </c>
      <c r="J8950" s="211">
        <v>0.47248059140893023</v>
      </c>
      <c r="K8950" s="211">
        <v>0.57013973203522095</v>
      </c>
      <c r="L8950" s="211">
        <v>0.27356953417774288</v>
      </c>
      <c r="M8950" s="211">
        <v>9.2427599828652895E-2</v>
      </c>
      <c r="N8950" s="211">
        <v>0.4088122129509732</v>
      </c>
      <c r="O8950" s="211">
        <v>0.68118309122475251</v>
      </c>
      <c r="P8950" s="211">
        <v>6.8885092808563794E-2</v>
      </c>
      <c r="Q8950" s="211">
        <v>8.7113697248821051E-2</v>
      </c>
      <c r="R8950" s="211">
        <v>0.40294326357053972</v>
      </c>
      <c r="S8950" s="211">
        <v>0.29538018685803036</v>
      </c>
      <c r="T8950" s="211">
        <v>0.60195197165926051</v>
      </c>
      <c r="U8950" s="211">
        <v>0.3794016372577016</v>
      </c>
      <c r="V8950" s="211">
        <v>9.0722493193639064E-2</v>
      </c>
      <c r="W8950" s="211">
        <v>0.52291183243529693</v>
      </c>
      <c r="X8950" s="211">
        <v>0.24164216847194503</v>
      </c>
      <c r="Y8950" s="211">
        <v>0.70015955073340608</v>
      </c>
      <c r="Z8950" s="211">
        <v>0.14838787592984773</v>
      </c>
      <c r="AA8950" s="212">
        <v>0.12359878300571964</v>
      </c>
    </row>
    <row r="8951" spans="1:27" x14ac:dyDescent="0.35">
      <c r="A8951" s="210" t="s">
        <v>9627</v>
      </c>
      <c r="B8951" s="217">
        <v>116.09917431994289</v>
      </c>
      <c r="C8951" s="211">
        <v>6.4719136222850845E-2</v>
      </c>
      <c r="D8951" s="211">
        <v>0.13356241046037734</v>
      </c>
      <c r="E8951" s="211">
        <v>7.1825824662999652E-2</v>
      </c>
      <c r="F8951" s="211">
        <v>0.1004189622595125</v>
      </c>
      <c r="G8951" s="211">
        <v>0.11657220600172616</v>
      </c>
      <c r="H8951" s="211">
        <v>0.10732961600350879</v>
      </c>
      <c r="I8951" s="211">
        <v>0.50627617670930547</v>
      </c>
      <c r="J8951" s="211">
        <v>0.45357869806709272</v>
      </c>
      <c r="K8951" s="211">
        <v>0.57188771541488992</v>
      </c>
      <c r="L8951" s="211">
        <v>0.27185868497712579</v>
      </c>
      <c r="M8951" s="211">
        <v>8.8289159762940411E-2</v>
      </c>
      <c r="N8951" s="211">
        <v>0.43578838170250583</v>
      </c>
      <c r="O8951" s="211">
        <v>0.68330308547799201</v>
      </c>
      <c r="P8951" s="211">
        <v>6.947907665686566E-2</v>
      </c>
      <c r="Q8951" s="211">
        <v>7.7925944643071995E-2</v>
      </c>
      <c r="R8951" s="211">
        <v>0.46624406668498991</v>
      </c>
      <c r="S8951" s="211">
        <v>0.40534867485251141</v>
      </c>
      <c r="T8951" s="211">
        <v>0.57138817814541065</v>
      </c>
      <c r="U8951" s="211">
        <v>0.4212435391957145</v>
      </c>
      <c r="V8951" s="211">
        <v>5.1001407205366119E-2</v>
      </c>
      <c r="W8951" s="211">
        <v>0.60080531137301463</v>
      </c>
      <c r="X8951" s="211">
        <v>0.24393001972206199</v>
      </c>
      <c r="Y8951" s="211">
        <v>0.6019235844252131</v>
      </c>
      <c r="Z8951" s="211">
        <v>0.14745758223908206</v>
      </c>
      <c r="AA8951" s="212">
        <v>0.11605155291658224</v>
      </c>
    </row>
    <row r="8952" spans="1:27" x14ac:dyDescent="0.35">
      <c r="A8952" s="210" t="s">
        <v>9628</v>
      </c>
      <c r="B8952" s="217">
        <v>122.43233898795546</v>
      </c>
      <c r="C8952" s="211">
        <v>6.4621607404147546E-2</v>
      </c>
      <c r="D8952" s="211">
        <v>0.13020995120272646</v>
      </c>
      <c r="E8952" s="211">
        <v>8.0289666737012322E-2</v>
      </c>
      <c r="F8952" s="211">
        <v>7.0522408007987661E-2</v>
      </c>
      <c r="G8952" s="211">
        <v>0.11922606382580192</v>
      </c>
      <c r="H8952" s="211">
        <v>0.11773882959458302</v>
      </c>
      <c r="I8952" s="211">
        <v>0.52620851705366223</v>
      </c>
      <c r="J8952" s="211">
        <v>0.45026320017782767</v>
      </c>
      <c r="K8952" s="211">
        <v>0.63884460036424351</v>
      </c>
      <c r="L8952" s="211">
        <v>0.2800895425071907</v>
      </c>
      <c r="M8952" s="211">
        <v>9.3855989868319598E-2</v>
      </c>
      <c r="N8952" s="211">
        <v>0.46944523552781559</v>
      </c>
      <c r="O8952" s="211">
        <v>0.69178959642445936</v>
      </c>
      <c r="P8952" s="211">
        <v>6.6251279596409265E-2</v>
      </c>
      <c r="Q8952" s="211">
        <v>6.8122907656316942E-2</v>
      </c>
      <c r="R8952" s="211">
        <v>0.38061480878638104</v>
      </c>
      <c r="S8952" s="211">
        <v>0.35382913170219993</v>
      </c>
      <c r="T8952" s="211">
        <v>0.55552035015798651</v>
      </c>
      <c r="U8952" s="211">
        <v>0.39147926684824819</v>
      </c>
      <c r="V8952" s="211">
        <v>5.6327671327094125E-2</v>
      </c>
      <c r="W8952" s="211">
        <v>0.58377952361069774</v>
      </c>
      <c r="X8952" s="211">
        <v>0.24899214302809294</v>
      </c>
      <c r="Y8952" s="211">
        <v>0.69142043874626014</v>
      </c>
      <c r="Z8952" s="211">
        <v>0.14825664233417973</v>
      </c>
      <c r="AA8952" s="212">
        <v>0.11603688205303436</v>
      </c>
    </row>
    <row r="8953" spans="1:27" x14ac:dyDescent="0.35">
      <c r="A8953" s="210" t="s">
        <v>9629</v>
      </c>
      <c r="B8953" s="217">
        <v>152.5512995637483</v>
      </c>
      <c r="C8953" s="211">
        <v>7.6418778520996239E-2</v>
      </c>
      <c r="D8953" s="211">
        <v>0.13083174144606993</v>
      </c>
      <c r="E8953" s="211">
        <v>8.3923701183488797E-2</v>
      </c>
      <c r="F8953" s="211">
        <v>7.7761323368356408E-2</v>
      </c>
      <c r="G8953" s="211">
        <v>0.11861372609111655</v>
      </c>
      <c r="H8953" s="211">
        <v>0.11739341142864207</v>
      </c>
      <c r="I8953" s="211">
        <v>0.45589873465057196</v>
      </c>
      <c r="J8953" s="211">
        <v>0.4203685022168499</v>
      </c>
      <c r="K8953" s="211">
        <v>0.56625409488925882</v>
      </c>
      <c r="L8953" s="211">
        <v>0.28060979337301739</v>
      </c>
      <c r="M8953" s="211">
        <v>0.1086323631033623</v>
      </c>
      <c r="N8953" s="211">
        <v>0.43663658900952879</v>
      </c>
      <c r="O8953" s="211">
        <v>0.73965637046916322</v>
      </c>
      <c r="P8953" s="211">
        <v>6.3955756559573029E-2</v>
      </c>
      <c r="Q8953" s="211">
        <v>8.6005548890184566E-2</v>
      </c>
      <c r="R8953" s="211">
        <v>0.42658389356394355</v>
      </c>
      <c r="S8953" s="211">
        <v>0.33967861041519332</v>
      </c>
      <c r="T8953" s="211">
        <v>0.53426830066539355</v>
      </c>
      <c r="U8953" s="211">
        <v>0.33654541763629564</v>
      </c>
      <c r="V8953" s="211">
        <v>0.16890286605487978</v>
      </c>
      <c r="W8953" s="211">
        <v>0.53347117528880683</v>
      </c>
      <c r="X8953" s="211">
        <v>0.33950894639265955</v>
      </c>
      <c r="Y8953" s="211">
        <v>0.54623726689315089</v>
      </c>
      <c r="Z8953" s="211">
        <v>0.14962610256973016</v>
      </c>
      <c r="AA8953" s="212">
        <v>0.11363625482036839</v>
      </c>
    </row>
    <row r="8954" spans="1:27" x14ac:dyDescent="0.35">
      <c r="A8954" s="210" t="s">
        <v>9630</v>
      </c>
      <c r="B8954" s="217">
        <v>118.52444821896681</v>
      </c>
      <c r="C8954" s="211">
        <v>6.7885716555046605E-2</v>
      </c>
      <c r="D8954" s="211">
        <v>0.12629303798577196</v>
      </c>
      <c r="E8954" s="211">
        <v>7.0830769207545594E-2</v>
      </c>
      <c r="F8954" s="211">
        <v>0.10315995354433087</v>
      </c>
      <c r="G8954" s="211">
        <v>0.12585728561176332</v>
      </c>
      <c r="H8954" s="211">
        <v>0.10894893561526495</v>
      </c>
      <c r="I8954" s="211">
        <v>0.53357744382640782</v>
      </c>
      <c r="J8954" s="211">
        <v>0.44656636438501041</v>
      </c>
      <c r="K8954" s="211">
        <v>0.63348957161627861</v>
      </c>
      <c r="L8954" s="211">
        <v>0.27280715266631211</v>
      </c>
      <c r="M8954" s="211">
        <v>8.7305941091267172E-2</v>
      </c>
      <c r="N8954" s="211">
        <v>0.54200134274429357</v>
      </c>
      <c r="O8954" s="211">
        <v>0.74674392097526732</v>
      </c>
      <c r="P8954" s="211">
        <v>6.6661259194752756E-2</v>
      </c>
      <c r="Q8954" s="211">
        <v>6.2168876622017144E-2</v>
      </c>
      <c r="R8954" s="211">
        <v>0.3818014607259661</v>
      </c>
      <c r="S8954" s="211">
        <v>0.311102833592588</v>
      </c>
      <c r="T8954" s="211">
        <v>0.52230955252978239</v>
      </c>
      <c r="U8954" s="211">
        <v>0.52569617226472465</v>
      </c>
      <c r="V8954" s="211">
        <v>6.3948708182449465E-2</v>
      </c>
      <c r="W8954" s="211">
        <v>0.62587466828132476</v>
      </c>
      <c r="X8954" s="211">
        <v>0.2931277493124036</v>
      </c>
      <c r="Y8954" s="211">
        <v>0.64248807435462441</v>
      </c>
      <c r="Z8954" s="211">
        <v>0.14916210851304135</v>
      </c>
      <c r="AA8954" s="212">
        <v>0.12600620873900592</v>
      </c>
    </row>
    <row r="8955" spans="1:27" x14ac:dyDescent="0.35">
      <c r="A8955" s="210" t="s">
        <v>9631</v>
      </c>
      <c r="B8955" s="217">
        <v>113.97118051733776</v>
      </c>
      <c r="C8955" s="211">
        <v>7.7236806429002616E-2</v>
      </c>
      <c r="D8955" s="211">
        <v>0.13002411366372468</v>
      </c>
      <c r="E8955" s="211">
        <v>7.1378578625038394E-2</v>
      </c>
      <c r="F8955" s="211">
        <v>7.7752674993816759E-2</v>
      </c>
      <c r="G8955" s="211">
        <v>0.12184469564358236</v>
      </c>
      <c r="H8955" s="211">
        <v>0.11598593518840571</v>
      </c>
      <c r="I8955" s="211">
        <v>0.50032702343226398</v>
      </c>
      <c r="J8955" s="211">
        <v>0.47005305155365479</v>
      </c>
      <c r="K8955" s="211">
        <v>0.63496812740065778</v>
      </c>
      <c r="L8955" s="211">
        <v>0.2752761720840029</v>
      </c>
      <c r="M8955" s="211">
        <v>8.9454629008122274E-2</v>
      </c>
      <c r="N8955" s="211">
        <v>0.48917347929764193</v>
      </c>
      <c r="O8955" s="211">
        <v>0.69735198682843103</v>
      </c>
      <c r="P8955" s="211">
        <v>6.6135824424394501E-2</v>
      </c>
      <c r="Q8955" s="211">
        <v>8.0673972315569734E-2</v>
      </c>
      <c r="R8955" s="211">
        <v>0.45148182955433869</v>
      </c>
      <c r="S8955" s="211">
        <v>0.31833435529699067</v>
      </c>
      <c r="T8955" s="211">
        <v>0.53234754351469449</v>
      </c>
      <c r="U8955" s="211">
        <v>0.36998190819048354</v>
      </c>
      <c r="V8955" s="211">
        <v>6.4350768994023588E-2</v>
      </c>
      <c r="W8955" s="211">
        <v>0.55310913628195768</v>
      </c>
      <c r="X8955" s="211">
        <v>0.30985401991630213</v>
      </c>
      <c r="Y8955" s="211">
        <v>0.59385139718340296</v>
      </c>
      <c r="Z8955" s="211">
        <v>0.14172973842052677</v>
      </c>
      <c r="AA8955" s="212">
        <v>0.11909615361882517</v>
      </c>
    </row>
    <row r="8956" spans="1:27" x14ac:dyDescent="0.35">
      <c r="A8956" s="210" t="s">
        <v>9632</v>
      </c>
      <c r="B8956" s="217">
        <v>130.00326899288268</v>
      </c>
      <c r="C8956" s="211">
        <v>7.406236373565922E-2</v>
      </c>
      <c r="D8956" s="211">
        <v>0.12114290250689926</v>
      </c>
      <c r="E8956" s="211">
        <v>7.6248168447645953E-2</v>
      </c>
      <c r="F8956" s="211">
        <v>8.9651688390888676E-2</v>
      </c>
      <c r="G8956" s="211">
        <v>0.12335080779937628</v>
      </c>
      <c r="H8956" s="211">
        <v>0.11328990119336241</v>
      </c>
      <c r="I8956" s="211">
        <v>0.44171654204075539</v>
      </c>
      <c r="J8956" s="211">
        <v>0.47016852387340902</v>
      </c>
      <c r="K8956" s="211">
        <v>0.61418012041665715</v>
      </c>
      <c r="L8956" s="211">
        <v>0.27265296831032521</v>
      </c>
      <c r="M8956" s="211">
        <v>0.11366847012521167</v>
      </c>
      <c r="N8956" s="211">
        <v>0.5142499221754866</v>
      </c>
      <c r="O8956" s="211">
        <v>0.63939500329492316</v>
      </c>
      <c r="P8956" s="211">
        <v>6.7186303661479083E-2</v>
      </c>
      <c r="Q8956" s="211">
        <v>0.12916894840532483</v>
      </c>
      <c r="R8956" s="211">
        <v>0.46358813350574674</v>
      </c>
      <c r="S8956" s="211">
        <v>0.33341080558973935</v>
      </c>
      <c r="T8956" s="211">
        <v>0.524675258173949</v>
      </c>
      <c r="U8956" s="211">
        <v>0.34765978931686176</v>
      </c>
      <c r="V8956" s="211">
        <v>7.4783232194152754E-2</v>
      </c>
      <c r="W8956" s="211">
        <v>0.49194897107823088</v>
      </c>
      <c r="X8956" s="211">
        <v>0.32030660221783019</v>
      </c>
      <c r="Y8956" s="211">
        <v>0.70478439501684542</v>
      </c>
      <c r="Z8956" s="211">
        <v>0.14927657030793454</v>
      </c>
      <c r="AA8956" s="212">
        <v>0.11897092997469556</v>
      </c>
    </row>
    <row r="8957" spans="1:27" x14ac:dyDescent="0.35">
      <c r="A8957" s="210" t="s">
        <v>9633</v>
      </c>
      <c r="B8957" s="217">
        <v>122.28438792163081</v>
      </c>
      <c r="C8957" s="211">
        <v>5.6558689140965464E-2</v>
      </c>
      <c r="D8957" s="211">
        <v>0.1279766599694202</v>
      </c>
      <c r="E8957" s="211">
        <v>7.7309668356092126E-2</v>
      </c>
      <c r="F8957" s="211">
        <v>7.1310241927715803E-2</v>
      </c>
      <c r="G8957" s="211">
        <v>0.11619022013122228</v>
      </c>
      <c r="H8957" s="211">
        <v>0.12115011149901175</v>
      </c>
      <c r="I8957" s="211">
        <v>0.48757446760340478</v>
      </c>
      <c r="J8957" s="211">
        <v>0.46270266929340864</v>
      </c>
      <c r="K8957" s="211">
        <v>0.53033351795982608</v>
      </c>
      <c r="L8957" s="211">
        <v>0.27605980760496046</v>
      </c>
      <c r="M8957" s="211">
        <v>0.10021625635658035</v>
      </c>
      <c r="N8957" s="211">
        <v>0.43440565513882567</v>
      </c>
      <c r="O8957" s="211">
        <v>0.76334170951964797</v>
      </c>
      <c r="P8957" s="211">
        <v>6.4700220042506792E-2</v>
      </c>
      <c r="Q8957" s="211">
        <v>4.731700457459577E-2</v>
      </c>
      <c r="R8957" s="211">
        <v>0.43121792392790992</v>
      </c>
      <c r="S8957" s="211">
        <v>0.2744310308259359</v>
      </c>
      <c r="T8957" s="211">
        <v>0.50888392526674364</v>
      </c>
      <c r="U8957" s="211">
        <v>0.34180136253040933</v>
      </c>
      <c r="V8957" s="211">
        <v>0.12899426520820259</v>
      </c>
      <c r="W8957" s="211">
        <v>0.54537972466103035</v>
      </c>
      <c r="X8957" s="211">
        <v>0.38841726189553161</v>
      </c>
      <c r="Y8957" s="211">
        <v>0.61439406158090604</v>
      </c>
      <c r="Z8957" s="211">
        <v>0.14934462281362543</v>
      </c>
      <c r="AA8957" s="212">
        <v>0.12359368808347466</v>
      </c>
    </row>
    <row r="8958" spans="1:27" x14ac:dyDescent="0.35">
      <c r="A8958" s="210" t="s">
        <v>9634</v>
      </c>
      <c r="B8958" s="217">
        <v>127.66501718622879</v>
      </c>
      <c r="C8958" s="211">
        <v>6.1271047805773443E-2</v>
      </c>
      <c r="D8958" s="211">
        <v>0.12671247794645396</v>
      </c>
      <c r="E8958" s="211">
        <v>7.6097907933603839E-2</v>
      </c>
      <c r="F8958" s="211">
        <v>0.10143254271003561</v>
      </c>
      <c r="G8958" s="211">
        <v>0.11961623994693975</v>
      </c>
      <c r="H8958" s="211">
        <v>0.11941979406372738</v>
      </c>
      <c r="I8958" s="211">
        <v>0.48036447676304062</v>
      </c>
      <c r="J8958" s="211">
        <v>0.44334405148250583</v>
      </c>
      <c r="K8958" s="211">
        <v>0.56579477917281884</v>
      </c>
      <c r="L8958" s="211">
        <v>0.27180137915030228</v>
      </c>
      <c r="M8958" s="211">
        <v>9.9175646867446177E-2</v>
      </c>
      <c r="N8958" s="211">
        <v>0.42795446112656832</v>
      </c>
      <c r="O8958" s="211">
        <v>0.75643689997883556</v>
      </c>
      <c r="P8958" s="211">
        <v>6.9574914410641023E-2</v>
      </c>
      <c r="Q8958" s="211">
        <v>8.4281468154817324E-2</v>
      </c>
      <c r="R8958" s="211">
        <v>0.35624207791271456</v>
      </c>
      <c r="S8958" s="211">
        <v>0.31179580614249269</v>
      </c>
      <c r="T8958" s="211">
        <v>0.52402682932778433</v>
      </c>
      <c r="U8958" s="211">
        <v>0.3648072121644606</v>
      </c>
      <c r="V8958" s="211">
        <v>0.1084297490450571</v>
      </c>
      <c r="W8958" s="211">
        <v>0.50369042710911105</v>
      </c>
      <c r="X8958" s="211">
        <v>0.31233294549579288</v>
      </c>
      <c r="Y8958" s="211">
        <v>0.70845229157709555</v>
      </c>
      <c r="Z8958" s="211">
        <v>0.14988253772019416</v>
      </c>
      <c r="AA8958" s="212">
        <v>0.12655379683642751</v>
      </c>
    </row>
    <row r="8959" spans="1:27" x14ac:dyDescent="0.35">
      <c r="A8959" s="210" t="s">
        <v>9635</v>
      </c>
      <c r="B8959" s="217">
        <v>126.76098587263705</v>
      </c>
      <c r="C8959" s="211">
        <v>6.6619594701767315E-2</v>
      </c>
      <c r="D8959" s="211">
        <v>0.12306369662930734</v>
      </c>
      <c r="E8959" s="211">
        <v>7.6192508658952163E-2</v>
      </c>
      <c r="F8959" s="211">
        <v>9.9166974022909082E-2</v>
      </c>
      <c r="G8959" s="211">
        <v>0.12061835511969679</v>
      </c>
      <c r="H8959" s="211">
        <v>0.11037010856884842</v>
      </c>
      <c r="I8959" s="211">
        <v>0.50112582396920624</v>
      </c>
      <c r="J8959" s="211">
        <v>0.40797321045424428</v>
      </c>
      <c r="K8959" s="211">
        <v>0.59128850471370875</v>
      </c>
      <c r="L8959" s="211">
        <v>0.27741675698906604</v>
      </c>
      <c r="M8959" s="211">
        <v>9.7414077746679581E-2</v>
      </c>
      <c r="N8959" s="211">
        <v>0.4266866068783286</v>
      </c>
      <c r="O8959" s="211">
        <v>0.69347876408043274</v>
      </c>
      <c r="P8959" s="211">
        <v>6.661015210711152E-2</v>
      </c>
      <c r="Q8959" s="211">
        <v>8.8195133125923114E-2</v>
      </c>
      <c r="R8959" s="211">
        <v>0.46242454328163868</v>
      </c>
      <c r="S8959" s="211">
        <v>0.28832970001396652</v>
      </c>
      <c r="T8959" s="211">
        <v>0.49923647495121271</v>
      </c>
      <c r="U8959" s="211">
        <v>0.40691707222768547</v>
      </c>
      <c r="V8959" s="211">
        <v>6.8000203908362089E-2</v>
      </c>
      <c r="W8959" s="211">
        <v>0.50624721672619821</v>
      </c>
      <c r="X8959" s="211">
        <v>0.28428834415710619</v>
      </c>
      <c r="Y8959" s="211">
        <v>0.77058840943567097</v>
      </c>
      <c r="Z8959" s="211">
        <v>0.14876323293292468</v>
      </c>
      <c r="AA8959" s="212">
        <v>0.11544071534558516</v>
      </c>
    </row>
    <row r="8960" spans="1:27" x14ac:dyDescent="0.35">
      <c r="A8960" s="210" t="s">
        <v>9636</v>
      </c>
      <c r="B8960" s="217">
        <v>128.39528918129167</v>
      </c>
      <c r="C8960" s="211">
        <v>5.4844938576966103E-2</v>
      </c>
      <c r="D8960" s="211">
        <v>0.12474709872973343</v>
      </c>
      <c r="E8960" s="211">
        <v>7.4503523400203844E-2</v>
      </c>
      <c r="F8960" s="211">
        <v>9.0567221378729315E-2</v>
      </c>
      <c r="G8960" s="211">
        <v>0.12114990743680482</v>
      </c>
      <c r="H8960" s="211">
        <v>0.12440317785751173</v>
      </c>
      <c r="I8960" s="211">
        <v>0.46964454172821596</v>
      </c>
      <c r="J8960" s="211">
        <v>0.44408799110031938</v>
      </c>
      <c r="K8960" s="211">
        <v>0.58078563620567891</v>
      </c>
      <c r="L8960" s="211">
        <v>0.27715174237895113</v>
      </c>
      <c r="M8960" s="211">
        <v>0.10376121447430049</v>
      </c>
      <c r="N8960" s="211">
        <v>0.56313152145897438</v>
      </c>
      <c r="O8960" s="211">
        <v>0.5544008829458118</v>
      </c>
      <c r="P8960" s="211">
        <v>6.8228975635421518E-2</v>
      </c>
      <c r="Q8960" s="211">
        <v>0.12302600800596725</v>
      </c>
      <c r="R8960" s="211">
        <v>0.45741548777559932</v>
      </c>
      <c r="S8960" s="211">
        <v>0.29092199720363626</v>
      </c>
      <c r="T8960" s="211">
        <v>0.56191899953204949</v>
      </c>
      <c r="U8960" s="211">
        <v>0.40080485270938199</v>
      </c>
      <c r="V8960" s="211">
        <v>8.3075376421379452E-2</v>
      </c>
      <c r="W8960" s="211">
        <v>0.47684610305970543</v>
      </c>
      <c r="X8960" s="211">
        <v>0.34477098154686858</v>
      </c>
      <c r="Y8960" s="211">
        <v>0.59976140544043066</v>
      </c>
      <c r="Z8960" s="211">
        <v>0.14453476329920811</v>
      </c>
      <c r="AA8960" s="212">
        <v>0.11832589355032809</v>
      </c>
    </row>
    <row r="8961" spans="1:27" x14ac:dyDescent="0.35">
      <c r="A8961" s="210" t="s">
        <v>9637</v>
      </c>
      <c r="B8961" s="217">
        <v>182.08904896425506</v>
      </c>
      <c r="C8961" s="211">
        <v>4.9545383559843802E-2</v>
      </c>
      <c r="D8961" s="211">
        <v>0.11993608062802606</v>
      </c>
      <c r="E8961" s="211">
        <v>7.1371056946147066E-2</v>
      </c>
      <c r="F8961" s="211">
        <v>0.10278271455948376</v>
      </c>
      <c r="G8961" s="211">
        <v>0.11606530799596235</v>
      </c>
      <c r="H8961" s="211">
        <v>0.11413086956578736</v>
      </c>
      <c r="I8961" s="211">
        <v>0.44347280612110268</v>
      </c>
      <c r="J8961" s="211">
        <v>0.48259228071622601</v>
      </c>
      <c r="K8961" s="211">
        <v>0.54828121999206136</v>
      </c>
      <c r="L8961" s="211">
        <v>0.27507729443658013</v>
      </c>
      <c r="M8961" s="211">
        <v>0.11102839387895348</v>
      </c>
      <c r="N8961" s="211">
        <v>0.51975205903723432</v>
      </c>
      <c r="O8961" s="211">
        <v>0.55203242806206865</v>
      </c>
      <c r="P8961" s="211">
        <v>6.8490209062690363E-2</v>
      </c>
      <c r="Q8961" s="211">
        <v>0.1467643648367899</v>
      </c>
      <c r="R8961" s="211">
        <v>0.41485545353810238</v>
      </c>
      <c r="S8961" s="211">
        <v>0.38950982925069244</v>
      </c>
      <c r="T8961" s="211">
        <v>0.60505023331554153</v>
      </c>
      <c r="U8961" s="211">
        <v>0.45841528986261654</v>
      </c>
      <c r="V8961" s="211">
        <v>0.14779993267361458</v>
      </c>
      <c r="W8961" s="211">
        <v>0.54146941174942986</v>
      </c>
      <c r="X8961" s="211">
        <v>0.40119990965406105</v>
      </c>
      <c r="Y8961" s="211">
        <v>0.75119090015157197</v>
      </c>
      <c r="Z8961" s="211">
        <v>0.14532410293788947</v>
      </c>
      <c r="AA8961" s="212">
        <v>0.11663936367379193</v>
      </c>
    </row>
    <row r="8962" spans="1:27" x14ac:dyDescent="0.35">
      <c r="A8962" s="210" t="s">
        <v>9638</v>
      </c>
      <c r="B8962" s="217">
        <v>130.33122345180561</v>
      </c>
      <c r="C8962" s="211">
        <v>4.6983454348331059E-2</v>
      </c>
      <c r="D8962" s="211">
        <v>0.12648464481360289</v>
      </c>
      <c r="E8962" s="211">
        <v>8.6560648977713664E-2</v>
      </c>
      <c r="F8962" s="211">
        <v>0.10696128213203339</v>
      </c>
      <c r="G8962" s="211">
        <v>0.12282542371070541</v>
      </c>
      <c r="H8962" s="211">
        <v>0.11795041015571686</v>
      </c>
      <c r="I8962" s="211">
        <v>0.52633288629833708</v>
      </c>
      <c r="J8962" s="211">
        <v>0.42178430755927288</v>
      </c>
      <c r="K8962" s="211">
        <v>0.6036004399913325</v>
      </c>
      <c r="L8962" s="211">
        <v>0.27355067695852214</v>
      </c>
      <c r="M8962" s="211">
        <v>8.7966028655542705E-2</v>
      </c>
      <c r="N8962" s="211">
        <v>0.52970291699503824</v>
      </c>
      <c r="O8962" s="211">
        <v>0.73737825227172338</v>
      </c>
      <c r="P8962" s="211">
        <v>7.1260288708600822E-2</v>
      </c>
      <c r="Q8962" s="211">
        <v>4.473391620732136E-2</v>
      </c>
      <c r="R8962" s="211">
        <v>0.42859530189943135</v>
      </c>
      <c r="S8962" s="211">
        <v>0.29782211463703062</v>
      </c>
      <c r="T8962" s="211">
        <v>0.55188751374694134</v>
      </c>
      <c r="U8962" s="211">
        <v>0.41552735589378559</v>
      </c>
      <c r="V8962" s="211">
        <v>6.3463386604891009E-2</v>
      </c>
      <c r="W8962" s="211">
        <v>0.62942642832096429</v>
      </c>
      <c r="X8962" s="211">
        <v>0.3637746012582963</v>
      </c>
      <c r="Y8962" s="211">
        <v>0.65685483493060381</v>
      </c>
      <c r="Z8962" s="211">
        <v>0.14942734427327423</v>
      </c>
      <c r="AA8962" s="212">
        <v>0.11981049494857597</v>
      </c>
    </row>
    <row r="8963" spans="1:27" x14ac:dyDescent="0.35">
      <c r="A8963" s="210" t="s">
        <v>9639</v>
      </c>
      <c r="B8963" s="217">
        <v>128.49786210535311</v>
      </c>
      <c r="C8963" s="211">
        <v>5.3003150426378015E-2</v>
      </c>
      <c r="D8963" s="211">
        <v>0.12158512482870333</v>
      </c>
      <c r="E8963" s="211">
        <v>7.6801188588068656E-2</v>
      </c>
      <c r="F8963" s="211">
        <v>8.6185182575162778E-2</v>
      </c>
      <c r="G8963" s="211">
        <v>0.12332790961343519</v>
      </c>
      <c r="H8963" s="211">
        <v>0.1237608071584415</v>
      </c>
      <c r="I8963" s="211">
        <v>0.45754013849722908</v>
      </c>
      <c r="J8963" s="211">
        <v>0.40245243685524945</v>
      </c>
      <c r="K8963" s="211">
        <v>0.62706290247135688</v>
      </c>
      <c r="L8963" s="211">
        <v>0.27413282125232685</v>
      </c>
      <c r="M8963" s="211">
        <v>0.10964911340584979</v>
      </c>
      <c r="N8963" s="211">
        <v>0.50929273141247833</v>
      </c>
      <c r="O8963" s="211">
        <v>0.65735667471450787</v>
      </c>
      <c r="P8963" s="211">
        <v>7.4550700986057331E-2</v>
      </c>
      <c r="Q8963" s="211">
        <v>7.5296749145317726E-2</v>
      </c>
      <c r="R8963" s="211">
        <v>0.43525698889791042</v>
      </c>
      <c r="S8963" s="211">
        <v>0.31051339880201667</v>
      </c>
      <c r="T8963" s="211">
        <v>0.56300219388854467</v>
      </c>
      <c r="U8963" s="211">
        <v>0.37605335463765016</v>
      </c>
      <c r="V8963" s="211">
        <v>7.074576086925663E-2</v>
      </c>
      <c r="W8963" s="211">
        <v>0.52035252119028808</v>
      </c>
      <c r="X8963" s="211">
        <v>0.34735650255765294</v>
      </c>
      <c r="Y8963" s="211">
        <v>0.6318396350402341</v>
      </c>
      <c r="Z8963" s="211">
        <v>0.14871036708843516</v>
      </c>
      <c r="AA8963" s="212">
        <v>0.1233993560929843</v>
      </c>
    </row>
    <row r="8964" spans="1:27" x14ac:dyDescent="0.35">
      <c r="A8964" s="210" t="s">
        <v>9640</v>
      </c>
      <c r="B8964" s="217">
        <v>125.82677762673528</v>
      </c>
      <c r="C8964" s="211">
        <v>5.1921805287468314E-2</v>
      </c>
      <c r="D8964" s="211">
        <v>0.12534041172834434</v>
      </c>
      <c r="E8964" s="211">
        <v>7.4582868217048681E-2</v>
      </c>
      <c r="F8964" s="211">
        <v>0.10106730279613235</v>
      </c>
      <c r="G8964" s="211">
        <v>0.12356472129349294</v>
      </c>
      <c r="H8964" s="211">
        <v>0.12107559807225257</v>
      </c>
      <c r="I8964" s="211">
        <v>0.46597767948080465</v>
      </c>
      <c r="J8964" s="211">
        <v>0.46469581108968316</v>
      </c>
      <c r="K8964" s="211">
        <v>0.55600108086209699</v>
      </c>
      <c r="L8964" s="211">
        <v>0.28064601033958103</v>
      </c>
      <c r="M8964" s="211">
        <v>9.1153839617310786E-2</v>
      </c>
      <c r="N8964" s="211">
        <v>0.37612706885315589</v>
      </c>
      <c r="O8964" s="211">
        <v>0.72656360878813775</v>
      </c>
      <c r="P8964" s="211">
        <v>7.316734129701262E-2</v>
      </c>
      <c r="Q8964" s="211">
        <v>9.5452747455183146E-2</v>
      </c>
      <c r="R8964" s="211">
        <v>0.4795549374316237</v>
      </c>
      <c r="S8964" s="211">
        <v>0.27279373727079864</v>
      </c>
      <c r="T8964" s="211">
        <v>0.56972306110592341</v>
      </c>
      <c r="U8964" s="211">
        <v>0.47483095109787266</v>
      </c>
      <c r="V8964" s="211">
        <v>6.1445469551812154E-2</v>
      </c>
      <c r="W8964" s="211">
        <v>0.59697865215086732</v>
      </c>
      <c r="X8964" s="211">
        <v>0.33374259992213196</v>
      </c>
      <c r="Y8964" s="211">
        <v>0.62010595357199405</v>
      </c>
      <c r="Z8964" s="211">
        <v>0.14680787647244287</v>
      </c>
      <c r="AA8964" s="212">
        <v>0.1174447870606395</v>
      </c>
    </row>
    <row r="8965" spans="1:27" x14ac:dyDescent="0.35">
      <c r="A8965" s="210" t="s">
        <v>9641</v>
      </c>
      <c r="B8965" s="217">
        <v>153.54413907955737</v>
      </c>
      <c r="C8965" s="211">
        <v>5.9052612720846859E-2</v>
      </c>
      <c r="D8965" s="211">
        <v>0.12592500105662219</v>
      </c>
      <c r="E8965" s="211">
        <v>8.0432240473866157E-2</v>
      </c>
      <c r="F8965" s="211">
        <v>0.12170827540379478</v>
      </c>
      <c r="G8965" s="211">
        <v>0.11822140080761855</v>
      </c>
      <c r="H8965" s="211">
        <v>0.10555127500230244</v>
      </c>
      <c r="I8965" s="211">
        <v>0.51365394120524954</v>
      </c>
      <c r="J8965" s="211">
        <v>0.46743698136126294</v>
      </c>
      <c r="K8965" s="211">
        <v>0.60522811362124973</v>
      </c>
      <c r="L8965" s="211">
        <v>0.27655963371570319</v>
      </c>
      <c r="M8965" s="211">
        <v>8.2705770427119199E-2</v>
      </c>
      <c r="N8965" s="211">
        <v>0.46136189080616646</v>
      </c>
      <c r="O8965" s="211">
        <v>0.6549841079744988</v>
      </c>
      <c r="P8965" s="211">
        <v>7.2252964692435029E-2</v>
      </c>
      <c r="Q8965" s="211">
        <v>6.7259923762703039E-2</v>
      </c>
      <c r="R8965" s="211">
        <v>0.45611538837133092</v>
      </c>
      <c r="S8965" s="211">
        <v>0.30311567474937429</v>
      </c>
      <c r="T8965" s="211">
        <v>0.5223812517717451</v>
      </c>
      <c r="U8965" s="211">
        <v>0.46473384983484567</v>
      </c>
      <c r="V8965" s="211">
        <v>0.13549710527200234</v>
      </c>
      <c r="W8965" s="211">
        <v>0.59922118465063834</v>
      </c>
      <c r="X8965" s="211">
        <v>0.34517418317544502</v>
      </c>
      <c r="Y8965" s="211">
        <v>0.59755910871663809</v>
      </c>
      <c r="Z8965" s="211">
        <v>0.14314914020305972</v>
      </c>
      <c r="AA8965" s="212">
        <v>0.1187857524778462</v>
      </c>
    </row>
    <row r="8966" spans="1:27" x14ac:dyDescent="0.35">
      <c r="A8966" s="210" t="s">
        <v>9642</v>
      </c>
      <c r="B8966" s="217">
        <v>130.68691912377176</v>
      </c>
      <c r="C8966" s="211">
        <v>6.1190999576482108E-2</v>
      </c>
      <c r="D8966" s="211">
        <v>0.1250226993406589</v>
      </c>
      <c r="E8966" s="211">
        <v>8.5195547214934331E-2</v>
      </c>
      <c r="F8966" s="211">
        <v>9.4728194173882771E-2</v>
      </c>
      <c r="G8966" s="211">
        <v>0.12569969854554838</v>
      </c>
      <c r="H8966" s="211">
        <v>0.11483333652614984</v>
      </c>
      <c r="I8966" s="211">
        <v>0.48266578115889902</v>
      </c>
      <c r="J8966" s="211">
        <v>0.42202552424771705</v>
      </c>
      <c r="K8966" s="211">
        <v>0.62528146277380747</v>
      </c>
      <c r="L8966" s="211">
        <v>0.28200282362047135</v>
      </c>
      <c r="M8966" s="211">
        <v>8.5033437336672374E-2</v>
      </c>
      <c r="N8966" s="211">
        <v>0.40003946878697594</v>
      </c>
      <c r="O8966" s="211">
        <v>0.7170193069217875</v>
      </c>
      <c r="P8966" s="211">
        <v>6.5776726222029278E-2</v>
      </c>
      <c r="Q8966" s="211">
        <v>0.13680447146785465</v>
      </c>
      <c r="R8966" s="211">
        <v>0.4573501035301627</v>
      </c>
      <c r="S8966" s="211">
        <v>0.36730831998417979</v>
      </c>
      <c r="T8966" s="211">
        <v>0.50925092564372498</v>
      </c>
      <c r="U8966" s="211">
        <v>0.35478482964811309</v>
      </c>
      <c r="V8966" s="211">
        <v>0.10155620648536517</v>
      </c>
      <c r="W8966" s="211">
        <v>0.59283706674212244</v>
      </c>
      <c r="X8966" s="211">
        <v>0.30735617938408433</v>
      </c>
      <c r="Y8966" s="211">
        <v>0.73220303038029422</v>
      </c>
      <c r="Z8966" s="211">
        <v>0.13982364872913455</v>
      </c>
      <c r="AA8966" s="212">
        <v>0.12092100502464945</v>
      </c>
    </row>
    <row r="8967" spans="1:27" x14ac:dyDescent="0.35">
      <c r="A8967" s="210" t="s">
        <v>9643</v>
      </c>
      <c r="B8967" s="217">
        <v>139.66361971907668</v>
      </c>
      <c r="C8967" s="211">
        <v>7.9981540945126009E-2</v>
      </c>
      <c r="D8967" s="211">
        <v>0.13005951732763704</v>
      </c>
      <c r="E8967" s="211">
        <v>7.2924906398848091E-2</v>
      </c>
      <c r="F8967" s="211">
        <v>0.11950745086921868</v>
      </c>
      <c r="G8967" s="211">
        <v>0.11987923779948106</v>
      </c>
      <c r="H8967" s="211">
        <v>0.12034721307223228</v>
      </c>
      <c r="I8967" s="211">
        <v>0.52723326807485915</v>
      </c>
      <c r="J8967" s="211">
        <v>0.46696009673329797</v>
      </c>
      <c r="K8967" s="211">
        <v>0.60454513237173158</v>
      </c>
      <c r="L8967" s="211">
        <v>0.2687287781590999</v>
      </c>
      <c r="M8967" s="211">
        <v>0.10084847136064695</v>
      </c>
      <c r="N8967" s="211">
        <v>0.44990345541038818</v>
      </c>
      <c r="O8967" s="211">
        <v>0.71155496686797159</v>
      </c>
      <c r="P8967" s="211">
        <v>6.4243461500584922E-2</v>
      </c>
      <c r="Q8967" s="211">
        <v>8.9371084002284482E-2</v>
      </c>
      <c r="R8967" s="211">
        <v>0.43154834776933332</v>
      </c>
      <c r="S8967" s="211">
        <v>0.37912843080914538</v>
      </c>
      <c r="T8967" s="211">
        <v>0.6188870492877101</v>
      </c>
      <c r="U8967" s="211">
        <v>0.40846930014281513</v>
      </c>
      <c r="V8967" s="211">
        <v>9.2542543543894365E-2</v>
      </c>
      <c r="W8967" s="211">
        <v>0.55146877964723429</v>
      </c>
      <c r="X8967" s="211">
        <v>0.23941473324374604</v>
      </c>
      <c r="Y8967" s="211">
        <v>0.61643996674036838</v>
      </c>
      <c r="Z8967" s="211">
        <v>0.14903640380426236</v>
      </c>
      <c r="AA8967" s="212">
        <v>0.11318843342564273</v>
      </c>
    </row>
    <row r="8968" spans="1:27" x14ac:dyDescent="0.35">
      <c r="A8968" s="210" t="s">
        <v>9644</v>
      </c>
      <c r="B8968" s="217">
        <v>137.67757221976302</v>
      </c>
      <c r="C8968" s="211">
        <v>5.9626956654671555E-2</v>
      </c>
      <c r="D8968" s="211">
        <v>0.12066728444462775</v>
      </c>
      <c r="E8968" s="211">
        <v>6.9640914198378825E-2</v>
      </c>
      <c r="F8968" s="211">
        <v>7.87856927990849E-2</v>
      </c>
      <c r="G8968" s="211">
        <v>0.12085983498716121</v>
      </c>
      <c r="H8968" s="211">
        <v>0.11916894049444125</v>
      </c>
      <c r="I8968" s="211">
        <v>0.48305219224055757</v>
      </c>
      <c r="J8968" s="211">
        <v>0.44318111139764682</v>
      </c>
      <c r="K8968" s="211">
        <v>0.54442185932057285</v>
      </c>
      <c r="L8968" s="211">
        <v>0.28133560645957634</v>
      </c>
      <c r="M8968" s="211">
        <v>8.5919979958260409E-2</v>
      </c>
      <c r="N8968" s="211">
        <v>0.40730666416550815</v>
      </c>
      <c r="O8968" s="211">
        <v>0.71706639037486652</v>
      </c>
      <c r="P8968" s="211">
        <v>7.1694120048640633E-2</v>
      </c>
      <c r="Q8968" s="211">
        <v>5.1649212528358648E-2</v>
      </c>
      <c r="R8968" s="211">
        <v>0.43706188322718675</v>
      </c>
      <c r="S8968" s="211">
        <v>0.36629669646381358</v>
      </c>
      <c r="T8968" s="211">
        <v>0.52417239576112318</v>
      </c>
      <c r="U8968" s="211">
        <v>0.48672018283389229</v>
      </c>
      <c r="V8968" s="211">
        <v>0.12014757181000056</v>
      </c>
      <c r="W8968" s="211">
        <v>0.51256426486690465</v>
      </c>
      <c r="X8968" s="211">
        <v>0.35809832085940241</v>
      </c>
      <c r="Y8968" s="211">
        <v>0.55772282279805607</v>
      </c>
      <c r="Z8968" s="211">
        <v>0.14749467492509255</v>
      </c>
      <c r="AA8968" s="212">
        <v>0.11676683210747242</v>
      </c>
    </row>
    <row r="8969" spans="1:27" x14ac:dyDescent="0.35">
      <c r="A8969" s="210" t="s">
        <v>9645</v>
      </c>
      <c r="B8969" s="217">
        <v>152.97379495121555</v>
      </c>
      <c r="C8969" s="211">
        <v>6.6869483571648264E-2</v>
      </c>
      <c r="D8969" s="211">
        <v>0.12178062041080545</v>
      </c>
      <c r="E8969" s="211">
        <v>7.3541368012188121E-2</v>
      </c>
      <c r="F8969" s="211">
        <v>8.4470034106980313E-2</v>
      </c>
      <c r="G8969" s="211">
        <v>0.12562569982056018</v>
      </c>
      <c r="H8969" s="211">
        <v>0.1190660880592356</v>
      </c>
      <c r="I8969" s="211">
        <v>0.49979712271541843</v>
      </c>
      <c r="J8969" s="211">
        <v>0.43889290172059586</v>
      </c>
      <c r="K8969" s="211">
        <v>0.62561927320934529</v>
      </c>
      <c r="L8969" s="211">
        <v>0.28366094967822669</v>
      </c>
      <c r="M8969" s="211">
        <v>0.10276597449308686</v>
      </c>
      <c r="N8969" s="211">
        <v>0.36433884338126432</v>
      </c>
      <c r="O8969" s="211">
        <v>0.61846922431729257</v>
      </c>
      <c r="P8969" s="211">
        <v>7.3212007242161065E-2</v>
      </c>
      <c r="Q8969" s="211">
        <v>0.16197629627200147</v>
      </c>
      <c r="R8969" s="211">
        <v>0.44604796814228903</v>
      </c>
      <c r="S8969" s="211">
        <v>0.34698154199409192</v>
      </c>
      <c r="T8969" s="211">
        <v>0.59795734650150645</v>
      </c>
      <c r="U8969" s="211">
        <v>0.4704813385876947</v>
      </c>
      <c r="V8969" s="211">
        <v>0.10519805942449892</v>
      </c>
      <c r="W8969" s="211">
        <v>0.58616247227446716</v>
      </c>
      <c r="X8969" s="211">
        <v>0.38800653452619266</v>
      </c>
      <c r="Y8969" s="211">
        <v>0.52043856641190933</v>
      </c>
      <c r="Z8969" s="211">
        <v>0.1498590158251758</v>
      </c>
      <c r="AA8969" s="212">
        <v>0.11584972283128039</v>
      </c>
    </row>
    <row r="8970" spans="1:27" x14ac:dyDescent="0.35">
      <c r="A8970" s="210" t="s">
        <v>9646</v>
      </c>
      <c r="B8970" s="217">
        <v>150.7671148795101</v>
      </c>
      <c r="C8970" s="211">
        <v>7.6833300145390901E-2</v>
      </c>
      <c r="D8970" s="211">
        <v>0.12015447180641123</v>
      </c>
      <c r="E8970" s="211">
        <v>8.9507034885042427E-2</v>
      </c>
      <c r="F8970" s="211">
        <v>0.12350806187422217</v>
      </c>
      <c r="G8970" s="211">
        <v>0.11657814109599614</v>
      </c>
      <c r="H8970" s="211">
        <v>0.12048118235052341</v>
      </c>
      <c r="I8970" s="211">
        <v>0.48044514143893841</v>
      </c>
      <c r="J8970" s="211">
        <v>0.47491985630236616</v>
      </c>
      <c r="K8970" s="211">
        <v>0.51369766828235219</v>
      </c>
      <c r="L8970" s="211">
        <v>0.27539117196574076</v>
      </c>
      <c r="M8970" s="211">
        <v>0.11654727018905763</v>
      </c>
      <c r="N8970" s="211">
        <v>0.36775239514875679</v>
      </c>
      <c r="O8970" s="211">
        <v>0.58545989283653288</v>
      </c>
      <c r="P8970" s="211">
        <v>7.196941427857069E-2</v>
      </c>
      <c r="Q8970" s="211">
        <v>0.10662636722049149</v>
      </c>
      <c r="R8970" s="211">
        <v>0.42053588739182324</v>
      </c>
      <c r="S8970" s="211">
        <v>0.35770117789365208</v>
      </c>
      <c r="T8970" s="211">
        <v>0.60725649444310836</v>
      </c>
      <c r="U8970" s="211">
        <v>0.40974522685369624</v>
      </c>
      <c r="V8970" s="211">
        <v>9.877476587953575E-2</v>
      </c>
      <c r="W8970" s="211">
        <v>0.5253281100610786</v>
      </c>
      <c r="X8970" s="211">
        <v>0.34103102307959854</v>
      </c>
      <c r="Y8970" s="211">
        <v>0.73464208042423296</v>
      </c>
      <c r="Z8970" s="211">
        <v>0.14580026634359586</v>
      </c>
      <c r="AA8970" s="212">
        <v>0.11868212634763006</v>
      </c>
    </row>
    <row r="8971" spans="1:27" x14ac:dyDescent="0.35">
      <c r="A8971" s="210" t="s">
        <v>9647</v>
      </c>
      <c r="B8971" s="217">
        <v>140.8597947435205</v>
      </c>
      <c r="C8971" s="211">
        <v>6.9212170756177221E-2</v>
      </c>
      <c r="D8971" s="211">
        <v>0.12139164592766589</v>
      </c>
      <c r="E8971" s="211">
        <v>7.5023152576589758E-2</v>
      </c>
      <c r="F8971" s="211">
        <v>8.1098406881664337E-2</v>
      </c>
      <c r="G8971" s="211">
        <v>0.11563327236731934</v>
      </c>
      <c r="H8971" s="211">
        <v>0.11762784417773008</v>
      </c>
      <c r="I8971" s="211">
        <v>0.5094567086533609</v>
      </c>
      <c r="J8971" s="211">
        <v>0.45090933362949082</v>
      </c>
      <c r="K8971" s="211">
        <v>0.60073285895941486</v>
      </c>
      <c r="L8971" s="211">
        <v>0.27351714570155883</v>
      </c>
      <c r="M8971" s="211">
        <v>9.4538532986114587E-2</v>
      </c>
      <c r="N8971" s="211">
        <v>0.46545109089815206</v>
      </c>
      <c r="O8971" s="211">
        <v>0.79475346054798401</v>
      </c>
      <c r="P8971" s="211">
        <v>6.9542151010873354E-2</v>
      </c>
      <c r="Q8971" s="211">
        <v>8.8409424992294108E-2</v>
      </c>
      <c r="R8971" s="211">
        <v>0.42722025974842603</v>
      </c>
      <c r="S8971" s="211">
        <v>0.30382715199737104</v>
      </c>
      <c r="T8971" s="211">
        <v>0.58297957118109034</v>
      </c>
      <c r="U8971" s="211">
        <v>0.4265503667325084</v>
      </c>
      <c r="V8971" s="211">
        <v>8.4403636180532232E-2</v>
      </c>
      <c r="W8971" s="211">
        <v>0.50516835264964266</v>
      </c>
      <c r="X8971" s="211">
        <v>0.32397908428441458</v>
      </c>
      <c r="Y8971" s="211">
        <v>0.74742004930526296</v>
      </c>
      <c r="Z8971" s="211">
        <v>0.14637897376344633</v>
      </c>
      <c r="AA8971" s="212">
        <v>0.11996358233075592</v>
      </c>
    </row>
    <row r="8972" spans="1:27" x14ac:dyDescent="0.35">
      <c r="A8972" s="210" t="s">
        <v>9648</v>
      </c>
      <c r="B8972" s="217">
        <v>115.26007752244276</v>
      </c>
      <c r="C8972" s="211">
        <v>5.392780092847628E-2</v>
      </c>
      <c r="D8972" s="211">
        <v>0.12525570615349316</v>
      </c>
      <c r="E8972" s="211">
        <v>7.4253948974315753E-2</v>
      </c>
      <c r="F8972" s="211">
        <v>8.2509053895194487E-2</v>
      </c>
      <c r="G8972" s="211">
        <v>0.11667374150378874</v>
      </c>
      <c r="H8972" s="211">
        <v>0.12379098783959544</v>
      </c>
      <c r="I8972" s="211">
        <v>0.48230587820561299</v>
      </c>
      <c r="J8972" s="211">
        <v>0.44399787706805277</v>
      </c>
      <c r="K8972" s="211">
        <v>0.55063410361379506</v>
      </c>
      <c r="L8972" s="211">
        <v>0.27427184526521414</v>
      </c>
      <c r="M8972" s="211">
        <v>8.3300635373503684E-2</v>
      </c>
      <c r="N8972" s="211">
        <v>0.46493821016633019</v>
      </c>
      <c r="O8972" s="211">
        <v>0.57671368798393396</v>
      </c>
      <c r="P8972" s="211">
        <v>6.8782120215196474E-2</v>
      </c>
      <c r="Q8972" s="211">
        <v>6.1308878946252796E-2</v>
      </c>
      <c r="R8972" s="211">
        <v>0.42218325838085052</v>
      </c>
      <c r="S8972" s="211">
        <v>0.33426041043946297</v>
      </c>
      <c r="T8972" s="211">
        <v>0.58499901657724707</v>
      </c>
      <c r="U8972" s="211">
        <v>0.45487317443635417</v>
      </c>
      <c r="V8972" s="211">
        <v>6.7473917020498764E-2</v>
      </c>
      <c r="W8972" s="211">
        <v>0.54380312296939348</v>
      </c>
      <c r="X8972" s="211">
        <v>0.32918303355654299</v>
      </c>
      <c r="Y8972" s="211">
        <v>0.68608733530485744</v>
      </c>
      <c r="Z8972" s="211">
        <v>0.14880409182314119</v>
      </c>
      <c r="AA8972" s="212">
        <v>0.12045000524224397</v>
      </c>
    </row>
    <row r="8973" spans="1:27" x14ac:dyDescent="0.35">
      <c r="A8973" s="210" t="s">
        <v>9649</v>
      </c>
      <c r="B8973" s="217">
        <v>143.02289310791329</v>
      </c>
      <c r="C8973" s="211">
        <v>5.0168055338210574E-2</v>
      </c>
      <c r="D8973" s="211">
        <v>0.12892712156323949</v>
      </c>
      <c r="E8973" s="211">
        <v>7.4771450923344709E-2</v>
      </c>
      <c r="F8973" s="211">
        <v>8.3059280184084733E-2</v>
      </c>
      <c r="G8973" s="211">
        <v>0.11393751346714588</v>
      </c>
      <c r="H8973" s="211">
        <v>0.11990713041521539</v>
      </c>
      <c r="I8973" s="211">
        <v>0.49596661714287349</v>
      </c>
      <c r="J8973" s="211">
        <v>0.44725470047626059</v>
      </c>
      <c r="K8973" s="211">
        <v>0.53904534910984203</v>
      </c>
      <c r="L8973" s="211">
        <v>0.27142879505645773</v>
      </c>
      <c r="M8973" s="211">
        <v>8.896326238183587E-2</v>
      </c>
      <c r="N8973" s="211">
        <v>0.40601663366690532</v>
      </c>
      <c r="O8973" s="211">
        <v>0.58904656442512815</v>
      </c>
      <c r="P8973" s="211">
        <v>7.2367795866091184E-2</v>
      </c>
      <c r="Q8973" s="211">
        <v>5.5288748347878863E-2</v>
      </c>
      <c r="R8973" s="211">
        <v>0.44078856943791939</v>
      </c>
      <c r="S8973" s="211">
        <v>0.301757437253246</v>
      </c>
      <c r="T8973" s="211">
        <v>0.55151080333631075</v>
      </c>
      <c r="U8973" s="211">
        <v>0.47727991540540188</v>
      </c>
      <c r="V8973" s="211">
        <v>0.11574189743676588</v>
      </c>
      <c r="W8973" s="211">
        <v>0.53549528674697666</v>
      </c>
      <c r="X8973" s="211">
        <v>0.35585915863912926</v>
      </c>
      <c r="Y8973" s="211">
        <v>0.63552524282944112</v>
      </c>
      <c r="Z8973" s="211">
        <v>0.14914125707197703</v>
      </c>
      <c r="AA8973" s="212">
        <v>0.11709695340127169</v>
      </c>
    </row>
    <row r="8974" spans="1:27" x14ac:dyDescent="0.35">
      <c r="A8974" s="210" t="s">
        <v>9650</v>
      </c>
      <c r="B8974" s="217">
        <v>127.03654430060182</v>
      </c>
      <c r="C8974" s="211">
        <v>5.1406722117588177E-2</v>
      </c>
      <c r="D8974" s="211">
        <v>0.12500591170673916</v>
      </c>
      <c r="E8974" s="211">
        <v>8.0423461795571083E-2</v>
      </c>
      <c r="F8974" s="211">
        <v>7.9685582652392756E-2</v>
      </c>
      <c r="G8974" s="211">
        <v>0.123800527077824</v>
      </c>
      <c r="H8974" s="211">
        <v>0.12090859464149065</v>
      </c>
      <c r="I8974" s="211">
        <v>0.48208759447694499</v>
      </c>
      <c r="J8974" s="211">
        <v>0.44808679328306117</v>
      </c>
      <c r="K8974" s="211">
        <v>0.6259642675243603</v>
      </c>
      <c r="L8974" s="211">
        <v>0.27002724228231451</v>
      </c>
      <c r="M8974" s="211">
        <v>0.11715903288225225</v>
      </c>
      <c r="N8974" s="211">
        <v>0.43837370470842241</v>
      </c>
      <c r="O8974" s="211">
        <v>0.73111216503697285</v>
      </c>
      <c r="P8974" s="211">
        <v>7.2823842108672127E-2</v>
      </c>
      <c r="Q8974" s="211">
        <v>9.3416901830756807E-2</v>
      </c>
      <c r="R8974" s="211">
        <v>0.40644711372567072</v>
      </c>
      <c r="S8974" s="211">
        <v>0.2799283672826115</v>
      </c>
      <c r="T8974" s="211">
        <v>0.59414680665580522</v>
      </c>
      <c r="U8974" s="211">
        <v>0.32284459335131738</v>
      </c>
      <c r="V8974" s="211">
        <v>5.7104825222690753E-2</v>
      </c>
      <c r="W8974" s="211">
        <v>0.5538954125935549</v>
      </c>
      <c r="X8974" s="211">
        <v>0.4165194804660558</v>
      </c>
      <c r="Y8974" s="211">
        <v>0.61552459608154253</v>
      </c>
      <c r="Z8974" s="211">
        <v>0.14484255073450758</v>
      </c>
      <c r="AA8974" s="212">
        <v>0.1187206402085528</v>
      </c>
    </row>
    <row r="8975" spans="1:27" x14ac:dyDescent="0.35">
      <c r="A8975" s="210" t="s">
        <v>9651</v>
      </c>
      <c r="B8975" s="217">
        <v>119.20145939173577</v>
      </c>
      <c r="C8975" s="211">
        <v>4.9885212007656769E-2</v>
      </c>
      <c r="D8975" s="211">
        <v>0.11979525778593537</v>
      </c>
      <c r="E8975" s="211">
        <v>7.8693450328362557E-2</v>
      </c>
      <c r="F8975" s="211">
        <v>0.11177419008889225</v>
      </c>
      <c r="G8975" s="211">
        <v>0.12289923104436797</v>
      </c>
      <c r="H8975" s="211">
        <v>0.12156367087101827</v>
      </c>
      <c r="I8975" s="211">
        <v>0.45883882946138865</v>
      </c>
      <c r="J8975" s="211">
        <v>0.42264041685665804</v>
      </c>
      <c r="K8975" s="211">
        <v>0.56668086793897088</v>
      </c>
      <c r="L8975" s="211">
        <v>0.26847595848699823</v>
      </c>
      <c r="M8975" s="211">
        <v>9.4620681811958096E-2</v>
      </c>
      <c r="N8975" s="211">
        <v>0.47190958287218404</v>
      </c>
      <c r="O8975" s="211">
        <v>0.56349881587656958</v>
      </c>
      <c r="P8975" s="211">
        <v>6.89786019330767E-2</v>
      </c>
      <c r="Q8975" s="211">
        <v>0.10705015967224538</v>
      </c>
      <c r="R8975" s="211">
        <v>0.42981085614229103</v>
      </c>
      <c r="S8975" s="211">
        <v>0.41331035036909491</v>
      </c>
      <c r="T8975" s="211">
        <v>0.54834638639949829</v>
      </c>
      <c r="U8975" s="211">
        <v>0.44013088870811284</v>
      </c>
      <c r="V8975" s="211">
        <v>5.8296016917511878E-2</v>
      </c>
      <c r="W8975" s="211">
        <v>0.59365477196034599</v>
      </c>
      <c r="X8975" s="211">
        <v>0.30548693806449745</v>
      </c>
      <c r="Y8975" s="211">
        <v>0.74288963858146506</v>
      </c>
      <c r="Z8975" s="211">
        <v>0.1494362470984206</v>
      </c>
      <c r="AA8975" s="212">
        <v>0.12011349905936437</v>
      </c>
    </row>
    <row r="8976" spans="1:27" x14ac:dyDescent="0.35">
      <c r="A8976" s="210" t="s">
        <v>9652</v>
      </c>
      <c r="B8976" s="217">
        <v>134.5696661055951</v>
      </c>
      <c r="C8976" s="211">
        <v>6.6671381398988649E-2</v>
      </c>
      <c r="D8976" s="211">
        <v>0.12864711938001927</v>
      </c>
      <c r="E8976" s="211">
        <v>6.9892643622518277E-2</v>
      </c>
      <c r="F8976" s="211">
        <v>8.4505594660185174E-2</v>
      </c>
      <c r="G8976" s="211">
        <v>0.11358575944928569</v>
      </c>
      <c r="H8976" s="211">
        <v>0.11373488067325804</v>
      </c>
      <c r="I8976" s="211">
        <v>0.51971502110513168</v>
      </c>
      <c r="J8976" s="211">
        <v>0.49647496302619804</v>
      </c>
      <c r="K8976" s="211">
        <v>0.61371664314177832</v>
      </c>
      <c r="L8976" s="211">
        <v>0.2783497558457626</v>
      </c>
      <c r="M8976" s="211">
        <v>8.8224529160363246E-2</v>
      </c>
      <c r="N8976" s="211">
        <v>0.44072488721362912</v>
      </c>
      <c r="O8976" s="211">
        <v>0.66362545163278364</v>
      </c>
      <c r="P8976" s="211">
        <v>6.9806197729842104E-2</v>
      </c>
      <c r="Q8976" s="211">
        <v>0.10086137538527515</v>
      </c>
      <c r="R8976" s="211">
        <v>0.46097211387941933</v>
      </c>
      <c r="S8976" s="211">
        <v>0.35170154368011658</v>
      </c>
      <c r="T8976" s="211">
        <v>0.56085332505652674</v>
      </c>
      <c r="U8976" s="211">
        <v>0.42302504910593669</v>
      </c>
      <c r="V8976" s="211">
        <v>9.5256359552297248E-2</v>
      </c>
      <c r="W8976" s="211">
        <v>0.58218927788494057</v>
      </c>
      <c r="X8976" s="211">
        <v>0.33179450008050543</v>
      </c>
      <c r="Y8976" s="211">
        <v>0.74687780485478705</v>
      </c>
      <c r="Z8976" s="211">
        <v>0.14893899672556488</v>
      </c>
      <c r="AA8976" s="212">
        <v>0.12385287632796783</v>
      </c>
    </row>
    <row r="8977" spans="1:27" x14ac:dyDescent="0.35">
      <c r="A8977" s="210" t="s">
        <v>9653</v>
      </c>
      <c r="B8977" s="217">
        <v>152.84659931669478</v>
      </c>
      <c r="C8977" s="211">
        <v>6.6590877240408186E-2</v>
      </c>
      <c r="D8977" s="211">
        <v>0.13341015765876513</v>
      </c>
      <c r="E8977" s="211">
        <v>7.6477285900902262E-2</v>
      </c>
      <c r="F8977" s="211">
        <v>9.6411658672092643E-2</v>
      </c>
      <c r="G8977" s="211">
        <v>0.11995318675077006</v>
      </c>
      <c r="H8977" s="211">
        <v>0.11769685020202518</v>
      </c>
      <c r="I8977" s="211">
        <v>0.43338163352035969</v>
      </c>
      <c r="J8977" s="211">
        <v>0.4380507869313981</v>
      </c>
      <c r="K8977" s="211">
        <v>0.60129730126049363</v>
      </c>
      <c r="L8977" s="211">
        <v>0.27355540299393216</v>
      </c>
      <c r="M8977" s="211">
        <v>0.10894332016633096</v>
      </c>
      <c r="N8977" s="211">
        <v>0.38469348683831556</v>
      </c>
      <c r="O8977" s="211">
        <v>0.61289721527322027</v>
      </c>
      <c r="P8977" s="211">
        <v>6.9848301965360612E-2</v>
      </c>
      <c r="Q8977" s="211">
        <v>8.6854365692464283E-2</v>
      </c>
      <c r="R8977" s="211">
        <v>0.45395373286046764</v>
      </c>
      <c r="S8977" s="211">
        <v>0.26719470559368402</v>
      </c>
      <c r="T8977" s="211">
        <v>0.56415504971745578</v>
      </c>
      <c r="U8977" s="211">
        <v>0.47422376248682274</v>
      </c>
      <c r="V8977" s="211">
        <v>0.13014226056812878</v>
      </c>
      <c r="W8977" s="211">
        <v>0.50364085116934942</v>
      </c>
      <c r="X8977" s="211">
        <v>0.3818637413581592</v>
      </c>
      <c r="Y8977" s="211">
        <v>0.54791234181856263</v>
      </c>
      <c r="Z8977" s="211">
        <v>0.14762918510419698</v>
      </c>
      <c r="AA8977" s="212">
        <v>0.1192082925980876</v>
      </c>
    </row>
    <row r="8978" spans="1:27" x14ac:dyDescent="0.35">
      <c r="A8978" s="210" t="s">
        <v>9654</v>
      </c>
      <c r="B8978" s="217">
        <v>147.6783213341692</v>
      </c>
      <c r="C8978" s="211">
        <v>7.8664236616209554E-2</v>
      </c>
      <c r="D8978" s="211">
        <v>0.12642715936946164</v>
      </c>
      <c r="E8978" s="211">
        <v>7.7695664664541045E-2</v>
      </c>
      <c r="F8978" s="211">
        <v>7.1291833655595369E-2</v>
      </c>
      <c r="G8978" s="211">
        <v>0.1252884496196586</v>
      </c>
      <c r="H8978" s="211">
        <v>0.1266654375073866</v>
      </c>
      <c r="I8978" s="211">
        <v>0.46289397686095646</v>
      </c>
      <c r="J8978" s="211">
        <v>0.44537694143911644</v>
      </c>
      <c r="K8978" s="211">
        <v>0.60780241646452571</v>
      </c>
      <c r="L8978" s="211">
        <v>0.27902487770003026</v>
      </c>
      <c r="M8978" s="211">
        <v>9.9888623214079167E-2</v>
      </c>
      <c r="N8978" s="211">
        <v>0.34628228169121766</v>
      </c>
      <c r="O8978" s="211">
        <v>0.63294661313131395</v>
      </c>
      <c r="P8978" s="211">
        <v>6.8465122024749622E-2</v>
      </c>
      <c r="Q8978" s="211">
        <v>9.1264697649059895E-2</v>
      </c>
      <c r="R8978" s="211">
        <v>0.41183019963919831</v>
      </c>
      <c r="S8978" s="211">
        <v>0.36265618626969565</v>
      </c>
      <c r="T8978" s="211">
        <v>0.58583575536444554</v>
      </c>
      <c r="U8978" s="211">
        <v>0.47279991937336674</v>
      </c>
      <c r="V8978" s="211">
        <v>0.10540292821783945</v>
      </c>
      <c r="W8978" s="211">
        <v>0.51354080478420538</v>
      </c>
      <c r="X8978" s="211">
        <v>0.32450886836948922</v>
      </c>
      <c r="Y8978" s="211">
        <v>0.56355471524746636</v>
      </c>
      <c r="Z8978" s="211">
        <v>0.14465426850400007</v>
      </c>
      <c r="AA8978" s="212">
        <v>0.11248091393207107</v>
      </c>
    </row>
    <row r="8979" spans="1:27" x14ac:dyDescent="0.35">
      <c r="A8979" s="210" t="s">
        <v>9655</v>
      </c>
      <c r="B8979" s="217">
        <v>134.27180665978796</v>
      </c>
      <c r="C8979" s="211">
        <v>5.9562885825915117E-2</v>
      </c>
      <c r="D8979" s="211">
        <v>0.11445039250796606</v>
      </c>
      <c r="E8979" s="211">
        <v>8.762746629928847E-2</v>
      </c>
      <c r="F8979" s="211">
        <v>9.1145038380093371E-2</v>
      </c>
      <c r="G8979" s="211">
        <v>0.12133212694843674</v>
      </c>
      <c r="H8979" s="211">
        <v>0.10421859676000107</v>
      </c>
      <c r="I8979" s="211">
        <v>0.49994893895841863</v>
      </c>
      <c r="J8979" s="211">
        <v>0.43188537942438132</v>
      </c>
      <c r="K8979" s="211">
        <v>0.62371280601804291</v>
      </c>
      <c r="L8979" s="211">
        <v>0.2785667778452377</v>
      </c>
      <c r="M8979" s="211">
        <v>0.10777509799293207</v>
      </c>
      <c r="N8979" s="211">
        <v>0.52934665239412226</v>
      </c>
      <c r="O8979" s="211">
        <v>0.53991532404661802</v>
      </c>
      <c r="P8979" s="211">
        <v>6.6752349168367336E-2</v>
      </c>
      <c r="Q8979" s="211">
        <v>5.2450219661191885E-2</v>
      </c>
      <c r="R8979" s="211">
        <v>0.42693562415857589</v>
      </c>
      <c r="S8979" s="211">
        <v>0.29345637605479652</v>
      </c>
      <c r="T8979" s="211">
        <v>0.5053937571896806</v>
      </c>
      <c r="U8979" s="211">
        <v>0.5470017865959409</v>
      </c>
      <c r="V8979" s="211">
        <v>7.6233032864964856E-2</v>
      </c>
      <c r="W8979" s="211">
        <v>0.56520354647699755</v>
      </c>
      <c r="X8979" s="211">
        <v>0.27031492891986081</v>
      </c>
      <c r="Y8979" s="211">
        <v>0.58791737766991825</v>
      </c>
      <c r="Z8979" s="211">
        <v>0.1480566061965371</v>
      </c>
      <c r="AA8979" s="212">
        <v>0.11913589158481086</v>
      </c>
    </row>
    <row r="8980" spans="1:27" x14ac:dyDescent="0.35">
      <c r="A8980" s="210" t="s">
        <v>9656</v>
      </c>
      <c r="B8980" s="217">
        <v>139.9765092906581</v>
      </c>
      <c r="C8980" s="211">
        <v>5.6700402166565085E-2</v>
      </c>
      <c r="D8980" s="211">
        <v>0.1308022578304357</v>
      </c>
      <c r="E8980" s="211">
        <v>7.7972388549289728E-2</v>
      </c>
      <c r="F8980" s="211">
        <v>0.10445684973749442</v>
      </c>
      <c r="G8980" s="211">
        <v>0.11699175128655352</v>
      </c>
      <c r="H8980" s="211">
        <v>0.11171401572380994</v>
      </c>
      <c r="I8980" s="211">
        <v>0.47785723198667751</v>
      </c>
      <c r="J8980" s="211">
        <v>0.44325798225077312</v>
      </c>
      <c r="K8980" s="211">
        <v>0.60317919331070324</v>
      </c>
      <c r="L8980" s="211">
        <v>0.27414949195658678</v>
      </c>
      <c r="M8980" s="211">
        <v>9.216726663654895E-2</v>
      </c>
      <c r="N8980" s="211">
        <v>0.53174262803151195</v>
      </c>
      <c r="O8980" s="211">
        <v>0.79290327950181672</v>
      </c>
      <c r="P8980" s="211">
        <v>7.0496643618759985E-2</v>
      </c>
      <c r="Q8980" s="211">
        <v>5.5367500283942245E-2</v>
      </c>
      <c r="R8980" s="211">
        <v>0.40413738384576503</v>
      </c>
      <c r="S8980" s="211">
        <v>0.42616948947776284</v>
      </c>
      <c r="T8980" s="211">
        <v>0.47712199359859297</v>
      </c>
      <c r="U8980" s="211">
        <v>0.38289227423473249</v>
      </c>
      <c r="V8980" s="211">
        <v>0.10950885252523368</v>
      </c>
      <c r="W8980" s="211">
        <v>0.5387484910954301</v>
      </c>
      <c r="X8980" s="211">
        <v>0.35354345768570705</v>
      </c>
      <c r="Y8980" s="211">
        <v>0.72024104256940635</v>
      </c>
      <c r="Z8980" s="211">
        <v>0.14856856961178894</v>
      </c>
      <c r="AA8980" s="212">
        <v>0.12380884646242468</v>
      </c>
    </row>
    <row r="8981" spans="1:27" x14ac:dyDescent="0.35">
      <c r="A8981" s="210" t="s">
        <v>9657</v>
      </c>
      <c r="B8981" s="217">
        <v>143.78357238213445</v>
      </c>
      <c r="C8981" s="211">
        <v>6.6880341556871115E-2</v>
      </c>
      <c r="D8981" s="211">
        <v>0.12582048634072307</v>
      </c>
      <c r="E8981" s="211">
        <v>7.792964825027282E-2</v>
      </c>
      <c r="F8981" s="211">
        <v>0.10186782238192826</v>
      </c>
      <c r="G8981" s="211">
        <v>0.12444530196285215</v>
      </c>
      <c r="H8981" s="211">
        <v>0.10629707257768096</v>
      </c>
      <c r="I8981" s="211">
        <v>0.52950876205969244</v>
      </c>
      <c r="J8981" s="211">
        <v>0.4774335146678893</v>
      </c>
      <c r="K8981" s="211">
        <v>0.60610544701340641</v>
      </c>
      <c r="L8981" s="211">
        <v>0.27276682619036263</v>
      </c>
      <c r="M8981" s="211">
        <v>9.004291984818602E-2</v>
      </c>
      <c r="N8981" s="211">
        <v>0.46246808355074476</v>
      </c>
      <c r="O8981" s="211">
        <v>0.75609137399724691</v>
      </c>
      <c r="P8981" s="211">
        <v>6.8253155132896218E-2</v>
      </c>
      <c r="Q8981" s="211">
        <v>4.2471572277495678E-2</v>
      </c>
      <c r="R8981" s="211">
        <v>0.37607779377851613</v>
      </c>
      <c r="S8981" s="211">
        <v>0.31303926746871313</v>
      </c>
      <c r="T8981" s="211">
        <v>0.55127848029514881</v>
      </c>
      <c r="U8981" s="211">
        <v>0.48215716822896409</v>
      </c>
      <c r="V8981" s="211">
        <v>0.12137277227423166</v>
      </c>
      <c r="W8981" s="211">
        <v>0.48482929759420318</v>
      </c>
      <c r="X8981" s="211">
        <v>0.4066132872001012</v>
      </c>
      <c r="Y8981" s="211">
        <v>0.5851759007158932</v>
      </c>
      <c r="Z8981" s="211">
        <v>0.1476536517714277</v>
      </c>
      <c r="AA8981" s="212">
        <v>0.12077218517227375</v>
      </c>
    </row>
    <row r="8982" spans="1:27" x14ac:dyDescent="0.35">
      <c r="A8982" s="210" t="s">
        <v>9658</v>
      </c>
      <c r="B8982" s="217">
        <v>113.71882944154264</v>
      </c>
      <c r="C8982" s="211">
        <v>8.4228815946625943E-2</v>
      </c>
      <c r="D8982" s="211">
        <v>0.11558688666867191</v>
      </c>
      <c r="E8982" s="211">
        <v>7.947047700806853E-2</v>
      </c>
      <c r="F8982" s="211">
        <v>0.10415637685609982</v>
      </c>
      <c r="G8982" s="211">
        <v>0.12057722706823151</v>
      </c>
      <c r="H8982" s="211">
        <v>0.11934786755337121</v>
      </c>
      <c r="I8982" s="211">
        <v>0.49313160285399166</v>
      </c>
      <c r="J8982" s="211">
        <v>0.46978209590581199</v>
      </c>
      <c r="K8982" s="211">
        <v>0.64029018611123478</v>
      </c>
      <c r="L8982" s="211">
        <v>0.27360505949613811</v>
      </c>
      <c r="M8982" s="211">
        <v>9.8385113947024469E-2</v>
      </c>
      <c r="N8982" s="211">
        <v>0.39827632272108926</v>
      </c>
      <c r="O8982" s="211">
        <v>0.61451066384472641</v>
      </c>
      <c r="P8982" s="211">
        <v>6.5381978291201084E-2</v>
      </c>
      <c r="Q8982" s="211">
        <v>7.4710306188483233E-2</v>
      </c>
      <c r="R8982" s="211">
        <v>0.41411860702923869</v>
      </c>
      <c r="S8982" s="211">
        <v>0.377008678386067</v>
      </c>
      <c r="T8982" s="211">
        <v>0.52851612885035293</v>
      </c>
      <c r="U8982" s="211">
        <v>0.33855344802848253</v>
      </c>
      <c r="V8982" s="211">
        <v>6.2484496645342225E-2</v>
      </c>
      <c r="W8982" s="211">
        <v>0.51472714092387639</v>
      </c>
      <c r="X8982" s="211">
        <v>0.39043447468640852</v>
      </c>
      <c r="Y8982" s="211">
        <v>0.66835564528968472</v>
      </c>
      <c r="Z8982" s="211">
        <v>0.14515049339417166</v>
      </c>
      <c r="AA8982" s="212">
        <v>0.11610178288289905</v>
      </c>
    </row>
    <row r="8983" spans="1:27" x14ac:dyDescent="0.35">
      <c r="A8983" s="210" t="s">
        <v>9659</v>
      </c>
      <c r="B8983" s="217">
        <v>104.14094220983817</v>
      </c>
      <c r="C8983" s="211">
        <v>6.2804401516089667E-2</v>
      </c>
      <c r="D8983" s="211">
        <v>0.12342760652699834</v>
      </c>
      <c r="E8983" s="211">
        <v>7.4174715712587436E-2</v>
      </c>
      <c r="F8983" s="211">
        <v>7.9963145308517877E-2</v>
      </c>
      <c r="G8983" s="211">
        <v>0.12269692340349815</v>
      </c>
      <c r="H8983" s="211">
        <v>0.11220609576224791</v>
      </c>
      <c r="I8983" s="211">
        <v>0.52045093001835641</v>
      </c>
      <c r="J8983" s="211">
        <v>0.39871089222615896</v>
      </c>
      <c r="K8983" s="211">
        <v>0.64437390765076896</v>
      </c>
      <c r="L8983" s="211">
        <v>0.26906901447921056</v>
      </c>
      <c r="M8983" s="211">
        <v>9.4108601298527522E-2</v>
      </c>
      <c r="N8983" s="211">
        <v>0.44585343640111103</v>
      </c>
      <c r="O8983" s="211">
        <v>0.72744242948300497</v>
      </c>
      <c r="P8983" s="211">
        <v>6.6212330405463857E-2</v>
      </c>
      <c r="Q8983" s="211">
        <v>5.7045770760781697E-2</v>
      </c>
      <c r="R8983" s="211">
        <v>0.42919623744893498</v>
      </c>
      <c r="S8983" s="211">
        <v>0.30411043928685644</v>
      </c>
      <c r="T8983" s="211">
        <v>0.47416452119210212</v>
      </c>
      <c r="U8983" s="211">
        <v>0.40698496488996116</v>
      </c>
      <c r="V8983" s="211">
        <v>5.4370153536928659E-2</v>
      </c>
      <c r="W8983" s="211">
        <v>0.50508987618565948</v>
      </c>
      <c r="X8983" s="211">
        <v>0.28515120040358943</v>
      </c>
      <c r="Y8983" s="211">
        <v>0.62329979183015227</v>
      </c>
      <c r="Z8983" s="211">
        <v>0.14919183590496793</v>
      </c>
      <c r="AA8983" s="212">
        <v>0.12441853767882755</v>
      </c>
    </row>
    <row r="8984" spans="1:27" x14ac:dyDescent="0.35">
      <c r="A8984" s="210" t="s">
        <v>9660</v>
      </c>
      <c r="B8984" s="217">
        <v>138.46933259981969</v>
      </c>
      <c r="C8984" s="211">
        <v>6.2287484242093683E-2</v>
      </c>
      <c r="D8984" s="211">
        <v>0.12963238155792781</v>
      </c>
      <c r="E8984" s="211">
        <v>8.0927177572522727E-2</v>
      </c>
      <c r="F8984" s="211">
        <v>8.767116947883824E-2</v>
      </c>
      <c r="G8984" s="211">
        <v>0.12212456983627112</v>
      </c>
      <c r="H8984" s="211">
        <v>0.12383950861487363</v>
      </c>
      <c r="I8984" s="211">
        <v>0.51669161921117079</v>
      </c>
      <c r="J8984" s="211">
        <v>0.41628174203333296</v>
      </c>
      <c r="K8984" s="211">
        <v>0.56313046913234754</v>
      </c>
      <c r="L8984" s="211">
        <v>0.27114556819779806</v>
      </c>
      <c r="M8984" s="211">
        <v>7.6270892586531788E-2</v>
      </c>
      <c r="N8984" s="211">
        <v>0.46417530259467243</v>
      </c>
      <c r="O8984" s="211">
        <v>0.71180301240404775</v>
      </c>
      <c r="P8984" s="211">
        <v>6.8767412117203094E-2</v>
      </c>
      <c r="Q8984" s="211">
        <v>4.3362154785495856E-2</v>
      </c>
      <c r="R8984" s="211">
        <v>0.35838068397248796</v>
      </c>
      <c r="S8984" s="211">
        <v>0.26068720368135023</v>
      </c>
      <c r="T8984" s="211">
        <v>0.56918704924264174</v>
      </c>
      <c r="U8984" s="211">
        <v>0.44774232257933305</v>
      </c>
      <c r="V8984" s="211">
        <v>0.12561046170064871</v>
      </c>
      <c r="W8984" s="211">
        <v>0.5521491563358103</v>
      </c>
      <c r="X8984" s="211">
        <v>0.32392242125408965</v>
      </c>
      <c r="Y8984" s="211">
        <v>0.50974530785012595</v>
      </c>
      <c r="Z8984" s="211">
        <v>0.14795516833121436</v>
      </c>
      <c r="AA8984" s="212">
        <v>0.1138595454676062</v>
      </c>
    </row>
    <row r="8985" spans="1:27" x14ac:dyDescent="0.35">
      <c r="A8985" s="210" t="s">
        <v>9661</v>
      </c>
      <c r="B8985" s="217">
        <v>116.80208351926126</v>
      </c>
      <c r="C8985" s="211">
        <v>8.0644377841362122E-2</v>
      </c>
      <c r="D8985" s="211">
        <v>0.12051872284990568</v>
      </c>
      <c r="E8985" s="211">
        <v>7.4689050906544277E-2</v>
      </c>
      <c r="F8985" s="211">
        <v>9.4840738804192221E-2</v>
      </c>
      <c r="G8985" s="211">
        <v>0.12188533327607837</v>
      </c>
      <c r="H8985" s="211">
        <v>0.11189689738604851</v>
      </c>
      <c r="I8985" s="211">
        <v>0.48827202960989702</v>
      </c>
      <c r="J8985" s="211">
        <v>0.41416544511950154</v>
      </c>
      <c r="K8985" s="211">
        <v>0.64517410131462438</v>
      </c>
      <c r="L8985" s="211">
        <v>0.26833977361801536</v>
      </c>
      <c r="M8985" s="211">
        <v>8.1110282077358584E-2</v>
      </c>
      <c r="N8985" s="211">
        <v>0.41245080083091812</v>
      </c>
      <c r="O8985" s="211">
        <v>0.73750216988225958</v>
      </c>
      <c r="P8985" s="211">
        <v>6.8904342087836051E-2</v>
      </c>
      <c r="Q8985" s="211">
        <v>9.0326498836031291E-2</v>
      </c>
      <c r="R8985" s="211">
        <v>0.42180704221536747</v>
      </c>
      <c r="S8985" s="211">
        <v>0.35041716920373467</v>
      </c>
      <c r="T8985" s="211">
        <v>0.54317848988529593</v>
      </c>
      <c r="U8985" s="211">
        <v>0.33149806534152398</v>
      </c>
      <c r="V8985" s="211">
        <v>7.4773322095215478E-2</v>
      </c>
      <c r="W8985" s="211">
        <v>0.5276862650775016</v>
      </c>
      <c r="X8985" s="211">
        <v>0.42146411376068649</v>
      </c>
      <c r="Y8985" s="211">
        <v>0.75671362117104035</v>
      </c>
      <c r="Z8985" s="211">
        <v>0.14888873027252197</v>
      </c>
      <c r="AA8985" s="212">
        <v>0.12310466070974325</v>
      </c>
    </row>
    <row r="8986" spans="1:27" x14ac:dyDescent="0.35">
      <c r="A8986" s="210" t="s">
        <v>9662</v>
      </c>
      <c r="B8986" s="217">
        <v>128.20359677057635</v>
      </c>
      <c r="C8986" s="211">
        <v>7.194076159595128E-2</v>
      </c>
      <c r="D8986" s="211">
        <v>0.13017431464403253</v>
      </c>
      <c r="E8986" s="211">
        <v>8.280607627735255E-2</v>
      </c>
      <c r="F8986" s="211">
        <v>0.10566938618149405</v>
      </c>
      <c r="G8986" s="211">
        <v>0.11676621109287563</v>
      </c>
      <c r="H8986" s="211">
        <v>0.11188907139291165</v>
      </c>
      <c r="I8986" s="211">
        <v>0.49807255653546822</v>
      </c>
      <c r="J8986" s="211">
        <v>0.4257570662008644</v>
      </c>
      <c r="K8986" s="211">
        <v>0.62131760708424455</v>
      </c>
      <c r="L8986" s="211">
        <v>0.27418638076710294</v>
      </c>
      <c r="M8986" s="211">
        <v>9.1187750439043286E-2</v>
      </c>
      <c r="N8986" s="211">
        <v>0.41365518450546601</v>
      </c>
      <c r="O8986" s="211">
        <v>0.70375634817926036</v>
      </c>
      <c r="P8986" s="211">
        <v>6.2612932074173303E-2</v>
      </c>
      <c r="Q8986" s="211">
        <v>5.1901502693549692E-2</v>
      </c>
      <c r="R8986" s="211">
        <v>0.42003367246028939</v>
      </c>
      <c r="S8986" s="211">
        <v>0.30685215466204518</v>
      </c>
      <c r="T8986" s="211">
        <v>0.55433650082271502</v>
      </c>
      <c r="U8986" s="211">
        <v>0.37668852313628676</v>
      </c>
      <c r="V8986" s="211">
        <v>0.13409478837326833</v>
      </c>
      <c r="W8986" s="211">
        <v>0.46557770122156705</v>
      </c>
      <c r="X8986" s="211">
        <v>0.33254972817157957</v>
      </c>
      <c r="Y8986" s="211">
        <v>0.61203585334433341</v>
      </c>
      <c r="Z8986" s="211">
        <v>0.14675771922990519</v>
      </c>
      <c r="AA8986" s="212">
        <v>0.12487267746326287</v>
      </c>
    </row>
    <row r="8987" spans="1:27" x14ac:dyDescent="0.35">
      <c r="A8987" s="210" t="s">
        <v>9663</v>
      </c>
      <c r="B8987" s="217">
        <v>142.35508849269146</v>
      </c>
      <c r="C8987" s="211">
        <v>4.7327039550229738E-2</v>
      </c>
      <c r="D8987" s="211">
        <v>0.13101468910122857</v>
      </c>
      <c r="E8987" s="211">
        <v>8.2209306702746787E-2</v>
      </c>
      <c r="F8987" s="211">
        <v>8.2652625119156775E-2</v>
      </c>
      <c r="G8987" s="211">
        <v>0.12076466578075051</v>
      </c>
      <c r="H8987" s="211">
        <v>0.10940854263360789</v>
      </c>
      <c r="I8987" s="211">
        <v>0.51509432688696577</v>
      </c>
      <c r="J8987" s="211">
        <v>0.40755483250765101</v>
      </c>
      <c r="K8987" s="211">
        <v>0.53684405749290764</v>
      </c>
      <c r="L8987" s="211">
        <v>0.27297754079863573</v>
      </c>
      <c r="M8987" s="211">
        <v>9.5735017361735134E-2</v>
      </c>
      <c r="N8987" s="211">
        <v>0.52408044392129305</v>
      </c>
      <c r="O8987" s="211">
        <v>0.76471648740996534</v>
      </c>
      <c r="P8987" s="211">
        <v>6.6745225190555021E-2</v>
      </c>
      <c r="Q8987" s="211">
        <v>0.13048794354303112</v>
      </c>
      <c r="R8987" s="211">
        <v>0.43744777676037383</v>
      </c>
      <c r="S8987" s="211">
        <v>0.27171122316657781</v>
      </c>
      <c r="T8987" s="211">
        <v>0.58435163792807054</v>
      </c>
      <c r="U8987" s="211">
        <v>0.43245799115790662</v>
      </c>
      <c r="V8987" s="211">
        <v>9.3243644016443528E-2</v>
      </c>
      <c r="W8987" s="211">
        <v>0.51990057461053452</v>
      </c>
      <c r="X8987" s="211">
        <v>0.41990416558685684</v>
      </c>
      <c r="Y8987" s="211">
        <v>0.65226547562338388</v>
      </c>
      <c r="Z8987" s="211">
        <v>0.14975696397926999</v>
      </c>
      <c r="AA8987" s="212">
        <v>0.11872292561738347</v>
      </c>
    </row>
    <row r="8988" spans="1:27" x14ac:dyDescent="0.35">
      <c r="A8988" s="210" t="s">
        <v>9664</v>
      </c>
      <c r="B8988" s="217">
        <v>125.0259757421279</v>
      </c>
      <c r="C8988" s="211">
        <v>7.7585157562340273E-2</v>
      </c>
      <c r="D8988" s="211">
        <v>0.12705824868310436</v>
      </c>
      <c r="E8988" s="211">
        <v>8.2508929697264713E-2</v>
      </c>
      <c r="F8988" s="211">
        <v>8.3911833924873697E-2</v>
      </c>
      <c r="G8988" s="211">
        <v>0.12526688663735375</v>
      </c>
      <c r="H8988" s="211">
        <v>0.1204823950586882</v>
      </c>
      <c r="I8988" s="211">
        <v>0.51956459326770499</v>
      </c>
      <c r="J8988" s="211">
        <v>0.47410978222163047</v>
      </c>
      <c r="K8988" s="211">
        <v>0.64035094648704316</v>
      </c>
      <c r="L8988" s="211">
        <v>0.26935914298203484</v>
      </c>
      <c r="M8988" s="211">
        <v>8.6293575323637364E-2</v>
      </c>
      <c r="N8988" s="211">
        <v>0.40228304782768987</v>
      </c>
      <c r="O8988" s="211">
        <v>0.69449801922033172</v>
      </c>
      <c r="P8988" s="211">
        <v>6.8752082218455399E-2</v>
      </c>
      <c r="Q8988" s="211">
        <v>4.9863362970557899E-2</v>
      </c>
      <c r="R8988" s="211">
        <v>0.41256923714188687</v>
      </c>
      <c r="S8988" s="211">
        <v>0.34345828487161073</v>
      </c>
      <c r="T8988" s="211">
        <v>0.55443486093338323</v>
      </c>
      <c r="U8988" s="211">
        <v>0.3574622039437424</v>
      </c>
      <c r="V8988" s="211">
        <v>9.4855213224603316E-2</v>
      </c>
      <c r="W8988" s="211">
        <v>0.55982577858282201</v>
      </c>
      <c r="X8988" s="211">
        <v>0.27388597889262439</v>
      </c>
      <c r="Y8988" s="211">
        <v>0.57249165303180871</v>
      </c>
      <c r="Z8988" s="211">
        <v>0.14931288336142493</v>
      </c>
      <c r="AA8988" s="212">
        <v>0.11806440212353994</v>
      </c>
    </row>
    <row r="8989" spans="1:27" x14ac:dyDescent="0.35">
      <c r="A8989" s="210" t="s">
        <v>9665</v>
      </c>
      <c r="B8989" s="217">
        <v>161.53650370359605</v>
      </c>
      <c r="C8989" s="211">
        <v>5.4430958842166581E-2</v>
      </c>
      <c r="D8989" s="211">
        <v>0.12734489778116342</v>
      </c>
      <c r="E8989" s="211">
        <v>7.3240967964809139E-2</v>
      </c>
      <c r="F8989" s="211">
        <v>0.12102349503291129</v>
      </c>
      <c r="G8989" s="211">
        <v>0.11278906917744592</v>
      </c>
      <c r="H8989" s="211">
        <v>0.1113293977502441</v>
      </c>
      <c r="I8989" s="211">
        <v>0.51566245563389423</v>
      </c>
      <c r="J8989" s="211">
        <v>0.45537678350575461</v>
      </c>
      <c r="K8989" s="211">
        <v>0.61312091514650391</v>
      </c>
      <c r="L8989" s="211">
        <v>0.28173946546789563</v>
      </c>
      <c r="M8989" s="211">
        <v>9.5745682533851115E-2</v>
      </c>
      <c r="N8989" s="211">
        <v>0.38772763301160301</v>
      </c>
      <c r="O8989" s="211">
        <v>0.71174449387447725</v>
      </c>
      <c r="P8989" s="211">
        <v>7.2165380773103888E-2</v>
      </c>
      <c r="Q8989" s="211">
        <v>9.3670698850194911E-2</v>
      </c>
      <c r="R8989" s="211">
        <v>0.46404909586312865</v>
      </c>
      <c r="S8989" s="211">
        <v>0.37359917695438527</v>
      </c>
      <c r="T8989" s="211">
        <v>0.54689305469105176</v>
      </c>
      <c r="U8989" s="211">
        <v>0.50874962425505088</v>
      </c>
      <c r="V8989" s="211">
        <v>0.11640903696588592</v>
      </c>
      <c r="W8989" s="211">
        <v>0.56407533389425901</v>
      </c>
      <c r="X8989" s="211">
        <v>0.36646134619588411</v>
      </c>
      <c r="Y8989" s="211">
        <v>0.65466928277210801</v>
      </c>
      <c r="Z8989" s="211">
        <v>0.1461635041140828</v>
      </c>
      <c r="AA8989" s="212">
        <v>0.11866556590908958</v>
      </c>
    </row>
    <row r="8990" spans="1:27" x14ac:dyDescent="0.35">
      <c r="A8990" s="210" t="s">
        <v>9666</v>
      </c>
      <c r="B8990" s="217">
        <v>115.16808035317526</v>
      </c>
      <c r="C8990" s="211">
        <v>5.4789584688650077E-2</v>
      </c>
      <c r="D8990" s="211">
        <v>0.13027259856962328</v>
      </c>
      <c r="E8990" s="211">
        <v>6.6849774549896906E-2</v>
      </c>
      <c r="F8990" s="211">
        <v>0.1121646194240373</v>
      </c>
      <c r="G8990" s="211">
        <v>0.12225792815954592</v>
      </c>
      <c r="H8990" s="211">
        <v>0.12452107122191612</v>
      </c>
      <c r="I8990" s="211">
        <v>0.48704021092444927</v>
      </c>
      <c r="J8990" s="211">
        <v>0.42547140839079817</v>
      </c>
      <c r="K8990" s="211">
        <v>0.58376879386047498</v>
      </c>
      <c r="L8990" s="211">
        <v>0.2749348445357534</v>
      </c>
      <c r="M8990" s="211">
        <v>0.10290779431163191</v>
      </c>
      <c r="N8990" s="211">
        <v>0.38689657516107429</v>
      </c>
      <c r="O8990" s="211">
        <v>0.69484847365488278</v>
      </c>
      <c r="P8990" s="211">
        <v>6.2783290680712422E-2</v>
      </c>
      <c r="Q8990" s="211">
        <v>0.12613047609028979</v>
      </c>
      <c r="R8990" s="211">
        <v>0.43596974930887572</v>
      </c>
      <c r="S8990" s="211">
        <v>0.28824514173155436</v>
      </c>
      <c r="T8990" s="211">
        <v>0.56015011573954943</v>
      </c>
      <c r="U8990" s="211">
        <v>0.36516859311150696</v>
      </c>
      <c r="V8990" s="211">
        <v>8.0213490448156288E-2</v>
      </c>
      <c r="W8990" s="211">
        <v>0.62206631917863198</v>
      </c>
      <c r="X8990" s="211">
        <v>0.34291038778805105</v>
      </c>
      <c r="Y8990" s="211">
        <v>0.60380511402142423</v>
      </c>
      <c r="Z8990" s="211">
        <v>0.14880811169463601</v>
      </c>
      <c r="AA8990" s="212">
        <v>0.11795987648466902</v>
      </c>
    </row>
    <row r="8991" spans="1:27" x14ac:dyDescent="0.35">
      <c r="A8991" s="210" t="s">
        <v>9667</v>
      </c>
      <c r="B8991" s="217">
        <v>104.57049335192661</v>
      </c>
      <c r="C8991" s="211">
        <v>6.9671111565886068E-2</v>
      </c>
      <c r="D8991" s="211">
        <v>0.1164870704624604</v>
      </c>
      <c r="E8991" s="211">
        <v>7.8483854145701665E-2</v>
      </c>
      <c r="F8991" s="211">
        <v>0.10852057745094409</v>
      </c>
      <c r="G8991" s="211">
        <v>0.12105402023582469</v>
      </c>
      <c r="H8991" s="211">
        <v>0.11723766271018538</v>
      </c>
      <c r="I8991" s="211">
        <v>0.46974712658558226</v>
      </c>
      <c r="J8991" s="211">
        <v>0.44912677193829553</v>
      </c>
      <c r="K8991" s="211">
        <v>0.53996015372749739</v>
      </c>
      <c r="L8991" s="211">
        <v>0.26924485426217626</v>
      </c>
      <c r="M8991" s="211">
        <v>9.6888560219026032E-2</v>
      </c>
      <c r="N8991" s="211">
        <v>0.48960029113836911</v>
      </c>
      <c r="O8991" s="211">
        <v>0.672341877071438</v>
      </c>
      <c r="P8991" s="211">
        <v>6.307648729247356E-2</v>
      </c>
      <c r="Q8991" s="211">
        <v>0.13149451721743782</v>
      </c>
      <c r="R8991" s="211">
        <v>0.41308943862176145</v>
      </c>
      <c r="S8991" s="211">
        <v>0.38548787707994625</v>
      </c>
      <c r="T8991" s="211">
        <v>0.51557585484338664</v>
      </c>
      <c r="U8991" s="211">
        <v>0.35599458741455237</v>
      </c>
      <c r="V8991" s="211">
        <v>5.3571636582166592E-2</v>
      </c>
      <c r="W8991" s="211">
        <v>0.53665099799850258</v>
      </c>
      <c r="X8991" s="211">
        <v>0.40663517277217304</v>
      </c>
      <c r="Y8991" s="211">
        <v>0.63430118038102346</v>
      </c>
      <c r="Z8991" s="211">
        <v>0.1491150166814855</v>
      </c>
      <c r="AA8991" s="212">
        <v>0.12250743882690233</v>
      </c>
    </row>
    <row r="8992" spans="1:27" x14ac:dyDescent="0.35">
      <c r="A8992" s="210" t="s">
        <v>9668</v>
      </c>
      <c r="B8992" s="217">
        <v>124.78321293824584</v>
      </c>
      <c r="C8992" s="211">
        <v>5.867855235239601E-2</v>
      </c>
      <c r="D8992" s="211">
        <v>0.12704288562921912</v>
      </c>
      <c r="E8992" s="211">
        <v>7.4146438340977644E-2</v>
      </c>
      <c r="F8992" s="211">
        <v>7.8150497684927017E-2</v>
      </c>
      <c r="G8992" s="211">
        <v>0.12142923431698693</v>
      </c>
      <c r="H8992" s="211">
        <v>0.11282993402598748</v>
      </c>
      <c r="I8992" s="211">
        <v>0.50473286565274211</v>
      </c>
      <c r="J8992" s="211">
        <v>0.44110467513656715</v>
      </c>
      <c r="K8992" s="211">
        <v>0.53340077532690289</v>
      </c>
      <c r="L8992" s="211">
        <v>0.27677350653955085</v>
      </c>
      <c r="M8992" s="211">
        <v>9.9298764070442844E-2</v>
      </c>
      <c r="N8992" s="211">
        <v>0.36300348652940162</v>
      </c>
      <c r="O8992" s="211">
        <v>0.74175513748024513</v>
      </c>
      <c r="P8992" s="211">
        <v>6.9309902402011098E-2</v>
      </c>
      <c r="Q8992" s="211">
        <v>6.5807230965252178E-2</v>
      </c>
      <c r="R8992" s="211">
        <v>0.49068725995752399</v>
      </c>
      <c r="S8992" s="211">
        <v>0.42048393129863476</v>
      </c>
      <c r="T8992" s="211">
        <v>0.52205258128947107</v>
      </c>
      <c r="U8992" s="211">
        <v>0.4846841822679589</v>
      </c>
      <c r="V8992" s="211">
        <v>7.9500045911360381E-2</v>
      </c>
      <c r="W8992" s="211">
        <v>0.52375051754035074</v>
      </c>
      <c r="X8992" s="211">
        <v>0.33522371115866068</v>
      </c>
      <c r="Y8992" s="211">
        <v>0.60045413672954662</v>
      </c>
      <c r="Z8992" s="211">
        <v>0.14859979780856952</v>
      </c>
      <c r="AA8992" s="212">
        <v>0.11901762797031203</v>
      </c>
    </row>
    <row r="8993" spans="1:27" x14ac:dyDescent="0.35">
      <c r="A8993" s="210" t="s">
        <v>9669</v>
      </c>
      <c r="B8993" s="217">
        <v>129.28220284859526</v>
      </c>
      <c r="C8993" s="211">
        <v>7.0648751696132467E-2</v>
      </c>
      <c r="D8993" s="211">
        <v>0.12529505676142202</v>
      </c>
      <c r="E8993" s="211">
        <v>7.2287636832928243E-2</v>
      </c>
      <c r="F8993" s="211">
        <v>9.4152518901785248E-2</v>
      </c>
      <c r="G8993" s="211">
        <v>0.12473138983559227</v>
      </c>
      <c r="H8993" s="211">
        <v>0.12322587182349379</v>
      </c>
      <c r="I8993" s="211">
        <v>0.51616760317052379</v>
      </c>
      <c r="J8993" s="211">
        <v>0.42631935410430832</v>
      </c>
      <c r="K8993" s="211">
        <v>0.64651571271968711</v>
      </c>
      <c r="L8993" s="211">
        <v>0.27307511610949631</v>
      </c>
      <c r="M8993" s="211">
        <v>0.11061687302914409</v>
      </c>
      <c r="N8993" s="211">
        <v>0.39795610061504072</v>
      </c>
      <c r="O8993" s="211">
        <v>0.74838659254289075</v>
      </c>
      <c r="P8993" s="211">
        <v>6.1178075291142109E-2</v>
      </c>
      <c r="Q8993" s="211">
        <v>6.5368040962909588E-2</v>
      </c>
      <c r="R8993" s="211">
        <v>0.36974841347477677</v>
      </c>
      <c r="S8993" s="211">
        <v>0.28866794216554442</v>
      </c>
      <c r="T8993" s="211">
        <v>0.58663777422915975</v>
      </c>
      <c r="U8993" s="211">
        <v>0.46936638733988756</v>
      </c>
      <c r="V8993" s="211">
        <v>9.0448064319087598E-2</v>
      </c>
      <c r="W8993" s="211">
        <v>0.59116375781218344</v>
      </c>
      <c r="X8993" s="211">
        <v>0.30216335070801514</v>
      </c>
      <c r="Y8993" s="211">
        <v>0.64208043137147408</v>
      </c>
      <c r="Z8993" s="211">
        <v>0.14984995825839895</v>
      </c>
      <c r="AA8993" s="212">
        <v>0.12428076754599716</v>
      </c>
    </row>
    <row r="8994" spans="1:27" x14ac:dyDescent="0.35">
      <c r="A8994" s="210" t="s">
        <v>9670</v>
      </c>
      <c r="B8994" s="217">
        <v>127.1598505288791</v>
      </c>
      <c r="C8994" s="211">
        <v>5.3685480004874282E-2</v>
      </c>
      <c r="D8994" s="211">
        <v>0.12718184035458158</v>
      </c>
      <c r="E8994" s="211">
        <v>7.3653799053863322E-2</v>
      </c>
      <c r="F8994" s="211">
        <v>0.11548671378161958</v>
      </c>
      <c r="G8994" s="211">
        <v>0.12346108042192037</v>
      </c>
      <c r="H8994" s="211">
        <v>0.11268790607005393</v>
      </c>
      <c r="I8994" s="211">
        <v>0.50520974858661749</v>
      </c>
      <c r="J8994" s="211">
        <v>0.44519368799798231</v>
      </c>
      <c r="K8994" s="211">
        <v>0.59830546483455482</v>
      </c>
      <c r="L8994" s="211">
        <v>0.27962243092027422</v>
      </c>
      <c r="M8994" s="211">
        <v>8.3104766841895591E-2</v>
      </c>
      <c r="N8994" s="211">
        <v>0.45925148588766784</v>
      </c>
      <c r="O8994" s="211">
        <v>0.60999895320590425</v>
      </c>
      <c r="P8994" s="211">
        <v>6.8965843257615386E-2</v>
      </c>
      <c r="Q8994" s="211">
        <v>9.91147777408177E-2</v>
      </c>
      <c r="R8994" s="211">
        <v>0.49360048074735641</v>
      </c>
      <c r="S8994" s="211">
        <v>0.36972795346520287</v>
      </c>
      <c r="T8994" s="211">
        <v>0.62758630807289706</v>
      </c>
      <c r="U8994" s="211">
        <v>0.42812548121110428</v>
      </c>
      <c r="V8994" s="211">
        <v>8.3033772747512682E-2</v>
      </c>
      <c r="W8994" s="211">
        <v>0.4901468700491553</v>
      </c>
      <c r="X8994" s="211">
        <v>0.32010603667866749</v>
      </c>
      <c r="Y8994" s="211">
        <v>0.5880419955969397</v>
      </c>
      <c r="Z8994" s="211">
        <v>0.14950504593594816</v>
      </c>
      <c r="AA8994" s="212">
        <v>0.11695602527179123</v>
      </c>
    </row>
    <row r="8995" spans="1:27" x14ac:dyDescent="0.35">
      <c r="A8995" s="210" t="s">
        <v>9671</v>
      </c>
      <c r="B8995" s="217">
        <v>113.23020974425363</v>
      </c>
      <c r="C8995" s="211">
        <v>6.6524872488333719E-2</v>
      </c>
      <c r="D8995" s="211">
        <v>0.12531710862380416</v>
      </c>
      <c r="E8995" s="211">
        <v>6.8598298119483897E-2</v>
      </c>
      <c r="F8995" s="211">
        <v>0.10564014547167988</v>
      </c>
      <c r="G8995" s="211">
        <v>0.12525217849001227</v>
      </c>
      <c r="H8995" s="211">
        <v>0.12496943423752296</v>
      </c>
      <c r="I8995" s="211">
        <v>0.50068010737502622</v>
      </c>
      <c r="J8995" s="211">
        <v>0.41576504645703927</v>
      </c>
      <c r="K8995" s="211">
        <v>0.61626065879825531</v>
      </c>
      <c r="L8995" s="211">
        <v>0.27247243128603493</v>
      </c>
      <c r="M8995" s="211">
        <v>9.6093970950027946E-2</v>
      </c>
      <c r="N8995" s="211">
        <v>0.36677728786988972</v>
      </c>
      <c r="O8995" s="211">
        <v>0.75635176276457639</v>
      </c>
      <c r="P8995" s="211">
        <v>6.296491611218745E-2</v>
      </c>
      <c r="Q8995" s="211">
        <v>5.0952994821452227E-2</v>
      </c>
      <c r="R8995" s="211">
        <v>0.4026755592288338</v>
      </c>
      <c r="S8995" s="211">
        <v>0.30975837789084548</v>
      </c>
      <c r="T8995" s="211">
        <v>0.51520062425658641</v>
      </c>
      <c r="U8995" s="211">
        <v>0.51479675596389574</v>
      </c>
      <c r="V8995" s="211">
        <v>7.6430031605409385E-2</v>
      </c>
      <c r="W8995" s="211">
        <v>0.56420722275512891</v>
      </c>
      <c r="X8995" s="211">
        <v>0.36279260470476354</v>
      </c>
      <c r="Y8995" s="211">
        <v>0.59266237066225791</v>
      </c>
      <c r="Z8995" s="211">
        <v>0.14321035637743942</v>
      </c>
      <c r="AA8995" s="212">
        <v>0.12372854170351973</v>
      </c>
    </row>
    <row r="8996" spans="1:27" x14ac:dyDescent="0.35">
      <c r="A8996" s="210" t="s">
        <v>9672</v>
      </c>
      <c r="B8996" s="217">
        <v>174.41162172015032</v>
      </c>
      <c r="C8996" s="211">
        <v>6.7405808184248892E-2</v>
      </c>
      <c r="D8996" s="211">
        <v>0.12375601618800194</v>
      </c>
      <c r="E8996" s="211">
        <v>7.8725812573652507E-2</v>
      </c>
      <c r="F8996" s="211">
        <v>8.9989661844252805E-2</v>
      </c>
      <c r="G8996" s="211">
        <v>0.12211489653218473</v>
      </c>
      <c r="H8996" s="211">
        <v>0.1218819330654964</v>
      </c>
      <c r="I8996" s="211">
        <v>0.45243768265710743</v>
      </c>
      <c r="J8996" s="211">
        <v>0.46626998097509881</v>
      </c>
      <c r="K8996" s="211">
        <v>0.62242739665868918</v>
      </c>
      <c r="L8996" s="211">
        <v>0.27454233411951517</v>
      </c>
      <c r="M8996" s="211">
        <v>0.1171466006108501</v>
      </c>
      <c r="N8996" s="211">
        <v>0.47296374524692458</v>
      </c>
      <c r="O8996" s="211">
        <v>0.73558979041462802</v>
      </c>
      <c r="P8996" s="211">
        <v>7.0314062164258187E-2</v>
      </c>
      <c r="Q8996" s="211">
        <v>6.2775920282635275E-2</v>
      </c>
      <c r="R8996" s="211">
        <v>0.44368627231332358</v>
      </c>
      <c r="S8996" s="211">
        <v>0.33433856753472518</v>
      </c>
      <c r="T8996" s="211">
        <v>0.56365274253336528</v>
      </c>
      <c r="U8996" s="211">
        <v>0.46466952987240495</v>
      </c>
      <c r="V8996" s="211">
        <v>0.12957525394072639</v>
      </c>
      <c r="W8996" s="211">
        <v>0.58151891484565288</v>
      </c>
      <c r="X8996" s="211">
        <v>0.34593376761405592</v>
      </c>
      <c r="Y8996" s="211">
        <v>0.66182738863904977</v>
      </c>
      <c r="Z8996" s="211">
        <v>0.14657316586382854</v>
      </c>
      <c r="AA8996" s="212">
        <v>0.12176227902446779</v>
      </c>
    </row>
    <row r="8997" spans="1:27" x14ac:dyDescent="0.35">
      <c r="A8997" s="210" t="s">
        <v>9673</v>
      </c>
      <c r="B8997" s="217">
        <v>165.28548772104352</v>
      </c>
      <c r="C8997" s="211">
        <v>8.0927183435877847E-2</v>
      </c>
      <c r="D8997" s="211">
        <v>0.12664228822444359</v>
      </c>
      <c r="E8997" s="211">
        <v>8.3790707319280552E-2</v>
      </c>
      <c r="F8997" s="211">
        <v>8.2629781213616166E-2</v>
      </c>
      <c r="G8997" s="211">
        <v>0.12245917316722585</v>
      </c>
      <c r="H8997" s="211">
        <v>0.10919891559415967</v>
      </c>
      <c r="I8997" s="211">
        <v>0.49877439801852386</v>
      </c>
      <c r="J8997" s="211">
        <v>0.44861885116238454</v>
      </c>
      <c r="K8997" s="211">
        <v>0.59166172422975594</v>
      </c>
      <c r="L8997" s="211">
        <v>0.28070825316249426</v>
      </c>
      <c r="M8997" s="211">
        <v>0.1091279861949902</v>
      </c>
      <c r="N8997" s="211">
        <v>0.39596921070984809</v>
      </c>
      <c r="O8997" s="211">
        <v>0.69519917560133704</v>
      </c>
      <c r="P8997" s="211">
        <v>6.6293383043353762E-2</v>
      </c>
      <c r="Q8997" s="211">
        <v>0.1107386567343618</v>
      </c>
      <c r="R8997" s="211">
        <v>0.42335926232198656</v>
      </c>
      <c r="S8997" s="211">
        <v>0.32274958879469218</v>
      </c>
      <c r="T8997" s="211">
        <v>0.52370751080974409</v>
      </c>
      <c r="U8997" s="211">
        <v>0.45902555490382446</v>
      </c>
      <c r="V8997" s="211">
        <v>0.13894083586736733</v>
      </c>
      <c r="W8997" s="211">
        <v>0.52528600648474977</v>
      </c>
      <c r="X8997" s="211">
        <v>0.30025085311122124</v>
      </c>
      <c r="Y8997" s="211">
        <v>0.5959210579155314</v>
      </c>
      <c r="Z8997" s="211">
        <v>0.14981529244353683</v>
      </c>
      <c r="AA8997" s="212">
        <v>0.11521273212476524</v>
      </c>
    </row>
    <row r="8998" spans="1:27" x14ac:dyDescent="0.35">
      <c r="A8998" s="210" t="s">
        <v>9674</v>
      </c>
      <c r="B8998" s="217">
        <v>140.49440280883815</v>
      </c>
      <c r="C8998" s="211">
        <v>8.3463745706956236E-2</v>
      </c>
      <c r="D8998" s="211">
        <v>0.12553830825794246</v>
      </c>
      <c r="E8998" s="211">
        <v>7.6831193140003973E-2</v>
      </c>
      <c r="F8998" s="211">
        <v>9.7937898991836247E-2</v>
      </c>
      <c r="G8998" s="211">
        <v>0.11718753586270633</v>
      </c>
      <c r="H8998" s="211">
        <v>0.12338247094451314</v>
      </c>
      <c r="I8998" s="211">
        <v>0.48892248131675087</v>
      </c>
      <c r="J8998" s="211">
        <v>0.44042718263861469</v>
      </c>
      <c r="K8998" s="211">
        <v>0.58850769471146613</v>
      </c>
      <c r="L8998" s="211">
        <v>0.27530401549900241</v>
      </c>
      <c r="M8998" s="211">
        <v>0.10245944215680769</v>
      </c>
      <c r="N8998" s="211">
        <v>0.38868836705441728</v>
      </c>
      <c r="O8998" s="211">
        <v>0.75320375419697072</v>
      </c>
      <c r="P8998" s="211">
        <v>7.2847371839119532E-2</v>
      </c>
      <c r="Q8998" s="211">
        <v>0.11551091319656373</v>
      </c>
      <c r="R8998" s="211">
        <v>0.37295266025903434</v>
      </c>
      <c r="S8998" s="211">
        <v>0.34333472415712241</v>
      </c>
      <c r="T8998" s="211">
        <v>0.58379618901557329</v>
      </c>
      <c r="U8998" s="211">
        <v>0.49086641614217952</v>
      </c>
      <c r="V8998" s="211">
        <v>8.8037043592191375E-2</v>
      </c>
      <c r="W8998" s="211">
        <v>0.53567792280547966</v>
      </c>
      <c r="X8998" s="211">
        <v>0.3500270242009344</v>
      </c>
      <c r="Y8998" s="211">
        <v>0.56896194363433772</v>
      </c>
      <c r="Z8998" s="211">
        <v>0.14649838260631326</v>
      </c>
      <c r="AA8998" s="212">
        <v>0.12131558102728104</v>
      </c>
    </row>
    <row r="8999" spans="1:27" x14ac:dyDescent="0.35">
      <c r="A8999" s="210" t="s">
        <v>9675</v>
      </c>
      <c r="B8999" s="217">
        <v>163.73149536150876</v>
      </c>
      <c r="C8999" s="211">
        <v>5.8965651638086106E-2</v>
      </c>
      <c r="D8999" s="211">
        <v>0.12772191665767346</v>
      </c>
      <c r="E8999" s="211">
        <v>7.6542251531438163E-2</v>
      </c>
      <c r="F8999" s="211">
        <v>0.11777426395910753</v>
      </c>
      <c r="G8999" s="211">
        <v>0.11996910841061785</v>
      </c>
      <c r="H8999" s="211">
        <v>0.12186970283385479</v>
      </c>
      <c r="I8999" s="211">
        <v>0.48841392416030227</v>
      </c>
      <c r="J8999" s="211">
        <v>0.4398611799993507</v>
      </c>
      <c r="K8999" s="211">
        <v>0.58020792767176044</v>
      </c>
      <c r="L8999" s="211">
        <v>0.26688602667976952</v>
      </c>
      <c r="M8999" s="211">
        <v>0.1012014931392464</v>
      </c>
      <c r="N8999" s="211">
        <v>0.50304200582377145</v>
      </c>
      <c r="O8999" s="211">
        <v>0.60961793194478642</v>
      </c>
      <c r="P8999" s="211">
        <v>6.8230730990376298E-2</v>
      </c>
      <c r="Q8999" s="211">
        <v>6.3817267807081551E-2</v>
      </c>
      <c r="R8999" s="211">
        <v>0.39778586966760249</v>
      </c>
      <c r="S8999" s="211">
        <v>0.34901814547949406</v>
      </c>
      <c r="T8999" s="211">
        <v>0.50463785217558454</v>
      </c>
      <c r="U8999" s="211">
        <v>0.41464996231298246</v>
      </c>
      <c r="V8999" s="211">
        <v>0.13765974515202614</v>
      </c>
      <c r="W8999" s="211">
        <v>0.59558723102073596</v>
      </c>
      <c r="X8999" s="211">
        <v>0.32867219048999452</v>
      </c>
      <c r="Y8999" s="211">
        <v>0.68088171914822448</v>
      </c>
      <c r="Z8999" s="211">
        <v>0.14900253421525855</v>
      </c>
      <c r="AA8999" s="212">
        <v>0.1133310911403964</v>
      </c>
    </row>
    <row r="9000" spans="1:27" x14ac:dyDescent="0.35">
      <c r="A9000" s="210" t="s">
        <v>9676</v>
      </c>
      <c r="B9000" s="217">
        <v>150.18214422092944</v>
      </c>
      <c r="C9000" s="211">
        <v>5.5303591551500809E-2</v>
      </c>
      <c r="D9000" s="211">
        <v>0.12234971040488125</v>
      </c>
      <c r="E9000" s="211">
        <v>8.3298965985350262E-2</v>
      </c>
      <c r="F9000" s="211">
        <v>0.10484220035579586</v>
      </c>
      <c r="G9000" s="211">
        <v>0.11935943706281101</v>
      </c>
      <c r="H9000" s="211">
        <v>0.11699919541815827</v>
      </c>
      <c r="I9000" s="211">
        <v>0.43740166924558743</v>
      </c>
      <c r="J9000" s="211">
        <v>0.44701205544555422</v>
      </c>
      <c r="K9000" s="211">
        <v>0.62343327220512901</v>
      </c>
      <c r="L9000" s="211">
        <v>0.2818822115207974</v>
      </c>
      <c r="M9000" s="211">
        <v>0.11569528846881626</v>
      </c>
      <c r="N9000" s="211">
        <v>0.4768954928574739</v>
      </c>
      <c r="O9000" s="211">
        <v>0.7547172212546206</v>
      </c>
      <c r="P9000" s="211">
        <v>6.907879902368036E-2</v>
      </c>
      <c r="Q9000" s="211">
        <v>5.2721741052892609E-2</v>
      </c>
      <c r="R9000" s="211">
        <v>0.39050863648669887</v>
      </c>
      <c r="S9000" s="211">
        <v>0.35448353035959168</v>
      </c>
      <c r="T9000" s="211">
        <v>0.56004233072548026</v>
      </c>
      <c r="U9000" s="211">
        <v>0.43942720450858103</v>
      </c>
      <c r="V9000" s="211">
        <v>8.0881842909609702E-2</v>
      </c>
      <c r="W9000" s="211">
        <v>0.55763526037391076</v>
      </c>
      <c r="X9000" s="211">
        <v>0.28578937164886348</v>
      </c>
      <c r="Y9000" s="211">
        <v>0.67342070847810909</v>
      </c>
      <c r="Z9000" s="211">
        <v>0.14684831168424448</v>
      </c>
      <c r="AA9000" s="212">
        <v>0.11698432315370921</v>
      </c>
    </row>
    <row r="9001" spans="1:27" x14ac:dyDescent="0.35">
      <c r="A9001" s="210" t="s">
        <v>9677</v>
      </c>
      <c r="B9001" s="217">
        <v>136.2484049068874</v>
      </c>
      <c r="C9001" s="211">
        <v>8.0784218435929103E-2</v>
      </c>
      <c r="D9001" s="211">
        <v>0.11874849994045299</v>
      </c>
      <c r="E9001" s="211">
        <v>7.516318043446181E-2</v>
      </c>
      <c r="F9001" s="211">
        <v>8.6965173399263351E-2</v>
      </c>
      <c r="G9001" s="211">
        <v>0.11816250686544172</v>
      </c>
      <c r="H9001" s="211">
        <v>0.11184315078727038</v>
      </c>
      <c r="I9001" s="211">
        <v>0.45955071880361326</v>
      </c>
      <c r="J9001" s="211">
        <v>0.4183508247936194</v>
      </c>
      <c r="K9001" s="211">
        <v>0.62806984740010097</v>
      </c>
      <c r="L9001" s="211">
        <v>0.26713516709884572</v>
      </c>
      <c r="M9001" s="211">
        <v>8.5762811830949873E-2</v>
      </c>
      <c r="N9001" s="211">
        <v>0.45749603121609911</v>
      </c>
      <c r="O9001" s="211">
        <v>0.76179533962703094</v>
      </c>
      <c r="P9001" s="211">
        <v>6.6960903973969338E-2</v>
      </c>
      <c r="Q9001" s="211">
        <v>7.8811529607361347E-2</v>
      </c>
      <c r="R9001" s="211">
        <v>0.4563521202082057</v>
      </c>
      <c r="S9001" s="211">
        <v>0.34389540952062836</v>
      </c>
      <c r="T9001" s="211">
        <v>0.54833795970127042</v>
      </c>
      <c r="U9001" s="211">
        <v>0.47080261781002791</v>
      </c>
      <c r="V9001" s="211">
        <v>9.2013173150199648E-2</v>
      </c>
      <c r="W9001" s="211">
        <v>0.56158405857972049</v>
      </c>
      <c r="X9001" s="211">
        <v>0.30257813641441567</v>
      </c>
      <c r="Y9001" s="211">
        <v>0.63969694695703627</v>
      </c>
      <c r="Z9001" s="211">
        <v>0.14666334095632652</v>
      </c>
      <c r="AA9001" s="212">
        <v>0.11822492680070948</v>
      </c>
    </row>
    <row r="9002" spans="1:27" x14ac:dyDescent="0.35">
      <c r="A9002" s="210" t="s">
        <v>9678</v>
      </c>
      <c r="B9002" s="217">
        <v>144.71166931967971</v>
      </c>
      <c r="C9002" s="211">
        <v>5.1495205585408155E-2</v>
      </c>
      <c r="D9002" s="211">
        <v>0.11487478488722801</v>
      </c>
      <c r="E9002" s="211">
        <v>8.7492633178391566E-2</v>
      </c>
      <c r="F9002" s="211">
        <v>0.1043252025970039</v>
      </c>
      <c r="G9002" s="211">
        <v>0.11903715248851861</v>
      </c>
      <c r="H9002" s="211">
        <v>0.11354362724485963</v>
      </c>
      <c r="I9002" s="211">
        <v>0.51483677508306314</v>
      </c>
      <c r="J9002" s="211">
        <v>0.46577886430214394</v>
      </c>
      <c r="K9002" s="211">
        <v>0.57521642635208259</v>
      </c>
      <c r="L9002" s="211">
        <v>0.27079493784313041</v>
      </c>
      <c r="M9002" s="211">
        <v>0.1025849954230466</v>
      </c>
      <c r="N9002" s="211">
        <v>0.39201779133755804</v>
      </c>
      <c r="O9002" s="211">
        <v>0.71738649799726206</v>
      </c>
      <c r="P9002" s="211">
        <v>6.7981317277200665E-2</v>
      </c>
      <c r="Q9002" s="211">
        <v>0.10228011258543832</v>
      </c>
      <c r="R9002" s="211">
        <v>0.41188319188174399</v>
      </c>
      <c r="S9002" s="211">
        <v>0.41225763900779888</v>
      </c>
      <c r="T9002" s="211">
        <v>0.56226371916173545</v>
      </c>
      <c r="U9002" s="211">
        <v>0.35528194928011841</v>
      </c>
      <c r="V9002" s="211">
        <v>0.11774481155738439</v>
      </c>
      <c r="W9002" s="211">
        <v>0.56759016864888556</v>
      </c>
      <c r="X9002" s="211">
        <v>0.23634346221746003</v>
      </c>
      <c r="Y9002" s="211">
        <v>0.73666659948452817</v>
      </c>
      <c r="Z9002" s="211">
        <v>0.14898137773395659</v>
      </c>
      <c r="AA9002" s="212">
        <v>0.11963196951031453</v>
      </c>
    </row>
    <row r="9003" spans="1:27" x14ac:dyDescent="0.35">
      <c r="A9003" s="210" t="s">
        <v>9679</v>
      </c>
      <c r="B9003" s="217">
        <v>120.2393792352842</v>
      </c>
      <c r="C9003" s="211">
        <v>5.9137567972288557E-2</v>
      </c>
      <c r="D9003" s="211">
        <v>0.11629537625123194</v>
      </c>
      <c r="E9003" s="211">
        <v>7.7711648465166372E-2</v>
      </c>
      <c r="F9003" s="211">
        <v>9.134380528607608E-2</v>
      </c>
      <c r="G9003" s="211">
        <v>0.12404267753209205</v>
      </c>
      <c r="H9003" s="211">
        <v>0.10179838306377792</v>
      </c>
      <c r="I9003" s="211">
        <v>0.48106362569903371</v>
      </c>
      <c r="J9003" s="211">
        <v>0.43350412230862456</v>
      </c>
      <c r="K9003" s="211">
        <v>0.5920848703260182</v>
      </c>
      <c r="L9003" s="211">
        <v>0.27661094500107303</v>
      </c>
      <c r="M9003" s="211">
        <v>8.5329949145419165E-2</v>
      </c>
      <c r="N9003" s="211">
        <v>0.40326184622626055</v>
      </c>
      <c r="O9003" s="211">
        <v>0.61246590176516302</v>
      </c>
      <c r="P9003" s="211">
        <v>7.0200358186617046E-2</v>
      </c>
      <c r="Q9003" s="211">
        <v>8.3853351274289209E-2</v>
      </c>
      <c r="R9003" s="211">
        <v>0.3752023750065181</v>
      </c>
      <c r="S9003" s="211">
        <v>0.29486807155692379</v>
      </c>
      <c r="T9003" s="211">
        <v>0.48196495321072585</v>
      </c>
      <c r="U9003" s="211">
        <v>0.44959679495176719</v>
      </c>
      <c r="V9003" s="211">
        <v>7.9462268066094216E-2</v>
      </c>
      <c r="W9003" s="211">
        <v>0.58421696702494819</v>
      </c>
      <c r="X9003" s="211">
        <v>0.26703263299871949</v>
      </c>
      <c r="Y9003" s="211">
        <v>0.71433095787268996</v>
      </c>
      <c r="Z9003" s="211">
        <v>0.14833757599445871</v>
      </c>
      <c r="AA9003" s="212">
        <v>0.12170801386868337</v>
      </c>
    </row>
    <row r="9004" spans="1:27" x14ac:dyDescent="0.35">
      <c r="A9004" s="210" t="s">
        <v>9680</v>
      </c>
      <c r="B9004" s="217">
        <v>136.52241378302065</v>
      </c>
      <c r="C9004" s="211">
        <v>5.7567174538743396E-2</v>
      </c>
      <c r="D9004" s="211">
        <v>0.12673203671568961</v>
      </c>
      <c r="E9004" s="211">
        <v>7.6918282237032842E-2</v>
      </c>
      <c r="F9004" s="211">
        <v>0.10255108936525517</v>
      </c>
      <c r="G9004" s="211">
        <v>0.1192934404128249</v>
      </c>
      <c r="H9004" s="211">
        <v>0.10805424914547275</v>
      </c>
      <c r="I9004" s="211">
        <v>0.45715397760342669</v>
      </c>
      <c r="J9004" s="211">
        <v>0.44860931554081229</v>
      </c>
      <c r="K9004" s="211">
        <v>0.62061944244541278</v>
      </c>
      <c r="L9004" s="211">
        <v>0.26951291545726985</v>
      </c>
      <c r="M9004" s="211">
        <v>0.10138929599392192</v>
      </c>
      <c r="N9004" s="211">
        <v>0.56661820551386222</v>
      </c>
      <c r="O9004" s="211">
        <v>0.67418542292741912</v>
      </c>
      <c r="P9004" s="211">
        <v>7.2435141664123751E-2</v>
      </c>
      <c r="Q9004" s="211">
        <v>0.10270750883581004</v>
      </c>
      <c r="R9004" s="211">
        <v>0.42390568827547348</v>
      </c>
      <c r="S9004" s="211">
        <v>0.34008182793508152</v>
      </c>
      <c r="T9004" s="211">
        <v>0.4617347645842641</v>
      </c>
      <c r="U9004" s="211">
        <v>0.44480617054641575</v>
      </c>
      <c r="V9004" s="211">
        <v>7.6410640264624116E-2</v>
      </c>
      <c r="W9004" s="211">
        <v>0.5603944626821914</v>
      </c>
      <c r="X9004" s="211">
        <v>0.28684971260536446</v>
      </c>
      <c r="Y9004" s="211">
        <v>0.6967271376363765</v>
      </c>
      <c r="Z9004" s="211">
        <v>0.14583283232629707</v>
      </c>
      <c r="AA9004" s="212">
        <v>0.12320579851702991</v>
      </c>
    </row>
    <row r="9005" spans="1:27" x14ac:dyDescent="0.35">
      <c r="A9005" s="210" t="s">
        <v>9681</v>
      </c>
      <c r="B9005" s="217">
        <v>141.40495969525199</v>
      </c>
      <c r="C9005" s="211">
        <v>5.2666712948632913E-2</v>
      </c>
      <c r="D9005" s="211">
        <v>0.12222870989496562</v>
      </c>
      <c r="E9005" s="211">
        <v>8.4543536095908242E-2</v>
      </c>
      <c r="F9005" s="211">
        <v>0.11480624040702275</v>
      </c>
      <c r="G9005" s="211">
        <v>0.11670005049855901</v>
      </c>
      <c r="H9005" s="211">
        <v>0.11829932781482969</v>
      </c>
      <c r="I9005" s="211">
        <v>0.50088640422275144</v>
      </c>
      <c r="J9005" s="211">
        <v>0.41649779078089366</v>
      </c>
      <c r="K9005" s="211">
        <v>0.6123965270715972</v>
      </c>
      <c r="L9005" s="211">
        <v>0.27238981762841297</v>
      </c>
      <c r="M9005" s="211">
        <v>0.10937426916462697</v>
      </c>
      <c r="N9005" s="211">
        <v>0.40069749523563991</v>
      </c>
      <c r="O9005" s="211">
        <v>0.55520605833237791</v>
      </c>
      <c r="P9005" s="211">
        <v>7.3028768013244622E-2</v>
      </c>
      <c r="Q9005" s="211">
        <v>0.12639496344738055</v>
      </c>
      <c r="R9005" s="211">
        <v>0.37471632204608796</v>
      </c>
      <c r="S9005" s="211">
        <v>0.39602334671210565</v>
      </c>
      <c r="T9005" s="211">
        <v>0.5706481837859243</v>
      </c>
      <c r="U9005" s="211">
        <v>0.40001101248072002</v>
      </c>
      <c r="V9005" s="211">
        <v>9.6817249859663015E-2</v>
      </c>
      <c r="W9005" s="211">
        <v>0.51147776114470611</v>
      </c>
      <c r="X9005" s="211">
        <v>0.32359451904516229</v>
      </c>
      <c r="Y9005" s="211">
        <v>0.65126093652297801</v>
      </c>
      <c r="Z9005" s="211">
        <v>0.14719473693049873</v>
      </c>
      <c r="AA9005" s="212">
        <v>0.12153535626856385</v>
      </c>
    </row>
    <row r="9006" spans="1:27" x14ac:dyDescent="0.35">
      <c r="A9006" s="210" t="s">
        <v>9682</v>
      </c>
      <c r="B9006" s="217">
        <v>127.40515932959812</v>
      </c>
      <c r="C9006" s="211">
        <v>6.7370957711002141E-2</v>
      </c>
      <c r="D9006" s="211">
        <v>0.12932100403630675</v>
      </c>
      <c r="E9006" s="211">
        <v>7.9010236566170969E-2</v>
      </c>
      <c r="F9006" s="211">
        <v>0.11773898225461765</v>
      </c>
      <c r="G9006" s="211">
        <v>0.12361030883989937</v>
      </c>
      <c r="H9006" s="211">
        <v>0.11755790347990161</v>
      </c>
      <c r="I9006" s="211">
        <v>0.49676490226183628</v>
      </c>
      <c r="J9006" s="211">
        <v>0.45909181567874174</v>
      </c>
      <c r="K9006" s="211">
        <v>0.62518658250172177</v>
      </c>
      <c r="L9006" s="211">
        <v>0.27007251627015966</v>
      </c>
      <c r="M9006" s="211">
        <v>7.7431568834056996E-2</v>
      </c>
      <c r="N9006" s="211">
        <v>0.41657344340258778</v>
      </c>
      <c r="O9006" s="211">
        <v>0.68776136576831981</v>
      </c>
      <c r="P9006" s="211">
        <v>7.2886953357369805E-2</v>
      </c>
      <c r="Q9006" s="211">
        <v>8.5078214441514324E-2</v>
      </c>
      <c r="R9006" s="211">
        <v>0.3802969406852349</v>
      </c>
      <c r="S9006" s="211">
        <v>0.40450358662686692</v>
      </c>
      <c r="T9006" s="211">
        <v>0.58463425680354841</v>
      </c>
      <c r="U9006" s="211">
        <v>0.34607662008596063</v>
      </c>
      <c r="V9006" s="211">
        <v>6.6547961890434659E-2</v>
      </c>
      <c r="W9006" s="211">
        <v>0.59527675212101561</v>
      </c>
      <c r="X9006" s="211">
        <v>0.32207968195634029</v>
      </c>
      <c r="Y9006" s="211">
        <v>0.53856755961371638</v>
      </c>
      <c r="Z9006" s="211">
        <v>0.14601684326262943</v>
      </c>
      <c r="AA9006" s="212">
        <v>0.11234386113347333</v>
      </c>
    </row>
    <row r="9007" spans="1:27" x14ac:dyDescent="0.35">
      <c r="A9007" s="210" t="s">
        <v>9683</v>
      </c>
      <c r="B9007" s="217">
        <v>135.66564237934512</v>
      </c>
      <c r="C9007" s="211">
        <v>5.7330524013076312E-2</v>
      </c>
      <c r="D9007" s="211">
        <v>0.12786963776541055</v>
      </c>
      <c r="E9007" s="211">
        <v>7.5100512643408043E-2</v>
      </c>
      <c r="F9007" s="211">
        <v>8.9676420624794098E-2</v>
      </c>
      <c r="G9007" s="211">
        <v>0.12116690201125725</v>
      </c>
      <c r="H9007" s="211">
        <v>0.12250574377399556</v>
      </c>
      <c r="I9007" s="211">
        <v>0.44455347310705351</v>
      </c>
      <c r="J9007" s="211">
        <v>0.47905495338151438</v>
      </c>
      <c r="K9007" s="211">
        <v>0.60911626897669413</v>
      </c>
      <c r="L9007" s="211">
        <v>0.28218595582681816</v>
      </c>
      <c r="M9007" s="211">
        <v>0.11760345745164605</v>
      </c>
      <c r="N9007" s="211">
        <v>0.46050215985484627</v>
      </c>
      <c r="O9007" s="211">
        <v>0.63883365526676361</v>
      </c>
      <c r="P9007" s="211">
        <v>6.4214720706964143E-2</v>
      </c>
      <c r="Q9007" s="211">
        <v>5.6290020439981908E-2</v>
      </c>
      <c r="R9007" s="211">
        <v>0.38598042271966804</v>
      </c>
      <c r="S9007" s="211">
        <v>0.27211595290374896</v>
      </c>
      <c r="T9007" s="211">
        <v>0.55049674777776547</v>
      </c>
      <c r="U9007" s="211">
        <v>0.3989817919255666</v>
      </c>
      <c r="V9007" s="211">
        <v>9.2803501943217945E-2</v>
      </c>
      <c r="W9007" s="211">
        <v>0.57391150301356308</v>
      </c>
      <c r="X9007" s="211">
        <v>0.30222656133917342</v>
      </c>
      <c r="Y9007" s="211">
        <v>0.65888814766589066</v>
      </c>
      <c r="Z9007" s="211">
        <v>0.14307120851920657</v>
      </c>
      <c r="AA9007" s="212">
        <v>0.11683928968871855</v>
      </c>
    </row>
    <row r="9008" spans="1:27" x14ac:dyDescent="0.35">
      <c r="A9008" s="210" t="s">
        <v>9684</v>
      </c>
      <c r="B9008" s="217">
        <v>132.41485597276619</v>
      </c>
      <c r="C9008" s="211">
        <v>7.8701341237452357E-2</v>
      </c>
      <c r="D9008" s="211">
        <v>0.11662528450872922</v>
      </c>
      <c r="E9008" s="211">
        <v>7.7476604217106365E-2</v>
      </c>
      <c r="F9008" s="211">
        <v>9.1487466872830936E-2</v>
      </c>
      <c r="G9008" s="211">
        <v>0.11971549449437976</v>
      </c>
      <c r="H9008" s="211">
        <v>0.11552637426357024</v>
      </c>
      <c r="I9008" s="211">
        <v>0.5159387774235229</v>
      </c>
      <c r="J9008" s="211">
        <v>0.48566597878073059</v>
      </c>
      <c r="K9008" s="211">
        <v>0.58351412967928407</v>
      </c>
      <c r="L9008" s="211">
        <v>0.27369342119039403</v>
      </c>
      <c r="M9008" s="211">
        <v>8.8762291504699692E-2</v>
      </c>
      <c r="N9008" s="211">
        <v>0.45413953895567283</v>
      </c>
      <c r="O9008" s="211">
        <v>0.75563035001383627</v>
      </c>
      <c r="P9008" s="211">
        <v>6.6467411255835218E-2</v>
      </c>
      <c r="Q9008" s="211">
        <v>5.6426234555650129E-2</v>
      </c>
      <c r="R9008" s="211">
        <v>0.38331147444083258</v>
      </c>
      <c r="S9008" s="211">
        <v>0.36116347998992948</v>
      </c>
      <c r="T9008" s="211">
        <v>0.58692857511553598</v>
      </c>
      <c r="U9008" s="211">
        <v>0.430107525391492</v>
      </c>
      <c r="V9008" s="211">
        <v>0.10266616735315399</v>
      </c>
      <c r="W9008" s="211">
        <v>0.50529354102035307</v>
      </c>
      <c r="X9008" s="211">
        <v>0.36020177626052241</v>
      </c>
      <c r="Y9008" s="211">
        <v>0.6957225898854269</v>
      </c>
      <c r="Z9008" s="211">
        <v>0.1444767384962142</v>
      </c>
      <c r="AA9008" s="212">
        <v>0.12321776228777051</v>
      </c>
    </row>
    <row r="9009" spans="1:27" x14ac:dyDescent="0.35">
      <c r="A9009" s="210" t="s">
        <v>9685</v>
      </c>
      <c r="B9009" s="217">
        <v>147.45210384233292</v>
      </c>
      <c r="C9009" s="211">
        <v>7.0348566991175893E-2</v>
      </c>
      <c r="D9009" s="211">
        <v>0.12166309902465265</v>
      </c>
      <c r="E9009" s="211">
        <v>7.4712622767197284E-2</v>
      </c>
      <c r="F9009" s="211">
        <v>9.5056183464991201E-2</v>
      </c>
      <c r="G9009" s="211">
        <v>0.12022516696924664</v>
      </c>
      <c r="H9009" s="211">
        <v>0.11920254794772546</v>
      </c>
      <c r="I9009" s="211">
        <v>0.44047535443057362</v>
      </c>
      <c r="J9009" s="211">
        <v>0.45152247777685867</v>
      </c>
      <c r="K9009" s="211">
        <v>0.64228378862309965</v>
      </c>
      <c r="L9009" s="211">
        <v>0.27755215782435538</v>
      </c>
      <c r="M9009" s="211">
        <v>9.4320279022569939E-2</v>
      </c>
      <c r="N9009" s="211">
        <v>0.52820433611774298</v>
      </c>
      <c r="O9009" s="211">
        <v>0.76372002425116992</v>
      </c>
      <c r="P9009" s="211">
        <v>7.0900561797103995E-2</v>
      </c>
      <c r="Q9009" s="211">
        <v>5.6194088272700671E-2</v>
      </c>
      <c r="R9009" s="211">
        <v>0.40833474971325778</v>
      </c>
      <c r="S9009" s="211">
        <v>0.36685131875721194</v>
      </c>
      <c r="T9009" s="211">
        <v>0.49166402551607308</v>
      </c>
      <c r="U9009" s="211">
        <v>0.49512731392898157</v>
      </c>
      <c r="V9009" s="211">
        <v>6.4090807652152665E-2</v>
      </c>
      <c r="W9009" s="211">
        <v>0.53847501995618585</v>
      </c>
      <c r="X9009" s="211">
        <v>0.37659882967571318</v>
      </c>
      <c r="Y9009" s="211">
        <v>0.70398256012933935</v>
      </c>
      <c r="Z9009" s="211">
        <v>0.14789788211228161</v>
      </c>
      <c r="AA9009" s="212">
        <v>0.11241786124806066</v>
      </c>
    </row>
    <row r="9010" spans="1:27" x14ac:dyDescent="0.35">
      <c r="A9010" s="210" t="s">
        <v>9686</v>
      </c>
      <c r="B9010" s="217">
        <v>111.06208366422189</v>
      </c>
      <c r="C9010" s="211">
        <v>6.0026299437119103E-2</v>
      </c>
      <c r="D9010" s="211">
        <v>0.12385647669867099</v>
      </c>
      <c r="E9010" s="211">
        <v>7.4371774631206866E-2</v>
      </c>
      <c r="F9010" s="211">
        <v>8.6044801487228664E-2</v>
      </c>
      <c r="G9010" s="211">
        <v>0.11797733157148409</v>
      </c>
      <c r="H9010" s="211">
        <v>0.11177039611563525</v>
      </c>
      <c r="I9010" s="211">
        <v>0.50096427350518202</v>
      </c>
      <c r="J9010" s="211">
        <v>0.43299597714832305</v>
      </c>
      <c r="K9010" s="211">
        <v>0.61450948793059856</v>
      </c>
      <c r="L9010" s="211">
        <v>0.27629871571996717</v>
      </c>
      <c r="M9010" s="211">
        <v>9.032068222943683E-2</v>
      </c>
      <c r="N9010" s="211">
        <v>0.54308390579897248</v>
      </c>
      <c r="O9010" s="211">
        <v>0.54679694322000794</v>
      </c>
      <c r="P9010" s="211">
        <v>6.4674804345452877E-2</v>
      </c>
      <c r="Q9010" s="211">
        <v>5.5959228665538138E-2</v>
      </c>
      <c r="R9010" s="211">
        <v>0.43994721229114364</v>
      </c>
      <c r="S9010" s="211">
        <v>0.30360016473105988</v>
      </c>
      <c r="T9010" s="211">
        <v>0.52008448706935639</v>
      </c>
      <c r="U9010" s="211">
        <v>0.47872658048491146</v>
      </c>
      <c r="V9010" s="211">
        <v>6.3029340432335074E-2</v>
      </c>
      <c r="W9010" s="211">
        <v>0.54186446260126342</v>
      </c>
      <c r="X9010" s="211">
        <v>0.30802641010870929</v>
      </c>
      <c r="Y9010" s="211">
        <v>0.64992596093816757</v>
      </c>
      <c r="Z9010" s="211">
        <v>0.14119985654696016</v>
      </c>
      <c r="AA9010" s="212">
        <v>0.1232486109096306</v>
      </c>
    </row>
    <row r="9011" spans="1:27" x14ac:dyDescent="0.35">
      <c r="A9011" s="210" t="s">
        <v>9687</v>
      </c>
      <c r="B9011" s="217">
        <v>168.83115000108683</v>
      </c>
      <c r="C9011" s="211">
        <v>6.3281071876568368E-2</v>
      </c>
      <c r="D9011" s="211">
        <v>0.11989786813576769</v>
      </c>
      <c r="E9011" s="211">
        <v>7.4845850409004072E-2</v>
      </c>
      <c r="F9011" s="211">
        <v>0.10747165599119604</v>
      </c>
      <c r="G9011" s="211">
        <v>0.12276279573225164</v>
      </c>
      <c r="H9011" s="211">
        <v>0.12203713320708229</v>
      </c>
      <c r="I9011" s="211">
        <v>0.5115094050864204</v>
      </c>
      <c r="J9011" s="211">
        <v>0.47597960732920774</v>
      </c>
      <c r="K9011" s="211">
        <v>0.61991764474651623</v>
      </c>
      <c r="L9011" s="211">
        <v>0.27538345682731935</v>
      </c>
      <c r="M9011" s="211">
        <v>9.3496615341876282E-2</v>
      </c>
      <c r="N9011" s="211">
        <v>0.44779032459386203</v>
      </c>
      <c r="O9011" s="211">
        <v>0.72514457572051916</v>
      </c>
      <c r="P9011" s="211">
        <v>6.9233282210622124E-2</v>
      </c>
      <c r="Q9011" s="211">
        <v>0.15075191895936091</v>
      </c>
      <c r="R9011" s="211">
        <v>0.39892751513847863</v>
      </c>
      <c r="S9011" s="211">
        <v>0.30695848921128244</v>
      </c>
      <c r="T9011" s="211">
        <v>0.58066083122960976</v>
      </c>
      <c r="U9011" s="211">
        <v>0.4382523171191699</v>
      </c>
      <c r="V9011" s="211">
        <v>0.13422931609255512</v>
      </c>
      <c r="W9011" s="211">
        <v>0.57704127827328455</v>
      </c>
      <c r="X9011" s="211">
        <v>0.31376293019668439</v>
      </c>
      <c r="Y9011" s="211">
        <v>0.6389297351411557</v>
      </c>
      <c r="Z9011" s="211">
        <v>0.14736115263172306</v>
      </c>
      <c r="AA9011" s="212">
        <v>0.11443967599269311</v>
      </c>
    </row>
    <row r="9012" spans="1:27" x14ac:dyDescent="0.35">
      <c r="A9012" s="210" t="s">
        <v>9688</v>
      </c>
      <c r="B9012" s="217">
        <v>117.8493972987627</v>
      </c>
      <c r="C9012" s="211">
        <v>4.979834094866336E-2</v>
      </c>
      <c r="D9012" s="211">
        <v>0.12876907046535116</v>
      </c>
      <c r="E9012" s="211">
        <v>8.0192842739528022E-2</v>
      </c>
      <c r="F9012" s="211">
        <v>0.1155098458817688</v>
      </c>
      <c r="G9012" s="211">
        <v>0.12318091084080039</v>
      </c>
      <c r="H9012" s="211">
        <v>0.12398093299421514</v>
      </c>
      <c r="I9012" s="211">
        <v>0.52231083691811975</v>
      </c>
      <c r="J9012" s="211">
        <v>0.4228510030539776</v>
      </c>
      <c r="K9012" s="211">
        <v>0.60980040114572687</v>
      </c>
      <c r="L9012" s="211">
        <v>0.2814685091145806</v>
      </c>
      <c r="M9012" s="211">
        <v>9.9081173165215891E-2</v>
      </c>
      <c r="N9012" s="211">
        <v>0.38720218440646526</v>
      </c>
      <c r="O9012" s="211">
        <v>0.69152786224540508</v>
      </c>
      <c r="P9012" s="211">
        <v>6.939320747954833E-2</v>
      </c>
      <c r="Q9012" s="211">
        <v>9.2792388257819977E-2</v>
      </c>
      <c r="R9012" s="211">
        <v>0.43219436379451281</v>
      </c>
      <c r="S9012" s="211">
        <v>0.40008366643743043</v>
      </c>
      <c r="T9012" s="211">
        <v>0.55953902005937783</v>
      </c>
      <c r="U9012" s="211">
        <v>0.38761667314144999</v>
      </c>
      <c r="V9012" s="211">
        <v>6.1047877136570838E-2</v>
      </c>
      <c r="W9012" s="211">
        <v>0.56875092615265133</v>
      </c>
      <c r="X9012" s="211">
        <v>0.25857861899927248</v>
      </c>
      <c r="Y9012" s="211">
        <v>0.59738265281926517</v>
      </c>
      <c r="Z9012" s="211">
        <v>0.14708629596619791</v>
      </c>
      <c r="AA9012" s="212">
        <v>0.11910923774069065</v>
      </c>
    </row>
    <row r="9013" spans="1:27" x14ac:dyDescent="0.35">
      <c r="A9013" s="210" t="s">
        <v>9689</v>
      </c>
      <c r="B9013" s="217">
        <v>162.13869185338046</v>
      </c>
      <c r="C9013" s="211">
        <v>7.5550217077832049E-2</v>
      </c>
      <c r="D9013" s="211">
        <v>0.11825729995478204</v>
      </c>
      <c r="E9013" s="211">
        <v>7.0839769702404243E-2</v>
      </c>
      <c r="F9013" s="211">
        <v>8.8048577608179524E-2</v>
      </c>
      <c r="G9013" s="211">
        <v>0.1163340187358365</v>
      </c>
      <c r="H9013" s="211">
        <v>0.12606322423369637</v>
      </c>
      <c r="I9013" s="211">
        <v>0.47577050410284338</v>
      </c>
      <c r="J9013" s="211">
        <v>0.46497580717448789</v>
      </c>
      <c r="K9013" s="211">
        <v>0.62542908307531819</v>
      </c>
      <c r="L9013" s="211">
        <v>0.2780173871713616</v>
      </c>
      <c r="M9013" s="211">
        <v>0.11522889992688154</v>
      </c>
      <c r="N9013" s="211">
        <v>0.37019159282675151</v>
      </c>
      <c r="O9013" s="211">
        <v>0.6296997841271651</v>
      </c>
      <c r="P9013" s="211">
        <v>6.6413125047379284E-2</v>
      </c>
      <c r="Q9013" s="211">
        <v>5.5352900213018821E-2</v>
      </c>
      <c r="R9013" s="211">
        <v>0.46007688585422074</v>
      </c>
      <c r="S9013" s="211">
        <v>0.26312247558934221</v>
      </c>
      <c r="T9013" s="211">
        <v>0.61403819340421828</v>
      </c>
      <c r="U9013" s="211">
        <v>0.33243424552235828</v>
      </c>
      <c r="V9013" s="211">
        <v>0.16459758993764759</v>
      </c>
      <c r="W9013" s="211">
        <v>0.47909118500348064</v>
      </c>
      <c r="X9013" s="211">
        <v>0.43010723192912553</v>
      </c>
      <c r="Y9013" s="211">
        <v>0.73151755863379919</v>
      </c>
      <c r="Z9013" s="211">
        <v>0.14845328029454205</v>
      </c>
      <c r="AA9013" s="212">
        <v>0.11852639413183344</v>
      </c>
    </row>
    <row r="9014" spans="1:27" x14ac:dyDescent="0.35">
      <c r="A9014" s="210" t="s">
        <v>9690</v>
      </c>
      <c r="B9014" s="217">
        <v>143.26528915178025</v>
      </c>
      <c r="C9014" s="211">
        <v>6.6013117274650299E-2</v>
      </c>
      <c r="D9014" s="211">
        <v>0.11822493177742392</v>
      </c>
      <c r="E9014" s="211">
        <v>7.5582763186586938E-2</v>
      </c>
      <c r="F9014" s="211">
        <v>8.3718202306649503E-2</v>
      </c>
      <c r="G9014" s="211">
        <v>0.12078603684527953</v>
      </c>
      <c r="H9014" s="211">
        <v>0.11975669768927172</v>
      </c>
      <c r="I9014" s="211">
        <v>0.49130564053912867</v>
      </c>
      <c r="J9014" s="211">
        <v>0.41129392284241884</v>
      </c>
      <c r="K9014" s="211">
        <v>0.53128787203386107</v>
      </c>
      <c r="L9014" s="211">
        <v>0.27138504197953806</v>
      </c>
      <c r="M9014" s="211">
        <v>0.10280160475515174</v>
      </c>
      <c r="N9014" s="211">
        <v>0.43880353393448002</v>
      </c>
      <c r="O9014" s="211">
        <v>0.6839651429879241</v>
      </c>
      <c r="P9014" s="211">
        <v>6.799157594709726E-2</v>
      </c>
      <c r="Q9014" s="211">
        <v>6.9428664104107807E-2</v>
      </c>
      <c r="R9014" s="211">
        <v>0.42928466688658384</v>
      </c>
      <c r="S9014" s="211">
        <v>0.3165589341595923</v>
      </c>
      <c r="T9014" s="211">
        <v>0.48667204346288651</v>
      </c>
      <c r="U9014" s="211">
        <v>0.47095164021191982</v>
      </c>
      <c r="V9014" s="211">
        <v>0.13075966545709228</v>
      </c>
      <c r="W9014" s="211">
        <v>0.55517136098901954</v>
      </c>
      <c r="X9014" s="211">
        <v>0.30798188859391296</v>
      </c>
      <c r="Y9014" s="211">
        <v>0.59990616248259443</v>
      </c>
      <c r="Z9014" s="211">
        <v>0.14653832477496784</v>
      </c>
      <c r="AA9014" s="212">
        <v>0.11904410700538171</v>
      </c>
    </row>
    <row r="9015" spans="1:27" x14ac:dyDescent="0.35">
      <c r="A9015" s="210" t="s">
        <v>9691</v>
      </c>
      <c r="B9015" s="217">
        <v>104.10327571153489</v>
      </c>
      <c r="C9015" s="211">
        <v>6.8090901006124568E-2</v>
      </c>
      <c r="D9015" s="211">
        <v>0.11559438448677488</v>
      </c>
      <c r="E9015" s="211">
        <v>6.9669315720135239E-2</v>
      </c>
      <c r="F9015" s="211">
        <v>9.9778641882259947E-2</v>
      </c>
      <c r="G9015" s="211">
        <v>0.12274895712660712</v>
      </c>
      <c r="H9015" s="211">
        <v>0.12235718917704975</v>
      </c>
      <c r="I9015" s="211">
        <v>0.52824807315419453</v>
      </c>
      <c r="J9015" s="211">
        <v>0.40605119152597213</v>
      </c>
      <c r="K9015" s="211">
        <v>0.52221281795088004</v>
      </c>
      <c r="L9015" s="211">
        <v>0.26817408852406244</v>
      </c>
      <c r="M9015" s="211">
        <v>8.5115285205140695E-2</v>
      </c>
      <c r="N9015" s="211">
        <v>0.35451349946636646</v>
      </c>
      <c r="O9015" s="211">
        <v>0.74077583505189337</v>
      </c>
      <c r="P9015" s="211">
        <v>7.1806541843444607E-2</v>
      </c>
      <c r="Q9015" s="211">
        <v>5.650398624793207E-2</v>
      </c>
      <c r="R9015" s="211">
        <v>0.41568508303375939</v>
      </c>
      <c r="S9015" s="211">
        <v>0.37749106473061633</v>
      </c>
      <c r="T9015" s="211">
        <v>0.58397290372795352</v>
      </c>
      <c r="U9015" s="211">
        <v>0.37726635126901992</v>
      </c>
      <c r="V9015" s="211">
        <v>6.422050327241341E-2</v>
      </c>
      <c r="W9015" s="211">
        <v>0.53661531355392189</v>
      </c>
      <c r="X9015" s="211">
        <v>0.35068930345179589</v>
      </c>
      <c r="Y9015" s="211">
        <v>0.62798844687104005</v>
      </c>
      <c r="Z9015" s="211">
        <v>0.14875040764036496</v>
      </c>
      <c r="AA9015" s="212">
        <v>0.12314965232469798</v>
      </c>
    </row>
    <row r="9016" spans="1:27" x14ac:dyDescent="0.35">
      <c r="A9016" s="210" t="s">
        <v>9692</v>
      </c>
      <c r="B9016" s="217">
        <v>136.79299585209625</v>
      </c>
      <c r="C9016" s="211">
        <v>7.7071423986936005E-2</v>
      </c>
      <c r="D9016" s="211">
        <v>0.11780101557851935</v>
      </c>
      <c r="E9016" s="211">
        <v>7.3718918084191509E-2</v>
      </c>
      <c r="F9016" s="211">
        <v>8.1309454205070145E-2</v>
      </c>
      <c r="G9016" s="211">
        <v>0.12329674854703794</v>
      </c>
      <c r="H9016" s="211">
        <v>0.12108135434345627</v>
      </c>
      <c r="I9016" s="211">
        <v>0.48688547154298323</v>
      </c>
      <c r="J9016" s="211">
        <v>0.45897613193441394</v>
      </c>
      <c r="K9016" s="211">
        <v>0.55705672102459569</v>
      </c>
      <c r="L9016" s="211">
        <v>0.27645320498099502</v>
      </c>
      <c r="M9016" s="211">
        <v>9.8346626471844889E-2</v>
      </c>
      <c r="N9016" s="211">
        <v>0.45492049922016076</v>
      </c>
      <c r="O9016" s="211">
        <v>0.69306135784305378</v>
      </c>
      <c r="P9016" s="211">
        <v>6.8703127760046334E-2</v>
      </c>
      <c r="Q9016" s="211">
        <v>9.5775921403895875E-2</v>
      </c>
      <c r="R9016" s="211">
        <v>0.43217368571683601</v>
      </c>
      <c r="S9016" s="211">
        <v>0.27921304005743064</v>
      </c>
      <c r="T9016" s="211">
        <v>0.61447132132106597</v>
      </c>
      <c r="U9016" s="211">
        <v>0.48014003525315074</v>
      </c>
      <c r="V9016" s="211">
        <v>6.8360660538651807E-2</v>
      </c>
      <c r="W9016" s="211">
        <v>0.48660005576062071</v>
      </c>
      <c r="X9016" s="211">
        <v>0.30808178735012159</v>
      </c>
      <c r="Y9016" s="211">
        <v>0.61436715667659914</v>
      </c>
      <c r="Z9016" s="211">
        <v>0.14744355195573697</v>
      </c>
      <c r="AA9016" s="212">
        <v>0.11167782508455412</v>
      </c>
    </row>
    <row r="9017" spans="1:27" x14ac:dyDescent="0.35">
      <c r="A9017" s="210" t="s">
        <v>9693</v>
      </c>
      <c r="B9017" s="217">
        <v>162.20096064109356</v>
      </c>
      <c r="C9017" s="211">
        <v>5.5023746414262421E-2</v>
      </c>
      <c r="D9017" s="211">
        <v>0.12072357297245907</v>
      </c>
      <c r="E9017" s="211">
        <v>8.5652892798194463E-2</v>
      </c>
      <c r="F9017" s="211">
        <v>9.1779925482019062E-2</v>
      </c>
      <c r="G9017" s="211">
        <v>0.12543926841798222</v>
      </c>
      <c r="H9017" s="211">
        <v>0.11909388963319598</v>
      </c>
      <c r="I9017" s="211">
        <v>0.4909530310535587</v>
      </c>
      <c r="J9017" s="211">
        <v>0.45889176661202308</v>
      </c>
      <c r="K9017" s="211">
        <v>0.56931365875526874</v>
      </c>
      <c r="L9017" s="211">
        <v>0.27513677526640934</v>
      </c>
      <c r="M9017" s="211">
        <v>0.11897695155886655</v>
      </c>
      <c r="N9017" s="211">
        <v>0.38071192143617594</v>
      </c>
      <c r="O9017" s="211">
        <v>0.7128083033880005</v>
      </c>
      <c r="P9017" s="211">
        <v>7.1328615944050461E-2</v>
      </c>
      <c r="Q9017" s="211">
        <v>4.4788878936767994E-2</v>
      </c>
      <c r="R9017" s="211">
        <v>0.48278489165726945</v>
      </c>
      <c r="S9017" s="211">
        <v>0.32124357109734625</v>
      </c>
      <c r="T9017" s="211">
        <v>0.58044807675965771</v>
      </c>
      <c r="U9017" s="211">
        <v>0.42897896778252903</v>
      </c>
      <c r="V9017" s="211">
        <v>0.10005337004008948</v>
      </c>
      <c r="W9017" s="211">
        <v>0.49915975724646988</v>
      </c>
      <c r="X9017" s="211">
        <v>0.29453859960498685</v>
      </c>
      <c r="Y9017" s="211">
        <v>0.68577175033105597</v>
      </c>
      <c r="Z9017" s="211">
        <v>0.14996531807848054</v>
      </c>
      <c r="AA9017" s="212">
        <v>0.11474426360466243</v>
      </c>
    </row>
    <row r="9018" spans="1:27" x14ac:dyDescent="0.35">
      <c r="A9018" s="210" t="s">
        <v>9694</v>
      </c>
      <c r="B9018" s="217">
        <v>121.99274621279909</v>
      </c>
      <c r="C9018" s="211">
        <v>5.4308753232996276E-2</v>
      </c>
      <c r="D9018" s="211">
        <v>0.12145407163546464</v>
      </c>
      <c r="E9018" s="211">
        <v>7.7987270606952902E-2</v>
      </c>
      <c r="F9018" s="211">
        <v>7.7474360174275614E-2</v>
      </c>
      <c r="G9018" s="211">
        <v>0.11296162168354053</v>
      </c>
      <c r="H9018" s="211">
        <v>0.11568650560710675</v>
      </c>
      <c r="I9018" s="211">
        <v>0.45786747513964021</v>
      </c>
      <c r="J9018" s="211">
        <v>0.40365041643173732</v>
      </c>
      <c r="K9018" s="211">
        <v>0.60196975583338208</v>
      </c>
      <c r="L9018" s="211">
        <v>0.27253591333543631</v>
      </c>
      <c r="M9018" s="211">
        <v>9.8227097375169284E-2</v>
      </c>
      <c r="N9018" s="211">
        <v>0.51140577598816384</v>
      </c>
      <c r="O9018" s="211">
        <v>0.74264020062218816</v>
      </c>
      <c r="P9018" s="211">
        <v>6.8264391955755566E-2</v>
      </c>
      <c r="Q9018" s="211">
        <v>9.1909688995628999E-2</v>
      </c>
      <c r="R9018" s="211">
        <v>0.47391617856020324</v>
      </c>
      <c r="S9018" s="211">
        <v>0.26080870067907036</v>
      </c>
      <c r="T9018" s="211">
        <v>0.56958405092996889</v>
      </c>
      <c r="U9018" s="211">
        <v>0.40345193810503277</v>
      </c>
      <c r="V9018" s="211">
        <v>5.876928286598293E-2</v>
      </c>
      <c r="W9018" s="211">
        <v>0.51053327403660431</v>
      </c>
      <c r="X9018" s="211">
        <v>0.24553899879800853</v>
      </c>
      <c r="Y9018" s="211">
        <v>0.71532522046818059</v>
      </c>
      <c r="Z9018" s="211">
        <v>0.1487458307656957</v>
      </c>
      <c r="AA9018" s="212">
        <v>0.12227400531036081</v>
      </c>
    </row>
    <row r="9019" spans="1:27" x14ac:dyDescent="0.35">
      <c r="A9019" s="210" t="s">
        <v>9695</v>
      </c>
      <c r="B9019" s="217">
        <v>133.09678307806928</v>
      </c>
      <c r="C9019" s="211">
        <v>6.8880293251668862E-2</v>
      </c>
      <c r="D9019" s="211">
        <v>0.11923499958181713</v>
      </c>
      <c r="E9019" s="211">
        <v>8.6498062073496182E-2</v>
      </c>
      <c r="F9019" s="211">
        <v>9.9586844807664582E-2</v>
      </c>
      <c r="G9019" s="211">
        <v>0.11893091896324291</v>
      </c>
      <c r="H9019" s="211">
        <v>0.1208106622777174</v>
      </c>
      <c r="I9019" s="211">
        <v>0.51622858681526607</v>
      </c>
      <c r="J9019" s="211">
        <v>0.41750020351021411</v>
      </c>
      <c r="K9019" s="211">
        <v>0.64710889172243546</v>
      </c>
      <c r="L9019" s="211">
        <v>0.28277585296271035</v>
      </c>
      <c r="M9019" s="211">
        <v>9.7367489475102653E-2</v>
      </c>
      <c r="N9019" s="211">
        <v>0.40942527702319187</v>
      </c>
      <c r="O9019" s="211">
        <v>0.67194469617662755</v>
      </c>
      <c r="P9019" s="211">
        <v>7.168629579827214E-2</v>
      </c>
      <c r="Q9019" s="211">
        <v>5.7401046220210097E-2</v>
      </c>
      <c r="R9019" s="211">
        <v>0.36338639966965525</v>
      </c>
      <c r="S9019" s="211">
        <v>0.34034616346309488</v>
      </c>
      <c r="T9019" s="211">
        <v>0.56101979161431537</v>
      </c>
      <c r="U9019" s="211">
        <v>0.4147281605332605</v>
      </c>
      <c r="V9019" s="211">
        <v>5.9405302274607247E-2</v>
      </c>
      <c r="W9019" s="211">
        <v>0.54063337382800403</v>
      </c>
      <c r="X9019" s="211">
        <v>0.36649860549895269</v>
      </c>
      <c r="Y9019" s="211">
        <v>0.79288639398213112</v>
      </c>
      <c r="Z9019" s="211">
        <v>0.14977000475886415</v>
      </c>
      <c r="AA9019" s="212">
        <v>0.11821747915944722</v>
      </c>
    </row>
    <row r="9020" spans="1:27" x14ac:dyDescent="0.35">
      <c r="A9020" s="210" t="s">
        <v>9696</v>
      </c>
      <c r="B9020" s="217">
        <v>115.12772614508225</v>
      </c>
      <c r="C9020" s="211">
        <v>5.4301705833530695E-2</v>
      </c>
      <c r="D9020" s="211">
        <v>0.13279367247198748</v>
      </c>
      <c r="E9020" s="211">
        <v>6.716442495910234E-2</v>
      </c>
      <c r="F9020" s="211">
        <v>0.10011506233149763</v>
      </c>
      <c r="G9020" s="211">
        <v>0.12232070142130079</v>
      </c>
      <c r="H9020" s="211">
        <v>0.12133881989322379</v>
      </c>
      <c r="I9020" s="211">
        <v>0.51621151122703868</v>
      </c>
      <c r="J9020" s="211">
        <v>0.41257310490114979</v>
      </c>
      <c r="K9020" s="211">
        <v>0.57247907377226359</v>
      </c>
      <c r="L9020" s="211">
        <v>0.27233716065034036</v>
      </c>
      <c r="M9020" s="211">
        <v>0.11042387051722641</v>
      </c>
      <c r="N9020" s="211">
        <v>0.44027990954141449</v>
      </c>
      <c r="O9020" s="211">
        <v>0.73806141700379158</v>
      </c>
      <c r="P9020" s="211">
        <v>6.4808784393022983E-2</v>
      </c>
      <c r="Q9020" s="211">
        <v>0.12921417104857844</v>
      </c>
      <c r="R9020" s="211">
        <v>0.45837803990514192</v>
      </c>
      <c r="S9020" s="211">
        <v>0.29492953940775846</v>
      </c>
      <c r="T9020" s="211">
        <v>0.52839109637797699</v>
      </c>
      <c r="U9020" s="211">
        <v>0.40762316211344096</v>
      </c>
      <c r="V9020" s="211">
        <v>6.4359433926729992E-2</v>
      </c>
      <c r="W9020" s="211">
        <v>0.60171792347985942</v>
      </c>
      <c r="X9020" s="211">
        <v>0.31123322206860532</v>
      </c>
      <c r="Y9020" s="211">
        <v>0.62294238770983179</v>
      </c>
      <c r="Z9020" s="211">
        <v>0.14668185666696507</v>
      </c>
      <c r="AA9020" s="212">
        <v>0.12228086040171494</v>
      </c>
    </row>
    <row r="9021" spans="1:27" x14ac:dyDescent="0.35">
      <c r="A9021" s="210" t="s">
        <v>9697</v>
      </c>
      <c r="B9021" s="217">
        <v>124.36055526014471</v>
      </c>
      <c r="C9021" s="211">
        <v>5.8175156691619247E-2</v>
      </c>
      <c r="D9021" s="211">
        <v>0.13312854000261021</v>
      </c>
      <c r="E9021" s="211">
        <v>6.9496907136471914E-2</v>
      </c>
      <c r="F9021" s="211">
        <v>0.10314237628827874</v>
      </c>
      <c r="G9021" s="211">
        <v>0.12339399298656656</v>
      </c>
      <c r="H9021" s="211">
        <v>0.11519461434020058</v>
      </c>
      <c r="I9021" s="211">
        <v>0.4641835360371081</v>
      </c>
      <c r="J9021" s="211">
        <v>0.40887115054646117</v>
      </c>
      <c r="K9021" s="211">
        <v>0.64732653522054029</v>
      </c>
      <c r="L9021" s="211">
        <v>0.27522155955052013</v>
      </c>
      <c r="M9021" s="211">
        <v>9.5776828016036375E-2</v>
      </c>
      <c r="N9021" s="211">
        <v>0.44829514276522842</v>
      </c>
      <c r="O9021" s="211">
        <v>0.53217231075503313</v>
      </c>
      <c r="P9021" s="211">
        <v>6.4028237073020938E-2</v>
      </c>
      <c r="Q9021" s="211">
        <v>7.3937838906848893E-2</v>
      </c>
      <c r="R9021" s="211">
        <v>0.45145830118173563</v>
      </c>
      <c r="S9021" s="211">
        <v>0.36922117364512369</v>
      </c>
      <c r="T9021" s="211">
        <v>0.53870118731178407</v>
      </c>
      <c r="U9021" s="211">
        <v>0.45134704660375247</v>
      </c>
      <c r="V9021" s="211">
        <v>7.9766678268116328E-2</v>
      </c>
      <c r="W9021" s="211">
        <v>0.54018505836561881</v>
      </c>
      <c r="X9021" s="211">
        <v>0.27486472832321751</v>
      </c>
      <c r="Y9021" s="211">
        <v>0.64508925938195449</v>
      </c>
      <c r="Z9021" s="211">
        <v>0.14804361969129587</v>
      </c>
      <c r="AA9021" s="212">
        <v>0.11612063209927065</v>
      </c>
    </row>
    <row r="9022" spans="1:27" x14ac:dyDescent="0.35">
      <c r="A9022" s="210" t="s">
        <v>9698</v>
      </c>
      <c r="B9022" s="217">
        <v>147.59117162541074</v>
      </c>
      <c r="C9022" s="211">
        <v>7.2571173600631519E-2</v>
      </c>
      <c r="D9022" s="211">
        <v>0.12990841011637538</v>
      </c>
      <c r="E9022" s="211">
        <v>7.4649803566058756E-2</v>
      </c>
      <c r="F9022" s="211">
        <v>7.7888398191996944E-2</v>
      </c>
      <c r="G9022" s="211">
        <v>0.11731932224667768</v>
      </c>
      <c r="H9022" s="211">
        <v>0.10522666068023814</v>
      </c>
      <c r="I9022" s="211">
        <v>0.50331093286651396</v>
      </c>
      <c r="J9022" s="211">
        <v>0.45694069663253428</v>
      </c>
      <c r="K9022" s="211">
        <v>0.62796660113846536</v>
      </c>
      <c r="L9022" s="211">
        <v>0.27300207504164165</v>
      </c>
      <c r="M9022" s="211">
        <v>9.4193507059743525E-2</v>
      </c>
      <c r="N9022" s="211">
        <v>0.41408142589749197</v>
      </c>
      <c r="O9022" s="211">
        <v>0.76148619344128388</v>
      </c>
      <c r="P9022" s="211">
        <v>6.9243621065516292E-2</v>
      </c>
      <c r="Q9022" s="211">
        <v>8.2255359764006886E-2</v>
      </c>
      <c r="R9022" s="211">
        <v>0.46179505748633431</v>
      </c>
      <c r="S9022" s="211">
        <v>0.33274314485926326</v>
      </c>
      <c r="T9022" s="211">
        <v>0.56147382597749862</v>
      </c>
      <c r="U9022" s="211">
        <v>0.34457452381690346</v>
      </c>
      <c r="V9022" s="211">
        <v>0.14199128014073889</v>
      </c>
      <c r="W9022" s="211">
        <v>0.62452176904595258</v>
      </c>
      <c r="X9022" s="211">
        <v>0.4027917153649162</v>
      </c>
      <c r="Y9022" s="211">
        <v>0.64562004748998869</v>
      </c>
      <c r="Z9022" s="211">
        <v>0.14969576257753822</v>
      </c>
      <c r="AA9022" s="212">
        <v>0.12038849133753683</v>
      </c>
    </row>
    <row r="9023" spans="1:27" x14ac:dyDescent="0.35">
      <c r="A9023" s="210" t="s">
        <v>9699</v>
      </c>
      <c r="B9023" s="217">
        <v>148.47069404511143</v>
      </c>
      <c r="C9023" s="211">
        <v>7.3260116793115254E-2</v>
      </c>
      <c r="D9023" s="211">
        <v>0.13117707802528991</v>
      </c>
      <c r="E9023" s="211">
        <v>7.1691700063136743E-2</v>
      </c>
      <c r="F9023" s="211">
        <v>0.10981452379846691</v>
      </c>
      <c r="G9023" s="211">
        <v>0.11860461243027239</v>
      </c>
      <c r="H9023" s="211">
        <v>0.12570193508962388</v>
      </c>
      <c r="I9023" s="211">
        <v>0.47924390130196393</v>
      </c>
      <c r="J9023" s="211">
        <v>0.48122507924659197</v>
      </c>
      <c r="K9023" s="211">
        <v>0.59951145535821571</v>
      </c>
      <c r="L9023" s="211">
        <v>0.27468392572136818</v>
      </c>
      <c r="M9023" s="211">
        <v>0.11184086829382171</v>
      </c>
      <c r="N9023" s="211">
        <v>0.5184400557926504</v>
      </c>
      <c r="O9023" s="211">
        <v>0.54125768992521472</v>
      </c>
      <c r="P9023" s="211">
        <v>6.1834402804243446E-2</v>
      </c>
      <c r="Q9023" s="211">
        <v>0.13922070189034458</v>
      </c>
      <c r="R9023" s="211">
        <v>0.43237068503022824</v>
      </c>
      <c r="S9023" s="211">
        <v>0.32998064761302015</v>
      </c>
      <c r="T9023" s="211">
        <v>0.58376206686718091</v>
      </c>
      <c r="U9023" s="211">
        <v>0.36228712671404772</v>
      </c>
      <c r="V9023" s="211">
        <v>0.15789217349335055</v>
      </c>
      <c r="W9023" s="211">
        <v>0.50987182459136049</v>
      </c>
      <c r="X9023" s="211">
        <v>0.28653868450627773</v>
      </c>
      <c r="Y9023" s="211">
        <v>0.58557478016220066</v>
      </c>
      <c r="Z9023" s="211">
        <v>0.14773877548410821</v>
      </c>
      <c r="AA9023" s="212">
        <v>0.11780787099571503</v>
      </c>
    </row>
    <row r="9024" spans="1:27" x14ac:dyDescent="0.35">
      <c r="A9024" s="210" t="s">
        <v>9700</v>
      </c>
      <c r="B9024" s="217">
        <v>142.88103619305477</v>
      </c>
      <c r="C9024" s="211">
        <v>6.4127319818981399E-2</v>
      </c>
      <c r="D9024" s="211">
        <v>0.12754022796433068</v>
      </c>
      <c r="E9024" s="211">
        <v>8.3118962947296413E-2</v>
      </c>
      <c r="F9024" s="211">
        <v>0.1172893711107602</v>
      </c>
      <c r="G9024" s="211">
        <v>0.12108368459294801</v>
      </c>
      <c r="H9024" s="211">
        <v>0.11973810529022091</v>
      </c>
      <c r="I9024" s="211">
        <v>0.46727888224599096</v>
      </c>
      <c r="J9024" s="211">
        <v>0.42477156284656747</v>
      </c>
      <c r="K9024" s="211">
        <v>0.5840053856704539</v>
      </c>
      <c r="L9024" s="211">
        <v>0.2785322268931687</v>
      </c>
      <c r="M9024" s="211">
        <v>0.1042342767097178</v>
      </c>
      <c r="N9024" s="211">
        <v>0.36904343609581614</v>
      </c>
      <c r="O9024" s="211">
        <v>0.70147649314523131</v>
      </c>
      <c r="P9024" s="211">
        <v>7.2748062039856551E-2</v>
      </c>
      <c r="Q9024" s="211">
        <v>4.8838900903316752E-2</v>
      </c>
      <c r="R9024" s="211">
        <v>0.410252793597847</v>
      </c>
      <c r="S9024" s="211">
        <v>0.29507094818750851</v>
      </c>
      <c r="T9024" s="211">
        <v>0.55332496463663627</v>
      </c>
      <c r="U9024" s="211">
        <v>0.43712579837870913</v>
      </c>
      <c r="V9024" s="211">
        <v>0.1109595964771295</v>
      </c>
      <c r="W9024" s="211">
        <v>0.57161193917760933</v>
      </c>
      <c r="X9024" s="211">
        <v>0.25280065837292054</v>
      </c>
      <c r="Y9024" s="211">
        <v>0.63932968732406725</v>
      </c>
      <c r="Z9024" s="211">
        <v>0.14535007676148065</v>
      </c>
      <c r="AA9024" s="212">
        <v>0.12297109739307252</v>
      </c>
    </row>
    <row r="9025" spans="1:27" x14ac:dyDescent="0.35">
      <c r="A9025" s="210" t="s">
        <v>9701</v>
      </c>
      <c r="B9025" s="217">
        <v>122.36628662722681</v>
      </c>
      <c r="C9025" s="211">
        <v>5.356318778155638E-2</v>
      </c>
      <c r="D9025" s="211">
        <v>0.11388781042686004</v>
      </c>
      <c r="E9025" s="211">
        <v>7.4985790334255148E-2</v>
      </c>
      <c r="F9025" s="211">
        <v>8.9311749637564442E-2</v>
      </c>
      <c r="G9025" s="211">
        <v>0.11489297114318095</v>
      </c>
      <c r="H9025" s="211">
        <v>0.1192337475094004</v>
      </c>
      <c r="I9025" s="211">
        <v>0.49473755481448661</v>
      </c>
      <c r="J9025" s="211">
        <v>0.41743454099640642</v>
      </c>
      <c r="K9025" s="211">
        <v>0.64836701013597098</v>
      </c>
      <c r="L9025" s="211">
        <v>0.27370968501339249</v>
      </c>
      <c r="M9025" s="211">
        <v>0.10648834232271488</v>
      </c>
      <c r="N9025" s="211">
        <v>0.37327099670600317</v>
      </c>
      <c r="O9025" s="211">
        <v>0.66063455469374988</v>
      </c>
      <c r="P9025" s="211">
        <v>6.5291958303398248E-2</v>
      </c>
      <c r="Q9025" s="211">
        <v>6.607968679003462E-2</v>
      </c>
      <c r="R9025" s="211">
        <v>0.37861970439978837</v>
      </c>
      <c r="S9025" s="211">
        <v>0.2793824888423847</v>
      </c>
      <c r="T9025" s="211">
        <v>0.53272685538965392</v>
      </c>
      <c r="U9025" s="211">
        <v>0.33451236870648821</v>
      </c>
      <c r="V9025" s="211">
        <v>0.12618891403619509</v>
      </c>
      <c r="W9025" s="211">
        <v>0.53707286432897272</v>
      </c>
      <c r="X9025" s="211">
        <v>0.34714419686080733</v>
      </c>
      <c r="Y9025" s="211">
        <v>0.56029241386816508</v>
      </c>
      <c r="Z9025" s="211">
        <v>0.14867260328271686</v>
      </c>
      <c r="AA9025" s="212">
        <v>0.12198019521449346</v>
      </c>
    </row>
    <row r="9026" spans="1:27" x14ac:dyDescent="0.35">
      <c r="A9026" s="210" t="s">
        <v>9702</v>
      </c>
      <c r="B9026" s="217">
        <v>123.67334991581156</v>
      </c>
      <c r="C9026" s="211">
        <v>6.4230471316994081E-2</v>
      </c>
      <c r="D9026" s="211">
        <v>0.12895917175102381</v>
      </c>
      <c r="E9026" s="211">
        <v>7.6872690919837144E-2</v>
      </c>
      <c r="F9026" s="211">
        <v>7.8951922113156894E-2</v>
      </c>
      <c r="G9026" s="211">
        <v>0.11743326735150744</v>
      </c>
      <c r="H9026" s="211">
        <v>0.12205352539790608</v>
      </c>
      <c r="I9026" s="211">
        <v>0.47245513407456269</v>
      </c>
      <c r="J9026" s="211">
        <v>0.45235322029826752</v>
      </c>
      <c r="K9026" s="211">
        <v>0.62052564152844558</v>
      </c>
      <c r="L9026" s="211">
        <v>0.27520070408596187</v>
      </c>
      <c r="M9026" s="211">
        <v>9.2522879950920289E-2</v>
      </c>
      <c r="N9026" s="211">
        <v>0.42979211594858652</v>
      </c>
      <c r="O9026" s="211">
        <v>0.69117440977753952</v>
      </c>
      <c r="P9026" s="211">
        <v>6.9699307509951153E-2</v>
      </c>
      <c r="Q9026" s="211">
        <v>0.1091716909021357</v>
      </c>
      <c r="R9026" s="211">
        <v>0.40800590068017567</v>
      </c>
      <c r="S9026" s="211">
        <v>0.27563261444326675</v>
      </c>
      <c r="T9026" s="211">
        <v>0.5376222071496386</v>
      </c>
      <c r="U9026" s="211">
        <v>0.35171021548543691</v>
      </c>
      <c r="V9026" s="211">
        <v>8.1010979854545959E-2</v>
      </c>
      <c r="W9026" s="211">
        <v>0.59571693407683268</v>
      </c>
      <c r="X9026" s="211">
        <v>0.38265678563212702</v>
      </c>
      <c r="Y9026" s="211">
        <v>0.67892725817644539</v>
      </c>
      <c r="Z9026" s="211">
        <v>0.14735607284793731</v>
      </c>
      <c r="AA9026" s="212">
        <v>0.12193313661887473</v>
      </c>
    </row>
    <row r="9027" spans="1:27" x14ac:dyDescent="0.35">
      <c r="A9027" s="210" t="s">
        <v>9703</v>
      </c>
      <c r="B9027" s="217">
        <v>128.85125846961532</v>
      </c>
      <c r="C9027" s="211">
        <v>7.0238378143848895E-2</v>
      </c>
      <c r="D9027" s="211">
        <v>0.12281570692025036</v>
      </c>
      <c r="E9027" s="211">
        <v>7.3208582394286348E-2</v>
      </c>
      <c r="F9027" s="211">
        <v>0.1191157158257098</v>
      </c>
      <c r="G9027" s="211">
        <v>0.1245001654196578</v>
      </c>
      <c r="H9027" s="211">
        <v>0.11578133251601877</v>
      </c>
      <c r="I9027" s="211">
        <v>0.43183803732582871</v>
      </c>
      <c r="J9027" s="211">
        <v>0.41191946878720453</v>
      </c>
      <c r="K9027" s="211">
        <v>0.61629101339225456</v>
      </c>
      <c r="L9027" s="211">
        <v>0.27682797432023315</v>
      </c>
      <c r="M9027" s="211">
        <v>8.2288117439241887E-2</v>
      </c>
      <c r="N9027" s="211">
        <v>0.36358615056894117</v>
      </c>
      <c r="O9027" s="211">
        <v>0.70348320464827041</v>
      </c>
      <c r="P9027" s="211">
        <v>6.3867653300345648E-2</v>
      </c>
      <c r="Q9027" s="211">
        <v>5.429333895531778E-2</v>
      </c>
      <c r="R9027" s="211">
        <v>0.43295176761712728</v>
      </c>
      <c r="S9027" s="211">
        <v>0.34201223922498036</v>
      </c>
      <c r="T9027" s="211">
        <v>0.54047035880948324</v>
      </c>
      <c r="U9027" s="211">
        <v>0.35913329036686203</v>
      </c>
      <c r="V9027" s="211">
        <v>0.13608533342744611</v>
      </c>
      <c r="W9027" s="211">
        <v>0.59419308488854772</v>
      </c>
      <c r="X9027" s="211">
        <v>0.40924171174915774</v>
      </c>
      <c r="Y9027" s="211">
        <v>0.66623683365407793</v>
      </c>
      <c r="Z9027" s="211">
        <v>0.14906351927283337</v>
      </c>
      <c r="AA9027" s="212">
        <v>0.11823359760021955</v>
      </c>
    </row>
    <row r="9028" spans="1:27" x14ac:dyDescent="0.35">
      <c r="A9028" s="210" t="s">
        <v>9704</v>
      </c>
      <c r="B9028" s="217">
        <v>183.64732673649897</v>
      </c>
      <c r="C9028" s="211">
        <v>5.1322048397269671E-2</v>
      </c>
      <c r="D9028" s="211">
        <v>0.12774924791019987</v>
      </c>
      <c r="E9028" s="211">
        <v>7.378208605267951E-2</v>
      </c>
      <c r="F9028" s="211">
        <v>0.12071579178419262</v>
      </c>
      <c r="G9028" s="211">
        <v>0.12198630827349147</v>
      </c>
      <c r="H9028" s="211">
        <v>0.11644898663372046</v>
      </c>
      <c r="I9028" s="211">
        <v>0.51088472335205726</v>
      </c>
      <c r="J9028" s="211">
        <v>0.45712703743556243</v>
      </c>
      <c r="K9028" s="211">
        <v>0.56664663893242428</v>
      </c>
      <c r="L9028" s="211">
        <v>0.27509010803404799</v>
      </c>
      <c r="M9028" s="211">
        <v>0.11281956584988594</v>
      </c>
      <c r="N9028" s="211">
        <v>0.3886429130527212</v>
      </c>
      <c r="O9028" s="211">
        <v>0.66584877353393412</v>
      </c>
      <c r="P9028" s="211">
        <v>6.6590346227457242E-2</v>
      </c>
      <c r="Q9028" s="211">
        <v>9.3261276647063296E-2</v>
      </c>
      <c r="R9028" s="211">
        <v>0.37993363055362267</v>
      </c>
      <c r="S9028" s="211">
        <v>0.37519592798822893</v>
      </c>
      <c r="T9028" s="211">
        <v>0.56132304495319019</v>
      </c>
      <c r="U9028" s="211">
        <v>0.54444883382298181</v>
      </c>
      <c r="V9028" s="211">
        <v>0.13326007661803135</v>
      </c>
      <c r="W9028" s="211">
        <v>0.57583046431102414</v>
      </c>
      <c r="X9028" s="211">
        <v>0.3629762800953456</v>
      </c>
      <c r="Y9028" s="211">
        <v>0.66057211757991796</v>
      </c>
      <c r="Z9028" s="211">
        <v>0.13649218286843168</v>
      </c>
      <c r="AA9028" s="212">
        <v>0.11215342812021933</v>
      </c>
    </row>
    <row r="9029" spans="1:27" x14ac:dyDescent="0.35">
      <c r="A9029" s="210" t="s">
        <v>9705</v>
      </c>
      <c r="B9029" s="217">
        <v>159.4406560072444</v>
      </c>
      <c r="C9029" s="211">
        <v>5.7506505667453529E-2</v>
      </c>
      <c r="D9029" s="211">
        <v>0.12290581686414936</v>
      </c>
      <c r="E9029" s="211">
        <v>8.147842051045634E-2</v>
      </c>
      <c r="F9029" s="211">
        <v>0.11938120355449698</v>
      </c>
      <c r="G9029" s="211">
        <v>0.11884093934748335</v>
      </c>
      <c r="H9029" s="211">
        <v>0.1164018579699507</v>
      </c>
      <c r="I9029" s="211">
        <v>0.4941310342043963</v>
      </c>
      <c r="J9029" s="211">
        <v>0.47880722017614641</v>
      </c>
      <c r="K9029" s="211">
        <v>0.62773367532545965</v>
      </c>
      <c r="L9029" s="211">
        <v>0.27891990796822902</v>
      </c>
      <c r="M9029" s="211">
        <v>8.2425149793838984E-2</v>
      </c>
      <c r="N9029" s="211">
        <v>0.58081627157519211</v>
      </c>
      <c r="O9029" s="211">
        <v>0.72668674208087536</v>
      </c>
      <c r="P9029" s="211">
        <v>7.11512849468907E-2</v>
      </c>
      <c r="Q9029" s="211">
        <v>6.4205160820873436E-2</v>
      </c>
      <c r="R9029" s="211">
        <v>0.44197934688865398</v>
      </c>
      <c r="S9029" s="211">
        <v>0.3273604984809243</v>
      </c>
      <c r="T9029" s="211">
        <v>0.6096412612015758</v>
      </c>
      <c r="U9029" s="211">
        <v>0.43993941944022774</v>
      </c>
      <c r="V9029" s="211">
        <v>0.14110200416029917</v>
      </c>
      <c r="W9029" s="211">
        <v>0.63180804819199654</v>
      </c>
      <c r="X9029" s="211">
        <v>0.31921968910028525</v>
      </c>
      <c r="Y9029" s="211">
        <v>0.62995707977200599</v>
      </c>
      <c r="Z9029" s="211">
        <v>0.14976173937227524</v>
      </c>
      <c r="AA9029" s="212">
        <v>0.12362112939328244</v>
      </c>
    </row>
    <row r="9030" spans="1:27" x14ac:dyDescent="0.35">
      <c r="A9030" s="210" t="s">
        <v>9706</v>
      </c>
      <c r="B9030" s="217">
        <v>139.72140181417092</v>
      </c>
      <c r="C9030" s="211">
        <v>6.3295427439827148E-2</v>
      </c>
      <c r="D9030" s="211">
        <v>0.12246063522013775</v>
      </c>
      <c r="E9030" s="211">
        <v>7.4348834973129621E-2</v>
      </c>
      <c r="F9030" s="211">
        <v>6.840619378856122E-2</v>
      </c>
      <c r="G9030" s="211">
        <v>0.1203594247459146</v>
      </c>
      <c r="H9030" s="211">
        <v>0.11350942251295243</v>
      </c>
      <c r="I9030" s="211">
        <v>0.46829502519276855</v>
      </c>
      <c r="J9030" s="211">
        <v>0.44522445596908578</v>
      </c>
      <c r="K9030" s="211">
        <v>0.61717023817223937</v>
      </c>
      <c r="L9030" s="211">
        <v>0.26908890977173849</v>
      </c>
      <c r="M9030" s="211">
        <v>8.8873531110834875E-2</v>
      </c>
      <c r="N9030" s="211">
        <v>0.41990218903790938</v>
      </c>
      <c r="O9030" s="211">
        <v>0.66334339076683901</v>
      </c>
      <c r="P9030" s="211">
        <v>7.149226162188764E-2</v>
      </c>
      <c r="Q9030" s="211">
        <v>0.12674404042289378</v>
      </c>
      <c r="R9030" s="211">
        <v>0.42804747006575261</v>
      </c>
      <c r="S9030" s="211">
        <v>0.32570761321705977</v>
      </c>
      <c r="T9030" s="211">
        <v>0.48642524467745557</v>
      </c>
      <c r="U9030" s="211">
        <v>0.40541738346920619</v>
      </c>
      <c r="V9030" s="211">
        <v>0.11134650597480671</v>
      </c>
      <c r="W9030" s="211">
        <v>0.47429867659040553</v>
      </c>
      <c r="X9030" s="211">
        <v>0.27076042059680705</v>
      </c>
      <c r="Y9030" s="211">
        <v>0.65972630677125699</v>
      </c>
      <c r="Z9030" s="211">
        <v>0.14389519484120022</v>
      </c>
      <c r="AA9030" s="212">
        <v>0.1187575831576505</v>
      </c>
    </row>
    <row r="9031" spans="1:27" x14ac:dyDescent="0.35">
      <c r="A9031" s="210" t="s">
        <v>9707</v>
      </c>
      <c r="B9031" s="217">
        <v>144.00769956121428</v>
      </c>
      <c r="C9031" s="211">
        <v>5.3613523830052003E-2</v>
      </c>
      <c r="D9031" s="211">
        <v>0.11844822136135534</v>
      </c>
      <c r="E9031" s="211">
        <v>7.2139196593160981E-2</v>
      </c>
      <c r="F9031" s="211">
        <v>9.3977122255097481E-2</v>
      </c>
      <c r="G9031" s="211">
        <v>0.12056446070781456</v>
      </c>
      <c r="H9031" s="211">
        <v>0.11136778826430542</v>
      </c>
      <c r="I9031" s="211">
        <v>0.43461694817486718</v>
      </c>
      <c r="J9031" s="211">
        <v>0.44586105657092606</v>
      </c>
      <c r="K9031" s="211">
        <v>0.55233811496423102</v>
      </c>
      <c r="L9031" s="211">
        <v>0.27576110332962755</v>
      </c>
      <c r="M9031" s="211">
        <v>0.10187451498671832</v>
      </c>
      <c r="N9031" s="211">
        <v>0.45563411651623031</v>
      </c>
      <c r="O9031" s="211">
        <v>0.77893264141002627</v>
      </c>
      <c r="P9031" s="211">
        <v>7.1514483009848709E-2</v>
      </c>
      <c r="Q9031" s="211">
        <v>0.10049912908668251</v>
      </c>
      <c r="R9031" s="211">
        <v>0.4919479522555627</v>
      </c>
      <c r="S9031" s="211">
        <v>0.31254501357603881</v>
      </c>
      <c r="T9031" s="211">
        <v>0.53285759562333601</v>
      </c>
      <c r="U9031" s="211">
        <v>0.47767994996213625</v>
      </c>
      <c r="V9031" s="211">
        <v>8.9883634524838052E-2</v>
      </c>
      <c r="W9031" s="211">
        <v>0.51336311166771176</v>
      </c>
      <c r="X9031" s="211">
        <v>0.38639781059696765</v>
      </c>
      <c r="Y9031" s="211">
        <v>0.72481300494194245</v>
      </c>
      <c r="Z9031" s="211">
        <v>0.14457606703961101</v>
      </c>
      <c r="AA9031" s="212">
        <v>0.12073436790925061</v>
      </c>
    </row>
    <row r="9032" spans="1:27" x14ac:dyDescent="0.35">
      <c r="A9032" s="210" t="s">
        <v>9708</v>
      </c>
      <c r="B9032" s="217">
        <v>117.19459690129885</v>
      </c>
      <c r="C9032" s="211">
        <v>5.0132554030151349E-2</v>
      </c>
      <c r="D9032" s="211">
        <v>0.11358681744668971</v>
      </c>
      <c r="E9032" s="211">
        <v>7.7665184682181393E-2</v>
      </c>
      <c r="F9032" s="211">
        <v>9.5803944951568229E-2</v>
      </c>
      <c r="G9032" s="211">
        <v>0.12526411871879492</v>
      </c>
      <c r="H9032" s="211">
        <v>0.12522394618116395</v>
      </c>
      <c r="I9032" s="211">
        <v>0.46589437612205825</v>
      </c>
      <c r="J9032" s="211">
        <v>0.44632273492651092</v>
      </c>
      <c r="K9032" s="211">
        <v>0.54016444700397115</v>
      </c>
      <c r="L9032" s="211">
        <v>0.27509384871281528</v>
      </c>
      <c r="M9032" s="211">
        <v>7.9696489808043836E-2</v>
      </c>
      <c r="N9032" s="211">
        <v>0.4634949827523055</v>
      </c>
      <c r="O9032" s="211">
        <v>0.74489522798189767</v>
      </c>
      <c r="P9032" s="211">
        <v>6.9208241445152766E-2</v>
      </c>
      <c r="Q9032" s="211">
        <v>8.7244300525207735E-2</v>
      </c>
      <c r="R9032" s="211">
        <v>0.39127392328237426</v>
      </c>
      <c r="S9032" s="211">
        <v>0.35416969756698558</v>
      </c>
      <c r="T9032" s="211">
        <v>0.50567636815478134</v>
      </c>
      <c r="U9032" s="211">
        <v>0.43665310138856916</v>
      </c>
      <c r="V9032" s="211">
        <v>7.1678790383928243E-2</v>
      </c>
      <c r="W9032" s="211">
        <v>0.59521435207615137</v>
      </c>
      <c r="X9032" s="211">
        <v>0.28973323092161307</v>
      </c>
      <c r="Y9032" s="211">
        <v>0.59554751938069883</v>
      </c>
      <c r="Z9032" s="211">
        <v>0.14810350276990708</v>
      </c>
      <c r="AA9032" s="212">
        <v>0.11763069900004192</v>
      </c>
    </row>
    <row r="9033" spans="1:27" x14ac:dyDescent="0.35">
      <c r="A9033" s="210" t="s">
        <v>9709</v>
      </c>
      <c r="B9033" s="217">
        <v>136.73098304410004</v>
      </c>
      <c r="C9033" s="211">
        <v>6.0650672382529039E-2</v>
      </c>
      <c r="D9033" s="211">
        <v>0.12860251663962802</v>
      </c>
      <c r="E9033" s="211">
        <v>8.0348301013172391E-2</v>
      </c>
      <c r="F9033" s="211">
        <v>7.9160724355920004E-2</v>
      </c>
      <c r="G9033" s="211">
        <v>0.1156197530960686</v>
      </c>
      <c r="H9033" s="211">
        <v>0.12102467242516862</v>
      </c>
      <c r="I9033" s="211">
        <v>0.46017391501489269</v>
      </c>
      <c r="J9033" s="211">
        <v>0.42747622125042534</v>
      </c>
      <c r="K9033" s="211">
        <v>0.63909787105575933</v>
      </c>
      <c r="L9033" s="211">
        <v>0.27719090665166196</v>
      </c>
      <c r="M9033" s="211">
        <v>8.9034455537306295E-2</v>
      </c>
      <c r="N9033" s="211">
        <v>0.41281982878885626</v>
      </c>
      <c r="O9033" s="211">
        <v>0.78814147090629039</v>
      </c>
      <c r="P9033" s="211">
        <v>6.945432500285327E-2</v>
      </c>
      <c r="Q9033" s="211">
        <v>0.13635033719344239</v>
      </c>
      <c r="R9033" s="211">
        <v>0.42413668535070803</v>
      </c>
      <c r="S9033" s="211">
        <v>0.35310529245057865</v>
      </c>
      <c r="T9033" s="211">
        <v>0.57658766895526326</v>
      </c>
      <c r="U9033" s="211">
        <v>0.40750659951972962</v>
      </c>
      <c r="V9033" s="211">
        <v>7.6083883771658326E-2</v>
      </c>
      <c r="W9033" s="211">
        <v>0.51787930278687411</v>
      </c>
      <c r="X9033" s="211">
        <v>0.33407065138399</v>
      </c>
      <c r="Y9033" s="211">
        <v>0.64984736162549062</v>
      </c>
      <c r="Z9033" s="211">
        <v>0.14993208357394475</v>
      </c>
      <c r="AA9033" s="212">
        <v>0.11680718071632031</v>
      </c>
    </row>
    <row r="9034" spans="1:27" x14ac:dyDescent="0.35">
      <c r="A9034" s="210" t="s">
        <v>9710</v>
      </c>
      <c r="B9034" s="217">
        <v>134.5000031880187</v>
      </c>
      <c r="C9034" s="211">
        <v>8.69235814908286E-2</v>
      </c>
      <c r="D9034" s="211">
        <v>0.12221411816673762</v>
      </c>
      <c r="E9034" s="211">
        <v>6.9199916207403026E-2</v>
      </c>
      <c r="F9034" s="211">
        <v>8.1333965021527357E-2</v>
      </c>
      <c r="G9034" s="211">
        <v>0.12292699082964727</v>
      </c>
      <c r="H9034" s="211">
        <v>0.11259031501022916</v>
      </c>
      <c r="I9034" s="211">
        <v>0.52722008266430465</v>
      </c>
      <c r="J9034" s="211">
        <v>0.44889443243154697</v>
      </c>
      <c r="K9034" s="211">
        <v>0.6208173045655907</v>
      </c>
      <c r="L9034" s="211">
        <v>0.28167814263186786</v>
      </c>
      <c r="M9034" s="211">
        <v>0.10372311145867089</v>
      </c>
      <c r="N9034" s="211">
        <v>0.53132012103739723</v>
      </c>
      <c r="O9034" s="211">
        <v>0.71880077264350417</v>
      </c>
      <c r="P9034" s="211">
        <v>7.0414038393758788E-2</v>
      </c>
      <c r="Q9034" s="211">
        <v>8.5017660363186406E-2</v>
      </c>
      <c r="R9034" s="211">
        <v>0.46964301277745746</v>
      </c>
      <c r="S9034" s="211">
        <v>0.3080018896730925</v>
      </c>
      <c r="T9034" s="211">
        <v>0.52569418117089928</v>
      </c>
      <c r="U9034" s="211">
        <v>0.3629133823832611</v>
      </c>
      <c r="V9034" s="211">
        <v>9.8457074999581826E-2</v>
      </c>
      <c r="W9034" s="211">
        <v>0.52410807018769301</v>
      </c>
      <c r="X9034" s="211">
        <v>0.25485684714640711</v>
      </c>
      <c r="Y9034" s="211">
        <v>0.64438158421838332</v>
      </c>
      <c r="Z9034" s="211">
        <v>0.14905026989160297</v>
      </c>
      <c r="AA9034" s="212">
        <v>0.12188054643536242</v>
      </c>
    </row>
    <row r="9035" spans="1:27" x14ac:dyDescent="0.35">
      <c r="A9035" s="210" t="s">
        <v>9711</v>
      </c>
      <c r="B9035" s="217">
        <v>145.09523065806857</v>
      </c>
      <c r="C9035" s="211">
        <v>5.6745643214531336E-2</v>
      </c>
      <c r="D9035" s="211">
        <v>0.12392889546347706</v>
      </c>
      <c r="E9035" s="211">
        <v>7.3943476398973876E-2</v>
      </c>
      <c r="F9035" s="211">
        <v>9.390508553670722E-2</v>
      </c>
      <c r="G9035" s="211">
        <v>0.12391581272363505</v>
      </c>
      <c r="H9035" s="211">
        <v>0.1179374226911182</v>
      </c>
      <c r="I9035" s="211">
        <v>0.45728939691916448</v>
      </c>
      <c r="J9035" s="211">
        <v>0.43810991996537024</v>
      </c>
      <c r="K9035" s="211">
        <v>0.53992567693004856</v>
      </c>
      <c r="L9035" s="211">
        <v>0.27999963095916586</v>
      </c>
      <c r="M9035" s="211">
        <v>9.560720308459289E-2</v>
      </c>
      <c r="N9035" s="211">
        <v>0.41762357026150054</v>
      </c>
      <c r="O9035" s="211">
        <v>0.70224611986890151</v>
      </c>
      <c r="P9035" s="211">
        <v>7.0871022009317983E-2</v>
      </c>
      <c r="Q9035" s="211">
        <v>7.8925344976551057E-2</v>
      </c>
      <c r="R9035" s="211">
        <v>0.47641768704774595</v>
      </c>
      <c r="S9035" s="211">
        <v>0.33868465475461296</v>
      </c>
      <c r="T9035" s="211">
        <v>0.57057161174930382</v>
      </c>
      <c r="U9035" s="211">
        <v>0.45043881853969703</v>
      </c>
      <c r="V9035" s="211">
        <v>8.8904594272821894E-2</v>
      </c>
      <c r="W9035" s="211">
        <v>0.56470042898771566</v>
      </c>
      <c r="X9035" s="211">
        <v>0.29936017364411649</v>
      </c>
      <c r="Y9035" s="211">
        <v>0.74763866884478336</v>
      </c>
      <c r="Z9035" s="211">
        <v>0.14680335205869527</v>
      </c>
      <c r="AA9035" s="212">
        <v>0.11508246578113918</v>
      </c>
    </row>
    <row r="9036" spans="1:27" x14ac:dyDescent="0.35">
      <c r="A9036" s="210" t="s">
        <v>9712</v>
      </c>
      <c r="B9036" s="217">
        <v>146.6623625801507</v>
      </c>
      <c r="C9036" s="211">
        <v>7.2254661925199512E-2</v>
      </c>
      <c r="D9036" s="211">
        <v>0.12257823417120878</v>
      </c>
      <c r="E9036" s="211">
        <v>8.3202551899955762E-2</v>
      </c>
      <c r="F9036" s="211">
        <v>0.11171949931804903</v>
      </c>
      <c r="G9036" s="211">
        <v>0.11944943930374469</v>
      </c>
      <c r="H9036" s="211">
        <v>0.12238347417540993</v>
      </c>
      <c r="I9036" s="211">
        <v>0.47069560550218292</v>
      </c>
      <c r="J9036" s="211">
        <v>0.44463087517786104</v>
      </c>
      <c r="K9036" s="211">
        <v>0.53707588381112503</v>
      </c>
      <c r="L9036" s="211">
        <v>0.27811476969811283</v>
      </c>
      <c r="M9036" s="211">
        <v>9.2783680356183812E-2</v>
      </c>
      <c r="N9036" s="211">
        <v>0.40206774575732068</v>
      </c>
      <c r="O9036" s="211">
        <v>0.58193711889560129</v>
      </c>
      <c r="P9036" s="211">
        <v>7.0081587815392934E-2</v>
      </c>
      <c r="Q9036" s="211">
        <v>9.5277343892500421E-2</v>
      </c>
      <c r="R9036" s="211">
        <v>0.46747562655120062</v>
      </c>
      <c r="S9036" s="211">
        <v>0.33744636878405471</v>
      </c>
      <c r="T9036" s="211">
        <v>0.58058063248855651</v>
      </c>
      <c r="U9036" s="211">
        <v>0.52570327140213091</v>
      </c>
      <c r="V9036" s="211">
        <v>0.1223316353690423</v>
      </c>
      <c r="W9036" s="211">
        <v>0.50388004138306264</v>
      </c>
      <c r="X9036" s="211">
        <v>0.25494074142039197</v>
      </c>
      <c r="Y9036" s="211">
        <v>0.63857773272448914</v>
      </c>
      <c r="Z9036" s="211">
        <v>0.14765495368317882</v>
      </c>
      <c r="AA9036" s="212">
        <v>0.12170946664818932</v>
      </c>
    </row>
    <row r="9037" spans="1:27" x14ac:dyDescent="0.35">
      <c r="A9037" s="210" t="s">
        <v>9713</v>
      </c>
      <c r="B9037" s="217">
        <v>169.0683720361539</v>
      </c>
      <c r="C9037" s="211">
        <v>7.3295511987637951E-2</v>
      </c>
      <c r="D9037" s="211">
        <v>0.12725510343827878</v>
      </c>
      <c r="E9037" s="211">
        <v>7.3300791017066796E-2</v>
      </c>
      <c r="F9037" s="211">
        <v>0.10562196138398766</v>
      </c>
      <c r="G9037" s="211">
        <v>0.12004512146006002</v>
      </c>
      <c r="H9037" s="211">
        <v>0.1232637348854181</v>
      </c>
      <c r="I9037" s="211">
        <v>0.50092172147123326</v>
      </c>
      <c r="J9037" s="211">
        <v>0.46788394227549257</v>
      </c>
      <c r="K9037" s="211">
        <v>0.57768296763762339</v>
      </c>
      <c r="L9037" s="211">
        <v>0.26745293695767819</v>
      </c>
      <c r="M9037" s="211">
        <v>9.4829087756354541E-2</v>
      </c>
      <c r="N9037" s="211">
        <v>0.52207759823617794</v>
      </c>
      <c r="O9037" s="211">
        <v>0.75096403514274346</v>
      </c>
      <c r="P9037" s="211">
        <v>6.5915064372239124E-2</v>
      </c>
      <c r="Q9037" s="211">
        <v>6.147732525388222E-2</v>
      </c>
      <c r="R9037" s="211">
        <v>0.44291147408253023</v>
      </c>
      <c r="S9037" s="211">
        <v>0.33389508276173158</v>
      </c>
      <c r="T9037" s="211">
        <v>0.52815007308660655</v>
      </c>
      <c r="U9037" s="211">
        <v>0.38744367958349424</v>
      </c>
      <c r="V9037" s="211">
        <v>0.17366382664499308</v>
      </c>
      <c r="W9037" s="211">
        <v>0.59552911767285277</v>
      </c>
      <c r="X9037" s="211">
        <v>0.32368687817653902</v>
      </c>
      <c r="Y9037" s="211">
        <v>0.7372126093011071</v>
      </c>
      <c r="Z9037" s="211">
        <v>0.14837840711701836</v>
      </c>
      <c r="AA9037" s="212">
        <v>0.11726983112220329</v>
      </c>
    </row>
    <row r="9038" spans="1:27" x14ac:dyDescent="0.35">
      <c r="A9038" s="210" t="s">
        <v>9714</v>
      </c>
      <c r="B9038" s="217">
        <v>129.01823979648185</v>
      </c>
      <c r="C9038" s="211">
        <v>6.39893451406537E-2</v>
      </c>
      <c r="D9038" s="211">
        <v>0.12515007828930252</v>
      </c>
      <c r="E9038" s="211">
        <v>7.6055387559702065E-2</v>
      </c>
      <c r="F9038" s="211">
        <v>0.11469260633093099</v>
      </c>
      <c r="G9038" s="211">
        <v>0.12158164037112074</v>
      </c>
      <c r="H9038" s="211">
        <v>0.11786047376732467</v>
      </c>
      <c r="I9038" s="211">
        <v>0.49670910670937679</v>
      </c>
      <c r="J9038" s="211">
        <v>0.41756874529236354</v>
      </c>
      <c r="K9038" s="211">
        <v>0.61340936734894735</v>
      </c>
      <c r="L9038" s="211">
        <v>0.27179097617396902</v>
      </c>
      <c r="M9038" s="211">
        <v>0.10228465460480103</v>
      </c>
      <c r="N9038" s="211">
        <v>0.45349297354157286</v>
      </c>
      <c r="O9038" s="211">
        <v>0.75520605700387056</v>
      </c>
      <c r="P9038" s="211">
        <v>6.5752350442865662E-2</v>
      </c>
      <c r="Q9038" s="211">
        <v>0.11554065620585174</v>
      </c>
      <c r="R9038" s="211">
        <v>0.40194848014195356</v>
      </c>
      <c r="S9038" s="211">
        <v>0.2926558891871846</v>
      </c>
      <c r="T9038" s="211">
        <v>0.51696376633516405</v>
      </c>
      <c r="U9038" s="211">
        <v>0.48097293858091605</v>
      </c>
      <c r="V9038" s="211">
        <v>6.6823947557641761E-2</v>
      </c>
      <c r="W9038" s="211">
        <v>0.56657969248660423</v>
      </c>
      <c r="X9038" s="211">
        <v>0.34028978027657408</v>
      </c>
      <c r="Y9038" s="211">
        <v>0.68725638980238846</v>
      </c>
      <c r="Z9038" s="211">
        <v>0.14280348049790456</v>
      </c>
      <c r="AA9038" s="212">
        <v>0.12030152395040904</v>
      </c>
    </row>
    <row r="9039" spans="1:27" x14ac:dyDescent="0.35">
      <c r="A9039" s="210" t="s">
        <v>9715</v>
      </c>
      <c r="B9039" s="217">
        <v>154.84879104496761</v>
      </c>
      <c r="C9039" s="211">
        <v>5.5640746435601164E-2</v>
      </c>
      <c r="D9039" s="211">
        <v>0.12075988887985986</v>
      </c>
      <c r="E9039" s="211">
        <v>7.2685198334980883E-2</v>
      </c>
      <c r="F9039" s="211">
        <v>9.3742751486965425E-2</v>
      </c>
      <c r="G9039" s="211">
        <v>0.11918314584704345</v>
      </c>
      <c r="H9039" s="211">
        <v>0.11312223293686166</v>
      </c>
      <c r="I9039" s="211">
        <v>0.44941038166508218</v>
      </c>
      <c r="J9039" s="211">
        <v>0.41159485622157499</v>
      </c>
      <c r="K9039" s="211">
        <v>0.56238707807158161</v>
      </c>
      <c r="L9039" s="211">
        <v>0.2690201651917975</v>
      </c>
      <c r="M9039" s="211">
        <v>9.4020262832900617E-2</v>
      </c>
      <c r="N9039" s="211">
        <v>0.4138677191585034</v>
      </c>
      <c r="O9039" s="211">
        <v>0.6574148842862535</v>
      </c>
      <c r="P9039" s="211">
        <v>7.0494933039846316E-2</v>
      </c>
      <c r="Q9039" s="211">
        <v>6.5885725504603906E-2</v>
      </c>
      <c r="R9039" s="211">
        <v>0.45336532097110693</v>
      </c>
      <c r="S9039" s="211">
        <v>0.43859713517185728</v>
      </c>
      <c r="T9039" s="211">
        <v>0.59488185489201761</v>
      </c>
      <c r="U9039" s="211">
        <v>0.45475937958798857</v>
      </c>
      <c r="V9039" s="211">
        <v>0.1212672267868142</v>
      </c>
      <c r="W9039" s="211">
        <v>0.58092630176766757</v>
      </c>
      <c r="X9039" s="211">
        <v>0.34396211651372011</v>
      </c>
      <c r="Y9039" s="211">
        <v>0.64703637939197223</v>
      </c>
      <c r="Z9039" s="211">
        <v>0.14280173917166408</v>
      </c>
      <c r="AA9039" s="212">
        <v>0.11387908705327578</v>
      </c>
    </row>
    <row r="9040" spans="1:27" x14ac:dyDescent="0.35">
      <c r="A9040" s="210" t="s">
        <v>9716</v>
      </c>
      <c r="B9040" s="217">
        <v>162.34522194268027</v>
      </c>
      <c r="C9040" s="211">
        <v>6.2145250367487595E-2</v>
      </c>
      <c r="D9040" s="211">
        <v>0.11839622795003582</v>
      </c>
      <c r="E9040" s="211">
        <v>8.2338791286069232E-2</v>
      </c>
      <c r="F9040" s="211">
        <v>9.9903368136958257E-2</v>
      </c>
      <c r="G9040" s="211">
        <v>0.12081682893417466</v>
      </c>
      <c r="H9040" s="211">
        <v>0.12380210724684394</v>
      </c>
      <c r="I9040" s="211">
        <v>0.44314949531733361</v>
      </c>
      <c r="J9040" s="211">
        <v>0.42762518140598171</v>
      </c>
      <c r="K9040" s="211">
        <v>0.59502248002278602</v>
      </c>
      <c r="L9040" s="211">
        <v>0.2691515914709276</v>
      </c>
      <c r="M9040" s="211">
        <v>0.11125964617597568</v>
      </c>
      <c r="N9040" s="211">
        <v>0.44671399347101498</v>
      </c>
      <c r="O9040" s="211">
        <v>0.58458849522520118</v>
      </c>
      <c r="P9040" s="211">
        <v>7.2029685577893035E-2</v>
      </c>
      <c r="Q9040" s="211">
        <v>5.5520561902912519E-2</v>
      </c>
      <c r="R9040" s="211">
        <v>0.45971877246868148</v>
      </c>
      <c r="S9040" s="211">
        <v>0.33395495342415676</v>
      </c>
      <c r="T9040" s="211">
        <v>0.53956322194781192</v>
      </c>
      <c r="U9040" s="211">
        <v>0.3644145958905366</v>
      </c>
      <c r="V9040" s="211">
        <v>0.13420338710876142</v>
      </c>
      <c r="W9040" s="211">
        <v>0.61623453286529972</v>
      </c>
      <c r="X9040" s="211">
        <v>0.26588206694275063</v>
      </c>
      <c r="Y9040" s="211">
        <v>0.64011493499345584</v>
      </c>
      <c r="Z9040" s="211">
        <v>0.14740134218605608</v>
      </c>
      <c r="AA9040" s="212">
        <v>0.11455658938075178</v>
      </c>
    </row>
    <row r="9041" spans="1:27" x14ac:dyDescent="0.35">
      <c r="A9041" s="210" t="s">
        <v>9717</v>
      </c>
      <c r="B9041" s="217">
        <v>133.11224653940266</v>
      </c>
      <c r="C9041" s="211">
        <v>6.048909623116365E-2</v>
      </c>
      <c r="D9041" s="211">
        <v>0.13056513715378176</v>
      </c>
      <c r="E9041" s="211">
        <v>8.1277771636034959E-2</v>
      </c>
      <c r="F9041" s="211">
        <v>0.10538516407196635</v>
      </c>
      <c r="G9041" s="211">
        <v>0.11847546285975626</v>
      </c>
      <c r="H9041" s="211">
        <v>0.11316059176590713</v>
      </c>
      <c r="I9041" s="211">
        <v>0.4889562598124475</v>
      </c>
      <c r="J9041" s="211">
        <v>0.46507151560253024</v>
      </c>
      <c r="K9041" s="211">
        <v>0.58976347453897349</v>
      </c>
      <c r="L9041" s="211">
        <v>0.27391648570126248</v>
      </c>
      <c r="M9041" s="211">
        <v>0.10682856891370035</v>
      </c>
      <c r="N9041" s="211">
        <v>0.41389648536632251</v>
      </c>
      <c r="O9041" s="211">
        <v>0.67530996979332991</v>
      </c>
      <c r="P9041" s="211">
        <v>6.1872803162414482E-2</v>
      </c>
      <c r="Q9041" s="211">
        <v>0.1035466554080101</v>
      </c>
      <c r="R9041" s="211">
        <v>0.45253004720397527</v>
      </c>
      <c r="S9041" s="211">
        <v>0.32928893650038732</v>
      </c>
      <c r="T9041" s="211">
        <v>0.59405544768939467</v>
      </c>
      <c r="U9041" s="211">
        <v>0.49214394177116028</v>
      </c>
      <c r="V9041" s="211">
        <v>7.4153477791489564E-2</v>
      </c>
      <c r="W9041" s="211">
        <v>0.56598650842442011</v>
      </c>
      <c r="X9041" s="211">
        <v>0.39050883109147944</v>
      </c>
      <c r="Y9041" s="211">
        <v>0.69855211856211485</v>
      </c>
      <c r="Z9041" s="211">
        <v>0.14450971814127594</v>
      </c>
      <c r="AA9041" s="212">
        <v>0.11980159247925537</v>
      </c>
    </row>
    <row r="9042" spans="1:27" x14ac:dyDescent="0.35">
      <c r="A9042" s="210" t="s">
        <v>9718</v>
      </c>
      <c r="B9042" s="217">
        <v>154.5068154100837</v>
      </c>
      <c r="C9042" s="211">
        <v>8.167152630234023E-2</v>
      </c>
      <c r="D9042" s="211">
        <v>0.12315618131045392</v>
      </c>
      <c r="E9042" s="211">
        <v>7.1546713960834063E-2</v>
      </c>
      <c r="F9042" s="211">
        <v>0.10427545677676325</v>
      </c>
      <c r="G9042" s="211">
        <v>0.12234462281559216</v>
      </c>
      <c r="H9042" s="211">
        <v>0.11884193626066201</v>
      </c>
      <c r="I9042" s="211">
        <v>0.50446349986530581</v>
      </c>
      <c r="J9042" s="211">
        <v>0.4645024472492979</v>
      </c>
      <c r="K9042" s="211">
        <v>0.60644385378891652</v>
      </c>
      <c r="L9042" s="211">
        <v>0.27825719779650571</v>
      </c>
      <c r="M9042" s="211">
        <v>0.10872688534103886</v>
      </c>
      <c r="N9042" s="211">
        <v>0.44291544506682279</v>
      </c>
      <c r="O9042" s="211">
        <v>0.75258695969918921</v>
      </c>
      <c r="P9042" s="211">
        <v>6.7235014418141351E-2</v>
      </c>
      <c r="Q9042" s="211">
        <v>0.1000077355668931</v>
      </c>
      <c r="R9042" s="211">
        <v>0.47246361816298788</v>
      </c>
      <c r="S9042" s="211">
        <v>0.30907075285048641</v>
      </c>
      <c r="T9042" s="211">
        <v>0.52016534185273178</v>
      </c>
      <c r="U9042" s="211">
        <v>0.45601415824706221</v>
      </c>
      <c r="V9042" s="211">
        <v>0.12248955219606959</v>
      </c>
      <c r="W9042" s="211">
        <v>0.55250775993093304</v>
      </c>
      <c r="X9042" s="211">
        <v>0.34996030947076101</v>
      </c>
      <c r="Y9042" s="211">
        <v>0.64467856790432188</v>
      </c>
      <c r="Z9042" s="211">
        <v>0.14884537047170096</v>
      </c>
      <c r="AA9042" s="212">
        <v>0.12069264134475408</v>
      </c>
    </row>
    <row r="9043" spans="1:27" x14ac:dyDescent="0.35">
      <c r="A9043" s="210" t="s">
        <v>9719</v>
      </c>
      <c r="B9043" s="217">
        <v>157.95176935088131</v>
      </c>
      <c r="C9043" s="211">
        <v>8.3293452655296987E-2</v>
      </c>
      <c r="D9043" s="211">
        <v>0.12529959767426774</v>
      </c>
      <c r="E9043" s="211">
        <v>8.1383702043252751E-2</v>
      </c>
      <c r="F9043" s="211">
        <v>8.6320986841748548E-2</v>
      </c>
      <c r="G9043" s="211">
        <v>0.11345009698751032</v>
      </c>
      <c r="H9043" s="211">
        <v>0.11759951487099876</v>
      </c>
      <c r="I9043" s="211">
        <v>0.51543483001966384</v>
      </c>
      <c r="J9043" s="211">
        <v>0.42267313998499467</v>
      </c>
      <c r="K9043" s="211">
        <v>0.64481948721957327</v>
      </c>
      <c r="L9043" s="211">
        <v>0.26932383668644322</v>
      </c>
      <c r="M9043" s="211">
        <v>0.10126317843998286</v>
      </c>
      <c r="N9043" s="211">
        <v>0.50067430025100135</v>
      </c>
      <c r="O9043" s="211">
        <v>0.75129411926245937</v>
      </c>
      <c r="P9043" s="211">
        <v>6.9474420792027647E-2</v>
      </c>
      <c r="Q9043" s="211">
        <v>0.15458440200316287</v>
      </c>
      <c r="R9043" s="211">
        <v>0.42586240854029811</v>
      </c>
      <c r="S9043" s="211">
        <v>0.39785009906685581</v>
      </c>
      <c r="T9043" s="211">
        <v>0.52760063743721597</v>
      </c>
      <c r="U9043" s="211">
        <v>0.42336599848858575</v>
      </c>
      <c r="V9043" s="211">
        <v>8.7165014693454668E-2</v>
      </c>
      <c r="W9043" s="211">
        <v>0.51415208135372703</v>
      </c>
      <c r="X9043" s="211">
        <v>0.29035172445527757</v>
      </c>
      <c r="Y9043" s="211">
        <v>0.70515183824044392</v>
      </c>
      <c r="Z9043" s="211">
        <v>0.1498273737601746</v>
      </c>
      <c r="AA9043" s="212">
        <v>0.11617222702498715</v>
      </c>
    </row>
    <row r="9044" spans="1:27" x14ac:dyDescent="0.35">
      <c r="A9044" s="210" t="s">
        <v>9720</v>
      </c>
      <c r="B9044" s="217">
        <v>163.07181691553129</v>
      </c>
      <c r="C9044" s="211">
        <v>6.9865148746055344E-2</v>
      </c>
      <c r="D9044" s="211">
        <v>0.12754949344595695</v>
      </c>
      <c r="E9044" s="211">
        <v>8.2980732179770103E-2</v>
      </c>
      <c r="F9044" s="211">
        <v>9.8619675100582574E-2</v>
      </c>
      <c r="G9044" s="211">
        <v>0.12336119514448098</v>
      </c>
      <c r="H9044" s="211">
        <v>0.1148054072942976</v>
      </c>
      <c r="I9044" s="211">
        <v>0.52169919624640926</v>
      </c>
      <c r="J9044" s="211">
        <v>0.4606509372122275</v>
      </c>
      <c r="K9044" s="211">
        <v>0.61253622486959558</v>
      </c>
      <c r="L9044" s="211">
        <v>0.27463642739159344</v>
      </c>
      <c r="M9044" s="211">
        <v>0.10898914803720777</v>
      </c>
      <c r="N9044" s="211">
        <v>0.47722508113762674</v>
      </c>
      <c r="O9044" s="211">
        <v>0.72216735121894637</v>
      </c>
      <c r="P9044" s="211">
        <v>7.3937880395091929E-2</v>
      </c>
      <c r="Q9044" s="211">
        <v>5.0640957769775466E-2</v>
      </c>
      <c r="R9044" s="211">
        <v>0.48602789602656032</v>
      </c>
      <c r="S9044" s="211">
        <v>0.29322264516821239</v>
      </c>
      <c r="T9044" s="211">
        <v>0.50030134649222202</v>
      </c>
      <c r="U9044" s="211">
        <v>0.35741893320633289</v>
      </c>
      <c r="V9044" s="211">
        <v>0.13569956670560801</v>
      </c>
      <c r="W9044" s="211">
        <v>0.60019180617005907</v>
      </c>
      <c r="X9044" s="211">
        <v>0.36253032503117666</v>
      </c>
      <c r="Y9044" s="211">
        <v>0.6466524138065326</v>
      </c>
      <c r="Z9044" s="211">
        <v>0.14664715745684906</v>
      </c>
      <c r="AA9044" s="212">
        <v>0.1200341371973469</v>
      </c>
    </row>
    <row r="9045" spans="1:27" x14ac:dyDescent="0.35">
      <c r="A9045" s="210" t="s">
        <v>9721</v>
      </c>
      <c r="B9045" s="217">
        <v>112.87012268885097</v>
      </c>
      <c r="C9045" s="211">
        <v>5.5876707572187767E-2</v>
      </c>
      <c r="D9045" s="211">
        <v>0.12025625842234247</v>
      </c>
      <c r="E9045" s="211">
        <v>7.8082770512971966E-2</v>
      </c>
      <c r="F9045" s="211">
        <v>0.10170270177367825</v>
      </c>
      <c r="G9045" s="211">
        <v>0.12441844827724244</v>
      </c>
      <c r="H9045" s="211">
        <v>0.11134608408570403</v>
      </c>
      <c r="I9045" s="211">
        <v>0.49113851651283547</v>
      </c>
      <c r="J9045" s="211">
        <v>0.39740513303365355</v>
      </c>
      <c r="K9045" s="211">
        <v>0.56035277124975547</v>
      </c>
      <c r="L9045" s="211">
        <v>0.2792662067159396</v>
      </c>
      <c r="M9045" s="211">
        <v>9.7085064059103082E-2</v>
      </c>
      <c r="N9045" s="211">
        <v>0.3894511859266534</v>
      </c>
      <c r="O9045" s="211">
        <v>0.67149126459904096</v>
      </c>
      <c r="P9045" s="211">
        <v>6.5032808283821991E-2</v>
      </c>
      <c r="Q9045" s="211">
        <v>6.0907485423272359E-2</v>
      </c>
      <c r="R9045" s="211">
        <v>0.45920510739265163</v>
      </c>
      <c r="S9045" s="211">
        <v>0.29034699488360288</v>
      </c>
      <c r="T9045" s="211">
        <v>0.54294238285908636</v>
      </c>
      <c r="U9045" s="211">
        <v>0.40725357535229878</v>
      </c>
      <c r="V9045" s="211">
        <v>7.8680596922667517E-2</v>
      </c>
      <c r="W9045" s="211">
        <v>0.57931970748034423</v>
      </c>
      <c r="X9045" s="211">
        <v>0.43488795547630688</v>
      </c>
      <c r="Y9045" s="211">
        <v>0.70148647381652818</v>
      </c>
      <c r="Z9045" s="211">
        <v>0.14824814824704599</v>
      </c>
      <c r="AA9045" s="212">
        <v>0.12531855599477582</v>
      </c>
    </row>
    <row r="9046" spans="1:27" x14ac:dyDescent="0.35">
      <c r="A9046" s="210" t="s">
        <v>9722</v>
      </c>
      <c r="B9046" s="217">
        <v>125.93993142178856</v>
      </c>
      <c r="C9046" s="211">
        <v>5.1893956731024815E-2</v>
      </c>
      <c r="D9046" s="211">
        <v>0.11716376345272339</v>
      </c>
      <c r="E9046" s="211">
        <v>8.8574001058439794E-2</v>
      </c>
      <c r="F9046" s="211">
        <v>0.10521597808324143</v>
      </c>
      <c r="G9046" s="211">
        <v>0.12391556701414257</v>
      </c>
      <c r="H9046" s="211">
        <v>0.11071422115440493</v>
      </c>
      <c r="I9046" s="211">
        <v>0.46355971177814359</v>
      </c>
      <c r="J9046" s="211">
        <v>0.47550052444044533</v>
      </c>
      <c r="K9046" s="211">
        <v>0.63916973288209533</v>
      </c>
      <c r="L9046" s="211">
        <v>0.277587239607895</v>
      </c>
      <c r="M9046" s="211">
        <v>8.8120840920870566E-2</v>
      </c>
      <c r="N9046" s="211">
        <v>0.37667016764661665</v>
      </c>
      <c r="O9046" s="211">
        <v>0.76993972138575439</v>
      </c>
      <c r="P9046" s="211">
        <v>6.3194035254231284E-2</v>
      </c>
      <c r="Q9046" s="211">
        <v>0.13293627982998224</v>
      </c>
      <c r="R9046" s="211">
        <v>0.44667330389250265</v>
      </c>
      <c r="S9046" s="211">
        <v>0.39524834605581605</v>
      </c>
      <c r="T9046" s="211">
        <v>0.59156547126982417</v>
      </c>
      <c r="U9046" s="211">
        <v>0.39329160264849833</v>
      </c>
      <c r="V9046" s="211">
        <v>7.8505826781522806E-2</v>
      </c>
      <c r="W9046" s="211">
        <v>0.58841849715046246</v>
      </c>
      <c r="X9046" s="211">
        <v>0.38542203121999014</v>
      </c>
      <c r="Y9046" s="211">
        <v>0.68082825677788061</v>
      </c>
      <c r="Z9046" s="211">
        <v>0.14819800350914253</v>
      </c>
      <c r="AA9046" s="212">
        <v>0.12055979436248178</v>
      </c>
    </row>
    <row r="9047" spans="1:27" x14ac:dyDescent="0.35">
      <c r="A9047" s="210" t="s">
        <v>9723</v>
      </c>
      <c r="B9047" s="217">
        <v>130.46259108296437</v>
      </c>
      <c r="C9047" s="211">
        <v>6.1249039312218395E-2</v>
      </c>
      <c r="D9047" s="211">
        <v>0.12846976845021496</v>
      </c>
      <c r="E9047" s="211">
        <v>7.824323490243093E-2</v>
      </c>
      <c r="F9047" s="211">
        <v>0.1061524444972196</v>
      </c>
      <c r="G9047" s="211">
        <v>0.12020786794052005</v>
      </c>
      <c r="H9047" s="211">
        <v>0.11203699202958471</v>
      </c>
      <c r="I9047" s="211">
        <v>0.48799830522492682</v>
      </c>
      <c r="J9047" s="211">
        <v>0.40735298657292551</v>
      </c>
      <c r="K9047" s="211">
        <v>0.59533749359860233</v>
      </c>
      <c r="L9047" s="211">
        <v>0.27561068995799076</v>
      </c>
      <c r="M9047" s="211">
        <v>0.10129880342308642</v>
      </c>
      <c r="N9047" s="211">
        <v>0.44737619025773012</v>
      </c>
      <c r="O9047" s="211">
        <v>0.60473647513321604</v>
      </c>
      <c r="P9047" s="211">
        <v>7.26032417404497E-2</v>
      </c>
      <c r="Q9047" s="211">
        <v>0.1314662594617555</v>
      </c>
      <c r="R9047" s="211">
        <v>0.42306200514565828</v>
      </c>
      <c r="S9047" s="211">
        <v>0.34475119400529514</v>
      </c>
      <c r="T9047" s="211">
        <v>0.51121733666219971</v>
      </c>
      <c r="U9047" s="211">
        <v>0.40159858748368188</v>
      </c>
      <c r="V9047" s="211">
        <v>6.7036319150130197E-2</v>
      </c>
      <c r="W9047" s="211">
        <v>0.61147213580311377</v>
      </c>
      <c r="X9047" s="211">
        <v>0.29601116905152669</v>
      </c>
      <c r="Y9047" s="211">
        <v>0.67762985948843046</v>
      </c>
      <c r="Z9047" s="211">
        <v>0.14360870025251857</v>
      </c>
      <c r="AA9047" s="212">
        <v>0.11848923394015995</v>
      </c>
    </row>
    <row r="9048" spans="1:27" x14ac:dyDescent="0.35">
      <c r="A9048" s="210" t="s">
        <v>9724</v>
      </c>
      <c r="B9048" s="217">
        <v>157.37295838866257</v>
      </c>
      <c r="C9048" s="211">
        <v>6.1617836077646961E-2</v>
      </c>
      <c r="D9048" s="211">
        <v>0.11793552434539108</v>
      </c>
      <c r="E9048" s="211">
        <v>8.5746116811866072E-2</v>
      </c>
      <c r="F9048" s="211">
        <v>0.10426812423604459</v>
      </c>
      <c r="G9048" s="211">
        <v>0.12490714557080514</v>
      </c>
      <c r="H9048" s="211">
        <v>0.10792204174818466</v>
      </c>
      <c r="I9048" s="211">
        <v>0.48953347150808768</v>
      </c>
      <c r="J9048" s="211">
        <v>0.43690949077944585</v>
      </c>
      <c r="K9048" s="211">
        <v>0.61950265620568745</v>
      </c>
      <c r="L9048" s="211">
        <v>0.27749164892618861</v>
      </c>
      <c r="M9048" s="211">
        <v>9.7041508988002567E-2</v>
      </c>
      <c r="N9048" s="211">
        <v>0.50494981643601788</v>
      </c>
      <c r="O9048" s="211">
        <v>0.67118323957070825</v>
      </c>
      <c r="P9048" s="211">
        <v>6.8993794501151617E-2</v>
      </c>
      <c r="Q9048" s="211">
        <v>0.10008073381078607</v>
      </c>
      <c r="R9048" s="211">
        <v>0.46267536059962688</v>
      </c>
      <c r="S9048" s="211">
        <v>0.37294674100608249</v>
      </c>
      <c r="T9048" s="211">
        <v>0.47699528770601068</v>
      </c>
      <c r="U9048" s="211">
        <v>0.47301111297200316</v>
      </c>
      <c r="V9048" s="211">
        <v>0.1114778505773359</v>
      </c>
      <c r="W9048" s="211">
        <v>0.58041362953619813</v>
      </c>
      <c r="X9048" s="211">
        <v>0.33929707294011829</v>
      </c>
      <c r="Y9048" s="211">
        <v>0.64118552440305554</v>
      </c>
      <c r="Z9048" s="211">
        <v>0.14271666923205809</v>
      </c>
      <c r="AA9048" s="212">
        <v>0.11702120479166486</v>
      </c>
    </row>
    <row r="9049" spans="1:27" x14ac:dyDescent="0.35">
      <c r="A9049" s="210" t="s">
        <v>9725</v>
      </c>
      <c r="B9049" s="217">
        <v>147.95725708938326</v>
      </c>
      <c r="C9049" s="211">
        <v>8.5614708805584291E-2</v>
      </c>
      <c r="D9049" s="211">
        <v>0.12960959999420021</v>
      </c>
      <c r="E9049" s="211">
        <v>8.2450579183298928E-2</v>
      </c>
      <c r="F9049" s="211">
        <v>7.9654046150511637E-2</v>
      </c>
      <c r="G9049" s="211">
        <v>0.11671225410747649</v>
      </c>
      <c r="H9049" s="211">
        <v>0.11769897321245811</v>
      </c>
      <c r="I9049" s="211">
        <v>0.47862827754746834</v>
      </c>
      <c r="J9049" s="211">
        <v>0.43899323225543413</v>
      </c>
      <c r="K9049" s="211">
        <v>0.52353187228065334</v>
      </c>
      <c r="L9049" s="211">
        <v>0.27626794022139456</v>
      </c>
      <c r="M9049" s="211">
        <v>0.11226354915445261</v>
      </c>
      <c r="N9049" s="211">
        <v>0.35562127699291457</v>
      </c>
      <c r="O9049" s="211">
        <v>0.73270791912091338</v>
      </c>
      <c r="P9049" s="211">
        <v>7.2374275373753363E-2</v>
      </c>
      <c r="Q9049" s="211">
        <v>7.5309371963598118E-2</v>
      </c>
      <c r="R9049" s="211">
        <v>0.4452573129996284</v>
      </c>
      <c r="S9049" s="211">
        <v>0.2671462545220249</v>
      </c>
      <c r="T9049" s="211">
        <v>0.61613615291175594</v>
      </c>
      <c r="U9049" s="211">
        <v>0.38651496143245379</v>
      </c>
      <c r="V9049" s="211">
        <v>9.4868714497560805E-2</v>
      </c>
      <c r="W9049" s="211">
        <v>0.5141686049664187</v>
      </c>
      <c r="X9049" s="211">
        <v>0.30444040986569554</v>
      </c>
      <c r="Y9049" s="211">
        <v>0.64554474082482804</v>
      </c>
      <c r="Z9049" s="211">
        <v>0.13875127894446715</v>
      </c>
      <c r="AA9049" s="212">
        <v>0.11486608732667365</v>
      </c>
    </row>
    <row r="9050" spans="1:27" x14ac:dyDescent="0.35">
      <c r="A9050" s="210" t="s">
        <v>9726</v>
      </c>
      <c r="B9050" s="217">
        <v>143.62049148610808</v>
      </c>
      <c r="C9050" s="211">
        <v>5.3975198832189833E-2</v>
      </c>
      <c r="D9050" s="211">
        <v>0.12760828280858139</v>
      </c>
      <c r="E9050" s="211">
        <v>7.7087959088090172E-2</v>
      </c>
      <c r="F9050" s="211">
        <v>9.0335222459290598E-2</v>
      </c>
      <c r="G9050" s="211">
        <v>0.11748481442980123</v>
      </c>
      <c r="H9050" s="211">
        <v>0.1172332414394935</v>
      </c>
      <c r="I9050" s="211">
        <v>0.49289226107781986</v>
      </c>
      <c r="J9050" s="211">
        <v>0.46276783001269606</v>
      </c>
      <c r="K9050" s="211">
        <v>0.63278121140563348</v>
      </c>
      <c r="L9050" s="211">
        <v>0.27458707362514706</v>
      </c>
      <c r="M9050" s="211">
        <v>0.1185377621887012</v>
      </c>
      <c r="N9050" s="211">
        <v>0.38959391664003384</v>
      </c>
      <c r="O9050" s="211">
        <v>0.756558535607465</v>
      </c>
      <c r="P9050" s="211">
        <v>6.8274609077309992E-2</v>
      </c>
      <c r="Q9050" s="211">
        <v>0.13378566143901277</v>
      </c>
      <c r="R9050" s="211">
        <v>0.41184977918596211</v>
      </c>
      <c r="S9050" s="211">
        <v>0.2891042802135696</v>
      </c>
      <c r="T9050" s="211">
        <v>0.48187135514984825</v>
      </c>
      <c r="U9050" s="211">
        <v>0.3571534377066049</v>
      </c>
      <c r="V9050" s="211">
        <v>9.0601557219534987E-2</v>
      </c>
      <c r="W9050" s="211">
        <v>0.51182764473527864</v>
      </c>
      <c r="X9050" s="211">
        <v>0.37809041460499992</v>
      </c>
      <c r="Y9050" s="211">
        <v>0.69408939797571734</v>
      </c>
      <c r="Z9050" s="211">
        <v>0.14969108452855606</v>
      </c>
      <c r="AA9050" s="212">
        <v>0.11656028283418166</v>
      </c>
    </row>
    <row r="9051" spans="1:27" x14ac:dyDescent="0.35">
      <c r="A9051" s="210" t="s">
        <v>9727</v>
      </c>
      <c r="B9051" s="217">
        <v>127.81067680989975</v>
      </c>
      <c r="C9051" s="211">
        <v>6.6511373967927806E-2</v>
      </c>
      <c r="D9051" s="211">
        <v>0.12664977606719741</v>
      </c>
      <c r="E9051" s="211">
        <v>8.2015386534914289E-2</v>
      </c>
      <c r="F9051" s="211">
        <v>9.1709183218154647E-2</v>
      </c>
      <c r="G9051" s="211">
        <v>0.11778456758294183</v>
      </c>
      <c r="H9051" s="211">
        <v>0.11640874138922042</v>
      </c>
      <c r="I9051" s="211">
        <v>0.50015285497107087</v>
      </c>
      <c r="J9051" s="211">
        <v>0.40547063325102478</v>
      </c>
      <c r="K9051" s="211">
        <v>0.62400186419847226</v>
      </c>
      <c r="L9051" s="211">
        <v>0.27424099724112838</v>
      </c>
      <c r="M9051" s="211">
        <v>7.8776089689330767E-2</v>
      </c>
      <c r="N9051" s="211">
        <v>0.44695549212520896</v>
      </c>
      <c r="O9051" s="211">
        <v>0.59782351056502758</v>
      </c>
      <c r="P9051" s="211">
        <v>6.7948711020925742E-2</v>
      </c>
      <c r="Q9051" s="211">
        <v>0.13396459981853209</v>
      </c>
      <c r="R9051" s="211">
        <v>0.40233384441484393</v>
      </c>
      <c r="S9051" s="211">
        <v>0.27493416086957695</v>
      </c>
      <c r="T9051" s="211">
        <v>0.56836246838214977</v>
      </c>
      <c r="U9051" s="211">
        <v>0.44831392955531391</v>
      </c>
      <c r="V9051" s="211">
        <v>7.6498052281732246E-2</v>
      </c>
      <c r="W9051" s="211">
        <v>0.63674910552579311</v>
      </c>
      <c r="X9051" s="211">
        <v>0.28287127896688913</v>
      </c>
      <c r="Y9051" s="211">
        <v>0.66954775106576503</v>
      </c>
      <c r="Z9051" s="211">
        <v>0.14657621824325501</v>
      </c>
      <c r="AA9051" s="212">
        <v>0.11914992224009631</v>
      </c>
    </row>
    <row r="9052" spans="1:27" x14ac:dyDescent="0.35">
      <c r="A9052" s="210" t="s">
        <v>9728</v>
      </c>
      <c r="B9052" s="217">
        <v>151.97720955708638</v>
      </c>
      <c r="C9052" s="211">
        <v>7.5591623149467768E-2</v>
      </c>
      <c r="D9052" s="211">
        <v>0.1255587963839867</v>
      </c>
      <c r="E9052" s="211">
        <v>8.117086465814774E-2</v>
      </c>
      <c r="F9052" s="211">
        <v>0.10415296669430898</v>
      </c>
      <c r="G9052" s="211">
        <v>0.11604518133607421</v>
      </c>
      <c r="H9052" s="211">
        <v>0.10604451209340819</v>
      </c>
      <c r="I9052" s="211">
        <v>0.50640754266630705</v>
      </c>
      <c r="J9052" s="211">
        <v>0.43835584914812548</v>
      </c>
      <c r="K9052" s="211">
        <v>0.6471844911935366</v>
      </c>
      <c r="L9052" s="211">
        <v>0.2676219137618352</v>
      </c>
      <c r="M9052" s="211">
        <v>9.7752053745037301E-2</v>
      </c>
      <c r="N9052" s="211">
        <v>0.58247925280870172</v>
      </c>
      <c r="O9052" s="211">
        <v>0.717166915568755</v>
      </c>
      <c r="P9052" s="211">
        <v>7.0264856163871695E-2</v>
      </c>
      <c r="Q9052" s="211">
        <v>7.3091125016108482E-2</v>
      </c>
      <c r="R9052" s="211">
        <v>0.40160152189731541</v>
      </c>
      <c r="S9052" s="211">
        <v>0.32070878364177108</v>
      </c>
      <c r="T9052" s="211">
        <v>0.55001659385328017</v>
      </c>
      <c r="U9052" s="211">
        <v>0.53064837459757364</v>
      </c>
      <c r="V9052" s="211">
        <v>7.0968711854816291E-2</v>
      </c>
      <c r="W9052" s="211">
        <v>0.60912282175223309</v>
      </c>
      <c r="X9052" s="211">
        <v>0.29557568539465084</v>
      </c>
      <c r="Y9052" s="211">
        <v>0.67617224655445174</v>
      </c>
      <c r="Z9052" s="211">
        <v>0.14707521110367083</v>
      </c>
      <c r="AA9052" s="212">
        <v>0.11860282707305328</v>
      </c>
    </row>
    <row r="9053" spans="1:27" x14ac:dyDescent="0.35">
      <c r="A9053" s="210" t="s">
        <v>9729</v>
      </c>
      <c r="B9053" s="217">
        <v>165.25688816619689</v>
      </c>
      <c r="C9053" s="211">
        <v>7.0213897146559054E-2</v>
      </c>
      <c r="D9053" s="211">
        <v>0.11275905007162695</v>
      </c>
      <c r="E9053" s="211">
        <v>6.9266494447069935E-2</v>
      </c>
      <c r="F9053" s="211">
        <v>0.10069192976735512</v>
      </c>
      <c r="G9053" s="211">
        <v>0.12298604058878053</v>
      </c>
      <c r="H9053" s="211">
        <v>0.12640479196291504</v>
      </c>
      <c r="I9053" s="211">
        <v>0.51121004510483525</v>
      </c>
      <c r="J9053" s="211">
        <v>0.46454077390494974</v>
      </c>
      <c r="K9053" s="211">
        <v>0.54961599901253511</v>
      </c>
      <c r="L9053" s="211">
        <v>0.2813702340022155</v>
      </c>
      <c r="M9053" s="211">
        <v>9.5714716980474457E-2</v>
      </c>
      <c r="N9053" s="211">
        <v>0.48166684317197228</v>
      </c>
      <c r="O9053" s="211">
        <v>0.68164845957342701</v>
      </c>
      <c r="P9053" s="211">
        <v>6.9598494759680204E-2</v>
      </c>
      <c r="Q9053" s="211">
        <v>8.3572229247359603E-2</v>
      </c>
      <c r="R9053" s="211">
        <v>0.4336895054253927</v>
      </c>
      <c r="S9053" s="211">
        <v>0.33303719854142244</v>
      </c>
      <c r="T9053" s="211">
        <v>0.50741746370939211</v>
      </c>
      <c r="U9053" s="211">
        <v>0.50875313068174521</v>
      </c>
      <c r="V9053" s="211">
        <v>0.12567370793245963</v>
      </c>
      <c r="W9053" s="211">
        <v>0.57946170067505309</v>
      </c>
      <c r="X9053" s="211">
        <v>0.39406538036930566</v>
      </c>
      <c r="Y9053" s="211">
        <v>0.74246863900453874</v>
      </c>
      <c r="Z9053" s="211">
        <v>0.14976795510555482</v>
      </c>
      <c r="AA9053" s="212">
        <v>0.11610600341534688</v>
      </c>
    </row>
    <row r="9054" spans="1:27" x14ac:dyDescent="0.35">
      <c r="A9054" s="210" t="s">
        <v>9730</v>
      </c>
      <c r="B9054" s="217">
        <v>164.55079711763872</v>
      </c>
      <c r="C9054" s="211">
        <v>5.5442740190853247E-2</v>
      </c>
      <c r="D9054" s="211">
        <v>0.1229947653316104</v>
      </c>
      <c r="E9054" s="211">
        <v>7.0575794957841331E-2</v>
      </c>
      <c r="F9054" s="211">
        <v>9.8933820850359677E-2</v>
      </c>
      <c r="G9054" s="211">
        <v>0.12347624867842774</v>
      </c>
      <c r="H9054" s="211">
        <v>0.10351432872566198</v>
      </c>
      <c r="I9054" s="211">
        <v>0.45033448587358016</v>
      </c>
      <c r="J9054" s="211">
        <v>0.43393380027115241</v>
      </c>
      <c r="K9054" s="211">
        <v>0.62050419499957343</v>
      </c>
      <c r="L9054" s="211">
        <v>0.27932948570704891</v>
      </c>
      <c r="M9054" s="211">
        <v>9.696287618789548E-2</v>
      </c>
      <c r="N9054" s="211">
        <v>0.44524862438857959</v>
      </c>
      <c r="O9054" s="211">
        <v>0.7409263367746376</v>
      </c>
      <c r="P9054" s="211">
        <v>6.9521357291886673E-2</v>
      </c>
      <c r="Q9054" s="211">
        <v>0.15621695334537838</v>
      </c>
      <c r="R9054" s="211">
        <v>0.40759212531441757</v>
      </c>
      <c r="S9054" s="211">
        <v>0.28808396659951746</v>
      </c>
      <c r="T9054" s="211">
        <v>0.59845232740989884</v>
      </c>
      <c r="U9054" s="211">
        <v>0.36606192427920192</v>
      </c>
      <c r="V9054" s="211">
        <v>0.15856820586810588</v>
      </c>
      <c r="W9054" s="211">
        <v>0.5851684467266719</v>
      </c>
      <c r="X9054" s="211">
        <v>0.33892837021473493</v>
      </c>
      <c r="Y9054" s="211">
        <v>0.61331982577542488</v>
      </c>
      <c r="Z9054" s="211">
        <v>0.14913386915444657</v>
      </c>
      <c r="AA9054" s="212">
        <v>0.11509107862205145</v>
      </c>
    </row>
    <row r="9055" spans="1:27" x14ac:dyDescent="0.35">
      <c r="A9055" s="210" t="s">
        <v>9731</v>
      </c>
      <c r="B9055" s="217">
        <v>156.22181805333841</v>
      </c>
      <c r="C9055" s="211">
        <v>4.8143436966515941E-2</v>
      </c>
      <c r="D9055" s="211">
        <v>0.11924108067191326</v>
      </c>
      <c r="E9055" s="211">
        <v>7.1216167937667232E-2</v>
      </c>
      <c r="F9055" s="211">
        <v>8.5962653884748969E-2</v>
      </c>
      <c r="G9055" s="211">
        <v>0.12329477554468701</v>
      </c>
      <c r="H9055" s="211">
        <v>0.11047510853471791</v>
      </c>
      <c r="I9055" s="211">
        <v>0.44301629304658258</v>
      </c>
      <c r="J9055" s="211">
        <v>0.47243217677296828</v>
      </c>
      <c r="K9055" s="211">
        <v>0.64338502281351628</v>
      </c>
      <c r="L9055" s="211">
        <v>0.27202313687178026</v>
      </c>
      <c r="M9055" s="211">
        <v>0.107448362673216</v>
      </c>
      <c r="N9055" s="211">
        <v>0.5143299009060387</v>
      </c>
      <c r="O9055" s="211">
        <v>0.61018240863184769</v>
      </c>
      <c r="P9055" s="211">
        <v>7.3462167996735786E-2</v>
      </c>
      <c r="Q9055" s="211">
        <v>7.1936592010191147E-2</v>
      </c>
      <c r="R9055" s="211">
        <v>0.44412960517356681</v>
      </c>
      <c r="S9055" s="211">
        <v>0.41109947571567268</v>
      </c>
      <c r="T9055" s="211">
        <v>0.57282398354455655</v>
      </c>
      <c r="U9055" s="211">
        <v>0.39166637924617909</v>
      </c>
      <c r="V9055" s="211">
        <v>0.12518245696351482</v>
      </c>
      <c r="W9055" s="211">
        <v>0.58107768631047274</v>
      </c>
      <c r="X9055" s="211">
        <v>0.44087173231783555</v>
      </c>
      <c r="Y9055" s="211">
        <v>0.63426709991191554</v>
      </c>
      <c r="Z9055" s="211">
        <v>0.14941035892937768</v>
      </c>
      <c r="AA9055" s="212">
        <v>0.12077319658823622</v>
      </c>
    </row>
    <row r="9056" spans="1:27" x14ac:dyDescent="0.35">
      <c r="A9056" s="210" t="s">
        <v>9732</v>
      </c>
      <c r="B9056" s="217">
        <v>132.11433731926812</v>
      </c>
      <c r="C9056" s="211">
        <v>5.5838920401220821E-2</v>
      </c>
      <c r="D9056" s="211">
        <v>0.13060281816575692</v>
      </c>
      <c r="E9056" s="211">
        <v>7.8433788033751589E-2</v>
      </c>
      <c r="F9056" s="211">
        <v>9.4372386954679047E-2</v>
      </c>
      <c r="G9056" s="211">
        <v>0.12495412787409102</v>
      </c>
      <c r="H9056" s="211">
        <v>0.12815256319860999</v>
      </c>
      <c r="I9056" s="211">
        <v>0.50393996902961991</v>
      </c>
      <c r="J9056" s="211">
        <v>0.40646771681803179</v>
      </c>
      <c r="K9056" s="211">
        <v>0.6225226881726702</v>
      </c>
      <c r="L9056" s="211">
        <v>0.27565624329247107</v>
      </c>
      <c r="M9056" s="211">
        <v>8.1987139850133714E-2</v>
      </c>
      <c r="N9056" s="211">
        <v>0.3775530793066505</v>
      </c>
      <c r="O9056" s="211">
        <v>0.78226725657727303</v>
      </c>
      <c r="P9056" s="211">
        <v>6.9014462221715978E-2</v>
      </c>
      <c r="Q9056" s="211">
        <v>5.3931452190564055E-2</v>
      </c>
      <c r="R9056" s="211">
        <v>0.4295025521660264</v>
      </c>
      <c r="S9056" s="211">
        <v>0.38557576616937128</v>
      </c>
      <c r="T9056" s="211">
        <v>0.55275687057104961</v>
      </c>
      <c r="U9056" s="211">
        <v>0.38848038334666551</v>
      </c>
      <c r="V9056" s="211">
        <v>0.1038631551806299</v>
      </c>
      <c r="W9056" s="211">
        <v>0.48827962636323557</v>
      </c>
      <c r="X9056" s="211">
        <v>0.42273041343328849</v>
      </c>
      <c r="Y9056" s="211">
        <v>0.61295968190575767</v>
      </c>
      <c r="Z9056" s="211">
        <v>0.14533283264931254</v>
      </c>
      <c r="AA9056" s="212">
        <v>0.11692569328798859</v>
      </c>
    </row>
    <row r="9057" spans="1:27" x14ac:dyDescent="0.35">
      <c r="A9057" s="210" t="s">
        <v>9733</v>
      </c>
      <c r="B9057" s="217">
        <v>148.78618060118981</v>
      </c>
      <c r="C9057" s="211">
        <v>7.2643231039579148E-2</v>
      </c>
      <c r="D9057" s="211">
        <v>0.11998746681249554</v>
      </c>
      <c r="E9057" s="211">
        <v>8.4912135171142308E-2</v>
      </c>
      <c r="F9057" s="211">
        <v>0.11245077244097165</v>
      </c>
      <c r="G9057" s="211">
        <v>0.12267648429691466</v>
      </c>
      <c r="H9057" s="211">
        <v>0.12405989224042885</v>
      </c>
      <c r="I9057" s="211">
        <v>0.50469054689941506</v>
      </c>
      <c r="J9057" s="211">
        <v>0.43637095291506073</v>
      </c>
      <c r="K9057" s="211">
        <v>0.5524486011409242</v>
      </c>
      <c r="L9057" s="211">
        <v>0.27651239407357481</v>
      </c>
      <c r="M9057" s="211">
        <v>8.9352328701301206E-2</v>
      </c>
      <c r="N9057" s="211">
        <v>0.48673016676216491</v>
      </c>
      <c r="O9057" s="211">
        <v>0.71284830359961471</v>
      </c>
      <c r="P9057" s="211">
        <v>7.1030486869623516E-2</v>
      </c>
      <c r="Q9057" s="211">
        <v>9.0754049186444585E-2</v>
      </c>
      <c r="R9057" s="211">
        <v>0.43782046076289927</v>
      </c>
      <c r="S9057" s="211">
        <v>0.36834095286980151</v>
      </c>
      <c r="T9057" s="211">
        <v>0.58316341133428651</v>
      </c>
      <c r="U9057" s="211">
        <v>0.32887397339624452</v>
      </c>
      <c r="V9057" s="211">
        <v>0.11639777466627874</v>
      </c>
      <c r="W9057" s="211">
        <v>0.53132056359831792</v>
      </c>
      <c r="X9057" s="211">
        <v>0.38263276680211544</v>
      </c>
      <c r="Y9057" s="211">
        <v>0.67095501028667393</v>
      </c>
      <c r="Z9057" s="211">
        <v>0.1483351883843968</v>
      </c>
      <c r="AA9057" s="212">
        <v>0.11506658326688839</v>
      </c>
    </row>
    <row r="9058" spans="1:27" x14ac:dyDescent="0.35">
      <c r="A9058" s="210" t="s">
        <v>9734</v>
      </c>
      <c r="B9058" s="217">
        <v>122.50317475198251</v>
      </c>
      <c r="C9058" s="211">
        <v>6.2661517629057403E-2</v>
      </c>
      <c r="D9058" s="211">
        <v>0.13071580280367939</v>
      </c>
      <c r="E9058" s="211">
        <v>7.059589711866214E-2</v>
      </c>
      <c r="F9058" s="211">
        <v>0.10724692531350401</v>
      </c>
      <c r="G9058" s="211">
        <v>0.11878333743836561</v>
      </c>
      <c r="H9058" s="211">
        <v>0.1149695218200889</v>
      </c>
      <c r="I9058" s="211">
        <v>0.50832680745040526</v>
      </c>
      <c r="J9058" s="211">
        <v>0.42288319285239917</v>
      </c>
      <c r="K9058" s="211">
        <v>0.62196230589794477</v>
      </c>
      <c r="L9058" s="211">
        <v>0.27163625289929266</v>
      </c>
      <c r="M9058" s="211">
        <v>9.5438734930213875E-2</v>
      </c>
      <c r="N9058" s="211">
        <v>0.39825913641009214</v>
      </c>
      <c r="O9058" s="211">
        <v>0.67213036838513773</v>
      </c>
      <c r="P9058" s="211">
        <v>7.1742660286614135E-2</v>
      </c>
      <c r="Q9058" s="211">
        <v>4.9743372233053001E-2</v>
      </c>
      <c r="R9058" s="211">
        <v>0.48890456499533158</v>
      </c>
      <c r="S9058" s="211">
        <v>0.27976854101017878</v>
      </c>
      <c r="T9058" s="211">
        <v>0.57631785570872496</v>
      </c>
      <c r="U9058" s="211">
        <v>0.42000934981606192</v>
      </c>
      <c r="V9058" s="211">
        <v>5.5713058773844415E-2</v>
      </c>
      <c r="W9058" s="211">
        <v>0.53202576378452271</v>
      </c>
      <c r="X9058" s="211">
        <v>0.2806410756415767</v>
      </c>
      <c r="Y9058" s="211">
        <v>0.66074168949431966</v>
      </c>
      <c r="Z9058" s="211">
        <v>0.14985244438427178</v>
      </c>
      <c r="AA9058" s="212">
        <v>0.11559024117864011</v>
      </c>
    </row>
    <row r="9059" spans="1:27" x14ac:dyDescent="0.35">
      <c r="A9059" s="210" t="s">
        <v>9735</v>
      </c>
      <c r="B9059" s="217">
        <v>113.9222727028409</v>
      </c>
      <c r="C9059" s="211">
        <v>7.9285510197041553E-2</v>
      </c>
      <c r="D9059" s="211">
        <v>0.1235652941852977</v>
      </c>
      <c r="E9059" s="211">
        <v>7.8014292191067355E-2</v>
      </c>
      <c r="F9059" s="211">
        <v>7.6626108690772202E-2</v>
      </c>
      <c r="G9059" s="211">
        <v>0.12354044751868411</v>
      </c>
      <c r="H9059" s="211">
        <v>0.11632461741113578</v>
      </c>
      <c r="I9059" s="211">
        <v>0.44827789978937438</v>
      </c>
      <c r="J9059" s="211">
        <v>0.43594167348570351</v>
      </c>
      <c r="K9059" s="211">
        <v>0.58866878662329236</v>
      </c>
      <c r="L9059" s="211">
        <v>0.27290293378902886</v>
      </c>
      <c r="M9059" s="211">
        <v>8.9452718882891954E-2</v>
      </c>
      <c r="N9059" s="211">
        <v>0.36955736408151951</v>
      </c>
      <c r="O9059" s="211">
        <v>0.68794803566761697</v>
      </c>
      <c r="P9059" s="211">
        <v>6.4892615948254739E-2</v>
      </c>
      <c r="Q9059" s="211">
        <v>0.14867410711388723</v>
      </c>
      <c r="R9059" s="211">
        <v>0.45364994855010998</v>
      </c>
      <c r="S9059" s="211">
        <v>0.3023810655377186</v>
      </c>
      <c r="T9059" s="211">
        <v>0.59024493300848024</v>
      </c>
      <c r="U9059" s="211">
        <v>0.34464048578368472</v>
      </c>
      <c r="V9059" s="211">
        <v>6.0168566683600766E-2</v>
      </c>
      <c r="W9059" s="211">
        <v>0.52294976077914912</v>
      </c>
      <c r="X9059" s="211">
        <v>0.2790637682186165</v>
      </c>
      <c r="Y9059" s="211">
        <v>0.76684681455506087</v>
      </c>
      <c r="Z9059" s="211">
        <v>0.1495465021951225</v>
      </c>
      <c r="AA9059" s="212">
        <v>0.11883408861313488</v>
      </c>
    </row>
    <row r="9060" spans="1:27" x14ac:dyDescent="0.35">
      <c r="A9060" s="210" t="s">
        <v>9736</v>
      </c>
      <c r="B9060" s="217">
        <v>131.71825599357021</v>
      </c>
      <c r="C9060" s="211">
        <v>5.0099271085715928E-2</v>
      </c>
      <c r="D9060" s="211">
        <v>0.1254243583011084</v>
      </c>
      <c r="E9060" s="211">
        <v>8.1485441880101095E-2</v>
      </c>
      <c r="F9060" s="211">
        <v>0.11778070057700682</v>
      </c>
      <c r="G9060" s="211">
        <v>0.11577060466238899</v>
      </c>
      <c r="H9060" s="211">
        <v>0.11613548218091135</v>
      </c>
      <c r="I9060" s="211">
        <v>0.43103227989417031</v>
      </c>
      <c r="J9060" s="211">
        <v>0.42939932469561987</v>
      </c>
      <c r="K9060" s="211">
        <v>0.60141295815553919</v>
      </c>
      <c r="L9060" s="211">
        <v>0.27414576639282379</v>
      </c>
      <c r="M9060" s="211">
        <v>0.10202872933221804</v>
      </c>
      <c r="N9060" s="211">
        <v>0.59050672160051809</v>
      </c>
      <c r="O9060" s="211">
        <v>0.56339641101653726</v>
      </c>
      <c r="P9060" s="211">
        <v>6.7019302570892988E-2</v>
      </c>
      <c r="Q9060" s="211">
        <v>6.0478580846818786E-2</v>
      </c>
      <c r="R9060" s="211">
        <v>0.42602059759928951</v>
      </c>
      <c r="S9060" s="211">
        <v>0.31381989424068324</v>
      </c>
      <c r="T9060" s="211">
        <v>0.59529911616793585</v>
      </c>
      <c r="U9060" s="211">
        <v>0.45786349976274504</v>
      </c>
      <c r="V9060" s="211">
        <v>7.0384981562575694E-2</v>
      </c>
      <c r="W9060" s="211">
        <v>0.63026416064367219</v>
      </c>
      <c r="X9060" s="211">
        <v>0.32454874310844128</v>
      </c>
      <c r="Y9060" s="211">
        <v>0.64337902087537946</v>
      </c>
      <c r="Z9060" s="211">
        <v>0.14931411271277803</v>
      </c>
      <c r="AA9060" s="212">
        <v>0.11846863507935068</v>
      </c>
    </row>
    <row r="9061" spans="1:27" x14ac:dyDescent="0.35">
      <c r="A9061" s="210" t="s">
        <v>9737</v>
      </c>
      <c r="B9061" s="217">
        <v>117.73874444730129</v>
      </c>
      <c r="C9061" s="211">
        <v>5.5172599437164696E-2</v>
      </c>
      <c r="D9061" s="211">
        <v>0.11842705015325269</v>
      </c>
      <c r="E9061" s="211">
        <v>8.3557573867885412E-2</v>
      </c>
      <c r="F9061" s="211">
        <v>9.7858560010376641E-2</v>
      </c>
      <c r="G9061" s="211">
        <v>0.11961962065507854</v>
      </c>
      <c r="H9061" s="211">
        <v>0.10541715357732583</v>
      </c>
      <c r="I9061" s="211">
        <v>0.51621641049458644</v>
      </c>
      <c r="J9061" s="211">
        <v>0.41998933433431218</v>
      </c>
      <c r="K9061" s="211">
        <v>0.57875883429693287</v>
      </c>
      <c r="L9061" s="211">
        <v>0.27694356858014185</v>
      </c>
      <c r="M9061" s="211">
        <v>0.11406954035219158</v>
      </c>
      <c r="N9061" s="211">
        <v>0.40283807666468618</v>
      </c>
      <c r="O9061" s="211">
        <v>0.68583820943681062</v>
      </c>
      <c r="P9061" s="211">
        <v>6.6649467359780612E-2</v>
      </c>
      <c r="Q9061" s="211">
        <v>0.12626417493762188</v>
      </c>
      <c r="R9061" s="211">
        <v>0.37537872031802144</v>
      </c>
      <c r="S9061" s="211">
        <v>0.3487785657735929</v>
      </c>
      <c r="T9061" s="211">
        <v>0.49645066285455819</v>
      </c>
      <c r="U9061" s="211">
        <v>0.38854602762671436</v>
      </c>
      <c r="V9061" s="211">
        <v>6.2073046053377379E-2</v>
      </c>
      <c r="W9061" s="211">
        <v>0.57538513421367132</v>
      </c>
      <c r="X9061" s="211">
        <v>0.27339478157295116</v>
      </c>
      <c r="Y9061" s="211">
        <v>0.68028760552650691</v>
      </c>
      <c r="Z9061" s="211">
        <v>0.14258256997551155</v>
      </c>
      <c r="AA9061" s="212">
        <v>0.12152848634386933</v>
      </c>
    </row>
    <row r="9062" spans="1:27" x14ac:dyDescent="0.35">
      <c r="A9062" s="210" t="s">
        <v>9738</v>
      </c>
      <c r="B9062" s="217">
        <v>125.2826952781344</v>
      </c>
      <c r="C9062" s="211">
        <v>7.5405471318165412E-2</v>
      </c>
      <c r="D9062" s="211">
        <v>0.1295408594463259</v>
      </c>
      <c r="E9062" s="211">
        <v>7.9198700448939396E-2</v>
      </c>
      <c r="F9062" s="211">
        <v>0.10384297692262925</v>
      </c>
      <c r="G9062" s="211">
        <v>0.12500622892468777</v>
      </c>
      <c r="H9062" s="211">
        <v>0.10921939341587025</v>
      </c>
      <c r="I9062" s="211">
        <v>0.45536814837733602</v>
      </c>
      <c r="J9062" s="211">
        <v>0.49290413504085556</v>
      </c>
      <c r="K9062" s="211">
        <v>0.62524594921477117</v>
      </c>
      <c r="L9062" s="211">
        <v>0.26879172542049107</v>
      </c>
      <c r="M9062" s="211">
        <v>0.10202086784209059</v>
      </c>
      <c r="N9062" s="211">
        <v>0.39399235648906261</v>
      </c>
      <c r="O9062" s="211">
        <v>0.5895841313610779</v>
      </c>
      <c r="P9062" s="211">
        <v>6.7588274890219513E-2</v>
      </c>
      <c r="Q9062" s="211">
        <v>6.9376876575941354E-2</v>
      </c>
      <c r="R9062" s="211">
        <v>0.45048115973060132</v>
      </c>
      <c r="S9062" s="211">
        <v>0.39038846118908438</v>
      </c>
      <c r="T9062" s="211">
        <v>0.51744907482235114</v>
      </c>
      <c r="U9062" s="211">
        <v>0.3952863438712253</v>
      </c>
      <c r="V9062" s="211">
        <v>9.0570031893976638E-2</v>
      </c>
      <c r="W9062" s="211">
        <v>0.49225494514357004</v>
      </c>
      <c r="X9062" s="211">
        <v>0.29081427453948705</v>
      </c>
      <c r="Y9062" s="211">
        <v>0.6048449342472727</v>
      </c>
      <c r="Z9062" s="211">
        <v>0.14813523474794779</v>
      </c>
      <c r="AA9062" s="212">
        <v>0.11985112219714211</v>
      </c>
    </row>
    <row r="9063" spans="1:27" x14ac:dyDescent="0.35">
      <c r="A9063" s="210" t="s">
        <v>9739</v>
      </c>
      <c r="B9063" s="217">
        <v>118.63983839218884</v>
      </c>
      <c r="C9063" s="211">
        <v>7.4602060962873182E-2</v>
      </c>
      <c r="D9063" s="211">
        <v>0.12855612378348408</v>
      </c>
      <c r="E9063" s="211">
        <v>6.6531015114113953E-2</v>
      </c>
      <c r="F9063" s="211">
        <v>9.7333618921841156E-2</v>
      </c>
      <c r="G9063" s="211">
        <v>0.1169431468537066</v>
      </c>
      <c r="H9063" s="211">
        <v>0.11589245998054816</v>
      </c>
      <c r="I9063" s="211">
        <v>0.4881153924434356</v>
      </c>
      <c r="J9063" s="211">
        <v>0.41507139493120593</v>
      </c>
      <c r="K9063" s="211">
        <v>0.57692140812645898</v>
      </c>
      <c r="L9063" s="211">
        <v>0.27787725857186907</v>
      </c>
      <c r="M9063" s="211">
        <v>9.7748341786275644E-2</v>
      </c>
      <c r="N9063" s="211">
        <v>0.53630437275228182</v>
      </c>
      <c r="O9063" s="211">
        <v>0.71540877552962656</v>
      </c>
      <c r="P9063" s="211">
        <v>6.2757569039945338E-2</v>
      </c>
      <c r="Q9063" s="211">
        <v>4.155230820408698E-2</v>
      </c>
      <c r="R9063" s="211">
        <v>0.42271740698272076</v>
      </c>
      <c r="S9063" s="211">
        <v>0.30051926489204184</v>
      </c>
      <c r="T9063" s="211">
        <v>0.48838694995958742</v>
      </c>
      <c r="U9063" s="211">
        <v>0.34621930940164447</v>
      </c>
      <c r="V9063" s="211">
        <v>9.0617770089031616E-2</v>
      </c>
      <c r="W9063" s="211">
        <v>0.56804901616613324</v>
      </c>
      <c r="X9063" s="211">
        <v>0.35576007952039468</v>
      </c>
      <c r="Y9063" s="211">
        <v>0.65252048127683748</v>
      </c>
      <c r="Z9063" s="211">
        <v>0.14623412164257271</v>
      </c>
      <c r="AA9063" s="212">
        <v>0.11601877664521336</v>
      </c>
    </row>
    <row r="9064" spans="1:27" x14ac:dyDescent="0.35">
      <c r="A9064" s="210" t="s">
        <v>9740</v>
      </c>
      <c r="B9064" s="217">
        <v>138.88836865344439</v>
      </c>
      <c r="C9064" s="211">
        <v>5.2297176166536903E-2</v>
      </c>
      <c r="D9064" s="211">
        <v>0.11573533650400314</v>
      </c>
      <c r="E9064" s="211">
        <v>7.3567159579063512E-2</v>
      </c>
      <c r="F9064" s="211">
        <v>9.0419094868721531E-2</v>
      </c>
      <c r="G9064" s="211">
        <v>0.12211690524283647</v>
      </c>
      <c r="H9064" s="211">
        <v>0.12033195005522536</v>
      </c>
      <c r="I9064" s="211">
        <v>0.48535422842693493</v>
      </c>
      <c r="J9064" s="211">
        <v>0.43534980710693738</v>
      </c>
      <c r="K9064" s="211">
        <v>0.58821199844698635</v>
      </c>
      <c r="L9064" s="211">
        <v>0.27085945729066346</v>
      </c>
      <c r="M9064" s="211">
        <v>9.2799538813005567E-2</v>
      </c>
      <c r="N9064" s="211">
        <v>0.37679805147647139</v>
      </c>
      <c r="O9064" s="211">
        <v>0.6705574789102926</v>
      </c>
      <c r="P9064" s="211">
        <v>7.1350678273024645E-2</v>
      </c>
      <c r="Q9064" s="211">
        <v>5.4082488542873883E-2</v>
      </c>
      <c r="R9064" s="211">
        <v>0.39784744149028589</v>
      </c>
      <c r="S9064" s="211">
        <v>0.39515172840254492</v>
      </c>
      <c r="T9064" s="211">
        <v>0.50239852266884166</v>
      </c>
      <c r="U9064" s="211">
        <v>0.37012665870569894</v>
      </c>
      <c r="V9064" s="211">
        <v>9.7865257566107464E-2</v>
      </c>
      <c r="W9064" s="211">
        <v>0.55684629125089502</v>
      </c>
      <c r="X9064" s="211">
        <v>0.30517942815580124</v>
      </c>
      <c r="Y9064" s="211">
        <v>0.71464734140363018</v>
      </c>
      <c r="Z9064" s="211">
        <v>0.14581115071957798</v>
      </c>
      <c r="AA9064" s="212">
        <v>0.1119310127649481</v>
      </c>
    </row>
    <row r="9065" spans="1:27" x14ac:dyDescent="0.35">
      <c r="A9065" s="210" t="s">
        <v>9741</v>
      </c>
      <c r="B9065" s="217">
        <v>135.27340095314909</v>
      </c>
      <c r="C9065" s="211">
        <v>5.8993127232352893E-2</v>
      </c>
      <c r="D9065" s="211">
        <v>0.1254428435806644</v>
      </c>
      <c r="E9065" s="211">
        <v>7.5828858367442145E-2</v>
      </c>
      <c r="F9065" s="211">
        <v>9.9096171126995036E-2</v>
      </c>
      <c r="G9065" s="211">
        <v>0.12072693111033968</v>
      </c>
      <c r="H9065" s="211">
        <v>0.11580954063604644</v>
      </c>
      <c r="I9065" s="211">
        <v>0.46365419511553224</v>
      </c>
      <c r="J9065" s="211">
        <v>0.43302868901488695</v>
      </c>
      <c r="K9065" s="211">
        <v>0.54011042778269491</v>
      </c>
      <c r="L9065" s="211">
        <v>0.27376594685889294</v>
      </c>
      <c r="M9065" s="211">
        <v>0.10125497747558471</v>
      </c>
      <c r="N9065" s="211">
        <v>0.41754147261254154</v>
      </c>
      <c r="O9065" s="211">
        <v>0.68904963715755896</v>
      </c>
      <c r="P9065" s="211">
        <v>6.366906856294316E-2</v>
      </c>
      <c r="Q9065" s="211">
        <v>4.4884877562852817E-2</v>
      </c>
      <c r="R9065" s="211">
        <v>0.40388097246012111</v>
      </c>
      <c r="S9065" s="211">
        <v>0.34089877793341372</v>
      </c>
      <c r="T9065" s="211">
        <v>0.55309738039769707</v>
      </c>
      <c r="U9065" s="211">
        <v>0.44740064354456127</v>
      </c>
      <c r="V9065" s="211">
        <v>0.1102910638316803</v>
      </c>
      <c r="W9065" s="211">
        <v>0.59718632602905863</v>
      </c>
      <c r="X9065" s="211">
        <v>0.31402131734872829</v>
      </c>
      <c r="Y9065" s="211">
        <v>0.59279155470830536</v>
      </c>
      <c r="Z9065" s="211">
        <v>0.14437350536077853</v>
      </c>
      <c r="AA9065" s="212">
        <v>0.11328675452290726</v>
      </c>
    </row>
    <row r="9066" spans="1:27" x14ac:dyDescent="0.35">
      <c r="A9066" s="210" t="s">
        <v>9742</v>
      </c>
      <c r="B9066" s="217">
        <v>127.04460523385031</v>
      </c>
      <c r="C9066" s="211">
        <v>8.1328834741076814E-2</v>
      </c>
      <c r="D9066" s="211">
        <v>0.12768639665518297</v>
      </c>
      <c r="E9066" s="211">
        <v>7.8665495236224653E-2</v>
      </c>
      <c r="F9066" s="211">
        <v>0.10314602545298834</v>
      </c>
      <c r="G9066" s="211">
        <v>0.12151123846082919</v>
      </c>
      <c r="H9066" s="211">
        <v>0.12439452016885524</v>
      </c>
      <c r="I9066" s="211">
        <v>0.49310996960477194</v>
      </c>
      <c r="J9066" s="211">
        <v>0.42859215688649893</v>
      </c>
      <c r="K9066" s="211">
        <v>0.61443752866679247</v>
      </c>
      <c r="L9066" s="211">
        <v>0.27213224113521745</v>
      </c>
      <c r="M9066" s="211">
        <v>9.3823934079664745E-2</v>
      </c>
      <c r="N9066" s="211">
        <v>0.50938453861136224</v>
      </c>
      <c r="O9066" s="211">
        <v>0.73256128810454291</v>
      </c>
      <c r="P9066" s="211">
        <v>6.5236142073703318E-2</v>
      </c>
      <c r="Q9066" s="211">
        <v>0.10090850878424162</v>
      </c>
      <c r="R9066" s="211">
        <v>0.47356252169989954</v>
      </c>
      <c r="S9066" s="211">
        <v>0.32199729558186796</v>
      </c>
      <c r="T9066" s="211">
        <v>0.53113429476554963</v>
      </c>
      <c r="U9066" s="211">
        <v>0.43928832755069802</v>
      </c>
      <c r="V9066" s="211">
        <v>6.3579024981732374E-2</v>
      </c>
      <c r="W9066" s="211">
        <v>0.54568892158443139</v>
      </c>
      <c r="X9066" s="211">
        <v>0.3567400725790823</v>
      </c>
      <c r="Y9066" s="211">
        <v>0.6428485177747093</v>
      </c>
      <c r="Z9066" s="211">
        <v>0.1458689547980094</v>
      </c>
      <c r="AA9066" s="212">
        <v>0.11799454219089332</v>
      </c>
    </row>
    <row r="9067" spans="1:27" x14ac:dyDescent="0.35">
      <c r="A9067" s="210" t="s">
        <v>9743</v>
      </c>
      <c r="B9067" s="217">
        <v>156.75549343800304</v>
      </c>
      <c r="C9067" s="211">
        <v>5.5133085432850892E-2</v>
      </c>
      <c r="D9067" s="211">
        <v>0.11828125432279768</v>
      </c>
      <c r="E9067" s="211">
        <v>7.4913100346419778E-2</v>
      </c>
      <c r="F9067" s="211">
        <v>0.11945384496727229</v>
      </c>
      <c r="G9067" s="211">
        <v>0.114305568712312</v>
      </c>
      <c r="H9067" s="211">
        <v>0.11271545157010533</v>
      </c>
      <c r="I9067" s="211">
        <v>0.49909238881085644</v>
      </c>
      <c r="J9067" s="211">
        <v>0.39578847707414472</v>
      </c>
      <c r="K9067" s="211">
        <v>0.59326579425363957</v>
      </c>
      <c r="L9067" s="211">
        <v>0.27885417753881825</v>
      </c>
      <c r="M9067" s="211">
        <v>0.106200539522266</v>
      </c>
      <c r="N9067" s="211">
        <v>0.55795149603198224</v>
      </c>
      <c r="O9067" s="211">
        <v>0.77694509559133285</v>
      </c>
      <c r="P9067" s="211">
        <v>7.0792263653642662E-2</v>
      </c>
      <c r="Q9067" s="211">
        <v>7.632347827632964E-2</v>
      </c>
      <c r="R9067" s="211">
        <v>0.41377788724798215</v>
      </c>
      <c r="S9067" s="211">
        <v>0.39044924354646804</v>
      </c>
      <c r="T9067" s="211">
        <v>0.47545798520405524</v>
      </c>
      <c r="U9067" s="211">
        <v>0.39819991936244237</v>
      </c>
      <c r="V9067" s="211">
        <v>0.11209388158886599</v>
      </c>
      <c r="W9067" s="211">
        <v>0.58380882606192053</v>
      </c>
      <c r="X9067" s="211">
        <v>0.30017173549455511</v>
      </c>
      <c r="Y9067" s="211">
        <v>0.7220593470724872</v>
      </c>
      <c r="Z9067" s="211">
        <v>0.147798569090693</v>
      </c>
      <c r="AA9067" s="212">
        <v>0.11817970518113509</v>
      </c>
    </row>
    <row r="9068" spans="1:27" x14ac:dyDescent="0.35">
      <c r="A9068" s="210" t="s">
        <v>9744</v>
      </c>
      <c r="B9068" s="217">
        <v>116.04777961558601</v>
      </c>
      <c r="C9068" s="211">
        <v>7.3017856566274797E-2</v>
      </c>
      <c r="D9068" s="211">
        <v>0.12366882136243859</v>
      </c>
      <c r="E9068" s="211">
        <v>7.5925998337371653E-2</v>
      </c>
      <c r="F9068" s="211">
        <v>0.11022981218906375</v>
      </c>
      <c r="G9068" s="211">
        <v>0.1192497075599515</v>
      </c>
      <c r="H9068" s="211">
        <v>0.10768955584461126</v>
      </c>
      <c r="I9068" s="211">
        <v>0.47773145940008749</v>
      </c>
      <c r="J9068" s="211">
        <v>0.40972887771006683</v>
      </c>
      <c r="K9068" s="211">
        <v>0.57184674081202935</v>
      </c>
      <c r="L9068" s="211">
        <v>0.28122341512209387</v>
      </c>
      <c r="M9068" s="211">
        <v>9.8033451360015372E-2</v>
      </c>
      <c r="N9068" s="211">
        <v>0.4350840835617793</v>
      </c>
      <c r="O9068" s="211">
        <v>0.57006146101752009</v>
      </c>
      <c r="P9068" s="211">
        <v>7.0217960844617677E-2</v>
      </c>
      <c r="Q9068" s="211">
        <v>6.8207812187618483E-2</v>
      </c>
      <c r="R9068" s="211">
        <v>0.41315687506910215</v>
      </c>
      <c r="S9068" s="211">
        <v>0.33257576808790978</v>
      </c>
      <c r="T9068" s="211">
        <v>0.61406745213359859</v>
      </c>
      <c r="U9068" s="211">
        <v>0.40431638474837606</v>
      </c>
      <c r="V9068" s="211">
        <v>5.6144799815644214E-2</v>
      </c>
      <c r="W9068" s="211">
        <v>0.49684458295487299</v>
      </c>
      <c r="X9068" s="211">
        <v>0.32814786781340299</v>
      </c>
      <c r="Y9068" s="211">
        <v>0.61289942656542451</v>
      </c>
      <c r="Z9068" s="211">
        <v>0.14376552737836865</v>
      </c>
      <c r="AA9068" s="212">
        <v>0.11650571554003501</v>
      </c>
    </row>
    <row r="9069" spans="1:27" x14ac:dyDescent="0.35">
      <c r="A9069" s="210" t="s">
        <v>9745</v>
      </c>
      <c r="B9069" s="217">
        <v>166.56333682732512</v>
      </c>
      <c r="C9069" s="211">
        <v>6.0250129412639269E-2</v>
      </c>
      <c r="D9069" s="211">
        <v>0.12105793643336302</v>
      </c>
      <c r="E9069" s="211">
        <v>7.2549033679408972E-2</v>
      </c>
      <c r="F9069" s="211">
        <v>9.3847960824964591E-2</v>
      </c>
      <c r="G9069" s="211">
        <v>0.12307577757630092</v>
      </c>
      <c r="H9069" s="211">
        <v>0.11750728750440399</v>
      </c>
      <c r="I9069" s="211">
        <v>0.4887252310776532</v>
      </c>
      <c r="J9069" s="211">
        <v>0.49140299500158263</v>
      </c>
      <c r="K9069" s="211">
        <v>0.5929212628542524</v>
      </c>
      <c r="L9069" s="211">
        <v>0.27791360469760829</v>
      </c>
      <c r="M9069" s="211">
        <v>0.10271294177099477</v>
      </c>
      <c r="N9069" s="211">
        <v>0.57325769851870978</v>
      </c>
      <c r="O9069" s="211">
        <v>0.69898248498851934</v>
      </c>
      <c r="P9069" s="211">
        <v>7.0644065457822619E-2</v>
      </c>
      <c r="Q9069" s="211">
        <v>6.3452182540236102E-2</v>
      </c>
      <c r="R9069" s="211">
        <v>0.43323880265400733</v>
      </c>
      <c r="S9069" s="211">
        <v>0.30415044740455482</v>
      </c>
      <c r="T9069" s="211">
        <v>0.52321836035947011</v>
      </c>
      <c r="U9069" s="211">
        <v>0.38217533822631899</v>
      </c>
      <c r="V9069" s="211">
        <v>0.12857429590444769</v>
      </c>
      <c r="W9069" s="211">
        <v>0.567454369532716</v>
      </c>
      <c r="X9069" s="211">
        <v>0.33612967375293029</v>
      </c>
      <c r="Y9069" s="211">
        <v>0.64260275193229388</v>
      </c>
      <c r="Z9069" s="211">
        <v>0.14900597574348434</v>
      </c>
      <c r="AA9069" s="212">
        <v>0.11181885155991843</v>
      </c>
    </row>
    <row r="9070" spans="1:27" x14ac:dyDescent="0.35">
      <c r="A9070" s="210" t="s">
        <v>9746</v>
      </c>
      <c r="B9070" s="217">
        <v>133.08577615007559</v>
      </c>
      <c r="C9070" s="211">
        <v>5.4151400048779455E-2</v>
      </c>
      <c r="D9070" s="211">
        <v>0.11768659256274931</v>
      </c>
      <c r="E9070" s="211">
        <v>6.9655857536162685E-2</v>
      </c>
      <c r="F9070" s="211">
        <v>8.0422167398271169E-2</v>
      </c>
      <c r="G9070" s="211">
        <v>0.11682585263815798</v>
      </c>
      <c r="H9070" s="211">
        <v>0.11235624958820851</v>
      </c>
      <c r="I9070" s="211">
        <v>0.4758654718027428</v>
      </c>
      <c r="J9070" s="211">
        <v>0.39331318792102021</v>
      </c>
      <c r="K9070" s="211">
        <v>0.58415064051999677</v>
      </c>
      <c r="L9070" s="211">
        <v>0.27863671054421418</v>
      </c>
      <c r="M9070" s="211">
        <v>9.8297551649381754E-2</v>
      </c>
      <c r="N9070" s="211">
        <v>0.56242398539145222</v>
      </c>
      <c r="O9070" s="211">
        <v>0.65590647635611032</v>
      </c>
      <c r="P9070" s="211">
        <v>6.9643437394247401E-2</v>
      </c>
      <c r="Q9070" s="211">
        <v>0.13384893424358779</v>
      </c>
      <c r="R9070" s="211">
        <v>0.37249749625923056</v>
      </c>
      <c r="S9070" s="211">
        <v>0.41372494315051567</v>
      </c>
      <c r="T9070" s="211">
        <v>0.50772593859897752</v>
      </c>
      <c r="U9070" s="211">
        <v>0.41438729612938646</v>
      </c>
      <c r="V9070" s="211">
        <v>7.5102421633585548E-2</v>
      </c>
      <c r="W9070" s="211">
        <v>0.53804001258850498</v>
      </c>
      <c r="X9070" s="211">
        <v>0.42741372733948074</v>
      </c>
      <c r="Y9070" s="211">
        <v>0.71004351989769798</v>
      </c>
      <c r="Z9070" s="211">
        <v>0.14933068954796253</v>
      </c>
      <c r="AA9070" s="212">
        <v>0.11659732619990829</v>
      </c>
    </row>
    <row r="9071" spans="1:27" x14ac:dyDescent="0.35">
      <c r="A9071" s="210" t="s">
        <v>9747</v>
      </c>
      <c r="B9071" s="217">
        <v>144.18728897742173</v>
      </c>
      <c r="C9071" s="211">
        <v>6.9374341283857319E-2</v>
      </c>
      <c r="D9071" s="211">
        <v>0.1192517819551776</v>
      </c>
      <c r="E9071" s="211">
        <v>7.6883062570606495E-2</v>
      </c>
      <c r="F9071" s="211">
        <v>0.11410697584758067</v>
      </c>
      <c r="G9071" s="211">
        <v>0.12041348510520092</v>
      </c>
      <c r="H9071" s="211">
        <v>0.11179460880286879</v>
      </c>
      <c r="I9071" s="211">
        <v>0.51704386997048879</v>
      </c>
      <c r="J9071" s="211">
        <v>0.43254661140577927</v>
      </c>
      <c r="K9071" s="211">
        <v>0.64659403729927256</v>
      </c>
      <c r="L9071" s="211">
        <v>0.26656418266751686</v>
      </c>
      <c r="M9071" s="211">
        <v>9.0636968105887561E-2</v>
      </c>
      <c r="N9071" s="211">
        <v>0.42189837201865055</v>
      </c>
      <c r="O9071" s="211">
        <v>0.6189689287978164</v>
      </c>
      <c r="P9071" s="211">
        <v>6.9791582365213878E-2</v>
      </c>
      <c r="Q9071" s="211">
        <v>9.6739334728029827E-2</v>
      </c>
      <c r="R9071" s="211">
        <v>0.45518467641912669</v>
      </c>
      <c r="S9071" s="211">
        <v>0.36673557557933095</v>
      </c>
      <c r="T9071" s="211">
        <v>0.54898090808740363</v>
      </c>
      <c r="U9071" s="211">
        <v>0.44939165854957397</v>
      </c>
      <c r="V9071" s="211">
        <v>0.13466895764772391</v>
      </c>
      <c r="W9071" s="211">
        <v>0.53813335167601939</v>
      </c>
      <c r="X9071" s="211">
        <v>0.28845387599328992</v>
      </c>
      <c r="Y9071" s="211">
        <v>0.55738182543188597</v>
      </c>
      <c r="Z9071" s="211">
        <v>0.14856385812872258</v>
      </c>
      <c r="AA9071" s="212">
        <v>0.12141329350966257</v>
      </c>
    </row>
    <row r="9072" spans="1:27" x14ac:dyDescent="0.35">
      <c r="A9072" s="210" t="s">
        <v>9748</v>
      </c>
      <c r="B9072" s="217">
        <v>194.99469230550639</v>
      </c>
      <c r="C9072" s="211">
        <v>5.7627045664149508E-2</v>
      </c>
      <c r="D9072" s="211">
        <v>0.12335181743549539</v>
      </c>
      <c r="E9072" s="211">
        <v>7.8824446104504425E-2</v>
      </c>
      <c r="F9072" s="211">
        <v>6.5311476746815297E-2</v>
      </c>
      <c r="G9072" s="211">
        <v>0.12083247191259162</v>
      </c>
      <c r="H9072" s="211">
        <v>0.11248468114890478</v>
      </c>
      <c r="I9072" s="211">
        <v>0.53075937806879769</v>
      </c>
      <c r="J9072" s="211">
        <v>0.39541853892633549</v>
      </c>
      <c r="K9072" s="211">
        <v>0.62341852644149143</v>
      </c>
      <c r="L9072" s="211">
        <v>0.26960056835327917</v>
      </c>
      <c r="M9072" s="211">
        <v>0.1065799956926072</v>
      </c>
      <c r="N9072" s="211">
        <v>0.39979372039523964</v>
      </c>
      <c r="O9072" s="211">
        <v>0.69104480440438443</v>
      </c>
      <c r="P9072" s="211">
        <v>7.1327797652845679E-2</v>
      </c>
      <c r="Q9072" s="211">
        <v>0.13056538804103351</v>
      </c>
      <c r="R9072" s="211">
        <v>0.47597387648247269</v>
      </c>
      <c r="S9072" s="211">
        <v>0.35083209990690789</v>
      </c>
      <c r="T9072" s="211">
        <v>0.50212605722922998</v>
      </c>
      <c r="U9072" s="211">
        <v>0.55638507366615075</v>
      </c>
      <c r="V9072" s="211">
        <v>0.15355069815736455</v>
      </c>
      <c r="W9072" s="211">
        <v>0.57127781766525643</v>
      </c>
      <c r="X9072" s="211">
        <v>0.33279116990214497</v>
      </c>
      <c r="Y9072" s="211">
        <v>0.62589295691052504</v>
      </c>
      <c r="Z9072" s="211">
        <v>0.14919228367957546</v>
      </c>
      <c r="AA9072" s="212">
        <v>0.11869803619893091</v>
      </c>
    </row>
    <row r="9073" spans="1:27" x14ac:dyDescent="0.35">
      <c r="A9073" s="210" t="s">
        <v>9749</v>
      </c>
      <c r="B9073" s="217">
        <v>144.22612644256554</v>
      </c>
      <c r="C9073" s="211">
        <v>6.9634195029493556E-2</v>
      </c>
      <c r="D9073" s="211">
        <v>0.13240665183112293</v>
      </c>
      <c r="E9073" s="211">
        <v>8.0082814374910286E-2</v>
      </c>
      <c r="F9073" s="211">
        <v>7.9585740656241466E-2</v>
      </c>
      <c r="G9073" s="211">
        <v>0.12219296428350492</v>
      </c>
      <c r="H9073" s="211">
        <v>0.1063939096138633</v>
      </c>
      <c r="I9073" s="211">
        <v>0.49901910728180537</v>
      </c>
      <c r="J9073" s="211">
        <v>0.45206892278713012</v>
      </c>
      <c r="K9073" s="211">
        <v>0.60045627018317294</v>
      </c>
      <c r="L9073" s="211">
        <v>0.2717977819684011</v>
      </c>
      <c r="M9073" s="211">
        <v>0.10424605426938405</v>
      </c>
      <c r="N9073" s="211">
        <v>0.4057502839688415</v>
      </c>
      <c r="O9073" s="211">
        <v>0.69497294887961569</v>
      </c>
      <c r="P9073" s="211">
        <v>6.6498089749384801E-2</v>
      </c>
      <c r="Q9073" s="211">
        <v>6.1844757456307325E-2</v>
      </c>
      <c r="R9073" s="211">
        <v>0.42373689189224223</v>
      </c>
      <c r="S9073" s="211">
        <v>0.41448141583381748</v>
      </c>
      <c r="T9073" s="211">
        <v>0.55737772852493039</v>
      </c>
      <c r="U9073" s="211">
        <v>0.4383054466886197</v>
      </c>
      <c r="V9073" s="211">
        <v>7.6372395073506419E-2</v>
      </c>
      <c r="W9073" s="211">
        <v>0.63880521458450568</v>
      </c>
      <c r="X9073" s="211">
        <v>0.41639279258637835</v>
      </c>
      <c r="Y9073" s="211">
        <v>0.77998734844703421</v>
      </c>
      <c r="Z9073" s="211">
        <v>0.14643866185719712</v>
      </c>
      <c r="AA9073" s="212">
        <v>0.11492885321846452</v>
      </c>
    </row>
    <row r="9074" spans="1:27" x14ac:dyDescent="0.35">
      <c r="A9074" s="210" t="s">
        <v>9750</v>
      </c>
      <c r="B9074" s="217">
        <v>191.80645438993849</v>
      </c>
      <c r="C9074" s="211">
        <v>5.6871737315779311E-2</v>
      </c>
      <c r="D9074" s="211">
        <v>0.12204343018096747</v>
      </c>
      <c r="E9074" s="211">
        <v>7.7421624193727348E-2</v>
      </c>
      <c r="F9074" s="211">
        <v>7.8120622574608542E-2</v>
      </c>
      <c r="G9074" s="211">
        <v>0.12439361780191537</v>
      </c>
      <c r="H9074" s="211">
        <v>0.11987465038081184</v>
      </c>
      <c r="I9074" s="211">
        <v>0.52175834076965955</v>
      </c>
      <c r="J9074" s="211">
        <v>0.42647161005454465</v>
      </c>
      <c r="K9074" s="211">
        <v>0.56927625646895752</v>
      </c>
      <c r="L9074" s="211">
        <v>0.27866385764104329</v>
      </c>
      <c r="M9074" s="211">
        <v>0.11207825194265572</v>
      </c>
      <c r="N9074" s="211">
        <v>0.35331644265052542</v>
      </c>
      <c r="O9074" s="211">
        <v>0.77496562751005493</v>
      </c>
      <c r="P9074" s="211">
        <v>6.9098851936316041E-2</v>
      </c>
      <c r="Q9074" s="211">
        <v>4.4274285416363621E-2</v>
      </c>
      <c r="R9074" s="211">
        <v>0.42180061422683074</v>
      </c>
      <c r="S9074" s="211">
        <v>0.29205298728507867</v>
      </c>
      <c r="T9074" s="211">
        <v>0.60884849049919021</v>
      </c>
      <c r="U9074" s="211">
        <v>0.4225562985722614</v>
      </c>
      <c r="V9074" s="211">
        <v>0.1704312924864739</v>
      </c>
      <c r="W9074" s="211">
        <v>0.53965325748400583</v>
      </c>
      <c r="X9074" s="211">
        <v>0.34719127124805133</v>
      </c>
      <c r="Y9074" s="211">
        <v>0.71524180116827152</v>
      </c>
      <c r="Z9074" s="211">
        <v>0.14646477124970694</v>
      </c>
      <c r="AA9074" s="212">
        <v>0.11384865611985533</v>
      </c>
    </row>
    <row r="9075" spans="1:27" x14ac:dyDescent="0.35">
      <c r="A9075" s="210" t="s">
        <v>9751</v>
      </c>
      <c r="B9075" s="217">
        <v>119.56678428467212</v>
      </c>
      <c r="C9075" s="211">
        <v>7.1816257059178601E-2</v>
      </c>
      <c r="D9075" s="211">
        <v>0.12046102092325899</v>
      </c>
      <c r="E9075" s="211">
        <v>6.7058489818420344E-2</v>
      </c>
      <c r="F9075" s="211">
        <v>9.2355643081376462E-2</v>
      </c>
      <c r="G9075" s="211">
        <v>0.12312360852029502</v>
      </c>
      <c r="H9075" s="211">
        <v>0.11301050254346548</v>
      </c>
      <c r="I9075" s="211">
        <v>0.49271750839442968</v>
      </c>
      <c r="J9075" s="211">
        <v>0.48002499708158541</v>
      </c>
      <c r="K9075" s="211">
        <v>0.64532019984127043</v>
      </c>
      <c r="L9075" s="211">
        <v>0.26666872152719717</v>
      </c>
      <c r="M9075" s="211">
        <v>9.8900737064291394E-2</v>
      </c>
      <c r="N9075" s="211">
        <v>0.44104377289876173</v>
      </c>
      <c r="O9075" s="211">
        <v>0.60528627185205275</v>
      </c>
      <c r="P9075" s="211">
        <v>6.8331556833557766E-2</v>
      </c>
      <c r="Q9075" s="211">
        <v>0.10872771762253583</v>
      </c>
      <c r="R9075" s="211">
        <v>0.41674332421487342</v>
      </c>
      <c r="S9075" s="211">
        <v>0.27411485098440369</v>
      </c>
      <c r="T9075" s="211">
        <v>0.59676944026115875</v>
      </c>
      <c r="U9075" s="211">
        <v>0.36470195520879339</v>
      </c>
      <c r="V9075" s="211">
        <v>8.4753295953040708E-2</v>
      </c>
      <c r="W9075" s="211">
        <v>0.55742964164435838</v>
      </c>
      <c r="X9075" s="211">
        <v>0.34948668749980222</v>
      </c>
      <c r="Y9075" s="211">
        <v>0.59458740599058357</v>
      </c>
      <c r="Z9075" s="211">
        <v>0.14668962310830269</v>
      </c>
      <c r="AA9075" s="212">
        <v>0.1214441902245981</v>
      </c>
    </row>
    <row r="9076" spans="1:27" x14ac:dyDescent="0.35">
      <c r="A9076" s="210" t="s">
        <v>9752</v>
      </c>
      <c r="B9076" s="217">
        <v>126.77715012483287</v>
      </c>
      <c r="C9076" s="211">
        <v>6.4539717538204977E-2</v>
      </c>
      <c r="D9076" s="211">
        <v>0.11935934923122613</v>
      </c>
      <c r="E9076" s="211">
        <v>7.3320754241449515E-2</v>
      </c>
      <c r="F9076" s="211">
        <v>0.11962765188594211</v>
      </c>
      <c r="G9076" s="211">
        <v>0.1266865854401524</v>
      </c>
      <c r="H9076" s="211">
        <v>0.11444282062481498</v>
      </c>
      <c r="I9076" s="211">
        <v>0.4846531769683835</v>
      </c>
      <c r="J9076" s="211">
        <v>0.46675516284285179</v>
      </c>
      <c r="K9076" s="211">
        <v>0.5389335969686827</v>
      </c>
      <c r="L9076" s="211">
        <v>0.2765793331575731</v>
      </c>
      <c r="M9076" s="211">
        <v>9.1840298159018827E-2</v>
      </c>
      <c r="N9076" s="211">
        <v>0.48362046749157239</v>
      </c>
      <c r="O9076" s="211">
        <v>0.72412701571495464</v>
      </c>
      <c r="P9076" s="211">
        <v>7.3418914756274919E-2</v>
      </c>
      <c r="Q9076" s="211">
        <v>0.10617676988923511</v>
      </c>
      <c r="R9076" s="211">
        <v>0.45160299047645153</v>
      </c>
      <c r="S9076" s="211">
        <v>0.26206587950861077</v>
      </c>
      <c r="T9076" s="211">
        <v>0.54155057677400031</v>
      </c>
      <c r="U9076" s="211">
        <v>0.33719995085869575</v>
      </c>
      <c r="V9076" s="211">
        <v>5.5180661599754904E-2</v>
      </c>
      <c r="W9076" s="211">
        <v>0.5176759157437314</v>
      </c>
      <c r="X9076" s="211">
        <v>0.40230381024928635</v>
      </c>
      <c r="Y9076" s="211">
        <v>0.61533948499875546</v>
      </c>
      <c r="Z9076" s="211">
        <v>0.1440060721830945</v>
      </c>
      <c r="AA9076" s="212">
        <v>0.11184663135185069</v>
      </c>
    </row>
    <row r="9077" spans="1:27" x14ac:dyDescent="0.35">
      <c r="A9077" s="210" t="s">
        <v>9753</v>
      </c>
      <c r="B9077" s="217">
        <v>125.13496838715068</v>
      </c>
      <c r="C9077" s="211">
        <v>5.8839526621634081E-2</v>
      </c>
      <c r="D9077" s="211">
        <v>0.12697466526250606</v>
      </c>
      <c r="E9077" s="211">
        <v>7.1895140211716918E-2</v>
      </c>
      <c r="F9077" s="211">
        <v>7.197369865647453E-2</v>
      </c>
      <c r="G9077" s="211">
        <v>0.11247060075646227</v>
      </c>
      <c r="H9077" s="211">
        <v>0.1150217005014648</v>
      </c>
      <c r="I9077" s="211">
        <v>0.50023473198335366</v>
      </c>
      <c r="J9077" s="211">
        <v>0.43880487904377247</v>
      </c>
      <c r="K9077" s="211">
        <v>0.61951451158414617</v>
      </c>
      <c r="L9077" s="211">
        <v>0.27346863536737864</v>
      </c>
      <c r="M9077" s="211">
        <v>0.11792260741566861</v>
      </c>
      <c r="N9077" s="211">
        <v>0.51413761523521073</v>
      </c>
      <c r="O9077" s="211">
        <v>0.72161685580336055</v>
      </c>
      <c r="P9077" s="211">
        <v>7.2284682391350663E-2</v>
      </c>
      <c r="Q9077" s="211">
        <v>5.9954817037771904E-2</v>
      </c>
      <c r="R9077" s="211">
        <v>0.47776974738015326</v>
      </c>
      <c r="S9077" s="211">
        <v>0.27961622287097249</v>
      </c>
      <c r="T9077" s="211">
        <v>0.57685921739516088</v>
      </c>
      <c r="U9077" s="211">
        <v>0.35699937951331939</v>
      </c>
      <c r="V9077" s="211">
        <v>5.6209871005680173E-2</v>
      </c>
      <c r="W9077" s="211">
        <v>0.56188240732377226</v>
      </c>
      <c r="X9077" s="211">
        <v>0.34136365095266585</v>
      </c>
      <c r="Y9077" s="211">
        <v>0.62221004910768529</v>
      </c>
      <c r="Z9077" s="211">
        <v>0.14544913518949446</v>
      </c>
      <c r="AA9077" s="212">
        <v>0.11993331900899158</v>
      </c>
    </row>
    <row r="9078" spans="1:27" x14ac:dyDescent="0.35">
      <c r="A9078" s="210" t="s">
        <v>9754</v>
      </c>
      <c r="B9078" s="217">
        <v>150.41508169156248</v>
      </c>
      <c r="C9078" s="211">
        <v>8.3661849230168769E-2</v>
      </c>
      <c r="D9078" s="211">
        <v>0.12423209304458675</v>
      </c>
      <c r="E9078" s="211">
        <v>7.9040962122322561E-2</v>
      </c>
      <c r="F9078" s="211">
        <v>0.11117465818092304</v>
      </c>
      <c r="G9078" s="211">
        <v>0.12224765743380385</v>
      </c>
      <c r="H9078" s="211">
        <v>0.128316178352883</v>
      </c>
      <c r="I9078" s="211">
        <v>0.50250530351542755</v>
      </c>
      <c r="J9078" s="211">
        <v>0.43475339554983705</v>
      </c>
      <c r="K9078" s="211">
        <v>0.58512463521603042</v>
      </c>
      <c r="L9078" s="211">
        <v>0.27997051546814461</v>
      </c>
      <c r="M9078" s="211">
        <v>0.10041889542407528</v>
      </c>
      <c r="N9078" s="211">
        <v>0.54745980557905838</v>
      </c>
      <c r="O9078" s="211">
        <v>0.70305228862717728</v>
      </c>
      <c r="P9078" s="211">
        <v>6.801027182516424E-2</v>
      </c>
      <c r="Q9078" s="211">
        <v>8.212655939968648E-2</v>
      </c>
      <c r="R9078" s="211">
        <v>0.45550523977102131</v>
      </c>
      <c r="S9078" s="211">
        <v>0.40283959557146098</v>
      </c>
      <c r="T9078" s="211">
        <v>0.51485796617461166</v>
      </c>
      <c r="U9078" s="211">
        <v>0.49136880381305037</v>
      </c>
      <c r="V9078" s="211">
        <v>8.805457889161325E-2</v>
      </c>
      <c r="W9078" s="211">
        <v>0.50112973256692839</v>
      </c>
      <c r="X9078" s="211">
        <v>0.2620206114628173</v>
      </c>
      <c r="Y9078" s="211">
        <v>0.7082024991281114</v>
      </c>
      <c r="Z9078" s="211">
        <v>0.14974593021137067</v>
      </c>
      <c r="AA9078" s="212">
        <v>0.11755368529541191</v>
      </c>
    </row>
    <row r="9079" spans="1:27" x14ac:dyDescent="0.35">
      <c r="A9079" s="210" t="s">
        <v>9755</v>
      </c>
      <c r="B9079" s="217">
        <v>111.51849771940157</v>
      </c>
      <c r="C9079" s="211">
        <v>5.7464440692518486E-2</v>
      </c>
      <c r="D9079" s="211">
        <v>0.12649354323026937</v>
      </c>
      <c r="E9079" s="211">
        <v>8.2916814754007001E-2</v>
      </c>
      <c r="F9079" s="211">
        <v>8.9901754897218231E-2</v>
      </c>
      <c r="G9079" s="211">
        <v>0.12259897599193526</v>
      </c>
      <c r="H9079" s="211">
        <v>0.10787052041436719</v>
      </c>
      <c r="I9079" s="211">
        <v>0.44709596516895145</v>
      </c>
      <c r="J9079" s="211">
        <v>0.48033874842594326</v>
      </c>
      <c r="K9079" s="211">
        <v>0.61725871590962833</v>
      </c>
      <c r="L9079" s="211">
        <v>0.27303730798733405</v>
      </c>
      <c r="M9079" s="211">
        <v>8.1533448162590144E-2</v>
      </c>
      <c r="N9079" s="211">
        <v>0.45894780636393018</v>
      </c>
      <c r="O9079" s="211">
        <v>0.72681851020938981</v>
      </c>
      <c r="P9079" s="211">
        <v>6.5801640605584577E-2</v>
      </c>
      <c r="Q9079" s="211">
        <v>9.1012424173771242E-2</v>
      </c>
      <c r="R9079" s="211">
        <v>0.43476336929105031</v>
      </c>
      <c r="S9079" s="211">
        <v>0.31050783706379492</v>
      </c>
      <c r="T9079" s="211">
        <v>0.52719747281792406</v>
      </c>
      <c r="U9079" s="211">
        <v>0.36077569138188542</v>
      </c>
      <c r="V9079" s="211">
        <v>6.6078315405760507E-2</v>
      </c>
      <c r="W9079" s="211">
        <v>0.49173253630887637</v>
      </c>
      <c r="X9079" s="211">
        <v>0.40525581909162356</v>
      </c>
      <c r="Y9079" s="211">
        <v>0.60413225948405214</v>
      </c>
      <c r="Z9079" s="211">
        <v>0.14491526715936853</v>
      </c>
      <c r="AA9079" s="212">
        <v>0.12191103543078052</v>
      </c>
    </row>
    <row r="9080" spans="1:27" x14ac:dyDescent="0.35">
      <c r="A9080" s="210" t="s">
        <v>9756</v>
      </c>
      <c r="B9080" s="217">
        <v>128.38507877129052</v>
      </c>
      <c r="C9080" s="211">
        <v>5.5033510722424767E-2</v>
      </c>
      <c r="D9080" s="211">
        <v>0.12714153666945852</v>
      </c>
      <c r="E9080" s="211">
        <v>7.2317490585821126E-2</v>
      </c>
      <c r="F9080" s="211">
        <v>0.11458639644316064</v>
      </c>
      <c r="G9080" s="211">
        <v>0.11686573235308874</v>
      </c>
      <c r="H9080" s="211">
        <v>0.12565521928834822</v>
      </c>
      <c r="I9080" s="211">
        <v>0.48528748495803276</v>
      </c>
      <c r="J9080" s="211">
        <v>0.48443641583452268</v>
      </c>
      <c r="K9080" s="211">
        <v>0.61890283747529684</v>
      </c>
      <c r="L9080" s="211">
        <v>0.26903679387413731</v>
      </c>
      <c r="M9080" s="211">
        <v>0.11336165654061828</v>
      </c>
      <c r="N9080" s="211">
        <v>0.38078374918598801</v>
      </c>
      <c r="O9080" s="211">
        <v>0.71785056913142076</v>
      </c>
      <c r="P9080" s="211">
        <v>7.3085222179765361E-2</v>
      </c>
      <c r="Q9080" s="211">
        <v>5.7363839663914645E-2</v>
      </c>
      <c r="R9080" s="211">
        <v>0.41043192719507182</v>
      </c>
      <c r="S9080" s="211">
        <v>0.28873510009323028</v>
      </c>
      <c r="T9080" s="211">
        <v>0.62154341185624085</v>
      </c>
      <c r="U9080" s="211">
        <v>0.40748627485316424</v>
      </c>
      <c r="V9080" s="211">
        <v>7.5615613221774E-2</v>
      </c>
      <c r="W9080" s="211">
        <v>0.57802758830111456</v>
      </c>
      <c r="X9080" s="211">
        <v>0.30750743144171411</v>
      </c>
      <c r="Y9080" s="211">
        <v>0.5429336685559345</v>
      </c>
      <c r="Z9080" s="211">
        <v>0.14370560586113421</v>
      </c>
      <c r="AA9080" s="212">
        <v>0.11980058504069538</v>
      </c>
    </row>
    <row r="9081" spans="1:27" x14ac:dyDescent="0.35">
      <c r="A9081" s="210" t="s">
        <v>9757</v>
      </c>
      <c r="B9081" s="217">
        <v>151.56060336655125</v>
      </c>
      <c r="C9081" s="211">
        <v>6.0811252837783242E-2</v>
      </c>
      <c r="D9081" s="211">
        <v>0.12290947917915215</v>
      </c>
      <c r="E9081" s="211">
        <v>7.5609639649234034E-2</v>
      </c>
      <c r="F9081" s="211">
        <v>8.4837835972147349E-2</v>
      </c>
      <c r="G9081" s="211">
        <v>0.12280025078996643</v>
      </c>
      <c r="H9081" s="211">
        <v>0.10793968248234548</v>
      </c>
      <c r="I9081" s="211">
        <v>0.48431452845025658</v>
      </c>
      <c r="J9081" s="211">
        <v>0.44309739443080065</v>
      </c>
      <c r="K9081" s="211">
        <v>0.62396392576407445</v>
      </c>
      <c r="L9081" s="211">
        <v>0.27892837310752894</v>
      </c>
      <c r="M9081" s="211">
        <v>9.1865829656645942E-2</v>
      </c>
      <c r="N9081" s="211">
        <v>0.37643362769821143</v>
      </c>
      <c r="O9081" s="211">
        <v>0.7589195068795408</v>
      </c>
      <c r="P9081" s="211">
        <v>6.9051805986433665E-2</v>
      </c>
      <c r="Q9081" s="211">
        <v>0.10829838940645967</v>
      </c>
      <c r="R9081" s="211">
        <v>0.4687971677238893</v>
      </c>
      <c r="S9081" s="211">
        <v>0.30472765778977162</v>
      </c>
      <c r="T9081" s="211">
        <v>0.53099061184391505</v>
      </c>
      <c r="U9081" s="211">
        <v>0.44123030610527414</v>
      </c>
      <c r="V9081" s="211">
        <v>0.12533056683089999</v>
      </c>
      <c r="W9081" s="211">
        <v>0.52509915748152658</v>
      </c>
      <c r="X9081" s="211">
        <v>0.38912865973152727</v>
      </c>
      <c r="Y9081" s="211">
        <v>0.72719260882839454</v>
      </c>
      <c r="Z9081" s="211">
        <v>0.14847660644142766</v>
      </c>
      <c r="AA9081" s="212">
        <v>0.12192549274555403</v>
      </c>
    </row>
    <row r="9082" spans="1:27" x14ac:dyDescent="0.35">
      <c r="A9082" s="210" t="s">
        <v>9758</v>
      </c>
      <c r="B9082" s="217">
        <v>152.33828366913582</v>
      </c>
      <c r="C9082" s="211">
        <v>8.5038045419894306E-2</v>
      </c>
      <c r="D9082" s="211">
        <v>0.12203166254709405</v>
      </c>
      <c r="E9082" s="211">
        <v>8.5162252725756282E-2</v>
      </c>
      <c r="F9082" s="211">
        <v>9.0009218938557761E-2</v>
      </c>
      <c r="G9082" s="211">
        <v>0.12121580534386422</v>
      </c>
      <c r="H9082" s="211">
        <v>0.10120867783239069</v>
      </c>
      <c r="I9082" s="211">
        <v>0.44532483826534758</v>
      </c>
      <c r="J9082" s="211">
        <v>0.4623421537133538</v>
      </c>
      <c r="K9082" s="211">
        <v>0.55266074646269092</v>
      </c>
      <c r="L9082" s="211">
        <v>0.26722256510830583</v>
      </c>
      <c r="M9082" s="211">
        <v>0.10247467423263332</v>
      </c>
      <c r="N9082" s="211">
        <v>0.34819099996039271</v>
      </c>
      <c r="O9082" s="211">
        <v>0.70168036222024877</v>
      </c>
      <c r="P9082" s="211">
        <v>6.501510460705702E-2</v>
      </c>
      <c r="Q9082" s="211">
        <v>0.10892160940826229</v>
      </c>
      <c r="R9082" s="211">
        <v>0.42592505682120918</v>
      </c>
      <c r="S9082" s="211">
        <v>0.32755711213731153</v>
      </c>
      <c r="T9082" s="211">
        <v>0.52995769261246495</v>
      </c>
      <c r="U9082" s="211">
        <v>0.49208308690140751</v>
      </c>
      <c r="V9082" s="211">
        <v>0.11732488028018791</v>
      </c>
      <c r="W9082" s="211">
        <v>0.5367333022107994</v>
      </c>
      <c r="X9082" s="211">
        <v>0.43546151892887164</v>
      </c>
      <c r="Y9082" s="211">
        <v>0.63151126685743064</v>
      </c>
      <c r="Z9082" s="211">
        <v>0.14452617497529591</v>
      </c>
      <c r="AA9082" s="212">
        <v>0.11470829380991639</v>
      </c>
    </row>
    <row r="9083" spans="1:27" x14ac:dyDescent="0.35">
      <c r="A9083" s="210" t="s">
        <v>9759</v>
      </c>
      <c r="B9083" s="217">
        <v>151.5221093603449</v>
      </c>
      <c r="C9083" s="211">
        <v>4.9751413987353992E-2</v>
      </c>
      <c r="D9083" s="211">
        <v>0.12995556976589362</v>
      </c>
      <c r="E9083" s="211">
        <v>6.9219918296464913E-2</v>
      </c>
      <c r="F9083" s="211">
        <v>9.6342370135870492E-2</v>
      </c>
      <c r="G9083" s="211">
        <v>0.12042029344030478</v>
      </c>
      <c r="H9083" s="211">
        <v>0.11289337461235867</v>
      </c>
      <c r="I9083" s="211">
        <v>0.48018976576329453</v>
      </c>
      <c r="J9083" s="211">
        <v>0.45209341865555958</v>
      </c>
      <c r="K9083" s="211">
        <v>0.63302611652663998</v>
      </c>
      <c r="L9083" s="211">
        <v>0.28163169071976346</v>
      </c>
      <c r="M9083" s="211">
        <v>9.8252214955958955E-2</v>
      </c>
      <c r="N9083" s="211">
        <v>0.4005118645392346</v>
      </c>
      <c r="O9083" s="211">
        <v>0.54984054405415705</v>
      </c>
      <c r="P9083" s="211">
        <v>7.0819577176912382E-2</v>
      </c>
      <c r="Q9083" s="211">
        <v>5.6906143669691794E-2</v>
      </c>
      <c r="R9083" s="211">
        <v>0.43538375148281971</v>
      </c>
      <c r="S9083" s="211">
        <v>0.31448778363343188</v>
      </c>
      <c r="T9083" s="211">
        <v>0.49767268985758273</v>
      </c>
      <c r="U9083" s="211">
        <v>0.45859663653655847</v>
      </c>
      <c r="V9083" s="211">
        <v>0.14134668791463062</v>
      </c>
      <c r="W9083" s="211">
        <v>0.54396636053771186</v>
      </c>
      <c r="X9083" s="211">
        <v>0.27617136198451459</v>
      </c>
      <c r="Y9083" s="211">
        <v>0.73840121134795944</v>
      </c>
      <c r="Z9083" s="211">
        <v>0.14581701326409061</v>
      </c>
      <c r="AA9083" s="212">
        <v>0.12760991521614259</v>
      </c>
    </row>
    <row r="9084" spans="1:27" x14ac:dyDescent="0.35">
      <c r="A9084" s="210" t="s">
        <v>9760</v>
      </c>
      <c r="B9084" s="217">
        <v>128.68548559487991</v>
      </c>
      <c r="C9084" s="211">
        <v>6.2450991732901931E-2</v>
      </c>
      <c r="D9084" s="211">
        <v>0.12168362977627532</v>
      </c>
      <c r="E9084" s="211">
        <v>7.0286180728819814E-2</v>
      </c>
      <c r="F9084" s="211">
        <v>0.1053183932783173</v>
      </c>
      <c r="G9084" s="211">
        <v>0.12180160399813604</v>
      </c>
      <c r="H9084" s="211">
        <v>0.10888920622520022</v>
      </c>
      <c r="I9084" s="211">
        <v>0.5063363370733418</v>
      </c>
      <c r="J9084" s="211">
        <v>0.41906511904570587</v>
      </c>
      <c r="K9084" s="211">
        <v>0.60830047167271883</v>
      </c>
      <c r="L9084" s="211">
        <v>0.27904471672090519</v>
      </c>
      <c r="M9084" s="211">
        <v>9.7755700823005151E-2</v>
      </c>
      <c r="N9084" s="211">
        <v>0.41459019184425283</v>
      </c>
      <c r="O9084" s="211">
        <v>0.72405405964632352</v>
      </c>
      <c r="P9084" s="211">
        <v>7.1582955225190023E-2</v>
      </c>
      <c r="Q9084" s="211">
        <v>4.998302057285E-2</v>
      </c>
      <c r="R9084" s="211">
        <v>0.48621282206075273</v>
      </c>
      <c r="S9084" s="211">
        <v>0.30680411867169277</v>
      </c>
      <c r="T9084" s="211">
        <v>0.5255793442322384</v>
      </c>
      <c r="U9084" s="211">
        <v>0.41153364447189167</v>
      </c>
      <c r="V9084" s="211">
        <v>7.404407416836975E-2</v>
      </c>
      <c r="W9084" s="211">
        <v>0.58918143823776237</v>
      </c>
      <c r="X9084" s="211">
        <v>0.28362980238049756</v>
      </c>
      <c r="Y9084" s="211">
        <v>0.67258167396286939</v>
      </c>
      <c r="Z9084" s="211">
        <v>0.14692958190002003</v>
      </c>
      <c r="AA9084" s="212">
        <v>0.11712571830941426</v>
      </c>
    </row>
    <row r="9085" spans="1:27" x14ac:dyDescent="0.35">
      <c r="A9085" s="210" t="s">
        <v>9761</v>
      </c>
      <c r="B9085" s="217">
        <v>181.77022269053114</v>
      </c>
      <c r="C9085" s="211">
        <v>7.0227782257683433E-2</v>
      </c>
      <c r="D9085" s="211">
        <v>0.12346335425536122</v>
      </c>
      <c r="E9085" s="211">
        <v>7.638956592047591E-2</v>
      </c>
      <c r="F9085" s="211">
        <v>7.7657328130637984E-2</v>
      </c>
      <c r="G9085" s="211">
        <v>0.12079417692346617</v>
      </c>
      <c r="H9085" s="211">
        <v>0.12028190557332807</v>
      </c>
      <c r="I9085" s="211">
        <v>0.49353485849009066</v>
      </c>
      <c r="J9085" s="211">
        <v>0.42080437681423694</v>
      </c>
      <c r="K9085" s="211">
        <v>0.55708072566125177</v>
      </c>
      <c r="L9085" s="211">
        <v>0.27162750317305012</v>
      </c>
      <c r="M9085" s="211">
        <v>9.2679074328837818E-2</v>
      </c>
      <c r="N9085" s="211">
        <v>0.5286845340867925</v>
      </c>
      <c r="O9085" s="211">
        <v>0.7146275770317565</v>
      </c>
      <c r="P9085" s="211">
        <v>6.6910959902265296E-2</v>
      </c>
      <c r="Q9085" s="211">
        <v>5.2220721797411662E-2</v>
      </c>
      <c r="R9085" s="211">
        <v>0.40770647841886659</v>
      </c>
      <c r="S9085" s="211">
        <v>0.38869915426575996</v>
      </c>
      <c r="T9085" s="211">
        <v>0.53773883859473948</v>
      </c>
      <c r="U9085" s="211">
        <v>0.47793505170935879</v>
      </c>
      <c r="V9085" s="211">
        <v>0.178703324756122</v>
      </c>
      <c r="W9085" s="211">
        <v>0.49139407631876614</v>
      </c>
      <c r="X9085" s="211">
        <v>0.31788728419065249</v>
      </c>
      <c r="Y9085" s="211">
        <v>0.7113757928137866</v>
      </c>
      <c r="Z9085" s="211">
        <v>0.14954746939606522</v>
      </c>
      <c r="AA9085" s="212">
        <v>0.11647554219461421</v>
      </c>
    </row>
    <row r="9086" spans="1:27" x14ac:dyDescent="0.35">
      <c r="A9086" s="210" t="s">
        <v>9762</v>
      </c>
      <c r="B9086" s="217">
        <v>136.32456564642874</v>
      </c>
      <c r="C9086" s="211">
        <v>7.3842515848387372E-2</v>
      </c>
      <c r="D9086" s="211">
        <v>0.11957922200041242</v>
      </c>
      <c r="E9086" s="211">
        <v>7.3346189802343378E-2</v>
      </c>
      <c r="F9086" s="211">
        <v>0.11054002996623795</v>
      </c>
      <c r="G9086" s="211">
        <v>0.11903887648301388</v>
      </c>
      <c r="H9086" s="211">
        <v>0.10176737907603779</v>
      </c>
      <c r="I9086" s="211">
        <v>0.51507439059690374</v>
      </c>
      <c r="J9086" s="211">
        <v>0.47434434319928076</v>
      </c>
      <c r="K9086" s="211">
        <v>0.52749023700244102</v>
      </c>
      <c r="L9086" s="211">
        <v>0.27455353068232358</v>
      </c>
      <c r="M9086" s="211">
        <v>0.10560448503646364</v>
      </c>
      <c r="N9086" s="211">
        <v>0.56794568465881534</v>
      </c>
      <c r="O9086" s="211">
        <v>0.7820893199801322</v>
      </c>
      <c r="P9086" s="211">
        <v>6.9042671391262286E-2</v>
      </c>
      <c r="Q9086" s="211">
        <v>6.0133587022370316E-2</v>
      </c>
      <c r="R9086" s="211">
        <v>0.41833352476148966</v>
      </c>
      <c r="S9086" s="211">
        <v>0.42397111043882851</v>
      </c>
      <c r="T9086" s="211">
        <v>0.49248521182448085</v>
      </c>
      <c r="U9086" s="211">
        <v>0.33109681912236583</v>
      </c>
      <c r="V9086" s="211">
        <v>0.13173551232874547</v>
      </c>
      <c r="W9086" s="211">
        <v>0.53153389070186785</v>
      </c>
      <c r="X9086" s="211">
        <v>0.30392703319149672</v>
      </c>
      <c r="Y9086" s="211">
        <v>0.63985566876690514</v>
      </c>
      <c r="Z9086" s="211">
        <v>0.14223176533424586</v>
      </c>
      <c r="AA9086" s="212">
        <v>0.12225694876811838</v>
      </c>
    </row>
    <row r="9087" spans="1:27" x14ac:dyDescent="0.35">
      <c r="A9087" s="210" t="s">
        <v>9763</v>
      </c>
      <c r="B9087" s="217">
        <v>140.76965054025857</v>
      </c>
      <c r="C9087" s="211">
        <v>5.6703721907910544E-2</v>
      </c>
      <c r="D9087" s="211">
        <v>0.12796757873877879</v>
      </c>
      <c r="E9087" s="211">
        <v>7.0718924180670786E-2</v>
      </c>
      <c r="F9087" s="211">
        <v>9.79124807930426E-2</v>
      </c>
      <c r="G9087" s="211">
        <v>0.12110604466162504</v>
      </c>
      <c r="H9087" s="211">
        <v>0.12172327317960474</v>
      </c>
      <c r="I9087" s="211">
        <v>0.48792654015996034</v>
      </c>
      <c r="J9087" s="211">
        <v>0.45486772481825632</v>
      </c>
      <c r="K9087" s="211">
        <v>0.59535368430632407</v>
      </c>
      <c r="L9087" s="211">
        <v>0.26936366982323845</v>
      </c>
      <c r="M9087" s="211">
        <v>9.2321271083796064E-2</v>
      </c>
      <c r="N9087" s="211">
        <v>0.41677473704872164</v>
      </c>
      <c r="O9087" s="211">
        <v>0.77524963439263173</v>
      </c>
      <c r="P9087" s="211">
        <v>6.7357628317229135E-2</v>
      </c>
      <c r="Q9087" s="211">
        <v>0.1495111350338007</v>
      </c>
      <c r="R9087" s="211">
        <v>0.48454697045589717</v>
      </c>
      <c r="S9087" s="211">
        <v>0.36172236263144075</v>
      </c>
      <c r="T9087" s="211">
        <v>0.52853706265904066</v>
      </c>
      <c r="U9087" s="211">
        <v>0.41313179860020854</v>
      </c>
      <c r="V9087" s="211">
        <v>0.12362825541322053</v>
      </c>
      <c r="W9087" s="211">
        <v>0.54204298486777458</v>
      </c>
      <c r="X9087" s="211">
        <v>0.30251015879487936</v>
      </c>
      <c r="Y9087" s="211">
        <v>0.58786322042167094</v>
      </c>
      <c r="Z9087" s="211">
        <v>0.14786338353976936</v>
      </c>
      <c r="AA9087" s="212">
        <v>0.11868556508988075</v>
      </c>
    </row>
    <row r="9088" spans="1:27" x14ac:dyDescent="0.35">
      <c r="A9088" s="210" t="s">
        <v>9764</v>
      </c>
      <c r="B9088" s="217">
        <v>140.4105536304252</v>
      </c>
      <c r="C9088" s="211">
        <v>8.8851836478925278E-2</v>
      </c>
      <c r="D9088" s="211">
        <v>0.12131833840562907</v>
      </c>
      <c r="E9088" s="211">
        <v>7.9042679662301385E-2</v>
      </c>
      <c r="F9088" s="211">
        <v>9.6519458734679014E-2</v>
      </c>
      <c r="G9088" s="211">
        <v>0.11725694026533073</v>
      </c>
      <c r="H9088" s="211">
        <v>0.11907075945286923</v>
      </c>
      <c r="I9088" s="211">
        <v>0.53185201686011507</v>
      </c>
      <c r="J9088" s="211">
        <v>0.48839339294179357</v>
      </c>
      <c r="K9088" s="211">
        <v>0.53451250143429996</v>
      </c>
      <c r="L9088" s="211">
        <v>0.27157015857382688</v>
      </c>
      <c r="M9088" s="211">
        <v>9.8355744523425895E-2</v>
      </c>
      <c r="N9088" s="211">
        <v>0.41410434840071819</v>
      </c>
      <c r="O9088" s="211">
        <v>0.51903621600975414</v>
      </c>
      <c r="P9088" s="211">
        <v>7.1480336446064968E-2</v>
      </c>
      <c r="Q9088" s="211">
        <v>5.1988157796147974E-2</v>
      </c>
      <c r="R9088" s="211">
        <v>0.4046671277130735</v>
      </c>
      <c r="S9088" s="211">
        <v>0.36590614611376882</v>
      </c>
      <c r="T9088" s="211">
        <v>0.53319074136291034</v>
      </c>
      <c r="U9088" s="211">
        <v>0.39572865623323539</v>
      </c>
      <c r="V9088" s="211">
        <v>0.14161838367293295</v>
      </c>
      <c r="W9088" s="211">
        <v>0.63143053582969633</v>
      </c>
      <c r="X9088" s="211">
        <v>0.32967392284597585</v>
      </c>
      <c r="Y9088" s="211">
        <v>0.57917828772074864</v>
      </c>
      <c r="Z9088" s="211">
        <v>0.14531713377083316</v>
      </c>
      <c r="AA9088" s="212">
        <v>0.11836979414642902</v>
      </c>
    </row>
    <row r="9089" spans="1:27" x14ac:dyDescent="0.35">
      <c r="A9089" s="210" t="s">
        <v>9765</v>
      </c>
      <c r="B9089" s="217">
        <v>145.20654836614131</v>
      </c>
      <c r="C9089" s="211">
        <v>7.211722616367211E-2</v>
      </c>
      <c r="D9089" s="211">
        <v>0.11994991629216745</v>
      </c>
      <c r="E9089" s="211">
        <v>6.845603547202142E-2</v>
      </c>
      <c r="F9089" s="211">
        <v>8.4852188584400995E-2</v>
      </c>
      <c r="G9089" s="211">
        <v>0.12280592977789795</v>
      </c>
      <c r="H9089" s="211">
        <v>0.12164601266850932</v>
      </c>
      <c r="I9089" s="211">
        <v>0.46169273440240449</v>
      </c>
      <c r="J9089" s="211">
        <v>0.46724849556576303</v>
      </c>
      <c r="K9089" s="211">
        <v>0.60085443761682089</v>
      </c>
      <c r="L9089" s="211">
        <v>0.27299728216621483</v>
      </c>
      <c r="M9089" s="211">
        <v>8.6369022003624896E-2</v>
      </c>
      <c r="N9089" s="211">
        <v>0.47520279364452878</v>
      </c>
      <c r="O9089" s="211">
        <v>0.77283517598085827</v>
      </c>
      <c r="P9089" s="211">
        <v>7.3921948498525639E-2</v>
      </c>
      <c r="Q9089" s="211">
        <v>0.12068103480752</v>
      </c>
      <c r="R9089" s="211">
        <v>0.44636078986584754</v>
      </c>
      <c r="S9089" s="211">
        <v>0.3498629596481122</v>
      </c>
      <c r="T9089" s="211">
        <v>0.48934509280381022</v>
      </c>
      <c r="U9089" s="211">
        <v>0.50460066965785655</v>
      </c>
      <c r="V9089" s="211">
        <v>7.49679396071673E-2</v>
      </c>
      <c r="W9089" s="211">
        <v>0.53642451198342489</v>
      </c>
      <c r="X9089" s="211">
        <v>0.27726174681368243</v>
      </c>
      <c r="Y9089" s="211">
        <v>0.75382574729987184</v>
      </c>
      <c r="Z9089" s="211">
        <v>0.13634134071006096</v>
      </c>
      <c r="AA9089" s="212">
        <v>0.11771378799620622</v>
      </c>
    </row>
    <row r="9090" spans="1:27" x14ac:dyDescent="0.35">
      <c r="A9090" s="210" t="s">
        <v>9766</v>
      </c>
      <c r="B9090" s="217">
        <v>124.67219101353102</v>
      </c>
      <c r="C9090" s="211">
        <v>6.9933774021527464E-2</v>
      </c>
      <c r="D9090" s="211">
        <v>0.11913428919520547</v>
      </c>
      <c r="E9090" s="211">
        <v>7.767995751127417E-2</v>
      </c>
      <c r="F9090" s="211">
        <v>8.6669118830235523E-2</v>
      </c>
      <c r="G9090" s="211">
        <v>0.12174265601249161</v>
      </c>
      <c r="H9090" s="211">
        <v>0.11255959405160856</v>
      </c>
      <c r="I9090" s="211">
        <v>0.51532728958094043</v>
      </c>
      <c r="J9090" s="211">
        <v>0.41666901706201132</v>
      </c>
      <c r="K9090" s="211">
        <v>0.56513516817158427</v>
      </c>
      <c r="L9090" s="211">
        <v>0.27545418275904443</v>
      </c>
      <c r="M9090" s="211">
        <v>0.10283328474228617</v>
      </c>
      <c r="N9090" s="211">
        <v>0.3906353608483788</v>
      </c>
      <c r="O9090" s="211">
        <v>0.64540388232380963</v>
      </c>
      <c r="P9090" s="211">
        <v>6.9799195187038254E-2</v>
      </c>
      <c r="Q9090" s="211">
        <v>7.888017391443522E-2</v>
      </c>
      <c r="R9090" s="211">
        <v>0.38980297133444997</v>
      </c>
      <c r="S9090" s="211">
        <v>0.29263214237578433</v>
      </c>
      <c r="T9090" s="211">
        <v>0.59855243618352794</v>
      </c>
      <c r="U9090" s="211">
        <v>0.48307760191585258</v>
      </c>
      <c r="V9090" s="211">
        <v>5.2238515085516073E-2</v>
      </c>
      <c r="W9090" s="211">
        <v>0.5810477483221349</v>
      </c>
      <c r="X9090" s="211">
        <v>0.34894354021983054</v>
      </c>
      <c r="Y9090" s="211">
        <v>0.58576008279007841</v>
      </c>
      <c r="Z9090" s="211">
        <v>0.14979488249738926</v>
      </c>
      <c r="AA9090" s="212">
        <v>0.11248862513937227</v>
      </c>
    </row>
    <row r="9091" spans="1:27" x14ac:dyDescent="0.35">
      <c r="A9091" s="210" t="s">
        <v>9767</v>
      </c>
      <c r="B9091" s="217">
        <v>168.60564155278684</v>
      </c>
      <c r="C9091" s="211">
        <v>5.6908318968207326E-2</v>
      </c>
      <c r="D9091" s="211">
        <v>0.12418889431510399</v>
      </c>
      <c r="E9091" s="211">
        <v>8.0111803118517871E-2</v>
      </c>
      <c r="F9091" s="211">
        <v>8.8336909285665247E-2</v>
      </c>
      <c r="G9091" s="211">
        <v>0.11324948574656013</v>
      </c>
      <c r="H9091" s="211">
        <v>0.10739262143385246</v>
      </c>
      <c r="I9091" s="211">
        <v>0.50595027549672666</v>
      </c>
      <c r="J9091" s="211">
        <v>0.46214198557692909</v>
      </c>
      <c r="K9091" s="211">
        <v>0.62520402734771396</v>
      </c>
      <c r="L9091" s="211">
        <v>0.27430300318425527</v>
      </c>
      <c r="M9091" s="211">
        <v>9.4425429519871248E-2</v>
      </c>
      <c r="N9091" s="211">
        <v>0.45649236924369607</v>
      </c>
      <c r="O9091" s="211">
        <v>0.73996395792983061</v>
      </c>
      <c r="P9091" s="211">
        <v>7.1683053641803399E-2</v>
      </c>
      <c r="Q9091" s="211">
        <v>9.1310264423747872E-2</v>
      </c>
      <c r="R9091" s="211">
        <v>0.39822346243039103</v>
      </c>
      <c r="S9091" s="211">
        <v>0.34439772095556481</v>
      </c>
      <c r="T9091" s="211">
        <v>0.52998934182577817</v>
      </c>
      <c r="U9091" s="211">
        <v>0.37380578687346017</v>
      </c>
      <c r="V9091" s="211">
        <v>0.1734333676383967</v>
      </c>
      <c r="W9091" s="211">
        <v>0.51056985152820522</v>
      </c>
      <c r="X9091" s="211">
        <v>0.42610212186571994</v>
      </c>
      <c r="Y9091" s="211">
        <v>0.61078790401823957</v>
      </c>
      <c r="Z9091" s="211">
        <v>0.14655636395197291</v>
      </c>
      <c r="AA9091" s="212">
        <v>0.11800647361210782</v>
      </c>
    </row>
    <row r="9092" spans="1:27" x14ac:dyDescent="0.35">
      <c r="A9092" s="210" t="s">
        <v>9768</v>
      </c>
      <c r="B9092" s="217">
        <v>143.38298617071001</v>
      </c>
      <c r="C9092" s="211">
        <v>6.241066233149456E-2</v>
      </c>
      <c r="D9092" s="211">
        <v>0.12630810544634752</v>
      </c>
      <c r="E9092" s="211">
        <v>7.0033270040018178E-2</v>
      </c>
      <c r="F9092" s="211">
        <v>0.10588354100787985</v>
      </c>
      <c r="G9092" s="211">
        <v>0.12608806287186294</v>
      </c>
      <c r="H9092" s="211">
        <v>0.1118741627810028</v>
      </c>
      <c r="I9092" s="211">
        <v>0.50311613249750708</v>
      </c>
      <c r="J9092" s="211">
        <v>0.43559858273961582</v>
      </c>
      <c r="K9092" s="211">
        <v>0.63102256580708183</v>
      </c>
      <c r="L9092" s="211">
        <v>0.27537470961776095</v>
      </c>
      <c r="M9092" s="211">
        <v>0.11278516751505713</v>
      </c>
      <c r="N9092" s="211">
        <v>0.50059474828765382</v>
      </c>
      <c r="O9092" s="211">
        <v>0.60028419225203711</v>
      </c>
      <c r="P9092" s="211">
        <v>6.9974652340695748E-2</v>
      </c>
      <c r="Q9092" s="211">
        <v>5.3624804994467618E-2</v>
      </c>
      <c r="R9092" s="211">
        <v>0.45744426645865183</v>
      </c>
      <c r="S9092" s="211">
        <v>0.369242705733624</v>
      </c>
      <c r="T9092" s="211">
        <v>0.58092396774021893</v>
      </c>
      <c r="U9092" s="211">
        <v>0.42066589713007663</v>
      </c>
      <c r="V9092" s="211">
        <v>0.10240016151706841</v>
      </c>
      <c r="W9092" s="211">
        <v>0.52673782548944503</v>
      </c>
      <c r="X9092" s="211">
        <v>0.31272459816396891</v>
      </c>
      <c r="Y9092" s="211">
        <v>0.60707067519337676</v>
      </c>
      <c r="Z9092" s="211">
        <v>0.14889930818359295</v>
      </c>
      <c r="AA9092" s="212">
        <v>0.11969837433692837</v>
      </c>
    </row>
    <row r="9093" spans="1:27" x14ac:dyDescent="0.35">
      <c r="A9093" s="210" t="s">
        <v>9769</v>
      </c>
      <c r="B9093" s="217">
        <v>152.752580664205</v>
      </c>
      <c r="C9093" s="211">
        <v>5.6574753939554932E-2</v>
      </c>
      <c r="D9093" s="211">
        <v>0.12677073796016541</v>
      </c>
      <c r="E9093" s="211">
        <v>8.2638101383298745E-2</v>
      </c>
      <c r="F9093" s="211">
        <v>0.10941781198476921</v>
      </c>
      <c r="G9093" s="211">
        <v>0.11573660629123017</v>
      </c>
      <c r="H9093" s="211">
        <v>0.11437949554451834</v>
      </c>
      <c r="I9093" s="211">
        <v>0.42967260000617974</v>
      </c>
      <c r="J9093" s="211">
        <v>0.48348740789475553</v>
      </c>
      <c r="K9093" s="211">
        <v>0.59126161707783909</v>
      </c>
      <c r="L9093" s="211">
        <v>0.27010841370800542</v>
      </c>
      <c r="M9093" s="211">
        <v>8.2992065349979008E-2</v>
      </c>
      <c r="N9093" s="211">
        <v>0.49420911252175964</v>
      </c>
      <c r="O9093" s="211">
        <v>0.74982235119181417</v>
      </c>
      <c r="P9093" s="211">
        <v>6.6991873406766142E-2</v>
      </c>
      <c r="Q9093" s="211">
        <v>5.268908274254594E-2</v>
      </c>
      <c r="R9093" s="211">
        <v>0.41376090132636056</v>
      </c>
      <c r="S9093" s="211">
        <v>0.30485408874905684</v>
      </c>
      <c r="T9093" s="211">
        <v>0.56594525243589633</v>
      </c>
      <c r="U9093" s="211">
        <v>0.38671078930999903</v>
      </c>
      <c r="V9093" s="211">
        <v>0.15827479602991817</v>
      </c>
      <c r="W9093" s="211">
        <v>0.59382768545445686</v>
      </c>
      <c r="X9093" s="211">
        <v>0.3101391351456142</v>
      </c>
      <c r="Y9093" s="211">
        <v>0.64231546492352898</v>
      </c>
      <c r="Z9093" s="211">
        <v>0.14603584346912396</v>
      </c>
      <c r="AA9093" s="212">
        <v>0.11804382977424457</v>
      </c>
    </row>
    <row r="9094" spans="1:27" x14ac:dyDescent="0.35">
      <c r="A9094" s="210" t="s">
        <v>9770</v>
      </c>
      <c r="B9094" s="217">
        <v>170.08032600611543</v>
      </c>
      <c r="C9094" s="211">
        <v>5.6889493320099835E-2</v>
      </c>
      <c r="D9094" s="211">
        <v>0.12413116847795699</v>
      </c>
      <c r="E9094" s="211">
        <v>6.746609632545976E-2</v>
      </c>
      <c r="F9094" s="211">
        <v>9.5547726980882763E-2</v>
      </c>
      <c r="G9094" s="211">
        <v>0.11466690983197249</v>
      </c>
      <c r="H9094" s="211">
        <v>0.11653576364625375</v>
      </c>
      <c r="I9094" s="211">
        <v>0.45436567453989968</v>
      </c>
      <c r="J9094" s="211">
        <v>0.45282268461640734</v>
      </c>
      <c r="K9094" s="211">
        <v>0.63225805540340252</v>
      </c>
      <c r="L9094" s="211">
        <v>0.28090551397801</v>
      </c>
      <c r="M9094" s="211">
        <v>0.10002208546946804</v>
      </c>
      <c r="N9094" s="211">
        <v>0.40779817179026689</v>
      </c>
      <c r="O9094" s="211">
        <v>0.69417318490715152</v>
      </c>
      <c r="P9094" s="211">
        <v>6.8711309928738348E-2</v>
      </c>
      <c r="Q9094" s="211">
        <v>9.9834604627715109E-2</v>
      </c>
      <c r="R9094" s="211">
        <v>0.44172845842165265</v>
      </c>
      <c r="S9094" s="211">
        <v>0.32483500472088522</v>
      </c>
      <c r="T9094" s="211">
        <v>0.5654716378321728</v>
      </c>
      <c r="U9094" s="211">
        <v>0.45280256093215271</v>
      </c>
      <c r="V9094" s="211">
        <v>0.13287654977878535</v>
      </c>
      <c r="W9094" s="211">
        <v>0.54647997452874852</v>
      </c>
      <c r="X9094" s="211">
        <v>0.28779963731803365</v>
      </c>
      <c r="Y9094" s="211">
        <v>0.75657869264238231</v>
      </c>
      <c r="Z9094" s="211">
        <v>0.1471013025678779</v>
      </c>
      <c r="AA9094" s="212">
        <v>0.11718947788896865</v>
      </c>
    </row>
    <row r="9095" spans="1:27" x14ac:dyDescent="0.35">
      <c r="A9095" s="210" t="s">
        <v>9771</v>
      </c>
      <c r="B9095" s="217">
        <v>128.51287187436714</v>
      </c>
      <c r="C9095" s="211">
        <v>7.2610198680384763E-2</v>
      </c>
      <c r="D9095" s="211">
        <v>0.12923039366382774</v>
      </c>
      <c r="E9095" s="211">
        <v>7.1727364040626615E-2</v>
      </c>
      <c r="F9095" s="211">
        <v>9.3946207195725398E-2</v>
      </c>
      <c r="G9095" s="211">
        <v>0.12047541681592662</v>
      </c>
      <c r="H9095" s="211">
        <v>0.10807584191479053</v>
      </c>
      <c r="I9095" s="211">
        <v>0.51887451647667504</v>
      </c>
      <c r="J9095" s="211">
        <v>0.39937564566744671</v>
      </c>
      <c r="K9095" s="211">
        <v>0.5428806866548177</v>
      </c>
      <c r="L9095" s="211">
        <v>0.28161696964669225</v>
      </c>
      <c r="M9095" s="211">
        <v>0.10231070351149003</v>
      </c>
      <c r="N9095" s="211">
        <v>0.40335076851918428</v>
      </c>
      <c r="O9095" s="211">
        <v>0.7063626142580004</v>
      </c>
      <c r="P9095" s="211">
        <v>7.1341475483554892E-2</v>
      </c>
      <c r="Q9095" s="211">
        <v>0.10020189715317386</v>
      </c>
      <c r="R9095" s="211">
        <v>0.43805420292029174</v>
      </c>
      <c r="S9095" s="211">
        <v>0.38913606147326274</v>
      </c>
      <c r="T9095" s="211">
        <v>0.57706880848680842</v>
      </c>
      <c r="U9095" s="211">
        <v>0.4546330757577044</v>
      </c>
      <c r="V9095" s="211">
        <v>7.3038421007706134E-2</v>
      </c>
      <c r="W9095" s="211">
        <v>0.59532006726653841</v>
      </c>
      <c r="X9095" s="211">
        <v>0.29899751213377379</v>
      </c>
      <c r="Y9095" s="211">
        <v>0.59292988486694398</v>
      </c>
      <c r="Z9095" s="211">
        <v>0.14918639150422169</v>
      </c>
      <c r="AA9095" s="212">
        <v>0.11845652859724531</v>
      </c>
    </row>
    <row r="9096" spans="1:27" x14ac:dyDescent="0.35">
      <c r="A9096" s="210" t="s">
        <v>9772</v>
      </c>
      <c r="B9096" s="217">
        <v>148.31850352103356</v>
      </c>
      <c r="C9096" s="211">
        <v>6.1809301064217434E-2</v>
      </c>
      <c r="D9096" s="211">
        <v>0.11975313806308689</v>
      </c>
      <c r="E9096" s="211">
        <v>7.7111035321430835E-2</v>
      </c>
      <c r="F9096" s="211">
        <v>7.9142987506991613E-2</v>
      </c>
      <c r="G9096" s="211">
        <v>0.11867597608758644</v>
      </c>
      <c r="H9096" s="211">
        <v>0.1225136915176455</v>
      </c>
      <c r="I9096" s="211">
        <v>0.44907231476388787</v>
      </c>
      <c r="J9096" s="211">
        <v>0.47761596859010386</v>
      </c>
      <c r="K9096" s="211">
        <v>0.64702550093676559</v>
      </c>
      <c r="L9096" s="211">
        <v>0.27849434748642143</v>
      </c>
      <c r="M9096" s="211">
        <v>9.966988559260101E-2</v>
      </c>
      <c r="N9096" s="211">
        <v>0.46650131275499873</v>
      </c>
      <c r="O9096" s="211">
        <v>0.67421189540415205</v>
      </c>
      <c r="P9096" s="211">
        <v>6.8486080988129319E-2</v>
      </c>
      <c r="Q9096" s="211">
        <v>0.13875803715553489</v>
      </c>
      <c r="R9096" s="211">
        <v>0.35901135140930918</v>
      </c>
      <c r="S9096" s="211">
        <v>0.33461100074755568</v>
      </c>
      <c r="T9096" s="211">
        <v>0.60191487495804941</v>
      </c>
      <c r="U9096" s="211">
        <v>0.51525809236989462</v>
      </c>
      <c r="V9096" s="211">
        <v>9.4333827494082631E-2</v>
      </c>
      <c r="W9096" s="211">
        <v>0.6282673562103962</v>
      </c>
      <c r="X9096" s="211">
        <v>0.42447042629885429</v>
      </c>
      <c r="Y9096" s="211">
        <v>0.55905317023730861</v>
      </c>
      <c r="Z9096" s="211">
        <v>0.14620229150788819</v>
      </c>
      <c r="AA9096" s="212">
        <v>0.11838032203595798</v>
      </c>
    </row>
    <row r="9097" spans="1:27" x14ac:dyDescent="0.35">
      <c r="A9097" s="210" t="s">
        <v>9773</v>
      </c>
      <c r="B9097" s="217">
        <v>125.80034106286035</v>
      </c>
      <c r="C9097" s="211">
        <v>5.903520913290615E-2</v>
      </c>
      <c r="D9097" s="211">
        <v>0.1191673531567615</v>
      </c>
      <c r="E9097" s="211">
        <v>7.5987434426467396E-2</v>
      </c>
      <c r="F9097" s="211">
        <v>0.10538369299676323</v>
      </c>
      <c r="G9097" s="211">
        <v>0.12402820173628937</v>
      </c>
      <c r="H9097" s="211">
        <v>0.12575700381953972</v>
      </c>
      <c r="I9097" s="211">
        <v>0.47137402770835168</v>
      </c>
      <c r="J9097" s="211">
        <v>0.43837524099846725</v>
      </c>
      <c r="K9097" s="211">
        <v>0.62735398176911139</v>
      </c>
      <c r="L9097" s="211">
        <v>0.28163447177414824</v>
      </c>
      <c r="M9097" s="211">
        <v>9.0523517101921969E-2</v>
      </c>
      <c r="N9097" s="211">
        <v>0.49314423320979495</v>
      </c>
      <c r="O9097" s="211">
        <v>0.77179938546237237</v>
      </c>
      <c r="P9097" s="211">
        <v>7.401699404052911E-2</v>
      </c>
      <c r="Q9097" s="211">
        <v>4.4034070062252399E-2</v>
      </c>
      <c r="R9097" s="211">
        <v>0.47622452344074273</v>
      </c>
      <c r="S9097" s="211">
        <v>0.38131064695846795</v>
      </c>
      <c r="T9097" s="211">
        <v>0.58536719001882187</v>
      </c>
      <c r="U9097" s="211">
        <v>0.40435238175562305</v>
      </c>
      <c r="V9097" s="211">
        <v>6.7841514281926502E-2</v>
      </c>
      <c r="W9097" s="211">
        <v>0.62728397044117679</v>
      </c>
      <c r="X9097" s="211">
        <v>0.32547589507317837</v>
      </c>
      <c r="Y9097" s="211">
        <v>0.6509076339210349</v>
      </c>
      <c r="Z9097" s="211">
        <v>0.14730540514248228</v>
      </c>
      <c r="AA9097" s="212">
        <v>0.12458945607966992</v>
      </c>
    </row>
    <row r="9098" spans="1:27" x14ac:dyDescent="0.35">
      <c r="A9098" s="210" t="s">
        <v>9774</v>
      </c>
      <c r="B9098" s="217">
        <v>150.49721497607456</v>
      </c>
      <c r="C9098" s="211">
        <v>5.0498279006689351E-2</v>
      </c>
      <c r="D9098" s="211">
        <v>0.11622067760144228</v>
      </c>
      <c r="E9098" s="211">
        <v>7.2973899075789508E-2</v>
      </c>
      <c r="F9098" s="211">
        <v>9.0247013521875044E-2</v>
      </c>
      <c r="G9098" s="211">
        <v>0.11700031652632877</v>
      </c>
      <c r="H9098" s="211">
        <v>0.11652834291062238</v>
      </c>
      <c r="I9098" s="211">
        <v>0.51957676304459488</v>
      </c>
      <c r="J9098" s="211">
        <v>0.39753912162041749</v>
      </c>
      <c r="K9098" s="211">
        <v>0.54048071063780934</v>
      </c>
      <c r="L9098" s="211">
        <v>0.26921486866244559</v>
      </c>
      <c r="M9098" s="211">
        <v>9.8620035200760958E-2</v>
      </c>
      <c r="N9098" s="211">
        <v>0.48316518928715169</v>
      </c>
      <c r="O9098" s="211">
        <v>0.65468300518434019</v>
      </c>
      <c r="P9098" s="211">
        <v>7.257919772187002E-2</v>
      </c>
      <c r="Q9098" s="211">
        <v>6.197400027696541E-2</v>
      </c>
      <c r="R9098" s="211">
        <v>0.477150277425611</v>
      </c>
      <c r="S9098" s="211">
        <v>0.31848546230605113</v>
      </c>
      <c r="T9098" s="211">
        <v>0.51220424399554554</v>
      </c>
      <c r="U9098" s="211">
        <v>0.4231541885074539</v>
      </c>
      <c r="V9098" s="211">
        <v>0.1311365925639805</v>
      </c>
      <c r="W9098" s="211">
        <v>0.56455726868080558</v>
      </c>
      <c r="X9098" s="211">
        <v>0.30760968307776865</v>
      </c>
      <c r="Y9098" s="211">
        <v>0.65263582714264778</v>
      </c>
      <c r="Z9098" s="211">
        <v>0.14410492369330177</v>
      </c>
      <c r="AA9098" s="212">
        <v>0.11811584716559019</v>
      </c>
    </row>
    <row r="9099" spans="1:27" x14ac:dyDescent="0.35">
      <c r="A9099" s="210" t="s">
        <v>9775</v>
      </c>
      <c r="B9099" s="217">
        <v>114.94027343208433</v>
      </c>
      <c r="C9099" s="211">
        <v>6.1556691361158544E-2</v>
      </c>
      <c r="D9099" s="211">
        <v>0.130675308493618</v>
      </c>
      <c r="E9099" s="211">
        <v>7.0859490535061659E-2</v>
      </c>
      <c r="F9099" s="211">
        <v>0.11068655042306706</v>
      </c>
      <c r="G9099" s="211">
        <v>0.1225972205579127</v>
      </c>
      <c r="H9099" s="211">
        <v>0.10501587364732089</v>
      </c>
      <c r="I9099" s="211">
        <v>0.42188174659349631</v>
      </c>
      <c r="J9099" s="211">
        <v>0.47754267259046512</v>
      </c>
      <c r="K9099" s="211">
        <v>0.61521779039587388</v>
      </c>
      <c r="L9099" s="211">
        <v>0.27323861883113471</v>
      </c>
      <c r="M9099" s="211">
        <v>9.5850874954934773E-2</v>
      </c>
      <c r="N9099" s="211">
        <v>0.35239309232755678</v>
      </c>
      <c r="O9099" s="211">
        <v>0.74966072067724165</v>
      </c>
      <c r="P9099" s="211">
        <v>7.1841214951432752E-2</v>
      </c>
      <c r="Q9099" s="211">
        <v>6.9397826727541065E-2</v>
      </c>
      <c r="R9099" s="211">
        <v>0.48851353075752835</v>
      </c>
      <c r="S9099" s="211">
        <v>0.3955078647340185</v>
      </c>
      <c r="T9099" s="211">
        <v>0.56287433247052843</v>
      </c>
      <c r="U9099" s="211">
        <v>0.38434702085708539</v>
      </c>
      <c r="V9099" s="211">
        <v>6.4938933608084559E-2</v>
      </c>
      <c r="W9099" s="211">
        <v>0.46398112002937081</v>
      </c>
      <c r="X9099" s="211">
        <v>0.33933603427627257</v>
      </c>
      <c r="Y9099" s="211">
        <v>0.59681345767421445</v>
      </c>
      <c r="Z9099" s="211">
        <v>0.14428424576849774</v>
      </c>
      <c r="AA9099" s="212">
        <v>0.12108011708294841</v>
      </c>
    </row>
    <row r="9100" spans="1:27" x14ac:dyDescent="0.35">
      <c r="A9100" s="210" t="s">
        <v>9776</v>
      </c>
      <c r="B9100" s="217">
        <v>140.53437059572713</v>
      </c>
      <c r="C9100" s="211">
        <v>5.7824184715827891E-2</v>
      </c>
      <c r="D9100" s="211">
        <v>0.12084348323776856</v>
      </c>
      <c r="E9100" s="211">
        <v>7.7116942708061992E-2</v>
      </c>
      <c r="F9100" s="211">
        <v>9.997067804644072E-2</v>
      </c>
      <c r="G9100" s="211">
        <v>0.12264890882976866</v>
      </c>
      <c r="H9100" s="211">
        <v>0.12098387571985264</v>
      </c>
      <c r="I9100" s="211">
        <v>0.51464832837775176</v>
      </c>
      <c r="J9100" s="211">
        <v>0.44789468853105574</v>
      </c>
      <c r="K9100" s="211">
        <v>0.59930763681823174</v>
      </c>
      <c r="L9100" s="211">
        <v>0.28249298075063589</v>
      </c>
      <c r="M9100" s="211">
        <v>8.9310737583024477E-2</v>
      </c>
      <c r="N9100" s="211">
        <v>0.33394771558034264</v>
      </c>
      <c r="O9100" s="211">
        <v>0.64031144978975008</v>
      </c>
      <c r="P9100" s="211">
        <v>7.0144698102610953E-2</v>
      </c>
      <c r="Q9100" s="211">
        <v>7.9482924322254914E-2</v>
      </c>
      <c r="R9100" s="211">
        <v>0.47286606446859936</v>
      </c>
      <c r="S9100" s="211">
        <v>0.37722022223134777</v>
      </c>
      <c r="T9100" s="211">
        <v>0.53962318815715138</v>
      </c>
      <c r="U9100" s="211">
        <v>0.49337938211315285</v>
      </c>
      <c r="V9100" s="211">
        <v>0.1039640688544055</v>
      </c>
      <c r="W9100" s="211">
        <v>0.55693182332697144</v>
      </c>
      <c r="X9100" s="211">
        <v>0.30266807772837506</v>
      </c>
      <c r="Y9100" s="211">
        <v>0.72460520038649279</v>
      </c>
      <c r="Z9100" s="211">
        <v>0.14262074856652762</v>
      </c>
      <c r="AA9100" s="212">
        <v>0.12150018356358247</v>
      </c>
    </row>
    <row r="9101" spans="1:27" x14ac:dyDescent="0.35">
      <c r="A9101" s="210" t="s">
        <v>9777</v>
      </c>
      <c r="B9101" s="217">
        <v>134.14800506376824</v>
      </c>
      <c r="C9101" s="211">
        <v>8.4847359174481385E-2</v>
      </c>
      <c r="D9101" s="211">
        <v>0.12442560286360173</v>
      </c>
      <c r="E9101" s="211">
        <v>7.3801668106071014E-2</v>
      </c>
      <c r="F9101" s="211">
        <v>9.3535509510754344E-2</v>
      </c>
      <c r="G9101" s="211">
        <v>0.1155085350090574</v>
      </c>
      <c r="H9101" s="211">
        <v>0.11692216443269091</v>
      </c>
      <c r="I9101" s="211">
        <v>0.49927524679178159</v>
      </c>
      <c r="J9101" s="211">
        <v>0.4286883702113693</v>
      </c>
      <c r="K9101" s="211">
        <v>0.63921919443562158</v>
      </c>
      <c r="L9101" s="211">
        <v>0.27673995955887104</v>
      </c>
      <c r="M9101" s="211">
        <v>8.6478721051105559E-2</v>
      </c>
      <c r="N9101" s="211">
        <v>0.42043386644538838</v>
      </c>
      <c r="O9101" s="211">
        <v>0.68066042166850471</v>
      </c>
      <c r="P9101" s="211">
        <v>7.0516291661747901E-2</v>
      </c>
      <c r="Q9101" s="211">
        <v>4.4649912635111748E-2</v>
      </c>
      <c r="R9101" s="211">
        <v>0.46471320179742903</v>
      </c>
      <c r="S9101" s="211">
        <v>0.42662372847273733</v>
      </c>
      <c r="T9101" s="211">
        <v>0.52343100185314007</v>
      </c>
      <c r="U9101" s="211">
        <v>0.37883031572069381</v>
      </c>
      <c r="V9101" s="211">
        <v>8.5809861919078009E-2</v>
      </c>
      <c r="W9101" s="211">
        <v>0.47341188377078564</v>
      </c>
      <c r="X9101" s="211">
        <v>0.30794077286372112</v>
      </c>
      <c r="Y9101" s="211">
        <v>0.69800524874850656</v>
      </c>
      <c r="Z9101" s="211">
        <v>0.14835985717268874</v>
      </c>
      <c r="AA9101" s="212">
        <v>0.11464769283150407</v>
      </c>
    </row>
    <row r="9102" spans="1:27" x14ac:dyDescent="0.35">
      <c r="A9102" s="210" t="s">
        <v>9778</v>
      </c>
      <c r="B9102" s="217">
        <v>137.92372034742863</v>
      </c>
      <c r="C9102" s="211">
        <v>8.4285610904281272E-2</v>
      </c>
      <c r="D9102" s="211">
        <v>0.11912224620256544</v>
      </c>
      <c r="E9102" s="211">
        <v>7.2071681071328123E-2</v>
      </c>
      <c r="F9102" s="211">
        <v>0.12047105064089636</v>
      </c>
      <c r="G9102" s="211">
        <v>0.12115051386080439</v>
      </c>
      <c r="H9102" s="211">
        <v>0.11810174757562848</v>
      </c>
      <c r="I9102" s="211">
        <v>0.52019625907281364</v>
      </c>
      <c r="J9102" s="211">
        <v>0.41511763537020901</v>
      </c>
      <c r="K9102" s="211">
        <v>0.61012379683403928</v>
      </c>
      <c r="L9102" s="211">
        <v>0.27583537703926669</v>
      </c>
      <c r="M9102" s="211">
        <v>9.3078542370334458E-2</v>
      </c>
      <c r="N9102" s="211">
        <v>0.39801910387255074</v>
      </c>
      <c r="O9102" s="211">
        <v>0.70056422525839512</v>
      </c>
      <c r="P9102" s="211">
        <v>6.9752735342231031E-2</v>
      </c>
      <c r="Q9102" s="211">
        <v>6.7863801758072842E-2</v>
      </c>
      <c r="R9102" s="211">
        <v>0.45165439689841247</v>
      </c>
      <c r="S9102" s="211">
        <v>0.4091459867554243</v>
      </c>
      <c r="T9102" s="211">
        <v>0.48303252533340724</v>
      </c>
      <c r="U9102" s="211">
        <v>0.4529995349335818</v>
      </c>
      <c r="V9102" s="211">
        <v>7.2266819658542397E-2</v>
      </c>
      <c r="W9102" s="211">
        <v>0.61049974376797378</v>
      </c>
      <c r="X9102" s="211">
        <v>0.37895394660298942</v>
      </c>
      <c r="Y9102" s="211">
        <v>0.71455939624662368</v>
      </c>
      <c r="Z9102" s="211">
        <v>0.14744745894415612</v>
      </c>
      <c r="AA9102" s="212">
        <v>0.11229838961524687</v>
      </c>
    </row>
    <row r="9103" spans="1:27" x14ac:dyDescent="0.35">
      <c r="A9103" s="210" t="s">
        <v>9779</v>
      </c>
      <c r="B9103" s="217">
        <v>119.66791558834939</v>
      </c>
      <c r="C9103" s="211">
        <v>8.8171405249659579E-2</v>
      </c>
      <c r="D9103" s="211">
        <v>0.12812871177614166</v>
      </c>
      <c r="E9103" s="211">
        <v>7.9915469795176483E-2</v>
      </c>
      <c r="F9103" s="211">
        <v>9.5157850712658767E-2</v>
      </c>
      <c r="G9103" s="211">
        <v>0.11722896325540548</v>
      </c>
      <c r="H9103" s="211">
        <v>0.12261653830190178</v>
      </c>
      <c r="I9103" s="211">
        <v>0.44615699989967611</v>
      </c>
      <c r="J9103" s="211">
        <v>0.43980223488265402</v>
      </c>
      <c r="K9103" s="211">
        <v>0.63870627402575153</v>
      </c>
      <c r="L9103" s="211">
        <v>0.27281581634790775</v>
      </c>
      <c r="M9103" s="211">
        <v>8.8739382109514695E-2</v>
      </c>
      <c r="N9103" s="211">
        <v>0.4146505342914435</v>
      </c>
      <c r="O9103" s="211">
        <v>0.67575472317424201</v>
      </c>
      <c r="P9103" s="211">
        <v>6.323537788538218E-2</v>
      </c>
      <c r="Q9103" s="211">
        <v>6.1277443367301829E-2</v>
      </c>
      <c r="R9103" s="211">
        <v>0.45501078068149681</v>
      </c>
      <c r="S9103" s="211">
        <v>0.35470261019438148</v>
      </c>
      <c r="T9103" s="211">
        <v>0.57737062823859808</v>
      </c>
      <c r="U9103" s="211">
        <v>0.36720897899984639</v>
      </c>
      <c r="V9103" s="211">
        <v>7.7014803416745103E-2</v>
      </c>
      <c r="W9103" s="211">
        <v>0.57104429565985448</v>
      </c>
      <c r="X9103" s="211">
        <v>0.31745674894513332</v>
      </c>
      <c r="Y9103" s="211">
        <v>0.76135650153042556</v>
      </c>
      <c r="Z9103" s="211">
        <v>0.14746249819002985</v>
      </c>
      <c r="AA9103" s="212">
        <v>0.12205715992635612</v>
      </c>
    </row>
    <row r="9104" spans="1:27" x14ac:dyDescent="0.35">
      <c r="A9104" s="210" t="s">
        <v>9780</v>
      </c>
      <c r="B9104" s="217">
        <v>132.15799871326863</v>
      </c>
      <c r="C9104" s="211">
        <v>6.300409575019722E-2</v>
      </c>
      <c r="D9104" s="211">
        <v>0.13003635631568355</v>
      </c>
      <c r="E9104" s="211">
        <v>6.6867612767778445E-2</v>
      </c>
      <c r="F9104" s="211">
        <v>0.10153592149955204</v>
      </c>
      <c r="G9104" s="211">
        <v>0.12024923722812841</v>
      </c>
      <c r="H9104" s="211">
        <v>0.11246619446785491</v>
      </c>
      <c r="I9104" s="211">
        <v>0.49606476664024013</v>
      </c>
      <c r="J9104" s="211">
        <v>0.42415314320521663</v>
      </c>
      <c r="K9104" s="211">
        <v>0.5746704295776206</v>
      </c>
      <c r="L9104" s="211">
        <v>0.27893820573757144</v>
      </c>
      <c r="M9104" s="211">
        <v>9.0480691900627366E-2</v>
      </c>
      <c r="N9104" s="211">
        <v>0.47413590103289294</v>
      </c>
      <c r="O9104" s="211">
        <v>0.7791955846050892</v>
      </c>
      <c r="P9104" s="211">
        <v>6.9394827947877269E-2</v>
      </c>
      <c r="Q9104" s="211">
        <v>8.1382998751923355E-2</v>
      </c>
      <c r="R9104" s="211">
        <v>0.47063703272525947</v>
      </c>
      <c r="S9104" s="211">
        <v>0.38878677602226291</v>
      </c>
      <c r="T9104" s="211">
        <v>0.57409960719201036</v>
      </c>
      <c r="U9104" s="211">
        <v>0.31876232511794372</v>
      </c>
      <c r="V9104" s="211">
        <v>0.11845926989807622</v>
      </c>
      <c r="W9104" s="211">
        <v>0.52876161868607818</v>
      </c>
      <c r="X9104" s="211">
        <v>0.36367862909701487</v>
      </c>
      <c r="Y9104" s="211">
        <v>0.65778788623039053</v>
      </c>
      <c r="Z9104" s="211">
        <v>0.14828438885901268</v>
      </c>
      <c r="AA9104" s="212">
        <v>0.11928751284492897</v>
      </c>
    </row>
    <row r="9105" spans="1:27" x14ac:dyDescent="0.35">
      <c r="A9105" s="210" t="s">
        <v>9781</v>
      </c>
      <c r="B9105" s="217">
        <v>142.46971838417579</v>
      </c>
      <c r="C9105" s="211">
        <v>6.4227644427811453E-2</v>
      </c>
      <c r="D9105" s="211">
        <v>0.11953961452913707</v>
      </c>
      <c r="E9105" s="211">
        <v>7.6659753432145317E-2</v>
      </c>
      <c r="F9105" s="211">
        <v>9.6687825081242601E-2</v>
      </c>
      <c r="G9105" s="211">
        <v>0.12273528527942398</v>
      </c>
      <c r="H9105" s="211">
        <v>0.1066948822033822</v>
      </c>
      <c r="I9105" s="211">
        <v>0.47392989400474578</v>
      </c>
      <c r="J9105" s="211">
        <v>0.44602191031632454</v>
      </c>
      <c r="K9105" s="211">
        <v>0.6336038101090008</v>
      </c>
      <c r="L9105" s="211">
        <v>0.27210276809886519</v>
      </c>
      <c r="M9105" s="211">
        <v>9.598900354460102E-2</v>
      </c>
      <c r="N9105" s="211">
        <v>0.40097912311052708</v>
      </c>
      <c r="O9105" s="211">
        <v>0.72687768520782314</v>
      </c>
      <c r="P9105" s="211">
        <v>7.1662784835194587E-2</v>
      </c>
      <c r="Q9105" s="211">
        <v>6.8718964187663212E-2</v>
      </c>
      <c r="R9105" s="211">
        <v>0.45314615199281344</v>
      </c>
      <c r="S9105" s="211">
        <v>0.36348261135423121</v>
      </c>
      <c r="T9105" s="211">
        <v>0.58541780706965652</v>
      </c>
      <c r="U9105" s="211">
        <v>0.44612459288510792</v>
      </c>
      <c r="V9105" s="211">
        <v>9.9389313897062126E-2</v>
      </c>
      <c r="W9105" s="211">
        <v>0.56860605117904106</v>
      </c>
      <c r="X9105" s="211">
        <v>0.26285887658336016</v>
      </c>
      <c r="Y9105" s="211">
        <v>0.6631297954090456</v>
      </c>
      <c r="Z9105" s="211">
        <v>0.14890425595226561</v>
      </c>
      <c r="AA9105" s="212">
        <v>0.12194677511021665</v>
      </c>
    </row>
    <row r="9106" spans="1:27" x14ac:dyDescent="0.35">
      <c r="A9106" s="210" t="s">
        <v>9782</v>
      </c>
      <c r="B9106" s="217">
        <v>127.75701471142411</v>
      </c>
      <c r="C9106" s="211">
        <v>5.601061363532911E-2</v>
      </c>
      <c r="D9106" s="211">
        <v>0.11613239566937519</v>
      </c>
      <c r="E9106" s="211">
        <v>7.6937617762093152E-2</v>
      </c>
      <c r="F9106" s="211">
        <v>0.10392075873855149</v>
      </c>
      <c r="G9106" s="211">
        <v>0.11706931309676338</v>
      </c>
      <c r="H9106" s="211">
        <v>0.12074751061455391</v>
      </c>
      <c r="I9106" s="211">
        <v>0.51414567122392429</v>
      </c>
      <c r="J9106" s="211">
        <v>0.41246861378390137</v>
      </c>
      <c r="K9106" s="211">
        <v>0.63878057211069883</v>
      </c>
      <c r="L9106" s="211">
        <v>0.28040973991146112</v>
      </c>
      <c r="M9106" s="211">
        <v>9.1061794847598382E-2</v>
      </c>
      <c r="N9106" s="211">
        <v>0.41739554566721387</v>
      </c>
      <c r="O9106" s="211">
        <v>0.62215415125982354</v>
      </c>
      <c r="P9106" s="211">
        <v>6.7859807693406535E-2</v>
      </c>
      <c r="Q9106" s="211">
        <v>7.7263395209074492E-2</v>
      </c>
      <c r="R9106" s="211">
        <v>0.39978101606163746</v>
      </c>
      <c r="S9106" s="211">
        <v>0.29846878324887399</v>
      </c>
      <c r="T9106" s="211">
        <v>0.54405188908953683</v>
      </c>
      <c r="U9106" s="211">
        <v>0.495667398527463</v>
      </c>
      <c r="V9106" s="211">
        <v>8.3726912706962739E-2</v>
      </c>
      <c r="W9106" s="211">
        <v>0.56020999428781848</v>
      </c>
      <c r="X9106" s="211">
        <v>0.33805317103153598</v>
      </c>
      <c r="Y9106" s="211">
        <v>0.62742418849749004</v>
      </c>
      <c r="Z9106" s="211">
        <v>0.14949229409533649</v>
      </c>
      <c r="AA9106" s="212">
        <v>0.12014101260421411</v>
      </c>
    </row>
    <row r="9107" spans="1:27" x14ac:dyDescent="0.35">
      <c r="A9107" s="210" t="s">
        <v>9783</v>
      </c>
      <c r="B9107" s="217">
        <v>123.19207915580256</v>
      </c>
      <c r="C9107" s="211">
        <v>5.7997789828140509E-2</v>
      </c>
      <c r="D9107" s="211">
        <v>0.12947331542028628</v>
      </c>
      <c r="E9107" s="211">
        <v>7.3164691632968834E-2</v>
      </c>
      <c r="F9107" s="211">
        <v>0.10621142387508074</v>
      </c>
      <c r="G9107" s="211">
        <v>0.12273135713936319</v>
      </c>
      <c r="H9107" s="211">
        <v>0.12336950889280184</v>
      </c>
      <c r="I9107" s="211">
        <v>0.47929563940262576</v>
      </c>
      <c r="J9107" s="211">
        <v>0.39813714127029848</v>
      </c>
      <c r="K9107" s="211">
        <v>0.62222627779335082</v>
      </c>
      <c r="L9107" s="211">
        <v>0.2752304218809043</v>
      </c>
      <c r="M9107" s="211">
        <v>9.2456869471040648E-2</v>
      </c>
      <c r="N9107" s="211">
        <v>0.42462098838109685</v>
      </c>
      <c r="O9107" s="211">
        <v>0.73956902965559201</v>
      </c>
      <c r="P9107" s="211">
        <v>6.692769216359655E-2</v>
      </c>
      <c r="Q9107" s="211">
        <v>5.2355449265608228E-2</v>
      </c>
      <c r="R9107" s="211">
        <v>0.3658249478432809</v>
      </c>
      <c r="S9107" s="211">
        <v>0.40318666295444938</v>
      </c>
      <c r="T9107" s="211">
        <v>0.51047102677249678</v>
      </c>
      <c r="U9107" s="211">
        <v>0.43378251795780443</v>
      </c>
      <c r="V9107" s="211">
        <v>7.0698237493648619E-2</v>
      </c>
      <c r="W9107" s="211">
        <v>0.50587661484745239</v>
      </c>
      <c r="X9107" s="211">
        <v>0.34159638630410427</v>
      </c>
      <c r="Y9107" s="211">
        <v>0.73706489512595474</v>
      </c>
      <c r="Z9107" s="211">
        <v>0.14822235631880151</v>
      </c>
      <c r="AA9107" s="212">
        <v>0.11902018816670125</v>
      </c>
    </row>
    <row r="9108" spans="1:27" x14ac:dyDescent="0.35">
      <c r="A9108" s="210" t="s">
        <v>9784</v>
      </c>
      <c r="B9108" s="217">
        <v>144.40894188547696</v>
      </c>
      <c r="C9108" s="211">
        <v>5.6251260622429418E-2</v>
      </c>
      <c r="D9108" s="211">
        <v>0.11961540344267266</v>
      </c>
      <c r="E9108" s="211">
        <v>7.4539795241525431E-2</v>
      </c>
      <c r="F9108" s="211">
        <v>9.7302017006472841E-2</v>
      </c>
      <c r="G9108" s="211">
        <v>0.12492364237091652</v>
      </c>
      <c r="H9108" s="211">
        <v>0.12528460189365226</v>
      </c>
      <c r="I9108" s="211">
        <v>0.43776372377853628</v>
      </c>
      <c r="J9108" s="211">
        <v>0.39288424511267062</v>
      </c>
      <c r="K9108" s="211">
        <v>0.58318964462342571</v>
      </c>
      <c r="L9108" s="211">
        <v>0.26872040649869555</v>
      </c>
      <c r="M9108" s="211">
        <v>9.287434189611353E-2</v>
      </c>
      <c r="N9108" s="211">
        <v>0.43714306425452309</v>
      </c>
      <c r="O9108" s="211">
        <v>0.70964571496613604</v>
      </c>
      <c r="P9108" s="211">
        <v>6.191128253334189E-2</v>
      </c>
      <c r="Q9108" s="211">
        <v>8.8781048725227268E-2</v>
      </c>
      <c r="R9108" s="211">
        <v>0.46495981257604063</v>
      </c>
      <c r="S9108" s="211">
        <v>0.31587571093066147</v>
      </c>
      <c r="T9108" s="211">
        <v>0.56187897441188617</v>
      </c>
      <c r="U9108" s="211">
        <v>0.48322699185666274</v>
      </c>
      <c r="V9108" s="211">
        <v>0.12655617627854621</v>
      </c>
      <c r="W9108" s="211">
        <v>0.57616685754244179</v>
      </c>
      <c r="X9108" s="211">
        <v>0.3695555563687638</v>
      </c>
      <c r="Y9108" s="211">
        <v>0.78560624783144306</v>
      </c>
      <c r="Z9108" s="211">
        <v>0.14603341523575875</v>
      </c>
      <c r="AA9108" s="212">
        <v>0.12526931529362229</v>
      </c>
    </row>
    <row r="9109" spans="1:27" x14ac:dyDescent="0.35">
      <c r="A9109" s="210" t="s">
        <v>9785</v>
      </c>
      <c r="B9109" s="217">
        <v>129.31856429182659</v>
      </c>
      <c r="C9109" s="211">
        <v>5.8976091052231568E-2</v>
      </c>
      <c r="D9109" s="211">
        <v>0.12514916351609243</v>
      </c>
      <c r="E9109" s="211">
        <v>7.5503412763319067E-2</v>
      </c>
      <c r="F9109" s="211">
        <v>9.5926041281811175E-2</v>
      </c>
      <c r="G9109" s="211">
        <v>0.12036180043141996</v>
      </c>
      <c r="H9109" s="211">
        <v>0.11008832474986777</v>
      </c>
      <c r="I9109" s="211">
        <v>0.50106852275539826</v>
      </c>
      <c r="J9109" s="211">
        <v>0.45438035677677702</v>
      </c>
      <c r="K9109" s="211">
        <v>0.63659859182096756</v>
      </c>
      <c r="L9109" s="211">
        <v>0.26573138820590414</v>
      </c>
      <c r="M9109" s="211">
        <v>9.0384102540559313E-2</v>
      </c>
      <c r="N9109" s="211">
        <v>0.39266175236253342</v>
      </c>
      <c r="O9109" s="211">
        <v>0.68623140816615957</v>
      </c>
      <c r="P9109" s="211">
        <v>6.8093391112861043E-2</v>
      </c>
      <c r="Q9109" s="211">
        <v>6.5473688898506147E-2</v>
      </c>
      <c r="R9109" s="211">
        <v>0.44552974666252543</v>
      </c>
      <c r="S9109" s="211">
        <v>0.32247291419643836</v>
      </c>
      <c r="T9109" s="211">
        <v>0.53216023392070744</v>
      </c>
      <c r="U9109" s="211">
        <v>0.50541945918832309</v>
      </c>
      <c r="V9109" s="211">
        <v>9.1813155812596373E-2</v>
      </c>
      <c r="W9109" s="211">
        <v>0.53002108800574221</v>
      </c>
      <c r="X9109" s="211">
        <v>0.23214096483341545</v>
      </c>
      <c r="Y9109" s="211">
        <v>0.5697652997623156</v>
      </c>
      <c r="Z9109" s="211">
        <v>0.14864984506098278</v>
      </c>
      <c r="AA9109" s="212">
        <v>0.12009860500370681</v>
      </c>
    </row>
    <row r="9110" spans="1:27" x14ac:dyDescent="0.35">
      <c r="A9110" s="210" t="s">
        <v>9786</v>
      </c>
      <c r="B9110" s="217">
        <v>123.3811854011783</v>
      </c>
      <c r="C9110" s="211">
        <v>6.4745724799636792E-2</v>
      </c>
      <c r="D9110" s="211">
        <v>0.11646305363054349</v>
      </c>
      <c r="E9110" s="211">
        <v>7.6995126305717615E-2</v>
      </c>
      <c r="F9110" s="211">
        <v>0.10438614344589098</v>
      </c>
      <c r="G9110" s="211">
        <v>0.12230303026637701</v>
      </c>
      <c r="H9110" s="211">
        <v>0.11330819084328687</v>
      </c>
      <c r="I9110" s="211">
        <v>0.44619105324598429</v>
      </c>
      <c r="J9110" s="211">
        <v>0.44476547192147142</v>
      </c>
      <c r="K9110" s="211">
        <v>0.6398136718783588</v>
      </c>
      <c r="L9110" s="211">
        <v>0.27205243887902919</v>
      </c>
      <c r="M9110" s="211">
        <v>0.10154712393161536</v>
      </c>
      <c r="N9110" s="211">
        <v>0.4597117989031384</v>
      </c>
      <c r="O9110" s="211">
        <v>0.73597889592812815</v>
      </c>
      <c r="P9110" s="211">
        <v>6.9088133394233475E-2</v>
      </c>
      <c r="Q9110" s="211">
        <v>0.10315954918744011</v>
      </c>
      <c r="R9110" s="211">
        <v>0.44928285901710496</v>
      </c>
      <c r="S9110" s="211">
        <v>0.40587687784475723</v>
      </c>
      <c r="T9110" s="211">
        <v>0.46706350667159247</v>
      </c>
      <c r="U9110" s="211">
        <v>0.36006687086519396</v>
      </c>
      <c r="V9110" s="211">
        <v>6.1310375230187147E-2</v>
      </c>
      <c r="W9110" s="211">
        <v>0.5871639062974614</v>
      </c>
      <c r="X9110" s="211">
        <v>0.35485426541146287</v>
      </c>
      <c r="Y9110" s="211">
        <v>0.61665052793382613</v>
      </c>
      <c r="Z9110" s="211">
        <v>0.14957432381212221</v>
      </c>
      <c r="AA9110" s="212">
        <v>0.11484072640610757</v>
      </c>
    </row>
    <row r="9111" spans="1:27" x14ac:dyDescent="0.35">
      <c r="A9111" s="210" t="s">
        <v>9787</v>
      </c>
      <c r="B9111" s="217">
        <v>101.36860704621547</v>
      </c>
      <c r="C9111" s="211">
        <v>5.7235808612672495E-2</v>
      </c>
      <c r="D9111" s="211">
        <v>0.13020090436054249</v>
      </c>
      <c r="E9111" s="211">
        <v>7.4891455166304507E-2</v>
      </c>
      <c r="F9111" s="211">
        <v>8.8684561525638153E-2</v>
      </c>
      <c r="G9111" s="211">
        <v>0.12197452300175431</v>
      </c>
      <c r="H9111" s="211">
        <v>0.12198976654410545</v>
      </c>
      <c r="I9111" s="211">
        <v>0.49850915392347772</v>
      </c>
      <c r="J9111" s="211">
        <v>0.48843451054242865</v>
      </c>
      <c r="K9111" s="211">
        <v>0.55788248969710097</v>
      </c>
      <c r="L9111" s="211">
        <v>0.28120794835224577</v>
      </c>
      <c r="M9111" s="211">
        <v>8.6122998435337869E-2</v>
      </c>
      <c r="N9111" s="211">
        <v>0.45176276061771109</v>
      </c>
      <c r="O9111" s="211">
        <v>0.5792732913919425</v>
      </c>
      <c r="P9111" s="211">
        <v>6.8810129742150242E-2</v>
      </c>
      <c r="Q9111" s="211">
        <v>5.655748135304331E-2</v>
      </c>
      <c r="R9111" s="211">
        <v>0.42850962781164559</v>
      </c>
      <c r="S9111" s="211">
        <v>0.37487408598094296</v>
      </c>
      <c r="T9111" s="211">
        <v>0.49872372570566709</v>
      </c>
      <c r="U9111" s="211">
        <v>0.42489893549813113</v>
      </c>
      <c r="V9111" s="211">
        <v>5.3533622887718131E-2</v>
      </c>
      <c r="W9111" s="211">
        <v>0.52518671449293719</v>
      </c>
      <c r="X9111" s="211">
        <v>0.27553611248249255</v>
      </c>
      <c r="Y9111" s="211">
        <v>0.64401324357073619</v>
      </c>
      <c r="Z9111" s="211">
        <v>0.14621135537609423</v>
      </c>
      <c r="AA9111" s="212">
        <v>0.12486161353444218</v>
      </c>
    </row>
    <row r="9112" spans="1:27" x14ac:dyDescent="0.35">
      <c r="A9112" s="210" t="s">
        <v>9788</v>
      </c>
      <c r="B9112" s="217">
        <v>158.83571026382961</v>
      </c>
      <c r="C9112" s="211">
        <v>7.7044399889099016E-2</v>
      </c>
      <c r="D9112" s="211">
        <v>0.13185411958481535</v>
      </c>
      <c r="E9112" s="211">
        <v>7.0150513052898475E-2</v>
      </c>
      <c r="F9112" s="211">
        <v>0.1015487050732999</v>
      </c>
      <c r="G9112" s="211">
        <v>0.12338019079755688</v>
      </c>
      <c r="H9112" s="211">
        <v>0.11969390492279244</v>
      </c>
      <c r="I9112" s="211">
        <v>0.4812907525158972</v>
      </c>
      <c r="J9112" s="211">
        <v>0.44544026202629039</v>
      </c>
      <c r="K9112" s="211">
        <v>0.62674004483843027</v>
      </c>
      <c r="L9112" s="211">
        <v>0.27734545340645561</v>
      </c>
      <c r="M9112" s="211">
        <v>8.8799028462610133E-2</v>
      </c>
      <c r="N9112" s="211">
        <v>0.44704131296545868</v>
      </c>
      <c r="O9112" s="211">
        <v>0.70397121740963853</v>
      </c>
      <c r="P9112" s="211">
        <v>6.4669167009996864E-2</v>
      </c>
      <c r="Q9112" s="211">
        <v>0.10217334620179885</v>
      </c>
      <c r="R9112" s="211">
        <v>0.46074709432216454</v>
      </c>
      <c r="S9112" s="211">
        <v>0.36593950858841312</v>
      </c>
      <c r="T9112" s="211">
        <v>0.56293234794010916</v>
      </c>
      <c r="U9112" s="211">
        <v>0.47076145987843149</v>
      </c>
      <c r="V9112" s="211">
        <v>0.1367189520516377</v>
      </c>
      <c r="W9112" s="211">
        <v>0.51181399727095422</v>
      </c>
      <c r="X9112" s="211">
        <v>0.3533583381134548</v>
      </c>
      <c r="Y9112" s="211">
        <v>0.7134840956120051</v>
      </c>
      <c r="Z9112" s="211">
        <v>0.14588349495029404</v>
      </c>
      <c r="AA9112" s="212">
        <v>0.1185177706466268</v>
      </c>
    </row>
    <row r="9113" spans="1:27" x14ac:dyDescent="0.35">
      <c r="A9113" s="210" t="s">
        <v>9789</v>
      </c>
      <c r="B9113" s="217">
        <v>129.98695178675402</v>
      </c>
      <c r="C9113" s="211">
        <v>8.9040876245943604E-2</v>
      </c>
      <c r="D9113" s="211">
        <v>0.12169825370997321</v>
      </c>
      <c r="E9113" s="211">
        <v>8.3723404388460765E-2</v>
      </c>
      <c r="F9113" s="211">
        <v>0.10547528916685393</v>
      </c>
      <c r="G9113" s="211">
        <v>0.11868489941222089</v>
      </c>
      <c r="H9113" s="211">
        <v>0.10382506931737383</v>
      </c>
      <c r="I9113" s="211">
        <v>0.49486537182685997</v>
      </c>
      <c r="J9113" s="211">
        <v>0.43472123050713063</v>
      </c>
      <c r="K9113" s="211">
        <v>0.63333374395928022</v>
      </c>
      <c r="L9113" s="211">
        <v>0.27986837446400759</v>
      </c>
      <c r="M9113" s="211">
        <v>9.8408031814101571E-2</v>
      </c>
      <c r="N9113" s="211">
        <v>0.39735166080389822</v>
      </c>
      <c r="O9113" s="211">
        <v>0.73433894044760295</v>
      </c>
      <c r="P9113" s="211">
        <v>7.2797861030565639E-2</v>
      </c>
      <c r="Q9113" s="211">
        <v>5.8883453981655468E-2</v>
      </c>
      <c r="R9113" s="211">
        <v>0.46716002425131398</v>
      </c>
      <c r="S9113" s="211">
        <v>0.31623824778744247</v>
      </c>
      <c r="T9113" s="211">
        <v>0.56266633136366873</v>
      </c>
      <c r="U9113" s="211">
        <v>0.43142928255538598</v>
      </c>
      <c r="V9113" s="211">
        <v>7.6988474589161138E-2</v>
      </c>
      <c r="W9113" s="211">
        <v>0.58258420739391781</v>
      </c>
      <c r="X9113" s="211">
        <v>0.28179012357758759</v>
      </c>
      <c r="Y9113" s="211">
        <v>0.54854073553677196</v>
      </c>
      <c r="Z9113" s="211">
        <v>0.14585436038348126</v>
      </c>
      <c r="AA9113" s="212">
        <v>0.12132929844042131</v>
      </c>
    </row>
    <row r="9114" spans="1:27" x14ac:dyDescent="0.35">
      <c r="A9114" s="210" t="s">
        <v>9790</v>
      </c>
      <c r="B9114" s="217">
        <v>153.59110322802371</v>
      </c>
      <c r="C9114" s="211">
        <v>5.5423827603524316E-2</v>
      </c>
      <c r="D9114" s="211">
        <v>0.12550548784181931</v>
      </c>
      <c r="E9114" s="211">
        <v>6.704577397101695E-2</v>
      </c>
      <c r="F9114" s="211">
        <v>0.12114994572873884</v>
      </c>
      <c r="G9114" s="211">
        <v>0.12614561947303587</v>
      </c>
      <c r="H9114" s="211">
        <v>0.12211821927440385</v>
      </c>
      <c r="I9114" s="211">
        <v>0.51023304973571992</v>
      </c>
      <c r="J9114" s="211">
        <v>0.49538509793857893</v>
      </c>
      <c r="K9114" s="211">
        <v>0.63620701991244122</v>
      </c>
      <c r="L9114" s="211">
        <v>0.27354142206557747</v>
      </c>
      <c r="M9114" s="211">
        <v>0.11557166908210384</v>
      </c>
      <c r="N9114" s="211">
        <v>0.41442325754873999</v>
      </c>
      <c r="O9114" s="211">
        <v>0.55135222263065131</v>
      </c>
      <c r="P9114" s="211">
        <v>6.6102744530710023E-2</v>
      </c>
      <c r="Q9114" s="211">
        <v>6.3756307976016668E-2</v>
      </c>
      <c r="R9114" s="211">
        <v>0.45930670575217314</v>
      </c>
      <c r="S9114" s="211">
        <v>0.29073560402957088</v>
      </c>
      <c r="T9114" s="211">
        <v>0.53826380922255557</v>
      </c>
      <c r="U9114" s="211">
        <v>0.43985746591615205</v>
      </c>
      <c r="V9114" s="211">
        <v>0.14004144593678985</v>
      </c>
      <c r="W9114" s="211">
        <v>0.64186192291329225</v>
      </c>
      <c r="X9114" s="211">
        <v>0.35763887035645386</v>
      </c>
      <c r="Y9114" s="211">
        <v>0.60553593380306348</v>
      </c>
      <c r="Z9114" s="211">
        <v>0.14950425760351915</v>
      </c>
      <c r="AA9114" s="212">
        <v>0.1202048644316282</v>
      </c>
    </row>
    <row r="9115" spans="1:27" x14ac:dyDescent="0.35">
      <c r="A9115" s="210" t="s">
        <v>9791</v>
      </c>
      <c r="B9115" s="217">
        <v>125.76875514500669</v>
      </c>
      <c r="C9115" s="211">
        <v>7.0219293785555748E-2</v>
      </c>
      <c r="D9115" s="211">
        <v>0.12557566271467427</v>
      </c>
      <c r="E9115" s="211">
        <v>7.1533861739048493E-2</v>
      </c>
      <c r="F9115" s="211">
        <v>0.10096289141147345</v>
      </c>
      <c r="G9115" s="211">
        <v>0.12021456331739215</v>
      </c>
      <c r="H9115" s="211">
        <v>0.1206700852944506</v>
      </c>
      <c r="I9115" s="211">
        <v>0.47894056337662139</v>
      </c>
      <c r="J9115" s="211">
        <v>0.45818428107127013</v>
      </c>
      <c r="K9115" s="211">
        <v>0.64412869255274841</v>
      </c>
      <c r="L9115" s="211">
        <v>0.27246696465830855</v>
      </c>
      <c r="M9115" s="211">
        <v>9.4690481745964949E-2</v>
      </c>
      <c r="N9115" s="211">
        <v>0.45742133098589122</v>
      </c>
      <c r="O9115" s="211">
        <v>0.70834542401621436</v>
      </c>
      <c r="P9115" s="211">
        <v>6.8396235093003799E-2</v>
      </c>
      <c r="Q9115" s="211">
        <v>8.4502648816742215E-2</v>
      </c>
      <c r="R9115" s="211">
        <v>0.46612421207333199</v>
      </c>
      <c r="S9115" s="211">
        <v>0.40748962759978474</v>
      </c>
      <c r="T9115" s="211">
        <v>0.48563701216511757</v>
      </c>
      <c r="U9115" s="211">
        <v>0.39554226551665145</v>
      </c>
      <c r="V9115" s="211">
        <v>6.8129205750139893E-2</v>
      </c>
      <c r="W9115" s="211">
        <v>0.51768662059454584</v>
      </c>
      <c r="X9115" s="211">
        <v>0.31030416473518507</v>
      </c>
      <c r="Y9115" s="211">
        <v>0.60998974975438758</v>
      </c>
      <c r="Z9115" s="211">
        <v>0.14915451307859709</v>
      </c>
      <c r="AA9115" s="212">
        <v>0.11390428769043712</v>
      </c>
    </row>
    <row r="9116" spans="1:27" x14ac:dyDescent="0.35">
      <c r="A9116" s="210" t="s">
        <v>9792</v>
      </c>
      <c r="B9116" s="217">
        <v>121.32686911318753</v>
      </c>
      <c r="C9116" s="211">
        <v>5.6533921182390104E-2</v>
      </c>
      <c r="D9116" s="211">
        <v>0.12113655283262569</v>
      </c>
      <c r="E9116" s="211">
        <v>8.260475563319801E-2</v>
      </c>
      <c r="F9116" s="211">
        <v>0.11711997322359224</v>
      </c>
      <c r="G9116" s="211">
        <v>0.12275881278654328</v>
      </c>
      <c r="H9116" s="211">
        <v>0.11642013579678587</v>
      </c>
      <c r="I9116" s="211">
        <v>0.52072569422830939</v>
      </c>
      <c r="J9116" s="211">
        <v>0.41402796558017868</v>
      </c>
      <c r="K9116" s="211">
        <v>0.58034329304222521</v>
      </c>
      <c r="L9116" s="211">
        <v>0.28080847858639929</v>
      </c>
      <c r="M9116" s="211">
        <v>9.4345587458629046E-2</v>
      </c>
      <c r="N9116" s="211">
        <v>0.39740444927518226</v>
      </c>
      <c r="O9116" s="211">
        <v>0.70115199626084224</v>
      </c>
      <c r="P9116" s="211">
        <v>7.0673306139344541E-2</v>
      </c>
      <c r="Q9116" s="211">
        <v>9.2468874808217055E-2</v>
      </c>
      <c r="R9116" s="211">
        <v>0.39207141739855328</v>
      </c>
      <c r="S9116" s="211">
        <v>0.3122812080911026</v>
      </c>
      <c r="T9116" s="211">
        <v>0.52926585288240191</v>
      </c>
      <c r="U9116" s="211">
        <v>0.42852401308697785</v>
      </c>
      <c r="V9116" s="211">
        <v>6.0422215198602469E-2</v>
      </c>
      <c r="W9116" s="211">
        <v>0.5684217154222283</v>
      </c>
      <c r="X9116" s="211">
        <v>0.35323756741217449</v>
      </c>
      <c r="Y9116" s="211">
        <v>0.73056457160710186</v>
      </c>
      <c r="Z9116" s="211">
        <v>0.14931707716315556</v>
      </c>
      <c r="AA9116" s="212">
        <v>0.12112754512003528</v>
      </c>
    </row>
    <row r="9117" spans="1:27" x14ac:dyDescent="0.35">
      <c r="A9117" s="210" t="s">
        <v>9793</v>
      </c>
      <c r="B9117" s="217">
        <v>142.39090081961334</v>
      </c>
      <c r="C9117" s="211">
        <v>5.5466970634042281E-2</v>
      </c>
      <c r="D9117" s="211">
        <v>0.12057528723294896</v>
      </c>
      <c r="E9117" s="211">
        <v>7.0799585825162895E-2</v>
      </c>
      <c r="F9117" s="211">
        <v>8.7716983934041093E-2</v>
      </c>
      <c r="G9117" s="211">
        <v>0.11918059104381099</v>
      </c>
      <c r="H9117" s="211">
        <v>0.10268940977618582</v>
      </c>
      <c r="I9117" s="211">
        <v>0.45083225583345693</v>
      </c>
      <c r="J9117" s="211">
        <v>0.45639261759035488</v>
      </c>
      <c r="K9117" s="211">
        <v>0.62194752935014053</v>
      </c>
      <c r="L9117" s="211">
        <v>0.26954635786100817</v>
      </c>
      <c r="M9117" s="211">
        <v>0.1098955495809419</v>
      </c>
      <c r="N9117" s="211">
        <v>0.40507132559908088</v>
      </c>
      <c r="O9117" s="211">
        <v>0.59552546640168802</v>
      </c>
      <c r="P9117" s="211">
        <v>6.9399227241699751E-2</v>
      </c>
      <c r="Q9117" s="211">
        <v>5.2412780746079052E-2</v>
      </c>
      <c r="R9117" s="211">
        <v>0.46077635524481719</v>
      </c>
      <c r="S9117" s="211">
        <v>0.34419072979263338</v>
      </c>
      <c r="T9117" s="211">
        <v>0.53396894484785329</v>
      </c>
      <c r="U9117" s="211">
        <v>0.54201484751851159</v>
      </c>
      <c r="V9117" s="211">
        <v>0.10506171303739206</v>
      </c>
      <c r="W9117" s="211">
        <v>0.60764363043131253</v>
      </c>
      <c r="X9117" s="211">
        <v>0.31674845769791404</v>
      </c>
      <c r="Y9117" s="211">
        <v>0.59486576931525792</v>
      </c>
      <c r="Z9117" s="211">
        <v>0.14679858438446086</v>
      </c>
      <c r="AA9117" s="212">
        <v>0.12370708636206165</v>
      </c>
    </row>
    <row r="9118" spans="1:27" x14ac:dyDescent="0.35">
      <c r="A9118" s="210" t="s">
        <v>9794</v>
      </c>
      <c r="B9118" s="217">
        <v>142.26716348743446</v>
      </c>
      <c r="C9118" s="211">
        <v>7.2574641294690267E-2</v>
      </c>
      <c r="D9118" s="211">
        <v>0.11459955729091757</v>
      </c>
      <c r="E9118" s="211">
        <v>7.6207242894737792E-2</v>
      </c>
      <c r="F9118" s="211">
        <v>8.06276885188697E-2</v>
      </c>
      <c r="G9118" s="211">
        <v>0.12289310938833925</v>
      </c>
      <c r="H9118" s="211">
        <v>0.11958984908219596</v>
      </c>
      <c r="I9118" s="211">
        <v>0.4802228111039375</v>
      </c>
      <c r="J9118" s="211">
        <v>0.44117205390696906</v>
      </c>
      <c r="K9118" s="211">
        <v>0.6400335645131876</v>
      </c>
      <c r="L9118" s="211">
        <v>0.26853050889732061</v>
      </c>
      <c r="M9118" s="211">
        <v>0.11111469176521416</v>
      </c>
      <c r="N9118" s="211">
        <v>0.40661021328723473</v>
      </c>
      <c r="O9118" s="211">
        <v>0.71410691370297519</v>
      </c>
      <c r="P9118" s="211">
        <v>6.4541805920804857E-2</v>
      </c>
      <c r="Q9118" s="211">
        <v>6.6994587571538325E-2</v>
      </c>
      <c r="R9118" s="211">
        <v>0.44550881659551844</v>
      </c>
      <c r="S9118" s="211">
        <v>0.30565751977205263</v>
      </c>
      <c r="T9118" s="211">
        <v>0.49858222982797334</v>
      </c>
      <c r="U9118" s="211">
        <v>0.3442417837264215</v>
      </c>
      <c r="V9118" s="211">
        <v>0.1145771032866737</v>
      </c>
      <c r="W9118" s="211">
        <v>0.49819394079458157</v>
      </c>
      <c r="X9118" s="211">
        <v>0.28858377191715928</v>
      </c>
      <c r="Y9118" s="211">
        <v>0.75961972587482773</v>
      </c>
      <c r="Z9118" s="211">
        <v>0.14669215156444976</v>
      </c>
      <c r="AA9118" s="212">
        <v>0.11819144381976883</v>
      </c>
    </row>
    <row r="9119" spans="1:27" x14ac:dyDescent="0.35">
      <c r="A9119" s="210" t="s">
        <v>9795</v>
      </c>
      <c r="B9119" s="217">
        <v>143.21412268794523</v>
      </c>
      <c r="C9119" s="211">
        <v>7.4159343172965797E-2</v>
      </c>
      <c r="D9119" s="211">
        <v>0.12233850501845013</v>
      </c>
      <c r="E9119" s="211">
        <v>8.0726437191227393E-2</v>
      </c>
      <c r="F9119" s="211">
        <v>9.0876935839283024E-2</v>
      </c>
      <c r="G9119" s="211">
        <v>0.11640650834110237</v>
      </c>
      <c r="H9119" s="211">
        <v>0.11674671980883351</v>
      </c>
      <c r="I9119" s="211">
        <v>0.43386860138400429</v>
      </c>
      <c r="J9119" s="211">
        <v>0.46639580678544135</v>
      </c>
      <c r="K9119" s="211">
        <v>0.5724254876659931</v>
      </c>
      <c r="L9119" s="211">
        <v>0.2691531419897808</v>
      </c>
      <c r="M9119" s="211">
        <v>9.2176238937740629E-2</v>
      </c>
      <c r="N9119" s="211">
        <v>0.36898090279671647</v>
      </c>
      <c r="O9119" s="211">
        <v>0.69406060098097733</v>
      </c>
      <c r="P9119" s="211">
        <v>6.810198214434926E-2</v>
      </c>
      <c r="Q9119" s="211">
        <v>8.8086737110945529E-2</v>
      </c>
      <c r="R9119" s="211">
        <v>0.3930399380560613</v>
      </c>
      <c r="S9119" s="211">
        <v>0.26948188551129681</v>
      </c>
      <c r="T9119" s="211">
        <v>0.61747818690147716</v>
      </c>
      <c r="U9119" s="211">
        <v>0.42215677532485474</v>
      </c>
      <c r="V9119" s="211">
        <v>0.1054558236138898</v>
      </c>
      <c r="W9119" s="211">
        <v>0.52037180672784056</v>
      </c>
      <c r="X9119" s="211">
        <v>0.25254466574359286</v>
      </c>
      <c r="Y9119" s="211">
        <v>0.681886467648951</v>
      </c>
      <c r="Z9119" s="211">
        <v>0.14739541038875986</v>
      </c>
      <c r="AA9119" s="212">
        <v>0.11481181037978383</v>
      </c>
    </row>
    <row r="9120" spans="1:27" x14ac:dyDescent="0.35">
      <c r="A9120" s="210" t="s">
        <v>9796</v>
      </c>
      <c r="B9120" s="217">
        <v>137.74261870377845</v>
      </c>
      <c r="C9120" s="211">
        <v>5.8522702645541089E-2</v>
      </c>
      <c r="D9120" s="211">
        <v>0.12725053286259563</v>
      </c>
      <c r="E9120" s="211">
        <v>6.9915944699680349E-2</v>
      </c>
      <c r="F9120" s="211">
        <v>0.10968647097806691</v>
      </c>
      <c r="G9120" s="211">
        <v>0.11855270108742486</v>
      </c>
      <c r="H9120" s="211">
        <v>0.11370795621670843</v>
      </c>
      <c r="I9120" s="211">
        <v>0.52561344172143543</v>
      </c>
      <c r="J9120" s="211">
        <v>0.40937528559134828</v>
      </c>
      <c r="K9120" s="211">
        <v>0.55748057747923807</v>
      </c>
      <c r="L9120" s="211">
        <v>0.28412327077618871</v>
      </c>
      <c r="M9120" s="211">
        <v>8.5317587864399663E-2</v>
      </c>
      <c r="N9120" s="211">
        <v>0.36004946049361014</v>
      </c>
      <c r="O9120" s="211">
        <v>0.74690825115767501</v>
      </c>
      <c r="P9120" s="211">
        <v>7.0165531697358646E-2</v>
      </c>
      <c r="Q9120" s="211">
        <v>0.11034056196944619</v>
      </c>
      <c r="R9120" s="211">
        <v>0.42608451861667651</v>
      </c>
      <c r="S9120" s="211">
        <v>0.28051868567005228</v>
      </c>
      <c r="T9120" s="211">
        <v>0.64323910590585076</v>
      </c>
      <c r="U9120" s="211">
        <v>0.32125468010492314</v>
      </c>
      <c r="V9120" s="211">
        <v>0.16430510251488795</v>
      </c>
      <c r="W9120" s="211">
        <v>0.53462692921793664</v>
      </c>
      <c r="X9120" s="211">
        <v>0.33592601255835114</v>
      </c>
      <c r="Y9120" s="211">
        <v>0.57442892018015312</v>
      </c>
      <c r="Z9120" s="211">
        <v>0.14976325248794675</v>
      </c>
      <c r="AA9120" s="212">
        <v>0.11735221782279261</v>
      </c>
    </row>
    <row r="9121" spans="1:27" x14ac:dyDescent="0.35">
      <c r="A9121" s="210" t="s">
        <v>9797</v>
      </c>
      <c r="B9121" s="217">
        <v>121.1327312223315</v>
      </c>
      <c r="C9121" s="211">
        <v>4.870917345195367E-2</v>
      </c>
      <c r="D9121" s="211">
        <v>0.12896951824213676</v>
      </c>
      <c r="E9121" s="211">
        <v>7.2280866948395597E-2</v>
      </c>
      <c r="F9121" s="211">
        <v>9.9433844736177182E-2</v>
      </c>
      <c r="G9121" s="211">
        <v>0.11871750981408739</v>
      </c>
      <c r="H9121" s="211">
        <v>0.10293428262132177</v>
      </c>
      <c r="I9121" s="211">
        <v>0.50689232952334839</v>
      </c>
      <c r="J9121" s="211">
        <v>0.48865575010933715</v>
      </c>
      <c r="K9121" s="211">
        <v>0.55427054570289691</v>
      </c>
      <c r="L9121" s="211">
        <v>0.27174100566511328</v>
      </c>
      <c r="M9121" s="211">
        <v>0.10545262919436993</v>
      </c>
      <c r="N9121" s="211">
        <v>0.38221027213021397</v>
      </c>
      <c r="O9121" s="211">
        <v>0.54605302441299153</v>
      </c>
      <c r="P9121" s="211">
        <v>6.4969284318681653E-2</v>
      </c>
      <c r="Q9121" s="211">
        <v>8.2526166690693362E-2</v>
      </c>
      <c r="R9121" s="211">
        <v>0.41137758568826688</v>
      </c>
      <c r="S9121" s="211">
        <v>0.30100910354898602</v>
      </c>
      <c r="T9121" s="211">
        <v>0.48982941417611975</v>
      </c>
      <c r="U9121" s="211">
        <v>0.45693154437107053</v>
      </c>
      <c r="V9121" s="211">
        <v>5.9047029985827476E-2</v>
      </c>
      <c r="W9121" s="211">
        <v>0.59986446274658145</v>
      </c>
      <c r="X9121" s="211">
        <v>0.40733396743816602</v>
      </c>
      <c r="Y9121" s="211">
        <v>0.75741764256406341</v>
      </c>
      <c r="Z9121" s="211">
        <v>0.14969481032689907</v>
      </c>
      <c r="AA9121" s="212">
        <v>0.11296356564580061</v>
      </c>
    </row>
    <row r="9122" spans="1:27" x14ac:dyDescent="0.35">
      <c r="A9122" s="210" t="s">
        <v>9798</v>
      </c>
      <c r="B9122" s="217">
        <v>131.33932932503475</v>
      </c>
      <c r="C9122" s="211">
        <v>6.7863124678110051E-2</v>
      </c>
      <c r="D9122" s="211">
        <v>0.12118949114100271</v>
      </c>
      <c r="E9122" s="211">
        <v>7.9356486677352969E-2</v>
      </c>
      <c r="F9122" s="211">
        <v>7.4541715194477998E-2</v>
      </c>
      <c r="G9122" s="211">
        <v>0.12286294099727763</v>
      </c>
      <c r="H9122" s="211">
        <v>0.11852525666202267</v>
      </c>
      <c r="I9122" s="211">
        <v>0.51570256203630227</v>
      </c>
      <c r="J9122" s="211">
        <v>0.45274905531900572</v>
      </c>
      <c r="K9122" s="211">
        <v>0.61718777702217453</v>
      </c>
      <c r="L9122" s="211">
        <v>0.27444537546431508</v>
      </c>
      <c r="M9122" s="211">
        <v>0.11361107395031775</v>
      </c>
      <c r="N9122" s="211">
        <v>0.42222246648534589</v>
      </c>
      <c r="O9122" s="211">
        <v>0.77321318192004707</v>
      </c>
      <c r="P9122" s="211">
        <v>7.1535199353957288E-2</v>
      </c>
      <c r="Q9122" s="211">
        <v>0.14562443463269631</v>
      </c>
      <c r="R9122" s="211">
        <v>0.36772953661297925</v>
      </c>
      <c r="S9122" s="211">
        <v>0.32505073751929947</v>
      </c>
      <c r="T9122" s="211">
        <v>0.5567085983802551</v>
      </c>
      <c r="U9122" s="211">
        <v>0.39782449337852877</v>
      </c>
      <c r="V9122" s="211">
        <v>5.7608711368044047E-2</v>
      </c>
      <c r="W9122" s="211">
        <v>0.56856290371116969</v>
      </c>
      <c r="X9122" s="211">
        <v>0.27912255349813592</v>
      </c>
      <c r="Y9122" s="211">
        <v>0.6082892416452621</v>
      </c>
      <c r="Z9122" s="211">
        <v>0.14769583699385858</v>
      </c>
      <c r="AA9122" s="212">
        <v>0.11844423231418676</v>
      </c>
    </row>
    <row r="9123" spans="1:27" x14ac:dyDescent="0.35">
      <c r="A9123" s="210" t="s">
        <v>9799</v>
      </c>
      <c r="B9123" s="217">
        <v>156.35370189397551</v>
      </c>
      <c r="C9123" s="211">
        <v>6.065125558229234E-2</v>
      </c>
      <c r="D9123" s="211">
        <v>0.12396879744799312</v>
      </c>
      <c r="E9123" s="211">
        <v>8.2595698167089865E-2</v>
      </c>
      <c r="F9123" s="211">
        <v>0.10739958665021165</v>
      </c>
      <c r="G9123" s="211">
        <v>0.11801023406192553</v>
      </c>
      <c r="H9123" s="211">
        <v>0.1163920045518925</v>
      </c>
      <c r="I9123" s="211">
        <v>0.51214728357854244</v>
      </c>
      <c r="J9123" s="211">
        <v>0.44284579272114732</v>
      </c>
      <c r="K9123" s="211">
        <v>0.63364927981581198</v>
      </c>
      <c r="L9123" s="211">
        <v>0.2761819840033819</v>
      </c>
      <c r="M9123" s="211">
        <v>9.465734384094443E-2</v>
      </c>
      <c r="N9123" s="211">
        <v>0.39861171598452061</v>
      </c>
      <c r="O9123" s="211">
        <v>0.56211524885628061</v>
      </c>
      <c r="P9123" s="211">
        <v>7.0684483013968097E-2</v>
      </c>
      <c r="Q9123" s="211">
        <v>7.2948472471854056E-2</v>
      </c>
      <c r="R9123" s="211">
        <v>0.44344801234152509</v>
      </c>
      <c r="S9123" s="211">
        <v>0.35169931541917987</v>
      </c>
      <c r="T9123" s="211">
        <v>0.51338445907661112</v>
      </c>
      <c r="U9123" s="211">
        <v>0.41845909310605817</v>
      </c>
      <c r="V9123" s="211">
        <v>0.13025796002529702</v>
      </c>
      <c r="W9123" s="211">
        <v>0.5312878988236045</v>
      </c>
      <c r="X9123" s="211">
        <v>0.38804312502975985</v>
      </c>
      <c r="Y9123" s="211">
        <v>0.63448762490610355</v>
      </c>
      <c r="Z9123" s="211">
        <v>0.14976448178282437</v>
      </c>
      <c r="AA9123" s="212">
        <v>0.11513424599530296</v>
      </c>
    </row>
    <row r="9124" spans="1:27" x14ac:dyDescent="0.35">
      <c r="A9124" s="210" t="s">
        <v>9800</v>
      </c>
      <c r="B9124" s="217">
        <v>153.20558847814911</v>
      </c>
      <c r="C9124" s="211">
        <v>6.2042194011261917E-2</v>
      </c>
      <c r="D9124" s="211">
        <v>0.13251819774545442</v>
      </c>
      <c r="E9124" s="211">
        <v>8.3095782877642299E-2</v>
      </c>
      <c r="F9124" s="211">
        <v>0.10686692470664169</v>
      </c>
      <c r="G9124" s="211">
        <v>0.11843937423898729</v>
      </c>
      <c r="H9124" s="211">
        <v>0.11837053143300384</v>
      </c>
      <c r="I9124" s="211">
        <v>0.44059036455293971</v>
      </c>
      <c r="J9124" s="211">
        <v>0.49039184252114992</v>
      </c>
      <c r="K9124" s="211">
        <v>0.53945158845344754</v>
      </c>
      <c r="L9124" s="211">
        <v>0.2794433149230488</v>
      </c>
      <c r="M9124" s="211">
        <v>0.10219733392333799</v>
      </c>
      <c r="N9124" s="211">
        <v>0.38485695116246271</v>
      </c>
      <c r="O9124" s="211">
        <v>0.60004579140104575</v>
      </c>
      <c r="P9124" s="211">
        <v>7.2523326046236236E-2</v>
      </c>
      <c r="Q9124" s="211">
        <v>6.3007355869693152E-2</v>
      </c>
      <c r="R9124" s="211">
        <v>0.4974158626049745</v>
      </c>
      <c r="S9124" s="211">
        <v>0.32880714876109063</v>
      </c>
      <c r="T9124" s="211">
        <v>0.58674929845067325</v>
      </c>
      <c r="U9124" s="211">
        <v>0.41584054978980001</v>
      </c>
      <c r="V9124" s="211">
        <v>0.16343569156739957</v>
      </c>
      <c r="W9124" s="211">
        <v>0.4804947889508881</v>
      </c>
      <c r="X9124" s="211">
        <v>0.32629274061408453</v>
      </c>
      <c r="Y9124" s="211">
        <v>0.55017128391289671</v>
      </c>
      <c r="Z9124" s="211">
        <v>0.14829620827639262</v>
      </c>
      <c r="AA9124" s="212">
        <v>0.12041131594375817</v>
      </c>
    </row>
    <row r="9125" spans="1:27" x14ac:dyDescent="0.35">
      <c r="A9125" s="210" t="s">
        <v>9801</v>
      </c>
      <c r="B9125" s="217">
        <v>121.07228120694286</v>
      </c>
      <c r="C9125" s="211">
        <v>5.6942961142362719E-2</v>
      </c>
      <c r="D9125" s="211">
        <v>0.12054426312233635</v>
      </c>
      <c r="E9125" s="211">
        <v>7.3147610812643427E-2</v>
      </c>
      <c r="F9125" s="211">
        <v>0.11629877802371141</v>
      </c>
      <c r="G9125" s="211">
        <v>0.12131659925578479</v>
      </c>
      <c r="H9125" s="211">
        <v>0.1155269828367575</v>
      </c>
      <c r="I9125" s="211">
        <v>0.51221814857685199</v>
      </c>
      <c r="J9125" s="211">
        <v>0.46411444717489359</v>
      </c>
      <c r="K9125" s="211">
        <v>0.55941483088428523</v>
      </c>
      <c r="L9125" s="211">
        <v>0.28270605371465135</v>
      </c>
      <c r="M9125" s="211">
        <v>0.11015245189170837</v>
      </c>
      <c r="N9125" s="211">
        <v>0.40107928745127941</v>
      </c>
      <c r="O9125" s="211">
        <v>0.77485496484571148</v>
      </c>
      <c r="P9125" s="211">
        <v>6.7613850580898138E-2</v>
      </c>
      <c r="Q9125" s="211">
        <v>5.0483641250688535E-2</v>
      </c>
      <c r="R9125" s="211">
        <v>0.44594533381911206</v>
      </c>
      <c r="S9125" s="211">
        <v>0.26472737844930944</v>
      </c>
      <c r="T9125" s="211">
        <v>0.62025526256552921</v>
      </c>
      <c r="U9125" s="211">
        <v>0.47712140442079293</v>
      </c>
      <c r="V9125" s="211">
        <v>6.8896180454620676E-2</v>
      </c>
      <c r="W9125" s="211">
        <v>0.54477292238153319</v>
      </c>
      <c r="X9125" s="211">
        <v>0.28892594603993682</v>
      </c>
      <c r="Y9125" s="211">
        <v>0.58427690860455828</v>
      </c>
      <c r="Z9125" s="211">
        <v>0.14365164043451839</v>
      </c>
      <c r="AA9125" s="212">
        <v>0.12149548432635646</v>
      </c>
    </row>
    <row r="9126" spans="1:27" x14ac:dyDescent="0.35">
      <c r="A9126" s="210" t="s">
        <v>9802</v>
      </c>
      <c r="B9126" s="217">
        <v>155.44139917082256</v>
      </c>
      <c r="C9126" s="211">
        <v>6.1105164242847836E-2</v>
      </c>
      <c r="D9126" s="211">
        <v>0.12265379700750481</v>
      </c>
      <c r="E9126" s="211">
        <v>6.6247842793015085E-2</v>
      </c>
      <c r="F9126" s="211">
        <v>0.11174148804045705</v>
      </c>
      <c r="G9126" s="211">
        <v>0.12272178022174264</v>
      </c>
      <c r="H9126" s="211">
        <v>0.11385373474518788</v>
      </c>
      <c r="I9126" s="211">
        <v>0.42460253062855258</v>
      </c>
      <c r="J9126" s="211">
        <v>0.47379294509380243</v>
      </c>
      <c r="K9126" s="211">
        <v>0.60816838144748653</v>
      </c>
      <c r="L9126" s="211">
        <v>0.27417151463354089</v>
      </c>
      <c r="M9126" s="211">
        <v>9.4263363003485479E-2</v>
      </c>
      <c r="N9126" s="211">
        <v>0.47459246314588377</v>
      </c>
      <c r="O9126" s="211">
        <v>0.75359413325134661</v>
      </c>
      <c r="P9126" s="211">
        <v>6.8479690846482227E-2</v>
      </c>
      <c r="Q9126" s="211">
        <v>8.5718273807038489E-2</v>
      </c>
      <c r="R9126" s="211">
        <v>0.4372446500362891</v>
      </c>
      <c r="S9126" s="211">
        <v>0.43930684066377063</v>
      </c>
      <c r="T9126" s="211">
        <v>0.57158871287875379</v>
      </c>
      <c r="U9126" s="211">
        <v>0.49967546128868023</v>
      </c>
      <c r="V9126" s="211">
        <v>0.14343226898898551</v>
      </c>
      <c r="W9126" s="211">
        <v>0.59121257968589047</v>
      </c>
      <c r="X9126" s="211">
        <v>0.2845452726064534</v>
      </c>
      <c r="Y9126" s="211">
        <v>0.59401672602594702</v>
      </c>
      <c r="Z9126" s="211">
        <v>0.14645346754553673</v>
      </c>
      <c r="AA9126" s="212">
        <v>0.12128159555770394</v>
      </c>
    </row>
    <row r="9127" spans="1:27" x14ac:dyDescent="0.35">
      <c r="A9127" s="210" t="s">
        <v>9803</v>
      </c>
      <c r="B9127" s="217">
        <v>132.17507213576869</v>
      </c>
      <c r="C9127" s="211">
        <v>7.3597981454761874E-2</v>
      </c>
      <c r="D9127" s="211">
        <v>0.13052032572445915</v>
      </c>
      <c r="E9127" s="211">
        <v>7.1163429877560566E-2</v>
      </c>
      <c r="F9127" s="211">
        <v>9.9487872612146061E-2</v>
      </c>
      <c r="G9127" s="211">
        <v>0.11970628281517603</v>
      </c>
      <c r="H9127" s="211">
        <v>0.11297777426049553</v>
      </c>
      <c r="I9127" s="211">
        <v>0.50540475708495602</v>
      </c>
      <c r="J9127" s="211">
        <v>0.42754756337890876</v>
      </c>
      <c r="K9127" s="211">
        <v>0.53003784182439462</v>
      </c>
      <c r="L9127" s="211">
        <v>0.27085699578538031</v>
      </c>
      <c r="M9127" s="211">
        <v>8.0559583422418979E-2</v>
      </c>
      <c r="N9127" s="211">
        <v>0.43081507124851082</v>
      </c>
      <c r="O9127" s="211">
        <v>0.70521091995227581</v>
      </c>
      <c r="P9127" s="211">
        <v>6.9886415539889918E-2</v>
      </c>
      <c r="Q9127" s="211">
        <v>4.4410110227658207E-2</v>
      </c>
      <c r="R9127" s="211">
        <v>0.42085671814702302</v>
      </c>
      <c r="S9127" s="211">
        <v>0.34296323645338167</v>
      </c>
      <c r="T9127" s="211">
        <v>0.53964720265783173</v>
      </c>
      <c r="U9127" s="211">
        <v>0.35235058742075259</v>
      </c>
      <c r="V9127" s="211">
        <v>9.2240191031248558E-2</v>
      </c>
      <c r="W9127" s="211">
        <v>0.56344009091380787</v>
      </c>
      <c r="X9127" s="211">
        <v>0.37258546256311764</v>
      </c>
      <c r="Y9127" s="211">
        <v>0.77567427400827638</v>
      </c>
      <c r="Z9127" s="211">
        <v>0.14249331038387308</v>
      </c>
      <c r="AA9127" s="212">
        <v>0.11246620721395734</v>
      </c>
    </row>
    <row r="9128" spans="1:27" x14ac:dyDescent="0.35">
      <c r="A9128" s="210" t="s">
        <v>9804</v>
      </c>
      <c r="B9128" s="217">
        <v>180.39842941415853</v>
      </c>
      <c r="C9128" s="211">
        <v>6.3114899747923087E-2</v>
      </c>
      <c r="D9128" s="211">
        <v>0.12488801856986378</v>
      </c>
      <c r="E9128" s="211">
        <v>8.1189079726175811E-2</v>
      </c>
      <c r="F9128" s="211">
        <v>0.10419798210831294</v>
      </c>
      <c r="G9128" s="211">
        <v>0.12294828462039552</v>
      </c>
      <c r="H9128" s="211">
        <v>0.11426396658474404</v>
      </c>
      <c r="I9128" s="211">
        <v>0.47165956352054833</v>
      </c>
      <c r="J9128" s="211">
        <v>0.45751745909957714</v>
      </c>
      <c r="K9128" s="211">
        <v>0.55050975407334646</v>
      </c>
      <c r="L9128" s="211">
        <v>0.27229098332114993</v>
      </c>
      <c r="M9128" s="211">
        <v>0.11798232926416585</v>
      </c>
      <c r="N9128" s="211">
        <v>0.45657440909367386</v>
      </c>
      <c r="O9128" s="211">
        <v>0.71253086195246995</v>
      </c>
      <c r="P9128" s="211">
        <v>6.824553386113312E-2</v>
      </c>
      <c r="Q9128" s="211">
        <v>0.11549110131091372</v>
      </c>
      <c r="R9128" s="211">
        <v>0.36874735336162545</v>
      </c>
      <c r="S9128" s="211">
        <v>0.28285981847492414</v>
      </c>
      <c r="T9128" s="211">
        <v>0.61200570227571072</v>
      </c>
      <c r="U9128" s="211">
        <v>0.44608645637384381</v>
      </c>
      <c r="V9128" s="211">
        <v>0.12962891557808104</v>
      </c>
      <c r="W9128" s="211">
        <v>0.5073816023757739</v>
      </c>
      <c r="X9128" s="211">
        <v>0.42792134722547359</v>
      </c>
      <c r="Y9128" s="211">
        <v>0.6747764235609095</v>
      </c>
      <c r="Z9128" s="211">
        <v>0.14928173783472226</v>
      </c>
      <c r="AA9128" s="212">
        <v>0.11382416538424044</v>
      </c>
    </row>
    <row r="9129" spans="1:27" x14ac:dyDescent="0.35">
      <c r="A9129" s="210" t="s">
        <v>9805</v>
      </c>
      <c r="B9129" s="217">
        <v>140.86092172713145</v>
      </c>
      <c r="C9129" s="211">
        <v>6.683007551754791E-2</v>
      </c>
      <c r="D9129" s="211">
        <v>0.12595668290776635</v>
      </c>
      <c r="E9129" s="211">
        <v>7.4647289148334184E-2</v>
      </c>
      <c r="F9129" s="211">
        <v>9.6903040159270357E-2</v>
      </c>
      <c r="G9129" s="211">
        <v>0.12076816253143685</v>
      </c>
      <c r="H9129" s="211">
        <v>0.12868312177717389</v>
      </c>
      <c r="I9129" s="211">
        <v>0.42794736129479743</v>
      </c>
      <c r="J9129" s="211">
        <v>0.42041011291497971</v>
      </c>
      <c r="K9129" s="211">
        <v>0.6125264032884612</v>
      </c>
      <c r="L9129" s="211">
        <v>0.26691926007764233</v>
      </c>
      <c r="M9129" s="211">
        <v>9.5246351192528667E-2</v>
      </c>
      <c r="N9129" s="211">
        <v>0.44129243967448462</v>
      </c>
      <c r="O9129" s="211">
        <v>0.63104295603614247</v>
      </c>
      <c r="P9129" s="211">
        <v>6.9721799959443567E-2</v>
      </c>
      <c r="Q9129" s="211">
        <v>0.12531858997164835</v>
      </c>
      <c r="R9129" s="211">
        <v>0.48050455381089902</v>
      </c>
      <c r="S9129" s="211">
        <v>0.32552224742500491</v>
      </c>
      <c r="T9129" s="211">
        <v>0.58554394252096698</v>
      </c>
      <c r="U9129" s="211">
        <v>0.49877423976822277</v>
      </c>
      <c r="V9129" s="211">
        <v>9.5347615114019402E-2</v>
      </c>
      <c r="W9129" s="211">
        <v>0.60956035294701938</v>
      </c>
      <c r="X9129" s="211">
        <v>0.2728275727341738</v>
      </c>
      <c r="Y9129" s="211">
        <v>0.6131207908711237</v>
      </c>
      <c r="Z9129" s="211">
        <v>0.14970556470208865</v>
      </c>
      <c r="AA9129" s="212">
        <v>0.12092567412679413</v>
      </c>
    </row>
    <row r="9130" spans="1:27" x14ac:dyDescent="0.35">
      <c r="A9130" s="210" t="s">
        <v>9806</v>
      </c>
      <c r="B9130" s="217">
        <v>120.54603749014069</v>
      </c>
      <c r="C9130" s="211">
        <v>6.0631328965401687E-2</v>
      </c>
      <c r="D9130" s="211">
        <v>0.12410154566758809</v>
      </c>
      <c r="E9130" s="211">
        <v>7.058779344700053E-2</v>
      </c>
      <c r="F9130" s="211">
        <v>8.9616784311209285E-2</v>
      </c>
      <c r="G9130" s="211">
        <v>0.12468995638515602</v>
      </c>
      <c r="H9130" s="211">
        <v>0.11509534443911484</v>
      </c>
      <c r="I9130" s="211">
        <v>0.51021928523661941</v>
      </c>
      <c r="J9130" s="211">
        <v>0.42556664412143014</v>
      </c>
      <c r="K9130" s="211">
        <v>0.60959643713531331</v>
      </c>
      <c r="L9130" s="211">
        <v>0.27501500962965991</v>
      </c>
      <c r="M9130" s="211">
        <v>0.11213380357580283</v>
      </c>
      <c r="N9130" s="211">
        <v>0.41425715061127166</v>
      </c>
      <c r="O9130" s="211">
        <v>0.61070138351009928</v>
      </c>
      <c r="P9130" s="211">
        <v>6.9647790781539556E-2</v>
      </c>
      <c r="Q9130" s="211">
        <v>4.6372873816975954E-2</v>
      </c>
      <c r="R9130" s="211">
        <v>0.44958179374762741</v>
      </c>
      <c r="S9130" s="211">
        <v>0.32029676512777472</v>
      </c>
      <c r="T9130" s="211">
        <v>0.53679798120337419</v>
      </c>
      <c r="U9130" s="211">
        <v>0.53213883779189541</v>
      </c>
      <c r="V9130" s="211">
        <v>6.1243745209493772E-2</v>
      </c>
      <c r="W9130" s="211">
        <v>0.58251646440307903</v>
      </c>
      <c r="X9130" s="211">
        <v>0.27378673490177197</v>
      </c>
      <c r="Y9130" s="211">
        <v>0.57999724903434469</v>
      </c>
      <c r="Z9130" s="211">
        <v>0.1499007824983343</v>
      </c>
      <c r="AA9130" s="212">
        <v>0.12087558857681714</v>
      </c>
    </row>
    <row r="9131" spans="1:27" x14ac:dyDescent="0.35">
      <c r="A9131" s="210" t="s">
        <v>9807</v>
      </c>
      <c r="B9131" s="217">
        <v>155.10706474975512</v>
      </c>
      <c r="C9131" s="211">
        <v>6.535280951127434E-2</v>
      </c>
      <c r="D9131" s="211">
        <v>0.1255550734853749</v>
      </c>
      <c r="E9131" s="211">
        <v>6.7611175457012423E-2</v>
      </c>
      <c r="F9131" s="211">
        <v>0.10083584856682144</v>
      </c>
      <c r="G9131" s="211">
        <v>0.1186874897776109</v>
      </c>
      <c r="H9131" s="211">
        <v>0.1135565169008588</v>
      </c>
      <c r="I9131" s="211">
        <v>0.52432977782478452</v>
      </c>
      <c r="J9131" s="211">
        <v>0.43697320466957512</v>
      </c>
      <c r="K9131" s="211">
        <v>0.61963471881423104</v>
      </c>
      <c r="L9131" s="211">
        <v>0.26876668990989361</v>
      </c>
      <c r="M9131" s="211">
        <v>0.11315482037171905</v>
      </c>
      <c r="N9131" s="211">
        <v>0.51312510916804077</v>
      </c>
      <c r="O9131" s="211">
        <v>0.64918335295920959</v>
      </c>
      <c r="P9131" s="211">
        <v>7.0253908815772259E-2</v>
      </c>
      <c r="Q9131" s="211">
        <v>8.9929093239019459E-2</v>
      </c>
      <c r="R9131" s="211">
        <v>0.46206633509088035</v>
      </c>
      <c r="S9131" s="211">
        <v>0.31671254638953372</v>
      </c>
      <c r="T9131" s="211">
        <v>0.58467265536579793</v>
      </c>
      <c r="U9131" s="211">
        <v>0.49987349577868456</v>
      </c>
      <c r="V9131" s="211">
        <v>9.5878819129658913E-2</v>
      </c>
      <c r="W9131" s="211">
        <v>0.63731224400708641</v>
      </c>
      <c r="X9131" s="211">
        <v>0.32087719763245715</v>
      </c>
      <c r="Y9131" s="211">
        <v>0.64045772032175918</v>
      </c>
      <c r="Z9131" s="211">
        <v>0.14995565190383153</v>
      </c>
      <c r="AA9131" s="212">
        <v>0.12011515881987553</v>
      </c>
    </row>
    <row r="9132" spans="1:27" x14ac:dyDescent="0.35">
      <c r="A9132" s="210" t="s">
        <v>9808</v>
      </c>
      <c r="B9132" s="217">
        <v>113.30291358985947</v>
      </c>
      <c r="C9132" s="211">
        <v>5.752644966518148E-2</v>
      </c>
      <c r="D9132" s="211">
        <v>0.11684928918764868</v>
      </c>
      <c r="E9132" s="211">
        <v>7.3009874907976294E-2</v>
      </c>
      <c r="F9132" s="211">
        <v>7.7143956281630593E-2</v>
      </c>
      <c r="G9132" s="211">
        <v>0.11947503307673048</v>
      </c>
      <c r="H9132" s="211">
        <v>0.12044781831453581</v>
      </c>
      <c r="I9132" s="211">
        <v>0.47682031203411024</v>
      </c>
      <c r="J9132" s="211">
        <v>0.39325923173873562</v>
      </c>
      <c r="K9132" s="211">
        <v>0.63760573304572588</v>
      </c>
      <c r="L9132" s="211">
        <v>0.27446839074331564</v>
      </c>
      <c r="M9132" s="211">
        <v>9.0982667627320546E-2</v>
      </c>
      <c r="N9132" s="211">
        <v>0.56908798199386323</v>
      </c>
      <c r="O9132" s="211">
        <v>0.72517262033587815</v>
      </c>
      <c r="P9132" s="211">
        <v>6.5853078730980175E-2</v>
      </c>
      <c r="Q9132" s="211">
        <v>9.3524060800227446E-2</v>
      </c>
      <c r="R9132" s="211">
        <v>0.41537876544207364</v>
      </c>
      <c r="S9132" s="211">
        <v>0.34689754720792398</v>
      </c>
      <c r="T9132" s="211">
        <v>0.5941617360658149</v>
      </c>
      <c r="U9132" s="211">
        <v>0.35101125744078798</v>
      </c>
      <c r="V9132" s="211">
        <v>5.3327532781541225E-2</v>
      </c>
      <c r="W9132" s="211">
        <v>0.56734425666876254</v>
      </c>
      <c r="X9132" s="211">
        <v>0.3795266960167249</v>
      </c>
      <c r="Y9132" s="211">
        <v>0.63261098832613227</v>
      </c>
      <c r="Z9132" s="211">
        <v>0.14486837091856325</v>
      </c>
      <c r="AA9132" s="212">
        <v>0.12032572976079037</v>
      </c>
    </row>
    <row r="9133" spans="1:27" x14ac:dyDescent="0.35">
      <c r="A9133" s="210" t="s">
        <v>9809</v>
      </c>
      <c r="B9133" s="217">
        <v>133.23944451471553</v>
      </c>
      <c r="C9133" s="211">
        <v>5.8172781293496782E-2</v>
      </c>
      <c r="D9133" s="211">
        <v>0.13050705071456845</v>
      </c>
      <c r="E9133" s="211">
        <v>7.3741988927537541E-2</v>
      </c>
      <c r="F9133" s="211">
        <v>7.9743335320444572E-2</v>
      </c>
      <c r="G9133" s="211">
        <v>0.124318765124439</v>
      </c>
      <c r="H9133" s="211">
        <v>0.12269779668609902</v>
      </c>
      <c r="I9133" s="211">
        <v>0.52051191278405662</v>
      </c>
      <c r="J9133" s="211">
        <v>0.47004175188598923</v>
      </c>
      <c r="K9133" s="211">
        <v>0.63592645897763334</v>
      </c>
      <c r="L9133" s="211">
        <v>0.27479881194168609</v>
      </c>
      <c r="M9133" s="211">
        <v>0.11242985686734484</v>
      </c>
      <c r="N9133" s="211">
        <v>0.42049649552136015</v>
      </c>
      <c r="O9133" s="211">
        <v>0.7140833095350112</v>
      </c>
      <c r="P9133" s="211">
        <v>6.886284139448054E-2</v>
      </c>
      <c r="Q9133" s="211">
        <v>6.3129658527986188E-2</v>
      </c>
      <c r="R9133" s="211">
        <v>0.46667732492503822</v>
      </c>
      <c r="S9133" s="211">
        <v>0.35306574006789238</v>
      </c>
      <c r="T9133" s="211">
        <v>0.5634772028864552</v>
      </c>
      <c r="U9133" s="211">
        <v>0.48190721833915096</v>
      </c>
      <c r="V9133" s="211">
        <v>5.8782348282649444E-2</v>
      </c>
      <c r="W9133" s="211">
        <v>0.59132167414469072</v>
      </c>
      <c r="X9133" s="211">
        <v>0.26663360457616703</v>
      </c>
      <c r="Y9133" s="211">
        <v>0.74640983951242101</v>
      </c>
      <c r="Z9133" s="211">
        <v>0.14344079413642655</v>
      </c>
      <c r="AA9133" s="212">
        <v>0.12089337613841847</v>
      </c>
    </row>
    <row r="9134" spans="1:27" x14ac:dyDescent="0.35">
      <c r="A9134" s="210" t="s">
        <v>9810</v>
      </c>
      <c r="B9134" s="217">
        <v>124.65049616124978</v>
      </c>
      <c r="C9134" s="211">
        <v>8.3207235519416237E-2</v>
      </c>
      <c r="D9134" s="211">
        <v>0.12954725286660232</v>
      </c>
      <c r="E9134" s="211">
        <v>7.6343978577137026E-2</v>
      </c>
      <c r="F9134" s="211">
        <v>9.8953658187370591E-2</v>
      </c>
      <c r="G9134" s="211">
        <v>0.11981323119958369</v>
      </c>
      <c r="H9134" s="211">
        <v>0.12210061046726715</v>
      </c>
      <c r="I9134" s="211">
        <v>0.50915611114818693</v>
      </c>
      <c r="J9134" s="211">
        <v>0.44534287000393036</v>
      </c>
      <c r="K9134" s="211">
        <v>0.59369831500639902</v>
      </c>
      <c r="L9134" s="211">
        <v>0.26939932236655684</v>
      </c>
      <c r="M9134" s="211">
        <v>0.10737497114192929</v>
      </c>
      <c r="N9134" s="211">
        <v>0.40898201060496236</v>
      </c>
      <c r="O9134" s="211">
        <v>0.68333239213548447</v>
      </c>
      <c r="P9134" s="211">
        <v>6.9745538200427795E-2</v>
      </c>
      <c r="Q9134" s="211">
        <v>0.13051027071411586</v>
      </c>
      <c r="R9134" s="211">
        <v>0.38261449376895351</v>
      </c>
      <c r="S9134" s="211">
        <v>0.33440947764119933</v>
      </c>
      <c r="T9134" s="211">
        <v>0.60723559308083108</v>
      </c>
      <c r="U9134" s="211">
        <v>0.37421416456342588</v>
      </c>
      <c r="V9134" s="211">
        <v>6.1730245359737118E-2</v>
      </c>
      <c r="W9134" s="211">
        <v>0.65661932405501255</v>
      </c>
      <c r="X9134" s="211">
        <v>0.28949461539055238</v>
      </c>
      <c r="Y9134" s="211">
        <v>0.58483221769094718</v>
      </c>
      <c r="Z9134" s="211">
        <v>0.14024329783825742</v>
      </c>
      <c r="AA9134" s="212">
        <v>0.11860655275290805</v>
      </c>
    </row>
    <row r="9135" spans="1:27" x14ac:dyDescent="0.35">
      <c r="A9135" s="210" t="s">
        <v>9811</v>
      </c>
      <c r="B9135" s="217">
        <v>159.33588592701045</v>
      </c>
      <c r="C9135" s="211">
        <v>6.1405538095991516E-2</v>
      </c>
      <c r="D9135" s="211">
        <v>0.12229600774454089</v>
      </c>
      <c r="E9135" s="211">
        <v>8.6223417497857127E-2</v>
      </c>
      <c r="F9135" s="211">
        <v>0.1154543090305197</v>
      </c>
      <c r="G9135" s="211">
        <v>0.11943114726198234</v>
      </c>
      <c r="H9135" s="211">
        <v>0.11882292345593989</v>
      </c>
      <c r="I9135" s="211">
        <v>0.49213516370638472</v>
      </c>
      <c r="J9135" s="211">
        <v>0.45172613476322504</v>
      </c>
      <c r="K9135" s="211">
        <v>0.63570565421423864</v>
      </c>
      <c r="L9135" s="211">
        <v>0.27689229155865136</v>
      </c>
      <c r="M9135" s="211">
        <v>9.932033437894644E-2</v>
      </c>
      <c r="N9135" s="211">
        <v>0.48550912882164127</v>
      </c>
      <c r="O9135" s="211">
        <v>0.58991347201409405</v>
      </c>
      <c r="P9135" s="211">
        <v>7.156165980742718E-2</v>
      </c>
      <c r="Q9135" s="211">
        <v>0.10187284437350451</v>
      </c>
      <c r="R9135" s="211">
        <v>0.45376859497893651</v>
      </c>
      <c r="S9135" s="211">
        <v>0.32062755143275856</v>
      </c>
      <c r="T9135" s="211">
        <v>0.58762401928669084</v>
      </c>
      <c r="U9135" s="211">
        <v>0.38578446131688737</v>
      </c>
      <c r="V9135" s="211">
        <v>0.12070406500196622</v>
      </c>
      <c r="W9135" s="211">
        <v>0.47900945424766533</v>
      </c>
      <c r="X9135" s="211">
        <v>0.32170563812064024</v>
      </c>
      <c r="Y9135" s="211">
        <v>0.58659216838234285</v>
      </c>
      <c r="Z9135" s="211">
        <v>0.1429491224328647</v>
      </c>
      <c r="AA9135" s="212">
        <v>0.1145709086453139</v>
      </c>
    </row>
    <row r="9136" spans="1:27" x14ac:dyDescent="0.35">
      <c r="A9136" s="210" t="s">
        <v>9812</v>
      </c>
      <c r="B9136" s="217">
        <v>146.02963874213572</v>
      </c>
      <c r="C9136" s="211">
        <v>6.0391617651141982E-2</v>
      </c>
      <c r="D9136" s="211">
        <v>0.1310695903608716</v>
      </c>
      <c r="E9136" s="211">
        <v>7.613494488646462E-2</v>
      </c>
      <c r="F9136" s="211">
        <v>7.4083474180701894E-2</v>
      </c>
      <c r="G9136" s="211">
        <v>0.1222285708111388</v>
      </c>
      <c r="H9136" s="211">
        <v>0.11866379944002851</v>
      </c>
      <c r="I9136" s="211">
        <v>0.50114504364634171</v>
      </c>
      <c r="J9136" s="211">
        <v>0.3919695907901774</v>
      </c>
      <c r="K9136" s="211">
        <v>0.55935826198844008</v>
      </c>
      <c r="L9136" s="211">
        <v>0.27266884385447943</v>
      </c>
      <c r="M9136" s="211">
        <v>0.10046367845142377</v>
      </c>
      <c r="N9136" s="211">
        <v>0.41937173793673677</v>
      </c>
      <c r="O9136" s="211">
        <v>0.77961582849899602</v>
      </c>
      <c r="P9136" s="211">
        <v>6.653026765831023E-2</v>
      </c>
      <c r="Q9136" s="211">
        <v>0.11473300891596167</v>
      </c>
      <c r="R9136" s="211">
        <v>0.43651120960185519</v>
      </c>
      <c r="S9136" s="211">
        <v>0.33581119658002068</v>
      </c>
      <c r="T9136" s="211">
        <v>0.48172119670943808</v>
      </c>
      <c r="U9136" s="211">
        <v>0.40525855315952236</v>
      </c>
      <c r="V9136" s="211">
        <v>0.13177540229769796</v>
      </c>
      <c r="W9136" s="211">
        <v>0.59678596989026111</v>
      </c>
      <c r="X9136" s="211">
        <v>0.35670263951928899</v>
      </c>
      <c r="Y9136" s="211">
        <v>0.68652938589275092</v>
      </c>
      <c r="Z9136" s="211">
        <v>0.14869407668817392</v>
      </c>
      <c r="AA9136" s="212">
        <v>0.1205786898503632</v>
      </c>
    </row>
    <row r="9137" spans="1:27" x14ac:dyDescent="0.35">
      <c r="A9137" s="210" t="s">
        <v>9813</v>
      </c>
      <c r="B9137" s="217">
        <v>155.16698866066636</v>
      </c>
      <c r="C9137" s="211">
        <v>5.2748584838235156E-2</v>
      </c>
      <c r="D9137" s="211">
        <v>0.11598334083171075</v>
      </c>
      <c r="E9137" s="211">
        <v>7.9256346403478034E-2</v>
      </c>
      <c r="F9137" s="211">
        <v>9.9648156355000378E-2</v>
      </c>
      <c r="G9137" s="211">
        <v>0.12262611397856449</v>
      </c>
      <c r="H9137" s="211">
        <v>0.11009437792871626</v>
      </c>
      <c r="I9137" s="211">
        <v>0.49512234270198768</v>
      </c>
      <c r="J9137" s="211">
        <v>0.42372551441631134</v>
      </c>
      <c r="K9137" s="211">
        <v>0.63771478328491327</v>
      </c>
      <c r="L9137" s="211">
        <v>0.27805508862380218</v>
      </c>
      <c r="M9137" s="211">
        <v>8.3316588503677777E-2</v>
      </c>
      <c r="N9137" s="211">
        <v>0.47640833076387951</v>
      </c>
      <c r="O9137" s="211">
        <v>0.71241910369335359</v>
      </c>
      <c r="P9137" s="211">
        <v>7.0550057222669688E-2</v>
      </c>
      <c r="Q9137" s="211">
        <v>9.4472134776426075E-2</v>
      </c>
      <c r="R9137" s="211">
        <v>0.46287566461092061</v>
      </c>
      <c r="S9137" s="211">
        <v>0.26859556718682431</v>
      </c>
      <c r="T9137" s="211">
        <v>0.55360710948520042</v>
      </c>
      <c r="U9137" s="211">
        <v>0.49863936868226943</v>
      </c>
      <c r="V9137" s="211">
        <v>0.10903072361456574</v>
      </c>
      <c r="W9137" s="211">
        <v>0.56554948244825531</v>
      </c>
      <c r="X9137" s="211">
        <v>0.2308564302541718</v>
      </c>
      <c r="Y9137" s="211">
        <v>0.57405478610974958</v>
      </c>
      <c r="Z9137" s="211">
        <v>0.14294061509914485</v>
      </c>
      <c r="AA9137" s="212">
        <v>0.11373817835576495</v>
      </c>
    </row>
    <row r="9138" spans="1:27" x14ac:dyDescent="0.35">
      <c r="A9138" s="210" t="s">
        <v>9814</v>
      </c>
      <c r="B9138" s="217">
        <v>119.63200878237843</v>
      </c>
      <c r="C9138" s="211">
        <v>6.0885362797279609E-2</v>
      </c>
      <c r="D9138" s="211">
        <v>0.12095841983079036</v>
      </c>
      <c r="E9138" s="211">
        <v>7.9787948956469595E-2</v>
      </c>
      <c r="F9138" s="211">
        <v>0.11582590404533463</v>
      </c>
      <c r="G9138" s="211">
        <v>0.1193603252851298</v>
      </c>
      <c r="H9138" s="211">
        <v>0.12045602001208702</v>
      </c>
      <c r="I9138" s="211">
        <v>0.50152898314895455</v>
      </c>
      <c r="J9138" s="211">
        <v>0.43281707343510462</v>
      </c>
      <c r="K9138" s="211">
        <v>0.64713158267430604</v>
      </c>
      <c r="L9138" s="211">
        <v>0.27212484452154045</v>
      </c>
      <c r="M9138" s="211">
        <v>9.667417290246072E-2</v>
      </c>
      <c r="N9138" s="211">
        <v>0.39524959777504454</v>
      </c>
      <c r="O9138" s="211">
        <v>0.69901333904421648</v>
      </c>
      <c r="P9138" s="211">
        <v>6.9822711735573292E-2</v>
      </c>
      <c r="Q9138" s="211">
        <v>5.1780617835837442E-2</v>
      </c>
      <c r="R9138" s="211">
        <v>0.43125202657332212</v>
      </c>
      <c r="S9138" s="211">
        <v>0.3931930630842666</v>
      </c>
      <c r="T9138" s="211">
        <v>0.50930843471307363</v>
      </c>
      <c r="U9138" s="211">
        <v>0.46142804593840059</v>
      </c>
      <c r="V9138" s="211">
        <v>6.2135324471241121E-2</v>
      </c>
      <c r="W9138" s="211">
        <v>0.54807945677174863</v>
      </c>
      <c r="X9138" s="211">
        <v>0.36359962150189851</v>
      </c>
      <c r="Y9138" s="211">
        <v>0.64639279716672626</v>
      </c>
      <c r="Z9138" s="211">
        <v>0.13816877658388307</v>
      </c>
      <c r="AA9138" s="212">
        <v>0.12214203432618226</v>
      </c>
    </row>
    <row r="9139" spans="1:27" x14ac:dyDescent="0.35">
      <c r="A9139" s="210" t="s">
        <v>9815</v>
      </c>
      <c r="B9139" s="217">
        <v>140.33357139634487</v>
      </c>
      <c r="C9139" s="211">
        <v>8.202955229886133E-2</v>
      </c>
      <c r="D9139" s="211">
        <v>0.1204170742969482</v>
      </c>
      <c r="E9139" s="211">
        <v>7.7228663336004949E-2</v>
      </c>
      <c r="F9139" s="211">
        <v>9.4294143638338337E-2</v>
      </c>
      <c r="G9139" s="211">
        <v>0.11535869572803242</v>
      </c>
      <c r="H9139" s="211">
        <v>0.1126612409475628</v>
      </c>
      <c r="I9139" s="211">
        <v>0.52178214306229886</v>
      </c>
      <c r="J9139" s="211">
        <v>0.43317614192953069</v>
      </c>
      <c r="K9139" s="211">
        <v>0.59631052374486226</v>
      </c>
      <c r="L9139" s="211">
        <v>0.27894895706328782</v>
      </c>
      <c r="M9139" s="211">
        <v>9.6928363311998805E-2</v>
      </c>
      <c r="N9139" s="211">
        <v>0.57014067117202083</v>
      </c>
      <c r="O9139" s="211">
        <v>0.63963359168242018</v>
      </c>
      <c r="P9139" s="211">
        <v>6.7787051447213212E-2</v>
      </c>
      <c r="Q9139" s="211">
        <v>8.5946349624242718E-2</v>
      </c>
      <c r="R9139" s="211">
        <v>0.47813755336050312</v>
      </c>
      <c r="S9139" s="211">
        <v>0.36626196120046312</v>
      </c>
      <c r="T9139" s="211">
        <v>0.47201147466212012</v>
      </c>
      <c r="U9139" s="211">
        <v>0.45794199241662192</v>
      </c>
      <c r="V9139" s="211">
        <v>8.1393464911923438E-2</v>
      </c>
      <c r="W9139" s="211">
        <v>0.51981346234960424</v>
      </c>
      <c r="X9139" s="211">
        <v>0.31379944101905749</v>
      </c>
      <c r="Y9139" s="211">
        <v>0.6473475275477405</v>
      </c>
      <c r="Z9139" s="211">
        <v>0.1496881943270284</v>
      </c>
      <c r="AA9139" s="212">
        <v>0.11426836810255117</v>
      </c>
    </row>
    <row r="9140" spans="1:27" x14ac:dyDescent="0.35">
      <c r="A9140" s="210" t="s">
        <v>9816</v>
      </c>
      <c r="B9140" s="217">
        <v>155.4898105433976</v>
      </c>
      <c r="C9140" s="211">
        <v>7.51581917782249E-2</v>
      </c>
      <c r="D9140" s="211">
        <v>0.11986891668441323</v>
      </c>
      <c r="E9140" s="211">
        <v>7.8326153097052514E-2</v>
      </c>
      <c r="F9140" s="211">
        <v>9.5868048543364587E-2</v>
      </c>
      <c r="G9140" s="211">
        <v>0.1215828466610252</v>
      </c>
      <c r="H9140" s="211">
        <v>0.12026496616681746</v>
      </c>
      <c r="I9140" s="211">
        <v>0.51275471718674515</v>
      </c>
      <c r="J9140" s="211">
        <v>0.47293738188934215</v>
      </c>
      <c r="K9140" s="211">
        <v>0.63306795407465044</v>
      </c>
      <c r="L9140" s="211">
        <v>0.26836516026953461</v>
      </c>
      <c r="M9140" s="211">
        <v>0.10484635806826637</v>
      </c>
      <c r="N9140" s="211">
        <v>0.40090827122713713</v>
      </c>
      <c r="O9140" s="211">
        <v>0.68489913331531993</v>
      </c>
      <c r="P9140" s="211">
        <v>6.6716883487561121E-2</v>
      </c>
      <c r="Q9140" s="211">
        <v>6.3333104602045678E-2</v>
      </c>
      <c r="R9140" s="211">
        <v>0.44974358706033368</v>
      </c>
      <c r="S9140" s="211">
        <v>0.29608942830195828</v>
      </c>
      <c r="T9140" s="211">
        <v>0.58998395163198525</v>
      </c>
      <c r="U9140" s="211">
        <v>0.5185631316326772</v>
      </c>
      <c r="V9140" s="211">
        <v>0.10131273941042195</v>
      </c>
      <c r="W9140" s="211">
        <v>0.55564046613787577</v>
      </c>
      <c r="X9140" s="211">
        <v>0.2865037634099632</v>
      </c>
      <c r="Y9140" s="211">
        <v>0.63060643362961</v>
      </c>
      <c r="Z9140" s="211">
        <v>0.14857739470360382</v>
      </c>
      <c r="AA9140" s="212">
        <v>0.11579849630321729</v>
      </c>
    </row>
    <row r="9141" spans="1:27" x14ac:dyDescent="0.35">
      <c r="A9141" s="210" t="s">
        <v>9817</v>
      </c>
      <c r="B9141" s="217">
        <v>126.11605736968868</v>
      </c>
      <c r="C9141" s="211">
        <v>5.4673876977813923E-2</v>
      </c>
      <c r="D9141" s="211">
        <v>0.11760968469204744</v>
      </c>
      <c r="E9141" s="211">
        <v>6.6614116424048186E-2</v>
      </c>
      <c r="F9141" s="211">
        <v>9.2383607946816881E-2</v>
      </c>
      <c r="G9141" s="211">
        <v>0.12372156868785758</v>
      </c>
      <c r="H9141" s="211">
        <v>0.11669653751895857</v>
      </c>
      <c r="I9141" s="211">
        <v>0.51647706986610808</v>
      </c>
      <c r="J9141" s="211">
        <v>0.4731830712252042</v>
      </c>
      <c r="K9141" s="211">
        <v>0.58534215723858496</v>
      </c>
      <c r="L9141" s="211">
        <v>0.27823405538154244</v>
      </c>
      <c r="M9141" s="211">
        <v>9.4114049174890274E-2</v>
      </c>
      <c r="N9141" s="211">
        <v>0.37901256513754722</v>
      </c>
      <c r="O9141" s="211">
        <v>0.73377445608335834</v>
      </c>
      <c r="P9141" s="211">
        <v>7.1627226876939662E-2</v>
      </c>
      <c r="Q9141" s="211">
        <v>9.4436099835315215E-2</v>
      </c>
      <c r="R9141" s="211">
        <v>0.38503482221394292</v>
      </c>
      <c r="S9141" s="211">
        <v>0.33011497598393336</v>
      </c>
      <c r="T9141" s="211">
        <v>0.53737080855210362</v>
      </c>
      <c r="U9141" s="211">
        <v>0.55661991045078407</v>
      </c>
      <c r="V9141" s="211">
        <v>7.1221952346584488E-2</v>
      </c>
      <c r="W9141" s="211">
        <v>0.57570860768034127</v>
      </c>
      <c r="X9141" s="211">
        <v>0.25378121614311699</v>
      </c>
      <c r="Y9141" s="211">
        <v>0.61697325018129467</v>
      </c>
      <c r="Z9141" s="211">
        <v>0.14421398283606995</v>
      </c>
      <c r="AA9141" s="212">
        <v>0.12045951098461169</v>
      </c>
    </row>
    <row r="9142" spans="1:27" x14ac:dyDescent="0.35">
      <c r="A9142" s="210" t="s">
        <v>9818</v>
      </c>
      <c r="B9142" s="217">
        <v>160.82624818931748</v>
      </c>
      <c r="C9142" s="211">
        <v>8.4662339921788857E-2</v>
      </c>
      <c r="D9142" s="211">
        <v>0.13136116123243552</v>
      </c>
      <c r="E9142" s="211">
        <v>7.2339677894804763E-2</v>
      </c>
      <c r="F9142" s="211">
        <v>9.0340227297566716E-2</v>
      </c>
      <c r="G9142" s="211">
        <v>0.12207165377736066</v>
      </c>
      <c r="H9142" s="211">
        <v>0.10887301074486273</v>
      </c>
      <c r="I9142" s="211">
        <v>0.52476996820614252</v>
      </c>
      <c r="J9142" s="211">
        <v>0.39100238896169009</v>
      </c>
      <c r="K9142" s="211">
        <v>0.63828520299889813</v>
      </c>
      <c r="L9142" s="211">
        <v>0.27462115019530603</v>
      </c>
      <c r="M9142" s="211">
        <v>9.0110062407049607E-2</v>
      </c>
      <c r="N9142" s="211">
        <v>0.37133679897481708</v>
      </c>
      <c r="O9142" s="211">
        <v>0.68170809748682304</v>
      </c>
      <c r="P9142" s="211">
        <v>7.1441219977201736E-2</v>
      </c>
      <c r="Q9142" s="211">
        <v>0.11783523114538172</v>
      </c>
      <c r="R9142" s="211">
        <v>0.42108683042421086</v>
      </c>
      <c r="S9142" s="211">
        <v>0.30013478904865998</v>
      </c>
      <c r="T9142" s="211">
        <v>0.52249163846418067</v>
      </c>
      <c r="U9142" s="211">
        <v>0.50073510271742872</v>
      </c>
      <c r="V9142" s="211">
        <v>0.11926607945593121</v>
      </c>
      <c r="W9142" s="211">
        <v>0.49084737974847303</v>
      </c>
      <c r="X9142" s="211">
        <v>0.3882969131031519</v>
      </c>
      <c r="Y9142" s="211">
        <v>0.69221865683747219</v>
      </c>
      <c r="Z9142" s="211">
        <v>0.14958297357052322</v>
      </c>
      <c r="AA9142" s="212">
        <v>0.11921800019002567</v>
      </c>
    </row>
    <row r="9143" spans="1:27" x14ac:dyDescent="0.35">
      <c r="A9143" s="210" t="s">
        <v>9819</v>
      </c>
      <c r="B9143" s="217">
        <v>124.88973199635771</v>
      </c>
      <c r="C9143" s="211">
        <v>4.9029559838978845E-2</v>
      </c>
      <c r="D9143" s="211">
        <v>0.13253814262166536</v>
      </c>
      <c r="E9143" s="211">
        <v>7.4112043738281952E-2</v>
      </c>
      <c r="F9143" s="211">
        <v>0.10317597788640491</v>
      </c>
      <c r="G9143" s="211">
        <v>0.11346473750539328</v>
      </c>
      <c r="H9143" s="211">
        <v>0.11174543405130108</v>
      </c>
      <c r="I9143" s="211">
        <v>0.50982708096172225</v>
      </c>
      <c r="J9143" s="211">
        <v>0.43832009621905205</v>
      </c>
      <c r="K9143" s="211">
        <v>0.62513118273830126</v>
      </c>
      <c r="L9143" s="211">
        <v>0.27548042831720471</v>
      </c>
      <c r="M9143" s="211">
        <v>0.11737296469594254</v>
      </c>
      <c r="N9143" s="211">
        <v>0.39221806768965012</v>
      </c>
      <c r="O9143" s="211">
        <v>0.60712583955004962</v>
      </c>
      <c r="P9143" s="211">
        <v>6.4519821083641682E-2</v>
      </c>
      <c r="Q9143" s="211">
        <v>4.5103261477529473E-2</v>
      </c>
      <c r="R9143" s="211">
        <v>0.45882563523918463</v>
      </c>
      <c r="S9143" s="211">
        <v>0.41621254262686325</v>
      </c>
      <c r="T9143" s="211">
        <v>0.58139493686608279</v>
      </c>
      <c r="U9143" s="211">
        <v>0.40085695067112348</v>
      </c>
      <c r="V9143" s="211">
        <v>9.0856367684991293E-2</v>
      </c>
      <c r="W9143" s="211">
        <v>0.52089090046019026</v>
      </c>
      <c r="X9143" s="211">
        <v>0.32940071126019899</v>
      </c>
      <c r="Y9143" s="211">
        <v>0.65268918939595999</v>
      </c>
      <c r="Z9143" s="211">
        <v>0.14808392220630148</v>
      </c>
      <c r="AA9143" s="212">
        <v>0.12490586194977475</v>
      </c>
    </row>
    <row r="9144" spans="1:27" x14ac:dyDescent="0.35">
      <c r="A9144" s="210" t="s">
        <v>9820</v>
      </c>
      <c r="B9144" s="217">
        <v>139.87401040609865</v>
      </c>
      <c r="C9144" s="211">
        <v>7.8169388180744065E-2</v>
      </c>
      <c r="D9144" s="211">
        <v>0.12150223954224165</v>
      </c>
      <c r="E9144" s="211">
        <v>8.3097625760177429E-2</v>
      </c>
      <c r="F9144" s="211">
        <v>9.3704182305346662E-2</v>
      </c>
      <c r="G9144" s="211">
        <v>0.11810979780523956</v>
      </c>
      <c r="H9144" s="211">
        <v>0.11912076672890651</v>
      </c>
      <c r="I9144" s="211">
        <v>0.5262839637177702</v>
      </c>
      <c r="J9144" s="211">
        <v>0.45629330407869095</v>
      </c>
      <c r="K9144" s="211">
        <v>0.59761926537539845</v>
      </c>
      <c r="L9144" s="211">
        <v>0.27337397966886756</v>
      </c>
      <c r="M9144" s="211">
        <v>0.10527928486400452</v>
      </c>
      <c r="N9144" s="211">
        <v>0.37973131629433271</v>
      </c>
      <c r="O9144" s="211">
        <v>0.72580014709397089</v>
      </c>
      <c r="P9144" s="211">
        <v>6.8914292853962125E-2</v>
      </c>
      <c r="Q9144" s="211">
        <v>7.398937994842178E-2</v>
      </c>
      <c r="R9144" s="211">
        <v>0.40595850639257558</v>
      </c>
      <c r="S9144" s="211">
        <v>0.29363982769764935</v>
      </c>
      <c r="T9144" s="211">
        <v>0.62426938126363229</v>
      </c>
      <c r="U9144" s="211">
        <v>0.49349873792492865</v>
      </c>
      <c r="V9144" s="211">
        <v>9.2122906537809274E-2</v>
      </c>
      <c r="W9144" s="211">
        <v>0.48091898488831125</v>
      </c>
      <c r="X9144" s="211">
        <v>0.37241930339784524</v>
      </c>
      <c r="Y9144" s="211">
        <v>0.55796711025689216</v>
      </c>
      <c r="Z9144" s="211">
        <v>0.14080413509691928</v>
      </c>
      <c r="AA9144" s="212">
        <v>0.12001802462870223</v>
      </c>
    </row>
    <row r="9145" spans="1:27" x14ac:dyDescent="0.35">
      <c r="A9145" s="210" t="s">
        <v>9821</v>
      </c>
      <c r="B9145" s="217">
        <v>120.35460329564431</v>
      </c>
      <c r="C9145" s="211">
        <v>5.9917834750664811E-2</v>
      </c>
      <c r="D9145" s="211">
        <v>0.12991209365802753</v>
      </c>
      <c r="E9145" s="211">
        <v>7.4322719088149053E-2</v>
      </c>
      <c r="F9145" s="211">
        <v>9.3696302196007775E-2</v>
      </c>
      <c r="G9145" s="211">
        <v>0.11437829153618768</v>
      </c>
      <c r="H9145" s="211">
        <v>0.11061272340871271</v>
      </c>
      <c r="I9145" s="211">
        <v>0.46485297494863681</v>
      </c>
      <c r="J9145" s="211">
        <v>0.4888071087953581</v>
      </c>
      <c r="K9145" s="211">
        <v>0.58345909508635474</v>
      </c>
      <c r="L9145" s="211">
        <v>0.27322307040517979</v>
      </c>
      <c r="M9145" s="211">
        <v>8.5738879845028232E-2</v>
      </c>
      <c r="N9145" s="211">
        <v>0.49880259712056962</v>
      </c>
      <c r="O9145" s="211">
        <v>0.76464596171870658</v>
      </c>
      <c r="P9145" s="211">
        <v>6.661213373231066E-2</v>
      </c>
      <c r="Q9145" s="211">
        <v>0.11889266995801945</v>
      </c>
      <c r="R9145" s="211">
        <v>0.36905317467497184</v>
      </c>
      <c r="S9145" s="211">
        <v>0.32698526169642178</v>
      </c>
      <c r="T9145" s="211">
        <v>0.48994376709598592</v>
      </c>
      <c r="U9145" s="211">
        <v>0.42369956803502318</v>
      </c>
      <c r="V9145" s="211">
        <v>5.4577989964820689E-2</v>
      </c>
      <c r="W9145" s="211">
        <v>0.61525960773965638</v>
      </c>
      <c r="X9145" s="211">
        <v>0.35429044761113831</v>
      </c>
      <c r="Y9145" s="211">
        <v>0.67941682580117546</v>
      </c>
      <c r="Z9145" s="211">
        <v>0.14888966581099572</v>
      </c>
      <c r="AA9145" s="212">
        <v>0.11634352507756832</v>
      </c>
    </row>
    <row r="9146" spans="1:27" x14ac:dyDescent="0.35">
      <c r="A9146" s="210" t="s">
        <v>9822</v>
      </c>
      <c r="B9146" s="217">
        <v>157.46214434221773</v>
      </c>
      <c r="C9146" s="211">
        <v>5.7039078644403621E-2</v>
      </c>
      <c r="D9146" s="211">
        <v>0.12959580695732345</v>
      </c>
      <c r="E9146" s="211">
        <v>7.8109924210390355E-2</v>
      </c>
      <c r="F9146" s="211">
        <v>0.10098477029544423</v>
      </c>
      <c r="G9146" s="211">
        <v>0.1174691726977279</v>
      </c>
      <c r="H9146" s="211">
        <v>0.11979703560126312</v>
      </c>
      <c r="I9146" s="211">
        <v>0.51071541696289047</v>
      </c>
      <c r="J9146" s="211">
        <v>0.42545753861898949</v>
      </c>
      <c r="K9146" s="211">
        <v>0.63253408605814077</v>
      </c>
      <c r="L9146" s="211">
        <v>0.27029969860071013</v>
      </c>
      <c r="M9146" s="211">
        <v>9.7536149939984496E-2</v>
      </c>
      <c r="N9146" s="211">
        <v>0.45547683028803931</v>
      </c>
      <c r="O9146" s="211">
        <v>0.59996208494889613</v>
      </c>
      <c r="P9146" s="211">
        <v>7.1504524780090603E-2</v>
      </c>
      <c r="Q9146" s="211">
        <v>0.11924680140713129</v>
      </c>
      <c r="R9146" s="211">
        <v>0.4335499251537428</v>
      </c>
      <c r="S9146" s="211">
        <v>0.3131945487387251</v>
      </c>
      <c r="T9146" s="211">
        <v>0.5374191811772796</v>
      </c>
      <c r="U9146" s="211">
        <v>0.39233184410770705</v>
      </c>
      <c r="V9146" s="211">
        <v>0.12627264617832901</v>
      </c>
      <c r="W9146" s="211">
        <v>0.63790571353917491</v>
      </c>
      <c r="X9146" s="211">
        <v>0.34094359716068379</v>
      </c>
      <c r="Y9146" s="211">
        <v>0.68081447646887172</v>
      </c>
      <c r="Z9146" s="211">
        <v>0.14619250608064188</v>
      </c>
      <c r="AA9146" s="212">
        <v>0.11908793193831954</v>
      </c>
    </row>
    <row r="9147" spans="1:27" x14ac:dyDescent="0.35">
      <c r="A9147" s="210" t="s">
        <v>9823</v>
      </c>
      <c r="B9147" s="217">
        <v>130.82292342625882</v>
      </c>
      <c r="C9147" s="211">
        <v>6.1012306942283191E-2</v>
      </c>
      <c r="D9147" s="211">
        <v>0.13278587556347057</v>
      </c>
      <c r="E9147" s="211">
        <v>8.5236216439368961E-2</v>
      </c>
      <c r="F9147" s="211">
        <v>7.487295449114334E-2</v>
      </c>
      <c r="G9147" s="211">
        <v>0.11835549127948916</v>
      </c>
      <c r="H9147" s="211">
        <v>0.11658839179680429</v>
      </c>
      <c r="I9147" s="211">
        <v>0.51132197271637603</v>
      </c>
      <c r="J9147" s="211">
        <v>0.46950365674231348</v>
      </c>
      <c r="K9147" s="211">
        <v>0.5363792044487995</v>
      </c>
      <c r="L9147" s="211">
        <v>0.27465796716153895</v>
      </c>
      <c r="M9147" s="211">
        <v>0.10368430179878883</v>
      </c>
      <c r="N9147" s="211">
        <v>0.56465930516197482</v>
      </c>
      <c r="O9147" s="211">
        <v>0.61912991545261276</v>
      </c>
      <c r="P9147" s="211">
        <v>6.8128625803018081E-2</v>
      </c>
      <c r="Q9147" s="211">
        <v>5.6021979238902828E-2</v>
      </c>
      <c r="R9147" s="211">
        <v>0.47228224479198566</v>
      </c>
      <c r="S9147" s="211">
        <v>0.29029029922088212</v>
      </c>
      <c r="T9147" s="211">
        <v>0.61851916692655862</v>
      </c>
      <c r="U9147" s="211">
        <v>0.39753128601117671</v>
      </c>
      <c r="V9147" s="211">
        <v>8.6713507654170643E-2</v>
      </c>
      <c r="W9147" s="211">
        <v>0.6281426747197103</v>
      </c>
      <c r="X9147" s="211">
        <v>0.31932252490221114</v>
      </c>
      <c r="Y9147" s="211">
        <v>0.56599858260501712</v>
      </c>
      <c r="Z9147" s="211">
        <v>0.14381329823779651</v>
      </c>
      <c r="AA9147" s="212">
        <v>0.1216183501296119</v>
      </c>
    </row>
    <row r="9148" spans="1:27" x14ac:dyDescent="0.35">
      <c r="A9148" s="210" t="s">
        <v>9824</v>
      </c>
      <c r="B9148" s="217">
        <v>175.67108162738438</v>
      </c>
      <c r="C9148" s="211">
        <v>5.5579155268628902E-2</v>
      </c>
      <c r="D9148" s="211">
        <v>0.12881480165332104</v>
      </c>
      <c r="E9148" s="211">
        <v>8.5225456165649568E-2</v>
      </c>
      <c r="F9148" s="211">
        <v>0.1002132981553783</v>
      </c>
      <c r="G9148" s="211">
        <v>0.11708657729874281</v>
      </c>
      <c r="H9148" s="211">
        <v>0.11657479011484316</v>
      </c>
      <c r="I9148" s="211">
        <v>0.4727603192588275</v>
      </c>
      <c r="J9148" s="211">
        <v>0.44636635393259788</v>
      </c>
      <c r="K9148" s="211">
        <v>0.63090803043801813</v>
      </c>
      <c r="L9148" s="211">
        <v>0.2814944577436187</v>
      </c>
      <c r="M9148" s="211">
        <v>8.7497543834610808E-2</v>
      </c>
      <c r="N9148" s="211">
        <v>0.41535039845506316</v>
      </c>
      <c r="O9148" s="211">
        <v>0.7052415807017659</v>
      </c>
      <c r="P9148" s="211">
        <v>7.3135766262527269E-2</v>
      </c>
      <c r="Q9148" s="211">
        <v>5.3845607739444176E-2</v>
      </c>
      <c r="R9148" s="211">
        <v>0.44440381162360587</v>
      </c>
      <c r="S9148" s="211">
        <v>0.3165465198392855</v>
      </c>
      <c r="T9148" s="211">
        <v>0.53576795867729532</v>
      </c>
      <c r="U9148" s="211">
        <v>0.3728973841939992</v>
      </c>
      <c r="V9148" s="211">
        <v>0.15585700417744788</v>
      </c>
      <c r="W9148" s="211">
        <v>0.47214383100745499</v>
      </c>
      <c r="X9148" s="211">
        <v>0.32921975200137882</v>
      </c>
      <c r="Y9148" s="211">
        <v>0.73742841759801592</v>
      </c>
      <c r="Z9148" s="211">
        <v>0.14889292613302937</v>
      </c>
      <c r="AA9148" s="212">
        <v>0.1154828661559769</v>
      </c>
    </row>
    <row r="9149" spans="1:27" x14ac:dyDescent="0.35">
      <c r="A9149" s="210" t="s">
        <v>9825</v>
      </c>
      <c r="B9149" s="217">
        <v>126.0225822867275</v>
      </c>
      <c r="C9149" s="211">
        <v>5.5935730056200832E-2</v>
      </c>
      <c r="D9149" s="211">
        <v>0.1222943072865819</v>
      </c>
      <c r="E9149" s="211">
        <v>7.5016233351967498E-2</v>
      </c>
      <c r="F9149" s="211">
        <v>0.10839121932682586</v>
      </c>
      <c r="G9149" s="211">
        <v>0.11636449365908906</v>
      </c>
      <c r="H9149" s="211">
        <v>0.10629883632470985</v>
      </c>
      <c r="I9149" s="211">
        <v>0.50767156587094098</v>
      </c>
      <c r="J9149" s="211">
        <v>0.43099775533691348</v>
      </c>
      <c r="K9149" s="211">
        <v>0.5702625847597802</v>
      </c>
      <c r="L9149" s="211">
        <v>0.27113186379419657</v>
      </c>
      <c r="M9149" s="211">
        <v>0.10588858679454913</v>
      </c>
      <c r="N9149" s="211">
        <v>0.37600166988994066</v>
      </c>
      <c r="O9149" s="211">
        <v>0.75843973789609953</v>
      </c>
      <c r="P9149" s="211">
        <v>6.7173771249089242E-2</v>
      </c>
      <c r="Q9149" s="211">
        <v>4.6836470169749789E-2</v>
      </c>
      <c r="R9149" s="211">
        <v>0.48473060871288154</v>
      </c>
      <c r="S9149" s="211">
        <v>0.29192199864711926</v>
      </c>
      <c r="T9149" s="211">
        <v>0.59270956430234367</v>
      </c>
      <c r="U9149" s="211">
        <v>0.42397908515229688</v>
      </c>
      <c r="V9149" s="211">
        <v>6.1892900160481462E-2</v>
      </c>
      <c r="W9149" s="211">
        <v>0.54777815730174972</v>
      </c>
      <c r="X9149" s="211">
        <v>0.31700476049115556</v>
      </c>
      <c r="Y9149" s="211">
        <v>0.65314001216863959</v>
      </c>
      <c r="Z9149" s="211">
        <v>0.1400189064074176</v>
      </c>
      <c r="AA9149" s="212">
        <v>0.11281618507754296</v>
      </c>
    </row>
    <row r="9150" spans="1:27" x14ac:dyDescent="0.35">
      <c r="A9150" s="210" t="s">
        <v>9826</v>
      </c>
      <c r="B9150" s="217">
        <v>160.97641578752049</v>
      </c>
      <c r="C9150" s="211">
        <v>5.8109026483276274E-2</v>
      </c>
      <c r="D9150" s="211">
        <v>0.12024886603032453</v>
      </c>
      <c r="E9150" s="211">
        <v>8.4846247149530554E-2</v>
      </c>
      <c r="F9150" s="211">
        <v>6.6135688277971283E-2</v>
      </c>
      <c r="G9150" s="211">
        <v>0.12187805245185579</v>
      </c>
      <c r="H9150" s="211">
        <v>0.1088514361240191</v>
      </c>
      <c r="I9150" s="211">
        <v>0.49548957116405445</v>
      </c>
      <c r="J9150" s="211">
        <v>0.44814336971309926</v>
      </c>
      <c r="K9150" s="211">
        <v>0.64207963337001095</v>
      </c>
      <c r="L9150" s="211">
        <v>0.26997188371479652</v>
      </c>
      <c r="M9150" s="211">
        <v>9.1084240490384619E-2</v>
      </c>
      <c r="N9150" s="211">
        <v>0.41715249558842316</v>
      </c>
      <c r="O9150" s="211">
        <v>0.72980310932709447</v>
      </c>
      <c r="P9150" s="211">
        <v>6.7676318999567275E-2</v>
      </c>
      <c r="Q9150" s="211">
        <v>0.15605005253164037</v>
      </c>
      <c r="R9150" s="211">
        <v>0.41743809435642909</v>
      </c>
      <c r="S9150" s="211">
        <v>0.27015215454353775</v>
      </c>
      <c r="T9150" s="211">
        <v>0.56222737376986098</v>
      </c>
      <c r="U9150" s="211">
        <v>0.45232187999212992</v>
      </c>
      <c r="V9150" s="211">
        <v>0.1414150623446459</v>
      </c>
      <c r="W9150" s="211">
        <v>0.58363632449893466</v>
      </c>
      <c r="X9150" s="211">
        <v>0.30211566850748234</v>
      </c>
      <c r="Y9150" s="211">
        <v>0.61476850084061041</v>
      </c>
      <c r="Z9150" s="211">
        <v>0.14757591348392651</v>
      </c>
      <c r="AA9150" s="212">
        <v>0.11961493219946422</v>
      </c>
    </row>
    <row r="9151" spans="1:27" x14ac:dyDescent="0.35">
      <c r="A9151" s="210" t="s">
        <v>9827</v>
      </c>
      <c r="B9151" s="217">
        <v>173.12153162235518</v>
      </c>
      <c r="C9151" s="211">
        <v>7.1500751196984347E-2</v>
      </c>
      <c r="D9151" s="211">
        <v>0.12989262560680739</v>
      </c>
      <c r="E9151" s="211">
        <v>8.1609240024735574E-2</v>
      </c>
      <c r="F9151" s="211">
        <v>0.10041384635017894</v>
      </c>
      <c r="G9151" s="211">
        <v>0.12109685348284932</v>
      </c>
      <c r="H9151" s="211">
        <v>0.11868834024809471</v>
      </c>
      <c r="I9151" s="211">
        <v>0.52652144756660613</v>
      </c>
      <c r="J9151" s="211">
        <v>0.41467636337799813</v>
      </c>
      <c r="K9151" s="211">
        <v>0.56924192587849054</v>
      </c>
      <c r="L9151" s="211">
        <v>0.27962428360371361</v>
      </c>
      <c r="M9151" s="211">
        <v>0.12339880051151643</v>
      </c>
      <c r="N9151" s="211">
        <v>0.47348109855097359</v>
      </c>
      <c r="O9151" s="211">
        <v>0.63146917623134891</v>
      </c>
      <c r="P9151" s="211">
        <v>7.1566906436719147E-2</v>
      </c>
      <c r="Q9151" s="211">
        <v>0.10403579368806222</v>
      </c>
      <c r="R9151" s="211">
        <v>0.46847808210066333</v>
      </c>
      <c r="S9151" s="211">
        <v>0.31984666291867125</v>
      </c>
      <c r="T9151" s="211">
        <v>0.49838651219863306</v>
      </c>
      <c r="U9151" s="211">
        <v>0.40260842260809471</v>
      </c>
      <c r="V9151" s="211">
        <v>0.10816903980574888</v>
      </c>
      <c r="W9151" s="211">
        <v>0.58746798093075969</v>
      </c>
      <c r="X9151" s="211">
        <v>0.32610848340092535</v>
      </c>
      <c r="Y9151" s="211">
        <v>0.75949974210851479</v>
      </c>
      <c r="Z9151" s="211">
        <v>0.14607660707826378</v>
      </c>
      <c r="AA9151" s="212">
        <v>0.11606780363860865</v>
      </c>
    </row>
    <row r="9152" spans="1:27" x14ac:dyDescent="0.35">
      <c r="A9152" s="210" t="s">
        <v>9828</v>
      </c>
      <c r="B9152" s="217">
        <v>114.89602023507109</v>
      </c>
      <c r="C9152" s="211">
        <v>7.142350318173038E-2</v>
      </c>
      <c r="D9152" s="211">
        <v>0.12322338980236527</v>
      </c>
      <c r="E9152" s="211">
        <v>7.46984545254262E-2</v>
      </c>
      <c r="F9152" s="211">
        <v>6.8659023206093434E-2</v>
      </c>
      <c r="G9152" s="211">
        <v>0.1129997259954207</v>
      </c>
      <c r="H9152" s="211">
        <v>0.12130432914198494</v>
      </c>
      <c r="I9152" s="211">
        <v>0.45555030898655635</v>
      </c>
      <c r="J9152" s="211">
        <v>0.38805983726394605</v>
      </c>
      <c r="K9152" s="211">
        <v>0.5900730409452084</v>
      </c>
      <c r="L9152" s="211">
        <v>0.27317356969142575</v>
      </c>
      <c r="M9152" s="211">
        <v>0.1052220939733407</v>
      </c>
      <c r="N9152" s="211">
        <v>0.51737713526068307</v>
      </c>
      <c r="O9152" s="211">
        <v>0.50623155752049409</v>
      </c>
      <c r="P9152" s="211">
        <v>6.0524248848823806E-2</v>
      </c>
      <c r="Q9152" s="211">
        <v>0.12598716850305491</v>
      </c>
      <c r="R9152" s="211">
        <v>0.48082430293707923</v>
      </c>
      <c r="S9152" s="211">
        <v>0.30805650271937257</v>
      </c>
      <c r="T9152" s="211">
        <v>0.59135290999900514</v>
      </c>
      <c r="U9152" s="211">
        <v>0.40778866523216539</v>
      </c>
      <c r="V9152" s="211">
        <v>6.7119806867927317E-2</v>
      </c>
      <c r="W9152" s="211">
        <v>0.55752022648497734</v>
      </c>
      <c r="X9152" s="211">
        <v>0.29046351206076709</v>
      </c>
      <c r="Y9152" s="211">
        <v>0.65131500727015867</v>
      </c>
      <c r="Z9152" s="211">
        <v>0.14868637799074719</v>
      </c>
      <c r="AA9152" s="212">
        <v>0.11903957049388872</v>
      </c>
    </row>
    <row r="9153" spans="1:27" x14ac:dyDescent="0.35">
      <c r="A9153" s="210" t="s">
        <v>9829</v>
      </c>
      <c r="B9153" s="217">
        <v>129.2452644034436</v>
      </c>
      <c r="C9153" s="211">
        <v>5.1021977201006825E-2</v>
      </c>
      <c r="D9153" s="211">
        <v>0.12485845288289039</v>
      </c>
      <c r="E9153" s="211">
        <v>7.9909875068696512E-2</v>
      </c>
      <c r="F9153" s="211">
        <v>8.5449774285001681E-2</v>
      </c>
      <c r="G9153" s="211">
        <v>0.12471410643367441</v>
      </c>
      <c r="H9153" s="211">
        <v>0.11107508857795165</v>
      </c>
      <c r="I9153" s="211">
        <v>0.45972633067750707</v>
      </c>
      <c r="J9153" s="211">
        <v>0.48516223548499965</v>
      </c>
      <c r="K9153" s="211">
        <v>0.61325887144768998</v>
      </c>
      <c r="L9153" s="211">
        <v>0.27838700559969043</v>
      </c>
      <c r="M9153" s="211">
        <v>8.7725941137484373E-2</v>
      </c>
      <c r="N9153" s="211">
        <v>0.42963993085825902</v>
      </c>
      <c r="O9153" s="211">
        <v>0.59350776762118562</v>
      </c>
      <c r="P9153" s="211">
        <v>6.8902416796841073E-2</v>
      </c>
      <c r="Q9153" s="211">
        <v>0.13804091527169926</v>
      </c>
      <c r="R9153" s="211">
        <v>0.40154372148252732</v>
      </c>
      <c r="S9153" s="211">
        <v>0.26943001284865781</v>
      </c>
      <c r="T9153" s="211">
        <v>0.57013039102502427</v>
      </c>
      <c r="U9153" s="211">
        <v>0.36600534565303849</v>
      </c>
      <c r="V9153" s="211">
        <v>8.1353303070012539E-2</v>
      </c>
      <c r="W9153" s="211">
        <v>0.56358497800366825</v>
      </c>
      <c r="X9153" s="211">
        <v>0.27832088230142138</v>
      </c>
      <c r="Y9153" s="211">
        <v>0.74276334805058464</v>
      </c>
      <c r="Z9153" s="211">
        <v>0.1466321743667616</v>
      </c>
      <c r="AA9153" s="212">
        <v>0.11783100654005821</v>
      </c>
    </row>
    <row r="9154" spans="1:27" x14ac:dyDescent="0.35">
      <c r="A9154" s="210" t="s">
        <v>9830</v>
      </c>
      <c r="B9154" s="217">
        <v>138.26660089347479</v>
      </c>
      <c r="C9154" s="211">
        <v>7.5104540562586461E-2</v>
      </c>
      <c r="D9154" s="211">
        <v>0.12549781078224606</v>
      </c>
      <c r="E9154" s="211">
        <v>8.0689499621576372E-2</v>
      </c>
      <c r="F9154" s="211">
        <v>0.10234478065768819</v>
      </c>
      <c r="G9154" s="211">
        <v>0.11994031713723818</v>
      </c>
      <c r="H9154" s="211">
        <v>0.12158616589178464</v>
      </c>
      <c r="I9154" s="211">
        <v>0.51438234380267311</v>
      </c>
      <c r="J9154" s="211">
        <v>0.48415206415859241</v>
      </c>
      <c r="K9154" s="211">
        <v>0.60347368679772639</v>
      </c>
      <c r="L9154" s="211">
        <v>0.27531703192258478</v>
      </c>
      <c r="M9154" s="211">
        <v>9.0998828046481114E-2</v>
      </c>
      <c r="N9154" s="211">
        <v>0.42168711504368894</v>
      </c>
      <c r="O9154" s="211">
        <v>0.64862540185337225</v>
      </c>
      <c r="P9154" s="211">
        <v>6.8754453993292428E-2</v>
      </c>
      <c r="Q9154" s="211">
        <v>6.1426728844737655E-2</v>
      </c>
      <c r="R9154" s="211">
        <v>0.43003189962284855</v>
      </c>
      <c r="S9154" s="211">
        <v>0.28968251926813327</v>
      </c>
      <c r="T9154" s="211">
        <v>0.59083931141266355</v>
      </c>
      <c r="U9154" s="211">
        <v>0.34617800487129502</v>
      </c>
      <c r="V9154" s="211">
        <v>0.10902702481483202</v>
      </c>
      <c r="W9154" s="211">
        <v>0.54258124382121975</v>
      </c>
      <c r="X9154" s="211">
        <v>0.35449606496002317</v>
      </c>
      <c r="Y9154" s="211">
        <v>0.59584852868738625</v>
      </c>
      <c r="Z9154" s="211">
        <v>0.14589501450386486</v>
      </c>
      <c r="AA9154" s="212">
        <v>0.11304672368088532</v>
      </c>
    </row>
    <row r="9155" spans="1:27" x14ac:dyDescent="0.35">
      <c r="A9155" s="210" t="s">
        <v>9831</v>
      </c>
      <c r="B9155" s="217">
        <v>142.45685710160515</v>
      </c>
      <c r="C9155" s="211">
        <v>5.9001714327168553E-2</v>
      </c>
      <c r="D9155" s="211">
        <v>0.11795489942578105</v>
      </c>
      <c r="E9155" s="211">
        <v>7.6952631568835889E-2</v>
      </c>
      <c r="F9155" s="211">
        <v>0.11611034943459207</v>
      </c>
      <c r="G9155" s="211">
        <v>0.11907059668225164</v>
      </c>
      <c r="H9155" s="211">
        <v>0.10830692272374576</v>
      </c>
      <c r="I9155" s="211">
        <v>0.5107603422539021</v>
      </c>
      <c r="J9155" s="211">
        <v>0.48702684198139928</v>
      </c>
      <c r="K9155" s="211">
        <v>0.60094310729473888</v>
      </c>
      <c r="L9155" s="211">
        <v>0.2700050894726162</v>
      </c>
      <c r="M9155" s="211">
        <v>0.10620537582846704</v>
      </c>
      <c r="N9155" s="211">
        <v>0.52555910770545489</v>
      </c>
      <c r="O9155" s="211">
        <v>0.65349281856531083</v>
      </c>
      <c r="P9155" s="211">
        <v>7.1206650701935825E-2</v>
      </c>
      <c r="Q9155" s="211">
        <v>9.6949509044397628E-2</v>
      </c>
      <c r="R9155" s="211">
        <v>0.37035484167973221</v>
      </c>
      <c r="S9155" s="211">
        <v>0.30545040773080612</v>
      </c>
      <c r="T9155" s="211">
        <v>0.57311889279796635</v>
      </c>
      <c r="U9155" s="211">
        <v>0.39154588691159431</v>
      </c>
      <c r="V9155" s="211">
        <v>7.6553747796236318E-2</v>
      </c>
      <c r="W9155" s="211">
        <v>0.48699389052389908</v>
      </c>
      <c r="X9155" s="211">
        <v>0.30683838365207339</v>
      </c>
      <c r="Y9155" s="211">
        <v>0.69072651336648139</v>
      </c>
      <c r="Z9155" s="211">
        <v>0.14918465098757397</v>
      </c>
      <c r="AA9155" s="212">
        <v>0.11552625216024863</v>
      </c>
    </row>
    <row r="9156" spans="1:27" x14ac:dyDescent="0.35">
      <c r="A9156" s="210" t="s">
        <v>9832</v>
      </c>
      <c r="B9156" s="217">
        <v>141.53358930357606</v>
      </c>
      <c r="C9156" s="211">
        <v>8.1876281526869904E-2</v>
      </c>
      <c r="D9156" s="211">
        <v>0.12263467060168345</v>
      </c>
      <c r="E9156" s="211">
        <v>7.167133736701671E-2</v>
      </c>
      <c r="F9156" s="211">
        <v>9.4300928918186852E-2</v>
      </c>
      <c r="G9156" s="211">
        <v>0.12172196056198538</v>
      </c>
      <c r="H9156" s="211">
        <v>0.11789061093042902</v>
      </c>
      <c r="I9156" s="211">
        <v>0.53192346349070463</v>
      </c>
      <c r="J9156" s="211">
        <v>0.44070388168654606</v>
      </c>
      <c r="K9156" s="211">
        <v>0.6365638881230542</v>
      </c>
      <c r="L9156" s="211">
        <v>0.28186292692245141</v>
      </c>
      <c r="M9156" s="211">
        <v>8.9974771327533454E-2</v>
      </c>
      <c r="N9156" s="211">
        <v>0.37895928102184268</v>
      </c>
      <c r="O9156" s="211">
        <v>0.78002516134252586</v>
      </c>
      <c r="P9156" s="211">
        <v>6.730184258503917E-2</v>
      </c>
      <c r="Q9156" s="211">
        <v>0.15049925275444612</v>
      </c>
      <c r="R9156" s="211">
        <v>0.42077181392536389</v>
      </c>
      <c r="S9156" s="211">
        <v>0.28836929091013008</v>
      </c>
      <c r="T9156" s="211">
        <v>0.54298357794596086</v>
      </c>
      <c r="U9156" s="211">
        <v>0.49022796411890807</v>
      </c>
      <c r="V9156" s="211">
        <v>8.7639413156447743E-2</v>
      </c>
      <c r="W9156" s="211">
        <v>0.57131902899820186</v>
      </c>
      <c r="X9156" s="211">
        <v>0.38157751734562667</v>
      </c>
      <c r="Y9156" s="211">
        <v>0.77755332553227174</v>
      </c>
      <c r="Z9156" s="211">
        <v>0.14771536935219748</v>
      </c>
      <c r="AA9156" s="212">
        <v>0.12260365755381922</v>
      </c>
    </row>
    <row r="9157" spans="1:27" x14ac:dyDescent="0.35">
      <c r="A9157" s="210" t="s">
        <v>9833</v>
      </c>
      <c r="B9157" s="217">
        <v>163.80403412502403</v>
      </c>
      <c r="C9157" s="211">
        <v>6.0380459133776349E-2</v>
      </c>
      <c r="D9157" s="211">
        <v>0.11809730199704627</v>
      </c>
      <c r="E9157" s="211">
        <v>8.4393482372317613E-2</v>
      </c>
      <c r="F9157" s="211">
        <v>8.0296719384364695E-2</v>
      </c>
      <c r="G9157" s="211">
        <v>0.12434617631821535</v>
      </c>
      <c r="H9157" s="211">
        <v>0.10957582028243505</v>
      </c>
      <c r="I9157" s="211">
        <v>0.47134261974522557</v>
      </c>
      <c r="J9157" s="211">
        <v>0.47926693585313829</v>
      </c>
      <c r="K9157" s="211">
        <v>0.50706466649431103</v>
      </c>
      <c r="L9157" s="211">
        <v>0.27850449325594295</v>
      </c>
      <c r="M9157" s="211">
        <v>0.10955799959412067</v>
      </c>
      <c r="N9157" s="211">
        <v>0.52945357338832977</v>
      </c>
      <c r="O9157" s="211">
        <v>0.72117003657100853</v>
      </c>
      <c r="P9157" s="211">
        <v>6.5940752070717049E-2</v>
      </c>
      <c r="Q9157" s="211">
        <v>4.8545621425797651E-2</v>
      </c>
      <c r="R9157" s="211">
        <v>0.40426343914894047</v>
      </c>
      <c r="S9157" s="211">
        <v>0.28329519316605556</v>
      </c>
      <c r="T9157" s="211">
        <v>0.54051006939530455</v>
      </c>
      <c r="U9157" s="211">
        <v>0.3865399220863272</v>
      </c>
      <c r="V9157" s="211">
        <v>0.18505253490073059</v>
      </c>
      <c r="W9157" s="211">
        <v>0.58453266013145377</v>
      </c>
      <c r="X9157" s="211">
        <v>0.43462929595941224</v>
      </c>
      <c r="Y9157" s="211">
        <v>0.63560447131125519</v>
      </c>
      <c r="Z9157" s="211">
        <v>0.14789545493310846</v>
      </c>
      <c r="AA9157" s="212">
        <v>0.11885763530313126</v>
      </c>
    </row>
    <row r="9158" spans="1:27" x14ac:dyDescent="0.35">
      <c r="A9158" s="210" t="s">
        <v>9834</v>
      </c>
      <c r="B9158" s="217">
        <v>138.03666805583529</v>
      </c>
      <c r="C9158" s="211">
        <v>6.6350369472823356E-2</v>
      </c>
      <c r="D9158" s="211">
        <v>0.11817489443251686</v>
      </c>
      <c r="E9158" s="211">
        <v>7.9740084359337535E-2</v>
      </c>
      <c r="F9158" s="211">
        <v>8.7144096142169294E-2</v>
      </c>
      <c r="G9158" s="211">
        <v>0.12273220342674503</v>
      </c>
      <c r="H9158" s="211">
        <v>0.11986972514905522</v>
      </c>
      <c r="I9158" s="211">
        <v>0.51458930831740834</v>
      </c>
      <c r="J9158" s="211">
        <v>0.44180546834642337</v>
      </c>
      <c r="K9158" s="211">
        <v>0.62411390598406424</v>
      </c>
      <c r="L9158" s="211">
        <v>0.28169372767456319</v>
      </c>
      <c r="M9158" s="211">
        <v>0.12324287470054841</v>
      </c>
      <c r="N9158" s="211">
        <v>0.53834850614336172</v>
      </c>
      <c r="O9158" s="211">
        <v>0.67960992739091286</v>
      </c>
      <c r="P9158" s="211">
        <v>6.5390714796022265E-2</v>
      </c>
      <c r="Q9158" s="211">
        <v>9.4306059064421729E-2</v>
      </c>
      <c r="R9158" s="211">
        <v>0.38554246442797618</v>
      </c>
      <c r="S9158" s="211">
        <v>0.40759404424119006</v>
      </c>
      <c r="T9158" s="211">
        <v>0.59605882310213965</v>
      </c>
      <c r="U9158" s="211">
        <v>0.40578147461247027</v>
      </c>
      <c r="V9158" s="211">
        <v>7.1093298082241102E-2</v>
      </c>
      <c r="W9158" s="211">
        <v>0.56373100236458806</v>
      </c>
      <c r="X9158" s="211">
        <v>0.31441762069921531</v>
      </c>
      <c r="Y9158" s="211">
        <v>0.66478542359120996</v>
      </c>
      <c r="Z9158" s="211">
        <v>0.14498669690685448</v>
      </c>
      <c r="AA9158" s="212">
        <v>0.11925716319413705</v>
      </c>
    </row>
    <row r="9159" spans="1:27" x14ac:dyDescent="0.35">
      <c r="A9159" s="210" t="s">
        <v>9835</v>
      </c>
      <c r="B9159" s="217">
        <v>179.22549647844633</v>
      </c>
      <c r="C9159" s="211">
        <v>5.5884533634657944E-2</v>
      </c>
      <c r="D9159" s="211">
        <v>0.12649136069464234</v>
      </c>
      <c r="E9159" s="211">
        <v>7.5043701488359357E-2</v>
      </c>
      <c r="F9159" s="211">
        <v>8.0199135807784774E-2</v>
      </c>
      <c r="G9159" s="211">
        <v>0.11655994378802534</v>
      </c>
      <c r="H9159" s="211">
        <v>0.1167762907302279</v>
      </c>
      <c r="I9159" s="211">
        <v>0.43325613225637366</v>
      </c>
      <c r="J9159" s="211">
        <v>0.41359189192331414</v>
      </c>
      <c r="K9159" s="211">
        <v>0.54513165489064819</v>
      </c>
      <c r="L9159" s="211">
        <v>0.27476928788301702</v>
      </c>
      <c r="M9159" s="211">
        <v>0.12357721154450181</v>
      </c>
      <c r="N9159" s="211">
        <v>0.49289189979927273</v>
      </c>
      <c r="O9159" s="211">
        <v>0.76632538954294493</v>
      </c>
      <c r="P9159" s="211">
        <v>6.7677600386538084E-2</v>
      </c>
      <c r="Q9159" s="211">
        <v>7.1522166638008339E-2</v>
      </c>
      <c r="R9159" s="211">
        <v>0.4591245492855528</v>
      </c>
      <c r="S9159" s="211">
        <v>0.39235330170070915</v>
      </c>
      <c r="T9159" s="211">
        <v>0.53968013825170102</v>
      </c>
      <c r="U9159" s="211">
        <v>0.38302896874086573</v>
      </c>
      <c r="V9159" s="211">
        <v>0.15521869840441699</v>
      </c>
      <c r="W9159" s="211">
        <v>0.46529112683465745</v>
      </c>
      <c r="X9159" s="211">
        <v>0.32291904538374616</v>
      </c>
      <c r="Y9159" s="211">
        <v>0.69488941197667442</v>
      </c>
      <c r="Z9159" s="211">
        <v>0.1495546481677219</v>
      </c>
      <c r="AA9159" s="212">
        <v>0.11491893358564628</v>
      </c>
    </row>
    <row r="9160" spans="1:27" x14ac:dyDescent="0.35">
      <c r="A9160" s="210" t="s">
        <v>9836</v>
      </c>
      <c r="B9160" s="217">
        <v>146.84243293674811</v>
      </c>
      <c r="C9160" s="211">
        <v>6.5722338489196563E-2</v>
      </c>
      <c r="D9160" s="211">
        <v>0.12148346697277715</v>
      </c>
      <c r="E9160" s="211">
        <v>7.185911774037583E-2</v>
      </c>
      <c r="F9160" s="211">
        <v>9.5649846438364605E-2</v>
      </c>
      <c r="G9160" s="211">
        <v>0.11801140414452652</v>
      </c>
      <c r="H9160" s="211">
        <v>0.107560763905625</v>
      </c>
      <c r="I9160" s="211">
        <v>0.48627828510335563</v>
      </c>
      <c r="J9160" s="211">
        <v>0.44972578677382447</v>
      </c>
      <c r="K9160" s="211">
        <v>0.56512088266708815</v>
      </c>
      <c r="L9160" s="211">
        <v>0.27009297242873676</v>
      </c>
      <c r="M9160" s="211">
        <v>9.7653589426121401E-2</v>
      </c>
      <c r="N9160" s="211">
        <v>0.47836695756469327</v>
      </c>
      <c r="O9160" s="211">
        <v>0.57896332213332569</v>
      </c>
      <c r="P9160" s="211">
        <v>6.8926937173418718E-2</v>
      </c>
      <c r="Q9160" s="211">
        <v>6.0697670572508119E-2</v>
      </c>
      <c r="R9160" s="211">
        <v>0.44825487408582299</v>
      </c>
      <c r="S9160" s="211">
        <v>0.25826560221578132</v>
      </c>
      <c r="T9160" s="211">
        <v>0.5728957869151049</v>
      </c>
      <c r="U9160" s="211">
        <v>0.44887222361067303</v>
      </c>
      <c r="V9160" s="211">
        <v>0.13161805416189187</v>
      </c>
      <c r="W9160" s="211">
        <v>0.56080497486810932</v>
      </c>
      <c r="X9160" s="211">
        <v>0.34383835980217781</v>
      </c>
      <c r="Y9160" s="211">
        <v>0.67246850945469494</v>
      </c>
      <c r="Z9160" s="211">
        <v>0.14889996772463682</v>
      </c>
      <c r="AA9160" s="212">
        <v>0.120886958137463</v>
      </c>
    </row>
    <row r="9161" spans="1:27" x14ac:dyDescent="0.35">
      <c r="A9161" s="210" t="s">
        <v>9837</v>
      </c>
      <c r="B9161" s="217">
        <v>125.38427787851683</v>
      </c>
      <c r="C9161" s="211">
        <v>6.2037325372268415E-2</v>
      </c>
      <c r="D9161" s="211">
        <v>0.12422081028618839</v>
      </c>
      <c r="E9161" s="211">
        <v>8.7723383721104539E-2</v>
      </c>
      <c r="F9161" s="211">
        <v>8.9740475751853621E-2</v>
      </c>
      <c r="G9161" s="211">
        <v>0.12632691398550577</v>
      </c>
      <c r="H9161" s="211">
        <v>0.10731779474512369</v>
      </c>
      <c r="I9161" s="211">
        <v>0.46673563738298068</v>
      </c>
      <c r="J9161" s="211">
        <v>0.42463929785968391</v>
      </c>
      <c r="K9161" s="211">
        <v>0.52785629864027961</v>
      </c>
      <c r="L9161" s="211">
        <v>0.27343196409673737</v>
      </c>
      <c r="M9161" s="211">
        <v>0.10041005516994572</v>
      </c>
      <c r="N9161" s="211">
        <v>0.52139448072840755</v>
      </c>
      <c r="O9161" s="211">
        <v>0.57397447888963249</v>
      </c>
      <c r="P9161" s="211">
        <v>6.7793752375325589E-2</v>
      </c>
      <c r="Q9161" s="211">
        <v>7.4749945133179452E-2</v>
      </c>
      <c r="R9161" s="211">
        <v>0.35589638215020208</v>
      </c>
      <c r="S9161" s="211">
        <v>0.28097641085287356</v>
      </c>
      <c r="T9161" s="211">
        <v>0.57928842408129189</v>
      </c>
      <c r="U9161" s="211">
        <v>0.38265408810795754</v>
      </c>
      <c r="V9161" s="211">
        <v>5.5099463750103633E-2</v>
      </c>
      <c r="W9161" s="211">
        <v>0.56669285510319778</v>
      </c>
      <c r="X9161" s="211">
        <v>0.30562718751185636</v>
      </c>
      <c r="Y9161" s="211">
        <v>0.68013643414277702</v>
      </c>
      <c r="Z9161" s="211">
        <v>0.14920101293314833</v>
      </c>
      <c r="AA9161" s="212">
        <v>0.11224217287452609</v>
      </c>
    </row>
    <row r="9162" spans="1:27" x14ac:dyDescent="0.35">
      <c r="A9162" s="210" t="s">
        <v>9838</v>
      </c>
      <c r="B9162" s="217">
        <v>129.93187573359575</v>
      </c>
      <c r="C9162" s="211">
        <v>4.972089220621656E-2</v>
      </c>
      <c r="D9162" s="211">
        <v>0.12179942441051972</v>
      </c>
      <c r="E9162" s="211">
        <v>7.6080964648769261E-2</v>
      </c>
      <c r="F9162" s="211">
        <v>0.10383870206197579</v>
      </c>
      <c r="G9162" s="211">
        <v>0.11889901933491497</v>
      </c>
      <c r="H9162" s="211">
        <v>0.11673035643861825</v>
      </c>
      <c r="I9162" s="211">
        <v>0.44931343816351199</v>
      </c>
      <c r="J9162" s="211">
        <v>0.42302954038569529</v>
      </c>
      <c r="K9162" s="211">
        <v>0.54407714345469538</v>
      </c>
      <c r="L9162" s="211">
        <v>0.27805962071602963</v>
      </c>
      <c r="M9162" s="211">
        <v>0.10327282043197369</v>
      </c>
      <c r="N9162" s="211">
        <v>0.4610829188099741</v>
      </c>
      <c r="O9162" s="211">
        <v>0.69891082793489367</v>
      </c>
      <c r="P9162" s="211">
        <v>6.82763497050939E-2</v>
      </c>
      <c r="Q9162" s="211">
        <v>7.0633433871966619E-2</v>
      </c>
      <c r="R9162" s="211">
        <v>0.46862064895083311</v>
      </c>
      <c r="S9162" s="211">
        <v>0.34591313288096182</v>
      </c>
      <c r="T9162" s="211">
        <v>0.51424495388562108</v>
      </c>
      <c r="U9162" s="211">
        <v>0.44020444818805637</v>
      </c>
      <c r="V9162" s="211">
        <v>8.4083407388269346E-2</v>
      </c>
      <c r="W9162" s="211">
        <v>0.53116295497676047</v>
      </c>
      <c r="X9162" s="211">
        <v>0.26681728921466757</v>
      </c>
      <c r="Y9162" s="211">
        <v>0.64894366567029604</v>
      </c>
      <c r="Z9162" s="211">
        <v>0.14940945923450608</v>
      </c>
      <c r="AA9162" s="212">
        <v>0.11781521616897393</v>
      </c>
    </row>
    <row r="9163" spans="1:27" x14ac:dyDescent="0.35">
      <c r="A9163" s="210" t="s">
        <v>9839</v>
      </c>
      <c r="B9163" s="217">
        <v>123.05051435501012</v>
      </c>
      <c r="C9163" s="211">
        <v>5.0615917872664992E-2</v>
      </c>
      <c r="D9163" s="211">
        <v>0.11730240002298094</v>
      </c>
      <c r="E9163" s="211">
        <v>7.5164359624078803E-2</v>
      </c>
      <c r="F9163" s="211">
        <v>0.10478970233896286</v>
      </c>
      <c r="G9163" s="211">
        <v>0.12293385235606326</v>
      </c>
      <c r="H9163" s="211">
        <v>0.12421714111126614</v>
      </c>
      <c r="I9163" s="211">
        <v>0.45319779396798116</v>
      </c>
      <c r="J9163" s="211">
        <v>0.41598347027356308</v>
      </c>
      <c r="K9163" s="211">
        <v>0.64621657716291225</v>
      </c>
      <c r="L9163" s="211">
        <v>0.27544355833211576</v>
      </c>
      <c r="M9163" s="211">
        <v>9.2469916754759018E-2</v>
      </c>
      <c r="N9163" s="211">
        <v>0.38752125915222141</v>
      </c>
      <c r="O9163" s="211">
        <v>0.74400117227552676</v>
      </c>
      <c r="P9163" s="211">
        <v>6.7738504214163817E-2</v>
      </c>
      <c r="Q9163" s="211">
        <v>9.3411676168537711E-2</v>
      </c>
      <c r="R9163" s="211">
        <v>0.46329238953426544</v>
      </c>
      <c r="S9163" s="211">
        <v>0.28271036243080561</v>
      </c>
      <c r="T9163" s="211">
        <v>0.57982903359457927</v>
      </c>
      <c r="U9163" s="211">
        <v>0.30937613170252098</v>
      </c>
      <c r="V9163" s="211">
        <v>9.3281310532408568E-2</v>
      </c>
      <c r="W9163" s="211">
        <v>0.49536792647112804</v>
      </c>
      <c r="X9163" s="211">
        <v>0.35308305380827842</v>
      </c>
      <c r="Y9163" s="211">
        <v>0.61388693265411887</v>
      </c>
      <c r="Z9163" s="211">
        <v>0.1460299847078757</v>
      </c>
      <c r="AA9163" s="212">
        <v>0.11607189728715964</v>
      </c>
    </row>
    <row r="9164" spans="1:27" x14ac:dyDescent="0.35">
      <c r="A9164" s="210" t="s">
        <v>9840</v>
      </c>
      <c r="B9164" s="217">
        <v>179.8586967076769</v>
      </c>
      <c r="C9164" s="211">
        <v>8.2816423067408579E-2</v>
      </c>
      <c r="D9164" s="211">
        <v>0.12631754534854545</v>
      </c>
      <c r="E9164" s="211">
        <v>7.5217684648447206E-2</v>
      </c>
      <c r="F9164" s="211">
        <v>9.4656386665760622E-2</v>
      </c>
      <c r="G9164" s="211">
        <v>0.12198203496113888</v>
      </c>
      <c r="H9164" s="211">
        <v>0.10986841051344018</v>
      </c>
      <c r="I9164" s="211">
        <v>0.4798144930311381</v>
      </c>
      <c r="J9164" s="211">
        <v>0.42133988988726739</v>
      </c>
      <c r="K9164" s="211">
        <v>0.57459247925973589</v>
      </c>
      <c r="L9164" s="211">
        <v>0.27658060524783662</v>
      </c>
      <c r="M9164" s="211">
        <v>0.10559728551335962</v>
      </c>
      <c r="N9164" s="211">
        <v>0.38898017823317532</v>
      </c>
      <c r="O9164" s="211">
        <v>0.77386356112824295</v>
      </c>
      <c r="P9164" s="211">
        <v>6.9085531121944307E-2</v>
      </c>
      <c r="Q9164" s="211">
        <v>4.7901387813247515E-2</v>
      </c>
      <c r="R9164" s="211">
        <v>0.45275399127664545</v>
      </c>
      <c r="S9164" s="211">
        <v>0.37785386433737578</v>
      </c>
      <c r="T9164" s="211">
        <v>0.60876149513644584</v>
      </c>
      <c r="U9164" s="211">
        <v>0.51329221779073286</v>
      </c>
      <c r="V9164" s="211">
        <v>0.13595204503135833</v>
      </c>
      <c r="W9164" s="211">
        <v>0.50469256358936665</v>
      </c>
      <c r="X9164" s="211">
        <v>0.31697375926182447</v>
      </c>
      <c r="Y9164" s="211">
        <v>0.78409659190504066</v>
      </c>
      <c r="Z9164" s="211">
        <v>0.14226231498031713</v>
      </c>
      <c r="AA9164" s="212">
        <v>0.12081663844999113</v>
      </c>
    </row>
    <row r="9165" spans="1:27" x14ac:dyDescent="0.35">
      <c r="A9165" s="210" t="s">
        <v>9841</v>
      </c>
      <c r="B9165" s="217">
        <v>152.7842661056558</v>
      </c>
      <c r="C9165" s="211">
        <v>6.5297614428174208E-2</v>
      </c>
      <c r="D9165" s="211">
        <v>0.12526117500615894</v>
      </c>
      <c r="E9165" s="211">
        <v>7.4351545271490196E-2</v>
      </c>
      <c r="F9165" s="211">
        <v>0.11923449940042891</v>
      </c>
      <c r="G9165" s="211">
        <v>0.11747723826305317</v>
      </c>
      <c r="H9165" s="211">
        <v>0.12028564289216226</v>
      </c>
      <c r="I9165" s="211">
        <v>0.52095946824399619</v>
      </c>
      <c r="J9165" s="211">
        <v>0.45605251964957982</v>
      </c>
      <c r="K9165" s="211">
        <v>0.59894611712039636</v>
      </c>
      <c r="L9165" s="211">
        <v>0.27256173563650127</v>
      </c>
      <c r="M9165" s="211">
        <v>9.013820602821529E-2</v>
      </c>
      <c r="N9165" s="211">
        <v>0.39259999924287176</v>
      </c>
      <c r="O9165" s="211">
        <v>0.68815347681656225</v>
      </c>
      <c r="P9165" s="211">
        <v>6.9368046674626635E-2</v>
      </c>
      <c r="Q9165" s="211">
        <v>9.1290752742890238E-2</v>
      </c>
      <c r="R9165" s="211">
        <v>0.47886575123500824</v>
      </c>
      <c r="S9165" s="211">
        <v>0.40895394331085055</v>
      </c>
      <c r="T9165" s="211">
        <v>0.63347808200308542</v>
      </c>
      <c r="U9165" s="211">
        <v>0.54111587773635728</v>
      </c>
      <c r="V9165" s="211">
        <v>0.12481105846969312</v>
      </c>
      <c r="W9165" s="211">
        <v>0.62249566185786254</v>
      </c>
      <c r="X9165" s="211">
        <v>0.37169835545509317</v>
      </c>
      <c r="Y9165" s="211">
        <v>0.57605572267715688</v>
      </c>
      <c r="Z9165" s="211">
        <v>0.14235934333863665</v>
      </c>
      <c r="AA9165" s="212">
        <v>0.12062417839690548</v>
      </c>
    </row>
    <row r="9166" spans="1:27" x14ac:dyDescent="0.35">
      <c r="A9166" s="210" t="s">
        <v>9842</v>
      </c>
      <c r="B9166" s="217">
        <v>126.02271001134375</v>
      </c>
      <c r="C9166" s="211">
        <v>6.7236631332718663E-2</v>
      </c>
      <c r="D9166" s="211">
        <v>0.12689450573148381</v>
      </c>
      <c r="E9166" s="211">
        <v>7.3859341303514292E-2</v>
      </c>
      <c r="F9166" s="211">
        <v>8.7078190472563724E-2</v>
      </c>
      <c r="G9166" s="211">
        <v>0.11999081774303064</v>
      </c>
      <c r="H9166" s="211">
        <v>0.11147653809032557</v>
      </c>
      <c r="I9166" s="211">
        <v>0.4932356637240346</v>
      </c>
      <c r="J9166" s="211">
        <v>0.43585766405632748</v>
      </c>
      <c r="K9166" s="211">
        <v>0.57252995520616112</v>
      </c>
      <c r="L9166" s="211">
        <v>0.27252733803792684</v>
      </c>
      <c r="M9166" s="211">
        <v>7.7849943491836535E-2</v>
      </c>
      <c r="N9166" s="211">
        <v>0.45384562986894716</v>
      </c>
      <c r="O9166" s="211">
        <v>0.58416084568854154</v>
      </c>
      <c r="P9166" s="211">
        <v>6.8491283900087366E-2</v>
      </c>
      <c r="Q9166" s="211">
        <v>0.14403265450435015</v>
      </c>
      <c r="R9166" s="211">
        <v>0.45537433310850661</v>
      </c>
      <c r="S9166" s="211">
        <v>0.29935601556801289</v>
      </c>
      <c r="T9166" s="211">
        <v>0.56997402782522821</v>
      </c>
      <c r="U9166" s="211">
        <v>0.43559257801694506</v>
      </c>
      <c r="V9166" s="211">
        <v>6.4194974091132256E-2</v>
      </c>
      <c r="W9166" s="211">
        <v>0.54652259670365</v>
      </c>
      <c r="X9166" s="211">
        <v>0.28694298569948429</v>
      </c>
      <c r="Y9166" s="211">
        <v>0.7241285615446067</v>
      </c>
      <c r="Z9166" s="211">
        <v>0.14808737795682514</v>
      </c>
      <c r="AA9166" s="212">
        <v>0.11414723596819082</v>
      </c>
    </row>
    <row r="9167" spans="1:27" x14ac:dyDescent="0.35">
      <c r="A9167" s="210" t="s">
        <v>9843</v>
      </c>
      <c r="B9167" s="217">
        <v>134.18358308232774</v>
      </c>
      <c r="C9167" s="211">
        <v>7.9540916738886969E-2</v>
      </c>
      <c r="D9167" s="211">
        <v>0.12953472391481258</v>
      </c>
      <c r="E9167" s="211">
        <v>7.8820567773966441E-2</v>
      </c>
      <c r="F9167" s="211">
        <v>6.9388700608969886E-2</v>
      </c>
      <c r="G9167" s="211">
        <v>0.12221429115536785</v>
      </c>
      <c r="H9167" s="211">
        <v>0.11746502245307902</v>
      </c>
      <c r="I9167" s="211">
        <v>0.50168872215764648</v>
      </c>
      <c r="J9167" s="211">
        <v>0.4684704911489691</v>
      </c>
      <c r="K9167" s="211">
        <v>0.63912330292180997</v>
      </c>
      <c r="L9167" s="211">
        <v>0.2754009713531011</v>
      </c>
      <c r="M9167" s="211">
        <v>0.10717537572180548</v>
      </c>
      <c r="N9167" s="211">
        <v>0.35853237466551963</v>
      </c>
      <c r="O9167" s="211">
        <v>0.68053394836488479</v>
      </c>
      <c r="P9167" s="211">
        <v>7.1285064186751124E-2</v>
      </c>
      <c r="Q9167" s="211">
        <v>8.6372374024544438E-2</v>
      </c>
      <c r="R9167" s="211">
        <v>0.43403027580310505</v>
      </c>
      <c r="S9167" s="211">
        <v>0.30327643474200183</v>
      </c>
      <c r="T9167" s="211">
        <v>0.55245027323570095</v>
      </c>
      <c r="U9167" s="211">
        <v>0.32266242911090137</v>
      </c>
      <c r="V9167" s="211">
        <v>0.10017759042607167</v>
      </c>
      <c r="W9167" s="211">
        <v>0.51744410735095803</v>
      </c>
      <c r="X9167" s="211">
        <v>0.2735399844871309</v>
      </c>
      <c r="Y9167" s="211">
        <v>0.61230054632430664</v>
      </c>
      <c r="Z9167" s="211">
        <v>0.14993064916177995</v>
      </c>
      <c r="AA9167" s="212">
        <v>0.1183789926366369</v>
      </c>
    </row>
    <row r="9168" spans="1:27" x14ac:dyDescent="0.35">
      <c r="A9168" s="210" t="s">
        <v>9844</v>
      </c>
      <c r="B9168" s="217">
        <v>131.8663505661014</v>
      </c>
      <c r="C9168" s="211">
        <v>6.5497309941356163E-2</v>
      </c>
      <c r="D9168" s="211">
        <v>0.12662276679006501</v>
      </c>
      <c r="E9168" s="211">
        <v>8.0451299921112787E-2</v>
      </c>
      <c r="F9168" s="211">
        <v>9.4553177737133537E-2</v>
      </c>
      <c r="G9168" s="211">
        <v>0.12052941836144886</v>
      </c>
      <c r="H9168" s="211">
        <v>0.10503053328422617</v>
      </c>
      <c r="I9168" s="211">
        <v>0.44439893878560555</v>
      </c>
      <c r="J9168" s="211">
        <v>0.45794994852371085</v>
      </c>
      <c r="K9168" s="211">
        <v>0.64554451434819793</v>
      </c>
      <c r="L9168" s="211">
        <v>0.28106163915019894</v>
      </c>
      <c r="M9168" s="211">
        <v>9.991189941551315E-2</v>
      </c>
      <c r="N9168" s="211">
        <v>0.34702853305841908</v>
      </c>
      <c r="O9168" s="211">
        <v>0.6810746509977158</v>
      </c>
      <c r="P9168" s="211">
        <v>6.1429296095518185E-2</v>
      </c>
      <c r="Q9168" s="211">
        <v>0.10446133033244809</v>
      </c>
      <c r="R9168" s="211">
        <v>0.40872678012360003</v>
      </c>
      <c r="S9168" s="211">
        <v>0.34924947649728505</v>
      </c>
      <c r="T9168" s="211">
        <v>0.52177301794326358</v>
      </c>
      <c r="U9168" s="211">
        <v>0.44819455435043687</v>
      </c>
      <c r="V9168" s="211">
        <v>8.1514158084472585E-2</v>
      </c>
      <c r="W9168" s="211">
        <v>0.58548304819966357</v>
      </c>
      <c r="X9168" s="211">
        <v>0.34325478343165061</v>
      </c>
      <c r="Y9168" s="211">
        <v>0.66591450079218484</v>
      </c>
      <c r="Z9168" s="211">
        <v>0.14758467120737409</v>
      </c>
      <c r="AA9168" s="212">
        <v>0.1135847893870791</v>
      </c>
    </row>
    <row r="9169" spans="1:27" x14ac:dyDescent="0.35">
      <c r="A9169" s="210" t="s">
        <v>9845</v>
      </c>
      <c r="B9169" s="217">
        <v>162.16875000864459</v>
      </c>
      <c r="C9169" s="211">
        <v>7.0126834050931119E-2</v>
      </c>
      <c r="D9169" s="211">
        <v>0.1265979999635895</v>
      </c>
      <c r="E9169" s="211">
        <v>7.3754485336704464E-2</v>
      </c>
      <c r="F9169" s="211">
        <v>0.10260865653837294</v>
      </c>
      <c r="G9169" s="211">
        <v>0.12276873002208782</v>
      </c>
      <c r="H9169" s="211">
        <v>0.1206663775145574</v>
      </c>
      <c r="I9169" s="211">
        <v>0.53020856560891061</v>
      </c>
      <c r="J9169" s="211">
        <v>0.45121515842583815</v>
      </c>
      <c r="K9169" s="211">
        <v>0.5281641334587609</v>
      </c>
      <c r="L9169" s="211">
        <v>0.27378724434406415</v>
      </c>
      <c r="M9169" s="211">
        <v>8.9863152575831842E-2</v>
      </c>
      <c r="N9169" s="211">
        <v>0.42516437969036441</v>
      </c>
      <c r="O9169" s="211">
        <v>0.78835459064091662</v>
      </c>
      <c r="P9169" s="211">
        <v>6.6941194697287584E-2</v>
      </c>
      <c r="Q9169" s="211">
        <v>6.5739915445461192E-2</v>
      </c>
      <c r="R9169" s="211">
        <v>0.42260548508492302</v>
      </c>
      <c r="S9169" s="211">
        <v>0.3632192570445868</v>
      </c>
      <c r="T9169" s="211">
        <v>0.55692341149102309</v>
      </c>
      <c r="U9169" s="211">
        <v>0.48223854495535351</v>
      </c>
      <c r="V9169" s="211">
        <v>0.17444613249038227</v>
      </c>
      <c r="W9169" s="211">
        <v>0.5536116510715946</v>
      </c>
      <c r="X9169" s="211">
        <v>0.28485237684967224</v>
      </c>
      <c r="Y9169" s="211">
        <v>0.68379720998421534</v>
      </c>
      <c r="Z9169" s="211">
        <v>0.14986523479286717</v>
      </c>
      <c r="AA9169" s="212">
        <v>0.12096734543451139</v>
      </c>
    </row>
    <row r="9170" spans="1:27" x14ac:dyDescent="0.35">
      <c r="A9170" s="210" t="s">
        <v>9846</v>
      </c>
      <c r="B9170" s="217">
        <v>123.02299309933117</v>
      </c>
      <c r="C9170" s="211">
        <v>6.7058923229116177E-2</v>
      </c>
      <c r="D9170" s="211">
        <v>0.13068318320278133</v>
      </c>
      <c r="E9170" s="211">
        <v>8.0380128225326114E-2</v>
      </c>
      <c r="F9170" s="211">
        <v>9.9821947540952471E-2</v>
      </c>
      <c r="G9170" s="211">
        <v>0.11798417006414334</v>
      </c>
      <c r="H9170" s="211">
        <v>0.11791636179241488</v>
      </c>
      <c r="I9170" s="211">
        <v>0.48868838894350719</v>
      </c>
      <c r="J9170" s="211">
        <v>0.46007991199080139</v>
      </c>
      <c r="K9170" s="211">
        <v>0.64572038706037638</v>
      </c>
      <c r="L9170" s="211">
        <v>0.27686620873775608</v>
      </c>
      <c r="M9170" s="211">
        <v>8.9053139551947935E-2</v>
      </c>
      <c r="N9170" s="211">
        <v>0.41229402700084972</v>
      </c>
      <c r="O9170" s="211">
        <v>0.54488641560301099</v>
      </c>
      <c r="P9170" s="211">
        <v>6.6454126747358025E-2</v>
      </c>
      <c r="Q9170" s="211">
        <v>0.1115370472152339</v>
      </c>
      <c r="R9170" s="211">
        <v>0.39147476348363958</v>
      </c>
      <c r="S9170" s="211">
        <v>0.30944945408632196</v>
      </c>
      <c r="T9170" s="211">
        <v>0.51579423078934228</v>
      </c>
      <c r="U9170" s="211">
        <v>0.47658506896356728</v>
      </c>
      <c r="V9170" s="211">
        <v>8.2961703569011183E-2</v>
      </c>
      <c r="W9170" s="211">
        <v>0.47971183751911839</v>
      </c>
      <c r="X9170" s="211">
        <v>0.3731148197637425</v>
      </c>
      <c r="Y9170" s="211">
        <v>0.63981213774621826</v>
      </c>
      <c r="Z9170" s="211">
        <v>0.14887021989066929</v>
      </c>
      <c r="AA9170" s="212">
        <v>0.12314210051331644</v>
      </c>
    </row>
    <row r="9171" spans="1:27" x14ac:dyDescent="0.35">
      <c r="A9171" s="210" t="s">
        <v>9847</v>
      </c>
      <c r="B9171" s="217">
        <v>124.66236578819262</v>
      </c>
      <c r="C9171" s="211">
        <v>5.696142816409594E-2</v>
      </c>
      <c r="D9171" s="211">
        <v>0.13146444815596697</v>
      </c>
      <c r="E9171" s="211">
        <v>7.6619751757874333E-2</v>
      </c>
      <c r="F9171" s="211">
        <v>8.7880214482745023E-2</v>
      </c>
      <c r="G9171" s="211">
        <v>0.12440696213856613</v>
      </c>
      <c r="H9171" s="211">
        <v>0.11642255039168857</v>
      </c>
      <c r="I9171" s="211">
        <v>0.52087293450623728</v>
      </c>
      <c r="J9171" s="211">
        <v>0.46796912964904325</v>
      </c>
      <c r="K9171" s="211">
        <v>0.64497683611050993</v>
      </c>
      <c r="L9171" s="211">
        <v>0.27658139985718877</v>
      </c>
      <c r="M9171" s="211">
        <v>0.10176878844099126</v>
      </c>
      <c r="N9171" s="211">
        <v>0.34205670554451761</v>
      </c>
      <c r="O9171" s="211">
        <v>0.63646843647651385</v>
      </c>
      <c r="P9171" s="211">
        <v>6.8715884689597023E-2</v>
      </c>
      <c r="Q9171" s="211">
        <v>6.0753693056480845E-2</v>
      </c>
      <c r="R9171" s="211">
        <v>0.38441355848132497</v>
      </c>
      <c r="S9171" s="211">
        <v>0.28919553467627013</v>
      </c>
      <c r="T9171" s="211">
        <v>0.55528239159581572</v>
      </c>
      <c r="U9171" s="211">
        <v>0.48188880209227758</v>
      </c>
      <c r="V9171" s="211">
        <v>7.6658584499135096E-2</v>
      </c>
      <c r="W9171" s="211">
        <v>0.54946791909405079</v>
      </c>
      <c r="X9171" s="211">
        <v>0.28479776416755054</v>
      </c>
      <c r="Y9171" s="211">
        <v>0.68563755901757428</v>
      </c>
      <c r="Z9171" s="211">
        <v>0.1469365109187957</v>
      </c>
      <c r="AA9171" s="212">
        <v>0.1254705114928788</v>
      </c>
    </row>
    <row r="9172" spans="1:27" x14ac:dyDescent="0.35">
      <c r="A9172" s="210" t="s">
        <v>9848</v>
      </c>
      <c r="B9172" s="217">
        <v>121.63005258377399</v>
      </c>
      <c r="C9172" s="211">
        <v>6.6346504016743163E-2</v>
      </c>
      <c r="D9172" s="211">
        <v>0.12140378644585775</v>
      </c>
      <c r="E9172" s="211">
        <v>7.6356216753418651E-2</v>
      </c>
      <c r="F9172" s="211">
        <v>8.3425774009346199E-2</v>
      </c>
      <c r="G9172" s="211">
        <v>0.11668939626359147</v>
      </c>
      <c r="H9172" s="211">
        <v>0.11840580528434066</v>
      </c>
      <c r="I9172" s="211">
        <v>0.4629137314959112</v>
      </c>
      <c r="J9172" s="211">
        <v>0.42163751749037154</v>
      </c>
      <c r="K9172" s="211">
        <v>0.60821939277061787</v>
      </c>
      <c r="L9172" s="211">
        <v>0.27578454881707304</v>
      </c>
      <c r="M9172" s="211">
        <v>8.9089849996739315E-2</v>
      </c>
      <c r="N9172" s="211">
        <v>0.57548511385203061</v>
      </c>
      <c r="O9172" s="211">
        <v>0.60696175629173288</v>
      </c>
      <c r="P9172" s="211">
        <v>6.4321502752237178E-2</v>
      </c>
      <c r="Q9172" s="211">
        <v>0.10149262036790965</v>
      </c>
      <c r="R9172" s="211">
        <v>0.389212695164459</v>
      </c>
      <c r="S9172" s="211">
        <v>0.35231428485447425</v>
      </c>
      <c r="T9172" s="211">
        <v>0.55424767528698438</v>
      </c>
      <c r="U9172" s="211">
        <v>0.35772137240109453</v>
      </c>
      <c r="V9172" s="211">
        <v>8.4799282430997699E-2</v>
      </c>
      <c r="W9172" s="211">
        <v>0.545910116749875</v>
      </c>
      <c r="X9172" s="211">
        <v>0.24448673513146896</v>
      </c>
      <c r="Y9172" s="211">
        <v>0.65358253204141048</v>
      </c>
      <c r="Z9172" s="211">
        <v>0.14653518452357311</v>
      </c>
      <c r="AA9172" s="212">
        <v>0.11818279332002704</v>
      </c>
    </row>
    <row r="9173" spans="1:27" x14ac:dyDescent="0.35">
      <c r="A9173" s="210" t="s">
        <v>9849</v>
      </c>
      <c r="B9173" s="217">
        <v>127.29783015169988</v>
      </c>
      <c r="C9173" s="211">
        <v>5.3005594637101486E-2</v>
      </c>
      <c r="D9173" s="211">
        <v>0.12365296427924147</v>
      </c>
      <c r="E9173" s="211">
        <v>7.9125801940918783E-2</v>
      </c>
      <c r="F9173" s="211">
        <v>0.11834080426183097</v>
      </c>
      <c r="G9173" s="211">
        <v>0.11989956743142578</v>
      </c>
      <c r="H9173" s="211">
        <v>0.11719026383323851</v>
      </c>
      <c r="I9173" s="211">
        <v>0.51223024563908937</v>
      </c>
      <c r="J9173" s="211">
        <v>0.46895705914340358</v>
      </c>
      <c r="K9173" s="211">
        <v>0.62250959961704411</v>
      </c>
      <c r="L9173" s="211">
        <v>0.27832569008152991</v>
      </c>
      <c r="M9173" s="211">
        <v>9.1268237849775363E-2</v>
      </c>
      <c r="N9173" s="211">
        <v>0.4798596182678726</v>
      </c>
      <c r="O9173" s="211">
        <v>0.76533208973754563</v>
      </c>
      <c r="P9173" s="211">
        <v>6.808098671482507E-2</v>
      </c>
      <c r="Q9173" s="211">
        <v>9.5257329132103233E-2</v>
      </c>
      <c r="R9173" s="211">
        <v>0.4324007016197573</v>
      </c>
      <c r="S9173" s="211">
        <v>0.35832830568190993</v>
      </c>
      <c r="T9173" s="211">
        <v>0.53286872542323316</v>
      </c>
      <c r="U9173" s="211">
        <v>0.55625505371472883</v>
      </c>
      <c r="V9173" s="211">
        <v>5.5913926650371037E-2</v>
      </c>
      <c r="W9173" s="211">
        <v>0.49856629026936822</v>
      </c>
      <c r="X9173" s="211">
        <v>0.32999464451060623</v>
      </c>
      <c r="Y9173" s="211">
        <v>0.62407320784721032</v>
      </c>
      <c r="Z9173" s="211">
        <v>0.14951532769459491</v>
      </c>
      <c r="AA9173" s="212">
        <v>0.11992608271512403</v>
      </c>
    </row>
    <row r="9174" spans="1:27" x14ac:dyDescent="0.35">
      <c r="A9174" s="210" t="s">
        <v>9850</v>
      </c>
      <c r="B9174" s="217">
        <v>138.79574825411825</v>
      </c>
      <c r="C9174" s="211">
        <v>5.4229751631807967E-2</v>
      </c>
      <c r="D9174" s="211">
        <v>0.12311205477683186</v>
      </c>
      <c r="E9174" s="211">
        <v>7.7596203683130915E-2</v>
      </c>
      <c r="F9174" s="211">
        <v>7.9529074819483014E-2</v>
      </c>
      <c r="G9174" s="211">
        <v>0.12401771231340492</v>
      </c>
      <c r="H9174" s="211">
        <v>0.12263301186327825</v>
      </c>
      <c r="I9174" s="211">
        <v>0.47191923088654819</v>
      </c>
      <c r="J9174" s="211">
        <v>0.41099762599124867</v>
      </c>
      <c r="K9174" s="211">
        <v>0.60790851755680841</v>
      </c>
      <c r="L9174" s="211">
        <v>0.27795767481992473</v>
      </c>
      <c r="M9174" s="211">
        <v>9.2560416347207963E-2</v>
      </c>
      <c r="N9174" s="211">
        <v>0.39599906851631128</v>
      </c>
      <c r="O9174" s="211">
        <v>0.68455469802925184</v>
      </c>
      <c r="P9174" s="211">
        <v>6.8374805518333678E-2</v>
      </c>
      <c r="Q9174" s="211">
        <v>8.1834694609936406E-2</v>
      </c>
      <c r="R9174" s="211">
        <v>0.44896071344334598</v>
      </c>
      <c r="S9174" s="211">
        <v>0.29067457818177894</v>
      </c>
      <c r="T9174" s="211">
        <v>0.59224466810608511</v>
      </c>
      <c r="U9174" s="211">
        <v>0.39931678314148189</v>
      </c>
      <c r="V9174" s="211">
        <v>0.11664752949843246</v>
      </c>
      <c r="W9174" s="211">
        <v>0.61792739680511177</v>
      </c>
      <c r="X9174" s="211">
        <v>0.26574408240689668</v>
      </c>
      <c r="Y9174" s="211">
        <v>0.53303049063308472</v>
      </c>
      <c r="Z9174" s="211">
        <v>0.14252091004584203</v>
      </c>
      <c r="AA9174" s="212">
        <v>0.11373299799047072</v>
      </c>
    </row>
    <row r="9175" spans="1:27" x14ac:dyDescent="0.35">
      <c r="A9175" s="210" t="s">
        <v>9851</v>
      </c>
      <c r="B9175" s="217">
        <v>173.21807905497437</v>
      </c>
      <c r="C9175" s="211">
        <v>6.4889056856017757E-2</v>
      </c>
      <c r="D9175" s="211">
        <v>0.13002208697931725</v>
      </c>
      <c r="E9175" s="211">
        <v>7.2812650846582005E-2</v>
      </c>
      <c r="F9175" s="211">
        <v>9.264502426879688E-2</v>
      </c>
      <c r="G9175" s="211">
        <v>0.11643311869473202</v>
      </c>
      <c r="H9175" s="211">
        <v>0.11589536305470965</v>
      </c>
      <c r="I9175" s="211">
        <v>0.47332772976347376</v>
      </c>
      <c r="J9175" s="211">
        <v>0.45679477585693856</v>
      </c>
      <c r="K9175" s="211">
        <v>0.62386702523755089</v>
      </c>
      <c r="L9175" s="211">
        <v>0.27873289133649731</v>
      </c>
      <c r="M9175" s="211">
        <v>9.3144758117195775E-2</v>
      </c>
      <c r="N9175" s="211">
        <v>0.44577797407641884</v>
      </c>
      <c r="O9175" s="211">
        <v>0.66461635041921274</v>
      </c>
      <c r="P9175" s="211">
        <v>7.0892836672172888E-2</v>
      </c>
      <c r="Q9175" s="211">
        <v>4.5613830720570986E-2</v>
      </c>
      <c r="R9175" s="211">
        <v>0.43258514814270144</v>
      </c>
      <c r="S9175" s="211">
        <v>0.35629347313187376</v>
      </c>
      <c r="T9175" s="211">
        <v>0.55265128909095362</v>
      </c>
      <c r="U9175" s="211">
        <v>0.39696160722983087</v>
      </c>
      <c r="V9175" s="211">
        <v>0.1368837673456324</v>
      </c>
      <c r="W9175" s="211">
        <v>0.48262377451879335</v>
      </c>
      <c r="X9175" s="211">
        <v>0.35182267936721479</v>
      </c>
      <c r="Y9175" s="211">
        <v>0.72145259383538085</v>
      </c>
      <c r="Z9175" s="211">
        <v>0.14910467008973924</v>
      </c>
      <c r="AA9175" s="212">
        <v>0.11142644225493341</v>
      </c>
    </row>
    <row r="9176" spans="1:27" x14ac:dyDescent="0.35">
      <c r="A9176" s="210" t="s">
        <v>9852</v>
      </c>
      <c r="B9176" s="217">
        <v>176.44223195274145</v>
      </c>
      <c r="C9176" s="211">
        <v>5.2478884073775531E-2</v>
      </c>
      <c r="D9176" s="211">
        <v>0.11716607956139581</v>
      </c>
      <c r="E9176" s="211">
        <v>8.3083125098046051E-2</v>
      </c>
      <c r="F9176" s="211">
        <v>0.10045885938678847</v>
      </c>
      <c r="G9176" s="211">
        <v>0.11970582057123175</v>
      </c>
      <c r="H9176" s="211">
        <v>0.1170564060238027</v>
      </c>
      <c r="I9176" s="211">
        <v>0.51878117834464421</v>
      </c>
      <c r="J9176" s="211">
        <v>0.40414892860433266</v>
      </c>
      <c r="K9176" s="211">
        <v>0.62418537366124571</v>
      </c>
      <c r="L9176" s="211">
        <v>0.27596321719402855</v>
      </c>
      <c r="M9176" s="211">
        <v>0.11331643416629125</v>
      </c>
      <c r="N9176" s="211">
        <v>0.42893741446257289</v>
      </c>
      <c r="O9176" s="211">
        <v>0.66855042157665701</v>
      </c>
      <c r="P9176" s="211">
        <v>7.0727701033021159E-2</v>
      </c>
      <c r="Q9176" s="211">
        <v>7.711429525447841E-2</v>
      </c>
      <c r="R9176" s="211">
        <v>0.45470044721172131</v>
      </c>
      <c r="S9176" s="211">
        <v>0.36933334481673646</v>
      </c>
      <c r="T9176" s="211">
        <v>0.54653476214085528</v>
      </c>
      <c r="U9176" s="211">
        <v>0.51952991952851013</v>
      </c>
      <c r="V9176" s="211">
        <v>0.1238474006641879</v>
      </c>
      <c r="W9176" s="211">
        <v>0.55595042410688034</v>
      </c>
      <c r="X9176" s="211">
        <v>0.32062643901268173</v>
      </c>
      <c r="Y9176" s="211">
        <v>0.67639504845195519</v>
      </c>
      <c r="Z9176" s="211">
        <v>0.14656171205066648</v>
      </c>
      <c r="AA9176" s="212">
        <v>0.12100752936065452</v>
      </c>
    </row>
    <row r="9177" spans="1:27" x14ac:dyDescent="0.35">
      <c r="A9177" s="210" t="s">
        <v>9853</v>
      </c>
      <c r="B9177" s="217">
        <v>168.59430399681287</v>
      </c>
      <c r="C9177" s="211">
        <v>4.9144422496015819E-2</v>
      </c>
      <c r="D9177" s="211">
        <v>0.12318847841307477</v>
      </c>
      <c r="E9177" s="211">
        <v>8.0245280577428135E-2</v>
      </c>
      <c r="F9177" s="211">
        <v>9.1911913511016394E-2</v>
      </c>
      <c r="G9177" s="211">
        <v>0.12185233443340034</v>
      </c>
      <c r="H9177" s="211">
        <v>0.11938107284352606</v>
      </c>
      <c r="I9177" s="211">
        <v>0.48496181609913264</v>
      </c>
      <c r="J9177" s="211">
        <v>0.45094493574567829</v>
      </c>
      <c r="K9177" s="211">
        <v>0.64523035778973525</v>
      </c>
      <c r="L9177" s="211">
        <v>0.27466322266131071</v>
      </c>
      <c r="M9177" s="211">
        <v>0.10587890039914941</v>
      </c>
      <c r="N9177" s="211">
        <v>0.45729624768243388</v>
      </c>
      <c r="O9177" s="211">
        <v>0.61987151642844684</v>
      </c>
      <c r="P9177" s="211">
        <v>6.9130951997637011E-2</v>
      </c>
      <c r="Q9177" s="211">
        <v>6.323502008372725E-2</v>
      </c>
      <c r="R9177" s="211">
        <v>0.44956245315308369</v>
      </c>
      <c r="S9177" s="211">
        <v>0.26810241518514288</v>
      </c>
      <c r="T9177" s="211">
        <v>0.54455557543108324</v>
      </c>
      <c r="U9177" s="211">
        <v>0.44184395787770459</v>
      </c>
      <c r="V9177" s="211">
        <v>0.16846935323173812</v>
      </c>
      <c r="W9177" s="211">
        <v>0.5680888836437985</v>
      </c>
      <c r="X9177" s="211">
        <v>0.37026902655871102</v>
      </c>
      <c r="Y9177" s="211">
        <v>0.5780939350065496</v>
      </c>
      <c r="Z9177" s="211">
        <v>0.1444237763301508</v>
      </c>
      <c r="AA9177" s="212">
        <v>0.12064285445392051</v>
      </c>
    </row>
    <row r="9178" spans="1:27" x14ac:dyDescent="0.35">
      <c r="A9178" s="210" t="s">
        <v>9854</v>
      </c>
      <c r="B9178" s="217">
        <v>131.65464325792249</v>
      </c>
      <c r="C9178" s="211">
        <v>6.8794450234093293E-2</v>
      </c>
      <c r="D9178" s="211">
        <v>0.13143354974169086</v>
      </c>
      <c r="E9178" s="211">
        <v>7.2276529289020841E-2</v>
      </c>
      <c r="F9178" s="211">
        <v>9.8125226554752532E-2</v>
      </c>
      <c r="G9178" s="211">
        <v>0.12124108056056912</v>
      </c>
      <c r="H9178" s="211">
        <v>0.11832132991875717</v>
      </c>
      <c r="I9178" s="211">
        <v>0.50325008612391331</v>
      </c>
      <c r="J9178" s="211">
        <v>0.43458468953071749</v>
      </c>
      <c r="K9178" s="211">
        <v>0.63945404428192609</v>
      </c>
      <c r="L9178" s="211">
        <v>0.2734007562373208</v>
      </c>
      <c r="M9178" s="211">
        <v>8.1996216585898243E-2</v>
      </c>
      <c r="N9178" s="211">
        <v>0.41686877063664696</v>
      </c>
      <c r="O9178" s="211">
        <v>0.69865130784168061</v>
      </c>
      <c r="P9178" s="211">
        <v>7.1324325974071845E-2</v>
      </c>
      <c r="Q9178" s="211">
        <v>8.7503840926509757E-2</v>
      </c>
      <c r="R9178" s="211">
        <v>0.43585912216622946</v>
      </c>
      <c r="S9178" s="211">
        <v>0.29746953550081096</v>
      </c>
      <c r="T9178" s="211">
        <v>0.53608224438729801</v>
      </c>
      <c r="U9178" s="211">
        <v>0.49391902342903049</v>
      </c>
      <c r="V9178" s="211">
        <v>7.5251110238211613E-2</v>
      </c>
      <c r="W9178" s="211">
        <v>0.57506460642013368</v>
      </c>
      <c r="X9178" s="211">
        <v>0.37803319464356266</v>
      </c>
      <c r="Y9178" s="211">
        <v>0.60936278850910452</v>
      </c>
      <c r="Z9178" s="211">
        <v>0.14889515670211451</v>
      </c>
      <c r="AA9178" s="212">
        <v>0.11779067929942177</v>
      </c>
    </row>
    <row r="9179" spans="1:27" x14ac:dyDescent="0.35">
      <c r="A9179" s="210" t="s">
        <v>9855</v>
      </c>
      <c r="B9179" s="217">
        <v>147.42876336883324</v>
      </c>
      <c r="C9179" s="211">
        <v>6.209603042964236E-2</v>
      </c>
      <c r="D9179" s="211">
        <v>0.13099656692368541</v>
      </c>
      <c r="E9179" s="211">
        <v>7.5436043400098449E-2</v>
      </c>
      <c r="F9179" s="211">
        <v>8.6266153686129193E-2</v>
      </c>
      <c r="G9179" s="211">
        <v>0.11602782583319723</v>
      </c>
      <c r="H9179" s="211">
        <v>0.11615338040980194</v>
      </c>
      <c r="I9179" s="211">
        <v>0.47036162968110745</v>
      </c>
      <c r="J9179" s="211">
        <v>0.48530714325259655</v>
      </c>
      <c r="K9179" s="211">
        <v>0.55711106227294638</v>
      </c>
      <c r="L9179" s="211">
        <v>0.27979705211524586</v>
      </c>
      <c r="M9179" s="211">
        <v>0.10820470566812712</v>
      </c>
      <c r="N9179" s="211">
        <v>0.55685630841916489</v>
      </c>
      <c r="O9179" s="211">
        <v>0.74274610750160086</v>
      </c>
      <c r="P9179" s="211">
        <v>7.0153646128160468E-2</v>
      </c>
      <c r="Q9179" s="211">
        <v>0.12468566849549162</v>
      </c>
      <c r="R9179" s="211">
        <v>0.39150473199261188</v>
      </c>
      <c r="S9179" s="211">
        <v>0.26723155927536896</v>
      </c>
      <c r="T9179" s="211">
        <v>0.59060213640646975</v>
      </c>
      <c r="U9179" s="211">
        <v>0.36821494928272669</v>
      </c>
      <c r="V9179" s="211">
        <v>7.922533990025403E-2</v>
      </c>
      <c r="W9179" s="211">
        <v>0.55761979766466141</v>
      </c>
      <c r="X9179" s="211">
        <v>0.38031078017848019</v>
      </c>
      <c r="Y9179" s="211">
        <v>0.61930242144703707</v>
      </c>
      <c r="Z9179" s="211">
        <v>0.14638808763119573</v>
      </c>
      <c r="AA9179" s="212">
        <v>0.11327369102410553</v>
      </c>
    </row>
    <row r="9180" spans="1:27" x14ac:dyDescent="0.35">
      <c r="A9180" s="210" t="s">
        <v>9856</v>
      </c>
      <c r="B9180" s="217">
        <v>140.17535052812599</v>
      </c>
      <c r="C9180" s="211">
        <v>6.8368374325300171E-2</v>
      </c>
      <c r="D9180" s="211">
        <v>0.11429036304257797</v>
      </c>
      <c r="E9180" s="211">
        <v>6.7686506754579573E-2</v>
      </c>
      <c r="F9180" s="211">
        <v>9.9814531198952644E-2</v>
      </c>
      <c r="G9180" s="211">
        <v>0.11690731970019327</v>
      </c>
      <c r="H9180" s="211">
        <v>0.12060570107904341</v>
      </c>
      <c r="I9180" s="211">
        <v>0.49369619922510527</v>
      </c>
      <c r="J9180" s="211">
        <v>0.4430331671393028</v>
      </c>
      <c r="K9180" s="211">
        <v>0.62041661826926608</v>
      </c>
      <c r="L9180" s="211">
        <v>0.27868813179964402</v>
      </c>
      <c r="M9180" s="211">
        <v>0.10156243420040957</v>
      </c>
      <c r="N9180" s="211">
        <v>0.37268560610208235</v>
      </c>
      <c r="O9180" s="211">
        <v>0.70971833280781771</v>
      </c>
      <c r="P9180" s="211">
        <v>6.8871768103870926E-2</v>
      </c>
      <c r="Q9180" s="211">
        <v>7.9162102539956092E-2</v>
      </c>
      <c r="R9180" s="211">
        <v>0.39670063648654463</v>
      </c>
      <c r="S9180" s="211">
        <v>0.33431963335552278</v>
      </c>
      <c r="T9180" s="211">
        <v>0.53289357736643272</v>
      </c>
      <c r="U9180" s="211">
        <v>0.33638944363884876</v>
      </c>
      <c r="V9180" s="211">
        <v>0.14521232718021412</v>
      </c>
      <c r="W9180" s="211">
        <v>0.56882572395596909</v>
      </c>
      <c r="X9180" s="211">
        <v>0.2427674840575362</v>
      </c>
      <c r="Y9180" s="211">
        <v>0.64538693119593715</v>
      </c>
      <c r="Z9180" s="211">
        <v>0.14986618776469166</v>
      </c>
      <c r="AA9180" s="212">
        <v>0.11877039773886655</v>
      </c>
    </row>
    <row r="9181" spans="1:27" x14ac:dyDescent="0.35">
      <c r="A9181" s="210" t="s">
        <v>9857</v>
      </c>
      <c r="B9181" s="217">
        <v>140.19426905940651</v>
      </c>
      <c r="C9181" s="211">
        <v>7.2283305148203983E-2</v>
      </c>
      <c r="D9181" s="211">
        <v>0.12552786016062931</v>
      </c>
      <c r="E9181" s="211">
        <v>7.5297114733109571E-2</v>
      </c>
      <c r="F9181" s="211">
        <v>9.5242227624364295E-2</v>
      </c>
      <c r="G9181" s="211">
        <v>0.12340939270976307</v>
      </c>
      <c r="H9181" s="211">
        <v>0.11625871946351066</v>
      </c>
      <c r="I9181" s="211">
        <v>0.44651723966938189</v>
      </c>
      <c r="J9181" s="211">
        <v>0.39956911448952726</v>
      </c>
      <c r="K9181" s="211">
        <v>0.57395950903669324</v>
      </c>
      <c r="L9181" s="211">
        <v>0.27798128907414005</v>
      </c>
      <c r="M9181" s="211">
        <v>8.9214044353269212E-2</v>
      </c>
      <c r="N9181" s="211">
        <v>0.393789399975082</v>
      </c>
      <c r="O9181" s="211">
        <v>0.71317068045419751</v>
      </c>
      <c r="P9181" s="211">
        <v>6.6161259112931262E-2</v>
      </c>
      <c r="Q9181" s="211">
        <v>7.8589116486940169E-2</v>
      </c>
      <c r="R9181" s="211">
        <v>0.35723903007336522</v>
      </c>
      <c r="S9181" s="211">
        <v>0.27446006110100363</v>
      </c>
      <c r="T9181" s="211">
        <v>0.61746185292438205</v>
      </c>
      <c r="U9181" s="211">
        <v>0.41521005705127778</v>
      </c>
      <c r="V9181" s="211">
        <v>0.1140731202598792</v>
      </c>
      <c r="W9181" s="211">
        <v>0.56446122673890797</v>
      </c>
      <c r="X9181" s="211">
        <v>0.2685045045231742</v>
      </c>
      <c r="Y9181" s="211">
        <v>0.6884031449761121</v>
      </c>
      <c r="Z9181" s="211">
        <v>0.14194788850607354</v>
      </c>
      <c r="AA9181" s="212">
        <v>0.11525636853453376</v>
      </c>
    </row>
    <row r="9182" spans="1:27" x14ac:dyDescent="0.35">
      <c r="A9182" s="210" t="s">
        <v>9858</v>
      </c>
      <c r="B9182" s="217">
        <v>149.4857401974661</v>
      </c>
      <c r="C9182" s="211">
        <v>7.8445922379027616E-2</v>
      </c>
      <c r="D9182" s="211">
        <v>0.120806444190221</v>
      </c>
      <c r="E9182" s="211">
        <v>7.4054943349246102E-2</v>
      </c>
      <c r="F9182" s="211">
        <v>0.10201624946306465</v>
      </c>
      <c r="G9182" s="211">
        <v>0.12236916944823807</v>
      </c>
      <c r="H9182" s="211">
        <v>0.11721784656468857</v>
      </c>
      <c r="I9182" s="211">
        <v>0.45869650372438425</v>
      </c>
      <c r="J9182" s="211">
        <v>0.46158392101427009</v>
      </c>
      <c r="K9182" s="211">
        <v>0.54741448339617527</v>
      </c>
      <c r="L9182" s="211">
        <v>0.27117663278752008</v>
      </c>
      <c r="M9182" s="211">
        <v>9.5052931671534877E-2</v>
      </c>
      <c r="N9182" s="211">
        <v>0.47896194339753928</v>
      </c>
      <c r="O9182" s="211">
        <v>0.54865456722340944</v>
      </c>
      <c r="P9182" s="211">
        <v>6.4429608573451924E-2</v>
      </c>
      <c r="Q9182" s="211">
        <v>5.9520669868139336E-2</v>
      </c>
      <c r="R9182" s="211">
        <v>0.42705268301657845</v>
      </c>
      <c r="S9182" s="211">
        <v>0.31817276956783164</v>
      </c>
      <c r="T9182" s="211">
        <v>0.57864930091067635</v>
      </c>
      <c r="U9182" s="211">
        <v>0.42660008508374897</v>
      </c>
      <c r="V9182" s="211">
        <v>0.16015296374616994</v>
      </c>
      <c r="W9182" s="211">
        <v>0.53482624419775648</v>
      </c>
      <c r="X9182" s="211">
        <v>0.23696562248283981</v>
      </c>
      <c r="Y9182" s="211">
        <v>0.68987809664745714</v>
      </c>
      <c r="Z9182" s="211">
        <v>0.14038591565854486</v>
      </c>
      <c r="AA9182" s="212">
        <v>0.11863817140658663</v>
      </c>
    </row>
    <row r="9183" spans="1:27" x14ac:dyDescent="0.35">
      <c r="A9183" s="210" t="s">
        <v>9859</v>
      </c>
      <c r="B9183" s="217">
        <v>112.27844101330021</v>
      </c>
      <c r="C9183" s="211">
        <v>6.1025611428504607E-2</v>
      </c>
      <c r="D9183" s="211">
        <v>0.11576733112691119</v>
      </c>
      <c r="E9183" s="211">
        <v>8.1366520504521825E-2</v>
      </c>
      <c r="F9183" s="211">
        <v>9.615812973597293E-2</v>
      </c>
      <c r="G9183" s="211">
        <v>0.11782822725092335</v>
      </c>
      <c r="H9183" s="211">
        <v>0.1148554375033565</v>
      </c>
      <c r="I9183" s="211">
        <v>0.46723033404403963</v>
      </c>
      <c r="J9183" s="211">
        <v>0.41333462812483446</v>
      </c>
      <c r="K9183" s="211">
        <v>0.63676372214490651</v>
      </c>
      <c r="L9183" s="211">
        <v>0.27692471711989197</v>
      </c>
      <c r="M9183" s="211">
        <v>9.343354070271917E-2</v>
      </c>
      <c r="N9183" s="211">
        <v>0.36343587496000529</v>
      </c>
      <c r="O9183" s="211">
        <v>0.69317869877543226</v>
      </c>
      <c r="P9183" s="211">
        <v>6.9567581521604582E-2</v>
      </c>
      <c r="Q9183" s="211">
        <v>9.3467907612897236E-2</v>
      </c>
      <c r="R9183" s="211">
        <v>0.43336862893829986</v>
      </c>
      <c r="S9183" s="211">
        <v>0.34933517033260264</v>
      </c>
      <c r="T9183" s="211">
        <v>0.56882632935384903</v>
      </c>
      <c r="U9183" s="211">
        <v>0.36306386504891447</v>
      </c>
      <c r="V9183" s="211">
        <v>5.5934952211433575E-2</v>
      </c>
      <c r="W9183" s="211">
        <v>0.56179725386697599</v>
      </c>
      <c r="X9183" s="211">
        <v>0.38040345357613686</v>
      </c>
      <c r="Y9183" s="211">
        <v>0.70308407629608016</v>
      </c>
      <c r="Z9183" s="211">
        <v>0.14415099664987627</v>
      </c>
      <c r="AA9183" s="212">
        <v>0.1221827896378795</v>
      </c>
    </row>
    <row r="9184" spans="1:27" x14ac:dyDescent="0.35">
      <c r="A9184" s="210" t="s">
        <v>9860</v>
      </c>
      <c r="B9184" s="217">
        <v>145.5873801777627</v>
      </c>
      <c r="C9184" s="211">
        <v>6.7596594898414575E-2</v>
      </c>
      <c r="D9184" s="211">
        <v>0.12636211344622014</v>
      </c>
      <c r="E9184" s="211">
        <v>6.9165628654971709E-2</v>
      </c>
      <c r="F9184" s="211">
        <v>0.10496584944018228</v>
      </c>
      <c r="G9184" s="211">
        <v>0.12063119201719569</v>
      </c>
      <c r="H9184" s="211">
        <v>0.11971255311178892</v>
      </c>
      <c r="I9184" s="211">
        <v>0.42552259719802232</v>
      </c>
      <c r="J9184" s="211">
        <v>0.40432687293995723</v>
      </c>
      <c r="K9184" s="211">
        <v>0.59245487768114891</v>
      </c>
      <c r="L9184" s="211">
        <v>0.28178044886564624</v>
      </c>
      <c r="M9184" s="211">
        <v>0.1006317754671866</v>
      </c>
      <c r="N9184" s="211">
        <v>0.46997259239236405</v>
      </c>
      <c r="O9184" s="211">
        <v>0.68731988612113959</v>
      </c>
      <c r="P9184" s="211">
        <v>6.7509362480944024E-2</v>
      </c>
      <c r="Q9184" s="211">
        <v>9.8996135955365258E-2</v>
      </c>
      <c r="R9184" s="211">
        <v>0.44174467405280687</v>
      </c>
      <c r="S9184" s="211">
        <v>0.40856255634917882</v>
      </c>
      <c r="T9184" s="211">
        <v>0.5810927247784996</v>
      </c>
      <c r="U9184" s="211">
        <v>0.42306415696589389</v>
      </c>
      <c r="V9184" s="211">
        <v>0.14359565340169927</v>
      </c>
      <c r="W9184" s="211">
        <v>0.58479291163003866</v>
      </c>
      <c r="X9184" s="211">
        <v>0.29364720061891081</v>
      </c>
      <c r="Y9184" s="211">
        <v>0.63817215326659538</v>
      </c>
      <c r="Z9184" s="211">
        <v>0.14596865387969088</v>
      </c>
      <c r="AA9184" s="212">
        <v>0.12501503329361935</v>
      </c>
    </row>
    <row r="9185" spans="1:27" x14ac:dyDescent="0.35">
      <c r="A9185" s="210" t="s">
        <v>9861</v>
      </c>
      <c r="B9185" s="217">
        <v>112.11573057587013</v>
      </c>
      <c r="C9185" s="211">
        <v>7.9839996380051889E-2</v>
      </c>
      <c r="D9185" s="211">
        <v>0.11932494372141189</v>
      </c>
      <c r="E9185" s="211">
        <v>7.8005859328728167E-2</v>
      </c>
      <c r="F9185" s="211">
        <v>7.7049018639634662E-2</v>
      </c>
      <c r="G9185" s="211">
        <v>0.1253047602902039</v>
      </c>
      <c r="H9185" s="211">
        <v>0.12226743000020369</v>
      </c>
      <c r="I9185" s="211">
        <v>0.47390586871701934</v>
      </c>
      <c r="J9185" s="211">
        <v>0.43985161106606957</v>
      </c>
      <c r="K9185" s="211">
        <v>0.61536852921098761</v>
      </c>
      <c r="L9185" s="211">
        <v>0.27267894224755435</v>
      </c>
      <c r="M9185" s="211">
        <v>0.10483443615618471</v>
      </c>
      <c r="N9185" s="211">
        <v>0.37872724806226177</v>
      </c>
      <c r="O9185" s="211">
        <v>0.73538583466735208</v>
      </c>
      <c r="P9185" s="211">
        <v>7.0608193019080792E-2</v>
      </c>
      <c r="Q9185" s="211">
        <v>0.10349204218724983</v>
      </c>
      <c r="R9185" s="211">
        <v>0.43140753346492844</v>
      </c>
      <c r="S9185" s="211">
        <v>0.43893446770190009</v>
      </c>
      <c r="T9185" s="211">
        <v>0.46880888718902181</v>
      </c>
      <c r="U9185" s="211">
        <v>0.3248974617046283</v>
      </c>
      <c r="V9185" s="211">
        <v>5.8698737347576552E-2</v>
      </c>
      <c r="W9185" s="211">
        <v>0.51169240972164931</v>
      </c>
      <c r="X9185" s="211">
        <v>0.4093338288686974</v>
      </c>
      <c r="Y9185" s="211">
        <v>0.59323037895419839</v>
      </c>
      <c r="Z9185" s="211">
        <v>0.14965646451994252</v>
      </c>
      <c r="AA9185" s="212">
        <v>0.11981663524944208</v>
      </c>
    </row>
    <row r="9186" spans="1:27" x14ac:dyDescent="0.35">
      <c r="A9186" s="210" t="s">
        <v>9862</v>
      </c>
      <c r="B9186" s="217">
        <v>136.92865261598467</v>
      </c>
      <c r="C9186" s="211">
        <v>6.1262026923922394E-2</v>
      </c>
      <c r="D9186" s="211">
        <v>0.12745486429492209</v>
      </c>
      <c r="E9186" s="211">
        <v>7.4494168808086722E-2</v>
      </c>
      <c r="F9186" s="211">
        <v>0.10931835749264605</v>
      </c>
      <c r="G9186" s="211">
        <v>0.12044353816939962</v>
      </c>
      <c r="H9186" s="211">
        <v>0.11767543147422836</v>
      </c>
      <c r="I9186" s="211">
        <v>0.49294658976666283</v>
      </c>
      <c r="J9186" s="211">
        <v>0.44569837413531715</v>
      </c>
      <c r="K9186" s="211">
        <v>0.54167893946589163</v>
      </c>
      <c r="L9186" s="211">
        <v>0.2749627215274516</v>
      </c>
      <c r="M9186" s="211">
        <v>9.6170885245308507E-2</v>
      </c>
      <c r="N9186" s="211">
        <v>0.43544450288667003</v>
      </c>
      <c r="O9186" s="211">
        <v>0.62266790477818923</v>
      </c>
      <c r="P9186" s="211">
        <v>6.7374707238221448E-2</v>
      </c>
      <c r="Q9186" s="211">
        <v>7.3042420119967019E-2</v>
      </c>
      <c r="R9186" s="211">
        <v>0.44017853662760875</v>
      </c>
      <c r="S9186" s="211">
        <v>0.28578311798039208</v>
      </c>
      <c r="T9186" s="211">
        <v>0.56028930780099795</v>
      </c>
      <c r="U9186" s="211">
        <v>0.50326333783138044</v>
      </c>
      <c r="V9186" s="211">
        <v>0.13281026724012485</v>
      </c>
      <c r="W9186" s="211">
        <v>0.51966930636433484</v>
      </c>
      <c r="X9186" s="211">
        <v>0.27289182839009818</v>
      </c>
      <c r="Y9186" s="211">
        <v>0.60197201780339415</v>
      </c>
      <c r="Z9186" s="211">
        <v>0.14738316843596433</v>
      </c>
      <c r="AA9186" s="212">
        <v>0.12545241318491401</v>
      </c>
    </row>
    <row r="9187" spans="1:27" x14ac:dyDescent="0.35">
      <c r="A9187" s="210" t="s">
        <v>9863</v>
      </c>
      <c r="B9187" s="217">
        <v>136.79389904915843</v>
      </c>
      <c r="C9187" s="211">
        <v>5.946046651532258E-2</v>
      </c>
      <c r="D9187" s="211">
        <v>0.12666202709011204</v>
      </c>
      <c r="E9187" s="211">
        <v>8.3976579694086118E-2</v>
      </c>
      <c r="F9187" s="211">
        <v>0.11719317065498561</v>
      </c>
      <c r="G9187" s="211">
        <v>0.12243092907707555</v>
      </c>
      <c r="H9187" s="211">
        <v>0.12196164069583837</v>
      </c>
      <c r="I9187" s="211">
        <v>0.53561595768944137</v>
      </c>
      <c r="J9187" s="211">
        <v>0.47860058182907328</v>
      </c>
      <c r="K9187" s="211">
        <v>0.5308286616546265</v>
      </c>
      <c r="L9187" s="211">
        <v>0.27333714040596524</v>
      </c>
      <c r="M9187" s="211">
        <v>0.11986169895939713</v>
      </c>
      <c r="N9187" s="211">
        <v>0.55857235817865369</v>
      </c>
      <c r="O9187" s="211">
        <v>0.59773986586785166</v>
      </c>
      <c r="P9187" s="211">
        <v>6.4567602972529364E-2</v>
      </c>
      <c r="Q9187" s="211">
        <v>6.6284565747232557E-2</v>
      </c>
      <c r="R9187" s="211">
        <v>0.45397715372133418</v>
      </c>
      <c r="S9187" s="211">
        <v>0.42019110544534477</v>
      </c>
      <c r="T9187" s="211">
        <v>0.55405641940853001</v>
      </c>
      <c r="U9187" s="211">
        <v>0.3967455063080767</v>
      </c>
      <c r="V9187" s="211">
        <v>8.8829990098359804E-2</v>
      </c>
      <c r="W9187" s="211">
        <v>0.51372538867122919</v>
      </c>
      <c r="X9187" s="211">
        <v>0.31666941227888956</v>
      </c>
      <c r="Y9187" s="211">
        <v>0.73256828464943269</v>
      </c>
      <c r="Z9187" s="211">
        <v>0.14527283138271349</v>
      </c>
      <c r="AA9187" s="212">
        <v>0.12149392186403628</v>
      </c>
    </row>
    <row r="9188" spans="1:27" x14ac:dyDescent="0.35">
      <c r="A9188" s="210" t="s">
        <v>9864</v>
      </c>
      <c r="B9188" s="217">
        <v>136.37323241816392</v>
      </c>
      <c r="C9188" s="211">
        <v>7.1202734687562358E-2</v>
      </c>
      <c r="D9188" s="211">
        <v>0.12593235569201292</v>
      </c>
      <c r="E9188" s="211">
        <v>7.1321587835015549E-2</v>
      </c>
      <c r="F9188" s="211">
        <v>0.10486777960183846</v>
      </c>
      <c r="G9188" s="211">
        <v>0.12425673596503738</v>
      </c>
      <c r="H9188" s="211">
        <v>0.1174504492282272</v>
      </c>
      <c r="I9188" s="211">
        <v>0.53500246863559264</v>
      </c>
      <c r="J9188" s="211">
        <v>0.41414844641270226</v>
      </c>
      <c r="K9188" s="211">
        <v>0.6365530981769546</v>
      </c>
      <c r="L9188" s="211">
        <v>0.27052935662980715</v>
      </c>
      <c r="M9188" s="211">
        <v>9.1300637299007295E-2</v>
      </c>
      <c r="N9188" s="211">
        <v>0.53180271924888578</v>
      </c>
      <c r="O9188" s="211">
        <v>0.65319446307356333</v>
      </c>
      <c r="P9188" s="211">
        <v>6.7027774432573559E-2</v>
      </c>
      <c r="Q9188" s="211">
        <v>0.11006752018646873</v>
      </c>
      <c r="R9188" s="211">
        <v>0.46415594608374566</v>
      </c>
      <c r="S9188" s="211">
        <v>0.26003596447441979</v>
      </c>
      <c r="T9188" s="211">
        <v>0.48598699045598859</v>
      </c>
      <c r="U9188" s="211">
        <v>0.31869895852148167</v>
      </c>
      <c r="V9188" s="211">
        <v>0.10700476795970193</v>
      </c>
      <c r="W9188" s="211">
        <v>0.54591375609057025</v>
      </c>
      <c r="X9188" s="211">
        <v>0.37141002813939983</v>
      </c>
      <c r="Y9188" s="211">
        <v>0.71345690407689566</v>
      </c>
      <c r="Z9188" s="211">
        <v>0.14785271537320432</v>
      </c>
      <c r="AA9188" s="212">
        <v>0.11551657099679589</v>
      </c>
    </row>
    <row r="9189" spans="1:27" x14ac:dyDescent="0.35">
      <c r="A9189" s="210" t="s">
        <v>9865</v>
      </c>
      <c r="B9189" s="217">
        <v>147.08392755925655</v>
      </c>
      <c r="C9189" s="211">
        <v>7.701595949503498E-2</v>
      </c>
      <c r="D9189" s="211">
        <v>0.12824049666684201</v>
      </c>
      <c r="E9189" s="211">
        <v>7.4686676001517266E-2</v>
      </c>
      <c r="F9189" s="211">
        <v>0.11726604848979175</v>
      </c>
      <c r="G9189" s="211">
        <v>0.11878234669033014</v>
      </c>
      <c r="H9189" s="211">
        <v>0.12338641997685093</v>
      </c>
      <c r="I9189" s="211">
        <v>0.49941049436854007</v>
      </c>
      <c r="J9189" s="211">
        <v>0.39636740472226656</v>
      </c>
      <c r="K9189" s="211">
        <v>0.52252090526453565</v>
      </c>
      <c r="L9189" s="211">
        <v>0.27769565717691574</v>
      </c>
      <c r="M9189" s="211">
        <v>0.10434262254445516</v>
      </c>
      <c r="N9189" s="211">
        <v>0.42052153415592652</v>
      </c>
      <c r="O9189" s="211">
        <v>0.60084957882272849</v>
      </c>
      <c r="P9189" s="211">
        <v>6.2594202223481069E-2</v>
      </c>
      <c r="Q9189" s="211">
        <v>5.2882132280711994E-2</v>
      </c>
      <c r="R9189" s="211">
        <v>0.41144025363887377</v>
      </c>
      <c r="S9189" s="211">
        <v>0.29855931359726867</v>
      </c>
      <c r="T9189" s="211">
        <v>0.49886766267486632</v>
      </c>
      <c r="U9189" s="211">
        <v>0.40497431084723523</v>
      </c>
      <c r="V9189" s="211">
        <v>0.15955071228437415</v>
      </c>
      <c r="W9189" s="211">
        <v>0.49780593502357218</v>
      </c>
      <c r="X9189" s="211">
        <v>0.37460675116327768</v>
      </c>
      <c r="Y9189" s="211">
        <v>0.70572840608805343</v>
      </c>
      <c r="Z9189" s="211">
        <v>0.14772955122462458</v>
      </c>
      <c r="AA9189" s="212">
        <v>0.11751261609730547</v>
      </c>
    </row>
    <row r="9190" spans="1:27" x14ac:dyDescent="0.35">
      <c r="A9190" s="210" t="s">
        <v>9866</v>
      </c>
      <c r="B9190" s="217">
        <v>131.30721736417831</v>
      </c>
      <c r="C9190" s="211">
        <v>6.445454168895913E-2</v>
      </c>
      <c r="D9190" s="211">
        <v>0.12596822553307158</v>
      </c>
      <c r="E9190" s="211">
        <v>7.3007455173364835E-2</v>
      </c>
      <c r="F9190" s="211">
        <v>0.10785115887956731</v>
      </c>
      <c r="G9190" s="211">
        <v>0.12530934228876286</v>
      </c>
      <c r="H9190" s="211">
        <v>0.12789433888219984</v>
      </c>
      <c r="I9190" s="211">
        <v>0.47913574786991436</v>
      </c>
      <c r="J9190" s="211">
        <v>0.47216472392810321</v>
      </c>
      <c r="K9190" s="211">
        <v>0.5408965786774943</v>
      </c>
      <c r="L9190" s="211">
        <v>0.28017304264177545</v>
      </c>
      <c r="M9190" s="211">
        <v>8.1876399123427299E-2</v>
      </c>
      <c r="N9190" s="211">
        <v>0.42082274657589425</v>
      </c>
      <c r="O9190" s="211">
        <v>0.70415853458391331</v>
      </c>
      <c r="P9190" s="211">
        <v>6.4012285794257204E-2</v>
      </c>
      <c r="Q9190" s="211">
        <v>9.2916039832948105E-2</v>
      </c>
      <c r="R9190" s="211">
        <v>0.43775721066677675</v>
      </c>
      <c r="S9190" s="211">
        <v>0.38276215023484533</v>
      </c>
      <c r="T9190" s="211">
        <v>0.49363813826423275</v>
      </c>
      <c r="U9190" s="211">
        <v>0.44066436757810623</v>
      </c>
      <c r="V9190" s="211">
        <v>0.1356842230420901</v>
      </c>
      <c r="W9190" s="211">
        <v>0.61406250264056195</v>
      </c>
      <c r="X9190" s="211">
        <v>0.41206313647501625</v>
      </c>
      <c r="Y9190" s="211">
        <v>0.68886409693103545</v>
      </c>
      <c r="Z9190" s="211">
        <v>0.14217922027424454</v>
      </c>
      <c r="AA9190" s="212">
        <v>0.12351193354813068</v>
      </c>
    </row>
    <row r="9191" spans="1:27" x14ac:dyDescent="0.35">
      <c r="A9191" s="210" t="s">
        <v>9867</v>
      </c>
      <c r="B9191" s="217">
        <v>127.59460016886374</v>
      </c>
      <c r="C9191" s="211">
        <v>5.8651426343178319E-2</v>
      </c>
      <c r="D9191" s="211">
        <v>0.12192776883943472</v>
      </c>
      <c r="E9191" s="211">
        <v>8.1283714307569144E-2</v>
      </c>
      <c r="F9191" s="211">
        <v>0.1021305708438049</v>
      </c>
      <c r="G9191" s="211">
        <v>0.119868155171883</v>
      </c>
      <c r="H9191" s="211">
        <v>0.12358295562833405</v>
      </c>
      <c r="I9191" s="211">
        <v>0.50144952359851358</v>
      </c>
      <c r="J9191" s="211">
        <v>0.47393365136923943</v>
      </c>
      <c r="K9191" s="211">
        <v>0.59802454937803806</v>
      </c>
      <c r="L9191" s="211">
        <v>0.27576204398779897</v>
      </c>
      <c r="M9191" s="211">
        <v>9.5306694171977263E-2</v>
      </c>
      <c r="N9191" s="211">
        <v>0.47306712531072065</v>
      </c>
      <c r="O9191" s="211">
        <v>0.59291990047841736</v>
      </c>
      <c r="P9191" s="211">
        <v>6.704783957061089E-2</v>
      </c>
      <c r="Q9191" s="211">
        <v>5.8857154863167838E-2</v>
      </c>
      <c r="R9191" s="211">
        <v>0.40405550295551651</v>
      </c>
      <c r="S9191" s="211">
        <v>0.30521695190950704</v>
      </c>
      <c r="T9191" s="211">
        <v>0.56179621100679433</v>
      </c>
      <c r="U9191" s="211">
        <v>0.35482742015631635</v>
      </c>
      <c r="V9191" s="211">
        <v>0.10349821232595727</v>
      </c>
      <c r="W9191" s="211">
        <v>0.57648293574382259</v>
      </c>
      <c r="X9191" s="211">
        <v>0.34529384646805339</v>
      </c>
      <c r="Y9191" s="211">
        <v>0.72615466371722825</v>
      </c>
      <c r="Z9191" s="211">
        <v>0.14895348090309538</v>
      </c>
      <c r="AA9191" s="212">
        <v>0.12306317352049317</v>
      </c>
    </row>
    <row r="9192" spans="1:27" x14ac:dyDescent="0.35">
      <c r="A9192" s="210" t="s">
        <v>9868</v>
      </c>
      <c r="B9192" s="217">
        <v>129.9290444567213</v>
      </c>
      <c r="C9192" s="211">
        <v>7.8214442026393077E-2</v>
      </c>
      <c r="D9192" s="211">
        <v>0.12544150198016002</v>
      </c>
      <c r="E9192" s="211">
        <v>7.8234076668614497E-2</v>
      </c>
      <c r="F9192" s="211">
        <v>9.6988824299282322E-2</v>
      </c>
      <c r="G9192" s="211">
        <v>0.11971981537375667</v>
      </c>
      <c r="H9192" s="211">
        <v>0.1125296962643125</v>
      </c>
      <c r="I9192" s="211">
        <v>0.53109769682169317</v>
      </c>
      <c r="J9192" s="211">
        <v>0.44600479082858641</v>
      </c>
      <c r="K9192" s="211">
        <v>0.62792224907331617</v>
      </c>
      <c r="L9192" s="211">
        <v>0.27449601971223297</v>
      </c>
      <c r="M9192" s="211">
        <v>8.8538216035444123E-2</v>
      </c>
      <c r="N9192" s="211">
        <v>0.572857480234785</v>
      </c>
      <c r="O9192" s="211">
        <v>0.52164680027781329</v>
      </c>
      <c r="P9192" s="211">
        <v>6.3961458725363365E-2</v>
      </c>
      <c r="Q9192" s="211">
        <v>8.5676337966722027E-2</v>
      </c>
      <c r="R9192" s="211">
        <v>0.43080289565014818</v>
      </c>
      <c r="S9192" s="211">
        <v>0.32239877119281518</v>
      </c>
      <c r="T9192" s="211">
        <v>0.57725496465302151</v>
      </c>
      <c r="U9192" s="211">
        <v>0.45846154264453454</v>
      </c>
      <c r="V9192" s="211">
        <v>9.8897470612592242E-2</v>
      </c>
      <c r="W9192" s="211">
        <v>0.49903369224344546</v>
      </c>
      <c r="X9192" s="211">
        <v>0.25014858899081438</v>
      </c>
      <c r="Y9192" s="211">
        <v>0.54933772707696271</v>
      </c>
      <c r="Z9192" s="211">
        <v>0.14802282437711634</v>
      </c>
      <c r="AA9192" s="212">
        <v>0.11754036439156199</v>
      </c>
    </row>
    <row r="9193" spans="1:27" x14ac:dyDescent="0.35">
      <c r="A9193" s="210" t="s">
        <v>9869</v>
      </c>
      <c r="B9193" s="217">
        <v>115.27753909286201</v>
      </c>
      <c r="C9193" s="211">
        <v>5.8718423180763833E-2</v>
      </c>
      <c r="D9193" s="211">
        <v>0.12324841565676987</v>
      </c>
      <c r="E9193" s="211">
        <v>6.7418207983321612E-2</v>
      </c>
      <c r="F9193" s="211">
        <v>9.6894225112379287E-2</v>
      </c>
      <c r="G9193" s="211">
        <v>0.11826776927461674</v>
      </c>
      <c r="H9193" s="211">
        <v>0.10562968170154818</v>
      </c>
      <c r="I9193" s="211">
        <v>0.49997769474163567</v>
      </c>
      <c r="J9193" s="211">
        <v>0.44233784086855732</v>
      </c>
      <c r="K9193" s="211">
        <v>0.54207582869462123</v>
      </c>
      <c r="L9193" s="211">
        <v>0.27198743118978502</v>
      </c>
      <c r="M9193" s="211">
        <v>8.8049117815878694E-2</v>
      </c>
      <c r="N9193" s="211">
        <v>0.53417693101650099</v>
      </c>
      <c r="O9193" s="211">
        <v>0.69954356398106532</v>
      </c>
      <c r="P9193" s="211">
        <v>6.6804815384959026E-2</v>
      </c>
      <c r="Q9193" s="211">
        <v>6.3088269001283559E-2</v>
      </c>
      <c r="R9193" s="211">
        <v>0.46685782786621194</v>
      </c>
      <c r="S9193" s="211">
        <v>0.28560243319862433</v>
      </c>
      <c r="T9193" s="211">
        <v>0.5876443039240179</v>
      </c>
      <c r="U9193" s="211">
        <v>0.42908285417700204</v>
      </c>
      <c r="V9193" s="211">
        <v>9.4546252556600111E-2</v>
      </c>
      <c r="W9193" s="211">
        <v>0.50178202399404026</v>
      </c>
      <c r="X9193" s="211">
        <v>0.3515437577038214</v>
      </c>
      <c r="Y9193" s="211">
        <v>0.54108491120722846</v>
      </c>
      <c r="Z9193" s="211">
        <v>0.14488647330905607</v>
      </c>
      <c r="AA9193" s="212">
        <v>0.12401745977184973</v>
      </c>
    </row>
    <row r="9194" spans="1:27" x14ac:dyDescent="0.35">
      <c r="A9194" s="210" t="s">
        <v>9870</v>
      </c>
      <c r="B9194" s="217">
        <v>155.90047463918197</v>
      </c>
      <c r="C9194" s="211">
        <v>6.494107711814702E-2</v>
      </c>
      <c r="D9194" s="211">
        <v>0.12039022253395247</v>
      </c>
      <c r="E9194" s="211">
        <v>8.4304327074239335E-2</v>
      </c>
      <c r="F9194" s="211">
        <v>0.10073523778290969</v>
      </c>
      <c r="G9194" s="211">
        <v>0.11948330699425487</v>
      </c>
      <c r="H9194" s="211">
        <v>0.12170066089592906</v>
      </c>
      <c r="I9194" s="211">
        <v>0.53009565143392312</v>
      </c>
      <c r="J9194" s="211">
        <v>0.44270662456842208</v>
      </c>
      <c r="K9194" s="211">
        <v>0.61314905373892148</v>
      </c>
      <c r="L9194" s="211">
        <v>0.27324667700159921</v>
      </c>
      <c r="M9194" s="211">
        <v>0.10036863851039578</v>
      </c>
      <c r="N9194" s="211">
        <v>0.51056820608286946</v>
      </c>
      <c r="O9194" s="211">
        <v>0.62469542592633642</v>
      </c>
      <c r="P9194" s="211">
        <v>6.9512167080284751E-2</v>
      </c>
      <c r="Q9194" s="211">
        <v>8.394538879209737E-2</v>
      </c>
      <c r="R9194" s="211">
        <v>0.46654396532596043</v>
      </c>
      <c r="S9194" s="211">
        <v>0.36805571285856081</v>
      </c>
      <c r="T9194" s="211">
        <v>0.57079601242705302</v>
      </c>
      <c r="U9194" s="211">
        <v>0.38760138678803757</v>
      </c>
      <c r="V9194" s="211">
        <v>0.12962009925417442</v>
      </c>
      <c r="W9194" s="211">
        <v>0.58365231457412659</v>
      </c>
      <c r="X9194" s="211">
        <v>0.38114292501980407</v>
      </c>
      <c r="Y9194" s="211">
        <v>0.66039900478170588</v>
      </c>
      <c r="Z9194" s="211">
        <v>0.14369523814336208</v>
      </c>
      <c r="AA9194" s="212">
        <v>0.12009429162893116</v>
      </c>
    </row>
    <row r="9195" spans="1:27" x14ac:dyDescent="0.35">
      <c r="A9195" s="210" t="s">
        <v>9871</v>
      </c>
      <c r="B9195" s="217">
        <v>147.101545266687</v>
      </c>
      <c r="C9195" s="211">
        <v>6.9992152888739764E-2</v>
      </c>
      <c r="D9195" s="211">
        <v>0.1296823864095403</v>
      </c>
      <c r="E9195" s="211">
        <v>7.1680629516133576E-2</v>
      </c>
      <c r="F9195" s="211">
        <v>0.10225611428624908</v>
      </c>
      <c r="G9195" s="211">
        <v>0.115563812346273</v>
      </c>
      <c r="H9195" s="211">
        <v>0.11117093404742158</v>
      </c>
      <c r="I9195" s="211">
        <v>0.49614621558548022</v>
      </c>
      <c r="J9195" s="211">
        <v>0.42237900082028551</v>
      </c>
      <c r="K9195" s="211">
        <v>0.59595984510825262</v>
      </c>
      <c r="L9195" s="211">
        <v>0.26903758348292661</v>
      </c>
      <c r="M9195" s="211">
        <v>8.5097455889600632E-2</v>
      </c>
      <c r="N9195" s="211">
        <v>0.47855003061059342</v>
      </c>
      <c r="O9195" s="211">
        <v>0.60659572111759608</v>
      </c>
      <c r="P9195" s="211">
        <v>7.0533666417242097E-2</v>
      </c>
      <c r="Q9195" s="211">
        <v>8.1738970349664403E-2</v>
      </c>
      <c r="R9195" s="211">
        <v>0.39440511018386437</v>
      </c>
      <c r="S9195" s="211">
        <v>0.28857910129543207</v>
      </c>
      <c r="T9195" s="211">
        <v>0.58522453339269698</v>
      </c>
      <c r="U9195" s="211">
        <v>0.53537427038980656</v>
      </c>
      <c r="V9195" s="211">
        <v>0.1149968298382298</v>
      </c>
      <c r="W9195" s="211">
        <v>0.5987867141047466</v>
      </c>
      <c r="X9195" s="211">
        <v>0.2954507803802412</v>
      </c>
      <c r="Y9195" s="211">
        <v>0.57611020215278197</v>
      </c>
      <c r="Z9195" s="211">
        <v>0.14593834697368679</v>
      </c>
      <c r="AA9195" s="212">
        <v>0.11811124317975359</v>
      </c>
    </row>
    <row r="9196" spans="1:27" x14ac:dyDescent="0.35">
      <c r="A9196" s="210" t="s">
        <v>9872</v>
      </c>
      <c r="B9196" s="217">
        <v>144.99728907557616</v>
      </c>
      <c r="C9196" s="211">
        <v>6.3461165186711077E-2</v>
      </c>
      <c r="D9196" s="211">
        <v>0.12867053228894951</v>
      </c>
      <c r="E9196" s="211">
        <v>7.6368034202893315E-2</v>
      </c>
      <c r="F9196" s="211">
        <v>9.5318425649260824E-2</v>
      </c>
      <c r="G9196" s="211">
        <v>0.12109839615382835</v>
      </c>
      <c r="H9196" s="211">
        <v>0.11327726700958854</v>
      </c>
      <c r="I9196" s="211">
        <v>0.50978711333549531</v>
      </c>
      <c r="J9196" s="211">
        <v>0.41981173551553108</v>
      </c>
      <c r="K9196" s="211">
        <v>0.61795023070420652</v>
      </c>
      <c r="L9196" s="211">
        <v>0.26895388369235979</v>
      </c>
      <c r="M9196" s="211">
        <v>9.5911768694773802E-2</v>
      </c>
      <c r="N9196" s="211">
        <v>0.51255600936589962</v>
      </c>
      <c r="O9196" s="211">
        <v>0.64339852190629521</v>
      </c>
      <c r="P9196" s="211">
        <v>7.2649610646430121E-2</v>
      </c>
      <c r="Q9196" s="211">
        <v>0.10742532362147399</v>
      </c>
      <c r="R9196" s="211">
        <v>0.44417662776237676</v>
      </c>
      <c r="S9196" s="211">
        <v>0.28635823446622066</v>
      </c>
      <c r="T9196" s="211">
        <v>0.56170068750545754</v>
      </c>
      <c r="U9196" s="211">
        <v>0.42073027944978059</v>
      </c>
      <c r="V9196" s="211">
        <v>8.3556191708176769E-2</v>
      </c>
      <c r="W9196" s="211">
        <v>0.61821543558492298</v>
      </c>
      <c r="X9196" s="211">
        <v>0.41172534695476426</v>
      </c>
      <c r="Y9196" s="211">
        <v>0.75475225880890373</v>
      </c>
      <c r="Z9196" s="211">
        <v>0.14433559214921027</v>
      </c>
      <c r="AA9196" s="212">
        <v>0.12147066565226018</v>
      </c>
    </row>
    <row r="9197" spans="1:27" x14ac:dyDescent="0.35">
      <c r="A9197" s="210" t="s">
        <v>9873</v>
      </c>
      <c r="B9197" s="217">
        <v>129.0036193789503</v>
      </c>
      <c r="C9197" s="211">
        <v>5.5564943119579178E-2</v>
      </c>
      <c r="D9197" s="211">
        <v>0.12316592302907908</v>
      </c>
      <c r="E9197" s="211">
        <v>6.9339067087448719E-2</v>
      </c>
      <c r="F9197" s="211">
        <v>8.7805507067628324E-2</v>
      </c>
      <c r="G9197" s="211">
        <v>0.12686087356907599</v>
      </c>
      <c r="H9197" s="211">
        <v>0.1182594582089153</v>
      </c>
      <c r="I9197" s="211">
        <v>0.52938596365366608</v>
      </c>
      <c r="J9197" s="211">
        <v>0.41646857264365933</v>
      </c>
      <c r="K9197" s="211">
        <v>0.6142950559551712</v>
      </c>
      <c r="L9197" s="211">
        <v>0.27485355967780423</v>
      </c>
      <c r="M9197" s="211">
        <v>9.7605425763134426E-2</v>
      </c>
      <c r="N9197" s="211">
        <v>0.56011852438256504</v>
      </c>
      <c r="O9197" s="211">
        <v>0.66162673491685964</v>
      </c>
      <c r="P9197" s="211">
        <v>7.3262804134821238E-2</v>
      </c>
      <c r="Q9197" s="211">
        <v>7.7732746602109951E-2</v>
      </c>
      <c r="R9197" s="211">
        <v>0.44976615674767856</v>
      </c>
      <c r="S9197" s="211">
        <v>0.28622313551158263</v>
      </c>
      <c r="T9197" s="211">
        <v>0.51492586117511174</v>
      </c>
      <c r="U9197" s="211">
        <v>0.39982189338317836</v>
      </c>
      <c r="V9197" s="211">
        <v>7.3369411150184527E-2</v>
      </c>
      <c r="W9197" s="211">
        <v>0.60985587318901247</v>
      </c>
      <c r="X9197" s="211">
        <v>0.29957050681088815</v>
      </c>
      <c r="Y9197" s="211">
        <v>0.65551409736084298</v>
      </c>
      <c r="Z9197" s="211">
        <v>0.14926744874445361</v>
      </c>
      <c r="AA9197" s="212">
        <v>0.12043198160418106</v>
      </c>
    </row>
    <row r="9198" spans="1:27" x14ac:dyDescent="0.35">
      <c r="A9198" s="210" t="s">
        <v>9874</v>
      </c>
      <c r="B9198" s="217">
        <v>160.49503496985369</v>
      </c>
      <c r="C9198" s="211">
        <v>5.6019217819229812E-2</v>
      </c>
      <c r="D9198" s="211">
        <v>0.12809878159747315</v>
      </c>
      <c r="E9198" s="211">
        <v>7.6112864592350407E-2</v>
      </c>
      <c r="F9198" s="211">
        <v>0.10572810774448124</v>
      </c>
      <c r="G9198" s="211">
        <v>0.12015893359876266</v>
      </c>
      <c r="H9198" s="211">
        <v>0.12824507531604543</v>
      </c>
      <c r="I9198" s="211">
        <v>0.49618128085455621</v>
      </c>
      <c r="J9198" s="211">
        <v>0.45822567345241938</v>
      </c>
      <c r="K9198" s="211">
        <v>0.61785173219475908</v>
      </c>
      <c r="L9198" s="211">
        <v>0.27886308795120418</v>
      </c>
      <c r="M9198" s="211">
        <v>9.2402039666372907E-2</v>
      </c>
      <c r="N9198" s="211">
        <v>0.40546145250349314</v>
      </c>
      <c r="O9198" s="211">
        <v>0.72823155817740925</v>
      </c>
      <c r="P9198" s="211">
        <v>7.4595443803820258E-2</v>
      </c>
      <c r="Q9198" s="211">
        <v>0.13684772951358073</v>
      </c>
      <c r="R9198" s="211">
        <v>0.42849634579989998</v>
      </c>
      <c r="S9198" s="211">
        <v>0.29351022285284917</v>
      </c>
      <c r="T9198" s="211">
        <v>0.58927577942308118</v>
      </c>
      <c r="U9198" s="211">
        <v>0.48876976054608978</v>
      </c>
      <c r="V9198" s="211">
        <v>9.4283528407181211E-2</v>
      </c>
      <c r="W9198" s="211">
        <v>0.56485774980063908</v>
      </c>
      <c r="X9198" s="211">
        <v>0.27263255788272023</v>
      </c>
      <c r="Y9198" s="211">
        <v>0.7537399675029961</v>
      </c>
      <c r="Z9198" s="211">
        <v>0.14931445834842144</v>
      </c>
      <c r="AA9198" s="212">
        <v>0.12042382069827785</v>
      </c>
    </row>
    <row r="9199" spans="1:27" x14ac:dyDescent="0.35">
      <c r="A9199" s="210" t="s">
        <v>9875</v>
      </c>
      <c r="B9199" s="217">
        <v>117.4288827237673</v>
      </c>
      <c r="C9199" s="211">
        <v>4.8886698559135668E-2</v>
      </c>
      <c r="D9199" s="211">
        <v>0.12822219646264163</v>
      </c>
      <c r="E9199" s="211">
        <v>6.7393402235782593E-2</v>
      </c>
      <c r="F9199" s="211">
        <v>0.11345118779929633</v>
      </c>
      <c r="G9199" s="211">
        <v>0.12167735076208527</v>
      </c>
      <c r="H9199" s="211">
        <v>0.11260017501434705</v>
      </c>
      <c r="I9199" s="211">
        <v>0.50903481187472543</v>
      </c>
      <c r="J9199" s="211">
        <v>0.43699649680252067</v>
      </c>
      <c r="K9199" s="211">
        <v>0.61861949344220457</v>
      </c>
      <c r="L9199" s="211">
        <v>0.27538698790385524</v>
      </c>
      <c r="M9199" s="211">
        <v>7.8908128125769E-2</v>
      </c>
      <c r="N9199" s="211">
        <v>0.42624266817010714</v>
      </c>
      <c r="O9199" s="211">
        <v>0.61267374071388014</v>
      </c>
      <c r="P9199" s="211">
        <v>6.6841440379679845E-2</v>
      </c>
      <c r="Q9199" s="211">
        <v>0.11517865516270936</v>
      </c>
      <c r="R9199" s="211">
        <v>0.42234519793104919</v>
      </c>
      <c r="S9199" s="211">
        <v>0.32615176477124308</v>
      </c>
      <c r="T9199" s="211">
        <v>0.60693321964327307</v>
      </c>
      <c r="U9199" s="211">
        <v>0.47909118902452613</v>
      </c>
      <c r="V9199" s="211">
        <v>7.4475513795686149E-2</v>
      </c>
      <c r="W9199" s="211">
        <v>0.57106814932635264</v>
      </c>
      <c r="X9199" s="211">
        <v>0.37912959561391169</v>
      </c>
      <c r="Y9199" s="211">
        <v>0.64444209357063353</v>
      </c>
      <c r="Z9199" s="211">
        <v>0.14787533393168889</v>
      </c>
      <c r="AA9199" s="212">
        <v>0.12186417988576452</v>
      </c>
    </row>
    <row r="9200" spans="1:27" x14ac:dyDescent="0.35">
      <c r="A9200" s="210" t="s">
        <v>9876</v>
      </c>
      <c r="B9200" s="217">
        <v>126.77692379271404</v>
      </c>
      <c r="C9200" s="211">
        <v>5.927212706591322E-2</v>
      </c>
      <c r="D9200" s="211">
        <v>0.12303652017580488</v>
      </c>
      <c r="E9200" s="211">
        <v>7.2161454554088261E-2</v>
      </c>
      <c r="F9200" s="211">
        <v>9.8288014880237806E-2</v>
      </c>
      <c r="G9200" s="211">
        <v>0.12258663664531819</v>
      </c>
      <c r="H9200" s="211">
        <v>0.11366291743114491</v>
      </c>
      <c r="I9200" s="211">
        <v>0.45988108988147991</v>
      </c>
      <c r="J9200" s="211">
        <v>0.47323353925692779</v>
      </c>
      <c r="K9200" s="211">
        <v>0.60746002585217351</v>
      </c>
      <c r="L9200" s="211">
        <v>0.2782500852732176</v>
      </c>
      <c r="M9200" s="211">
        <v>9.5117180900321799E-2</v>
      </c>
      <c r="N9200" s="211">
        <v>0.4188460210735464</v>
      </c>
      <c r="O9200" s="211">
        <v>0.59202594851081602</v>
      </c>
      <c r="P9200" s="211">
        <v>6.8138052826703321E-2</v>
      </c>
      <c r="Q9200" s="211">
        <v>0.15013535506528691</v>
      </c>
      <c r="R9200" s="211">
        <v>0.41864113948509618</v>
      </c>
      <c r="S9200" s="211">
        <v>0.31930607644022069</v>
      </c>
      <c r="T9200" s="211">
        <v>0.53459604535850402</v>
      </c>
      <c r="U9200" s="211">
        <v>0.36509738460798691</v>
      </c>
      <c r="V9200" s="211">
        <v>8.6329995596840847E-2</v>
      </c>
      <c r="W9200" s="211">
        <v>0.4909238872795163</v>
      </c>
      <c r="X9200" s="211">
        <v>0.32869144820114954</v>
      </c>
      <c r="Y9200" s="211">
        <v>0.64229909429971521</v>
      </c>
      <c r="Z9200" s="211">
        <v>0.14675905165654651</v>
      </c>
      <c r="AA9200" s="212">
        <v>0.11513572004372534</v>
      </c>
    </row>
    <row r="9201" spans="1:27" x14ac:dyDescent="0.35">
      <c r="A9201" s="210" t="s">
        <v>9877</v>
      </c>
      <c r="B9201" s="217">
        <v>163.67969469804893</v>
      </c>
      <c r="C9201" s="211">
        <v>5.8602257844533705E-2</v>
      </c>
      <c r="D9201" s="211">
        <v>0.12923516259441431</v>
      </c>
      <c r="E9201" s="211">
        <v>7.9467526315654458E-2</v>
      </c>
      <c r="F9201" s="211">
        <v>0.11766041063895744</v>
      </c>
      <c r="G9201" s="211">
        <v>0.11982689079355521</v>
      </c>
      <c r="H9201" s="211">
        <v>0.11943087885340449</v>
      </c>
      <c r="I9201" s="211">
        <v>0.47091678754125821</v>
      </c>
      <c r="J9201" s="211">
        <v>0.48801581329205124</v>
      </c>
      <c r="K9201" s="211">
        <v>0.59265194903298901</v>
      </c>
      <c r="L9201" s="211">
        <v>0.27352800152141288</v>
      </c>
      <c r="M9201" s="211">
        <v>8.6843352360738063E-2</v>
      </c>
      <c r="N9201" s="211">
        <v>0.53063043852482339</v>
      </c>
      <c r="O9201" s="211">
        <v>0.71627362516033499</v>
      </c>
      <c r="P9201" s="211">
        <v>6.8383267722723379E-2</v>
      </c>
      <c r="Q9201" s="211">
        <v>4.7788103335516197E-2</v>
      </c>
      <c r="R9201" s="211">
        <v>0.44999020978995918</v>
      </c>
      <c r="S9201" s="211">
        <v>0.28696640009052993</v>
      </c>
      <c r="T9201" s="211">
        <v>0.58061952708292541</v>
      </c>
      <c r="U9201" s="211">
        <v>0.44396092318312741</v>
      </c>
      <c r="V9201" s="211">
        <v>0.1430904149968992</v>
      </c>
      <c r="W9201" s="211">
        <v>0.63903566980786508</v>
      </c>
      <c r="X9201" s="211">
        <v>0.2842705051307014</v>
      </c>
      <c r="Y9201" s="211">
        <v>0.66367799320709975</v>
      </c>
      <c r="Z9201" s="211">
        <v>0.14584820253914504</v>
      </c>
      <c r="AA9201" s="212">
        <v>0.11701961428572549</v>
      </c>
    </row>
    <row r="9202" spans="1:27" x14ac:dyDescent="0.35">
      <c r="A9202" s="210" t="s">
        <v>9878</v>
      </c>
      <c r="B9202" s="217">
        <v>152.04901113839202</v>
      </c>
      <c r="C9202" s="211">
        <v>6.4212386654701123E-2</v>
      </c>
      <c r="D9202" s="211">
        <v>0.12817165359242186</v>
      </c>
      <c r="E9202" s="211">
        <v>7.7594694758034849E-2</v>
      </c>
      <c r="F9202" s="211">
        <v>7.7530166420762936E-2</v>
      </c>
      <c r="G9202" s="211">
        <v>0.12199700621381335</v>
      </c>
      <c r="H9202" s="211">
        <v>0.11195183979092917</v>
      </c>
      <c r="I9202" s="211">
        <v>0.4852492779242803</v>
      </c>
      <c r="J9202" s="211">
        <v>0.45929209587057601</v>
      </c>
      <c r="K9202" s="211">
        <v>0.63345576652764168</v>
      </c>
      <c r="L9202" s="211">
        <v>0.2709634988523707</v>
      </c>
      <c r="M9202" s="211">
        <v>9.4485127666690316E-2</v>
      </c>
      <c r="N9202" s="211">
        <v>0.51083604963999907</v>
      </c>
      <c r="O9202" s="211">
        <v>0.73663050894709647</v>
      </c>
      <c r="P9202" s="211">
        <v>7.3486083259677593E-2</v>
      </c>
      <c r="Q9202" s="211">
        <v>0.11397327662001155</v>
      </c>
      <c r="R9202" s="211">
        <v>0.39656155950370348</v>
      </c>
      <c r="S9202" s="211">
        <v>0.31331366784651643</v>
      </c>
      <c r="T9202" s="211">
        <v>0.56411601330666505</v>
      </c>
      <c r="U9202" s="211">
        <v>0.40911431868678561</v>
      </c>
      <c r="V9202" s="211">
        <v>6.7068422713800785E-2</v>
      </c>
      <c r="W9202" s="211">
        <v>0.47398752485260914</v>
      </c>
      <c r="X9202" s="211">
        <v>0.43963058867931676</v>
      </c>
      <c r="Y9202" s="211">
        <v>0.71674631925649601</v>
      </c>
      <c r="Z9202" s="211">
        <v>0.13886952407288314</v>
      </c>
      <c r="AA9202" s="212">
        <v>0.11356868200403429</v>
      </c>
    </row>
    <row r="9203" spans="1:27" x14ac:dyDescent="0.35">
      <c r="A9203" s="210" t="s">
        <v>9879</v>
      </c>
      <c r="B9203" s="217">
        <v>120.35935476303236</v>
      </c>
      <c r="C9203" s="211">
        <v>6.9186883904976654E-2</v>
      </c>
      <c r="D9203" s="211">
        <v>0.12875746447649758</v>
      </c>
      <c r="E9203" s="211">
        <v>8.022788668942378E-2</v>
      </c>
      <c r="F9203" s="211">
        <v>0.10393222732973845</v>
      </c>
      <c r="G9203" s="211">
        <v>0.11352086338508235</v>
      </c>
      <c r="H9203" s="211">
        <v>0.10408936747617499</v>
      </c>
      <c r="I9203" s="211">
        <v>0.44845614119002297</v>
      </c>
      <c r="J9203" s="211">
        <v>0.40980990271817747</v>
      </c>
      <c r="K9203" s="211">
        <v>0.58551247958794173</v>
      </c>
      <c r="L9203" s="211">
        <v>0.27503404383632019</v>
      </c>
      <c r="M9203" s="211">
        <v>8.3870602462257526E-2</v>
      </c>
      <c r="N9203" s="211">
        <v>0.48067275452538721</v>
      </c>
      <c r="O9203" s="211">
        <v>0.77629424399118907</v>
      </c>
      <c r="P9203" s="211">
        <v>6.7854407857215304E-2</v>
      </c>
      <c r="Q9203" s="211">
        <v>4.8274204618411316E-2</v>
      </c>
      <c r="R9203" s="211">
        <v>0.39845914047444131</v>
      </c>
      <c r="S9203" s="211">
        <v>0.38191545509965247</v>
      </c>
      <c r="T9203" s="211">
        <v>0.53369420714531624</v>
      </c>
      <c r="U9203" s="211">
        <v>0.41713692307160621</v>
      </c>
      <c r="V9203" s="211">
        <v>6.3706120488090406E-2</v>
      </c>
      <c r="W9203" s="211">
        <v>0.54347585518829944</v>
      </c>
      <c r="X9203" s="211">
        <v>0.39590693265478794</v>
      </c>
      <c r="Y9203" s="211">
        <v>0.66001047314094885</v>
      </c>
      <c r="Z9203" s="211">
        <v>0.14573133765241647</v>
      </c>
      <c r="AA9203" s="212">
        <v>0.11955036803305849</v>
      </c>
    </row>
    <row r="9204" spans="1:27" x14ac:dyDescent="0.35">
      <c r="A9204" s="210" t="s">
        <v>9880</v>
      </c>
      <c r="B9204" s="217">
        <v>110.65059535101727</v>
      </c>
      <c r="C9204" s="211">
        <v>7.5907831804556375E-2</v>
      </c>
      <c r="D9204" s="211">
        <v>0.11992619746804885</v>
      </c>
      <c r="E9204" s="211">
        <v>7.9276447977711301E-2</v>
      </c>
      <c r="F9204" s="211">
        <v>9.3566332129624064E-2</v>
      </c>
      <c r="G9204" s="211">
        <v>0.12538745528081563</v>
      </c>
      <c r="H9204" s="211">
        <v>0.12629848595312568</v>
      </c>
      <c r="I9204" s="211">
        <v>0.43730356753896188</v>
      </c>
      <c r="J9204" s="211">
        <v>0.43901310840217039</v>
      </c>
      <c r="K9204" s="211">
        <v>0.56560668350367627</v>
      </c>
      <c r="L9204" s="211">
        <v>0.27755824935666157</v>
      </c>
      <c r="M9204" s="211">
        <v>0.10397178535221768</v>
      </c>
      <c r="N9204" s="211">
        <v>0.42107939159822888</v>
      </c>
      <c r="O9204" s="211">
        <v>0.71324051856208703</v>
      </c>
      <c r="P9204" s="211">
        <v>7.3491190047376379E-2</v>
      </c>
      <c r="Q9204" s="211">
        <v>4.5852129479173678E-2</v>
      </c>
      <c r="R9204" s="211">
        <v>0.43467687078762207</v>
      </c>
      <c r="S9204" s="211">
        <v>0.26973227187327026</v>
      </c>
      <c r="T9204" s="211">
        <v>0.57785454354802868</v>
      </c>
      <c r="U9204" s="211">
        <v>0.36787599733202064</v>
      </c>
      <c r="V9204" s="211">
        <v>6.1531208748121485E-2</v>
      </c>
      <c r="W9204" s="211">
        <v>0.52993054741313306</v>
      </c>
      <c r="X9204" s="211">
        <v>0.31832767391383399</v>
      </c>
      <c r="Y9204" s="211">
        <v>0.53839768977423108</v>
      </c>
      <c r="Z9204" s="211">
        <v>0.14870692057302431</v>
      </c>
      <c r="AA9204" s="212">
        <v>0.12523086125989158</v>
      </c>
    </row>
    <row r="9205" spans="1:27" x14ac:dyDescent="0.35">
      <c r="A9205" s="210" t="s">
        <v>9881</v>
      </c>
      <c r="B9205" s="217">
        <v>142.91236703777037</v>
      </c>
      <c r="C9205" s="211">
        <v>7.7482803177174348E-2</v>
      </c>
      <c r="D9205" s="211">
        <v>0.11278299711051516</v>
      </c>
      <c r="E9205" s="211">
        <v>7.5141150355052921E-2</v>
      </c>
      <c r="F9205" s="211">
        <v>7.7163357263697427E-2</v>
      </c>
      <c r="G9205" s="211">
        <v>0.12124308017193008</v>
      </c>
      <c r="H9205" s="211">
        <v>0.12492533516363884</v>
      </c>
      <c r="I9205" s="211">
        <v>0.4422249326538073</v>
      </c>
      <c r="J9205" s="211">
        <v>0.45349336344395513</v>
      </c>
      <c r="K9205" s="211">
        <v>0.58888878195729788</v>
      </c>
      <c r="L9205" s="211">
        <v>0.27272619890508598</v>
      </c>
      <c r="M9205" s="211">
        <v>0.1149306241276578</v>
      </c>
      <c r="N9205" s="211">
        <v>0.48430590251840766</v>
      </c>
      <c r="O9205" s="211">
        <v>0.75115954157918019</v>
      </c>
      <c r="P9205" s="211">
        <v>7.4457727476524488E-2</v>
      </c>
      <c r="Q9205" s="211">
        <v>5.8688357257068446E-2</v>
      </c>
      <c r="R9205" s="211">
        <v>0.39332630939459506</v>
      </c>
      <c r="S9205" s="211">
        <v>0.29212657537585224</v>
      </c>
      <c r="T9205" s="211">
        <v>0.47524568027199843</v>
      </c>
      <c r="U9205" s="211">
        <v>0.37130301620629647</v>
      </c>
      <c r="V9205" s="211">
        <v>8.6676993034149177E-2</v>
      </c>
      <c r="W9205" s="211">
        <v>0.49314050115299246</v>
      </c>
      <c r="X9205" s="211">
        <v>0.26810860684397003</v>
      </c>
      <c r="Y9205" s="211">
        <v>0.60350519625995103</v>
      </c>
      <c r="Z9205" s="211">
        <v>0.14409298701559195</v>
      </c>
      <c r="AA9205" s="212">
        <v>0.11497066479369082</v>
      </c>
    </row>
    <row r="9206" spans="1:27" x14ac:dyDescent="0.35">
      <c r="A9206" s="210" t="s">
        <v>9882</v>
      </c>
      <c r="B9206" s="217">
        <v>137.09930074025152</v>
      </c>
      <c r="C9206" s="211">
        <v>5.002629770644771E-2</v>
      </c>
      <c r="D9206" s="211">
        <v>0.12868174909952432</v>
      </c>
      <c r="E9206" s="211">
        <v>7.7846973678698389E-2</v>
      </c>
      <c r="F9206" s="211">
        <v>6.8336836531958489E-2</v>
      </c>
      <c r="G9206" s="211">
        <v>0.12532390042628908</v>
      </c>
      <c r="H9206" s="211">
        <v>0.11243340434102173</v>
      </c>
      <c r="I9206" s="211">
        <v>0.43684434410467887</v>
      </c>
      <c r="J9206" s="211">
        <v>0.4347834373643964</v>
      </c>
      <c r="K9206" s="211">
        <v>0.61017504112822551</v>
      </c>
      <c r="L9206" s="211">
        <v>0.27039198398885167</v>
      </c>
      <c r="M9206" s="211">
        <v>9.0219246126144986E-2</v>
      </c>
      <c r="N9206" s="211">
        <v>0.4616759926291627</v>
      </c>
      <c r="O9206" s="211">
        <v>0.61929225936160592</v>
      </c>
      <c r="P9206" s="211">
        <v>7.0988109505130487E-2</v>
      </c>
      <c r="Q9206" s="211">
        <v>8.6226479658204958E-2</v>
      </c>
      <c r="R9206" s="211">
        <v>0.44190741668892597</v>
      </c>
      <c r="S9206" s="211">
        <v>0.26432394574871027</v>
      </c>
      <c r="T9206" s="211">
        <v>0.49904286956683996</v>
      </c>
      <c r="U9206" s="211">
        <v>0.44546308022917191</v>
      </c>
      <c r="V9206" s="211">
        <v>0.10072106637470218</v>
      </c>
      <c r="W9206" s="211">
        <v>0.54294548645830298</v>
      </c>
      <c r="X9206" s="211">
        <v>0.28504176703968798</v>
      </c>
      <c r="Y9206" s="211">
        <v>0.6287165474734846</v>
      </c>
      <c r="Z9206" s="211">
        <v>0.14582231466357365</v>
      </c>
      <c r="AA9206" s="212">
        <v>0.11893271570578179</v>
      </c>
    </row>
    <row r="9207" spans="1:27" x14ac:dyDescent="0.35">
      <c r="A9207" s="210" t="s">
        <v>9883</v>
      </c>
      <c r="B9207" s="217">
        <v>123.22119402699256</v>
      </c>
      <c r="C9207" s="211">
        <v>4.7482099520572703E-2</v>
      </c>
      <c r="D9207" s="211">
        <v>0.12830269021736726</v>
      </c>
      <c r="E9207" s="211">
        <v>6.7833218770529113E-2</v>
      </c>
      <c r="F9207" s="211">
        <v>9.7553836685307427E-2</v>
      </c>
      <c r="G9207" s="211">
        <v>0.11710512201482039</v>
      </c>
      <c r="H9207" s="211">
        <v>0.11284395003601884</v>
      </c>
      <c r="I9207" s="211">
        <v>0.47314732213256766</v>
      </c>
      <c r="J9207" s="211">
        <v>0.46056952189580547</v>
      </c>
      <c r="K9207" s="211">
        <v>0.62725535241578756</v>
      </c>
      <c r="L9207" s="211">
        <v>0.27792459864496077</v>
      </c>
      <c r="M9207" s="211">
        <v>7.9776007970741872E-2</v>
      </c>
      <c r="N9207" s="211">
        <v>0.47759897096043186</v>
      </c>
      <c r="O9207" s="211">
        <v>0.66955833803578901</v>
      </c>
      <c r="P9207" s="211">
        <v>6.847875030010854E-2</v>
      </c>
      <c r="Q9207" s="211">
        <v>0.12884894898425961</v>
      </c>
      <c r="R9207" s="211">
        <v>0.41824790837478565</v>
      </c>
      <c r="S9207" s="211">
        <v>0.29041237624293398</v>
      </c>
      <c r="T9207" s="211">
        <v>0.53344190144418846</v>
      </c>
      <c r="U9207" s="211">
        <v>0.43371039318638971</v>
      </c>
      <c r="V9207" s="211">
        <v>6.0690345542070534E-2</v>
      </c>
      <c r="W9207" s="211">
        <v>0.50635679572120729</v>
      </c>
      <c r="X9207" s="211">
        <v>0.33939726903635548</v>
      </c>
      <c r="Y9207" s="211">
        <v>0.6358057273065616</v>
      </c>
      <c r="Z9207" s="211">
        <v>0.14347382097234532</v>
      </c>
      <c r="AA9207" s="212">
        <v>0.11258144133007009</v>
      </c>
    </row>
    <row r="9208" spans="1:27" x14ac:dyDescent="0.35">
      <c r="A9208" s="210" t="s">
        <v>9884</v>
      </c>
      <c r="B9208" s="217">
        <v>109.83725566359382</v>
      </c>
      <c r="C9208" s="211">
        <v>6.6694171203633468E-2</v>
      </c>
      <c r="D9208" s="211">
        <v>0.12713787479129546</v>
      </c>
      <c r="E9208" s="211">
        <v>7.6700313122953612E-2</v>
      </c>
      <c r="F9208" s="211">
        <v>9.0651559200401355E-2</v>
      </c>
      <c r="G9208" s="211">
        <v>0.1229369640784102</v>
      </c>
      <c r="H9208" s="211">
        <v>0.12929044204262055</v>
      </c>
      <c r="I9208" s="211">
        <v>0.51860217460682456</v>
      </c>
      <c r="J9208" s="211">
        <v>0.45013774746334162</v>
      </c>
      <c r="K9208" s="211">
        <v>0.5782215550817531</v>
      </c>
      <c r="L9208" s="211">
        <v>0.27933615643988813</v>
      </c>
      <c r="M9208" s="211">
        <v>9.5433901548079569E-2</v>
      </c>
      <c r="N9208" s="211">
        <v>0.4052467431824277</v>
      </c>
      <c r="O9208" s="211">
        <v>0.70040251665942521</v>
      </c>
      <c r="P9208" s="211">
        <v>6.5876519360700228E-2</v>
      </c>
      <c r="Q9208" s="211">
        <v>7.8336216976228057E-2</v>
      </c>
      <c r="R9208" s="211">
        <v>0.47064924504769451</v>
      </c>
      <c r="S9208" s="211">
        <v>0.32804679641446621</v>
      </c>
      <c r="T9208" s="211">
        <v>0.56831036789028944</v>
      </c>
      <c r="U9208" s="211">
        <v>0.39027946807448405</v>
      </c>
      <c r="V9208" s="211">
        <v>5.5369489126424143E-2</v>
      </c>
      <c r="W9208" s="211">
        <v>0.52204852133792945</v>
      </c>
      <c r="X9208" s="211">
        <v>0.26569733517633254</v>
      </c>
      <c r="Y9208" s="211">
        <v>0.72655808216334083</v>
      </c>
      <c r="Z9208" s="211">
        <v>0.14499541561601759</v>
      </c>
      <c r="AA9208" s="212">
        <v>0.12346684157002878</v>
      </c>
    </row>
    <row r="9209" spans="1:27" x14ac:dyDescent="0.35">
      <c r="A9209" s="210" t="s">
        <v>9885</v>
      </c>
      <c r="B9209" s="217">
        <v>113.94764702008727</v>
      </c>
      <c r="C9209" s="211">
        <v>5.7156602380085464E-2</v>
      </c>
      <c r="D9209" s="211">
        <v>0.12679216911521801</v>
      </c>
      <c r="E9209" s="211">
        <v>7.1889928651101928E-2</v>
      </c>
      <c r="F9209" s="211">
        <v>0.10927344510741632</v>
      </c>
      <c r="G9209" s="211">
        <v>0.12186881480847449</v>
      </c>
      <c r="H9209" s="211">
        <v>0.11526354455460938</v>
      </c>
      <c r="I9209" s="211">
        <v>0.53058048739613584</v>
      </c>
      <c r="J9209" s="211">
        <v>0.41525407139292447</v>
      </c>
      <c r="K9209" s="211">
        <v>0.64190523779382636</v>
      </c>
      <c r="L9209" s="211">
        <v>0.2750626034317899</v>
      </c>
      <c r="M9209" s="211">
        <v>0.11995784964387979</v>
      </c>
      <c r="N9209" s="211">
        <v>0.41411419225164758</v>
      </c>
      <c r="O9209" s="211">
        <v>0.66314887898474473</v>
      </c>
      <c r="P9209" s="211">
        <v>6.9572920601264271E-2</v>
      </c>
      <c r="Q9209" s="211">
        <v>5.872561282916304E-2</v>
      </c>
      <c r="R9209" s="211">
        <v>0.48416109350976444</v>
      </c>
      <c r="S9209" s="211">
        <v>0.27251050250136022</v>
      </c>
      <c r="T9209" s="211">
        <v>0.54784762778575069</v>
      </c>
      <c r="U9209" s="211">
        <v>0.48720421938534264</v>
      </c>
      <c r="V9209" s="211">
        <v>5.6801381288198033E-2</v>
      </c>
      <c r="W9209" s="211">
        <v>0.5327941210002467</v>
      </c>
      <c r="X9209" s="211">
        <v>0.34272539659644197</v>
      </c>
      <c r="Y9209" s="211">
        <v>0.51934842818692739</v>
      </c>
      <c r="Z9209" s="211">
        <v>0.14732284266295767</v>
      </c>
      <c r="AA9209" s="212">
        <v>0.12550608034565247</v>
      </c>
    </row>
    <row r="9210" spans="1:27" x14ac:dyDescent="0.35">
      <c r="A9210" s="210" t="s">
        <v>9886</v>
      </c>
      <c r="B9210" s="217">
        <v>124.02275450183902</v>
      </c>
      <c r="C9210" s="211">
        <v>6.0841152946189886E-2</v>
      </c>
      <c r="D9210" s="211">
        <v>0.12753867228966476</v>
      </c>
      <c r="E9210" s="211">
        <v>8.0962521317509722E-2</v>
      </c>
      <c r="F9210" s="211">
        <v>9.7556037194364953E-2</v>
      </c>
      <c r="G9210" s="211">
        <v>0.12472665011722972</v>
      </c>
      <c r="H9210" s="211">
        <v>0.1222827335799271</v>
      </c>
      <c r="I9210" s="211">
        <v>0.47045620781351294</v>
      </c>
      <c r="J9210" s="211">
        <v>0.44353967085248558</v>
      </c>
      <c r="K9210" s="211">
        <v>0.57083545122499069</v>
      </c>
      <c r="L9210" s="211">
        <v>0.27599796446188696</v>
      </c>
      <c r="M9210" s="211">
        <v>9.6216019387312474E-2</v>
      </c>
      <c r="N9210" s="211">
        <v>0.54609233375347888</v>
      </c>
      <c r="O9210" s="211">
        <v>0.67604773415492392</v>
      </c>
      <c r="P9210" s="211">
        <v>6.426834266428641E-2</v>
      </c>
      <c r="Q9210" s="211">
        <v>9.4354388963957411E-2</v>
      </c>
      <c r="R9210" s="211">
        <v>0.46837798065007263</v>
      </c>
      <c r="S9210" s="211">
        <v>0.2943619420515749</v>
      </c>
      <c r="T9210" s="211">
        <v>0.56907198609758558</v>
      </c>
      <c r="U9210" s="211">
        <v>0.39034276168062493</v>
      </c>
      <c r="V9210" s="211">
        <v>0.10360736972311907</v>
      </c>
      <c r="W9210" s="211">
        <v>0.55304125650864044</v>
      </c>
      <c r="X9210" s="211">
        <v>0.28031695503850756</v>
      </c>
      <c r="Y9210" s="211">
        <v>0.54647963679997857</v>
      </c>
      <c r="Z9210" s="211">
        <v>0.14705725034647324</v>
      </c>
      <c r="AA9210" s="212">
        <v>0.12445087509927176</v>
      </c>
    </row>
    <row r="9211" spans="1:27" x14ac:dyDescent="0.35">
      <c r="A9211" s="210" t="s">
        <v>9887</v>
      </c>
      <c r="B9211" s="217">
        <v>164.79810002398327</v>
      </c>
      <c r="C9211" s="211">
        <v>6.8571896772160981E-2</v>
      </c>
      <c r="D9211" s="211">
        <v>0.11743877115261302</v>
      </c>
      <c r="E9211" s="211">
        <v>8.0463962104631248E-2</v>
      </c>
      <c r="F9211" s="211">
        <v>6.9850156429000596E-2</v>
      </c>
      <c r="G9211" s="211">
        <v>0.11892510449437403</v>
      </c>
      <c r="H9211" s="211">
        <v>0.11537070858274677</v>
      </c>
      <c r="I9211" s="211">
        <v>0.51460950873745004</v>
      </c>
      <c r="J9211" s="211">
        <v>0.47272474739080533</v>
      </c>
      <c r="K9211" s="211">
        <v>0.64120659409440761</v>
      </c>
      <c r="L9211" s="211">
        <v>0.27695095159644012</v>
      </c>
      <c r="M9211" s="211">
        <v>8.2853998492908518E-2</v>
      </c>
      <c r="N9211" s="211">
        <v>0.45482570689690716</v>
      </c>
      <c r="O9211" s="211">
        <v>0.62194321417019016</v>
      </c>
      <c r="P9211" s="211">
        <v>7.3307698594253567E-2</v>
      </c>
      <c r="Q9211" s="211">
        <v>4.6380163260176029E-2</v>
      </c>
      <c r="R9211" s="211">
        <v>0.467172526352019</v>
      </c>
      <c r="S9211" s="211">
        <v>0.32026540862516328</v>
      </c>
      <c r="T9211" s="211">
        <v>0.60808848515086045</v>
      </c>
      <c r="U9211" s="211">
        <v>0.50298755436547049</v>
      </c>
      <c r="V9211" s="211">
        <v>0.11600377287459079</v>
      </c>
      <c r="W9211" s="211">
        <v>0.49703531651884542</v>
      </c>
      <c r="X9211" s="211">
        <v>0.28867871457636041</v>
      </c>
      <c r="Y9211" s="211">
        <v>0.71263034537599745</v>
      </c>
      <c r="Z9211" s="211">
        <v>0.13828449644921581</v>
      </c>
      <c r="AA9211" s="212">
        <v>0.11841455312689579</v>
      </c>
    </row>
    <row r="9212" spans="1:27" x14ac:dyDescent="0.35">
      <c r="A9212" s="210" t="s">
        <v>9888</v>
      </c>
      <c r="B9212" s="217">
        <v>129.72412329050667</v>
      </c>
      <c r="C9212" s="211">
        <v>7.8478120895867268E-2</v>
      </c>
      <c r="D9212" s="211">
        <v>0.11626734687606126</v>
      </c>
      <c r="E9212" s="211">
        <v>7.301180794208556E-2</v>
      </c>
      <c r="F9212" s="211">
        <v>0.10945107332762664</v>
      </c>
      <c r="G9212" s="211">
        <v>0.11571499150837651</v>
      </c>
      <c r="H9212" s="211">
        <v>0.11512110207321741</v>
      </c>
      <c r="I9212" s="211">
        <v>0.47143504147733373</v>
      </c>
      <c r="J9212" s="211">
        <v>0.46289619133069387</v>
      </c>
      <c r="K9212" s="211">
        <v>0.55023495958378454</v>
      </c>
      <c r="L9212" s="211">
        <v>0.28013209735727712</v>
      </c>
      <c r="M9212" s="211">
        <v>0.11586818550581297</v>
      </c>
      <c r="N9212" s="211">
        <v>0.52056178674548392</v>
      </c>
      <c r="O9212" s="211">
        <v>0.64794940053296024</v>
      </c>
      <c r="P9212" s="211">
        <v>6.9573687119373936E-2</v>
      </c>
      <c r="Q9212" s="211">
        <v>0.1524345128227228</v>
      </c>
      <c r="R9212" s="211">
        <v>0.47276316002677998</v>
      </c>
      <c r="S9212" s="211">
        <v>0.28880673052031902</v>
      </c>
      <c r="T9212" s="211">
        <v>0.52329343968963971</v>
      </c>
      <c r="U9212" s="211">
        <v>0.42425588803798575</v>
      </c>
      <c r="V9212" s="211">
        <v>7.1101506603863718E-2</v>
      </c>
      <c r="W9212" s="211">
        <v>0.54518884649857347</v>
      </c>
      <c r="X9212" s="211">
        <v>0.32337233512408003</v>
      </c>
      <c r="Y9212" s="211">
        <v>0.6259253569810258</v>
      </c>
      <c r="Z9212" s="211">
        <v>0.14841078797825791</v>
      </c>
      <c r="AA9212" s="212">
        <v>0.12019659117378223</v>
      </c>
    </row>
    <row r="9213" spans="1:27" x14ac:dyDescent="0.35">
      <c r="A9213" s="210" t="s">
        <v>9889</v>
      </c>
      <c r="B9213" s="217">
        <v>132.22263592954684</v>
      </c>
      <c r="C9213" s="211">
        <v>7.1004154144857307E-2</v>
      </c>
      <c r="D9213" s="211">
        <v>0.12132484873639142</v>
      </c>
      <c r="E9213" s="211">
        <v>7.6840065134272717E-2</v>
      </c>
      <c r="F9213" s="211">
        <v>7.2643369145389394E-2</v>
      </c>
      <c r="G9213" s="211">
        <v>0.12059213916398555</v>
      </c>
      <c r="H9213" s="211">
        <v>0.12387012692638941</v>
      </c>
      <c r="I9213" s="211">
        <v>0.48730128173430759</v>
      </c>
      <c r="J9213" s="211">
        <v>0.45056015682919859</v>
      </c>
      <c r="K9213" s="211">
        <v>0.59697480780865486</v>
      </c>
      <c r="L9213" s="211">
        <v>0.2786866611721564</v>
      </c>
      <c r="M9213" s="211">
        <v>9.7818663392816349E-2</v>
      </c>
      <c r="N9213" s="211">
        <v>0.46555827227646368</v>
      </c>
      <c r="O9213" s="211">
        <v>0.61181102500701812</v>
      </c>
      <c r="P9213" s="211">
        <v>6.7241016800767495E-2</v>
      </c>
      <c r="Q9213" s="211">
        <v>4.672154335282705E-2</v>
      </c>
      <c r="R9213" s="211">
        <v>0.37923816054861398</v>
      </c>
      <c r="S9213" s="211">
        <v>0.30548246434038506</v>
      </c>
      <c r="T9213" s="211">
        <v>0.51463927930629572</v>
      </c>
      <c r="U9213" s="211">
        <v>0.45945217949708439</v>
      </c>
      <c r="V9213" s="211">
        <v>0.10866100340762128</v>
      </c>
      <c r="W9213" s="211">
        <v>0.63563206443109233</v>
      </c>
      <c r="X9213" s="211">
        <v>0.30177037597651279</v>
      </c>
      <c r="Y9213" s="211">
        <v>0.5918615568866763</v>
      </c>
      <c r="Z9213" s="211">
        <v>0.14969704326329242</v>
      </c>
      <c r="AA9213" s="212">
        <v>0.12062325940916176</v>
      </c>
    </row>
    <row r="9214" spans="1:27" x14ac:dyDescent="0.35">
      <c r="A9214" s="210" t="s">
        <v>9890</v>
      </c>
      <c r="B9214" s="217">
        <v>131.12249271983924</v>
      </c>
      <c r="C9214" s="211">
        <v>5.8382982350406905E-2</v>
      </c>
      <c r="D9214" s="211">
        <v>0.12441649529441573</v>
      </c>
      <c r="E9214" s="211">
        <v>8.0939004475065079E-2</v>
      </c>
      <c r="F9214" s="211">
        <v>0.10429882175903558</v>
      </c>
      <c r="G9214" s="211">
        <v>0.12023769652536109</v>
      </c>
      <c r="H9214" s="211">
        <v>0.1122992319416876</v>
      </c>
      <c r="I9214" s="211">
        <v>0.47108879885372701</v>
      </c>
      <c r="J9214" s="211">
        <v>0.41220405518511744</v>
      </c>
      <c r="K9214" s="211">
        <v>0.63246196529301879</v>
      </c>
      <c r="L9214" s="211">
        <v>0.27709206377708195</v>
      </c>
      <c r="M9214" s="211">
        <v>0.11479631550709905</v>
      </c>
      <c r="N9214" s="211">
        <v>0.44893308063295623</v>
      </c>
      <c r="O9214" s="211">
        <v>0.71106028190763848</v>
      </c>
      <c r="P9214" s="211">
        <v>6.6795409638361558E-2</v>
      </c>
      <c r="Q9214" s="211">
        <v>0.10650778442151695</v>
      </c>
      <c r="R9214" s="211">
        <v>0.41086124939424018</v>
      </c>
      <c r="S9214" s="211">
        <v>0.35561102273755785</v>
      </c>
      <c r="T9214" s="211">
        <v>0.53570937986901457</v>
      </c>
      <c r="U9214" s="211">
        <v>0.49263774871052357</v>
      </c>
      <c r="V9214" s="211">
        <v>5.5571094544135446E-2</v>
      </c>
      <c r="W9214" s="211">
        <v>0.58839373172537823</v>
      </c>
      <c r="X9214" s="211">
        <v>0.32121695588661869</v>
      </c>
      <c r="Y9214" s="211">
        <v>0.6295556703411701</v>
      </c>
      <c r="Z9214" s="211">
        <v>0.14934839253223753</v>
      </c>
      <c r="AA9214" s="212">
        <v>0.11758821695584896</v>
      </c>
    </row>
    <row r="9215" spans="1:27" x14ac:dyDescent="0.35">
      <c r="A9215" s="210" t="s">
        <v>9891</v>
      </c>
      <c r="B9215" s="217">
        <v>169.57172490529672</v>
      </c>
      <c r="C9215" s="211">
        <v>4.7971817764117373E-2</v>
      </c>
      <c r="D9215" s="211">
        <v>0.12195782499054281</v>
      </c>
      <c r="E9215" s="211">
        <v>7.3820807296565233E-2</v>
      </c>
      <c r="F9215" s="211">
        <v>8.5492072669998836E-2</v>
      </c>
      <c r="G9215" s="211">
        <v>0.12247183616085987</v>
      </c>
      <c r="H9215" s="211">
        <v>0.11533568412138211</v>
      </c>
      <c r="I9215" s="211">
        <v>0.45395390228384547</v>
      </c>
      <c r="J9215" s="211">
        <v>0.45232214911166918</v>
      </c>
      <c r="K9215" s="211">
        <v>0.58014875224805218</v>
      </c>
      <c r="L9215" s="211">
        <v>0.26981059352391135</v>
      </c>
      <c r="M9215" s="211">
        <v>0.11837026920151968</v>
      </c>
      <c r="N9215" s="211">
        <v>0.49542324523526532</v>
      </c>
      <c r="O9215" s="211">
        <v>0.52972552939314854</v>
      </c>
      <c r="P9215" s="211">
        <v>6.9739703057649885E-2</v>
      </c>
      <c r="Q9215" s="211">
        <v>5.2608357871222228E-2</v>
      </c>
      <c r="R9215" s="211">
        <v>0.44081052178154534</v>
      </c>
      <c r="S9215" s="211">
        <v>0.32987509270900628</v>
      </c>
      <c r="T9215" s="211">
        <v>0.56183742131269154</v>
      </c>
      <c r="U9215" s="211">
        <v>0.36801648768052331</v>
      </c>
      <c r="V9215" s="211">
        <v>0.13512507226494541</v>
      </c>
      <c r="W9215" s="211">
        <v>0.58780786907362526</v>
      </c>
      <c r="X9215" s="211">
        <v>0.32871633414762202</v>
      </c>
      <c r="Y9215" s="211">
        <v>0.78514688654535758</v>
      </c>
      <c r="Z9215" s="211">
        <v>0.14940095769174822</v>
      </c>
      <c r="AA9215" s="212">
        <v>0.11582714119001543</v>
      </c>
    </row>
    <row r="9216" spans="1:27" x14ac:dyDescent="0.35">
      <c r="A9216" s="210" t="s">
        <v>9892</v>
      </c>
      <c r="B9216" s="217">
        <v>105.20688565329557</v>
      </c>
      <c r="C9216" s="211">
        <v>5.1054110120870994E-2</v>
      </c>
      <c r="D9216" s="211">
        <v>0.12399078927860262</v>
      </c>
      <c r="E9216" s="211">
        <v>7.9418875570040876E-2</v>
      </c>
      <c r="F9216" s="211">
        <v>0.11415602285882728</v>
      </c>
      <c r="G9216" s="211">
        <v>0.11592610904387218</v>
      </c>
      <c r="H9216" s="211">
        <v>0.12271924489281967</v>
      </c>
      <c r="I9216" s="211">
        <v>0.46531808754821224</v>
      </c>
      <c r="J9216" s="211">
        <v>0.46177476372425508</v>
      </c>
      <c r="K9216" s="211">
        <v>0.54310692341791045</v>
      </c>
      <c r="L9216" s="211">
        <v>0.28037590133697676</v>
      </c>
      <c r="M9216" s="211">
        <v>7.6500756775583864E-2</v>
      </c>
      <c r="N9216" s="211">
        <v>0.41950548082536976</v>
      </c>
      <c r="O9216" s="211">
        <v>0.72203072865427176</v>
      </c>
      <c r="P9216" s="211">
        <v>6.7841641497575975E-2</v>
      </c>
      <c r="Q9216" s="211">
        <v>4.7307569331780985E-2</v>
      </c>
      <c r="R9216" s="211">
        <v>0.46055116525275047</v>
      </c>
      <c r="S9216" s="211">
        <v>0.28265526467209995</v>
      </c>
      <c r="T9216" s="211">
        <v>0.49125106957138459</v>
      </c>
      <c r="U9216" s="211">
        <v>0.3278992321768906</v>
      </c>
      <c r="V9216" s="211">
        <v>6.5837860089298983E-2</v>
      </c>
      <c r="W9216" s="211">
        <v>0.62777603981882846</v>
      </c>
      <c r="X9216" s="211">
        <v>0.36643072806460836</v>
      </c>
      <c r="Y9216" s="211">
        <v>0.61041119824577583</v>
      </c>
      <c r="Z9216" s="211">
        <v>0.14640239644764674</v>
      </c>
      <c r="AA9216" s="212">
        <v>0.11780610232328068</v>
      </c>
    </row>
    <row r="9217" spans="1:27" x14ac:dyDescent="0.35">
      <c r="A9217" s="210" t="s">
        <v>9893</v>
      </c>
      <c r="B9217" s="217">
        <v>127.81274476866427</v>
      </c>
      <c r="C9217" s="211">
        <v>5.5263110877255293E-2</v>
      </c>
      <c r="D9217" s="211">
        <v>0.12048136618875929</v>
      </c>
      <c r="E9217" s="211">
        <v>7.0435164002570869E-2</v>
      </c>
      <c r="F9217" s="211">
        <v>9.3500062503168085E-2</v>
      </c>
      <c r="G9217" s="211">
        <v>0.11664924572522226</v>
      </c>
      <c r="H9217" s="211">
        <v>0.10879168948404458</v>
      </c>
      <c r="I9217" s="211">
        <v>0.51203810140116368</v>
      </c>
      <c r="J9217" s="211">
        <v>0.42980168307464761</v>
      </c>
      <c r="K9217" s="211">
        <v>0.56174803741288681</v>
      </c>
      <c r="L9217" s="211">
        <v>0.27706442067812637</v>
      </c>
      <c r="M9217" s="211">
        <v>8.6875299569991973E-2</v>
      </c>
      <c r="N9217" s="211">
        <v>0.39053474841197922</v>
      </c>
      <c r="O9217" s="211">
        <v>0.7600566042995035</v>
      </c>
      <c r="P9217" s="211">
        <v>7.1086548566692498E-2</v>
      </c>
      <c r="Q9217" s="211">
        <v>9.2839540405482396E-2</v>
      </c>
      <c r="R9217" s="211">
        <v>0.44807855085794279</v>
      </c>
      <c r="S9217" s="211">
        <v>0.41432803221093284</v>
      </c>
      <c r="T9217" s="211">
        <v>0.524962896672999</v>
      </c>
      <c r="U9217" s="211">
        <v>0.37676624321399099</v>
      </c>
      <c r="V9217" s="211">
        <v>8.8226876426456408E-2</v>
      </c>
      <c r="W9217" s="211">
        <v>0.53920890124330267</v>
      </c>
      <c r="X9217" s="211">
        <v>0.37024679033090085</v>
      </c>
      <c r="Y9217" s="211">
        <v>0.61193978828535656</v>
      </c>
      <c r="Z9217" s="211">
        <v>0.14097439194497316</v>
      </c>
      <c r="AA9217" s="212">
        <v>0.11414295326527588</v>
      </c>
    </row>
    <row r="9218" spans="1:27" x14ac:dyDescent="0.35">
      <c r="A9218" s="210" t="s">
        <v>9894</v>
      </c>
      <c r="B9218" s="217">
        <v>121.6091022613541</v>
      </c>
      <c r="C9218" s="211">
        <v>5.3654510628407183E-2</v>
      </c>
      <c r="D9218" s="211">
        <v>0.12180295392378788</v>
      </c>
      <c r="E9218" s="211">
        <v>7.5486271883541067E-2</v>
      </c>
      <c r="F9218" s="211">
        <v>8.8986764700614132E-2</v>
      </c>
      <c r="G9218" s="211">
        <v>0.12327019391653495</v>
      </c>
      <c r="H9218" s="211">
        <v>0.10976263415424811</v>
      </c>
      <c r="I9218" s="211">
        <v>0.49224939308294297</v>
      </c>
      <c r="J9218" s="211">
        <v>0.46327525745977127</v>
      </c>
      <c r="K9218" s="211">
        <v>0.59696598957501523</v>
      </c>
      <c r="L9218" s="211">
        <v>0.28247745762241072</v>
      </c>
      <c r="M9218" s="211">
        <v>9.5128759538237725E-2</v>
      </c>
      <c r="N9218" s="211">
        <v>0.40628462543954658</v>
      </c>
      <c r="O9218" s="211">
        <v>0.61380900650563097</v>
      </c>
      <c r="P9218" s="211">
        <v>6.8483187000570128E-2</v>
      </c>
      <c r="Q9218" s="211">
        <v>8.4509737334960255E-2</v>
      </c>
      <c r="R9218" s="211">
        <v>0.42688061726003912</v>
      </c>
      <c r="S9218" s="211">
        <v>0.35424974589334518</v>
      </c>
      <c r="T9218" s="211">
        <v>0.54994515301539393</v>
      </c>
      <c r="U9218" s="211">
        <v>0.42158768620958109</v>
      </c>
      <c r="V9218" s="211">
        <v>8.1066105909035249E-2</v>
      </c>
      <c r="W9218" s="211">
        <v>0.4903971465650418</v>
      </c>
      <c r="X9218" s="211">
        <v>0.29815777369852275</v>
      </c>
      <c r="Y9218" s="211">
        <v>0.66971531848948929</v>
      </c>
      <c r="Z9218" s="211">
        <v>0.14981300887711207</v>
      </c>
      <c r="AA9218" s="212">
        <v>0.12115627666522476</v>
      </c>
    </row>
    <row r="9219" spans="1:27" x14ac:dyDescent="0.35">
      <c r="A9219" s="210" t="s">
        <v>9895</v>
      </c>
      <c r="B9219" s="217">
        <v>123.23358320820006</v>
      </c>
      <c r="C9219" s="211">
        <v>6.5244268763025748E-2</v>
      </c>
      <c r="D9219" s="211">
        <v>0.12431361054836297</v>
      </c>
      <c r="E9219" s="211">
        <v>7.6837455315298869E-2</v>
      </c>
      <c r="F9219" s="211">
        <v>0.11476670651890455</v>
      </c>
      <c r="G9219" s="211">
        <v>0.11776789632681645</v>
      </c>
      <c r="H9219" s="211">
        <v>0.12166111528600632</v>
      </c>
      <c r="I9219" s="211">
        <v>0.52201247196182299</v>
      </c>
      <c r="J9219" s="211">
        <v>0.4414088820444525</v>
      </c>
      <c r="K9219" s="211">
        <v>0.59407798302100667</v>
      </c>
      <c r="L9219" s="211">
        <v>0.27917828831946001</v>
      </c>
      <c r="M9219" s="211">
        <v>0.11104136416048344</v>
      </c>
      <c r="N9219" s="211">
        <v>0.42868502620562665</v>
      </c>
      <c r="O9219" s="211">
        <v>0.68003084518181778</v>
      </c>
      <c r="P9219" s="211">
        <v>6.4890479927987674E-2</v>
      </c>
      <c r="Q9219" s="211">
        <v>5.8385673955324666E-2</v>
      </c>
      <c r="R9219" s="211">
        <v>0.4500376648908993</v>
      </c>
      <c r="S9219" s="211">
        <v>0.3548352872160116</v>
      </c>
      <c r="T9219" s="211">
        <v>0.5725759988750917</v>
      </c>
      <c r="U9219" s="211">
        <v>0.33754973478182027</v>
      </c>
      <c r="V9219" s="211">
        <v>9.7757350120411882E-2</v>
      </c>
      <c r="W9219" s="211">
        <v>0.59798536116895418</v>
      </c>
      <c r="X9219" s="211">
        <v>0.29319918916038434</v>
      </c>
      <c r="Y9219" s="211">
        <v>0.65158365024767151</v>
      </c>
      <c r="Z9219" s="211">
        <v>0.14009452238257741</v>
      </c>
      <c r="AA9219" s="212">
        <v>0.12314696265027987</v>
      </c>
    </row>
    <row r="9220" spans="1:27" x14ac:dyDescent="0.35">
      <c r="A9220" s="210" t="s">
        <v>9896</v>
      </c>
      <c r="B9220" s="217">
        <v>126.93662449338412</v>
      </c>
      <c r="C9220" s="211">
        <v>5.166357106156523E-2</v>
      </c>
      <c r="D9220" s="211">
        <v>0.11946643261933521</v>
      </c>
      <c r="E9220" s="211">
        <v>8.0672836834976877E-2</v>
      </c>
      <c r="F9220" s="211">
        <v>0.11802410034131618</v>
      </c>
      <c r="G9220" s="211">
        <v>0.12437981859842964</v>
      </c>
      <c r="H9220" s="211">
        <v>0.11400659073600011</v>
      </c>
      <c r="I9220" s="211">
        <v>0.47827423956862236</v>
      </c>
      <c r="J9220" s="211">
        <v>0.43454799874419558</v>
      </c>
      <c r="K9220" s="211">
        <v>0.60184360761148525</v>
      </c>
      <c r="L9220" s="211">
        <v>0.27446021611687954</v>
      </c>
      <c r="M9220" s="211">
        <v>9.268736156454277E-2</v>
      </c>
      <c r="N9220" s="211">
        <v>0.4739079654728241</v>
      </c>
      <c r="O9220" s="211">
        <v>0.70666381826914526</v>
      </c>
      <c r="P9220" s="211">
        <v>6.9253991567438861E-2</v>
      </c>
      <c r="Q9220" s="211">
        <v>8.3861754330311386E-2</v>
      </c>
      <c r="R9220" s="211">
        <v>0.44075313632368007</v>
      </c>
      <c r="S9220" s="211">
        <v>0.29478502619217034</v>
      </c>
      <c r="T9220" s="211">
        <v>0.56267791487337082</v>
      </c>
      <c r="U9220" s="211">
        <v>0.3783974871774009</v>
      </c>
      <c r="V9220" s="211">
        <v>7.0440168756802646E-2</v>
      </c>
      <c r="W9220" s="211">
        <v>0.61560100495052705</v>
      </c>
      <c r="X9220" s="211">
        <v>0.31433008421245556</v>
      </c>
      <c r="Y9220" s="211">
        <v>0.70740372726248879</v>
      </c>
      <c r="Z9220" s="211">
        <v>0.14591204768435334</v>
      </c>
      <c r="AA9220" s="212">
        <v>0.11909786819842397</v>
      </c>
    </row>
    <row r="9221" spans="1:27" x14ac:dyDescent="0.35">
      <c r="A9221" s="210" t="s">
        <v>9897</v>
      </c>
      <c r="B9221" s="217">
        <v>112.52032287637738</v>
      </c>
      <c r="C9221" s="211">
        <v>5.5586431806396844E-2</v>
      </c>
      <c r="D9221" s="211">
        <v>0.12258747457895715</v>
      </c>
      <c r="E9221" s="211">
        <v>7.2835913326736321E-2</v>
      </c>
      <c r="F9221" s="211">
        <v>9.348259976209744E-2</v>
      </c>
      <c r="G9221" s="211">
        <v>0.11949098544008629</v>
      </c>
      <c r="H9221" s="211">
        <v>0.10209156214463284</v>
      </c>
      <c r="I9221" s="211">
        <v>0.45771139423896856</v>
      </c>
      <c r="J9221" s="211">
        <v>0.42649260713390857</v>
      </c>
      <c r="K9221" s="211">
        <v>0.57411712932708669</v>
      </c>
      <c r="L9221" s="211">
        <v>0.27336587537792911</v>
      </c>
      <c r="M9221" s="211">
        <v>9.5251865993680782E-2</v>
      </c>
      <c r="N9221" s="211">
        <v>0.40329030575021396</v>
      </c>
      <c r="O9221" s="211">
        <v>0.63101384808685446</v>
      </c>
      <c r="P9221" s="211">
        <v>6.9988644567241132E-2</v>
      </c>
      <c r="Q9221" s="211">
        <v>7.8437222856686972E-2</v>
      </c>
      <c r="R9221" s="211">
        <v>0.3958894718738355</v>
      </c>
      <c r="S9221" s="211">
        <v>0.3111525432266562</v>
      </c>
      <c r="T9221" s="211">
        <v>0.47007052390703208</v>
      </c>
      <c r="U9221" s="211">
        <v>0.4042503548072276</v>
      </c>
      <c r="V9221" s="211">
        <v>7.1336457789530738E-2</v>
      </c>
      <c r="W9221" s="211">
        <v>0.59695267294940824</v>
      </c>
      <c r="X9221" s="211">
        <v>0.30975129931398815</v>
      </c>
      <c r="Y9221" s="211">
        <v>0.59408017000442359</v>
      </c>
      <c r="Z9221" s="211">
        <v>0.14900324706732063</v>
      </c>
      <c r="AA9221" s="212">
        <v>0.11856938037946532</v>
      </c>
    </row>
    <row r="9222" spans="1:27" x14ac:dyDescent="0.35">
      <c r="A9222" s="210" t="s">
        <v>9898</v>
      </c>
      <c r="B9222" s="217">
        <v>149.90619152367822</v>
      </c>
      <c r="C9222" s="211">
        <v>6.0027131995762054E-2</v>
      </c>
      <c r="D9222" s="211">
        <v>0.11750606293185954</v>
      </c>
      <c r="E9222" s="211">
        <v>7.6941110055382483E-2</v>
      </c>
      <c r="F9222" s="211">
        <v>9.568467409963341E-2</v>
      </c>
      <c r="G9222" s="211">
        <v>0.12163224720182379</v>
      </c>
      <c r="H9222" s="211">
        <v>0.10616325494334972</v>
      </c>
      <c r="I9222" s="211">
        <v>0.48644443197218457</v>
      </c>
      <c r="J9222" s="211">
        <v>0.44224977848274549</v>
      </c>
      <c r="K9222" s="211">
        <v>0.64046802922566348</v>
      </c>
      <c r="L9222" s="211">
        <v>0.27415952902923979</v>
      </c>
      <c r="M9222" s="211">
        <v>9.9504767288276647E-2</v>
      </c>
      <c r="N9222" s="211">
        <v>0.48488418924613486</v>
      </c>
      <c r="O9222" s="211">
        <v>0.69005537540075035</v>
      </c>
      <c r="P9222" s="211">
        <v>7.205979709896991E-2</v>
      </c>
      <c r="Q9222" s="211">
        <v>8.9728708769155854E-2</v>
      </c>
      <c r="R9222" s="211">
        <v>0.42733946322919697</v>
      </c>
      <c r="S9222" s="211">
        <v>0.35215126723990253</v>
      </c>
      <c r="T9222" s="211">
        <v>0.54394437036722321</v>
      </c>
      <c r="U9222" s="211">
        <v>0.40196550803942022</v>
      </c>
      <c r="V9222" s="211">
        <v>0.10431583279017502</v>
      </c>
      <c r="W9222" s="211">
        <v>0.56568541933595884</v>
      </c>
      <c r="X9222" s="211">
        <v>0.35423414602800807</v>
      </c>
      <c r="Y9222" s="211">
        <v>0.68036345273936549</v>
      </c>
      <c r="Z9222" s="211">
        <v>0.14214052054994444</v>
      </c>
      <c r="AA9222" s="212">
        <v>0.11964261195233447</v>
      </c>
    </row>
    <row r="9223" spans="1:27" x14ac:dyDescent="0.35">
      <c r="A9223" s="210" t="s">
        <v>9899</v>
      </c>
      <c r="B9223" s="217">
        <v>159.39371473337846</v>
      </c>
      <c r="C9223" s="211">
        <v>5.8838489670769364E-2</v>
      </c>
      <c r="D9223" s="211">
        <v>0.12012647993741778</v>
      </c>
      <c r="E9223" s="211">
        <v>7.9762252713060713E-2</v>
      </c>
      <c r="F9223" s="211">
        <v>8.0599322932409803E-2</v>
      </c>
      <c r="G9223" s="211">
        <v>0.12015338128593628</v>
      </c>
      <c r="H9223" s="211">
        <v>0.12223421626448978</v>
      </c>
      <c r="I9223" s="211">
        <v>0.43038310039858779</v>
      </c>
      <c r="J9223" s="211">
        <v>0.45559704356651715</v>
      </c>
      <c r="K9223" s="211">
        <v>0.55785666530677902</v>
      </c>
      <c r="L9223" s="211">
        <v>0.27910305313736899</v>
      </c>
      <c r="M9223" s="211">
        <v>8.682634891782838E-2</v>
      </c>
      <c r="N9223" s="211">
        <v>0.43497900442849902</v>
      </c>
      <c r="O9223" s="211">
        <v>0.74893568889979889</v>
      </c>
      <c r="P9223" s="211">
        <v>6.9239219972722088E-2</v>
      </c>
      <c r="Q9223" s="211">
        <v>5.7902123919244805E-2</v>
      </c>
      <c r="R9223" s="211">
        <v>0.4615284140489968</v>
      </c>
      <c r="S9223" s="211">
        <v>0.36163337618962654</v>
      </c>
      <c r="T9223" s="211">
        <v>0.57696323762834789</v>
      </c>
      <c r="U9223" s="211">
        <v>0.48785848772168416</v>
      </c>
      <c r="V9223" s="211">
        <v>0.15591278590197946</v>
      </c>
      <c r="W9223" s="211">
        <v>0.54469927666519125</v>
      </c>
      <c r="X9223" s="211">
        <v>0.29660181024383142</v>
      </c>
      <c r="Y9223" s="211">
        <v>0.67938199175325564</v>
      </c>
      <c r="Z9223" s="211">
        <v>0.1433952737566811</v>
      </c>
      <c r="AA9223" s="212">
        <v>0.12223524439369643</v>
      </c>
    </row>
    <row r="9224" spans="1:27" x14ac:dyDescent="0.35">
      <c r="A9224" s="210" t="s">
        <v>9900</v>
      </c>
      <c r="B9224" s="217">
        <v>141.40382106562143</v>
      </c>
      <c r="C9224" s="211">
        <v>4.8574387060079931E-2</v>
      </c>
      <c r="D9224" s="211">
        <v>0.12259801575718997</v>
      </c>
      <c r="E9224" s="211">
        <v>7.2382981502086705E-2</v>
      </c>
      <c r="F9224" s="211">
        <v>0.10346011668252728</v>
      </c>
      <c r="G9224" s="211">
        <v>0.12411584544123008</v>
      </c>
      <c r="H9224" s="211">
        <v>0.12210483060647145</v>
      </c>
      <c r="I9224" s="211">
        <v>0.46202895408477346</v>
      </c>
      <c r="J9224" s="211">
        <v>0.46783261561518558</v>
      </c>
      <c r="K9224" s="211">
        <v>0.62336550588104311</v>
      </c>
      <c r="L9224" s="211">
        <v>0.28062763243154309</v>
      </c>
      <c r="M9224" s="211">
        <v>8.8847002599682437E-2</v>
      </c>
      <c r="N9224" s="211">
        <v>0.43233010861218885</v>
      </c>
      <c r="O9224" s="211">
        <v>0.74459578135437554</v>
      </c>
      <c r="P9224" s="211">
        <v>6.2631552974683591E-2</v>
      </c>
      <c r="Q9224" s="211">
        <v>0.14490550995422058</v>
      </c>
      <c r="R9224" s="211">
        <v>0.38773443234292998</v>
      </c>
      <c r="S9224" s="211">
        <v>0.32690073527881186</v>
      </c>
      <c r="T9224" s="211">
        <v>0.61525722655720261</v>
      </c>
      <c r="U9224" s="211">
        <v>0.3932321183657832</v>
      </c>
      <c r="V9224" s="211">
        <v>0.14334226146523876</v>
      </c>
      <c r="W9224" s="211">
        <v>0.57402662945445104</v>
      </c>
      <c r="X9224" s="211">
        <v>0.26106736942241082</v>
      </c>
      <c r="Y9224" s="211">
        <v>0.63434193859636512</v>
      </c>
      <c r="Z9224" s="211">
        <v>0.14645690609820311</v>
      </c>
      <c r="AA9224" s="212">
        <v>0.12002088461722479</v>
      </c>
    </row>
    <row r="9225" spans="1:27" x14ac:dyDescent="0.35">
      <c r="A9225" s="210" t="s">
        <v>9901</v>
      </c>
      <c r="B9225" s="217">
        <v>173.83161999384319</v>
      </c>
      <c r="C9225" s="211">
        <v>7.5987079376181113E-2</v>
      </c>
      <c r="D9225" s="211">
        <v>0.12677510125809807</v>
      </c>
      <c r="E9225" s="211">
        <v>7.1698174050782743E-2</v>
      </c>
      <c r="F9225" s="211">
        <v>9.6665016511835067E-2</v>
      </c>
      <c r="G9225" s="211">
        <v>0.12382744662540807</v>
      </c>
      <c r="H9225" s="211">
        <v>0.10934775793065855</v>
      </c>
      <c r="I9225" s="211">
        <v>0.48051721947947607</v>
      </c>
      <c r="J9225" s="211">
        <v>0.4354996135054266</v>
      </c>
      <c r="K9225" s="211">
        <v>0.59978902791215594</v>
      </c>
      <c r="L9225" s="211">
        <v>0.27578096910493655</v>
      </c>
      <c r="M9225" s="211">
        <v>0.10152455716967237</v>
      </c>
      <c r="N9225" s="211">
        <v>0.50041507216998071</v>
      </c>
      <c r="O9225" s="211">
        <v>0.60484972767526501</v>
      </c>
      <c r="P9225" s="211">
        <v>7.0341151748606251E-2</v>
      </c>
      <c r="Q9225" s="211">
        <v>0.1286507592708131</v>
      </c>
      <c r="R9225" s="211">
        <v>0.46768932221178283</v>
      </c>
      <c r="S9225" s="211">
        <v>0.32555067526754433</v>
      </c>
      <c r="T9225" s="211">
        <v>0.61467069284489895</v>
      </c>
      <c r="U9225" s="211">
        <v>0.54267530315288115</v>
      </c>
      <c r="V9225" s="211">
        <v>0.11745131426943475</v>
      </c>
      <c r="W9225" s="211">
        <v>0.51959773466744341</v>
      </c>
      <c r="X9225" s="211">
        <v>0.2591642165399381</v>
      </c>
      <c r="Y9225" s="211">
        <v>0.62562685039555577</v>
      </c>
      <c r="Z9225" s="211">
        <v>0.14784277048315428</v>
      </c>
      <c r="AA9225" s="212">
        <v>0.11521120450949027</v>
      </c>
    </row>
    <row r="9226" spans="1:27" x14ac:dyDescent="0.35">
      <c r="A9226" s="210" t="s">
        <v>9902</v>
      </c>
      <c r="B9226" s="217">
        <v>123.0791094042437</v>
      </c>
      <c r="C9226" s="211">
        <v>5.5638488123254386E-2</v>
      </c>
      <c r="D9226" s="211">
        <v>0.12676305844945523</v>
      </c>
      <c r="E9226" s="211">
        <v>8.0360845105578088E-2</v>
      </c>
      <c r="F9226" s="211">
        <v>9.09060853052783E-2</v>
      </c>
      <c r="G9226" s="211">
        <v>0.12046559046392524</v>
      </c>
      <c r="H9226" s="211">
        <v>0.10751317509626497</v>
      </c>
      <c r="I9226" s="211">
        <v>0.51683648406221583</v>
      </c>
      <c r="J9226" s="211">
        <v>0.48148210087080023</v>
      </c>
      <c r="K9226" s="211">
        <v>0.64353125934514321</v>
      </c>
      <c r="L9226" s="211">
        <v>0.28184358121235709</v>
      </c>
      <c r="M9226" s="211">
        <v>0.10868910423744234</v>
      </c>
      <c r="N9226" s="211">
        <v>0.38142546322584037</v>
      </c>
      <c r="O9226" s="211">
        <v>0.62322450842860477</v>
      </c>
      <c r="P9226" s="211">
        <v>7.2022755258012133E-2</v>
      </c>
      <c r="Q9226" s="211">
        <v>0.10294527345803962</v>
      </c>
      <c r="R9226" s="211">
        <v>0.41851167147067569</v>
      </c>
      <c r="S9226" s="211">
        <v>0.33021723602529351</v>
      </c>
      <c r="T9226" s="211">
        <v>0.54259070374868645</v>
      </c>
      <c r="U9226" s="211">
        <v>0.38010624915223368</v>
      </c>
      <c r="V9226" s="211">
        <v>6.3431351741411346E-2</v>
      </c>
      <c r="W9226" s="211">
        <v>0.62389197451816503</v>
      </c>
      <c r="X9226" s="211">
        <v>0.39127116301910014</v>
      </c>
      <c r="Y9226" s="211">
        <v>0.63294275394666777</v>
      </c>
      <c r="Z9226" s="211">
        <v>0.14160002779202799</v>
      </c>
      <c r="AA9226" s="212">
        <v>0.12193672082481694</v>
      </c>
    </row>
    <row r="9227" spans="1:27" x14ac:dyDescent="0.35">
      <c r="A9227" s="210" t="s">
        <v>9903</v>
      </c>
      <c r="B9227" s="217">
        <v>128.6382071096933</v>
      </c>
      <c r="C9227" s="211">
        <v>6.7245189885925774E-2</v>
      </c>
      <c r="D9227" s="211">
        <v>0.11606347032741736</v>
      </c>
      <c r="E9227" s="211">
        <v>8.1132593293437333E-2</v>
      </c>
      <c r="F9227" s="211">
        <v>0.10261638660018155</v>
      </c>
      <c r="G9227" s="211">
        <v>0.12129747560790859</v>
      </c>
      <c r="H9227" s="211">
        <v>0.11475333660852065</v>
      </c>
      <c r="I9227" s="211">
        <v>0.47916379819938704</v>
      </c>
      <c r="J9227" s="211">
        <v>0.39532952604147553</v>
      </c>
      <c r="K9227" s="211">
        <v>0.63520520590037088</v>
      </c>
      <c r="L9227" s="211">
        <v>0.27153994713743734</v>
      </c>
      <c r="M9227" s="211">
        <v>0.10966153126914102</v>
      </c>
      <c r="N9227" s="211">
        <v>0.33945370145753356</v>
      </c>
      <c r="O9227" s="211">
        <v>0.65077185483126043</v>
      </c>
      <c r="P9227" s="211">
        <v>6.9029341043119113E-2</v>
      </c>
      <c r="Q9227" s="211">
        <v>0.11275225730044183</v>
      </c>
      <c r="R9227" s="211">
        <v>0.37874635724573125</v>
      </c>
      <c r="S9227" s="211">
        <v>0.29617523118522604</v>
      </c>
      <c r="T9227" s="211">
        <v>0.52222365613880573</v>
      </c>
      <c r="U9227" s="211">
        <v>0.40270799725305489</v>
      </c>
      <c r="V9227" s="211">
        <v>7.2156396699195324E-2</v>
      </c>
      <c r="W9227" s="211">
        <v>0.51563557289917095</v>
      </c>
      <c r="X9227" s="211">
        <v>0.41593661758229816</v>
      </c>
      <c r="Y9227" s="211">
        <v>0.74613553709907388</v>
      </c>
      <c r="Z9227" s="211">
        <v>0.14874610851603243</v>
      </c>
      <c r="AA9227" s="212">
        <v>0.12021106414214722</v>
      </c>
    </row>
    <row r="9228" spans="1:27" x14ac:dyDescent="0.35">
      <c r="A9228" s="210" t="s">
        <v>9904</v>
      </c>
      <c r="B9228" s="217">
        <v>161.49612497170261</v>
      </c>
      <c r="C9228" s="211">
        <v>4.5435164845456739E-2</v>
      </c>
      <c r="D9228" s="211">
        <v>0.12234198080351837</v>
      </c>
      <c r="E9228" s="211">
        <v>7.4700071554659991E-2</v>
      </c>
      <c r="F9228" s="211">
        <v>0.10327810713118411</v>
      </c>
      <c r="G9228" s="211">
        <v>0.125647430671493</v>
      </c>
      <c r="H9228" s="211">
        <v>0.11679607560243102</v>
      </c>
      <c r="I9228" s="211">
        <v>0.46434055523293238</v>
      </c>
      <c r="J9228" s="211">
        <v>0.44082886067734134</v>
      </c>
      <c r="K9228" s="211">
        <v>0.56265426823668463</v>
      </c>
      <c r="L9228" s="211">
        <v>0.26820030747643281</v>
      </c>
      <c r="M9228" s="211">
        <v>0.10870155036034927</v>
      </c>
      <c r="N9228" s="211">
        <v>0.56065889921796164</v>
      </c>
      <c r="O9228" s="211">
        <v>0.76874581246352247</v>
      </c>
      <c r="P9228" s="211">
        <v>6.6326397251412206E-2</v>
      </c>
      <c r="Q9228" s="211">
        <v>4.8484419019143597E-2</v>
      </c>
      <c r="R9228" s="211">
        <v>0.43737856039844736</v>
      </c>
      <c r="S9228" s="211">
        <v>0.39482693394352342</v>
      </c>
      <c r="T9228" s="211">
        <v>0.61945988815314079</v>
      </c>
      <c r="U9228" s="211">
        <v>0.4455650163183027</v>
      </c>
      <c r="V9228" s="211">
        <v>0.11472319775285617</v>
      </c>
      <c r="W9228" s="211">
        <v>0.61801051000553253</v>
      </c>
      <c r="X9228" s="211">
        <v>0.30898380688638372</v>
      </c>
      <c r="Y9228" s="211">
        <v>0.70541867194669094</v>
      </c>
      <c r="Z9228" s="211">
        <v>0.1439785942577512</v>
      </c>
      <c r="AA9228" s="212">
        <v>0.11714170876482706</v>
      </c>
    </row>
    <row r="9229" spans="1:27" x14ac:dyDescent="0.35">
      <c r="A9229" s="210" t="s">
        <v>9905</v>
      </c>
      <c r="B9229" s="217">
        <v>134.22279268897094</v>
      </c>
      <c r="C9229" s="211">
        <v>5.9244156699404388E-2</v>
      </c>
      <c r="D9229" s="211">
        <v>0.1284306661997619</v>
      </c>
      <c r="E9229" s="211">
        <v>8.41695554279729E-2</v>
      </c>
      <c r="F9229" s="211">
        <v>9.7689554959049796E-2</v>
      </c>
      <c r="G9229" s="211">
        <v>0.12510600433039604</v>
      </c>
      <c r="H9229" s="211">
        <v>0.12179289917264657</v>
      </c>
      <c r="I9229" s="211">
        <v>0.47282758385553625</v>
      </c>
      <c r="J9229" s="211">
        <v>0.44034027935117626</v>
      </c>
      <c r="K9229" s="211">
        <v>0.60920030392436775</v>
      </c>
      <c r="L9229" s="211">
        <v>0.27266023339362561</v>
      </c>
      <c r="M9229" s="211">
        <v>9.8940113853438413E-2</v>
      </c>
      <c r="N9229" s="211">
        <v>0.34642769252439748</v>
      </c>
      <c r="O9229" s="211">
        <v>0.72053887427396912</v>
      </c>
      <c r="P9229" s="211">
        <v>6.9484890620908402E-2</v>
      </c>
      <c r="Q9229" s="211">
        <v>9.7620669197300586E-2</v>
      </c>
      <c r="R9229" s="211">
        <v>0.40815814169855802</v>
      </c>
      <c r="S9229" s="211">
        <v>0.29347815907316216</v>
      </c>
      <c r="T9229" s="211">
        <v>0.58401151370034377</v>
      </c>
      <c r="U9229" s="211">
        <v>0.45503745341860774</v>
      </c>
      <c r="V9229" s="211">
        <v>8.0389595599465916E-2</v>
      </c>
      <c r="W9229" s="211">
        <v>0.49270202512632544</v>
      </c>
      <c r="X9229" s="211">
        <v>0.40535833568916585</v>
      </c>
      <c r="Y9229" s="211">
        <v>0.63451874304774181</v>
      </c>
      <c r="Z9229" s="211">
        <v>0.14943725751007986</v>
      </c>
      <c r="AA9229" s="212">
        <v>0.11904478568937753</v>
      </c>
    </row>
    <row r="9230" spans="1:27" x14ac:dyDescent="0.35">
      <c r="A9230" s="210" t="s">
        <v>9906</v>
      </c>
      <c r="B9230" s="217">
        <v>129.13197806941298</v>
      </c>
      <c r="C9230" s="211">
        <v>6.5194689682920845E-2</v>
      </c>
      <c r="D9230" s="211">
        <v>0.13131601313623964</v>
      </c>
      <c r="E9230" s="211">
        <v>6.9380173064254078E-2</v>
      </c>
      <c r="F9230" s="211">
        <v>8.7826481514637442E-2</v>
      </c>
      <c r="G9230" s="211">
        <v>0.12477202496187952</v>
      </c>
      <c r="H9230" s="211">
        <v>0.11206842295857648</v>
      </c>
      <c r="I9230" s="211">
        <v>0.52708194388316498</v>
      </c>
      <c r="J9230" s="211">
        <v>0.44974372052696959</v>
      </c>
      <c r="K9230" s="211">
        <v>0.60245521384259315</v>
      </c>
      <c r="L9230" s="211">
        <v>0.2723576804222132</v>
      </c>
      <c r="M9230" s="211">
        <v>0.10832745438057012</v>
      </c>
      <c r="N9230" s="211">
        <v>0.36643563062431345</v>
      </c>
      <c r="O9230" s="211">
        <v>0.74412502353219923</v>
      </c>
      <c r="P9230" s="211">
        <v>6.6343036162565594E-2</v>
      </c>
      <c r="Q9230" s="211">
        <v>5.1028312281494431E-2</v>
      </c>
      <c r="R9230" s="211">
        <v>0.47765643190625912</v>
      </c>
      <c r="S9230" s="211">
        <v>0.42090250670822382</v>
      </c>
      <c r="T9230" s="211">
        <v>0.57199340762812223</v>
      </c>
      <c r="U9230" s="211">
        <v>0.47108117613292422</v>
      </c>
      <c r="V9230" s="211">
        <v>6.5433682878236255E-2</v>
      </c>
      <c r="W9230" s="211">
        <v>0.48432569521742558</v>
      </c>
      <c r="X9230" s="211">
        <v>0.25489252646695837</v>
      </c>
      <c r="Y9230" s="211">
        <v>0.63472016007398413</v>
      </c>
      <c r="Z9230" s="211">
        <v>0.14752925983141249</v>
      </c>
      <c r="AA9230" s="212">
        <v>0.11364514809928541</v>
      </c>
    </row>
    <row r="9231" spans="1:27" x14ac:dyDescent="0.35">
      <c r="A9231" s="210" t="s">
        <v>9907</v>
      </c>
      <c r="B9231" s="217">
        <v>178.35950435295393</v>
      </c>
      <c r="C9231" s="211">
        <v>5.3509239851826373E-2</v>
      </c>
      <c r="D9231" s="211">
        <v>0.13030611185045299</v>
      </c>
      <c r="E9231" s="211">
        <v>7.5570364754350208E-2</v>
      </c>
      <c r="F9231" s="211">
        <v>8.3436940120899916E-2</v>
      </c>
      <c r="G9231" s="211">
        <v>0.12163401854672919</v>
      </c>
      <c r="H9231" s="211">
        <v>0.11699182686204997</v>
      </c>
      <c r="I9231" s="211">
        <v>0.46167834445987327</v>
      </c>
      <c r="J9231" s="211">
        <v>0.46225614108266272</v>
      </c>
      <c r="K9231" s="211">
        <v>0.58382595383194535</v>
      </c>
      <c r="L9231" s="211">
        <v>0.26846578265408966</v>
      </c>
      <c r="M9231" s="211">
        <v>0.11069856790740513</v>
      </c>
      <c r="N9231" s="211">
        <v>0.43647503040548519</v>
      </c>
      <c r="O9231" s="211">
        <v>0.76770205611807907</v>
      </c>
      <c r="P9231" s="211">
        <v>6.6096196533841717E-2</v>
      </c>
      <c r="Q9231" s="211">
        <v>0.12825500053027256</v>
      </c>
      <c r="R9231" s="211">
        <v>0.4143951554555223</v>
      </c>
      <c r="S9231" s="211">
        <v>0.25757735571358947</v>
      </c>
      <c r="T9231" s="211">
        <v>0.59593137622983072</v>
      </c>
      <c r="U9231" s="211">
        <v>0.45049024353917311</v>
      </c>
      <c r="V9231" s="211">
        <v>0.14655066471099137</v>
      </c>
      <c r="W9231" s="211">
        <v>0.55120315574354384</v>
      </c>
      <c r="X9231" s="211">
        <v>0.3964501716513284</v>
      </c>
      <c r="Y9231" s="211">
        <v>0.65500944683398477</v>
      </c>
      <c r="Z9231" s="211">
        <v>0.149973144489016</v>
      </c>
      <c r="AA9231" s="212">
        <v>0.11504413894075526</v>
      </c>
    </row>
    <row r="9232" spans="1:27" x14ac:dyDescent="0.35">
      <c r="A9232" s="210" t="s">
        <v>9908</v>
      </c>
      <c r="B9232" s="217">
        <v>116.56443817487542</v>
      </c>
      <c r="C9232" s="211">
        <v>6.8768392732147104E-2</v>
      </c>
      <c r="D9232" s="211">
        <v>0.12551375303404408</v>
      </c>
      <c r="E9232" s="211">
        <v>7.8439092773879254E-2</v>
      </c>
      <c r="F9232" s="211">
        <v>8.5018626563904645E-2</v>
      </c>
      <c r="G9232" s="211">
        <v>0.1259008514263345</v>
      </c>
      <c r="H9232" s="211">
        <v>0.10858717543305693</v>
      </c>
      <c r="I9232" s="211">
        <v>0.51386284520407222</v>
      </c>
      <c r="J9232" s="211">
        <v>0.43463143588429631</v>
      </c>
      <c r="K9232" s="211">
        <v>0.59510734830125178</v>
      </c>
      <c r="L9232" s="211">
        <v>0.28125620496591469</v>
      </c>
      <c r="M9232" s="211">
        <v>8.3149358907541798E-2</v>
      </c>
      <c r="N9232" s="211">
        <v>0.46104558964962372</v>
      </c>
      <c r="O9232" s="211">
        <v>0.67995310795125963</v>
      </c>
      <c r="P9232" s="211">
        <v>6.6067710424239964E-2</v>
      </c>
      <c r="Q9232" s="211">
        <v>0.1221497990394782</v>
      </c>
      <c r="R9232" s="211">
        <v>0.40690469565460874</v>
      </c>
      <c r="S9232" s="211">
        <v>0.25796059175451747</v>
      </c>
      <c r="T9232" s="211">
        <v>0.59042170591106369</v>
      </c>
      <c r="U9232" s="211">
        <v>0.37111389561783703</v>
      </c>
      <c r="V9232" s="211">
        <v>6.4721339141881717E-2</v>
      </c>
      <c r="W9232" s="211">
        <v>0.54505364802360579</v>
      </c>
      <c r="X9232" s="211">
        <v>0.27633057350056456</v>
      </c>
      <c r="Y9232" s="211">
        <v>0.73440444941061223</v>
      </c>
      <c r="Z9232" s="211">
        <v>0.14533137057015655</v>
      </c>
      <c r="AA9232" s="212">
        <v>0.12177176074049269</v>
      </c>
    </row>
    <row r="9233" spans="1:27" x14ac:dyDescent="0.35">
      <c r="A9233" s="210" t="s">
        <v>9909</v>
      </c>
      <c r="B9233" s="217">
        <v>130.78985864758022</v>
      </c>
      <c r="C9233" s="211">
        <v>6.2179933626635944E-2</v>
      </c>
      <c r="D9233" s="211">
        <v>0.12189113507466572</v>
      </c>
      <c r="E9233" s="211">
        <v>6.8840826964900181E-2</v>
      </c>
      <c r="F9233" s="211">
        <v>0.10801664234982371</v>
      </c>
      <c r="G9233" s="211">
        <v>0.1132276686000934</v>
      </c>
      <c r="H9233" s="211">
        <v>0.12247902012033836</v>
      </c>
      <c r="I9233" s="211">
        <v>0.47375952620325634</v>
      </c>
      <c r="J9233" s="211">
        <v>0.44757442456790864</v>
      </c>
      <c r="K9233" s="211">
        <v>0.61182404262933399</v>
      </c>
      <c r="L9233" s="211">
        <v>0.27647947763326458</v>
      </c>
      <c r="M9233" s="211">
        <v>0.12383250992302994</v>
      </c>
      <c r="N9233" s="211">
        <v>0.40480517266790966</v>
      </c>
      <c r="O9233" s="211">
        <v>0.67057970928243149</v>
      </c>
      <c r="P9233" s="211">
        <v>6.9880063841971832E-2</v>
      </c>
      <c r="Q9233" s="211">
        <v>8.3929454989903132E-2</v>
      </c>
      <c r="R9233" s="211">
        <v>0.43967764161259937</v>
      </c>
      <c r="S9233" s="211">
        <v>0.29642169827049347</v>
      </c>
      <c r="T9233" s="211">
        <v>0.52576178177208543</v>
      </c>
      <c r="U9233" s="211">
        <v>0.45774125267602761</v>
      </c>
      <c r="V9233" s="211">
        <v>7.5486602764207336E-2</v>
      </c>
      <c r="W9233" s="211">
        <v>0.59457293070338024</v>
      </c>
      <c r="X9233" s="211">
        <v>0.29865836072873819</v>
      </c>
      <c r="Y9233" s="211">
        <v>0.64817388023008138</v>
      </c>
      <c r="Z9233" s="211">
        <v>0.14986382897407305</v>
      </c>
      <c r="AA9233" s="212">
        <v>0.12359896176008375</v>
      </c>
    </row>
    <row r="9234" spans="1:27" x14ac:dyDescent="0.35">
      <c r="A9234" s="210" t="s">
        <v>9910</v>
      </c>
      <c r="B9234" s="217">
        <v>118.03120259001219</v>
      </c>
      <c r="C9234" s="211">
        <v>5.6108288672116417E-2</v>
      </c>
      <c r="D9234" s="211">
        <v>0.11875992945702792</v>
      </c>
      <c r="E9234" s="211">
        <v>6.74820449075485E-2</v>
      </c>
      <c r="F9234" s="211">
        <v>0.10264179820749862</v>
      </c>
      <c r="G9234" s="211">
        <v>0.11666926796954853</v>
      </c>
      <c r="H9234" s="211">
        <v>0.11820631786307859</v>
      </c>
      <c r="I9234" s="211">
        <v>0.50502766135533161</v>
      </c>
      <c r="J9234" s="211">
        <v>0.44136435025966675</v>
      </c>
      <c r="K9234" s="211">
        <v>0.52225988094665776</v>
      </c>
      <c r="L9234" s="211">
        <v>0.27776807503367856</v>
      </c>
      <c r="M9234" s="211">
        <v>0.10323691351509159</v>
      </c>
      <c r="N9234" s="211">
        <v>0.51706392503772935</v>
      </c>
      <c r="O9234" s="211">
        <v>0.59094256699837866</v>
      </c>
      <c r="P9234" s="211">
        <v>6.7798389532464448E-2</v>
      </c>
      <c r="Q9234" s="211">
        <v>8.4643020459714266E-2</v>
      </c>
      <c r="R9234" s="211">
        <v>0.42813285302560167</v>
      </c>
      <c r="S9234" s="211">
        <v>0.30253586686335909</v>
      </c>
      <c r="T9234" s="211">
        <v>0.50879048559549478</v>
      </c>
      <c r="U9234" s="211">
        <v>0.41615179618541487</v>
      </c>
      <c r="V9234" s="211">
        <v>6.5942832278140018E-2</v>
      </c>
      <c r="W9234" s="211">
        <v>0.54916554889752112</v>
      </c>
      <c r="X9234" s="211">
        <v>0.35142188836074484</v>
      </c>
      <c r="Y9234" s="211">
        <v>0.71128996995024385</v>
      </c>
      <c r="Z9234" s="211">
        <v>0.14535388432440627</v>
      </c>
      <c r="AA9234" s="212">
        <v>0.11692599621851771</v>
      </c>
    </row>
    <row r="9235" spans="1:27" x14ac:dyDescent="0.35">
      <c r="A9235" s="210" t="s">
        <v>9911</v>
      </c>
      <c r="B9235" s="217">
        <v>141.81307688813447</v>
      </c>
      <c r="C9235" s="211">
        <v>8.2871047709872261E-2</v>
      </c>
      <c r="D9235" s="211">
        <v>0.12989628314306159</v>
      </c>
      <c r="E9235" s="211">
        <v>7.6087745285353545E-2</v>
      </c>
      <c r="F9235" s="211">
        <v>8.7320520343307353E-2</v>
      </c>
      <c r="G9235" s="211">
        <v>0.12347911409524084</v>
      </c>
      <c r="H9235" s="211">
        <v>0.11608409595919766</v>
      </c>
      <c r="I9235" s="211">
        <v>0.52111645142103413</v>
      </c>
      <c r="J9235" s="211">
        <v>0.43266630739355888</v>
      </c>
      <c r="K9235" s="211">
        <v>0.62233918096900631</v>
      </c>
      <c r="L9235" s="211">
        <v>0.2750479759738978</v>
      </c>
      <c r="M9235" s="211">
        <v>0.11450461643468331</v>
      </c>
      <c r="N9235" s="211">
        <v>0.40589340566197019</v>
      </c>
      <c r="O9235" s="211">
        <v>0.62241871817190209</v>
      </c>
      <c r="P9235" s="211">
        <v>6.8733364024968324E-2</v>
      </c>
      <c r="Q9235" s="211">
        <v>9.1530229751511732E-2</v>
      </c>
      <c r="R9235" s="211">
        <v>0.47493267105246206</v>
      </c>
      <c r="S9235" s="211">
        <v>0.40632390699521248</v>
      </c>
      <c r="T9235" s="211">
        <v>0.57591246918440664</v>
      </c>
      <c r="U9235" s="211">
        <v>0.37002756793494718</v>
      </c>
      <c r="V9235" s="211">
        <v>0.10970022538553782</v>
      </c>
      <c r="W9235" s="211">
        <v>0.53337442269690682</v>
      </c>
      <c r="X9235" s="211">
        <v>0.28807402029052209</v>
      </c>
      <c r="Y9235" s="211">
        <v>0.6031751695849098</v>
      </c>
      <c r="Z9235" s="211">
        <v>0.14397475613853031</v>
      </c>
      <c r="AA9235" s="212">
        <v>0.11955124965731505</v>
      </c>
    </row>
    <row r="9236" spans="1:27" x14ac:dyDescent="0.35">
      <c r="A9236" s="210" t="s">
        <v>9912</v>
      </c>
      <c r="B9236" s="217">
        <v>116.9027516136838</v>
      </c>
      <c r="C9236" s="211">
        <v>6.0158444989875895E-2</v>
      </c>
      <c r="D9236" s="211">
        <v>0.11746695092870575</v>
      </c>
      <c r="E9236" s="211">
        <v>7.5649288147228155E-2</v>
      </c>
      <c r="F9236" s="211">
        <v>7.328277493207952E-2</v>
      </c>
      <c r="G9236" s="211">
        <v>0.11990405417104776</v>
      </c>
      <c r="H9236" s="211">
        <v>0.11858466113512031</v>
      </c>
      <c r="I9236" s="211">
        <v>0.52408713238869065</v>
      </c>
      <c r="J9236" s="211">
        <v>0.46737957499517269</v>
      </c>
      <c r="K9236" s="211">
        <v>0.6174217202276755</v>
      </c>
      <c r="L9236" s="211">
        <v>0.26877100812693844</v>
      </c>
      <c r="M9236" s="211">
        <v>9.9065983608082137E-2</v>
      </c>
      <c r="N9236" s="211">
        <v>0.53704090031117069</v>
      </c>
      <c r="O9236" s="211">
        <v>0.74262462220306802</v>
      </c>
      <c r="P9236" s="211">
        <v>6.8227724964695716E-2</v>
      </c>
      <c r="Q9236" s="211">
        <v>6.0986591671232437E-2</v>
      </c>
      <c r="R9236" s="211">
        <v>0.4536571387837573</v>
      </c>
      <c r="S9236" s="211">
        <v>0.36650004588756441</v>
      </c>
      <c r="T9236" s="211">
        <v>0.55179836218686806</v>
      </c>
      <c r="U9236" s="211">
        <v>0.37728508335865651</v>
      </c>
      <c r="V9236" s="211">
        <v>5.6048269820494295E-2</v>
      </c>
      <c r="W9236" s="211">
        <v>0.48258328827230157</v>
      </c>
      <c r="X9236" s="211">
        <v>0.3034147068726607</v>
      </c>
      <c r="Y9236" s="211">
        <v>0.53955571411769376</v>
      </c>
      <c r="Z9236" s="211">
        <v>0.1469660448850463</v>
      </c>
      <c r="AA9236" s="212">
        <v>0.11789727292440286</v>
      </c>
    </row>
    <row r="9237" spans="1:27" x14ac:dyDescent="0.35">
      <c r="A9237" s="210" t="s">
        <v>9913</v>
      </c>
      <c r="B9237" s="217">
        <v>133.19528494778294</v>
      </c>
      <c r="C9237" s="211">
        <v>7.1122421717357803E-2</v>
      </c>
      <c r="D9237" s="211">
        <v>0.12785932675297407</v>
      </c>
      <c r="E9237" s="211">
        <v>7.295473887323764E-2</v>
      </c>
      <c r="F9237" s="211">
        <v>0.10160936900854499</v>
      </c>
      <c r="G9237" s="211">
        <v>0.113301010171931</v>
      </c>
      <c r="H9237" s="211">
        <v>0.10507584703471268</v>
      </c>
      <c r="I9237" s="211">
        <v>0.40992878238314701</v>
      </c>
      <c r="J9237" s="211">
        <v>0.46741852919491883</v>
      </c>
      <c r="K9237" s="211">
        <v>0.63237457817120768</v>
      </c>
      <c r="L9237" s="211">
        <v>0.27259168292272057</v>
      </c>
      <c r="M9237" s="211">
        <v>9.5525866598787729E-2</v>
      </c>
      <c r="N9237" s="211">
        <v>0.42800405354977111</v>
      </c>
      <c r="O9237" s="211">
        <v>0.75561505528117112</v>
      </c>
      <c r="P9237" s="211">
        <v>6.6863333492405613E-2</v>
      </c>
      <c r="Q9237" s="211">
        <v>0.10002421563902196</v>
      </c>
      <c r="R9237" s="211">
        <v>0.43996599494521538</v>
      </c>
      <c r="S9237" s="211">
        <v>0.28757378002936856</v>
      </c>
      <c r="T9237" s="211">
        <v>0.58475764272715969</v>
      </c>
      <c r="U9237" s="211">
        <v>0.44934568693691607</v>
      </c>
      <c r="V9237" s="211">
        <v>7.4340888954040951E-2</v>
      </c>
      <c r="W9237" s="211">
        <v>0.55002303252088514</v>
      </c>
      <c r="X9237" s="211">
        <v>0.32769783680359649</v>
      </c>
      <c r="Y9237" s="211">
        <v>0.6910388181281234</v>
      </c>
      <c r="Z9237" s="211">
        <v>0.14768649281831794</v>
      </c>
      <c r="AA9237" s="212">
        <v>0.11819614273920533</v>
      </c>
    </row>
    <row r="9238" spans="1:27" x14ac:dyDescent="0.35">
      <c r="A9238" s="210" t="s">
        <v>9914</v>
      </c>
      <c r="B9238" s="217">
        <v>188.35070313475657</v>
      </c>
      <c r="C9238" s="211">
        <v>8.2933583034472305E-2</v>
      </c>
      <c r="D9238" s="211">
        <v>0.12208005983961978</v>
      </c>
      <c r="E9238" s="211">
        <v>6.9307134823916039E-2</v>
      </c>
      <c r="F9238" s="211">
        <v>0.12376971821490725</v>
      </c>
      <c r="G9238" s="211">
        <v>0.11816820432206072</v>
      </c>
      <c r="H9238" s="211">
        <v>0.10364260456457838</v>
      </c>
      <c r="I9238" s="211">
        <v>0.48280687850918402</v>
      </c>
      <c r="J9238" s="211">
        <v>0.48778204541108955</v>
      </c>
      <c r="K9238" s="211">
        <v>0.61159557772620488</v>
      </c>
      <c r="L9238" s="211">
        <v>0.27433951433002401</v>
      </c>
      <c r="M9238" s="211">
        <v>9.5443366987097683E-2</v>
      </c>
      <c r="N9238" s="211">
        <v>0.53302448016703041</v>
      </c>
      <c r="O9238" s="211">
        <v>0.72560757548049781</v>
      </c>
      <c r="P9238" s="211">
        <v>6.6818846128879644E-2</v>
      </c>
      <c r="Q9238" s="211">
        <v>0.12856547773922625</v>
      </c>
      <c r="R9238" s="211">
        <v>0.42187294792845098</v>
      </c>
      <c r="S9238" s="211">
        <v>0.354073906894107</v>
      </c>
      <c r="T9238" s="211">
        <v>0.48288102997811178</v>
      </c>
      <c r="U9238" s="211">
        <v>0.43549376843239124</v>
      </c>
      <c r="V9238" s="211">
        <v>0.18636016202890365</v>
      </c>
      <c r="W9238" s="211">
        <v>0.59226212160322556</v>
      </c>
      <c r="X9238" s="211">
        <v>0.29946317282497958</v>
      </c>
      <c r="Y9238" s="211">
        <v>0.67582609775941238</v>
      </c>
      <c r="Z9238" s="211">
        <v>0.14767078897384603</v>
      </c>
      <c r="AA9238" s="212">
        <v>0.11434300725028607</v>
      </c>
    </row>
    <row r="9239" spans="1:27" x14ac:dyDescent="0.35">
      <c r="A9239" s="210" t="s">
        <v>9915</v>
      </c>
      <c r="B9239" s="217">
        <v>120.61983088563009</v>
      </c>
      <c r="C9239" s="211">
        <v>6.8207198420819376E-2</v>
      </c>
      <c r="D9239" s="211">
        <v>0.12513715033953379</v>
      </c>
      <c r="E9239" s="211">
        <v>7.7112712069866501E-2</v>
      </c>
      <c r="F9239" s="211">
        <v>0.1195622541447145</v>
      </c>
      <c r="G9239" s="211">
        <v>0.12484121952132322</v>
      </c>
      <c r="H9239" s="211">
        <v>0.10541016846762388</v>
      </c>
      <c r="I9239" s="211">
        <v>0.50763871686164508</v>
      </c>
      <c r="J9239" s="211">
        <v>0.45791021525412323</v>
      </c>
      <c r="K9239" s="211">
        <v>0.62445708855656368</v>
      </c>
      <c r="L9239" s="211">
        <v>0.28065404941807776</v>
      </c>
      <c r="M9239" s="211">
        <v>8.5412950874943203E-2</v>
      </c>
      <c r="N9239" s="211">
        <v>0.48608537495179494</v>
      </c>
      <c r="O9239" s="211">
        <v>0.69258590330743475</v>
      </c>
      <c r="P9239" s="211">
        <v>6.1737312532307666E-2</v>
      </c>
      <c r="Q9239" s="211">
        <v>4.3756825346871135E-2</v>
      </c>
      <c r="R9239" s="211">
        <v>0.47158943910714424</v>
      </c>
      <c r="S9239" s="211">
        <v>0.37406994550009864</v>
      </c>
      <c r="T9239" s="211">
        <v>0.58180450789525906</v>
      </c>
      <c r="U9239" s="211">
        <v>0.41138921387667438</v>
      </c>
      <c r="V9239" s="211">
        <v>9.8411815129508987E-2</v>
      </c>
      <c r="W9239" s="211">
        <v>0.50989775719109021</v>
      </c>
      <c r="X9239" s="211">
        <v>0.29762644099946695</v>
      </c>
      <c r="Y9239" s="211">
        <v>0.65227454193680745</v>
      </c>
      <c r="Z9239" s="211">
        <v>0.14448622494052521</v>
      </c>
      <c r="AA9239" s="212">
        <v>0.12545581413678769</v>
      </c>
    </row>
    <row r="9240" spans="1:27" x14ac:dyDescent="0.35">
      <c r="A9240" s="210" t="s">
        <v>9916</v>
      </c>
      <c r="B9240" s="217">
        <v>132.52971641963683</v>
      </c>
      <c r="C9240" s="211">
        <v>6.7670999576786683E-2</v>
      </c>
      <c r="D9240" s="211">
        <v>0.12252663252991733</v>
      </c>
      <c r="E9240" s="211">
        <v>7.3527148447091198E-2</v>
      </c>
      <c r="F9240" s="211">
        <v>0.10378898212171814</v>
      </c>
      <c r="G9240" s="211">
        <v>0.12178849275001927</v>
      </c>
      <c r="H9240" s="211">
        <v>0.12380584150173149</v>
      </c>
      <c r="I9240" s="211">
        <v>0.44734897685562713</v>
      </c>
      <c r="J9240" s="211">
        <v>0.46605503327839087</v>
      </c>
      <c r="K9240" s="211">
        <v>0.63752614347564207</v>
      </c>
      <c r="L9240" s="211">
        <v>0.27007849067986001</v>
      </c>
      <c r="M9240" s="211">
        <v>9.6876407227683425E-2</v>
      </c>
      <c r="N9240" s="211">
        <v>0.43932960608188604</v>
      </c>
      <c r="O9240" s="211">
        <v>0.66884550235855422</v>
      </c>
      <c r="P9240" s="211">
        <v>7.1635090489739914E-2</v>
      </c>
      <c r="Q9240" s="211">
        <v>5.7697873057790144E-2</v>
      </c>
      <c r="R9240" s="211">
        <v>0.43611811243412346</v>
      </c>
      <c r="S9240" s="211">
        <v>0.30281940036722887</v>
      </c>
      <c r="T9240" s="211">
        <v>0.49659946951888023</v>
      </c>
      <c r="U9240" s="211">
        <v>0.42065147627342825</v>
      </c>
      <c r="V9240" s="211">
        <v>8.7983633856246413E-2</v>
      </c>
      <c r="W9240" s="211">
        <v>0.57460126188860916</v>
      </c>
      <c r="X9240" s="211">
        <v>0.31191580497060822</v>
      </c>
      <c r="Y9240" s="211">
        <v>0.7230611737687842</v>
      </c>
      <c r="Z9240" s="211">
        <v>0.14868142346084595</v>
      </c>
      <c r="AA9240" s="212">
        <v>0.12319526683860853</v>
      </c>
    </row>
    <row r="9241" spans="1:27" x14ac:dyDescent="0.35">
      <c r="A9241" s="210" t="s">
        <v>9917</v>
      </c>
      <c r="B9241" s="217">
        <v>148.8938310405693</v>
      </c>
      <c r="C9241" s="211">
        <v>5.4036548486031899E-2</v>
      </c>
      <c r="D9241" s="211">
        <v>0.13026454573068522</v>
      </c>
      <c r="E9241" s="211">
        <v>8.155671206273761E-2</v>
      </c>
      <c r="F9241" s="211">
        <v>8.173490848409562E-2</v>
      </c>
      <c r="G9241" s="211">
        <v>0.12300371547289597</v>
      </c>
      <c r="H9241" s="211">
        <v>0.11741436536980483</v>
      </c>
      <c r="I9241" s="211">
        <v>0.515904452260876</v>
      </c>
      <c r="J9241" s="211">
        <v>0.42009506361276494</v>
      </c>
      <c r="K9241" s="211">
        <v>0.53895257314699785</v>
      </c>
      <c r="L9241" s="211">
        <v>0.27222974821573265</v>
      </c>
      <c r="M9241" s="211">
        <v>0.12240407253658311</v>
      </c>
      <c r="N9241" s="211">
        <v>0.52706931498253373</v>
      </c>
      <c r="O9241" s="211">
        <v>0.64845697481080478</v>
      </c>
      <c r="P9241" s="211">
        <v>6.9666310421679381E-2</v>
      </c>
      <c r="Q9241" s="211">
        <v>0.11074330207789704</v>
      </c>
      <c r="R9241" s="211">
        <v>0.40691918332052618</v>
      </c>
      <c r="S9241" s="211">
        <v>0.30886217176471065</v>
      </c>
      <c r="T9241" s="211">
        <v>0.62759997914208798</v>
      </c>
      <c r="U9241" s="211">
        <v>0.52702475912203028</v>
      </c>
      <c r="V9241" s="211">
        <v>5.7278235416618889E-2</v>
      </c>
      <c r="W9241" s="211">
        <v>0.46783538815823889</v>
      </c>
      <c r="X9241" s="211">
        <v>0.2985110169172997</v>
      </c>
      <c r="Y9241" s="211">
        <v>0.69552252456914365</v>
      </c>
      <c r="Z9241" s="211">
        <v>0.14938513873796078</v>
      </c>
      <c r="AA9241" s="212">
        <v>0.11567525948940466</v>
      </c>
    </row>
    <row r="9242" spans="1:27" x14ac:dyDescent="0.35">
      <c r="A9242" s="210" t="s">
        <v>9918</v>
      </c>
      <c r="B9242" s="217">
        <v>145.42072143836165</v>
      </c>
      <c r="C9242" s="211">
        <v>4.9809525753305696E-2</v>
      </c>
      <c r="D9242" s="211">
        <v>0.12312916062880178</v>
      </c>
      <c r="E9242" s="211">
        <v>7.4404122285079574E-2</v>
      </c>
      <c r="F9242" s="211">
        <v>8.8569677080367906E-2</v>
      </c>
      <c r="G9242" s="211">
        <v>0.12388676585221883</v>
      </c>
      <c r="H9242" s="211">
        <v>0.11685780029523185</v>
      </c>
      <c r="I9242" s="211">
        <v>0.49419876361303644</v>
      </c>
      <c r="J9242" s="211">
        <v>0.46278530331099771</v>
      </c>
      <c r="K9242" s="211">
        <v>0.5860904453419975</v>
      </c>
      <c r="L9242" s="211">
        <v>0.27209324985211059</v>
      </c>
      <c r="M9242" s="211">
        <v>9.4157607504094964E-2</v>
      </c>
      <c r="N9242" s="211">
        <v>0.4838301642633121</v>
      </c>
      <c r="O9242" s="211">
        <v>0.73413191826660595</v>
      </c>
      <c r="P9242" s="211">
        <v>6.7244585108078556E-2</v>
      </c>
      <c r="Q9242" s="211">
        <v>5.7874114944017244E-2</v>
      </c>
      <c r="R9242" s="211">
        <v>0.42772602948207716</v>
      </c>
      <c r="S9242" s="211">
        <v>0.39298317729770266</v>
      </c>
      <c r="T9242" s="211">
        <v>0.5550012383225098</v>
      </c>
      <c r="U9242" s="211">
        <v>0.49066393492101668</v>
      </c>
      <c r="V9242" s="211">
        <v>0.12649659569057781</v>
      </c>
      <c r="W9242" s="211">
        <v>0.55765115101343998</v>
      </c>
      <c r="X9242" s="211">
        <v>0.2889217500650888</v>
      </c>
      <c r="Y9242" s="211">
        <v>0.61653894571661305</v>
      </c>
      <c r="Z9242" s="211">
        <v>0.14459549331093741</v>
      </c>
      <c r="AA9242" s="212">
        <v>0.12217185890270922</v>
      </c>
    </row>
    <row r="9243" spans="1:27" x14ac:dyDescent="0.35">
      <c r="A9243" s="210" t="s">
        <v>9919</v>
      </c>
      <c r="B9243" s="217">
        <v>158.79521276619516</v>
      </c>
      <c r="C9243" s="211">
        <v>6.6685653830068303E-2</v>
      </c>
      <c r="D9243" s="211">
        <v>0.13217937208809388</v>
      </c>
      <c r="E9243" s="211">
        <v>7.3508285696884348E-2</v>
      </c>
      <c r="F9243" s="211">
        <v>0.10467420457755033</v>
      </c>
      <c r="G9243" s="211">
        <v>0.11759324890363111</v>
      </c>
      <c r="H9243" s="211">
        <v>0.10476896240098781</v>
      </c>
      <c r="I9243" s="211">
        <v>0.48886232804772778</v>
      </c>
      <c r="J9243" s="211">
        <v>0.44653624287004384</v>
      </c>
      <c r="K9243" s="211">
        <v>0.6470824428754639</v>
      </c>
      <c r="L9243" s="211">
        <v>0.27659154248705375</v>
      </c>
      <c r="M9243" s="211">
        <v>8.3362464827179586E-2</v>
      </c>
      <c r="N9243" s="211">
        <v>0.42426529222342818</v>
      </c>
      <c r="O9243" s="211">
        <v>0.70005812834298098</v>
      </c>
      <c r="P9243" s="211">
        <v>6.8351343571554382E-2</v>
      </c>
      <c r="Q9243" s="211">
        <v>6.4794113184848623E-2</v>
      </c>
      <c r="R9243" s="211">
        <v>0.3832070926643556</v>
      </c>
      <c r="S9243" s="211">
        <v>0.29774177390504869</v>
      </c>
      <c r="T9243" s="211">
        <v>0.63084495859429379</v>
      </c>
      <c r="U9243" s="211">
        <v>0.5170478361942108</v>
      </c>
      <c r="V9243" s="211">
        <v>0.12117619506840901</v>
      </c>
      <c r="W9243" s="211">
        <v>0.61522848121128293</v>
      </c>
      <c r="X9243" s="211">
        <v>0.38484387096537942</v>
      </c>
      <c r="Y9243" s="211">
        <v>0.61383409547956158</v>
      </c>
      <c r="Z9243" s="211">
        <v>0.14590278052568204</v>
      </c>
      <c r="AA9243" s="212">
        <v>0.11524764248029248</v>
      </c>
    </row>
    <row r="9244" spans="1:27" x14ac:dyDescent="0.35">
      <c r="A9244" s="210" t="s">
        <v>9920</v>
      </c>
      <c r="B9244" s="217">
        <v>146.60103484142098</v>
      </c>
      <c r="C9244" s="211">
        <v>6.3187373558207527E-2</v>
      </c>
      <c r="D9244" s="211">
        <v>0.12327682199466818</v>
      </c>
      <c r="E9244" s="211">
        <v>7.9530400181479208E-2</v>
      </c>
      <c r="F9244" s="211">
        <v>9.4565739574943908E-2</v>
      </c>
      <c r="G9244" s="211">
        <v>0.11616068115861693</v>
      </c>
      <c r="H9244" s="211">
        <v>0.11336394728920531</v>
      </c>
      <c r="I9244" s="211">
        <v>0.4420307591186039</v>
      </c>
      <c r="J9244" s="211">
        <v>0.39094909399256195</v>
      </c>
      <c r="K9244" s="211">
        <v>0.6260044995464461</v>
      </c>
      <c r="L9244" s="211">
        <v>0.27571776042902885</v>
      </c>
      <c r="M9244" s="211">
        <v>0.11099686070389642</v>
      </c>
      <c r="N9244" s="211">
        <v>0.46281780314754639</v>
      </c>
      <c r="O9244" s="211">
        <v>0.654796951454656</v>
      </c>
      <c r="P9244" s="211">
        <v>6.6392351012789022E-2</v>
      </c>
      <c r="Q9244" s="211">
        <v>5.1268015639236039E-2</v>
      </c>
      <c r="R9244" s="211">
        <v>0.40886502663733226</v>
      </c>
      <c r="S9244" s="211">
        <v>0.31286650914247727</v>
      </c>
      <c r="T9244" s="211">
        <v>0.53067233216085929</v>
      </c>
      <c r="U9244" s="211">
        <v>0.38164128887898746</v>
      </c>
      <c r="V9244" s="211">
        <v>0.11637350163584757</v>
      </c>
      <c r="W9244" s="211">
        <v>0.54286360352920715</v>
      </c>
      <c r="X9244" s="211">
        <v>0.32065949449229603</v>
      </c>
      <c r="Y9244" s="211">
        <v>0.75942003625278109</v>
      </c>
      <c r="Z9244" s="211">
        <v>0.1464408808420333</v>
      </c>
      <c r="AA9244" s="212">
        <v>0.12243436713770965</v>
      </c>
    </row>
    <row r="9245" spans="1:27" x14ac:dyDescent="0.35">
      <c r="A9245" s="210" t="s">
        <v>9921</v>
      </c>
      <c r="B9245" s="217">
        <v>124.35821264220584</v>
      </c>
      <c r="C9245" s="211">
        <v>8.239359796763944E-2</v>
      </c>
      <c r="D9245" s="211">
        <v>0.12607484415014575</v>
      </c>
      <c r="E9245" s="211">
        <v>7.506870476458978E-2</v>
      </c>
      <c r="F9245" s="211">
        <v>8.9843786056473723E-2</v>
      </c>
      <c r="G9245" s="211">
        <v>0.12158084761960714</v>
      </c>
      <c r="H9245" s="211">
        <v>0.11510514902992858</v>
      </c>
      <c r="I9245" s="211">
        <v>0.44259164278941726</v>
      </c>
      <c r="J9245" s="211">
        <v>0.42878962632244333</v>
      </c>
      <c r="K9245" s="211">
        <v>0.5241467312168856</v>
      </c>
      <c r="L9245" s="211">
        <v>0.27803487423576206</v>
      </c>
      <c r="M9245" s="211">
        <v>9.337211004797509E-2</v>
      </c>
      <c r="N9245" s="211">
        <v>0.42156275214746775</v>
      </c>
      <c r="O9245" s="211">
        <v>0.69841629896541102</v>
      </c>
      <c r="P9245" s="211">
        <v>6.8881330536639168E-2</v>
      </c>
      <c r="Q9245" s="211">
        <v>4.2174312148662851E-2</v>
      </c>
      <c r="R9245" s="211">
        <v>0.46445293863378839</v>
      </c>
      <c r="S9245" s="211">
        <v>0.36060752128222201</v>
      </c>
      <c r="T9245" s="211">
        <v>0.48926092017203976</v>
      </c>
      <c r="U9245" s="211">
        <v>0.47532096609933056</v>
      </c>
      <c r="V9245" s="211">
        <v>8.8865809188305903E-2</v>
      </c>
      <c r="W9245" s="211">
        <v>0.57425827443218314</v>
      </c>
      <c r="X9245" s="211">
        <v>0.23853359882256919</v>
      </c>
      <c r="Y9245" s="211">
        <v>0.66882196161707308</v>
      </c>
      <c r="Z9245" s="211">
        <v>0.14521901118760602</v>
      </c>
      <c r="AA9245" s="212">
        <v>0.12160484629208101</v>
      </c>
    </row>
    <row r="9246" spans="1:27" x14ac:dyDescent="0.35">
      <c r="A9246" s="210" t="s">
        <v>9922</v>
      </c>
      <c r="B9246" s="217">
        <v>158.64570634137331</v>
      </c>
      <c r="C9246" s="211">
        <v>7.7215636461288248E-2</v>
      </c>
      <c r="D9246" s="211">
        <v>0.11910209495329059</v>
      </c>
      <c r="E9246" s="211">
        <v>7.5239235072709715E-2</v>
      </c>
      <c r="F9246" s="211">
        <v>0.10457490763434518</v>
      </c>
      <c r="G9246" s="211">
        <v>0.11702061080477644</v>
      </c>
      <c r="H9246" s="211">
        <v>0.12891613512011402</v>
      </c>
      <c r="I9246" s="211">
        <v>0.50886928038810475</v>
      </c>
      <c r="J9246" s="211">
        <v>0.44041619185527181</v>
      </c>
      <c r="K9246" s="211">
        <v>0.54669612595396433</v>
      </c>
      <c r="L9246" s="211">
        <v>0.27309589777709459</v>
      </c>
      <c r="M9246" s="211">
        <v>9.7599195830635671E-2</v>
      </c>
      <c r="N9246" s="211">
        <v>0.44357130368874392</v>
      </c>
      <c r="O9246" s="211">
        <v>0.71710799815406878</v>
      </c>
      <c r="P9246" s="211">
        <v>7.0797539060334147E-2</v>
      </c>
      <c r="Q9246" s="211">
        <v>7.5972367360599549E-2</v>
      </c>
      <c r="R9246" s="211">
        <v>0.42612287720591102</v>
      </c>
      <c r="S9246" s="211">
        <v>0.42001089735596947</v>
      </c>
      <c r="T9246" s="211">
        <v>0.56785642692863503</v>
      </c>
      <c r="U9246" s="211">
        <v>0.46527421707286587</v>
      </c>
      <c r="V9246" s="211">
        <v>0.13685811556631511</v>
      </c>
      <c r="W9246" s="211">
        <v>0.63162441230298694</v>
      </c>
      <c r="X9246" s="211">
        <v>0.30469810029663608</v>
      </c>
      <c r="Y9246" s="211">
        <v>0.64404697424829838</v>
      </c>
      <c r="Z9246" s="211">
        <v>0.14289970312270653</v>
      </c>
      <c r="AA9246" s="212">
        <v>0.11920600305614809</v>
      </c>
    </row>
    <row r="9247" spans="1:27" x14ac:dyDescent="0.35">
      <c r="A9247" s="210" t="s">
        <v>9923</v>
      </c>
      <c r="B9247" s="217">
        <v>126.48909871179612</v>
      </c>
      <c r="C9247" s="211">
        <v>6.4760390924959305E-2</v>
      </c>
      <c r="D9247" s="211">
        <v>0.12547958994966399</v>
      </c>
      <c r="E9247" s="211">
        <v>6.6594602791076762E-2</v>
      </c>
      <c r="F9247" s="211">
        <v>7.6861069398751786E-2</v>
      </c>
      <c r="G9247" s="211">
        <v>0.12298999330295958</v>
      </c>
      <c r="H9247" s="211">
        <v>0.11936722137085848</v>
      </c>
      <c r="I9247" s="211">
        <v>0.42948964559604152</v>
      </c>
      <c r="J9247" s="211">
        <v>0.41077120093360708</v>
      </c>
      <c r="K9247" s="211">
        <v>0.62187846900071875</v>
      </c>
      <c r="L9247" s="211">
        <v>0.26908249439310605</v>
      </c>
      <c r="M9247" s="211">
        <v>7.9030506185062355E-2</v>
      </c>
      <c r="N9247" s="211">
        <v>0.37349961441551405</v>
      </c>
      <c r="O9247" s="211">
        <v>0.66595019971638358</v>
      </c>
      <c r="P9247" s="211">
        <v>6.5161609054033495E-2</v>
      </c>
      <c r="Q9247" s="211">
        <v>7.849693274229054E-2</v>
      </c>
      <c r="R9247" s="211">
        <v>0.44070846967324384</v>
      </c>
      <c r="S9247" s="211">
        <v>0.31808516706137319</v>
      </c>
      <c r="T9247" s="211">
        <v>0.58273158836112093</v>
      </c>
      <c r="U9247" s="211">
        <v>0.53550666962881299</v>
      </c>
      <c r="V9247" s="211">
        <v>7.7668783418175652E-2</v>
      </c>
      <c r="W9247" s="211">
        <v>0.58225784000272407</v>
      </c>
      <c r="X9247" s="211">
        <v>0.33983211021950871</v>
      </c>
      <c r="Y9247" s="211">
        <v>0.64574570480361193</v>
      </c>
      <c r="Z9247" s="211">
        <v>0.14649705758486978</v>
      </c>
      <c r="AA9247" s="212">
        <v>0.11385142948386713</v>
      </c>
    </row>
    <row r="9248" spans="1:27" x14ac:dyDescent="0.35">
      <c r="A9248" s="210" t="s">
        <v>9924</v>
      </c>
      <c r="B9248" s="217">
        <v>137.62699636787758</v>
      </c>
      <c r="C9248" s="211">
        <v>5.7974494764196034E-2</v>
      </c>
      <c r="D9248" s="211">
        <v>0.11532866843520986</v>
      </c>
      <c r="E9248" s="211">
        <v>7.3812411595240032E-2</v>
      </c>
      <c r="F9248" s="211">
        <v>0.12095297946802311</v>
      </c>
      <c r="G9248" s="211">
        <v>0.12634276415377746</v>
      </c>
      <c r="H9248" s="211">
        <v>0.11825710912323988</v>
      </c>
      <c r="I9248" s="211">
        <v>0.49325090554334039</v>
      </c>
      <c r="J9248" s="211">
        <v>0.47196979709836817</v>
      </c>
      <c r="K9248" s="211">
        <v>0.63770037513597322</v>
      </c>
      <c r="L9248" s="211">
        <v>0.27617372904783005</v>
      </c>
      <c r="M9248" s="211">
        <v>9.6356127934644278E-2</v>
      </c>
      <c r="N9248" s="211">
        <v>0.38806516363491217</v>
      </c>
      <c r="O9248" s="211">
        <v>0.73219743114086255</v>
      </c>
      <c r="P9248" s="211">
        <v>6.8915600478312328E-2</v>
      </c>
      <c r="Q9248" s="211">
        <v>0.15003394629877545</v>
      </c>
      <c r="R9248" s="211">
        <v>0.46532241187850282</v>
      </c>
      <c r="S9248" s="211">
        <v>0.28216675739376523</v>
      </c>
      <c r="T9248" s="211">
        <v>0.52110600712367738</v>
      </c>
      <c r="U9248" s="211">
        <v>0.44076019020012797</v>
      </c>
      <c r="V9248" s="211">
        <v>8.8376423599555803E-2</v>
      </c>
      <c r="W9248" s="211">
        <v>0.47784756167550113</v>
      </c>
      <c r="X9248" s="211">
        <v>0.3232770211435273</v>
      </c>
      <c r="Y9248" s="211">
        <v>0.68804873419484647</v>
      </c>
      <c r="Z9248" s="211">
        <v>0.14872625526008385</v>
      </c>
      <c r="AA9248" s="212">
        <v>0.1189255683822884</v>
      </c>
    </row>
    <row r="9249" spans="1:27" x14ac:dyDescent="0.35">
      <c r="A9249" s="210" t="s">
        <v>9925</v>
      </c>
      <c r="B9249" s="217">
        <v>162.71476066740877</v>
      </c>
      <c r="C9249" s="211">
        <v>8.0056690161771943E-2</v>
      </c>
      <c r="D9249" s="211">
        <v>0.11392899559604489</v>
      </c>
      <c r="E9249" s="211">
        <v>7.9267234454420507E-2</v>
      </c>
      <c r="F9249" s="211">
        <v>8.8381411447265357E-2</v>
      </c>
      <c r="G9249" s="211">
        <v>0.12140187515643547</v>
      </c>
      <c r="H9249" s="211">
        <v>0.11511216796434473</v>
      </c>
      <c r="I9249" s="211">
        <v>0.5143250274493002</v>
      </c>
      <c r="J9249" s="211">
        <v>0.41309316032423099</v>
      </c>
      <c r="K9249" s="211">
        <v>0.59121155267301306</v>
      </c>
      <c r="L9249" s="211">
        <v>0.27036056778158279</v>
      </c>
      <c r="M9249" s="211">
        <v>0.10482473318789343</v>
      </c>
      <c r="N9249" s="211">
        <v>0.3557559226583375</v>
      </c>
      <c r="O9249" s="211">
        <v>0.76191699764692011</v>
      </c>
      <c r="P9249" s="211">
        <v>6.5554484848888595E-2</v>
      </c>
      <c r="Q9249" s="211">
        <v>0.12046958221766438</v>
      </c>
      <c r="R9249" s="211">
        <v>0.44761324759590071</v>
      </c>
      <c r="S9249" s="211">
        <v>0.36529593138909811</v>
      </c>
      <c r="T9249" s="211">
        <v>0.62701691268293636</v>
      </c>
      <c r="U9249" s="211">
        <v>0.48592843914419848</v>
      </c>
      <c r="V9249" s="211">
        <v>0.10283955856613228</v>
      </c>
      <c r="W9249" s="211">
        <v>0.53764795012798816</v>
      </c>
      <c r="X9249" s="211">
        <v>0.36381669559097585</v>
      </c>
      <c r="Y9249" s="211">
        <v>0.71993560605051454</v>
      </c>
      <c r="Z9249" s="211">
        <v>0.14545477134949217</v>
      </c>
      <c r="AA9249" s="212">
        <v>0.11323907791702544</v>
      </c>
    </row>
    <row r="9250" spans="1:27" x14ac:dyDescent="0.35">
      <c r="A9250" s="210" t="s">
        <v>9926</v>
      </c>
      <c r="B9250" s="217">
        <v>147.61678087838442</v>
      </c>
      <c r="C9250" s="211">
        <v>6.1031517604639908E-2</v>
      </c>
      <c r="D9250" s="211">
        <v>0.12603869982338647</v>
      </c>
      <c r="E9250" s="211">
        <v>7.0071523573567732E-2</v>
      </c>
      <c r="F9250" s="211">
        <v>0.11680815914378809</v>
      </c>
      <c r="G9250" s="211">
        <v>0.12142150023273877</v>
      </c>
      <c r="H9250" s="211">
        <v>0.10948481464074028</v>
      </c>
      <c r="I9250" s="211">
        <v>0.43358844305136357</v>
      </c>
      <c r="J9250" s="211">
        <v>0.44651885577094919</v>
      </c>
      <c r="K9250" s="211">
        <v>0.60202551348572109</v>
      </c>
      <c r="L9250" s="211">
        <v>0.27187684225837455</v>
      </c>
      <c r="M9250" s="211">
        <v>0.10553158426262102</v>
      </c>
      <c r="N9250" s="211">
        <v>0.45884813653468726</v>
      </c>
      <c r="O9250" s="211">
        <v>0.74303126729663993</v>
      </c>
      <c r="P9250" s="211">
        <v>6.8565058610633015E-2</v>
      </c>
      <c r="Q9250" s="211">
        <v>7.3592177553146884E-2</v>
      </c>
      <c r="R9250" s="211">
        <v>0.40571514268565617</v>
      </c>
      <c r="S9250" s="211">
        <v>0.37843858641778716</v>
      </c>
      <c r="T9250" s="211">
        <v>0.48433971524223374</v>
      </c>
      <c r="U9250" s="211">
        <v>0.41890821369908998</v>
      </c>
      <c r="V9250" s="211">
        <v>9.0729529755373642E-2</v>
      </c>
      <c r="W9250" s="211">
        <v>0.59528806340462292</v>
      </c>
      <c r="X9250" s="211">
        <v>0.32715003236738449</v>
      </c>
      <c r="Y9250" s="211">
        <v>0.7314585803626612</v>
      </c>
      <c r="Z9250" s="211">
        <v>0.14470023960128209</v>
      </c>
      <c r="AA9250" s="212">
        <v>0.11374243580413052</v>
      </c>
    </row>
    <row r="9251" spans="1:27" x14ac:dyDescent="0.35">
      <c r="A9251" s="210" t="s">
        <v>9927</v>
      </c>
      <c r="B9251" s="217">
        <v>145.00817869053063</v>
      </c>
      <c r="C9251" s="211">
        <v>5.7584602715633211E-2</v>
      </c>
      <c r="D9251" s="211">
        <v>0.12650545301895136</v>
      </c>
      <c r="E9251" s="211">
        <v>7.501867657594298E-2</v>
      </c>
      <c r="F9251" s="211">
        <v>0.1051866260101228</v>
      </c>
      <c r="G9251" s="211">
        <v>0.12694659480129186</v>
      </c>
      <c r="H9251" s="211">
        <v>0.10759188443999404</v>
      </c>
      <c r="I9251" s="211">
        <v>0.51252154548805928</v>
      </c>
      <c r="J9251" s="211">
        <v>0.47136399740579399</v>
      </c>
      <c r="K9251" s="211">
        <v>0.60795582466025666</v>
      </c>
      <c r="L9251" s="211">
        <v>0.28063869031604133</v>
      </c>
      <c r="M9251" s="211">
        <v>9.5855983958765517E-2</v>
      </c>
      <c r="N9251" s="211">
        <v>0.56607177720175927</v>
      </c>
      <c r="O9251" s="211">
        <v>0.6358926500392329</v>
      </c>
      <c r="P9251" s="211">
        <v>6.378708706436062E-2</v>
      </c>
      <c r="Q9251" s="211">
        <v>6.4801671330423763E-2</v>
      </c>
      <c r="R9251" s="211">
        <v>0.41494701117402932</v>
      </c>
      <c r="S9251" s="211">
        <v>0.33855080109270935</v>
      </c>
      <c r="T9251" s="211">
        <v>0.52357046597086221</v>
      </c>
      <c r="U9251" s="211">
        <v>0.47034017376724258</v>
      </c>
      <c r="V9251" s="211">
        <v>0.14146992837108513</v>
      </c>
      <c r="W9251" s="211">
        <v>0.52168630926867932</v>
      </c>
      <c r="X9251" s="211">
        <v>0.36353874632772498</v>
      </c>
      <c r="Y9251" s="211">
        <v>0.54095227666438028</v>
      </c>
      <c r="Z9251" s="211">
        <v>0.14962542848925453</v>
      </c>
      <c r="AA9251" s="212">
        <v>0.11885574798465948</v>
      </c>
    </row>
    <row r="9252" spans="1:27" x14ac:dyDescent="0.35">
      <c r="A9252" s="210" t="s">
        <v>9928</v>
      </c>
      <c r="B9252" s="217">
        <v>120.54364458244748</v>
      </c>
      <c r="C9252" s="211">
        <v>8.3760111102377757E-2</v>
      </c>
      <c r="D9252" s="211">
        <v>0.12982715794155986</v>
      </c>
      <c r="E9252" s="211">
        <v>8.1905508487175982E-2</v>
      </c>
      <c r="F9252" s="211">
        <v>0.10096637758783046</v>
      </c>
      <c r="G9252" s="211">
        <v>0.11627431844022039</v>
      </c>
      <c r="H9252" s="211">
        <v>0.11799831273670765</v>
      </c>
      <c r="I9252" s="211">
        <v>0.47379985651482559</v>
      </c>
      <c r="J9252" s="211">
        <v>0.42798453423193167</v>
      </c>
      <c r="K9252" s="211">
        <v>0.61572271711955406</v>
      </c>
      <c r="L9252" s="211">
        <v>0.27228084902565253</v>
      </c>
      <c r="M9252" s="211">
        <v>0.10108403705589691</v>
      </c>
      <c r="N9252" s="211">
        <v>0.35910155842123109</v>
      </c>
      <c r="O9252" s="211">
        <v>0.77152971424854588</v>
      </c>
      <c r="P9252" s="211">
        <v>6.601238532613421E-2</v>
      </c>
      <c r="Q9252" s="211">
        <v>5.9480461513121585E-2</v>
      </c>
      <c r="R9252" s="211">
        <v>0.41804150027252329</v>
      </c>
      <c r="S9252" s="211">
        <v>0.33637207169601863</v>
      </c>
      <c r="T9252" s="211">
        <v>0.49385935183847024</v>
      </c>
      <c r="U9252" s="211">
        <v>0.37664939986577034</v>
      </c>
      <c r="V9252" s="211">
        <v>7.1245163653877647E-2</v>
      </c>
      <c r="W9252" s="211">
        <v>0.55850218048546996</v>
      </c>
      <c r="X9252" s="211">
        <v>0.35956053860251097</v>
      </c>
      <c r="Y9252" s="211">
        <v>0.63360995375082463</v>
      </c>
      <c r="Z9252" s="211">
        <v>0.14288772609769351</v>
      </c>
      <c r="AA9252" s="212">
        <v>0.11716168339396416</v>
      </c>
    </row>
    <row r="9253" spans="1:27" x14ac:dyDescent="0.35">
      <c r="A9253" s="210" t="s">
        <v>9929</v>
      </c>
      <c r="B9253" s="217">
        <v>136.02614879811415</v>
      </c>
      <c r="C9253" s="211">
        <v>6.5478125713414076E-2</v>
      </c>
      <c r="D9253" s="211">
        <v>0.12552393247893645</v>
      </c>
      <c r="E9253" s="211">
        <v>8.406617468542868E-2</v>
      </c>
      <c r="F9253" s="211">
        <v>7.9272032748560303E-2</v>
      </c>
      <c r="G9253" s="211">
        <v>0.11982151641486447</v>
      </c>
      <c r="H9253" s="211">
        <v>0.1184531776651942</v>
      </c>
      <c r="I9253" s="211">
        <v>0.5083987724754877</v>
      </c>
      <c r="J9253" s="211">
        <v>0.44979898139005631</v>
      </c>
      <c r="K9253" s="211">
        <v>0.60280904871148</v>
      </c>
      <c r="L9253" s="211">
        <v>0.2795405103158326</v>
      </c>
      <c r="M9253" s="211">
        <v>0.10537861164551227</v>
      </c>
      <c r="N9253" s="211">
        <v>0.44642605225987841</v>
      </c>
      <c r="O9253" s="211">
        <v>0.69469208118662162</v>
      </c>
      <c r="P9253" s="211">
        <v>6.9291748780822685E-2</v>
      </c>
      <c r="Q9253" s="211">
        <v>6.7139586683344271E-2</v>
      </c>
      <c r="R9253" s="211">
        <v>0.39580495979166508</v>
      </c>
      <c r="S9253" s="211">
        <v>0.29575405017713385</v>
      </c>
      <c r="T9253" s="211">
        <v>0.56051226812631549</v>
      </c>
      <c r="U9253" s="211">
        <v>0.41618090759756782</v>
      </c>
      <c r="V9253" s="211">
        <v>5.6281189699129125E-2</v>
      </c>
      <c r="W9253" s="211">
        <v>0.50811768525407164</v>
      </c>
      <c r="X9253" s="211">
        <v>0.28638721662842193</v>
      </c>
      <c r="Y9253" s="211">
        <v>0.79165384955865192</v>
      </c>
      <c r="Z9253" s="211">
        <v>0.14414469117941475</v>
      </c>
      <c r="AA9253" s="212">
        <v>0.11475719703990059</v>
      </c>
    </row>
    <row r="9254" spans="1:27" x14ac:dyDescent="0.35">
      <c r="A9254" s="210" t="s">
        <v>9930</v>
      </c>
      <c r="B9254" s="217">
        <v>122.52334125339544</v>
      </c>
      <c r="C9254" s="211">
        <v>6.9348682548485974E-2</v>
      </c>
      <c r="D9254" s="211">
        <v>0.12195330919493678</v>
      </c>
      <c r="E9254" s="211">
        <v>7.3433750291957214E-2</v>
      </c>
      <c r="F9254" s="211">
        <v>0.10208902959285947</v>
      </c>
      <c r="G9254" s="211">
        <v>0.12220136466468048</v>
      </c>
      <c r="H9254" s="211">
        <v>0.11356106410732825</v>
      </c>
      <c r="I9254" s="211">
        <v>0.51385259759351265</v>
      </c>
      <c r="J9254" s="211">
        <v>0.4500697971786401</v>
      </c>
      <c r="K9254" s="211">
        <v>0.59013847829007482</v>
      </c>
      <c r="L9254" s="211">
        <v>0.27678517748188142</v>
      </c>
      <c r="M9254" s="211">
        <v>0.10414738077691492</v>
      </c>
      <c r="N9254" s="211">
        <v>0.5009301957945429</v>
      </c>
      <c r="O9254" s="211">
        <v>0.56108920189617151</v>
      </c>
      <c r="P9254" s="211">
        <v>6.5637766433670766E-2</v>
      </c>
      <c r="Q9254" s="211">
        <v>0.10896476415088757</v>
      </c>
      <c r="R9254" s="211">
        <v>0.39613039771632957</v>
      </c>
      <c r="S9254" s="211">
        <v>0.26656602521710082</v>
      </c>
      <c r="T9254" s="211">
        <v>0.55772177749553709</v>
      </c>
      <c r="U9254" s="211">
        <v>0.38738181529105875</v>
      </c>
      <c r="V9254" s="211">
        <v>7.514384137197877E-2</v>
      </c>
      <c r="W9254" s="211">
        <v>0.50001407822843391</v>
      </c>
      <c r="X9254" s="211">
        <v>0.27843064937013923</v>
      </c>
      <c r="Y9254" s="211">
        <v>0.63562196253372427</v>
      </c>
      <c r="Z9254" s="211">
        <v>0.14695282771469018</v>
      </c>
      <c r="AA9254" s="212">
        <v>0.11610875391970184</v>
      </c>
    </row>
    <row r="9255" spans="1:27" x14ac:dyDescent="0.35">
      <c r="A9255" s="210" t="s">
        <v>9931</v>
      </c>
      <c r="B9255" s="217">
        <v>121.55377846126086</v>
      </c>
      <c r="C9255" s="211">
        <v>5.9536914049511017E-2</v>
      </c>
      <c r="D9255" s="211">
        <v>0.1206658662193644</v>
      </c>
      <c r="E9255" s="211">
        <v>6.6290893526040645E-2</v>
      </c>
      <c r="F9255" s="211">
        <v>0.1163059709357918</v>
      </c>
      <c r="G9255" s="211">
        <v>0.11804526867087019</v>
      </c>
      <c r="H9255" s="211">
        <v>0.11512862818433915</v>
      </c>
      <c r="I9255" s="211">
        <v>0.48938428111750337</v>
      </c>
      <c r="J9255" s="211">
        <v>0.46137759643795112</v>
      </c>
      <c r="K9255" s="211">
        <v>0.58745693128820531</v>
      </c>
      <c r="L9255" s="211">
        <v>0.27467742892277308</v>
      </c>
      <c r="M9255" s="211">
        <v>0.10567382369501069</v>
      </c>
      <c r="N9255" s="211">
        <v>0.49531806863813405</v>
      </c>
      <c r="O9255" s="211">
        <v>0.74403434859762463</v>
      </c>
      <c r="P9255" s="211">
        <v>6.2218733772296697E-2</v>
      </c>
      <c r="Q9255" s="211">
        <v>6.4330237403711577E-2</v>
      </c>
      <c r="R9255" s="211">
        <v>0.48517076902483763</v>
      </c>
      <c r="S9255" s="211">
        <v>0.34341861958119491</v>
      </c>
      <c r="T9255" s="211">
        <v>0.59865592191652217</v>
      </c>
      <c r="U9255" s="211">
        <v>0.4126578555091644</v>
      </c>
      <c r="V9255" s="211">
        <v>6.9224606366235175E-2</v>
      </c>
      <c r="W9255" s="211">
        <v>0.60604460964627749</v>
      </c>
      <c r="X9255" s="211">
        <v>0.429884749870247</v>
      </c>
      <c r="Y9255" s="211">
        <v>0.63083563764781903</v>
      </c>
      <c r="Z9255" s="211">
        <v>0.14819433174193647</v>
      </c>
      <c r="AA9255" s="212">
        <v>0.11588802192648728</v>
      </c>
    </row>
    <row r="9256" spans="1:27" x14ac:dyDescent="0.35">
      <c r="A9256" s="210" t="s">
        <v>9932</v>
      </c>
      <c r="B9256" s="217">
        <v>134.89212007384117</v>
      </c>
      <c r="C9256" s="211">
        <v>7.2959064886333858E-2</v>
      </c>
      <c r="D9256" s="211">
        <v>0.12677717873358252</v>
      </c>
      <c r="E9256" s="211">
        <v>8.4033192450332528E-2</v>
      </c>
      <c r="F9256" s="211">
        <v>8.0475428060818338E-2</v>
      </c>
      <c r="G9256" s="211">
        <v>0.1151111629412204</v>
      </c>
      <c r="H9256" s="211">
        <v>0.11756533314744236</v>
      </c>
      <c r="I9256" s="211">
        <v>0.49881637398616646</v>
      </c>
      <c r="J9256" s="211">
        <v>0.42220961979602734</v>
      </c>
      <c r="K9256" s="211">
        <v>0.6426634490382469</v>
      </c>
      <c r="L9256" s="211">
        <v>0.26801194181627158</v>
      </c>
      <c r="M9256" s="211">
        <v>0.10194635726809025</v>
      </c>
      <c r="N9256" s="211">
        <v>0.52277100734656023</v>
      </c>
      <c r="O9256" s="211">
        <v>0.71131228817170911</v>
      </c>
      <c r="P9256" s="211">
        <v>6.9417905957599307E-2</v>
      </c>
      <c r="Q9256" s="211">
        <v>9.0846025020397361E-2</v>
      </c>
      <c r="R9256" s="211">
        <v>0.43497318402404506</v>
      </c>
      <c r="S9256" s="211">
        <v>0.35452436657439551</v>
      </c>
      <c r="T9256" s="211">
        <v>0.52885422547749295</v>
      </c>
      <c r="U9256" s="211">
        <v>0.47459393889768797</v>
      </c>
      <c r="V9256" s="211">
        <v>6.0525089211759392E-2</v>
      </c>
      <c r="W9256" s="211">
        <v>0.51666563395588294</v>
      </c>
      <c r="X9256" s="211">
        <v>0.28023369668601117</v>
      </c>
      <c r="Y9256" s="211">
        <v>0.68329975926824749</v>
      </c>
      <c r="Z9256" s="211">
        <v>0.14894327044655004</v>
      </c>
      <c r="AA9256" s="212">
        <v>0.12161119266759307</v>
      </c>
    </row>
    <row r="9257" spans="1:27" x14ac:dyDescent="0.35">
      <c r="A9257" s="210" t="s">
        <v>9933</v>
      </c>
      <c r="B9257" s="217">
        <v>141.55604973549495</v>
      </c>
      <c r="C9257" s="211">
        <v>5.6020163664498253E-2</v>
      </c>
      <c r="D9257" s="211">
        <v>0.11903422162195132</v>
      </c>
      <c r="E9257" s="211">
        <v>7.5191773001823572E-2</v>
      </c>
      <c r="F9257" s="211">
        <v>8.5087860927268721E-2</v>
      </c>
      <c r="G9257" s="211">
        <v>0.12143293958578485</v>
      </c>
      <c r="H9257" s="211">
        <v>0.11337324901577411</v>
      </c>
      <c r="I9257" s="211">
        <v>0.43286471490114153</v>
      </c>
      <c r="J9257" s="211">
        <v>0.45201864543568104</v>
      </c>
      <c r="K9257" s="211">
        <v>0.63035674604475145</v>
      </c>
      <c r="L9257" s="211">
        <v>0.27153458650064488</v>
      </c>
      <c r="M9257" s="211">
        <v>9.9877593206245507E-2</v>
      </c>
      <c r="N9257" s="211">
        <v>0.50451896259903772</v>
      </c>
      <c r="O9257" s="211">
        <v>0.59898187060704788</v>
      </c>
      <c r="P9257" s="211">
        <v>6.8707876115456631E-2</v>
      </c>
      <c r="Q9257" s="211">
        <v>9.0678322413554335E-2</v>
      </c>
      <c r="R9257" s="211">
        <v>0.45411855541034807</v>
      </c>
      <c r="S9257" s="211">
        <v>0.39769026876438285</v>
      </c>
      <c r="T9257" s="211">
        <v>0.55862955492843058</v>
      </c>
      <c r="U9257" s="211">
        <v>0.33951771417714516</v>
      </c>
      <c r="V9257" s="211">
        <v>8.6189291495183687E-2</v>
      </c>
      <c r="W9257" s="211">
        <v>0.60882879207547413</v>
      </c>
      <c r="X9257" s="211">
        <v>0.25765520942161541</v>
      </c>
      <c r="Y9257" s="211">
        <v>0.68044010039468561</v>
      </c>
      <c r="Z9257" s="211">
        <v>0.14015985783428522</v>
      </c>
      <c r="AA9257" s="212">
        <v>0.11035559552772808</v>
      </c>
    </row>
    <row r="9258" spans="1:27" x14ac:dyDescent="0.35">
      <c r="A9258" s="210" t="s">
        <v>9934</v>
      </c>
      <c r="B9258" s="217">
        <v>109.89393509105892</v>
      </c>
      <c r="C9258" s="211">
        <v>4.8686829133505374E-2</v>
      </c>
      <c r="D9258" s="211">
        <v>0.12449898385259067</v>
      </c>
      <c r="E9258" s="211">
        <v>7.794181809088023E-2</v>
      </c>
      <c r="F9258" s="211">
        <v>0.10824485455032784</v>
      </c>
      <c r="G9258" s="211">
        <v>0.11503428660432584</v>
      </c>
      <c r="H9258" s="211">
        <v>0.12162005991611899</v>
      </c>
      <c r="I9258" s="211">
        <v>0.49878766680403092</v>
      </c>
      <c r="J9258" s="211">
        <v>0.39482416034991707</v>
      </c>
      <c r="K9258" s="211">
        <v>0.64938498074060258</v>
      </c>
      <c r="L9258" s="211">
        <v>0.2821745873096102</v>
      </c>
      <c r="M9258" s="211">
        <v>9.7601443978624247E-2</v>
      </c>
      <c r="N9258" s="211">
        <v>0.42895382483688499</v>
      </c>
      <c r="O9258" s="211">
        <v>0.6196135578438895</v>
      </c>
      <c r="P9258" s="211">
        <v>6.8425006120314991E-2</v>
      </c>
      <c r="Q9258" s="211">
        <v>5.9528182296275545E-2</v>
      </c>
      <c r="R9258" s="211">
        <v>0.4814899396805426</v>
      </c>
      <c r="S9258" s="211">
        <v>0.35695666068911602</v>
      </c>
      <c r="T9258" s="211">
        <v>0.47118897907969481</v>
      </c>
      <c r="U9258" s="211">
        <v>0.3668267692326313</v>
      </c>
      <c r="V9258" s="211">
        <v>8.581220394591807E-2</v>
      </c>
      <c r="W9258" s="211">
        <v>0.49594159392782478</v>
      </c>
      <c r="X9258" s="211">
        <v>0.36288932461972362</v>
      </c>
      <c r="Y9258" s="211">
        <v>0.51862762943322371</v>
      </c>
      <c r="Z9258" s="211">
        <v>0.14862244218119136</v>
      </c>
      <c r="AA9258" s="212">
        <v>0.12437514228238845</v>
      </c>
    </row>
    <row r="9259" spans="1:27" x14ac:dyDescent="0.35">
      <c r="A9259" s="210" t="s">
        <v>9935</v>
      </c>
      <c r="B9259" s="217">
        <v>131.05379883187547</v>
      </c>
      <c r="C9259" s="211">
        <v>7.3398556027057665E-2</v>
      </c>
      <c r="D9259" s="211">
        <v>0.12003964268076223</v>
      </c>
      <c r="E9259" s="211">
        <v>7.3087032779697025E-2</v>
      </c>
      <c r="F9259" s="211">
        <v>8.8359042540990862E-2</v>
      </c>
      <c r="G9259" s="211">
        <v>0.11932699993039753</v>
      </c>
      <c r="H9259" s="211">
        <v>0.11178939787006634</v>
      </c>
      <c r="I9259" s="211">
        <v>0.49664543177044573</v>
      </c>
      <c r="J9259" s="211">
        <v>0.40897390906299413</v>
      </c>
      <c r="K9259" s="211">
        <v>0.63571052995685595</v>
      </c>
      <c r="L9259" s="211">
        <v>0.2692975018028993</v>
      </c>
      <c r="M9259" s="211">
        <v>9.3097197202910667E-2</v>
      </c>
      <c r="N9259" s="211">
        <v>0.39478199079088139</v>
      </c>
      <c r="O9259" s="211">
        <v>0.74930293430173056</v>
      </c>
      <c r="P9259" s="211">
        <v>7.0453320196320168E-2</v>
      </c>
      <c r="Q9259" s="211">
        <v>7.7445260923866013E-2</v>
      </c>
      <c r="R9259" s="211">
        <v>0.40349207597650399</v>
      </c>
      <c r="S9259" s="211">
        <v>0.3272840225525655</v>
      </c>
      <c r="T9259" s="211">
        <v>0.53436534388769319</v>
      </c>
      <c r="U9259" s="211">
        <v>0.36037563653827154</v>
      </c>
      <c r="V9259" s="211">
        <v>0.12538154517605793</v>
      </c>
      <c r="W9259" s="211">
        <v>0.52308235701266659</v>
      </c>
      <c r="X9259" s="211">
        <v>0.35626082280585997</v>
      </c>
      <c r="Y9259" s="211">
        <v>0.63355875848255561</v>
      </c>
      <c r="Z9259" s="211">
        <v>0.1437036290508765</v>
      </c>
      <c r="AA9259" s="212">
        <v>0.1253961126230233</v>
      </c>
    </row>
    <row r="9260" spans="1:27" x14ac:dyDescent="0.35">
      <c r="A9260" s="210" t="s">
        <v>9936</v>
      </c>
      <c r="B9260" s="217">
        <v>157.49034514705633</v>
      </c>
      <c r="C9260" s="211">
        <v>7.5388783221813374E-2</v>
      </c>
      <c r="D9260" s="211">
        <v>0.12810599116217156</v>
      </c>
      <c r="E9260" s="211">
        <v>7.8339729817732948E-2</v>
      </c>
      <c r="F9260" s="211">
        <v>9.443366292902125E-2</v>
      </c>
      <c r="G9260" s="211">
        <v>0.12626845226283867</v>
      </c>
      <c r="H9260" s="211">
        <v>0.12598296774491133</v>
      </c>
      <c r="I9260" s="211">
        <v>0.46588433651279898</v>
      </c>
      <c r="J9260" s="211">
        <v>0.42448715430098394</v>
      </c>
      <c r="K9260" s="211">
        <v>0.57605197593353485</v>
      </c>
      <c r="L9260" s="211">
        <v>0.28255649360131607</v>
      </c>
      <c r="M9260" s="211">
        <v>9.8117882415548308E-2</v>
      </c>
      <c r="N9260" s="211">
        <v>0.42286091688223804</v>
      </c>
      <c r="O9260" s="211">
        <v>0.58850798695872863</v>
      </c>
      <c r="P9260" s="211">
        <v>6.1249544967006422E-2</v>
      </c>
      <c r="Q9260" s="211">
        <v>0.11440502455328594</v>
      </c>
      <c r="R9260" s="211">
        <v>0.45559856736541593</v>
      </c>
      <c r="S9260" s="211">
        <v>0.34462508873608538</v>
      </c>
      <c r="T9260" s="211">
        <v>0.55366857444050266</v>
      </c>
      <c r="U9260" s="211">
        <v>0.51416049180402823</v>
      </c>
      <c r="V9260" s="211">
        <v>0.1562217315570073</v>
      </c>
      <c r="W9260" s="211">
        <v>0.51260470347246889</v>
      </c>
      <c r="X9260" s="211">
        <v>0.31639485669236589</v>
      </c>
      <c r="Y9260" s="211">
        <v>0.64176255402117222</v>
      </c>
      <c r="Z9260" s="211">
        <v>0.14612571923270512</v>
      </c>
      <c r="AA9260" s="212">
        <v>0.119592836205763</v>
      </c>
    </row>
    <row r="9261" spans="1:27" x14ac:dyDescent="0.35">
      <c r="A9261" s="210" t="s">
        <v>9937</v>
      </c>
      <c r="B9261" s="217">
        <v>127.75463702355226</v>
      </c>
      <c r="C9261" s="211">
        <v>7.7466543489019712E-2</v>
      </c>
      <c r="D9261" s="211">
        <v>0.11951494451065735</v>
      </c>
      <c r="E9261" s="211">
        <v>6.8142937012771396E-2</v>
      </c>
      <c r="F9261" s="211">
        <v>7.8050105536277573E-2</v>
      </c>
      <c r="G9261" s="211">
        <v>0.12279479837243938</v>
      </c>
      <c r="H9261" s="211">
        <v>0.12003067607400299</v>
      </c>
      <c r="I9261" s="211">
        <v>0.51785748277804478</v>
      </c>
      <c r="J9261" s="211">
        <v>0.44492198415951162</v>
      </c>
      <c r="K9261" s="211">
        <v>0.62924293996610636</v>
      </c>
      <c r="L9261" s="211">
        <v>0.27258186638851495</v>
      </c>
      <c r="M9261" s="211">
        <v>8.7048495360834074E-2</v>
      </c>
      <c r="N9261" s="211">
        <v>0.49130963770640584</v>
      </c>
      <c r="O9261" s="211">
        <v>0.73679937636172355</v>
      </c>
      <c r="P9261" s="211">
        <v>6.6278833995900469E-2</v>
      </c>
      <c r="Q9261" s="211">
        <v>0.15998323128726316</v>
      </c>
      <c r="R9261" s="211">
        <v>0.37690401435775095</v>
      </c>
      <c r="S9261" s="211">
        <v>0.32518805481544677</v>
      </c>
      <c r="T9261" s="211">
        <v>0.53497299856047587</v>
      </c>
      <c r="U9261" s="211">
        <v>0.37573808614569681</v>
      </c>
      <c r="V9261" s="211">
        <v>0.11336397650531878</v>
      </c>
      <c r="W9261" s="211">
        <v>0.60862999176150412</v>
      </c>
      <c r="X9261" s="211">
        <v>0.34479352966516452</v>
      </c>
      <c r="Y9261" s="211">
        <v>0.63320815962150001</v>
      </c>
      <c r="Z9261" s="211">
        <v>0.1489163737024993</v>
      </c>
      <c r="AA9261" s="212">
        <v>0.12543226456558379</v>
      </c>
    </row>
    <row r="9262" spans="1:27" x14ac:dyDescent="0.35">
      <c r="A9262" s="210" t="s">
        <v>9938</v>
      </c>
      <c r="B9262" s="217">
        <v>137.01454612969692</v>
      </c>
      <c r="C9262" s="211">
        <v>7.1190361147251024E-2</v>
      </c>
      <c r="D9262" s="211">
        <v>0.11905291419875996</v>
      </c>
      <c r="E9262" s="211">
        <v>8.1241718923547632E-2</v>
      </c>
      <c r="F9262" s="211">
        <v>8.5246052044106055E-2</v>
      </c>
      <c r="G9262" s="211">
        <v>0.11856470821779562</v>
      </c>
      <c r="H9262" s="211">
        <v>0.11533958051043837</v>
      </c>
      <c r="I9262" s="211">
        <v>0.47546231566201735</v>
      </c>
      <c r="J9262" s="211">
        <v>0.43271336215002987</v>
      </c>
      <c r="K9262" s="211">
        <v>0.63766105569194242</v>
      </c>
      <c r="L9262" s="211">
        <v>0.27871832212918513</v>
      </c>
      <c r="M9262" s="211">
        <v>0.10008056358616979</v>
      </c>
      <c r="N9262" s="211">
        <v>0.35145981579439028</v>
      </c>
      <c r="O9262" s="211">
        <v>0.76817193487137925</v>
      </c>
      <c r="P9262" s="211">
        <v>6.6278446197570659E-2</v>
      </c>
      <c r="Q9262" s="211">
        <v>7.5179892779526428E-2</v>
      </c>
      <c r="R9262" s="211">
        <v>0.3718930480800508</v>
      </c>
      <c r="S9262" s="211">
        <v>0.42777376823904972</v>
      </c>
      <c r="T9262" s="211">
        <v>0.60541598812086128</v>
      </c>
      <c r="U9262" s="211">
        <v>0.39310887922307342</v>
      </c>
      <c r="V9262" s="211">
        <v>0.12711200475167178</v>
      </c>
      <c r="W9262" s="211">
        <v>0.47315481151152167</v>
      </c>
      <c r="X9262" s="211">
        <v>0.38383682601538638</v>
      </c>
      <c r="Y9262" s="211">
        <v>0.59669135640251791</v>
      </c>
      <c r="Z9262" s="211">
        <v>0.14899823424281514</v>
      </c>
      <c r="AA9262" s="212">
        <v>0.12317172067000431</v>
      </c>
    </row>
    <row r="9263" spans="1:27" x14ac:dyDescent="0.35">
      <c r="A9263" s="210" t="s">
        <v>9939</v>
      </c>
      <c r="B9263" s="217">
        <v>126.86270180583486</v>
      </c>
      <c r="C9263" s="211">
        <v>4.7816944642814448E-2</v>
      </c>
      <c r="D9263" s="211">
        <v>0.12195042233674863</v>
      </c>
      <c r="E9263" s="211">
        <v>7.5932409974331178E-2</v>
      </c>
      <c r="F9263" s="211">
        <v>0.10553477826743268</v>
      </c>
      <c r="G9263" s="211">
        <v>0.12388089635304034</v>
      </c>
      <c r="H9263" s="211">
        <v>0.12412995800599118</v>
      </c>
      <c r="I9263" s="211">
        <v>0.50786922281713032</v>
      </c>
      <c r="J9263" s="211">
        <v>0.40925234341716482</v>
      </c>
      <c r="K9263" s="211">
        <v>0.62317580244366866</v>
      </c>
      <c r="L9263" s="211">
        <v>0.27752995793590346</v>
      </c>
      <c r="M9263" s="211">
        <v>9.6128805250760688E-2</v>
      </c>
      <c r="N9263" s="211">
        <v>0.3748209734883719</v>
      </c>
      <c r="O9263" s="211">
        <v>0.70527856176719761</v>
      </c>
      <c r="P9263" s="211">
        <v>6.8715007075523249E-2</v>
      </c>
      <c r="Q9263" s="211">
        <v>5.8273844772176328E-2</v>
      </c>
      <c r="R9263" s="211">
        <v>0.41371184338820832</v>
      </c>
      <c r="S9263" s="211">
        <v>0.2754739703765639</v>
      </c>
      <c r="T9263" s="211">
        <v>0.55182404843862798</v>
      </c>
      <c r="U9263" s="211">
        <v>0.49395046340148469</v>
      </c>
      <c r="V9263" s="211">
        <v>7.7346797490995947E-2</v>
      </c>
      <c r="W9263" s="211">
        <v>0.5545403014648842</v>
      </c>
      <c r="X9263" s="211">
        <v>0.35227551846970789</v>
      </c>
      <c r="Y9263" s="211">
        <v>0.6822403740335361</v>
      </c>
      <c r="Z9263" s="211">
        <v>0.14777022094670628</v>
      </c>
      <c r="AA9263" s="212">
        <v>0.12232824644674475</v>
      </c>
    </row>
    <row r="9264" spans="1:27" x14ac:dyDescent="0.35">
      <c r="A9264" s="210" t="s">
        <v>9940</v>
      </c>
      <c r="B9264" s="217">
        <v>164.62392241551748</v>
      </c>
      <c r="C9264" s="211">
        <v>5.9824556570836192E-2</v>
      </c>
      <c r="D9264" s="211">
        <v>0.12512675959994532</v>
      </c>
      <c r="E9264" s="211">
        <v>6.8660763059932503E-2</v>
      </c>
      <c r="F9264" s="211">
        <v>0.1075035146651819</v>
      </c>
      <c r="G9264" s="211">
        <v>0.11942856390737988</v>
      </c>
      <c r="H9264" s="211">
        <v>0.10294512187193602</v>
      </c>
      <c r="I9264" s="211">
        <v>0.51086863670819438</v>
      </c>
      <c r="J9264" s="211">
        <v>0.45142035288838434</v>
      </c>
      <c r="K9264" s="211">
        <v>0.5550161072741927</v>
      </c>
      <c r="L9264" s="211">
        <v>0.27829237218811231</v>
      </c>
      <c r="M9264" s="211">
        <v>0.1059948687103307</v>
      </c>
      <c r="N9264" s="211">
        <v>0.5435859274786492</v>
      </c>
      <c r="O9264" s="211">
        <v>0.64613682343516277</v>
      </c>
      <c r="P9264" s="211">
        <v>6.9535461807734067E-2</v>
      </c>
      <c r="Q9264" s="211">
        <v>6.2064536799130945E-2</v>
      </c>
      <c r="R9264" s="211">
        <v>0.41092424171310826</v>
      </c>
      <c r="S9264" s="211">
        <v>0.28952098889641387</v>
      </c>
      <c r="T9264" s="211">
        <v>0.52161746909972373</v>
      </c>
      <c r="U9264" s="211">
        <v>0.40298961533460043</v>
      </c>
      <c r="V9264" s="211">
        <v>0.16130918152944834</v>
      </c>
      <c r="W9264" s="211">
        <v>0.57365215423733784</v>
      </c>
      <c r="X9264" s="211">
        <v>0.32220532418161552</v>
      </c>
      <c r="Y9264" s="211">
        <v>0.61379619416521347</v>
      </c>
      <c r="Z9264" s="211">
        <v>0.14922970954615536</v>
      </c>
      <c r="AA9264" s="212">
        <v>0.11467235419622036</v>
      </c>
    </row>
    <row r="9265" spans="1:27" x14ac:dyDescent="0.35">
      <c r="A9265" s="210" t="s">
        <v>9941</v>
      </c>
      <c r="B9265" s="217">
        <v>118.12095156010105</v>
      </c>
      <c r="C9265" s="211">
        <v>5.9135041441114124E-2</v>
      </c>
      <c r="D9265" s="211">
        <v>0.11959896502905012</v>
      </c>
      <c r="E9265" s="211">
        <v>8.1828202178537507E-2</v>
      </c>
      <c r="F9265" s="211">
        <v>8.8031450593153926E-2</v>
      </c>
      <c r="G9265" s="211">
        <v>0.12056960187578007</v>
      </c>
      <c r="H9265" s="211">
        <v>0.11201872552164668</v>
      </c>
      <c r="I9265" s="211">
        <v>0.50267498857608295</v>
      </c>
      <c r="J9265" s="211">
        <v>0.44230703887925948</v>
      </c>
      <c r="K9265" s="211">
        <v>0.64226982434938584</v>
      </c>
      <c r="L9265" s="211">
        <v>0.27546660081660473</v>
      </c>
      <c r="M9265" s="211">
        <v>9.4983093383038217E-2</v>
      </c>
      <c r="N9265" s="211">
        <v>0.52621971246282639</v>
      </c>
      <c r="O9265" s="211">
        <v>0.69035528193542506</v>
      </c>
      <c r="P9265" s="211">
        <v>6.6434042545185604E-2</v>
      </c>
      <c r="Q9265" s="211">
        <v>9.1816651742738994E-2</v>
      </c>
      <c r="R9265" s="211">
        <v>0.44477693926836637</v>
      </c>
      <c r="S9265" s="211">
        <v>0.41900553162553167</v>
      </c>
      <c r="T9265" s="211">
        <v>0.54250936746891598</v>
      </c>
      <c r="U9265" s="211">
        <v>0.46361045450784955</v>
      </c>
      <c r="V9265" s="211">
        <v>5.2191396340183598E-2</v>
      </c>
      <c r="W9265" s="211">
        <v>0.55521189308007224</v>
      </c>
      <c r="X9265" s="211">
        <v>0.41276568698481636</v>
      </c>
      <c r="Y9265" s="211">
        <v>0.66530212535810762</v>
      </c>
      <c r="Z9265" s="211">
        <v>0.14714232797071866</v>
      </c>
      <c r="AA9265" s="212">
        <v>0.12532401122283851</v>
      </c>
    </row>
    <row r="9266" spans="1:27" x14ac:dyDescent="0.35">
      <c r="A9266" s="210" t="s">
        <v>9942</v>
      </c>
      <c r="B9266" s="217">
        <v>168.04581440566085</v>
      </c>
      <c r="C9266" s="211">
        <v>7.1439989831111328E-2</v>
      </c>
      <c r="D9266" s="211">
        <v>0.11491387168658077</v>
      </c>
      <c r="E9266" s="211">
        <v>7.8851195420872627E-2</v>
      </c>
      <c r="F9266" s="211">
        <v>9.6327152266423993E-2</v>
      </c>
      <c r="G9266" s="211">
        <v>0.12175203937609114</v>
      </c>
      <c r="H9266" s="211">
        <v>0.11490720712002958</v>
      </c>
      <c r="I9266" s="211">
        <v>0.47115066971783137</v>
      </c>
      <c r="J9266" s="211">
        <v>0.42838347741275612</v>
      </c>
      <c r="K9266" s="211">
        <v>0.60175249467517089</v>
      </c>
      <c r="L9266" s="211">
        <v>0.27724256847700374</v>
      </c>
      <c r="M9266" s="211">
        <v>8.1491042236694552E-2</v>
      </c>
      <c r="N9266" s="211">
        <v>0.46318188695231377</v>
      </c>
      <c r="O9266" s="211">
        <v>0.63594018809749864</v>
      </c>
      <c r="P9266" s="211">
        <v>6.2823219582919101E-2</v>
      </c>
      <c r="Q9266" s="211">
        <v>6.0277570457475657E-2</v>
      </c>
      <c r="R9266" s="211">
        <v>0.4447567040167168</v>
      </c>
      <c r="S9266" s="211">
        <v>0.31935422174845096</v>
      </c>
      <c r="T9266" s="211">
        <v>0.60525687530044991</v>
      </c>
      <c r="U9266" s="211">
        <v>0.5641501821651842</v>
      </c>
      <c r="V9266" s="211">
        <v>0.18574990570043981</v>
      </c>
      <c r="W9266" s="211">
        <v>0.6362633708421318</v>
      </c>
      <c r="X9266" s="211">
        <v>0.40597306549802942</v>
      </c>
      <c r="Y9266" s="211">
        <v>0.6516691268049577</v>
      </c>
      <c r="Z9266" s="211">
        <v>0.14953338706289732</v>
      </c>
      <c r="AA9266" s="212">
        <v>0.12255690957720569</v>
      </c>
    </row>
    <row r="9267" spans="1:27" x14ac:dyDescent="0.35">
      <c r="A9267" s="210" t="s">
        <v>9943</v>
      </c>
      <c r="B9267" s="217">
        <v>134.80318347853927</v>
      </c>
      <c r="C9267" s="211">
        <v>6.0822532273047389E-2</v>
      </c>
      <c r="D9267" s="211">
        <v>0.13178421147926075</v>
      </c>
      <c r="E9267" s="211">
        <v>7.801571876382829E-2</v>
      </c>
      <c r="F9267" s="211">
        <v>8.5652167062230236E-2</v>
      </c>
      <c r="G9267" s="211">
        <v>0.12138088969109376</v>
      </c>
      <c r="H9267" s="211">
        <v>0.11964556582848332</v>
      </c>
      <c r="I9267" s="211">
        <v>0.51097421998255144</v>
      </c>
      <c r="J9267" s="211">
        <v>0.39804286943210054</v>
      </c>
      <c r="K9267" s="211">
        <v>0.648494334161</v>
      </c>
      <c r="L9267" s="211">
        <v>0.27185151751298575</v>
      </c>
      <c r="M9267" s="211">
        <v>9.0058875012430081E-2</v>
      </c>
      <c r="N9267" s="211">
        <v>0.54972040344973683</v>
      </c>
      <c r="O9267" s="211">
        <v>0.6022802789906142</v>
      </c>
      <c r="P9267" s="211">
        <v>7.186456041484314E-2</v>
      </c>
      <c r="Q9267" s="211">
        <v>0.13651864136567191</v>
      </c>
      <c r="R9267" s="211">
        <v>0.46089138765579712</v>
      </c>
      <c r="S9267" s="211">
        <v>0.27127062605282593</v>
      </c>
      <c r="T9267" s="211">
        <v>0.52240587330930399</v>
      </c>
      <c r="U9267" s="211">
        <v>0.32622261346377102</v>
      </c>
      <c r="V9267" s="211">
        <v>9.4203408328682708E-2</v>
      </c>
      <c r="W9267" s="211">
        <v>0.55717070478719044</v>
      </c>
      <c r="X9267" s="211">
        <v>0.42880797298880768</v>
      </c>
      <c r="Y9267" s="211">
        <v>0.69047778220785394</v>
      </c>
      <c r="Z9267" s="211">
        <v>0.14937870536489217</v>
      </c>
      <c r="AA9267" s="212">
        <v>0.12158952279580407</v>
      </c>
    </row>
    <row r="9268" spans="1:27" x14ac:dyDescent="0.35">
      <c r="A9268" s="210" t="s">
        <v>9944</v>
      </c>
      <c r="B9268" s="217">
        <v>114.56898353725467</v>
      </c>
      <c r="C9268" s="211">
        <v>5.3448446977782893E-2</v>
      </c>
      <c r="D9268" s="211">
        <v>0.1210032470319943</v>
      </c>
      <c r="E9268" s="211">
        <v>7.8518984913390835E-2</v>
      </c>
      <c r="F9268" s="211">
        <v>0.12088887956933708</v>
      </c>
      <c r="G9268" s="211">
        <v>0.11864977945005993</v>
      </c>
      <c r="H9268" s="211">
        <v>0.11786352818735273</v>
      </c>
      <c r="I9268" s="211">
        <v>0.42526180143349462</v>
      </c>
      <c r="J9268" s="211">
        <v>0.47992100051075171</v>
      </c>
      <c r="K9268" s="211">
        <v>0.56823039127705777</v>
      </c>
      <c r="L9268" s="211">
        <v>0.27647068710225897</v>
      </c>
      <c r="M9268" s="211">
        <v>0.10962671924110917</v>
      </c>
      <c r="N9268" s="211">
        <v>0.51799039740757835</v>
      </c>
      <c r="O9268" s="211">
        <v>0.69631343240366594</v>
      </c>
      <c r="P9268" s="211">
        <v>6.6588358556230118E-2</v>
      </c>
      <c r="Q9268" s="211">
        <v>7.2109596439505388E-2</v>
      </c>
      <c r="R9268" s="211">
        <v>0.46371354045162788</v>
      </c>
      <c r="S9268" s="211">
        <v>0.30559917900607847</v>
      </c>
      <c r="T9268" s="211">
        <v>0.55036221468763868</v>
      </c>
      <c r="U9268" s="211">
        <v>0.3875659878163325</v>
      </c>
      <c r="V9268" s="211">
        <v>5.5164543640515457E-2</v>
      </c>
      <c r="W9268" s="211">
        <v>0.58416378753729936</v>
      </c>
      <c r="X9268" s="211">
        <v>0.37727339686826389</v>
      </c>
      <c r="Y9268" s="211">
        <v>0.67256625084462063</v>
      </c>
      <c r="Z9268" s="211">
        <v>0.14321789059264406</v>
      </c>
      <c r="AA9268" s="212">
        <v>0.1237327622403581</v>
      </c>
    </row>
    <row r="9269" spans="1:27" x14ac:dyDescent="0.35">
      <c r="A9269" s="210" t="s">
        <v>9945</v>
      </c>
      <c r="B9269" s="217">
        <v>141.5376293459683</v>
      </c>
      <c r="C9269" s="211">
        <v>6.7821131828647241E-2</v>
      </c>
      <c r="D9269" s="211">
        <v>0.12711286293266702</v>
      </c>
      <c r="E9269" s="211">
        <v>8.0880193704188988E-2</v>
      </c>
      <c r="F9269" s="211">
        <v>8.1977001883060036E-2</v>
      </c>
      <c r="G9269" s="211">
        <v>0.11795593062810343</v>
      </c>
      <c r="H9269" s="211">
        <v>0.10380648937888307</v>
      </c>
      <c r="I9269" s="211">
        <v>0.49396985148790395</v>
      </c>
      <c r="J9269" s="211">
        <v>0.43470840554023049</v>
      </c>
      <c r="K9269" s="211">
        <v>0.60637419296968575</v>
      </c>
      <c r="L9269" s="211">
        <v>0.27396483031150937</v>
      </c>
      <c r="M9269" s="211">
        <v>8.4739919520503262E-2</v>
      </c>
      <c r="N9269" s="211">
        <v>0.5497326957700186</v>
      </c>
      <c r="O9269" s="211">
        <v>0.77044273949098019</v>
      </c>
      <c r="P9269" s="211">
        <v>7.1551036356020753E-2</v>
      </c>
      <c r="Q9269" s="211">
        <v>5.0420008005826383E-2</v>
      </c>
      <c r="R9269" s="211">
        <v>0.42906934397894786</v>
      </c>
      <c r="S9269" s="211">
        <v>0.3733471937626392</v>
      </c>
      <c r="T9269" s="211">
        <v>0.48911057491693388</v>
      </c>
      <c r="U9269" s="211">
        <v>0.41934934994812034</v>
      </c>
      <c r="V9269" s="211">
        <v>8.9312475637996228E-2</v>
      </c>
      <c r="W9269" s="211">
        <v>0.49087702793274551</v>
      </c>
      <c r="X9269" s="211">
        <v>0.27994006933706345</v>
      </c>
      <c r="Y9269" s="211">
        <v>0.7122947151925666</v>
      </c>
      <c r="Z9269" s="211">
        <v>0.14759090827534982</v>
      </c>
      <c r="AA9269" s="212">
        <v>0.11937008576676207</v>
      </c>
    </row>
    <row r="9270" spans="1:27" x14ac:dyDescent="0.35">
      <c r="A9270" s="210" t="s">
        <v>9946</v>
      </c>
      <c r="B9270" s="217">
        <v>151.93741086215391</v>
      </c>
      <c r="C9270" s="211">
        <v>6.0527507326006598E-2</v>
      </c>
      <c r="D9270" s="211">
        <v>0.12458628915909511</v>
      </c>
      <c r="E9270" s="211">
        <v>7.2510610235045403E-2</v>
      </c>
      <c r="F9270" s="211">
        <v>8.3266115224637033E-2</v>
      </c>
      <c r="G9270" s="211">
        <v>0.11924398334670683</v>
      </c>
      <c r="H9270" s="211">
        <v>0.11752179528902783</v>
      </c>
      <c r="I9270" s="211">
        <v>0.53434410281064559</v>
      </c>
      <c r="J9270" s="211">
        <v>0.47124730364105494</v>
      </c>
      <c r="K9270" s="211">
        <v>0.55774008550017795</v>
      </c>
      <c r="L9270" s="211">
        <v>0.27631710609257482</v>
      </c>
      <c r="M9270" s="211">
        <v>9.5035385634730435E-2</v>
      </c>
      <c r="N9270" s="211">
        <v>0.54215867031226495</v>
      </c>
      <c r="O9270" s="211">
        <v>0.72842247461674825</v>
      </c>
      <c r="P9270" s="211">
        <v>6.5302433947696067E-2</v>
      </c>
      <c r="Q9270" s="211">
        <v>5.8179443797281682E-2</v>
      </c>
      <c r="R9270" s="211">
        <v>0.3784354871717549</v>
      </c>
      <c r="S9270" s="211">
        <v>0.31278261739653346</v>
      </c>
      <c r="T9270" s="211">
        <v>0.5721214855105935</v>
      </c>
      <c r="U9270" s="211">
        <v>0.36186983137314271</v>
      </c>
      <c r="V9270" s="211">
        <v>0.15276096698477806</v>
      </c>
      <c r="W9270" s="211">
        <v>0.51889791249486283</v>
      </c>
      <c r="X9270" s="211">
        <v>0.32571909565937635</v>
      </c>
      <c r="Y9270" s="211">
        <v>0.70387596407589681</v>
      </c>
      <c r="Z9270" s="211">
        <v>0.14609033743632463</v>
      </c>
      <c r="AA9270" s="212">
        <v>0.11637103479217308</v>
      </c>
    </row>
    <row r="9271" spans="1:27" x14ac:dyDescent="0.35">
      <c r="A9271" s="210" t="s">
        <v>9947</v>
      </c>
      <c r="B9271" s="217">
        <v>148.51264795415929</v>
      </c>
      <c r="C9271" s="211">
        <v>7.9072490232676124E-2</v>
      </c>
      <c r="D9271" s="211">
        <v>0.12434935799247099</v>
      </c>
      <c r="E9271" s="211">
        <v>7.0878236168423259E-2</v>
      </c>
      <c r="F9271" s="211">
        <v>0.10183951163969768</v>
      </c>
      <c r="G9271" s="211">
        <v>0.11785868497542039</v>
      </c>
      <c r="H9271" s="211">
        <v>0.11695353060368967</v>
      </c>
      <c r="I9271" s="211">
        <v>0.4817588613180982</v>
      </c>
      <c r="J9271" s="211">
        <v>0.42385632757011626</v>
      </c>
      <c r="K9271" s="211">
        <v>0.62258430647477525</v>
      </c>
      <c r="L9271" s="211">
        <v>0.28185466407797599</v>
      </c>
      <c r="M9271" s="211">
        <v>0.1077357162734361</v>
      </c>
      <c r="N9271" s="211">
        <v>0.40152307223815908</v>
      </c>
      <c r="O9271" s="211">
        <v>0.69372480040932472</v>
      </c>
      <c r="P9271" s="211">
        <v>6.8420686583448798E-2</v>
      </c>
      <c r="Q9271" s="211">
        <v>6.3069112698137433E-2</v>
      </c>
      <c r="R9271" s="211">
        <v>0.42523550670217591</v>
      </c>
      <c r="S9271" s="211">
        <v>0.29704632436551237</v>
      </c>
      <c r="T9271" s="211">
        <v>0.5789968814970855</v>
      </c>
      <c r="U9271" s="211">
        <v>0.4764629783781541</v>
      </c>
      <c r="V9271" s="211">
        <v>0.10725757303434619</v>
      </c>
      <c r="W9271" s="211">
        <v>0.53284452464704968</v>
      </c>
      <c r="X9271" s="211">
        <v>0.37020820826094614</v>
      </c>
      <c r="Y9271" s="211">
        <v>0.66557356163783066</v>
      </c>
      <c r="Z9271" s="211">
        <v>0.14548329847779221</v>
      </c>
      <c r="AA9271" s="212">
        <v>0.12115035729765158</v>
      </c>
    </row>
    <row r="9272" spans="1:27" x14ac:dyDescent="0.35">
      <c r="A9272" s="210" t="s">
        <v>9948</v>
      </c>
      <c r="B9272" s="217">
        <v>114.26006542583472</v>
      </c>
      <c r="C9272" s="211">
        <v>5.2854400020220835E-2</v>
      </c>
      <c r="D9272" s="211">
        <v>0.12059227907062489</v>
      </c>
      <c r="E9272" s="211">
        <v>6.8280184980100522E-2</v>
      </c>
      <c r="F9272" s="211">
        <v>8.8769258285308503E-2</v>
      </c>
      <c r="G9272" s="211">
        <v>0.11425310061724414</v>
      </c>
      <c r="H9272" s="211">
        <v>0.11258139761825642</v>
      </c>
      <c r="I9272" s="211">
        <v>0.47158884905988219</v>
      </c>
      <c r="J9272" s="211">
        <v>0.44215688667223707</v>
      </c>
      <c r="K9272" s="211">
        <v>0.53732388326493741</v>
      </c>
      <c r="L9272" s="211">
        <v>0.2739544833019007</v>
      </c>
      <c r="M9272" s="211">
        <v>9.1165494146343423E-2</v>
      </c>
      <c r="N9272" s="211">
        <v>0.39871589237133093</v>
      </c>
      <c r="O9272" s="211">
        <v>0.70765542246823121</v>
      </c>
      <c r="P9272" s="211">
        <v>7.2321981511255753E-2</v>
      </c>
      <c r="Q9272" s="211">
        <v>0.13729552872542297</v>
      </c>
      <c r="R9272" s="211">
        <v>0.43014918232965021</v>
      </c>
      <c r="S9272" s="211">
        <v>0.32233088752149391</v>
      </c>
      <c r="T9272" s="211">
        <v>0.53784026491353232</v>
      </c>
      <c r="U9272" s="211">
        <v>0.48065761755555303</v>
      </c>
      <c r="V9272" s="211">
        <v>5.7577548133878526E-2</v>
      </c>
      <c r="W9272" s="211">
        <v>0.5782997201178659</v>
      </c>
      <c r="X9272" s="211">
        <v>0.35974437216860328</v>
      </c>
      <c r="Y9272" s="211">
        <v>0.60174483220419461</v>
      </c>
      <c r="Z9272" s="211">
        <v>0.14794966656929973</v>
      </c>
      <c r="AA9272" s="212">
        <v>0.12118080548711131</v>
      </c>
    </row>
    <row r="9273" spans="1:27" x14ac:dyDescent="0.35">
      <c r="A9273" s="210" t="s">
        <v>9949</v>
      </c>
      <c r="B9273" s="217">
        <v>181.32042946240554</v>
      </c>
      <c r="C9273" s="211">
        <v>6.1087721118049942E-2</v>
      </c>
      <c r="D9273" s="211">
        <v>0.12068125305192742</v>
      </c>
      <c r="E9273" s="211">
        <v>7.4397126482351306E-2</v>
      </c>
      <c r="F9273" s="211">
        <v>9.0838346015454319E-2</v>
      </c>
      <c r="G9273" s="211">
        <v>0.12157875401799226</v>
      </c>
      <c r="H9273" s="211">
        <v>0.12782983163114187</v>
      </c>
      <c r="I9273" s="211">
        <v>0.48506827124887653</v>
      </c>
      <c r="J9273" s="211">
        <v>0.46614608536733432</v>
      </c>
      <c r="K9273" s="211">
        <v>0.62512912080971106</v>
      </c>
      <c r="L9273" s="211">
        <v>0.27687751266995986</v>
      </c>
      <c r="M9273" s="211">
        <v>0.10423147507855415</v>
      </c>
      <c r="N9273" s="211">
        <v>0.40239202302126853</v>
      </c>
      <c r="O9273" s="211">
        <v>0.74605447450073792</v>
      </c>
      <c r="P9273" s="211">
        <v>6.9528972603774872E-2</v>
      </c>
      <c r="Q9273" s="211">
        <v>4.2569489973886952E-2</v>
      </c>
      <c r="R9273" s="211">
        <v>0.41509691370387197</v>
      </c>
      <c r="S9273" s="211">
        <v>0.27208891369154614</v>
      </c>
      <c r="T9273" s="211">
        <v>0.56251881849864949</v>
      </c>
      <c r="U9273" s="211">
        <v>0.52857667531277597</v>
      </c>
      <c r="V9273" s="211">
        <v>0.12753810726046103</v>
      </c>
      <c r="W9273" s="211">
        <v>0.48228583881072884</v>
      </c>
      <c r="X9273" s="211">
        <v>0.35738370208004877</v>
      </c>
      <c r="Y9273" s="211">
        <v>0.70930577788007476</v>
      </c>
      <c r="Z9273" s="211">
        <v>0.14846121282696162</v>
      </c>
      <c r="AA9273" s="212">
        <v>0.11593222536345593</v>
      </c>
    </row>
    <row r="9274" spans="1:27" x14ac:dyDescent="0.35">
      <c r="A9274" s="210" t="s">
        <v>9950</v>
      </c>
      <c r="B9274" s="217">
        <v>121.08249380391895</v>
      </c>
      <c r="C9274" s="211">
        <v>5.8966821084899292E-2</v>
      </c>
      <c r="D9274" s="211">
        <v>0.11788867401201206</v>
      </c>
      <c r="E9274" s="211">
        <v>7.3072737896175313E-2</v>
      </c>
      <c r="F9274" s="211">
        <v>9.4310528730773321E-2</v>
      </c>
      <c r="G9274" s="211">
        <v>0.11811176486705052</v>
      </c>
      <c r="H9274" s="211">
        <v>0.11673317462200775</v>
      </c>
      <c r="I9274" s="211">
        <v>0.40545917997904946</v>
      </c>
      <c r="J9274" s="211">
        <v>0.48708548039257638</v>
      </c>
      <c r="K9274" s="211">
        <v>0.58620066899695433</v>
      </c>
      <c r="L9274" s="211">
        <v>0.28404134408544401</v>
      </c>
      <c r="M9274" s="211">
        <v>9.8960063844514418E-2</v>
      </c>
      <c r="N9274" s="211">
        <v>0.46645255345063852</v>
      </c>
      <c r="O9274" s="211">
        <v>0.72020477791771231</v>
      </c>
      <c r="P9274" s="211">
        <v>6.9108125357548705E-2</v>
      </c>
      <c r="Q9274" s="211">
        <v>7.7342926914994378E-2</v>
      </c>
      <c r="R9274" s="211">
        <v>0.48870172660748479</v>
      </c>
      <c r="S9274" s="211">
        <v>0.28232597148411004</v>
      </c>
      <c r="T9274" s="211">
        <v>0.61562531009905674</v>
      </c>
      <c r="U9274" s="211">
        <v>0.41415782810594065</v>
      </c>
      <c r="V9274" s="211">
        <v>6.9023599758607668E-2</v>
      </c>
      <c r="W9274" s="211">
        <v>0.55904447426018944</v>
      </c>
      <c r="X9274" s="211">
        <v>0.37481248797402933</v>
      </c>
      <c r="Y9274" s="211">
        <v>0.7099633772219387</v>
      </c>
      <c r="Z9274" s="211">
        <v>0.1425107856174839</v>
      </c>
      <c r="AA9274" s="212">
        <v>0.12540928277289318</v>
      </c>
    </row>
    <row r="9275" spans="1:27" x14ac:dyDescent="0.35">
      <c r="A9275" s="210" t="s">
        <v>9951</v>
      </c>
      <c r="B9275" s="217">
        <v>142.15207112429178</v>
      </c>
      <c r="C9275" s="211">
        <v>5.7889903936480469E-2</v>
      </c>
      <c r="D9275" s="211">
        <v>0.12167574382352697</v>
      </c>
      <c r="E9275" s="211">
        <v>8.0970085601644939E-2</v>
      </c>
      <c r="F9275" s="211">
        <v>9.9099164079788638E-2</v>
      </c>
      <c r="G9275" s="211">
        <v>0.11978964884098466</v>
      </c>
      <c r="H9275" s="211">
        <v>0.10734523981110572</v>
      </c>
      <c r="I9275" s="211">
        <v>0.50101917468009227</v>
      </c>
      <c r="J9275" s="211">
        <v>0.4423772949371706</v>
      </c>
      <c r="K9275" s="211">
        <v>0.62470309749407305</v>
      </c>
      <c r="L9275" s="211">
        <v>0.28026867271373546</v>
      </c>
      <c r="M9275" s="211">
        <v>8.48497395599382E-2</v>
      </c>
      <c r="N9275" s="211">
        <v>0.39740903260345334</v>
      </c>
      <c r="O9275" s="211">
        <v>0.74087667492441733</v>
      </c>
      <c r="P9275" s="211">
        <v>6.967966570552668E-2</v>
      </c>
      <c r="Q9275" s="211">
        <v>7.197902341330914E-2</v>
      </c>
      <c r="R9275" s="211">
        <v>0.46485496027483753</v>
      </c>
      <c r="S9275" s="211">
        <v>0.26474397009029921</v>
      </c>
      <c r="T9275" s="211">
        <v>0.64221308673031507</v>
      </c>
      <c r="U9275" s="211">
        <v>0.53264903362608651</v>
      </c>
      <c r="V9275" s="211">
        <v>8.8129941893431568E-2</v>
      </c>
      <c r="W9275" s="211">
        <v>0.52750672553126865</v>
      </c>
      <c r="X9275" s="211">
        <v>0.24777402515043476</v>
      </c>
      <c r="Y9275" s="211">
        <v>0.55441844704810683</v>
      </c>
      <c r="Z9275" s="211">
        <v>0.14798826743565058</v>
      </c>
      <c r="AA9275" s="212">
        <v>0.11576113350135962</v>
      </c>
    </row>
    <row r="9276" spans="1:27" x14ac:dyDescent="0.35">
      <c r="A9276" s="210" t="s">
        <v>9952</v>
      </c>
      <c r="B9276" s="217">
        <v>173.37821104509965</v>
      </c>
      <c r="C9276" s="211">
        <v>4.891722279532796E-2</v>
      </c>
      <c r="D9276" s="211">
        <v>0.13156166948258274</v>
      </c>
      <c r="E9276" s="211">
        <v>6.9226013305584727E-2</v>
      </c>
      <c r="F9276" s="211">
        <v>0.10307110969386403</v>
      </c>
      <c r="G9276" s="211">
        <v>0.11687367935053106</v>
      </c>
      <c r="H9276" s="211">
        <v>0.11907219842737381</v>
      </c>
      <c r="I9276" s="211">
        <v>0.48813754931944364</v>
      </c>
      <c r="J9276" s="211">
        <v>0.41286873476996289</v>
      </c>
      <c r="K9276" s="211">
        <v>0.63579008519906455</v>
      </c>
      <c r="L9276" s="211">
        <v>0.27296210393608672</v>
      </c>
      <c r="M9276" s="211">
        <v>9.2057195677612641E-2</v>
      </c>
      <c r="N9276" s="211">
        <v>0.48832251001977894</v>
      </c>
      <c r="O9276" s="211">
        <v>0.68818424746273088</v>
      </c>
      <c r="P9276" s="211">
        <v>7.1644763870144318E-2</v>
      </c>
      <c r="Q9276" s="211">
        <v>8.1944087311355385E-2</v>
      </c>
      <c r="R9276" s="211">
        <v>0.45789925093364953</v>
      </c>
      <c r="S9276" s="211">
        <v>0.33857001075976911</v>
      </c>
      <c r="T9276" s="211">
        <v>0.62503728442455031</v>
      </c>
      <c r="U9276" s="211">
        <v>0.51122463217001268</v>
      </c>
      <c r="V9276" s="211">
        <v>0.11258361019827315</v>
      </c>
      <c r="W9276" s="211">
        <v>0.62147181154048448</v>
      </c>
      <c r="X9276" s="211">
        <v>0.27790912604339818</v>
      </c>
      <c r="Y9276" s="211">
        <v>0.79422881269721624</v>
      </c>
      <c r="Z9276" s="211">
        <v>0.14932679656742617</v>
      </c>
      <c r="AA9276" s="212">
        <v>0.11951785498337053</v>
      </c>
    </row>
    <row r="9277" spans="1:27" x14ac:dyDescent="0.35">
      <c r="A9277" s="210" t="s">
        <v>9953</v>
      </c>
      <c r="B9277" s="217">
        <v>112.19139609419453</v>
      </c>
      <c r="C9277" s="211">
        <v>5.8646565541787467E-2</v>
      </c>
      <c r="D9277" s="211">
        <v>0.12490571365985896</v>
      </c>
      <c r="E9277" s="211">
        <v>7.5488963156500943E-2</v>
      </c>
      <c r="F9277" s="211">
        <v>7.4435697682357291E-2</v>
      </c>
      <c r="G9277" s="211">
        <v>0.11644757116059536</v>
      </c>
      <c r="H9277" s="211">
        <v>0.12463812776794131</v>
      </c>
      <c r="I9277" s="211">
        <v>0.49222440437890613</v>
      </c>
      <c r="J9277" s="211">
        <v>0.42468812948422402</v>
      </c>
      <c r="K9277" s="211">
        <v>0.64687021031162384</v>
      </c>
      <c r="L9277" s="211">
        <v>0.26830977612851459</v>
      </c>
      <c r="M9277" s="211">
        <v>9.5705226441885449E-2</v>
      </c>
      <c r="N9277" s="211">
        <v>0.33361766907082813</v>
      </c>
      <c r="O9277" s="211">
        <v>0.68768298101187397</v>
      </c>
      <c r="P9277" s="211">
        <v>6.7832756919524437E-2</v>
      </c>
      <c r="Q9277" s="211">
        <v>6.7871642851552436E-2</v>
      </c>
      <c r="R9277" s="211">
        <v>0.37737354275589358</v>
      </c>
      <c r="S9277" s="211">
        <v>0.32792733525803669</v>
      </c>
      <c r="T9277" s="211">
        <v>0.52889585559905727</v>
      </c>
      <c r="U9277" s="211">
        <v>0.35533115976622331</v>
      </c>
      <c r="V9277" s="211">
        <v>8.2432002150064521E-2</v>
      </c>
      <c r="W9277" s="211">
        <v>0.54935809932591639</v>
      </c>
      <c r="X9277" s="211">
        <v>0.24068279659332484</v>
      </c>
      <c r="Y9277" s="211">
        <v>0.57751767881348881</v>
      </c>
      <c r="Z9277" s="211">
        <v>0.14961995109352227</v>
      </c>
      <c r="AA9277" s="212">
        <v>0.12004755091572716</v>
      </c>
    </row>
    <row r="9278" spans="1:27" x14ac:dyDescent="0.35">
      <c r="A9278" s="210" t="s">
        <v>9954</v>
      </c>
      <c r="B9278" s="217">
        <v>134.18198676014546</v>
      </c>
      <c r="C9278" s="211">
        <v>5.026881354525578E-2</v>
      </c>
      <c r="D9278" s="211">
        <v>0.13097484804603973</v>
      </c>
      <c r="E9278" s="211">
        <v>8.2003753336488877E-2</v>
      </c>
      <c r="F9278" s="211">
        <v>0.10270391976163366</v>
      </c>
      <c r="G9278" s="211">
        <v>0.12097161928002027</v>
      </c>
      <c r="H9278" s="211">
        <v>0.11818767475674544</v>
      </c>
      <c r="I9278" s="211">
        <v>0.50281388012468398</v>
      </c>
      <c r="J9278" s="211">
        <v>0.43844462527814743</v>
      </c>
      <c r="K9278" s="211">
        <v>0.58698450844036032</v>
      </c>
      <c r="L9278" s="211">
        <v>0.27926513082542503</v>
      </c>
      <c r="M9278" s="211">
        <v>0.11179762477206907</v>
      </c>
      <c r="N9278" s="211">
        <v>0.46501373254108525</v>
      </c>
      <c r="O9278" s="211">
        <v>0.77131533018234366</v>
      </c>
      <c r="P9278" s="211">
        <v>7.2934791099339299E-2</v>
      </c>
      <c r="Q9278" s="211">
        <v>5.1719073848272526E-2</v>
      </c>
      <c r="R9278" s="211">
        <v>0.40514239581935008</v>
      </c>
      <c r="S9278" s="211">
        <v>0.44263167787123309</v>
      </c>
      <c r="T9278" s="211">
        <v>0.58193741464138871</v>
      </c>
      <c r="U9278" s="211">
        <v>0.45966334187760999</v>
      </c>
      <c r="V9278" s="211">
        <v>5.7920264765791096E-2</v>
      </c>
      <c r="W9278" s="211">
        <v>0.60010676470758417</v>
      </c>
      <c r="X9278" s="211">
        <v>0.30910615409952141</v>
      </c>
      <c r="Y9278" s="211">
        <v>0.6340291302639407</v>
      </c>
      <c r="Z9278" s="211">
        <v>0.14534012903408158</v>
      </c>
      <c r="AA9278" s="212">
        <v>0.12128335414210101</v>
      </c>
    </row>
    <row r="9279" spans="1:27" x14ac:dyDescent="0.35">
      <c r="A9279" s="210" t="s">
        <v>9955</v>
      </c>
      <c r="B9279" s="217">
        <v>133.72427176719572</v>
      </c>
      <c r="C9279" s="211">
        <v>5.0893765008288516E-2</v>
      </c>
      <c r="D9279" s="211">
        <v>0.12003740143467</v>
      </c>
      <c r="E9279" s="211">
        <v>8.5000403967892463E-2</v>
      </c>
      <c r="F9279" s="211">
        <v>8.0386520481912707E-2</v>
      </c>
      <c r="G9279" s="211">
        <v>0.11585497164793475</v>
      </c>
      <c r="H9279" s="211">
        <v>0.11483784257753332</v>
      </c>
      <c r="I9279" s="211">
        <v>0.47363842607499218</v>
      </c>
      <c r="J9279" s="211">
        <v>0.43473027799573383</v>
      </c>
      <c r="K9279" s="211">
        <v>0.63982761126591325</v>
      </c>
      <c r="L9279" s="211">
        <v>0.2686166377228717</v>
      </c>
      <c r="M9279" s="211">
        <v>0.11690903407038179</v>
      </c>
      <c r="N9279" s="211">
        <v>0.49023905882688429</v>
      </c>
      <c r="O9279" s="211">
        <v>0.72079626248766926</v>
      </c>
      <c r="P9279" s="211">
        <v>6.2423161707843136E-2</v>
      </c>
      <c r="Q9279" s="211">
        <v>6.0506220040139988E-2</v>
      </c>
      <c r="R9279" s="211">
        <v>0.48136180109556442</v>
      </c>
      <c r="S9279" s="211">
        <v>0.41075679415617644</v>
      </c>
      <c r="T9279" s="211">
        <v>0.48892049773212631</v>
      </c>
      <c r="U9279" s="211">
        <v>0.50041295054067358</v>
      </c>
      <c r="V9279" s="211">
        <v>5.8061440922745816E-2</v>
      </c>
      <c r="W9279" s="211">
        <v>0.57935835775893008</v>
      </c>
      <c r="X9279" s="211">
        <v>0.33487270800688074</v>
      </c>
      <c r="Y9279" s="211">
        <v>0.63875367311818765</v>
      </c>
      <c r="Z9279" s="211">
        <v>0.14856157712484089</v>
      </c>
      <c r="AA9279" s="212">
        <v>0.1143018113169547</v>
      </c>
    </row>
    <row r="9280" spans="1:27" x14ac:dyDescent="0.35">
      <c r="A9280" s="210" t="s">
        <v>9956</v>
      </c>
      <c r="B9280" s="217">
        <v>147.47378199146982</v>
      </c>
      <c r="C9280" s="211">
        <v>5.5260206002374572E-2</v>
      </c>
      <c r="D9280" s="211">
        <v>0.12842469919941704</v>
      </c>
      <c r="E9280" s="211">
        <v>6.9601654050043413E-2</v>
      </c>
      <c r="F9280" s="211">
        <v>0.11138686928495835</v>
      </c>
      <c r="G9280" s="211">
        <v>0.12156284637411366</v>
      </c>
      <c r="H9280" s="211">
        <v>0.12462092831181118</v>
      </c>
      <c r="I9280" s="211">
        <v>0.46079209309456604</v>
      </c>
      <c r="J9280" s="211">
        <v>0.43826478107562206</v>
      </c>
      <c r="K9280" s="211">
        <v>0.62328170370748104</v>
      </c>
      <c r="L9280" s="211">
        <v>0.27358993858628666</v>
      </c>
      <c r="M9280" s="211">
        <v>0.10220982177299945</v>
      </c>
      <c r="N9280" s="211">
        <v>0.45721913872472564</v>
      </c>
      <c r="O9280" s="211">
        <v>0.59622463103820567</v>
      </c>
      <c r="P9280" s="211">
        <v>7.131833949428365E-2</v>
      </c>
      <c r="Q9280" s="211">
        <v>0.10784086312620376</v>
      </c>
      <c r="R9280" s="211">
        <v>0.39454836283590344</v>
      </c>
      <c r="S9280" s="211">
        <v>0.3662213853736761</v>
      </c>
      <c r="T9280" s="211">
        <v>0.52913655002348436</v>
      </c>
      <c r="U9280" s="211">
        <v>0.4674797529856628</v>
      </c>
      <c r="V9280" s="211">
        <v>9.3324509081547088E-2</v>
      </c>
      <c r="W9280" s="211">
        <v>0.60046532628017568</v>
      </c>
      <c r="X9280" s="211">
        <v>0.32644856931150634</v>
      </c>
      <c r="Y9280" s="211">
        <v>0.6687546602682819</v>
      </c>
      <c r="Z9280" s="211">
        <v>0.14374345990512005</v>
      </c>
      <c r="AA9280" s="212">
        <v>0.11766874230890741</v>
      </c>
    </row>
    <row r="9281" spans="1:27" x14ac:dyDescent="0.35">
      <c r="A9281" s="210" t="s">
        <v>9957</v>
      </c>
      <c r="B9281" s="217">
        <v>179.72056006842169</v>
      </c>
      <c r="C9281" s="211">
        <v>6.4121037914535661E-2</v>
      </c>
      <c r="D9281" s="211">
        <v>0.12319841700872686</v>
      </c>
      <c r="E9281" s="211">
        <v>8.4611982761307922E-2</v>
      </c>
      <c r="F9281" s="211">
        <v>9.605183929283552E-2</v>
      </c>
      <c r="G9281" s="211">
        <v>0.11837741319370751</v>
      </c>
      <c r="H9281" s="211">
        <v>0.12279854169735022</v>
      </c>
      <c r="I9281" s="211">
        <v>0.51692120585726742</v>
      </c>
      <c r="J9281" s="211">
        <v>0.48582563144227853</v>
      </c>
      <c r="K9281" s="211">
        <v>0.51881150942378551</v>
      </c>
      <c r="L9281" s="211">
        <v>0.27725195445547246</v>
      </c>
      <c r="M9281" s="211">
        <v>9.8185681438367256E-2</v>
      </c>
      <c r="N9281" s="211">
        <v>0.41339624941091163</v>
      </c>
      <c r="O9281" s="211">
        <v>0.75465228212532653</v>
      </c>
      <c r="P9281" s="211">
        <v>7.053679068784674E-2</v>
      </c>
      <c r="Q9281" s="211">
        <v>7.7718678620612797E-2</v>
      </c>
      <c r="R9281" s="211">
        <v>0.48855984711215156</v>
      </c>
      <c r="S9281" s="211">
        <v>0.28700463305753865</v>
      </c>
      <c r="T9281" s="211">
        <v>0.60038873426983896</v>
      </c>
      <c r="U9281" s="211">
        <v>0.48789452354350316</v>
      </c>
      <c r="V9281" s="211">
        <v>0.18080915537630463</v>
      </c>
      <c r="W9281" s="211">
        <v>0.4951660495856266</v>
      </c>
      <c r="X9281" s="211">
        <v>0.40904313431700812</v>
      </c>
      <c r="Y9281" s="211">
        <v>0.66121175798958587</v>
      </c>
      <c r="Z9281" s="211">
        <v>0.14444453112759428</v>
      </c>
      <c r="AA9281" s="212">
        <v>0.1211381664641063</v>
      </c>
    </row>
    <row r="9282" spans="1:27" x14ac:dyDescent="0.35">
      <c r="A9282" s="210" t="s">
        <v>9958</v>
      </c>
      <c r="B9282" s="217">
        <v>150.40935090395908</v>
      </c>
      <c r="C9282" s="211">
        <v>5.2307199790134075E-2</v>
      </c>
      <c r="D9282" s="211">
        <v>0.12131690505485562</v>
      </c>
      <c r="E9282" s="211">
        <v>8.0061142747973241E-2</v>
      </c>
      <c r="F9282" s="211">
        <v>8.3516626429794044E-2</v>
      </c>
      <c r="G9282" s="211">
        <v>0.11404648397546525</v>
      </c>
      <c r="H9282" s="211">
        <v>0.10891990565969897</v>
      </c>
      <c r="I9282" s="211">
        <v>0.52500019794939667</v>
      </c>
      <c r="J9282" s="211">
        <v>0.45024108205911317</v>
      </c>
      <c r="K9282" s="211">
        <v>0.63417488728725013</v>
      </c>
      <c r="L9282" s="211">
        <v>0.26790354169969594</v>
      </c>
      <c r="M9282" s="211">
        <v>8.6392004211672146E-2</v>
      </c>
      <c r="N9282" s="211">
        <v>0.4290373702348087</v>
      </c>
      <c r="O9282" s="211">
        <v>0.73514738258337742</v>
      </c>
      <c r="P9282" s="211">
        <v>7.4446727514106914E-2</v>
      </c>
      <c r="Q9282" s="211">
        <v>9.4326803244737606E-2</v>
      </c>
      <c r="R9282" s="211">
        <v>0.42684258385257778</v>
      </c>
      <c r="S9282" s="211">
        <v>0.32664390609408001</v>
      </c>
      <c r="T9282" s="211">
        <v>0.49203563324460475</v>
      </c>
      <c r="U9282" s="211">
        <v>0.40021023341533651</v>
      </c>
      <c r="V9282" s="211">
        <v>8.5946548158167504E-2</v>
      </c>
      <c r="W9282" s="211">
        <v>0.49949905912804882</v>
      </c>
      <c r="X9282" s="211">
        <v>0.28251820377913328</v>
      </c>
      <c r="Y9282" s="211">
        <v>0.71792851616224662</v>
      </c>
      <c r="Z9282" s="211">
        <v>0.14523804437338955</v>
      </c>
      <c r="AA9282" s="212">
        <v>0.11365196532705735</v>
      </c>
    </row>
    <row r="9283" spans="1:27" x14ac:dyDescent="0.35">
      <c r="A9283" s="210" t="s">
        <v>9959</v>
      </c>
      <c r="B9283" s="217">
        <v>131.80725798343954</v>
      </c>
      <c r="C9283" s="211">
        <v>6.7577571789962126E-2</v>
      </c>
      <c r="D9283" s="211">
        <v>0.12452470407147731</v>
      </c>
      <c r="E9283" s="211">
        <v>8.4249777825808794E-2</v>
      </c>
      <c r="F9283" s="211">
        <v>0.10707552676389115</v>
      </c>
      <c r="G9283" s="211">
        <v>0.12074279367956454</v>
      </c>
      <c r="H9283" s="211">
        <v>0.11257279112472668</v>
      </c>
      <c r="I9283" s="211">
        <v>0.50411556723094897</v>
      </c>
      <c r="J9283" s="211">
        <v>0.41377513288915457</v>
      </c>
      <c r="K9283" s="211">
        <v>0.63004399790568166</v>
      </c>
      <c r="L9283" s="211">
        <v>0.26971426461331605</v>
      </c>
      <c r="M9283" s="211">
        <v>8.7000330313277419E-2</v>
      </c>
      <c r="N9283" s="211">
        <v>0.5043461886290681</v>
      </c>
      <c r="O9283" s="211">
        <v>0.64913764143155617</v>
      </c>
      <c r="P9283" s="211">
        <v>6.8587180867096434E-2</v>
      </c>
      <c r="Q9283" s="211">
        <v>6.7089868755898299E-2</v>
      </c>
      <c r="R9283" s="211">
        <v>0.42363621513692029</v>
      </c>
      <c r="S9283" s="211">
        <v>0.31577412770221591</v>
      </c>
      <c r="T9283" s="211">
        <v>0.54790720053864728</v>
      </c>
      <c r="U9283" s="211">
        <v>0.44001897206070739</v>
      </c>
      <c r="V9283" s="211">
        <v>6.519119039956664E-2</v>
      </c>
      <c r="W9283" s="211">
        <v>0.53953518759920582</v>
      </c>
      <c r="X9283" s="211">
        <v>0.30543351568516086</v>
      </c>
      <c r="Y9283" s="211">
        <v>0.63885527795964314</v>
      </c>
      <c r="Z9283" s="211">
        <v>0.14844609195605671</v>
      </c>
      <c r="AA9283" s="212">
        <v>0.11444245988255508</v>
      </c>
    </row>
    <row r="9284" spans="1:27" x14ac:dyDescent="0.35">
      <c r="A9284" s="210" t="s">
        <v>9960</v>
      </c>
      <c r="B9284" s="217">
        <v>144.93018899280153</v>
      </c>
      <c r="C9284" s="211">
        <v>5.2133579103348718E-2</v>
      </c>
      <c r="D9284" s="211">
        <v>0.11612064919439707</v>
      </c>
      <c r="E9284" s="211">
        <v>6.7230733307458296E-2</v>
      </c>
      <c r="F9284" s="211">
        <v>0.10811927527306396</v>
      </c>
      <c r="G9284" s="211">
        <v>0.11600817747645144</v>
      </c>
      <c r="H9284" s="211">
        <v>0.12134458707663918</v>
      </c>
      <c r="I9284" s="211">
        <v>0.43971012386452302</v>
      </c>
      <c r="J9284" s="211">
        <v>0.41212785255015894</v>
      </c>
      <c r="K9284" s="211">
        <v>0.64298795788753715</v>
      </c>
      <c r="L9284" s="211">
        <v>0.27256591939300467</v>
      </c>
      <c r="M9284" s="211">
        <v>9.4821600125103364E-2</v>
      </c>
      <c r="N9284" s="211">
        <v>0.51574939325237379</v>
      </c>
      <c r="O9284" s="211">
        <v>0.78446158313813275</v>
      </c>
      <c r="P9284" s="211">
        <v>6.6480998353909207E-2</v>
      </c>
      <c r="Q9284" s="211">
        <v>4.8985633609594889E-2</v>
      </c>
      <c r="R9284" s="211">
        <v>0.43130892093983864</v>
      </c>
      <c r="S9284" s="211">
        <v>0.31250523604969871</v>
      </c>
      <c r="T9284" s="211">
        <v>0.54943578807098947</v>
      </c>
      <c r="U9284" s="211">
        <v>0.41842670615253919</v>
      </c>
      <c r="V9284" s="211">
        <v>0.14528559809100972</v>
      </c>
      <c r="W9284" s="211">
        <v>0.59702673850295829</v>
      </c>
      <c r="X9284" s="211">
        <v>0.36341049791568109</v>
      </c>
      <c r="Y9284" s="211">
        <v>0.60269488344032918</v>
      </c>
      <c r="Z9284" s="211">
        <v>0.14370136545596571</v>
      </c>
      <c r="AA9284" s="212">
        <v>0.12188736705194911</v>
      </c>
    </row>
    <row r="9285" spans="1:27" x14ac:dyDescent="0.35">
      <c r="A9285" s="210" t="s">
        <v>9961</v>
      </c>
      <c r="B9285" s="217">
        <v>135.74490722888294</v>
      </c>
      <c r="C9285" s="211">
        <v>5.7891700247190446E-2</v>
      </c>
      <c r="D9285" s="211">
        <v>0.11620538344126106</v>
      </c>
      <c r="E9285" s="211">
        <v>7.7300586134234822E-2</v>
      </c>
      <c r="F9285" s="211">
        <v>0.10929034812746496</v>
      </c>
      <c r="G9285" s="211">
        <v>0.1145269717259637</v>
      </c>
      <c r="H9285" s="211">
        <v>0.1259302458562731</v>
      </c>
      <c r="I9285" s="211">
        <v>0.46993722104877178</v>
      </c>
      <c r="J9285" s="211">
        <v>0.43913914972965162</v>
      </c>
      <c r="K9285" s="211">
        <v>0.53395483156791435</v>
      </c>
      <c r="L9285" s="211">
        <v>0.27353459514418071</v>
      </c>
      <c r="M9285" s="211">
        <v>8.6509446193072242E-2</v>
      </c>
      <c r="N9285" s="211">
        <v>0.54067664850052655</v>
      </c>
      <c r="O9285" s="211">
        <v>0.64531871228567472</v>
      </c>
      <c r="P9285" s="211">
        <v>6.798894028003101E-2</v>
      </c>
      <c r="Q9285" s="211">
        <v>5.7434614665956937E-2</v>
      </c>
      <c r="R9285" s="211">
        <v>0.37816779141845158</v>
      </c>
      <c r="S9285" s="211">
        <v>0.30990070409202974</v>
      </c>
      <c r="T9285" s="211">
        <v>0.57390346039860507</v>
      </c>
      <c r="U9285" s="211">
        <v>0.41662711106160905</v>
      </c>
      <c r="V9285" s="211">
        <v>0.12646392876388063</v>
      </c>
      <c r="W9285" s="211">
        <v>0.55709229157214846</v>
      </c>
      <c r="X9285" s="211">
        <v>0.34774200676828948</v>
      </c>
      <c r="Y9285" s="211">
        <v>0.68417079130807334</v>
      </c>
      <c r="Z9285" s="211">
        <v>0.14853874239368151</v>
      </c>
      <c r="AA9285" s="212">
        <v>0.1221262178355569</v>
      </c>
    </row>
    <row r="9286" spans="1:27" x14ac:dyDescent="0.35">
      <c r="A9286" s="210" t="s">
        <v>9962</v>
      </c>
      <c r="B9286" s="217">
        <v>157.09109249420257</v>
      </c>
      <c r="C9286" s="211">
        <v>5.5421620337008225E-2</v>
      </c>
      <c r="D9286" s="211">
        <v>0.12650718891984239</v>
      </c>
      <c r="E9286" s="211">
        <v>8.0764987484632275E-2</v>
      </c>
      <c r="F9286" s="211">
        <v>9.0115167602587878E-2</v>
      </c>
      <c r="G9286" s="211">
        <v>0.11966498781032531</v>
      </c>
      <c r="H9286" s="211">
        <v>0.11097911016205669</v>
      </c>
      <c r="I9286" s="211">
        <v>0.4952642045565766</v>
      </c>
      <c r="J9286" s="211">
        <v>0.44019266664902557</v>
      </c>
      <c r="K9286" s="211">
        <v>0.57868962947183422</v>
      </c>
      <c r="L9286" s="211">
        <v>0.27229746136402772</v>
      </c>
      <c r="M9286" s="211">
        <v>8.841048793580672E-2</v>
      </c>
      <c r="N9286" s="211">
        <v>0.42925581859655593</v>
      </c>
      <c r="O9286" s="211">
        <v>0.66788284726636271</v>
      </c>
      <c r="P9286" s="211">
        <v>7.0129469558744773E-2</v>
      </c>
      <c r="Q9286" s="211">
        <v>4.677253609985408E-2</v>
      </c>
      <c r="R9286" s="211">
        <v>0.45958679202652031</v>
      </c>
      <c r="S9286" s="211">
        <v>0.28707289037368522</v>
      </c>
      <c r="T9286" s="211">
        <v>0.52048619531930596</v>
      </c>
      <c r="U9286" s="211">
        <v>0.38937823051503451</v>
      </c>
      <c r="V9286" s="211">
        <v>0.16332350623578201</v>
      </c>
      <c r="W9286" s="211">
        <v>0.556287355191318</v>
      </c>
      <c r="X9286" s="211">
        <v>0.30470062601151776</v>
      </c>
      <c r="Y9286" s="211">
        <v>0.6678422626824263</v>
      </c>
      <c r="Z9286" s="211">
        <v>0.1458302629508712</v>
      </c>
      <c r="AA9286" s="212">
        <v>0.1170558816600111</v>
      </c>
    </row>
    <row r="9287" spans="1:27" x14ac:dyDescent="0.35">
      <c r="A9287" s="210" t="s">
        <v>9963</v>
      </c>
      <c r="B9287" s="217">
        <v>143.78074004738988</v>
      </c>
      <c r="C9287" s="211">
        <v>5.4279011260818438E-2</v>
      </c>
      <c r="D9287" s="211">
        <v>0.11879136882012145</v>
      </c>
      <c r="E9287" s="211">
        <v>7.280747224389951E-2</v>
      </c>
      <c r="F9287" s="211">
        <v>0.11639104397050533</v>
      </c>
      <c r="G9287" s="211">
        <v>0.12675799769593663</v>
      </c>
      <c r="H9287" s="211">
        <v>0.11678724834605893</v>
      </c>
      <c r="I9287" s="211">
        <v>0.46570967847017591</v>
      </c>
      <c r="J9287" s="211">
        <v>0.43576676012626681</v>
      </c>
      <c r="K9287" s="211">
        <v>0.59512442415676647</v>
      </c>
      <c r="L9287" s="211">
        <v>0.27019583624204885</v>
      </c>
      <c r="M9287" s="211">
        <v>8.5576991942050165E-2</v>
      </c>
      <c r="N9287" s="211">
        <v>0.57396534981698744</v>
      </c>
      <c r="O9287" s="211">
        <v>0.69411413048454329</v>
      </c>
      <c r="P9287" s="211">
        <v>6.397930055085968E-2</v>
      </c>
      <c r="Q9287" s="211">
        <v>0.1194924379216166</v>
      </c>
      <c r="R9287" s="211">
        <v>0.37636110699711739</v>
      </c>
      <c r="S9287" s="211">
        <v>0.29165155952394461</v>
      </c>
      <c r="T9287" s="211">
        <v>0.5271003027847212</v>
      </c>
      <c r="U9287" s="211">
        <v>0.53080128884266686</v>
      </c>
      <c r="V9287" s="211">
        <v>9.8359870093783552E-2</v>
      </c>
      <c r="W9287" s="211">
        <v>0.52377303808544018</v>
      </c>
      <c r="X9287" s="211">
        <v>0.22941932100018012</v>
      </c>
      <c r="Y9287" s="211">
        <v>0.63388474915317317</v>
      </c>
      <c r="Z9287" s="211">
        <v>0.14796382334402339</v>
      </c>
      <c r="AA9287" s="212">
        <v>0.11362969223455967</v>
      </c>
    </row>
    <row r="9288" spans="1:27" x14ac:dyDescent="0.35">
      <c r="A9288" s="210" t="s">
        <v>9964</v>
      </c>
      <c r="B9288" s="217">
        <v>137.70850365136391</v>
      </c>
      <c r="C9288" s="211">
        <v>5.8562177687853094E-2</v>
      </c>
      <c r="D9288" s="211">
        <v>0.12329598898345417</v>
      </c>
      <c r="E9288" s="211">
        <v>7.3760581021115545E-2</v>
      </c>
      <c r="F9288" s="211">
        <v>0.10698365851710348</v>
      </c>
      <c r="G9288" s="211">
        <v>0.12514199343367316</v>
      </c>
      <c r="H9288" s="211">
        <v>0.1162165795270205</v>
      </c>
      <c r="I9288" s="211">
        <v>0.49741705110379492</v>
      </c>
      <c r="J9288" s="211">
        <v>0.42951039781292077</v>
      </c>
      <c r="K9288" s="211">
        <v>0.6476033008010722</v>
      </c>
      <c r="L9288" s="211">
        <v>0.27275725096085546</v>
      </c>
      <c r="M9288" s="211">
        <v>0.10128898574057311</v>
      </c>
      <c r="N9288" s="211">
        <v>0.4539567857114003</v>
      </c>
      <c r="O9288" s="211">
        <v>0.67126202277474145</v>
      </c>
      <c r="P9288" s="211">
        <v>7.2453103299734228E-2</v>
      </c>
      <c r="Q9288" s="211">
        <v>0.13214720208674388</v>
      </c>
      <c r="R9288" s="211">
        <v>0.43728662484430109</v>
      </c>
      <c r="S9288" s="211">
        <v>0.3295518364729777</v>
      </c>
      <c r="T9288" s="211">
        <v>0.53252446697365452</v>
      </c>
      <c r="U9288" s="211">
        <v>0.43981363803072859</v>
      </c>
      <c r="V9288" s="211">
        <v>8.1053180976923531E-2</v>
      </c>
      <c r="W9288" s="211">
        <v>0.54966899269130975</v>
      </c>
      <c r="X9288" s="211">
        <v>0.38291153535327216</v>
      </c>
      <c r="Y9288" s="211">
        <v>0.61621614104865841</v>
      </c>
      <c r="Z9288" s="211">
        <v>0.14782313304483502</v>
      </c>
      <c r="AA9288" s="212">
        <v>0.12056309560621251</v>
      </c>
    </row>
    <row r="9289" spans="1:27" x14ac:dyDescent="0.35">
      <c r="A9289" s="210" t="s">
        <v>9965</v>
      </c>
      <c r="B9289" s="217">
        <v>112.39405638853904</v>
      </c>
      <c r="C9289" s="211">
        <v>5.5595152678714108E-2</v>
      </c>
      <c r="D9289" s="211">
        <v>0.11891803711652062</v>
      </c>
      <c r="E9289" s="211">
        <v>7.5288290649125886E-2</v>
      </c>
      <c r="F9289" s="211">
        <v>9.8941092473210673E-2</v>
      </c>
      <c r="G9289" s="211">
        <v>0.11785273664735987</v>
      </c>
      <c r="H9289" s="211">
        <v>0.11818257071457433</v>
      </c>
      <c r="I9289" s="211">
        <v>0.51909166513915117</v>
      </c>
      <c r="J9289" s="211">
        <v>0.46048938246366472</v>
      </c>
      <c r="K9289" s="211">
        <v>0.58715237840402057</v>
      </c>
      <c r="L9289" s="211">
        <v>0.28055286660932555</v>
      </c>
      <c r="M9289" s="211">
        <v>9.7758087783319444E-2</v>
      </c>
      <c r="N9289" s="211">
        <v>0.43751548626547521</v>
      </c>
      <c r="O9289" s="211">
        <v>0.74155408471501527</v>
      </c>
      <c r="P9289" s="211">
        <v>6.8442116103797843E-2</v>
      </c>
      <c r="Q9289" s="211">
        <v>6.2659102107405093E-2</v>
      </c>
      <c r="R9289" s="211">
        <v>0.37265090623600344</v>
      </c>
      <c r="S9289" s="211">
        <v>0.38464718045213581</v>
      </c>
      <c r="T9289" s="211">
        <v>0.47575085951494328</v>
      </c>
      <c r="U9289" s="211">
        <v>0.33550900569894615</v>
      </c>
      <c r="V9289" s="211">
        <v>9.4235045109009194E-2</v>
      </c>
      <c r="W9289" s="211">
        <v>0.50757706322367413</v>
      </c>
      <c r="X9289" s="211">
        <v>0.34768309371941231</v>
      </c>
      <c r="Y9289" s="211">
        <v>0.5595693381311786</v>
      </c>
      <c r="Z9289" s="211">
        <v>0.1494296455545015</v>
      </c>
      <c r="AA9289" s="212">
        <v>0.12304571411843671</v>
      </c>
    </row>
    <row r="9290" spans="1:27" x14ac:dyDescent="0.35">
      <c r="A9290" s="210" t="s">
        <v>9966</v>
      </c>
      <c r="B9290" s="217">
        <v>141.02310104706359</v>
      </c>
      <c r="C9290" s="211">
        <v>6.1597529501594195E-2</v>
      </c>
      <c r="D9290" s="211">
        <v>0.12770015306272389</v>
      </c>
      <c r="E9290" s="211">
        <v>7.5645873553701337E-2</v>
      </c>
      <c r="F9290" s="211">
        <v>0.11829813880310985</v>
      </c>
      <c r="G9290" s="211">
        <v>0.12741425473888271</v>
      </c>
      <c r="H9290" s="211">
        <v>0.10138584653687169</v>
      </c>
      <c r="I9290" s="211">
        <v>0.48873237630255173</v>
      </c>
      <c r="J9290" s="211">
        <v>0.49490960952361002</v>
      </c>
      <c r="K9290" s="211">
        <v>0.61815830080438494</v>
      </c>
      <c r="L9290" s="211">
        <v>0.28082119459860766</v>
      </c>
      <c r="M9290" s="211">
        <v>0.12203589513119206</v>
      </c>
      <c r="N9290" s="211">
        <v>0.33806590820805094</v>
      </c>
      <c r="O9290" s="211">
        <v>0.63469945930687377</v>
      </c>
      <c r="P9290" s="211">
        <v>7.1992116919107008E-2</v>
      </c>
      <c r="Q9290" s="211">
        <v>5.1563734425628463E-2</v>
      </c>
      <c r="R9290" s="211">
        <v>0.45530222316484981</v>
      </c>
      <c r="S9290" s="211">
        <v>0.35190344275130758</v>
      </c>
      <c r="T9290" s="211">
        <v>0.52840842223295903</v>
      </c>
      <c r="U9290" s="211">
        <v>0.38026866182448216</v>
      </c>
      <c r="V9290" s="211">
        <v>0.10872569806563737</v>
      </c>
      <c r="W9290" s="211">
        <v>0.51025899400934527</v>
      </c>
      <c r="X9290" s="211">
        <v>0.40918338532974896</v>
      </c>
      <c r="Y9290" s="211">
        <v>0.64050038657869879</v>
      </c>
      <c r="Z9290" s="211">
        <v>0.14673426082967905</v>
      </c>
      <c r="AA9290" s="212">
        <v>0.12294659613051472</v>
      </c>
    </row>
    <row r="9291" spans="1:27" x14ac:dyDescent="0.35">
      <c r="A9291" s="210" t="s">
        <v>9967</v>
      </c>
      <c r="B9291" s="217">
        <v>136.22419815126466</v>
      </c>
      <c r="C9291" s="211">
        <v>5.9419786426626736E-2</v>
      </c>
      <c r="D9291" s="211">
        <v>0.12625428106524192</v>
      </c>
      <c r="E9291" s="211">
        <v>7.790191827644953E-2</v>
      </c>
      <c r="F9291" s="211">
        <v>9.4273090092967582E-2</v>
      </c>
      <c r="G9291" s="211">
        <v>0.12082114565171434</v>
      </c>
      <c r="H9291" s="211">
        <v>0.10940611466144287</v>
      </c>
      <c r="I9291" s="211">
        <v>0.52349576455118652</v>
      </c>
      <c r="J9291" s="211">
        <v>0.39821975410202726</v>
      </c>
      <c r="K9291" s="211">
        <v>0.52187438185683321</v>
      </c>
      <c r="L9291" s="211">
        <v>0.27026283823113689</v>
      </c>
      <c r="M9291" s="211">
        <v>8.6872509495372979E-2</v>
      </c>
      <c r="N9291" s="211">
        <v>0.41048239844583567</v>
      </c>
      <c r="O9291" s="211">
        <v>0.63805408024142063</v>
      </c>
      <c r="P9291" s="211">
        <v>7.2940609846160742E-2</v>
      </c>
      <c r="Q9291" s="211">
        <v>0.11032990303396027</v>
      </c>
      <c r="R9291" s="211">
        <v>0.3889006245596221</v>
      </c>
      <c r="S9291" s="211">
        <v>0.38882922923863733</v>
      </c>
      <c r="T9291" s="211">
        <v>0.5800895697209596</v>
      </c>
      <c r="U9291" s="211">
        <v>0.43201321041645213</v>
      </c>
      <c r="V9291" s="211">
        <v>9.5300256555390428E-2</v>
      </c>
      <c r="W9291" s="211">
        <v>0.55327662480548878</v>
      </c>
      <c r="X9291" s="211">
        <v>0.31959722331427509</v>
      </c>
      <c r="Y9291" s="211">
        <v>0.67782515284980482</v>
      </c>
      <c r="Z9291" s="211">
        <v>0.13839922887461231</v>
      </c>
      <c r="AA9291" s="212">
        <v>0.11832773361699707</v>
      </c>
    </row>
    <row r="9292" spans="1:27" x14ac:dyDescent="0.35">
      <c r="A9292" s="210" t="s">
        <v>9968</v>
      </c>
      <c r="B9292" s="217">
        <v>136.73192577619531</v>
      </c>
      <c r="C9292" s="211">
        <v>8.3930684295571101E-2</v>
      </c>
      <c r="D9292" s="211">
        <v>0.12920653784522437</v>
      </c>
      <c r="E9292" s="211">
        <v>7.3961650744455668E-2</v>
      </c>
      <c r="F9292" s="211">
        <v>9.4136379959737615E-2</v>
      </c>
      <c r="G9292" s="211">
        <v>0.11702211282851732</v>
      </c>
      <c r="H9292" s="211">
        <v>0.12440751431244831</v>
      </c>
      <c r="I9292" s="211">
        <v>0.44925358397156739</v>
      </c>
      <c r="J9292" s="211">
        <v>0.47771677076155866</v>
      </c>
      <c r="K9292" s="211">
        <v>0.61884224556269796</v>
      </c>
      <c r="L9292" s="211">
        <v>0.27594177558132887</v>
      </c>
      <c r="M9292" s="211">
        <v>8.0619186768857348E-2</v>
      </c>
      <c r="N9292" s="211">
        <v>0.39254194097240269</v>
      </c>
      <c r="O9292" s="211">
        <v>0.55501560994939148</v>
      </c>
      <c r="P9292" s="211">
        <v>6.4189811550788817E-2</v>
      </c>
      <c r="Q9292" s="211">
        <v>8.7790565407036197E-2</v>
      </c>
      <c r="R9292" s="211">
        <v>0.42014244130016437</v>
      </c>
      <c r="S9292" s="211">
        <v>0.30810271724601235</v>
      </c>
      <c r="T9292" s="211">
        <v>0.63800243745309615</v>
      </c>
      <c r="U9292" s="211">
        <v>0.52464728750377376</v>
      </c>
      <c r="V9292" s="211">
        <v>9.6230442413153303E-2</v>
      </c>
      <c r="W9292" s="211">
        <v>0.52508052841137332</v>
      </c>
      <c r="X9292" s="211">
        <v>0.41197148370209336</v>
      </c>
      <c r="Y9292" s="211">
        <v>0.6891228555617267</v>
      </c>
      <c r="Z9292" s="211">
        <v>0.1499047906885406</v>
      </c>
      <c r="AA9292" s="212">
        <v>0.11702818379758426</v>
      </c>
    </row>
    <row r="9293" spans="1:27" x14ac:dyDescent="0.35">
      <c r="A9293" s="210" t="s">
        <v>9969</v>
      </c>
      <c r="B9293" s="217">
        <v>121.94630720022779</v>
      </c>
      <c r="C9293" s="211">
        <v>7.1198760728367838E-2</v>
      </c>
      <c r="D9293" s="211">
        <v>0.12638940507898788</v>
      </c>
      <c r="E9293" s="211">
        <v>6.8323535743063352E-2</v>
      </c>
      <c r="F9293" s="211">
        <v>8.0115082076726657E-2</v>
      </c>
      <c r="G9293" s="211">
        <v>0.11873735684362963</v>
      </c>
      <c r="H9293" s="211">
        <v>0.12576256073648176</v>
      </c>
      <c r="I9293" s="211">
        <v>0.52978173467264411</v>
      </c>
      <c r="J9293" s="211">
        <v>0.48975809327916586</v>
      </c>
      <c r="K9293" s="211">
        <v>0.53662528775639562</v>
      </c>
      <c r="L9293" s="211">
        <v>0.27019229377444381</v>
      </c>
      <c r="M9293" s="211">
        <v>9.8188030998899625E-2</v>
      </c>
      <c r="N9293" s="211">
        <v>0.41566700553999936</v>
      </c>
      <c r="O9293" s="211">
        <v>0.73726915364206225</v>
      </c>
      <c r="P9293" s="211">
        <v>6.9774758266299183E-2</v>
      </c>
      <c r="Q9293" s="211">
        <v>8.1214403126252097E-2</v>
      </c>
      <c r="R9293" s="211">
        <v>0.43409774457923972</v>
      </c>
      <c r="S9293" s="211">
        <v>0.40575944961043336</v>
      </c>
      <c r="T9293" s="211">
        <v>0.509057350595157</v>
      </c>
      <c r="U9293" s="211">
        <v>0.39645380571163114</v>
      </c>
      <c r="V9293" s="211">
        <v>7.8024848410983116E-2</v>
      </c>
      <c r="W9293" s="211">
        <v>0.6207942520036448</v>
      </c>
      <c r="X9293" s="211">
        <v>0.39113950762442534</v>
      </c>
      <c r="Y9293" s="211">
        <v>0.74534047328286157</v>
      </c>
      <c r="Z9293" s="211">
        <v>0.14488311473725465</v>
      </c>
      <c r="AA9293" s="212">
        <v>0.12325923066650923</v>
      </c>
    </row>
    <row r="9294" spans="1:27" x14ac:dyDescent="0.35">
      <c r="A9294" s="210" t="s">
        <v>9970</v>
      </c>
      <c r="B9294" s="217">
        <v>133.1987565689461</v>
      </c>
      <c r="C9294" s="211">
        <v>6.0706838310601363E-2</v>
      </c>
      <c r="D9294" s="211">
        <v>0.12014283779306605</v>
      </c>
      <c r="E9294" s="211">
        <v>7.4108818652479286E-2</v>
      </c>
      <c r="F9294" s="211">
        <v>0.1000374462491775</v>
      </c>
      <c r="G9294" s="211">
        <v>0.1203441629142758</v>
      </c>
      <c r="H9294" s="211">
        <v>0.10880521583114916</v>
      </c>
      <c r="I9294" s="211">
        <v>0.50603974697656695</v>
      </c>
      <c r="J9294" s="211">
        <v>0.40628118785430628</v>
      </c>
      <c r="K9294" s="211">
        <v>0.62208098965466962</v>
      </c>
      <c r="L9294" s="211">
        <v>0.26916911637330709</v>
      </c>
      <c r="M9294" s="211">
        <v>9.2473471452044542E-2</v>
      </c>
      <c r="N9294" s="211">
        <v>0.48223224165696316</v>
      </c>
      <c r="O9294" s="211">
        <v>0.73013885583119498</v>
      </c>
      <c r="P9294" s="211">
        <v>6.9633547379655908E-2</v>
      </c>
      <c r="Q9294" s="211">
        <v>4.6568503437737448E-2</v>
      </c>
      <c r="R9294" s="211">
        <v>0.42300248945339558</v>
      </c>
      <c r="S9294" s="211">
        <v>0.34480139088092082</v>
      </c>
      <c r="T9294" s="211">
        <v>0.54394760696201516</v>
      </c>
      <c r="U9294" s="211">
        <v>0.39516589976294614</v>
      </c>
      <c r="V9294" s="211">
        <v>7.1841899692183492E-2</v>
      </c>
      <c r="W9294" s="211">
        <v>0.597840689192915</v>
      </c>
      <c r="X9294" s="211">
        <v>0.29472125497022378</v>
      </c>
      <c r="Y9294" s="211">
        <v>0.7217892587562984</v>
      </c>
      <c r="Z9294" s="211">
        <v>0.14957243726789432</v>
      </c>
      <c r="AA9294" s="212">
        <v>0.11467607006828107</v>
      </c>
    </row>
    <row r="9295" spans="1:27" x14ac:dyDescent="0.35">
      <c r="A9295" s="210" t="s">
        <v>9971</v>
      </c>
      <c r="B9295" s="217">
        <v>129.09887679373679</v>
      </c>
      <c r="C9295" s="211">
        <v>5.8549684548539843E-2</v>
      </c>
      <c r="D9295" s="211">
        <v>0.12472058348772794</v>
      </c>
      <c r="E9295" s="211">
        <v>7.4919163387961271E-2</v>
      </c>
      <c r="F9295" s="211">
        <v>0.10468291934549748</v>
      </c>
      <c r="G9295" s="211">
        <v>0.12465160748280085</v>
      </c>
      <c r="H9295" s="211">
        <v>0.11725311725089295</v>
      </c>
      <c r="I9295" s="211">
        <v>0.41714716550746689</v>
      </c>
      <c r="J9295" s="211">
        <v>0.43049651796506883</v>
      </c>
      <c r="K9295" s="211">
        <v>0.57088534160926874</v>
      </c>
      <c r="L9295" s="211">
        <v>0.28142436156743544</v>
      </c>
      <c r="M9295" s="211">
        <v>0.11194988189980543</v>
      </c>
      <c r="N9295" s="211">
        <v>0.45786652664682814</v>
      </c>
      <c r="O9295" s="211">
        <v>0.58978018959061751</v>
      </c>
      <c r="P9295" s="211">
        <v>6.2299676085373568E-2</v>
      </c>
      <c r="Q9295" s="211">
        <v>9.8224567617985703E-2</v>
      </c>
      <c r="R9295" s="211">
        <v>0.44932234497697421</v>
      </c>
      <c r="S9295" s="211">
        <v>0.30487837105713722</v>
      </c>
      <c r="T9295" s="211">
        <v>0.48396456384215186</v>
      </c>
      <c r="U9295" s="211">
        <v>0.38546269961838459</v>
      </c>
      <c r="V9295" s="211">
        <v>0.1021330134003369</v>
      </c>
      <c r="W9295" s="211">
        <v>0.55669653348107462</v>
      </c>
      <c r="X9295" s="211">
        <v>0.30663989333399183</v>
      </c>
      <c r="Y9295" s="211">
        <v>0.70690842558568623</v>
      </c>
      <c r="Z9295" s="211">
        <v>0.14857549234601078</v>
      </c>
      <c r="AA9295" s="212">
        <v>0.11918701020186032</v>
      </c>
    </row>
    <row r="9296" spans="1:27" x14ac:dyDescent="0.35">
      <c r="A9296" s="210" t="s">
        <v>9972</v>
      </c>
      <c r="B9296" s="217">
        <v>110.81515133331497</v>
      </c>
      <c r="C9296" s="211">
        <v>7.3131435648617474E-2</v>
      </c>
      <c r="D9296" s="211">
        <v>0.13194839388954999</v>
      </c>
      <c r="E9296" s="211">
        <v>7.3564486210278876E-2</v>
      </c>
      <c r="F9296" s="211">
        <v>0.12124243546344909</v>
      </c>
      <c r="G9296" s="211">
        <v>0.1184074180334351</v>
      </c>
      <c r="H9296" s="211">
        <v>0.11143151147346676</v>
      </c>
      <c r="I9296" s="211">
        <v>0.49995664272970669</v>
      </c>
      <c r="J9296" s="211">
        <v>0.45395826106776488</v>
      </c>
      <c r="K9296" s="211">
        <v>0.55247920328214306</v>
      </c>
      <c r="L9296" s="211">
        <v>0.27546984625744525</v>
      </c>
      <c r="M9296" s="211">
        <v>0.10108482321558365</v>
      </c>
      <c r="N9296" s="211">
        <v>0.53863121604592601</v>
      </c>
      <c r="O9296" s="211">
        <v>0.65367720539929053</v>
      </c>
      <c r="P9296" s="211">
        <v>6.8813785585111836E-2</v>
      </c>
      <c r="Q9296" s="211">
        <v>0.16154611925456958</v>
      </c>
      <c r="R9296" s="211">
        <v>0.39566660503611306</v>
      </c>
      <c r="S9296" s="211">
        <v>0.28957140279193255</v>
      </c>
      <c r="T9296" s="211">
        <v>0.49496485389433448</v>
      </c>
      <c r="U9296" s="211">
        <v>0.31625525638510316</v>
      </c>
      <c r="V9296" s="211">
        <v>5.504582861354318E-2</v>
      </c>
      <c r="W9296" s="211">
        <v>0.49690152179444791</v>
      </c>
      <c r="X9296" s="211">
        <v>0.31424475588134387</v>
      </c>
      <c r="Y9296" s="211">
        <v>0.55607673689260861</v>
      </c>
      <c r="Z9296" s="211">
        <v>0.14504840080139575</v>
      </c>
      <c r="AA9296" s="212">
        <v>0.11990781815024984</v>
      </c>
    </row>
    <row r="9297" spans="1:27" x14ac:dyDescent="0.35">
      <c r="A9297" s="210" t="s">
        <v>9973</v>
      </c>
      <c r="B9297" s="217">
        <v>121.76210171408249</v>
      </c>
      <c r="C9297" s="211">
        <v>5.9467122452056563E-2</v>
      </c>
      <c r="D9297" s="211">
        <v>0.12415959911377135</v>
      </c>
      <c r="E9297" s="211">
        <v>7.4145498334359544E-2</v>
      </c>
      <c r="F9297" s="211">
        <v>8.9637280697440022E-2</v>
      </c>
      <c r="G9297" s="211">
        <v>0.11698105370116417</v>
      </c>
      <c r="H9297" s="211">
        <v>0.11237974778478384</v>
      </c>
      <c r="I9297" s="211">
        <v>0.49424240678050257</v>
      </c>
      <c r="J9297" s="211">
        <v>0.42988538065151727</v>
      </c>
      <c r="K9297" s="211">
        <v>0.58370630714843008</v>
      </c>
      <c r="L9297" s="211">
        <v>0.28332646345167228</v>
      </c>
      <c r="M9297" s="211">
        <v>7.6479976418477688E-2</v>
      </c>
      <c r="N9297" s="211">
        <v>0.54589955166900106</v>
      </c>
      <c r="O9297" s="211">
        <v>0.70612230691929767</v>
      </c>
      <c r="P9297" s="211">
        <v>6.7253236664889582E-2</v>
      </c>
      <c r="Q9297" s="211">
        <v>5.2938777816430235E-2</v>
      </c>
      <c r="R9297" s="211">
        <v>0.364484538845119</v>
      </c>
      <c r="S9297" s="211">
        <v>0.27586960536874838</v>
      </c>
      <c r="T9297" s="211">
        <v>0.61500454553075445</v>
      </c>
      <c r="U9297" s="211">
        <v>0.4763214022895168</v>
      </c>
      <c r="V9297" s="211">
        <v>6.9685653063941311E-2</v>
      </c>
      <c r="W9297" s="211">
        <v>0.5635054289227448</v>
      </c>
      <c r="X9297" s="211">
        <v>0.33910214119645321</v>
      </c>
      <c r="Y9297" s="211">
        <v>0.76056722543826516</v>
      </c>
      <c r="Z9297" s="211">
        <v>0.14610391009797496</v>
      </c>
      <c r="AA9297" s="212">
        <v>0.12428259338777851</v>
      </c>
    </row>
    <row r="9298" spans="1:27" x14ac:dyDescent="0.35">
      <c r="A9298" s="210" t="s">
        <v>9974</v>
      </c>
      <c r="B9298" s="217">
        <v>175.12150095264323</v>
      </c>
      <c r="C9298" s="211">
        <v>6.0229499071102914E-2</v>
      </c>
      <c r="D9298" s="211">
        <v>0.12052339945215197</v>
      </c>
      <c r="E9298" s="211">
        <v>8.2682184466253653E-2</v>
      </c>
      <c r="F9298" s="211">
        <v>8.5536440516007381E-2</v>
      </c>
      <c r="G9298" s="211">
        <v>0.12309178533922001</v>
      </c>
      <c r="H9298" s="211">
        <v>0.11976463510750265</v>
      </c>
      <c r="I9298" s="211">
        <v>0.5119617351784177</v>
      </c>
      <c r="J9298" s="211">
        <v>0.4079067905142657</v>
      </c>
      <c r="K9298" s="211">
        <v>0.53781448359241146</v>
      </c>
      <c r="L9298" s="211">
        <v>0.27402496420625488</v>
      </c>
      <c r="M9298" s="211">
        <v>0.11020427825270762</v>
      </c>
      <c r="N9298" s="211">
        <v>0.43788440449883093</v>
      </c>
      <c r="O9298" s="211">
        <v>0.56319524679842314</v>
      </c>
      <c r="P9298" s="211">
        <v>7.1586027186617676E-2</v>
      </c>
      <c r="Q9298" s="211">
        <v>4.9532046048716631E-2</v>
      </c>
      <c r="R9298" s="211">
        <v>0.40709894164343935</v>
      </c>
      <c r="S9298" s="211">
        <v>0.31642837931011769</v>
      </c>
      <c r="T9298" s="211">
        <v>0.49473267307113877</v>
      </c>
      <c r="U9298" s="211">
        <v>0.45778312277814692</v>
      </c>
      <c r="V9298" s="211">
        <v>0.15376360578110382</v>
      </c>
      <c r="W9298" s="211">
        <v>0.50723632406747676</v>
      </c>
      <c r="X9298" s="211">
        <v>0.32849686893239127</v>
      </c>
      <c r="Y9298" s="211">
        <v>0.70468643460012825</v>
      </c>
      <c r="Z9298" s="211">
        <v>0.14714065556053796</v>
      </c>
      <c r="AA9298" s="212">
        <v>0.11752780063089564</v>
      </c>
    </row>
    <row r="9299" spans="1:27" x14ac:dyDescent="0.35">
      <c r="A9299" s="210" t="s">
        <v>9975</v>
      </c>
      <c r="B9299" s="217">
        <v>135.24130880966914</v>
      </c>
      <c r="C9299" s="211">
        <v>6.3886239950208645E-2</v>
      </c>
      <c r="D9299" s="211">
        <v>0.12266842374217279</v>
      </c>
      <c r="E9299" s="211">
        <v>8.3829195717098029E-2</v>
      </c>
      <c r="F9299" s="211">
        <v>8.5832097010506217E-2</v>
      </c>
      <c r="G9299" s="211">
        <v>0.12356626772443711</v>
      </c>
      <c r="H9299" s="211">
        <v>0.12316006289119437</v>
      </c>
      <c r="I9299" s="211">
        <v>0.46138553034912888</v>
      </c>
      <c r="J9299" s="211">
        <v>0.47438547008669829</v>
      </c>
      <c r="K9299" s="211">
        <v>0.64538063708842741</v>
      </c>
      <c r="L9299" s="211">
        <v>0.27324430386397697</v>
      </c>
      <c r="M9299" s="211">
        <v>8.2831426002103775E-2</v>
      </c>
      <c r="N9299" s="211">
        <v>0.43036638448824016</v>
      </c>
      <c r="O9299" s="211">
        <v>0.63043957230547254</v>
      </c>
      <c r="P9299" s="211">
        <v>7.0540243873146724E-2</v>
      </c>
      <c r="Q9299" s="211">
        <v>0.11767605081694882</v>
      </c>
      <c r="R9299" s="211">
        <v>0.42117830898452424</v>
      </c>
      <c r="S9299" s="211">
        <v>0.41209161156955587</v>
      </c>
      <c r="T9299" s="211">
        <v>0.49229547544243402</v>
      </c>
      <c r="U9299" s="211">
        <v>0.45788103945647601</v>
      </c>
      <c r="V9299" s="211">
        <v>7.0455269725997166E-2</v>
      </c>
      <c r="W9299" s="211">
        <v>0.65028994183320454</v>
      </c>
      <c r="X9299" s="211">
        <v>0.28352858721842567</v>
      </c>
      <c r="Y9299" s="211">
        <v>0.79243819078870381</v>
      </c>
      <c r="Z9299" s="211">
        <v>0.14450372372418371</v>
      </c>
      <c r="AA9299" s="212">
        <v>0.11960260238501623</v>
      </c>
    </row>
    <row r="9300" spans="1:27" x14ac:dyDescent="0.35">
      <c r="A9300" s="210" t="s">
        <v>9976</v>
      </c>
      <c r="B9300" s="217">
        <v>144.25772808966641</v>
      </c>
      <c r="C9300" s="211">
        <v>5.8368650035357135E-2</v>
      </c>
      <c r="D9300" s="211">
        <v>0.12607145022386346</v>
      </c>
      <c r="E9300" s="211">
        <v>7.3699687908337724E-2</v>
      </c>
      <c r="F9300" s="211">
        <v>9.0836298353193928E-2</v>
      </c>
      <c r="G9300" s="211">
        <v>0.11779790463741314</v>
      </c>
      <c r="H9300" s="211">
        <v>0.10756628429516056</v>
      </c>
      <c r="I9300" s="211">
        <v>0.46543004546203359</v>
      </c>
      <c r="J9300" s="211">
        <v>0.4807655471889597</v>
      </c>
      <c r="K9300" s="211">
        <v>0.64894130632607427</v>
      </c>
      <c r="L9300" s="211">
        <v>0.27556551339755669</v>
      </c>
      <c r="M9300" s="211">
        <v>9.7152322072064284E-2</v>
      </c>
      <c r="N9300" s="211">
        <v>0.3722351059960114</v>
      </c>
      <c r="O9300" s="211">
        <v>0.70648406093692451</v>
      </c>
      <c r="P9300" s="211">
        <v>7.3459124129056738E-2</v>
      </c>
      <c r="Q9300" s="211">
        <v>9.7151381439901568E-2</v>
      </c>
      <c r="R9300" s="211">
        <v>0.4466686424373506</v>
      </c>
      <c r="S9300" s="211">
        <v>0.37941770675991726</v>
      </c>
      <c r="T9300" s="211">
        <v>0.56921700997112978</v>
      </c>
      <c r="U9300" s="211">
        <v>0.39955146169870581</v>
      </c>
      <c r="V9300" s="211">
        <v>0.1085455079738923</v>
      </c>
      <c r="W9300" s="211">
        <v>0.57883537754750525</v>
      </c>
      <c r="X9300" s="211">
        <v>0.31906354354129507</v>
      </c>
      <c r="Y9300" s="211">
        <v>0.69578160158412472</v>
      </c>
      <c r="Z9300" s="211">
        <v>0.14680089608958394</v>
      </c>
      <c r="AA9300" s="212">
        <v>0.12396664671815856</v>
      </c>
    </row>
    <row r="9301" spans="1:27" x14ac:dyDescent="0.35">
      <c r="A9301" s="210" t="s">
        <v>9977</v>
      </c>
      <c r="B9301" s="217">
        <v>157.84533313786673</v>
      </c>
      <c r="C9301" s="211">
        <v>5.6588328940696722E-2</v>
      </c>
      <c r="D9301" s="211">
        <v>0.12579919029264353</v>
      </c>
      <c r="E9301" s="211">
        <v>8.2994532400368679E-2</v>
      </c>
      <c r="F9301" s="211">
        <v>0.11687880843441742</v>
      </c>
      <c r="G9301" s="211">
        <v>0.1205127853651706</v>
      </c>
      <c r="H9301" s="211">
        <v>0.12319690544469726</v>
      </c>
      <c r="I9301" s="211">
        <v>0.47818688606450294</v>
      </c>
      <c r="J9301" s="211">
        <v>0.47128657999499379</v>
      </c>
      <c r="K9301" s="211">
        <v>0.63323389029566979</v>
      </c>
      <c r="L9301" s="211">
        <v>0.27167973354682856</v>
      </c>
      <c r="M9301" s="211">
        <v>0.10871207583518591</v>
      </c>
      <c r="N9301" s="211">
        <v>0.47353154138087822</v>
      </c>
      <c r="O9301" s="211">
        <v>0.75924794146093555</v>
      </c>
      <c r="P9301" s="211">
        <v>7.3529174184997825E-2</v>
      </c>
      <c r="Q9301" s="211">
        <v>8.2509539972604476E-2</v>
      </c>
      <c r="R9301" s="211">
        <v>0.41853145549585685</v>
      </c>
      <c r="S9301" s="211">
        <v>0.3470968083677306</v>
      </c>
      <c r="T9301" s="211">
        <v>0.57477803901839408</v>
      </c>
      <c r="U9301" s="211">
        <v>0.33375881481226599</v>
      </c>
      <c r="V9301" s="211">
        <v>0.13323290158077694</v>
      </c>
      <c r="W9301" s="211">
        <v>0.55225031284198656</v>
      </c>
      <c r="X9301" s="211">
        <v>0.23570211009001135</v>
      </c>
      <c r="Y9301" s="211">
        <v>0.54337419753163874</v>
      </c>
      <c r="Z9301" s="211">
        <v>0.14842692704978599</v>
      </c>
      <c r="AA9301" s="212">
        <v>0.11813684721229913</v>
      </c>
    </row>
    <row r="9302" spans="1:27" x14ac:dyDescent="0.35">
      <c r="A9302" s="210" t="s">
        <v>9978</v>
      </c>
      <c r="B9302" s="217">
        <v>177.9609760461654</v>
      </c>
      <c r="C9302" s="211">
        <v>5.2368585696482541E-2</v>
      </c>
      <c r="D9302" s="211">
        <v>0.12193677937092094</v>
      </c>
      <c r="E9302" s="211">
        <v>8.4007936700254277E-2</v>
      </c>
      <c r="F9302" s="211">
        <v>9.4457508752089789E-2</v>
      </c>
      <c r="G9302" s="211">
        <v>0.12229954764516665</v>
      </c>
      <c r="H9302" s="211">
        <v>0.11878984885858256</v>
      </c>
      <c r="I9302" s="211">
        <v>0.44247560558643406</v>
      </c>
      <c r="J9302" s="211">
        <v>0.42883935673179296</v>
      </c>
      <c r="K9302" s="211">
        <v>0.62071171642252043</v>
      </c>
      <c r="L9302" s="211">
        <v>0.27248787911628497</v>
      </c>
      <c r="M9302" s="211">
        <v>0.1047614990566095</v>
      </c>
      <c r="N9302" s="211">
        <v>0.47442232770057968</v>
      </c>
      <c r="O9302" s="211">
        <v>0.75953034982606471</v>
      </c>
      <c r="P9302" s="211">
        <v>7.353927098836617E-2</v>
      </c>
      <c r="Q9302" s="211">
        <v>9.8710196238976269E-2</v>
      </c>
      <c r="R9302" s="211">
        <v>0.38238656259124021</v>
      </c>
      <c r="S9302" s="211">
        <v>0.30405475582968122</v>
      </c>
      <c r="T9302" s="211">
        <v>0.54100259293650543</v>
      </c>
      <c r="U9302" s="211">
        <v>0.42308709426395164</v>
      </c>
      <c r="V9302" s="211">
        <v>0.18104149698889521</v>
      </c>
      <c r="W9302" s="211">
        <v>0.52875091188107071</v>
      </c>
      <c r="X9302" s="211">
        <v>0.36745925826411768</v>
      </c>
      <c r="Y9302" s="211">
        <v>0.52556747385007252</v>
      </c>
      <c r="Z9302" s="211">
        <v>0.14712339762288484</v>
      </c>
      <c r="AA9302" s="212">
        <v>0.12012136843864872</v>
      </c>
    </row>
    <row r="9303" spans="1:27" x14ac:dyDescent="0.35">
      <c r="A9303" s="210" t="s">
        <v>9979</v>
      </c>
      <c r="B9303" s="217">
        <v>123.83675437817077</v>
      </c>
      <c r="C9303" s="211">
        <v>5.1709855699818806E-2</v>
      </c>
      <c r="D9303" s="211">
        <v>0.12201046049188187</v>
      </c>
      <c r="E9303" s="211">
        <v>7.1082043129840622E-2</v>
      </c>
      <c r="F9303" s="211">
        <v>0.1063386428633621</v>
      </c>
      <c r="G9303" s="211">
        <v>0.124741136608734</v>
      </c>
      <c r="H9303" s="211">
        <v>0.11272061652736473</v>
      </c>
      <c r="I9303" s="211">
        <v>0.46537047443889767</v>
      </c>
      <c r="J9303" s="211">
        <v>0.46452479972887001</v>
      </c>
      <c r="K9303" s="211">
        <v>0.63073859434220636</v>
      </c>
      <c r="L9303" s="211">
        <v>0.27759688380001024</v>
      </c>
      <c r="M9303" s="211">
        <v>9.3231248458119892E-2</v>
      </c>
      <c r="N9303" s="211">
        <v>0.55981776040115527</v>
      </c>
      <c r="O9303" s="211">
        <v>0.55621253171239926</v>
      </c>
      <c r="P9303" s="211">
        <v>6.3217330749094053E-2</v>
      </c>
      <c r="Q9303" s="211">
        <v>8.8483751331870447E-2</v>
      </c>
      <c r="R9303" s="211">
        <v>0.3676813162580379</v>
      </c>
      <c r="S9303" s="211">
        <v>0.32093855601322563</v>
      </c>
      <c r="T9303" s="211">
        <v>0.52748332799331921</v>
      </c>
      <c r="U9303" s="211">
        <v>0.41523762547245824</v>
      </c>
      <c r="V9303" s="211">
        <v>8.2702709103914224E-2</v>
      </c>
      <c r="W9303" s="211">
        <v>0.51809022447591691</v>
      </c>
      <c r="X9303" s="211">
        <v>0.3231561369048761</v>
      </c>
      <c r="Y9303" s="211">
        <v>0.64431571631362616</v>
      </c>
      <c r="Z9303" s="211">
        <v>0.14705878318933532</v>
      </c>
      <c r="AA9303" s="212">
        <v>0.11477708090043226</v>
      </c>
    </row>
    <row r="9304" spans="1:27" x14ac:dyDescent="0.35">
      <c r="A9304" s="210" t="s">
        <v>9980</v>
      </c>
      <c r="B9304" s="217">
        <v>112.70715439239461</v>
      </c>
      <c r="C9304" s="211">
        <v>7.3659574000643047E-2</v>
      </c>
      <c r="D9304" s="211">
        <v>0.12494250613818081</v>
      </c>
      <c r="E9304" s="211">
        <v>6.6944688296544416E-2</v>
      </c>
      <c r="F9304" s="211">
        <v>0.10108208650792981</v>
      </c>
      <c r="G9304" s="211">
        <v>0.12165202546472616</v>
      </c>
      <c r="H9304" s="211">
        <v>0.10907401961188229</v>
      </c>
      <c r="I9304" s="211">
        <v>0.52158634447623031</v>
      </c>
      <c r="J9304" s="211">
        <v>0.43383425460147734</v>
      </c>
      <c r="K9304" s="211">
        <v>0.63384816007644229</v>
      </c>
      <c r="L9304" s="211">
        <v>0.26703338763574841</v>
      </c>
      <c r="M9304" s="211">
        <v>9.1827601497095956E-2</v>
      </c>
      <c r="N9304" s="211">
        <v>0.49787595823229169</v>
      </c>
      <c r="O9304" s="211">
        <v>0.55147792962018127</v>
      </c>
      <c r="P9304" s="211">
        <v>6.7496433490689817E-2</v>
      </c>
      <c r="Q9304" s="211">
        <v>0.14259208526623843</v>
      </c>
      <c r="R9304" s="211">
        <v>0.36667317296184848</v>
      </c>
      <c r="S9304" s="211">
        <v>0.30900588729892864</v>
      </c>
      <c r="T9304" s="211">
        <v>0.48543457121122308</v>
      </c>
      <c r="U9304" s="211">
        <v>0.50466981124510246</v>
      </c>
      <c r="V9304" s="211">
        <v>5.6406704732172352E-2</v>
      </c>
      <c r="W9304" s="211">
        <v>0.4972248776893442</v>
      </c>
      <c r="X9304" s="211">
        <v>0.32637406013446058</v>
      </c>
      <c r="Y9304" s="211">
        <v>0.55940073293872905</v>
      </c>
      <c r="Z9304" s="211">
        <v>0.14932394345387809</v>
      </c>
      <c r="AA9304" s="212">
        <v>0.11900490690680925</v>
      </c>
    </row>
    <row r="9305" spans="1:27" x14ac:dyDescent="0.35">
      <c r="A9305" s="210" t="s">
        <v>9981</v>
      </c>
      <c r="B9305" s="217">
        <v>131.2298923366736</v>
      </c>
      <c r="C9305" s="211">
        <v>6.1763683669728994E-2</v>
      </c>
      <c r="D9305" s="211">
        <v>0.11659349335151749</v>
      </c>
      <c r="E9305" s="211">
        <v>8.2676512322576737E-2</v>
      </c>
      <c r="F9305" s="211">
        <v>8.7815095950729366E-2</v>
      </c>
      <c r="G9305" s="211">
        <v>0.11654253700470815</v>
      </c>
      <c r="H9305" s="211">
        <v>0.10800788419884411</v>
      </c>
      <c r="I9305" s="211">
        <v>0.42780034279372814</v>
      </c>
      <c r="J9305" s="211">
        <v>0.41719987061467101</v>
      </c>
      <c r="K9305" s="211">
        <v>0.61046411571138326</v>
      </c>
      <c r="L9305" s="211">
        <v>0.27259416801563813</v>
      </c>
      <c r="M9305" s="211">
        <v>9.8853596795707016E-2</v>
      </c>
      <c r="N9305" s="211">
        <v>0.4219621028918904</v>
      </c>
      <c r="O9305" s="211">
        <v>0.78403282931621954</v>
      </c>
      <c r="P9305" s="211">
        <v>6.794378142258431E-2</v>
      </c>
      <c r="Q9305" s="211">
        <v>9.7201824486229535E-2</v>
      </c>
      <c r="R9305" s="211">
        <v>0.44017276497128982</v>
      </c>
      <c r="S9305" s="211">
        <v>0.27041587162200198</v>
      </c>
      <c r="T9305" s="211">
        <v>0.52565452460024642</v>
      </c>
      <c r="U9305" s="211">
        <v>0.48207111232151928</v>
      </c>
      <c r="V9305" s="211">
        <v>7.5337949569166965E-2</v>
      </c>
      <c r="W9305" s="211">
        <v>0.54009378270177621</v>
      </c>
      <c r="X9305" s="211">
        <v>0.34552106725148096</v>
      </c>
      <c r="Y9305" s="211">
        <v>0.73802499484029049</v>
      </c>
      <c r="Z9305" s="211">
        <v>0.14995609336847834</v>
      </c>
      <c r="AA9305" s="212">
        <v>0.12538673612332649</v>
      </c>
    </row>
    <row r="9306" spans="1:27" x14ac:dyDescent="0.35">
      <c r="A9306" s="210" t="s">
        <v>9982</v>
      </c>
      <c r="B9306" s="217">
        <v>172.88677401349946</v>
      </c>
      <c r="C9306" s="211">
        <v>6.0270455715948468E-2</v>
      </c>
      <c r="D9306" s="211">
        <v>0.13173102301574063</v>
      </c>
      <c r="E9306" s="211">
        <v>8.0290796690673349E-2</v>
      </c>
      <c r="F9306" s="211">
        <v>8.6939451646125654E-2</v>
      </c>
      <c r="G9306" s="211">
        <v>0.11864765313635571</v>
      </c>
      <c r="H9306" s="211">
        <v>0.11744121806019822</v>
      </c>
      <c r="I9306" s="211">
        <v>0.50820769779170605</v>
      </c>
      <c r="J9306" s="211">
        <v>0.47207491294175274</v>
      </c>
      <c r="K9306" s="211">
        <v>0.61307751888802309</v>
      </c>
      <c r="L9306" s="211">
        <v>0.26935102102966568</v>
      </c>
      <c r="M9306" s="211">
        <v>0.11604489437836848</v>
      </c>
      <c r="N9306" s="211">
        <v>0.38048910194127933</v>
      </c>
      <c r="O9306" s="211">
        <v>0.64805254945023139</v>
      </c>
      <c r="P9306" s="211">
        <v>7.0675074362478954E-2</v>
      </c>
      <c r="Q9306" s="211">
        <v>0.14775495196419311</v>
      </c>
      <c r="R9306" s="211">
        <v>0.46460503405964126</v>
      </c>
      <c r="S9306" s="211">
        <v>0.42155868944373009</v>
      </c>
      <c r="T9306" s="211">
        <v>0.59722944888554852</v>
      </c>
      <c r="U9306" s="211">
        <v>0.5264646318446613</v>
      </c>
      <c r="V9306" s="211">
        <v>0.12557964927739312</v>
      </c>
      <c r="W9306" s="211">
        <v>0.6043081171404483</v>
      </c>
      <c r="X9306" s="211">
        <v>0.25602332845466491</v>
      </c>
      <c r="Y9306" s="211">
        <v>0.61359276961497966</v>
      </c>
      <c r="Z9306" s="211">
        <v>0.13833185307759141</v>
      </c>
      <c r="AA9306" s="212">
        <v>0.12372093346083396</v>
      </c>
    </row>
    <row r="9307" spans="1:27" x14ac:dyDescent="0.35">
      <c r="A9307" s="210" t="s">
        <v>9983</v>
      </c>
      <c r="B9307" s="217">
        <v>179.4767173878684</v>
      </c>
      <c r="C9307" s="211">
        <v>7.7989936226553577E-2</v>
      </c>
      <c r="D9307" s="211">
        <v>0.12728026645725313</v>
      </c>
      <c r="E9307" s="211">
        <v>8.1626951693511487E-2</v>
      </c>
      <c r="F9307" s="211">
        <v>8.0647095186739681E-2</v>
      </c>
      <c r="G9307" s="211">
        <v>0.11600542759619652</v>
      </c>
      <c r="H9307" s="211">
        <v>0.11821152478776714</v>
      </c>
      <c r="I9307" s="211">
        <v>0.49783274629720814</v>
      </c>
      <c r="J9307" s="211">
        <v>0.40438671338932869</v>
      </c>
      <c r="K9307" s="211">
        <v>0.64344242211617952</v>
      </c>
      <c r="L9307" s="211">
        <v>0.27265576451491785</v>
      </c>
      <c r="M9307" s="211">
        <v>8.4732849035165606E-2</v>
      </c>
      <c r="N9307" s="211">
        <v>0.49160230524295195</v>
      </c>
      <c r="O9307" s="211">
        <v>0.58694486270603552</v>
      </c>
      <c r="P9307" s="211">
        <v>7.4777188226609018E-2</v>
      </c>
      <c r="Q9307" s="211">
        <v>8.5804382195305451E-2</v>
      </c>
      <c r="R9307" s="211">
        <v>0.49010814139032155</v>
      </c>
      <c r="S9307" s="211">
        <v>0.41880809654488899</v>
      </c>
      <c r="T9307" s="211">
        <v>0.53149393732439498</v>
      </c>
      <c r="U9307" s="211">
        <v>0.44084126468450202</v>
      </c>
      <c r="V9307" s="211">
        <v>0.13888091359180516</v>
      </c>
      <c r="W9307" s="211">
        <v>0.57646924262071453</v>
      </c>
      <c r="X9307" s="211">
        <v>0.33372635779681681</v>
      </c>
      <c r="Y9307" s="211">
        <v>0.7215100094362249</v>
      </c>
      <c r="Z9307" s="211">
        <v>0.14307279163947315</v>
      </c>
      <c r="AA9307" s="212">
        <v>0.11740342661324725</v>
      </c>
    </row>
    <row r="9308" spans="1:27" x14ac:dyDescent="0.35">
      <c r="A9308" s="210" t="s">
        <v>9984</v>
      </c>
      <c r="B9308" s="217">
        <v>127.02695679229666</v>
      </c>
      <c r="C9308" s="211">
        <v>6.7951702156338639E-2</v>
      </c>
      <c r="D9308" s="211">
        <v>0.11670771300527638</v>
      </c>
      <c r="E9308" s="211">
        <v>7.0391460265309153E-2</v>
      </c>
      <c r="F9308" s="211">
        <v>9.5596066287818707E-2</v>
      </c>
      <c r="G9308" s="211">
        <v>0.12398175919035771</v>
      </c>
      <c r="H9308" s="211">
        <v>0.1213480613681672</v>
      </c>
      <c r="I9308" s="211">
        <v>0.48861627425689058</v>
      </c>
      <c r="J9308" s="211">
        <v>0.44279438745396049</v>
      </c>
      <c r="K9308" s="211">
        <v>0.57043172460678038</v>
      </c>
      <c r="L9308" s="211">
        <v>0.27266564947109923</v>
      </c>
      <c r="M9308" s="211">
        <v>8.6282988211931227E-2</v>
      </c>
      <c r="N9308" s="211">
        <v>0.55851377860043305</v>
      </c>
      <c r="O9308" s="211">
        <v>0.64321279806164722</v>
      </c>
      <c r="P9308" s="211">
        <v>7.3070646056868513E-2</v>
      </c>
      <c r="Q9308" s="211">
        <v>8.5959595007675943E-2</v>
      </c>
      <c r="R9308" s="211">
        <v>0.37988969852512333</v>
      </c>
      <c r="S9308" s="211">
        <v>0.38339072683022352</v>
      </c>
      <c r="T9308" s="211">
        <v>0.47299161914659887</v>
      </c>
      <c r="U9308" s="211">
        <v>0.49312166660695955</v>
      </c>
      <c r="V9308" s="211">
        <v>7.2043257690651202E-2</v>
      </c>
      <c r="W9308" s="211">
        <v>0.56735212817445968</v>
      </c>
      <c r="X9308" s="211">
        <v>0.2828323303442819</v>
      </c>
      <c r="Y9308" s="211">
        <v>0.70090985465618294</v>
      </c>
      <c r="Z9308" s="211">
        <v>0.14802670274414403</v>
      </c>
      <c r="AA9308" s="212">
        <v>0.12148987720271624</v>
      </c>
    </row>
    <row r="9309" spans="1:27" x14ac:dyDescent="0.35">
      <c r="A9309" s="210" t="s">
        <v>9985</v>
      </c>
      <c r="B9309" s="217">
        <v>120.57305578156368</v>
      </c>
      <c r="C9309" s="211">
        <v>5.8921775293999737E-2</v>
      </c>
      <c r="D9309" s="211">
        <v>0.13008943377912582</v>
      </c>
      <c r="E9309" s="211">
        <v>7.6225264402133217E-2</v>
      </c>
      <c r="F9309" s="211">
        <v>9.4900285956693461E-2</v>
      </c>
      <c r="G9309" s="211">
        <v>0.12671928857241382</v>
      </c>
      <c r="H9309" s="211">
        <v>0.12772998852468967</v>
      </c>
      <c r="I9309" s="211">
        <v>0.50668185724761605</v>
      </c>
      <c r="J9309" s="211">
        <v>0.43119094112780282</v>
      </c>
      <c r="K9309" s="211">
        <v>0.6054728735168603</v>
      </c>
      <c r="L9309" s="211">
        <v>0.28130538616177087</v>
      </c>
      <c r="M9309" s="211">
        <v>8.710312114342536E-2</v>
      </c>
      <c r="N9309" s="211">
        <v>0.47359112084954025</v>
      </c>
      <c r="O9309" s="211">
        <v>0.65098701811975879</v>
      </c>
      <c r="P9309" s="211">
        <v>7.0441917472254117E-2</v>
      </c>
      <c r="Q9309" s="211">
        <v>9.8875936373326451E-2</v>
      </c>
      <c r="R9309" s="211">
        <v>0.4380468440970825</v>
      </c>
      <c r="S9309" s="211">
        <v>0.39272221158902565</v>
      </c>
      <c r="T9309" s="211">
        <v>0.5721484716955213</v>
      </c>
      <c r="U9309" s="211">
        <v>0.47612003843030992</v>
      </c>
      <c r="V9309" s="211">
        <v>7.4547600102878142E-2</v>
      </c>
      <c r="W9309" s="211">
        <v>0.60924277054261089</v>
      </c>
      <c r="X9309" s="211">
        <v>0.31723317802743678</v>
      </c>
      <c r="Y9309" s="211">
        <v>0.55500033406958826</v>
      </c>
      <c r="Z9309" s="211">
        <v>0.14668049757354967</v>
      </c>
      <c r="AA9309" s="212">
        <v>0.12549831263947328</v>
      </c>
    </row>
    <row r="9310" spans="1:27" x14ac:dyDescent="0.35">
      <c r="A9310" s="210" t="s">
        <v>9986</v>
      </c>
      <c r="B9310" s="217">
        <v>187.85545433858448</v>
      </c>
      <c r="C9310" s="211">
        <v>6.0624727367869724E-2</v>
      </c>
      <c r="D9310" s="211">
        <v>0.12719530572093551</v>
      </c>
      <c r="E9310" s="211">
        <v>7.5975532813653684E-2</v>
      </c>
      <c r="F9310" s="211">
        <v>8.4349191828798881E-2</v>
      </c>
      <c r="G9310" s="211">
        <v>0.11869614625921378</v>
      </c>
      <c r="H9310" s="211">
        <v>0.11700602553763519</v>
      </c>
      <c r="I9310" s="211">
        <v>0.51367230638883865</v>
      </c>
      <c r="J9310" s="211">
        <v>0.40327008617581867</v>
      </c>
      <c r="K9310" s="211">
        <v>0.58231535546796109</v>
      </c>
      <c r="L9310" s="211">
        <v>0.27974570787914455</v>
      </c>
      <c r="M9310" s="211">
        <v>0.10404244327420799</v>
      </c>
      <c r="N9310" s="211">
        <v>0.50891025057677508</v>
      </c>
      <c r="O9310" s="211">
        <v>0.72692099786363951</v>
      </c>
      <c r="P9310" s="211">
        <v>7.188982858894262E-2</v>
      </c>
      <c r="Q9310" s="211">
        <v>5.3907744191750553E-2</v>
      </c>
      <c r="R9310" s="211">
        <v>0.40029145894841034</v>
      </c>
      <c r="S9310" s="211">
        <v>0.36248448544824069</v>
      </c>
      <c r="T9310" s="211">
        <v>0.55397713081733269</v>
      </c>
      <c r="U9310" s="211">
        <v>0.52148092270990354</v>
      </c>
      <c r="V9310" s="211">
        <v>0.10209590282490066</v>
      </c>
      <c r="W9310" s="211">
        <v>0.56339359085776719</v>
      </c>
      <c r="X9310" s="211">
        <v>0.24466952427510122</v>
      </c>
      <c r="Y9310" s="211">
        <v>0.74067226878174741</v>
      </c>
      <c r="Z9310" s="211">
        <v>0.144404913868482</v>
      </c>
      <c r="AA9310" s="212">
        <v>0.11064552326920582</v>
      </c>
    </row>
    <row r="9311" spans="1:27" x14ac:dyDescent="0.35">
      <c r="A9311" s="210" t="s">
        <v>9987</v>
      </c>
      <c r="B9311" s="217">
        <v>152.53884914637916</v>
      </c>
      <c r="C9311" s="211">
        <v>5.5136259147980572E-2</v>
      </c>
      <c r="D9311" s="211">
        <v>0.11357884922383114</v>
      </c>
      <c r="E9311" s="211">
        <v>8.6136999095672698E-2</v>
      </c>
      <c r="F9311" s="211">
        <v>9.1312506674391836E-2</v>
      </c>
      <c r="G9311" s="211">
        <v>0.12411949723610786</v>
      </c>
      <c r="H9311" s="211">
        <v>0.11849203778777785</v>
      </c>
      <c r="I9311" s="211">
        <v>0.51314574869698271</v>
      </c>
      <c r="J9311" s="211">
        <v>0.42836489864957639</v>
      </c>
      <c r="K9311" s="211">
        <v>0.62560326495636409</v>
      </c>
      <c r="L9311" s="211">
        <v>0.27398123505278155</v>
      </c>
      <c r="M9311" s="211">
        <v>0.10608644795971355</v>
      </c>
      <c r="N9311" s="211">
        <v>0.51417903676806254</v>
      </c>
      <c r="O9311" s="211">
        <v>0.75879367223196403</v>
      </c>
      <c r="P9311" s="211">
        <v>7.1587702292970762E-2</v>
      </c>
      <c r="Q9311" s="211">
        <v>6.4146538294475058E-2</v>
      </c>
      <c r="R9311" s="211">
        <v>0.42063550151376461</v>
      </c>
      <c r="S9311" s="211">
        <v>0.32727212863258398</v>
      </c>
      <c r="T9311" s="211">
        <v>0.53648206527173226</v>
      </c>
      <c r="U9311" s="211">
        <v>0.415251565072839</v>
      </c>
      <c r="V9311" s="211">
        <v>0.1129981778027838</v>
      </c>
      <c r="W9311" s="211">
        <v>0.50314740838437388</v>
      </c>
      <c r="X9311" s="211">
        <v>0.29532712842954956</v>
      </c>
      <c r="Y9311" s="211">
        <v>0.51640285087353965</v>
      </c>
      <c r="Z9311" s="211">
        <v>0.14473301318727524</v>
      </c>
      <c r="AA9311" s="212">
        <v>0.11746736140182376</v>
      </c>
    </row>
    <row r="9312" spans="1:27" x14ac:dyDescent="0.35">
      <c r="A9312" s="210" t="s">
        <v>9988</v>
      </c>
      <c r="B9312" s="217">
        <v>134.92161258904937</v>
      </c>
      <c r="C9312" s="211">
        <v>5.5058573806720565E-2</v>
      </c>
      <c r="D9312" s="211">
        <v>0.12378812362298684</v>
      </c>
      <c r="E9312" s="211">
        <v>7.8204835939694128E-2</v>
      </c>
      <c r="F9312" s="211">
        <v>9.9046993741543729E-2</v>
      </c>
      <c r="G9312" s="211">
        <v>0.12290242632436754</v>
      </c>
      <c r="H9312" s="211">
        <v>0.12280816633476573</v>
      </c>
      <c r="I9312" s="211">
        <v>0.47420912290826378</v>
      </c>
      <c r="J9312" s="211">
        <v>0.42326372076343355</v>
      </c>
      <c r="K9312" s="211">
        <v>0.63494892062291597</v>
      </c>
      <c r="L9312" s="211">
        <v>0.28357484988202941</v>
      </c>
      <c r="M9312" s="211">
        <v>8.4502089941096425E-2</v>
      </c>
      <c r="N9312" s="211">
        <v>0.4550985682092471</v>
      </c>
      <c r="O9312" s="211">
        <v>0.69982822749491203</v>
      </c>
      <c r="P9312" s="211">
        <v>7.2188680227178836E-2</v>
      </c>
      <c r="Q9312" s="211">
        <v>0.10550814029598121</v>
      </c>
      <c r="R9312" s="211">
        <v>0.42265276203369306</v>
      </c>
      <c r="S9312" s="211">
        <v>0.34635366946238555</v>
      </c>
      <c r="T9312" s="211">
        <v>0.52107687965881566</v>
      </c>
      <c r="U9312" s="211">
        <v>0.43121108900416683</v>
      </c>
      <c r="V9312" s="211">
        <v>7.1231527898668434E-2</v>
      </c>
      <c r="W9312" s="211">
        <v>0.62042433263567043</v>
      </c>
      <c r="X9312" s="211">
        <v>0.29915991815360821</v>
      </c>
      <c r="Y9312" s="211">
        <v>0.75433022012082096</v>
      </c>
      <c r="Z9312" s="211">
        <v>0.14480396465233492</v>
      </c>
      <c r="AA9312" s="212">
        <v>0.11903854853799826</v>
      </c>
    </row>
    <row r="9313" spans="1:27" x14ac:dyDescent="0.35">
      <c r="A9313" s="210" t="s">
        <v>9989</v>
      </c>
      <c r="B9313" s="217">
        <v>139.99415702412804</v>
      </c>
      <c r="C9313" s="211">
        <v>6.3470520536989539E-2</v>
      </c>
      <c r="D9313" s="211">
        <v>0.12094587574496753</v>
      </c>
      <c r="E9313" s="211">
        <v>8.2713797931444788E-2</v>
      </c>
      <c r="F9313" s="211">
        <v>9.9020643884943194E-2</v>
      </c>
      <c r="G9313" s="211">
        <v>0.11912806049298726</v>
      </c>
      <c r="H9313" s="211">
        <v>0.1102836461467076</v>
      </c>
      <c r="I9313" s="211">
        <v>0.4683206346687695</v>
      </c>
      <c r="J9313" s="211">
        <v>0.43013098236006314</v>
      </c>
      <c r="K9313" s="211">
        <v>0.58843467593911247</v>
      </c>
      <c r="L9313" s="211">
        <v>0.27623951043135769</v>
      </c>
      <c r="M9313" s="211">
        <v>8.9242440244380827E-2</v>
      </c>
      <c r="N9313" s="211">
        <v>0.5527951204658218</v>
      </c>
      <c r="O9313" s="211">
        <v>0.73719548462402007</v>
      </c>
      <c r="P9313" s="211">
        <v>7.1312809952318132E-2</v>
      </c>
      <c r="Q9313" s="211">
        <v>8.5899380149097607E-2</v>
      </c>
      <c r="R9313" s="211">
        <v>0.41572095912449125</v>
      </c>
      <c r="S9313" s="211">
        <v>0.30021172248683076</v>
      </c>
      <c r="T9313" s="211">
        <v>0.52135291675074968</v>
      </c>
      <c r="U9313" s="211">
        <v>0.39538187633543131</v>
      </c>
      <c r="V9313" s="211">
        <v>8.6004590886047796E-2</v>
      </c>
      <c r="W9313" s="211">
        <v>0.53864551231941049</v>
      </c>
      <c r="X9313" s="211">
        <v>0.40589198618284816</v>
      </c>
      <c r="Y9313" s="211">
        <v>0.58959154422499616</v>
      </c>
      <c r="Z9313" s="211">
        <v>0.14380903552565638</v>
      </c>
      <c r="AA9313" s="212">
        <v>0.11572204675760162</v>
      </c>
    </row>
    <row r="9314" spans="1:27" x14ac:dyDescent="0.35">
      <c r="A9314" s="210" t="s">
        <v>9990</v>
      </c>
      <c r="B9314" s="217">
        <v>142.90107586038255</v>
      </c>
      <c r="C9314" s="211">
        <v>6.5251429437499286E-2</v>
      </c>
      <c r="D9314" s="211">
        <v>0.13125692723998311</v>
      </c>
      <c r="E9314" s="211">
        <v>8.1345169686044438E-2</v>
      </c>
      <c r="F9314" s="211">
        <v>0.10305344071274737</v>
      </c>
      <c r="G9314" s="211">
        <v>0.12214176027404246</v>
      </c>
      <c r="H9314" s="211">
        <v>0.11517179386166597</v>
      </c>
      <c r="I9314" s="211">
        <v>0.47374253977477498</v>
      </c>
      <c r="J9314" s="211">
        <v>0.46066828284882216</v>
      </c>
      <c r="K9314" s="211">
        <v>0.64967731774637394</v>
      </c>
      <c r="L9314" s="211">
        <v>0.275263385467656</v>
      </c>
      <c r="M9314" s="211">
        <v>8.6037361181135835E-2</v>
      </c>
      <c r="N9314" s="211">
        <v>0.46585303638193076</v>
      </c>
      <c r="O9314" s="211">
        <v>0.73350778726081134</v>
      </c>
      <c r="P9314" s="211">
        <v>6.8202960419785685E-2</v>
      </c>
      <c r="Q9314" s="211">
        <v>0.10717462940342455</v>
      </c>
      <c r="R9314" s="211">
        <v>0.44949105333999717</v>
      </c>
      <c r="S9314" s="211">
        <v>0.30148058080841178</v>
      </c>
      <c r="T9314" s="211">
        <v>0.53033082957862798</v>
      </c>
      <c r="U9314" s="211">
        <v>0.50672941162143448</v>
      </c>
      <c r="V9314" s="211">
        <v>7.2468722355960857E-2</v>
      </c>
      <c r="W9314" s="211">
        <v>0.50589641534865004</v>
      </c>
      <c r="X9314" s="211">
        <v>0.2635315959313469</v>
      </c>
      <c r="Y9314" s="211">
        <v>0.68808920180352795</v>
      </c>
      <c r="Z9314" s="211">
        <v>0.14617543188181328</v>
      </c>
      <c r="AA9314" s="212">
        <v>0.11602144150183841</v>
      </c>
    </row>
    <row r="9315" spans="1:27" x14ac:dyDescent="0.35">
      <c r="A9315" s="210" t="s">
        <v>9991</v>
      </c>
      <c r="B9315" s="217">
        <v>157.38483754931778</v>
      </c>
      <c r="C9315" s="211">
        <v>4.8619483942463931E-2</v>
      </c>
      <c r="D9315" s="211">
        <v>0.12332088795221385</v>
      </c>
      <c r="E9315" s="211">
        <v>8.1895272154179743E-2</v>
      </c>
      <c r="F9315" s="211">
        <v>0.1131678908522156</v>
      </c>
      <c r="G9315" s="211">
        <v>0.1180140380573672</v>
      </c>
      <c r="H9315" s="211">
        <v>0.10922392980865303</v>
      </c>
      <c r="I9315" s="211">
        <v>0.51364409754148088</v>
      </c>
      <c r="J9315" s="211">
        <v>0.42941650710075313</v>
      </c>
      <c r="K9315" s="211">
        <v>0.59920180334769013</v>
      </c>
      <c r="L9315" s="211">
        <v>0.28174566421201169</v>
      </c>
      <c r="M9315" s="211">
        <v>0.10227151330956671</v>
      </c>
      <c r="N9315" s="211">
        <v>0.45391071409527101</v>
      </c>
      <c r="O9315" s="211">
        <v>0.70461366605786258</v>
      </c>
      <c r="P9315" s="211">
        <v>6.98840153153166E-2</v>
      </c>
      <c r="Q9315" s="211">
        <v>0.11226358599989783</v>
      </c>
      <c r="R9315" s="211">
        <v>0.41266637013535157</v>
      </c>
      <c r="S9315" s="211">
        <v>0.39109484048849152</v>
      </c>
      <c r="T9315" s="211">
        <v>0.49187627029602127</v>
      </c>
      <c r="U9315" s="211">
        <v>0.44382994328808284</v>
      </c>
      <c r="V9315" s="211">
        <v>0.12806511519464955</v>
      </c>
      <c r="W9315" s="211">
        <v>0.59291192191804143</v>
      </c>
      <c r="X9315" s="211">
        <v>0.37508304950444771</v>
      </c>
      <c r="Y9315" s="211">
        <v>0.57736765170000537</v>
      </c>
      <c r="Z9315" s="211">
        <v>0.14821909398578501</v>
      </c>
      <c r="AA9315" s="212">
        <v>0.11677425761718722</v>
      </c>
    </row>
    <row r="9316" spans="1:27" x14ac:dyDescent="0.35">
      <c r="A9316" s="210" t="s">
        <v>9992</v>
      </c>
      <c r="B9316" s="217">
        <v>130.84860685041113</v>
      </c>
      <c r="C9316" s="211">
        <v>4.7941948272503102E-2</v>
      </c>
      <c r="D9316" s="211">
        <v>0.116905884747248</v>
      </c>
      <c r="E9316" s="211">
        <v>7.0240770186386151E-2</v>
      </c>
      <c r="F9316" s="211">
        <v>9.1691021589581492E-2</v>
      </c>
      <c r="G9316" s="211">
        <v>0.11982449264968864</v>
      </c>
      <c r="H9316" s="211">
        <v>0.10504060455056306</v>
      </c>
      <c r="I9316" s="211">
        <v>0.46483494902973482</v>
      </c>
      <c r="J9316" s="211">
        <v>0.40458200309576786</v>
      </c>
      <c r="K9316" s="211">
        <v>0.6361030233296856</v>
      </c>
      <c r="L9316" s="211">
        <v>0.26701437379786408</v>
      </c>
      <c r="M9316" s="211">
        <v>8.4158820443723886E-2</v>
      </c>
      <c r="N9316" s="211">
        <v>0.56902749326386426</v>
      </c>
      <c r="O9316" s="211">
        <v>0.6729788386129496</v>
      </c>
      <c r="P9316" s="211">
        <v>7.066694229330503E-2</v>
      </c>
      <c r="Q9316" s="211">
        <v>8.8184122870852852E-2</v>
      </c>
      <c r="R9316" s="211">
        <v>0.4624405061635054</v>
      </c>
      <c r="S9316" s="211">
        <v>0.3204722136362016</v>
      </c>
      <c r="T9316" s="211">
        <v>0.55486367999067177</v>
      </c>
      <c r="U9316" s="211">
        <v>0.38752232560398148</v>
      </c>
      <c r="V9316" s="211">
        <v>9.2136089742486799E-2</v>
      </c>
      <c r="W9316" s="211">
        <v>0.63426231935786503</v>
      </c>
      <c r="X9316" s="211">
        <v>0.29222540365044425</v>
      </c>
      <c r="Y9316" s="211">
        <v>0.72134953256753287</v>
      </c>
      <c r="Z9316" s="211">
        <v>0.14869067014691362</v>
      </c>
      <c r="AA9316" s="212">
        <v>0.12282231660641781</v>
      </c>
    </row>
    <row r="9317" spans="1:27" x14ac:dyDescent="0.35">
      <c r="A9317" s="210" t="s">
        <v>9993</v>
      </c>
      <c r="B9317" s="217">
        <v>135.0153387030953</v>
      </c>
      <c r="C9317" s="211">
        <v>6.9505765754469997E-2</v>
      </c>
      <c r="D9317" s="211">
        <v>0.13041164719629772</v>
      </c>
      <c r="E9317" s="211">
        <v>7.4241405574946781E-2</v>
      </c>
      <c r="F9317" s="211">
        <v>7.7692850300466798E-2</v>
      </c>
      <c r="G9317" s="211">
        <v>0.12500268570554768</v>
      </c>
      <c r="H9317" s="211">
        <v>0.12032147654560575</v>
      </c>
      <c r="I9317" s="211">
        <v>0.47563230583176241</v>
      </c>
      <c r="J9317" s="211">
        <v>0.44080113615364791</v>
      </c>
      <c r="K9317" s="211">
        <v>0.53065250932335406</v>
      </c>
      <c r="L9317" s="211">
        <v>0.27156787892598711</v>
      </c>
      <c r="M9317" s="211">
        <v>7.9569211601373618E-2</v>
      </c>
      <c r="N9317" s="211">
        <v>0.40336304928301758</v>
      </c>
      <c r="O9317" s="211">
        <v>0.67687521207320633</v>
      </c>
      <c r="P9317" s="211">
        <v>6.9185233977116192E-2</v>
      </c>
      <c r="Q9317" s="211">
        <v>0.1165370382028299</v>
      </c>
      <c r="R9317" s="211">
        <v>0.38942887891888478</v>
      </c>
      <c r="S9317" s="211">
        <v>0.37795437669658827</v>
      </c>
      <c r="T9317" s="211">
        <v>0.49993266033117095</v>
      </c>
      <c r="U9317" s="211">
        <v>0.45885704492242574</v>
      </c>
      <c r="V9317" s="211">
        <v>0.13652789557839748</v>
      </c>
      <c r="W9317" s="211">
        <v>0.56109899656379136</v>
      </c>
      <c r="X9317" s="211">
        <v>0.31437504248703874</v>
      </c>
      <c r="Y9317" s="211">
        <v>0.66581716171231053</v>
      </c>
      <c r="Z9317" s="211">
        <v>0.14742926011548874</v>
      </c>
      <c r="AA9317" s="212">
        <v>0.12415834404830643</v>
      </c>
    </row>
    <row r="9318" spans="1:27" x14ac:dyDescent="0.35">
      <c r="A9318" s="210" t="s">
        <v>9994</v>
      </c>
      <c r="B9318" s="217">
        <v>135.9283767111003</v>
      </c>
      <c r="C9318" s="211">
        <v>5.2036475361441743E-2</v>
      </c>
      <c r="D9318" s="211">
        <v>0.12779789982658257</v>
      </c>
      <c r="E9318" s="211">
        <v>7.51712972905903E-2</v>
      </c>
      <c r="F9318" s="211">
        <v>9.8751335202742985E-2</v>
      </c>
      <c r="G9318" s="211">
        <v>0.12317118314065972</v>
      </c>
      <c r="H9318" s="211">
        <v>0.1190322009415444</v>
      </c>
      <c r="I9318" s="211">
        <v>0.51780032154481137</v>
      </c>
      <c r="J9318" s="211">
        <v>0.44850046955775935</v>
      </c>
      <c r="K9318" s="211">
        <v>0.64000424889436713</v>
      </c>
      <c r="L9318" s="211">
        <v>0.2680323529785561</v>
      </c>
      <c r="M9318" s="211">
        <v>0.11419892457021558</v>
      </c>
      <c r="N9318" s="211">
        <v>0.34143660106719148</v>
      </c>
      <c r="O9318" s="211">
        <v>0.66916782388210172</v>
      </c>
      <c r="P9318" s="211">
        <v>7.2742070563903014E-2</v>
      </c>
      <c r="Q9318" s="211">
        <v>8.8766207421087109E-2</v>
      </c>
      <c r="R9318" s="211">
        <v>0.40491053117778864</v>
      </c>
      <c r="S9318" s="211">
        <v>0.33290853497478423</v>
      </c>
      <c r="T9318" s="211">
        <v>0.53691267344591775</v>
      </c>
      <c r="U9318" s="211">
        <v>0.49034367354174213</v>
      </c>
      <c r="V9318" s="211">
        <v>8.1587035892236329E-2</v>
      </c>
      <c r="W9318" s="211">
        <v>0.49910935523132322</v>
      </c>
      <c r="X9318" s="211">
        <v>0.25214426061838191</v>
      </c>
      <c r="Y9318" s="211">
        <v>0.61864033444105959</v>
      </c>
      <c r="Z9318" s="211">
        <v>0.14158140764082386</v>
      </c>
      <c r="AA9318" s="212">
        <v>0.12419140788108447</v>
      </c>
    </row>
    <row r="9319" spans="1:27" x14ac:dyDescent="0.35">
      <c r="A9319" s="210" t="s">
        <v>9995</v>
      </c>
      <c r="B9319" s="217">
        <v>133.63654990062494</v>
      </c>
      <c r="C9319" s="211">
        <v>7.5045652840191032E-2</v>
      </c>
      <c r="D9319" s="211">
        <v>0.12537775724347794</v>
      </c>
      <c r="E9319" s="211">
        <v>8.2048933704791049E-2</v>
      </c>
      <c r="F9319" s="211">
        <v>0.10287923395102362</v>
      </c>
      <c r="G9319" s="211">
        <v>0.12114026385243448</v>
      </c>
      <c r="H9319" s="211">
        <v>0.12079616573175433</v>
      </c>
      <c r="I9319" s="211">
        <v>0.48689974468415709</v>
      </c>
      <c r="J9319" s="211">
        <v>0.47144512228650726</v>
      </c>
      <c r="K9319" s="211">
        <v>0.62369647533845973</v>
      </c>
      <c r="L9319" s="211">
        <v>0.27370363723621827</v>
      </c>
      <c r="M9319" s="211">
        <v>0.10094605279966629</v>
      </c>
      <c r="N9319" s="211">
        <v>0.34600556901702367</v>
      </c>
      <c r="O9319" s="211">
        <v>0.7416088724865133</v>
      </c>
      <c r="P9319" s="211">
        <v>6.6556576054066979E-2</v>
      </c>
      <c r="Q9319" s="211">
        <v>0.12238737037956851</v>
      </c>
      <c r="R9319" s="211">
        <v>0.43863089354758711</v>
      </c>
      <c r="S9319" s="211">
        <v>0.30722461360008346</v>
      </c>
      <c r="T9319" s="211">
        <v>0.52991563960858468</v>
      </c>
      <c r="U9319" s="211">
        <v>0.35148015123402843</v>
      </c>
      <c r="V9319" s="211">
        <v>0.11054466628704084</v>
      </c>
      <c r="W9319" s="211">
        <v>0.58697326717315135</v>
      </c>
      <c r="X9319" s="211">
        <v>0.31967032658534844</v>
      </c>
      <c r="Y9319" s="211">
        <v>0.62380893771652768</v>
      </c>
      <c r="Z9319" s="211">
        <v>0.14549500080470087</v>
      </c>
      <c r="AA9319" s="212">
        <v>0.11987924310214598</v>
      </c>
    </row>
    <row r="9320" spans="1:27" x14ac:dyDescent="0.35">
      <c r="A9320" s="210" t="s">
        <v>9996</v>
      </c>
      <c r="B9320" s="217">
        <v>144.2097967854194</v>
      </c>
      <c r="C9320" s="211">
        <v>7.196231736495376E-2</v>
      </c>
      <c r="D9320" s="211">
        <v>0.11822156119711635</v>
      </c>
      <c r="E9320" s="211">
        <v>8.1291587462101758E-2</v>
      </c>
      <c r="F9320" s="211">
        <v>9.8081576030045595E-2</v>
      </c>
      <c r="G9320" s="211">
        <v>0.11805161373065676</v>
      </c>
      <c r="H9320" s="211">
        <v>0.12195579973216798</v>
      </c>
      <c r="I9320" s="211">
        <v>0.5306771510568391</v>
      </c>
      <c r="J9320" s="211">
        <v>0.45051056242333248</v>
      </c>
      <c r="K9320" s="211">
        <v>0.61278291764429182</v>
      </c>
      <c r="L9320" s="211">
        <v>0.27073622171702605</v>
      </c>
      <c r="M9320" s="211">
        <v>0.10038077720632821</v>
      </c>
      <c r="N9320" s="211">
        <v>0.35497782363266472</v>
      </c>
      <c r="O9320" s="211">
        <v>0.65538354076219396</v>
      </c>
      <c r="P9320" s="211">
        <v>6.3310582645492705E-2</v>
      </c>
      <c r="Q9320" s="211">
        <v>0.12419029126840599</v>
      </c>
      <c r="R9320" s="211">
        <v>0.41792612208795371</v>
      </c>
      <c r="S9320" s="211">
        <v>0.43725026517151067</v>
      </c>
      <c r="T9320" s="211">
        <v>0.52674910699379318</v>
      </c>
      <c r="U9320" s="211">
        <v>0.49070370374947631</v>
      </c>
      <c r="V9320" s="211">
        <v>0.11467360055304936</v>
      </c>
      <c r="W9320" s="211">
        <v>0.52603229269341878</v>
      </c>
      <c r="X9320" s="211">
        <v>0.31817485412265867</v>
      </c>
      <c r="Y9320" s="211">
        <v>0.63148646637221584</v>
      </c>
      <c r="Z9320" s="211">
        <v>0.14497011027067305</v>
      </c>
      <c r="AA9320" s="212">
        <v>0.1185909395422242</v>
      </c>
    </row>
    <row r="9321" spans="1:27" x14ac:dyDescent="0.35">
      <c r="A9321" s="210" t="s">
        <v>9997</v>
      </c>
      <c r="B9321" s="217">
        <v>155.8111070958287</v>
      </c>
      <c r="C9321" s="211">
        <v>5.6250328875895234E-2</v>
      </c>
      <c r="D9321" s="211">
        <v>0.12502112707440949</v>
      </c>
      <c r="E9321" s="211">
        <v>8.2696418240932046E-2</v>
      </c>
      <c r="F9321" s="211">
        <v>0.10536738157315018</v>
      </c>
      <c r="G9321" s="211">
        <v>0.11777880386920657</v>
      </c>
      <c r="H9321" s="211">
        <v>0.12218948786839443</v>
      </c>
      <c r="I9321" s="211">
        <v>0.52606117697382715</v>
      </c>
      <c r="J9321" s="211">
        <v>0.44981574832493798</v>
      </c>
      <c r="K9321" s="211">
        <v>0.63588776066212915</v>
      </c>
      <c r="L9321" s="211">
        <v>0.27334034559431492</v>
      </c>
      <c r="M9321" s="211">
        <v>9.5901553071058826E-2</v>
      </c>
      <c r="N9321" s="211">
        <v>0.45778386376767455</v>
      </c>
      <c r="O9321" s="211">
        <v>0.68391136013259857</v>
      </c>
      <c r="P9321" s="211">
        <v>6.582342138119536E-2</v>
      </c>
      <c r="Q9321" s="211">
        <v>0.1434723861610952</v>
      </c>
      <c r="R9321" s="211">
        <v>0.47563899246514613</v>
      </c>
      <c r="S9321" s="211">
        <v>0.3043531886933184</v>
      </c>
      <c r="T9321" s="211">
        <v>0.48447429169961947</v>
      </c>
      <c r="U9321" s="211">
        <v>0.35885646491979462</v>
      </c>
      <c r="V9321" s="211">
        <v>0.15098645150417389</v>
      </c>
      <c r="W9321" s="211">
        <v>0.60446437606998371</v>
      </c>
      <c r="X9321" s="211">
        <v>0.28583084761766786</v>
      </c>
      <c r="Y9321" s="211">
        <v>0.70898017271203073</v>
      </c>
      <c r="Z9321" s="211">
        <v>0.14774736584110632</v>
      </c>
      <c r="AA9321" s="212">
        <v>0.12034913877969455</v>
      </c>
    </row>
    <row r="9322" spans="1:27" x14ac:dyDescent="0.35">
      <c r="A9322" s="210" t="s">
        <v>9998</v>
      </c>
      <c r="B9322" s="217">
        <v>137.10512381388136</v>
      </c>
      <c r="C9322" s="211">
        <v>6.6483848676511359E-2</v>
      </c>
      <c r="D9322" s="211">
        <v>0.1160588577752165</v>
      </c>
      <c r="E9322" s="211">
        <v>7.4592740571230831E-2</v>
      </c>
      <c r="F9322" s="211">
        <v>9.8169989202311181E-2</v>
      </c>
      <c r="G9322" s="211">
        <v>0.11652745299629992</v>
      </c>
      <c r="H9322" s="211">
        <v>0.11913397153036048</v>
      </c>
      <c r="I9322" s="211">
        <v>0.48450986285507447</v>
      </c>
      <c r="J9322" s="211">
        <v>0.49072901435440641</v>
      </c>
      <c r="K9322" s="211">
        <v>0.58041948370435548</v>
      </c>
      <c r="L9322" s="211">
        <v>0.27680998031577231</v>
      </c>
      <c r="M9322" s="211">
        <v>0.10654308272439278</v>
      </c>
      <c r="N9322" s="211">
        <v>0.43329781914685955</v>
      </c>
      <c r="O9322" s="211">
        <v>0.73151167153625163</v>
      </c>
      <c r="P9322" s="211">
        <v>7.0005660136760392E-2</v>
      </c>
      <c r="Q9322" s="211">
        <v>0.1034401897602657</v>
      </c>
      <c r="R9322" s="211">
        <v>0.40131361242825486</v>
      </c>
      <c r="S9322" s="211">
        <v>0.27544487567695564</v>
      </c>
      <c r="T9322" s="211">
        <v>0.47388984418367314</v>
      </c>
      <c r="U9322" s="211">
        <v>0.39379892219772672</v>
      </c>
      <c r="V9322" s="211">
        <v>0.11080917737441809</v>
      </c>
      <c r="W9322" s="211">
        <v>0.48460420508467394</v>
      </c>
      <c r="X9322" s="211">
        <v>0.31117475455464794</v>
      </c>
      <c r="Y9322" s="211">
        <v>0.65143855417225072</v>
      </c>
      <c r="Z9322" s="211">
        <v>0.14937756797891039</v>
      </c>
      <c r="AA9322" s="212">
        <v>0.12129816948678152</v>
      </c>
    </row>
    <row r="9323" spans="1:27" x14ac:dyDescent="0.35">
      <c r="A9323" s="210" t="s">
        <v>9999</v>
      </c>
      <c r="B9323" s="217">
        <v>123.40367288378326</v>
      </c>
      <c r="C9323" s="211">
        <v>8.1008249529826756E-2</v>
      </c>
      <c r="D9323" s="211">
        <v>0.11713042035579244</v>
      </c>
      <c r="E9323" s="211">
        <v>7.5873847673572942E-2</v>
      </c>
      <c r="F9323" s="211">
        <v>9.5373911880360901E-2</v>
      </c>
      <c r="G9323" s="211">
        <v>0.12445138504072475</v>
      </c>
      <c r="H9323" s="211">
        <v>0.12294115934037193</v>
      </c>
      <c r="I9323" s="211">
        <v>0.43858371485830622</v>
      </c>
      <c r="J9323" s="211">
        <v>0.47270670019241268</v>
      </c>
      <c r="K9323" s="211">
        <v>0.55468753696635997</v>
      </c>
      <c r="L9323" s="211">
        <v>0.27960604258550914</v>
      </c>
      <c r="M9323" s="211">
        <v>7.8052782472652987E-2</v>
      </c>
      <c r="N9323" s="211">
        <v>0.39912548460843805</v>
      </c>
      <c r="O9323" s="211">
        <v>0.70645560979315603</v>
      </c>
      <c r="P9323" s="211">
        <v>6.9295899132663763E-2</v>
      </c>
      <c r="Q9323" s="211">
        <v>0.12097264897418275</v>
      </c>
      <c r="R9323" s="211">
        <v>0.47427919094518933</v>
      </c>
      <c r="S9323" s="211">
        <v>0.35351082037003995</v>
      </c>
      <c r="T9323" s="211">
        <v>0.6238881478530377</v>
      </c>
      <c r="U9323" s="211">
        <v>0.37465256991525714</v>
      </c>
      <c r="V9323" s="211">
        <v>9.6028522449555467E-2</v>
      </c>
      <c r="W9323" s="211">
        <v>0.6541489139686818</v>
      </c>
      <c r="X9323" s="211">
        <v>0.33010315626905729</v>
      </c>
      <c r="Y9323" s="211">
        <v>0.63550997198433823</v>
      </c>
      <c r="Z9323" s="211">
        <v>0.14939214400657072</v>
      </c>
      <c r="AA9323" s="212">
        <v>0.12139659979683387</v>
      </c>
    </row>
    <row r="9324" spans="1:27" x14ac:dyDescent="0.35">
      <c r="A9324" s="210" t="s">
        <v>10000</v>
      </c>
      <c r="B9324" s="217">
        <v>136.167688485084</v>
      </c>
      <c r="C9324" s="211">
        <v>5.8408066956156787E-2</v>
      </c>
      <c r="D9324" s="211">
        <v>0.11839257300614993</v>
      </c>
      <c r="E9324" s="211">
        <v>7.6095507952607555E-2</v>
      </c>
      <c r="F9324" s="211">
        <v>0.10791431208460998</v>
      </c>
      <c r="G9324" s="211">
        <v>0.11457881974310431</v>
      </c>
      <c r="H9324" s="211">
        <v>0.12177255293279621</v>
      </c>
      <c r="I9324" s="211">
        <v>0.46790188754940615</v>
      </c>
      <c r="J9324" s="211">
        <v>0.4528462717143964</v>
      </c>
      <c r="K9324" s="211">
        <v>0.63064296980181855</v>
      </c>
      <c r="L9324" s="211">
        <v>0.27271177100801436</v>
      </c>
      <c r="M9324" s="211">
        <v>9.0694549748549222E-2</v>
      </c>
      <c r="N9324" s="211">
        <v>0.48127010995564617</v>
      </c>
      <c r="O9324" s="211">
        <v>0.7782559455063971</v>
      </c>
      <c r="P9324" s="211">
        <v>7.1914475259711355E-2</v>
      </c>
      <c r="Q9324" s="211">
        <v>9.2738786543440449E-2</v>
      </c>
      <c r="R9324" s="211">
        <v>0.45565953920485791</v>
      </c>
      <c r="S9324" s="211">
        <v>0.32534401555990566</v>
      </c>
      <c r="T9324" s="211">
        <v>0.52847281999511242</v>
      </c>
      <c r="U9324" s="211">
        <v>0.46164570033631547</v>
      </c>
      <c r="V9324" s="211">
        <v>7.6120649473235547E-2</v>
      </c>
      <c r="W9324" s="211">
        <v>0.56971605061367669</v>
      </c>
      <c r="X9324" s="211">
        <v>0.24955019536935788</v>
      </c>
      <c r="Y9324" s="211">
        <v>0.68356325057552747</v>
      </c>
      <c r="Z9324" s="211">
        <v>0.14226549811290765</v>
      </c>
      <c r="AA9324" s="212">
        <v>0.12133151250655158</v>
      </c>
    </row>
    <row r="9325" spans="1:27" x14ac:dyDescent="0.35">
      <c r="A9325" s="210" t="s">
        <v>10001</v>
      </c>
      <c r="B9325" s="217">
        <v>116.51473321797504</v>
      </c>
      <c r="C9325" s="211">
        <v>5.0401343544390888E-2</v>
      </c>
      <c r="D9325" s="211">
        <v>0.1265904910958815</v>
      </c>
      <c r="E9325" s="211">
        <v>6.6912725734855447E-2</v>
      </c>
      <c r="F9325" s="211">
        <v>0.10999336704708829</v>
      </c>
      <c r="G9325" s="211">
        <v>0.11859888352464747</v>
      </c>
      <c r="H9325" s="211">
        <v>0.11911162099479429</v>
      </c>
      <c r="I9325" s="211">
        <v>0.5127144357484289</v>
      </c>
      <c r="J9325" s="211">
        <v>0.44257852779285167</v>
      </c>
      <c r="K9325" s="211">
        <v>0.61466858564343541</v>
      </c>
      <c r="L9325" s="211">
        <v>0.27618444317233304</v>
      </c>
      <c r="M9325" s="211">
        <v>8.0228650917327685E-2</v>
      </c>
      <c r="N9325" s="211">
        <v>0.47614384370184248</v>
      </c>
      <c r="O9325" s="211">
        <v>0.74898391981268309</v>
      </c>
      <c r="P9325" s="211">
        <v>6.7937876558365959E-2</v>
      </c>
      <c r="Q9325" s="211">
        <v>4.2753351791413492E-2</v>
      </c>
      <c r="R9325" s="211">
        <v>0.45270732386232382</v>
      </c>
      <c r="S9325" s="211">
        <v>0.38499528211190603</v>
      </c>
      <c r="T9325" s="211">
        <v>0.57645797491381889</v>
      </c>
      <c r="U9325" s="211">
        <v>0.45598589104455101</v>
      </c>
      <c r="V9325" s="211">
        <v>7.873491941845534E-2</v>
      </c>
      <c r="W9325" s="211">
        <v>0.50814929786881724</v>
      </c>
      <c r="X9325" s="211">
        <v>0.32780693279095807</v>
      </c>
      <c r="Y9325" s="211">
        <v>0.6504886707963381</v>
      </c>
      <c r="Z9325" s="211">
        <v>0.14489597215754049</v>
      </c>
      <c r="AA9325" s="212">
        <v>0.12490117557324701</v>
      </c>
    </row>
    <row r="9326" spans="1:27" x14ac:dyDescent="0.35">
      <c r="A9326" s="210" t="s">
        <v>10002</v>
      </c>
      <c r="B9326" s="217">
        <v>139.38832371773185</v>
      </c>
      <c r="C9326" s="211">
        <v>5.164660604709792E-2</v>
      </c>
      <c r="D9326" s="211">
        <v>0.1318448724943084</v>
      </c>
      <c r="E9326" s="211">
        <v>7.6745586711615507E-2</v>
      </c>
      <c r="F9326" s="211">
        <v>7.5132632120315374E-2</v>
      </c>
      <c r="G9326" s="211">
        <v>0.12269503560203562</v>
      </c>
      <c r="H9326" s="211">
        <v>0.10750168267526961</v>
      </c>
      <c r="I9326" s="211">
        <v>0.45530749897815509</v>
      </c>
      <c r="J9326" s="211">
        <v>0.43342508833160387</v>
      </c>
      <c r="K9326" s="211">
        <v>0.64663024890722276</v>
      </c>
      <c r="L9326" s="211">
        <v>0.27710032836776377</v>
      </c>
      <c r="M9326" s="211">
        <v>0.11168539807905752</v>
      </c>
      <c r="N9326" s="211">
        <v>0.42018332985700474</v>
      </c>
      <c r="O9326" s="211">
        <v>0.74972644700012281</v>
      </c>
      <c r="P9326" s="211">
        <v>6.660082379256517E-2</v>
      </c>
      <c r="Q9326" s="211">
        <v>6.2162267941279048E-2</v>
      </c>
      <c r="R9326" s="211">
        <v>0.39073741156306913</v>
      </c>
      <c r="S9326" s="211">
        <v>0.31886498661498719</v>
      </c>
      <c r="T9326" s="211">
        <v>0.49717265766681801</v>
      </c>
      <c r="U9326" s="211">
        <v>0.40033928145645942</v>
      </c>
      <c r="V9326" s="211">
        <v>8.1916851178343061E-2</v>
      </c>
      <c r="W9326" s="211">
        <v>0.52909577769097482</v>
      </c>
      <c r="X9326" s="211">
        <v>0.28031172400849669</v>
      </c>
      <c r="Y9326" s="211">
        <v>0.67475385055423098</v>
      </c>
      <c r="Z9326" s="211">
        <v>0.14702684916808728</v>
      </c>
      <c r="AA9326" s="212">
        <v>0.11402004406946908</v>
      </c>
    </row>
    <row r="9327" spans="1:27" x14ac:dyDescent="0.35">
      <c r="A9327" s="210" t="s">
        <v>10003</v>
      </c>
      <c r="B9327" s="217">
        <v>154.82869471787257</v>
      </c>
      <c r="C9327" s="211">
        <v>7.3782158424006233E-2</v>
      </c>
      <c r="D9327" s="211">
        <v>0.11799929613994374</v>
      </c>
      <c r="E9327" s="211">
        <v>7.1959114904807941E-2</v>
      </c>
      <c r="F9327" s="211">
        <v>8.4110321366873339E-2</v>
      </c>
      <c r="G9327" s="211">
        <v>0.12217341698343474</v>
      </c>
      <c r="H9327" s="211">
        <v>0.11777052627832832</v>
      </c>
      <c r="I9327" s="211">
        <v>0.48871113726566939</v>
      </c>
      <c r="J9327" s="211">
        <v>0.41493095428732318</v>
      </c>
      <c r="K9327" s="211">
        <v>0.64980911576379974</v>
      </c>
      <c r="L9327" s="211">
        <v>0.27359782413497552</v>
      </c>
      <c r="M9327" s="211">
        <v>0.10224784768077723</v>
      </c>
      <c r="N9327" s="211">
        <v>0.42378991249044229</v>
      </c>
      <c r="O9327" s="211">
        <v>0.76683030696432075</v>
      </c>
      <c r="P9327" s="211">
        <v>6.5582148008341487E-2</v>
      </c>
      <c r="Q9327" s="211">
        <v>8.4563508526228667E-2</v>
      </c>
      <c r="R9327" s="211">
        <v>0.45798532703913986</v>
      </c>
      <c r="S9327" s="211">
        <v>0.33558697083283617</v>
      </c>
      <c r="T9327" s="211">
        <v>0.55541791797125262</v>
      </c>
      <c r="U9327" s="211">
        <v>0.49150687087120282</v>
      </c>
      <c r="V9327" s="211">
        <v>0.11762319631960363</v>
      </c>
      <c r="W9327" s="211">
        <v>0.50653301504835346</v>
      </c>
      <c r="X9327" s="211">
        <v>0.2814312436856018</v>
      </c>
      <c r="Y9327" s="211">
        <v>0.63377885635833098</v>
      </c>
      <c r="Z9327" s="211">
        <v>0.14847554848960884</v>
      </c>
      <c r="AA9327" s="212">
        <v>0.11815071496605054</v>
      </c>
    </row>
    <row r="9328" spans="1:27" x14ac:dyDescent="0.35">
      <c r="A9328" s="210" t="s">
        <v>10004</v>
      </c>
      <c r="B9328" s="217">
        <v>149.80854724625112</v>
      </c>
      <c r="C9328" s="211">
        <v>6.7704483994131107E-2</v>
      </c>
      <c r="D9328" s="211">
        <v>0.1248460241223923</v>
      </c>
      <c r="E9328" s="211">
        <v>6.8303729400731816E-2</v>
      </c>
      <c r="F9328" s="211">
        <v>8.2532354935857255E-2</v>
      </c>
      <c r="G9328" s="211">
        <v>0.12182075537407026</v>
      </c>
      <c r="H9328" s="211">
        <v>0.11722218856806828</v>
      </c>
      <c r="I9328" s="211">
        <v>0.4481302591625389</v>
      </c>
      <c r="J9328" s="211">
        <v>0.4189785036210984</v>
      </c>
      <c r="K9328" s="211">
        <v>0.59175423153116535</v>
      </c>
      <c r="L9328" s="211">
        <v>0.27131595682261123</v>
      </c>
      <c r="M9328" s="211">
        <v>9.9195636952776278E-2</v>
      </c>
      <c r="N9328" s="211">
        <v>0.49197974960324098</v>
      </c>
      <c r="O9328" s="211">
        <v>0.63228906589878131</v>
      </c>
      <c r="P9328" s="211">
        <v>7.1822650662326015E-2</v>
      </c>
      <c r="Q9328" s="211">
        <v>8.5419089504037815E-2</v>
      </c>
      <c r="R9328" s="211">
        <v>0.43712302541146247</v>
      </c>
      <c r="S9328" s="211">
        <v>0.39448796078901727</v>
      </c>
      <c r="T9328" s="211">
        <v>0.51329354077091427</v>
      </c>
      <c r="U9328" s="211">
        <v>0.49659691679101381</v>
      </c>
      <c r="V9328" s="211">
        <v>0.1153334377053656</v>
      </c>
      <c r="W9328" s="211">
        <v>0.54772488817329845</v>
      </c>
      <c r="X9328" s="211">
        <v>0.30487034710368738</v>
      </c>
      <c r="Y9328" s="211">
        <v>0.60224463117580351</v>
      </c>
      <c r="Z9328" s="211">
        <v>0.14837616011669491</v>
      </c>
      <c r="AA9328" s="212">
        <v>0.11941117405201165</v>
      </c>
    </row>
    <row r="9329" spans="1:27" x14ac:dyDescent="0.35">
      <c r="A9329" s="210" t="s">
        <v>10005</v>
      </c>
      <c r="B9329" s="217">
        <v>119.02781642663993</v>
      </c>
      <c r="C9329" s="211">
        <v>6.8730636221278285E-2</v>
      </c>
      <c r="D9329" s="211">
        <v>0.12190880566146228</v>
      </c>
      <c r="E9329" s="211">
        <v>7.7154077706337629E-2</v>
      </c>
      <c r="F9329" s="211">
        <v>8.6171529506065492E-2</v>
      </c>
      <c r="G9329" s="211">
        <v>0.12285110902997405</v>
      </c>
      <c r="H9329" s="211">
        <v>0.12313125663429712</v>
      </c>
      <c r="I9329" s="211">
        <v>0.52543177802653418</v>
      </c>
      <c r="J9329" s="211">
        <v>0.47032004826839102</v>
      </c>
      <c r="K9329" s="211">
        <v>0.62434378865958973</v>
      </c>
      <c r="L9329" s="211">
        <v>0.27549113067340009</v>
      </c>
      <c r="M9329" s="211">
        <v>8.8599298467873164E-2</v>
      </c>
      <c r="N9329" s="211">
        <v>0.41467271093804636</v>
      </c>
      <c r="O9329" s="211">
        <v>0.72409439682731902</v>
      </c>
      <c r="P9329" s="211">
        <v>6.7889546148436189E-2</v>
      </c>
      <c r="Q9329" s="211">
        <v>7.283186003828164E-2</v>
      </c>
      <c r="R9329" s="211">
        <v>0.43253688707752502</v>
      </c>
      <c r="S9329" s="211">
        <v>0.31405024428746942</v>
      </c>
      <c r="T9329" s="211">
        <v>0.53087851114683826</v>
      </c>
      <c r="U9329" s="211">
        <v>0.39585849734290685</v>
      </c>
      <c r="V9329" s="211">
        <v>7.6573336687097607E-2</v>
      </c>
      <c r="W9329" s="211">
        <v>0.54507005580628387</v>
      </c>
      <c r="X9329" s="211">
        <v>0.36565891500205594</v>
      </c>
      <c r="Y9329" s="211">
        <v>0.60374319639077223</v>
      </c>
      <c r="Z9329" s="211">
        <v>0.14501927271169185</v>
      </c>
      <c r="AA9329" s="212">
        <v>0.11999427847395878</v>
      </c>
    </row>
    <row r="9330" spans="1:27" x14ac:dyDescent="0.35">
      <c r="A9330" s="210" t="s">
        <v>10006</v>
      </c>
      <c r="B9330" s="217">
        <v>146.32726077549358</v>
      </c>
      <c r="C9330" s="211">
        <v>5.3102034035479764E-2</v>
      </c>
      <c r="D9330" s="211">
        <v>0.12605836687796948</v>
      </c>
      <c r="E9330" s="211">
        <v>7.9859905179983176E-2</v>
      </c>
      <c r="F9330" s="211">
        <v>0.10162712026279966</v>
      </c>
      <c r="G9330" s="211">
        <v>0.1180196364693179</v>
      </c>
      <c r="H9330" s="211">
        <v>0.11125492345814375</v>
      </c>
      <c r="I9330" s="211">
        <v>0.49489478023192179</v>
      </c>
      <c r="J9330" s="211">
        <v>0.39208143867684286</v>
      </c>
      <c r="K9330" s="211">
        <v>0.61387780574765083</v>
      </c>
      <c r="L9330" s="211">
        <v>0.27938749529048279</v>
      </c>
      <c r="M9330" s="211">
        <v>9.4561256385596121E-2</v>
      </c>
      <c r="N9330" s="211">
        <v>0.49213194228726986</v>
      </c>
      <c r="O9330" s="211">
        <v>0.72974442303390397</v>
      </c>
      <c r="P9330" s="211">
        <v>7.1036806352765325E-2</v>
      </c>
      <c r="Q9330" s="211">
        <v>0.10535962693827383</v>
      </c>
      <c r="R9330" s="211">
        <v>0.37487605376470068</v>
      </c>
      <c r="S9330" s="211">
        <v>0.32790781396824076</v>
      </c>
      <c r="T9330" s="211">
        <v>0.49350233242291353</v>
      </c>
      <c r="U9330" s="211">
        <v>0.38003363441188531</v>
      </c>
      <c r="V9330" s="211">
        <v>9.7102471059693288E-2</v>
      </c>
      <c r="W9330" s="211">
        <v>0.54713439233555627</v>
      </c>
      <c r="X9330" s="211">
        <v>0.38469899164107185</v>
      </c>
      <c r="Y9330" s="211">
        <v>0.70905090238900437</v>
      </c>
      <c r="Z9330" s="211">
        <v>0.14813631356449455</v>
      </c>
      <c r="AA9330" s="212">
        <v>0.11645489764420019</v>
      </c>
    </row>
    <row r="9331" spans="1:27" x14ac:dyDescent="0.35">
      <c r="A9331" s="210" t="s">
        <v>10007</v>
      </c>
      <c r="B9331" s="217">
        <v>149.91777341808992</v>
      </c>
      <c r="C9331" s="211">
        <v>7.2885333456573248E-2</v>
      </c>
      <c r="D9331" s="211">
        <v>0.12278086347159067</v>
      </c>
      <c r="E9331" s="211">
        <v>8.3194356085540294E-2</v>
      </c>
      <c r="F9331" s="211">
        <v>9.2337328661928675E-2</v>
      </c>
      <c r="G9331" s="211">
        <v>0.11763324864768951</v>
      </c>
      <c r="H9331" s="211">
        <v>0.12439622946483747</v>
      </c>
      <c r="I9331" s="211">
        <v>0.44448890581925177</v>
      </c>
      <c r="J9331" s="211">
        <v>0.3902538487783011</v>
      </c>
      <c r="K9331" s="211">
        <v>0.63118414852438109</v>
      </c>
      <c r="L9331" s="211">
        <v>0.27309128184489784</v>
      </c>
      <c r="M9331" s="211">
        <v>9.9759589632034476E-2</v>
      </c>
      <c r="N9331" s="211">
        <v>0.48110200857773366</v>
      </c>
      <c r="O9331" s="211">
        <v>0.72996836781268404</v>
      </c>
      <c r="P9331" s="211">
        <v>6.107591000134166E-2</v>
      </c>
      <c r="Q9331" s="211">
        <v>0.101321251616575</v>
      </c>
      <c r="R9331" s="211">
        <v>0.43259261242641533</v>
      </c>
      <c r="S9331" s="211">
        <v>0.36940513465134972</v>
      </c>
      <c r="T9331" s="211">
        <v>0.57076669597230456</v>
      </c>
      <c r="U9331" s="211">
        <v>0.47981916433188843</v>
      </c>
      <c r="V9331" s="211">
        <v>0.1122557910168043</v>
      </c>
      <c r="W9331" s="211">
        <v>0.58205365242049745</v>
      </c>
      <c r="X9331" s="211">
        <v>0.30437153412619228</v>
      </c>
      <c r="Y9331" s="211">
        <v>0.63669873273201227</v>
      </c>
      <c r="Z9331" s="211">
        <v>0.1470344506206766</v>
      </c>
      <c r="AA9331" s="212">
        <v>0.11828892727351169</v>
      </c>
    </row>
    <row r="9332" spans="1:27" x14ac:dyDescent="0.35">
      <c r="A9332" s="210" t="s">
        <v>10008</v>
      </c>
      <c r="B9332" s="217">
        <v>119.20805552184865</v>
      </c>
      <c r="C9332" s="211">
        <v>6.149857892404352E-2</v>
      </c>
      <c r="D9332" s="211">
        <v>0.11627979872500034</v>
      </c>
      <c r="E9332" s="211">
        <v>7.1950820106700619E-2</v>
      </c>
      <c r="F9332" s="211">
        <v>8.519603743284615E-2</v>
      </c>
      <c r="G9332" s="211">
        <v>0.12015569589880908</v>
      </c>
      <c r="H9332" s="211">
        <v>0.12215231602214568</v>
      </c>
      <c r="I9332" s="211">
        <v>0.48899464030886042</v>
      </c>
      <c r="J9332" s="211">
        <v>0.46652487234486201</v>
      </c>
      <c r="K9332" s="211">
        <v>0.55187767885505346</v>
      </c>
      <c r="L9332" s="211">
        <v>0.28400780336957987</v>
      </c>
      <c r="M9332" s="211">
        <v>9.1006881904096407E-2</v>
      </c>
      <c r="N9332" s="211">
        <v>0.48364332843882757</v>
      </c>
      <c r="O9332" s="211">
        <v>0.69965292044421257</v>
      </c>
      <c r="P9332" s="211">
        <v>6.5269123003446242E-2</v>
      </c>
      <c r="Q9332" s="211">
        <v>9.0151060212781853E-2</v>
      </c>
      <c r="R9332" s="211">
        <v>0.42636079309612585</v>
      </c>
      <c r="S9332" s="211">
        <v>0.29795547310840848</v>
      </c>
      <c r="T9332" s="211">
        <v>0.55609689939630735</v>
      </c>
      <c r="U9332" s="211">
        <v>0.4483928925790801</v>
      </c>
      <c r="V9332" s="211">
        <v>0.10303534676638554</v>
      </c>
      <c r="W9332" s="211">
        <v>0.51345432659519774</v>
      </c>
      <c r="X9332" s="211">
        <v>0.33071383531344728</v>
      </c>
      <c r="Y9332" s="211">
        <v>0.58704531252987568</v>
      </c>
      <c r="Z9332" s="211">
        <v>0.14976558492045744</v>
      </c>
      <c r="AA9332" s="212">
        <v>0.12570132783237586</v>
      </c>
    </row>
    <row r="9333" spans="1:27" x14ac:dyDescent="0.35">
      <c r="A9333" s="210" t="s">
        <v>10009</v>
      </c>
      <c r="B9333" s="217">
        <v>117.54476941992397</v>
      </c>
      <c r="C9333" s="211">
        <v>6.3232724190547235E-2</v>
      </c>
      <c r="D9333" s="211">
        <v>0.12374518605623211</v>
      </c>
      <c r="E9333" s="211">
        <v>8.2104656239138721E-2</v>
      </c>
      <c r="F9333" s="211">
        <v>0.10930578392191484</v>
      </c>
      <c r="G9333" s="211">
        <v>0.12716065444692995</v>
      </c>
      <c r="H9333" s="211">
        <v>0.11270248386574246</v>
      </c>
      <c r="I9333" s="211">
        <v>0.53156959662454584</v>
      </c>
      <c r="J9333" s="211">
        <v>0.44622284060346434</v>
      </c>
      <c r="K9333" s="211">
        <v>0.60899422814896842</v>
      </c>
      <c r="L9333" s="211">
        <v>0.27551920199265373</v>
      </c>
      <c r="M9333" s="211">
        <v>9.8481948574117101E-2</v>
      </c>
      <c r="N9333" s="211">
        <v>0.41751570641901425</v>
      </c>
      <c r="O9333" s="211">
        <v>0.67037417481092554</v>
      </c>
      <c r="P9333" s="211">
        <v>6.4916106137875032E-2</v>
      </c>
      <c r="Q9333" s="211">
        <v>9.119877676169709E-2</v>
      </c>
      <c r="R9333" s="211">
        <v>0.44521670194979274</v>
      </c>
      <c r="S9333" s="211">
        <v>0.29261075384119495</v>
      </c>
      <c r="T9333" s="211">
        <v>0.4627340863952093</v>
      </c>
      <c r="U9333" s="211">
        <v>0.38408091096181474</v>
      </c>
      <c r="V9333" s="211">
        <v>6.1748544494098306E-2</v>
      </c>
      <c r="W9333" s="211">
        <v>0.54666793891928411</v>
      </c>
      <c r="X9333" s="211">
        <v>0.39575879750826176</v>
      </c>
      <c r="Y9333" s="211">
        <v>0.66390691239375899</v>
      </c>
      <c r="Z9333" s="211">
        <v>0.14994674991994056</v>
      </c>
      <c r="AA9333" s="212">
        <v>0.11556143865645058</v>
      </c>
    </row>
    <row r="9334" spans="1:27" x14ac:dyDescent="0.35">
      <c r="A9334" s="210" t="s">
        <v>10010</v>
      </c>
      <c r="B9334" s="217">
        <v>114.26153922928246</v>
      </c>
      <c r="C9334" s="211">
        <v>5.5116798372616127E-2</v>
      </c>
      <c r="D9334" s="211">
        <v>0.11508118398837441</v>
      </c>
      <c r="E9334" s="211">
        <v>7.9620170454967498E-2</v>
      </c>
      <c r="F9334" s="211">
        <v>8.4717800640433313E-2</v>
      </c>
      <c r="G9334" s="211">
        <v>0.12084508053607333</v>
      </c>
      <c r="H9334" s="211">
        <v>0.12257522130730014</v>
      </c>
      <c r="I9334" s="211">
        <v>0.42124312224929172</v>
      </c>
      <c r="J9334" s="211">
        <v>0.38751184364844599</v>
      </c>
      <c r="K9334" s="211">
        <v>0.59501187527363542</v>
      </c>
      <c r="L9334" s="211">
        <v>0.28139446893013559</v>
      </c>
      <c r="M9334" s="211">
        <v>0.10143539687825194</v>
      </c>
      <c r="N9334" s="211">
        <v>0.40838237975730951</v>
      </c>
      <c r="O9334" s="211">
        <v>0.70626978515891559</v>
      </c>
      <c r="P9334" s="211">
        <v>6.0159130816978386E-2</v>
      </c>
      <c r="Q9334" s="211">
        <v>5.9472605952798241E-2</v>
      </c>
      <c r="R9334" s="211">
        <v>0.45170908738096288</v>
      </c>
      <c r="S9334" s="211">
        <v>0.37885811033901989</v>
      </c>
      <c r="T9334" s="211">
        <v>0.58929250635361785</v>
      </c>
      <c r="U9334" s="211">
        <v>0.51126206987999767</v>
      </c>
      <c r="V9334" s="211">
        <v>5.5364279319308707E-2</v>
      </c>
      <c r="W9334" s="211">
        <v>0.52304175138488418</v>
      </c>
      <c r="X9334" s="211">
        <v>0.3038372271877518</v>
      </c>
      <c r="Y9334" s="211">
        <v>0.66661437044975413</v>
      </c>
      <c r="Z9334" s="211">
        <v>0.14830748466639973</v>
      </c>
      <c r="AA9334" s="212">
        <v>0.11905539240660255</v>
      </c>
    </row>
    <row r="9335" spans="1:27" x14ac:dyDescent="0.35">
      <c r="A9335" s="210" t="s">
        <v>10011</v>
      </c>
      <c r="B9335" s="217">
        <v>149.2167277893536</v>
      </c>
      <c r="C9335" s="211">
        <v>7.1621446956731491E-2</v>
      </c>
      <c r="D9335" s="211">
        <v>0.11763245900625724</v>
      </c>
      <c r="E9335" s="211">
        <v>6.7723346540531887E-2</v>
      </c>
      <c r="F9335" s="211">
        <v>8.9277615188055826E-2</v>
      </c>
      <c r="G9335" s="211">
        <v>0.12639005966064221</v>
      </c>
      <c r="H9335" s="211">
        <v>0.10967846702052825</v>
      </c>
      <c r="I9335" s="211">
        <v>0.50435046821616158</v>
      </c>
      <c r="J9335" s="211">
        <v>0.46769571812352134</v>
      </c>
      <c r="K9335" s="211">
        <v>0.64364240496082958</v>
      </c>
      <c r="L9335" s="211">
        <v>0.27385655450582225</v>
      </c>
      <c r="M9335" s="211">
        <v>8.4515381765043862E-2</v>
      </c>
      <c r="N9335" s="211">
        <v>0.51191770164731709</v>
      </c>
      <c r="O9335" s="211">
        <v>0.6181726966707709</v>
      </c>
      <c r="P9335" s="211">
        <v>6.7050059473709275E-2</v>
      </c>
      <c r="Q9335" s="211">
        <v>6.2822531939348031E-2</v>
      </c>
      <c r="R9335" s="211">
        <v>0.42414524479674204</v>
      </c>
      <c r="S9335" s="211">
        <v>0.28991117746258582</v>
      </c>
      <c r="T9335" s="211">
        <v>0.5439025259738568</v>
      </c>
      <c r="U9335" s="211">
        <v>0.41603541545557243</v>
      </c>
      <c r="V9335" s="211">
        <v>0.17756069926042245</v>
      </c>
      <c r="W9335" s="211">
        <v>0.63102396640543401</v>
      </c>
      <c r="X9335" s="211">
        <v>0.35211076139371683</v>
      </c>
      <c r="Y9335" s="211">
        <v>0.56174482292310701</v>
      </c>
      <c r="Z9335" s="211">
        <v>0.14442096486381323</v>
      </c>
      <c r="AA9335" s="212">
        <v>0.11904227149731217</v>
      </c>
    </row>
    <row r="9336" spans="1:27" x14ac:dyDescent="0.35">
      <c r="A9336" s="210" t="s">
        <v>10012</v>
      </c>
      <c r="B9336" s="217">
        <v>157.50129833135219</v>
      </c>
      <c r="C9336" s="211">
        <v>6.6845332208530908E-2</v>
      </c>
      <c r="D9336" s="211">
        <v>0.12895415771898353</v>
      </c>
      <c r="E9336" s="211">
        <v>8.1089474341921722E-2</v>
      </c>
      <c r="F9336" s="211">
        <v>7.8001340871958966E-2</v>
      </c>
      <c r="G9336" s="211">
        <v>0.12225573146590225</v>
      </c>
      <c r="H9336" s="211">
        <v>0.11992945241659915</v>
      </c>
      <c r="I9336" s="211">
        <v>0.47132285492935716</v>
      </c>
      <c r="J9336" s="211">
        <v>0.44236760167567335</v>
      </c>
      <c r="K9336" s="211">
        <v>0.52995933398856443</v>
      </c>
      <c r="L9336" s="211">
        <v>0.27783929770991089</v>
      </c>
      <c r="M9336" s="211">
        <v>0.12169856135212784</v>
      </c>
      <c r="N9336" s="211">
        <v>0.40798211095324466</v>
      </c>
      <c r="O9336" s="211">
        <v>0.74887551971865984</v>
      </c>
      <c r="P9336" s="211">
        <v>6.5259442487094754E-2</v>
      </c>
      <c r="Q9336" s="211">
        <v>0.12315153041979485</v>
      </c>
      <c r="R9336" s="211">
        <v>0.46309189533428508</v>
      </c>
      <c r="S9336" s="211">
        <v>0.33542757679049884</v>
      </c>
      <c r="T9336" s="211">
        <v>0.55815627686981051</v>
      </c>
      <c r="U9336" s="211">
        <v>0.55742005903732339</v>
      </c>
      <c r="V9336" s="211">
        <v>8.9255185289170799E-2</v>
      </c>
      <c r="W9336" s="211">
        <v>0.5389757923845826</v>
      </c>
      <c r="X9336" s="211">
        <v>0.32892677588149821</v>
      </c>
      <c r="Y9336" s="211">
        <v>0.73103523137456072</v>
      </c>
      <c r="Z9336" s="211">
        <v>0.148344372014277</v>
      </c>
      <c r="AA9336" s="212">
        <v>0.11956998045785633</v>
      </c>
    </row>
    <row r="9337" spans="1:27" x14ac:dyDescent="0.35">
      <c r="A9337" s="210" t="s">
        <v>10013</v>
      </c>
      <c r="B9337" s="217">
        <v>156.45468385840289</v>
      </c>
      <c r="C9337" s="211">
        <v>7.5373343943393872E-2</v>
      </c>
      <c r="D9337" s="211">
        <v>0.12981659448344784</v>
      </c>
      <c r="E9337" s="211">
        <v>7.6887437428633312E-2</v>
      </c>
      <c r="F9337" s="211">
        <v>7.8223948361843737E-2</v>
      </c>
      <c r="G9337" s="211">
        <v>0.11647334531595277</v>
      </c>
      <c r="H9337" s="211">
        <v>0.11456375854450088</v>
      </c>
      <c r="I9337" s="211">
        <v>0.46280572394978414</v>
      </c>
      <c r="J9337" s="211">
        <v>0.43973125705164612</v>
      </c>
      <c r="K9337" s="211">
        <v>0.63375760468472309</v>
      </c>
      <c r="L9337" s="211">
        <v>0.27098256614949373</v>
      </c>
      <c r="M9337" s="211">
        <v>8.831739301926976E-2</v>
      </c>
      <c r="N9337" s="211">
        <v>0.49064265996183176</v>
      </c>
      <c r="O9337" s="211">
        <v>0.74836751022653747</v>
      </c>
      <c r="P9337" s="211">
        <v>6.2398853491922847E-2</v>
      </c>
      <c r="Q9337" s="211">
        <v>4.9363685260919152E-2</v>
      </c>
      <c r="R9337" s="211">
        <v>0.44275356592482273</v>
      </c>
      <c r="S9337" s="211">
        <v>0.27884529211610865</v>
      </c>
      <c r="T9337" s="211">
        <v>0.49198459697683727</v>
      </c>
      <c r="U9337" s="211">
        <v>0.36755928956482503</v>
      </c>
      <c r="V9337" s="211">
        <v>0.16978193039795722</v>
      </c>
      <c r="W9337" s="211">
        <v>0.61666673331063182</v>
      </c>
      <c r="X9337" s="211">
        <v>0.34176351018647633</v>
      </c>
      <c r="Y9337" s="211">
        <v>0.67472176745987422</v>
      </c>
      <c r="Z9337" s="211">
        <v>0.14858257359014562</v>
      </c>
      <c r="AA9337" s="212">
        <v>0.11472807303267919</v>
      </c>
    </row>
    <row r="9338" spans="1:27" x14ac:dyDescent="0.35">
      <c r="A9338" s="210" t="s">
        <v>10014</v>
      </c>
      <c r="B9338" s="217">
        <v>136.8341639304862</v>
      </c>
      <c r="C9338" s="211">
        <v>8.5227851614125702E-2</v>
      </c>
      <c r="D9338" s="211">
        <v>0.12122178056966663</v>
      </c>
      <c r="E9338" s="211">
        <v>7.9465546703734555E-2</v>
      </c>
      <c r="F9338" s="211">
        <v>8.7775402046438369E-2</v>
      </c>
      <c r="G9338" s="211">
        <v>0.12416892406567924</v>
      </c>
      <c r="H9338" s="211">
        <v>0.12189593688007667</v>
      </c>
      <c r="I9338" s="211">
        <v>0.53081946802093716</v>
      </c>
      <c r="J9338" s="211">
        <v>0.47850468886597025</v>
      </c>
      <c r="K9338" s="211">
        <v>0.64648486250439074</v>
      </c>
      <c r="L9338" s="211">
        <v>0.2711545409373618</v>
      </c>
      <c r="M9338" s="211">
        <v>0.1030356062486201</v>
      </c>
      <c r="N9338" s="211">
        <v>0.45942925721900812</v>
      </c>
      <c r="O9338" s="211">
        <v>0.64328918996533746</v>
      </c>
      <c r="P9338" s="211">
        <v>6.8865625895204313E-2</v>
      </c>
      <c r="Q9338" s="211">
        <v>0.10704541039618611</v>
      </c>
      <c r="R9338" s="211">
        <v>0.42514544315255293</v>
      </c>
      <c r="S9338" s="211">
        <v>0.27255958846029943</v>
      </c>
      <c r="T9338" s="211">
        <v>0.52166982580680943</v>
      </c>
      <c r="U9338" s="211">
        <v>0.43130413558032898</v>
      </c>
      <c r="V9338" s="211">
        <v>6.911030295636858E-2</v>
      </c>
      <c r="W9338" s="211">
        <v>0.57163054744230934</v>
      </c>
      <c r="X9338" s="211">
        <v>0.34040612274859228</v>
      </c>
      <c r="Y9338" s="211">
        <v>0.61340442182674515</v>
      </c>
      <c r="Z9338" s="211">
        <v>0.13757070410930514</v>
      </c>
      <c r="AA9338" s="212">
        <v>0.11450914433462883</v>
      </c>
    </row>
    <row r="9339" spans="1:27" x14ac:dyDescent="0.35">
      <c r="A9339" s="210" t="s">
        <v>10015</v>
      </c>
      <c r="B9339" s="217">
        <v>112.53771881152799</v>
      </c>
      <c r="C9339" s="211">
        <v>7.2804952125277905E-2</v>
      </c>
      <c r="D9339" s="211">
        <v>0.11941291924233696</v>
      </c>
      <c r="E9339" s="211">
        <v>7.0149447777767882E-2</v>
      </c>
      <c r="F9339" s="211">
        <v>8.9560414748829406E-2</v>
      </c>
      <c r="G9339" s="211">
        <v>0.11902032274700956</v>
      </c>
      <c r="H9339" s="211">
        <v>0.12594529722106418</v>
      </c>
      <c r="I9339" s="211">
        <v>0.44934964332131289</v>
      </c>
      <c r="J9339" s="211">
        <v>0.41884746406185441</v>
      </c>
      <c r="K9339" s="211">
        <v>0.5584109446879072</v>
      </c>
      <c r="L9339" s="211">
        <v>0.27348326956897162</v>
      </c>
      <c r="M9339" s="211">
        <v>7.5490120056422139E-2</v>
      </c>
      <c r="N9339" s="211">
        <v>0.42347198016613685</v>
      </c>
      <c r="O9339" s="211">
        <v>0.72009135187487983</v>
      </c>
      <c r="P9339" s="211">
        <v>6.6572709989197218E-2</v>
      </c>
      <c r="Q9339" s="211">
        <v>7.0355804627791299E-2</v>
      </c>
      <c r="R9339" s="211">
        <v>0.47352566791296002</v>
      </c>
      <c r="S9339" s="211">
        <v>0.38126855331837944</v>
      </c>
      <c r="T9339" s="211">
        <v>0.54097543551171257</v>
      </c>
      <c r="U9339" s="211">
        <v>0.38662264721739575</v>
      </c>
      <c r="V9339" s="211">
        <v>7.6700802426443615E-2</v>
      </c>
      <c r="W9339" s="211">
        <v>0.57967631825566068</v>
      </c>
      <c r="X9339" s="211">
        <v>0.36910966833433928</v>
      </c>
      <c r="Y9339" s="211">
        <v>0.63045677183379933</v>
      </c>
      <c r="Z9339" s="211">
        <v>0.14841481688406344</v>
      </c>
      <c r="AA9339" s="212">
        <v>0.11704794664876558</v>
      </c>
    </row>
    <row r="9340" spans="1:27" x14ac:dyDescent="0.35">
      <c r="A9340" s="210" t="s">
        <v>10016</v>
      </c>
      <c r="B9340" s="217">
        <v>128.32545074114165</v>
      </c>
      <c r="C9340" s="211">
        <v>5.9885885513236446E-2</v>
      </c>
      <c r="D9340" s="211">
        <v>0.13007812457272122</v>
      </c>
      <c r="E9340" s="211">
        <v>7.5501555108646229E-2</v>
      </c>
      <c r="F9340" s="211">
        <v>0.10931515260958495</v>
      </c>
      <c r="G9340" s="211">
        <v>0.11572722395056252</v>
      </c>
      <c r="H9340" s="211">
        <v>0.12343284275046784</v>
      </c>
      <c r="I9340" s="211">
        <v>0.42280434230570119</v>
      </c>
      <c r="J9340" s="211">
        <v>0.47551097667987402</v>
      </c>
      <c r="K9340" s="211">
        <v>0.64701703802319477</v>
      </c>
      <c r="L9340" s="211">
        <v>0.27329169089413186</v>
      </c>
      <c r="M9340" s="211">
        <v>9.4762834134249407E-2</v>
      </c>
      <c r="N9340" s="211">
        <v>0.42353782424082981</v>
      </c>
      <c r="O9340" s="211">
        <v>0.64474818987998705</v>
      </c>
      <c r="P9340" s="211">
        <v>6.7072130966353977E-2</v>
      </c>
      <c r="Q9340" s="211">
        <v>7.2611253554783844E-2</v>
      </c>
      <c r="R9340" s="211">
        <v>0.42251038508723998</v>
      </c>
      <c r="S9340" s="211">
        <v>0.36435165520798718</v>
      </c>
      <c r="T9340" s="211">
        <v>0.52660435112843962</v>
      </c>
      <c r="U9340" s="211">
        <v>0.50393682199602841</v>
      </c>
      <c r="V9340" s="211">
        <v>7.6165277511168847E-2</v>
      </c>
      <c r="W9340" s="211">
        <v>0.53684979838780311</v>
      </c>
      <c r="X9340" s="211">
        <v>0.30962382947934308</v>
      </c>
      <c r="Y9340" s="211">
        <v>0.69697790182393426</v>
      </c>
      <c r="Z9340" s="211">
        <v>0.1449832186229246</v>
      </c>
      <c r="AA9340" s="212">
        <v>0.12303150602983276</v>
      </c>
    </row>
    <row r="9341" spans="1:27" x14ac:dyDescent="0.35">
      <c r="A9341" s="210" t="s">
        <v>10017</v>
      </c>
      <c r="B9341" s="217">
        <v>172.06942155602687</v>
      </c>
      <c r="C9341" s="211">
        <v>6.8598142730100203E-2</v>
      </c>
      <c r="D9341" s="211">
        <v>0.12303009477302904</v>
      </c>
      <c r="E9341" s="211">
        <v>8.0971288916718287E-2</v>
      </c>
      <c r="F9341" s="211">
        <v>9.1056430645723288E-2</v>
      </c>
      <c r="G9341" s="211">
        <v>0.12111652521732443</v>
      </c>
      <c r="H9341" s="211">
        <v>0.12543663135108077</v>
      </c>
      <c r="I9341" s="211">
        <v>0.52952008383940929</v>
      </c>
      <c r="J9341" s="211">
        <v>0.47398013573794578</v>
      </c>
      <c r="K9341" s="211">
        <v>0.62950102601844993</v>
      </c>
      <c r="L9341" s="211">
        <v>0.28021521180057329</v>
      </c>
      <c r="M9341" s="211">
        <v>0.10719665828817111</v>
      </c>
      <c r="N9341" s="211">
        <v>0.37690976779247559</v>
      </c>
      <c r="O9341" s="211">
        <v>0.70608074250320862</v>
      </c>
      <c r="P9341" s="211">
        <v>6.729366992687387E-2</v>
      </c>
      <c r="Q9341" s="211">
        <v>6.7442826985377055E-2</v>
      </c>
      <c r="R9341" s="211">
        <v>0.42798333407727568</v>
      </c>
      <c r="S9341" s="211">
        <v>0.34283772000060747</v>
      </c>
      <c r="T9341" s="211">
        <v>0.54531359605655161</v>
      </c>
      <c r="U9341" s="211">
        <v>0.40226971681589674</v>
      </c>
      <c r="V9341" s="211">
        <v>0.1472632802234598</v>
      </c>
      <c r="W9341" s="211">
        <v>0.52876797013119636</v>
      </c>
      <c r="X9341" s="211">
        <v>0.40143239691528143</v>
      </c>
      <c r="Y9341" s="211">
        <v>0.69166049619659209</v>
      </c>
      <c r="Z9341" s="211">
        <v>0.14908012434368678</v>
      </c>
      <c r="AA9341" s="212">
        <v>0.11521522103297424</v>
      </c>
    </row>
    <row r="9342" spans="1:27" x14ac:dyDescent="0.35">
      <c r="A9342" s="210" t="s">
        <v>10018</v>
      </c>
      <c r="B9342" s="217">
        <v>134.82010412379122</v>
      </c>
      <c r="C9342" s="211">
        <v>5.3175421372851812E-2</v>
      </c>
      <c r="D9342" s="211">
        <v>0.12766612326620946</v>
      </c>
      <c r="E9342" s="211">
        <v>8.2320569420477302E-2</v>
      </c>
      <c r="F9342" s="211">
        <v>8.117994688331058E-2</v>
      </c>
      <c r="G9342" s="211">
        <v>0.12457529596484447</v>
      </c>
      <c r="H9342" s="211">
        <v>0.12468199558674531</v>
      </c>
      <c r="I9342" s="211">
        <v>0.52103018418800895</v>
      </c>
      <c r="J9342" s="211">
        <v>0.42687626533417133</v>
      </c>
      <c r="K9342" s="211">
        <v>0.6178137350389532</v>
      </c>
      <c r="L9342" s="211">
        <v>0.27397447723647617</v>
      </c>
      <c r="M9342" s="211">
        <v>0.11218130175287169</v>
      </c>
      <c r="N9342" s="211">
        <v>0.3719504192848887</v>
      </c>
      <c r="O9342" s="211">
        <v>0.56972009159243797</v>
      </c>
      <c r="P9342" s="211">
        <v>7.0669609390789478E-2</v>
      </c>
      <c r="Q9342" s="211">
        <v>0.12782092206293239</v>
      </c>
      <c r="R9342" s="211">
        <v>0.4464340787702773</v>
      </c>
      <c r="S9342" s="211">
        <v>0.31897074676060494</v>
      </c>
      <c r="T9342" s="211">
        <v>0.57474704311451386</v>
      </c>
      <c r="U9342" s="211">
        <v>0.46546101085766789</v>
      </c>
      <c r="V9342" s="211">
        <v>7.9408998537327621E-2</v>
      </c>
      <c r="W9342" s="211">
        <v>0.60443932830494318</v>
      </c>
      <c r="X9342" s="211">
        <v>0.38712236494579005</v>
      </c>
      <c r="Y9342" s="211">
        <v>0.65043737260718915</v>
      </c>
      <c r="Z9342" s="211">
        <v>0.14867017918310466</v>
      </c>
      <c r="AA9342" s="212">
        <v>0.12471231786611743</v>
      </c>
    </row>
    <row r="9343" spans="1:27" x14ac:dyDescent="0.35">
      <c r="A9343" s="210" t="s">
        <v>10019</v>
      </c>
      <c r="B9343" s="217">
        <v>148.70163793834027</v>
      </c>
      <c r="C9343" s="211">
        <v>6.0892193843260972E-2</v>
      </c>
      <c r="D9343" s="211">
        <v>0.12698854964288481</v>
      </c>
      <c r="E9343" s="211">
        <v>8.365618497550785E-2</v>
      </c>
      <c r="F9343" s="211">
        <v>8.3563392173729212E-2</v>
      </c>
      <c r="G9343" s="211">
        <v>0.11825003106881243</v>
      </c>
      <c r="H9343" s="211">
        <v>0.12083996933805662</v>
      </c>
      <c r="I9343" s="211">
        <v>0.49026366929712523</v>
      </c>
      <c r="J9343" s="211">
        <v>0.39103982911734125</v>
      </c>
      <c r="K9343" s="211">
        <v>0.58313584198863844</v>
      </c>
      <c r="L9343" s="211">
        <v>0.27848648602250925</v>
      </c>
      <c r="M9343" s="211">
        <v>9.4200646845701758E-2</v>
      </c>
      <c r="N9343" s="211">
        <v>0.39877152613939193</v>
      </c>
      <c r="O9343" s="211">
        <v>0.5999212443461367</v>
      </c>
      <c r="P9343" s="211">
        <v>6.9628503705932029E-2</v>
      </c>
      <c r="Q9343" s="211">
        <v>9.0531771505270461E-2</v>
      </c>
      <c r="R9343" s="211">
        <v>0.48464304248327583</v>
      </c>
      <c r="S9343" s="211">
        <v>0.2874479804601896</v>
      </c>
      <c r="T9343" s="211">
        <v>0.5477692423687246</v>
      </c>
      <c r="U9343" s="211">
        <v>0.56892595788843692</v>
      </c>
      <c r="V9343" s="211">
        <v>8.174850295294965E-2</v>
      </c>
      <c r="W9343" s="211">
        <v>0.61138091499563507</v>
      </c>
      <c r="X9343" s="211">
        <v>0.26896912436105802</v>
      </c>
      <c r="Y9343" s="211">
        <v>0.62977407816449837</v>
      </c>
      <c r="Z9343" s="211">
        <v>0.14976131293528933</v>
      </c>
      <c r="AA9343" s="212">
        <v>0.11301154692892945</v>
      </c>
    </row>
    <row r="9344" spans="1:27" x14ac:dyDescent="0.35">
      <c r="A9344" s="210" t="s">
        <v>10020</v>
      </c>
      <c r="B9344" s="217">
        <v>130.65821676023839</v>
      </c>
      <c r="C9344" s="211">
        <v>6.5132465030220493E-2</v>
      </c>
      <c r="D9344" s="211">
        <v>0.11984111941681044</v>
      </c>
      <c r="E9344" s="211">
        <v>7.6497581319273589E-2</v>
      </c>
      <c r="F9344" s="211">
        <v>8.1722476289647197E-2</v>
      </c>
      <c r="G9344" s="211">
        <v>0.12377150848959524</v>
      </c>
      <c r="H9344" s="211">
        <v>0.11161136180703825</v>
      </c>
      <c r="I9344" s="211">
        <v>0.46097362412627768</v>
      </c>
      <c r="J9344" s="211">
        <v>0.3995273701662489</v>
      </c>
      <c r="K9344" s="211">
        <v>0.52918492992655408</v>
      </c>
      <c r="L9344" s="211">
        <v>0.27188863124782042</v>
      </c>
      <c r="M9344" s="211">
        <v>8.8830278956733344E-2</v>
      </c>
      <c r="N9344" s="211">
        <v>0.42102896240657639</v>
      </c>
      <c r="O9344" s="211">
        <v>0.7846287057461494</v>
      </c>
      <c r="P9344" s="211">
        <v>6.6786434440231107E-2</v>
      </c>
      <c r="Q9344" s="211">
        <v>6.6508739747390466E-2</v>
      </c>
      <c r="R9344" s="211">
        <v>0.38570243924512804</v>
      </c>
      <c r="S9344" s="211">
        <v>0.29756785345099784</v>
      </c>
      <c r="T9344" s="211">
        <v>0.52869525421893049</v>
      </c>
      <c r="U9344" s="211">
        <v>0.40029488265245294</v>
      </c>
      <c r="V9344" s="211">
        <v>0.12215564305710773</v>
      </c>
      <c r="W9344" s="211">
        <v>0.58833576967362289</v>
      </c>
      <c r="X9344" s="211">
        <v>0.26512540976975518</v>
      </c>
      <c r="Y9344" s="211">
        <v>0.76749042651491073</v>
      </c>
      <c r="Z9344" s="211">
        <v>0.14835940482042168</v>
      </c>
      <c r="AA9344" s="212">
        <v>0.12491545996122284</v>
      </c>
    </row>
    <row r="9345" spans="1:27" x14ac:dyDescent="0.35">
      <c r="A9345" s="210" t="s">
        <v>10021</v>
      </c>
      <c r="B9345" s="217">
        <v>165.79731019888251</v>
      </c>
      <c r="C9345" s="211">
        <v>7.3681135005362386E-2</v>
      </c>
      <c r="D9345" s="211">
        <v>0.12081927689753696</v>
      </c>
      <c r="E9345" s="211">
        <v>8.2542394032746033E-2</v>
      </c>
      <c r="F9345" s="211">
        <v>9.7245959625646666E-2</v>
      </c>
      <c r="G9345" s="211">
        <v>0.12260174034315612</v>
      </c>
      <c r="H9345" s="211">
        <v>0.11212434738713078</v>
      </c>
      <c r="I9345" s="211">
        <v>0.49027976280034669</v>
      </c>
      <c r="J9345" s="211">
        <v>0.44251244475926882</v>
      </c>
      <c r="K9345" s="211">
        <v>0.62514489141089535</v>
      </c>
      <c r="L9345" s="211">
        <v>0.28109092291442522</v>
      </c>
      <c r="M9345" s="211">
        <v>0.10383859866335102</v>
      </c>
      <c r="N9345" s="211">
        <v>0.43293428623550134</v>
      </c>
      <c r="O9345" s="211">
        <v>0.60940413815480277</v>
      </c>
      <c r="P9345" s="211">
        <v>6.9372369174793641E-2</v>
      </c>
      <c r="Q9345" s="211">
        <v>5.7604646528651701E-2</v>
      </c>
      <c r="R9345" s="211">
        <v>0.46972855321694451</v>
      </c>
      <c r="S9345" s="211">
        <v>0.28626068646957437</v>
      </c>
      <c r="T9345" s="211">
        <v>0.58210125986689698</v>
      </c>
      <c r="U9345" s="211">
        <v>0.43070984732975837</v>
      </c>
      <c r="V9345" s="211">
        <v>0.14651857004542773</v>
      </c>
      <c r="W9345" s="211">
        <v>0.63657336243136875</v>
      </c>
      <c r="X9345" s="211">
        <v>0.29116882106023712</v>
      </c>
      <c r="Y9345" s="211">
        <v>0.59024046537189534</v>
      </c>
      <c r="Z9345" s="211">
        <v>0.14877953554800352</v>
      </c>
      <c r="AA9345" s="212">
        <v>0.11625398521001219</v>
      </c>
    </row>
    <row r="9346" spans="1:27" x14ac:dyDescent="0.35">
      <c r="A9346" s="210" t="s">
        <v>10022</v>
      </c>
      <c r="B9346" s="217">
        <v>127.41955621050903</v>
      </c>
      <c r="C9346" s="211">
        <v>8.0693368872895799E-2</v>
      </c>
      <c r="D9346" s="211">
        <v>0.12111168898700535</v>
      </c>
      <c r="E9346" s="211">
        <v>7.1588107520917543E-2</v>
      </c>
      <c r="F9346" s="211">
        <v>8.3113800015520115E-2</v>
      </c>
      <c r="G9346" s="211">
        <v>0.11610579932274583</v>
      </c>
      <c r="H9346" s="211">
        <v>0.11814117011135075</v>
      </c>
      <c r="I9346" s="211">
        <v>0.50602316410516124</v>
      </c>
      <c r="J9346" s="211">
        <v>0.4273646074679176</v>
      </c>
      <c r="K9346" s="211">
        <v>0.63845200336588714</v>
      </c>
      <c r="L9346" s="211">
        <v>0.27276391216648477</v>
      </c>
      <c r="M9346" s="211">
        <v>9.5727105389633318E-2</v>
      </c>
      <c r="N9346" s="211">
        <v>0.53780301424591082</v>
      </c>
      <c r="O9346" s="211">
        <v>0.76694104530404228</v>
      </c>
      <c r="P9346" s="211">
        <v>6.4137771338671504E-2</v>
      </c>
      <c r="Q9346" s="211">
        <v>0.1185240354580589</v>
      </c>
      <c r="R9346" s="211">
        <v>0.44872773298605811</v>
      </c>
      <c r="S9346" s="211">
        <v>0.38178531954385098</v>
      </c>
      <c r="T9346" s="211">
        <v>0.56734794588421744</v>
      </c>
      <c r="U9346" s="211">
        <v>0.44619125899108458</v>
      </c>
      <c r="V9346" s="211">
        <v>6.7673945182578521E-2</v>
      </c>
      <c r="W9346" s="211">
        <v>0.50644909599350774</v>
      </c>
      <c r="X9346" s="211">
        <v>0.37461786421132753</v>
      </c>
      <c r="Y9346" s="211">
        <v>0.66401836162122119</v>
      </c>
      <c r="Z9346" s="211">
        <v>0.14805004788615045</v>
      </c>
      <c r="AA9346" s="212">
        <v>0.12082534508006229</v>
      </c>
    </row>
    <row r="9347" spans="1:27" x14ac:dyDescent="0.35">
      <c r="A9347" s="210" t="s">
        <v>10023</v>
      </c>
      <c r="B9347" s="217">
        <v>150.3904181754192</v>
      </c>
      <c r="C9347" s="211">
        <v>6.7920724085786338E-2</v>
      </c>
      <c r="D9347" s="211">
        <v>0.11828356482257835</v>
      </c>
      <c r="E9347" s="211">
        <v>6.700945676591738E-2</v>
      </c>
      <c r="F9347" s="211">
        <v>8.7173722844143861E-2</v>
      </c>
      <c r="G9347" s="211">
        <v>0.11529299147212353</v>
      </c>
      <c r="H9347" s="211">
        <v>0.11753895438882263</v>
      </c>
      <c r="I9347" s="211">
        <v>0.47823504194616417</v>
      </c>
      <c r="J9347" s="211">
        <v>0.43748274779860752</v>
      </c>
      <c r="K9347" s="211">
        <v>0.57650881763666706</v>
      </c>
      <c r="L9347" s="211">
        <v>0.26659828300896837</v>
      </c>
      <c r="M9347" s="211">
        <v>9.8780040857638848E-2</v>
      </c>
      <c r="N9347" s="211">
        <v>0.39737166613338182</v>
      </c>
      <c r="O9347" s="211">
        <v>0.70472931521028448</v>
      </c>
      <c r="P9347" s="211">
        <v>7.0027861157476154E-2</v>
      </c>
      <c r="Q9347" s="211">
        <v>7.3061955646774118E-2</v>
      </c>
      <c r="R9347" s="211">
        <v>0.39797978622375801</v>
      </c>
      <c r="S9347" s="211">
        <v>0.34672014966362247</v>
      </c>
      <c r="T9347" s="211">
        <v>0.57014162561177872</v>
      </c>
      <c r="U9347" s="211">
        <v>0.48128466035919198</v>
      </c>
      <c r="V9347" s="211">
        <v>0.13507396447915904</v>
      </c>
      <c r="W9347" s="211">
        <v>0.52123283166707646</v>
      </c>
      <c r="X9347" s="211">
        <v>0.32713951906173444</v>
      </c>
      <c r="Y9347" s="211">
        <v>0.60219969134984219</v>
      </c>
      <c r="Z9347" s="211">
        <v>0.14954441701598403</v>
      </c>
      <c r="AA9347" s="212">
        <v>0.11905825286380504</v>
      </c>
    </row>
    <row r="9348" spans="1:27" x14ac:dyDescent="0.35">
      <c r="A9348" s="210" t="s">
        <v>10024</v>
      </c>
      <c r="B9348" s="217">
        <v>133.03017605650959</v>
      </c>
      <c r="C9348" s="211">
        <v>7.6354281115441763E-2</v>
      </c>
      <c r="D9348" s="211">
        <v>0.13290448364343169</v>
      </c>
      <c r="E9348" s="211">
        <v>7.2898016273857114E-2</v>
      </c>
      <c r="F9348" s="211">
        <v>7.6094957338266753E-2</v>
      </c>
      <c r="G9348" s="211">
        <v>0.11942952172188699</v>
      </c>
      <c r="H9348" s="211">
        <v>0.12192586804777839</v>
      </c>
      <c r="I9348" s="211">
        <v>0.50183866672266064</v>
      </c>
      <c r="J9348" s="211">
        <v>0.48613864469245593</v>
      </c>
      <c r="K9348" s="211">
        <v>0.59406035150537295</v>
      </c>
      <c r="L9348" s="211">
        <v>0.27421319985905473</v>
      </c>
      <c r="M9348" s="211">
        <v>9.5107491518885284E-2</v>
      </c>
      <c r="N9348" s="211">
        <v>0.46359637837237805</v>
      </c>
      <c r="O9348" s="211">
        <v>0.76969446212831105</v>
      </c>
      <c r="P9348" s="211">
        <v>6.7441995263645679E-2</v>
      </c>
      <c r="Q9348" s="211">
        <v>5.2572223430821505E-2</v>
      </c>
      <c r="R9348" s="211">
        <v>0.46412637009021407</v>
      </c>
      <c r="S9348" s="211">
        <v>0.29142820397825397</v>
      </c>
      <c r="T9348" s="211">
        <v>0.50343294111483461</v>
      </c>
      <c r="U9348" s="211">
        <v>0.53984588675729983</v>
      </c>
      <c r="V9348" s="211">
        <v>5.4462617977493979E-2</v>
      </c>
      <c r="W9348" s="211">
        <v>0.56565567821632057</v>
      </c>
      <c r="X9348" s="211">
        <v>0.34059917222340225</v>
      </c>
      <c r="Y9348" s="211">
        <v>0.67700910462188579</v>
      </c>
      <c r="Z9348" s="211">
        <v>0.13883468788827677</v>
      </c>
      <c r="AA9348" s="212">
        <v>0.11267332198688913</v>
      </c>
    </row>
    <row r="9349" spans="1:27" x14ac:dyDescent="0.35">
      <c r="A9349" s="210" t="s">
        <v>10025</v>
      </c>
      <c r="B9349" s="217">
        <v>111.83646082020734</v>
      </c>
      <c r="C9349" s="211">
        <v>5.0853615619241718E-2</v>
      </c>
      <c r="D9349" s="211">
        <v>0.11816977564385286</v>
      </c>
      <c r="E9349" s="211">
        <v>8.242025594255814E-2</v>
      </c>
      <c r="F9349" s="211">
        <v>8.7788592421984196E-2</v>
      </c>
      <c r="G9349" s="211">
        <v>0.121438003370125</v>
      </c>
      <c r="H9349" s="211">
        <v>0.12799697811782718</v>
      </c>
      <c r="I9349" s="211">
        <v>0.46392835526548515</v>
      </c>
      <c r="J9349" s="211">
        <v>0.46210814175263792</v>
      </c>
      <c r="K9349" s="211">
        <v>0.57813904839407682</v>
      </c>
      <c r="L9349" s="211">
        <v>0.27167439126611737</v>
      </c>
      <c r="M9349" s="211">
        <v>9.5125439052997043E-2</v>
      </c>
      <c r="N9349" s="211">
        <v>0.44371458283492271</v>
      </c>
      <c r="O9349" s="211">
        <v>0.76936483178325554</v>
      </c>
      <c r="P9349" s="211">
        <v>6.5513033777373608E-2</v>
      </c>
      <c r="Q9349" s="211">
        <v>0.11250997116681655</v>
      </c>
      <c r="R9349" s="211">
        <v>0.40555982206508451</v>
      </c>
      <c r="S9349" s="211">
        <v>0.29572300704476406</v>
      </c>
      <c r="T9349" s="211">
        <v>0.50992402367000322</v>
      </c>
      <c r="U9349" s="211">
        <v>0.34395804751251008</v>
      </c>
      <c r="V9349" s="211">
        <v>6.7278684301163905E-2</v>
      </c>
      <c r="W9349" s="211">
        <v>0.5393632345122219</v>
      </c>
      <c r="X9349" s="211">
        <v>0.25247779825872202</v>
      </c>
      <c r="Y9349" s="211">
        <v>0.58521764258625031</v>
      </c>
      <c r="Z9349" s="211">
        <v>0.14888158350034295</v>
      </c>
      <c r="AA9349" s="212">
        <v>0.11986670419179228</v>
      </c>
    </row>
    <row r="9350" spans="1:27" x14ac:dyDescent="0.35">
      <c r="A9350" s="210" t="s">
        <v>10026</v>
      </c>
      <c r="B9350" s="217">
        <v>134.81421068159204</v>
      </c>
      <c r="C9350" s="211">
        <v>6.8477374222575688E-2</v>
      </c>
      <c r="D9350" s="211">
        <v>0.12396194634658042</v>
      </c>
      <c r="E9350" s="211">
        <v>8.6281809105796192E-2</v>
      </c>
      <c r="F9350" s="211">
        <v>9.9372117779539262E-2</v>
      </c>
      <c r="G9350" s="211">
        <v>0.12146805005463886</v>
      </c>
      <c r="H9350" s="211">
        <v>0.10560233404098629</v>
      </c>
      <c r="I9350" s="211">
        <v>0.50485162238353265</v>
      </c>
      <c r="J9350" s="211">
        <v>0.46590155209411299</v>
      </c>
      <c r="K9350" s="211">
        <v>0.62405934929231177</v>
      </c>
      <c r="L9350" s="211">
        <v>0.27507887300002593</v>
      </c>
      <c r="M9350" s="211">
        <v>9.9486009191124131E-2</v>
      </c>
      <c r="N9350" s="211">
        <v>0.36885499148069645</v>
      </c>
      <c r="O9350" s="211">
        <v>0.77682511067318927</v>
      </c>
      <c r="P9350" s="211">
        <v>7.1212401408564108E-2</v>
      </c>
      <c r="Q9350" s="211">
        <v>4.9354780648682386E-2</v>
      </c>
      <c r="R9350" s="211">
        <v>0.44812492077745081</v>
      </c>
      <c r="S9350" s="211">
        <v>0.39333203684271723</v>
      </c>
      <c r="T9350" s="211">
        <v>0.49451033638034692</v>
      </c>
      <c r="U9350" s="211">
        <v>0.5466560076185315</v>
      </c>
      <c r="V9350" s="211">
        <v>7.5989496396610373E-2</v>
      </c>
      <c r="W9350" s="211">
        <v>0.54613074923364235</v>
      </c>
      <c r="X9350" s="211">
        <v>0.37129791195852624</v>
      </c>
      <c r="Y9350" s="211">
        <v>0.67301810019293529</v>
      </c>
      <c r="Z9350" s="211">
        <v>0.14981708253880494</v>
      </c>
      <c r="AA9350" s="212">
        <v>0.12646543876650188</v>
      </c>
    </row>
    <row r="9351" spans="1:27" x14ac:dyDescent="0.35">
      <c r="A9351" s="210" t="s">
        <v>10027</v>
      </c>
      <c r="B9351" s="217">
        <v>132.65628523243308</v>
      </c>
      <c r="C9351" s="211">
        <v>6.6791586956158791E-2</v>
      </c>
      <c r="D9351" s="211">
        <v>0.12535290754558587</v>
      </c>
      <c r="E9351" s="211">
        <v>7.0334957486128169E-2</v>
      </c>
      <c r="F9351" s="211">
        <v>0.10043787850206445</v>
      </c>
      <c r="G9351" s="211">
        <v>0.11712957174500389</v>
      </c>
      <c r="H9351" s="211">
        <v>0.11278123038806839</v>
      </c>
      <c r="I9351" s="211">
        <v>0.46510001009462443</v>
      </c>
      <c r="J9351" s="211">
        <v>0.39899166278781029</v>
      </c>
      <c r="K9351" s="211">
        <v>0.61458351305665493</v>
      </c>
      <c r="L9351" s="211">
        <v>0.27004049165232757</v>
      </c>
      <c r="M9351" s="211">
        <v>0.10429375482138661</v>
      </c>
      <c r="N9351" s="211">
        <v>0.49413228285099664</v>
      </c>
      <c r="O9351" s="211">
        <v>0.74398809531190069</v>
      </c>
      <c r="P9351" s="211">
        <v>6.7914097265793935E-2</v>
      </c>
      <c r="Q9351" s="211">
        <v>5.6349937042831491E-2</v>
      </c>
      <c r="R9351" s="211">
        <v>0.45747148563666801</v>
      </c>
      <c r="S9351" s="211">
        <v>0.36073646367688944</v>
      </c>
      <c r="T9351" s="211">
        <v>0.51426361335158099</v>
      </c>
      <c r="U9351" s="211">
        <v>0.32824808439822806</v>
      </c>
      <c r="V9351" s="211">
        <v>0.10883989405429739</v>
      </c>
      <c r="W9351" s="211">
        <v>0.56460746301433962</v>
      </c>
      <c r="X9351" s="211">
        <v>0.31793561463675118</v>
      </c>
      <c r="Y9351" s="211">
        <v>0.69331294106704844</v>
      </c>
      <c r="Z9351" s="211">
        <v>0.142808810051753</v>
      </c>
      <c r="AA9351" s="212">
        <v>0.12105557230991844</v>
      </c>
    </row>
    <row r="9352" spans="1:27" x14ac:dyDescent="0.35">
      <c r="A9352" s="210" t="s">
        <v>10028</v>
      </c>
      <c r="B9352" s="217">
        <v>133.52607279475046</v>
      </c>
      <c r="C9352" s="211">
        <v>5.3901021976548225E-2</v>
      </c>
      <c r="D9352" s="211">
        <v>0.12187283415196976</v>
      </c>
      <c r="E9352" s="211">
        <v>7.0019277704150937E-2</v>
      </c>
      <c r="F9352" s="211">
        <v>6.784174218074851E-2</v>
      </c>
      <c r="G9352" s="211">
        <v>0.1202264204104091</v>
      </c>
      <c r="H9352" s="211">
        <v>0.12339596467601137</v>
      </c>
      <c r="I9352" s="211">
        <v>0.41168078013097509</v>
      </c>
      <c r="J9352" s="211">
        <v>0.49492508916142253</v>
      </c>
      <c r="K9352" s="211">
        <v>0.54051682126548739</v>
      </c>
      <c r="L9352" s="211">
        <v>0.27447658173765194</v>
      </c>
      <c r="M9352" s="211">
        <v>0.1104652356793472</v>
      </c>
      <c r="N9352" s="211">
        <v>0.49652093744079057</v>
      </c>
      <c r="O9352" s="211">
        <v>0.50303257521048428</v>
      </c>
      <c r="P9352" s="211">
        <v>6.9691292788261042E-2</v>
      </c>
      <c r="Q9352" s="211">
        <v>5.9365123918391702E-2</v>
      </c>
      <c r="R9352" s="211">
        <v>0.44936882737014416</v>
      </c>
      <c r="S9352" s="211">
        <v>0.31360575248576694</v>
      </c>
      <c r="T9352" s="211">
        <v>0.62060892284550773</v>
      </c>
      <c r="U9352" s="211">
        <v>0.44567336931851598</v>
      </c>
      <c r="V9352" s="211">
        <v>9.4639283384541931E-2</v>
      </c>
      <c r="W9352" s="211">
        <v>0.51855671010377158</v>
      </c>
      <c r="X9352" s="211">
        <v>0.33012618221253082</v>
      </c>
      <c r="Y9352" s="211">
        <v>0.59552872396624124</v>
      </c>
      <c r="Z9352" s="211">
        <v>0.14611591134168403</v>
      </c>
      <c r="AA9352" s="212">
        <v>0.11695059069462585</v>
      </c>
    </row>
    <row r="9353" spans="1:27" x14ac:dyDescent="0.35">
      <c r="A9353" s="210" t="s">
        <v>10029</v>
      </c>
      <c r="B9353" s="217">
        <v>159.93383266778073</v>
      </c>
      <c r="C9353" s="211">
        <v>7.7548770145353468E-2</v>
      </c>
      <c r="D9353" s="211">
        <v>0.12846026554516843</v>
      </c>
      <c r="E9353" s="211">
        <v>7.1136058550156145E-2</v>
      </c>
      <c r="F9353" s="211">
        <v>7.7898930509785469E-2</v>
      </c>
      <c r="G9353" s="211">
        <v>0.1189566822036861</v>
      </c>
      <c r="H9353" s="211">
        <v>0.11732151297961081</v>
      </c>
      <c r="I9353" s="211">
        <v>0.44911671152319266</v>
      </c>
      <c r="J9353" s="211">
        <v>0.42183369676413707</v>
      </c>
      <c r="K9353" s="211">
        <v>0.5706411240130157</v>
      </c>
      <c r="L9353" s="211">
        <v>0.27852761210534999</v>
      </c>
      <c r="M9353" s="211">
        <v>0.10409034795922442</v>
      </c>
      <c r="N9353" s="211">
        <v>0.40204156052408424</v>
      </c>
      <c r="O9353" s="211">
        <v>0.65263206523716666</v>
      </c>
      <c r="P9353" s="211">
        <v>6.6875643002421381E-2</v>
      </c>
      <c r="Q9353" s="211">
        <v>0.15318920149875817</v>
      </c>
      <c r="R9353" s="211">
        <v>0.42628717253431225</v>
      </c>
      <c r="S9353" s="211">
        <v>0.25770392752300364</v>
      </c>
      <c r="T9353" s="211">
        <v>0.57247171848639944</v>
      </c>
      <c r="U9353" s="211">
        <v>0.39946592389148167</v>
      </c>
      <c r="V9353" s="211">
        <v>0.15221492429692335</v>
      </c>
      <c r="W9353" s="211">
        <v>0.56535361266706685</v>
      </c>
      <c r="X9353" s="211">
        <v>0.35913013750540979</v>
      </c>
      <c r="Y9353" s="211">
        <v>0.72271367086760185</v>
      </c>
      <c r="Z9353" s="211">
        <v>0.14658104755647933</v>
      </c>
      <c r="AA9353" s="212">
        <v>0.11962047010443051</v>
      </c>
    </row>
    <row r="9354" spans="1:27" x14ac:dyDescent="0.35">
      <c r="A9354" s="210" t="s">
        <v>10030</v>
      </c>
      <c r="B9354" s="217">
        <v>218.25220430990714</v>
      </c>
      <c r="C9354" s="211">
        <v>6.8717012137579456E-2</v>
      </c>
      <c r="D9354" s="211">
        <v>0.12975161303211119</v>
      </c>
      <c r="E9354" s="211">
        <v>7.8010263205693361E-2</v>
      </c>
      <c r="F9354" s="211">
        <v>8.5438174764970037E-2</v>
      </c>
      <c r="G9354" s="211">
        <v>0.11546081126672458</v>
      </c>
      <c r="H9354" s="211">
        <v>0.1207854274397312</v>
      </c>
      <c r="I9354" s="211">
        <v>0.52117340376628329</v>
      </c>
      <c r="J9354" s="211">
        <v>0.42424336093964288</v>
      </c>
      <c r="K9354" s="211">
        <v>0.60945764388880097</v>
      </c>
      <c r="L9354" s="211">
        <v>0.27140930809097463</v>
      </c>
      <c r="M9354" s="211">
        <v>0.11289463470298111</v>
      </c>
      <c r="N9354" s="211">
        <v>0.51514360937281012</v>
      </c>
      <c r="O9354" s="211">
        <v>0.71923646161543842</v>
      </c>
      <c r="P9354" s="211">
        <v>7.2240230237924766E-2</v>
      </c>
      <c r="Q9354" s="211">
        <v>9.8483718696715059E-2</v>
      </c>
      <c r="R9354" s="211">
        <v>0.46840922080276426</v>
      </c>
      <c r="S9354" s="211">
        <v>0.29059378504644112</v>
      </c>
      <c r="T9354" s="211">
        <v>0.56709154803551498</v>
      </c>
      <c r="U9354" s="211">
        <v>0.52300162439031428</v>
      </c>
      <c r="V9354" s="211">
        <v>0.17640668966800263</v>
      </c>
      <c r="W9354" s="211">
        <v>0.61826966767233049</v>
      </c>
      <c r="X9354" s="211">
        <v>0.37879865329439472</v>
      </c>
      <c r="Y9354" s="211">
        <v>0.66067135529432197</v>
      </c>
      <c r="Z9354" s="211">
        <v>0.13837907573012587</v>
      </c>
      <c r="AA9354" s="212">
        <v>0.12059841908240562</v>
      </c>
    </row>
    <row r="9355" spans="1:27" x14ac:dyDescent="0.35">
      <c r="A9355" s="210" t="s">
        <v>10031</v>
      </c>
      <c r="B9355" s="217">
        <v>132.89830059114865</v>
      </c>
      <c r="C9355" s="211">
        <v>5.8882022343377013E-2</v>
      </c>
      <c r="D9355" s="211">
        <v>0.11673632535065197</v>
      </c>
      <c r="E9355" s="211">
        <v>7.8900084269610496E-2</v>
      </c>
      <c r="F9355" s="211">
        <v>0.10619030400215554</v>
      </c>
      <c r="G9355" s="211">
        <v>0.11834568260936851</v>
      </c>
      <c r="H9355" s="211">
        <v>0.11592405834678308</v>
      </c>
      <c r="I9355" s="211">
        <v>0.52177435815395579</v>
      </c>
      <c r="J9355" s="211">
        <v>0.41584789925814786</v>
      </c>
      <c r="K9355" s="211">
        <v>0.5458913824233631</v>
      </c>
      <c r="L9355" s="211">
        <v>0.26974204833598964</v>
      </c>
      <c r="M9355" s="211">
        <v>0.11503783902954874</v>
      </c>
      <c r="N9355" s="211">
        <v>0.4147603502536677</v>
      </c>
      <c r="O9355" s="211">
        <v>0.6988393393647776</v>
      </c>
      <c r="P9355" s="211">
        <v>6.746082832382494E-2</v>
      </c>
      <c r="Q9355" s="211">
        <v>0.15594500285460139</v>
      </c>
      <c r="R9355" s="211">
        <v>0.46089827319744853</v>
      </c>
      <c r="S9355" s="211">
        <v>0.28229791695892048</v>
      </c>
      <c r="T9355" s="211">
        <v>0.56780959054624081</v>
      </c>
      <c r="U9355" s="211">
        <v>0.42945463648655247</v>
      </c>
      <c r="V9355" s="211">
        <v>0.11673559156888262</v>
      </c>
      <c r="W9355" s="211">
        <v>0.61578874464572697</v>
      </c>
      <c r="X9355" s="211">
        <v>0.28563150265357762</v>
      </c>
      <c r="Y9355" s="211">
        <v>0.52552194230111615</v>
      </c>
      <c r="Z9355" s="211">
        <v>0.14962755582058196</v>
      </c>
      <c r="AA9355" s="212">
        <v>0.12587714612558693</v>
      </c>
    </row>
    <row r="9356" spans="1:27" x14ac:dyDescent="0.35">
      <c r="A9356" s="210" t="s">
        <v>10032</v>
      </c>
      <c r="B9356" s="217">
        <v>166.7165065669999</v>
      </c>
      <c r="C9356" s="211">
        <v>6.7936975731846524E-2</v>
      </c>
      <c r="D9356" s="211">
        <v>0.12908703871830843</v>
      </c>
      <c r="E9356" s="211">
        <v>6.8800921439046522E-2</v>
      </c>
      <c r="F9356" s="211">
        <v>0.11030505920228441</v>
      </c>
      <c r="G9356" s="211">
        <v>0.12063730146554986</v>
      </c>
      <c r="H9356" s="211">
        <v>0.12028204802346834</v>
      </c>
      <c r="I9356" s="211">
        <v>0.44046831854363006</v>
      </c>
      <c r="J9356" s="211">
        <v>0.41195685352903177</v>
      </c>
      <c r="K9356" s="211">
        <v>0.55986028788503217</v>
      </c>
      <c r="L9356" s="211">
        <v>0.28067043968418365</v>
      </c>
      <c r="M9356" s="211">
        <v>9.4859669478813705E-2</v>
      </c>
      <c r="N9356" s="211">
        <v>0.44819728738581788</v>
      </c>
      <c r="O9356" s="211">
        <v>0.78412004901962873</v>
      </c>
      <c r="P9356" s="211">
        <v>6.8791964249391532E-2</v>
      </c>
      <c r="Q9356" s="211">
        <v>6.2324223589290684E-2</v>
      </c>
      <c r="R9356" s="211">
        <v>0.4391218159355999</v>
      </c>
      <c r="S9356" s="211">
        <v>0.29752707134816725</v>
      </c>
      <c r="T9356" s="211">
        <v>0.58205552217078749</v>
      </c>
      <c r="U9356" s="211">
        <v>0.42951434573549019</v>
      </c>
      <c r="V9356" s="211">
        <v>0.1711389005396905</v>
      </c>
      <c r="W9356" s="211">
        <v>0.50750761835021518</v>
      </c>
      <c r="X9356" s="211">
        <v>0.36178874710277353</v>
      </c>
      <c r="Y9356" s="211">
        <v>0.60219196627984073</v>
      </c>
      <c r="Z9356" s="211">
        <v>0.14790161164226573</v>
      </c>
      <c r="AA9356" s="212">
        <v>0.11430350960169801</v>
      </c>
    </row>
    <row r="9357" spans="1:27" x14ac:dyDescent="0.35">
      <c r="A9357" s="210" t="s">
        <v>10033</v>
      </c>
      <c r="B9357" s="217">
        <v>160.94774910553056</v>
      </c>
      <c r="C9357" s="211">
        <v>4.967181629164958E-2</v>
      </c>
      <c r="D9357" s="211">
        <v>0.13214907170538151</v>
      </c>
      <c r="E9357" s="211">
        <v>7.2567250378677922E-2</v>
      </c>
      <c r="F9357" s="211">
        <v>9.4185658718369508E-2</v>
      </c>
      <c r="G9357" s="211">
        <v>0.12128994449366352</v>
      </c>
      <c r="H9357" s="211">
        <v>0.12513607388660256</v>
      </c>
      <c r="I9357" s="211">
        <v>0.47833958324661296</v>
      </c>
      <c r="J9357" s="211">
        <v>0.46122820829828098</v>
      </c>
      <c r="K9357" s="211">
        <v>0.64615994941601917</v>
      </c>
      <c r="L9357" s="211">
        <v>0.27427987265017806</v>
      </c>
      <c r="M9357" s="211">
        <v>8.553563138183895E-2</v>
      </c>
      <c r="N9357" s="211">
        <v>0.4543535625945323</v>
      </c>
      <c r="O9357" s="211">
        <v>0.6293672854192065</v>
      </c>
      <c r="P9357" s="211">
        <v>7.3714630063961964E-2</v>
      </c>
      <c r="Q9357" s="211">
        <v>6.7302736200975752E-2</v>
      </c>
      <c r="R9357" s="211">
        <v>0.46778728956433741</v>
      </c>
      <c r="S9357" s="211">
        <v>0.28859945524157432</v>
      </c>
      <c r="T9357" s="211">
        <v>0.55765112272946338</v>
      </c>
      <c r="U9357" s="211">
        <v>0.41696211935817878</v>
      </c>
      <c r="V9357" s="211">
        <v>0.14080748726871273</v>
      </c>
      <c r="W9357" s="211">
        <v>0.51871297311161757</v>
      </c>
      <c r="X9357" s="211">
        <v>0.3507375322202323</v>
      </c>
      <c r="Y9357" s="211">
        <v>0.65255517740947644</v>
      </c>
      <c r="Z9357" s="211">
        <v>0.14319844673544321</v>
      </c>
      <c r="AA9357" s="212">
        <v>0.11793919662593871</v>
      </c>
    </row>
    <row r="9358" spans="1:27" x14ac:dyDescent="0.35">
      <c r="A9358" s="210" t="s">
        <v>10034</v>
      </c>
      <c r="B9358" s="217">
        <v>139.83182667689161</v>
      </c>
      <c r="C9358" s="211">
        <v>5.4623210356093695E-2</v>
      </c>
      <c r="D9358" s="211">
        <v>0.11796970381972652</v>
      </c>
      <c r="E9358" s="211">
        <v>7.9494419041491113E-2</v>
      </c>
      <c r="F9358" s="211">
        <v>7.6707463477921248E-2</v>
      </c>
      <c r="G9358" s="211">
        <v>0.11995217642265553</v>
      </c>
      <c r="H9358" s="211">
        <v>0.11861353125266563</v>
      </c>
      <c r="I9358" s="211">
        <v>0.51501645462612877</v>
      </c>
      <c r="J9358" s="211">
        <v>0.40878035359458043</v>
      </c>
      <c r="K9358" s="211">
        <v>0.59866171766755238</v>
      </c>
      <c r="L9358" s="211">
        <v>0.27590648537784329</v>
      </c>
      <c r="M9358" s="211">
        <v>8.134271071906124E-2</v>
      </c>
      <c r="N9358" s="211">
        <v>0.43775894744870109</v>
      </c>
      <c r="O9358" s="211">
        <v>0.73480103859785695</v>
      </c>
      <c r="P9358" s="211">
        <v>7.2318261716910096E-2</v>
      </c>
      <c r="Q9358" s="211">
        <v>0.12899047524973895</v>
      </c>
      <c r="R9358" s="211">
        <v>0.442560181309962</v>
      </c>
      <c r="S9358" s="211">
        <v>0.31877469601881769</v>
      </c>
      <c r="T9358" s="211">
        <v>0.61494668722316914</v>
      </c>
      <c r="U9358" s="211">
        <v>0.41230410407527102</v>
      </c>
      <c r="V9358" s="211">
        <v>9.259074722877815E-2</v>
      </c>
      <c r="W9358" s="211">
        <v>0.52096660103824366</v>
      </c>
      <c r="X9358" s="211">
        <v>0.38622755431515754</v>
      </c>
      <c r="Y9358" s="211">
        <v>0.6833676822730318</v>
      </c>
      <c r="Z9358" s="211">
        <v>0.14932748421807807</v>
      </c>
      <c r="AA9358" s="212">
        <v>0.1197854400591787</v>
      </c>
    </row>
    <row r="9359" spans="1:27" x14ac:dyDescent="0.35">
      <c r="A9359" s="210" t="s">
        <v>10035</v>
      </c>
      <c r="B9359" s="217">
        <v>114.73572828810637</v>
      </c>
      <c r="C9359" s="211">
        <v>5.8212119958769917E-2</v>
      </c>
      <c r="D9359" s="211">
        <v>0.12394243215423498</v>
      </c>
      <c r="E9359" s="211">
        <v>7.373095672657741E-2</v>
      </c>
      <c r="F9359" s="211">
        <v>0.11208943644104037</v>
      </c>
      <c r="G9359" s="211">
        <v>0.11799678965761479</v>
      </c>
      <c r="H9359" s="211">
        <v>0.12256982712902115</v>
      </c>
      <c r="I9359" s="211">
        <v>0.47279692531778938</v>
      </c>
      <c r="J9359" s="211">
        <v>0.4778204186317484</v>
      </c>
      <c r="K9359" s="211">
        <v>0.63643974916458013</v>
      </c>
      <c r="L9359" s="211">
        <v>0.27063644514488078</v>
      </c>
      <c r="M9359" s="211">
        <v>0.11304966767847395</v>
      </c>
      <c r="N9359" s="211">
        <v>0.42025882652052882</v>
      </c>
      <c r="O9359" s="211">
        <v>0.78325310552974037</v>
      </c>
      <c r="P9359" s="211">
        <v>6.7533485886852596E-2</v>
      </c>
      <c r="Q9359" s="211">
        <v>6.8303248934748192E-2</v>
      </c>
      <c r="R9359" s="211">
        <v>0.40444451749266114</v>
      </c>
      <c r="S9359" s="211">
        <v>0.37207121087443695</v>
      </c>
      <c r="T9359" s="211">
        <v>0.53401937013411738</v>
      </c>
      <c r="U9359" s="211">
        <v>0.38295522866438403</v>
      </c>
      <c r="V9359" s="211">
        <v>5.1271807203569837E-2</v>
      </c>
      <c r="W9359" s="211">
        <v>0.61376833368710748</v>
      </c>
      <c r="X9359" s="211">
        <v>0.39327355326625546</v>
      </c>
      <c r="Y9359" s="211">
        <v>0.57983298238935832</v>
      </c>
      <c r="Z9359" s="211">
        <v>0.14386405597886318</v>
      </c>
      <c r="AA9359" s="212">
        <v>0.11861100008212211</v>
      </c>
    </row>
    <row r="9360" spans="1:27" x14ac:dyDescent="0.35">
      <c r="A9360" s="210" t="s">
        <v>10036</v>
      </c>
      <c r="B9360" s="217">
        <v>138.1815306487203</v>
      </c>
      <c r="C9360" s="211">
        <v>7.4950703898474483E-2</v>
      </c>
      <c r="D9360" s="211">
        <v>0.11935577489295761</v>
      </c>
      <c r="E9360" s="211">
        <v>7.460093562884608E-2</v>
      </c>
      <c r="F9360" s="211">
        <v>0.11059603625608593</v>
      </c>
      <c r="G9360" s="211">
        <v>0.11710079331470168</v>
      </c>
      <c r="H9360" s="211">
        <v>0.11321108261059738</v>
      </c>
      <c r="I9360" s="211">
        <v>0.44096331484993501</v>
      </c>
      <c r="J9360" s="211">
        <v>0.46902025619094084</v>
      </c>
      <c r="K9360" s="211">
        <v>0.60833780757215727</v>
      </c>
      <c r="L9360" s="211">
        <v>0.27692659135393471</v>
      </c>
      <c r="M9360" s="211">
        <v>8.5833615235820032E-2</v>
      </c>
      <c r="N9360" s="211">
        <v>0.49648265022816351</v>
      </c>
      <c r="O9360" s="211">
        <v>0.65020417772835648</v>
      </c>
      <c r="P9360" s="211">
        <v>6.6862766449156535E-2</v>
      </c>
      <c r="Q9360" s="211">
        <v>4.8508811338999216E-2</v>
      </c>
      <c r="R9360" s="211">
        <v>0.45629073537701992</v>
      </c>
      <c r="S9360" s="211">
        <v>0.29584107104169549</v>
      </c>
      <c r="T9360" s="211">
        <v>0.52715290184415653</v>
      </c>
      <c r="U9360" s="211">
        <v>0.38161971174674919</v>
      </c>
      <c r="V9360" s="211">
        <v>0.13981375090364689</v>
      </c>
      <c r="W9360" s="211">
        <v>0.47186913474316322</v>
      </c>
      <c r="X9360" s="211">
        <v>0.34939430010702954</v>
      </c>
      <c r="Y9360" s="211">
        <v>0.58459346627054609</v>
      </c>
      <c r="Z9360" s="211">
        <v>0.14940339969380623</v>
      </c>
      <c r="AA9360" s="212">
        <v>0.11618367653769644</v>
      </c>
    </row>
    <row r="9361" spans="1:27" x14ac:dyDescent="0.35">
      <c r="A9361" s="210" t="s">
        <v>10037</v>
      </c>
      <c r="B9361" s="217">
        <v>128.89955873454161</v>
      </c>
      <c r="C9361" s="211">
        <v>6.0520586777053076E-2</v>
      </c>
      <c r="D9361" s="211">
        <v>0.11883798178619755</v>
      </c>
      <c r="E9361" s="211">
        <v>8.7146469438480478E-2</v>
      </c>
      <c r="F9361" s="211">
        <v>0.10126109627758384</v>
      </c>
      <c r="G9361" s="211">
        <v>0.11841950668926687</v>
      </c>
      <c r="H9361" s="211">
        <v>0.11853687579294261</v>
      </c>
      <c r="I9361" s="211">
        <v>0.51363063748964399</v>
      </c>
      <c r="J9361" s="211">
        <v>0.47912310579225531</v>
      </c>
      <c r="K9361" s="211">
        <v>0.56322404767941903</v>
      </c>
      <c r="L9361" s="211">
        <v>0.2797760113063309</v>
      </c>
      <c r="M9361" s="211">
        <v>8.590803246941385E-2</v>
      </c>
      <c r="N9361" s="211">
        <v>0.44104901516736439</v>
      </c>
      <c r="O9361" s="211">
        <v>0.54422475841409379</v>
      </c>
      <c r="P9361" s="211">
        <v>7.0795968327550488E-2</v>
      </c>
      <c r="Q9361" s="211">
        <v>7.6225906820918496E-2</v>
      </c>
      <c r="R9361" s="211">
        <v>0.39443706959684832</v>
      </c>
      <c r="S9361" s="211">
        <v>0.29253497341860041</v>
      </c>
      <c r="T9361" s="211">
        <v>0.55516570941147902</v>
      </c>
      <c r="U9361" s="211">
        <v>0.51926775776331202</v>
      </c>
      <c r="V9361" s="211">
        <v>7.8236582813128841E-2</v>
      </c>
      <c r="W9361" s="211">
        <v>0.51519031061357867</v>
      </c>
      <c r="X9361" s="211">
        <v>0.34280856747531907</v>
      </c>
      <c r="Y9361" s="211">
        <v>0.58546728409852034</v>
      </c>
      <c r="Z9361" s="211">
        <v>0.14944408988942995</v>
      </c>
      <c r="AA9361" s="212">
        <v>0.11730189353422277</v>
      </c>
    </row>
    <row r="9362" spans="1:27" x14ac:dyDescent="0.35">
      <c r="A9362" s="210" t="s">
        <v>10038</v>
      </c>
      <c r="B9362" s="217">
        <v>145.20017407444732</v>
      </c>
      <c r="C9362" s="211">
        <v>5.9398558359275266E-2</v>
      </c>
      <c r="D9362" s="211">
        <v>0.12953221532638798</v>
      </c>
      <c r="E9362" s="211">
        <v>8.1562164427928255E-2</v>
      </c>
      <c r="F9362" s="211">
        <v>8.7282955553219008E-2</v>
      </c>
      <c r="G9362" s="211">
        <v>0.12022264881467831</v>
      </c>
      <c r="H9362" s="211">
        <v>0.11626435296642834</v>
      </c>
      <c r="I9362" s="211">
        <v>0.50610591921021042</v>
      </c>
      <c r="J9362" s="211">
        <v>0.45556656752259039</v>
      </c>
      <c r="K9362" s="211">
        <v>0.53442116896570091</v>
      </c>
      <c r="L9362" s="211">
        <v>0.26907279172354959</v>
      </c>
      <c r="M9362" s="211">
        <v>8.3638950115932711E-2</v>
      </c>
      <c r="N9362" s="211">
        <v>0.40495861161538921</v>
      </c>
      <c r="O9362" s="211">
        <v>0.66016842713360324</v>
      </c>
      <c r="P9362" s="211">
        <v>7.1788883885266441E-2</v>
      </c>
      <c r="Q9362" s="211">
        <v>0.10476333261338161</v>
      </c>
      <c r="R9362" s="211">
        <v>0.42985963239968727</v>
      </c>
      <c r="S9362" s="211">
        <v>0.35376652393492597</v>
      </c>
      <c r="T9362" s="211">
        <v>0.54011457468961532</v>
      </c>
      <c r="U9362" s="211">
        <v>0.43841660248218672</v>
      </c>
      <c r="V9362" s="211">
        <v>0.12688327707350477</v>
      </c>
      <c r="W9362" s="211">
        <v>0.60829624860139253</v>
      </c>
      <c r="X9362" s="211">
        <v>0.31374091519878888</v>
      </c>
      <c r="Y9362" s="211">
        <v>0.66846544786410778</v>
      </c>
      <c r="Z9362" s="211">
        <v>0.14108539656217234</v>
      </c>
      <c r="AA9362" s="212">
        <v>0.12033172263036687</v>
      </c>
    </row>
    <row r="9363" spans="1:27" x14ac:dyDescent="0.35">
      <c r="A9363" s="210" t="s">
        <v>10039</v>
      </c>
      <c r="B9363" s="217">
        <v>143.04311305432319</v>
      </c>
      <c r="C9363" s="211">
        <v>5.6199453922847364E-2</v>
      </c>
      <c r="D9363" s="211">
        <v>0.12408771785564646</v>
      </c>
      <c r="E9363" s="211">
        <v>6.6565129620488078E-2</v>
      </c>
      <c r="F9363" s="211">
        <v>7.453518876768056E-2</v>
      </c>
      <c r="G9363" s="211">
        <v>0.11730201606325247</v>
      </c>
      <c r="H9363" s="211">
        <v>0.11661999841531831</v>
      </c>
      <c r="I9363" s="211">
        <v>0.52506094252772906</v>
      </c>
      <c r="J9363" s="211">
        <v>0.46915722330279563</v>
      </c>
      <c r="K9363" s="211">
        <v>0.59775837347053218</v>
      </c>
      <c r="L9363" s="211">
        <v>0.27503685272666056</v>
      </c>
      <c r="M9363" s="211">
        <v>9.8635551654144712E-2</v>
      </c>
      <c r="N9363" s="211">
        <v>0.51332885594023436</v>
      </c>
      <c r="O9363" s="211">
        <v>0.758616987026976</v>
      </c>
      <c r="P9363" s="211">
        <v>6.3411182669534619E-2</v>
      </c>
      <c r="Q9363" s="211">
        <v>8.9759790262549766E-2</v>
      </c>
      <c r="R9363" s="211">
        <v>0.46963648999774887</v>
      </c>
      <c r="S9363" s="211">
        <v>0.28688557399697345</v>
      </c>
      <c r="T9363" s="211">
        <v>0.58081917872686983</v>
      </c>
      <c r="U9363" s="211">
        <v>0.39795291416470785</v>
      </c>
      <c r="V9363" s="211">
        <v>0.12341501895584597</v>
      </c>
      <c r="W9363" s="211">
        <v>0.55394322630747606</v>
      </c>
      <c r="X9363" s="211">
        <v>0.37239930797857057</v>
      </c>
      <c r="Y9363" s="211">
        <v>0.67080835461329191</v>
      </c>
      <c r="Z9363" s="211">
        <v>0.14600626326785621</v>
      </c>
      <c r="AA9363" s="212">
        <v>0.11823530759349449</v>
      </c>
    </row>
    <row r="9364" spans="1:27" x14ac:dyDescent="0.35">
      <c r="A9364" s="210" t="s">
        <v>10040</v>
      </c>
      <c r="B9364" s="217">
        <v>162.49184014284398</v>
      </c>
      <c r="C9364" s="211">
        <v>6.1237535626987832E-2</v>
      </c>
      <c r="D9364" s="211">
        <v>0.11577651307783086</v>
      </c>
      <c r="E9364" s="211">
        <v>8.2084168286501502E-2</v>
      </c>
      <c r="F9364" s="211">
        <v>0.12390200070284522</v>
      </c>
      <c r="G9364" s="211">
        <v>0.12292372634769395</v>
      </c>
      <c r="H9364" s="211">
        <v>0.12257921751307307</v>
      </c>
      <c r="I9364" s="211">
        <v>0.51184176584939112</v>
      </c>
      <c r="J9364" s="211">
        <v>0.40475711519804436</v>
      </c>
      <c r="K9364" s="211">
        <v>0.6297780033838225</v>
      </c>
      <c r="L9364" s="211">
        <v>0.2771263206419356</v>
      </c>
      <c r="M9364" s="211">
        <v>9.3844623271466948E-2</v>
      </c>
      <c r="N9364" s="211">
        <v>0.52099663881480374</v>
      </c>
      <c r="O9364" s="211">
        <v>0.55897962733206497</v>
      </c>
      <c r="P9364" s="211">
        <v>6.5701734344039447E-2</v>
      </c>
      <c r="Q9364" s="211">
        <v>9.6788498438065307E-2</v>
      </c>
      <c r="R9364" s="211">
        <v>0.48499847479345548</v>
      </c>
      <c r="S9364" s="211">
        <v>0.32641911242082211</v>
      </c>
      <c r="T9364" s="211">
        <v>0.58391414414127985</v>
      </c>
      <c r="U9364" s="211">
        <v>0.45618659416651697</v>
      </c>
      <c r="V9364" s="211">
        <v>0.14625855358330125</v>
      </c>
      <c r="W9364" s="211">
        <v>0.51058754779982585</v>
      </c>
      <c r="X9364" s="211">
        <v>0.37014297939440144</v>
      </c>
      <c r="Y9364" s="211">
        <v>0.66978070317817906</v>
      </c>
      <c r="Z9364" s="211">
        <v>0.14594265923898586</v>
      </c>
      <c r="AA9364" s="212">
        <v>0.11884965717903696</v>
      </c>
    </row>
    <row r="9365" spans="1:27" x14ac:dyDescent="0.35">
      <c r="A9365" s="210" t="s">
        <v>10041</v>
      </c>
      <c r="B9365" s="217">
        <v>155.93457263226097</v>
      </c>
      <c r="C9365" s="211">
        <v>5.3011335501947102E-2</v>
      </c>
      <c r="D9365" s="211">
        <v>0.12812766622924279</v>
      </c>
      <c r="E9365" s="211">
        <v>7.2933424418856488E-2</v>
      </c>
      <c r="F9365" s="211">
        <v>0.10298781357672687</v>
      </c>
      <c r="G9365" s="211">
        <v>0.12170654259175046</v>
      </c>
      <c r="H9365" s="211">
        <v>0.12227200024696033</v>
      </c>
      <c r="I9365" s="211">
        <v>0.51749961430546121</v>
      </c>
      <c r="J9365" s="211">
        <v>0.38863034417037096</v>
      </c>
      <c r="K9365" s="211">
        <v>0.62656917265277956</v>
      </c>
      <c r="L9365" s="211">
        <v>0.28313474552837742</v>
      </c>
      <c r="M9365" s="211">
        <v>9.2223390279535924E-2</v>
      </c>
      <c r="N9365" s="211">
        <v>0.41134281550887958</v>
      </c>
      <c r="O9365" s="211">
        <v>0.70811927551338394</v>
      </c>
      <c r="P9365" s="211">
        <v>7.1485916152622495E-2</v>
      </c>
      <c r="Q9365" s="211">
        <v>9.237802022178554E-2</v>
      </c>
      <c r="R9365" s="211">
        <v>0.47458870204198395</v>
      </c>
      <c r="S9365" s="211">
        <v>0.39973701970103082</v>
      </c>
      <c r="T9365" s="211">
        <v>0.54876819154295775</v>
      </c>
      <c r="U9365" s="211">
        <v>0.45157886194109009</v>
      </c>
      <c r="V9365" s="211">
        <v>0.11194428229290911</v>
      </c>
      <c r="W9365" s="211">
        <v>0.48427427501579834</v>
      </c>
      <c r="X9365" s="211">
        <v>0.34171183063122007</v>
      </c>
      <c r="Y9365" s="211">
        <v>0.68113056205461553</v>
      </c>
      <c r="Z9365" s="211">
        <v>0.14735967539494438</v>
      </c>
      <c r="AA9365" s="212">
        <v>0.1166332682070414</v>
      </c>
    </row>
    <row r="9366" spans="1:27" x14ac:dyDescent="0.35">
      <c r="A9366" s="210" t="s">
        <v>10042</v>
      </c>
      <c r="B9366" s="217">
        <v>149.53590789626207</v>
      </c>
      <c r="C9366" s="211">
        <v>6.3511017244450185E-2</v>
      </c>
      <c r="D9366" s="211">
        <v>0.12953806250133371</v>
      </c>
      <c r="E9366" s="211">
        <v>7.4257837170878513E-2</v>
      </c>
      <c r="F9366" s="211">
        <v>0.11066870221908204</v>
      </c>
      <c r="G9366" s="211">
        <v>0.12406503164962647</v>
      </c>
      <c r="H9366" s="211">
        <v>0.11971377460147183</v>
      </c>
      <c r="I9366" s="211">
        <v>0.48252011396264238</v>
      </c>
      <c r="J9366" s="211">
        <v>0.43091357636251137</v>
      </c>
      <c r="K9366" s="211">
        <v>0.62892402127624203</v>
      </c>
      <c r="L9366" s="211">
        <v>0.28104349038014498</v>
      </c>
      <c r="M9366" s="211">
        <v>9.8780755426860559E-2</v>
      </c>
      <c r="N9366" s="211">
        <v>0.34413316455572884</v>
      </c>
      <c r="O9366" s="211">
        <v>0.64830724361073677</v>
      </c>
      <c r="P9366" s="211">
        <v>7.2244643437404096E-2</v>
      </c>
      <c r="Q9366" s="211">
        <v>8.6095829997806905E-2</v>
      </c>
      <c r="R9366" s="211">
        <v>0.44093725804617162</v>
      </c>
      <c r="S9366" s="211">
        <v>0.31002591978162575</v>
      </c>
      <c r="T9366" s="211">
        <v>0.55169925930231323</v>
      </c>
      <c r="U9366" s="211">
        <v>0.47964446899229773</v>
      </c>
      <c r="V9366" s="211">
        <v>0.11813277431636068</v>
      </c>
      <c r="W9366" s="211">
        <v>0.57889191430934406</v>
      </c>
      <c r="X9366" s="211">
        <v>0.41678423656459124</v>
      </c>
      <c r="Y9366" s="211">
        <v>0.56756946561843158</v>
      </c>
      <c r="Z9366" s="211">
        <v>0.14962127595523758</v>
      </c>
      <c r="AA9366" s="212">
        <v>0.11907107072271668</v>
      </c>
    </row>
    <row r="9367" spans="1:27" x14ac:dyDescent="0.35">
      <c r="A9367" s="210" t="s">
        <v>10043</v>
      </c>
      <c r="B9367" s="217">
        <v>152.33293516358839</v>
      </c>
      <c r="C9367" s="211">
        <v>7.89463854278801E-2</v>
      </c>
      <c r="D9367" s="211">
        <v>0.12998107261935782</v>
      </c>
      <c r="E9367" s="211">
        <v>7.3665019585351918E-2</v>
      </c>
      <c r="F9367" s="211">
        <v>8.8476101382726824E-2</v>
      </c>
      <c r="G9367" s="211">
        <v>0.12485465051861784</v>
      </c>
      <c r="H9367" s="211">
        <v>0.12116295458499285</v>
      </c>
      <c r="I9367" s="211">
        <v>0.50617669834619028</v>
      </c>
      <c r="J9367" s="211">
        <v>0.43418149621666369</v>
      </c>
      <c r="K9367" s="211">
        <v>0.6441451134261672</v>
      </c>
      <c r="L9367" s="211">
        <v>0.27127411469738932</v>
      </c>
      <c r="M9367" s="211">
        <v>8.5419275275190706E-2</v>
      </c>
      <c r="N9367" s="211">
        <v>0.43145530518380099</v>
      </c>
      <c r="O9367" s="211">
        <v>0.73281732583993753</v>
      </c>
      <c r="P9367" s="211">
        <v>6.6822242929465731E-2</v>
      </c>
      <c r="Q9367" s="211">
        <v>6.1127478479682751E-2</v>
      </c>
      <c r="R9367" s="211">
        <v>0.45551491521454601</v>
      </c>
      <c r="S9367" s="211">
        <v>0.32281890166233451</v>
      </c>
      <c r="T9367" s="211">
        <v>0.54237793763877884</v>
      </c>
      <c r="U9367" s="211">
        <v>0.37355844922365833</v>
      </c>
      <c r="V9367" s="211">
        <v>0.14749694664563248</v>
      </c>
      <c r="W9367" s="211">
        <v>0.54029012540024635</v>
      </c>
      <c r="X9367" s="211">
        <v>0.35570853587787776</v>
      </c>
      <c r="Y9367" s="211">
        <v>0.78844929824575016</v>
      </c>
      <c r="Z9367" s="211">
        <v>0.14745960207226971</v>
      </c>
      <c r="AA9367" s="212">
        <v>0.12167129095409553</v>
      </c>
    </row>
    <row r="9368" spans="1:27" x14ac:dyDescent="0.35">
      <c r="A9368" s="210" t="s">
        <v>10044</v>
      </c>
      <c r="B9368" s="217">
        <v>156.3041242666101</v>
      </c>
      <c r="C9368" s="211">
        <v>6.9173307408149587E-2</v>
      </c>
      <c r="D9368" s="211">
        <v>0.12350370618157058</v>
      </c>
      <c r="E9368" s="211">
        <v>8.4729714663603101E-2</v>
      </c>
      <c r="F9368" s="211">
        <v>9.8922855858958075E-2</v>
      </c>
      <c r="G9368" s="211">
        <v>0.12202750586075466</v>
      </c>
      <c r="H9368" s="211">
        <v>0.12412141304618496</v>
      </c>
      <c r="I9368" s="211">
        <v>0.52440558077506794</v>
      </c>
      <c r="J9368" s="211">
        <v>0.40673095785988422</v>
      </c>
      <c r="K9368" s="211">
        <v>0.62954545120303851</v>
      </c>
      <c r="L9368" s="211">
        <v>0.27338708428489888</v>
      </c>
      <c r="M9368" s="211">
        <v>8.8860393606196061E-2</v>
      </c>
      <c r="N9368" s="211">
        <v>0.4691684736832854</v>
      </c>
      <c r="O9368" s="211">
        <v>0.72150119354683218</v>
      </c>
      <c r="P9368" s="211">
        <v>6.5393861211840071E-2</v>
      </c>
      <c r="Q9368" s="211">
        <v>6.6778235309533626E-2</v>
      </c>
      <c r="R9368" s="211">
        <v>0.44586573624531023</v>
      </c>
      <c r="S9368" s="211">
        <v>0.31714295585735386</v>
      </c>
      <c r="T9368" s="211">
        <v>0.53260507053078654</v>
      </c>
      <c r="U9368" s="211">
        <v>0.45581451937380607</v>
      </c>
      <c r="V9368" s="211">
        <v>0.15302489123310217</v>
      </c>
      <c r="W9368" s="211">
        <v>0.56917943234583701</v>
      </c>
      <c r="X9368" s="211">
        <v>0.37002891342821231</v>
      </c>
      <c r="Y9368" s="211">
        <v>0.62556917342931162</v>
      </c>
      <c r="Z9368" s="211">
        <v>0.14879250342378753</v>
      </c>
      <c r="AA9368" s="212">
        <v>0.12128778501505366</v>
      </c>
    </row>
    <row r="9369" spans="1:27" x14ac:dyDescent="0.35">
      <c r="A9369" s="210" t="s">
        <v>10045</v>
      </c>
      <c r="B9369" s="217">
        <v>140.56270447717887</v>
      </c>
      <c r="C9369" s="211">
        <v>6.092401311948277E-2</v>
      </c>
      <c r="D9369" s="211">
        <v>0.13158312778923487</v>
      </c>
      <c r="E9369" s="211">
        <v>7.4156838145328766E-2</v>
      </c>
      <c r="F9369" s="211">
        <v>9.8143582076369612E-2</v>
      </c>
      <c r="G9369" s="211">
        <v>0.11793518265309894</v>
      </c>
      <c r="H9369" s="211">
        <v>0.12454974741932993</v>
      </c>
      <c r="I9369" s="211">
        <v>0.49648407149792484</v>
      </c>
      <c r="J9369" s="211">
        <v>0.45921227495894157</v>
      </c>
      <c r="K9369" s="211">
        <v>0.55752371554657632</v>
      </c>
      <c r="L9369" s="211">
        <v>0.28361743753532775</v>
      </c>
      <c r="M9369" s="211">
        <v>0.10554296283112698</v>
      </c>
      <c r="N9369" s="211">
        <v>0.53707229053544592</v>
      </c>
      <c r="O9369" s="211">
        <v>0.58703818787534179</v>
      </c>
      <c r="P9369" s="211">
        <v>6.5223392748860354E-2</v>
      </c>
      <c r="Q9369" s="211">
        <v>7.8001459199278589E-2</v>
      </c>
      <c r="R9369" s="211">
        <v>0.43465787928739125</v>
      </c>
      <c r="S9369" s="211">
        <v>0.30730501513464059</v>
      </c>
      <c r="T9369" s="211">
        <v>0.54023312282083868</v>
      </c>
      <c r="U9369" s="211">
        <v>0.4387888281309098</v>
      </c>
      <c r="V9369" s="211">
        <v>9.7131591735295661E-2</v>
      </c>
      <c r="W9369" s="211">
        <v>0.58960556174909728</v>
      </c>
      <c r="X9369" s="211">
        <v>0.3318329363497004</v>
      </c>
      <c r="Y9369" s="211">
        <v>0.71172086234220777</v>
      </c>
      <c r="Z9369" s="211">
        <v>0.14854543334912271</v>
      </c>
      <c r="AA9369" s="212">
        <v>0.11750479517461408</v>
      </c>
    </row>
    <row r="9370" spans="1:27" x14ac:dyDescent="0.35">
      <c r="A9370" s="210" t="s">
        <v>10046</v>
      </c>
      <c r="B9370" s="217">
        <v>115.3481200926927</v>
      </c>
      <c r="C9370" s="211">
        <v>6.1577334826237735E-2</v>
      </c>
      <c r="D9370" s="211">
        <v>0.12065954017399416</v>
      </c>
      <c r="E9370" s="211">
        <v>6.8259246323234976E-2</v>
      </c>
      <c r="F9370" s="211">
        <v>0.1075815220149447</v>
      </c>
      <c r="G9370" s="211">
        <v>0.1261634464524162</v>
      </c>
      <c r="H9370" s="211">
        <v>0.11387733295729467</v>
      </c>
      <c r="I9370" s="211">
        <v>0.47468436547757198</v>
      </c>
      <c r="J9370" s="211">
        <v>0.48343685175131984</v>
      </c>
      <c r="K9370" s="211">
        <v>0.63001481182538588</v>
      </c>
      <c r="L9370" s="211">
        <v>0.27723371336477337</v>
      </c>
      <c r="M9370" s="211">
        <v>9.4168575063113047E-2</v>
      </c>
      <c r="N9370" s="211">
        <v>0.37586052877552445</v>
      </c>
      <c r="O9370" s="211">
        <v>0.72088622952375692</v>
      </c>
      <c r="P9370" s="211">
        <v>7.0148166117576516E-2</v>
      </c>
      <c r="Q9370" s="211">
        <v>0.10931294563427416</v>
      </c>
      <c r="R9370" s="211">
        <v>0.40314179141397805</v>
      </c>
      <c r="S9370" s="211">
        <v>0.3582201468984394</v>
      </c>
      <c r="T9370" s="211">
        <v>0.57135728418206699</v>
      </c>
      <c r="U9370" s="211">
        <v>0.37168178962018061</v>
      </c>
      <c r="V9370" s="211">
        <v>6.4154686449723886E-2</v>
      </c>
      <c r="W9370" s="211">
        <v>0.55934412817343793</v>
      </c>
      <c r="X9370" s="211">
        <v>0.2811007978255049</v>
      </c>
      <c r="Y9370" s="211">
        <v>0.60905532314991928</v>
      </c>
      <c r="Z9370" s="211">
        <v>0.14955310209550401</v>
      </c>
      <c r="AA9370" s="212">
        <v>0.11850525168028322</v>
      </c>
    </row>
    <row r="9371" spans="1:27" x14ac:dyDescent="0.35">
      <c r="A9371" s="210" t="s">
        <v>10047</v>
      </c>
      <c r="B9371" s="217">
        <v>135.29226844667849</v>
      </c>
      <c r="C9371" s="211">
        <v>5.284140058697781E-2</v>
      </c>
      <c r="D9371" s="211">
        <v>0.12083746723861785</v>
      </c>
      <c r="E9371" s="211">
        <v>7.4208856392211864E-2</v>
      </c>
      <c r="F9371" s="211">
        <v>9.0680386831928028E-2</v>
      </c>
      <c r="G9371" s="211">
        <v>0.11753706885063228</v>
      </c>
      <c r="H9371" s="211">
        <v>0.11588279957838843</v>
      </c>
      <c r="I9371" s="211">
        <v>0.53315844775001053</v>
      </c>
      <c r="J9371" s="211">
        <v>0.45685842975362301</v>
      </c>
      <c r="K9371" s="211">
        <v>0.56465321500393029</v>
      </c>
      <c r="L9371" s="211">
        <v>0.28032160632833653</v>
      </c>
      <c r="M9371" s="211">
        <v>9.1787186877078458E-2</v>
      </c>
      <c r="N9371" s="211">
        <v>0.46439834977532957</v>
      </c>
      <c r="O9371" s="211">
        <v>0.75514159512980639</v>
      </c>
      <c r="P9371" s="211">
        <v>7.2825384718011088E-2</v>
      </c>
      <c r="Q9371" s="211">
        <v>6.8048377694843967E-2</v>
      </c>
      <c r="R9371" s="211">
        <v>0.39446367194206888</v>
      </c>
      <c r="S9371" s="211">
        <v>0.28440538539757693</v>
      </c>
      <c r="T9371" s="211">
        <v>0.58462032093649607</v>
      </c>
      <c r="U9371" s="211">
        <v>0.32389358487644709</v>
      </c>
      <c r="V9371" s="211">
        <v>0.10746473639897053</v>
      </c>
      <c r="W9371" s="211">
        <v>0.56011070619457159</v>
      </c>
      <c r="X9371" s="211">
        <v>0.39609324064858675</v>
      </c>
      <c r="Y9371" s="211">
        <v>0.57826848190937652</v>
      </c>
      <c r="Z9371" s="211">
        <v>0.14073559992500878</v>
      </c>
      <c r="AA9371" s="212">
        <v>0.11567846510948301</v>
      </c>
    </row>
    <row r="9372" spans="1:27" x14ac:dyDescent="0.35">
      <c r="A9372" s="210" t="s">
        <v>10048</v>
      </c>
      <c r="B9372" s="217">
        <v>133.22967327802897</v>
      </c>
      <c r="C9372" s="211">
        <v>5.8432092174941212E-2</v>
      </c>
      <c r="D9372" s="211">
        <v>0.11988141787282675</v>
      </c>
      <c r="E9372" s="211">
        <v>7.6592887411177701E-2</v>
      </c>
      <c r="F9372" s="211">
        <v>0.10079082807171288</v>
      </c>
      <c r="G9372" s="211">
        <v>0.1217618297830266</v>
      </c>
      <c r="H9372" s="211">
        <v>0.11226708315230152</v>
      </c>
      <c r="I9372" s="211">
        <v>0.51350267568139429</v>
      </c>
      <c r="J9372" s="211">
        <v>0.46181988445024907</v>
      </c>
      <c r="K9372" s="211">
        <v>0.56681265405277748</v>
      </c>
      <c r="L9372" s="211">
        <v>0.27538256088302737</v>
      </c>
      <c r="M9372" s="211">
        <v>0.11879810343803465</v>
      </c>
      <c r="N9372" s="211">
        <v>0.43333811855319748</v>
      </c>
      <c r="O9372" s="211">
        <v>0.69661513539652331</v>
      </c>
      <c r="P9372" s="211">
        <v>7.3552015361793746E-2</v>
      </c>
      <c r="Q9372" s="211">
        <v>0.12460184832310332</v>
      </c>
      <c r="R9372" s="211">
        <v>0.4402931495645363</v>
      </c>
      <c r="S9372" s="211">
        <v>0.29892706234731448</v>
      </c>
      <c r="T9372" s="211">
        <v>0.56088496447607583</v>
      </c>
      <c r="U9372" s="211">
        <v>0.36608484964877053</v>
      </c>
      <c r="V9372" s="211">
        <v>5.3889038334046034E-2</v>
      </c>
      <c r="W9372" s="211">
        <v>0.50718194242303793</v>
      </c>
      <c r="X9372" s="211">
        <v>0.39024764027954179</v>
      </c>
      <c r="Y9372" s="211">
        <v>0.64039305070578423</v>
      </c>
      <c r="Z9372" s="211">
        <v>0.14829262068158275</v>
      </c>
      <c r="AA9372" s="212">
        <v>0.11426412537772263</v>
      </c>
    </row>
    <row r="9373" spans="1:27" x14ac:dyDescent="0.35">
      <c r="A9373" s="210" t="s">
        <v>10049</v>
      </c>
      <c r="B9373" s="217">
        <v>119.45415995833896</v>
      </c>
      <c r="C9373" s="211">
        <v>6.5430398920389155E-2</v>
      </c>
      <c r="D9373" s="211">
        <v>0.12865227449549393</v>
      </c>
      <c r="E9373" s="211">
        <v>7.5166469987035994E-2</v>
      </c>
      <c r="F9373" s="211">
        <v>7.4059291129291577E-2</v>
      </c>
      <c r="G9373" s="211">
        <v>0.12221831423403377</v>
      </c>
      <c r="H9373" s="211">
        <v>0.12187560327806439</v>
      </c>
      <c r="I9373" s="211">
        <v>0.49616191013589217</v>
      </c>
      <c r="J9373" s="211">
        <v>0.43498630118852821</v>
      </c>
      <c r="K9373" s="211">
        <v>0.60711743438587729</v>
      </c>
      <c r="L9373" s="211">
        <v>0.27606748442975865</v>
      </c>
      <c r="M9373" s="211">
        <v>7.8103665223530058E-2</v>
      </c>
      <c r="N9373" s="211">
        <v>0.47954344523500642</v>
      </c>
      <c r="O9373" s="211">
        <v>0.61140010837441738</v>
      </c>
      <c r="P9373" s="211">
        <v>6.8325261901441697E-2</v>
      </c>
      <c r="Q9373" s="211">
        <v>0.15501285494107456</v>
      </c>
      <c r="R9373" s="211">
        <v>0.45489196389208669</v>
      </c>
      <c r="S9373" s="211">
        <v>0.3233644311559648</v>
      </c>
      <c r="T9373" s="211">
        <v>0.57542333100650866</v>
      </c>
      <c r="U9373" s="211">
        <v>0.46980036360062838</v>
      </c>
      <c r="V9373" s="211">
        <v>6.7867971477403505E-2</v>
      </c>
      <c r="W9373" s="211">
        <v>0.54062983879241766</v>
      </c>
      <c r="X9373" s="211">
        <v>0.37671928470618232</v>
      </c>
      <c r="Y9373" s="211">
        <v>0.58566189258254997</v>
      </c>
      <c r="Z9373" s="211">
        <v>0.14744403852094826</v>
      </c>
      <c r="AA9373" s="212">
        <v>0.12191717417348934</v>
      </c>
    </row>
    <row r="9374" spans="1:27" x14ac:dyDescent="0.35">
      <c r="A9374" s="210" t="s">
        <v>10050</v>
      </c>
      <c r="B9374" s="217">
        <v>163.0009576056579</v>
      </c>
      <c r="C9374" s="211">
        <v>5.7102904786724827E-2</v>
      </c>
      <c r="D9374" s="211">
        <v>0.12368672969540009</v>
      </c>
      <c r="E9374" s="211">
        <v>7.038591010371259E-2</v>
      </c>
      <c r="F9374" s="211">
        <v>9.7753594331101742E-2</v>
      </c>
      <c r="G9374" s="211">
        <v>0.12462048264987009</v>
      </c>
      <c r="H9374" s="211">
        <v>0.12113259865566448</v>
      </c>
      <c r="I9374" s="211">
        <v>0.5020267972697714</v>
      </c>
      <c r="J9374" s="211">
        <v>0.46268551436250704</v>
      </c>
      <c r="K9374" s="211">
        <v>0.5906688811278078</v>
      </c>
      <c r="L9374" s="211">
        <v>0.26875344638900023</v>
      </c>
      <c r="M9374" s="211">
        <v>9.6018335615515732E-2</v>
      </c>
      <c r="N9374" s="211">
        <v>0.37059367019963307</v>
      </c>
      <c r="O9374" s="211">
        <v>0.72299235954375241</v>
      </c>
      <c r="P9374" s="211">
        <v>6.9089236775605939E-2</v>
      </c>
      <c r="Q9374" s="211">
        <v>6.8736957171022225E-2</v>
      </c>
      <c r="R9374" s="211">
        <v>0.42406563773600636</v>
      </c>
      <c r="S9374" s="211">
        <v>0.30384968938907597</v>
      </c>
      <c r="T9374" s="211">
        <v>0.59979587094820164</v>
      </c>
      <c r="U9374" s="211">
        <v>0.45130319636835858</v>
      </c>
      <c r="V9374" s="211">
        <v>0.16806908648908347</v>
      </c>
      <c r="W9374" s="211">
        <v>0.50600982683374929</v>
      </c>
      <c r="X9374" s="211">
        <v>0.32020653816071004</v>
      </c>
      <c r="Y9374" s="211">
        <v>0.61740424405177396</v>
      </c>
      <c r="Z9374" s="211">
        <v>0.14825105037311892</v>
      </c>
      <c r="AA9374" s="212">
        <v>0.11829639489765158</v>
      </c>
    </row>
    <row r="9375" spans="1:27" x14ac:dyDescent="0.35">
      <c r="A9375" s="210" t="s">
        <v>10051</v>
      </c>
      <c r="B9375" s="217">
        <v>127.31193749875638</v>
      </c>
      <c r="C9375" s="211">
        <v>5.2034575405477138E-2</v>
      </c>
      <c r="D9375" s="211">
        <v>0.1291414967536757</v>
      </c>
      <c r="E9375" s="211">
        <v>7.1152167949751433E-2</v>
      </c>
      <c r="F9375" s="211">
        <v>0.10659191386884975</v>
      </c>
      <c r="G9375" s="211">
        <v>0.11612142691176508</v>
      </c>
      <c r="H9375" s="211">
        <v>0.12341313200329894</v>
      </c>
      <c r="I9375" s="211">
        <v>0.51365757717598692</v>
      </c>
      <c r="J9375" s="211">
        <v>0.43717031882334739</v>
      </c>
      <c r="K9375" s="211">
        <v>0.59943844215500985</v>
      </c>
      <c r="L9375" s="211">
        <v>0.27847499566266831</v>
      </c>
      <c r="M9375" s="211">
        <v>0.11753171689076422</v>
      </c>
      <c r="N9375" s="211">
        <v>0.42638213383790485</v>
      </c>
      <c r="O9375" s="211">
        <v>0.58156593801593048</v>
      </c>
      <c r="P9375" s="211">
        <v>6.7997623115610015E-2</v>
      </c>
      <c r="Q9375" s="211">
        <v>9.5960419184149312E-2</v>
      </c>
      <c r="R9375" s="211">
        <v>0.38839675901101212</v>
      </c>
      <c r="S9375" s="211">
        <v>0.29745583034013118</v>
      </c>
      <c r="T9375" s="211">
        <v>0.58818207865919125</v>
      </c>
      <c r="U9375" s="211">
        <v>0.4224210015322174</v>
      </c>
      <c r="V9375" s="211">
        <v>5.5207173304715973E-2</v>
      </c>
      <c r="W9375" s="211">
        <v>0.54264592327212369</v>
      </c>
      <c r="X9375" s="211">
        <v>0.29804738599803537</v>
      </c>
      <c r="Y9375" s="211">
        <v>0.74882644326232106</v>
      </c>
      <c r="Z9375" s="211">
        <v>0.14829161516222872</v>
      </c>
      <c r="AA9375" s="212">
        <v>0.11557441324951433</v>
      </c>
    </row>
    <row r="9376" spans="1:27" x14ac:dyDescent="0.35">
      <c r="A9376" s="210" t="s">
        <v>10052</v>
      </c>
      <c r="B9376" s="217">
        <v>116.88396413114383</v>
      </c>
      <c r="C9376" s="211">
        <v>5.6217068489525922E-2</v>
      </c>
      <c r="D9376" s="211">
        <v>0.13062035949130055</v>
      </c>
      <c r="E9376" s="211">
        <v>7.4168778993770196E-2</v>
      </c>
      <c r="F9376" s="211">
        <v>9.7952595135906845E-2</v>
      </c>
      <c r="G9376" s="211">
        <v>0.12362467617474093</v>
      </c>
      <c r="H9376" s="211">
        <v>0.10579105024548076</v>
      </c>
      <c r="I9376" s="211">
        <v>0.46566466061831557</v>
      </c>
      <c r="J9376" s="211">
        <v>0.40286808892047948</v>
      </c>
      <c r="K9376" s="211">
        <v>0.64090428636622232</v>
      </c>
      <c r="L9376" s="211">
        <v>0.27789346555553401</v>
      </c>
      <c r="M9376" s="211">
        <v>9.1112302304774628E-2</v>
      </c>
      <c r="N9376" s="211">
        <v>0.47201323604003553</v>
      </c>
      <c r="O9376" s="211">
        <v>0.65652981033097557</v>
      </c>
      <c r="P9376" s="211">
        <v>6.9428460154266403E-2</v>
      </c>
      <c r="Q9376" s="211">
        <v>7.6828477896648484E-2</v>
      </c>
      <c r="R9376" s="211">
        <v>0.43945205651190122</v>
      </c>
      <c r="S9376" s="211">
        <v>0.27832724852555396</v>
      </c>
      <c r="T9376" s="211">
        <v>0.4953261143331209</v>
      </c>
      <c r="U9376" s="211">
        <v>0.38370895248499193</v>
      </c>
      <c r="V9376" s="211">
        <v>8.5627767819521028E-2</v>
      </c>
      <c r="W9376" s="211">
        <v>0.54548907005932057</v>
      </c>
      <c r="X9376" s="211">
        <v>0.23429986737597655</v>
      </c>
      <c r="Y9376" s="211">
        <v>0.50794631792920675</v>
      </c>
      <c r="Z9376" s="211">
        <v>0.1494176169182303</v>
      </c>
      <c r="AA9376" s="212">
        <v>0.11980409425295681</v>
      </c>
    </row>
    <row r="9377" spans="1:27" x14ac:dyDescent="0.35">
      <c r="A9377" s="210" t="s">
        <v>10053</v>
      </c>
      <c r="B9377" s="217">
        <v>166.23095995490314</v>
      </c>
      <c r="C9377" s="211">
        <v>7.6941475545075716E-2</v>
      </c>
      <c r="D9377" s="211">
        <v>0.11579768294910589</v>
      </c>
      <c r="E9377" s="211">
        <v>7.5026038196886025E-2</v>
      </c>
      <c r="F9377" s="211">
        <v>9.0034828624235883E-2</v>
      </c>
      <c r="G9377" s="211">
        <v>0.11898319035503351</v>
      </c>
      <c r="H9377" s="211">
        <v>0.12031073301413307</v>
      </c>
      <c r="I9377" s="211">
        <v>0.49762362746345473</v>
      </c>
      <c r="J9377" s="211">
        <v>0.43659536204918947</v>
      </c>
      <c r="K9377" s="211">
        <v>0.63788514460325207</v>
      </c>
      <c r="L9377" s="211">
        <v>0.27158851957398633</v>
      </c>
      <c r="M9377" s="211">
        <v>0.1007375199908903</v>
      </c>
      <c r="N9377" s="211">
        <v>0.43365548381328389</v>
      </c>
      <c r="O9377" s="211">
        <v>0.75004211552423095</v>
      </c>
      <c r="P9377" s="211">
        <v>6.6856529033609446E-2</v>
      </c>
      <c r="Q9377" s="211">
        <v>0.13818845079480496</v>
      </c>
      <c r="R9377" s="211">
        <v>0.47043509506825254</v>
      </c>
      <c r="S9377" s="211">
        <v>0.40342066358934175</v>
      </c>
      <c r="T9377" s="211">
        <v>0.60849092651275127</v>
      </c>
      <c r="U9377" s="211">
        <v>0.43859911408399621</v>
      </c>
      <c r="V9377" s="211">
        <v>0.13772769250276914</v>
      </c>
      <c r="W9377" s="211">
        <v>0.5308723081287624</v>
      </c>
      <c r="X9377" s="211">
        <v>0.28918129271158338</v>
      </c>
      <c r="Y9377" s="211">
        <v>0.65396913536748524</v>
      </c>
      <c r="Z9377" s="211">
        <v>0.14862842013387015</v>
      </c>
      <c r="AA9377" s="212">
        <v>0.11814796305277216</v>
      </c>
    </row>
    <row r="9378" spans="1:27" x14ac:dyDescent="0.35">
      <c r="A9378" s="210" t="s">
        <v>10054</v>
      </c>
      <c r="B9378" s="217">
        <v>152.07735178381941</v>
      </c>
      <c r="C9378" s="211">
        <v>5.8198731177703814E-2</v>
      </c>
      <c r="D9378" s="211">
        <v>0.11881636838036866</v>
      </c>
      <c r="E9378" s="211">
        <v>6.9006545467886912E-2</v>
      </c>
      <c r="F9378" s="211">
        <v>0.10983111669353436</v>
      </c>
      <c r="G9378" s="211">
        <v>0.11659766576069318</v>
      </c>
      <c r="H9378" s="211">
        <v>0.11723060710348274</v>
      </c>
      <c r="I9378" s="211">
        <v>0.46427710317951865</v>
      </c>
      <c r="J9378" s="211">
        <v>0.4524174752589642</v>
      </c>
      <c r="K9378" s="211">
        <v>0.60965379230264216</v>
      </c>
      <c r="L9378" s="211">
        <v>0.28096591405092702</v>
      </c>
      <c r="M9378" s="211">
        <v>8.663410624747872E-2</v>
      </c>
      <c r="N9378" s="211">
        <v>0.4012130920379412</v>
      </c>
      <c r="O9378" s="211">
        <v>0.67347341401182903</v>
      </c>
      <c r="P9378" s="211">
        <v>7.3988875730442633E-2</v>
      </c>
      <c r="Q9378" s="211">
        <v>0.14933369153804918</v>
      </c>
      <c r="R9378" s="211">
        <v>0.42324371228844471</v>
      </c>
      <c r="S9378" s="211">
        <v>0.27567128139355529</v>
      </c>
      <c r="T9378" s="211">
        <v>0.63106950050046062</v>
      </c>
      <c r="U9378" s="211">
        <v>0.40730038498050247</v>
      </c>
      <c r="V9378" s="211">
        <v>8.8258482434622532E-2</v>
      </c>
      <c r="W9378" s="211">
        <v>0.62008242386568813</v>
      </c>
      <c r="X9378" s="211">
        <v>0.29457317834859981</v>
      </c>
      <c r="Y9378" s="211">
        <v>0.70958218422886254</v>
      </c>
      <c r="Z9378" s="211">
        <v>0.14090857597693579</v>
      </c>
      <c r="AA9378" s="212">
        <v>0.11251317767279141</v>
      </c>
    </row>
    <row r="9379" spans="1:27" x14ac:dyDescent="0.35">
      <c r="A9379" s="210" t="s">
        <v>10055</v>
      </c>
      <c r="B9379" s="217">
        <v>120.31870411831237</v>
      </c>
      <c r="C9379" s="211">
        <v>5.7138682582695895E-2</v>
      </c>
      <c r="D9379" s="211">
        <v>0.12495057950906797</v>
      </c>
      <c r="E9379" s="211">
        <v>8.5302871642201419E-2</v>
      </c>
      <c r="F9379" s="211">
        <v>0.10144587803991134</v>
      </c>
      <c r="G9379" s="211">
        <v>0.12202233352030108</v>
      </c>
      <c r="H9379" s="211">
        <v>0.11952380335168247</v>
      </c>
      <c r="I9379" s="211">
        <v>0.43759002273694375</v>
      </c>
      <c r="J9379" s="211">
        <v>0.42394762415582693</v>
      </c>
      <c r="K9379" s="211">
        <v>0.62178420594046113</v>
      </c>
      <c r="L9379" s="211">
        <v>0.27466461146633947</v>
      </c>
      <c r="M9379" s="211">
        <v>8.2106054924164479E-2</v>
      </c>
      <c r="N9379" s="211">
        <v>0.52658208522227368</v>
      </c>
      <c r="O9379" s="211">
        <v>0.58801537452556474</v>
      </c>
      <c r="P9379" s="211">
        <v>7.0372961762985325E-2</v>
      </c>
      <c r="Q9379" s="211">
        <v>7.3669753519682482E-2</v>
      </c>
      <c r="R9379" s="211">
        <v>0.46455362381153303</v>
      </c>
      <c r="S9379" s="211">
        <v>0.33747956714502303</v>
      </c>
      <c r="T9379" s="211">
        <v>0.53083819279027766</v>
      </c>
      <c r="U9379" s="211">
        <v>0.39619026714890537</v>
      </c>
      <c r="V9379" s="211">
        <v>5.9428426848374322E-2</v>
      </c>
      <c r="W9379" s="211">
        <v>0.61412810898524883</v>
      </c>
      <c r="X9379" s="211">
        <v>0.30343052083382549</v>
      </c>
      <c r="Y9379" s="211">
        <v>0.65425531122318659</v>
      </c>
      <c r="Z9379" s="211">
        <v>0.14471386950326848</v>
      </c>
      <c r="AA9379" s="212">
        <v>0.11891137684114557</v>
      </c>
    </row>
    <row r="9380" spans="1:27" x14ac:dyDescent="0.35">
      <c r="A9380" s="210" t="s">
        <v>10056</v>
      </c>
      <c r="B9380" s="217">
        <v>151.86535111717399</v>
      </c>
      <c r="C9380" s="211">
        <v>8.2783053874591256E-2</v>
      </c>
      <c r="D9380" s="211">
        <v>0.12707897628832268</v>
      </c>
      <c r="E9380" s="211">
        <v>7.5499481017290954E-2</v>
      </c>
      <c r="F9380" s="211">
        <v>0.11650368665493793</v>
      </c>
      <c r="G9380" s="211">
        <v>0.11701495493648828</v>
      </c>
      <c r="H9380" s="211">
        <v>0.12083159919630891</v>
      </c>
      <c r="I9380" s="211">
        <v>0.48224014101590701</v>
      </c>
      <c r="J9380" s="211">
        <v>0.4704621650836005</v>
      </c>
      <c r="K9380" s="211">
        <v>0.62266907802508087</v>
      </c>
      <c r="L9380" s="211">
        <v>0.27066526524371798</v>
      </c>
      <c r="M9380" s="211">
        <v>9.7578887036101139E-2</v>
      </c>
      <c r="N9380" s="211">
        <v>0.41697833152142394</v>
      </c>
      <c r="O9380" s="211">
        <v>0.71223641884244271</v>
      </c>
      <c r="P9380" s="211">
        <v>6.4921727288216727E-2</v>
      </c>
      <c r="Q9380" s="211">
        <v>6.4880844612631522E-2</v>
      </c>
      <c r="R9380" s="211">
        <v>0.431023916861214</v>
      </c>
      <c r="S9380" s="211">
        <v>0.2562973855036933</v>
      </c>
      <c r="T9380" s="211">
        <v>0.55148766395703064</v>
      </c>
      <c r="U9380" s="211">
        <v>0.442113934728813</v>
      </c>
      <c r="V9380" s="211">
        <v>0.11048827931670402</v>
      </c>
      <c r="W9380" s="211">
        <v>0.59577946104463619</v>
      </c>
      <c r="X9380" s="211">
        <v>0.31563993274136781</v>
      </c>
      <c r="Y9380" s="211">
        <v>0.72362658497877463</v>
      </c>
      <c r="Z9380" s="211">
        <v>0.14954767079618839</v>
      </c>
      <c r="AA9380" s="212">
        <v>0.11544417128437262</v>
      </c>
    </row>
    <row r="9381" spans="1:27" x14ac:dyDescent="0.35">
      <c r="A9381" s="210" t="s">
        <v>10057</v>
      </c>
      <c r="B9381" s="217">
        <v>142.84247146958893</v>
      </c>
      <c r="C9381" s="211">
        <v>6.2671615385111484E-2</v>
      </c>
      <c r="D9381" s="211">
        <v>0.12366391473174104</v>
      </c>
      <c r="E9381" s="211">
        <v>7.1076816377380211E-2</v>
      </c>
      <c r="F9381" s="211">
        <v>8.8146697833720936E-2</v>
      </c>
      <c r="G9381" s="211">
        <v>0.12155806574246247</v>
      </c>
      <c r="H9381" s="211">
        <v>0.12075361360531323</v>
      </c>
      <c r="I9381" s="211">
        <v>0.53065042440831278</v>
      </c>
      <c r="J9381" s="211">
        <v>0.44113007435625662</v>
      </c>
      <c r="K9381" s="211">
        <v>0.62141778201938858</v>
      </c>
      <c r="L9381" s="211">
        <v>0.27673095447327184</v>
      </c>
      <c r="M9381" s="211">
        <v>0.10484932053154411</v>
      </c>
      <c r="N9381" s="211">
        <v>0.39361397798118164</v>
      </c>
      <c r="O9381" s="211">
        <v>0.70274064450195506</v>
      </c>
      <c r="P9381" s="211">
        <v>6.5434216436789622E-2</v>
      </c>
      <c r="Q9381" s="211">
        <v>5.5985470060172432E-2</v>
      </c>
      <c r="R9381" s="211">
        <v>0.42254501199968064</v>
      </c>
      <c r="S9381" s="211">
        <v>0.40618459966223913</v>
      </c>
      <c r="T9381" s="211">
        <v>0.61429111920269275</v>
      </c>
      <c r="U9381" s="211">
        <v>0.55023946463863316</v>
      </c>
      <c r="V9381" s="211">
        <v>0.11960598330295916</v>
      </c>
      <c r="W9381" s="211">
        <v>0.57500360654917049</v>
      </c>
      <c r="X9381" s="211">
        <v>0.30924060363785444</v>
      </c>
      <c r="Y9381" s="211">
        <v>0.50453707849716534</v>
      </c>
      <c r="Z9381" s="211">
        <v>0.14831387890650638</v>
      </c>
      <c r="AA9381" s="212">
        <v>0.12048107974631872</v>
      </c>
    </row>
    <row r="9382" spans="1:27" x14ac:dyDescent="0.35">
      <c r="A9382" s="210" t="s">
        <v>10058</v>
      </c>
      <c r="B9382" s="217">
        <v>133.71410698333608</v>
      </c>
      <c r="C9382" s="211">
        <v>6.8274414603155517E-2</v>
      </c>
      <c r="D9382" s="211">
        <v>0.12071982290260416</v>
      </c>
      <c r="E9382" s="211">
        <v>6.7522464450874731E-2</v>
      </c>
      <c r="F9382" s="211">
        <v>8.0650565454312956E-2</v>
      </c>
      <c r="G9382" s="211">
        <v>0.11639360214240056</v>
      </c>
      <c r="H9382" s="211">
        <v>0.12317930860518432</v>
      </c>
      <c r="I9382" s="211">
        <v>0.45934175842816777</v>
      </c>
      <c r="J9382" s="211">
        <v>0.42162788871132317</v>
      </c>
      <c r="K9382" s="211">
        <v>0.52005850222671635</v>
      </c>
      <c r="L9382" s="211">
        <v>0.27659545061535207</v>
      </c>
      <c r="M9382" s="211">
        <v>9.7690366989989938E-2</v>
      </c>
      <c r="N9382" s="211">
        <v>0.45802691713636501</v>
      </c>
      <c r="O9382" s="211">
        <v>0.63975825704411138</v>
      </c>
      <c r="P9382" s="211">
        <v>6.4872111626563547E-2</v>
      </c>
      <c r="Q9382" s="211">
        <v>8.5441233309988984E-2</v>
      </c>
      <c r="R9382" s="211">
        <v>0.38391947778676255</v>
      </c>
      <c r="S9382" s="211">
        <v>0.39276714047076056</v>
      </c>
      <c r="T9382" s="211">
        <v>0.64013906406638688</v>
      </c>
      <c r="U9382" s="211">
        <v>0.37264661766961238</v>
      </c>
      <c r="V9382" s="211">
        <v>0.10401189341263549</v>
      </c>
      <c r="W9382" s="211">
        <v>0.53142903748753834</v>
      </c>
      <c r="X9382" s="211">
        <v>0.36206468997463048</v>
      </c>
      <c r="Y9382" s="211">
        <v>0.73406264093252194</v>
      </c>
      <c r="Z9382" s="211">
        <v>0.1480891932591164</v>
      </c>
      <c r="AA9382" s="212">
        <v>0.11345851592957687</v>
      </c>
    </row>
    <row r="9383" spans="1:27" x14ac:dyDescent="0.35">
      <c r="A9383" s="210" t="s">
        <v>10059</v>
      </c>
      <c r="B9383" s="217">
        <v>117.47411854733436</v>
      </c>
      <c r="C9383" s="211">
        <v>7.0146668194061845E-2</v>
      </c>
      <c r="D9383" s="211">
        <v>0.12951820647392098</v>
      </c>
      <c r="E9383" s="211">
        <v>7.5958452431401105E-2</v>
      </c>
      <c r="F9383" s="211">
        <v>9.5214602783893584E-2</v>
      </c>
      <c r="G9383" s="211">
        <v>0.12099215927591868</v>
      </c>
      <c r="H9383" s="211">
        <v>0.11199330015943176</v>
      </c>
      <c r="I9383" s="211">
        <v>0.42997580834384924</v>
      </c>
      <c r="J9383" s="211">
        <v>0.45389785573751751</v>
      </c>
      <c r="K9383" s="211">
        <v>0.62268527580962563</v>
      </c>
      <c r="L9383" s="211">
        <v>0.27605077807238454</v>
      </c>
      <c r="M9383" s="211">
        <v>8.9720592421309656E-2</v>
      </c>
      <c r="N9383" s="211">
        <v>0.37625146278258625</v>
      </c>
      <c r="O9383" s="211">
        <v>0.57165552102486061</v>
      </c>
      <c r="P9383" s="211">
        <v>6.4843559282158555E-2</v>
      </c>
      <c r="Q9383" s="211">
        <v>7.4392568957542066E-2</v>
      </c>
      <c r="R9383" s="211">
        <v>0.46548090687350596</v>
      </c>
      <c r="S9383" s="211">
        <v>0.30379719165842689</v>
      </c>
      <c r="T9383" s="211">
        <v>0.52927580013713316</v>
      </c>
      <c r="U9383" s="211">
        <v>0.32819105563642476</v>
      </c>
      <c r="V9383" s="211">
        <v>9.6399975741763302E-2</v>
      </c>
      <c r="W9383" s="211">
        <v>0.54350575697008741</v>
      </c>
      <c r="X9383" s="211">
        <v>0.32338304113593813</v>
      </c>
      <c r="Y9383" s="211">
        <v>0.59925797810875692</v>
      </c>
      <c r="Z9383" s="211">
        <v>0.14605752356008797</v>
      </c>
      <c r="AA9383" s="212">
        <v>0.11441384932458566</v>
      </c>
    </row>
    <row r="9384" spans="1:27" x14ac:dyDescent="0.35">
      <c r="A9384" s="210" t="s">
        <v>10060</v>
      </c>
      <c r="B9384" s="217">
        <v>107.89880092249953</v>
      </c>
      <c r="C9384" s="211">
        <v>7.6618454865282154E-2</v>
      </c>
      <c r="D9384" s="211">
        <v>0.122068648019347</v>
      </c>
      <c r="E9384" s="211">
        <v>8.858809302702568E-2</v>
      </c>
      <c r="F9384" s="211">
        <v>0.11095110728600163</v>
      </c>
      <c r="G9384" s="211">
        <v>0.12650137685556123</v>
      </c>
      <c r="H9384" s="211">
        <v>0.10951922840309833</v>
      </c>
      <c r="I9384" s="211">
        <v>0.48039887019635458</v>
      </c>
      <c r="J9384" s="211">
        <v>0.44382267910107998</v>
      </c>
      <c r="K9384" s="211">
        <v>0.56646754242420594</v>
      </c>
      <c r="L9384" s="211">
        <v>0.27545153154949598</v>
      </c>
      <c r="M9384" s="211">
        <v>8.8786727791576633E-2</v>
      </c>
      <c r="N9384" s="211">
        <v>0.37392022161427324</v>
      </c>
      <c r="O9384" s="211">
        <v>0.64068357543520515</v>
      </c>
      <c r="P9384" s="211">
        <v>6.5735661316849561E-2</v>
      </c>
      <c r="Q9384" s="211">
        <v>6.1776798299413543E-2</v>
      </c>
      <c r="R9384" s="211">
        <v>0.44793727608450568</v>
      </c>
      <c r="S9384" s="211">
        <v>0.39403381962454376</v>
      </c>
      <c r="T9384" s="211">
        <v>0.55166923696660286</v>
      </c>
      <c r="U9384" s="211">
        <v>0.51000728073412871</v>
      </c>
      <c r="V9384" s="211">
        <v>5.1594619616951394E-2</v>
      </c>
      <c r="W9384" s="211">
        <v>0.6184031473582543</v>
      </c>
      <c r="X9384" s="211">
        <v>0.26087107375454516</v>
      </c>
      <c r="Y9384" s="211">
        <v>0.60213710097892092</v>
      </c>
      <c r="Z9384" s="211">
        <v>0.14269108271046332</v>
      </c>
      <c r="AA9384" s="212">
        <v>0.12308482521154403</v>
      </c>
    </row>
    <row r="9385" spans="1:27" x14ac:dyDescent="0.35">
      <c r="A9385" s="210" t="s">
        <v>10061</v>
      </c>
      <c r="B9385" s="217">
        <v>153.40809429467836</v>
      </c>
      <c r="C9385" s="211">
        <v>7.2409139369402714E-2</v>
      </c>
      <c r="D9385" s="211">
        <v>0.12921162941573724</v>
      </c>
      <c r="E9385" s="211">
        <v>7.4921857791108992E-2</v>
      </c>
      <c r="F9385" s="211">
        <v>0.10157427585475078</v>
      </c>
      <c r="G9385" s="211">
        <v>0.1169443207314099</v>
      </c>
      <c r="H9385" s="211">
        <v>0.10694582707512507</v>
      </c>
      <c r="I9385" s="211">
        <v>0.44997569151891148</v>
      </c>
      <c r="J9385" s="211">
        <v>0.47632956943344995</v>
      </c>
      <c r="K9385" s="211">
        <v>0.62454084855938818</v>
      </c>
      <c r="L9385" s="211">
        <v>0.27081908769377838</v>
      </c>
      <c r="M9385" s="211">
        <v>0.11320540255552772</v>
      </c>
      <c r="N9385" s="211">
        <v>0.45564652349095419</v>
      </c>
      <c r="O9385" s="211">
        <v>0.76579390589000984</v>
      </c>
      <c r="P9385" s="211">
        <v>7.3681021421029697E-2</v>
      </c>
      <c r="Q9385" s="211">
        <v>4.8137162164717896E-2</v>
      </c>
      <c r="R9385" s="211">
        <v>0.44738588487598924</v>
      </c>
      <c r="S9385" s="211">
        <v>0.39216321302211643</v>
      </c>
      <c r="T9385" s="211">
        <v>0.5742559627274989</v>
      </c>
      <c r="U9385" s="211">
        <v>0.48062735736609236</v>
      </c>
      <c r="V9385" s="211">
        <v>7.635479534065355E-2</v>
      </c>
      <c r="W9385" s="211">
        <v>0.4802346652104536</v>
      </c>
      <c r="X9385" s="211">
        <v>0.33029977858914378</v>
      </c>
      <c r="Y9385" s="211">
        <v>0.63544415703275403</v>
      </c>
      <c r="Z9385" s="211">
        <v>0.14354087543722754</v>
      </c>
      <c r="AA9385" s="212">
        <v>0.11769732191085347</v>
      </c>
    </row>
    <row r="9386" spans="1:27" x14ac:dyDescent="0.35">
      <c r="A9386" s="210" t="s">
        <v>10062</v>
      </c>
      <c r="B9386" s="217">
        <v>133.27555407014677</v>
      </c>
      <c r="C9386" s="211">
        <v>6.2959593821871551E-2</v>
      </c>
      <c r="D9386" s="211">
        <v>0.1244451645674812</v>
      </c>
      <c r="E9386" s="211">
        <v>8.6040834114217452E-2</v>
      </c>
      <c r="F9386" s="211">
        <v>7.1221309153589707E-2</v>
      </c>
      <c r="G9386" s="211">
        <v>0.12325548124635215</v>
      </c>
      <c r="H9386" s="211">
        <v>0.1188438954054102</v>
      </c>
      <c r="I9386" s="211">
        <v>0.52150827910701858</v>
      </c>
      <c r="J9386" s="211">
        <v>0.41375781835484032</v>
      </c>
      <c r="K9386" s="211">
        <v>0.62494582656796205</v>
      </c>
      <c r="L9386" s="211">
        <v>0.27146222596241881</v>
      </c>
      <c r="M9386" s="211">
        <v>0.10781904843602566</v>
      </c>
      <c r="N9386" s="211">
        <v>0.35388913386688081</v>
      </c>
      <c r="O9386" s="211">
        <v>0.70455273733787094</v>
      </c>
      <c r="P9386" s="211">
        <v>6.9544143381125814E-2</v>
      </c>
      <c r="Q9386" s="211">
        <v>0.1279932278594699</v>
      </c>
      <c r="R9386" s="211">
        <v>0.40968205257776763</v>
      </c>
      <c r="S9386" s="211">
        <v>0.29615121066811112</v>
      </c>
      <c r="T9386" s="211">
        <v>0.55468800058452938</v>
      </c>
      <c r="U9386" s="211">
        <v>0.48915759225179201</v>
      </c>
      <c r="V9386" s="211">
        <v>6.1416084701279378E-2</v>
      </c>
      <c r="W9386" s="211">
        <v>0.50820814145981774</v>
      </c>
      <c r="X9386" s="211">
        <v>0.2774594226817535</v>
      </c>
      <c r="Y9386" s="211">
        <v>0.64964272224780495</v>
      </c>
      <c r="Z9386" s="211">
        <v>0.14793132414366791</v>
      </c>
      <c r="AA9386" s="212">
        <v>0.11847855286444162</v>
      </c>
    </row>
    <row r="9387" spans="1:27" x14ac:dyDescent="0.35">
      <c r="A9387" s="210" t="s">
        <v>10063</v>
      </c>
      <c r="B9387" s="217">
        <v>155.11570070412685</v>
      </c>
      <c r="C9387" s="211">
        <v>7.1362257278169042E-2</v>
      </c>
      <c r="D9387" s="211">
        <v>0.12349810955123051</v>
      </c>
      <c r="E9387" s="211">
        <v>8.0095362730718836E-2</v>
      </c>
      <c r="F9387" s="211">
        <v>0.11240979349651793</v>
      </c>
      <c r="G9387" s="211">
        <v>0.12499148877010549</v>
      </c>
      <c r="H9387" s="211">
        <v>0.1127736942059701</v>
      </c>
      <c r="I9387" s="211">
        <v>0.44224255579962979</v>
      </c>
      <c r="J9387" s="211">
        <v>0.45074515055790065</v>
      </c>
      <c r="K9387" s="211">
        <v>0.63994755413617366</v>
      </c>
      <c r="L9387" s="211">
        <v>0.28063521022073329</v>
      </c>
      <c r="M9387" s="211">
        <v>0.10048235270727925</v>
      </c>
      <c r="N9387" s="211">
        <v>0.40822908254611284</v>
      </c>
      <c r="O9387" s="211">
        <v>0.75943618023270143</v>
      </c>
      <c r="P9387" s="211">
        <v>7.0428184338748326E-2</v>
      </c>
      <c r="Q9387" s="211">
        <v>0.1085309710778964</v>
      </c>
      <c r="R9387" s="211">
        <v>0.48761179531989873</v>
      </c>
      <c r="S9387" s="211">
        <v>0.28675527052895333</v>
      </c>
      <c r="T9387" s="211">
        <v>0.63294756145940434</v>
      </c>
      <c r="U9387" s="211">
        <v>0.38974600416619348</v>
      </c>
      <c r="V9387" s="211">
        <v>0.12516606495796689</v>
      </c>
      <c r="W9387" s="211">
        <v>0.53516156463964337</v>
      </c>
      <c r="X9387" s="211">
        <v>0.35644484842495522</v>
      </c>
      <c r="Y9387" s="211">
        <v>0.53719901457485675</v>
      </c>
      <c r="Z9387" s="211">
        <v>0.14215317662868904</v>
      </c>
      <c r="AA9387" s="212">
        <v>0.11623996804729728</v>
      </c>
    </row>
    <row r="9388" spans="1:27" x14ac:dyDescent="0.35">
      <c r="A9388" s="210" t="s">
        <v>10064</v>
      </c>
      <c r="B9388" s="217">
        <v>136.86541593014118</v>
      </c>
      <c r="C9388" s="211">
        <v>5.0850546444207174E-2</v>
      </c>
      <c r="D9388" s="211">
        <v>0.11376294788260638</v>
      </c>
      <c r="E9388" s="211">
        <v>8.5044134805727714E-2</v>
      </c>
      <c r="F9388" s="211">
        <v>9.0331221107308513E-2</v>
      </c>
      <c r="G9388" s="211">
        <v>0.11905951684979976</v>
      </c>
      <c r="H9388" s="211">
        <v>0.11358751739717977</v>
      </c>
      <c r="I9388" s="211">
        <v>0.47692463086020676</v>
      </c>
      <c r="J9388" s="211">
        <v>0.43311340223546674</v>
      </c>
      <c r="K9388" s="211">
        <v>0.5666154650615266</v>
      </c>
      <c r="L9388" s="211">
        <v>0.28074839013010938</v>
      </c>
      <c r="M9388" s="211">
        <v>9.0597939211389464E-2</v>
      </c>
      <c r="N9388" s="211">
        <v>0.47034949487857181</v>
      </c>
      <c r="O9388" s="211">
        <v>0.66725992378130528</v>
      </c>
      <c r="P9388" s="211">
        <v>7.4038257125351822E-2</v>
      </c>
      <c r="Q9388" s="211">
        <v>6.3587268523466148E-2</v>
      </c>
      <c r="R9388" s="211">
        <v>0.43634059637992312</v>
      </c>
      <c r="S9388" s="211">
        <v>0.40300916892510746</v>
      </c>
      <c r="T9388" s="211">
        <v>0.58410058940168708</v>
      </c>
      <c r="U9388" s="211">
        <v>0.40374694457129645</v>
      </c>
      <c r="V9388" s="211">
        <v>6.6933060042952908E-2</v>
      </c>
      <c r="W9388" s="211">
        <v>0.60238856745595115</v>
      </c>
      <c r="X9388" s="211">
        <v>0.24834838693629954</v>
      </c>
      <c r="Y9388" s="211">
        <v>0.68302203688104501</v>
      </c>
      <c r="Z9388" s="211">
        <v>0.14955034331720557</v>
      </c>
      <c r="AA9388" s="212">
        <v>0.11511501343612496</v>
      </c>
    </row>
    <row r="9389" spans="1:27" x14ac:dyDescent="0.35">
      <c r="A9389" s="210" t="s">
        <v>10065</v>
      </c>
      <c r="B9389" s="217">
        <v>158.06789325165678</v>
      </c>
      <c r="C9389" s="211">
        <v>4.9793063696303604E-2</v>
      </c>
      <c r="D9389" s="211">
        <v>0.11971084989850493</v>
      </c>
      <c r="E9389" s="211">
        <v>7.7875296010254932E-2</v>
      </c>
      <c r="F9389" s="211">
        <v>0.11365249222269302</v>
      </c>
      <c r="G9389" s="211">
        <v>0.11893335754723493</v>
      </c>
      <c r="H9389" s="211">
        <v>0.11509338016761175</v>
      </c>
      <c r="I9389" s="211">
        <v>0.51439999442637641</v>
      </c>
      <c r="J9389" s="211">
        <v>0.41962246534764397</v>
      </c>
      <c r="K9389" s="211">
        <v>0.52635637963516413</v>
      </c>
      <c r="L9389" s="211">
        <v>0.27733488055916899</v>
      </c>
      <c r="M9389" s="211">
        <v>0.10094241673475535</v>
      </c>
      <c r="N9389" s="211">
        <v>0.41088270591675624</v>
      </c>
      <c r="O9389" s="211">
        <v>0.68223500099731726</v>
      </c>
      <c r="P9389" s="211">
        <v>7.1496703201065034E-2</v>
      </c>
      <c r="Q9389" s="211">
        <v>0.14777618549295038</v>
      </c>
      <c r="R9389" s="211">
        <v>0.37764032549002113</v>
      </c>
      <c r="S9389" s="211">
        <v>0.33233819062458997</v>
      </c>
      <c r="T9389" s="211">
        <v>0.50767749558095931</v>
      </c>
      <c r="U9389" s="211">
        <v>0.41012651721996907</v>
      </c>
      <c r="V9389" s="211">
        <v>0.12839807656179955</v>
      </c>
      <c r="W9389" s="211">
        <v>0.51858218581261362</v>
      </c>
      <c r="X9389" s="211">
        <v>0.27199280815863869</v>
      </c>
      <c r="Y9389" s="211">
        <v>0.68941189284457249</v>
      </c>
      <c r="Z9389" s="211">
        <v>0.14453662105583459</v>
      </c>
      <c r="AA9389" s="212">
        <v>0.11455868244177245</v>
      </c>
    </row>
    <row r="9390" spans="1:27" x14ac:dyDescent="0.35">
      <c r="A9390" s="210" t="s">
        <v>10066</v>
      </c>
      <c r="B9390" s="217">
        <v>101.51535725021554</v>
      </c>
      <c r="C9390" s="211">
        <v>5.1998017881265367E-2</v>
      </c>
      <c r="D9390" s="211">
        <v>0.1203065443140616</v>
      </c>
      <c r="E9390" s="211">
        <v>7.7909310273960905E-2</v>
      </c>
      <c r="F9390" s="211">
        <v>7.9739806244454994E-2</v>
      </c>
      <c r="G9390" s="211">
        <v>0.11781147059200923</v>
      </c>
      <c r="H9390" s="211">
        <v>0.11964384388922621</v>
      </c>
      <c r="I9390" s="211">
        <v>0.52109036146547427</v>
      </c>
      <c r="J9390" s="211">
        <v>0.43701111273280746</v>
      </c>
      <c r="K9390" s="211">
        <v>0.53978515739626809</v>
      </c>
      <c r="L9390" s="211">
        <v>0.27419618844887922</v>
      </c>
      <c r="M9390" s="211">
        <v>9.5751057323128413E-2</v>
      </c>
      <c r="N9390" s="211">
        <v>0.38209807009483487</v>
      </c>
      <c r="O9390" s="211">
        <v>0.63691522410115975</v>
      </c>
      <c r="P9390" s="211">
        <v>6.7081824703011758E-2</v>
      </c>
      <c r="Q9390" s="211">
        <v>8.4941334909193686E-2</v>
      </c>
      <c r="R9390" s="211">
        <v>0.36361604912072348</v>
      </c>
      <c r="S9390" s="211">
        <v>0.39856174774951031</v>
      </c>
      <c r="T9390" s="211">
        <v>0.61119894935800523</v>
      </c>
      <c r="U9390" s="211">
        <v>0.37234810826299275</v>
      </c>
      <c r="V9390" s="211">
        <v>5.3176098407959435E-2</v>
      </c>
      <c r="W9390" s="211">
        <v>0.5068292472532131</v>
      </c>
      <c r="X9390" s="211">
        <v>0.31426648819136749</v>
      </c>
      <c r="Y9390" s="211">
        <v>0.6324133382253031</v>
      </c>
      <c r="Z9390" s="211">
        <v>0.14910877129286618</v>
      </c>
      <c r="AA9390" s="212">
        <v>0.12351517980792251</v>
      </c>
    </row>
    <row r="9391" spans="1:27" x14ac:dyDescent="0.35">
      <c r="A9391" s="210" t="s">
        <v>10067</v>
      </c>
      <c r="B9391" s="217">
        <v>154.74206028668428</v>
      </c>
      <c r="C9391" s="211">
        <v>5.0706958855952187E-2</v>
      </c>
      <c r="D9391" s="211">
        <v>0.1313812999687618</v>
      </c>
      <c r="E9391" s="211">
        <v>7.9146566133687979E-2</v>
      </c>
      <c r="F9391" s="211">
        <v>8.8485320299423825E-2</v>
      </c>
      <c r="G9391" s="211">
        <v>0.12524049941104318</v>
      </c>
      <c r="H9391" s="211">
        <v>0.12304945216879778</v>
      </c>
      <c r="I9391" s="211">
        <v>0.51620067021928118</v>
      </c>
      <c r="J9391" s="211">
        <v>0.42642018274253701</v>
      </c>
      <c r="K9391" s="211">
        <v>0.64900614790146149</v>
      </c>
      <c r="L9391" s="211">
        <v>0.26957285978581258</v>
      </c>
      <c r="M9391" s="211">
        <v>8.1563161985889629E-2</v>
      </c>
      <c r="N9391" s="211">
        <v>0.4974197740211897</v>
      </c>
      <c r="O9391" s="211">
        <v>0.72956397089099401</v>
      </c>
      <c r="P9391" s="211">
        <v>6.7402117611963103E-2</v>
      </c>
      <c r="Q9391" s="211">
        <v>5.2547072710414561E-2</v>
      </c>
      <c r="R9391" s="211">
        <v>0.44612298847139359</v>
      </c>
      <c r="S9391" s="211">
        <v>0.33549725249246126</v>
      </c>
      <c r="T9391" s="211">
        <v>0.46816681586095016</v>
      </c>
      <c r="U9391" s="211">
        <v>0.41324206202164582</v>
      </c>
      <c r="V9391" s="211">
        <v>0.15567165023837137</v>
      </c>
      <c r="W9391" s="211">
        <v>0.52359304983093324</v>
      </c>
      <c r="X9391" s="211">
        <v>0.30348934005238581</v>
      </c>
      <c r="Y9391" s="211">
        <v>0.69252593032770049</v>
      </c>
      <c r="Z9391" s="211">
        <v>0.14957171700877966</v>
      </c>
      <c r="AA9391" s="212">
        <v>0.12048190264711622</v>
      </c>
    </row>
    <row r="9392" spans="1:27" x14ac:dyDescent="0.35">
      <c r="A9392" s="210" t="s">
        <v>10068</v>
      </c>
      <c r="B9392" s="217">
        <v>141.8245818773643</v>
      </c>
      <c r="C9392" s="211">
        <v>7.4141430516214302E-2</v>
      </c>
      <c r="D9392" s="211">
        <v>0.11681152082992345</v>
      </c>
      <c r="E9392" s="211">
        <v>7.4545766744856273E-2</v>
      </c>
      <c r="F9392" s="211">
        <v>9.5863559908550056E-2</v>
      </c>
      <c r="G9392" s="211">
        <v>0.12119355030457812</v>
      </c>
      <c r="H9392" s="211">
        <v>0.11777289126990617</v>
      </c>
      <c r="I9392" s="211">
        <v>0.52447133224828335</v>
      </c>
      <c r="J9392" s="211">
        <v>0.44289051868501117</v>
      </c>
      <c r="K9392" s="211">
        <v>0.62467128634642644</v>
      </c>
      <c r="L9392" s="211">
        <v>0.27744385167607338</v>
      </c>
      <c r="M9392" s="211">
        <v>0.10437230807069489</v>
      </c>
      <c r="N9392" s="211">
        <v>0.47646191355024964</v>
      </c>
      <c r="O9392" s="211">
        <v>0.68853853898923645</v>
      </c>
      <c r="P9392" s="211">
        <v>7.4238212357309485E-2</v>
      </c>
      <c r="Q9392" s="211">
        <v>4.6944602413938101E-2</v>
      </c>
      <c r="R9392" s="211">
        <v>0.44955257950545335</v>
      </c>
      <c r="S9392" s="211">
        <v>0.25764244923043278</v>
      </c>
      <c r="T9392" s="211">
        <v>0.6213713474678938</v>
      </c>
      <c r="U9392" s="211">
        <v>0.33807942635050503</v>
      </c>
      <c r="V9392" s="211">
        <v>9.1182642863231689E-2</v>
      </c>
      <c r="W9392" s="211">
        <v>0.57715791023177609</v>
      </c>
      <c r="X9392" s="211">
        <v>0.32666684624865405</v>
      </c>
      <c r="Y9392" s="211">
        <v>0.62540362814855366</v>
      </c>
      <c r="Z9392" s="211">
        <v>0.14952580480747535</v>
      </c>
      <c r="AA9392" s="212">
        <v>0.11698594590389791</v>
      </c>
    </row>
    <row r="9393" spans="1:27" x14ac:dyDescent="0.35">
      <c r="A9393" s="210" t="s">
        <v>10069</v>
      </c>
      <c r="B9393" s="217">
        <v>137.96249141723155</v>
      </c>
      <c r="C9393" s="211">
        <v>8.173351241101473E-2</v>
      </c>
      <c r="D9393" s="211">
        <v>0.12434609769766955</v>
      </c>
      <c r="E9393" s="211">
        <v>8.1359977980890286E-2</v>
      </c>
      <c r="F9393" s="211">
        <v>0.1097179201809344</v>
      </c>
      <c r="G9393" s="211">
        <v>0.12188687065145325</v>
      </c>
      <c r="H9393" s="211">
        <v>0.11532605747232716</v>
      </c>
      <c r="I9393" s="211">
        <v>0.42617985483815463</v>
      </c>
      <c r="J9393" s="211">
        <v>0.45902316749551991</v>
      </c>
      <c r="K9393" s="211">
        <v>0.62112818276352033</v>
      </c>
      <c r="L9393" s="211">
        <v>0.27116084870723556</v>
      </c>
      <c r="M9393" s="211">
        <v>9.4388583766389478E-2</v>
      </c>
      <c r="N9393" s="211">
        <v>0.51995007463552612</v>
      </c>
      <c r="O9393" s="211">
        <v>0.69115147374445718</v>
      </c>
      <c r="P9393" s="211">
        <v>7.0364957190859639E-2</v>
      </c>
      <c r="Q9393" s="211">
        <v>0.102245662629386</v>
      </c>
      <c r="R9393" s="211">
        <v>0.39909374210783832</v>
      </c>
      <c r="S9393" s="211">
        <v>0.33911120118005744</v>
      </c>
      <c r="T9393" s="211">
        <v>0.53759416474822619</v>
      </c>
      <c r="U9393" s="211">
        <v>0.41111115421720212</v>
      </c>
      <c r="V9393" s="211">
        <v>7.7277233207273907E-2</v>
      </c>
      <c r="W9393" s="211">
        <v>0.57418812356105198</v>
      </c>
      <c r="X9393" s="211">
        <v>0.31805623478290368</v>
      </c>
      <c r="Y9393" s="211">
        <v>0.69290381984413874</v>
      </c>
      <c r="Z9393" s="211">
        <v>0.14854585633830625</v>
      </c>
      <c r="AA9393" s="212">
        <v>0.11958260618898245</v>
      </c>
    </row>
    <row r="9394" spans="1:27" x14ac:dyDescent="0.35">
      <c r="A9394" s="210" t="s">
        <v>10070</v>
      </c>
      <c r="B9394" s="217">
        <v>162.22519049249652</v>
      </c>
      <c r="C9394" s="211">
        <v>5.8146927509833357E-2</v>
      </c>
      <c r="D9394" s="211">
        <v>0.12610972295515621</v>
      </c>
      <c r="E9394" s="211">
        <v>7.5560556953486416E-2</v>
      </c>
      <c r="F9394" s="211">
        <v>9.8227436882394936E-2</v>
      </c>
      <c r="G9394" s="211">
        <v>0.11343625697315207</v>
      </c>
      <c r="H9394" s="211">
        <v>0.12437453986070723</v>
      </c>
      <c r="I9394" s="211">
        <v>0.41560812477449377</v>
      </c>
      <c r="J9394" s="211">
        <v>0.47457331004293157</v>
      </c>
      <c r="K9394" s="211">
        <v>0.6069864234073894</v>
      </c>
      <c r="L9394" s="211">
        <v>0.27557010341873145</v>
      </c>
      <c r="M9394" s="211">
        <v>0.10589495446309198</v>
      </c>
      <c r="N9394" s="211">
        <v>0.40415757896160776</v>
      </c>
      <c r="O9394" s="211">
        <v>0.68241821034363792</v>
      </c>
      <c r="P9394" s="211">
        <v>7.3563320869938095E-2</v>
      </c>
      <c r="Q9394" s="211">
        <v>0.12085681813405098</v>
      </c>
      <c r="R9394" s="211">
        <v>0.47731817925873588</v>
      </c>
      <c r="S9394" s="211">
        <v>0.28455572753336195</v>
      </c>
      <c r="T9394" s="211">
        <v>0.59030922965076504</v>
      </c>
      <c r="U9394" s="211">
        <v>0.41208786894091265</v>
      </c>
      <c r="V9394" s="211">
        <v>0.13168824708844107</v>
      </c>
      <c r="W9394" s="211">
        <v>0.53264389853862326</v>
      </c>
      <c r="X9394" s="211">
        <v>0.37778787221372956</v>
      </c>
      <c r="Y9394" s="211">
        <v>0.70512028381711134</v>
      </c>
      <c r="Z9394" s="211">
        <v>0.1497437149738626</v>
      </c>
      <c r="AA9394" s="212">
        <v>0.12354304481268533</v>
      </c>
    </row>
    <row r="9395" spans="1:27" x14ac:dyDescent="0.35">
      <c r="A9395" s="210" t="s">
        <v>10071</v>
      </c>
      <c r="B9395" s="217">
        <v>168.80924046821596</v>
      </c>
      <c r="C9395" s="211">
        <v>5.6404605087166305E-2</v>
      </c>
      <c r="D9395" s="211">
        <v>0.13082485074002995</v>
      </c>
      <c r="E9395" s="211">
        <v>8.4563823856755455E-2</v>
      </c>
      <c r="F9395" s="211">
        <v>0.10271653659110533</v>
      </c>
      <c r="G9395" s="211">
        <v>0.11771457450494072</v>
      </c>
      <c r="H9395" s="211">
        <v>0.10976656471874435</v>
      </c>
      <c r="I9395" s="211">
        <v>0.47589990821191491</v>
      </c>
      <c r="J9395" s="211">
        <v>0.46392637989494195</v>
      </c>
      <c r="K9395" s="211">
        <v>0.60095916288384132</v>
      </c>
      <c r="L9395" s="211">
        <v>0.27302587413514751</v>
      </c>
      <c r="M9395" s="211">
        <v>0.11629447957172483</v>
      </c>
      <c r="N9395" s="211">
        <v>0.47500420310258207</v>
      </c>
      <c r="O9395" s="211">
        <v>0.75311904045858435</v>
      </c>
      <c r="P9395" s="211">
        <v>7.1502120406344793E-2</v>
      </c>
      <c r="Q9395" s="211">
        <v>6.3373972840962398E-2</v>
      </c>
      <c r="R9395" s="211">
        <v>0.37247675427657295</v>
      </c>
      <c r="S9395" s="211">
        <v>0.36664322854561338</v>
      </c>
      <c r="T9395" s="211">
        <v>0.57223014415497953</v>
      </c>
      <c r="U9395" s="211">
        <v>0.39179468119822469</v>
      </c>
      <c r="V9395" s="211">
        <v>0.13067975798608636</v>
      </c>
      <c r="W9395" s="211">
        <v>0.55794880583051187</v>
      </c>
      <c r="X9395" s="211">
        <v>0.37868241923697665</v>
      </c>
      <c r="Y9395" s="211">
        <v>0.69447174726042993</v>
      </c>
      <c r="Z9395" s="211">
        <v>0.14973794134473548</v>
      </c>
      <c r="AA9395" s="212">
        <v>0.12232277823641358</v>
      </c>
    </row>
    <row r="9396" spans="1:27" x14ac:dyDescent="0.35">
      <c r="A9396" s="210" t="s">
        <v>10072</v>
      </c>
      <c r="B9396" s="217">
        <v>132.21961496495521</v>
      </c>
      <c r="C9396" s="211">
        <v>5.5067930685546426E-2</v>
      </c>
      <c r="D9396" s="211">
        <v>0.12633276543109739</v>
      </c>
      <c r="E9396" s="211">
        <v>7.3268926699587067E-2</v>
      </c>
      <c r="F9396" s="211">
        <v>9.2462248397163466E-2</v>
      </c>
      <c r="G9396" s="211">
        <v>0.11630671501096473</v>
      </c>
      <c r="H9396" s="211">
        <v>0.12084641698483577</v>
      </c>
      <c r="I9396" s="211">
        <v>0.5176287731948972</v>
      </c>
      <c r="J9396" s="211">
        <v>0.40022924701721924</v>
      </c>
      <c r="K9396" s="211">
        <v>0.58214980829960716</v>
      </c>
      <c r="L9396" s="211">
        <v>0.28076211230614001</v>
      </c>
      <c r="M9396" s="211">
        <v>8.398020629662635E-2</v>
      </c>
      <c r="N9396" s="211">
        <v>0.49069569075006736</v>
      </c>
      <c r="O9396" s="211">
        <v>0.77647149222998357</v>
      </c>
      <c r="P9396" s="211">
        <v>7.1764536368144269E-2</v>
      </c>
      <c r="Q9396" s="211">
        <v>5.9289004021693709E-2</v>
      </c>
      <c r="R9396" s="211">
        <v>0.45893027682258419</v>
      </c>
      <c r="S9396" s="211">
        <v>0.35049057504958409</v>
      </c>
      <c r="T9396" s="211">
        <v>0.53815823754519043</v>
      </c>
      <c r="U9396" s="211">
        <v>0.46114999177728899</v>
      </c>
      <c r="V9396" s="211">
        <v>7.89783559374896E-2</v>
      </c>
      <c r="W9396" s="211">
        <v>0.55978787238609351</v>
      </c>
      <c r="X9396" s="211">
        <v>0.37214087160024878</v>
      </c>
      <c r="Y9396" s="211">
        <v>0.63031727467060428</v>
      </c>
      <c r="Z9396" s="211">
        <v>0.14991866291696904</v>
      </c>
      <c r="AA9396" s="212">
        <v>0.11855885342658859</v>
      </c>
    </row>
    <row r="9397" spans="1:27" x14ac:dyDescent="0.35">
      <c r="A9397" s="210" t="s">
        <v>10073</v>
      </c>
      <c r="B9397" s="217">
        <v>109.5172071212767</v>
      </c>
      <c r="C9397" s="211">
        <v>6.6854301454575563E-2</v>
      </c>
      <c r="D9397" s="211">
        <v>0.12925070956040827</v>
      </c>
      <c r="E9397" s="211">
        <v>7.141394132933139E-2</v>
      </c>
      <c r="F9397" s="211">
        <v>8.3592709132769893E-2</v>
      </c>
      <c r="G9397" s="211">
        <v>0.11317590023817028</v>
      </c>
      <c r="H9397" s="211">
        <v>0.11138421398072137</v>
      </c>
      <c r="I9397" s="211">
        <v>0.4404472542057466</v>
      </c>
      <c r="J9397" s="211">
        <v>0.48298048610701833</v>
      </c>
      <c r="K9397" s="211">
        <v>0.61468976965102118</v>
      </c>
      <c r="L9397" s="211">
        <v>0.27278307873512481</v>
      </c>
      <c r="M9397" s="211">
        <v>0.1054697526443866</v>
      </c>
      <c r="N9397" s="211">
        <v>0.42131907076567982</v>
      </c>
      <c r="O9397" s="211">
        <v>0.72947132319593422</v>
      </c>
      <c r="P9397" s="211">
        <v>7.007117957768573E-2</v>
      </c>
      <c r="Q9397" s="211">
        <v>6.004105192755553E-2</v>
      </c>
      <c r="R9397" s="211">
        <v>0.36594243408933758</v>
      </c>
      <c r="S9397" s="211">
        <v>0.3611394332754258</v>
      </c>
      <c r="T9397" s="211">
        <v>0.53835375224486059</v>
      </c>
      <c r="U9397" s="211">
        <v>0.38660493362139042</v>
      </c>
      <c r="V9397" s="211">
        <v>5.4824407308522762E-2</v>
      </c>
      <c r="W9397" s="211">
        <v>0.5272381673193397</v>
      </c>
      <c r="X9397" s="211">
        <v>0.33133920386376525</v>
      </c>
      <c r="Y9397" s="211">
        <v>0.67772984420654192</v>
      </c>
      <c r="Z9397" s="211">
        <v>0.14823343282701398</v>
      </c>
      <c r="AA9397" s="212">
        <v>0.12630815823649694</v>
      </c>
    </row>
    <row r="9398" spans="1:27" x14ac:dyDescent="0.35">
      <c r="A9398" s="210" t="s">
        <v>10074</v>
      </c>
      <c r="B9398" s="217">
        <v>135.48229338779922</v>
      </c>
      <c r="C9398" s="211">
        <v>5.8111311780189162E-2</v>
      </c>
      <c r="D9398" s="211">
        <v>0.12164349459211253</v>
      </c>
      <c r="E9398" s="211">
        <v>8.1233480808649783E-2</v>
      </c>
      <c r="F9398" s="211">
        <v>0.10463328172266755</v>
      </c>
      <c r="G9398" s="211">
        <v>0.12622828763693678</v>
      </c>
      <c r="H9398" s="211">
        <v>0.11852050675549475</v>
      </c>
      <c r="I9398" s="211">
        <v>0.48694515881136269</v>
      </c>
      <c r="J9398" s="211">
        <v>0.46885446775791906</v>
      </c>
      <c r="K9398" s="211">
        <v>0.56747288992084255</v>
      </c>
      <c r="L9398" s="211">
        <v>0.27093456274396294</v>
      </c>
      <c r="M9398" s="211">
        <v>0.11668942249295</v>
      </c>
      <c r="N9398" s="211">
        <v>0.55201788522114881</v>
      </c>
      <c r="O9398" s="211">
        <v>0.67110444026916094</v>
      </c>
      <c r="P9398" s="211">
        <v>7.0110824021910864E-2</v>
      </c>
      <c r="Q9398" s="211">
        <v>8.3817515270886336E-2</v>
      </c>
      <c r="R9398" s="211">
        <v>0.47928642520667225</v>
      </c>
      <c r="S9398" s="211">
        <v>0.340777219238726</v>
      </c>
      <c r="T9398" s="211">
        <v>0.53028384465054912</v>
      </c>
      <c r="U9398" s="211">
        <v>0.53159137945785806</v>
      </c>
      <c r="V9398" s="211">
        <v>5.6529645500229708E-2</v>
      </c>
      <c r="W9398" s="211">
        <v>0.61310038265300215</v>
      </c>
      <c r="X9398" s="211">
        <v>0.30418356912434907</v>
      </c>
      <c r="Y9398" s="211">
        <v>0.63838897418744289</v>
      </c>
      <c r="Z9398" s="211">
        <v>0.14747274348966236</v>
      </c>
      <c r="AA9398" s="212">
        <v>0.12079019807942884</v>
      </c>
    </row>
    <row r="9399" spans="1:27" x14ac:dyDescent="0.35">
      <c r="A9399" s="210" t="s">
        <v>10075</v>
      </c>
      <c r="B9399" s="217">
        <v>154.7137873955825</v>
      </c>
      <c r="C9399" s="211">
        <v>6.0960494018781342E-2</v>
      </c>
      <c r="D9399" s="211">
        <v>0.12389754941748136</v>
      </c>
      <c r="E9399" s="211">
        <v>8.3582002732627267E-2</v>
      </c>
      <c r="F9399" s="211">
        <v>8.6750500610382489E-2</v>
      </c>
      <c r="G9399" s="211">
        <v>0.11798974516634782</v>
      </c>
      <c r="H9399" s="211">
        <v>0.1067445681566178</v>
      </c>
      <c r="I9399" s="211">
        <v>0.53687989571432471</v>
      </c>
      <c r="J9399" s="211">
        <v>0.44238404898356087</v>
      </c>
      <c r="K9399" s="211">
        <v>0.63431043212038818</v>
      </c>
      <c r="L9399" s="211">
        <v>0.2766024391194043</v>
      </c>
      <c r="M9399" s="211">
        <v>0.1019568871919143</v>
      </c>
      <c r="N9399" s="211">
        <v>0.47183118668232021</v>
      </c>
      <c r="O9399" s="211">
        <v>0.74353699123037653</v>
      </c>
      <c r="P9399" s="211">
        <v>6.9146638173380848E-2</v>
      </c>
      <c r="Q9399" s="211">
        <v>4.2906884810672209E-2</v>
      </c>
      <c r="R9399" s="211">
        <v>0.46476982670159139</v>
      </c>
      <c r="S9399" s="211">
        <v>0.3477598068541885</v>
      </c>
      <c r="T9399" s="211">
        <v>0.55636928850565681</v>
      </c>
      <c r="U9399" s="211">
        <v>0.38729105101961836</v>
      </c>
      <c r="V9399" s="211">
        <v>0.1253070305074136</v>
      </c>
      <c r="W9399" s="211">
        <v>0.54493356728411013</v>
      </c>
      <c r="X9399" s="211">
        <v>0.39199151598050119</v>
      </c>
      <c r="Y9399" s="211">
        <v>0.65632630013247006</v>
      </c>
      <c r="Z9399" s="211">
        <v>0.14187307347694478</v>
      </c>
      <c r="AA9399" s="212">
        <v>0.12010156378253585</v>
      </c>
    </row>
    <row r="9400" spans="1:27" x14ac:dyDescent="0.35">
      <c r="A9400" s="210" t="s">
        <v>10076</v>
      </c>
      <c r="B9400" s="217">
        <v>123.42528472371498</v>
      </c>
      <c r="C9400" s="211">
        <v>6.9053506935641176E-2</v>
      </c>
      <c r="D9400" s="211">
        <v>0.11781285746508532</v>
      </c>
      <c r="E9400" s="211">
        <v>8.103090957244484E-2</v>
      </c>
      <c r="F9400" s="211">
        <v>9.6218117997243863E-2</v>
      </c>
      <c r="G9400" s="211">
        <v>0.12217725348519429</v>
      </c>
      <c r="H9400" s="211">
        <v>0.12101982873566133</v>
      </c>
      <c r="I9400" s="211">
        <v>0.53194283235826978</v>
      </c>
      <c r="J9400" s="211">
        <v>0.45069901068053703</v>
      </c>
      <c r="K9400" s="211">
        <v>0.63907493354513234</v>
      </c>
      <c r="L9400" s="211">
        <v>0.27666137031658855</v>
      </c>
      <c r="M9400" s="211">
        <v>9.2669212631159736E-2</v>
      </c>
      <c r="N9400" s="211">
        <v>0.44724414496592368</v>
      </c>
      <c r="O9400" s="211">
        <v>0.74947426536534167</v>
      </c>
      <c r="P9400" s="211">
        <v>6.6987042992662657E-2</v>
      </c>
      <c r="Q9400" s="211">
        <v>7.2442104320781478E-2</v>
      </c>
      <c r="R9400" s="211">
        <v>0.43192797082308221</v>
      </c>
      <c r="S9400" s="211">
        <v>0.37543506259491366</v>
      </c>
      <c r="T9400" s="211">
        <v>0.51185743393846272</v>
      </c>
      <c r="U9400" s="211">
        <v>0.42567706470662503</v>
      </c>
      <c r="V9400" s="211">
        <v>5.9203140797533416E-2</v>
      </c>
      <c r="W9400" s="211">
        <v>0.48279070656636847</v>
      </c>
      <c r="X9400" s="211">
        <v>0.26185641278610394</v>
      </c>
      <c r="Y9400" s="211">
        <v>0.7128378172354396</v>
      </c>
      <c r="Z9400" s="211">
        <v>0.1444694027062729</v>
      </c>
      <c r="AA9400" s="212">
        <v>0.11791217088409188</v>
      </c>
    </row>
    <row r="9401" spans="1:27" x14ac:dyDescent="0.35">
      <c r="A9401" s="210" t="s">
        <v>10077</v>
      </c>
      <c r="B9401" s="217">
        <v>151.51595004775712</v>
      </c>
      <c r="C9401" s="211">
        <v>6.5840032546653729E-2</v>
      </c>
      <c r="D9401" s="211">
        <v>0.12469842776368205</v>
      </c>
      <c r="E9401" s="211">
        <v>8.4241235836332737E-2</v>
      </c>
      <c r="F9401" s="211">
        <v>0.11112839434524845</v>
      </c>
      <c r="G9401" s="211">
        <v>0.12674112282713779</v>
      </c>
      <c r="H9401" s="211">
        <v>0.11116412720653759</v>
      </c>
      <c r="I9401" s="211">
        <v>0.48071437795667632</v>
      </c>
      <c r="J9401" s="211">
        <v>0.42806502407335245</v>
      </c>
      <c r="K9401" s="211">
        <v>0.58497638048928591</v>
      </c>
      <c r="L9401" s="211">
        <v>0.27331037765401828</v>
      </c>
      <c r="M9401" s="211">
        <v>9.8483264553100094E-2</v>
      </c>
      <c r="N9401" s="211">
        <v>0.45922587806722132</v>
      </c>
      <c r="O9401" s="211">
        <v>0.73544534780584569</v>
      </c>
      <c r="P9401" s="211">
        <v>6.8071907268997756E-2</v>
      </c>
      <c r="Q9401" s="211">
        <v>0.13271935324929168</v>
      </c>
      <c r="R9401" s="211">
        <v>0.42815188258042969</v>
      </c>
      <c r="S9401" s="211">
        <v>0.37904529756591687</v>
      </c>
      <c r="T9401" s="211">
        <v>0.56528906970816961</v>
      </c>
      <c r="U9401" s="211">
        <v>0.40131318138075922</v>
      </c>
      <c r="V9401" s="211">
        <v>0.11613201827612214</v>
      </c>
      <c r="W9401" s="211">
        <v>0.65131438691573951</v>
      </c>
      <c r="X9401" s="211">
        <v>0.30596180322648026</v>
      </c>
      <c r="Y9401" s="211">
        <v>0.67169939867510209</v>
      </c>
      <c r="Z9401" s="211">
        <v>0.14980687460342196</v>
      </c>
      <c r="AA9401" s="212">
        <v>0.1198766225511225</v>
      </c>
    </row>
    <row r="9402" spans="1:27" x14ac:dyDescent="0.35">
      <c r="A9402" s="210" t="s">
        <v>10078</v>
      </c>
      <c r="B9402" s="217">
        <v>159.55416807367916</v>
      </c>
      <c r="C9402" s="211">
        <v>7.7494464040093983E-2</v>
      </c>
      <c r="D9402" s="211">
        <v>0.11816658423917484</v>
      </c>
      <c r="E9402" s="211">
        <v>8.7419019500101738E-2</v>
      </c>
      <c r="F9402" s="211">
        <v>8.2333510198088419E-2</v>
      </c>
      <c r="G9402" s="211">
        <v>0.1175015222543607</v>
      </c>
      <c r="H9402" s="211">
        <v>0.10914702186167104</v>
      </c>
      <c r="I9402" s="211">
        <v>0.47023891533204004</v>
      </c>
      <c r="J9402" s="211">
        <v>0.47429046052839829</v>
      </c>
      <c r="K9402" s="211">
        <v>0.55501018913742972</v>
      </c>
      <c r="L9402" s="211">
        <v>0.2706886546388873</v>
      </c>
      <c r="M9402" s="211">
        <v>0.10752724034288687</v>
      </c>
      <c r="N9402" s="211">
        <v>0.40082334542149067</v>
      </c>
      <c r="O9402" s="211">
        <v>0.74454811869841131</v>
      </c>
      <c r="P9402" s="211">
        <v>7.3965679245628524E-2</v>
      </c>
      <c r="Q9402" s="211">
        <v>6.6116149425627477E-2</v>
      </c>
      <c r="R9402" s="211">
        <v>0.44826744097653759</v>
      </c>
      <c r="S9402" s="211">
        <v>0.29682829341653177</v>
      </c>
      <c r="T9402" s="211">
        <v>0.54926345222054362</v>
      </c>
      <c r="U9402" s="211">
        <v>0.54413578368477622</v>
      </c>
      <c r="V9402" s="211">
        <v>6.8524742905222591E-2</v>
      </c>
      <c r="W9402" s="211">
        <v>0.6142658499223268</v>
      </c>
      <c r="X9402" s="211">
        <v>0.32705912122919695</v>
      </c>
      <c r="Y9402" s="211">
        <v>0.63711457159853258</v>
      </c>
      <c r="Z9402" s="211">
        <v>0.14595992364200863</v>
      </c>
      <c r="AA9402" s="212">
        <v>0.11227976014300048</v>
      </c>
    </row>
    <row r="9403" spans="1:27" x14ac:dyDescent="0.35">
      <c r="A9403" s="210" t="s">
        <v>10079</v>
      </c>
      <c r="B9403" s="217">
        <v>121.70199746780648</v>
      </c>
      <c r="C9403" s="211">
        <v>8.0093595130662082E-2</v>
      </c>
      <c r="D9403" s="211">
        <v>0.12727933893157822</v>
      </c>
      <c r="E9403" s="211">
        <v>7.3520345006922644E-2</v>
      </c>
      <c r="F9403" s="211">
        <v>0.10553011581763372</v>
      </c>
      <c r="G9403" s="211">
        <v>0.12204113655565949</v>
      </c>
      <c r="H9403" s="211">
        <v>0.12699031540659578</v>
      </c>
      <c r="I9403" s="211">
        <v>0.50497122228506008</v>
      </c>
      <c r="J9403" s="211">
        <v>0.45365401342941925</v>
      </c>
      <c r="K9403" s="211">
        <v>0.60312960503381452</v>
      </c>
      <c r="L9403" s="211">
        <v>0.26783211358852305</v>
      </c>
      <c r="M9403" s="211">
        <v>9.6557289969419632E-2</v>
      </c>
      <c r="N9403" s="211">
        <v>0.46172853968403005</v>
      </c>
      <c r="O9403" s="211">
        <v>0.58437755550699366</v>
      </c>
      <c r="P9403" s="211">
        <v>7.0539169105873573E-2</v>
      </c>
      <c r="Q9403" s="211">
        <v>5.2818864155797757E-2</v>
      </c>
      <c r="R9403" s="211">
        <v>0.41415986802797139</v>
      </c>
      <c r="S9403" s="211">
        <v>0.28627612413423104</v>
      </c>
      <c r="T9403" s="211">
        <v>0.60434599045358683</v>
      </c>
      <c r="U9403" s="211">
        <v>0.44749303342801439</v>
      </c>
      <c r="V9403" s="211">
        <v>6.5279849049555944E-2</v>
      </c>
      <c r="W9403" s="211">
        <v>0.54876299557391062</v>
      </c>
      <c r="X9403" s="211">
        <v>0.29940242016598201</v>
      </c>
      <c r="Y9403" s="211">
        <v>0.72070702219283156</v>
      </c>
      <c r="Z9403" s="211">
        <v>0.14930883901597705</v>
      </c>
      <c r="AA9403" s="212">
        <v>0.12369933067998003</v>
      </c>
    </row>
    <row r="9404" spans="1:27" x14ac:dyDescent="0.35">
      <c r="A9404" s="210" t="s">
        <v>10080</v>
      </c>
      <c r="B9404" s="217">
        <v>117.03068099042495</v>
      </c>
      <c r="C9404" s="211">
        <v>6.118232908293797E-2</v>
      </c>
      <c r="D9404" s="211">
        <v>0.11505194245464265</v>
      </c>
      <c r="E9404" s="211">
        <v>7.3676068489548011E-2</v>
      </c>
      <c r="F9404" s="211">
        <v>8.6194161091772539E-2</v>
      </c>
      <c r="G9404" s="211">
        <v>0.12215190900994929</v>
      </c>
      <c r="H9404" s="211">
        <v>0.12706982511485723</v>
      </c>
      <c r="I9404" s="211">
        <v>0.51465630147791264</v>
      </c>
      <c r="J9404" s="211">
        <v>0.44009867150271736</v>
      </c>
      <c r="K9404" s="211">
        <v>0.52656091389585891</v>
      </c>
      <c r="L9404" s="211">
        <v>0.27138996445474289</v>
      </c>
      <c r="M9404" s="211">
        <v>0.11522020188521007</v>
      </c>
      <c r="N9404" s="211">
        <v>0.36081085142458202</v>
      </c>
      <c r="O9404" s="211">
        <v>0.75309282916871578</v>
      </c>
      <c r="P9404" s="211">
        <v>6.8418008324608148E-2</v>
      </c>
      <c r="Q9404" s="211">
        <v>5.0938898854219899E-2</v>
      </c>
      <c r="R9404" s="211">
        <v>0.42996778627126975</v>
      </c>
      <c r="S9404" s="211">
        <v>0.3529924868681345</v>
      </c>
      <c r="T9404" s="211">
        <v>0.54923116526565752</v>
      </c>
      <c r="U9404" s="211">
        <v>0.37652164813933792</v>
      </c>
      <c r="V9404" s="211">
        <v>9.8717038709217844E-2</v>
      </c>
      <c r="W9404" s="211">
        <v>0.63446031064565322</v>
      </c>
      <c r="X9404" s="211">
        <v>0.38094181878990352</v>
      </c>
      <c r="Y9404" s="211">
        <v>0.5788163365647353</v>
      </c>
      <c r="Z9404" s="211">
        <v>0.14941603638145934</v>
      </c>
      <c r="AA9404" s="212">
        <v>0.12563629270763024</v>
      </c>
    </row>
    <row r="9405" spans="1:27" x14ac:dyDescent="0.35">
      <c r="A9405" s="210" t="s">
        <v>10081</v>
      </c>
      <c r="B9405" s="217">
        <v>132.92113371609736</v>
      </c>
      <c r="C9405" s="211">
        <v>6.409598960086306E-2</v>
      </c>
      <c r="D9405" s="211">
        <v>0.12127760802309241</v>
      </c>
      <c r="E9405" s="211">
        <v>7.3330234174785514E-2</v>
      </c>
      <c r="F9405" s="211">
        <v>0.11253364593502733</v>
      </c>
      <c r="G9405" s="211">
        <v>0.12033210477484439</v>
      </c>
      <c r="H9405" s="211">
        <v>0.12555087832209419</v>
      </c>
      <c r="I9405" s="211">
        <v>0.42605407709337395</v>
      </c>
      <c r="J9405" s="211">
        <v>0.44434201722107003</v>
      </c>
      <c r="K9405" s="211">
        <v>0.63170476866784098</v>
      </c>
      <c r="L9405" s="211">
        <v>0.2721710602571058</v>
      </c>
      <c r="M9405" s="211">
        <v>0.10533275634764207</v>
      </c>
      <c r="N9405" s="211">
        <v>0.39138995745044985</v>
      </c>
      <c r="O9405" s="211">
        <v>0.7540879985576161</v>
      </c>
      <c r="P9405" s="211">
        <v>6.7769266831727112E-2</v>
      </c>
      <c r="Q9405" s="211">
        <v>6.4648474231313133E-2</v>
      </c>
      <c r="R9405" s="211">
        <v>0.41997986885903904</v>
      </c>
      <c r="S9405" s="211">
        <v>0.34534786785128124</v>
      </c>
      <c r="T9405" s="211">
        <v>0.56817217171361556</v>
      </c>
      <c r="U9405" s="211">
        <v>0.46633036742814871</v>
      </c>
      <c r="V9405" s="211">
        <v>6.6523264582517588E-2</v>
      </c>
      <c r="W9405" s="211">
        <v>0.50849875454426163</v>
      </c>
      <c r="X9405" s="211">
        <v>0.27245552524740668</v>
      </c>
      <c r="Y9405" s="211">
        <v>0.6090044398706792</v>
      </c>
      <c r="Z9405" s="211">
        <v>0.14335005569247827</v>
      </c>
      <c r="AA9405" s="212">
        <v>0.11257210720355683</v>
      </c>
    </row>
    <row r="9406" spans="1:27" x14ac:dyDescent="0.35">
      <c r="A9406" s="210" t="s">
        <v>10082</v>
      </c>
      <c r="B9406" s="217">
        <v>158.14740703862111</v>
      </c>
      <c r="C9406" s="211">
        <v>5.3306350361185278E-2</v>
      </c>
      <c r="D9406" s="211">
        <v>0.11965713013053601</v>
      </c>
      <c r="E9406" s="211">
        <v>7.4870859738450507E-2</v>
      </c>
      <c r="F9406" s="211">
        <v>0.11653005514082343</v>
      </c>
      <c r="G9406" s="211">
        <v>0.11902134759736319</v>
      </c>
      <c r="H9406" s="211">
        <v>0.11959356612562093</v>
      </c>
      <c r="I9406" s="211">
        <v>0.49663327176607514</v>
      </c>
      <c r="J9406" s="211">
        <v>0.43210312767271153</v>
      </c>
      <c r="K9406" s="211">
        <v>0.57552995845441179</v>
      </c>
      <c r="L9406" s="211">
        <v>0.27344658908333447</v>
      </c>
      <c r="M9406" s="211">
        <v>0.10817839468040001</v>
      </c>
      <c r="N9406" s="211">
        <v>0.41399571957037512</v>
      </c>
      <c r="O9406" s="211">
        <v>0.58658682436596943</v>
      </c>
      <c r="P9406" s="211">
        <v>7.2221377839862086E-2</v>
      </c>
      <c r="Q9406" s="211">
        <v>0.12032188218813569</v>
      </c>
      <c r="R9406" s="211">
        <v>0.44726425076980258</v>
      </c>
      <c r="S9406" s="211">
        <v>0.32158291237753917</v>
      </c>
      <c r="T9406" s="211">
        <v>0.56626879766713945</v>
      </c>
      <c r="U9406" s="211">
        <v>0.40181339558331408</v>
      </c>
      <c r="V9406" s="211">
        <v>0.12498017425072232</v>
      </c>
      <c r="W9406" s="211">
        <v>0.57125352335570201</v>
      </c>
      <c r="X9406" s="211">
        <v>0.30067561230399048</v>
      </c>
      <c r="Y9406" s="211">
        <v>0.71435717520722553</v>
      </c>
      <c r="Z9406" s="211">
        <v>0.14747860755943323</v>
      </c>
      <c r="AA9406" s="212">
        <v>0.11888892271266058</v>
      </c>
    </row>
    <row r="9407" spans="1:27" x14ac:dyDescent="0.35">
      <c r="A9407" s="210" t="s">
        <v>10083</v>
      </c>
      <c r="B9407" s="217">
        <v>158.55962384427417</v>
      </c>
      <c r="C9407" s="211">
        <v>7.1262522507811468E-2</v>
      </c>
      <c r="D9407" s="211">
        <v>0.12188720941711956</v>
      </c>
      <c r="E9407" s="211">
        <v>6.8130306453793796E-2</v>
      </c>
      <c r="F9407" s="211">
        <v>8.0937684986834083E-2</v>
      </c>
      <c r="G9407" s="211">
        <v>0.12128733973741448</v>
      </c>
      <c r="H9407" s="211">
        <v>0.11840145271730437</v>
      </c>
      <c r="I9407" s="211">
        <v>0.49827236382333018</v>
      </c>
      <c r="J9407" s="211">
        <v>0.48178891075056529</v>
      </c>
      <c r="K9407" s="211">
        <v>0.59792163807542664</v>
      </c>
      <c r="L9407" s="211">
        <v>0.26675685805231936</v>
      </c>
      <c r="M9407" s="211">
        <v>0.11592803964312422</v>
      </c>
      <c r="N9407" s="211">
        <v>0.4515068811632349</v>
      </c>
      <c r="O9407" s="211">
        <v>0.68037243889263121</v>
      </c>
      <c r="P9407" s="211">
        <v>7.0223409329681408E-2</v>
      </c>
      <c r="Q9407" s="211">
        <v>6.6239375190533731E-2</v>
      </c>
      <c r="R9407" s="211">
        <v>0.42400063919770259</v>
      </c>
      <c r="S9407" s="211">
        <v>0.41637379430228183</v>
      </c>
      <c r="T9407" s="211">
        <v>0.49664500431776087</v>
      </c>
      <c r="U9407" s="211">
        <v>0.39836832341257761</v>
      </c>
      <c r="V9407" s="211">
        <v>0.14582090270202464</v>
      </c>
      <c r="W9407" s="211">
        <v>0.52257074070745468</v>
      </c>
      <c r="X9407" s="211">
        <v>0.34764615202008969</v>
      </c>
      <c r="Y9407" s="211">
        <v>0.57981570385115655</v>
      </c>
      <c r="Z9407" s="211">
        <v>0.14777172120721882</v>
      </c>
      <c r="AA9407" s="212">
        <v>0.1174292842566219</v>
      </c>
    </row>
    <row r="9408" spans="1:27" x14ac:dyDescent="0.35">
      <c r="A9408" s="210" t="s">
        <v>10084</v>
      </c>
      <c r="B9408" s="217">
        <v>149.11645910647357</v>
      </c>
      <c r="C9408" s="211">
        <v>5.6751480347464654E-2</v>
      </c>
      <c r="D9408" s="211">
        <v>0.12236619495962391</v>
      </c>
      <c r="E9408" s="211">
        <v>7.9383559386659017E-2</v>
      </c>
      <c r="F9408" s="211">
        <v>9.6883583501564258E-2</v>
      </c>
      <c r="G9408" s="211">
        <v>0.11482885362906493</v>
      </c>
      <c r="H9408" s="211">
        <v>0.12387660933254956</v>
      </c>
      <c r="I9408" s="211">
        <v>0.48679612001521655</v>
      </c>
      <c r="J9408" s="211">
        <v>0.49679641973003452</v>
      </c>
      <c r="K9408" s="211">
        <v>0.63017679001447025</v>
      </c>
      <c r="L9408" s="211">
        <v>0.28390266768128058</v>
      </c>
      <c r="M9408" s="211">
        <v>0.11693219022448302</v>
      </c>
      <c r="N9408" s="211">
        <v>0.44037935243373005</v>
      </c>
      <c r="O9408" s="211">
        <v>0.76642299672540093</v>
      </c>
      <c r="P9408" s="211">
        <v>7.0193304202729567E-2</v>
      </c>
      <c r="Q9408" s="211">
        <v>6.8484090070433781E-2</v>
      </c>
      <c r="R9408" s="211">
        <v>0.44135702217431871</v>
      </c>
      <c r="S9408" s="211">
        <v>0.28681011138761769</v>
      </c>
      <c r="T9408" s="211">
        <v>0.51916603285026586</v>
      </c>
      <c r="U9408" s="211">
        <v>0.43572558349815005</v>
      </c>
      <c r="V9408" s="211">
        <v>0.10258450144559365</v>
      </c>
      <c r="W9408" s="211">
        <v>0.53503115291588066</v>
      </c>
      <c r="X9408" s="211">
        <v>0.40671818202226012</v>
      </c>
      <c r="Y9408" s="211">
        <v>0.69742969478844052</v>
      </c>
      <c r="Z9408" s="211">
        <v>0.14904509906208013</v>
      </c>
      <c r="AA9408" s="212">
        <v>0.12632808067416243</v>
      </c>
    </row>
    <row r="9409" spans="1:27" x14ac:dyDescent="0.35">
      <c r="A9409" s="210" t="s">
        <v>10085</v>
      </c>
      <c r="B9409" s="217">
        <v>147.50389865764856</v>
      </c>
      <c r="C9409" s="211">
        <v>7.5733266606268543E-2</v>
      </c>
      <c r="D9409" s="211">
        <v>0.12680272645294019</v>
      </c>
      <c r="E9409" s="211">
        <v>8.4096056138310407E-2</v>
      </c>
      <c r="F9409" s="211">
        <v>0.1129523616526074</v>
      </c>
      <c r="G9409" s="211">
        <v>0.12368033506452471</v>
      </c>
      <c r="H9409" s="211">
        <v>0.12506241154059164</v>
      </c>
      <c r="I9409" s="211">
        <v>0.50552690252674437</v>
      </c>
      <c r="J9409" s="211">
        <v>0.44772715016550679</v>
      </c>
      <c r="K9409" s="211">
        <v>0.641815246236208</v>
      </c>
      <c r="L9409" s="211">
        <v>0.2756223365146645</v>
      </c>
      <c r="M9409" s="211">
        <v>8.7444342911288983E-2</v>
      </c>
      <c r="N9409" s="211">
        <v>0.48531342324956089</v>
      </c>
      <c r="O9409" s="211">
        <v>0.74200455721613801</v>
      </c>
      <c r="P9409" s="211">
        <v>6.5092934128937255E-2</v>
      </c>
      <c r="Q9409" s="211">
        <v>4.5125641274805277E-2</v>
      </c>
      <c r="R9409" s="211">
        <v>0.45848282768351301</v>
      </c>
      <c r="S9409" s="211">
        <v>0.37380824708448729</v>
      </c>
      <c r="T9409" s="211">
        <v>0.58403260883121189</v>
      </c>
      <c r="U9409" s="211">
        <v>0.44031837713866628</v>
      </c>
      <c r="V9409" s="211">
        <v>0.12808079446243584</v>
      </c>
      <c r="W9409" s="211">
        <v>0.49547626657467314</v>
      </c>
      <c r="X9409" s="211">
        <v>0.38428878920201709</v>
      </c>
      <c r="Y9409" s="211">
        <v>0.59750021315054758</v>
      </c>
      <c r="Z9409" s="211">
        <v>0.14320141743332884</v>
      </c>
      <c r="AA9409" s="212">
        <v>0.12032772908287651</v>
      </c>
    </row>
    <row r="9410" spans="1:27" x14ac:dyDescent="0.35">
      <c r="A9410" s="210" t="s">
        <v>10086</v>
      </c>
      <c r="B9410" s="217">
        <v>142.55698934954432</v>
      </c>
      <c r="C9410" s="211">
        <v>5.4964642880476186E-2</v>
      </c>
      <c r="D9410" s="211">
        <v>0.12335559175008079</v>
      </c>
      <c r="E9410" s="211">
        <v>7.1491071272661702E-2</v>
      </c>
      <c r="F9410" s="211">
        <v>9.1454663050618154E-2</v>
      </c>
      <c r="G9410" s="211">
        <v>0.11976377733308233</v>
      </c>
      <c r="H9410" s="211">
        <v>0.12329549545474036</v>
      </c>
      <c r="I9410" s="211">
        <v>0.4681229842169391</v>
      </c>
      <c r="J9410" s="211">
        <v>0.47324309789529162</v>
      </c>
      <c r="K9410" s="211">
        <v>0.57953106736356896</v>
      </c>
      <c r="L9410" s="211">
        <v>0.2730678884077759</v>
      </c>
      <c r="M9410" s="211">
        <v>8.5375714646892573E-2</v>
      </c>
      <c r="N9410" s="211">
        <v>0.38996200202753489</v>
      </c>
      <c r="O9410" s="211">
        <v>0.73904171567843102</v>
      </c>
      <c r="P9410" s="211">
        <v>6.1781843837176567E-2</v>
      </c>
      <c r="Q9410" s="211">
        <v>9.6406917436320849E-2</v>
      </c>
      <c r="R9410" s="211">
        <v>0.43512920896786411</v>
      </c>
      <c r="S9410" s="211">
        <v>0.38550733342829868</v>
      </c>
      <c r="T9410" s="211">
        <v>0.56465760329824088</v>
      </c>
      <c r="U9410" s="211">
        <v>0.48174288839981461</v>
      </c>
      <c r="V9410" s="211">
        <v>0.12842142466987166</v>
      </c>
      <c r="W9410" s="211">
        <v>0.60145642640361452</v>
      </c>
      <c r="X9410" s="211">
        <v>0.27039018459526559</v>
      </c>
      <c r="Y9410" s="211">
        <v>0.70070665641661656</v>
      </c>
      <c r="Z9410" s="211">
        <v>0.14984961192043972</v>
      </c>
      <c r="AA9410" s="212">
        <v>0.11796663889980574</v>
      </c>
    </row>
    <row r="9411" spans="1:27" x14ac:dyDescent="0.35">
      <c r="A9411" s="210" t="s">
        <v>10087</v>
      </c>
      <c r="B9411" s="217">
        <v>134.05718708304289</v>
      </c>
      <c r="C9411" s="211">
        <v>6.7400000659749035E-2</v>
      </c>
      <c r="D9411" s="211">
        <v>0.1198669328462012</v>
      </c>
      <c r="E9411" s="211">
        <v>8.216832185842704E-2</v>
      </c>
      <c r="F9411" s="211">
        <v>0.10629310884026549</v>
      </c>
      <c r="G9411" s="211">
        <v>0.11959111288058485</v>
      </c>
      <c r="H9411" s="211">
        <v>0.12609062774608421</v>
      </c>
      <c r="I9411" s="211">
        <v>0.44717443712656674</v>
      </c>
      <c r="J9411" s="211">
        <v>0.47208924796982937</v>
      </c>
      <c r="K9411" s="211">
        <v>0.51733200734323392</v>
      </c>
      <c r="L9411" s="211">
        <v>0.28164689813266292</v>
      </c>
      <c r="M9411" s="211">
        <v>9.5577413612794898E-2</v>
      </c>
      <c r="N9411" s="211">
        <v>0.38306898281997853</v>
      </c>
      <c r="O9411" s="211">
        <v>0.67926387694462786</v>
      </c>
      <c r="P9411" s="211">
        <v>7.3226998644784838E-2</v>
      </c>
      <c r="Q9411" s="211">
        <v>6.0783054409296558E-2</v>
      </c>
      <c r="R9411" s="211">
        <v>0.3745780279562676</v>
      </c>
      <c r="S9411" s="211">
        <v>0.39568147596333525</v>
      </c>
      <c r="T9411" s="211">
        <v>0.58259084996875987</v>
      </c>
      <c r="U9411" s="211">
        <v>0.41045872106126274</v>
      </c>
      <c r="V9411" s="211">
        <v>9.8887852375827451E-2</v>
      </c>
      <c r="W9411" s="211">
        <v>0.54947258382936015</v>
      </c>
      <c r="X9411" s="211">
        <v>0.2877577310290087</v>
      </c>
      <c r="Y9411" s="211">
        <v>0.69816037084244731</v>
      </c>
      <c r="Z9411" s="211">
        <v>0.14700728553132786</v>
      </c>
      <c r="AA9411" s="212">
        <v>0.12106668150463858</v>
      </c>
    </row>
    <row r="9412" spans="1:27" x14ac:dyDescent="0.35">
      <c r="A9412" s="210" t="s">
        <v>10088</v>
      </c>
      <c r="B9412" s="217">
        <v>144.93150488283965</v>
      </c>
      <c r="C9412" s="211">
        <v>8.3733136987772405E-2</v>
      </c>
      <c r="D9412" s="211">
        <v>0.13064917234135592</v>
      </c>
      <c r="E9412" s="211">
        <v>7.201469437526356E-2</v>
      </c>
      <c r="F9412" s="211">
        <v>0.1169388125796484</v>
      </c>
      <c r="G9412" s="211">
        <v>0.11665078312765077</v>
      </c>
      <c r="H9412" s="211">
        <v>0.11821608892633853</v>
      </c>
      <c r="I9412" s="211">
        <v>0.51509989127946343</v>
      </c>
      <c r="J9412" s="211">
        <v>0.48809455564666188</v>
      </c>
      <c r="K9412" s="211">
        <v>0.56986194943709656</v>
      </c>
      <c r="L9412" s="211">
        <v>0.27164128309498059</v>
      </c>
      <c r="M9412" s="211">
        <v>0.10035110277672352</v>
      </c>
      <c r="N9412" s="211">
        <v>0.39300704144734583</v>
      </c>
      <c r="O9412" s="211">
        <v>0.57755786019936739</v>
      </c>
      <c r="P9412" s="211">
        <v>6.7693789967485762E-2</v>
      </c>
      <c r="Q9412" s="211">
        <v>0.14798149910992869</v>
      </c>
      <c r="R9412" s="211">
        <v>0.43815903037420512</v>
      </c>
      <c r="S9412" s="211">
        <v>0.3043789979633682</v>
      </c>
      <c r="T9412" s="211">
        <v>0.50738493765181891</v>
      </c>
      <c r="U9412" s="211">
        <v>0.4448359041152381</v>
      </c>
      <c r="V9412" s="211">
        <v>0.11822381206691222</v>
      </c>
      <c r="W9412" s="211">
        <v>0.56481794667091534</v>
      </c>
      <c r="X9412" s="211">
        <v>0.4139506735992371</v>
      </c>
      <c r="Y9412" s="211">
        <v>0.59064387854605094</v>
      </c>
      <c r="Z9412" s="211">
        <v>0.14206717417190534</v>
      </c>
      <c r="AA9412" s="212">
        <v>0.11656329803519609</v>
      </c>
    </row>
    <row r="9413" spans="1:27" x14ac:dyDescent="0.35">
      <c r="A9413" s="210" t="s">
        <v>10089</v>
      </c>
      <c r="B9413" s="217">
        <v>161.25972170360751</v>
      </c>
      <c r="C9413" s="211">
        <v>6.2588934562077328E-2</v>
      </c>
      <c r="D9413" s="211">
        <v>0.1257173004436023</v>
      </c>
      <c r="E9413" s="211">
        <v>8.4158309291431255E-2</v>
      </c>
      <c r="F9413" s="211">
        <v>0.11641221913640261</v>
      </c>
      <c r="G9413" s="211">
        <v>0.12307926296433998</v>
      </c>
      <c r="H9413" s="211">
        <v>0.10681927013562639</v>
      </c>
      <c r="I9413" s="211">
        <v>0.47358079787871121</v>
      </c>
      <c r="J9413" s="211">
        <v>0.49166195254860451</v>
      </c>
      <c r="K9413" s="211">
        <v>0.51155411786968985</v>
      </c>
      <c r="L9413" s="211">
        <v>0.2794240148322038</v>
      </c>
      <c r="M9413" s="211">
        <v>0.11728735234266256</v>
      </c>
      <c r="N9413" s="211">
        <v>0.36823813597249722</v>
      </c>
      <c r="O9413" s="211">
        <v>0.71543514629895011</v>
      </c>
      <c r="P9413" s="211">
        <v>6.8929731749003825E-2</v>
      </c>
      <c r="Q9413" s="211">
        <v>0.12112892229356165</v>
      </c>
      <c r="R9413" s="211">
        <v>0.47720627258608111</v>
      </c>
      <c r="S9413" s="211">
        <v>0.37916209303971493</v>
      </c>
      <c r="T9413" s="211">
        <v>0.55786132599266858</v>
      </c>
      <c r="U9413" s="211">
        <v>0.44469253666504016</v>
      </c>
      <c r="V9413" s="211">
        <v>0.10934977642278669</v>
      </c>
      <c r="W9413" s="211">
        <v>0.60766830925834625</v>
      </c>
      <c r="X9413" s="211">
        <v>0.28818640931435513</v>
      </c>
      <c r="Y9413" s="211">
        <v>0.74044252981754233</v>
      </c>
      <c r="Z9413" s="211">
        <v>0.14673962289417258</v>
      </c>
      <c r="AA9413" s="212">
        <v>0.1174270702172375</v>
      </c>
    </row>
    <row r="9414" spans="1:27" x14ac:dyDescent="0.35">
      <c r="A9414" s="210" t="s">
        <v>10090</v>
      </c>
      <c r="B9414" s="217">
        <v>126.09944428740613</v>
      </c>
      <c r="C9414" s="211">
        <v>6.8701354707295242E-2</v>
      </c>
      <c r="D9414" s="211">
        <v>0.11964543702243965</v>
      </c>
      <c r="E9414" s="211">
        <v>7.6921477765734325E-2</v>
      </c>
      <c r="F9414" s="211">
        <v>8.8055435452745773E-2</v>
      </c>
      <c r="G9414" s="211">
        <v>0.11520162598123995</v>
      </c>
      <c r="H9414" s="211">
        <v>0.12517293078224834</v>
      </c>
      <c r="I9414" s="211">
        <v>0.47529196205859714</v>
      </c>
      <c r="J9414" s="211">
        <v>0.44901679007666528</v>
      </c>
      <c r="K9414" s="211">
        <v>0.60394500442993015</v>
      </c>
      <c r="L9414" s="211">
        <v>0.28008231950514462</v>
      </c>
      <c r="M9414" s="211">
        <v>9.4419649657926277E-2</v>
      </c>
      <c r="N9414" s="211">
        <v>0.50238014695887334</v>
      </c>
      <c r="O9414" s="211">
        <v>0.76156091997868636</v>
      </c>
      <c r="P9414" s="211">
        <v>7.1182670955872829E-2</v>
      </c>
      <c r="Q9414" s="211">
        <v>9.4281373860533715E-2</v>
      </c>
      <c r="R9414" s="211">
        <v>0.41461256680654895</v>
      </c>
      <c r="S9414" s="211">
        <v>0.35825636091900198</v>
      </c>
      <c r="T9414" s="211">
        <v>0.59054138521026789</v>
      </c>
      <c r="U9414" s="211">
        <v>0.39082411458111854</v>
      </c>
      <c r="V9414" s="211">
        <v>6.5457058819205938E-2</v>
      </c>
      <c r="W9414" s="211">
        <v>0.59066301824642231</v>
      </c>
      <c r="X9414" s="211">
        <v>0.36847899046551036</v>
      </c>
      <c r="Y9414" s="211">
        <v>0.54928449194670981</v>
      </c>
      <c r="Z9414" s="211">
        <v>0.1497928099543252</v>
      </c>
      <c r="AA9414" s="212">
        <v>0.11929715883043221</v>
      </c>
    </row>
    <row r="9415" spans="1:27" x14ac:dyDescent="0.35">
      <c r="A9415" s="210" t="s">
        <v>10091</v>
      </c>
      <c r="B9415" s="217">
        <v>130.17627791279293</v>
      </c>
      <c r="C9415" s="211">
        <v>5.4782035143007467E-2</v>
      </c>
      <c r="D9415" s="211">
        <v>0.12159564837378839</v>
      </c>
      <c r="E9415" s="211">
        <v>7.3746686798862468E-2</v>
      </c>
      <c r="F9415" s="211">
        <v>8.7118314661757637E-2</v>
      </c>
      <c r="G9415" s="211">
        <v>0.11808586105238859</v>
      </c>
      <c r="H9415" s="211">
        <v>0.12068629633551256</v>
      </c>
      <c r="I9415" s="211">
        <v>0.49461029608942569</v>
      </c>
      <c r="J9415" s="211">
        <v>0.4037747952065317</v>
      </c>
      <c r="K9415" s="211">
        <v>0.54789263556585444</v>
      </c>
      <c r="L9415" s="211">
        <v>0.27225859341480108</v>
      </c>
      <c r="M9415" s="211">
        <v>9.8687932708170986E-2</v>
      </c>
      <c r="N9415" s="211">
        <v>0.39233254667249978</v>
      </c>
      <c r="O9415" s="211">
        <v>0.70674451186663412</v>
      </c>
      <c r="P9415" s="211">
        <v>7.4613065452804342E-2</v>
      </c>
      <c r="Q9415" s="211">
        <v>9.469900158151652E-2</v>
      </c>
      <c r="R9415" s="211">
        <v>0.40982700953091245</v>
      </c>
      <c r="S9415" s="211">
        <v>0.37481400554799538</v>
      </c>
      <c r="T9415" s="211">
        <v>0.50901838550333878</v>
      </c>
      <c r="U9415" s="211">
        <v>0.46718234923326596</v>
      </c>
      <c r="V9415" s="211">
        <v>6.0577828761171737E-2</v>
      </c>
      <c r="W9415" s="211">
        <v>0.49034906652857385</v>
      </c>
      <c r="X9415" s="211">
        <v>0.29223583043564733</v>
      </c>
      <c r="Y9415" s="211">
        <v>0.67687992562284116</v>
      </c>
      <c r="Z9415" s="211">
        <v>0.14999857635088967</v>
      </c>
      <c r="AA9415" s="212">
        <v>0.11558043018081633</v>
      </c>
    </row>
    <row r="9416" spans="1:27" x14ac:dyDescent="0.35">
      <c r="A9416" s="210" t="s">
        <v>10092</v>
      </c>
      <c r="B9416" s="217">
        <v>134.76642341103005</v>
      </c>
      <c r="C9416" s="211">
        <v>6.5673435006120939E-2</v>
      </c>
      <c r="D9416" s="211">
        <v>0.12332230180262987</v>
      </c>
      <c r="E9416" s="211">
        <v>8.8544884055881887E-2</v>
      </c>
      <c r="F9416" s="211">
        <v>7.3888604188840135E-2</v>
      </c>
      <c r="G9416" s="211">
        <v>0.11792177889684109</v>
      </c>
      <c r="H9416" s="211">
        <v>0.12229172717613378</v>
      </c>
      <c r="I9416" s="211">
        <v>0.50532612881423422</v>
      </c>
      <c r="J9416" s="211">
        <v>0.48573591913236269</v>
      </c>
      <c r="K9416" s="211">
        <v>0.6458938764172828</v>
      </c>
      <c r="L9416" s="211">
        <v>0.27357958724229292</v>
      </c>
      <c r="M9416" s="211">
        <v>8.1819189236819134E-2</v>
      </c>
      <c r="N9416" s="211">
        <v>0.56213598231354578</v>
      </c>
      <c r="O9416" s="211">
        <v>0.74555645164935369</v>
      </c>
      <c r="P9416" s="211">
        <v>6.364540906839472E-2</v>
      </c>
      <c r="Q9416" s="211">
        <v>8.3238906326600595E-2</v>
      </c>
      <c r="R9416" s="211">
        <v>0.41750935105049314</v>
      </c>
      <c r="S9416" s="211">
        <v>0.35331009276715941</v>
      </c>
      <c r="T9416" s="211">
        <v>0.56883956344019648</v>
      </c>
      <c r="U9416" s="211">
        <v>0.41261081013546613</v>
      </c>
      <c r="V9416" s="211">
        <v>8.5831774041969094E-2</v>
      </c>
      <c r="W9416" s="211">
        <v>0.50055703887793435</v>
      </c>
      <c r="X9416" s="211">
        <v>0.30098507680617098</v>
      </c>
      <c r="Y9416" s="211">
        <v>0.63392945589919636</v>
      </c>
      <c r="Z9416" s="211">
        <v>0.14960893987660223</v>
      </c>
      <c r="AA9416" s="212">
        <v>0.11970195575225914</v>
      </c>
    </row>
    <row r="9417" spans="1:27" x14ac:dyDescent="0.35">
      <c r="A9417" s="210" t="s">
        <v>10093</v>
      </c>
      <c r="B9417" s="217">
        <v>149.63623350507282</v>
      </c>
      <c r="C9417" s="211">
        <v>5.4101120830822774E-2</v>
      </c>
      <c r="D9417" s="211">
        <v>0.12667327923338012</v>
      </c>
      <c r="E9417" s="211">
        <v>8.4218587954684426E-2</v>
      </c>
      <c r="F9417" s="211">
        <v>0.10235620287825428</v>
      </c>
      <c r="G9417" s="211">
        <v>0.11691238302164822</v>
      </c>
      <c r="H9417" s="211">
        <v>0.11580049685145241</v>
      </c>
      <c r="I9417" s="211">
        <v>0.51783861038881129</v>
      </c>
      <c r="J9417" s="211">
        <v>0.46619447525139268</v>
      </c>
      <c r="K9417" s="211">
        <v>0.5763299760529883</v>
      </c>
      <c r="L9417" s="211">
        <v>0.27763543948002267</v>
      </c>
      <c r="M9417" s="211">
        <v>9.708817737854207E-2</v>
      </c>
      <c r="N9417" s="211">
        <v>0.50500424340877781</v>
      </c>
      <c r="O9417" s="211">
        <v>0.76156292708894757</v>
      </c>
      <c r="P9417" s="211">
        <v>6.8466415234960318E-2</v>
      </c>
      <c r="Q9417" s="211">
        <v>5.7790207685998587E-2</v>
      </c>
      <c r="R9417" s="211">
        <v>0.38272772564848023</v>
      </c>
      <c r="S9417" s="211">
        <v>0.30670712923753174</v>
      </c>
      <c r="T9417" s="211">
        <v>0.52226810981742988</v>
      </c>
      <c r="U9417" s="211">
        <v>0.42377157046536845</v>
      </c>
      <c r="V9417" s="211">
        <v>0.14102069608872259</v>
      </c>
      <c r="W9417" s="211">
        <v>0.4933080728104603</v>
      </c>
      <c r="X9417" s="211">
        <v>0.29983379112500408</v>
      </c>
      <c r="Y9417" s="211">
        <v>0.5856973859367135</v>
      </c>
      <c r="Z9417" s="211">
        <v>0.14877450124660715</v>
      </c>
      <c r="AA9417" s="212">
        <v>0.12090881872120396</v>
      </c>
    </row>
    <row r="9418" spans="1:27" x14ac:dyDescent="0.35">
      <c r="A9418" s="210" t="s">
        <v>10094</v>
      </c>
      <c r="B9418" s="217">
        <v>179.00483926258576</v>
      </c>
      <c r="C9418" s="211">
        <v>5.2916027625249017E-2</v>
      </c>
      <c r="D9418" s="211">
        <v>0.11905580554455523</v>
      </c>
      <c r="E9418" s="211">
        <v>7.9506246816101925E-2</v>
      </c>
      <c r="F9418" s="211">
        <v>9.0459153999679354E-2</v>
      </c>
      <c r="G9418" s="211">
        <v>0.12040137350055857</v>
      </c>
      <c r="H9418" s="211">
        <v>0.12225489606726253</v>
      </c>
      <c r="I9418" s="211">
        <v>0.48973383597057257</v>
      </c>
      <c r="J9418" s="211">
        <v>0.48651797002703473</v>
      </c>
      <c r="K9418" s="211">
        <v>0.5713389815825145</v>
      </c>
      <c r="L9418" s="211">
        <v>0.27662549114856677</v>
      </c>
      <c r="M9418" s="211">
        <v>0.11321904196650408</v>
      </c>
      <c r="N9418" s="211">
        <v>0.36980313302866336</v>
      </c>
      <c r="O9418" s="211">
        <v>0.74714869184284416</v>
      </c>
      <c r="P9418" s="211">
        <v>7.3791333740368226E-2</v>
      </c>
      <c r="Q9418" s="211">
        <v>8.0234571999722934E-2</v>
      </c>
      <c r="R9418" s="211">
        <v>0.41636172599071181</v>
      </c>
      <c r="S9418" s="211">
        <v>0.2705462482784049</v>
      </c>
      <c r="T9418" s="211">
        <v>0.56833193189810605</v>
      </c>
      <c r="U9418" s="211">
        <v>0.51933555593558667</v>
      </c>
      <c r="V9418" s="211">
        <v>0.15962950067817588</v>
      </c>
      <c r="W9418" s="211">
        <v>0.57915182924439312</v>
      </c>
      <c r="X9418" s="211">
        <v>0.31532315296667057</v>
      </c>
      <c r="Y9418" s="211">
        <v>0.5460895452431157</v>
      </c>
      <c r="Z9418" s="211">
        <v>0.14519345452466351</v>
      </c>
      <c r="AA9418" s="212">
        <v>0.12049832864405687</v>
      </c>
    </row>
    <row r="9419" spans="1:27" x14ac:dyDescent="0.35">
      <c r="A9419" s="210" t="s">
        <v>10095</v>
      </c>
      <c r="B9419" s="217">
        <v>164.69679768521874</v>
      </c>
      <c r="C9419" s="211">
        <v>4.8546286555150364E-2</v>
      </c>
      <c r="D9419" s="211">
        <v>0.11647760842632202</v>
      </c>
      <c r="E9419" s="211">
        <v>7.6260978886322897E-2</v>
      </c>
      <c r="F9419" s="211">
        <v>7.8391970986855325E-2</v>
      </c>
      <c r="G9419" s="211">
        <v>0.12003329618879273</v>
      </c>
      <c r="H9419" s="211">
        <v>0.12315147628156194</v>
      </c>
      <c r="I9419" s="211">
        <v>0.52512347947372762</v>
      </c>
      <c r="J9419" s="211">
        <v>0.39415522008024756</v>
      </c>
      <c r="K9419" s="211">
        <v>0.63097517024762184</v>
      </c>
      <c r="L9419" s="211">
        <v>0.27615915509881023</v>
      </c>
      <c r="M9419" s="211">
        <v>0.10240012282090695</v>
      </c>
      <c r="N9419" s="211">
        <v>0.42832851070726574</v>
      </c>
      <c r="O9419" s="211">
        <v>0.70539813472004242</v>
      </c>
      <c r="P9419" s="211">
        <v>6.0694388724042932E-2</v>
      </c>
      <c r="Q9419" s="211">
        <v>6.100320041237664E-2</v>
      </c>
      <c r="R9419" s="211">
        <v>0.43613968149612975</v>
      </c>
      <c r="S9419" s="211">
        <v>0.37728624433403168</v>
      </c>
      <c r="T9419" s="211">
        <v>0.60405577975384728</v>
      </c>
      <c r="U9419" s="211">
        <v>0.43376030099973834</v>
      </c>
      <c r="V9419" s="211">
        <v>0.14603819954949707</v>
      </c>
      <c r="W9419" s="211">
        <v>0.50534991638959159</v>
      </c>
      <c r="X9419" s="211">
        <v>0.37572663402908907</v>
      </c>
      <c r="Y9419" s="211">
        <v>0.70599161630293805</v>
      </c>
      <c r="Z9419" s="211">
        <v>0.14767624008497293</v>
      </c>
      <c r="AA9419" s="212">
        <v>0.11399036761291667</v>
      </c>
    </row>
    <row r="9420" spans="1:27" x14ac:dyDescent="0.35">
      <c r="A9420" s="210" t="s">
        <v>10096</v>
      </c>
      <c r="B9420" s="217">
        <v>127.35086390948122</v>
      </c>
      <c r="C9420" s="211">
        <v>6.7539728902965696E-2</v>
      </c>
      <c r="D9420" s="211">
        <v>0.12110663514188963</v>
      </c>
      <c r="E9420" s="211">
        <v>8.3077645861214966E-2</v>
      </c>
      <c r="F9420" s="211">
        <v>0.10782720269601614</v>
      </c>
      <c r="G9420" s="211">
        <v>0.11827369338436962</v>
      </c>
      <c r="H9420" s="211">
        <v>0.11011473559997977</v>
      </c>
      <c r="I9420" s="211">
        <v>0.52526535413452757</v>
      </c>
      <c r="J9420" s="211">
        <v>0.45386986995994594</v>
      </c>
      <c r="K9420" s="211">
        <v>0.64256253580482348</v>
      </c>
      <c r="L9420" s="211">
        <v>0.26643643298636238</v>
      </c>
      <c r="M9420" s="211">
        <v>8.8699755772308139E-2</v>
      </c>
      <c r="N9420" s="211">
        <v>0.43562408586882961</v>
      </c>
      <c r="O9420" s="211">
        <v>0.71341376994553096</v>
      </c>
      <c r="P9420" s="211">
        <v>6.6683030875790736E-2</v>
      </c>
      <c r="Q9420" s="211">
        <v>7.8084406071698365E-2</v>
      </c>
      <c r="R9420" s="211">
        <v>0.41076145884297055</v>
      </c>
      <c r="S9420" s="211">
        <v>0.33037060059657986</v>
      </c>
      <c r="T9420" s="211">
        <v>0.59357301450871047</v>
      </c>
      <c r="U9420" s="211">
        <v>0.40135291140039342</v>
      </c>
      <c r="V9420" s="211">
        <v>9.6832430120547833E-2</v>
      </c>
      <c r="W9420" s="211">
        <v>0.53529414214046056</v>
      </c>
      <c r="X9420" s="211">
        <v>0.43000425905483874</v>
      </c>
      <c r="Y9420" s="211">
        <v>0.66217667580125295</v>
      </c>
      <c r="Z9420" s="211">
        <v>0.14967118624488351</v>
      </c>
      <c r="AA9420" s="212">
        <v>0.12732731992889396</v>
      </c>
    </row>
    <row r="9421" spans="1:27" x14ac:dyDescent="0.35">
      <c r="A9421" s="210" t="s">
        <v>10097</v>
      </c>
      <c r="B9421" s="217">
        <v>187.53883001926684</v>
      </c>
      <c r="C9421" s="211">
        <v>6.1542578466303191E-2</v>
      </c>
      <c r="D9421" s="211">
        <v>0.12731419240846531</v>
      </c>
      <c r="E9421" s="211">
        <v>7.5214891097724085E-2</v>
      </c>
      <c r="F9421" s="211">
        <v>0.11744372458640807</v>
      </c>
      <c r="G9421" s="211">
        <v>0.1182246402107881</v>
      </c>
      <c r="H9421" s="211">
        <v>0.11732749998791345</v>
      </c>
      <c r="I9421" s="211">
        <v>0.49836932990893112</v>
      </c>
      <c r="J9421" s="211">
        <v>0.41368415642117778</v>
      </c>
      <c r="K9421" s="211">
        <v>0.613057258296693</v>
      </c>
      <c r="L9421" s="211">
        <v>0.27357096216789173</v>
      </c>
      <c r="M9421" s="211">
        <v>0.10909451550965041</v>
      </c>
      <c r="N9421" s="211">
        <v>0.53358999764768966</v>
      </c>
      <c r="O9421" s="211">
        <v>0.6256528021303851</v>
      </c>
      <c r="P9421" s="211">
        <v>7.2814446828634236E-2</v>
      </c>
      <c r="Q9421" s="211">
        <v>9.1705422973651987E-2</v>
      </c>
      <c r="R9421" s="211">
        <v>0.3831656803276739</v>
      </c>
      <c r="S9421" s="211">
        <v>0.32847199559210921</v>
      </c>
      <c r="T9421" s="211">
        <v>0.5148507537780711</v>
      </c>
      <c r="U9421" s="211">
        <v>0.42713631144450609</v>
      </c>
      <c r="V9421" s="211">
        <v>0.1716883244281221</v>
      </c>
      <c r="W9421" s="211">
        <v>0.52983030766753503</v>
      </c>
      <c r="X9421" s="211">
        <v>0.27429946964313145</v>
      </c>
      <c r="Y9421" s="211">
        <v>0.6966850360936363</v>
      </c>
      <c r="Z9421" s="211">
        <v>0.14329887230905089</v>
      </c>
      <c r="AA9421" s="212">
        <v>0.12158309755801569</v>
      </c>
    </row>
    <row r="9422" spans="1:27" x14ac:dyDescent="0.35">
      <c r="A9422" s="210" t="s">
        <v>10098</v>
      </c>
      <c r="B9422" s="217">
        <v>180.53343430077555</v>
      </c>
      <c r="C9422" s="211">
        <v>7.2647840367509126E-2</v>
      </c>
      <c r="D9422" s="211">
        <v>0.12717130871206284</v>
      </c>
      <c r="E9422" s="211">
        <v>8.5707888956939315E-2</v>
      </c>
      <c r="F9422" s="211">
        <v>0.11852122230837817</v>
      </c>
      <c r="G9422" s="211">
        <v>0.11977258131586047</v>
      </c>
      <c r="H9422" s="211">
        <v>0.10479542723071733</v>
      </c>
      <c r="I9422" s="211">
        <v>0.41096097532284842</v>
      </c>
      <c r="J9422" s="211">
        <v>0.4681867623432861</v>
      </c>
      <c r="K9422" s="211">
        <v>0.63595845866228262</v>
      </c>
      <c r="L9422" s="211">
        <v>0.28270933158376194</v>
      </c>
      <c r="M9422" s="211">
        <v>0.11905012457756176</v>
      </c>
      <c r="N9422" s="211">
        <v>0.37817230297776105</v>
      </c>
      <c r="O9422" s="211">
        <v>0.65963167954029867</v>
      </c>
      <c r="P9422" s="211">
        <v>7.1459501763317307E-2</v>
      </c>
      <c r="Q9422" s="211">
        <v>7.2590301555020595E-2</v>
      </c>
      <c r="R9422" s="211">
        <v>0.45497253007616156</v>
      </c>
      <c r="S9422" s="211">
        <v>0.34750057707084647</v>
      </c>
      <c r="T9422" s="211">
        <v>0.60084939904427637</v>
      </c>
      <c r="U9422" s="211">
        <v>0.41006698838901084</v>
      </c>
      <c r="V9422" s="211">
        <v>0.11651926885269902</v>
      </c>
      <c r="W9422" s="211">
        <v>0.5286846482765224</v>
      </c>
      <c r="X9422" s="211">
        <v>0.29416399054023912</v>
      </c>
      <c r="Y9422" s="211">
        <v>0.7493758947448711</v>
      </c>
      <c r="Z9422" s="211">
        <v>0.14897564266336266</v>
      </c>
      <c r="AA9422" s="212">
        <v>0.11639079390012969</v>
      </c>
    </row>
    <row r="9423" spans="1:27" x14ac:dyDescent="0.35">
      <c r="A9423" s="210" t="s">
        <v>10099</v>
      </c>
      <c r="B9423" s="217">
        <v>112.76541468060243</v>
      </c>
      <c r="C9423" s="211">
        <v>7.2188139957017561E-2</v>
      </c>
      <c r="D9423" s="211">
        <v>0.11486958986636821</v>
      </c>
      <c r="E9423" s="211">
        <v>7.9344097007382E-2</v>
      </c>
      <c r="F9423" s="211">
        <v>6.9785555087504059E-2</v>
      </c>
      <c r="G9423" s="211">
        <v>0.12183775706590014</v>
      </c>
      <c r="H9423" s="211">
        <v>0.10888419994834905</v>
      </c>
      <c r="I9423" s="211">
        <v>0.52188083435267674</v>
      </c>
      <c r="J9423" s="211">
        <v>0.42961502992882289</v>
      </c>
      <c r="K9423" s="211">
        <v>0.55425315502496264</v>
      </c>
      <c r="L9423" s="211">
        <v>0.27023064955044573</v>
      </c>
      <c r="M9423" s="211">
        <v>9.2561904615711815E-2</v>
      </c>
      <c r="N9423" s="211">
        <v>0.50540415914313641</v>
      </c>
      <c r="O9423" s="211">
        <v>0.69863081252709658</v>
      </c>
      <c r="P9423" s="211">
        <v>6.4980207251788769E-2</v>
      </c>
      <c r="Q9423" s="211">
        <v>9.756149539794931E-2</v>
      </c>
      <c r="R9423" s="211">
        <v>0.4363211141434471</v>
      </c>
      <c r="S9423" s="211">
        <v>0.38840278078871482</v>
      </c>
      <c r="T9423" s="211">
        <v>0.53945968310155989</v>
      </c>
      <c r="U9423" s="211">
        <v>0.47286987429997485</v>
      </c>
      <c r="V9423" s="211">
        <v>5.2943388581932774E-2</v>
      </c>
      <c r="W9423" s="211">
        <v>0.57401164134791571</v>
      </c>
      <c r="X9423" s="211">
        <v>0.3575491668053028</v>
      </c>
      <c r="Y9423" s="211">
        <v>0.73570166245394719</v>
      </c>
      <c r="Z9423" s="211">
        <v>0.14313728928333319</v>
      </c>
      <c r="AA9423" s="212">
        <v>0.12671004791600957</v>
      </c>
    </row>
    <row r="9424" spans="1:27" x14ac:dyDescent="0.35">
      <c r="A9424" s="210" t="s">
        <v>10100</v>
      </c>
      <c r="B9424" s="217">
        <v>159.62392790161456</v>
      </c>
      <c r="C9424" s="211">
        <v>6.0695274361834028E-2</v>
      </c>
      <c r="D9424" s="211">
        <v>0.12629519715690354</v>
      </c>
      <c r="E9424" s="211">
        <v>7.2240041297570876E-2</v>
      </c>
      <c r="F9424" s="211">
        <v>7.7775443646168577E-2</v>
      </c>
      <c r="G9424" s="211">
        <v>0.12279702480907545</v>
      </c>
      <c r="H9424" s="211">
        <v>0.11945818487757087</v>
      </c>
      <c r="I9424" s="211">
        <v>0.50590456157092323</v>
      </c>
      <c r="J9424" s="211">
        <v>0.41095513293802749</v>
      </c>
      <c r="K9424" s="211">
        <v>0.58510103938013058</v>
      </c>
      <c r="L9424" s="211">
        <v>0.27114907066819627</v>
      </c>
      <c r="M9424" s="211">
        <v>8.972207095966328E-2</v>
      </c>
      <c r="N9424" s="211">
        <v>0.37986798464215299</v>
      </c>
      <c r="O9424" s="211">
        <v>0.59133833757881216</v>
      </c>
      <c r="P9424" s="211">
        <v>7.3205113848556921E-2</v>
      </c>
      <c r="Q9424" s="211">
        <v>5.8058386535266987E-2</v>
      </c>
      <c r="R9424" s="211">
        <v>0.42677130881742592</v>
      </c>
      <c r="S9424" s="211">
        <v>0.30204521638814136</v>
      </c>
      <c r="T9424" s="211">
        <v>0.56714662011223749</v>
      </c>
      <c r="U9424" s="211">
        <v>0.44208111213549484</v>
      </c>
      <c r="V9424" s="211">
        <v>0.1263465967260613</v>
      </c>
      <c r="W9424" s="211">
        <v>0.51308074304905837</v>
      </c>
      <c r="X9424" s="211">
        <v>0.32051696576388716</v>
      </c>
      <c r="Y9424" s="211">
        <v>0.74951410447241884</v>
      </c>
      <c r="Z9424" s="211">
        <v>0.14693687206465278</v>
      </c>
      <c r="AA9424" s="212">
        <v>0.11619046345223337</v>
      </c>
    </row>
    <row r="9425" spans="1:27" x14ac:dyDescent="0.35">
      <c r="A9425" s="210" t="s">
        <v>10101</v>
      </c>
      <c r="B9425" s="217">
        <v>134.23787769056773</v>
      </c>
      <c r="C9425" s="211">
        <v>6.6862753412582021E-2</v>
      </c>
      <c r="D9425" s="211">
        <v>0.12203546365509345</v>
      </c>
      <c r="E9425" s="211">
        <v>7.5770333301410253E-2</v>
      </c>
      <c r="F9425" s="211">
        <v>7.8499392327731274E-2</v>
      </c>
      <c r="G9425" s="211">
        <v>0.12024768352227952</v>
      </c>
      <c r="H9425" s="211">
        <v>0.12628749321417806</v>
      </c>
      <c r="I9425" s="211">
        <v>0.50785458876656608</v>
      </c>
      <c r="J9425" s="211">
        <v>0.44263820477405946</v>
      </c>
      <c r="K9425" s="211">
        <v>0.64009533316165235</v>
      </c>
      <c r="L9425" s="211">
        <v>0.2727389099374537</v>
      </c>
      <c r="M9425" s="211">
        <v>0.10118717815756899</v>
      </c>
      <c r="N9425" s="211">
        <v>0.46801121814201463</v>
      </c>
      <c r="O9425" s="211">
        <v>0.68039372275025345</v>
      </c>
      <c r="P9425" s="211">
        <v>6.4840635574193145E-2</v>
      </c>
      <c r="Q9425" s="211">
        <v>6.5616455384646374E-2</v>
      </c>
      <c r="R9425" s="211">
        <v>0.41878756731213962</v>
      </c>
      <c r="S9425" s="211">
        <v>0.37005610508077103</v>
      </c>
      <c r="T9425" s="211">
        <v>0.54345476224461098</v>
      </c>
      <c r="U9425" s="211">
        <v>0.46983383073037055</v>
      </c>
      <c r="V9425" s="211">
        <v>8.6099813527998059E-2</v>
      </c>
      <c r="W9425" s="211">
        <v>0.56259294795122627</v>
      </c>
      <c r="X9425" s="211">
        <v>0.35329492962001041</v>
      </c>
      <c r="Y9425" s="211">
        <v>0.74127466755467808</v>
      </c>
      <c r="Z9425" s="211">
        <v>0.14979228159922767</v>
      </c>
      <c r="AA9425" s="212">
        <v>0.12463267142575786</v>
      </c>
    </row>
    <row r="9426" spans="1:27" x14ac:dyDescent="0.35">
      <c r="A9426" s="210" t="s">
        <v>10102</v>
      </c>
      <c r="B9426" s="217">
        <v>140.39266258355491</v>
      </c>
      <c r="C9426" s="211">
        <v>5.3998873629912458E-2</v>
      </c>
      <c r="D9426" s="211">
        <v>0.12983641738239621</v>
      </c>
      <c r="E9426" s="211">
        <v>7.6740893006206193E-2</v>
      </c>
      <c r="F9426" s="211">
        <v>0.10022692162318025</v>
      </c>
      <c r="G9426" s="211">
        <v>0.12469548500032836</v>
      </c>
      <c r="H9426" s="211">
        <v>0.11804657593886997</v>
      </c>
      <c r="I9426" s="211">
        <v>0.49469461722056757</v>
      </c>
      <c r="J9426" s="211">
        <v>0.42418105194222494</v>
      </c>
      <c r="K9426" s="211">
        <v>0.54305458913617011</v>
      </c>
      <c r="L9426" s="211">
        <v>0.27747338086492856</v>
      </c>
      <c r="M9426" s="211">
        <v>0.1146051734509846</v>
      </c>
      <c r="N9426" s="211">
        <v>0.36083742144847175</v>
      </c>
      <c r="O9426" s="211">
        <v>0.74271011149250088</v>
      </c>
      <c r="P9426" s="211">
        <v>6.4165987870142063E-2</v>
      </c>
      <c r="Q9426" s="211">
        <v>0.13243246578073783</v>
      </c>
      <c r="R9426" s="211">
        <v>0.46643833849378863</v>
      </c>
      <c r="S9426" s="211">
        <v>0.30817236366860679</v>
      </c>
      <c r="T9426" s="211">
        <v>0.63673221983011818</v>
      </c>
      <c r="U9426" s="211">
        <v>0.39943455367351011</v>
      </c>
      <c r="V9426" s="211">
        <v>0.11488072113845367</v>
      </c>
      <c r="W9426" s="211">
        <v>0.54263566459002055</v>
      </c>
      <c r="X9426" s="211">
        <v>0.38202705150561128</v>
      </c>
      <c r="Y9426" s="211">
        <v>0.57083966866924996</v>
      </c>
      <c r="Z9426" s="211">
        <v>0.14974945528960865</v>
      </c>
      <c r="AA9426" s="212">
        <v>0.11634510422792711</v>
      </c>
    </row>
    <row r="9427" spans="1:27" x14ac:dyDescent="0.35">
      <c r="A9427" s="210" t="s">
        <v>10103</v>
      </c>
      <c r="B9427" s="217">
        <v>138.91953513642395</v>
      </c>
      <c r="C9427" s="211">
        <v>6.1051168770568112E-2</v>
      </c>
      <c r="D9427" s="211">
        <v>0.12540462146821416</v>
      </c>
      <c r="E9427" s="211">
        <v>7.5603022312900323E-2</v>
      </c>
      <c r="F9427" s="211">
        <v>0.10257145377300488</v>
      </c>
      <c r="G9427" s="211">
        <v>0.122319483143704</v>
      </c>
      <c r="H9427" s="211">
        <v>0.11404487453107628</v>
      </c>
      <c r="I9427" s="211">
        <v>0.4958086464660551</v>
      </c>
      <c r="J9427" s="211">
        <v>0.42120858033190389</v>
      </c>
      <c r="K9427" s="211">
        <v>0.60458066364584695</v>
      </c>
      <c r="L9427" s="211">
        <v>0.27437919881327139</v>
      </c>
      <c r="M9427" s="211">
        <v>9.4669308483853687E-2</v>
      </c>
      <c r="N9427" s="211">
        <v>0.41581219373837275</v>
      </c>
      <c r="O9427" s="211">
        <v>0.59682389141366299</v>
      </c>
      <c r="P9427" s="211">
        <v>6.9550920824774903E-2</v>
      </c>
      <c r="Q9427" s="211">
        <v>9.619520792989876E-2</v>
      </c>
      <c r="R9427" s="211">
        <v>0.46283137564526677</v>
      </c>
      <c r="S9427" s="211">
        <v>0.36136039816334486</v>
      </c>
      <c r="T9427" s="211">
        <v>0.61790279001214654</v>
      </c>
      <c r="U9427" s="211">
        <v>0.39182119101565721</v>
      </c>
      <c r="V9427" s="211">
        <v>0.12354141977806207</v>
      </c>
      <c r="W9427" s="211">
        <v>0.50183585321818935</v>
      </c>
      <c r="X9427" s="211">
        <v>0.33147146008816436</v>
      </c>
      <c r="Y9427" s="211">
        <v>0.59014590730295557</v>
      </c>
      <c r="Z9427" s="211">
        <v>0.14620504605767792</v>
      </c>
      <c r="AA9427" s="212">
        <v>0.11908182231182636</v>
      </c>
    </row>
    <row r="9428" spans="1:27" x14ac:dyDescent="0.35">
      <c r="A9428" s="210" t="s">
        <v>10104</v>
      </c>
      <c r="B9428" s="217">
        <v>122.46227269597301</v>
      </c>
      <c r="C9428" s="211">
        <v>6.7481128927881009E-2</v>
      </c>
      <c r="D9428" s="211">
        <v>0.12023466071969337</v>
      </c>
      <c r="E9428" s="211">
        <v>7.4512044287038656E-2</v>
      </c>
      <c r="F9428" s="211">
        <v>8.1952405525852798E-2</v>
      </c>
      <c r="G9428" s="211">
        <v>0.12664140541942737</v>
      </c>
      <c r="H9428" s="211">
        <v>0.1225448875490982</v>
      </c>
      <c r="I9428" s="211">
        <v>0.51551114999212488</v>
      </c>
      <c r="J9428" s="211">
        <v>0.45148818101664967</v>
      </c>
      <c r="K9428" s="211">
        <v>0.61928957754184077</v>
      </c>
      <c r="L9428" s="211">
        <v>0.26930303874120792</v>
      </c>
      <c r="M9428" s="211">
        <v>9.8144171716285741E-2</v>
      </c>
      <c r="N9428" s="211">
        <v>0.41537085929314571</v>
      </c>
      <c r="O9428" s="211">
        <v>0.73148586920341874</v>
      </c>
      <c r="P9428" s="211">
        <v>6.4870426078870072E-2</v>
      </c>
      <c r="Q9428" s="211">
        <v>0.15280490408942105</v>
      </c>
      <c r="R9428" s="211">
        <v>0.37533041529095623</v>
      </c>
      <c r="S9428" s="211">
        <v>0.33135809268499067</v>
      </c>
      <c r="T9428" s="211">
        <v>0.57946128282565645</v>
      </c>
      <c r="U9428" s="211">
        <v>0.56943125329126221</v>
      </c>
      <c r="V9428" s="211">
        <v>6.4508833497615437E-2</v>
      </c>
      <c r="W9428" s="211">
        <v>0.52741275686020705</v>
      </c>
      <c r="X9428" s="211">
        <v>0.30797342723389537</v>
      </c>
      <c r="Y9428" s="211">
        <v>0.5308032663247878</v>
      </c>
      <c r="Z9428" s="211">
        <v>0.1486207289141199</v>
      </c>
      <c r="AA9428" s="212">
        <v>0.12093448180951365</v>
      </c>
    </row>
    <row r="9429" spans="1:27" x14ac:dyDescent="0.35">
      <c r="A9429" s="210" t="s">
        <v>10105</v>
      </c>
      <c r="B9429" s="217">
        <v>190.1664480298798</v>
      </c>
      <c r="C9429" s="211">
        <v>6.3911562594512611E-2</v>
      </c>
      <c r="D9429" s="211">
        <v>0.12601899674552275</v>
      </c>
      <c r="E9429" s="211">
        <v>7.8166160955023239E-2</v>
      </c>
      <c r="F9429" s="211">
        <v>0.11399144859967138</v>
      </c>
      <c r="G9429" s="211">
        <v>0.1203666782906497</v>
      </c>
      <c r="H9429" s="211">
        <v>0.12030662880534522</v>
      </c>
      <c r="I9429" s="211">
        <v>0.49510675974559576</v>
      </c>
      <c r="J9429" s="211">
        <v>0.39702963367356764</v>
      </c>
      <c r="K9429" s="211">
        <v>0.64982330357672824</v>
      </c>
      <c r="L9429" s="211">
        <v>0.27947589357721936</v>
      </c>
      <c r="M9429" s="211">
        <v>0.11018885453644534</v>
      </c>
      <c r="N9429" s="211">
        <v>0.5379283845243904</v>
      </c>
      <c r="O9429" s="211">
        <v>0.73813532986544228</v>
      </c>
      <c r="P9429" s="211">
        <v>6.7718152378584695E-2</v>
      </c>
      <c r="Q9429" s="211">
        <v>5.2962787978218018E-2</v>
      </c>
      <c r="R9429" s="211">
        <v>0.42990826773711699</v>
      </c>
      <c r="S9429" s="211">
        <v>0.26773840291325562</v>
      </c>
      <c r="T9429" s="211">
        <v>0.55014323460729309</v>
      </c>
      <c r="U9429" s="211">
        <v>0.38114788069179206</v>
      </c>
      <c r="V9429" s="211">
        <v>0.17681554969615138</v>
      </c>
      <c r="W9429" s="211">
        <v>0.57989880090918922</v>
      </c>
      <c r="X9429" s="211">
        <v>0.32896711144849755</v>
      </c>
      <c r="Y9429" s="211">
        <v>0.73581912244067627</v>
      </c>
      <c r="Z9429" s="211">
        <v>0.14689522439140945</v>
      </c>
      <c r="AA9429" s="212">
        <v>0.11925198550595036</v>
      </c>
    </row>
    <row r="9430" spans="1:27" x14ac:dyDescent="0.35">
      <c r="A9430" s="210" t="s">
        <v>10106</v>
      </c>
      <c r="B9430" s="217">
        <v>130.19697079940599</v>
      </c>
      <c r="C9430" s="211">
        <v>7.8904784516577467E-2</v>
      </c>
      <c r="D9430" s="211">
        <v>0.12416695434514168</v>
      </c>
      <c r="E9430" s="211">
        <v>7.1954661191101832E-2</v>
      </c>
      <c r="F9430" s="211">
        <v>7.913180336421069E-2</v>
      </c>
      <c r="G9430" s="211">
        <v>0.12402685184058462</v>
      </c>
      <c r="H9430" s="211">
        <v>0.11260910451009561</v>
      </c>
      <c r="I9430" s="211">
        <v>0.46603164265990282</v>
      </c>
      <c r="J9430" s="211">
        <v>0.39029026610113499</v>
      </c>
      <c r="K9430" s="211">
        <v>0.62594980746579854</v>
      </c>
      <c r="L9430" s="211">
        <v>0.27773802073765697</v>
      </c>
      <c r="M9430" s="211">
        <v>9.318909605217901E-2</v>
      </c>
      <c r="N9430" s="211">
        <v>0.41907582946090272</v>
      </c>
      <c r="O9430" s="211">
        <v>0.79245479519344031</v>
      </c>
      <c r="P9430" s="211">
        <v>7.0420463952472798E-2</v>
      </c>
      <c r="Q9430" s="211">
        <v>7.3852625124298868E-2</v>
      </c>
      <c r="R9430" s="211">
        <v>0.44487066734036174</v>
      </c>
      <c r="S9430" s="211">
        <v>0.347910593827361</v>
      </c>
      <c r="T9430" s="211">
        <v>0.60179608290988729</v>
      </c>
      <c r="U9430" s="211">
        <v>0.41402544089935844</v>
      </c>
      <c r="V9430" s="211">
        <v>8.7708876793903046E-2</v>
      </c>
      <c r="W9430" s="211">
        <v>0.56013683479558962</v>
      </c>
      <c r="X9430" s="211">
        <v>0.28379083324711779</v>
      </c>
      <c r="Y9430" s="211">
        <v>0.59508055358702361</v>
      </c>
      <c r="Z9430" s="211">
        <v>0.14872709249711946</v>
      </c>
      <c r="AA9430" s="212">
        <v>0.12065436717588633</v>
      </c>
    </row>
    <row r="9431" spans="1:27" x14ac:dyDescent="0.35">
      <c r="A9431" s="210" t="s">
        <v>10107</v>
      </c>
      <c r="B9431" s="217">
        <v>129.30382602053828</v>
      </c>
      <c r="C9431" s="211">
        <v>5.9572704213544755E-2</v>
      </c>
      <c r="D9431" s="211">
        <v>0.11741316008717716</v>
      </c>
      <c r="E9431" s="211">
        <v>8.4110882408578058E-2</v>
      </c>
      <c r="F9431" s="211">
        <v>0.10640798242881983</v>
      </c>
      <c r="G9431" s="211">
        <v>0.12224520826558628</v>
      </c>
      <c r="H9431" s="211">
        <v>0.10285645971956553</v>
      </c>
      <c r="I9431" s="211">
        <v>0.48919490419139511</v>
      </c>
      <c r="J9431" s="211">
        <v>0.38301766145919997</v>
      </c>
      <c r="K9431" s="211">
        <v>0.57703444440409035</v>
      </c>
      <c r="L9431" s="211">
        <v>0.26740467330835954</v>
      </c>
      <c r="M9431" s="211">
        <v>0.11519244813063911</v>
      </c>
      <c r="N9431" s="211">
        <v>0.38399337249078802</v>
      </c>
      <c r="O9431" s="211">
        <v>0.65613757464315436</v>
      </c>
      <c r="P9431" s="211">
        <v>6.7046721799549985E-2</v>
      </c>
      <c r="Q9431" s="211">
        <v>7.3895856544048469E-2</v>
      </c>
      <c r="R9431" s="211">
        <v>0.48527677530289187</v>
      </c>
      <c r="S9431" s="211">
        <v>0.28150162172795995</v>
      </c>
      <c r="T9431" s="211">
        <v>0.56319811005940845</v>
      </c>
      <c r="U9431" s="211">
        <v>0.46161957877023607</v>
      </c>
      <c r="V9431" s="211">
        <v>6.5540511089207942E-2</v>
      </c>
      <c r="W9431" s="211">
        <v>0.58374901598761908</v>
      </c>
      <c r="X9431" s="211">
        <v>0.32276590189163479</v>
      </c>
      <c r="Y9431" s="211">
        <v>0.7860189400163331</v>
      </c>
      <c r="Z9431" s="211">
        <v>0.14553565120000295</v>
      </c>
      <c r="AA9431" s="212">
        <v>0.12262264214756007</v>
      </c>
    </row>
    <row r="9432" spans="1:27" x14ac:dyDescent="0.35">
      <c r="A9432" s="210" t="s">
        <v>10108</v>
      </c>
      <c r="B9432" s="217">
        <v>125.61857607139272</v>
      </c>
      <c r="C9432" s="211">
        <v>6.0286075860654785E-2</v>
      </c>
      <c r="D9432" s="211">
        <v>0.12423695609179332</v>
      </c>
      <c r="E9432" s="211">
        <v>7.1279790563212833E-2</v>
      </c>
      <c r="F9432" s="211">
        <v>6.8196059233034068E-2</v>
      </c>
      <c r="G9432" s="211">
        <v>0.11931751354670057</v>
      </c>
      <c r="H9432" s="211">
        <v>0.12498175283098745</v>
      </c>
      <c r="I9432" s="211">
        <v>0.42621375855543098</v>
      </c>
      <c r="J9432" s="211">
        <v>0.41162921593914209</v>
      </c>
      <c r="K9432" s="211">
        <v>0.64719294093673152</v>
      </c>
      <c r="L9432" s="211">
        <v>0.27704964900781304</v>
      </c>
      <c r="M9432" s="211">
        <v>0.10031333440361465</v>
      </c>
      <c r="N9432" s="211">
        <v>0.38183612080426083</v>
      </c>
      <c r="O9432" s="211">
        <v>0.65067967498743817</v>
      </c>
      <c r="P9432" s="211">
        <v>6.2322976460326855E-2</v>
      </c>
      <c r="Q9432" s="211">
        <v>4.6646094270165889E-2</v>
      </c>
      <c r="R9432" s="211">
        <v>0.42857640085051618</v>
      </c>
      <c r="S9432" s="211">
        <v>0.28348126764325471</v>
      </c>
      <c r="T9432" s="211">
        <v>0.55645042629066666</v>
      </c>
      <c r="U9432" s="211">
        <v>0.35244859379984134</v>
      </c>
      <c r="V9432" s="211">
        <v>0.11866825626256931</v>
      </c>
      <c r="W9432" s="211">
        <v>0.59969310965683209</v>
      </c>
      <c r="X9432" s="211">
        <v>0.29064332708274115</v>
      </c>
      <c r="Y9432" s="211">
        <v>0.66028156801078375</v>
      </c>
      <c r="Z9432" s="211">
        <v>0.13811593640494116</v>
      </c>
      <c r="AA9432" s="212">
        <v>0.11989693521591827</v>
      </c>
    </row>
    <row r="9433" spans="1:27" x14ac:dyDescent="0.35">
      <c r="A9433" s="210" t="s">
        <v>10109</v>
      </c>
      <c r="B9433" s="217">
        <v>142.17603131061824</v>
      </c>
      <c r="C9433" s="211">
        <v>5.8860300322495909E-2</v>
      </c>
      <c r="D9433" s="211">
        <v>0.12753719076613071</v>
      </c>
      <c r="E9433" s="211">
        <v>7.2019317549731551E-2</v>
      </c>
      <c r="F9433" s="211">
        <v>8.9686520991195506E-2</v>
      </c>
      <c r="G9433" s="211">
        <v>0.12174303482704826</v>
      </c>
      <c r="H9433" s="211">
        <v>0.11196524151103326</v>
      </c>
      <c r="I9433" s="211">
        <v>0.47716158277497156</v>
      </c>
      <c r="J9433" s="211">
        <v>0.38477904129393264</v>
      </c>
      <c r="K9433" s="211">
        <v>0.56768566028825607</v>
      </c>
      <c r="L9433" s="211">
        <v>0.27188134246591233</v>
      </c>
      <c r="M9433" s="211">
        <v>0.10475990156284209</v>
      </c>
      <c r="N9433" s="211">
        <v>0.39550329460669786</v>
      </c>
      <c r="O9433" s="211">
        <v>0.68705706761654373</v>
      </c>
      <c r="P9433" s="211">
        <v>7.0298553693646806E-2</v>
      </c>
      <c r="Q9433" s="211">
        <v>0.10319848323607148</v>
      </c>
      <c r="R9433" s="211">
        <v>0.44817259599018727</v>
      </c>
      <c r="S9433" s="211">
        <v>0.31320392325084145</v>
      </c>
      <c r="T9433" s="211">
        <v>0.52151894607513316</v>
      </c>
      <c r="U9433" s="211">
        <v>0.39655727629733395</v>
      </c>
      <c r="V9433" s="211">
        <v>8.2738461216095363E-2</v>
      </c>
      <c r="W9433" s="211">
        <v>0.61174776548290777</v>
      </c>
      <c r="X9433" s="211">
        <v>0.29515880371434705</v>
      </c>
      <c r="Y9433" s="211">
        <v>0.74661743887718091</v>
      </c>
      <c r="Z9433" s="211">
        <v>0.14928943506498144</v>
      </c>
      <c r="AA9433" s="212">
        <v>0.11326231684779445</v>
      </c>
    </row>
    <row r="9434" spans="1:27" x14ac:dyDescent="0.35">
      <c r="A9434" s="210" t="s">
        <v>10110</v>
      </c>
      <c r="B9434" s="217">
        <v>150.36969730239329</v>
      </c>
      <c r="C9434" s="211">
        <v>5.5540603369891549E-2</v>
      </c>
      <c r="D9434" s="211">
        <v>0.12952788551014779</v>
      </c>
      <c r="E9434" s="211">
        <v>8.1152733632136598E-2</v>
      </c>
      <c r="F9434" s="211">
        <v>9.9535553299292173E-2</v>
      </c>
      <c r="G9434" s="211">
        <v>0.12233399302988483</v>
      </c>
      <c r="H9434" s="211">
        <v>0.10933093866197138</v>
      </c>
      <c r="I9434" s="211">
        <v>0.42181802295489618</v>
      </c>
      <c r="J9434" s="211">
        <v>0.44017906037142818</v>
      </c>
      <c r="K9434" s="211">
        <v>0.54885058081593197</v>
      </c>
      <c r="L9434" s="211">
        <v>0.27370625723485886</v>
      </c>
      <c r="M9434" s="211">
        <v>9.5209820657562907E-2</v>
      </c>
      <c r="N9434" s="211">
        <v>0.46057871505221903</v>
      </c>
      <c r="O9434" s="211">
        <v>0.7281839415198722</v>
      </c>
      <c r="P9434" s="211">
        <v>6.9692613189065444E-2</v>
      </c>
      <c r="Q9434" s="211">
        <v>0.12899746648346333</v>
      </c>
      <c r="R9434" s="211">
        <v>0.45447223381025292</v>
      </c>
      <c r="S9434" s="211">
        <v>0.30395632638454617</v>
      </c>
      <c r="T9434" s="211">
        <v>0.63986977998830874</v>
      </c>
      <c r="U9434" s="211">
        <v>0.41186962981311181</v>
      </c>
      <c r="V9434" s="211">
        <v>0.10614672564415542</v>
      </c>
      <c r="W9434" s="211">
        <v>0.52932043208670909</v>
      </c>
      <c r="X9434" s="211">
        <v>0.32246297916063832</v>
      </c>
      <c r="Y9434" s="211">
        <v>0.69139692368208383</v>
      </c>
      <c r="Z9434" s="211">
        <v>0.13940185508662553</v>
      </c>
      <c r="AA9434" s="212">
        <v>0.11829242024895757</v>
      </c>
    </row>
    <row r="9435" spans="1:27" x14ac:dyDescent="0.35">
      <c r="A9435" s="210" t="s">
        <v>10111</v>
      </c>
      <c r="B9435" s="217">
        <v>191.02653202645527</v>
      </c>
      <c r="C9435" s="211">
        <v>7.2718951000426996E-2</v>
      </c>
      <c r="D9435" s="211">
        <v>0.12942953094112228</v>
      </c>
      <c r="E9435" s="211">
        <v>8.0151061086979891E-2</v>
      </c>
      <c r="F9435" s="211">
        <v>0.10206247733623799</v>
      </c>
      <c r="G9435" s="211">
        <v>0.1162462502022657</v>
      </c>
      <c r="H9435" s="211">
        <v>0.11322661012365998</v>
      </c>
      <c r="I9435" s="211">
        <v>0.46153557697342124</v>
      </c>
      <c r="J9435" s="211">
        <v>0.47395368204458393</v>
      </c>
      <c r="K9435" s="211">
        <v>0.61920790751320032</v>
      </c>
      <c r="L9435" s="211">
        <v>0.27490524337836747</v>
      </c>
      <c r="M9435" s="211">
        <v>9.6547616466472433E-2</v>
      </c>
      <c r="N9435" s="211">
        <v>0.38668983419887165</v>
      </c>
      <c r="O9435" s="211">
        <v>0.62608489823062596</v>
      </c>
      <c r="P9435" s="211">
        <v>7.0070151156328905E-2</v>
      </c>
      <c r="Q9435" s="211">
        <v>0.11737525893860118</v>
      </c>
      <c r="R9435" s="211">
        <v>0.47252453166058073</v>
      </c>
      <c r="S9435" s="211">
        <v>0.29319306311628157</v>
      </c>
      <c r="T9435" s="211">
        <v>0.55522094437586311</v>
      </c>
      <c r="U9435" s="211">
        <v>0.37249911374635802</v>
      </c>
      <c r="V9435" s="211">
        <v>0.18440301220695537</v>
      </c>
      <c r="W9435" s="211">
        <v>0.60406362403341685</v>
      </c>
      <c r="X9435" s="211">
        <v>0.29134486416958016</v>
      </c>
      <c r="Y9435" s="211">
        <v>0.748257937848543</v>
      </c>
      <c r="Z9435" s="211">
        <v>0.14940983845508837</v>
      </c>
      <c r="AA9435" s="212">
        <v>0.11437758095925549</v>
      </c>
    </row>
    <row r="9436" spans="1:27" x14ac:dyDescent="0.35">
      <c r="A9436" s="210" t="s">
        <v>10112</v>
      </c>
      <c r="B9436" s="217">
        <v>152.39420332468157</v>
      </c>
      <c r="C9436" s="211">
        <v>5.632427766856072E-2</v>
      </c>
      <c r="D9436" s="211">
        <v>0.13041086737364502</v>
      </c>
      <c r="E9436" s="211">
        <v>7.5657630443365181E-2</v>
      </c>
      <c r="F9436" s="211">
        <v>8.568025544325511E-2</v>
      </c>
      <c r="G9436" s="211">
        <v>0.11796077752857921</v>
      </c>
      <c r="H9436" s="211">
        <v>0.10190281929800625</v>
      </c>
      <c r="I9436" s="211">
        <v>0.46708779781602616</v>
      </c>
      <c r="J9436" s="211">
        <v>0.39426373640980344</v>
      </c>
      <c r="K9436" s="211">
        <v>0.57543457746940818</v>
      </c>
      <c r="L9436" s="211">
        <v>0.27990236810796792</v>
      </c>
      <c r="M9436" s="211">
        <v>8.9773104994835984E-2</v>
      </c>
      <c r="N9436" s="211">
        <v>0.43555311064179747</v>
      </c>
      <c r="O9436" s="211">
        <v>0.74397299558266239</v>
      </c>
      <c r="P9436" s="211">
        <v>7.0267213938713075E-2</v>
      </c>
      <c r="Q9436" s="211">
        <v>0.11792503475073143</v>
      </c>
      <c r="R9436" s="211">
        <v>0.41662060148300883</v>
      </c>
      <c r="S9436" s="211">
        <v>0.41809921597356814</v>
      </c>
      <c r="T9436" s="211">
        <v>0.61956042287789481</v>
      </c>
      <c r="U9436" s="211">
        <v>0.48782171342439429</v>
      </c>
      <c r="V9436" s="211">
        <v>0.12921953336989703</v>
      </c>
      <c r="W9436" s="211">
        <v>0.48678568743936407</v>
      </c>
      <c r="X9436" s="211">
        <v>0.44348049960532759</v>
      </c>
      <c r="Y9436" s="211">
        <v>0.53575056438687307</v>
      </c>
      <c r="Z9436" s="211">
        <v>0.14958747260072378</v>
      </c>
      <c r="AA9436" s="212">
        <v>0.1176590878405943</v>
      </c>
    </row>
    <row r="9437" spans="1:27" x14ac:dyDescent="0.35">
      <c r="A9437" s="210" t="s">
        <v>10113</v>
      </c>
      <c r="B9437" s="217">
        <v>144.3708788606173</v>
      </c>
      <c r="C9437" s="211">
        <v>4.6365664674610355E-2</v>
      </c>
      <c r="D9437" s="211">
        <v>0.12255944981119359</v>
      </c>
      <c r="E9437" s="211">
        <v>7.1716678501473785E-2</v>
      </c>
      <c r="F9437" s="211">
        <v>0.11362999552148692</v>
      </c>
      <c r="G9437" s="211">
        <v>0.1173348022728285</v>
      </c>
      <c r="H9437" s="211">
        <v>0.11891460405676191</v>
      </c>
      <c r="I9437" s="211">
        <v>0.51444588682951631</v>
      </c>
      <c r="J9437" s="211">
        <v>0.43854382136874132</v>
      </c>
      <c r="K9437" s="211">
        <v>0.63233292863451807</v>
      </c>
      <c r="L9437" s="211">
        <v>0.27497710640922463</v>
      </c>
      <c r="M9437" s="211">
        <v>0.10226787069505565</v>
      </c>
      <c r="N9437" s="211">
        <v>0.41002021916360493</v>
      </c>
      <c r="O9437" s="211">
        <v>0.64033385496250017</v>
      </c>
      <c r="P9437" s="211">
        <v>7.0232842767981127E-2</v>
      </c>
      <c r="Q9437" s="211">
        <v>6.5732618857635081E-2</v>
      </c>
      <c r="R9437" s="211">
        <v>0.43250346131907902</v>
      </c>
      <c r="S9437" s="211">
        <v>0.32349053090461</v>
      </c>
      <c r="T9437" s="211">
        <v>0.49969037311799436</v>
      </c>
      <c r="U9437" s="211">
        <v>0.46516210091201649</v>
      </c>
      <c r="V9437" s="211">
        <v>0.12004882851786854</v>
      </c>
      <c r="W9437" s="211">
        <v>0.56880489424586844</v>
      </c>
      <c r="X9437" s="211">
        <v>0.30287416310785253</v>
      </c>
      <c r="Y9437" s="211">
        <v>0.65171417921820285</v>
      </c>
      <c r="Z9437" s="211">
        <v>0.1465444426961818</v>
      </c>
      <c r="AA9437" s="212">
        <v>0.12403763586569205</v>
      </c>
    </row>
    <row r="9438" spans="1:27" x14ac:dyDescent="0.35">
      <c r="A9438" s="210" t="s">
        <v>10114</v>
      </c>
      <c r="B9438" s="217">
        <v>134.87107211665219</v>
      </c>
      <c r="C9438" s="211">
        <v>8.2400735128844979E-2</v>
      </c>
      <c r="D9438" s="211">
        <v>0.12618386306270676</v>
      </c>
      <c r="E9438" s="211">
        <v>7.5474409298355485E-2</v>
      </c>
      <c r="F9438" s="211">
        <v>0.11354972163125791</v>
      </c>
      <c r="G9438" s="211">
        <v>0.12398354254933082</v>
      </c>
      <c r="H9438" s="211">
        <v>0.11457827343021218</v>
      </c>
      <c r="I9438" s="211">
        <v>0.43673394804583848</v>
      </c>
      <c r="J9438" s="211">
        <v>0.48575022831018316</v>
      </c>
      <c r="K9438" s="211">
        <v>0.54157307725938664</v>
      </c>
      <c r="L9438" s="211">
        <v>0.2707784592798349</v>
      </c>
      <c r="M9438" s="211">
        <v>9.5351902973884975E-2</v>
      </c>
      <c r="N9438" s="211">
        <v>0.55866658343278097</v>
      </c>
      <c r="O9438" s="211">
        <v>0.71125552606877662</v>
      </c>
      <c r="P9438" s="211">
        <v>6.3311634787629356E-2</v>
      </c>
      <c r="Q9438" s="211">
        <v>6.4543499529850348E-2</v>
      </c>
      <c r="R9438" s="211">
        <v>0.36366009624838641</v>
      </c>
      <c r="S9438" s="211">
        <v>0.41644935081247425</v>
      </c>
      <c r="T9438" s="211">
        <v>0.59846817458256718</v>
      </c>
      <c r="U9438" s="211">
        <v>0.40565247592254605</v>
      </c>
      <c r="V9438" s="211">
        <v>0.10080648281302454</v>
      </c>
      <c r="W9438" s="211">
        <v>0.60642802386722772</v>
      </c>
      <c r="X9438" s="211">
        <v>0.36209921676505646</v>
      </c>
      <c r="Y9438" s="211">
        <v>0.72191838669078323</v>
      </c>
      <c r="Z9438" s="211">
        <v>0.14614094796749358</v>
      </c>
      <c r="AA9438" s="212">
        <v>0.12050083863065575</v>
      </c>
    </row>
    <row r="9439" spans="1:27" x14ac:dyDescent="0.35">
      <c r="A9439" s="210" t="s">
        <v>10115</v>
      </c>
      <c r="B9439" s="217">
        <v>177.95457199462749</v>
      </c>
      <c r="C9439" s="211">
        <v>5.0424272947595696E-2</v>
      </c>
      <c r="D9439" s="211">
        <v>0.12484113891721725</v>
      </c>
      <c r="E9439" s="211">
        <v>7.6908408065091666E-2</v>
      </c>
      <c r="F9439" s="211">
        <v>0.10062988140972132</v>
      </c>
      <c r="G9439" s="211">
        <v>0.11897463952746186</v>
      </c>
      <c r="H9439" s="211">
        <v>0.11968713210741863</v>
      </c>
      <c r="I9439" s="211">
        <v>0.50711849977413093</v>
      </c>
      <c r="J9439" s="211">
        <v>0.40145063529347258</v>
      </c>
      <c r="K9439" s="211">
        <v>0.60810625375008054</v>
      </c>
      <c r="L9439" s="211">
        <v>0.28205375484531742</v>
      </c>
      <c r="M9439" s="211">
        <v>0.1096403350484481</v>
      </c>
      <c r="N9439" s="211">
        <v>0.43968214023132102</v>
      </c>
      <c r="O9439" s="211">
        <v>0.61538263209192556</v>
      </c>
      <c r="P9439" s="211">
        <v>6.5962999853423174E-2</v>
      </c>
      <c r="Q9439" s="211">
        <v>0.10613890236659132</v>
      </c>
      <c r="R9439" s="211">
        <v>0.40077136902833155</v>
      </c>
      <c r="S9439" s="211">
        <v>0.31842390086101741</v>
      </c>
      <c r="T9439" s="211">
        <v>0.57088137639749958</v>
      </c>
      <c r="U9439" s="211">
        <v>0.46550909575388921</v>
      </c>
      <c r="V9439" s="211">
        <v>0.14554262661815093</v>
      </c>
      <c r="W9439" s="211">
        <v>0.55285431866930979</v>
      </c>
      <c r="X9439" s="211">
        <v>0.30754809498331459</v>
      </c>
      <c r="Y9439" s="211">
        <v>0.73391786141253679</v>
      </c>
      <c r="Z9439" s="211">
        <v>0.14672340136729051</v>
      </c>
      <c r="AA9439" s="212">
        <v>0.11739368282272128</v>
      </c>
    </row>
    <row r="9440" spans="1:27" x14ac:dyDescent="0.35">
      <c r="A9440" s="210" t="s">
        <v>10116</v>
      </c>
      <c r="B9440" s="217">
        <v>152.45694044317747</v>
      </c>
      <c r="C9440" s="211">
        <v>7.2874021171883879E-2</v>
      </c>
      <c r="D9440" s="211">
        <v>0.12372372817625911</v>
      </c>
      <c r="E9440" s="211">
        <v>6.6220083131736399E-2</v>
      </c>
      <c r="F9440" s="211">
        <v>7.6353358735530827E-2</v>
      </c>
      <c r="G9440" s="211">
        <v>0.12071792637430789</v>
      </c>
      <c r="H9440" s="211">
        <v>0.10641089041530138</v>
      </c>
      <c r="I9440" s="211">
        <v>0.50101099943972882</v>
      </c>
      <c r="J9440" s="211">
        <v>0.46773296854790419</v>
      </c>
      <c r="K9440" s="211">
        <v>0.60714115217546116</v>
      </c>
      <c r="L9440" s="211">
        <v>0.27071195785032692</v>
      </c>
      <c r="M9440" s="211">
        <v>9.2052102756778748E-2</v>
      </c>
      <c r="N9440" s="211">
        <v>0.39350673778496281</v>
      </c>
      <c r="O9440" s="211">
        <v>0.68616835814414223</v>
      </c>
      <c r="P9440" s="211">
        <v>7.0701596503560907E-2</v>
      </c>
      <c r="Q9440" s="211">
        <v>5.8039634554681155E-2</v>
      </c>
      <c r="R9440" s="211">
        <v>0.48777573804418212</v>
      </c>
      <c r="S9440" s="211">
        <v>0.31449993559099126</v>
      </c>
      <c r="T9440" s="211">
        <v>0.60006660721957983</v>
      </c>
      <c r="U9440" s="211">
        <v>0.48934802848667369</v>
      </c>
      <c r="V9440" s="211">
        <v>0.13020025926958873</v>
      </c>
      <c r="W9440" s="211">
        <v>0.57185639287502499</v>
      </c>
      <c r="X9440" s="211">
        <v>0.25638538332756156</v>
      </c>
      <c r="Y9440" s="211">
        <v>0.71018104810793636</v>
      </c>
      <c r="Z9440" s="211">
        <v>0.14855954147123787</v>
      </c>
      <c r="AA9440" s="212">
        <v>0.1239593950974886</v>
      </c>
    </row>
    <row r="9441" spans="1:27" x14ac:dyDescent="0.35">
      <c r="A9441" s="210" t="s">
        <v>10117</v>
      </c>
      <c r="B9441" s="217">
        <v>106.61170626964449</v>
      </c>
      <c r="C9441" s="211">
        <v>6.3851264540685154E-2</v>
      </c>
      <c r="D9441" s="211">
        <v>0.12363683952768469</v>
      </c>
      <c r="E9441" s="211">
        <v>7.0489060367410095E-2</v>
      </c>
      <c r="F9441" s="211">
        <v>0.1188838908390519</v>
      </c>
      <c r="G9441" s="211">
        <v>0.11923630525216258</v>
      </c>
      <c r="H9441" s="211">
        <v>0.12270522660537123</v>
      </c>
      <c r="I9441" s="211">
        <v>0.51767931675357715</v>
      </c>
      <c r="J9441" s="211">
        <v>0.45493369851180454</v>
      </c>
      <c r="K9441" s="211">
        <v>0.61871847998005869</v>
      </c>
      <c r="L9441" s="211">
        <v>0.27968433956048411</v>
      </c>
      <c r="M9441" s="211">
        <v>9.859410689875206E-2</v>
      </c>
      <c r="N9441" s="211">
        <v>0.45821397308372813</v>
      </c>
      <c r="O9441" s="211">
        <v>0.56485194099573954</v>
      </c>
      <c r="P9441" s="211">
        <v>6.5623911393054943E-2</v>
      </c>
      <c r="Q9441" s="211">
        <v>8.6937646874844648E-2</v>
      </c>
      <c r="R9441" s="211">
        <v>0.44597679981690991</v>
      </c>
      <c r="S9441" s="211">
        <v>0.30412145516235711</v>
      </c>
      <c r="T9441" s="211">
        <v>0.55376052143613352</v>
      </c>
      <c r="U9441" s="211">
        <v>0.4211836788579929</v>
      </c>
      <c r="V9441" s="211">
        <v>6.4566317400269108E-2</v>
      </c>
      <c r="W9441" s="211">
        <v>0.57623036951320539</v>
      </c>
      <c r="X9441" s="211">
        <v>0.40004820841601696</v>
      </c>
      <c r="Y9441" s="211">
        <v>0.52265571214945639</v>
      </c>
      <c r="Z9441" s="211">
        <v>0.1407525458356238</v>
      </c>
      <c r="AA9441" s="212">
        <v>0.12265461637432515</v>
      </c>
    </row>
    <row r="9442" spans="1:27" x14ac:dyDescent="0.35">
      <c r="A9442" s="210" t="s">
        <v>10118</v>
      </c>
      <c r="B9442" s="217">
        <v>118.53588012851225</v>
      </c>
      <c r="C9442" s="211">
        <v>7.7490939741687095E-2</v>
      </c>
      <c r="D9442" s="211">
        <v>0.12058232780984</v>
      </c>
      <c r="E9442" s="211">
        <v>7.9003503668328492E-2</v>
      </c>
      <c r="F9442" s="211">
        <v>7.5362020078176106E-2</v>
      </c>
      <c r="G9442" s="211">
        <v>0.11447687098922391</v>
      </c>
      <c r="H9442" s="211">
        <v>0.11197228545451467</v>
      </c>
      <c r="I9442" s="211">
        <v>0.51916044339059386</v>
      </c>
      <c r="J9442" s="211">
        <v>0.45790082471592852</v>
      </c>
      <c r="K9442" s="211">
        <v>0.63156914096374228</v>
      </c>
      <c r="L9442" s="211">
        <v>0.27439173008944889</v>
      </c>
      <c r="M9442" s="211">
        <v>8.9410139939548966E-2</v>
      </c>
      <c r="N9442" s="211">
        <v>0.36189603411042415</v>
      </c>
      <c r="O9442" s="211">
        <v>0.73885067072670796</v>
      </c>
      <c r="P9442" s="211">
        <v>6.2386783430692837E-2</v>
      </c>
      <c r="Q9442" s="211">
        <v>0.13934765101851396</v>
      </c>
      <c r="R9442" s="211">
        <v>0.36609062605056564</v>
      </c>
      <c r="S9442" s="211">
        <v>0.36014648273978284</v>
      </c>
      <c r="T9442" s="211">
        <v>0.50836527104249307</v>
      </c>
      <c r="U9442" s="211">
        <v>0.37530339459247808</v>
      </c>
      <c r="V9442" s="211">
        <v>7.839444836720931E-2</v>
      </c>
      <c r="W9442" s="211">
        <v>0.53605276621908937</v>
      </c>
      <c r="X9442" s="211">
        <v>0.33803984360410622</v>
      </c>
      <c r="Y9442" s="211">
        <v>0.69311717507390291</v>
      </c>
      <c r="Z9442" s="211">
        <v>0.14481171314769778</v>
      </c>
      <c r="AA9442" s="212">
        <v>0.11893762806237962</v>
      </c>
    </row>
    <row r="9443" spans="1:27" x14ac:dyDescent="0.35">
      <c r="A9443" s="210" t="s">
        <v>10119</v>
      </c>
      <c r="B9443" s="217">
        <v>119.51823217907931</v>
      </c>
      <c r="C9443" s="211">
        <v>8.8351397358383169E-2</v>
      </c>
      <c r="D9443" s="211">
        <v>0.13110156656788338</v>
      </c>
      <c r="E9443" s="211">
        <v>6.9927726235003707E-2</v>
      </c>
      <c r="F9443" s="211">
        <v>0.10355826654584119</v>
      </c>
      <c r="G9443" s="211">
        <v>0.11446850898106729</v>
      </c>
      <c r="H9443" s="211">
        <v>0.12198674775532789</v>
      </c>
      <c r="I9443" s="211">
        <v>0.47517118359260246</v>
      </c>
      <c r="J9443" s="211">
        <v>0.39271336275048868</v>
      </c>
      <c r="K9443" s="211">
        <v>0.51813838031420478</v>
      </c>
      <c r="L9443" s="211">
        <v>0.27302996845519656</v>
      </c>
      <c r="M9443" s="211">
        <v>0.11360569671147033</v>
      </c>
      <c r="N9443" s="211">
        <v>0.46292760160019042</v>
      </c>
      <c r="O9443" s="211">
        <v>0.76446543111036125</v>
      </c>
      <c r="P9443" s="211">
        <v>6.7095199960630778E-2</v>
      </c>
      <c r="Q9443" s="211">
        <v>6.8336132421271706E-2</v>
      </c>
      <c r="R9443" s="211">
        <v>0.45886920185144997</v>
      </c>
      <c r="S9443" s="211">
        <v>0.33503852048449329</v>
      </c>
      <c r="T9443" s="211">
        <v>0.56736891403968037</v>
      </c>
      <c r="U9443" s="211">
        <v>0.54253150384132043</v>
      </c>
      <c r="V9443" s="211">
        <v>6.0485863019026337E-2</v>
      </c>
      <c r="W9443" s="211">
        <v>0.5222954345365669</v>
      </c>
      <c r="X9443" s="211">
        <v>0.36801157666051953</v>
      </c>
      <c r="Y9443" s="211">
        <v>0.55020003821378249</v>
      </c>
      <c r="Z9443" s="211">
        <v>0.14842820998747758</v>
      </c>
      <c r="AA9443" s="212">
        <v>0.12264028063013385</v>
      </c>
    </row>
    <row r="9444" spans="1:27" x14ac:dyDescent="0.35">
      <c r="A9444" s="210" t="s">
        <v>10120</v>
      </c>
      <c r="B9444" s="217">
        <v>115.73364005510128</v>
      </c>
      <c r="C9444" s="211">
        <v>7.3837960744935191E-2</v>
      </c>
      <c r="D9444" s="211">
        <v>0.13032593806473686</v>
      </c>
      <c r="E9444" s="211">
        <v>7.3134114909409728E-2</v>
      </c>
      <c r="F9444" s="211">
        <v>8.4401342243146743E-2</v>
      </c>
      <c r="G9444" s="211">
        <v>0.11456096982220032</v>
      </c>
      <c r="H9444" s="211">
        <v>0.12301225488726721</v>
      </c>
      <c r="I9444" s="211">
        <v>0.45533524457123781</v>
      </c>
      <c r="J9444" s="211">
        <v>0.41555776660063742</v>
      </c>
      <c r="K9444" s="211">
        <v>0.6365817468227577</v>
      </c>
      <c r="L9444" s="211">
        <v>0.27245761849342537</v>
      </c>
      <c r="M9444" s="211">
        <v>9.757222633770353E-2</v>
      </c>
      <c r="N9444" s="211">
        <v>0.52017315234536621</v>
      </c>
      <c r="O9444" s="211">
        <v>0.71995295422188921</v>
      </c>
      <c r="P9444" s="211">
        <v>6.8270445739422619E-2</v>
      </c>
      <c r="Q9444" s="211">
        <v>8.8284086082383112E-2</v>
      </c>
      <c r="R9444" s="211">
        <v>0.44902058547255136</v>
      </c>
      <c r="S9444" s="211">
        <v>0.43357728578105792</v>
      </c>
      <c r="T9444" s="211">
        <v>0.49102523041954821</v>
      </c>
      <c r="U9444" s="211">
        <v>0.31868457004624406</v>
      </c>
      <c r="V9444" s="211">
        <v>6.4112622662470115E-2</v>
      </c>
      <c r="W9444" s="211">
        <v>0.60244768426355855</v>
      </c>
      <c r="X9444" s="211">
        <v>0.26651943555482271</v>
      </c>
      <c r="Y9444" s="211">
        <v>0.58186010553237699</v>
      </c>
      <c r="Z9444" s="211">
        <v>0.14559091649736311</v>
      </c>
      <c r="AA9444" s="212">
        <v>0.118738918213145</v>
      </c>
    </row>
    <row r="9445" spans="1:27" x14ac:dyDescent="0.35">
      <c r="A9445" s="210" t="s">
        <v>10121</v>
      </c>
      <c r="B9445" s="217">
        <v>165.73351938156716</v>
      </c>
      <c r="C9445" s="211">
        <v>5.4586797697262643E-2</v>
      </c>
      <c r="D9445" s="211">
        <v>0.12508826085632654</v>
      </c>
      <c r="E9445" s="211">
        <v>7.5753792003647999E-2</v>
      </c>
      <c r="F9445" s="211">
        <v>7.617229466345192E-2</v>
      </c>
      <c r="G9445" s="211">
        <v>0.11876082939760436</v>
      </c>
      <c r="H9445" s="211">
        <v>0.10952691407183163</v>
      </c>
      <c r="I9445" s="211">
        <v>0.44017986172418055</v>
      </c>
      <c r="J9445" s="211">
        <v>0.44321834041166436</v>
      </c>
      <c r="K9445" s="211">
        <v>0.52839697082117454</v>
      </c>
      <c r="L9445" s="211">
        <v>0.27690321498794379</v>
      </c>
      <c r="M9445" s="211">
        <v>9.1940577900105236E-2</v>
      </c>
      <c r="N9445" s="211">
        <v>0.36599716931999993</v>
      </c>
      <c r="O9445" s="211">
        <v>0.58374000425827433</v>
      </c>
      <c r="P9445" s="211">
        <v>6.7906953386115965E-2</v>
      </c>
      <c r="Q9445" s="211">
        <v>7.8547452599149636E-2</v>
      </c>
      <c r="R9445" s="211">
        <v>0.43603990034832307</v>
      </c>
      <c r="S9445" s="211">
        <v>0.37999330928877639</v>
      </c>
      <c r="T9445" s="211">
        <v>0.62637860363195286</v>
      </c>
      <c r="U9445" s="211">
        <v>0.41074375543561847</v>
      </c>
      <c r="V9445" s="211">
        <v>0.18968360499575457</v>
      </c>
      <c r="W9445" s="211">
        <v>0.54208674653337963</v>
      </c>
      <c r="X9445" s="211">
        <v>0.30842709188137624</v>
      </c>
      <c r="Y9445" s="211">
        <v>0.6994409712453854</v>
      </c>
      <c r="Z9445" s="211">
        <v>0.14661777505790288</v>
      </c>
      <c r="AA9445" s="212">
        <v>0.11532260852829303</v>
      </c>
    </row>
    <row r="9446" spans="1:27" x14ac:dyDescent="0.35">
      <c r="A9446" s="210" t="s">
        <v>10122</v>
      </c>
      <c r="B9446" s="217">
        <v>112.16085053913476</v>
      </c>
      <c r="C9446" s="211">
        <v>5.5342128095241888E-2</v>
      </c>
      <c r="D9446" s="211">
        <v>0.11899601609043231</v>
      </c>
      <c r="E9446" s="211">
        <v>6.8492228707558403E-2</v>
      </c>
      <c r="F9446" s="211">
        <v>0.10456066568883751</v>
      </c>
      <c r="G9446" s="211">
        <v>0.11785441557115389</v>
      </c>
      <c r="H9446" s="211">
        <v>0.10745901678441734</v>
      </c>
      <c r="I9446" s="211">
        <v>0.50763277083657699</v>
      </c>
      <c r="J9446" s="211">
        <v>0.47266442667741326</v>
      </c>
      <c r="K9446" s="211">
        <v>0.55370919568465971</v>
      </c>
      <c r="L9446" s="211">
        <v>0.27021194268879417</v>
      </c>
      <c r="M9446" s="211">
        <v>9.8094176895440019E-2</v>
      </c>
      <c r="N9446" s="211">
        <v>0.43440838346938404</v>
      </c>
      <c r="O9446" s="211">
        <v>0.72006595241765925</v>
      </c>
      <c r="P9446" s="211">
        <v>6.7915448305319356E-2</v>
      </c>
      <c r="Q9446" s="211">
        <v>6.1247935014475272E-2</v>
      </c>
      <c r="R9446" s="211">
        <v>0.45573060352834793</v>
      </c>
      <c r="S9446" s="211">
        <v>0.40266632046855066</v>
      </c>
      <c r="T9446" s="211">
        <v>0.55533963831136635</v>
      </c>
      <c r="U9446" s="211">
        <v>0.38182705931881411</v>
      </c>
      <c r="V9446" s="211">
        <v>6.53416420413232E-2</v>
      </c>
      <c r="W9446" s="211">
        <v>0.47920946647266971</v>
      </c>
      <c r="X9446" s="211">
        <v>0.29855171369526817</v>
      </c>
      <c r="Y9446" s="211">
        <v>0.63824368625062555</v>
      </c>
      <c r="Z9446" s="211">
        <v>0.14926035960987225</v>
      </c>
      <c r="AA9446" s="212">
        <v>0.11874623065543861</v>
      </c>
    </row>
    <row r="9447" spans="1:27" x14ac:dyDescent="0.35">
      <c r="A9447" s="210" t="s">
        <v>10123</v>
      </c>
      <c r="B9447" s="217">
        <v>136.47375426511272</v>
      </c>
      <c r="C9447" s="211">
        <v>7.0182530751621036E-2</v>
      </c>
      <c r="D9447" s="211">
        <v>0.12303723827649725</v>
      </c>
      <c r="E9447" s="211">
        <v>8.2164911679908664E-2</v>
      </c>
      <c r="F9447" s="211">
        <v>9.1492012199852063E-2</v>
      </c>
      <c r="G9447" s="211">
        <v>0.1173122766372203</v>
      </c>
      <c r="H9447" s="211">
        <v>0.12604636916066203</v>
      </c>
      <c r="I9447" s="211">
        <v>0.48927040674199335</v>
      </c>
      <c r="J9447" s="211">
        <v>0.47864556145195436</v>
      </c>
      <c r="K9447" s="211">
        <v>0.63969635746554809</v>
      </c>
      <c r="L9447" s="211">
        <v>0.27722326083766857</v>
      </c>
      <c r="M9447" s="211">
        <v>9.2859840278188485E-2</v>
      </c>
      <c r="N9447" s="211">
        <v>0.39578481903475615</v>
      </c>
      <c r="O9447" s="211">
        <v>0.72886186259774777</v>
      </c>
      <c r="P9447" s="211">
        <v>6.7225521091288279E-2</v>
      </c>
      <c r="Q9447" s="211">
        <v>4.6626207438731679E-2</v>
      </c>
      <c r="R9447" s="211">
        <v>0.39470360235871604</v>
      </c>
      <c r="S9447" s="211">
        <v>0.34308339501827334</v>
      </c>
      <c r="T9447" s="211">
        <v>0.51453937463136334</v>
      </c>
      <c r="U9447" s="211">
        <v>0.50490622481111502</v>
      </c>
      <c r="V9447" s="211">
        <v>6.9938082005400276E-2</v>
      </c>
      <c r="W9447" s="211">
        <v>0.60165436342292145</v>
      </c>
      <c r="X9447" s="211">
        <v>0.30861821686218688</v>
      </c>
      <c r="Y9447" s="211">
        <v>0.63014539704492234</v>
      </c>
      <c r="Z9447" s="211">
        <v>0.14960640008522538</v>
      </c>
      <c r="AA9447" s="212">
        <v>0.11213747246822732</v>
      </c>
    </row>
    <row r="9448" spans="1:27" x14ac:dyDescent="0.35">
      <c r="A9448" s="210" t="s">
        <v>10124</v>
      </c>
      <c r="B9448" s="217">
        <v>134.46940722347534</v>
      </c>
      <c r="C9448" s="211">
        <v>6.3607236673990181E-2</v>
      </c>
      <c r="D9448" s="211">
        <v>0.12804693112070503</v>
      </c>
      <c r="E9448" s="211">
        <v>7.2424796988084669E-2</v>
      </c>
      <c r="F9448" s="211">
        <v>8.802270795872319E-2</v>
      </c>
      <c r="G9448" s="211">
        <v>0.11816370395279159</v>
      </c>
      <c r="H9448" s="211">
        <v>0.12529264148847327</v>
      </c>
      <c r="I9448" s="211">
        <v>0.47136379108725235</v>
      </c>
      <c r="J9448" s="211">
        <v>0.45544182085948659</v>
      </c>
      <c r="K9448" s="211">
        <v>0.51772491858443792</v>
      </c>
      <c r="L9448" s="211">
        <v>0.27937163071431592</v>
      </c>
      <c r="M9448" s="211">
        <v>9.3588386411392832E-2</v>
      </c>
      <c r="N9448" s="211">
        <v>0.36957347884924169</v>
      </c>
      <c r="O9448" s="211">
        <v>0.5863528395013089</v>
      </c>
      <c r="P9448" s="211">
        <v>7.2263728229225319E-2</v>
      </c>
      <c r="Q9448" s="211">
        <v>6.1488076079331599E-2</v>
      </c>
      <c r="R9448" s="211">
        <v>0.40281359640792674</v>
      </c>
      <c r="S9448" s="211">
        <v>0.27187016693121657</v>
      </c>
      <c r="T9448" s="211">
        <v>0.52902208675646401</v>
      </c>
      <c r="U9448" s="211">
        <v>0.53541563955452498</v>
      </c>
      <c r="V9448" s="211">
        <v>9.3123805332396212E-2</v>
      </c>
      <c r="W9448" s="211">
        <v>0.55220584735536216</v>
      </c>
      <c r="X9448" s="211">
        <v>0.28444312377818931</v>
      </c>
      <c r="Y9448" s="211">
        <v>0.67530902483739541</v>
      </c>
      <c r="Z9448" s="211">
        <v>0.14586738881697422</v>
      </c>
      <c r="AA9448" s="212">
        <v>0.1190151482900757</v>
      </c>
    </row>
    <row r="9449" spans="1:27" x14ac:dyDescent="0.35">
      <c r="A9449" s="210" t="s">
        <v>10125</v>
      </c>
      <c r="B9449" s="217">
        <v>190.71115753965913</v>
      </c>
      <c r="C9449" s="211">
        <v>6.5689752972029711E-2</v>
      </c>
      <c r="D9449" s="211">
        <v>0.12398558705010669</v>
      </c>
      <c r="E9449" s="211">
        <v>7.4042355293504891E-2</v>
      </c>
      <c r="F9449" s="211">
        <v>0.10880290311670557</v>
      </c>
      <c r="G9449" s="211">
        <v>0.12036328418981868</v>
      </c>
      <c r="H9449" s="211">
        <v>0.11692455693572013</v>
      </c>
      <c r="I9449" s="211">
        <v>0.4617700152564318</v>
      </c>
      <c r="J9449" s="211">
        <v>0.46062887898519117</v>
      </c>
      <c r="K9449" s="211">
        <v>0.62107855123080635</v>
      </c>
      <c r="L9449" s="211">
        <v>0.27731805138309829</v>
      </c>
      <c r="M9449" s="211">
        <v>0.11414152829641616</v>
      </c>
      <c r="N9449" s="211">
        <v>0.46389939389642842</v>
      </c>
      <c r="O9449" s="211">
        <v>0.71423056732723356</v>
      </c>
      <c r="P9449" s="211">
        <v>7.1159921562077649E-2</v>
      </c>
      <c r="Q9449" s="211">
        <v>0.10133870510214849</v>
      </c>
      <c r="R9449" s="211">
        <v>0.45097200344128707</v>
      </c>
      <c r="S9449" s="211">
        <v>0.33113646497741456</v>
      </c>
      <c r="T9449" s="211">
        <v>0.54298962038911425</v>
      </c>
      <c r="U9449" s="211">
        <v>0.47757115406344985</v>
      </c>
      <c r="V9449" s="211">
        <v>0.16396970800539601</v>
      </c>
      <c r="W9449" s="211">
        <v>0.60035629458149697</v>
      </c>
      <c r="X9449" s="211">
        <v>0.29772171179686169</v>
      </c>
      <c r="Y9449" s="211">
        <v>0.64184083422594662</v>
      </c>
      <c r="Z9449" s="211">
        <v>0.14794357955333837</v>
      </c>
      <c r="AA9449" s="212">
        <v>0.12133820636786595</v>
      </c>
    </row>
    <row r="9450" spans="1:27" x14ac:dyDescent="0.35">
      <c r="A9450" s="210" t="s">
        <v>10126</v>
      </c>
      <c r="B9450" s="217">
        <v>173.0013620358211</v>
      </c>
      <c r="C9450" s="211">
        <v>6.1198177190807584E-2</v>
      </c>
      <c r="D9450" s="211">
        <v>0.12734257512034927</v>
      </c>
      <c r="E9450" s="211">
        <v>7.0733626197260285E-2</v>
      </c>
      <c r="F9450" s="211">
        <v>0.1076848339543483</v>
      </c>
      <c r="G9450" s="211">
        <v>0.12270076508010176</v>
      </c>
      <c r="H9450" s="211">
        <v>0.11662643978484989</v>
      </c>
      <c r="I9450" s="211">
        <v>0.460525281263375</v>
      </c>
      <c r="J9450" s="211">
        <v>0.45672699574747855</v>
      </c>
      <c r="K9450" s="211">
        <v>0.63196460634405238</v>
      </c>
      <c r="L9450" s="211">
        <v>0.274421381422288</v>
      </c>
      <c r="M9450" s="211">
        <v>9.3611000233484648E-2</v>
      </c>
      <c r="N9450" s="211">
        <v>0.35307311462018454</v>
      </c>
      <c r="O9450" s="211">
        <v>0.745326241076532</v>
      </c>
      <c r="P9450" s="211">
        <v>6.4701677346508335E-2</v>
      </c>
      <c r="Q9450" s="211">
        <v>8.08038513781483E-2</v>
      </c>
      <c r="R9450" s="211">
        <v>0.37202326647984857</v>
      </c>
      <c r="S9450" s="211">
        <v>0.29362572819100768</v>
      </c>
      <c r="T9450" s="211">
        <v>0.58963318035649848</v>
      </c>
      <c r="U9450" s="211">
        <v>0.51586031738091465</v>
      </c>
      <c r="V9450" s="211">
        <v>0.17000205690551951</v>
      </c>
      <c r="W9450" s="211">
        <v>0.61916533265110152</v>
      </c>
      <c r="X9450" s="211">
        <v>0.40765615070405564</v>
      </c>
      <c r="Y9450" s="211">
        <v>0.55184705770022902</v>
      </c>
      <c r="Z9450" s="211">
        <v>0.14551274725224783</v>
      </c>
      <c r="AA9450" s="212">
        <v>0.11207855911380196</v>
      </c>
    </row>
    <row r="9451" spans="1:27" x14ac:dyDescent="0.35">
      <c r="A9451" s="210" t="s">
        <v>10127</v>
      </c>
      <c r="B9451" s="217">
        <v>137.54069411490511</v>
      </c>
      <c r="C9451" s="211">
        <v>7.4457775195202067E-2</v>
      </c>
      <c r="D9451" s="211">
        <v>0.12512476132901237</v>
      </c>
      <c r="E9451" s="211">
        <v>7.283977789864933E-2</v>
      </c>
      <c r="F9451" s="211">
        <v>0.10311868745095168</v>
      </c>
      <c r="G9451" s="211">
        <v>0.12268317722024927</v>
      </c>
      <c r="H9451" s="211">
        <v>0.11367694809708667</v>
      </c>
      <c r="I9451" s="211">
        <v>0.50003092230470414</v>
      </c>
      <c r="J9451" s="211">
        <v>0.43787325356928875</v>
      </c>
      <c r="K9451" s="211">
        <v>0.55721940857744279</v>
      </c>
      <c r="L9451" s="211">
        <v>0.27633047981323317</v>
      </c>
      <c r="M9451" s="211">
        <v>8.8906718912811877E-2</v>
      </c>
      <c r="N9451" s="211">
        <v>0.48013944572442924</v>
      </c>
      <c r="O9451" s="211">
        <v>0.75566033057341486</v>
      </c>
      <c r="P9451" s="211">
        <v>6.6020386293881156E-2</v>
      </c>
      <c r="Q9451" s="211">
        <v>8.7163290066981342E-2</v>
      </c>
      <c r="R9451" s="211">
        <v>0.3865769497345215</v>
      </c>
      <c r="S9451" s="211">
        <v>0.31280490962059992</v>
      </c>
      <c r="T9451" s="211">
        <v>0.53610760406652302</v>
      </c>
      <c r="U9451" s="211">
        <v>0.49192472371241591</v>
      </c>
      <c r="V9451" s="211">
        <v>0.11065623620616097</v>
      </c>
      <c r="W9451" s="211">
        <v>0.56881162569566335</v>
      </c>
      <c r="X9451" s="211">
        <v>0.31145274989123589</v>
      </c>
      <c r="Y9451" s="211">
        <v>0.6253354899307012</v>
      </c>
      <c r="Z9451" s="211">
        <v>0.14933123368079784</v>
      </c>
      <c r="AA9451" s="212">
        <v>0.11979322673442128</v>
      </c>
    </row>
    <row r="9452" spans="1:27" x14ac:dyDescent="0.35">
      <c r="A9452" s="210" t="s">
        <v>10128</v>
      </c>
      <c r="B9452" s="217">
        <v>137.81634342506368</v>
      </c>
      <c r="C9452" s="211">
        <v>7.259899509846246E-2</v>
      </c>
      <c r="D9452" s="211">
        <v>0.11634677211413624</v>
      </c>
      <c r="E9452" s="211">
        <v>6.6857971864302659E-2</v>
      </c>
      <c r="F9452" s="211">
        <v>9.3693173522267539E-2</v>
      </c>
      <c r="G9452" s="211">
        <v>0.12252688741759571</v>
      </c>
      <c r="H9452" s="211">
        <v>0.10472346573904137</v>
      </c>
      <c r="I9452" s="211">
        <v>0.4418258401820544</v>
      </c>
      <c r="J9452" s="211">
        <v>0.41606833561054529</v>
      </c>
      <c r="K9452" s="211">
        <v>0.57149940489651063</v>
      </c>
      <c r="L9452" s="211">
        <v>0.27363172216341963</v>
      </c>
      <c r="M9452" s="211">
        <v>0.10086682281420375</v>
      </c>
      <c r="N9452" s="211">
        <v>0.45705480386203473</v>
      </c>
      <c r="O9452" s="211">
        <v>0.61255981052004882</v>
      </c>
      <c r="P9452" s="211">
        <v>7.1064939070900057E-2</v>
      </c>
      <c r="Q9452" s="211">
        <v>6.1373445115577741E-2</v>
      </c>
      <c r="R9452" s="211">
        <v>0.3953773708864623</v>
      </c>
      <c r="S9452" s="211">
        <v>0.30078576317429984</v>
      </c>
      <c r="T9452" s="211">
        <v>0.59340462398493532</v>
      </c>
      <c r="U9452" s="211">
        <v>0.38605116468027806</v>
      </c>
      <c r="V9452" s="211">
        <v>0.13542865142663116</v>
      </c>
      <c r="W9452" s="211">
        <v>0.64492698442161411</v>
      </c>
      <c r="X9452" s="211">
        <v>0.28720204131349369</v>
      </c>
      <c r="Y9452" s="211">
        <v>0.62767172070072763</v>
      </c>
      <c r="Z9452" s="211">
        <v>0.1454500621533098</v>
      </c>
      <c r="AA9452" s="212">
        <v>0.12216822226230045</v>
      </c>
    </row>
    <row r="9453" spans="1:27" x14ac:dyDescent="0.35">
      <c r="A9453" s="210" t="s">
        <v>10129</v>
      </c>
      <c r="B9453" s="217">
        <v>132.64456378795498</v>
      </c>
      <c r="C9453" s="211">
        <v>6.5280364739280866E-2</v>
      </c>
      <c r="D9453" s="211">
        <v>0.1275702296444049</v>
      </c>
      <c r="E9453" s="211">
        <v>8.1899094233782138E-2</v>
      </c>
      <c r="F9453" s="211">
        <v>0.10398520019050969</v>
      </c>
      <c r="G9453" s="211">
        <v>0.11878030442645404</v>
      </c>
      <c r="H9453" s="211">
        <v>0.11328162535834012</v>
      </c>
      <c r="I9453" s="211">
        <v>0.47803716828634385</v>
      </c>
      <c r="J9453" s="211">
        <v>0.42376362851674337</v>
      </c>
      <c r="K9453" s="211">
        <v>0.64795044355301878</v>
      </c>
      <c r="L9453" s="211">
        <v>0.27500887859810774</v>
      </c>
      <c r="M9453" s="211">
        <v>9.3458912859763446E-2</v>
      </c>
      <c r="N9453" s="211">
        <v>0.47051488930881002</v>
      </c>
      <c r="O9453" s="211">
        <v>0.60808200842063898</v>
      </c>
      <c r="P9453" s="211">
        <v>6.8170825431733792E-2</v>
      </c>
      <c r="Q9453" s="211">
        <v>5.9860706873563138E-2</v>
      </c>
      <c r="R9453" s="211">
        <v>0.43193326165374779</v>
      </c>
      <c r="S9453" s="211">
        <v>0.34569176139658131</v>
      </c>
      <c r="T9453" s="211">
        <v>0.55404900381249977</v>
      </c>
      <c r="U9453" s="211">
        <v>0.44885992841540695</v>
      </c>
      <c r="V9453" s="211">
        <v>7.7547814619644884E-2</v>
      </c>
      <c r="W9453" s="211">
        <v>0.4998832542867187</v>
      </c>
      <c r="X9453" s="211">
        <v>0.27543792799631373</v>
      </c>
      <c r="Y9453" s="211">
        <v>0.64568100608928047</v>
      </c>
      <c r="Z9453" s="211">
        <v>0.14720662607425908</v>
      </c>
      <c r="AA9453" s="212">
        <v>0.11751588344332634</v>
      </c>
    </row>
    <row r="9454" spans="1:27" x14ac:dyDescent="0.35">
      <c r="A9454" s="210" t="s">
        <v>10130</v>
      </c>
      <c r="B9454" s="217">
        <v>142.17992980798394</v>
      </c>
      <c r="C9454" s="211">
        <v>4.8042347777160037E-2</v>
      </c>
      <c r="D9454" s="211">
        <v>0.12173313302574379</v>
      </c>
      <c r="E9454" s="211">
        <v>7.3571805318197667E-2</v>
      </c>
      <c r="F9454" s="211">
        <v>7.4398722536947681E-2</v>
      </c>
      <c r="G9454" s="211">
        <v>0.1191834338156373</v>
      </c>
      <c r="H9454" s="211">
        <v>0.11640339754962659</v>
      </c>
      <c r="I9454" s="211">
        <v>0.52423718113995277</v>
      </c>
      <c r="J9454" s="211">
        <v>0.46335765068060786</v>
      </c>
      <c r="K9454" s="211">
        <v>0.63253685662253578</v>
      </c>
      <c r="L9454" s="211">
        <v>0.2700370714146223</v>
      </c>
      <c r="M9454" s="211">
        <v>7.964851902918349E-2</v>
      </c>
      <c r="N9454" s="211">
        <v>0.33599369624635911</v>
      </c>
      <c r="O9454" s="211">
        <v>0.7610191125500525</v>
      </c>
      <c r="P9454" s="211">
        <v>6.9834833755390749E-2</v>
      </c>
      <c r="Q9454" s="211">
        <v>5.1318966400889676E-2</v>
      </c>
      <c r="R9454" s="211">
        <v>0.45615084581576898</v>
      </c>
      <c r="S9454" s="211">
        <v>0.30058454840984805</v>
      </c>
      <c r="T9454" s="211">
        <v>0.5749288074023996</v>
      </c>
      <c r="U9454" s="211">
        <v>0.39809072500743259</v>
      </c>
      <c r="V9454" s="211">
        <v>0.12869948461687297</v>
      </c>
      <c r="W9454" s="211">
        <v>0.59659978772373334</v>
      </c>
      <c r="X9454" s="211">
        <v>0.37443216644202648</v>
      </c>
      <c r="Y9454" s="211">
        <v>0.70491775071172336</v>
      </c>
      <c r="Z9454" s="211">
        <v>0.14943555188595756</v>
      </c>
      <c r="AA9454" s="212">
        <v>0.11847076591388611</v>
      </c>
    </row>
    <row r="9455" spans="1:27" x14ac:dyDescent="0.35">
      <c r="A9455" s="210" t="s">
        <v>10131</v>
      </c>
      <c r="B9455" s="217">
        <v>158.74286175332892</v>
      </c>
      <c r="C9455" s="211">
        <v>5.7737042773055469E-2</v>
      </c>
      <c r="D9455" s="211">
        <v>0.1279138016696871</v>
      </c>
      <c r="E9455" s="211">
        <v>8.8616597773756647E-2</v>
      </c>
      <c r="F9455" s="211">
        <v>0.10118232666454026</v>
      </c>
      <c r="G9455" s="211">
        <v>0.12197837483107313</v>
      </c>
      <c r="H9455" s="211">
        <v>0.11288175904045536</v>
      </c>
      <c r="I9455" s="211">
        <v>0.46038802086537056</v>
      </c>
      <c r="J9455" s="211">
        <v>0.48079862777797616</v>
      </c>
      <c r="K9455" s="211">
        <v>0.59462084713423402</v>
      </c>
      <c r="L9455" s="211">
        <v>0.28243474428027765</v>
      </c>
      <c r="M9455" s="211">
        <v>9.5550959542940517E-2</v>
      </c>
      <c r="N9455" s="211">
        <v>0.34976123418984217</v>
      </c>
      <c r="O9455" s="211">
        <v>0.70091558571885759</v>
      </c>
      <c r="P9455" s="211">
        <v>6.6044182749327385E-2</v>
      </c>
      <c r="Q9455" s="211">
        <v>7.2292556489838095E-2</v>
      </c>
      <c r="R9455" s="211">
        <v>0.43572781306874614</v>
      </c>
      <c r="S9455" s="211">
        <v>0.42384363785507861</v>
      </c>
      <c r="T9455" s="211">
        <v>0.58176913556226972</v>
      </c>
      <c r="U9455" s="211">
        <v>0.46813162889411358</v>
      </c>
      <c r="V9455" s="211">
        <v>0.13609524199812961</v>
      </c>
      <c r="W9455" s="211">
        <v>0.58204587406853103</v>
      </c>
      <c r="X9455" s="211">
        <v>0.37600654730096617</v>
      </c>
      <c r="Y9455" s="211">
        <v>0.68479974952770262</v>
      </c>
      <c r="Z9455" s="211">
        <v>0.14667847972586417</v>
      </c>
      <c r="AA9455" s="212">
        <v>0.11889815466052461</v>
      </c>
    </row>
    <row r="9456" spans="1:27" x14ac:dyDescent="0.35">
      <c r="A9456" s="210" t="s">
        <v>10132</v>
      </c>
      <c r="B9456" s="217">
        <v>166.57705781568123</v>
      </c>
      <c r="C9456" s="211">
        <v>6.8003997840128824E-2</v>
      </c>
      <c r="D9456" s="211">
        <v>0.12381091073060622</v>
      </c>
      <c r="E9456" s="211">
        <v>7.5177832936648689E-2</v>
      </c>
      <c r="F9456" s="211">
        <v>8.2244630774122543E-2</v>
      </c>
      <c r="G9456" s="211">
        <v>0.12084203886860923</v>
      </c>
      <c r="H9456" s="211">
        <v>0.10821595074528144</v>
      </c>
      <c r="I9456" s="211">
        <v>0.52065452621894537</v>
      </c>
      <c r="J9456" s="211">
        <v>0.41699636053387601</v>
      </c>
      <c r="K9456" s="211">
        <v>0.56479989326610147</v>
      </c>
      <c r="L9456" s="211">
        <v>0.27313333033461756</v>
      </c>
      <c r="M9456" s="211">
        <v>9.2739080923953651E-2</v>
      </c>
      <c r="N9456" s="211">
        <v>0.40860465122883349</v>
      </c>
      <c r="O9456" s="211">
        <v>0.65631467348677164</v>
      </c>
      <c r="P9456" s="211">
        <v>6.9726724471595378E-2</v>
      </c>
      <c r="Q9456" s="211">
        <v>6.7944227717381289E-2</v>
      </c>
      <c r="R9456" s="211">
        <v>0.46629720316300466</v>
      </c>
      <c r="S9456" s="211">
        <v>0.31213895905011646</v>
      </c>
      <c r="T9456" s="211">
        <v>0.47736765535811587</v>
      </c>
      <c r="U9456" s="211">
        <v>0.4339673946561301</v>
      </c>
      <c r="V9456" s="211">
        <v>0.16362598222922622</v>
      </c>
      <c r="W9456" s="211">
        <v>0.54231660666287806</v>
      </c>
      <c r="X9456" s="211">
        <v>0.30494918142464827</v>
      </c>
      <c r="Y9456" s="211">
        <v>0.7346113767669461</v>
      </c>
      <c r="Z9456" s="211">
        <v>0.14906001677806285</v>
      </c>
      <c r="AA9456" s="212">
        <v>0.11755957627405141</v>
      </c>
    </row>
    <row r="9457" spans="1:27" x14ac:dyDescent="0.35">
      <c r="A9457" s="210" t="s">
        <v>10133</v>
      </c>
      <c r="B9457" s="217">
        <v>155.19526558546502</v>
      </c>
      <c r="C9457" s="211">
        <v>6.0818298556862986E-2</v>
      </c>
      <c r="D9457" s="211">
        <v>0.11613047234349975</v>
      </c>
      <c r="E9457" s="211">
        <v>8.331324108786875E-2</v>
      </c>
      <c r="F9457" s="211">
        <v>0.10451331075810803</v>
      </c>
      <c r="G9457" s="211">
        <v>0.12050150692227567</v>
      </c>
      <c r="H9457" s="211">
        <v>0.11989682371587151</v>
      </c>
      <c r="I9457" s="211">
        <v>0.50721451601302614</v>
      </c>
      <c r="J9457" s="211">
        <v>0.39403879975920802</v>
      </c>
      <c r="K9457" s="211">
        <v>0.6266633532665814</v>
      </c>
      <c r="L9457" s="211">
        <v>0.27562530478517194</v>
      </c>
      <c r="M9457" s="211">
        <v>0.10808254253490224</v>
      </c>
      <c r="N9457" s="211">
        <v>0.44848233860720027</v>
      </c>
      <c r="O9457" s="211">
        <v>0.74712237876924059</v>
      </c>
      <c r="P9457" s="211">
        <v>6.3531010533311269E-2</v>
      </c>
      <c r="Q9457" s="211">
        <v>7.1362032805670508E-2</v>
      </c>
      <c r="R9457" s="211">
        <v>0.40714059901859423</v>
      </c>
      <c r="S9457" s="211">
        <v>0.32599623203530903</v>
      </c>
      <c r="T9457" s="211">
        <v>0.55125284633142313</v>
      </c>
      <c r="U9457" s="211">
        <v>0.45141274881397531</v>
      </c>
      <c r="V9457" s="211">
        <v>0.10339529965705233</v>
      </c>
      <c r="W9457" s="211">
        <v>0.55844883236501319</v>
      </c>
      <c r="X9457" s="211">
        <v>0.35928156037742126</v>
      </c>
      <c r="Y9457" s="211">
        <v>0.68531415626242098</v>
      </c>
      <c r="Z9457" s="211">
        <v>0.14951374800327527</v>
      </c>
      <c r="AA9457" s="212">
        <v>0.1144254963891934</v>
      </c>
    </row>
    <row r="9458" spans="1:27" x14ac:dyDescent="0.35">
      <c r="A9458" s="210" t="s">
        <v>10134</v>
      </c>
      <c r="B9458" s="217">
        <v>117.44663186310791</v>
      </c>
      <c r="C9458" s="211">
        <v>7.1072912246800096E-2</v>
      </c>
      <c r="D9458" s="211">
        <v>0.11527231626614626</v>
      </c>
      <c r="E9458" s="211">
        <v>7.4851297491217689E-2</v>
      </c>
      <c r="F9458" s="211">
        <v>9.0548707342362617E-2</v>
      </c>
      <c r="G9458" s="211">
        <v>0.12454005974396054</v>
      </c>
      <c r="H9458" s="211">
        <v>0.12499327347173711</v>
      </c>
      <c r="I9458" s="211">
        <v>0.48077490316294202</v>
      </c>
      <c r="J9458" s="211">
        <v>0.40974349026810197</v>
      </c>
      <c r="K9458" s="211">
        <v>0.60067877488711852</v>
      </c>
      <c r="L9458" s="211">
        <v>0.27571545743639142</v>
      </c>
      <c r="M9458" s="211">
        <v>9.3540542136731963E-2</v>
      </c>
      <c r="N9458" s="211">
        <v>0.4017107404010436</v>
      </c>
      <c r="O9458" s="211">
        <v>0.56543606373986965</v>
      </c>
      <c r="P9458" s="211">
        <v>6.6239541826047132E-2</v>
      </c>
      <c r="Q9458" s="211">
        <v>0.13958924557307495</v>
      </c>
      <c r="R9458" s="211">
        <v>0.38305757839274529</v>
      </c>
      <c r="S9458" s="211">
        <v>0.31043794504718225</v>
      </c>
      <c r="T9458" s="211">
        <v>0.50112932683343558</v>
      </c>
      <c r="U9458" s="211">
        <v>0.442420650166512</v>
      </c>
      <c r="V9458" s="211">
        <v>7.7736861738786758E-2</v>
      </c>
      <c r="W9458" s="211">
        <v>0.54762488017431676</v>
      </c>
      <c r="X9458" s="211">
        <v>0.3076503691709277</v>
      </c>
      <c r="Y9458" s="211">
        <v>0.59601388339766925</v>
      </c>
      <c r="Z9458" s="211">
        <v>0.14807287568480396</v>
      </c>
      <c r="AA9458" s="212">
        <v>0.11758476769589589</v>
      </c>
    </row>
    <row r="9459" spans="1:27" x14ac:dyDescent="0.35">
      <c r="A9459" s="210" t="s">
        <v>10135</v>
      </c>
      <c r="B9459" s="217">
        <v>154.14220612497709</v>
      </c>
      <c r="C9459" s="211">
        <v>8.8465566658453981E-2</v>
      </c>
      <c r="D9459" s="211">
        <v>0.12717825545313408</v>
      </c>
      <c r="E9459" s="211">
        <v>7.4639664101346731E-2</v>
      </c>
      <c r="F9459" s="211">
        <v>6.9189783871531796E-2</v>
      </c>
      <c r="G9459" s="211">
        <v>0.12290063169605722</v>
      </c>
      <c r="H9459" s="211">
        <v>0.10680145929428031</v>
      </c>
      <c r="I9459" s="211">
        <v>0.48312600162283181</v>
      </c>
      <c r="J9459" s="211">
        <v>0.41482641527607667</v>
      </c>
      <c r="K9459" s="211">
        <v>0.58792610546820245</v>
      </c>
      <c r="L9459" s="211">
        <v>0.27971411514472877</v>
      </c>
      <c r="M9459" s="211">
        <v>8.7705209461511696E-2</v>
      </c>
      <c r="N9459" s="211">
        <v>0.43030905191606944</v>
      </c>
      <c r="O9459" s="211">
        <v>0.75668632722851559</v>
      </c>
      <c r="P9459" s="211">
        <v>6.8347311766026209E-2</v>
      </c>
      <c r="Q9459" s="211">
        <v>0.11699404951181722</v>
      </c>
      <c r="R9459" s="211">
        <v>0.4224874636633571</v>
      </c>
      <c r="S9459" s="211">
        <v>0.25818776923783876</v>
      </c>
      <c r="T9459" s="211">
        <v>0.53818867062032183</v>
      </c>
      <c r="U9459" s="211">
        <v>0.34824784589074531</v>
      </c>
      <c r="V9459" s="211">
        <v>0.16896578807035206</v>
      </c>
      <c r="W9459" s="211">
        <v>0.56467350793637539</v>
      </c>
      <c r="X9459" s="211">
        <v>0.32511715552749448</v>
      </c>
      <c r="Y9459" s="211">
        <v>0.72728962850058754</v>
      </c>
      <c r="Z9459" s="211">
        <v>0.14320098889665658</v>
      </c>
      <c r="AA9459" s="212">
        <v>0.12051186297987163</v>
      </c>
    </row>
    <row r="9460" spans="1:27" x14ac:dyDescent="0.35">
      <c r="A9460" s="210" t="s">
        <v>10136</v>
      </c>
      <c r="B9460" s="217">
        <v>133.42624166355259</v>
      </c>
      <c r="C9460" s="211">
        <v>7.5794097734817392E-2</v>
      </c>
      <c r="D9460" s="211">
        <v>0.12803867973003366</v>
      </c>
      <c r="E9460" s="211">
        <v>7.7634373428388248E-2</v>
      </c>
      <c r="F9460" s="211">
        <v>8.8789334206127168E-2</v>
      </c>
      <c r="G9460" s="211">
        <v>0.124342380671637</v>
      </c>
      <c r="H9460" s="211">
        <v>0.11694312118322228</v>
      </c>
      <c r="I9460" s="211">
        <v>0.44186787251145793</v>
      </c>
      <c r="J9460" s="211">
        <v>0.46091839360691828</v>
      </c>
      <c r="K9460" s="211">
        <v>0.64403137523318943</v>
      </c>
      <c r="L9460" s="211">
        <v>0.26961983249412946</v>
      </c>
      <c r="M9460" s="211">
        <v>0.11120468269388893</v>
      </c>
      <c r="N9460" s="211">
        <v>0.41151491487272185</v>
      </c>
      <c r="O9460" s="211">
        <v>0.75167689701396001</v>
      </c>
      <c r="P9460" s="211">
        <v>6.6533099834247947E-2</v>
      </c>
      <c r="Q9460" s="211">
        <v>9.1224224475539142E-2</v>
      </c>
      <c r="R9460" s="211">
        <v>0.45136899994333229</v>
      </c>
      <c r="S9460" s="211">
        <v>0.29853718035992854</v>
      </c>
      <c r="T9460" s="211">
        <v>0.55303487813795671</v>
      </c>
      <c r="U9460" s="211">
        <v>0.41819088496232093</v>
      </c>
      <c r="V9460" s="211">
        <v>6.9623365490346395E-2</v>
      </c>
      <c r="W9460" s="211">
        <v>0.51735008943834038</v>
      </c>
      <c r="X9460" s="211">
        <v>0.33875477504953333</v>
      </c>
      <c r="Y9460" s="211">
        <v>0.64614085819775413</v>
      </c>
      <c r="Z9460" s="211">
        <v>0.14830539363092785</v>
      </c>
      <c r="AA9460" s="212">
        <v>0.11698890385858184</v>
      </c>
    </row>
    <row r="9461" spans="1:27" x14ac:dyDescent="0.35">
      <c r="A9461" s="210" t="s">
        <v>10137</v>
      </c>
      <c r="B9461" s="217">
        <v>154.61317317618975</v>
      </c>
      <c r="C9461" s="211">
        <v>7.6190983881540858E-2</v>
      </c>
      <c r="D9461" s="211">
        <v>0.12368325287108189</v>
      </c>
      <c r="E9461" s="211">
        <v>6.948476773993062E-2</v>
      </c>
      <c r="F9461" s="211">
        <v>8.0412334518976988E-2</v>
      </c>
      <c r="G9461" s="211">
        <v>0.1142486311849423</v>
      </c>
      <c r="H9461" s="211">
        <v>0.11819053556390284</v>
      </c>
      <c r="I9461" s="211">
        <v>0.47222861778322733</v>
      </c>
      <c r="J9461" s="211">
        <v>0.43623855951841894</v>
      </c>
      <c r="K9461" s="211">
        <v>0.64754077685097644</v>
      </c>
      <c r="L9461" s="211">
        <v>0.27668030964688078</v>
      </c>
      <c r="M9461" s="211">
        <v>9.7235795554671628E-2</v>
      </c>
      <c r="N9461" s="211">
        <v>0.47534052970726615</v>
      </c>
      <c r="O9461" s="211">
        <v>0.70868970248297214</v>
      </c>
      <c r="P9461" s="211">
        <v>6.4742811554512572E-2</v>
      </c>
      <c r="Q9461" s="211">
        <v>0.10231417778061715</v>
      </c>
      <c r="R9461" s="211">
        <v>0.46036266100201423</v>
      </c>
      <c r="S9461" s="211">
        <v>0.2697089442951216</v>
      </c>
      <c r="T9461" s="211">
        <v>0.56984062474063624</v>
      </c>
      <c r="U9461" s="211">
        <v>0.52156095071239517</v>
      </c>
      <c r="V9461" s="211">
        <v>0.11668288574457242</v>
      </c>
      <c r="W9461" s="211">
        <v>0.53486810826048259</v>
      </c>
      <c r="X9461" s="211">
        <v>0.3053460640415776</v>
      </c>
      <c r="Y9461" s="211">
        <v>0.65297632398675687</v>
      </c>
      <c r="Z9461" s="211">
        <v>0.14972759758963536</v>
      </c>
      <c r="AA9461" s="212">
        <v>0.11967167780680099</v>
      </c>
    </row>
    <row r="9462" spans="1:27" x14ac:dyDescent="0.35">
      <c r="A9462" s="210" t="s">
        <v>10138</v>
      </c>
      <c r="B9462" s="217">
        <v>120.63353831837888</v>
      </c>
      <c r="C9462" s="211">
        <v>5.7345306511092348E-2</v>
      </c>
      <c r="D9462" s="211">
        <v>0.1286616448568261</v>
      </c>
      <c r="E9462" s="211">
        <v>8.6245605523059626E-2</v>
      </c>
      <c r="F9462" s="211">
        <v>9.6168870869145495E-2</v>
      </c>
      <c r="G9462" s="211">
        <v>0.12080358489716221</v>
      </c>
      <c r="H9462" s="211">
        <v>0.11591326470217168</v>
      </c>
      <c r="I9462" s="211">
        <v>0.43494035387902047</v>
      </c>
      <c r="J9462" s="211">
        <v>0.4659577445014384</v>
      </c>
      <c r="K9462" s="211">
        <v>0.57988041974750981</v>
      </c>
      <c r="L9462" s="211">
        <v>0.26849237130798836</v>
      </c>
      <c r="M9462" s="211">
        <v>0.11527803122917377</v>
      </c>
      <c r="N9462" s="211">
        <v>0.43889485979644716</v>
      </c>
      <c r="O9462" s="211">
        <v>0.67799898266411973</v>
      </c>
      <c r="P9462" s="211">
        <v>6.70776765413644E-2</v>
      </c>
      <c r="Q9462" s="211">
        <v>0.13062431470207242</v>
      </c>
      <c r="R9462" s="211">
        <v>0.45804004272255711</v>
      </c>
      <c r="S9462" s="211">
        <v>0.28860799638024892</v>
      </c>
      <c r="T9462" s="211">
        <v>0.51742387203794071</v>
      </c>
      <c r="U9462" s="211">
        <v>0.41594227016935204</v>
      </c>
      <c r="V9462" s="211">
        <v>6.3816486883378071E-2</v>
      </c>
      <c r="W9462" s="211">
        <v>0.56655719088008372</v>
      </c>
      <c r="X9462" s="211">
        <v>0.39280912077192487</v>
      </c>
      <c r="Y9462" s="211">
        <v>0.63212453594884843</v>
      </c>
      <c r="Z9462" s="211">
        <v>0.14916731532475203</v>
      </c>
      <c r="AA9462" s="212">
        <v>0.12603353332988959</v>
      </c>
    </row>
    <row r="9463" spans="1:27" x14ac:dyDescent="0.35">
      <c r="A9463" s="210" t="s">
        <v>10139</v>
      </c>
      <c r="B9463" s="217">
        <v>165.45758517514705</v>
      </c>
      <c r="C9463" s="211">
        <v>6.3724457823938291E-2</v>
      </c>
      <c r="D9463" s="211">
        <v>0.12837375482913876</v>
      </c>
      <c r="E9463" s="211">
        <v>8.1635139912029878E-2</v>
      </c>
      <c r="F9463" s="211">
        <v>9.7315823956826725E-2</v>
      </c>
      <c r="G9463" s="211">
        <v>0.11987286847271626</v>
      </c>
      <c r="H9463" s="211">
        <v>0.11031587028985146</v>
      </c>
      <c r="I9463" s="211">
        <v>0.5146558161697431</v>
      </c>
      <c r="J9463" s="211">
        <v>0.42222184421623998</v>
      </c>
      <c r="K9463" s="211">
        <v>0.60468531886317844</v>
      </c>
      <c r="L9463" s="211">
        <v>0.27001558704069573</v>
      </c>
      <c r="M9463" s="211">
        <v>0.10519382909984708</v>
      </c>
      <c r="N9463" s="211">
        <v>0.39651251531627835</v>
      </c>
      <c r="O9463" s="211">
        <v>0.76133577791279594</v>
      </c>
      <c r="P9463" s="211">
        <v>6.7471349501070865E-2</v>
      </c>
      <c r="Q9463" s="211">
        <v>5.7734275630730886E-2</v>
      </c>
      <c r="R9463" s="211">
        <v>0.42356767111771443</v>
      </c>
      <c r="S9463" s="211">
        <v>0.42316040390441301</v>
      </c>
      <c r="T9463" s="211">
        <v>0.59992434237001602</v>
      </c>
      <c r="U9463" s="211">
        <v>0.43351492201149505</v>
      </c>
      <c r="V9463" s="211">
        <v>0.11994556809096989</v>
      </c>
      <c r="W9463" s="211">
        <v>0.5677115365529648</v>
      </c>
      <c r="X9463" s="211">
        <v>0.40046595734475177</v>
      </c>
      <c r="Y9463" s="211">
        <v>0.62197471361211254</v>
      </c>
      <c r="Z9463" s="211">
        <v>0.14926555691058216</v>
      </c>
      <c r="AA9463" s="212">
        <v>0.11209871942792625</v>
      </c>
    </row>
    <row r="9464" spans="1:27" x14ac:dyDescent="0.35">
      <c r="A9464" s="210" t="s">
        <v>10140</v>
      </c>
      <c r="B9464" s="217">
        <v>184.37879533421139</v>
      </c>
      <c r="C9464" s="211">
        <v>6.6841170957967322E-2</v>
      </c>
      <c r="D9464" s="211">
        <v>0.13068568324684882</v>
      </c>
      <c r="E9464" s="211">
        <v>7.8444402004037891E-2</v>
      </c>
      <c r="F9464" s="211">
        <v>9.223834897619522E-2</v>
      </c>
      <c r="G9464" s="211">
        <v>0.12155861910184594</v>
      </c>
      <c r="H9464" s="211">
        <v>0.12193127162909539</v>
      </c>
      <c r="I9464" s="211">
        <v>0.45070412689645717</v>
      </c>
      <c r="J9464" s="211">
        <v>0.39638853978325728</v>
      </c>
      <c r="K9464" s="211">
        <v>0.63899015624938915</v>
      </c>
      <c r="L9464" s="211">
        <v>0.26999973565490532</v>
      </c>
      <c r="M9464" s="211">
        <v>9.812919409118627E-2</v>
      </c>
      <c r="N9464" s="211">
        <v>0.46455313008637356</v>
      </c>
      <c r="O9464" s="211">
        <v>0.54134939366567769</v>
      </c>
      <c r="P9464" s="211">
        <v>6.7483531526682503E-2</v>
      </c>
      <c r="Q9464" s="211">
        <v>4.6259023502706859E-2</v>
      </c>
      <c r="R9464" s="211">
        <v>0.47901822211243034</v>
      </c>
      <c r="S9464" s="211">
        <v>0.38338243687957718</v>
      </c>
      <c r="T9464" s="211">
        <v>0.5792199583669404</v>
      </c>
      <c r="U9464" s="211">
        <v>0.43551072442155686</v>
      </c>
      <c r="V9464" s="211">
        <v>0.18713986759737139</v>
      </c>
      <c r="W9464" s="211">
        <v>0.55055228030900161</v>
      </c>
      <c r="X9464" s="211">
        <v>0.31599361126822301</v>
      </c>
      <c r="Y9464" s="211">
        <v>0.66632094896789951</v>
      </c>
      <c r="Z9464" s="211">
        <v>0.14431467869452688</v>
      </c>
      <c r="AA9464" s="212">
        <v>0.1165833505123391</v>
      </c>
    </row>
    <row r="9465" spans="1:27" x14ac:dyDescent="0.35">
      <c r="A9465" s="210" t="s">
        <v>10141</v>
      </c>
      <c r="B9465" s="217">
        <v>201.34397931658182</v>
      </c>
      <c r="C9465" s="211">
        <v>6.7962586004262346E-2</v>
      </c>
      <c r="D9465" s="211">
        <v>0.12767544602220762</v>
      </c>
      <c r="E9465" s="211">
        <v>7.6364417750072452E-2</v>
      </c>
      <c r="F9465" s="211">
        <v>7.01650948356453E-2</v>
      </c>
      <c r="G9465" s="211">
        <v>0.12377748441910134</v>
      </c>
      <c r="H9465" s="211">
        <v>0.12243561796285454</v>
      </c>
      <c r="I9465" s="211">
        <v>0.44759447126607887</v>
      </c>
      <c r="J9465" s="211">
        <v>0.46186279803565627</v>
      </c>
      <c r="K9465" s="211">
        <v>0.61013905452976946</v>
      </c>
      <c r="L9465" s="211">
        <v>0.27576412099376624</v>
      </c>
      <c r="M9465" s="211">
        <v>9.9538203389795576E-2</v>
      </c>
      <c r="N9465" s="211">
        <v>0.3824812340571766</v>
      </c>
      <c r="O9465" s="211">
        <v>0.67869005641746005</v>
      </c>
      <c r="P9465" s="211">
        <v>6.8617827948573545E-2</v>
      </c>
      <c r="Q9465" s="211">
        <v>8.8930166080953374E-2</v>
      </c>
      <c r="R9465" s="211">
        <v>0.40425673110114585</v>
      </c>
      <c r="S9465" s="211">
        <v>0.316095818537453</v>
      </c>
      <c r="T9465" s="211">
        <v>0.52380558613522843</v>
      </c>
      <c r="U9465" s="211">
        <v>0.50725207481868007</v>
      </c>
      <c r="V9465" s="211">
        <v>0.18159158283626284</v>
      </c>
      <c r="W9465" s="211">
        <v>0.58194874854887013</v>
      </c>
      <c r="X9465" s="211">
        <v>0.24175070435997939</v>
      </c>
      <c r="Y9465" s="211">
        <v>0.70622529444535231</v>
      </c>
      <c r="Z9465" s="211">
        <v>0.14945650636625329</v>
      </c>
      <c r="AA9465" s="212">
        <v>0.11561980603639575</v>
      </c>
    </row>
    <row r="9466" spans="1:27" x14ac:dyDescent="0.35">
      <c r="A9466" s="210" t="s">
        <v>10142</v>
      </c>
      <c r="B9466" s="217">
        <v>115.48302463256863</v>
      </c>
      <c r="C9466" s="211">
        <v>4.8654892905584363E-2</v>
      </c>
      <c r="D9466" s="211">
        <v>0.13072882306827663</v>
      </c>
      <c r="E9466" s="211">
        <v>6.9573414153782806E-2</v>
      </c>
      <c r="F9466" s="211">
        <v>0.10646152323641236</v>
      </c>
      <c r="G9466" s="211">
        <v>0.12232642895481359</v>
      </c>
      <c r="H9466" s="211">
        <v>0.11860456335590494</v>
      </c>
      <c r="I9466" s="211">
        <v>0.51260846383068015</v>
      </c>
      <c r="J9466" s="211">
        <v>0.41473165124768085</v>
      </c>
      <c r="K9466" s="211">
        <v>0.63248973522279806</v>
      </c>
      <c r="L9466" s="211">
        <v>0.27113732259195045</v>
      </c>
      <c r="M9466" s="211">
        <v>0.1029784758927684</v>
      </c>
      <c r="N9466" s="211">
        <v>0.43715731601094643</v>
      </c>
      <c r="O9466" s="211">
        <v>0.69356419388569057</v>
      </c>
      <c r="P9466" s="211">
        <v>6.9140011798215648E-2</v>
      </c>
      <c r="Q9466" s="211">
        <v>0.12657412258054454</v>
      </c>
      <c r="R9466" s="211">
        <v>0.38591466004673664</v>
      </c>
      <c r="S9466" s="211">
        <v>0.32015109546237047</v>
      </c>
      <c r="T9466" s="211">
        <v>0.48476428494331275</v>
      </c>
      <c r="U9466" s="211">
        <v>0.428735310029565</v>
      </c>
      <c r="V9466" s="211">
        <v>5.8986026881270831E-2</v>
      </c>
      <c r="W9466" s="211">
        <v>0.63127548017200574</v>
      </c>
      <c r="X9466" s="211">
        <v>0.34629987986280986</v>
      </c>
      <c r="Y9466" s="211">
        <v>0.63867075117263528</v>
      </c>
      <c r="Z9466" s="211">
        <v>0.14675319127598085</v>
      </c>
      <c r="AA9466" s="212">
        <v>0.1240024386124102</v>
      </c>
    </row>
    <row r="9467" spans="1:27" x14ac:dyDescent="0.35">
      <c r="A9467" s="210" t="s">
        <v>10143</v>
      </c>
      <c r="B9467" s="217">
        <v>127.7951862718505</v>
      </c>
      <c r="C9467" s="211">
        <v>8.6749013141659254E-2</v>
      </c>
      <c r="D9467" s="211">
        <v>0.11967283706096832</v>
      </c>
      <c r="E9467" s="211">
        <v>7.1236491453484818E-2</v>
      </c>
      <c r="F9467" s="211">
        <v>8.5391365515863737E-2</v>
      </c>
      <c r="G9467" s="211">
        <v>0.12054518392021786</v>
      </c>
      <c r="H9467" s="211">
        <v>0.11089001637962247</v>
      </c>
      <c r="I9467" s="211">
        <v>0.51574145827648321</v>
      </c>
      <c r="J9467" s="211">
        <v>0.40427729480281538</v>
      </c>
      <c r="K9467" s="211">
        <v>0.52714304703575288</v>
      </c>
      <c r="L9467" s="211">
        <v>0.27933197803822357</v>
      </c>
      <c r="M9467" s="211">
        <v>0.10669636082816029</v>
      </c>
      <c r="N9467" s="211">
        <v>0.35525060142873177</v>
      </c>
      <c r="O9467" s="211">
        <v>0.64915949130433892</v>
      </c>
      <c r="P9467" s="211">
        <v>6.5681552591285261E-2</v>
      </c>
      <c r="Q9467" s="211">
        <v>0.10733738252833167</v>
      </c>
      <c r="R9467" s="211">
        <v>0.47929890966371363</v>
      </c>
      <c r="S9467" s="211">
        <v>0.40330641940641837</v>
      </c>
      <c r="T9467" s="211">
        <v>0.53054346842680455</v>
      </c>
      <c r="U9467" s="211">
        <v>0.41499039875497018</v>
      </c>
      <c r="V9467" s="211">
        <v>0.10827430558192261</v>
      </c>
      <c r="W9467" s="211">
        <v>0.48192986597585874</v>
      </c>
      <c r="X9467" s="211">
        <v>0.29798489398246619</v>
      </c>
      <c r="Y9467" s="211">
        <v>0.62863699633389747</v>
      </c>
      <c r="Z9467" s="211">
        <v>0.14343601344474188</v>
      </c>
      <c r="AA9467" s="212">
        <v>0.11914682627783271</v>
      </c>
    </row>
    <row r="9468" spans="1:27" x14ac:dyDescent="0.35">
      <c r="A9468" s="210" t="s">
        <v>10144</v>
      </c>
      <c r="B9468" s="217">
        <v>123.78412016847324</v>
      </c>
      <c r="C9468" s="211">
        <v>6.2274995160728486E-2</v>
      </c>
      <c r="D9468" s="211">
        <v>0.13187697607271812</v>
      </c>
      <c r="E9468" s="211">
        <v>7.5577371815448935E-2</v>
      </c>
      <c r="F9468" s="211">
        <v>9.8487987566694135E-2</v>
      </c>
      <c r="G9468" s="211">
        <v>0.12532863521080187</v>
      </c>
      <c r="H9468" s="211">
        <v>0.10761271040939099</v>
      </c>
      <c r="I9468" s="211">
        <v>0.50198418109802689</v>
      </c>
      <c r="J9468" s="211">
        <v>0.45292819115285915</v>
      </c>
      <c r="K9468" s="211">
        <v>0.52282195490889072</v>
      </c>
      <c r="L9468" s="211">
        <v>0.27362088402529683</v>
      </c>
      <c r="M9468" s="211">
        <v>0.10850419088232613</v>
      </c>
      <c r="N9468" s="211">
        <v>0.49760789219746315</v>
      </c>
      <c r="O9468" s="211">
        <v>0.64924696022718009</v>
      </c>
      <c r="P9468" s="211">
        <v>6.7203211471708962E-2</v>
      </c>
      <c r="Q9468" s="211">
        <v>5.5240416648204518E-2</v>
      </c>
      <c r="R9468" s="211">
        <v>0.42781824612313119</v>
      </c>
      <c r="S9468" s="211">
        <v>0.33485350199664732</v>
      </c>
      <c r="T9468" s="211">
        <v>0.55588657544243392</v>
      </c>
      <c r="U9468" s="211">
        <v>0.39811784279309004</v>
      </c>
      <c r="V9468" s="211">
        <v>8.3420875966713243E-2</v>
      </c>
      <c r="W9468" s="211">
        <v>0.59023212666576685</v>
      </c>
      <c r="X9468" s="211">
        <v>0.31579257862901217</v>
      </c>
      <c r="Y9468" s="211">
        <v>0.63598552449725565</v>
      </c>
      <c r="Z9468" s="211">
        <v>0.14620077810670604</v>
      </c>
      <c r="AA9468" s="212">
        <v>0.1208830401307185</v>
      </c>
    </row>
    <row r="9469" spans="1:27" x14ac:dyDescent="0.35">
      <c r="A9469" s="210" t="s">
        <v>10145</v>
      </c>
      <c r="B9469" s="217">
        <v>159.12341801917964</v>
      </c>
      <c r="C9469" s="211">
        <v>5.9788612899167377E-2</v>
      </c>
      <c r="D9469" s="211">
        <v>0.11928656919254044</v>
      </c>
      <c r="E9469" s="211">
        <v>7.2877239630541102E-2</v>
      </c>
      <c r="F9469" s="211">
        <v>8.8374115156057739E-2</v>
      </c>
      <c r="G9469" s="211">
        <v>0.12224958916968026</v>
      </c>
      <c r="H9469" s="211">
        <v>0.11797771605008459</v>
      </c>
      <c r="I9469" s="211">
        <v>0.52027748154565534</v>
      </c>
      <c r="J9469" s="211">
        <v>0.39597144438166593</v>
      </c>
      <c r="K9469" s="211">
        <v>0.62848908714697482</v>
      </c>
      <c r="L9469" s="211">
        <v>0.2721307981534109</v>
      </c>
      <c r="M9469" s="211">
        <v>8.9069844314257934E-2</v>
      </c>
      <c r="N9469" s="211">
        <v>0.39335790640717738</v>
      </c>
      <c r="O9469" s="211">
        <v>0.75199915612969814</v>
      </c>
      <c r="P9469" s="211">
        <v>7.2873965410877262E-2</v>
      </c>
      <c r="Q9469" s="211">
        <v>0.14670649192893867</v>
      </c>
      <c r="R9469" s="211">
        <v>0.41090894382912968</v>
      </c>
      <c r="S9469" s="211">
        <v>0.26964529107388496</v>
      </c>
      <c r="T9469" s="211">
        <v>0.55042797396712295</v>
      </c>
      <c r="U9469" s="211">
        <v>0.48996552816665373</v>
      </c>
      <c r="V9469" s="211">
        <v>0.10277673424994813</v>
      </c>
      <c r="W9469" s="211">
        <v>0.59194966045376551</v>
      </c>
      <c r="X9469" s="211">
        <v>0.35658680372378676</v>
      </c>
      <c r="Y9469" s="211">
        <v>0.64672331463661203</v>
      </c>
      <c r="Z9469" s="211">
        <v>0.14599762314189044</v>
      </c>
      <c r="AA9469" s="212">
        <v>0.11524599721892718</v>
      </c>
    </row>
    <row r="9470" spans="1:27" x14ac:dyDescent="0.35">
      <c r="A9470" s="210" t="s">
        <v>10146</v>
      </c>
      <c r="B9470" s="217">
        <v>175.21333368619835</v>
      </c>
      <c r="C9470" s="211">
        <v>4.9298225640016922E-2</v>
      </c>
      <c r="D9470" s="211">
        <v>0.11701089272517375</v>
      </c>
      <c r="E9470" s="211">
        <v>6.7703072632840658E-2</v>
      </c>
      <c r="F9470" s="211">
        <v>0.11793651506952095</v>
      </c>
      <c r="G9470" s="211">
        <v>0.11362306258093167</v>
      </c>
      <c r="H9470" s="211">
        <v>0.11339049335614713</v>
      </c>
      <c r="I9470" s="211">
        <v>0.47551383288034493</v>
      </c>
      <c r="J9470" s="211">
        <v>0.46181326107068665</v>
      </c>
      <c r="K9470" s="211">
        <v>0.57219827372544807</v>
      </c>
      <c r="L9470" s="211">
        <v>0.27658583464337588</v>
      </c>
      <c r="M9470" s="211">
        <v>0.10324642790830965</v>
      </c>
      <c r="N9470" s="211">
        <v>0.39155845928821104</v>
      </c>
      <c r="O9470" s="211">
        <v>0.6302438986918012</v>
      </c>
      <c r="P9470" s="211">
        <v>6.7086531404154243E-2</v>
      </c>
      <c r="Q9470" s="211">
        <v>5.6225424941862334E-2</v>
      </c>
      <c r="R9470" s="211">
        <v>0.41913576697000543</v>
      </c>
      <c r="S9470" s="211">
        <v>0.38580599854261449</v>
      </c>
      <c r="T9470" s="211">
        <v>0.56229890108905245</v>
      </c>
      <c r="U9470" s="211">
        <v>0.53416651003575788</v>
      </c>
      <c r="V9470" s="211">
        <v>0.18462740739923361</v>
      </c>
      <c r="W9470" s="211">
        <v>0.60353717652667072</v>
      </c>
      <c r="X9470" s="211">
        <v>0.3766412311166244</v>
      </c>
      <c r="Y9470" s="211">
        <v>0.59939855594607527</v>
      </c>
      <c r="Z9470" s="211">
        <v>0.14687565950845141</v>
      </c>
      <c r="AA9470" s="212">
        <v>0.11817203466009821</v>
      </c>
    </row>
    <row r="9471" spans="1:27" x14ac:dyDescent="0.35">
      <c r="A9471" s="210" t="s">
        <v>10147</v>
      </c>
      <c r="B9471" s="217">
        <v>102.72268893463119</v>
      </c>
      <c r="C9471" s="211">
        <v>5.7841069205128617E-2</v>
      </c>
      <c r="D9471" s="211">
        <v>0.12247929311343092</v>
      </c>
      <c r="E9471" s="211">
        <v>6.7699987392480732E-2</v>
      </c>
      <c r="F9471" s="211">
        <v>0.10514619794862964</v>
      </c>
      <c r="G9471" s="211">
        <v>0.11909422667841667</v>
      </c>
      <c r="H9471" s="211">
        <v>0.10952440276340897</v>
      </c>
      <c r="I9471" s="211">
        <v>0.51773250825182415</v>
      </c>
      <c r="J9471" s="211">
        <v>0.48309333535678695</v>
      </c>
      <c r="K9471" s="211">
        <v>0.62400888086872064</v>
      </c>
      <c r="L9471" s="211">
        <v>0.26819662170466724</v>
      </c>
      <c r="M9471" s="211">
        <v>8.197287432822474E-2</v>
      </c>
      <c r="N9471" s="211">
        <v>0.36898218400568622</v>
      </c>
      <c r="O9471" s="211">
        <v>0.59982410736708658</v>
      </c>
      <c r="P9471" s="211">
        <v>6.8676082374628897E-2</v>
      </c>
      <c r="Q9471" s="211">
        <v>8.0724921819698189E-2</v>
      </c>
      <c r="R9471" s="211">
        <v>0.44213669415588047</v>
      </c>
      <c r="S9471" s="211">
        <v>0.33374337353242561</v>
      </c>
      <c r="T9471" s="211">
        <v>0.50530911569078518</v>
      </c>
      <c r="U9471" s="211">
        <v>0.41244474768804695</v>
      </c>
      <c r="V9471" s="211">
        <v>6.718349080007735E-2</v>
      </c>
      <c r="W9471" s="211">
        <v>0.58932107415087731</v>
      </c>
      <c r="X9471" s="211">
        <v>0.26139022936922995</v>
      </c>
      <c r="Y9471" s="211">
        <v>0.56929490284451356</v>
      </c>
      <c r="Z9471" s="211">
        <v>0.13773828704224858</v>
      </c>
      <c r="AA9471" s="212">
        <v>0.12275730298865201</v>
      </c>
    </row>
    <row r="9472" spans="1:27" x14ac:dyDescent="0.35">
      <c r="A9472" s="210" t="s">
        <v>10148</v>
      </c>
      <c r="B9472" s="217">
        <v>151.44921857233726</v>
      </c>
      <c r="C9472" s="211">
        <v>6.836433899248559E-2</v>
      </c>
      <c r="D9472" s="211">
        <v>0.12581624865646654</v>
      </c>
      <c r="E9472" s="211">
        <v>7.3958119826804156E-2</v>
      </c>
      <c r="F9472" s="211">
        <v>0.12306781140133152</v>
      </c>
      <c r="G9472" s="211">
        <v>0.12169698649422306</v>
      </c>
      <c r="H9472" s="211">
        <v>0.10462360225814138</v>
      </c>
      <c r="I9472" s="211">
        <v>0.43896298418712443</v>
      </c>
      <c r="J9472" s="211">
        <v>0.44634491427704281</v>
      </c>
      <c r="K9472" s="211">
        <v>0.61478160869666942</v>
      </c>
      <c r="L9472" s="211">
        <v>0.28056911896276682</v>
      </c>
      <c r="M9472" s="211">
        <v>0.10285192575234077</v>
      </c>
      <c r="N9472" s="211">
        <v>0.40594658389386234</v>
      </c>
      <c r="O9472" s="211">
        <v>0.66262633117448011</v>
      </c>
      <c r="P9472" s="211">
        <v>6.8693254910211818E-2</v>
      </c>
      <c r="Q9472" s="211">
        <v>0.11703583246913672</v>
      </c>
      <c r="R9472" s="211">
        <v>0.48125288954205608</v>
      </c>
      <c r="S9472" s="211">
        <v>0.40053805350364657</v>
      </c>
      <c r="T9472" s="211">
        <v>0.49988452678328216</v>
      </c>
      <c r="U9472" s="211">
        <v>0.34574039964910713</v>
      </c>
      <c r="V9472" s="211">
        <v>0.16390128857447214</v>
      </c>
      <c r="W9472" s="211">
        <v>0.51471065956583828</v>
      </c>
      <c r="X9472" s="211">
        <v>0.36769243498984472</v>
      </c>
      <c r="Y9472" s="211">
        <v>0.56772599866145268</v>
      </c>
      <c r="Z9472" s="211">
        <v>0.14958177852462723</v>
      </c>
      <c r="AA9472" s="212">
        <v>0.11645834343744768</v>
      </c>
    </row>
    <row r="9473" spans="1:27" x14ac:dyDescent="0.35">
      <c r="A9473" s="210" t="s">
        <v>10149</v>
      </c>
      <c r="B9473" s="217">
        <v>169.55250946911863</v>
      </c>
      <c r="C9473" s="211">
        <v>7.0849797061670036E-2</v>
      </c>
      <c r="D9473" s="211">
        <v>0.12720263934387532</v>
      </c>
      <c r="E9473" s="211">
        <v>7.8749715529986039E-2</v>
      </c>
      <c r="F9473" s="211">
        <v>9.8303361160645697E-2</v>
      </c>
      <c r="G9473" s="211">
        <v>0.12515816755030781</v>
      </c>
      <c r="H9473" s="211">
        <v>0.11909067063137094</v>
      </c>
      <c r="I9473" s="211">
        <v>0.52849662760257199</v>
      </c>
      <c r="J9473" s="211">
        <v>0.4194366203998901</v>
      </c>
      <c r="K9473" s="211">
        <v>0.64397751310432094</v>
      </c>
      <c r="L9473" s="211">
        <v>0.26826828950297771</v>
      </c>
      <c r="M9473" s="211">
        <v>8.818686811184677E-2</v>
      </c>
      <c r="N9473" s="211">
        <v>0.50661379639535697</v>
      </c>
      <c r="O9473" s="211">
        <v>0.79188598276043154</v>
      </c>
      <c r="P9473" s="211">
        <v>6.3255750604816308E-2</v>
      </c>
      <c r="Q9473" s="211">
        <v>6.1896745595626995E-2</v>
      </c>
      <c r="R9473" s="211">
        <v>0.43821409164686687</v>
      </c>
      <c r="S9473" s="211">
        <v>0.38933130386894188</v>
      </c>
      <c r="T9473" s="211">
        <v>0.5584796343267916</v>
      </c>
      <c r="U9473" s="211">
        <v>0.40257302560984887</v>
      </c>
      <c r="V9473" s="211">
        <v>0.14977407336355755</v>
      </c>
      <c r="W9473" s="211">
        <v>0.53755807503601816</v>
      </c>
      <c r="X9473" s="211">
        <v>0.26776648886761195</v>
      </c>
      <c r="Y9473" s="211">
        <v>0.67942626310031173</v>
      </c>
      <c r="Z9473" s="211">
        <v>0.14705486503948551</v>
      </c>
      <c r="AA9473" s="212">
        <v>0.11145598965640614</v>
      </c>
    </row>
    <row r="9474" spans="1:27" x14ac:dyDescent="0.35">
      <c r="A9474" s="210" t="s">
        <v>10150</v>
      </c>
      <c r="B9474" s="217">
        <v>152.78949479131609</v>
      </c>
      <c r="C9474" s="211">
        <v>6.6582903743295535E-2</v>
      </c>
      <c r="D9474" s="211">
        <v>0.12578315253607084</v>
      </c>
      <c r="E9474" s="211">
        <v>8.0313447997212933E-2</v>
      </c>
      <c r="F9474" s="211">
        <v>7.9483997694236502E-2</v>
      </c>
      <c r="G9474" s="211">
        <v>0.11789344683416859</v>
      </c>
      <c r="H9474" s="211">
        <v>0.11792935692900473</v>
      </c>
      <c r="I9474" s="211">
        <v>0.49570208147559575</v>
      </c>
      <c r="J9474" s="211">
        <v>0.40651397405560818</v>
      </c>
      <c r="K9474" s="211">
        <v>0.57055277711747443</v>
      </c>
      <c r="L9474" s="211">
        <v>0.27690791135781029</v>
      </c>
      <c r="M9474" s="211">
        <v>9.7776463155678756E-2</v>
      </c>
      <c r="N9474" s="211">
        <v>0.40370240649993955</v>
      </c>
      <c r="O9474" s="211">
        <v>0.75325381951966841</v>
      </c>
      <c r="P9474" s="211">
        <v>7.0967735910280758E-2</v>
      </c>
      <c r="Q9474" s="211">
        <v>0.11192663192560268</v>
      </c>
      <c r="R9474" s="211">
        <v>0.47733878320595852</v>
      </c>
      <c r="S9474" s="211">
        <v>0.36073165848764394</v>
      </c>
      <c r="T9474" s="211">
        <v>0.64512260643277042</v>
      </c>
      <c r="U9474" s="211">
        <v>0.3403986642275515</v>
      </c>
      <c r="V9474" s="211">
        <v>0.15115975702480919</v>
      </c>
      <c r="W9474" s="211">
        <v>0.51759080956847436</v>
      </c>
      <c r="X9474" s="211">
        <v>0.40207223016578014</v>
      </c>
      <c r="Y9474" s="211">
        <v>0.52598342535521025</v>
      </c>
      <c r="Z9474" s="211">
        <v>0.14902783676012482</v>
      </c>
      <c r="AA9474" s="212">
        <v>0.11581945357372672</v>
      </c>
    </row>
    <row r="9475" spans="1:27" x14ac:dyDescent="0.35">
      <c r="A9475" s="210" t="s">
        <v>10151</v>
      </c>
      <c r="B9475" s="217">
        <v>137.43937857281836</v>
      </c>
      <c r="C9475" s="211">
        <v>5.5665185349319815E-2</v>
      </c>
      <c r="D9475" s="211">
        <v>0.13029039738196407</v>
      </c>
      <c r="E9475" s="211">
        <v>7.9888685123008341E-2</v>
      </c>
      <c r="F9475" s="211">
        <v>0.10678104444560774</v>
      </c>
      <c r="G9475" s="211">
        <v>0.12041084213149</v>
      </c>
      <c r="H9475" s="211">
        <v>0.12685313810413851</v>
      </c>
      <c r="I9475" s="211">
        <v>0.5145715966616049</v>
      </c>
      <c r="J9475" s="211">
        <v>0.44624040453631941</v>
      </c>
      <c r="K9475" s="211">
        <v>0.59652349849016739</v>
      </c>
      <c r="L9475" s="211">
        <v>0.27155511116012543</v>
      </c>
      <c r="M9475" s="211">
        <v>9.3030686215205993E-2</v>
      </c>
      <c r="N9475" s="211">
        <v>0.57248352655339996</v>
      </c>
      <c r="O9475" s="211">
        <v>0.70383334174151901</v>
      </c>
      <c r="P9475" s="211">
        <v>6.4004385693049698E-2</v>
      </c>
      <c r="Q9475" s="211">
        <v>9.195572607177678E-2</v>
      </c>
      <c r="R9475" s="211">
        <v>0.40044914330097225</v>
      </c>
      <c r="S9475" s="211">
        <v>0.38504548364562091</v>
      </c>
      <c r="T9475" s="211">
        <v>0.56993231161929681</v>
      </c>
      <c r="U9475" s="211">
        <v>0.45346690166705167</v>
      </c>
      <c r="V9475" s="211">
        <v>9.3134697877829173E-2</v>
      </c>
      <c r="W9475" s="211">
        <v>0.59741664482771017</v>
      </c>
      <c r="X9475" s="211">
        <v>0.30874742145023454</v>
      </c>
      <c r="Y9475" s="211">
        <v>0.65079278838098109</v>
      </c>
      <c r="Z9475" s="211">
        <v>0.14509880975865047</v>
      </c>
      <c r="AA9475" s="212">
        <v>0.12125488293481428</v>
      </c>
    </row>
    <row r="9476" spans="1:27" x14ac:dyDescent="0.35">
      <c r="A9476" s="210" t="s">
        <v>10152</v>
      </c>
      <c r="B9476" s="217">
        <v>119.46939238416817</v>
      </c>
      <c r="C9476" s="211">
        <v>6.4277362224337095E-2</v>
      </c>
      <c r="D9476" s="211">
        <v>0.12432053129675907</v>
      </c>
      <c r="E9476" s="211">
        <v>8.3514818897632376E-2</v>
      </c>
      <c r="F9476" s="211">
        <v>9.8494918651097246E-2</v>
      </c>
      <c r="G9476" s="211">
        <v>0.11916908588265301</v>
      </c>
      <c r="H9476" s="211">
        <v>0.11303732177010213</v>
      </c>
      <c r="I9476" s="211">
        <v>0.52226787261733976</v>
      </c>
      <c r="J9476" s="211">
        <v>0.48120558657562973</v>
      </c>
      <c r="K9476" s="211">
        <v>0.61966646481785503</v>
      </c>
      <c r="L9476" s="211">
        <v>0.27474955804140883</v>
      </c>
      <c r="M9476" s="211">
        <v>0.10380199912076638</v>
      </c>
      <c r="N9476" s="211">
        <v>0.40134631948496641</v>
      </c>
      <c r="O9476" s="211">
        <v>0.58480747979429715</v>
      </c>
      <c r="P9476" s="211">
        <v>6.8191808517047744E-2</v>
      </c>
      <c r="Q9476" s="211">
        <v>8.5286723828850414E-2</v>
      </c>
      <c r="R9476" s="211">
        <v>0.42839148227255064</v>
      </c>
      <c r="S9476" s="211">
        <v>0.31750502084646914</v>
      </c>
      <c r="T9476" s="211">
        <v>0.58497854606595723</v>
      </c>
      <c r="U9476" s="211">
        <v>0.34101983235300665</v>
      </c>
      <c r="V9476" s="211">
        <v>6.2197134584648817E-2</v>
      </c>
      <c r="W9476" s="211">
        <v>0.56637055468966302</v>
      </c>
      <c r="X9476" s="211">
        <v>0.34013078098008848</v>
      </c>
      <c r="Y9476" s="211">
        <v>0.7179633798687457</v>
      </c>
      <c r="Z9476" s="211">
        <v>0.14389886393641083</v>
      </c>
      <c r="AA9476" s="212">
        <v>0.11935442917586611</v>
      </c>
    </row>
    <row r="9477" spans="1:27" x14ac:dyDescent="0.35">
      <c r="A9477" s="210" t="s">
        <v>10153</v>
      </c>
      <c r="B9477" s="217">
        <v>153.21261533088565</v>
      </c>
      <c r="C9477" s="211">
        <v>7.8788380817117087E-2</v>
      </c>
      <c r="D9477" s="211">
        <v>0.12564796992835148</v>
      </c>
      <c r="E9477" s="211">
        <v>7.9644606428100839E-2</v>
      </c>
      <c r="F9477" s="211">
        <v>0.10294431222180873</v>
      </c>
      <c r="G9477" s="211">
        <v>0.12056809198218775</v>
      </c>
      <c r="H9477" s="211">
        <v>0.11322750121315253</v>
      </c>
      <c r="I9477" s="211">
        <v>0.5304192235639591</v>
      </c>
      <c r="J9477" s="211">
        <v>0.39652571427669658</v>
      </c>
      <c r="K9477" s="211">
        <v>0.64881073770115705</v>
      </c>
      <c r="L9477" s="211">
        <v>0.27130271885033685</v>
      </c>
      <c r="M9477" s="211">
        <v>9.4002071907218807E-2</v>
      </c>
      <c r="N9477" s="211">
        <v>0.42395427391721818</v>
      </c>
      <c r="O9477" s="211">
        <v>0.62580656727593642</v>
      </c>
      <c r="P9477" s="211">
        <v>7.0858568237995787E-2</v>
      </c>
      <c r="Q9477" s="211">
        <v>0.11241336107029323</v>
      </c>
      <c r="R9477" s="211">
        <v>0.45034697529673395</v>
      </c>
      <c r="S9477" s="211">
        <v>0.40595974663349732</v>
      </c>
      <c r="T9477" s="211">
        <v>0.57029983421123165</v>
      </c>
      <c r="U9477" s="211">
        <v>0.39953175438269245</v>
      </c>
      <c r="V9477" s="211">
        <v>0.12717561686928153</v>
      </c>
      <c r="W9477" s="211">
        <v>0.51257165005212024</v>
      </c>
      <c r="X9477" s="211">
        <v>0.32522468313450259</v>
      </c>
      <c r="Y9477" s="211">
        <v>0.62060120618828252</v>
      </c>
      <c r="Z9477" s="211">
        <v>0.14961061193104275</v>
      </c>
      <c r="AA9477" s="212">
        <v>0.11857567825872758</v>
      </c>
    </row>
    <row r="9478" spans="1:27" x14ac:dyDescent="0.35">
      <c r="A9478" s="210" t="s">
        <v>10154</v>
      </c>
      <c r="B9478" s="217">
        <v>199.08855491044704</v>
      </c>
      <c r="C9478" s="211">
        <v>6.3754234589518594E-2</v>
      </c>
      <c r="D9478" s="211">
        <v>0.13090484242360115</v>
      </c>
      <c r="E9478" s="211">
        <v>7.3114574209812308E-2</v>
      </c>
      <c r="F9478" s="211">
        <v>9.2314369577733979E-2</v>
      </c>
      <c r="G9478" s="211">
        <v>0.11972543386115461</v>
      </c>
      <c r="H9478" s="211">
        <v>0.10618354525655609</v>
      </c>
      <c r="I9478" s="211">
        <v>0.47254645583164118</v>
      </c>
      <c r="J9478" s="211">
        <v>0.48218861753292264</v>
      </c>
      <c r="K9478" s="211">
        <v>0.62987652907122127</v>
      </c>
      <c r="L9478" s="211">
        <v>0.27813931518723561</v>
      </c>
      <c r="M9478" s="211">
        <v>0.11646550786253908</v>
      </c>
      <c r="N9478" s="211">
        <v>0.46198109635943679</v>
      </c>
      <c r="O9478" s="211">
        <v>0.67474878194949117</v>
      </c>
      <c r="P9478" s="211">
        <v>6.7417971326818316E-2</v>
      </c>
      <c r="Q9478" s="211">
        <v>0.12412538801081505</v>
      </c>
      <c r="R9478" s="211">
        <v>0.44746743491065966</v>
      </c>
      <c r="S9478" s="211">
        <v>0.34488712311380859</v>
      </c>
      <c r="T9478" s="211">
        <v>0.58743148116142341</v>
      </c>
      <c r="U9478" s="211">
        <v>0.47936599526700829</v>
      </c>
      <c r="V9478" s="211">
        <v>0.15537590098559467</v>
      </c>
      <c r="W9478" s="211">
        <v>0.59213057272819714</v>
      </c>
      <c r="X9478" s="211">
        <v>0.28188116813962483</v>
      </c>
      <c r="Y9478" s="211">
        <v>0.67194401307709972</v>
      </c>
      <c r="Z9478" s="211">
        <v>0.14760282719495346</v>
      </c>
      <c r="AA9478" s="212">
        <v>0.11642910257566191</v>
      </c>
    </row>
    <row r="9479" spans="1:27" x14ac:dyDescent="0.35">
      <c r="A9479" s="210" t="s">
        <v>10155</v>
      </c>
      <c r="B9479" s="217">
        <v>146.31982381635927</v>
      </c>
      <c r="C9479" s="211">
        <v>5.2200281377567131E-2</v>
      </c>
      <c r="D9479" s="211">
        <v>0.12532757955954202</v>
      </c>
      <c r="E9479" s="211">
        <v>8.294803854424973E-2</v>
      </c>
      <c r="F9479" s="211">
        <v>0.11906860370944164</v>
      </c>
      <c r="G9479" s="211">
        <v>0.12338788887566757</v>
      </c>
      <c r="H9479" s="211">
        <v>0.11624659667119215</v>
      </c>
      <c r="I9479" s="211">
        <v>0.48638806483736019</v>
      </c>
      <c r="J9479" s="211">
        <v>0.3944020758056575</v>
      </c>
      <c r="K9479" s="211">
        <v>0.56874250641363056</v>
      </c>
      <c r="L9479" s="211">
        <v>0.26882502861508306</v>
      </c>
      <c r="M9479" s="211">
        <v>0.10688051444341735</v>
      </c>
      <c r="N9479" s="211">
        <v>0.47813394036829798</v>
      </c>
      <c r="O9479" s="211">
        <v>0.71672137550851345</v>
      </c>
      <c r="P9479" s="211">
        <v>6.9592280452241514E-2</v>
      </c>
      <c r="Q9479" s="211">
        <v>5.5589652054018834E-2</v>
      </c>
      <c r="R9479" s="211">
        <v>0.41760151979151255</v>
      </c>
      <c r="S9479" s="211">
        <v>0.30479429025913962</v>
      </c>
      <c r="T9479" s="211">
        <v>0.61188005905104514</v>
      </c>
      <c r="U9479" s="211">
        <v>0.43164609874684623</v>
      </c>
      <c r="V9479" s="211">
        <v>8.4135690911818078E-2</v>
      </c>
      <c r="W9479" s="211">
        <v>0.61918672683426923</v>
      </c>
      <c r="X9479" s="211">
        <v>0.25311267234938556</v>
      </c>
      <c r="Y9479" s="211">
        <v>0.75137697401303416</v>
      </c>
      <c r="Z9479" s="211">
        <v>0.14151127150654377</v>
      </c>
      <c r="AA9479" s="212">
        <v>0.11952235382455192</v>
      </c>
    </row>
    <row r="9480" spans="1:27" x14ac:dyDescent="0.35">
      <c r="A9480" s="210" t="s">
        <v>10156</v>
      </c>
      <c r="B9480" s="217">
        <v>153.35508281636535</v>
      </c>
      <c r="C9480" s="211">
        <v>5.0202120284476098E-2</v>
      </c>
      <c r="D9480" s="211">
        <v>0.12080129488516322</v>
      </c>
      <c r="E9480" s="211">
        <v>7.5486968432150831E-2</v>
      </c>
      <c r="F9480" s="211">
        <v>9.3245531635726103E-2</v>
      </c>
      <c r="G9480" s="211">
        <v>0.1225033776828191</v>
      </c>
      <c r="H9480" s="211">
        <v>0.11145777805764379</v>
      </c>
      <c r="I9480" s="211">
        <v>0.46575841839123233</v>
      </c>
      <c r="J9480" s="211">
        <v>0.44647035617350062</v>
      </c>
      <c r="K9480" s="211">
        <v>0.62598614201592895</v>
      </c>
      <c r="L9480" s="211">
        <v>0.27386187342621399</v>
      </c>
      <c r="M9480" s="211">
        <v>8.4293410814941044E-2</v>
      </c>
      <c r="N9480" s="211">
        <v>0.46713431959925789</v>
      </c>
      <c r="O9480" s="211">
        <v>0.78361160515318784</v>
      </c>
      <c r="P9480" s="211">
        <v>6.5616736011346918E-2</v>
      </c>
      <c r="Q9480" s="211">
        <v>4.8192261567937503E-2</v>
      </c>
      <c r="R9480" s="211">
        <v>0.44565074181529973</v>
      </c>
      <c r="S9480" s="211">
        <v>0.39338256467224003</v>
      </c>
      <c r="T9480" s="211">
        <v>0.61013997787595309</v>
      </c>
      <c r="U9480" s="211">
        <v>0.37681635063393093</v>
      </c>
      <c r="V9480" s="211">
        <v>0.17479684444023302</v>
      </c>
      <c r="W9480" s="211">
        <v>0.51071410516524585</v>
      </c>
      <c r="X9480" s="211">
        <v>0.2510572004534764</v>
      </c>
      <c r="Y9480" s="211">
        <v>0.65667547570261298</v>
      </c>
      <c r="Z9480" s="211">
        <v>0.14932475051046248</v>
      </c>
      <c r="AA9480" s="212">
        <v>0.11988148887089929</v>
      </c>
    </row>
    <row r="9481" spans="1:27" x14ac:dyDescent="0.35">
      <c r="A9481" s="210" t="s">
        <v>10157</v>
      </c>
      <c r="B9481" s="217">
        <v>144.88143609411784</v>
      </c>
      <c r="C9481" s="211">
        <v>5.9743107456452629E-2</v>
      </c>
      <c r="D9481" s="211">
        <v>0.12247140807506428</v>
      </c>
      <c r="E9481" s="211">
        <v>6.9050455274980493E-2</v>
      </c>
      <c r="F9481" s="211">
        <v>0.11589892819819397</v>
      </c>
      <c r="G9481" s="211">
        <v>0.12426499744438728</v>
      </c>
      <c r="H9481" s="211">
        <v>0.12234064505473061</v>
      </c>
      <c r="I9481" s="211">
        <v>0.4756427277480712</v>
      </c>
      <c r="J9481" s="211">
        <v>0.43746397887654531</v>
      </c>
      <c r="K9481" s="211">
        <v>0.58608064523940406</v>
      </c>
      <c r="L9481" s="211">
        <v>0.27051185625021518</v>
      </c>
      <c r="M9481" s="211">
        <v>9.2921089262897882E-2</v>
      </c>
      <c r="N9481" s="211">
        <v>0.46229800499495799</v>
      </c>
      <c r="O9481" s="211">
        <v>0.77854712505979129</v>
      </c>
      <c r="P9481" s="211">
        <v>6.4236561676253592E-2</v>
      </c>
      <c r="Q9481" s="211">
        <v>6.16225459586177E-2</v>
      </c>
      <c r="R9481" s="211">
        <v>0.44101085552796959</v>
      </c>
      <c r="S9481" s="211">
        <v>0.36705063735967103</v>
      </c>
      <c r="T9481" s="211">
        <v>0.51753806394997182</v>
      </c>
      <c r="U9481" s="211">
        <v>0.39865615789803172</v>
      </c>
      <c r="V9481" s="211">
        <v>0.17155974126049739</v>
      </c>
      <c r="W9481" s="211">
        <v>0.49062541883584754</v>
      </c>
      <c r="X9481" s="211">
        <v>0.26768206489830199</v>
      </c>
      <c r="Y9481" s="211">
        <v>0.60543581940100455</v>
      </c>
      <c r="Z9481" s="211">
        <v>0.14978652395603539</v>
      </c>
      <c r="AA9481" s="212">
        <v>0.11943305019125808</v>
      </c>
    </row>
    <row r="9482" spans="1:27" x14ac:dyDescent="0.35">
      <c r="A9482" s="210" t="s">
        <v>10158</v>
      </c>
      <c r="B9482" s="217">
        <v>141.34714851278409</v>
      </c>
      <c r="C9482" s="211">
        <v>5.4002114467878032E-2</v>
      </c>
      <c r="D9482" s="211">
        <v>0.12198899014891736</v>
      </c>
      <c r="E9482" s="211">
        <v>7.7942473662300352E-2</v>
      </c>
      <c r="F9482" s="211">
        <v>0.10045333526136181</v>
      </c>
      <c r="G9482" s="211">
        <v>0.1228036448089274</v>
      </c>
      <c r="H9482" s="211">
        <v>0.11626551307685326</v>
      </c>
      <c r="I9482" s="211">
        <v>0.457697317780484</v>
      </c>
      <c r="J9482" s="211">
        <v>0.45566482721142437</v>
      </c>
      <c r="K9482" s="211">
        <v>0.63985060495029888</v>
      </c>
      <c r="L9482" s="211">
        <v>0.28125220417266589</v>
      </c>
      <c r="M9482" s="211">
        <v>0.11235981043755988</v>
      </c>
      <c r="N9482" s="211">
        <v>0.52700693279767397</v>
      </c>
      <c r="O9482" s="211">
        <v>0.62976621205101146</v>
      </c>
      <c r="P9482" s="211">
        <v>6.353020689727025E-2</v>
      </c>
      <c r="Q9482" s="211">
        <v>7.6368696885999357E-2</v>
      </c>
      <c r="R9482" s="211">
        <v>0.41767170870088494</v>
      </c>
      <c r="S9482" s="211">
        <v>0.34960920325287403</v>
      </c>
      <c r="T9482" s="211">
        <v>0.53862986532015189</v>
      </c>
      <c r="U9482" s="211">
        <v>0.42325256785498144</v>
      </c>
      <c r="V9482" s="211">
        <v>0.12335012837826503</v>
      </c>
      <c r="W9482" s="211">
        <v>0.58032787720267653</v>
      </c>
      <c r="X9482" s="211">
        <v>0.30704832642872071</v>
      </c>
      <c r="Y9482" s="211">
        <v>0.59213273907950648</v>
      </c>
      <c r="Z9482" s="211">
        <v>0.14709105839460151</v>
      </c>
      <c r="AA9482" s="212">
        <v>0.12365969242907832</v>
      </c>
    </row>
    <row r="9483" spans="1:27" x14ac:dyDescent="0.35">
      <c r="A9483" s="210" t="s">
        <v>10159</v>
      </c>
      <c r="B9483" s="217">
        <v>122.96990844250254</v>
      </c>
      <c r="C9483" s="211">
        <v>6.2471141191031559E-2</v>
      </c>
      <c r="D9483" s="211">
        <v>0.13015315280594092</v>
      </c>
      <c r="E9483" s="211">
        <v>8.1005255944778004E-2</v>
      </c>
      <c r="F9483" s="211">
        <v>0.10307440095646976</v>
      </c>
      <c r="G9483" s="211">
        <v>0.12367401015432979</v>
      </c>
      <c r="H9483" s="211">
        <v>0.115478275434946</v>
      </c>
      <c r="I9483" s="211">
        <v>0.47398880293343043</v>
      </c>
      <c r="J9483" s="211">
        <v>0.44518459868653615</v>
      </c>
      <c r="K9483" s="211">
        <v>0.56152295471781322</v>
      </c>
      <c r="L9483" s="211">
        <v>0.26800710931931154</v>
      </c>
      <c r="M9483" s="211">
        <v>0.10949091308950401</v>
      </c>
      <c r="N9483" s="211">
        <v>0.57422664215755059</v>
      </c>
      <c r="O9483" s="211">
        <v>0.73020144018695188</v>
      </c>
      <c r="P9483" s="211">
        <v>6.5161033658575548E-2</v>
      </c>
      <c r="Q9483" s="211">
        <v>4.2610857062162368E-2</v>
      </c>
      <c r="R9483" s="211">
        <v>0.43848423857184693</v>
      </c>
      <c r="S9483" s="211">
        <v>0.36976757285211614</v>
      </c>
      <c r="T9483" s="211">
        <v>0.55093898287360932</v>
      </c>
      <c r="U9483" s="211">
        <v>0.39124968023938167</v>
      </c>
      <c r="V9483" s="211">
        <v>7.2336655411517847E-2</v>
      </c>
      <c r="W9483" s="211">
        <v>0.57267478722683318</v>
      </c>
      <c r="X9483" s="211">
        <v>0.3228983438499663</v>
      </c>
      <c r="Y9483" s="211">
        <v>0.60272955608961409</v>
      </c>
      <c r="Z9483" s="211">
        <v>0.14833604234438064</v>
      </c>
      <c r="AA9483" s="212">
        <v>0.12294206773589537</v>
      </c>
    </row>
    <row r="9484" spans="1:27" x14ac:dyDescent="0.35">
      <c r="A9484" s="210" t="s">
        <v>10160</v>
      </c>
      <c r="B9484" s="217">
        <v>131.67741119154095</v>
      </c>
      <c r="C9484" s="211">
        <v>6.3993176643792032E-2</v>
      </c>
      <c r="D9484" s="211">
        <v>0.13197834037640618</v>
      </c>
      <c r="E9484" s="211">
        <v>7.6265009645435353E-2</v>
      </c>
      <c r="F9484" s="211">
        <v>0.10489310709146447</v>
      </c>
      <c r="G9484" s="211">
        <v>0.12048749236922696</v>
      </c>
      <c r="H9484" s="211">
        <v>0.11109966881083899</v>
      </c>
      <c r="I9484" s="211">
        <v>0.5084752015783387</v>
      </c>
      <c r="J9484" s="211">
        <v>0.42446279490952832</v>
      </c>
      <c r="K9484" s="211">
        <v>0.52948952384850456</v>
      </c>
      <c r="L9484" s="211">
        <v>0.27607434043931711</v>
      </c>
      <c r="M9484" s="211">
        <v>9.545015245766815E-2</v>
      </c>
      <c r="N9484" s="211">
        <v>0.35834372584020635</v>
      </c>
      <c r="O9484" s="211">
        <v>0.74427874782181935</v>
      </c>
      <c r="P9484" s="211">
        <v>6.1101281598055411E-2</v>
      </c>
      <c r="Q9484" s="211">
        <v>6.2648116956565691E-2</v>
      </c>
      <c r="R9484" s="211">
        <v>0.44680496357595822</v>
      </c>
      <c r="S9484" s="211">
        <v>0.35016108884699271</v>
      </c>
      <c r="T9484" s="211">
        <v>0.55401846410809463</v>
      </c>
      <c r="U9484" s="211">
        <v>0.50802347675379944</v>
      </c>
      <c r="V9484" s="211">
        <v>0.13217537907079113</v>
      </c>
      <c r="W9484" s="211">
        <v>0.62535611993630524</v>
      </c>
      <c r="X9484" s="211">
        <v>0.34256584426536402</v>
      </c>
      <c r="Y9484" s="211">
        <v>0.56211043719135589</v>
      </c>
      <c r="Z9484" s="211">
        <v>0.14830377952617341</v>
      </c>
      <c r="AA9484" s="212">
        <v>0.12139505181371585</v>
      </c>
    </row>
    <row r="9485" spans="1:27" x14ac:dyDescent="0.35">
      <c r="A9485" s="210" t="s">
        <v>10161</v>
      </c>
      <c r="B9485" s="217">
        <v>159.2180583894563</v>
      </c>
      <c r="C9485" s="211">
        <v>5.9090792408238474E-2</v>
      </c>
      <c r="D9485" s="211">
        <v>0.12370233866259515</v>
      </c>
      <c r="E9485" s="211">
        <v>7.5948607075398591E-2</v>
      </c>
      <c r="F9485" s="211">
        <v>9.4871498856862357E-2</v>
      </c>
      <c r="G9485" s="211">
        <v>0.12186503730481728</v>
      </c>
      <c r="H9485" s="211">
        <v>0.12259337479097064</v>
      </c>
      <c r="I9485" s="211">
        <v>0.44738560096554031</v>
      </c>
      <c r="J9485" s="211">
        <v>0.44216614172266377</v>
      </c>
      <c r="K9485" s="211">
        <v>0.63029600088352822</v>
      </c>
      <c r="L9485" s="211">
        <v>0.27895718460143037</v>
      </c>
      <c r="M9485" s="211">
        <v>8.9959351130923473E-2</v>
      </c>
      <c r="N9485" s="211">
        <v>0.54143622631327049</v>
      </c>
      <c r="O9485" s="211">
        <v>0.61285035516823327</v>
      </c>
      <c r="P9485" s="211">
        <v>6.9160797473249561E-2</v>
      </c>
      <c r="Q9485" s="211">
        <v>7.2709049735882769E-2</v>
      </c>
      <c r="R9485" s="211">
        <v>0.39870805495516776</v>
      </c>
      <c r="S9485" s="211">
        <v>0.26673587687890643</v>
      </c>
      <c r="T9485" s="211">
        <v>0.55739546531859407</v>
      </c>
      <c r="U9485" s="211">
        <v>0.40284234847084277</v>
      </c>
      <c r="V9485" s="211">
        <v>0.18498736110643063</v>
      </c>
      <c r="W9485" s="211">
        <v>0.60184746766550357</v>
      </c>
      <c r="X9485" s="211">
        <v>0.30871785758523806</v>
      </c>
      <c r="Y9485" s="211">
        <v>0.65648533929937347</v>
      </c>
      <c r="Z9485" s="211">
        <v>0.14492724586552674</v>
      </c>
      <c r="AA9485" s="212">
        <v>0.12504762517512247</v>
      </c>
    </row>
    <row r="9486" spans="1:27" x14ac:dyDescent="0.35">
      <c r="A9486" s="210" t="s">
        <v>10162</v>
      </c>
      <c r="B9486" s="217">
        <v>101.18648559362052</v>
      </c>
      <c r="C9486" s="211">
        <v>5.0791579996483961E-2</v>
      </c>
      <c r="D9486" s="211">
        <v>0.12819229160802617</v>
      </c>
      <c r="E9486" s="211">
        <v>7.4904379919259662E-2</v>
      </c>
      <c r="F9486" s="211">
        <v>8.973016573746137E-2</v>
      </c>
      <c r="G9486" s="211">
        <v>0.12541090782199646</v>
      </c>
      <c r="H9486" s="211">
        <v>0.12740204109701439</v>
      </c>
      <c r="I9486" s="211">
        <v>0.51567343640534968</v>
      </c>
      <c r="J9486" s="211">
        <v>0.44131906398437071</v>
      </c>
      <c r="K9486" s="211">
        <v>0.62541969386922969</v>
      </c>
      <c r="L9486" s="211">
        <v>0.27767603753750475</v>
      </c>
      <c r="M9486" s="211">
        <v>9.9848615023781367E-2</v>
      </c>
      <c r="N9486" s="211">
        <v>0.48261139437801093</v>
      </c>
      <c r="O9486" s="211">
        <v>0.67909753908007986</v>
      </c>
      <c r="P9486" s="211">
        <v>6.2362222671367068E-2</v>
      </c>
      <c r="Q9486" s="211">
        <v>7.047329316282841E-2</v>
      </c>
      <c r="R9486" s="211">
        <v>0.40002064870630338</v>
      </c>
      <c r="S9486" s="211">
        <v>0.4015171426927675</v>
      </c>
      <c r="T9486" s="211">
        <v>0.56567397221231097</v>
      </c>
      <c r="U9486" s="211">
        <v>0.31053233447444561</v>
      </c>
      <c r="V9486" s="211">
        <v>6.0969828641819934E-2</v>
      </c>
      <c r="W9486" s="211">
        <v>0.54313545845209621</v>
      </c>
      <c r="X9486" s="211">
        <v>0.27711149761864884</v>
      </c>
      <c r="Y9486" s="211">
        <v>0.58343157976529891</v>
      </c>
      <c r="Z9486" s="211">
        <v>0.14753124632316023</v>
      </c>
      <c r="AA9486" s="212">
        <v>0.12566721510981985</v>
      </c>
    </row>
    <row r="9487" spans="1:27" x14ac:dyDescent="0.35">
      <c r="A9487" s="210" t="s">
        <v>10163</v>
      </c>
      <c r="B9487" s="217">
        <v>130.623564278044</v>
      </c>
      <c r="C9487" s="211">
        <v>6.435227430972959E-2</v>
      </c>
      <c r="D9487" s="211">
        <v>0.13186896664893175</v>
      </c>
      <c r="E9487" s="211">
        <v>7.5087201003250531E-2</v>
      </c>
      <c r="F9487" s="211">
        <v>7.8555047040870185E-2</v>
      </c>
      <c r="G9487" s="211">
        <v>0.12139354680363965</v>
      </c>
      <c r="H9487" s="211">
        <v>0.10187221840826616</v>
      </c>
      <c r="I9487" s="211">
        <v>0.48541527418418495</v>
      </c>
      <c r="J9487" s="211">
        <v>0.43437756849736942</v>
      </c>
      <c r="K9487" s="211">
        <v>0.5915221510406824</v>
      </c>
      <c r="L9487" s="211">
        <v>0.27099812366348563</v>
      </c>
      <c r="M9487" s="211">
        <v>8.7264140586549063E-2</v>
      </c>
      <c r="N9487" s="211">
        <v>0.43358764716409082</v>
      </c>
      <c r="O9487" s="211">
        <v>0.59167118525963758</v>
      </c>
      <c r="P9487" s="211">
        <v>6.8440368964840528E-2</v>
      </c>
      <c r="Q9487" s="211">
        <v>8.119541663772524E-2</v>
      </c>
      <c r="R9487" s="211">
        <v>0.456053106426767</v>
      </c>
      <c r="S9487" s="211">
        <v>0.3515670805437961</v>
      </c>
      <c r="T9487" s="211">
        <v>0.59072853998399433</v>
      </c>
      <c r="U9487" s="211">
        <v>0.35510944232407421</v>
      </c>
      <c r="V9487" s="211">
        <v>0.11058705384137964</v>
      </c>
      <c r="W9487" s="211">
        <v>0.6071307350369175</v>
      </c>
      <c r="X9487" s="211">
        <v>0.33272393173638143</v>
      </c>
      <c r="Y9487" s="211">
        <v>0.62494089629919658</v>
      </c>
      <c r="Z9487" s="211">
        <v>0.14898637237016282</v>
      </c>
      <c r="AA9487" s="212">
        <v>0.11733196682288341</v>
      </c>
    </row>
    <row r="9488" spans="1:27" x14ac:dyDescent="0.35">
      <c r="A9488" s="210" t="s">
        <v>10164</v>
      </c>
      <c r="B9488" s="217">
        <v>107.98708609229905</v>
      </c>
      <c r="C9488" s="211">
        <v>5.1283227303200576E-2</v>
      </c>
      <c r="D9488" s="211">
        <v>0.12014546163117738</v>
      </c>
      <c r="E9488" s="211">
        <v>7.7737593865987942E-2</v>
      </c>
      <c r="F9488" s="211">
        <v>9.8243022412567327E-2</v>
      </c>
      <c r="G9488" s="211">
        <v>0.11799833932643911</v>
      </c>
      <c r="H9488" s="211">
        <v>0.12537487196979882</v>
      </c>
      <c r="I9488" s="211">
        <v>0.52524224015500487</v>
      </c>
      <c r="J9488" s="211">
        <v>0.46223714552201589</v>
      </c>
      <c r="K9488" s="211">
        <v>0.64809886870959232</v>
      </c>
      <c r="L9488" s="211">
        <v>0.27370115650974869</v>
      </c>
      <c r="M9488" s="211">
        <v>0.100403893836778</v>
      </c>
      <c r="N9488" s="211">
        <v>0.51582068189863373</v>
      </c>
      <c r="O9488" s="211">
        <v>0.68914184338577966</v>
      </c>
      <c r="P9488" s="211">
        <v>6.0515984259754338E-2</v>
      </c>
      <c r="Q9488" s="211">
        <v>7.8367592026869395E-2</v>
      </c>
      <c r="R9488" s="211">
        <v>0.46062516434225464</v>
      </c>
      <c r="S9488" s="211">
        <v>0.3596778178526473</v>
      </c>
      <c r="T9488" s="211">
        <v>0.58437574921016022</v>
      </c>
      <c r="U9488" s="211">
        <v>0.34575950294971691</v>
      </c>
      <c r="V9488" s="211">
        <v>6.116573257540861E-2</v>
      </c>
      <c r="W9488" s="211">
        <v>0.64319296143337468</v>
      </c>
      <c r="X9488" s="211">
        <v>0.36393068417516483</v>
      </c>
      <c r="Y9488" s="211">
        <v>0.59794268660105854</v>
      </c>
      <c r="Z9488" s="211">
        <v>0.14731246675066195</v>
      </c>
      <c r="AA9488" s="212">
        <v>0.12544409810469789</v>
      </c>
    </row>
    <row r="9489" spans="1:27" x14ac:dyDescent="0.35">
      <c r="A9489" s="210" t="s">
        <v>10165</v>
      </c>
      <c r="B9489" s="217">
        <v>139.04644768183701</v>
      </c>
      <c r="C9489" s="211">
        <v>6.0086650374718081E-2</v>
      </c>
      <c r="D9489" s="211">
        <v>0.12931583121667239</v>
      </c>
      <c r="E9489" s="211">
        <v>8.1021626603508937E-2</v>
      </c>
      <c r="F9489" s="211">
        <v>9.5891603449996338E-2</v>
      </c>
      <c r="G9489" s="211">
        <v>0.11716254007574729</v>
      </c>
      <c r="H9489" s="211">
        <v>0.1019484052353439</v>
      </c>
      <c r="I9489" s="211">
        <v>0.50384171509460807</v>
      </c>
      <c r="J9489" s="211">
        <v>0.43178893789503053</v>
      </c>
      <c r="K9489" s="211">
        <v>0.52833414902593268</v>
      </c>
      <c r="L9489" s="211">
        <v>0.27327007364186173</v>
      </c>
      <c r="M9489" s="211">
        <v>9.9471426375010399E-2</v>
      </c>
      <c r="N9489" s="211">
        <v>0.49231084194800956</v>
      </c>
      <c r="O9489" s="211">
        <v>0.65422303886250921</v>
      </c>
      <c r="P9489" s="211">
        <v>6.6329742788320503E-2</v>
      </c>
      <c r="Q9489" s="211">
        <v>8.8117833402942908E-2</v>
      </c>
      <c r="R9489" s="211">
        <v>0.45347453079783967</v>
      </c>
      <c r="S9489" s="211">
        <v>0.40485028921399124</v>
      </c>
      <c r="T9489" s="211">
        <v>0.48577745142776141</v>
      </c>
      <c r="U9489" s="211">
        <v>0.51770576079184938</v>
      </c>
      <c r="V9489" s="211">
        <v>9.168424381655943E-2</v>
      </c>
      <c r="W9489" s="211">
        <v>0.58318235727242507</v>
      </c>
      <c r="X9489" s="211">
        <v>0.3546816433667408</v>
      </c>
      <c r="Y9489" s="211">
        <v>0.65241795621844556</v>
      </c>
      <c r="Z9489" s="211">
        <v>0.1486391308937649</v>
      </c>
      <c r="AA9489" s="212">
        <v>0.11825751765408926</v>
      </c>
    </row>
    <row r="9490" spans="1:27" x14ac:dyDescent="0.35">
      <c r="A9490" s="210" t="s">
        <v>10166</v>
      </c>
      <c r="B9490" s="217">
        <v>129.72060388946164</v>
      </c>
      <c r="C9490" s="211">
        <v>5.7123266693856117E-2</v>
      </c>
      <c r="D9490" s="211">
        <v>0.1312201075342771</v>
      </c>
      <c r="E9490" s="211">
        <v>7.7444196732220305E-2</v>
      </c>
      <c r="F9490" s="211">
        <v>9.0162697107104561E-2</v>
      </c>
      <c r="G9490" s="211">
        <v>0.12235342848659143</v>
      </c>
      <c r="H9490" s="211">
        <v>0.10274944513511614</v>
      </c>
      <c r="I9490" s="211">
        <v>0.51925980801394223</v>
      </c>
      <c r="J9490" s="211">
        <v>0.45667473372120865</v>
      </c>
      <c r="K9490" s="211">
        <v>0.59001673190974369</v>
      </c>
      <c r="L9490" s="211">
        <v>0.27915091672243819</v>
      </c>
      <c r="M9490" s="211">
        <v>9.2397232223088085E-2</v>
      </c>
      <c r="N9490" s="211">
        <v>0.40421952367665526</v>
      </c>
      <c r="O9490" s="211">
        <v>0.58827255285020941</v>
      </c>
      <c r="P9490" s="211">
        <v>7.0286487240572945E-2</v>
      </c>
      <c r="Q9490" s="211">
        <v>0.10889935216938761</v>
      </c>
      <c r="R9490" s="211">
        <v>0.41763486503384017</v>
      </c>
      <c r="S9490" s="211">
        <v>0.41834299661024754</v>
      </c>
      <c r="T9490" s="211">
        <v>0.53925482763261279</v>
      </c>
      <c r="U9490" s="211">
        <v>0.40896896850557851</v>
      </c>
      <c r="V9490" s="211">
        <v>9.9451812395418532E-2</v>
      </c>
      <c r="W9490" s="211">
        <v>0.57316794490728173</v>
      </c>
      <c r="X9490" s="211">
        <v>0.33588917514724242</v>
      </c>
      <c r="Y9490" s="211">
        <v>0.52688008249800533</v>
      </c>
      <c r="Z9490" s="211">
        <v>0.13992916414057033</v>
      </c>
      <c r="AA9490" s="212">
        <v>0.11711880192189077</v>
      </c>
    </row>
    <row r="9491" spans="1:27" x14ac:dyDescent="0.35">
      <c r="A9491" s="210" t="s">
        <v>10167</v>
      </c>
      <c r="B9491" s="217">
        <v>178.47042657885407</v>
      </c>
      <c r="C9491" s="211">
        <v>5.6868525351024435E-2</v>
      </c>
      <c r="D9491" s="211">
        <v>0.12470753224548337</v>
      </c>
      <c r="E9491" s="211">
        <v>7.6512879255459992E-2</v>
      </c>
      <c r="F9491" s="211">
        <v>9.2011510955541692E-2</v>
      </c>
      <c r="G9491" s="211">
        <v>0.11489925134730419</v>
      </c>
      <c r="H9491" s="211">
        <v>0.11515182909444689</v>
      </c>
      <c r="I9491" s="211">
        <v>0.48695856416105099</v>
      </c>
      <c r="J9491" s="211">
        <v>0.454788327727914</v>
      </c>
      <c r="K9491" s="211">
        <v>0.63361436129403059</v>
      </c>
      <c r="L9491" s="211">
        <v>0.27889106899121985</v>
      </c>
      <c r="M9491" s="211">
        <v>9.2349153559113911E-2</v>
      </c>
      <c r="N9491" s="211">
        <v>0.5451077037071631</v>
      </c>
      <c r="O9491" s="211">
        <v>0.68389357037769105</v>
      </c>
      <c r="P9491" s="211">
        <v>6.9421864374726236E-2</v>
      </c>
      <c r="Q9491" s="211">
        <v>9.8436223423612149E-2</v>
      </c>
      <c r="R9491" s="211">
        <v>0.45950145980251278</v>
      </c>
      <c r="S9491" s="211">
        <v>0.25873147908901306</v>
      </c>
      <c r="T9491" s="211">
        <v>0.52530630844397663</v>
      </c>
      <c r="U9491" s="211">
        <v>0.51546461305383562</v>
      </c>
      <c r="V9491" s="211">
        <v>0.15152449714972785</v>
      </c>
      <c r="W9491" s="211">
        <v>0.62026148797403446</v>
      </c>
      <c r="X9491" s="211">
        <v>0.33580256373343342</v>
      </c>
      <c r="Y9491" s="211">
        <v>0.73427224614182007</v>
      </c>
      <c r="Z9491" s="211">
        <v>0.13821794522490882</v>
      </c>
      <c r="AA9491" s="212">
        <v>0.12432822074469367</v>
      </c>
    </row>
    <row r="9492" spans="1:27" x14ac:dyDescent="0.35">
      <c r="A9492" s="210" t="s">
        <v>10168</v>
      </c>
      <c r="B9492" s="217">
        <v>177.20792448615737</v>
      </c>
      <c r="C9492" s="211">
        <v>7.7303839364048679E-2</v>
      </c>
      <c r="D9492" s="211">
        <v>0.12689886720165847</v>
      </c>
      <c r="E9492" s="211">
        <v>7.8331412082622245E-2</v>
      </c>
      <c r="F9492" s="211">
        <v>8.5817466448641272E-2</v>
      </c>
      <c r="G9492" s="211">
        <v>0.11894377264914693</v>
      </c>
      <c r="H9492" s="211">
        <v>0.10359901322643894</v>
      </c>
      <c r="I9492" s="211">
        <v>0.52558287779511659</v>
      </c>
      <c r="J9492" s="211">
        <v>0.45552322464089712</v>
      </c>
      <c r="K9492" s="211">
        <v>0.63733594149770723</v>
      </c>
      <c r="L9492" s="211">
        <v>0.28269316000106498</v>
      </c>
      <c r="M9492" s="211">
        <v>0.1109074455075927</v>
      </c>
      <c r="N9492" s="211">
        <v>0.53318090212384206</v>
      </c>
      <c r="O9492" s="211">
        <v>0.73039567711827968</v>
      </c>
      <c r="P9492" s="211">
        <v>7.0914693573556925E-2</v>
      </c>
      <c r="Q9492" s="211">
        <v>5.3222232903702815E-2</v>
      </c>
      <c r="R9492" s="211">
        <v>0.43421293556105739</v>
      </c>
      <c r="S9492" s="211">
        <v>0.29297814179646064</v>
      </c>
      <c r="T9492" s="211">
        <v>0.5126283595018426</v>
      </c>
      <c r="U9492" s="211">
        <v>0.36513732028981</v>
      </c>
      <c r="V9492" s="211">
        <v>0.16043044280970389</v>
      </c>
      <c r="W9492" s="211">
        <v>0.48705145585635284</v>
      </c>
      <c r="X9492" s="211">
        <v>0.23876602191750954</v>
      </c>
      <c r="Y9492" s="211">
        <v>0.59725381577494197</v>
      </c>
      <c r="Z9492" s="211">
        <v>0.14412178337872733</v>
      </c>
      <c r="AA9492" s="212">
        <v>0.11510706262572558</v>
      </c>
    </row>
    <row r="9493" spans="1:27" x14ac:dyDescent="0.35">
      <c r="A9493" s="210" t="s">
        <v>10169</v>
      </c>
      <c r="B9493" s="217">
        <v>132.47305206762758</v>
      </c>
      <c r="C9493" s="211">
        <v>5.3748727528086265E-2</v>
      </c>
      <c r="D9493" s="211">
        <v>0.12546228466980047</v>
      </c>
      <c r="E9493" s="211">
        <v>8.1855818052242943E-2</v>
      </c>
      <c r="F9493" s="211">
        <v>8.289343686938716E-2</v>
      </c>
      <c r="G9493" s="211">
        <v>0.12334612673698279</v>
      </c>
      <c r="H9493" s="211">
        <v>0.11698486292011906</v>
      </c>
      <c r="I9493" s="211">
        <v>0.4821603079502052</v>
      </c>
      <c r="J9493" s="211">
        <v>0.4757193886531102</v>
      </c>
      <c r="K9493" s="211">
        <v>0.64923184392692368</v>
      </c>
      <c r="L9493" s="211">
        <v>0.28026227299505924</v>
      </c>
      <c r="M9493" s="211">
        <v>0.11365559331869306</v>
      </c>
      <c r="N9493" s="211">
        <v>0.4649664754343501</v>
      </c>
      <c r="O9493" s="211">
        <v>0.68953177774857821</v>
      </c>
      <c r="P9493" s="211">
        <v>6.7208582802812986E-2</v>
      </c>
      <c r="Q9493" s="211">
        <v>0.10112358708510795</v>
      </c>
      <c r="R9493" s="211">
        <v>0.42652644433594838</v>
      </c>
      <c r="S9493" s="211">
        <v>0.28384268961314635</v>
      </c>
      <c r="T9493" s="211">
        <v>0.54721070463131016</v>
      </c>
      <c r="U9493" s="211">
        <v>0.44297897550068421</v>
      </c>
      <c r="V9493" s="211">
        <v>7.3945643315359216E-2</v>
      </c>
      <c r="W9493" s="211">
        <v>0.58668514971832608</v>
      </c>
      <c r="X9493" s="211">
        <v>0.33652601827997058</v>
      </c>
      <c r="Y9493" s="211">
        <v>0.59094276897471909</v>
      </c>
      <c r="Z9493" s="211">
        <v>0.14565025927424274</v>
      </c>
      <c r="AA9493" s="212">
        <v>0.12167501807980113</v>
      </c>
    </row>
    <row r="9494" spans="1:27" x14ac:dyDescent="0.35">
      <c r="A9494" s="210" t="s">
        <v>10170</v>
      </c>
      <c r="B9494" s="217">
        <v>125.55575982807871</v>
      </c>
      <c r="C9494" s="211">
        <v>5.1499376617079422E-2</v>
      </c>
      <c r="D9494" s="211">
        <v>0.12127269047949263</v>
      </c>
      <c r="E9494" s="211">
        <v>7.3118081909345101E-2</v>
      </c>
      <c r="F9494" s="211">
        <v>9.4587956902628195E-2</v>
      </c>
      <c r="G9494" s="211">
        <v>0.12113382672073097</v>
      </c>
      <c r="H9494" s="211">
        <v>0.11084025669438588</v>
      </c>
      <c r="I9494" s="211">
        <v>0.50579035118820681</v>
      </c>
      <c r="J9494" s="211">
        <v>0.48322502635144254</v>
      </c>
      <c r="K9494" s="211">
        <v>0.54137689481484474</v>
      </c>
      <c r="L9494" s="211">
        <v>0.27534956643232372</v>
      </c>
      <c r="M9494" s="211">
        <v>0.10298185793441954</v>
      </c>
      <c r="N9494" s="211">
        <v>0.51214032340523219</v>
      </c>
      <c r="O9494" s="211">
        <v>0.61243102858484422</v>
      </c>
      <c r="P9494" s="211">
        <v>7.024281205357745E-2</v>
      </c>
      <c r="Q9494" s="211">
        <v>5.4900257712775194E-2</v>
      </c>
      <c r="R9494" s="211">
        <v>0.37198668816664193</v>
      </c>
      <c r="S9494" s="211">
        <v>0.33371214558297924</v>
      </c>
      <c r="T9494" s="211">
        <v>0.56966243215504708</v>
      </c>
      <c r="U9494" s="211">
        <v>0.38254550830162104</v>
      </c>
      <c r="V9494" s="211">
        <v>8.4024197184609989E-2</v>
      </c>
      <c r="W9494" s="211">
        <v>0.48275445477189682</v>
      </c>
      <c r="X9494" s="211">
        <v>0.28991318879507105</v>
      </c>
      <c r="Y9494" s="211">
        <v>0.7430032420666064</v>
      </c>
      <c r="Z9494" s="211">
        <v>0.14491069609779023</v>
      </c>
      <c r="AA9494" s="212">
        <v>0.12174905085946604</v>
      </c>
    </row>
    <row r="9495" spans="1:27" x14ac:dyDescent="0.35">
      <c r="A9495" s="210" t="s">
        <v>10171</v>
      </c>
      <c r="B9495" s="217">
        <v>114.03275157571997</v>
      </c>
      <c r="C9495" s="211">
        <v>7.0727436510060956E-2</v>
      </c>
      <c r="D9495" s="211">
        <v>0.12500341087201622</v>
      </c>
      <c r="E9495" s="211">
        <v>6.7350924079793539E-2</v>
      </c>
      <c r="F9495" s="211">
        <v>8.3973824663518798E-2</v>
      </c>
      <c r="G9495" s="211">
        <v>0.12364282112140915</v>
      </c>
      <c r="H9495" s="211">
        <v>0.12800846289957618</v>
      </c>
      <c r="I9495" s="211">
        <v>0.52944344374440988</v>
      </c>
      <c r="J9495" s="211">
        <v>0.43819514001093984</v>
      </c>
      <c r="K9495" s="211">
        <v>0.60767605739948638</v>
      </c>
      <c r="L9495" s="211">
        <v>0.26865235599532444</v>
      </c>
      <c r="M9495" s="211">
        <v>9.037610161468787E-2</v>
      </c>
      <c r="N9495" s="211">
        <v>0.40757484527171139</v>
      </c>
      <c r="O9495" s="211">
        <v>0.69010030968114588</v>
      </c>
      <c r="P9495" s="211">
        <v>6.3370153935308995E-2</v>
      </c>
      <c r="Q9495" s="211">
        <v>7.1965369625751452E-2</v>
      </c>
      <c r="R9495" s="211">
        <v>0.440746092598782</v>
      </c>
      <c r="S9495" s="211">
        <v>0.29039160986801182</v>
      </c>
      <c r="T9495" s="211">
        <v>0.5676528400907831</v>
      </c>
      <c r="U9495" s="211">
        <v>0.40570797198046621</v>
      </c>
      <c r="V9495" s="211">
        <v>8.4148791225647335E-2</v>
      </c>
      <c r="W9495" s="211">
        <v>0.57669015893098419</v>
      </c>
      <c r="X9495" s="211">
        <v>0.31274072157833377</v>
      </c>
      <c r="Y9495" s="211">
        <v>0.63180841738139681</v>
      </c>
      <c r="Z9495" s="211">
        <v>0.14428317893106254</v>
      </c>
      <c r="AA9495" s="212">
        <v>0.12125744228967889</v>
      </c>
    </row>
    <row r="9496" spans="1:27" x14ac:dyDescent="0.35">
      <c r="A9496" s="210" t="s">
        <v>10172</v>
      </c>
      <c r="B9496" s="217">
        <v>102.65340663412768</v>
      </c>
      <c r="C9496" s="211">
        <v>4.8767652325495361E-2</v>
      </c>
      <c r="D9496" s="211">
        <v>0.11397877338710675</v>
      </c>
      <c r="E9496" s="211">
        <v>7.4941287802786458E-2</v>
      </c>
      <c r="F9496" s="211">
        <v>9.0412337401117718E-2</v>
      </c>
      <c r="G9496" s="211">
        <v>0.12320911136977802</v>
      </c>
      <c r="H9496" s="211">
        <v>0.10778818678781507</v>
      </c>
      <c r="I9496" s="211">
        <v>0.4222114536349178</v>
      </c>
      <c r="J9496" s="211">
        <v>0.3869030157320405</v>
      </c>
      <c r="K9496" s="211">
        <v>0.53025386577187594</v>
      </c>
      <c r="L9496" s="211">
        <v>0.27161365157366751</v>
      </c>
      <c r="M9496" s="211">
        <v>7.9840333096352745E-2</v>
      </c>
      <c r="N9496" s="211">
        <v>0.41896526101789594</v>
      </c>
      <c r="O9496" s="211">
        <v>0.61901732254857333</v>
      </c>
      <c r="P9496" s="211">
        <v>6.2189415898852393E-2</v>
      </c>
      <c r="Q9496" s="211">
        <v>8.1250618922327739E-2</v>
      </c>
      <c r="R9496" s="211">
        <v>0.38506723350112271</v>
      </c>
      <c r="S9496" s="211">
        <v>0.43224660669519566</v>
      </c>
      <c r="T9496" s="211">
        <v>0.57074037882347961</v>
      </c>
      <c r="U9496" s="211">
        <v>0.32355515585129963</v>
      </c>
      <c r="V9496" s="211">
        <v>7.3933692058494899E-2</v>
      </c>
      <c r="W9496" s="211">
        <v>0.58130085706149315</v>
      </c>
      <c r="X9496" s="211">
        <v>0.32874466931900653</v>
      </c>
      <c r="Y9496" s="211">
        <v>0.67965289308282584</v>
      </c>
      <c r="Z9496" s="211">
        <v>0.14281906810688458</v>
      </c>
      <c r="AA9496" s="212">
        <v>0.11620069319115002</v>
      </c>
    </row>
    <row r="9497" spans="1:27" x14ac:dyDescent="0.35">
      <c r="A9497" s="210" t="s">
        <v>10173</v>
      </c>
      <c r="B9497" s="217">
        <v>127.16942664205493</v>
      </c>
      <c r="C9497" s="211">
        <v>5.357782138675523E-2</v>
      </c>
      <c r="D9497" s="211">
        <v>0.11588477559284961</v>
      </c>
      <c r="E9497" s="211">
        <v>8.2380184143540994E-2</v>
      </c>
      <c r="F9497" s="211">
        <v>0.10130232534022499</v>
      </c>
      <c r="G9497" s="211">
        <v>0.12591153324416174</v>
      </c>
      <c r="H9497" s="211">
        <v>0.10998465042962681</v>
      </c>
      <c r="I9497" s="211">
        <v>0.52578238440693248</v>
      </c>
      <c r="J9497" s="211">
        <v>0.45168697885871234</v>
      </c>
      <c r="K9497" s="211">
        <v>0.64886912293937815</v>
      </c>
      <c r="L9497" s="211">
        <v>0.27107115872240034</v>
      </c>
      <c r="M9497" s="211">
        <v>8.5644426193059287E-2</v>
      </c>
      <c r="N9497" s="211">
        <v>0.45267145027635836</v>
      </c>
      <c r="O9497" s="211">
        <v>0.70587464706043157</v>
      </c>
      <c r="P9497" s="211">
        <v>6.9137175976531462E-2</v>
      </c>
      <c r="Q9497" s="211">
        <v>5.6824612089549836E-2</v>
      </c>
      <c r="R9497" s="211">
        <v>0.44281658557440595</v>
      </c>
      <c r="S9497" s="211">
        <v>0.31804411174051406</v>
      </c>
      <c r="T9497" s="211">
        <v>0.54037224186566846</v>
      </c>
      <c r="U9497" s="211">
        <v>0.50500485568874909</v>
      </c>
      <c r="V9497" s="211">
        <v>5.8317177333209957E-2</v>
      </c>
      <c r="W9497" s="211">
        <v>0.49804593935317987</v>
      </c>
      <c r="X9497" s="211">
        <v>0.36066171610719761</v>
      </c>
      <c r="Y9497" s="211">
        <v>0.62830175806709887</v>
      </c>
      <c r="Z9497" s="211">
        <v>0.14646875172137533</v>
      </c>
      <c r="AA9497" s="212">
        <v>0.11619534157399125</v>
      </c>
    </row>
    <row r="9498" spans="1:27" x14ac:dyDescent="0.35">
      <c r="A9498" s="210" t="s">
        <v>10174</v>
      </c>
      <c r="B9498" s="217">
        <v>174.71898533532226</v>
      </c>
      <c r="C9498" s="211">
        <v>7.6718328464965097E-2</v>
      </c>
      <c r="D9498" s="211">
        <v>0.12641886277420991</v>
      </c>
      <c r="E9498" s="211">
        <v>7.3878689121104166E-2</v>
      </c>
      <c r="F9498" s="211">
        <v>9.8573503231333126E-2</v>
      </c>
      <c r="G9498" s="211">
        <v>0.12338225911357567</v>
      </c>
      <c r="H9498" s="211">
        <v>0.11102838310343448</v>
      </c>
      <c r="I9498" s="211">
        <v>0.50791856134926916</v>
      </c>
      <c r="J9498" s="211">
        <v>0.44883711442632584</v>
      </c>
      <c r="K9498" s="211">
        <v>0.6323561644631831</v>
      </c>
      <c r="L9498" s="211">
        <v>0.26723187263050358</v>
      </c>
      <c r="M9498" s="211">
        <v>9.7526129208290457E-2</v>
      </c>
      <c r="N9498" s="211">
        <v>0.38708644004484777</v>
      </c>
      <c r="O9498" s="211">
        <v>0.65798258174596924</v>
      </c>
      <c r="P9498" s="211">
        <v>6.8772716164106962E-2</v>
      </c>
      <c r="Q9498" s="211">
        <v>4.7852045814454264E-2</v>
      </c>
      <c r="R9498" s="211">
        <v>0.42097043375803384</v>
      </c>
      <c r="S9498" s="211">
        <v>0.375058245201837</v>
      </c>
      <c r="T9498" s="211">
        <v>0.562524338908584</v>
      </c>
      <c r="U9498" s="211">
        <v>0.57360087107650737</v>
      </c>
      <c r="V9498" s="211">
        <v>0.12336010686455018</v>
      </c>
      <c r="W9498" s="211">
        <v>0.56642282139545752</v>
      </c>
      <c r="X9498" s="211">
        <v>0.29297990064097484</v>
      </c>
      <c r="Y9498" s="211">
        <v>0.71302791228308449</v>
      </c>
      <c r="Z9498" s="211">
        <v>0.14521328118674237</v>
      </c>
      <c r="AA9498" s="212">
        <v>0.11789430617005918</v>
      </c>
    </row>
    <row r="9499" spans="1:27" x14ac:dyDescent="0.35">
      <c r="A9499" s="210" t="s">
        <v>10175</v>
      </c>
      <c r="B9499" s="217">
        <v>117.91331882796466</v>
      </c>
      <c r="C9499" s="211">
        <v>6.7932168976545915E-2</v>
      </c>
      <c r="D9499" s="211">
        <v>0.11796472521074834</v>
      </c>
      <c r="E9499" s="211">
        <v>8.3696060589234567E-2</v>
      </c>
      <c r="F9499" s="211">
        <v>9.4370907014325739E-2</v>
      </c>
      <c r="G9499" s="211">
        <v>0.11949251848401306</v>
      </c>
      <c r="H9499" s="211">
        <v>0.11875872043287397</v>
      </c>
      <c r="I9499" s="211">
        <v>0.51844642438092603</v>
      </c>
      <c r="J9499" s="211">
        <v>0.42017969204591832</v>
      </c>
      <c r="K9499" s="211">
        <v>0.64031351828996508</v>
      </c>
      <c r="L9499" s="211">
        <v>0.2735616157961836</v>
      </c>
      <c r="M9499" s="211">
        <v>9.6324976413109248E-2</v>
      </c>
      <c r="N9499" s="211">
        <v>0.41734142164532384</v>
      </c>
      <c r="O9499" s="211">
        <v>0.73675993626995728</v>
      </c>
      <c r="P9499" s="211">
        <v>7.2471595912679057E-2</v>
      </c>
      <c r="Q9499" s="211">
        <v>0.1431019667248041</v>
      </c>
      <c r="R9499" s="211">
        <v>0.42762037397307906</v>
      </c>
      <c r="S9499" s="211">
        <v>0.37823750831369785</v>
      </c>
      <c r="T9499" s="211">
        <v>0.48764566015586841</v>
      </c>
      <c r="U9499" s="211">
        <v>0.41695765395614159</v>
      </c>
      <c r="V9499" s="211">
        <v>6.0434150210800786E-2</v>
      </c>
      <c r="W9499" s="211">
        <v>0.57847519192624219</v>
      </c>
      <c r="X9499" s="211">
        <v>0.29722488145186221</v>
      </c>
      <c r="Y9499" s="211">
        <v>0.53874380300773317</v>
      </c>
      <c r="Z9499" s="211">
        <v>0.14391743193328027</v>
      </c>
      <c r="AA9499" s="212">
        <v>0.12438772628503264</v>
      </c>
    </row>
    <row r="9500" spans="1:27" x14ac:dyDescent="0.35">
      <c r="A9500" s="210" t="s">
        <v>10176</v>
      </c>
      <c r="B9500" s="217">
        <v>126.62180390813644</v>
      </c>
      <c r="C9500" s="211">
        <v>5.6371814255719098E-2</v>
      </c>
      <c r="D9500" s="211">
        <v>0.12457338593397929</v>
      </c>
      <c r="E9500" s="211">
        <v>8.1357313579309892E-2</v>
      </c>
      <c r="F9500" s="211">
        <v>0.12126258879018106</v>
      </c>
      <c r="G9500" s="211">
        <v>0.11859763445236142</v>
      </c>
      <c r="H9500" s="211">
        <v>0.11994036726698054</v>
      </c>
      <c r="I9500" s="211">
        <v>0.51607088779166865</v>
      </c>
      <c r="J9500" s="211">
        <v>0.47186812874051171</v>
      </c>
      <c r="K9500" s="211">
        <v>0.61834490372245432</v>
      </c>
      <c r="L9500" s="211">
        <v>0.27930491419594577</v>
      </c>
      <c r="M9500" s="211">
        <v>8.8788775451618562E-2</v>
      </c>
      <c r="N9500" s="211">
        <v>0.41645744074537577</v>
      </c>
      <c r="O9500" s="211">
        <v>0.64423902824749679</v>
      </c>
      <c r="P9500" s="211">
        <v>6.4907540861845692E-2</v>
      </c>
      <c r="Q9500" s="211">
        <v>0.13491516248758709</v>
      </c>
      <c r="R9500" s="211">
        <v>0.48528581679569344</v>
      </c>
      <c r="S9500" s="211">
        <v>0.29018268725187457</v>
      </c>
      <c r="T9500" s="211">
        <v>0.55602420085256754</v>
      </c>
      <c r="U9500" s="211">
        <v>0.37503155252276371</v>
      </c>
      <c r="V9500" s="211">
        <v>0.1442708584579836</v>
      </c>
      <c r="W9500" s="211">
        <v>0.46884943529318762</v>
      </c>
      <c r="X9500" s="211">
        <v>0.26010670895088239</v>
      </c>
      <c r="Y9500" s="211">
        <v>0.51032040273371304</v>
      </c>
      <c r="Z9500" s="211">
        <v>0.1470529814022325</v>
      </c>
      <c r="AA9500" s="212">
        <v>0.12435565616464769</v>
      </c>
    </row>
    <row r="9501" spans="1:27" x14ac:dyDescent="0.35">
      <c r="A9501" s="210" t="s">
        <v>10177</v>
      </c>
      <c r="B9501" s="217">
        <v>138.81339076613958</v>
      </c>
      <c r="C9501" s="211">
        <v>6.6785901049522145E-2</v>
      </c>
      <c r="D9501" s="211">
        <v>0.11575437791136785</v>
      </c>
      <c r="E9501" s="211">
        <v>7.8351233687215249E-2</v>
      </c>
      <c r="F9501" s="211">
        <v>0.10889180046782682</v>
      </c>
      <c r="G9501" s="211">
        <v>0.11385433222280061</v>
      </c>
      <c r="H9501" s="211">
        <v>0.12269343822174177</v>
      </c>
      <c r="I9501" s="211">
        <v>0.48633197646741233</v>
      </c>
      <c r="J9501" s="211">
        <v>0.43101795217782213</v>
      </c>
      <c r="K9501" s="211">
        <v>0.56762588227667821</v>
      </c>
      <c r="L9501" s="211">
        <v>0.27965489585129327</v>
      </c>
      <c r="M9501" s="211">
        <v>8.6436587391685568E-2</v>
      </c>
      <c r="N9501" s="211">
        <v>0.39414546668934036</v>
      </c>
      <c r="O9501" s="211">
        <v>0.65438840772025397</v>
      </c>
      <c r="P9501" s="211">
        <v>7.0256732793258281E-2</v>
      </c>
      <c r="Q9501" s="211">
        <v>9.9204885544673202E-2</v>
      </c>
      <c r="R9501" s="211">
        <v>0.44746524534868914</v>
      </c>
      <c r="S9501" s="211">
        <v>0.41015036209616962</v>
      </c>
      <c r="T9501" s="211">
        <v>0.52626059012878146</v>
      </c>
      <c r="U9501" s="211">
        <v>0.5123048460465629</v>
      </c>
      <c r="V9501" s="211">
        <v>9.5419536064383914E-2</v>
      </c>
      <c r="W9501" s="211">
        <v>0.54268823264216781</v>
      </c>
      <c r="X9501" s="211">
        <v>0.34093351711287284</v>
      </c>
      <c r="Y9501" s="211">
        <v>0.66196730620620214</v>
      </c>
      <c r="Z9501" s="211">
        <v>0.14622934630732001</v>
      </c>
      <c r="AA9501" s="212">
        <v>0.11795751844456427</v>
      </c>
    </row>
    <row r="9502" spans="1:27" x14ac:dyDescent="0.35">
      <c r="A9502" s="210" t="s">
        <v>10178</v>
      </c>
      <c r="B9502" s="217">
        <v>168.72333886641476</v>
      </c>
      <c r="C9502" s="211">
        <v>8.260523457887875E-2</v>
      </c>
      <c r="D9502" s="211">
        <v>0.12215328361005376</v>
      </c>
      <c r="E9502" s="211">
        <v>7.6321111554711579E-2</v>
      </c>
      <c r="F9502" s="211">
        <v>8.4556390777492815E-2</v>
      </c>
      <c r="G9502" s="211">
        <v>0.11365436213585352</v>
      </c>
      <c r="H9502" s="211">
        <v>0.12622170428114016</v>
      </c>
      <c r="I9502" s="211">
        <v>0.52347472600504807</v>
      </c>
      <c r="J9502" s="211">
        <v>0.46368087088592341</v>
      </c>
      <c r="K9502" s="211">
        <v>0.59868689700000111</v>
      </c>
      <c r="L9502" s="211">
        <v>0.27504998165747108</v>
      </c>
      <c r="M9502" s="211">
        <v>0.11029201335958186</v>
      </c>
      <c r="N9502" s="211">
        <v>0.41125834815836504</v>
      </c>
      <c r="O9502" s="211">
        <v>0.75910287401754073</v>
      </c>
      <c r="P9502" s="211">
        <v>6.7143485474766826E-2</v>
      </c>
      <c r="Q9502" s="211">
        <v>6.1153098850949286E-2</v>
      </c>
      <c r="R9502" s="211">
        <v>0.47455012908626937</v>
      </c>
      <c r="S9502" s="211">
        <v>0.39346122827193197</v>
      </c>
      <c r="T9502" s="211">
        <v>0.57809943071442527</v>
      </c>
      <c r="U9502" s="211">
        <v>0.43778745303046224</v>
      </c>
      <c r="V9502" s="211">
        <v>0.1581073567653338</v>
      </c>
      <c r="W9502" s="211">
        <v>0.52286591594524134</v>
      </c>
      <c r="X9502" s="211">
        <v>0.35310562548933211</v>
      </c>
      <c r="Y9502" s="211">
        <v>0.62111907921311871</v>
      </c>
      <c r="Z9502" s="211">
        <v>0.14892977088324061</v>
      </c>
      <c r="AA9502" s="212">
        <v>0.11960565180258718</v>
      </c>
    </row>
    <row r="9503" spans="1:27" x14ac:dyDescent="0.35">
      <c r="A9503" s="210" t="s">
        <v>10179</v>
      </c>
      <c r="B9503" s="217">
        <v>121.58866281406725</v>
      </c>
      <c r="C9503" s="211">
        <v>5.621253594542721E-2</v>
      </c>
      <c r="D9503" s="211">
        <v>0.12415273404029328</v>
      </c>
      <c r="E9503" s="211">
        <v>7.4754169831133449E-2</v>
      </c>
      <c r="F9503" s="211">
        <v>9.5823412673083475E-2</v>
      </c>
      <c r="G9503" s="211">
        <v>0.12253986689640466</v>
      </c>
      <c r="H9503" s="211">
        <v>0.11854489029181595</v>
      </c>
      <c r="I9503" s="211">
        <v>0.50578107109341286</v>
      </c>
      <c r="J9503" s="211">
        <v>0.45574457022354314</v>
      </c>
      <c r="K9503" s="211">
        <v>0.62584796757617411</v>
      </c>
      <c r="L9503" s="211">
        <v>0.28127841771773598</v>
      </c>
      <c r="M9503" s="211">
        <v>0.10629756644388336</v>
      </c>
      <c r="N9503" s="211">
        <v>0.36726536721062186</v>
      </c>
      <c r="O9503" s="211">
        <v>0.76247674926295761</v>
      </c>
      <c r="P9503" s="211">
        <v>6.5729803166770268E-2</v>
      </c>
      <c r="Q9503" s="211">
        <v>0.14560660172088186</v>
      </c>
      <c r="R9503" s="211">
        <v>0.40124513371612069</v>
      </c>
      <c r="S9503" s="211">
        <v>0.35283455419744947</v>
      </c>
      <c r="T9503" s="211">
        <v>0.48769444147246188</v>
      </c>
      <c r="U9503" s="211">
        <v>0.41987744846163527</v>
      </c>
      <c r="V9503" s="211">
        <v>5.3488375870930582E-2</v>
      </c>
      <c r="W9503" s="211">
        <v>0.53829741632543926</v>
      </c>
      <c r="X9503" s="211">
        <v>0.24952063555966461</v>
      </c>
      <c r="Y9503" s="211">
        <v>0.61773247509853113</v>
      </c>
      <c r="Z9503" s="211">
        <v>0.14756556850709601</v>
      </c>
      <c r="AA9503" s="212">
        <v>0.112502510367359</v>
      </c>
    </row>
    <row r="9504" spans="1:27" x14ac:dyDescent="0.35">
      <c r="A9504" s="210" t="s">
        <v>10180</v>
      </c>
      <c r="B9504" s="217">
        <v>110.53316593452183</v>
      </c>
      <c r="C9504" s="211">
        <v>7.0007634574376851E-2</v>
      </c>
      <c r="D9504" s="211">
        <v>0.12536762565913734</v>
      </c>
      <c r="E9504" s="211">
        <v>7.9110585352366064E-2</v>
      </c>
      <c r="F9504" s="211">
        <v>7.6028180003021778E-2</v>
      </c>
      <c r="G9504" s="211">
        <v>0.12634447027739182</v>
      </c>
      <c r="H9504" s="211">
        <v>0.10372347414467653</v>
      </c>
      <c r="I9504" s="211">
        <v>0.51111211716621008</v>
      </c>
      <c r="J9504" s="211">
        <v>0.45030448715784255</v>
      </c>
      <c r="K9504" s="211">
        <v>0.57301760785217715</v>
      </c>
      <c r="L9504" s="211">
        <v>0.27393135713281586</v>
      </c>
      <c r="M9504" s="211">
        <v>8.6363910708005545E-2</v>
      </c>
      <c r="N9504" s="211">
        <v>0.38863233589837975</v>
      </c>
      <c r="O9504" s="211">
        <v>0.69490397974611628</v>
      </c>
      <c r="P9504" s="211">
        <v>6.6953578753920689E-2</v>
      </c>
      <c r="Q9504" s="211">
        <v>8.4162256622555082E-2</v>
      </c>
      <c r="R9504" s="211">
        <v>0.36712155764898818</v>
      </c>
      <c r="S9504" s="211">
        <v>0.27066851946299436</v>
      </c>
      <c r="T9504" s="211">
        <v>0.4887691477510277</v>
      </c>
      <c r="U9504" s="211">
        <v>0.40187448757926481</v>
      </c>
      <c r="V9504" s="211">
        <v>7.116907281339635E-2</v>
      </c>
      <c r="W9504" s="211">
        <v>0.5810061761035763</v>
      </c>
      <c r="X9504" s="211">
        <v>0.36124950627947727</v>
      </c>
      <c r="Y9504" s="211">
        <v>0.75322445077753208</v>
      </c>
      <c r="Z9504" s="211">
        <v>0.14964294413243967</v>
      </c>
      <c r="AA9504" s="212">
        <v>0.12664714886255893</v>
      </c>
    </row>
    <row r="9505" spans="1:27" x14ac:dyDescent="0.35">
      <c r="A9505" s="210" t="s">
        <v>10181</v>
      </c>
      <c r="B9505" s="217">
        <v>143.34726255346857</v>
      </c>
      <c r="C9505" s="211">
        <v>7.1849495552362849E-2</v>
      </c>
      <c r="D9505" s="211">
        <v>0.12639017020600568</v>
      </c>
      <c r="E9505" s="211">
        <v>7.1293685247347749E-2</v>
      </c>
      <c r="F9505" s="211">
        <v>0.10648464905795402</v>
      </c>
      <c r="G9505" s="211">
        <v>0.12207338473477006</v>
      </c>
      <c r="H9505" s="211">
        <v>0.11574160982857339</v>
      </c>
      <c r="I9505" s="211">
        <v>0.45842229086163455</v>
      </c>
      <c r="J9505" s="211">
        <v>0.44782998066954527</v>
      </c>
      <c r="K9505" s="211">
        <v>0.61250584045297995</v>
      </c>
      <c r="L9505" s="211">
        <v>0.27936786320631024</v>
      </c>
      <c r="M9505" s="211">
        <v>0.12087107347912868</v>
      </c>
      <c r="N9505" s="211">
        <v>0.35560657358885572</v>
      </c>
      <c r="O9505" s="211">
        <v>0.70526206876389641</v>
      </c>
      <c r="P9505" s="211">
        <v>7.1979651481283394E-2</v>
      </c>
      <c r="Q9505" s="211">
        <v>0.11096753134275508</v>
      </c>
      <c r="R9505" s="211">
        <v>0.44377857393462439</v>
      </c>
      <c r="S9505" s="211">
        <v>0.30322539127367082</v>
      </c>
      <c r="T9505" s="211">
        <v>0.47295348786610131</v>
      </c>
      <c r="U9505" s="211">
        <v>0.4207505173737261</v>
      </c>
      <c r="V9505" s="211">
        <v>0.11464929243304244</v>
      </c>
      <c r="W9505" s="211">
        <v>0.5415090168943496</v>
      </c>
      <c r="X9505" s="211">
        <v>0.30819288483341301</v>
      </c>
      <c r="Y9505" s="211">
        <v>0.59479281618344371</v>
      </c>
      <c r="Z9505" s="211">
        <v>0.1495979200579079</v>
      </c>
      <c r="AA9505" s="212">
        <v>0.12447039181729727</v>
      </c>
    </row>
    <row r="9506" spans="1:27" x14ac:dyDescent="0.35">
      <c r="A9506" s="210" t="s">
        <v>10182</v>
      </c>
      <c r="B9506" s="217">
        <v>148.80275305598261</v>
      </c>
      <c r="C9506" s="211">
        <v>4.805907419982039E-2</v>
      </c>
      <c r="D9506" s="211">
        <v>0.11797194115978626</v>
      </c>
      <c r="E9506" s="211">
        <v>8.7037070783006668E-2</v>
      </c>
      <c r="F9506" s="211">
        <v>9.9664901006071352E-2</v>
      </c>
      <c r="G9506" s="211">
        <v>0.12281566801210095</v>
      </c>
      <c r="H9506" s="211">
        <v>0.10378495125169679</v>
      </c>
      <c r="I9506" s="211">
        <v>0.44266309575224483</v>
      </c>
      <c r="J9506" s="211">
        <v>0.45912954982957938</v>
      </c>
      <c r="K9506" s="211">
        <v>0.61369208490632443</v>
      </c>
      <c r="L9506" s="211">
        <v>0.28203288522642905</v>
      </c>
      <c r="M9506" s="211">
        <v>0.10856852575702325</v>
      </c>
      <c r="N9506" s="211">
        <v>0.50416866892439094</v>
      </c>
      <c r="O9506" s="211">
        <v>0.78101308234537847</v>
      </c>
      <c r="P9506" s="211">
        <v>7.275010539974093E-2</v>
      </c>
      <c r="Q9506" s="211">
        <v>0.13660293342546348</v>
      </c>
      <c r="R9506" s="211">
        <v>0.38990940674603503</v>
      </c>
      <c r="S9506" s="211">
        <v>0.30882095556084105</v>
      </c>
      <c r="T9506" s="211">
        <v>0.52386800358966312</v>
      </c>
      <c r="U9506" s="211">
        <v>0.43433493764318487</v>
      </c>
      <c r="V9506" s="211">
        <v>7.9364362599189761E-2</v>
      </c>
      <c r="W9506" s="211">
        <v>0.58715304865895968</v>
      </c>
      <c r="X9506" s="211">
        <v>0.36766721561661653</v>
      </c>
      <c r="Y9506" s="211">
        <v>0.65792114027702886</v>
      </c>
      <c r="Z9506" s="211">
        <v>0.1442217353413317</v>
      </c>
      <c r="AA9506" s="212">
        <v>0.12145264652959714</v>
      </c>
    </row>
    <row r="9507" spans="1:27" x14ac:dyDescent="0.35">
      <c r="A9507" s="210" t="s">
        <v>10183</v>
      </c>
      <c r="B9507" s="217">
        <v>192.0790610354023</v>
      </c>
      <c r="C9507" s="211">
        <v>5.3266061233626476E-2</v>
      </c>
      <c r="D9507" s="211">
        <v>0.12458995843195418</v>
      </c>
      <c r="E9507" s="211">
        <v>7.9149583104638363E-2</v>
      </c>
      <c r="F9507" s="211">
        <v>8.9284478730542807E-2</v>
      </c>
      <c r="G9507" s="211">
        <v>0.12411441995103592</v>
      </c>
      <c r="H9507" s="211">
        <v>0.11250397849863837</v>
      </c>
      <c r="I9507" s="211">
        <v>0.51449461516217154</v>
      </c>
      <c r="J9507" s="211">
        <v>0.4527740027074415</v>
      </c>
      <c r="K9507" s="211">
        <v>0.63895977571033058</v>
      </c>
      <c r="L9507" s="211">
        <v>0.27094734833820289</v>
      </c>
      <c r="M9507" s="211">
        <v>0.11685896986993659</v>
      </c>
      <c r="N9507" s="211">
        <v>0.55388365796702965</v>
      </c>
      <c r="O9507" s="211">
        <v>0.74808219141658228</v>
      </c>
      <c r="P9507" s="211">
        <v>6.7647260363179071E-2</v>
      </c>
      <c r="Q9507" s="211">
        <v>8.9504611535216577E-2</v>
      </c>
      <c r="R9507" s="211">
        <v>0.46430179951014827</v>
      </c>
      <c r="S9507" s="211">
        <v>0.29683251919019477</v>
      </c>
      <c r="T9507" s="211">
        <v>0.51078577618986076</v>
      </c>
      <c r="U9507" s="211">
        <v>0.48518946930153173</v>
      </c>
      <c r="V9507" s="211">
        <v>0.11102691371921843</v>
      </c>
      <c r="W9507" s="211">
        <v>0.5114128689182359</v>
      </c>
      <c r="X9507" s="211">
        <v>0.38734575603478727</v>
      </c>
      <c r="Y9507" s="211">
        <v>0.69045849531164749</v>
      </c>
      <c r="Z9507" s="211">
        <v>0.13796279745828441</v>
      </c>
      <c r="AA9507" s="212">
        <v>0.11131371483944673</v>
      </c>
    </row>
    <row r="9508" spans="1:27" x14ac:dyDescent="0.35">
      <c r="A9508" s="210" t="s">
        <v>10184</v>
      </c>
      <c r="B9508" s="217">
        <v>116.0203838780407</v>
      </c>
      <c r="C9508" s="211">
        <v>6.3143570348152878E-2</v>
      </c>
      <c r="D9508" s="211">
        <v>0.128401144670404</v>
      </c>
      <c r="E9508" s="211">
        <v>7.9820979087453531E-2</v>
      </c>
      <c r="F9508" s="211">
        <v>9.0030106242926899E-2</v>
      </c>
      <c r="G9508" s="211">
        <v>0.12409556261716292</v>
      </c>
      <c r="H9508" s="211">
        <v>0.1155299248153057</v>
      </c>
      <c r="I9508" s="211">
        <v>0.53001396155077596</v>
      </c>
      <c r="J9508" s="211">
        <v>0.46275397287606851</v>
      </c>
      <c r="K9508" s="211">
        <v>0.59782863596302538</v>
      </c>
      <c r="L9508" s="211">
        <v>0.2765622155538171</v>
      </c>
      <c r="M9508" s="211">
        <v>8.2642437863166621E-2</v>
      </c>
      <c r="N9508" s="211">
        <v>0.4602595364751223</v>
      </c>
      <c r="O9508" s="211">
        <v>0.64090788445086966</v>
      </c>
      <c r="P9508" s="211">
        <v>6.902042162816649E-2</v>
      </c>
      <c r="Q9508" s="211">
        <v>5.0379575761796164E-2</v>
      </c>
      <c r="R9508" s="211">
        <v>0.37595029087887111</v>
      </c>
      <c r="S9508" s="211">
        <v>0.44100461466994756</v>
      </c>
      <c r="T9508" s="211">
        <v>0.56488356235581749</v>
      </c>
      <c r="U9508" s="211">
        <v>0.43588987878295871</v>
      </c>
      <c r="V9508" s="211">
        <v>7.1532756396680164E-2</v>
      </c>
      <c r="W9508" s="211">
        <v>0.55150496577860975</v>
      </c>
      <c r="X9508" s="211">
        <v>0.38557495884991583</v>
      </c>
      <c r="Y9508" s="211">
        <v>0.69334794781965103</v>
      </c>
      <c r="Z9508" s="211">
        <v>0.14721137486599628</v>
      </c>
      <c r="AA9508" s="212">
        <v>0.1269193637634693</v>
      </c>
    </row>
    <row r="9509" spans="1:27" x14ac:dyDescent="0.35">
      <c r="A9509" s="210" t="s">
        <v>10185</v>
      </c>
      <c r="B9509" s="217">
        <v>128.55102464957147</v>
      </c>
      <c r="C9509" s="211">
        <v>6.5572183278543958E-2</v>
      </c>
      <c r="D9509" s="211">
        <v>0.11806398311251515</v>
      </c>
      <c r="E9509" s="211">
        <v>7.9883768934593341E-2</v>
      </c>
      <c r="F9509" s="211">
        <v>0.10303939085431521</v>
      </c>
      <c r="G9509" s="211">
        <v>0.12355151579682344</v>
      </c>
      <c r="H9509" s="211">
        <v>0.10574005165867291</v>
      </c>
      <c r="I9509" s="211">
        <v>0.51015113106965559</v>
      </c>
      <c r="J9509" s="211">
        <v>0.44152579905613731</v>
      </c>
      <c r="K9509" s="211">
        <v>0.64445104813886367</v>
      </c>
      <c r="L9509" s="211">
        <v>0.27252350781430362</v>
      </c>
      <c r="M9509" s="211">
        <v>0.10506083581716442</v>
      </c>
      <c r="N9509" s="211">
        <v>0.41759883962075572</v>
      </c>
      <c r="O9509" s="211">
        <v>0.72538696462264118</v>
      </c>
      <c r="P9509" s="211">
        <v>6.5398029620503145E-2</v>
      </c>
      <c r="Q9509" s="211">
        <v>4.2643658610452953E-2</v>
      </c>
      <c r="R9509" s="211">
        <v>0.43286237352286427</v>
      </c>
      <c r="S9509" s="211">
        <v>0.39560676067672279</v>
      </c>
      <c r="T9509" s="211">
        <v>0.5233375932790878</v>
      </c>
      <c r="U9509" s="211">
        <v>0.36680506473167773</v>
      </c>
      <c r="V9509" s="211">
        <v>0.10692102875575349</v>
      </c>
      <c r="W9509" s="211">
        <v>0.48448907984909367</v>
      </c>
      <c r="X9509" s="211">
        <v>0.32090133466235071</v>
      </c>
      <c r="Y9509" s="211">
        <v>0.54184445060909114</v>
      </c>
      <c r="Z9509" s="211">
        <v>0.14609123950091535</v>
      </c>
      <c r="AA9509" s="212">
        <v>0.1178138659901528</v>
      </c>
    </row>
    <row r="9510" spans="1:27" x14ac:dyDescent="0.35">
      <c r="A9510" s="210" t="s">
        <v>10186</v>
      </c>
      <c r="B9510" s="217">
        <v>144.47707703799549</v>
      </c>
      <c r="C9510" s="211">
        <v>6.9224453309642747E-2</v>
      </c>
      <c r="D9510" s="211">
        <v>0.12027918821862338</v>
      </c>
      <c r="E9510" s="211">
        <v>7.9841954380337421E-2</v>
      </c>
      <c r="F9510" s="211">
        <v>0.10954981171625922</v>
      </c>
      <c r="G9510" s="211">
        <v>0.12066370526030173</v>
      </c>
      <c r="H9510" s="211">
        <v>0.12357988335626721</v>
      </c>
      <c r="I9510" s="211">
        <v>0.43949341957471877</v>
      </c>
      <c r="J9510" s="211">
        <v>0.45310212440127773</v>
      </c>
      <c r="K9510" s="211">
        <v>0.59887489242055092</v>
      </c>
      <c r="L9510" s="211">
        <v>0.2805952955178706</v>
      </c>
      <c r="M9510" s="211">
        <v>9.7205505454622393E-2</v>
      </c>
      <c r="N9510" s="211">
        <v>0.35514139568347675</v>
      </c>
      <c r="O9510" s="211">
        <v>0.7141626241918132</v>
      </c>
      <c r="P9510" s="211">
        <v>6.8189595499817748E-2</v>
      </c>
      <c r="Q9510" s="211">
        <v>0.10687113939972202</v>
      </c>
      <c r="R9510" s="211">
        <v>0.42273823220104173</v>
      </c>
      <c r="S9510" s="211">
        <v>0.32596909663313545</v>
      </c>
      <c r="T9510" s="211">
        <v>0.5125051168441479</v>
      </c>
      <c r="U9510" s="211">
        <v>0.39293312454875229</v>
      </c>
      <c r="V9510" s="211">
        <v>0.14817117572831365</v>
      </c>
      <c r="W9510" s="211">
        <v>0.59048640535809893</v>
      </c>
      <c r="X9510" s="211">
        <v>0.37598680615382835</v>
      </c>
      <c r="Y9510" s="211">
        <v>0.57602199034962986</v>
      </c>
      <c r="Z9510" s="211">
        <v>0.14437822776993173</v>
      </c>
      <c r="AA9510" s="212">
        <v>0.11871556245872919</v>
      </c>
    </row>
    <row r="9511" spans="1:27" x14ac:dyDescent="0.35">
      <c r="A9511" s="210" t="s">
        <v>10187</v>
      </c>
      <c r="B9511" s="217">
        <v>126.47811459490639</v>
      </c>
      <c r="C9511" s="211">
        <v>5.1372674021644804E-2</v>
      </c>
      <c r="D9511" s="211">
        <v>0.12477866088212483</v>
      </c>
      <c r="E9511" s="211">
        <v>8.5749781173592304E-2</v>
      </c>
      <c r="F9511" s="211">
        <v>0.10268535923039679</v>
      </c>
      <c r="G9511" s="211">
        <v>0.11900881262577644</v>
      </c>
      <c r="H9511" s="211">
        <v>0.11940671591189561</v>
      </c>
      <c r="I9511" s="211">
        <v>0.50674195669060462</v>
      </c>
      <c r="J9511" s="211">
        <v>0.43545737165905546</v>
      </c>
      <c r="K9511" s="211">
        <v>0.63364142134869617</v>
      </c>
      <c r="L9511" s="211">
        <v>0.27688727320416762</v>
      </c>
      <c r="M9511" s="211">
        <v>0.11283761647784951</v>
      </c>
      <c r="N9511" s="211">
        <v>0.54177385805327538</v>
      </c>
      <c r="O9511" s="211">
        <v>0.67438632703003532</v>
      </c>
      <c r="P9511" s="211">
        <v>7.0879638029955366E-2</v>
      </c>
      <c r="Q9511" s="211">
        <v>6.2133395816900666E-2</v>
      </c>
      <c r="R9511" s="211">
        <v>0.41289033566945432</v>
      </c>
      <c r="S9511" s="211">
        <v>0.32185914950006</v>
      </c>
      <c r="T9511" s="211">
        <v>0.50071109099926991</v>
      </c>
      <c r="U9511" s="211">
        <v>0.4677447809321908</v>
      </c>
      <c r="V9511" s="211">
        <v>5.9764640186515061E-2</v>
      </c>
      <c r="W9511" s="211">
        <v>0.54346143486045717</v>
      </c>
      <c r="X9511" s="211">
        <v>0.27237229020095571</v>
      </c>
      <c r="Y9511" s="211">
        <v>0.62580707727019136</v>
      </c>
      <c r="Z9511" s="211">
        <v>0.14959443880947593</v>
      </c>
      <c r="AA9511" s="212">
        <v>0.12613000162501317</v>
      </c>
    </row>
    <row r="9512" spans="1:27" x14ac:dyDescent="0.35">
      <c r="A9512" s="210" t="s">
        <v>10188</v>
      </c>
      <c r="B9512" s="217">
        <v>139.13137964276365</v>
      </c>
      <c r="C9512" s="211">
        <v>6.3198207573786885E-2</v>
      </c>
      <c r="D9512" s="211">
        <v>0.13273580098218724</v>
      </c>
      <c r="E9512" s="211">
        <v>7.8381421801518178E-2</v>
      </c>
      <c r="F9512" s="211">
        <v>0.1154031967190198</v>
      </c>
      <c r="G9512" s="211">
        <v>0.12085148424088811</v>
      </c>
      <c r="H9512" s="211">
        <v>0.12389468871852967</v>
      </c>
      <c r="I9512" s="211">
        <v>0.49432298471128283</v>
      </c>
      <c r="J9512" s="211">
        <v>0.43440552495753765</v>
      </c>
      <c r="K9512" s="211">
        <v>0.57226305792473675</v>
      </c>
      <c r="L9512" s="211">
        <v>0.27295476908522348</v>
      </c>
      <c r="M9512" s="211">
        <v>0.10760785335034276</v>
      </c>
      <c r="N9512" s="211">
        <v>0.45166988205021619</v>
      </c>
      <c r="O9512" s="211">
        <v>0.72017794765442322</v>
      </c>
      <c r="P9512" s="211">
        <v>6.5472992956679063E-2</v>
      </c>
      <c r="Q9512" s="211">
        <v>6.4941582384293442E-2</v>
      </c>
      <c r="R9512" s="211">
        <v>0.42017598890466668</v>
      </c>
      <c r="S9512" s="211">
        <v>0.3657578452442759</v>
      </c>
      <c r="T9512" s="211">
        <v>0.50180414822473018</v>
      </c>
      <c r="U9512" s="211">
        <v>0.49154147476362103</v>
      </c>
      <c r="V9512" s="211">
        <v>8.6336128201895096E-2</v>
      </c>
      <c r="W9512" s="211">
        <v>0.65369741728666753</v>
      </c>
      <c r="X9512" s="211">
        <v>0.35535135416463159</v>
      </c>
      <c r="Y9512" s="211">
        <v>0.61851357991830869</v>
      </c>
      <c r="Z9512" s="211">
        <v>0.14910048366709744</v>
      </c>
      <c r="AA9512" s="212">
        <v>0.11639681888469137</v>
      </c>
    </row>
    <row r="9513" spans="1:27" x14ac:dyDescent="0.35">
      <c r="A9513" s="210" t="s">
        <v>10189</v>
      </c>
      <c r="B9513" s="217">
        <v>144.48505992549462</v>
      </c>
      <c r="C9513" s="211">
        <v>6.7339222959870521E-2</v>
      </c>
      <c r="D9513" s="211">
        <v>0.125888971586918</v>
      </c>
      <c r="E9513" s="211">
        <v>7.0081288101313644E-2</v>
      </c>
      <c r="F9513" s="211">
        <v>9.2488937612061464E-2</v>
      </c>
      <c r="G9513" s="211">
        <v>0.1235562300241532</v>
      </c>
      <c r="H9513" s="211">
        <v>0.11510060951416176</v>
      </c>
      <c r="I9513" s="211">
        <v>0.4422059539825452</v>
      </c>
      <c r="J9513" s="211">
        <v>0.44606567534595426</v>
      </c>
      <c r="K9513" s="211">
        <v>0.59776774207589878</v>
      </c>
      <c r="L9513" s="211">
        <v>0.2753326288818454</v>
      </c>
      <c r="M9513" s="211">
        <v>9.0844611481526436E-2</v>
      </c>
      <c r="N9513" s="211">
        <v>0.42854740554114573</v>
      </c>
      <c r="O9513" s="211">
        <v>0.55584450631783688</v>
      </c>
      <c r="P9513" s="211">
        <v>6.3660084490492666E-2</v>
      </c>
      <c r="Q9513" s="211">
        <v>0.12959834927795316</v>
      </c>
      <c r="R9513" s="211">
        <v>0.4170505859109212</v>
      </c>
      <c r="S9513" s="211">
        <v>0.29591943798584858</v>
      </c>
      <c r="T9513" s="211">
        <v>0.56174889053549726</v>
      </c>
      <c r="U9513" s="211">
        <v>0.48001205102045097</v>
      </c>
      <c r="V9513" s="211">
        <v>0.10782762117080341</v>
      </c>
      <c r="W9513" s="211">
        <v>0.57768929696714388</v>
      </c>
      <c r="X9513" s="211">
        <v>0.30201984529206788</v>
      </c>
      <c r="Y9513" s="211">
        <v>0.74574629091035982</v>
      </c>
      <c r="Z9513" s="211">
        <v>0.14265350476006358</v>
      </c>
      <c r="AA9513" s="212">
        <v>0.11562233214021037</v>
      </c>
    </row>
    <row r="9514" spans="1:27" x14ac:dyDescent="0.35">
      <c r="A9514" s="210" t="s">
        <v>10190</v>
      </c>
      <c r="B9514" s="217">
        <v>116.23567089473948</v>
      </c>
      <c r="C9514" s="211">
        <v>5.0990423937792684E-2</v>
      </c>
      <c r="D9514" s="211">
        <v>0.1211004250059716</v>
      </c>
      <c r="E9514" s="211">
        <v>7.7903559552770882E-2</v>
      </c>
      <c r="F9514" s="211">
        <v>6.8291211531299786E-2</v>
      </c>
      <c r="G9514" s="211">
        <v>0.1176124480867064</v>
      </c>
      <c r="H9514" s="211">
        <v>0.11898609022135914</v>
      </c>
      <c r="I9514" s="211">
        <v>0.48673522587450219</v>
      </c>
      <c r="J9514" s="211">
        <v>0.42494641436820974</v>
      </c>
      <c r="K9514" s="211">
        <v>0.56990682170425366</v>
      </c>
      <c r="L9514" s="211">
        <v>0.2698249500282946</v>
      </c>
      <c r="M9514" s="211">
        <v>8.6415860401006073E-2</v>
      </c>
      <c r="N9514" s="211">
        <v>0.43718241445208994</v>
      </c>
      <c r="O9514" s="211">
        <v>0.77671226237670044</v>
      </c>
      <c r="P9514" s="211">
        <v>7.0106633254218814E-2</v>
      </c>
      <c r="Q9514" s="211">
        <v>4.9748147649497976E-2</v>
      </c>
      <c r="R9514" s="211">
        <v>0.43654329741343212</v>
      </c>
      <c r="S9514" s="211">
        <v>0.38047872457821008</v>
      </c>
      <c r="T9514" s="211">
        <v>0.54127062100109491</v>
      </c>
      <c r="U9514" s="211">
        <v>0.31905411669730577</v>
      </c>
      <c r="V9514" s="211">
        <v>7.7945554832843725E-2</v>
      </c>
      <c r="W9514" s="211">
        <v>0.59370209383224304</v>
      </c>
      <c r="X9514" s="211">
        <v>0.31564666072120839</v>
      </c>
      <c r="Y9514" s="211">
        <v>0.69016437071352899</v>
      </c>
      <c r="Z9514" s="211">
        <v>0.1478892225521668</v>
      </c>
      <c r="AA9514" s="212">
        <v>0.12123387824858392</v>
      </c>
    </row>
    <row r="9515" spans="1:27" x14ac:dyDescent="0.35">
      <c r="A9515" s="210" t="s">
        <v>10191</v>
      </c>
      <c r="B9515" s="217">
        <v>135.24549429822079</v>
      </c>
      <c r="C9515" s="211">
        <v>5.5820493391017238E-2</v>
      </c>
      <c r="D9515" s="211">
        <v>0.12312599369088442</v>
      </c>
      <c r="E9515" s="211">
        <v>7.409779074327541E-2</v>
      </c>
      <c r="F9515" s="211">
        <v>0.10199226174696398</v>
      </c>
      <c r="G9515" s="211">
        <v>0.11666105437414691</v>
      </c>
      <c r="H9515" s="211">
        <v>0.1060130647522811</v>
      </c>
      <c r="I9515" s="211">
        <v>0.44135861775881152</v>
      </c>
      <c r="J9515" s="211">
        <v>0.4088577648118939</v>
      </c>
      <c r="K9515" s="211">
        <v>0.54567521755173676</v>
      </c>
      <c r="L9515" s="211">
        <v>0.26734187222523503</v>
      </c>
      <c r="M9515" s="211">
        <v>9.192837781856264E-2</v>
      </c>
      <c r="N9515" s="211">
        <v>0.42987704912309954</v>
      </c>
      <c r="O9515" s="211">
        <v>0.689287993504069</v>
      </c>
      <c r="P9515" s="211">
        <v>7.2908228238730666E-2</v>
      </c>
      <c r="Q9515" s="211">
        <v>6.129684743192898E-2</v>
      </c>
      <c r="R9515" s="211">
        <v>0.42475318836101861</v>
      </c>
      <c r="S9515" s="211">
        <v>0.34113165285005931</v>
      </c>
      <c r="T9515" s="211">
        <v>0.54986671759066053</v>
      </c>
      <c r="U9515" s="211">
        <v>0.4422215990211828</v>
      </c>
      <c r="V9515" s="211">
        <v>0.11180567132179935</v>
      </c>
      <c r="W9515" s="211">
        <v>0.49526639572753439</v>
      </c>
      <c r="X9515" s="211">
        <v>0.33323797303124303</v>
      </c>
      <c r="Y9515" s="211">
        <v>0.59095519328361013</v>
      </c>
      <c r="Z9515" s="211">
        <v>0.14644421564690732</v>
      </c>
      <c r="AA9515" s="212">
        <v>0.12000994171844923</v>
      </c>
    </row>
    <row r="9516" spans="1:27" x14ac:dyDescent="0.35">
      <c r="A9516" s="210" t="s">
        <v>10192</v>
      </c>
      <c r="B9516" s="217">
        <v>122.11985639101752</v>
      </c>
      <c r="C9516" s="211">
        <v>5.0417665289068082E-2</v>
      </c>
      <c r="D9516" s="211">
        <v>0.11803807947400187</v>
      </c>
      <c r="E9516" s="211">
        <v>6.8640539788927979E-2</v>
      </c>
      <c r="F9516" s="211">
        <v>0.11247813250503015</v>
      </c>
      <c r="G9516" s="211">
        <v>0.11938062392584553</v>
      </c>
      <c r="H9516" s="211">
        <v>0.1168915989328619</v>
      </c>
      <c r="I9516" s="211">
        <v>0.51797347727928622</v>
      </c>
      <c r="J9516" s="211">
        <v>0.40810632514530853</v>
      </c>
      <c r="K9516" s="211">
        <v>0.63242613754585286</v>
      </c>
      <c r="L9516" s="211">
        <v>0.27451842798667681</v>
      </c>
      <c r="M9516" s="211">
        <v>0.10149390735998881</v>
      </c>
      <c r="N9516" s="211">
        <v>0.3992639058548576</v>
      </c>
      <c r="O9516" s="211">
        <v>0.75077065552922218</v>
      </c>
      <c r="P9516" s="211">
        <v>6.5573002045224746E-2</v>
      </c>
      <c r="Q9516" s="211">
        <v>5.5417719110804925E-2</v>
      </c>
      <c r="R9516" s="211">
        <v>0.47481373114006664</v>
      </c>
      <c r="S9516" s="211">
        <v>0.35646840914288058</v>
      </c>
      <c r="T9516" s="211">
        <v>0.51907025288870423</v>
      </c>
      <c r="U9516" s="211">
        <v>0.39907708775579931</v>
      </c>
      <c r="V9516" s="211">
        <v>9.8097691928479086E-2</v>
      </c>
      <c r="W9516" s="211">
        <v>0.52850986946431766</v>
      </c>
      <c r="X9516" s="211">
        <v>0.31046236092531321</v>
      </c>
      <c r="Y9516" s="211">
        <v>0.63146171051117905</v>
      </c>
      <c r="Z9516" s="211">
        <v>0.14304867919917733</v>
      </c>
      <c r="AA9516" s="212">
        <v>0.12286354832677698</v>
      </c>
    </row>
    <row r="9517" spans="1:27" x14ac:dyDescent="0.35">
      <c r="A9517" s="210" t="s">
        <v>10193</v>
      </c>
      <c r="B9517" s="217">
        <v>124.34230731472708</v>
      </c>
      <c r="C9517" s="211">
        <v>7.2842634865819197E-2</v>
      </c>
      <c r="D9517" s="211">
        <v>0.12503205185657409</v>
      </c>
      <c r="E9517" s="211">
        <v>7.5093875797893228E-2</v>
      </c>
      <c r="F9517" s="211">
        <v>0.11437091476335964</v>
      </c>
      <c r="G9517" s="211">
        <v>0.11818015303289352</v>
      </c>
      <c r="H9517" s="211">
        <v>0.11456079046087499</v>
      </c>
      <c r="I9517" s="211">
        <v>0.42565803720047801</v>
      </c>
      <c r="J9517" s="211">
        <v>0.42055260196674282</v>
      </c>
      <c r="K9517" s="211">
        <v>0.64977168624506887</v>
      </c>
      <c r="L9517" s="211">
        <v>0.27197889329107117</v>
      </c>
      <c r="M9517" s="211">
        <v>8.3403847428281219E-2</v>
      </c>
      <c r="N9517" s="211">
        <v>0.39437307213673883</v>
      </c>
      <c r="O9517" s="211">
        <v>0.72982041230902528</v>
      </c>
      <c r="P9517" s="211">
        <v>6.2692477780366018E-2</v>
      </c>
      <c r="Q9517" s="211">
        <v>0.11554827936617071</v>
      </c>
      <c r="R9517" s="211">
        <v>0.45813900503408872</v>
      </c>
      <c r="S9517" s="211">
        <v>0.39543191220740875</v>
      </c>
      <c r="T9517" s="211">
        <v>0.49140143345325793</v>
      </c>
      <c r="U9517" s="211">
        <v>0.41355179418842103</v>
      </c>
      <c r="V9517" s="211">
        <v>0.1051393080243971</v>
      </c>
      <c r="W9517" s="211">
        <v>0.51470224899014494</v>
      </c>
      <c r="X9517" s="211">
        <v>0.33962100663228928</v>
      </c>
      <c r="Y9517" s="211">
        <v>0.66566980565514422</v>
      </c>
      <c r="Z9517" s="211">
        <v>0.14534419212897276</v>
      </c>
      <c r="AA9517" s="212">
        <v>0.12251427036162307</v>
      </c>
    </row>
    <row r="9518" spans="1:27" x14ac:dyDescent="0.35">
      <c r="A9518" s="210" t="s">
        <v>10194</v>
      </c>
      <c r="B9518" s="217">
        <v>129.70694556183454</v>
      </c>
      <c r="C9518" s="211">
        <v>6.6194178774382717E-2</v>
      </c>
      <c r="D9518" s="211">
        <v>0.12423501877733324</v>
      </c>
      <c r="E9518" s="211">
        <v>8.4689986758618593E-2</v>
      </c>
      <c r="F9518" s="211">
        <v>6.6995427806421662E-2</v>
      </c>
      <c r="G9518" s="211">
        <v>0.12423301328133968</v>
      </c>
      <c r="H9518" s="211">
        <v>0.112707097160008</v>
      </c>
      <c r="I9518" s="211">
        <v>0.44609707836810264</v>
      </c>
      <c r="J9518" s="211">
        <v>0.44882315549624063</v>
      </c>
      <c r="K9518" s="211">
        <v>0.63692228509052773</v>
      </c>
      <c r="L9518" s="211">
        <v>0.28306096357672572</v>
      </c>
      <c r="M9518" s="211">
        <v>9.8211329907212555E-2</v>
      </c>
      <c r="N9518" s="211">
        <v>0.40744757151484839</v>
      </c>
      <c r="O9518" s="211">
        <v>0.71620000218835289</v>
      </c>
      <c r="P9518" s="211">
        <v>6.8946347905111116E-2</v>
      </c>
      <c r="Q9518" s="211">
        <v>0.12092834105568803</v>
      </c>
      <c r="R9518" s="211">
        <v>0.45459786606115488</v>
      </c>
      <c r="S9518" s="211">
        <v>0.30672402742275046</v>
      </c>
      <c r="T9518" s="211">
        <v>0.59828894252220266</v>
      </c>
      <c r="U9518" s="211">
        <v>0.42966437907903443</v>
      </c>
      <c r="V9518" s="211">
        <v>5.6447468046685378E-2</v>
      </c>
      <c r="W9518" s="211">
        <v>0.55946820967713917</v>
      </c>
      <c r="X9518" s="211">
        <v>0.27344285383794792</v>
      </c>
      <c r="Y9518" s="211">
        <v>0.70079534786101616</v>
      </c>
      <c r="Z9518" s="211">
        <v>0.14809374896086894</v>
      </c>
      <c r="AA9518" s="212">
        <v>0.1188702007409231</v>
      </c>
    </row>
    <row r="9519" spans="1:27" x14ac:dyDescent="0.35">
      <c r="A9519" s="210" t="s">
        <v>10195</v>
      </c>
      <c r="B9519" s="217">
        <v>189.45423726651524</v>
      </c>
      <c r="C9519" s="211">
        <v>6.1187056826673927E-2</v>
      </c>
      <c r="D9519" s="211">
        <v>0.12382572285755346</v>
      </c>
      <c r="E9519" s="211">
        <v>8.3438758941505806E-2</v>
      </c>
      <c r="F9519" s="211">
        <v>6.8460465584381888E-2</v>
      </c>
      <c r="G9519" s="211">
        <v>0.11729762846692855</v>
      </c>
      <c r="H9519" s="211">
        <v>0.11757820581947695</v>
      </c>
      <c r="I9519" s="211">
        <v>0.49701204157022322</v>
      </c>
      <c r="J9519" s="211">
        <v>0.44240525847842727</v>
      </c>
      <c r="K9519" s="211">
        <v>0.63043679271007558</v>
      </c>
      <c r="L9519" s="211">
        <v>0.27525362373936729</v>
      </c>
      <c r="M9519" s="211">
        <v>0.11238001759213399</v>
      </c>
      <c r="N9519" s="211">
        <v>0.5241975843942116</v>
      </c>
      <c r="O9519" s="211">
        <v>0.76730073991837044</v>
      </c>
      <c r="P9519" s="211">
        <v>6.5759403269989414E-2</v>
      </c>
      <c r="Q9519" s="211">
        <v>0.10036051974565009</v>
      </c>
      <c r="R9519" s="211">
        <v>0.44990274560157961</v>
      </c>
      <c r="S9519" s="211">
        <v>0.30868208560718313</v>
      </c>
      <c r="T9519" s="211">
        <v>0.47283575302955</v>
      </c>
      <c r="U9519" s="211">
        <v>0.45555382367158886</v>
      </c>
      <c r="V9519" s="211">
        <v>0.13079743441417518</v>
      </c>
      <c r="W9519" s="211">
        <v>0.52793212482244167</v>
      </c>
      <c r="X9519" s="211">
        <v>0.24082557758644529</v>
      </c>
      <c r="Y9519" s="211">
        <v>0.73850593620890437</v>
      </c>
      <c r="Z9519" s="211">
        <v>0.14799872085017746</v>
      </c>
      <c r="AA9519" s="212">
        <v>0.11357347232101822</v>
      </c>
    </row>
    <row r="9520" spans="1:27" x14ac:dyDescent="0.35">
      <c r="A9520" s="210" t="s">
        <v>10196</v>
      </c>
      <c r="B9520" s="217">
        <v>180.76106849054335</v>
      </c>
      <c r="C9520" s="211">
        <v>5.3568962834290801E-2</v>
      </c>
      <c r="D9520" s="211">
        <v>0.128272911352805</v>
      </c>
      <c r="E9520" s="211">
        <v>8.2556325208335987E-2</v>
      </c>
      <c r="F9520" s="211">
        <v>9.0515589678748717E-2</v>
      </c>
      <c r="G9520" s="211">
        <v>0.11758513720038169</v>
      </c>
      <c r="H9520" s="211">
        <v>0.11797857553013669</v>
      </c>
      <c r="I9520" s="211">
        <v>0.50921917603988232</v>
      </c>
      <c r="J9520" s="211">
        <v>0.47771073090189886</v>
      </c>
      <c r="K9520" s="211">
        <v>0.64776594208678762</v>
      </c>
      <c r="L9520" s="211">
        <v>0.28074045431916972</v>
      </c>
      <c r="M9520" s="211">
        <v>0.10555765837113221</v>
      </c>
      <c r="N9520" s="211">
        <v>0.48519542666143078</v>
      </c>
      <c r="O9520" s="211">
        <v>0.77041898660919994</v>
      </c>
      <c r="P9520" s="211">
        <v>7.2628225094772028E-2</v>
      </c>
      <c r="Q9520" s="211">
        <v>9.41480351665855E-2</v>
      </c>
      <c r="R9520" s="211">
        <v>0.49579130054799497</v>
      </c>
      <c r="S9520" s="211">
        <v>0.33168002188970502</v>
      </c>
      <c r="T9520" s="211">
        <v>0.49001512029196848</v>
      </c>
      <c r="U9520" s="211">
        <v>0.36374758027283405</v>
      </c>
      <c r="V9520" s="211">
        <v>0.12778617134675113</v>
      </c>
      <c r="W9520" s="211">
        <v>0.50077360876918642</v>
      </c>
      <c r="X9520" s="211">
        <v>0.31755970667521455</v>
      </c>
      <c r="Y9520" s="211">
        <v>0.76432332945400472</v>
      </c>
      <c r="Z9520" s="211">
        <v>0.14947387208373725</v>
      </c>
      <c r="AA9520" s="212">
        <v>0.11617892634437603</v>
      </c>
    </row>
    <row r="9521" spans="1:27" x14ac:dyDescent="0.35">
      <c r="A9521" s="210" t="s">
        <v>10197</v>
      </c>
      <c r="B9521" s="217">
        <v>146.94663915749135</v>
      </c>
      <c r="C9521" s="211">
        <v>7.5944404932428169E-2</v>
      </c>
      <c r="D9521" s="211">
        <v>0.119799968328405</v>
      </c>
      <c r="E9521" s="211">
        <v>6.6659751912753945E-2</v>
      </c>
      <c r="F9521" s="211">
        <v>0.1040173109071888</v>
      </c>
      <c r="G9521" s="211">
        <v>0.12605983619520955</v>
      </c>
      <c r="H9521" s="211">
        <v>0.12123893098218952</v>
      </c>
      <c r="I9521" s="211">
        <v>0.5187512997639987</v>
      </c>
      <c r="J9521" s="211">
        <v>0.44436150349751308</v>
      </c>
      <c r="K9521" s="211">
        <v>0.53540028749960289</v>
      </c>
      <c r="L9521" s="211">
        <v>0.27594835861597189</v>
      </c>
      <c r="M9521" s="211">
        <v>0.11871595517417938</v>
      </c>
      <c r="N9521" s="211">
        <v>0.35221952650646082</v>
      </c>
      <c r="O9521" s="211">
        <v>0.62588163280300424</v>
      </c>
      <c r="P9521" s="211">
        <v>7.3875480802401888E-2</v>
      </c>
      <c r="Q9521" s="211">
        <v>0.12191318887208628</v>
      </c>
      <c r="R9521" s="211">
        <v>0.45716806023707679</v>
      </c>
      <c r="S9521" s="211">
        <v>0.32404644239451369</v>
      </c>
      <c r="T9521" s="211">
        <v>0.54349468102226905</v>
      </c>
      <c r="U9521" s="211">
        <v>0.45474090778363108</v>
      </c>
      <c r="V9521" s="211">
        <v>8.0101278346465146E-2</v>
      </c>
      <c r="W9521" s="211">
        <v>0.59620435617125167</v>
      </c>
      <c r="X9521" s="211">
        <v>0.2878918533035485</v>
      </c>
      <c r="Y9521" s="211">
        <v>0.75390842446683071</v>
      </c>
      <c r="Z9521" s="211">
        <v>0.14873643407099363</v>
      </c>
      <c r="AA9521" s="212">
        <v>0.11780926078608286</v>
      </c>
    </row>
    <row r="9522" spans="1:27" x14ac:dyDescent="0.35">
      <c r="A9522" s="210" t="s">
        <v>10198</v>
      </c>
      <c r="B9522" s="217">
        <v>132.17265580139971</v>
      </c>
      <c r="C9522" s="211">
        <v>7.0171663365594286E-2</v>
      </c>
      <c r="D9522" s="211">
        <v>0.12715022093961831</v>
      </c>
      <c r="E9522" s="211">
        <v>7.4492182371591345E-2</v>
      </c>
      <c r="F9522" s="211">
        <v>7.2066832563009206E-2</v>
      </c>
      <c r="G9522" s="211">
        <v>0.12021407298651975</v>
      </c>
      <c r="H9522" s="211">
        <v>0.1216913310036922</v>
      </c>
      <c r="I9522" s="211">
        <v>0.51753224913251739</v>
      </c>
      <c r="J9522" s="211">
        <v>0.46323189243185459</v>
      </c>
      <c r="K9522" s="211">
        <v>0.64661650419573213</v>
      </c>
      <c r="L9522" s="211">
        <v>0.28032467204273481</v>
      </c>
      <c r="M9522" s="211">
        <v>7.852999764996213E-2</v>
      </c>
      <c r="N9522" s="211">
        <v>0.49054407145257056</v>
      </c>
      <c r="O9522" s="211">
        <v>0.72119255108765445</v>
      </c>
      <c r="P9522" s="211">
        <v>6.9094866616239231E-2</v>
      </c>
      <c r="Q9522" s="211">
        <v>5.0182514104244291E-2</v>
      </c>
      <c r="R9522" s="211">
        <v>0.3689691442811357</v>
      </c>
      <c r="S9522" s="211">
        <v>0.35425625331913746</v>
      </c>
      <c r="T9522" s="211">
        <v>0.52757023687208726</v>
      </c>
      <c r="U9522" s="211">
        <v>0.42094788335376698</v>
      </c>
      <c r="V9522" s="211">
        <v>5.4438488428397935E-2</v>
      </c>
      <c r="W9522" s="211">
        <v>0.58148835753046058</v>
      </c>
      <c r="X9522" s="211">
        <v>0.35366033395047836</v>
      </c>
      <c r="Y9522" s="211">
        <v>0.75966767790826839</v>
      </c>
      <c r="Z9522" s="211">
        <v>0.14868504512566189</v>
      </c>
      <c r="AA9522" s="212">
        <v>0.11017749556240206</v>
      </c>
    </row>
    <row r="9523" spans="1:27" x14ac:dyDescent="0.35">
      <c r="A9523" s="210" t="s">
        <v>10199</v>
      </c>
      <c r="B9523" s="217">
        <v>191.70646704155996</v>
      </c>
      <c r="C9523" s="211">
        <v>8.4060967005607015E-2</v>
      </c>
      <c r="D9523" s="211">
        <v>0.12239253076397626</v>
      </c>
      <c r="E9523" s="211">
        <v>7.2032330315679807E-2</v>
      </c>
      <c r="F9523" s="211">
        <v>0.10601876823543877</v>
      </c>
      <c r="G9523" s="211">
        <v>0.12363298928547659</v>
      </c>
      <c r="H9523" s="211">
        <v>0.11555053442893978</v>
      </c>
      <c r="I9523" s="211">
        <v>0.49054541760492631</v>
      </c>
      <c r="J9523" s="211">
        <v>0.43502227895204515</v>
      </c>
      <c r="K9523" s="211">
        <v>0.6019193635872645</v>
      </c>
      <c r="L9523" s="211">
        <v>0.2808114591672462</v>
      </c>
      <c r="M9523" s="211">
        <v>8.7632916873546907E-2</v>
      </c>
      <c r="N9523" s="211">
        <v>0.59185115283174516</v>
      </c>
      <c r="O9523" s="211">
        <v>0.60767855877857757</v>
      </c>
      <c r="P9523" s="211">
        <v>7.0145562677884229E-2</v>
      </c>
      <c r="Q9523" s="211">
        <v>7.1986600202753798E-2</v>
      </c>
      <c r="R9523" s="211">
        <v>0.40520357836564047</v>
      </c>
      <c r="S9523" s="211">
        <v>0.32732567766626541</v>
      </c>
      <c r="T9523" s="211">
        <v>0.50015206120914268</v>
      </c>
      <c r="U9523" s="211">
        <v>0.48848328803580143</v>
      </c>
      <c r="V9523" s="211">
        <v>0.19696252693941199</v>
      </c>
      <c r="W9523" s="211">
        <v>0.54100221516888403</v>
      </c>
      <c r="X9523" s="211">
        <v>0.29950368987793757</v>
      </c>
      <c r="Y9523" s="211">
        <v>0.63457395097098557</v>
      </c>
      <c r="Z9523" s="211">
        <v>0.147484053208254</v>
      </c>
      <c r="AA9523" s="212">
        <v>0.11494810359927073</v>
      </c>
    </row>
    <row r="9524" spans="1:27" x14ac:dyDescent="0.35">
      <c r="A9524" s="210" t="s">
        <v>10200</v>
      </c>
      <c r="B9524" s="217">
        <v>177.14647762089578</v>
      </c>
      <c r="C9524" s="211">
        <v>6.6655213992979495E-2</v>
      </c>
      <c r="D9524" s="211">
        <v>0.1221053628040006</v>
      </c>
      <c r="E9524" s="211">
        <v>7.3959262130812137E-2</v>
      </c>
      <c r="F9524" s="211">
        <v>9.7618199574311892E-2</v>
      </c>
      <c r="G9524" s="211">
        <v>0.12011587871552933</v>
      </c>
      <c r="H9524" s="211">
        <v>0.10844516289357486</v>
      </c>
      <c r="I9524" s="211">
        <v>0.46214785659647944</v>
      </c>
      <c r="J9524" s="211">
        <v>0.44263953853742216</v>
      </c>
      <c r="K9524" s="211">
        <v>0.5853369349317713</v>
      </c>
      <c r="L9524" s="211">
        <v>0.26977261125854413</v>
      </c>
      <c r="M9524" s="211">
        <v>9.1297900103044227E-2</v>
      </c>
      <c r="N9524" s="211">
        <v>0.40550841949032113</v>
      </c>
      <c r="O9524" s="211">
        <v>0.62210167774378045</v>
      </c>
      <c r="P9524" s="211">
        <v>7.105048385903652E-2</v>
      </c>
      <c r="Q9524" s="211">
        <v>5.5411603456164485E-2</v>
      </c>
      <c r="R9524" s="211">
        <v>0.40362495634969564</v>
      </c>
      <c r="S9524" s="211">
        <v>0.29338562954825698</v>
      </c>
      <c r="T9524" s="211">
        <v>0.48134667468351883</v>
      </c>
      <c r="U9524" s="211">
        <v>0.54768733714771101</v>
      </c>
      <c r="V9524" s="211">
        <v>0.17900056054818994</v>
      </c>
      <c r="W9524" s="211">
        <v>0.54249150827239967</v>
      </c>
      <c r="X9524" s="211">
        <v>0.43689341629296252</v>
      </c>
      <c r="Y9524" s="211">
        <v>0.67848126508021389</v>
      </c>
      <c r="Z9524" s="211">
        <v>0.14913540634519584</v>
      </c>
      <c r="AA9524" s="212">
        <v>0.12263805807104967</v>
      </c>
    </row>
    <row r="9525" spans="1:27" x14ac:dyDescent="0.35">
      <c r="A9525" s="210" t="s">
        <v>10201</v>
      </c>
      <c r="B9525" s="217">
        <v>122.89049423935295</v>
      </c>
      <c r="C9525" s="211">
        <v>5.9933133310256043E-2</v>
      </c>
      <c r="D9525" s="211">
        <v>0.12643216239656332</v>
      </c>
      <c r="E9525" s="211">
        <v>7.178891075354224E-2</v>
      </c>
      <c r="F9525" s="211">
        <v>0.10836630880630019</v>
      </c>
      <c r="G9525" s="211">
        <v>0.12352350264796444</v>
      </c>
      <c r="H9525" s="211">
        <v>0.11952768501023905</v>
      </c>
      <c r="I9525" s="211">
        <v>0.48832177903313867</v>
      </c>
      <c r="J9525" s="211">
        <v>0.40865344443099844</v>
      </c>
      <c r="K9525" s="211">
        <v>0.59708691787935231</v>
      </c>
      <c r="L9525" s="211">
        <v>0.27167726748425447</v>
      </c>
      <c r="M9525" s="211">
        <v>8.7792263695051664E-2</v>
      </c>
      <c r="N9525" s="211">
        <v>0.39357168629145806</v>
      </c>
      <c r="O9525" s="211">
        <v>0.67131480939848209</v>
      </c>
      <c r="P9525" s="211">
        <v>6.6667358832136536E-2</v>
      </c>
      <c r="Q9525" s="211">
        <v>9.7095308585238627E-2</v>
      </c>
      <c r="R9525" s="211">
        <v>0.43968897385077665</v>
      </c>
      <c r="S9525" s="211">
        <v>0.26237011231200974</v>
      </c>
      <c r="T9525" s="211">
        <v>0.48790657477075006</v>
      </c>
      <c r="U9525" s="211">
        <v>0.47414204676364002</v>
      </c>
      <c r="V9525" s="211">
        <v>8.121829321910938E-2</v>
      </c>
      <c r="W9525" s="211">
        <v>0.52334154767043262</v>
      </c>
      <c r="X9525" s="211">
        <v>0.34183339395242168</v>
      </c>
      <c r="Y9525" s="211">
        <v>0.66819152186274255</v>
      </c>
      <c r="Z9525" s="211">
        <v>0.14420027910771904</v>
      </c>
      <c r="AA9525" s="212">
        <v>0.1187476480174986</v>
      </c>
    </row>
    <row r="9526" spans="1:27" x14ac:dyDescent="0.35">
      <c r="A9526" s="210" t="s">
        <v>10202</v>
      </c>
      <c r="B9526" s="217">
        <v>143.99208085903024</v>
      </c>
      <c r="C9526" s="211">
        <v>5.2238301509621513E-2</v>
      </c>
      <c r="D9526" s="211">
        <v>0.12053345889368082</v>
      </c>
      <c r="E9526" s="211">
        <v>7.4099604369705141E-2</v>
      </c>
      <c r="F9526" s="211">
        <v>9.0988493611842997E-2</v>
      </c>
      <c r="G9526" s="211">
        <v>0.12105136754785971</v>
      </c>
      <c r="H9526" s="211">
        <v>0.11674119551448808</v>
      </c>
      <c r="I9526" s="211">
        <v>0.46166613667453787</v>
      </c>
      <c r="J9526" s="211">
        <v>0.40413140199186703</v>
      </c>
      <c r="K9526" s="211">
        <v>0.62994011329690736</v>
      </c>
      <c r="L9526" s="211">
        <v>0.26937403969715562</v>
      </c>
      <c r="M9526" s="211">
        <v>8.8732644930803878E-2</v>
      </c>
      <c r="N9526" s="211">
        <v>0.48093072024830885</v>
      </c>
      <c r="O9526" s="211">
        <v>0.55639583991642483</v>
      </c>
      <c r="P9526" s="211">
        <v>7.1144574822009365E-2</v>
      </c>
      <c r="Q9526" s="211">
        <v>6.1995231128679038E-2</v>
      </c>
      <c r="R9526" s="211">
        <v>0.40183513869799742</v>
      </c>
      <c r="S9526" s="211">
        <v>0.38511755660780717</v>
      </c>
      <c r="T9526" s="211">
        <v>0.47730773694063328</v>
      </c>
      <c r="U9526" s="211">
        <v>0.47850626639748084</v>
      </c>
      <c r="V9526" s="211">
        <v>9.8233089617709463E-2</v>
      </c>
      <c r="W9526" s="211">
        <v>0.60661010492574019</v>
      </c>
      <c r="X9526" s="211">
        <v>0.34587382200324279</v>
      </c>
      <c r="Y9526" s="211">
        <v>0.72760874914027585</v>
      </c>
      <c r="Z9526" s="211">
        <v>0.13917647598433119</v>
      </c>
      <c r="AA9526" s="212">
        <v>0.11806872187700015</v>
      </c>
    </row>
    <row r="9527" spans="1:27" x14ac:dyDescent="0.35">
      <c r="A9527" s="210" t="s">
        <v>10203</v>
      </c>
      <c r="B9527" s="217">
        <v>139.88884980731837</v>
      </c>
      <c r="C9527" s="211">
        <v>8.2857744690575899E-2</v>
      </c>
      <c r="D9527" s="211">
        <v>0.12248716551202381</v>
      </c>
      <c r="E9527" s="211">
        <v>8.2577773370051705E-2</v>
      </c>
      <c r="F9527" s="211">
        <v>9.9274400501192211E-2</v>
      </c>
      <c r="G9527" s="211">
        <v>0.1212334612028598</v>
      </c>
      <c r="H9527" s="211">
        <v>0.11928230876353932</v>
      </c>
      <c r="I9527" s="211">
        <v>0.50477441349590313</v>
      </c>
      <c r="J9527" s="211">
        <v>0.42500435009469789</v>
      </c>
      <c r="K9527" s="211">
        <v>0.58384398568369078</v>
      </c>
      <c r="L9527" s="211">
        <v>0.27228186501859358</v>
      </c>
      <c r="M9527" s="211">
        <v>9.3357128463209482E-2</v>
      </c>
      <c r="N9527" s="211">
        <v>0.46182702175649182</v>
      </c>
      <c r="O9527" s="211">
        <v>0.63009887111521334</v>
      </c>
      <c r="P9527" s="211">
        <v>7.0518013866824131E-2</v>
      </c>
      <c r="Q9527" s="211">
        <v>9.0505737857669549E-2</v>
      </c>
      <c r="R9527" s="211">
        <v>0.4242590399117887</v>
      </c>
      <c r="S9527" s="211">
        <v>0.3980506854234156</v>
      </c>
      <c r="T9527" s="211">
        <v>0.58215414136830335</v>
      </c>
      <c r="U9527" s="211">
        <v>0.4648772009190274</v>
      </c>
      <c r="V9527" s="211">
        <v>9.1968643905109088E-2</v>
      </c>
      <c r="W9527" s="211">
        <v>0.51389247479592426</v>
      </c>
      <c r="X9527" s="211">
        <v>0.25508322758560464</v>
      </c>
      <c r="Y9527" s="211">
        <v>0.57498653970568281</v>
      </c>
      <c r="Z9527" s="211">
        <v>0.14942295037659253</v>
      </c>
      <c r="AA9527" s="212">
        <v>0.11719417055509705</v>
      </c>
    </row>
    <row r="9528" spans="1:27" x14ac:dyDescent="0.35">
      <c r="A9528" s="210" t="s">
        <v>10204</v>
      </c>
      <c r="B9528" s="217">
        <v>121.63911061263332</v>
      </c>
      <c r="C9528" s="211">
        <v>7.1711076569421203E-2</v>
      </c>
      <c r="D9528" s="211">
        <v>0.12957683494467515</v>
      </c>
      <c r="E9528" s="211">
        <v>7.5707122150589876E-2</v>
      </c>
      <c r="F9528" s="211">
        <v>0.10197585377370848</v>
      </c>
      <c r="G9528" s="211">
        <v>0.12209161029422175</v>
      </c>
      <c r="H9528" s="211">
        <v>0.11948882313060068</v>
      </c>
      <c r="I9528" s="211">
        <v>0.48145792979553037</v>
      </c>
      <c r="J9528" s="211">
        <v>0.42763703569060868</v>
      </c>
      <c r="K9528" s="211">
        <v>0.58981622070653239</v>
      </c>
      <c r="L9528" s="211">
        <v>0.27600197084848671</v>
      </c>
      <c r="M9528" s="211">
        <v>0.10771918766451999</v>
      </c>
      <c r="N9528" s="211">
        <v>0.39298672691088909</v>
      </c>
      <c r="O9528" s="211">
        <v>0.69166918265003774</v>
      </c>
      <c r="P9528" s="211">
        <v>6.8577432944948682E-2</v>
      </c>
      <c r="Q9528" s="211">
        <v>7.6288398902403506E-2</v>
      </c>
      <c r="R9528" s="211">
        <v>0.45588389363501575</v>
      </c>
      <c r="S9528" s="211">
        <v>0.30076305662741776</v>
      </c>
      <c r="T9528" s="211">
        <v>0.53343795178338926</v>
      </c>
      <c r="U9528" s="211">
        <v>0.40377969089710558</v>
      </c>
      <c r="V9528" s="211">
        <v>6.3378745962877348E-2</v>
      </c>
      <c r="W9528" s="211">
        <v>0.60528669455623918</v>
      </c>
      <c r="X9528" s="211">
        <v>0.24218621485701169</v>
      </c>
      <c r="Y9528" s="211">
        <v>0.65922651066759141</v>
      </c>
      <c r="Z9528" s="211">
        <v>0.14966106638207691</v>
      </c>
      <c r="AA9528" s="212">
        <v>0.11836039761314214</v>
      </c>
    </row>
    <row r="9529" spans="1:27" x14ac:dyDescent="0.35">
      <c r="A9529" s="210" t="s">
        <v>10205</v>
      </c>
      <c r="B9529" s="217">
        <v>155.00279317592347</v>
      </c>
      <c r="C9529" s="211">
        <v>6.7151844174335923E-2</v>
      </c>
      <c r="D9529" s="211">
        <v>0.12999213371687848</v>
      </c>
      <c r="E9529" s="211">
        <v>8.5701958251545432E-2</v>
      </c>
      <c r="F9529" s="211">
        <v>8.9581625264409742E-2</v>
      </c>
      <c r="G9529" s="211">
        <v>0.12707892949707852</v>
      </c>
      <c r="H9529" s="211">
        <v>0.1142509422936827</v>
      </c>
      <c r="I9529" s="211">
        <v>0.44382454753802281</v>
      </c>
      <c r="J9529" s="211">
        <v>0.46732465786251004</v>
      </c>
      <c r="K9529" s="211">
        <v>0.52829403670098141</v>
      </c>
      <c r="L9529" s="211">
        <v>0.27198956061729984</v>
      </c>
      <c r="M9529" s="211">
        <v>8.8939585969357998E-2</v>
      </c>
      <c r="N9529" s="211">
        <v>0.3879789233671076</v>
      </c>
      <c r="O9529" s="211">
        <v>0.72635532998417174</v>
      </c>
      <c r="P9529" s="211">
        <v>7.2921039947719063E-2</v>
      </c>
      <c r="Q9529" s="211">
        <v>8.5733757721157988E-2</v>
      </c>
      <c r="R9529" s="211">
        <v>0.44392217411294776</v>
      </c>
      <c r="S9529" s="211">
        <v>0.40537511541359839</v>
      </c>
      <c r="T9529" s="211">
        <v>0.4772108588252082</v>
      </c>
      <c r="U9529" s="211">
        <v>0.44696608997168702</v>
      </c>
      <c r="V9529" s="211">
        <v>0.14534683956558464</v>
      </c>
      <c r="W9529" s="211">
        <v>0.56018941497234409</v>
      </c>
      <c r="X9529" s="211">
        <v>0.33700642539373238</v>
      </c>
      <c r="Y9529" s="211">
        <v>0.64163502939213113</v>
      </c>
      <c r="Z9529" s="211">
        <v>0.14816627981413794</v>
      </c>
      <c r="AA9529" s="212">
        <v>0.11972840582151226</v>
      </c>
    </row>
    <row r="9530" spans="1:27" x14ac:dyDescent="0.35">
      <c r="A9530" s="210" t="s">
        <v>10206</v>
      </c>
      <c r="B9530" s="217">
        <v>191.00634567599073</v>
      </c>
      <c r="C9530" s="211">
        <v>6.6331583581184655E-2</v>
      </c>
      <c r="D9530" s="211">
        <v>0.13111659419945393</v>
      </c>
      <c r="E9530" s="211">
        <v>7.1504886414365601E-2</v>
      </c>
      <c r="F9530" s="211">
        <v>9.0001679335515977E-2</v>
      </c>
      <c r="G9530" s="211">
        <v>0.12024321942772709</v>
      </c>
      <c r="H9530" s="211">
        <v>0.12763657212176355</v>
      </c>
      <c r="I9530" s="211">
        <v>0.49056487216148931</v>
      </c>
      <c r="J9530" s="211">
        <v>0.47378051552703315</v>
      </c>
      <c r="K9530" s="211">
        <v>0.64766949877388846</v>
      </c>
      <c r="L9530" s="211">
        <v>0.27740010890602013</v>
      </c>
      <c r="M9530" s="211">
        <v>0.11202298894352955</v>
      </c>
      <c r="N9530" s="211">
        <v>0.47929334058980172</v>
      </c>
      <c r="O9530" s="211">
        <v>0.79647678999946636</v>
      </c>
      <c r="P9530" s="211">
        <v>7.4291157731190771E-2</v>
      </c>
      <c r="Q9530" s="211">
        <v>0.13236404863200479</v>
      </c>
      <c r="R9530" s="211">
        <v>0.46744441184795427</v>
      </c>
      <c r="S9530" s="211">
        <v>0.30051057087208971</v>
      </c>
      <c r="T9530" s="211">
        <v>0.55477331016399423</v>
      </c>
      <c r="U9530" s="211">
        <v>0.38032086455691488</v>
      </c>
      <c r="V9530" s="211">
        <v>0.13531128046559535</v>
      </c>
      <c r="W9530" s="211">
        <v>0.52913896106191283</v>
      </c>
      <c r="X9530" s="211">
        <v>0.28829523674034629</v>
      </c>
      <c r="Y9530" s="211">
        <v>0.74588530823992194</v>
      </c>
      <c r="Z9530" s="211">
        <v>0.14651352608284213</v>
      </c>
      <c r="AA9530" s="212">
        <v>0.11820749325787255</v>
      </c>
    </row>
    <row r="9531" spans="1:27" x14ac:dyDescent="0.35">
      <c r="A9531" s="210" t="s">
        <v>10207</v>
      </c>
      <c r="B9531" s="217">
        <v>125.72876909893871</v>
      </c>
      <c r="C9531" s="211">
        <v>6.4331363412503825E-2</v>
      </c>
      <c r="D9531" s="211">
        <v>0.12630286622655423</v>
      </c>
      <c r="E9531" s="211">
        <v>7.538574283774882E-2</v>
      </c>
      <c r="F9531" s="211">
        <v>9.5462320073371743E-2</v>
      </c>
      <c r="G9531" s="211">
        <v>0.12486976069254711</v>
      </c>
      <c r="H9531" s="211">
        <v>0.11369169876501205</v>
      </c>
      <c r="I9531" s="211">
        <v>0.52622078514748682</v>
      </c>
      <c r="J9531" s="211">
        <v>0.46293946502561345</v>
      </c>
      <c r="K9531" s="211">
        <v>0.54787810314239616</v>
      </c>
      <c r="L9531" s="211">
        <v>0.26892337753020318</v>
      </c>
      <c r="M9531" s="211">
        <v>0.10706521718139965</v>
      </c>
      <c r="N9531" s="211">
        <v>0.43341911027755964</v>
      </c>
      <c r="O9531" s="211">
        <v>0.7828598727434003</v>
      </c>
      <c r="P9531" s="211">
        <v>7.0344776137536882E-2</v>
      </c>
      <c r="Q9531" s="211">
        <v>5.842051600460603E-2</v>
      </c>
      <c r="R9531" s="211">
        <v>0.3844940946575971</v>
      </c>
      <c r="S9531" s="211">
        <v>0.33720144948792063</v>
      </c>
      <c r="T9531" s="211">
        <v>0.59552824656668246</v>
      </c>
      <c r="U9531" s="211">
        <v>0.43263170177337851</v>
      </c>
      <c r="V9531" s="211">
        <v>5.4848741717513971E-2</v>
      </c>
      <c r="W9531" s="211">
        <v>0.49825904510720637</v>
      </c>
      <c r="X9531" s="211">
        <v>0.2594247159623207</v>
      </c>
      <c r="Y9531" s="211">
        <v>0.70830227572717075</v>
      </c>
      <c r="Z9531" s="211">
        <v>0.14812521288154143</v>
      </c>
      <c r="AA9531" s="212">
        <v>0.11831286600303065</v>
      </c>
    </row>
    <row r="9532" spans="1:27" x14ac:dyDescent="0.35">
      <c r="A9532" s="210" t="s">
        <v>10208</v>
      </c>
      <c r="B9532" s="217">
        <v>175.52854446465591</v>
      </c>
      <c r="C9532" s="211">
        <v>5.4197650279384911E-2</v>
      </c>
      <c r="D9532" s="211">
        <v>0.12930337859700081</v>
      </c>
      <c r="E9532" s="211">
        <v>7.4114292391759706E-2</v>
      </c>
      <c r="F9532" s="211">
        <v>0.11518600586018163</v>
      </c>
      <c r="G9532" s="211">
        <v>0.11467632964448425</v>
      </c>
      <c r="H9532" s="211">
        <v>0.12275152313563985</v>
      </c>
      <c r="I9532" s="211">
        <v>0.46631948676520307</v>
      </c>
      <c r="J9532" s="211">
        <v>0.4315800827882339</v>
      </c>
      <c r="K9532" s="211">
        <v>0.59858883798671969</v>
      </c>
      <c r="L9532" s="211">
        <v>0.27203891873842573</v>
      </c>
      <c r="M9532" s="211">
        <v>9.7008729632390683E-2</v>
      </c>
      <c r="N9532" s="211">
        <v>0.49031621048423268</v>
      </c>
      <c r="O9532" s="211">
        <v>0.63360071622838232</v>
      </c>
      <c r="P9532" s="211">
        <v>7.4108098335071329E-2</v>
      </c>
      <c r="Q9532" s="211">
        <v>8.2546208052448139E-2</v>
      </c>
      <c r="R9532" s="211">
        <v>0.39441519685874499</v>
      </c>
      <c r="S9532" s="211">
        <v>0.41681166834180206</v>
      </c>
      <c r="T9532" s="211">
        <v>0.54102253632510189</v>
      </c>
      <c r="U9532" s="211">
        <v>0.32094674137247392</v>
      </c>
      <c r="V9532" s="211">
        <v>0.14364460669198265</v>
      </c>
      <c r="W9532" s="211">
        <v>0.52774315313122189</v>
      </c>
      <c r="X9532" s="211">
        <v>0.37318804979801756</v>
      </c>
      <c r="Y9532" s="211">
        <v>0.77945656860892609</v>
      </c>
      <c r="Z9532" s="211">
        <v>0.13893247901643263</v>
      </c>
      <c r="AA9532" s="212">
        <v>0.11257906133331692</v>
      </c>
    </row>
    <row r="9533" spans="1:27" x14ac:dyDescent="0.35">
      <c r="A9533" s="210" t="s">
        <v>10209</v>
      </c>
      <c r="B9533" s="217">
        <v>135.24843209106862</v>
      </c>
      <c r="C9533" s="211">
        <v>6.2591697751692599E-2</v>
      </c>
      <c r="D9533" s="211">
        <v>0.12861953158645348</v>
      </c>
      <c r="E9533" s="211">
        <v>8.4244051255811803E-2</v>
      </c>
      <c r="F9533" s="211">
        <v>8.3491308628681787E-2</v>
      </c>
      <c r="G9533" s="211">
        <v>0.11818292087877422</v>
      </c>
      <c r="H9533" s="211">
        <v>0.11765643514581728</v>
      </c>
      <c r="I9533" s="211">
        <v>0.49747470584067766</v>
      </c>
      <c r="J9533" s="211">
        <v>0.46756468282258856</v>
      </c>
      <c r="K9533" s="211">
        <v>0.5740020679662583</v>
      </c>
      <c r="L9533" s="211">
        <v>0.26860629076143161</v>
      </c>
      <c r="M9533" s="211">
        <v>9.2510857714463934E-2</v>
      </c>
      <c r="N9533" s="211">
        <v>0.44959352518361473</v>
      </c>
      <c r="O9533" s="211">
        <v>0.69430557310297969</v>
      </c>
      <c r="P9533" s="211">
        <v>6.3226973523369354E-2</v>
      </c>
      <c r="Q9533" s="211">
        <v>0.13138659404351699</v>
      </c>
      <c r="R9533" s="211">
        <v>0.47234169183615204</v>
      </c>
      <c r="S9533" s="211">
        <v>0.40177147807789043</v>
      </c>
      <c r="T9533" s="211">
        <v>0.58585292212287332</v>
      </c>
      <c r="U9533" s="211">
        <v>0.53088168643571942</v>
      </c>
      <c r="V9533" s="211">
        <v>8.3127271937668473E-2</v>
      </c>
      <c r="W9533" s="211">
        <v>0.62129073873462703</v>
      </c>
      <c r="X9533" s="211">
        <v>0.26269469586779953</v>
      </c>
      <c r="Y9533" s="211">
        <v>0.66132773342270734</v>
      </c>
      <c r="Z9533" s="211">
        <v>0.14333397121307195</v>
      </c>
      <c r="AA9533" s="212">
        <v>0.12287585419325338</v>
      </c>
    </row>
    <row r="9534" spans="1:27" x14ac:dyDescent="0.35">
      <c r="A9534" s="210" t="s">
        <v>10210</v>
      </c>
      <c r="B9534" s="217">
        <v>120.77622245483829</v>
      </c>
      <c r="C9534" s="211">
        <v>6.1503180793090965E-2</v>
      </c>
      <c r="D9534" s="211">
        <v>0.11756945482916945</v>
      </c>
      <c r="E9534" s="211">
        <v>8.620782794459228E-2</v>
      </c>
      <c r="F9534" s="211">
        <v>7.6423987705054902E-2</v>
      </c>
      <c r="G9534" s="211">
        <v>0.12263848885334654</v>
      </c>
      <c r="H9534" s="211">
        <v>0.1221087309402183</v>
      </c>
      <c r="I9534" s="211">
        <v>0.47190260823435914</v>
      </c>
      <c r="J9534" s="211">
        <v>0.42151912136782693</v>
      </c>
      <c r="K9534" s="211">
        <v>0.57907497712539213</v>
      </c>
      <c r="L9534" s="211">
        <v>0.27307972371028955</v>
      </c>
      <c r="M9534" s="211">
        <v>0.10223853622330673</v>
      </c>
      <c r="N9534" s="211">
        <v>0.46095295134375341</v>
      </c>
      <c r="O9534" s="211">
        <v>0.64554773415912592</v>
      </c>
      <c r="P9534" s="211">
        <v>6.5415327470913151E-2</v>
      </c>
      <c r="Q9534" s="211">
        <v>0.12171180189572021</v>
      </c>
      <c r="R9534" s="211">
        <v>0.4157623314870606</v>
      </c>
      <c r="S9534" s="211">
        <v>0.28526754438856278</v>
      </c>
      <c r="T9534" s="211">
        <v>0.53766165955453737</v>
      </c>
      <c r="U9534" s="211">
        <v>0.38187030364938268</v>
      </c>
      <c r="V9534" s="211">
        <v>7.0448645524938652E-2</v>
      </c>
      <c r="W9534" s="211">
        <v>0.5685021101764226</v>
      </c>
      <c r="X9534" s="211">
        <v>0.39014752423086602</v>
      </c>
      <c r="Y9534" s="211">
        <v>0.6326918020289628</v>
      </c>
      <c r="Z9534" s="211">
        <v>0.14947572908977025</v>
      </c>
      <c r="AA9534" s="212">
        <v>0.11931502518743436</v>
      </c>
    </row>
    <row r="9535" spans="1:27" x14ac:dyDescent="0.35">
      <c r="A9535" s="210" t="s">
        <v>10211</v>
      </c>
      <c r="B9535" s="217">
        <v>135.48472983945427</v>
      </c>
      <c r="C9535" s="211">
        <v>5.8482876521299458E-2</v>
      </c>
      <c r="D9535" s="211">
        <v>0.12076964407768845</v>
      </c>
      <c r="E9535" s="211">
        <v>6.654328741998207E-2</v>
      </c>
      <c r="F9535" s="211">
        <v>9.2190125753910876E-2</v>
      </c>
      <c r="G9535" s="211">
        <v>0.12050575679991474</v>
      </c>
      <c r="H9535" s="211">
        <v>0.12141015336279747</v>
      </c>
      <c r="I9535" s="211">
        <v>0.51081681511579713</v>
      </c>
      <c r="J9535" s="211">
        <v>0.46012551894004611</v>
      </c>
      <c r="K9535" s="211">
        <v>0.61997406640363084</v>
      </c>
      <c r="L9535" s="211">
        <v>0.26952164176401405</v>
      </c>
      <c r="M9535" s="211">
        <v>8.3510039886134896E-2</v>
      </c>
      <c r="N9535" s="211">
        <v>0.41011357730077214</v>
      </c>
      <c r="O9535" s="211">
        <v>0.68797140269655144</v>
      </c>
      <c r="P9535" s="211">
        <v>6.3656042672228699E-2</v>
      </c>
      <c r="Q9535" s="211">
        <v>7.2492185748467691E-2</v>
      </c>
      <c r="R9535" s="211">
        <v>0.45912193247080652</v>
      </c>
      <c r="S9535" s="211">
        <v>0.29720351828269498</v>
      </c>
      <c r="T9535" s="211">
        <v>0.55110137635263223</v>
      </c>
      <c r="U9535" s="211">
        <v>0.55381746030351586</v>
      </c>
      <c r="V9535" s="211">
        <v>0.1016456813703035</v>
      </c>
      <c r="W9535" s="211">
        <v>0.55855382973282841</v>
      </c>
      <c r="X9535" s="211">
        <v>0.41050533649878329</v>
      </c>
      <c r="Y9535" s="211">
        <v>0.6975751016063011</v>
      </c>
      <c r="Z9535" s="211">
        <v>0.14974284092490869</v>
      </c>
      <c r="AA9535" s="212">
        <v>0.12051694917484918</v>
      </c>
    </row>
    <row r="9536" spans="1:27" x14ac:dyDescent="0.35">
      <c r="A9536" s="210" t="s">
        <v>10212</v>
      </c>
      <c r="B9536" s="217">
        <v>154.81851146609384</v>
      </c>
      <c r="C9536" s="211">
        <v>5.5005507970897559E-2</v>
      </c>
      <c r="D9536" s="211">
        <v>0.12646912766966995</v>
      </c>
      <c r="E9536" s="211">
        <v>7.7507696968734066E-2</v>
      </c>
      <c r="F9536" s="211">
        <v>7.8129999787652851E-2</v>
      </c>
      <c r="G9536" s="211">
        <v>0.11701868604230976</v>
      </c>
      <c r="H9536" s="211">
        <v>0.12033649683073573</v>
      </c>
      <c r="I9536" s="211">
        <v>0.49354388417390432</v>
      </c>
      <c r="J9536" s="211">
        <v>0.43297320433336006</v>
      </c>
      <c r="K9536" s="211">
        <v>0.64108725474119677</v>
      </c>
      <c r="L9536" s="211">
        <v>0.27863411179270287</v>
      </c>
      <c r="M9536" s="211">
        <v>9.7132628692402967E-2</v>
      </c>
      <c r="N9536" s="211">
        <v>0.50893913743180019</v>
      </c>
      <c r="O9536" s="211">
        <v>0.55497414752268204</v>
      </c>
      <c r="P9536" s="211">
        <v>6.6197102092219517E-2</v>
      </c>
      <c r="Q9536" s="211">
        <v>8.9901242736813353E-2</v>
      </c>
      <c r="R9536" s="211">
        <v>0.43242639845549413</v>
      </c>
      <c r="S9536" s="211">
        <v>0.37150997468995484</v>
      </c>
      <c r="T9536" s="211">
        <v>0.58351760896953631</v>
      </c>
      <c r="U9536" s="211">
        <v>0.41019464495461755</v>
      </c>
      <c r="V9536" s="211">
        <v>0.13728811715720721</v>
      </c>
      <c r="W9536" s="211">
        <v>0.5219841639541698</v>
      </c>
      <c r="X9536" s="211">
        <v>0.35061787609559714</v>
      </c>
      <c r="Y9536" s="211">
        <v>0.61847853000888398</v>
      </c>
      <c r="Z9536" s="211">
        <v>0.14865301143891527</v>
      </c>
      <c r="AA9536" s="212">
        <v>0.11573614943116732</v>
      </c>
    </row>
    <row r="9537" spans="1:27" x14ac:dyDescent="0.35">
      <c r="A9537" s="210" t="s">
        <v>10213</v>
      </c>
      <c r="B9537" s="217">
        <v>148.65489872320916</v>
      </c>
      <c r="C9537" s="211">
        <v>6.5504173699781218E-2</v>
      </c>
      <c r="D9537" s="211">
        <v>0.12181285843473999</v>
      </c>
      <c r="E9537" s="211">
        <v>8.3086264861050613E-2</v>
      </c>
      <c r="F9537" s="211">
        <v>8.6869527816411746E-2</v>
      </c>
      <c r="G9537" s="211">
        <v>0.11310118350706282</v>
      </c>
      <c r="H9537" s="211">
        <v>0.11633694204242345</v>
      </c>
      <c r="I9537" s="211">
        <v>0.49241806011433303</v>
      </c>
      <c r="J9537" s="211">
        <v>0.43074520847012954</v>
      </c>
      <c r="K9537" s="211">
        <v>0.61230303092004701</v>
      </c>
      <c r="L9537" s="211">
        <v>0.27644183828358265</v>
      </c>
      <c r="M9537" s="211">
        <v>9.1667208439423012E-2</v>
      </c>
      <c r="N9537" s="211">
        <v>0.4240453074401766</v>
      </c>
      <c r="O9537" s="211">
        <v>0.70348883928827055</v>
      </c>
      <c r="P9537" s="211">
        <v>6.7586335713786222E-2</v>
      </c>
      <c r="Q9537" s="211">
        <v>9.7827843990460697E-2</v>
      </c>
      <c r="R9537" s="211">
        <v>0.46190648723931943</v>
      </c>
      <c r="S9537" s="211">
        <v>0.35339688316097151</v>
      </c>
      <c r="T9537" s="211">
        <v>0.60222004678855556</v>
      </c>
      <c r="U9537" s="211">
        <v>0.46523946685952117</v>
      </c>
      <c r="V9537" s="211">
        <v>9.8648702119490228E-2</v>
      </c>
      <c r="W9537" s="211">
        <v>0.57959208541911666</v>
      </c>
      <c r="X9537" s="211">
        <v>0.28629662755057128</v>
      </c>
      <c r="Y9537" s="211">
        <v>0.64071275982807907</v>
      </c>
      <c r="Z9537" s="211">
        <v>0.13999999201489965</v>
      </c>
      <c r="AA9537" s="212">
        <v>0.11564932319654025</v>
      </c>
    </row>
    <row r="9538" spans="1:27" x14ac:dyDescent="0.35">
      <c r="A9538" s="210" t="s">
        <v>10214</v>
      </c>
      <c r="B9538" s="217">
        <v>134.517089082615</v>
      </c>
      <c r="C9538" s="211">
        <v>5.4906427498907319E-2</v>
      </c>
      <c r="D9538" s="211">
        <v>0.12487393697259928</v>
      </c>
      <c r="E9538" s="211">
        <v>7.4978120781921648E-2</v>
      </c>
      <c r="F9538" s="211">
        <v>9.491188974027974E-2</v>
      </c>
      <c r="G9538" s="211">
        <v>0.12108759364792983</v>
      </c>
      <c r="H9538" s="211">
        <v>0.11349557180200824</v>
      </c>
      <c r="I9538" s="211">
        <v>0.50998787785891675</v>
      </c>
      <c r="J9538" s="211">
        <v>0.44094489312249974</v>
      </c>
      <c r="K9538" s="211">
        <v>0.64904761119913401</v>
      </c>
      <c r="L9538" s="211">
        <v>0.270336097793827</v>
      </c>
      <c r="M9538" s="211">
        <v>9.7200161272890218E-2</v>
      </c>
      <c r="N9538" s="211">
        <v>0.42629035999366949</v>
      </c>
      <c r="O9538" s="211">
        <v>0.65179091651648902</v>
      </c>
      <c r="P9538" s="211">
        <v>6.7674412577345008E-2</v>
      </c>
      <c r="Q9538" s="211">
        <v>0.10986870552595596</v>
      </c>
      <c r="R9538" s="211">
        <v>0.49345304792082412</v>
      </c>
      <c r="S9538" s="211">
        <v>0.30471529438751821</v>
      </c>
      <c r="T9538" s="211">
        <v>0.48010911226554054</v>
      </c>
      <c r="U9538" s="211">
        <v>0.51589863638309752</v>
      </c>
      <c r="V9538" s="211">
        <v>7.2120425178615111E-2</v>
      </c>
      <c r="W9538" s="211">
        <v>0.58799634858572047</v>
      </c>
      <c r="X9538" s="211">
        <v>0.2607636841084584</v>
      </c>
      <c r="Y9538" s="211">
        <v>0.67154859651827015</v>
      </c>
      <c r="Z9538" s="211">
        <v>0.14993365792954824</v>
      </c>
      <c r="AA9538" s="212">
        <v>0.11822411543313702</v>
      </c>
    </row>
    <row r="9539" spans="1:27" x14ac:dyDescent="0.35">
      <c r="A9539" s="210" t="s">
        <v>10215</v>
      </c>
      <c r="B9539" s="217">
        <v>131.10620844500951</v>
      </c>
      <c r="C9539" s="211">
        <v>6.5030634672857551E-2</v>
      </c>
      <c r="D9539" s="211">
        <v>0.12315116775538275</v>
      </c>
      <c r="E9539" s="211">
        <v>8.3996648669609986E-2</v>
      </c>
      <c r="F9539" s="211">
        <v>9.4579693753031588E-2</v>
      </c>
      <c r="G9539" s="211">
        <v>0.12018208795698795</v>
      </c>
      <c r="H9539" s="211">
        <v>0.1219754235276711</v>
      </c>
      <c r="I9539" s="211">
        <v>0.53021909646438137</v>
      </c>
      <c r="J9539" s="211">
        <v>0.4469358680314815</v>
      </c>
      <c r="K9539" s="211">
        <v>0.63224920405155816</v>
      </c>
      <c r="L9539" s="211">
        <v>0.27835461113206689</v>
      </c>
      <c r="M9539" s="211">
        <v>7.6573502453589418E-2</v>
      </c>
      <c r="N9539" s="211">
        <v>0.57989621700510841</v>
      </c>
      <c r="O9539" s="211">
        <v>0.68159651696664147</v>
      </c>
      <c r="P9539" s="211">
        <v>6.8665509343500297E-2</v>
      </c>
      <c r="Q9539" s="211">
        <v>4.7582754580554602E-2</v>
      </c>
      <c r="R9539" s="211">
        <v>0.44076928015392569</v>
      </c>
      <c r="S9539" s="211">
        <v>0.37085486789203492</v>
      </c>
      <c r="T9539" s="211">
        <v>0.48748568695766237</v>
      </c>
      <c r="U9539" s="211">
        <v>0.3606841013574717</v>
      </c>
      <c r="V9539" s="211">
        <v>9.9073496097630193E-2</v>
      </c>
      <c r="W9539" s="211">
        <v>0.52263827715065692</v>
      </c>
      <c r="X9539" s="211">
        <v>0.33665784481268501</v>
      </c>
      <c r="Y9539" s="211">
        <v>0.68255460659734057</v>
      </c>
      <c r="Z9539" s="211">
        <v>0.142867580763193</v>
      </c>
      <c r="AA9539" s="212">
        <v>0.12012148396655861</v>
      </c>
    </row>
    <row r="9540" spans="1:27" x14ac:dyDescent="0.35">
      <c r="A9540" s="210" t="s">
        <v>10216</v>
      </c>
      <c r="B9540" s="217">
        <v>145.11364206619504</v>
      </c>
      <c r="C9540" s="211">
        <v>6.3921068240580442E-2</v>
      </c>
      <c r="D9540" s="211">
        <v>0.12579521936780694</v>
      </c>
      <c r="E9540" s="211">
        <v>7.2230932450398369E-2</v>
      </c>
      <c r="F9540" s="211">
        <v>7.9996216117917684E-2</v>
      </c>
      <c r="G9540" s="211">
        <v>0.11984160918224558</v>
      </c>
      <c r="H9540" s="211">
        <v>0.11221674126715524</v>
      </c>
      <c r="I9540" s="211">
        <v>0.48059066954815544</v>
      </c>
      <c r="J9540" s="211">
        <v>0.44848657312640666</v>
      </c>
      <c r="K9540" s="211">
        <v>0.62710664202653399</v>
      </c>
      <c r="L9540" s="211">
        <v>0.27503510769876205</v>
      </c>
      <c r="M9540" s="211">
        <v>9.5529285310577694E-2</v>
      </c>
      <c r="N9540" s="211">
        <v>0.41444666294373522</v>
      </c>
      <c r="O9540" s="211">
        <v>0.75517698209847939</v>
      </c>
      <c r="P9540" s="211">
        <v>7.0847497954492425E-2</v>
      </c>
      <c r="Q9540" s="211">
        <v>0.11766330447698467</v>
      </c>
      <c r="R9540" s="211">
        <v>0.45673769128496827</v>
      </c>
      <c r="S9540" s="211">
        <v>0.29132045634819059</v>
      </c>
      <c r="T9540" s="211">
        <v>0.56240586383709645</v>
      </c>
      <c r="U9540" s="211">
        <v>0.5092195648507376</v>
      </c>
      <c r="V9540" s="211">
        <v>9.7885285260727276E-2</v>
      </c>
      <c r="W9540" s="211">
        <v>0.52730253415578709</v>
      </c>
      <c r="X9540" s="211">
        <v>0.31269349823420622</v>
      </c>
      <c r="Y9540" s="211">
        <v>0.59705497856731915</v>
      </c>
      <c r="Z9540" s="211">
        <v>0.14815610709069732</v>
      </c>
      <c r="AA9540" s="212">
        <v>0.12050997604561202</v>
      </c>
    </row>
    <row r="9541" spans="1:27" x14ac:dyDescent="0.35">
      <c r="A9541" s="210" t="s">
        <v>10217</v>
      </c>
      <c r="B9541" s="217">
        <v>142.80284313024057</v>
      </c>
      <c r="C9541" s="211">
        <v>5.6039081952302033E-2</v>
      </c>
      <c r="D9541" s="211">
        <v>0.12416327572216869</v>
      </c>
      <c r="E9541" s="211">
        <v>7.6725567114761362E-2</v>
      </c>
      <c r="F9541" s="211">
        <v>0.11661819595436913</v>
      </c>
      <c r="G9541" s="211">
        <v>0.11913598079797517</v>
      </c>
      <c r="H9541" s="211">
        <v>0.10291125684926795</v>
      </c>
      <c r="I9541" s="211">
        <v>0.51856629262000953</v>
      </c>
      <c r="J9541" s="211">
        <v>0.44451825302837172</v>
      </c>
      <c r="K9541" s="211">
        <v>0.57658884504319963</v>
      </c>
      <c r="L9541" s="211">
        <v>0.27247910725475255</v>
      </c>
      <c r="M9541" s="211">
        <v>0.12301847835905598</v>
      </c>
      <c r="N9541" s="211">
        <v>0.46072067784432724</v>
      </c>
      <c r="O9541" s="211">
        <v>0.68635708458011868</v>
      </c>
      <c r="P9541" s="211">
        <v>6.6625775604361684E-2</v>
      </c>
      <c r="Q9541" s="211">
        <v>0.13040429687850125</v>
      </c>
      <c r="R9541" s="211">
        <v>0.47963678252092656</v>
      </c>
      <c r="S9541" s="211">
        <v>0.34963706609025147</v>
      </c>
      <c r="T9541" s="211">
        <v>0.49657576841661977</v>
      </c>
      <c r="U9541" s="211">
        <v>0.44367626065004295</v>
      </c>
      <c r="V9541" s="211">
        <v>7.3613508867094196E-2</v>
      </c>
      <c r="W9541" s="211">
        <v>0.63137768660001314</v>
      </c>
      <c r="X9541" s="211">
        <v>0.41550143148822449</v>
      </c>
      <c r="Y9541" s="211">
        <v>0.63135136659542079</v>
      </c>
      <c r="Z9541" s="211">
        <v>0.14935820610616951</v>
      </c>
      <c r="AA9541" s="212">
        <v>0.1143518966112038</v>
      </c>
    </row>
    <row r="9542" spans="1:27" x14ac:dyDescent="0.35">
      <c r="A9542" s="210" t="s">
        <v>10218</v>
      </c>
      <c r="B9542" s="217">
        <v>115.06577225868675</v>
      </c>
      <c r="C9542" s="211">
        <v>5.3526694652522681E-2</v>
      </c>
      <c r="D9542" s="211">
        <v>0.12679050061060024</v>
      </c>
      <c r="E9542" s="211">
        <v>7.2341681385934747E-2</v>
      </c>
      <c r="F9542" s="211">
        <v>0.10008534113954617</v>
      </c>
      <c r="G9542" s="211">
        <v>0.12656454810425888</v>
      </c>
      <c r="H9542" s="211">
        <v>0.11829412000412126</v>
      </c>
      <c r="I9542" s="211">
        <v>0.50403533080370699</v>
      </c>
      <c r="J9542" s="211">
        <v>0.41111688436497323</v>
      </c>
      <c r="K9542" s="211">
        <v>0.61279393793538128</v>
      </c>
      <c r="L9542" s="211">
        <v>0.27933823699129823</v>
      </c>
      <c r="M9542" s="211">
        <v>9.4862989875302936E-2</v>
      </c>
      <c r="N9542" s="211">
        <v>0.56805303903229198</v>
      </c>
      <c r="O9542" s="211">
        <v>0.71621175962687178</v>
      </c>
      <c r="P9542" s="211">
        <v>7.2190418791487965E-2</v>
      </c>
      <c r="Q9542" s="211">
        <v>7.7726226619705824E-2</v>
      </c>
      <c r="R9542" s="211">
        <v>0.43580205230523295</v>
      </c>
      <c r="S9542" s="211">
        <v>0.29179789056286676</v>
      </c>
      <c r="T9542" s="211">
        <v>0.54935773230951868</v>
      </c>
      <c r="U9542" s="211">
        <v>0.32788056397295856</v>
      </c>
      <c r="V9542" s="211">
        <v>5.3131667356155439E-2</v>
      </c>
      <c r="W9542" s="211">
        <v>0.53777733250234083</v>
      </c>
      <c r="X9542" s="211">
        <v>0.35896089075499449</v>
      </c>
      <c r="Y9542" s="211">
        <v>0.68722061794787015</v>
      </c>
      <c r="Z9542" s="211">
        <v>0.1496121455266361</v>
      </c>
      <c r="AA9542" s="212">
        <v>0.12323148102220223</v>
      </c>
    </row>
    <row r="9543" spans="1:27" x14ac:dyDescent="0.35">
      <c r="A9543" s="210" t="s">
        <v>10219</v>
      </c>
      <c r="B9543" s="217">
        <v>171.4907625343256</v>
      </c>
      <c r="C9543" s="211">
        <v>7.5301271072940157E-2</v>
      </c>
      <c r="D9543" s="211">
        <v>0.1151084301893165</v>
      </c>
      <c r="E9543" s="211">
        <v>6.9770560720248231E-2</v>
      </c>
      <c r="F9543" s="211">
        <v>0.10577143081414735</v>
      </c>
      <c r="G9543" s="211">
        <v>0.1188142642404503</v>
      </c>
      <c r="H9543" s="211">
        <v>0.12114430621261865</v>
      </c>
      <c r="I9543" s="211">
        <v>0.48315694784912888</v>
      </c>
      <c r="J9543" s="211">
        <v>0.45491137985025154</v>
      </c>
      <c r="K9543" s="211">
        <v>0.62721874810559552</v>
      </c>
      <c r="L9543" s="211">
        <v>0.27125949253540005</v>
      </c>
      <c r="M9543" s="211">
        <v>8.230188131210571E-2</v>
      </c>
      <c r="N9543" s="211">
        <v>0.54472518505940359</v>
      </c>
      <c r="O9543" s="211">
        <v>0.64367548327925317</v>
      </c>
      <c r="P9543" s="211">
        <v>7.0019608656679555E-2</v>
      </c>
      <c r="Q9543" s="211">
        <v>8.032691685097626E-2</v>
      </c>
      <c r="R9543" s="211">
        <v>0.47883587638424191</v>
      </c>
      <c r="S9543" s="211">
        <v>0.37369408175687246</v>
      </c>
      <c r="T9543" s="211">
        <v>0.61207872695832566</v>
      </c>
      <c r="U9543" s="211">
        <v>0.40646444159118228</v>
      </c>
      <c r="V9543" s="211">
        <v>0.17821014474833352</v>
      </c>
      <c r="W9543" s="211">
        <v>0.61000662613294265</v>
      </c>
      <c r="X9543" s="211">
        <v>0.39423303953211603</v>
      </c>
      <c r="Y9543" s="211">
        <v>0.67918380010257562</v>
      </c>
      <c r="Z9543" s="211">
        <v>0.13529520281005505</v>
      </c>
      <c r="AA9543" s="212">
        <v>0.11791060483871764</v>
      </c>
    </row>
    <row r="9544" spans="1:27" x14ac:dyDescent="0.35">
      <c r="A9544" s="210" t="s">
        <v>10220</v>
      </c>
      <c r="B9544" s="217">
        <v>119.40182698240376</v>
      </c>
      <c r="C9544" s="211">
        <v>5.6187884175483517E-2</v>
      </c>
      <c r="D9544" s="211">
        <v>0.12763626671610831</v>
      </c>
      <c r="E9544" s="211">
        <v>8.2267295055721362E-2</v>
      </c>
      <c r="F9544" s="211">
        <v>9.8704732859114477E-2</v>
      </c>
      <c r="G9544" s="211">
        <v>0.12332238284366988</v>
      </c>
      <c r="H9544" s="211">
        <v>0.10553493539097489</v>
      </c>
      <c r="I9544" s="211">
        <v>0.48789223540635129</v>
      </c>
      <c r="J9544" s="211">
        <v>0.40616583718174437</v>
      </c>
      <c r="K9544" s="211">
        <v>0.61264683001753362</v>
      </c>
      <c r="L9544" s="211">
        <v>0.27778740669315349</v>
      </c>
      <c r="M9544" s="211">
        <v>0.10168460595997386</v>
      </c>
      <c r="N9544" s="211">
        <v>0.45032992904994212</v>
      </c>
      <c r="O9544" s="211">
        <v>0.56507093925920027</v>
      </c>
      <c r="P9544" s="211">
        <v>7.1503388313433558E-2</v>
      </c>
      <c r="Q9544" s="211">
        <v>0.10817032035782964</v>
      </c>
      <c r="R9544" s="211">
        <v>0.39690971009262688</v>
      </c>
      <c r="S9544" s="211">
        <v>0.28645400629042617</v>
      </c>
      <c r="T9544" s="211">
        <v>0.4959566745541118</v>
      </c>
      <c r="U9544" s="211">
        <v>0.35058128056294896</v>
      </c>
      <c r="V9544" s="211">
        <v>7.5899265702288263E-2</v>
      </c>
      <c r="W9544" s="211">
        <v>0.59100323563192425</v>
      </c>
      <c r="X9544" s="211">
        <v>0.27445853312756513</v>
      </c>
      <c r="Y9544" s="211">
        <v>0.6426348398420394</v>
      </c>
      <c r="Z9544" s="211">
        <v>0.14990232107365214</v>
      </c>
      <c r="AA9544" s="212">
        <v>0.12261319840322307</v>
      </c>
    </row>
    <row r="9545" spans="1:27" x14ac:dyDescent="0.35">
      <c r="A9545" s="210" t="s">
        <v>10221</v>
      </c>
      <c r="B9545" s="217">
        <v>113.83790172821102</v>
      </c>
      <c r="C9545" s="211">
        <v>5.1958021343439048E-2</v>
      </c>
      <c r="D9545" s="211">
        <v>0.11929939983597594</v>
      </c>
      <c r="E9545" s="211">
        <v>8.7216897087582512E-2</v>
      </c>
      <c r="F9545" s="211">
        <v>0.10429480758265212</v>
      </c>
      <c r="G9545" s="211">
        <v>0.12329288749426681</v>
      </c>
      <c r="H9545" s="211">
        <v>0.11995104319891264</v>
      </c>
      <c r="I9545" s="211">
        <v>0.49805757696366604</v>
      </c>
      <c r="J9545" s="211">
        <v>0.47198429989755913</v>
      </c>
      <c r="K9545" s="211">
        <v>0.59974530426168371</v>
      </c>
      <c r="L9545" s="211">
        <v>0.28115585271326426</v>
      </c>
      <c r="M9545" s="211">
        <v>0.10161911770072009</v>
      </c>
      <c r="N9545" s="211">
        <v>0.41164540448459086</v>
      </c>
      <c r="O9545" s="211">
        <v>0.5355979835733039</v>
      </c>
      <c r="P9545" s="211">
        <v>7.0764877694066655E-2</v>
      </c>
      <c r="Q9545" s="211">
        <v>8.0553792479139602E-2</v>
      </c>
      <c r="R9545" s="211">
        <v>0.47979142434071093</v>
      </c>
      <c r="S9545" s="211">
        <v>0.27150987236837698</v>
      </c>
      <c r="T9545" s="211">
        <v>0.55574088642583508</v>
      </c>
      <c r="U9545" s="211">
        <v>0.34674037567408472</v>
      </c>
      <c r="V9545" s="211">
        <v>5.71100836335314E-2</v>
      </c>
      <c r="W9545" s="211">
        <v>0.51321014716192537</v>
      </c>
      <c r="X9545" s="211">
        <v>0.36971462300023639</v>
      </c>
      <c r="Y9545" s="211">
        <v>0.73297959903988497</v>
      </c>
      <c r="Z9545" s="211">
        <v>0.1436635594468639</v>
      </c>
      <c r="AA9545" s="212">
        <v>0.12188293947190075</v>
      </c>
    </row>
    <row r="9546" spans="1:27" x14ac:dyDescent="0.35">
      <c r="A9546" s="210" t="s">
        <v>10222</v>
      </c>
      <c r="B9546" s="217">
        <v>115.79466953172715</v>
      </c>
      <c r="C9546" s="211">
        <v>4.8389138379272688E-2</v>
      </c>
      <c r="D9546" s="211">
        <v>0.1274388259427312</v>
      </c>
      <c r="E9546" s="211">
        <v>7.9897407020319819E-2</v>
      </c>
      <c r="F9546" s="211">
        <v>0.10732597768257862</v>
      </c>
      <c r="G9546" s="211">
        <v>0.12309353054585145</v>
      </c>
      <c r="H9546" s="211">
        <v>0.11396574641841883</v>
      </c>
      <c r="I9546" s="211">
        <v>0.44390283182459717</v>
      </c>
      <c r="J9546" s="211">
        <v>0.44652889983592459</v>
      </c>
      <c r="K9546" s="211">
        <v>0.64927581643572563</v>
      </c>
      <c r="L9546" s="211">
        <v>0.27101421499614886</v>
      </c>
      <c r="M9546" s="211">
        <v>8.2116103732175649E-2</v>
      </c>
      <c r="N9546" s="211">
        <v>0.38280426971157533</v>
      </c>
      <c r="O9546" s="211">
        <v>0.59074693232424302</v>
      </c>
      <c r="P9546" s="211">
        <v>6.9339554281555082E-2</v>
      </c>
      <c r="Q9546" s="211">
        <v>6.5058731922019691E-2</v>
      </c>
      <c r="R9546" s="211">
        <v>0.41323484204961336</v>
      </c>
      <c r="S9546" s="211">
        <v>0.40125663129093436</v>
      </c>
      <c r="T9546" s="211">
        <v>0.49919900997048577</v>
      </c>
      <c r="U9546" s="211">
        <v>0.5053817532434588</v>
      </c>
      <c r="V9546" s="211">
        <v>6.4621392691625978E-2</v>
      </c>
      <c r="W9546" s="211">
        <v>0.52644890083704465</v>
      </c>
      <c r="X9546" s="211">
        <v>0.37882437763644478</v>
      </c>
      <c r="Y9546" s="211">
        <v>0.6918193353289861</v>
      </c>
      <c r="Z9546" s="211">
        <v>0.14929187896954546</v>
      </c>
      <c r="AA9546" s="212">
        <v>0.12375590227199426</v>
      </c>
    </row>
    <row r="9547" spans="1:27" x14ac:dyDescent="0.35">
      <c r="A9547" s="210" t="s">
        <v>10223</v>
      </c>
      <c r="B9547" s="217">
        <v>121.387370023979</v>
      </c>
      <c r="C9547" s="211">
        <v>6.2339158557423203E-2</v>
      </c>
      <c r="D9547" s="211">
        <v>0.12572109402053022</v>
      </c>
      <c r="E9547" s="211">
        <v>8.0239242637122329E-2</v>
      </c>
      <c r="F9547" s="211">
        <v>8.3303928299259131E-2</v>
      </c>
      <c r="G9547" s="211">
        <v>0.12241931620987452</v>
      </c>
      <c r="H9547" s="211">
        <v>0.12912048907569482</v>
      </c>
      <c r="I9547" s="211">
        <v>0.50129684954519005</v>
      </c>
      <c r="J9547" s="211">
        <v>0.45785212058939989</v>
      </c>
      <c r="K9547" s="211">
        <v>0.57131267843194145</v>
      </c>
      <c r="L9547" s="211">
        <v>0.27784242069424919</v>
      </c>
      <c r="M9547" s="211">
        <v>9.1308530151749168E-2</v>
      </c>
      <c r="N9547" s="211">
        <v>0.40911486729022639</v>
      </c>
      <c r="O9547" s="211">
        <v>0.71930902280798692</v>
      </c>
      <c r="P9547" s="211">
        <v>6.7552871179272514E-2</v>
      </c>
      <c r="Q9547" s="211">
        <v>6.8260519472398515E-2</v>
      </c>
      <c r="R9547" s="211">
        <v>0.45657427492870944</v>
      </c>
      <c r="S9547" s="211">
        <v>0.37101778026139165</v>
      </c>
      <c r="T9547" s="211">
        <v>0.54103730609987277</v>
      </c>
      <c r="U9547" s="211">
        <v>0.35439573552606629</v>
      </c>
      <c r="V9547" s="211">
        <v>6.9439648416113886E-2</v>
      </c>
      <c r="W9547" s="211">
        <v>0.58413865550839383</v>
      </c>
      <c r="X9547" s="211">
        <v>0.35247108842814168</v>
      </c>
      <c r="Y9547" s="211">
        <v>0.68385252598829049</v>
      </c>
      <c r="Z9547" s="211">
        <v>0.14932872217968393</v>
      </c>
      <c r="AA9547" s="212">
        <v>0.11579536725790028</v>
      </c>
    </row>
    <row r="9548" spans="1:27" x14ac:dyDescent="0.35">
      <c r="A9548" s="210" t="s">
        <v>10224</v>
      </c>
      <c r="B9548" s="217">
        <v>136.13991509487869</v>
      </c>
      <c r="C9548" s="211">
        <v>7.0659004640638207E-2</v>
      </c>
      <c r="D9548" s="211">
        <v>0.12409295004885555</v>
      </c>
      <c r="E9548" s="211">
        <v>7.4257025016251907E-2</v>
      </c>
      <c r="F9548" s="211">
        <v>8.0376336073827465E-2</v>
      </c>
      <c r="G9548" s="211">
        <v>0.12093115993286026</v>
      </c>
      <c r="H9548" s="211">
        <v>0.11920068376238736</v>
      </c>
      <c r="I9548" s="211">
        <v>0.42600960923032272</v>
      </c>
      <c r="J9548" s="211">
        <v>0.49924754053399162</v>
      </c>
      <c r="K9548" s="211">
        <v>0.62447510203923007</v>
      </c>
      <c r="L9548" s="211">
        <v>0.27038976799043185</v>
      </c>
      <c r="M9548" s="211">
        <v>9.9949030478610423E-2</v>
      </c>
      <c r="N9548" s="211">
        <v>0.54461419664634403</v>
      </c>
      <c r="O9548" s="211">
        <v>0.62682770372392604</v>
      </c>
      <c r="P9548" s="211">
        <v>6.6851405546197409E-2</v>
      </c>
      <c r="Q9548" s="211">
        <v>0.10602581058933191</v>
      </c>
      <c r="R9548" s="211">
        <v>0.42088295622731065</v>
      </c>
      <c r="S9548" s="211">
        <v>0.31868837995637006</v>
      </c>
      <c r="T9548" s="211">
        <v>0.55715075428366689</v>
      </c>
      <c r="U9548" s="211">
        <v>0.48947686803718626</v>
      </c>
      <c r="V9548" s="211">
        <v>9.6991101772378824E-2</v>
      </c>
      <c r="W9548" s="211">
        <v>0.53857775159126842</v>
      </c>
      <c r="X9548" s="211">
        <v>0.31597767145811145</v>
      </c>
      <c r="Y9548" s="211">
        <v>0.57351758053956559</v>
      </c>
      <c r="Z9548" s="211">
        <v>0.14950049728309747</v>
      </c>
      <c r="AA9548" s="212">
        <v>0.12252834192566422</v>
      </c>
    </row>
    <row r="9549" spans="1:27" x14ac:dyDescent="0.35">
      <c r="A9549" s="210" t="s">
        <v>10225</v>
      </c>
      <c r="B9549" s="217">
        <v>155.38458629911662</v>
      </c>
      <c r="C9549" s="211">
        <v>4.9597344263436156E-2</v>
      </c>
      <c r="D9549" s="211">
        <v>0.12747895879209228</v>
      </c>
      <c r="E9549" s="211">
        <v>7.7959738301178763E-2</v>
      </c>
      <c r="F9549" s="211">
        <v>0.11208177845611819</v>
      </c>
      <c r="G9549" s="211">
        <v>0.12217851654203259</v>
      </c>
      <c r="H9549" s="211">
        <v>0.12295510175656126</v>
      </c>
      <c r="I9549" s="211">
        <v>0.45894808024820433</v>
      </c>
      <c r="J9549" s="211">
        <v>0.44687999790955352</v>
      </c>
      <c r="K9549" s="211">
        <v>0.63004168287312778</v>
      </c>
      <c r="L9549" s="211">
        <v>0.28359296738597595</v>
      </c>
      <c r="M9549" s="211">
        <v>0.10102229584018362</v>
      </c>
      <c r="N9549" s="211">
        <v>0.39675075446903996</v>
      </c>
      <c r="O9549" s="211">
        <v>0.70753050107210524</v>
      </c>
      <c r="P9549" s="211">
        <v>6.6088428352772205E-2</v>
      </c>
      <c r="Q9549" s="211">
        <v>7.5057200284588385E-2</v>
      </c>
      <c r="R9549" s="211">
        <v>0.42197036953495393</v>
      </c>
      <c r="S9549" s="211">
        <v>0.30570371788880113</v>
      </c>
      <c r="T9549" s="211">
        <v>0.56079646099525371</v>
      </c>
      <c r="U9549" s="211">
        <v>0.43299762485689175</v>
      </c>
      <c r="V9549" s="211">
        <v>0.1470317379628816</v>
      </c>
      <c r="W9549" s="211">
        <v>0.58446446559090304</v>
      </c>
      <c r="X9549" s="211">
        <v>0.29066105397135633</v>
      </c>
      <c r="Y9549" s="211">
        <v>0.64199659922111041</v>
      </c>
      <c r="Z9549" s="211">
        <v>0.14920336147377705</v>
      </c>
      <c r="AA9549" s="212">
        <v>0.12046019873931064</v>
      </c>
    </row>
    <row r="9550" spans="1:27" x14ac:dyDescent="0.35">
      <c r="A9550" s="210" t="s">
        <v>10226</v>
      </c>
      <c r="B9550" s="217">
        <v>168.11411139276663</v>
      </c>
      <c r="C9550" s="211">
        <v>6.5237165950860709E-2</v>
      </c>
      <c r="D9550" s="211">
        <v>0.11541549238646071</v>
      </c>
      <c r="E9550" s="211">
        <v>6.8518755549820773E-2</v>
      </c>
      <c r="F9550" s="211">
        <v>0.1064426403635847</v>
      </c>
      <c r="G9550" s="211">
        <v>0.12041220033174879</v>
      </c>
      <c r="H9550" s="211">
        <v>0.11911016749421746</v>
      </c>
      <c r="I9550" s="211">
        <v>0.48021398344867194</v>
      </c>
      <c r="J9550" s="211">
        <v>0.41116331367852699</v>
      </c>
      <c r="K9550" s="211">
        <v>0.64510637367777901</v>
      </c>
      <c r="L9550" s="211">
        <v>0.27137600569105685</v>
      </c>
      <c r="M9550" s="211">
        <v>9.5592942079115145E-2</v>
      </c>
      <c r="N9550" s="211">
        <v>0.50683084679682577</v>
      </c>
      <c r="O9550" s="211">
        <v>0.66755355934022997</v>
      </c>
      <c r="P9550" s="211">
        <v>6.8590850005589732E-2</v>
      </c>
      <c r="Q9550" s="211">
        <v>0.11206555964719059</v>
      </c>
      <c r="R9550" s="211">
        <v>0.41190389899981328</v>
      </c>
      <c r="S9550" s="211">
        <v>0.42264330460031185</v>
      </c>
      <c r="T9550" s="211">
        <v>0.59209569749520663</v>
      </c>
      <c r="U9550" s="211">
        <v>0.44046980725303897</v>
      </c>
      <c r="V9550" s="211">
        <v>0.12409818366657212</v>
      </c>
      <c r="W9550" s="211">
        <v>0.54822030687717149</v>
      </c>
      <c r="X9550" s="211">
        <v>0.38942327403099319</v>
      </c>
      <c r="Y9550" s="211">
        <v>0.6693156920588953</v>
      </c>
      <c r="Z9550" s="211">
        <v>0.14610535010846562</v>
      </c>
      <c r="AA9550" s="212">
        <v>0.11267775853902331</v>
      </c>
    </row>
    <row r="9551" spans="1:27" x14ac:dyDescent="0.35">
      <c r="A9551" s="210" t="s">
        <v>10227</v>
      </c>
      <c r="B9551" s="217">
        <v>133.71295062709962</v>
      </c>
      <c r="C9551" s="211">
        <v>6.3559204100627056E-2</v>
      </c>
      <c r="D9551" s="211">
        <v>0.13077333971691996</v>
      </c>
      <c r="E9551" s="211">
        <v>6.6433381966361588E-2</v>
      </c>
      <c r="F9551" s="211">
        <v>0.10228542067006251</v>
      </c>
      <c r="G9551" s="211">
        <v>0.12085527670296513</v>
      </c>
      <c r="H9551" s="211">
        <v>0.10797551126538484</v>
      </c>
      <c r="I9551" s="211">
        <v>0.50984019157872063</v>
      </c>
      <c r="J9551" s="211">
        <v>0.42098654926644746</v>
      </c>
      <c r="K9551" s="211">
        <v>0.60743994161885384</v>
      </c>
      <c r="L9551" s="211">
        <v>0.27550496601297719</v>
      </c>
      <c r="M9551" s="211">
        <v>7.9799844091964875E-2</v>
      </c>
      <c r="N9551" s="211">
        <v>0.45290641411066046</v>
      </c>
      <c r="O9551" s="211">
        <v>0.75029057391517795</v>
      </c>
      <c r="P9551" s="211">
        <v>6.7295491760272802E-2</v>
      </c>
      <c r="Q9551" s="211">
        <v>9.9388949394160306E-2</v>
      </c>
      <c r="R9551" s="211">
        <v>0.43544698468170862</v>
      </c>
      <c r="S9551" s="211">
        <v>0.33031876861754256</v>
      </c>
      <c r="T9551" s="211">
        <v>0.57597430390993931</v>
      </c>
      <c r="U9551" s="211">
        <v>0.41899320199290702</v>
      </c>
      <c r="V9551" s="211">
        <v>0.10285133414213914</v>
      </c>
      <c r="W9551" s="211">
        <v>0.4985816355233379</v>
      </c>
      <c r="X9551" s="211">
        <v>0.31585463250839452</v>
      </c>
      <c r="Y9551" s="211">
        <v>0.69113506654101031</v>
      </c>
      <c r="Z9551" s="211">
        <v>0.14048007856444356</v>
      </c>
      <c r="AA9551" s="212">
        <v>0.11817840175146352</v>
      </c>
    </row>
    <row r="9552" spans="1:27" x14ac:dyDescent="0.35">
      <c r="A9552" s="210" t="s">
        <v>10228</v>
      </c>
      <c r="B9552" s="217">
        <v>123.59175719242693</v>
      </c>
      <c r="C9552" s="211">
        <v>6.8711246494489092E-2</v>
      </c>
      <c r="D9552" s="211">
        <v>0.11994523559068315</v>
      </c>
      <c r="E9552" s="211">
        <v>7.6947875824956671E-2</v>
      </c>
      <c r="F9552" s="211">
        <v>7.0185702592658647E-2</v>
      </c>
      <c r="G9552" s="211">
        <v>0.12038997471956961</v>
      </c>
      <c r="H9552" s="211">
        <v>0.10838875196575988</v>
      </c>
      <c r="I9552" s="211">
        <v>0.4993054357241089</v>
      </c>
      <c r="J9552" s="211">
        <v>0.42631437630681612</v>
      </c>
      <c r="K9552" s="211">
        <v>0.5717105171133896</v>
      </c>
      <c r="L9552" s="211">
        <v>0.27425578256161171</v>
      </c>
      <c r="M9552" s="211">
        <v>9.690192251473298E-2</v>
      </c>
      <c r="N9552" s="211">
        <v>0.43883948305594567</v>
      </c>
      <c r="O9552" s="211">
        <v>0.63124857871650475</v>
      </c>
      <c r="P9552" s="211">
        <v>6.6376333435389873E-2</v>
      </c>
      <c r="Q9552" s="211">
        <v>8.6805080015676092E-2</v>
      </c>
      <c r="R9552" s="211">
        <v>0.4226141078598552</v>
      </c>
      <c r="S9552" s="211">
        <v>0.29842632185022899</v>
      </c>
      <c r="T9552" s="211">
        <v>0.5338567257206126</v>
      </c>
      <c r="U9552" s="211">
        <v>0.38683952440107</v>
      </c>
      <c r="V9552" s="211">
        <v>8.6478223148599251E-2</v>
      </c>
      <c r="W9552" s="211">
        <v>0.54950416780391187</v>
      </c>
      <c r="X9552" s="211">
        <v>0.42110569126993147</v>
      </c>
      <c r="Y9552" s="211">
        <v>0.58983602401469271</v>
      </c>
      <c r="Z9552" s="211">
        <v>0.14969160771384529</v>
      </c>
      <c r="AA9552" s="212">
        <v>0.11525477529586511</v>
      </c>
    </row>
    <row r="9553" spans="1:27" x14ac:dyDescent="0.35">
      <c r="A9553" s="210" t="s">
        <v>10229</v>
      </c>
      <c r="B9553" s="217">
        <v>120.77566063150699</v>
      </c>
      <c r="C9553" s="211">
        <v>5.479412207646718E-2</v>
      </c>
      <c r="D9553" s="211">
        <v>0.12514073399588915</v>
      </c>
      <c r="E9553" s="211">
        <v>7.122169262229032E-2</v>
      </c>
      <c r="F9553" s="211">
        <v>9.9692883620162431E-2</v>
      </c>
      <c r="G9553" s="211">
        <v>0.11866661182172612</v>
      </c>
      <c r="H9553" s="211">
        <v>0.12367361598932566</v>
      </c>
      <c r="I9553" s="211">
        <v>0.47552714391606737</v>
      </c>
      <c r="J9553" s="211">
        <v>0.47384730701219929</v>
      </c>
      <c r="K9553" s="211">
        <v>0.58104029020727366</v>
      </c>
      <c r="L9553" s="211">
        <v>0.28243607951411864</v>
      </c>
      <c r="M9553" s="211">
        <v>9.3963909202576898E-2</v>
      </c>
      <c r="N9553" s="211">
        <v>0.50135847609315742</v>
      </c>
      <c r="O9553" s="211">
        <v>0.77487050641856781</v>
      </c>
      <c r="P9553" s="211">
        <v>6.9503586002624365E-2</v>
      </c>
      <c r="Q9553" s="211">
        <v>0.11177755283561826</v>
      </c>
      <c r="R9553" s="211">
        <v>0.39012363624990987</v>
      </c>
      <c r="S9553" s="211">
        <v>0.34721213920231342</v>
      </c>
      <c r="T9553" s="211">
        <v>0.57885356728088155</v>
      </c>
      <c r="U9553" s="211">
        <v>0.43390175793759522</v>
      </c>
      <c r="V9553" s="211">
        <v>5.3348966056386025E-2</v>
      </c>
      <c r="W9553" s="211">
        <v>0.59268239487307128</v>
      </c>
      <c r="X9553" s="211">
        <v>0.36352891827209471</v>
      </c>
      <c r="Y9553" s="211">
        <v>0.69158032675006431</v>
      </c>
      <c r="Z9553" s="211">
        <v>0.1476363284506608</v>
      </c>
      <c r="AA9553" s="212">
        <v>0.12179887536421326</v>
      </c>
    </row>
    <row r="9554" spans="1:27" x14ac:dyDescent="0.35">
      <c r="A9554" s="210" t="s">
        <v>10230</v>
      </c>
      <c r="B9554" s="217">
        <v>182.6991464925205</v>
      </c>
      <c r="C9554" s="211">
        <v>7.0737538409027634E-2</v>
      </c>
      <c r="D9554" s="211">
        <v>0.12075860120503522</v>
      </c>
      <c r="E9554" s="211">
        <v>8.3518260055286495E-2</v>
      </c>
      <c r="F9554" s="211">
        <v>0.10026622312622709</v>
      </c>
      <c r="G9554" s="211">
        <v>0.11474639647106012</v>
      </c>
      <c r="H9554" s="211">
        <v>0.11906186252229045</v>
      </c>
      <c r="I9554" s="211">
        <v>0.53344311065852368</v>
      </c>
      <c r="J9554" s="211">
        <v>0.42181051648386908</v>
      </c>
      <c r="K9554" s="211">
        <v>0.61242847545267265</v>
      </c>
      <c r="L9554" s="211">
        <v>0.27609052460604888</v>
      </c>
      <c r="M9554" s="211">
        <v>0.10573286827851401</v>
      </c>
      <c r="N9554" s="211">
        <v>0.55628589814713003</v>
      </c>
      <c r="O9554" s="211">
        <v>0.73906140432002521</v>
      </c>
      <c r="P9554" s="211">
        <v>7.0937646124427878E-2</v>
      </c>
      <c r="Q9554" s="211">
        <v>8.8568265506726196E-2</v>
      </c>
      <c r="R9554" s="211">
        <v>0.39396589619383232</v>
      </c>
      <c r="S9554" s="211">
        <v>0.32198020229325941</v>
      </c>
      <c r="T9554" s="211">
        <v>0.54569250387522539</v>
      </c>
      <c r="U9554" s="211">
        <v>0.44454566230061426</v>
      </c>
      <c r="V9554" s="211">
        <v>0.16541241119942912</v>
      </c>
      <c r="W9554" s="211">
        <v>0.53253255156101298</v>
      </c>
      <c r="X9554" s="211">
        <v>0.29579173654024843</v>
      </c>
      <c r="Y9554" s="211">
        <v>0.65975892077026677</v>
      </c>
      <c r="Z9554" s="211">
        <v>0.14686159795021253</v>
      </c>
      <c r="AA9554" s="212">
        <v>0.12367632181017676</v>
      </c>
    </row>
    <row r="9555" spans="1:27" x14ac:dyDescent="0.35">
      <c r="A9555" s="210" t="s">
        <v>10231</v>
      </c>
      <c r="B9555" s="217">
        <v>179.54037412601127</v>
      </c>
      <c r="C9555" s="211">
        <v>7.4932564535902468E-2</v>
      </c>
      <c r="D9555" s="211">
        <v>0.12492619946287639</v>
      </c>
      <c r="E9555" s="211">
        <v>7.4201956042794628E-2</v>
      </c>
      <c r="F9555" s="211">
        <v>0.10461246743799366</v>
      </c>
      <c r="G9555" s="211">
        <v>0.12036575511809942</v>
      </c>
      <c r="H9555" s="211">
        <v>0.1195294643326343</v>
      </c>
      <c r="I9555" s="211">
        <v>0.511239924634311</v>
      </c>
      <c r="J9555" s="211">
        <v>0.43576396600400935</v>
      </c>
      <c r="K9555" s="211">
        <v>0.64212630429170059</v>
      </c>
      <c r="L9555" s="211">
        <v>0.27738711514141073</v>
      </c>
      <c r="M9555" s="211">
        <v>9.9031215804387562E-2</v>
      </c>
      <c r="N9555" s="211">
        <v>0.35685587330241103</v>
      </c>
      <c r="O9555" s="211">
        <v>0.60581163120769521</v>
      </c>
      <c r="P9555" s="211">
        <v>6.7799508334025455E-2</v>
      </c>
      <c r="Q9555" s="211">
        <v>6.7804520946870672E-2</v>
      </c>
      <c r="R9555" s="211">
        <v>0.48148571141714663</v>
      </c>
      <c r="S9555" s="211">
        <v>0.29093745693248907</v>
      </c>
      <c r="T9555" s="211">
        <v>0.51182161420870831</v>
      </c>
      <c r="U9555" s="211">
        <v>0.43334579611100443</v>
      </c>
      <c r="V9555" s="211">
        <v>0.15695400392827646</v>
      </c>
      <c r="W9555" s="211">
        <v>0.5604242892991036</v>
      </c>
      <c r="X9555" s="211">
        <v>0.26554671342395963</v>
      </c>
      <c r="Y9555" s="211">
        <v>0.6596036234336865</v>
      </c>
      <c r="Z9555" s="211">
        <v>0.14884442577204748</v>
      </c>
      <c r="AA9555" s="212">
        <v>0.11027645276145964</v>
      </c>
    </row>
    <row r="9556" spans="1:27" x14ac:dyDescent="0.35">
      <c r="A9556" s="210" t="s">
        <v>10232</v>
      </c>
      <c r="B9556" s="217">
        <v>120.03832411053379</v>
      </c>
      <c r="C9556" s="211">
        <v>6.5709140216663006E-2</v>
      </c>
      <c r="D9556" s="211">
        <v>0.12881673615192457</v>
      </c>
      <c r="E9556" s="211">
        <v>7.1467652017995945E-2</v>
      </c>
      <c r="F9556" s="211">
        <v>0.10188878120875791</v>
      </c>
      <c r="G9556" s="211">
        <v>0.12040608075733759</v>
      </c>
      <c r="H9556" s="211">
        <v>0.12040213006651065</v>
      </c>
      <c r="I9556" s="211">
        <v>0.52237546455316364</v>
      </c>
      <c r="J9556" s="211">
        <v>0.44957413952203107</v>
      </c>
      <c r="K9556" s="211">
        <v>0.55702163961451145</v>
      </c>
      <c r="L9556" s="211">
        <v>0.28094277042159893</v>
      </c>
      <c r="M9556" s="211">
        <v>7.9667881443276481E-2</v>
      </c>
      <c r="N9556" s="211">
        <v>0.48611528623391487</v>
      </c>
      <c r="O9556" s="211">
        <v>0.74182499582363526</v>
      </c>
      <c r="P9556" s="211">
        <v>7.1744274387216533E-2</v>
      </c>
      <c r="Q9556" s="211">
        <v>9.4092906777374266E-2</v>
      </c>
      <c r="R9556" s="211">
        <v>0.42061265605199682</v>
      </c>
      <c r="S9556" s="211">
        <v>0.2912191945659301</v>
      </c>
      <c r="T9556" s="211">
        <v>0.57898949463363014</v>
      </c>
      <c r="U9556" s="211">
        <v>0.50630487630687881</v>
      </c>
      <c r="V9556" s="211">
        <v>5.9534471628367031E-2</v>
      </c>
      <c r="W9556" s="211">
        <v>0.53474216194156976</v>
      </c>
      <c r="X9556" s="211">
        <v>0.36503497878938079</v>
      </c>
      <c r="Y9556" s="211">
        <v>0.69168916899939159</v>
      </c>
      <c r="Z9556" s="211">
        <v>0.14826843811234972</v>
      </c>
      <c r="AA9556" s="212">
        <v>0.12503779964638331</v>
      </c>
    </row>
    <row r="9557" spans="1:27" x14ac:dyDescent="0.35">
      <c r="A9557" s="210" t="s">
        <v>10233</v>
      </c>
      <c r="B9557" s="217">
        <v>128.23317957268773</v>
      </c>
      <c r="C9557" s="211">
        <v>7.4685248577481197E-2</v>
      </c>
      <c r="D9557" s="211">
        <v>0.1216727345222567</v>
      </c>
      <c r="E9557" s="211">
        <v>8.6019590755218575E-2</v>
      </c>
      <c r="F9557" s="211">
        <v>8.6499739255049377E-2</v>
      </c>
      <c r="G9557" s="211">
        <v>0.12362922386541356</v>
      </c>
      <c r="H9557" s="211">
        <v>0.12178069891022086</v>
      </c>
      <c r="I9557" s="211">
        <v>0.51986844298087775</v>
      </c>
      <c r="J9557" s="211">
        <v>0.44767899438915632</v>
      </c>
      <c r="K9557" s="211">
        <v>0.64738538327600292</v>
      </c>
      <c r="L9557" s="211">
        <v>0.27868987976388609</v>
      </c>
      <c r="M9557" s="211">
        <v>0.10100560666437169</v>
      </c>
      <c r="N9557" s="211">
        <v>0.41699539288744081</v>
      </c>
      <c r="O9557" s="211">
        <v>0.69115660860138506</v>
      </c>
      <c r="P9557" s="211">
        <v>6.4632830350414811E-2</v>
      </c>
      <c r="Q9557" s="211">
        <v>7.725663267034584E-2</v>
      </c>
      <c r="R9557" s="211">
        <v>0.37111127516022696</v>
      </c>
      <c r="S9557" s="211">
        <v>0.28822864655082947</v>
      </c>
      <c r="T9557" s="211">
        <v>0.53472732148484092</v>
      </c>
      <c r="U9557" s="211">
        <v>0.41221785916799036</v>
      </c>
      <c r="V9557" s="211">
        <v>0.10684679170392411</v>
      </c>
      <c r="W9557" s="211">
        <v>0.49953494175463292</v>
      </c>
      <c r="X9557" s="211">
        <v>0.38897864332311893</v>
      </c>
      <c r="Y9557" s="211">
        <v>0.5694361804546576</v>
      </c>
      <c r="Z9557" s="211">
        <v>0.14812501196998229</v>
      </c>
      <c r="AA9557" s="212">
        <v>0.12472313482222351</v>
      </c>
    </row>
    <row r="9558" spans="1:27" x14ac:dyDescent="0.35">
      <c r="A9558" s="210" t="s">
        <v>10234</v>
      </c>
      <c r="B9558" s="217">
        <v>114.10439713383926</v>
      </c>
      <c r="C9558" s="211">
        <v>7.1770871021221677E-2</v>
      </c>
      <c r="D9558" s="211">
        <v>0.1258241651524466</v>
      </c>
      <c r="E9558" s="211">
        <v>6.7131734637907864E-2</v>
      </c>
      <c r="F9558" s="211">
        <v>9.5237207991215156E-2</v>
      </c>
      <c r="G9558" s="211">
        <v>0.12134920991435265</v>
      </c>
      <c r="H9558" s="211">
        <v>0.11240274988302912</v>
      </c>
      <c r="I9558" s="211">
        <v>0.53605550355559839</v>
      </c>
      <c r="J9558" s="211">
        <v>0.430895068662563</v>
      </c>
      <c r="K9558" s="211">
        <v>0.60438140040920085</v>
      </c>
      <c r="L9558" s="211">
        <v>0.26829101139867972</v>
      </c>
      <c r="M9558" s="211">
        <v>9.5937850478727923E-2</v>
      </c>
      <c r="N9558" s="211">
        <v>0.42513414829422347</v>
      </c>
      <c r="O9558" s="211">
        <v>0.64015080073671959</v>
      </c>
      <c r="P9558" s="211">
        <v>7.1777203632628628E-2</v>
      </c>
      <c r="Q9558" s="211">
        <v>9.8612185097449595E-2</v>
      </c>
      <c r="R9558" s="211">
        <v>0.43170094491585675</v>
      </c>
      <c r="S9558" s="211">
        <v>0.26468422503762656</v>
      </c>
      <c r="T9558" s="211">
        <v>0.6049335240203142</v>
      </c>
      <c r="U9558" s="211">
        <v>0.42677689734014979</v>
      </c>
      <c r="V9558" s="211">
        <v>6.1110673560405782E-2</v>
      </c>
      <c r="W9558" s="211">
        <v>0.53631755998411068</v>
      </c>
      <c r="X9558" s="211">
        <v>0.3485936642884222</v>
      </c>
      <c r="Y9558" s="211">
        <v>0.58487401894834312</v>
      </c>
      <c r="Z9558" s="211">
        <v>0.14985309882472189</v>
      </c>
      <c r="AA9558" s="212">
        <v>0.12304971633831159</v>
      </c>
    </row>
    <row r="9559" spans="1:27" x14ac:dyDescent="0.35">
      <c r="A9559" s="210" t="s">
        <v>10235</v>
      </c>
      <c r="B9559" s="217">
        <v>133.66489419470793</v>
      </c>
      <c r="C9559" s="211">
        <v>8.6951803152373525E-2</v>
      </c>
      <c r="D9559" s="211">
        <v>0.1276820389481019</v>
      </c>
      <c r="E9559" s="211">
        <v>7.3916230300887731E-2</v>
      </c>
      <c r="F9559" s="211">
        <v>0.12263338507504019</v>
      </c>
      <c r="G9559" s="211">
        <v>0.12559233157346628</v>
      </c>
      <c r="H9559" s="211">
        <v>0.10948750500577177</v>
      </c>
      <c r="I9559" s="211">
        <v>0.44176504246900833</v>
      </c>
      <c r="J9559" s="211">
        <v>0.4361098109272139</v>
      </c>
      <c r="K9559" s="211">
        <v>0.62888031290481972</v>
      </c>
      <c r="L9559" s="211">
        <v>0.27225682078446695</v>
      </c>
      <c r="M9559" s="211">
        <v>0.1169601202042504</v>
      </c>
      <c r="N9559" s="211">
        <v>0.5574882341735995</v>
      </c>
      <c r="O9559" s="211">
        <v>0.62104218352400831</v>
      </c>
      <c r="P9559" s="211">
        <v>6.9952411065625858E-2</v>
      </c>
      <c r="Q9559" s="211">
        <v>8.5565155258259737E-2</v>
      </c>
      <c r="R9559" s="211">
        <v>0.40241716627599849</v>
      </c>
      <c r="S9559" s="211">
        <v>0.32623907096014659</v>
      </c>
      <c r="T9559" s="211">
        <v>0.49652876202506574</v>
      </c>
      <c r="U9559" s="211">
        <v>0.4434047168059384</v>
      </c>
      <c r="V9559" s="211">
        <v>5.6632229825415797E-2</v>
      </c>
      <c r="W9559" s="211">
        <v>0.49336304894845495</v>
      </c>
      <c r="X9559" s="211">
        <v>0.23573451159179254</v>
      </c>
      <c r="Y9559" s="211">
        <v>0.68355256491312677</v>
      </c>
      <c r="Z9559" s="211">
        <v>0.14957886752844607</v>
      </c>
      <c r="AA9559" s="212">
        <v>0.11652914176955324</v>
      </c>
    </row>
    <row r="9560" spans="1:27" x14ac:dyDescent="0.35">
      <c r="A9560" s="210" t="s">
        <v>10236</v>
      </c>
      <c r="B9560" s="217">
        <v>145.33258222228284</v>
      </c>
      <c r="C9560" s="211">
        <v>5.8771602857434851E-2</v>
      </c>
      <c r="D9560" s="211">
        <v>0.11518169205273937</v>
      </c>
      <c r="E9560" s="211">
        <v>7.8030167493497879E-2</v>
      </c>
      <c r="F9560" s="211">
        <v>9.5510218606313563E-2</v>
      </c>
      <c r="G9560" s="211">
        <v>0.11741405327351501</v>
      </c>
      <c r="H9560" s="211">
        <v>0.11416604271994125</v>
      </c>
      <c r="I9560" s="211">
        <v>0.44511869314645097</v>
      </c>
      <c r="J9560" s="211">
        <v>0.40154832964441367</v>
      </c>
      <c r="K9560" s="211">
        <v>0.5973629887464964</v>
      </c>
      <c r="L9560" s="211">
        <v>0.27073408411983962</v>
      </c>
      <c r="M9560" s="211">
        <v>0.11083164597346593</v>
      </c>
      <c r="N9560" s="211">
        <v>0.43243266724724783</v>
      </c>
      <c r="O9560" s="211">
        <v>0.60679242533220168</v>
      </c>
      <c r="P9560" s="211">
        <v>7.2549163669896694E-2</v>
      </c>
      <c r="Q9560" s="211">
        <v>6.1471846639929772E-2</v>
      </c>
      <c r="R9560" s="211">
        <v>0.40648305038826732</v>
      </c>
      <c r="S9560" s="211">
        <v>0.37431079852775778</v>
      </c>
      <c r="T9560" s="211">
        <v>0.49570122992862292</v>
      </c>
      <c r="U9560" s="211">
        <v>0.54827993734715719</v>
      </c>
      <c r="V9560" s="211">
        <v>7.7861466640345892E-2</v>
      </c>
      <c r="W9560" s="211">
        <v>0.62805766200217716</v>
      </c>
      <c r="X9560" s="211">
        <v>0.29007592404994148</v>
      </c>
      <c r="Y9560" s="211">
        <v>0.70564840012300811</v>
      </c>
      <c r="Z9560" s="211">
        <v>0.14966257307892128</v>
      </c>
      <c r="AA9560" s="212">
        <v>0.12057596930272285</v>
      </c>
    </row>
    <row r="9561" spans="1:27" x14ac:dyDescent="0.35">
      <c r="A9561" s="210" t="s">
        <v>10237</v>
      </c>
      <c r="B9561" s="217">
        <v>130.8040179571814</v>
      </c>
      <c r="C9561" s="211">
        <v>8.0485185804222092E-2</v>
      </c>
      <c r="D9561" s="211">
        <v>0.11974873618787459</v>
      </c>
      <c r="E9561" s="211">
        <v>7.0682547756900443E-2</v>
      </c>
      <c r="F9561" s="211">
        <v>0.10205765440267642</v>
      </c>
      <c r="G9561" s="211">
        <v>0.12516360760443607</v>
      </c>
      <c r="H9561" s="211">
        <v>0.11814428830058936</v>
      </c>
      <c r="I9561" s="211">
        <v>0.43989670451141749</v>
      </c>
      <c r="J9561" s="211">
        <v>0.41341559199252931</v>
      </c>
      <c r="K9561" s="211">
        <v>0.62076204927087675</v>
      </c>
      <c r="L9561" s="211">
        <v>0.26932963235815893</v>
      </c>
      <c r="M9561" s="211">
        <v>8.8351778660163971E-2</v>
      </c>
      <c r="N9561" s="211">
        <v>0.45476515609022067</v>
      </c>
      <c r="O9561" s="211">
        <v>0.71900502898031582</v>
      </c>
      <c r="P9561" s="211">
        <v>6.4476163895079014E-2</v>
      </c>
      <c r="Q9561" s="211">
        <v>7.2310207894333581E-2</v>
      </c>
      <c r="R9561" s="211">
        <v>0.42908598063792847</v>
      </c>
      <c r="S9561" s="211">
        <v>0.38006228802688358</v>
      </c>
      <c r="T9561" s="211">
        <v>0.59571182381474175</v>
      </c>
      <c r="U9561" s="211">
        <v>0.41664039901117306</v>
      </c>
      <c r="V9561" s="211">
        <v>0.12374228301539066</v>
      </c>
      <c r="W9561" s="211">
        <v>0.58286277351087767</v>
      </c>
      <c r="X9561" s="211">
        <v>0.3134713420164319</v>
      </c>
      <c r="Y9561" s="211">
        <v>0.67068593513322106</v>
      </c>
      <c r="Z9561" s="211">
        <v>0.1395862821733522</v>
      </c>
      <c r="AA9561" s="212">
        <v>0.12685013021319919</v>
      </c>
    </row>
    <row r="9562" spans="1:27" x14ac:dyDescent="0.35">
      <c r="A9562" s="210" t="s">
        <v>10238</v>
      </c>
      <c r="B9562" s="217">
        <v>123.28756287599666</v>
      </c>
      <c r="C9562" s="211">
        <v>8.2226630448206717E-2</v>
      </c>
      <c r="D9562" s="211">
        <v>0.12157682677665531</v>
      </c>
      <c r="E9562" s="211">
        <v>7.9265746499569398E-2</v>
      </c>
      <c r="F9562" s="211">
        <v>0.1158911089100175</v>
      </c>
      <c r="G9562" s="211">
        <v>0.12241541495951941</v>
      </c>
      <c r="H9562" s="211">
        <v>0.11498869319743799</v>
      </c>
      <c r="I9562" s="211">
        <v>0.50399606447661804</v>
      </c>
      <c r="J9562" s="211">
        <v>0.45755913121035358</v>
      </c>
      <c r="K9562" s="211">
        <v>0.64564370528297521</v>
      </c>
      <c r="L9562" s="211">
        <v>0.27844071276998411</v>
      </c>
      <c r="M9562" s="211">
        <v>9.2832919542677278E-2</v>
      </c>
      <c r="N9562" s="211">
        <v>0.47153845020497753</v>
      </c>
      <c r="O9562" s="211">
        <v>0.62521916940580735</v>
      </c>
      <c r="P9562" s="211">
        <v>6.9908908089703459E-2</v>
      </c>
      <c r="Q9562" s="211">
        <v>5.6805709876564831E-2</v>
      </c>
      <c r="R9562" s="211">
        <v>0.43713638963041068</v>
      </c>
      <c r="S9562" s="211">
        <v>0.33662619605923916</v>
      </c>
      <c r="T9562" s="211">
        <v>0.57259610908399106</v>
      </c>
      <c r="U9562" s="211">
        <v>0.4585473398060248</v>
      </c>
      <c r="V9562" s="211">
        <v>5.5987057505184595E-2</v>
      </c>
      <c r="W9562" s="211">
        <v>0.55693893492090796</v>
      </c>
      <c r="X9562" s="211">
        <v>0.26747827375296007</v>
      </c>
      <c r="Y9562" s="211">
        <v>0.58505445195784533</v>
      </c>
      <c r="Z9562" s="211">
        <v>0.14993996421463274</v>
      </c>
      <c r="AA9562" s="212">
        <v>0.11670529360725848</v>
      </c>
    </row>
    <row r="9563" spans="1:27" x14ac:dyDescent="0.35">
      <c r="A9563" s="210" t="s">
        <v>10239</v>
      </c>
      <c r="B9563" s="217">
        <v>140.06860833687671</v>
      </c>
      <c r="C9563" s="211">
        <v>5.9412822733247148E-2</v>
      </c>
      <c r="D9563" s="211">
        <v>0.12046327825481765</v>
      </c>
      <c r="E9563" s="211">
        <v>7.929663308459578E-2</v>
      </c>
      <c r="F9563" s="211">
        <v>9.712022559751296E-2</v>
      </c>
      <c r="G9563" s="211">
        <v>0.11628270367292975</v>
      </c>
      <c r="H9563" s="211">
        <v>0.11791878109442611</v>
      </c>
      <c r="I9563" s="211">
        <v>0.49621251531957877</v>
      </c>
      <c r="J9563" s="211">
        <v>0.45981034775105945</v>
      </c>
      <c r="K9563" s="211">
        <v>0.62358630958455419</v>
      </c>
      <c r="L9563" s="211">
        <v>0.27569028762806197</v>
      </c>
      <c r="M9563" s="211">
        <v>0.10894934329967031</v>
      </c>
      <c r="N9563" s="211">
        <v>0.35512050887831692</v>
      </c>
      <c r="O9563" s="211">
        <v>0.66583197271145678</v>
      </c>
      <c r="P9563" s="211">
        <v>6.6385700328806446E-2</v>
      </c>
      <c r="Q9563" s="211">
        <v>6.5211158645833364E-2</v>
      </c>
      <c r="R9563" s="211">
        <v>0.41022457770338983</v>
      </c>
      <c r="S9563" s="211">
        <v>0.3610499433565374</v>
      </c>
      <c r="T9563" s="211">
        <v>0.61971115646035035</v>
      </c>
      <c r="U9563" s="211">
        <v>0.45060145427410042</v>
      </c>
      <c r="V9563" s="211">
        <v>8.5800705580015554E-2</v>
      </c>
      <c r="W9563" s="211">
        <v>0.5371217966186681</v>
      </c>
      <c r="X9563" s="211">
        <v>0.22701984952152846</v>
      </c>
      <c r="Y9563" s="211">
        <v>0.69105329899920609</v>
      </c>
      <c r="Z9563" s="211">
        <v>0.14839681048142112</v>
      </c>
      <c r="AA9563" s="212">
        <v>0.1168204824802858</v>
      </c>
    </row>
    <row r="9564" spans="1:27" x14ac:dyDescent="0.35">
      <c r="A9564" s="210" t="s">
        <v>10240</v>
      </c>
      <c r="B9564" s="217">
        <v>158.6741852642854</v>
      </c>
      <c r="C9564" s="211">
        <v>6.126578756364881E-2</v>
      </c>
      <c r="D9564" s="211">
        <v>0.12387116145730401</v>
      </c>
      <c r="E9564" s="211">
        <v>7.1011495336993927E-2</v>
      </c>
      <c r="F9564" s="211">
        <v>7.5591152310160531E-2</v>
      </c>
      <c r="G9564" s="211">
        <v>0.12598416136736668</v>
      </c>
      <c r="H9564" s="211">
        <v>0.11758383689832796</v>
      </c>
      <c r="I9564" s="211">
        <v>0.51308691830977571</v>
      </c>
      <c r="J9564" s="211">
        <v>0.48369593283753531</v>
      </c>
      <c r="K9564" s="211">
        <v>0.58281168315430965</v>
      </c>
      <c r="L9564" s="211">
        <v>0.2773003236816694</v>
      </c>
      <c r="M9564" s="211">
        <v>9.5225416964083362E-2</v>
      </c>
      <c r="N9564" s="211">
        <v>0.50388992132694188</v>
      </c>
      <c r="O9564" s="211">
        <v>0.72274537986377863</v>
      </c>
      <c r="P9564" s="211">
        <v>6.4083161090008625E-2</v>
      </c>
      <c r="Q9564" s="211">
        <v>7.8833020619470728E-2</v>
      </c>
      <c r="R9564" s="211">
        <v>0.47110300341205008</v>
      </c>
      <c r="S9564" s="211">
        <v>0.33344873521619206</v>
      </c>
      <c r="T9564" s="211">
        <v>0.58288678572965824</v>
      </c>
      <c r="U9564" s="211">
        <v>0.41750665228851896</v>
      </c>
      <c r="V9564" s="211">
        <v>0.13976808227732335</v>
      </c>
      <c r="W9564" s="211">
        <v>0.60596082180151511</v>
      </c>
      <c r="X9564" s="211">
        <v>0.31513453685696136</v>
      </c>
      <c r="Y9564" s="211">
        <v>0.75748102361262026</v>
      </c>
      <c r="Z9564" s="211">
        <v>0.14969045476642945</v>
      </c>
      <c r="AA9564" s="212">
        <v>0.11752907956549814</v>
      </c>
    </row>
    <row r="9565" spans="1:27" x14ac:dyDescent="0.35">
      <c r="A9565" s="210" t="s">
        <v>10241</v>
      </c>
      <c r="B9565" s="217">
        <v>129.72046370690228</v>
      </c>
      <c r="C9565" s="211">
        <v>6.0173543622861828E-2</v>
      </c>
      <c r="D9565" s="211">
        <v>0.12894689092651546</v>
      </c>
      <c r="E9565" s="211">
        <v>8.0025548247807388E-2</v>
      </c>
      <c r="F9565" s="211">
        <v>8.4990449621288433E-2</v>
      </c>
      <c r="G9565" s="211">
        <v>0.1234407030603419</v>
      </c>
      <c r="H9565" s="211">
        <v>0.11175310736837978</v>
      </c>
      <c r="I9565" s="211">
        <v>0.4410302628766562</v>
      </c>
      <c r="J9565" s="211">
        <v>0.42938614171415573</v>
      </c>
      <c r="K9565" s="211">
        <v>0.59339840197815774</v>
      </c>
      <c r="L9565" s="211">
        <v>0.27993724250191088</v>
      </c>
      <c r="M9565" s="211">
        <v>0.10644701304607396</v>
      </c>
      <c r="N9565" s="211">
        <v>0.39385197974080055</v>
      </c>
      <c r="O9565" s="211">
        <v>0.67887747823355127</v>
      </c>
      <c r="P9565" s="211">
        <v>6.5323153463506756E-2</v>
      </c>
      <c r="Q9565" s="211">
        <v>8.9408890659128437E-2</v>
      </c>
      <c r="R9565" s="211">
        <v>0.46898603175479708</v>
      </c>
      <c r="S9565" s="211">
        <v>0.29634381958421763</v>
      </c>
      <c r="T9565" s="211">
        <v>0.52834317442552503</v>
      </c>
      <c r="U9565" s="211">
        <v>0.44259953739947838</v>
      </c>
      <c r="V9565" s="211">
        <v>7.5135505913734538E-2</v>
      </c>
      <c r="W9565" s="211">
        <v>0.58655244312198418</v>
      </c>
      <c r="X9565" s="211">
        <v>0.3901380111301358</v>
      </c>
      <c r="Y9565" s="211">
        <v>0.67913642643377725</v>
      </c>
      <c r="Z9565" s="211">
        <v>0.14935399713890982</v>
      </c>
      <c r="AA9565" s="212">
        <v>0.11779434677687646</v>
      </c>
    </row>
    <row r="9566" spans="1:27" x14ac:dyDescent="0.35">
      <c r="A9566" s="210" t="s">
        <v>10242</v>
      </c>
      <c r="B9566" s="217">
        <v>149.31246817718406</v>
      </c>
      <c r="C9566" s="211">
        <v>5.6662175432374014E-2</v>
      </c>
      <c r="D9566" s="211">
        <v>0.11473189357715541</v>
      </c>
      <c r="E9566" s="211">
        <v>7.7286978929673594E-2</v>
      </c>
      <c r="F9566" s="211">
        <v>0.11015723407622893</v>
      </c>
      <c r="G9566" s="211">
        <v>0.12279246619704226</v>
      </c>
      <c r="H9566" s="211">
        <v>0.11990966062561645</v>
      </c>
      <c r="I9566" s="211">
        <v>0.46424544474130613</v>
      </c>
      <c r="J9566" s="211">
        <v>0.46823631180950753</v>
      </c>
      <c r="K9566" s="211">
        <v>0.64111599340529535</v>
      </c>
      <c r="L9566" s="211">
        <v>0.27402305669089394</v>
      </c>
      <c r="M9566" s="211">
        <v>9.1442958368150404E-2</v>
      </c>
      <c r="N9566" s="211">
        <v>0.41614967003380066</v>
      </c>
      <c r="O9566" s="211">
        <v>0.664934150148772</v>
      </c>
      <c r="P9566" s="211">
        <v>6.3712364835848675E-2</v>
      </c>
      <c r="Q9566" s="211">
        <v>7.8029012317689703E-2</v>
      </c>
      <c r="R9566" s="211">
        <v>0.43768586262175541</v>
      </c>
      <c r="S9566" s="211">
        <v>0.33689251191979935</v>
      </c>
      <c r="T9566" s="211">
        <v>0.5650435890521377</v>
      </c>
      <c r="U9566" s="211">
        <v>0.3685915178767144</v>
      </c>
      <c r="V9566" s="211">
        <v>0.16519980372179061</v>
      </c>
      <c r="W9566" s="211">
        <v>0.4902604297480011</v>
      </c>
      <c r="X9566" s="211">
        <v>0.31421368942266958</v>
      </c>
      <c r="Y9566" s="211">
        <v>0.68200353396315161</v>
      </c>
      <c r="Z9566" s="211">
        <v>0.14605908805985418</v>
      </c>
      <c r="AA9566" s="212">
        <v>0.11869096877246092</v>
      </c>
    </row>
    <row r="9567" spans="1:27" x14ac:dyDescent="0.35">
      <c r="A9567" s="210" t="s">
        <v>10243</v>
      </c>
      <c r="B9567" s="217">
        <v>172.46758949041603</v>
      </c>
      <c r="C9567" s="211">
        <v>6.6276709619178698E-2</v>
      </c>
      <c r="D9567" s="211">
        <v>0.12986163590116157</v>
      </c>
      <c r="E9567" s="211">
        <v>7.5622852979831567E-2</v>
      </c>
      <c r="F9567" s="211">
        <v>8.7463925596096573E-2</v>
      </c>
      <c r="G9567" s="211">
        <v>0.12289027621119789</v>
      </c>
      <c r="H9567" s="211">
        <v>0.10596061971132105</v>
      </c>
      <c r="I9567" s="211">
        <v>0.50029291199665049</v>
      </c>
      <c r="J9567" s="211">
        <v>0.45259648428167548</v>
      </c>
      <c r="K9567" s="211">
        <v>0.62970068564494741</v>
      </c>
      <c r="L9567" s="211">
        <v>0.27472077688003577</v>
      </c>
      <c r="M9567" s="211">
        <v>0.1139887212413823</v>
      </c>
      <c r="N9567" s="211">
        <v>0.4365637932724995</v>
      </c>
      <c r="O9567" s="211">
        <v>0.73521467346621083</v>
      </c>
      <c r="P9567" s="211">
        <v>6.8724104527020519E-2</v>
      </c>
      <c r="Q9567" s="211">
        <v>0.11782257990632702</v>
      </c>
      <c r="R9567" s="211">
        <v>0.42870845313734873</v>
      </c>
      <c r="S9567" s="211">
        <v>0.28567481553074159</v>
      </c>
      <c r="T9567" s="211">
        <v>0.57754150812661842</v>
      </c>
      <c r="U9567" s="211">
        <v>0.51530045897401466</v>
      </c>
      <c r="V9567" s="211">
        <v>0.11369042510719329</v>
      </c>
      <c r="W9567" s="211">
        <v>0.5280088388022206</v>
      </c>
      <c r="X9567" s="211">
        <v>0.24700790360649538</v>
      </c>
      <c r="Y9567" s="211">
        <v>0.60258779777434157</v>
      </c>
      <c r="Z9567" s="211">
        <v>0.14990436872693258</v>
      </c>
      <c r="AA9567" s="212">
        <v>0.11629659778029744</v>
      </c>
    </row>
    <row r="9568" spans="1:27" x14ac:dyDescent="0.35">
      <c r="A9568" s="210" t="s">
        <v>10244</v>
      </c>
      <c r="B9568" s="217">
        <v>130.28597957595193</v>
      </c>
      <c r="C9568" s="211">
        <v>6.4420584214231039E-2</v>
      </c>
      <c r="D9568" s="211">
        <v>0.12855999753663633</v>
      </c>
      <c r="E9568" s="211">
        <v>8.2527009013039998E-2</v>
      </c>
      <c r="F9568" s="211">
        <v>7.4462867362576846E-2</v>
      </c>
      <c r="G9568" s="211">
        <v>0.12172673498832716</v>
      </c>
      <c r="H9568" s="211">
        <v>0.11955657041117308</v>
      </c>
      <c r="I9568" s="211">
        <v>0.50941622058632074</v>
      </c>
      <c r="J9568" s="211">
        <v>0.44012799182582574</v>
      </c>
      <c r="K9568" s="211">
        <v>0.61192085239493699</v>
      </c>
      <c r="L9568" s="211">
        <v>0.28021276814604645</v>
      </c>
      <c r="M9568" s="211">
        <v>9.07303797013706E-2</v>
      </c>
      <c r="N9568" s="211">
        <v>0.47596709637794571</v>
      </c>
      <c r="O9568" s="211">
        <v>0.70602420485098516</v>
      </c>
      <c r="P9568" s="211">
        <v>6.2831006053333652E-2</v>
      </c>
      <c r="Q9568" s="211">
        <v>0.14526088812801113</v>
      </c>
      <c r="R9568" s="211">
        <v>0.39186191676944021</v>
      </c>
      <c r="S9568" s="211">
        <v>0.3119816820215332</v>
      </c>
      <c r="T9568" s="211">
        <v>0.51746350719590661</v>
      </c>
      <c r="U9568" s="211">
        <v>0.38283508185875242</v>
      </c>
      <c r="V9568" s="211">
        <v>9.3341342210743444E-2</v>
      </c>
      <c r="W9568" s="211">
        <v>0.49844814568213575</v>
      </c>
      <c r="X9568" s="211">
        <v>0.26780757029013652</v>
      </c>
      <c r="Y9568" s="211">
        <v>0.76074885862156627</v>
      </c>
      <c r="Z9568" s="211">
        <v>0.14863473500687757</v>
      </c>
      <c r="AA9568" s="212">
        <v>0.12215775261034875</v>
      </c>
    </row>
    <row r="9569" spans="1:27" x14ac:dyDescent="0.35">
      <c r="A9569" s="210" t="s">
        <v>10245</v>
      </c>
      <c r="B9569" s="217">
        <v>149.98841834238834</v>
      </c>
      <c r="C9569" s="211">
        <v>5.1150521310067726E-2</v>
      </c>
      <c r="D9569" s="211">
        <v>0.12790598217948343</v>
      </c>
      <c r="E9569" s="211">
        <v>8.2350766914542239E-2</v>
      </c>
      <c r="F9569" s="211">
        <v>9.3725078019058633E-2</v>
      </c>
      <c r="G9569" s="211">
        <v>0.11708861041932082</v>
      </c>
      <c r="H9569" s="211">
        <v>0.11913095086186214</v>
      </c>
      <c r="I9569" s="211">
        <v>0.51659818031170368</v>
      </c>
      <c r="J9569" s="211">
        <v>0.40117263939531667</v>
      </c>
      <c r="K9569" s="211">
        <v>0.64287437908840872</v>
      </c>
      <c r="L9569" s="211">
        <v>0.28018290572255933</v>
      </c>
      <c r="M9569" s="211">
        <v>0.10514147818651948</v>
      </c>
      <c r="N9569" s="211">
        <v>0.39847052109057135</v>
      </c>
      <c r="O9569" s="211">
        <v>0.75665014128879216</v>
      </c>
      <c r="P9569" s="211">
        <v>7.1893176607103218E-2</v>
      </c>
      <c r="Q9569" s="211">
        <v>9.8591947554665882E-2</v>
      </c>
      <c r="R9569" s="211">
        <v>0.43296653492691761</v>
      </c>
      <c r="S9569" s="211">
        <v>0.43062193489647554</v>
      </c>
      <c r="T9569" s="211">
        <v>0.55712351680519556</v>
      </c>
      <c r="U9569" s="211">
        <v>0.50173604046857656</v>
      </c>
      <c r="V9569" s="211">
        <v>7.9313466858010509E-2</v>
      </c>
      <c r="W9569" s="211">
        <v>0.54702852412242942</v>
      </c>
      <c r="X9569" s="211">
        <v>0.29062469740082336</v>
      </c>
      <c r="Y9569" s="211">
        <v>0.71207557143120948</v>
      </c>
      <c r="Z9569" s="211">
        <v>0.14356614587718547</v>
      </c>
      <c r="AA9569" s="212">
        <v>0.122207822062009</v>
      </c>
    </row>
    <row r="9570" spans="1:27" x14ac:dyDescent="0.35">
      <c r="A9570" s="210" t="s">
        <v>10246</v>
      </c>
      <c r="B9570" s="217">
        <v>153.60367925443188</v>
      </c>
      <c r="C9570" s="211">
        <v>6.8491423567247731E-2</v>
      </c>
      <c r="D9570" s="211">
        <v>0.11850563346195253</v>
      </c>
      <c r="E9570" s="211">
        <v>8.0860809396209654E-2</v>
      </c>
      <c r="F9570" s="211">
        <v>0.10627155989172177</v>
      </c>
      <c r="G9570" s="211">
        <v>0.12258973477567892</v>
      </c>
      <c r="H9570" s="211">
        <v>0.12025011792249815</v>
      </c>
      <c r="I9570" s="211">
        <v>0.51356106843750371</v>
      </c>
      <c r="J9570" s="211">
        <v>0.44336005391604144</v>
      </c>
      <c r="K9570" s="211">
        <v>0.6196518109975554</v>
      </c>
      <c r="L9570" s="211">
        <v>0.27989689352979591</v>
      </c>
      <c r="M9570" s="211">
        <v>0.10325809868433705</v>
      </c>
      <c r="N9570" s="211">
        <v>0.54732830063445292</v>
      </c>
      <c r="O9570" s="211">
        <v>0.58219997042762106</v>
      </c>
      <c r="P9570" s="211">
        <v>7.1601771163200725E-2</v>
      </c>
      <c r="Q9570" s="211">
        <v>5.4400462700463892E-2</v>
      </c>
      <c r="R9570" s="211">
        <v>0.39337176093408704</v>
      </c>
      <c r="S9570" s="211">
        <v>0.33579840313478154</v>
      </c>
      <c r="T9570" s="211">
        <v>0.53102685658810389</v>
      </c>
      <c r="U9570" s="211">
        <v>0.43232174603051088</v>
      </c>
      <c r="V9570" s="211">
        <v>9.96533124755382E-2</v>
      </c>
      <c r="W9570" s="211">
        <v>0.54366809152001794</v>
      </c>
      <c r="X9570" s="211">
        <v>0.32020447477583835</v>
      </c>
      <c r="Y9570" s="211">
        <v>0.67679939923503718</v>
      </c>
      <c r="Z9570" s="211">
        <v>0.14279570160880883</v>
      </c>
      <c r="AA9570" s="212">
        <v>0.11682393828740485</v>
      </c>
    </row>
    <row r="9571" spans="1:27" x14ac:dyDescent="0.35">
      <c r="A9571" s="210" t="s">
        <v>10247</v>
      </c>
      <c r="B9571" s="217">
        <v>133.60671586158261</v>
      </c>
      <c r="C9571" s="211">
        <v>5.6580964985192182E-2</v>
      </c>
      <c r="D9571" s="211">
        <v>0.11401927417041673</v>
      </c>
      <c r="E9571" s="211">
        <v>7.3930473670365218E-2</v>
      </c>
      <c r="F9571" s="211">
        <v>0.11423440816699418</v>
      </c>
      <c r="G9571" s="211">
        <v>0.11498122879635972</v>
      </c>
      <c r="H9571" s="211">
        <v>0.12559450102317879</v>
      </c>
      <c r="I9571" s="211">
        <v>0.49749158610319311</v>
      </c>
      <c r="J9571" s="211">
        <v>0.39124770305859513</v>
      </c>
      <c r="K9571" s="211">
        <v>0.5438454147149272</v>
      </c>
      <c r="L9571" s="211">
        <v>0.28317439004425787</v>
      </c>
      <c r="M9571" s="211">
        <v>0.117833159974333</v>
      </c>
      <c r="N9571" s="211">
        <v>0.42547696745087893</v>
      </c>
      <c r="O9571" s="211">
        <v>0.72760036064934108</v>
      </c>
      <c r="P9571" s="211">
        <v>7.0648922222705871E-2</v>
      </c>
      <c r="Q9571" s="211">
        <v>6.2044879483379653E-2</v>
      </c>
      <c r="R9571" s="211">
        <v>0.4359414530896768</v>
      </c>
      <c r="S9571" s="211">
        <v>0.2757469447142939</v>
      </c>
      <c r="T9571" s="211">
        <v>0.55058575218696859</v>
      </c>
      <c r="U9571" s="211">
        <v>0.39271865337304374</v>
      </c>
      <c r="V9571" s="211">
        <v>9.2909668026480985E-2</v>
      </c>
      <c r="W9571" s="211">
        <v>0.59530173217374394</v>
      </c>
      <c r="X9571" s="211">
        <v>0.40622083028186373</v>
      </c>
      <c r="Y9571" s="211">
        <v>0.62309368288445643</v>
      </c>
      <c r="Z9571" s="211">
        <v>0.13245248126874257</v>
      </c>
      <c r="AA9571" s="212">
        <v>0.11909868159217675</v>
      </c>
    </row>
    <row r="9572" spans="1:27" x14ac:dyDescent="0.35">
      <c r="A9572" s="210" t="s">
        <v>10248</v>
      </c>
      <c r="B9572" s="217">
        <v>144.51329072935712</v>
      </c>
      <c r="C9572" s="211">
        <v>5.6859846969880404E-2</v>
      </c>
      <c r="D9572" s="211">
        <v>0.12512145067292124</v>
      </c>
      <c r="E9572" s="211">
        <v>8.0976424848412498E-2</v>
      </c>
      <c r="F9572" s="211">
        <v>7.8860996871851552E-2</v>
      </c>
      <c r="G9572" s="211">
        <v>0.11859620221158292</v>
      </c>
      <c r="H9572" s="211">
        <v>0.11885303305596734</v>
      </c>
      <c r="I9572" s="211">
        <v>0.53138824113097993</v>
      </c>
      <c r="J9572" s="211">
        <v>0.43056116822837587</v>
      </c>
      <c r="K9572" s="211">
        <v>0.61062199917083593</v>
      </c>
      <c r="L9572" s="211">
        <v>0.27188393330190225</v>
      </c>
      <c r="M9572" s="211">
        <v>0.11630268279828462</v>
      </c>
      <c r="N9572" s="211">
        <v>0.37576359946084636</v>
      </c>
      <c r="O9572" s="211">
        <v>0.75044900698218509</v>
      </c>
      <c r="P9572" s="211">
        <v>7.2548593737822145E-2</v>
      </c>
      <c r="Q9572" s="211">
        <v>9.2650363745200137E-2</v>
      </c>
      <c r="R9572" s="211">
        <v>0.41423604061155339</v>
      </c>
      <c r="S9572" s="211">
        <v>0.37720303721758563</v>
      </c>
      <c r="T9572" s="211">
        <v>0.51050403636597375</v>
      </c>
      <c r="U9572" s="211">
        <v>0.38477131353386279</v>
      </c>
      <c r="V9572" s="211">
        <v>0.11002093395025195</v>
      </c>
      <c r="W9572" s="211">
        <v>0.56353376924115128</v>
      </c>
      <c r="X9572" s="211">
        <v>0.34118581596548558</v>
      </c>
      <c r="Y9572" s="211">
        <v>0.53226013162958064</v>
      </c>
      <c r="Z9572" s="211">
        <v>0.13900774287619344</v>
      </c>
      <c r="AA9572" s="212">
        <v>0.11887312432217473</v>
      </c>
    </row>
    <row r="9573" spans="1:27" x14ac:dyDescent="0.35">
      <c r="A9573" s="210" t="s">
        <v>10249</v>
      </c>
      <c r="B9573" s="217">
        <v>116.87656874628313</v>
      </c>
      <c r="C9573" s="211">
        <v>7.2190337427494589E-2</v>
      </c>
      <c r="D9573" s="211">
        <v>0.1295113242995192</v>
      </c>
      <c r="E9573" s="211">
        <v>7.4499146337809116E-2</v>
      </c>
      <c r="F9573" s="211">
        <v>9.8919302284509486E-2</v>
      </c>
      <c r="G9573" s="211">
        <v>0.11810673116505278</v>
      </c>
      <c r="H9573" s="211">
        <v>0.11650595776671499</v>
      </c>
      <c r="I9573" s="211">
        <v>0.48050595266524743</v>
      </c>
      <c r="J9573" s="211">
        <v>0.44166122507114486</v>
      </c>
      <c r="K9573" s="211">
        <v>0.53930745726311635</v>
      </c>
      <c r="L9573" s="211">
        <v>0.2731318153622122</v>
      </c>
      <c r="M9573" s="211">
        <v>9.6526959801736034E-2</v>
      </c>
      <c r="N9573" s="211">
        <v>0.43691820681467436</v>
      </c>
      <c r="O9573" s="211">
        <v>0.75637544508264998</v>
      </c>
      <c r="P9573" s="211">
        <v>7.0583834387059785E-2</v>
      </c>
      <c r="Q9573" s="211">
        <v>5.5148770119929219E-2</v>
      </c>
      <c r="R9573" s="211">
        <v>0.46768588288374219</v>
      </c>
      <c r="S9573" s="211">
        <v>0.41485532855546736</v>
      </c>
      <c r="T9573" s="211">
        <v>0.46435266514818524</v>
      </c>
      <c r="U9573" s="211">
        <v>0.51727820612606057</v>
      </c>
      <c r="V9573" s="211">
        <v>5.8708040169165254E-2</v>
      </c>
      <c r="W9573" s="211">
        <v>0.51545598156194539</v>
      </c>
      <c r="X9573" s="211">
        <v>0.31129267823035939</v>
      </c>
      <c r="Y9573" s="211">
        <v>0.65846635463618908</v>
      </c>
      <c r="Z9573" s="211">
        <v>0.1477710493958275</v>
      </c>
      <c r="AA9573" s="212">
        <v>0.12386388772832925</v>
      </c>
    </row>
    <row r="9574" spans="1:27" x14ac:dyDescent="0.35">
      <c r="A9574" s="210" t="s">
        <v>10250</v>
      </c>
      <c r="B9574" s="217">
        <v>136.54710047045575</v>
      </c>
      <c r="C9574" s="211">
        <v>7.9776000424198468E-2</v>
      </c>
      <c r="D9574" s="211">
        <v>0.1286053505088042</v>
      </c>
      <c r="E9574" s="211">
        <v>7.4531019488268707E-2</v>
      </c>
      <c r="F9574" s="211">
        <v>0.11087662519636091</v>
      </c>
      <c r="G9574" s="211">
        <v>0.11694680692365064</v>
      </c>
      <c r="H9574" s="211">
        <v>0.12360070214878853</v>
      </c>
      <c r="I9574" s="211">
        <v>0.48004093193437514</v>
      </c>
      <c r="J9574" s="211">
        <v>0.41915940987400263</v>
      </c>
      <c r="K9574" s="211">
        <v>0.62134989608935776</v>
      </c>
      <c r="L9574" s="211">
        <v>0.27276846398397281</v>
      </c>
      <c r="M9574" s="211">
        <v>0.10072194990713251</v>
      </c>
      <c r="N9574" s="211">
        <v>0.42163684849696281</v>
      </c>
      <c r="O9574" s="211">
        <v>0.74139177163732028</v>
      </c>
      <c r="P9574" s="211">
        <v>7.1702381980892752E-2</v>
      </c>
      <c r="Q9574" s="211">
        <v>0.10428464427292471</v>
      </c>
      <c r="R9574" s="211">
        <v>0.49033618756352343</v>
      </c>
      <c r="S9574" s="211">
        <v>0.40103230628330777</v>
      </c>
      <c r="T9574" s="211">
        <v>0.5457637345501215</v>
      </c>
      <c r="U9574" s="211">
        <v>0.37454204488120962</v>
      </c>
      <c r="V9574" s="211">
        <v>0.11635306404978528</v>
      </c>
      <c r="W9574" s="211">
        <v>0.52116108080530277</v>
      </c>
      <c r="X9574" s="211">
        <v>0.31302113718303198</v>
      </c>
      <c r="Y9574" s="211">
        <v>0.60406619155097785</v>
      </c>
      <c r="Z9574" s="211">
        <v>0.14914161646891769</v>
      </c>
      <c r="AA9574" s="212">
        <v>0.1259056011626834</v>
      </c>
    </row>
    <row r="9575" spans="1:27" x14ac:dyDescent="0.35">
      <c r="A9575" s="210" t="s">
        <v>10251</v>
      </c>
      <c r="B9575" s="217">
        <v>121.79144571139275</v>
      </c>
      <c r="C9575" s="211">
        <v>5.8179616267073971E-2</v>
      </c>
      <c r="D9575" s="211">
        <v>0.12874117681846628</v>
      </c>
      <c r="E9575" s="211">
        <v>7.9544672199249489E-2</v>
      </c>
      <c r="F9575" s="211">
        <v>0.10306891670125795</v>
      </c>
      <c r="G9575" s="211">
        <v>0.12152024873603313</v>
      </c>
      <c r="H9575" s="211">
        <v>0.12232910238108434</v>
      </c>
      <c r="I9575" s="211">
        <v>0.5242009217945045</v>
      </c>
      <c r="J9575" s="211">
        <v>0.42104534410747696</v>
      </c>
      <c r="K9575" s="211">
        <v>0.62631661021588725</v>
      </c>
      <c r="L9575" s="211">
        <v>0.28054682561638322</v>
      </c>
      <c r="M9575" s="211">
        <v>0.10658845206981983</v>
      </c>
      <c r="N9575" s="211">
        <v>0.35593589974781398</v>
      </c>
      <c r="O9575" s="211">
        <v>0.6281476880919612</v>
      </c>
      <c r="P9575" s="211">
        <v>6.5399135340095643E-2</v>
      </c>
      <c r="Q9575" s="211">
        <v>8.0030182230649602E-2</v>
      </c>
      <c r="R9575" s="211">
        <v>0.38666570396067834</v>
      </c>
      <c r="S9575" s="211">
        <v>0.34832161724414895</v>
      </c>
      <c r="T9575" s="211">
        <v>0.58843754368139845</v>
      </c>
      <c r="U9575" s="211">
        <v>0.48330710602487043</v>
      </c>
      <c r="V9575" s="211">
        <v>6.754882302700746E-2</v>
      </c>
      <c r="W9575" s="211">
        <v>0.60374942945054577</v>
      </c>
      <c r="X9575" s="211">
        <v>0.41646761276606936</v>
      </c>
      <c r="Y9575" s="211">
        <v>0.56022863904034015</v>
      </c>
      <c r="Z9575" s="211">
        <v>0.14965714706102867</v>
      </c>
      <c r="AA9575" s="212">
        <v>0.11820173464957433</v>
      </c>
    </row>
    <row r="9576" spans="1:27" x14ac:dyDescent="0.35">
      <c r="A9576" s="210" t="s">
        <v>10252</v>
      </c>
      <c r="B9576" s="217">
        <v>166.03602860963838</v>
      </c>
      <c r="C9576" s="211">
        <v>6.3645572062935668E-2</v>
      </c>
      <c r="D9576" s="211">
        <v>0.11878354953671928</v>
      </c>
      <c r="E9576" s="211">
        <v>7.8762466151142727E-2</v>
      </c>
      <c r="F9576" s="211">
        <v>8.8424709645309019E-2</v>
      </c>
      <c r="G9576" s="211">
        <v>0.11910300855635975</v>
      </c>
      <c r="H9576" s="211">
        <v>0.11918440158495242</v>
      </c>
      <c r="I9576" s="211">
        <v>0.49726258374999632</v>
      </c>
      <c r="J9576" s="211">
        <v>0.48899508059080404</v>
      </c>
      <c r="K9576" s="211">
        <v>0.62752341272103085</v>
      </c>
      <c r="L9576" s="211">
        <v>0.27964177235488286</v>
      </c>
      <c r="M9576" s="211">
        <v>8.569964677057644E-2</v>
      </c>
      <c r="N9576" s="211">
        <v>0.3799171034689523</v>
      </c>
      <c r="O9576" s="211">
        <v>0.71964916702130155</v>
      </c>
      <c r="P9576" s="211">
        <v>7.2311427827070923E-2</v>
      </c>
      <c r="Q9576" s="211">
        <v>8.7355248186149731E-2</v>
      </c>
      <c r="R9576" s="211">
        <v>0.40826768587156609</v>
      </c>
      <c r="S9576" s="211">
        <v>0.39263082401461114</v>
      </c>
      <c r="T9576" s="211">
        <v>0.55832374626060965</v>
      </c>
      <c r="U9576" s="211">
        <v>0.43019532512707503</v>
      </c>
      <c r="V9576" s="211">
        <v>0.12845005133356913</v>
      </c>
      <c r="W9576" s="211">
        <v>0.53465869980740677</v>
      </c>
      <c r="X9576" s="211">
        <v>0.39489432885153108</v>
      </c>
      <c r="Y9576" s="211">
        <v>0.6753353850915238</v>
      </c>
      <c r="Z9576" s="211">
        <v>0.14694935899101216</v>
      </c>
      <c r="AA9576" s="212">
        <v>0.113783903471674</v>
      </c>
    </row>
    <row r="9577" spans="1:27" x14ac:dyDescent="0.35">
      <c r="A9577" s="210" t="s">
        <v>10253</v>
      </c>
      <c r="B9577" s="217">
        <v>150.79251303908197</v>
      </c>
      <c r="C9577" s="211">
        <v>6.4652536743618094E-2</v>
      </c>
      <c r="D9577" s="211">
        <v>0.12605644510043401</v>
      </c>
      <c r="E9577" s="211">
        <v>6.8781684064110574E-2</v>
      </c>
      <c r="F9577" s="211">
        <v>7.9506850464111808E-2</v>
      </c>
      <c r="G9577" s="211">
        <v>0.1193145826920879</v>
      </c>
      <c r="H9577" s="211">
        <v>0.10912480597897256</v>
      </c>
      <c r="I9577" s="211">
        <v>0.43302699556775004</v>
      </c>
      <c r="J9577" s="211">
        <v>0.42791338864414369</v>
      </c>
      <c r="K9577" s="211">
        <v>0.62997047738476297</v>
      </c>
      <c r="L9577" s="211">
        <v>0.2749333396207585</v>
      </c>
      <c r="M9577" s="211">
        <v>9.8945576723392284E-2</v>
      </c>
      <c r="N9577" s="211">
        <v>0.51453353775661848</v>
      </c>
      <c r="O9577" s="211">
        <v>0.71775074106190018</v>
      </c>
      <c r="P9577" s="211">
        <v>7.1039855335487748E-2</v>
      </c>
      <c r="Q9577" s="211">
        <v>0.14045621923951787</v>
      </c>
      <c r="R9577" s="211">
        <v>0.48286166811751358</v>
      </c>
      <c r="S9577" s="211">
        <v>0.30687997936071182</v>
      </c>
      <c r="T9577" s="211">
        <v>0.47731743201096455</v>
      </c>
      <c r="U9577" s="211">
        <v>0.3550534982067558</v>
      </c>
      <c r="V9577" s="211">
        <v>0.11282977687534557</v>
      </c>
      <c r="W9577" s="211">
        <v>0.55337693382869702</v>
      </c>
      <c r="X9577" s="211">
        <v>0.33038559471369938</v>
      </c>
      <c r="Y9577" s="211">
        <v>0.75418956537688009</v>
      </c>
      <c r="Z9577" s="211">
        <v>0.14940348959327138</v>
      </c>
      <c r="AA9577" s="212">
        <v>0.11867657564235698</v>
      </c>
    </row>
    <row r="9578" spans="1:27" x14ac:dyDescent="0.35">
      <c r="A9578" s="210" t="s">
        <v>10254</v>
      </c>
      <c r="B9578" s="217">
        <v>144.90502619716486</v>
      </c>
      <c r="C9578" s="211">
        <v>5.7870755433594587E-2</v>
      </c>
      <c r="D9578" s="211">
        <v>0.11654341807072065</v>
      </c>
      <c r="E9578" s="211">
        <v>8.4477452795244018E-2</v>
      </c>
      <c r="F9578" s="211">
        <v>0.12084049179482097</v>
      </c>
      <c r="G9578" s="211">
        <v>0.12148998267685292</v>
      </c>
      <c r="H9578" s="211">
        <v>0.11746928850357161</v>
      </c>
      <c r="I9578" s="211">
        <v>0.51497096014205357</v>
      </c>
      <c r="J9578" s="211">
        <v>0.44344013683607525</v>
      </c>
      <c r="K9578" s="211">
        <v>0.64082855583708997</v>
      </c>
      <c r="L9578" s="211">
        <v>0.27742750338306116</v>
      </c>
      <c r="M9578" s="211">
        <v>8.7238182159009359E-2</v>
      </c>
      <c r="N9578" s="211">
        <v>0.44646681701292423</v>
      </c>
      <c r="O9578" s="211">
        <v>0.72502138229493851</v>
      </c>
      <c r="P9578" s="211">
        <v>6.8873873340825176E-2</v>
      </c>
      <c r="Q9578" s="211">
        <v>0.15340806663419734</v>
      </c>
      <c r="R9578" s="211">
        <v>0.45620191842891877</v>
      </c>
      <c r="S9578" s="211">
        <v>0.32631603936204323</v>
      </c>
      <c r="T9578" s="211">
        <v>0.49550492781732086</v>
      </c>
      <c r="U9578" s="211">
        <v>0.3880551242449316</v>
      </c>
      <c r="V9578" s="211">
        <v>0.11420374410667515</v>
      </c>
      <c r="W9578" s="211">
        <v>0.55464764181098558</v>
      </c>
      <c r="X9578" s="211">
        <v>0.25234888514449749</v>
      </c>
      <c r="Y9578" s="211">
        <v>0.73378239959843539</v>
      </c>
      <c r="Z9578" s="211">
        <v>0.14936027564196941</v>
      </c>
      <c r="AA9578" s="212">
        <v>0.12187490078518901</v>
      </c>
    </row>
    <row r="9579" spans="1:27" x14ac:dyDescent="0.35">
      <c r="A9579" s="210" t="s">
        <v>10255</v>
      </c>
      <c r="B9579" s="217">
        <v>156.18783967431816</v>
      </c>
      <c r="C9579" s="211">
        <v>5.8356303923244035E-2</v>
      </c>
      <c r="D9579" s="211">
        <v>0.11667627724744054</v>
      </c>
      <c r="E9579" s="211">
        <v>7.9935597115893778E-2</v>
      </c>
      <c r="F9579" s="211">
        <v>8.1303924608631159E-2</v>
      </c>
      <c r="G9579" s="211">
        <v>0.1249294706154801</v>
      </c>
      <c r="H9579" s="211">
        <v>0.12586885573564438</v>
      </c>
      <c r="I9579" s="211">
        <v>0.49282579338226334</v>
      </c>
      <c r="J9579" s="211">
        <v>0.43953434818873771</v>
      </c>
      <c r="K9579" s="211">
        <v>0.58411817273190381</v>
      </c>
      <c r="L9579" s="211">
        <v>0.27315462776541261</v>
      </c>
      <c r="M9579" s="211">
        <v>8.6674546045911849E-2</v>
      </c>
      <c r="N9579" s="211">
        <v>0.40106952807483032</v>
      </c>
      <c r="O9579" s="211">
        <v>0.67141435341036804</v>
      </c>
      <c r="P9579" s="211">
        <v>6.6322935059267452E-2</v>
      </c>
      <c r="Q9579" s="211">
        <v>0.15784886715945007</v>
      </c>
      <c r="R9579" s="211">
        <v>0.44314372947391528</v>
      </c>
      <c r="S9579" s="211">
        <v>0.3335862795978235</v>
      </c>
      <c r="T9579" s="211">
        <v>0.54722042979149799</v>
      </c>
      <c r="U9579" s="211">
        <v>0.45342863071107675</v>
      </c>
      <c r="V9579" s="211">
        <v>0.17779640344328226</v>
      </c>
      <c r="W9579" s="211">
        <v>0.48542817493058105</v>
      </c>
      <c r="X9579" s="211">
        <v>0.27939811413054372</v>
      </c>
      <c r="Y9579" s="211">
        <v>0.59229523437576148</v>
      </c>
      <c r="Z9579" s="211">
        <v>0.14939641296344897</v>
      </c>
      <c r="AA9579" s="212">
        <v>0.11898373414793405</v>
      </c>
    </row>
    <row r="9580" spans="1:27" x14ac:dyDescent="0.35">
      <c r="A9580" s="210" t="s">
        <v>10256</v>
      </c>
      <c r="B9580" s="217">
        <v>136.41781333677227</v>
      </c>
      <c r="C9580" s="211">
        <v>6.437975510275222E-2</v>
      </c>
      <c r="D9580" s="211">
        <v>0.12096837960587996</v>
      </c>
      <c r="E9580" s="211">
        <v>6.6718302165708468E-2</v>
      </c>
      <c r="F9580" s="211">
        <v>8.969076364120282E-2</v>
      </c>
      <c r="G9580" s="211">
        <v>0.12531188165566107</v>
      </c>
      <c r="H9580" s="211">
        <v>0.11213770234148275</v>
      </c>
      <c r="I9580" s="211">
        <v>0.44993095393549032</v>
      </c>
      <c r="J9580" s="211">
        <v>0.49117038359806414</v>
      </c>
      <c r="K9580" s="211">
        <v>0.61174785685817956</v>
      </c>
      <c r="L9580" s="211">
        <v>0.28193602598799572</v>
      </c>
      <c r="M9580" s="211">
        <v>0.10944078653658493</v>
      </c>
      <c r="N9580" s="211">
        <v>0.38991689299504212</v>
      </c>
      <c r="O9580" s="211">
        <v>0.75896449667851229</v>
      </c>
      <c r="P9580" s="211">
        <v>6.4101142503295017E-2</v>
      </c>
      <c r="Q9580" s="211">
        <v>7.5669313861016316E-2</v>
      </c>
      <c r="R9580" s="211">
        <v>0.44197641628581219</v>
      </c>
      <c r="S9580" s="211">
        <v>0.3310879477071047</v>
      </c>
      <c r="T9580" s="211">
        <v>0.59939049218179652</v>
      </c>
      <c r="U9580" s="211">
        <v>0.44707979942733034</v>
      </c>
      <c r="V9580" s="211">
        <v>0.10624361097176355</v>
      </c>
      <c r="W9580" s="211">
        <v>0.59602422525903975</v>
      </c>
      <c r="X9580" s="211">
        <v>0.36115412075843284</v>
      </c>
      <c r="Y9580" s="211">
        <v>0.65741130471103748</v>
      </c>
      <c r="Z9580" s="211">
        <v>0.14623685327055186</v>
      </c>
      <c r="AA9580" s="212">
        <v>0.12262036870436918</v>
      </c>
    </row>
    <row r="9581" spans="1:27" x14ac:dyDescent="0.35">
      <c r="A9581" s="210" t="s">
        <v>10257</v>
      </c>
      <c r="B9581" s="217">
        <v>123.97178394610208</v>
      </c>
      <c r="C9581" s="211">
        <v>5.0555679510751066E-2</v>
      </c>
      <c r="D9581" s="211">
        <v>0.13334522467431448</v>
      </c>
      <c r="E9581" s="211">
        <v>7.0040602347228503E-2</v>
      </c>
      <c r="F9581" s="211">
        <v>7.6886972883986701E-2</v>
      </c>
      <c r="G9581" s="211">
        <v>0.12156832825758422</v>
      </c>
      <c r="H9581" s="211">
        <v>0.11058428033212153</v>
      </c>
      <c r="I9581" s="211">
        <v>0.48357372572277013</v>
      </c>
      <c r="J9581" s="211">
        <v>0.46924581316045</v>
      </c>
      <c r="K9581" s="211">
        <v>0.53268913368870996</v>
      </c>
      <c r="L9581" s="211">
        <v>0.26852590368182566</v>
      </c>
      <c r="M9581" s="211">
        <v>9.7878898803505351E-2</v>
      </c>
      <c r="N9581" s="211">
        <v>0.47790292283170566</v>
      </c>
      <c r="O9581" s="211">
        <v>0.57528496286073649</v>
      </c>
      <c r="P9581" s="211">
        <v>6.7820141932585315E-2</v>
      </c>
      <c r="Q9581" s="211">
        <v>0.10513675168763251</v>
      </c>
      <c r="R9581" s="211">
        <v>0.43890508037161069</v>
      </c>
      <c r="S9581" s="211">
        <v>0.28839747468186561</v>
      </c>
      <c r="T9581" s="211">
        <v>0.58487359551051255</v>
      </c>
      <c r="U9581" s="211">
        <v>0.48274074472081452</v>
      </c>
      <c r="V9581" s="211">
        <v>8.6613278272114083E-2</v>
      </c>
      <c r="W9581" s="211">
        <v>0.57743493882391639</v>
      </c>
      <c r="X9581" s="211">
        <v>0.23036949043755189</v>
      </c>
      <c r="Y9581" s="211">
        <v>0.61776458699003733</v>
      </c>
      <c r="Z9581" s="211">
        <v>0.14975562586824032</v>
      </c>
      <c r="AA9581" s="212">
        <v>0.12288343224231082</v>
      </c>
    </row>
    <row r="9582" spans="1:27" x14ac:dyDescent="0.35">
      <c r="A9582" s="210" t="s">
        <v>10258</v>
      </c>
      <c r="B9582" s="217">
        <v>128.24793121588647</v>
      </c>
      <c r="C9582" s="211">
        <v>7.633642861619265E-2</v>
      </c>
      <c r="D9582" s="211">
        <v>0.12241301258424148</v>
      </c>
      <c r="E9582" s="211">
        <v>6.8625248968421398E-2</v>
      </c>
      <c r="F9582" s="211">
        <v>0.12150938883226541</v>
      </c>
      <c r="G9582" s="211">
        <v>0.12250157877918395</v>
      </c>
      <c r="H9582" s="211">
        <v>0.11605951746838587</v>
      </c>
      <c r="I9582" s="211">
        <v>0.5064412448198834</v>
      </c>
      <c r="J9582" s="211">
        <v>0.45425369181415953</v>
      </c>
      <c r="K9582" s="211">
        <v>0.5901643425321822</v>
      </c>
      <c r="L9582" s="211">
        <v>0.27301558830021866</v>
      </c>
      <c r="M9582" s="211">
        <v>0.11177502762765447</v>
      </c>
      <c r="N9582" s="211">
        <v>0.3590484723879811</v>
      </c>
      <c r="O9582" s="211">
        <v>0.52713505996262944</v>
      </c>
      <c r="P9582" s="211">
        <v>6.8270382400424559E-2</v>
      </c>
      <c r="Q9582" s="211">
        <v>4.9931770543616555E-2</v>
      </c>
      <c r="R9582" s="211">
        <v>0.43424174162941082</v>
      </c>
      <c r="S9582" s="211">
        <v>0.27517889973094201</v>
      </c>
      <c r="T9582" s="211">
        <v>0.53283101228539254</v>
      </c>
      <c r="U9582" s="211">
        <v>0.40170902170872858</v>
      </c>
      <c r="V9582" s="211">
        <v>9.6530626526387442E-2</v>
      </c>
      <c r="W9582" s="211">
        <v>0.56164114787770358</v>
      </c>
      <c r="X9582" s="211">
        <v>0.29242353564701307</v>
      </c>
      <c r="Y9582" s="211">
        <v>0.65474430523227267</v>
      </c>
      <c r="Z9582" s="211">
        <v>0.1445331870227079</v>
      </c>
      <c r="AA9582" s="212">
        <v>0.11831382950019176</v>
      </c>
    </row>
    <row r="9583" spans="1:27" x14ac:dyDescent="0.35">
      <c r="A9583" s="210" t="s">
        <v>10259</v>
      </c>
      <c r="B9583" s="217">
        <v>160.24950680824944</v>
      </c>
      <c r="C9583" s="211">
        <v>5.7294705593313691E-2</v>
      </c>
      <c r="D9583" s="211">
        <v>0.13337608012662439</v>
      </c>
      <c r="E9583" s="211">
        <v>8.3757193415287895E-2</v>
      </c>
      <c r="F9583" s="211">
        <v>0.10698821654735713</v>
      </c>
      <c r="G9583" s="211">
        <v>0.12653468461455852</v>
      </c>
      <c r="H9583" s="211">
        <v>0.11313878548422313</v>
      </c>
      <c r="I9583" s="211">
        <v>0.45759245204833793</v>
      </c>
      <c r="J9583" s="211">
        <v>0.38800884042392192</v>
      </c>
      <c r="K9583" s="211">
        <v>0.63070836353916171</v>
      </c>
      <c r="L9583" s="211">
        <v>0.27340898963996157</v>
      </c>
      <c r="M9583" s="211">
        <v>9.7874852465556939E-2</v>
      </c>
      <c r="N9583" s="211">
        <v>0.48080515464611351</v>
      </c>
      <c r="O9583" s="211">
        <v>0.73431690343183842</v>
      </c>
      <c r="P9583" s="211">
        <v>7.1752041406631856E-2</v>
      </c>
      <c r="Q9583" s="211">
        <v>0.10508969705584439</v>
      </c>
      <c r="R9583" s="211">
        <v>0.44390927331006724</v>
      </c>
      <c r="S9583" s="211">
        <v>0.4262321294238145</v>
      </c>
      <c r="T9583" s="211">
        <v>0.59923229520730559</v>
      </c>
      <c r="U9583" s="211">
        <v>0.46726942396321652</v>
      </c>
      <c r="V9583" s="211">
        <v>0.13011199722532774</v>
      </c>
      <c r="W9583" s="211">
        <v>0.58962358666465609</v>
      </c>
      <c r="X9583" s="211">
        <v>0.28303304233716281</v>
      </c>
      <c r="Y9583" s="211">
        <v>0.56523060816979998</v>
      </c>
      <c r="Z9583" s="211">
        <v>0.14523553998429545</v>
      </c>
      <c r="AA9583" s="212">
        <v>0.12373378192031721</v>
      </c>
    </row>
    <row r="9584" spans="1:27" x14ac:dyDescent="0.35">
      <c r="A9584" s="210" t="s">
        <v>10260</v>
      </c>
      <c r="B9584" s="217">
        <v>139.60291567341071</v>
      </c>
      <c r="C9584" s="211">
        <v>4.9563728988068878E-2</v>
      </c>
      <c r="D9584" s="211">
        <v>0.11827445155589564</v>
      </c>
      <c r="E9584" s="211">
        <v>7.8464386777313475E-2</v>
      </c>
      <c r="F9584" s="211">
        <v>9.6684536555758024E-2</v>
      </c>
      <c r="G9584" s="211">
        <v>0.12027445779877879</v>
      </c>
      <c r="H9584" s="211">
        <v>0.12248194708422339</v>
      </c>
      <c r="I9584" s="211">
        <v>0.44818147757024934</v>
      </c>
      <c r="J9584" s="211">
        <v>0.45714281401287149</v>
      </c>
      <c r="K9584" s="211">
        <v>0.59303299859844183</v>
      </c>
      <c r="L9584" s="211">
        <v>0.27636795781680756</v>
      </c>
      <c r="M9584" s="211">
        <v>0.10665122947556495</v>
      </c>
      <c r="N9584" s="211">
        <v>0.44489362056290471</v>
      </c>
      <c r="O9584" s="211">
        <v>0.77779676577448531</v>
      </c>
      <c r="P9584" s="211">
        <v>7.1176054652824575E-2</v>
      </c>
      <c r="Q9584" s="211">
        <v>8.9785612469146056E-2</v>
      </c>
      <c r="R9584" s="211">
        <v>0.42829563969290313</v>
      </c>
      <c r="S9584" s="211">
        <v>0.42823376926604323</v>
      </c>
      <c r="T9584" s="211">
        <v>0.57699252571120152</v>
      </c>
      <c r="U9584" s="211">
        <v>0.41655197885758516</v>
      </c>
      <c r="V9584" s="211">
        <v>8.4341084708952241E-2</v>
      </c>
      <c r="W9584" s="211">
        <v>0.5964274940323302</v>
      </c>
      <c r="X9584" s="211">
        <v>0.34908728241160258</v>
      </c>
      <c r="Y9584" s="211">
        <v>0.7597015284508799</v>
      </c>
      <c r="Z9584" s="211">
        <v>0.14983062518737081</v>
      </c>
      <c r="AA9584" s="212">
        <v>0.12504187381545626</v>
      </c>
    </row>
    <row r="9585" spans="1:27" x14ac:dyDescent="0.35">
      <c r="A9585" s="210" t="s">
        <v>10261</v>
      </c>
      <c r="B9585" s="217">
        <v>124.71050041474619</v>
      </c>
      <c r="C9585" s="211">
        <v>6.9087596884204988E-2</v>
      </c>
      <c r="D9585" s="211">
        <v>0.12078585708956062</v>
      </c>
      <c r="E9585" s="211">
        <v>7.9519400576794727E-2</v>
      </c>
      <c r="F9585" s="211">
        <v>0.10727099641048238</v>
      </c>
      <c r="G9585" s="211">
        <v>0.11741307599639471</v>
      </c>
      <c r="H9585" s="211">
        <v>0.12478770012544789</v>
      </c>
      <c r="I9585" s="211">
        <v>0.4145664843952257</v>
      </c>
      <c r="J9585" s="211">
        <v>0.46347929387191905</v>
      </c>
      <c r="K9585" s="211">
        <v>0.58167229884535576</v>
      </c>
      <c r="L9585" s="211">
        <v>0.27786314049909772</v>
      </c>
      <c r="M9585" s="211">
        <v>8.9597987656947597E-2</v>
      </c>
      <c r="N9585" s="211">
        <v>0.45081906416534639</v>
      </c>
      <c r="O9585" s="211">
        <v>0.58406585659950616</v>
      </c>
      <c r="P9585" s="211">
        <v>6.8330082652420729E-2</v>
      </c>
      <c r="Q9585" s="211">
        <v>0.15161495720683979</v>
      </c>
      <c r="R9585" s="211">
        <v>0.4130510952798222</v>
      </c>
      <c r="S9585" s="211">
        <v>0.34985254554593259</v>
      </c>
      <c r="T9585" s="211">
        <v>0.53584406874738244</v>
      </c>
      <c r="U9585" s="211">
        <v>0.47057961202625259</v>
      </c>
      <c r="V9585" s="211">
        <v>7.3629473741574997E-2</v>
      </c>
      <c r="W9585" s="211">
        <v>0.55335088466008187</v>
      </c>
      <c r="X9585" s="211">
        <v>0.25710061255483363</v>
      </c>
      <c r="Y9585" s="211">
        <v>0.66515834047757838</v>
      </c>
      <c r="Z9585" s="211">
        <v>0.14934123190615589</v>
      </c>
      <c r="AA9585" s="212">
        <v>0.12036866843935488</v>
      </c>
    </row>
    <row r="9586" spans="1:27" x14ac:dyDescent="0.35">
      <c r="A9586" s="210" t="s">
        <v>10262</v>
      </c>
      <c r="B9586" s="217">
        <v>141.75911887153953</v>
      </c>
      <c r="C9586" s="211">
        <v>5.7211977303304629E-2</v>
      </c>
      <c r="D9586" s="211">
        <v>0.12576086067764788</v>
      </c>
      <c r="E9586" s="211">
        <v>8.4166073336788785E-2</v>
      </c>
      <c r="F9586" s="211">
        <v>0.11720799526629605</v>
      </c>
      <c r="G9586" s="211">
        <v>0.12166277965028401</v>
      </c>
      <c r="H9586" s="211">
        <v>0.11814647900210692</v>
      </c>
      <c r="I9586" s="211">
        <v>0.46506549186195989</v>
      </c>
      <c r="J9586" s="211">
        <v>0.44048434550117865</v>
      </c>
      <c r="K9586" s="211">
        <v>0.64083544635147449</v>
      </c>
      <c r="L9586" s="211">
        <v>0.27336025283776438</v>
      </c>
      <c r="M9586" s="211">
        <v>0.10278208847897781</v>
      </c>
      <c r="N9586" s="211">
        <v>0.43115714303827279</v>
      </c>
      <c r="O9586" s="211">
        <v>0.72197968408591251</v>
      </c>
      <c r="P9586" s="211">
        <v>7.2038100886466019E-2</v>
      </c>
      <c r="Q9586" s="211">
        <v>5.6335517469359525E-2</v>
      </c>
      <c r="R9586" s="211">
        <v>0.43760173771626393</v>
      </c>
      <c r="S9586" s="211">
        <v>0.34145607671638156</v>
      </c>
      <c r="T9586" s="211">
        <v>0.55743939897329575</v>
      </c>
      <c r="U9586" s="211">
        <v>0.39338609851082179</v>
      </c>
      <c r="V9586" s="211">
        <v>0.10679030527695532</v>
      </c>
      <c r="W9586" s="211">
        <v>0.49064977390256109</v>
      </c>
      <c r="X9586" s="211">
        <v>0.28628087631416399</v>
      </c>
      <c r="Y9586" s="211">
        <v>0.57048045053468177</v>
      </c>
      <c r="Z9586" s="211">
        <v>0.14213310379059024</v>
      </c>
      <c r="AA9586" s="212">
        <v>0.12091357986736347</v>
      </c>
    </row>
    <row r="9587" spans="1:27" x14ac:dyDescent="0.35">
      <c r="A9587" s="210" t="s">
        <v>10263</v>
      </c>
      <c r="B9587" s="217">
        <v>127.63710789137566</v>
      </c>
      <c r="C9587" s="211">
        <v>5.3438088610484311E-2</v>
      </c>
      <c r="D9587" s="211">
        <v>0.11766386211787115</v>
      </c>
      <c r="E9587" s="211">
        <v>8.2101159756184039E-2</v>
      </c>
      <c r="F9587" s="211">
        <v>7.3546361329327237E-2</v>
      </c>
      <c r="G9587" s="211">
        <v>0.11964550077417438</v>
      </c>
      <c r="H9587" s="211">
        <v>0.12513217482363204</v>
      </c>
      <c r="I9587" s="211">
        <v>0.51489366784535195</v>
      </c>
      <c r="J9587" s="211">
        <v>0.48112955371083244</v>
      </c>
      <c r="K9587" s="211">
        <v>0.55998674346021404</v>
      </c>
      <c r="L9587" s="211">
        <v>0.27801100600860329</v>
      </c>
      <c r="M9587" s="211">
        <v>8.9732480732687275E-2</v>
      </c>
      <c r="N9587" s="211">
        <v>0.35259905429866328</v>
      </c>
      <c r="O9587" s="211">
        <v>0.6685212626079704</v>
      </c>
      <c r="P9587" s="211">
        <v>6.6039510207449498E-2</v>
      </c>
      <c r="Q9587" s="211">
        <v>0.12950664626984826</v>
      </c>
      <c r="R9587" s="211">
        <v>0.44872681675502424</v>
      </c>
      <c r="S9587" s="211">
        <v>0.36420967640898538</v>
      </c>
      <c r="T9587" s="211">
        <v>0.5584247112966837</v>
      </c>
      <c r="U9587" s="211">
        <v>0.41820682769502904</v>
      </c>
      <c r="V9587" s="211">
        <v>9.3006410035164758E-2</v>
      </c>
      <c r="W9587" s="211">
        <v>0.51293336612787921</v>
      </c>
      <c r="X9587" s="211">
        <v>0.28102347276743744</v>
      </c>
      <c r="Y9587" s="211">
        <v>0.58848958889834369</v>
      </c>
      <c r="Z9587" s="211">
        <v>0.14658677709727844</v>
      </c>
      <c r="AA9587" s="212">
        <v>0.11406611436900045</v>
      </c>
    </row>
    <row r="9588" spans="1:27" x14ac:dyDescent="0.35">
      <c r="A9588" s="210" t="s">
        <v>10264</v>
      </c>
      <c r="B9588" s="217">
        <v>125.80821014894353</v>
      </c>
      <c r="C9588" s="211">
        <v>6.5400147945804954E-2</v>
      </c>
      <c r="D9588" s="211">
        <v>0.12436981168264447</v>
      </c>
      <c r="E9588" s="211">
        <v>7.4459897792604451E-2</v>
      </c>
      <c r="F9588" s="211">
        <v>8.3038943962445683E-2</v>
      </c>
      <c r="G9588" s="211">
        <v>0.116623825213405</v>
      </c>
      <c r="H9588" s="211">
        <v>0.1188946104419321</v>
      </c>
      <c r="I9588" s="211">
        <v>0.50967559588109645</v>
      </c>
      <c r="J9588" s="211">
        <v>0.41480899049437836</v>
      </c>
      <c r="K9588" s="211">
        <v>0.64457754375940057</v>
      </c>
      <c r="L9588" s="211">
        <v>0.27255410285850645</v>
      </c>
      <c r="M9588" s="211">
        <v>8.6878729936869722E-2</v>
      </c>
      <c r="N9588" s="211">
        <v>0.38785114512693497</v>
      </c>
      <c r="O9588" s="211">
        <v>0.78805326461308056</v>
      </c>
      <c r="P9588" s="211">
        <v>7.1523383445666014E-2</v>
      </c>
      <c r="Q9588" s="211">
        <v>5.5037624678524383E-2</v>
      </c>
      <c r="R9588" s="211">
        <v>0.39130209308732128</v>
      </c>
      <c r="S9588" s="211">
        <v>0.38568140886172053</v>
      </c>
      <c r="T9588" s="211">
        <v>0.54597415364747837</v>
      </c>
      <c r="U9588" s="211">
        <v>0.43282789543486927</v>
      </c>
      <c r="V9588" s="211">
        <v>6.1869471233639423E-2</v>
      </c>
      <c r="W9588" s="211">
        <v>0.62422034200161991</v>
      </c>
      <c r="X9588" s="211">
        <v>0.36790810302432547</v>
      </c>
      <c r="Y9588" s="211">
        <v>0.71936543705023137</v>
      </c>
      <c r="Z9588" s="211">
        <v>0.1473783832754596</v>
      </c>
      <c r="AA9588" s="212">
        <v>0.11881935715887983</v>
      </c>
    </row>
    <row r="9589" spans="1:27" x14ac:dyDescent="0.35">
      <c r="A9589" s="210" t="s">
        <v>10265</v>
      </c>
      <c r="B9589" s="217">
        <v>137.3682948654837</v>
      </c>
      <c r="C9589" s="211">
        <v>5.6621895234953819E-2</v>
      </c>
      <c r="D9589" s="211">
        <v>0.12664668624868808</v>
      </c>
      <c r="E9589" s="211">
        <v>7.085551919215409E-2</v>
      </c>
      <c r="F9589" s="211">
        <v>0.10552039000949542</v>
      </c>
      <c r="G9589" s="211">
        <v>0.11589678993319205</v>
      </c>
      <c r="H9589" s="211">
        <v>0.12689970163629691</v>
      </c>
      <c r="I9589" s="211">
        <v>0.42537329637177507</v>
      </c>
      <c r="J9589" s="211">
        <v>0.46765387013996451</v>
      </c>
      <c r="K9589" s="211">
        <v>0.59717070904666769</v>
      </c>
      <c r="L9589" s="211">
        <v>0.26987464023515229</v>
      </c>
      <c r="M9589" s="211">
        <v>9.6362312846375975E-2</v>
      </c>
      <c r="N9589" s="211">
        <v>0.42115735100064405</v>
      </c>
      <c r="O9589" s="211">
        <v>0.70543172129136189</v>
      </c>
      <c r="P9589" s="211">
        <v>7.009036405721833E-2</v>
      </c>
      <c r="Q9589" s="211">
        <v>0.12537231128626819</v>
      </c>
      <c r="R9589" s="211">
        <v>0.39839734456653531</v>
      </c>
      <c r="S9589" s="211">
        <v>0.29635562451374436</v>
      </c>
      <c r="T9589" s="211">
        <v>0.5686868765416917</v>
      </c>
      <c r="U9589" s="211">
        <v>0.39996121277608837</v>
      </c>
      <c r="V9589" s="211">
        <v>0.10416427742847745</v>
      </c>
      <c r="W9589" s="211">
        <v>0.47737419421989008</v>
      </c>
      <c r="X9589" s="211">
        <v>0.3706413301921368</v>
      </c>
      <c r="Y9589" s="211">
        <v>0.71335656216433085</v>
      </c>
      <c r="Z9589" s="211">
        <v>0.14923049724742038</v>
      </c>
      <c r="AA9589" s="212">
        <v>0.12182988915649687</v>
      </c>
    </row>
    <row r="9590" spans="1:27" x14ac:dyDescent="0.35">
      <c r="A9590" s="210" t="s">
        <v>10266</v>
      </c>
      <c r="B9590" s="217">
        <v>123.05721087042056</v>
      </c>
      <c r="C9590" s="211">
        <v>5.7987082655551372E-2</v>
      </c>
      <c r="D9590" s="211">
        <v>0.12999122862318049</v>
      </c>
      <c r="E9590" s="211">
        <v>6.8055453370432145E-2</v>
      </c>
      <c r="F9590" s="211">
        <v>8.6105889103716929E-2</v>
      </c>
      <c r="G9590" s="211">
        <v>0.12171344596704022</v>
      </c>
      <c r="H9590" s="211">
        <v>0.11029778403036836</v>
      </c>
      <c r="I9590" s="211">
        <v>0.48096122111357026</v>
      </c>
      <c r="J9590" s="211">
        <v>0.41361724370424463</v>
      </c>
      <c r="K9590" s="211">
        <v>0.52435246180161688</v>
      </c>
      <c r="L9590" s="211">
        <v>0.27719794918822976</v>
      </c>
      <c r="M9590" s="211">
        <v>8.4141984968351929E-2</v>
      </c>
      <c r="N9590" s="211">
        <v>0.42467505540835376</v>
      </c>
      <c r="O9590" s="211">
        <v>0.71594409966262362</v>
      </c>
      <c r="P9590" s="211">
        <v>7.0213595808491389E-2</v>
      </c>
      <c r="Q9590" s="211">
        <v>8.2028194581566072E-2</v>
      </c>
      <c r="R9590" s="211">
        <v>0.45579614981907457</v>
      </c>
      <c r="S9590" s="211">
        <v>0.3409961003986432</v>
      </c>
      <c r="T9590" s="211">
        <v>0.53794905324045794</v>
      </c>
      <c r="U9590" s="211">
        <v>0.36652585468134274</v>
      </c>
      <c r="V9590" s="211">
        <v>0.10920886348909513</v>
      </c>
      <c r="W9590" s="211">
        <v>0.58476524655358952</v>
      </c>
      <c r="X9590" s="211">
        <v>0.35844020761046341</v>
      </c>
      <c r="Y9590" s="211">
        <v>0.65918998074537416</v>
      </c>
      <c r="Z9590" s="211">
        <v>0.14885944478182689</v>
      </c>
      <c r="AA9590" s="212">
        <v>0.12077953688555508</v>
      </c>
    </row>
    <row r="9591" spans="1:27" x14ac:dyDescent="0.35">
      <c r="A9591" s="210" t="s">
        <v>10267</v>
      </c>
      <c r="B9591" s="217">
        <v>116.12448399524594</v>
      </c>
      <c r="C9591" s="211">
        <v>7.3873972407709834E-2</v>
      </c>
      <c r="D9591" s="211">
        <v>0.12202525070392671</v>
      </c>
      <c r="E9591" s="211">
        <v>7.6450752300204761E-2</v>
      </c>
      <c r="F9591" s="211">
        <v>0.10076325921923621</v>
      </c>
      <c r="G9591" s="211">
        <v>0.12597247114882706</v>
      </c>
      <c r="H9591" s="211">
        <v>0.12364698447865681</v>
      </c>
      <c r="I9591" s="211">
        <v>0.50247506043663015</v>
      </c>
      <c r="J9591" s="211">
        <v>0.43083648586544454</v>
      </c>
      <c r="K9591" s="211">
        <v>0.62811002761991386</v>
      </c>
      <c r="L9591" s="211">
        <v>0.27144960678895835</v>
      </c>
      <c r="M9591" s="211">
        <v>8.9377359021362068E-2</v>
      </c>
      <c r="N9591" s="211">
        <v>0.35045387077488815</v>
      </c>
      <c r="O9591" s="211">
        <v>0.69822839221755162</v>
      </c>
      <c r="P9591" s="211">
        <v>6.9982789929760925E-2</v>
      </c>
      <c r="Q9591" s="211">
        <v>0.12812010927218892</v>
      </c>
      <c r="R9591" s="211">
        <v>0.37255445583260766</v>
      </c>
      <c r="S9591" s="211">
        <v>0.32216095002291606</v>
      </c>
      <c r="T9591" s="211">
        <v>0.55830843712565836</v>
      </c>
      <c r="U9591" s="211">
        <v>0.39766560915423982</v>
      </c>
      <c r="V9591" s="211">
        <v>6.0637564013146072E-2</v>
      </c>
      <c r="W9591" s="211">
        <v>0.50472595911515372</v>
      </c>
      <c r="X9591" s="211">
        <v>0.34691296302599867</v>
      </c>
      <c r="Y9591" s="211">
        <v>0.60639939054400283</v>
      </c>
      <c r="Z9591" s="211">
        <v>0.14547463531761967</v>
      </c>
      <c r="AA9591" s="212">
        <v>0.11811836313553192</v>
      </c>
    </row>
    <row r="9592" spans="1:27" x14ac:dyDescent="0.35">
      <c r="A9592" s="210" t="s">
        <v>10268</v>
      </c>
      <c r="B9592" s="217">
        <v>122.56052374600645</v>
      </c>
      <c r="C9592" s="211">
        <v>4.9354006607540815E-2</v>
      </c>
      <c r="D9592" s="211">
        <v>0.12528176462621102</v>
      </c>
      <c r="E9592" s="211">
        <v>8.0621928566947082E-2</v>
      </c>
      <c r="F9592" s="211">
        <v>0.10136782378887157</v>
      </c>
      <c r="G9592" s="211">
        <v>0.123631495991131</v>
      </c>
      <c r="H9592" s="211">
        <v>0.12346048489757845</v>
      </c>
      <c r="I9592" s="211">
        <v>0.43692136747792337</v>
      </c>
      <c r="J9592" s="211">
        <v>0.45656844167742366</v>
      </c>
      <c r="K9592" s="211">
        <v>0.60595472619104318</v>
      </c>
      <c r="L9592" s="211">
        <v>0.27723480021148739</v>
      </c>
      <c r="M9592" s="211">
        <v>8.8145967578757395E-2</v>
      </c>
      <c r="N9592" s="211">
        <v>0.4039205368506954</v>
      </c>
      <c r="O9592" s="211">
        <v>0.64971545443678336</v>
      </c>
      <c r="P9592" s="211">
        <v>7.2441838078651649E-2</v>
      </c>
      <c r="Q9592" s="211">
        <v>5.3657669844304173E-2</v>
      </c>
      <c r="R9592" s="211">
        <v>0.45475001725324221</v>
      </c>
      <c r="S9592" s="211">
        <v>0.35654884053597113</v>
      </c>
      <c r="T9592" s="211">
        <v>0.55823748121453265</v>
      </c>
      <c r="U9592" s="211">
        <v>0.31994617331760644</v>
      </c>
      <c r="V9592" s="211">
        <v>8.5497969917344346E-2</v>
      </c>
      <c r="W9592" s="211">
        <v>0.48364858244991343</v>
      </c>
      <c r="X9592" s="211">
        <v>0.44769137992382596</v>
      </c>
      <c r="Y9592" s="211">
        <v>0.64812696213158683</v>
      </c>
      <c r="Z9592" s="211">
        <v>0.1433518539220891</v>
      </c>
      <c r="AA9592" s="212">
        <v>0.11840561591373222</v>
      </c>
    </row>
    <row r="9593" spans="1:27" x14ac:dyDescent="0.35">
      <c r="A9593" s="210" t="s">
        <v>10269</v>
      </c>
      <c r="B9593" s="217">
        <v>148.48483808874857</v>
      </c>
      <c r="C9593" s="211">
        <v>7.3853362209535187E-2</v>
      </c>
      <c r="D9593" s="211">
        <v>0.12272158718558833</v>
      </c>
      <c r="E9593" s="211">
        <v>8.026885977095978E-2</v>
      </c>
      <c r="F9593" s="211">
        <v>9.2245879102271014E-2</v>
      </c>
      <c r="G9593" s="211">
        <v>0.1260785082694261</v>
      </c>
      <c r="H9593" s="211">
        <v>0.12638531704712652</v>
      </c>
      <c r="I9593" s="211">
        <v>0.52053402146017935</v>
      </c>
      <c r="J9593" s="211">
        <v>0.42773777665863694</v>
      </c>
      <c r="K9593" s="211">
        <v>0.56166711226431709</v>
      </c>
      <c r="L9593" s="211">
        <v>0.27086332696669607</v>
      </c>
      <c r="M9593" s="211">
        <v>0.1075804706848513</v>
      </c>
      <c r="N9593" s="211">
        <v>0.41287293733991426</v>
      </c>
      <c r="O9593" s="211">
        <v>0.66929555567945576</v>
      </c>
      <c r="P9593" s="211">
        <v>6.4878543573967884E-2</v>
      </c>
      <c r="Q9593" s="211">
        <v>7.8353902996737862E-2</v>
      </c>
      <c r="R9593" s="211">
        <v>0.47834856364604667</v>
      </c>
      <c r="S9593" s="211">
        <v>0.35902857625360124</v>
      </c>
      <c r="T9593" s="211">
        <v>0.64381993196231946</v>
      </c>
      <c r="U9593" s="211">
        <v>0.44115150290586025</v>
      </c>
      <c r="V9593" s="211">
        <v>8.8529471610617971E-2</v>
      </c>
      <c r="W9593" s="211">
        <v>0.51354828339210001</v>
      </c>
      <c r="X9593" s="211">
        <v>0.33111918553961039</v>
      </c>
      <c r="Y9593" s="211">
        <v>0.74451701110429869</v>
      </c>
      <c r="Z9593" s="211">
        <v>0.14515632720020166</v>
      </c>
      <c r="AA9593" s="212">
        <v>0.11376354686406792</v>
      </c>
    </row>
    <row r="9594" spans="1:27" x14ac:dyDescent="0.35">
      <c r="A9594" s="210" t="s">
        <v>10270</v>
      </c>
      <c r="B9594" s="217">
        <v>143.43205916670885</v>
      </c>
      <c r="C9594" s="211">
        <v>5.4805700812943836E-2</v>
      </c>
      <c r="D9594" s="211">
        <v>0.13079119411835402</v>
      </c>
      <c r="E9594" s="211">
        <v>7.0517532179795062E-2</v>
      </c>
      <c r="F9594" s="211">
        <v>0.10295474952634698</v>
      </c>
      <c r="G9594" s="211">
        <v>0.12509000389256233</v>
      </c>
      <c r="H9594" s="211">
        <v>0.12552183354891322</v>
      </c>
      <c r="I9594" s="211">
        <v>0.51388014973191831</v>
      </c>
      <c r="J9594" s="211">
        <v>0.4141380537566427</v>
      </c>
      <c r="K9594" s="211">
        <v>0.55611734416494907</v>
      </c>
      <c r="L9594" s="211">
        <v>0.26914151579773199</v>
      </c>
      <c r="M9594" s="211">
        <v>0.11079281641984082</v>
      </c>
      <c r="N9594" s="211">
        <v>0.4542817229027456</v>
      </c>
      <c r="O9594" s="211">
        <v>0.75684667544260331</v>
      </c>
      <c r="P9594" s="211">
        <v>7.0216388818762424E-2</v>
      </c>
      <c r="Q9594" s="211">
        <v>9.6245597251354564E-2</v>
      </c>
      <c r="R9594" s="211">
        <v>0.41889520767596777</v>
      </c>
      <c r="S9594" s="211">
        <v>0.27458348282622869</v>
      </c>
      <c r="T9594" s="211">
        <v>0.52325252014105228</v>
      </c>
      <c r="U9594" s="211">
        <v>0.44675107133623382</v>
      </c>
      <c r="V9594" s="211">
        <v>0.1266158681235916</v>
      </c>
      <c r="W9594" s="211">
        <v>0.4860685854778013</v>
      </c>
      <c r="X9594" s="211">
        <v>0.34400779434797663</v>
      </c>
      <c r="Y9594" s="211">
        <v>0.55102041373380828</v>
      </c>
      <c r="Z9594" s="211">
        <v>0.14770946988052427</v>
      </c>
      <c r="AA9594" s="212">
        <v>0.12217952262791677</v>
      </c>
    </row>
    <row r="9595" spans="1:27" x14ac:dyDescent="0.35">
      <c r="A9595" s="210" t="s">
        <v>10271</v>
      </c>
      <c r="B9595" s="217">
        <v>172.79829548930394</v>
      </c>
      <c r="C9595" s="211">
        <v>6.4844448289691325E-2</v>
      </c>
      <c r="D9595" s="211">
        <v>0.12510801418220335</v>
      </c>
      <c r="E9595" s="211">
        <v>8.1220639116953763E-2</v>
      </c>
      <c r="F9595" s="211">
        <v>0.10309074855204889</v>
      </c>
      <c r="G9595" s="211">
        <v>0.11427243620070225</v>
      </c>
      <c r="H9595" s="211">
        <v>0.11129672786003336</v>
      </c>
      <c r="I9595" s="211">
        <v>0.51884921500839021</v>
      </c>
      <c r="J9595" s="211">
        <v>0.42679278639210089</v>
      </c>
      <c r="K9595" s="211">
        <v>0.64352268919111766</v>
      </c>
      <c r="L9595" s="211">
        <v>0.26925774513334894</v>
      </c>
      <c r="M9595" s="211">
        <v>9.7168707630952103E-2</v>
      </c>
      <c r="N9595" s="211">
        <v>0.51092411746175259</v>
      </c>
      <c r="O9595" s="211">
        <v>0.64494387215163862</v>
      </c>
      <c r="P9595" s="211">
        <v>6.9754654178806386E-2</v>
      </c>
      <c r="Q9595" s="211">
        <v>7.6697678096729005E-2</v>
      </c>
      <c r="R9595" s="211">
        <v>0.46462946934553828</v>
      </c>
      <c r="S9595" s="211">
        <v>0.34215106632555242</v>
      </c>
      <c r="T9595" s="211">
        <v>0.59358396557555293</v>
      </c>
      <c r="U9595" s="211">
        <v>0.43737517007260518</v>
      </c>
      <c r="V9595" s="211">
        <v>0.15385399216000067</v>
      </c>
      <c r="W9595" s="211">
        <v>0.51875199950584716</v>
      </c>
      <c r="X9595" s="211">
        <v>0.30757294880848923</v>
      </c>
      <c r="Y9595" s="211">
        <v>0.70663278766052617</v>
      </c>
      <c r="Z9595" s="211">
        <v>0.14348779649690191</v>
      </c>
      <c r="AA9595" s="212">
        <v>0.12354515235735741</v>
      </c>
    </row>
    <row r="9596" spans="1:27" x14ac:dyDescent="0.35">
      <c r="A9596" s="210" t="s">
        <v>10272</v>
      </c>
      <c r="B9596" s="217">
        <v>135.09672808290941</v>
      </c>
      <c r="C9596" s="211">
        <v>6.4186796821857336E-2</v>
      </c>
      <c r="D9596" s="211">
        <v>0.12897553783801502</v>
      </c>
      <c r="E9596" s="211">
        <v>7.3689690008689399E-2</v>
      </c>
      <c r="F9596" s="211">
        <v>8.2539543489276529E-2</v>
      </c>
      <c r="G9596" s="211">
        <v>0.12200321398037065</v>
      </c>
      <c r="H9596" s="211">
        <v>0.12109142348531342</v>
      </c>
      <c r="I9596" s="211">
        <v>0.49238682799989109</v>
      </c>
      <c r="J9596" s="211">
        <v>0.43779243198353096</v>
      </c>
      <c r="K9596" s="211">
        <v>0.61178845711740459</v>
      </c>
      <c r="L9596" s="211">
        <v>0.27057323316644127</v>
      </c>
      <c r="M9596" s="211">
        <v>0.10420030801257718</v>
      </c>
      <c r="N9596" s="211">
        <v>0.54316680800841455</v>
      </c>
      <c r="O9596" s="211">
        <v>0.76375794151427856</v>
      </c>
      <c r="P9596" s="211">
        <v>6.4809752394580325E-2</v>
      </c>
      <c r="Q9596" s="211">
        <v>0.11546908279665125</v>
      </c>
      <c r="R9596" s="211">
        <v>0.45821736502633748</v>
      </c>
      <c r="S9596" s="211">
        <v>0.35796869338403398</v>
      </c>
      <c r="T9596" s="211">
        <v>0.63906749475302638</v>
      </c>
      <c r="U9596" s="211">
        <v>0.33467497556497666</v>
      </c>
      <c r="V9596" s="211">
        <v>7.8053787325443977E-2</v>
      </c>
      <c r="W9596" s="211">
        <v>0.49715773874740143</v>
      </c>
      <c r="X9596" s="211">
        <v>0.2432505162888039</v>
      </c>
      <c r="Y9596" s="211">
        <v>0.61138865994864633</v>
      </c>
      <c r="Z9596" s="211">
        <v>0.14227952948601089</v>
      </c>
      <c r="AA9596" s="212">
        <v>0.11398223757220194</v>
      </c>
    </row>
    <row r="9597" spans="1:27" x14ac:dyDescent="0.35">
      <c r="A9597" s="210" t="s">
        <v>10273</v>
      </c>
      <c r="B9597" s="217">
        <v>187.47966300892841</v>
      </c>
      <c r="C9597" s="211">
        <v>5.5294193818569516E-2</v>
      </c>
      <c r="D9597" s="211">
        <v>0.12215628138520374</v>
      </c>
      <c r="E9597" s="211">
        <v>8.2467114995879123E-2</v>
      </c>
      <c r="F9597" s="211">
        <v>9.2022301788029989E-2</v>
      </c>
      <c r="G9597" s="211">
        <v>0.1234774506388754</v>
      </c>
      <c r="H9597" s="211">
        <v>0.12144349993725694</v>
      </c>
      <c r="I9597" s="211">
        <v>0.51191991960577876</v>
      </c>
      <c r="J9597" s="211">
        <v>0.46707524962504871</v>
      </c>
      <c r="K9597" s="211">
        <v>0.60343940120040418</v>
      </c>
      <c r="L9597" s="211">
        <v>0.27254026215617927</v>
      </c>
      <c r="M9597" s="211">
        <v>0.11787661075974729</v>
      </c>
      <c r="N9597" s="211">
        <v>0.45558883283230983</v>
      </c>
      <c r="O9597" s="211">
        <v>0.65338129541296341</v>
      </c>
      <c r="P9597" s="211">
        <v>7.1115229087857071E-2</v>
      </c>
      <c r="Q9597" s="211">
        <v>9.9242632144736082E-2</v>
      </c>
      <c r="R9597" s="211">
        <v>0.46049422311849925</v>
      </c>
      <c r="S9597" s="211">
        <v>0.32399045788298275</v>
      </c>
      <c r="T9597" s="211">
        <v>0.54467504604859607</v>
      </c>
      <c r="U9597" s="211">
        <v>0.3818023002742455</v>
      </c>
      <c r="V9597" s="211">
        <v>0.15392751057243703</v>
      </c>
      <c r="W9597" s="211">
        <v>0.53982663747430681</v>
      </c>
      <c r="X9597" s="211">
        <v>0.29802684935886625</v>
      </c>
      <c r="Y9597" s="211">
        <v>0.66717701612951463</v>
      </c>
      <c r="Z9597" s="211">
        <v>0.14998207025132149</v>
      </c>
      <c r="AA9597" s="212">
        <v>0.11480846470742956</v>
      </c>
    </row>
    <row r="9598" spans="1:27" x14ac:dyDescent="0.35">
      <c r="A9598" s="210" t="s">
        <v>10274</v>
      </c>
      <c r="B9598" s="217">
        <v>171.76717349486191</v>
      </c>
      <c r="C9598" s="211">
        <v>5.8598759400525884E-2</v>
      </c>
      <c r="D9598" s="211">
        <v>0.12782197036023304</v>
      </c>
      <c r="E9598" s="211">
        <v>8.5821185533855121E-2</v>
      </c>
      <c r="F9598" s="211">
        <v>9.6058761160283723E-2</v>
      </c>
      <c r="G9598" s="211">
        <v>0.11719776742208599</v>
      </c>
      <c r="H9598" s="211">
        <v>0.12151492940836395</v>
      </c>
      <c r="I9598" s="211">
        <v>0.52966239935673132</v>
      </c>
      <c r="J9598" s="211">
        <v>0.48551183317683727</v>
      </c>
      <c r="K9598" s="211">
        <v>0.57177392451213549</v>
      </c>
      <c r="L9598" s="211">
        <v>0.27417198813942645</v>
      </c>
      <c r="M9598" s="211">
        <v>7.9012379110912093E-2</v>
      </c>
      <c r="N9598" s="211">
        <v>0.50169326291962391</v>
      </c>
      <c r="O9598" s="211">
        <v>0.61819159690958814</v>
      </c>
      <c r="P9598" s="211">
        <v>7.0424847847415969E-2</v>
      </c>
      <c r="Q9598" s="211">
        <v>6.3029020492780446E-2</v>
      </c>
      <c r="R9598" s="211">
        <v>0.44007885108346478</v>
      </c>
      <c r="S9598" s="211">
        <v>0.36444086015398591</v>
      </c>
      <c r="T9598" s="211">
        <v>0.51326648501994288</v>
      </c>
      <c r="U9598" s="211">
        <v>0.47363417188646789</v>
      </c>
      <c r="V9598" s="211">
        <v>0.18283066571109674</v>
      </c>
      <c r="W9598" s="211">
        <v>0.55400543373759259</v>
      </c>
      <c r="X9598" s="211">
        <v>0.35886888586388865</v>
      </c>
      <c r="Y9598" s="211">
        <v>0.58778038139600053</v>
      </c>
      <c r="Z9598" s="211">
        <v>0.1491776965930941</v>
      </c>
      <c r="AA9598" s="212">
        <v>0.11540349713463123</v>
      </c>
    </row>
    <row r="9599" spans="1:27" x14ac:dyDescent="0.35">
      <c r="A9599" s="210" t="s">
        <v>10275</v>
      </c>
      <c r="B9599" s="217">
        <v>159.72471924968676</v>
      </c>
      <c r="C9599" s="211">
        <v>7.2460410491936675E-2</v>
      </c>
      <c r="D9599" s="211">
        <v>0.1297304749037278</v>
      </c>
      <c r="E9599" s="211">
        <v>6.6920876380009209E-2</v>
      </c>
      <c r="F9599" s="211">
        <v>0.10227484169347859</v>
      </c>
      <c r="G9599" s="211">
        <v>0.11783919984037905</v>
      </c>
      <c r="H9599" s="211">
        <v>0.11841617016355856</v>
      </c>
      <c r="I9599" s="211">
        <v>0.4508569504961778</v>
      </c>
      <c r="J9599" s="211">
        <v>0.41601018289906599</v>
      </c>
      <c r="K9599" s="211">
        <v>0.62247985878417034</v>
      </c>
      <c r="L9599" s="211">
        <v>0.27041730213204973</v>
      </c>
      <c r="M9599" s="211">
        <v>8.9711872114908317E-2</v>
      </c>
      <c r="N9599" s="211">
        <v>0.4442272289987132</v>
      </c>
      <c r="O9599" s="211">
        <v>0.73971649980214083</v>
      </c>
      <c r="P9599" s="211">
        <v>7.2557818246822406E-2</v>
      </c>
      <c r="Q9599" s="211">
        <v>9.5111601867921267E-2</v>
      </c>
      <c r="R9599" s="211">
        <v>0.48263751631020496</v>
      </c>
      <c r="S9599" s="211">
        <v>0.41091965177845502</v>
      </c>
      <c r="T9599" s="211">
        <v>0.54052967704989774</v>
      </c>
      <c r="U9599" s="211">
        <v>0.38293048120814766</v>
      </c>
      <c r="V9599" s="211">
        <v>0.12166402930766135</v>
      </c>
      <c r="W9599" s="211">
        <v>0.62227522494099796</v>
      </c>
      <c r="X9599" s="211">
        <v>0.39585326401418713</v>
      </c>
      <c r="Y9599" s="211">
        <v>0.68439257144478371</v>
      </c>
      <c r="Z9599" s="211">
        <v>0.14974839292911013</v>
      </c>
      <c r="AA9599" s="212">
        <v>0.11433124798791981</v>
      </c>
    </row>
    <row r="9600" spans="1:27" x14ac:dyDescent="0.35">
      <c r="A9600" s="210" t="s">
        <v>10276</v>
      </c>
      <c r="B9600" s="217">
        <v>118.54416200777119</v>
      </c>
      <c r="C9600" s="211">
        <v>5.5425357342249688E-2</v>
      </c>
      <c r="D9600" s="211">
        <v>0.11410313236027475</v>
      </c>
      <c r="E9600" s="211">
        <v>6.6813473067710696E-2</v>
      </c>
      <c r="F9600" s="211">
        <v>9.9946085423340852E-2</v>
      </c>
      <c r="G9600" s="211">
        <v>0.1249746700165123</v>
      </c>
      <c r="H9600" s="211">
        <v>0.11435534123818331</v>
      </c>
      <c r="I9600" s="211">
        <v>0.50330223047358236</v>
      </c>
      <c r="J9600" s="211">
        <v>0.47807144428082221</v>
      </c>
      <c r="K9600" s="211">
        <v>0.54210095961498794</v>
      </c>
      <c r="L9600" s="211">
        <v>0.27390573635416204</v>
      </c>
      <c r="M9600" s="211">
        <v>0.10425103309565631</v>
      </c>
      <c r="N9600" s="211">
        <v>0.51025898556847449</v>
      </c>
      <c r="O9600" s="211">
        <v>0.65036086965902318</v>
      </c>
      <c r="P9600" s="211">
        <v>7.1562928167480042E-2</v>
      </c>
      <c r="Q9600" s="211">
        <v>6.2150705277488796E-2</v>
      </c>
      <c r="R9600" s="211">
        <v>0.42624333115353402</v>
      </c>
      <c r="S9600" s="211">
        <v>0.29025061450743156</v>
      </c>
      <c r="T9600" s="211">
        <v>0.50220077528483165</v>
      </c>
      <c r="U9600" s="211">
        <v>0.41413405436162287</v>
      </c>
      <c r="V9600" s="211">
        <v>6.9707188441310242E-2</v>
      </c>
      <c r="W9600" s="211">
        <v>0.48835075856521265</v>
      </c>
      <c r="X9600" s="211">
        <v>0.34060977310960305</v>
      </c>
      <c r="Y9600" s="211">
        <v>0.673366835842647</v>
      </c>
      <c r="Z9600" s="211">
        <v>0.14678574686366483</v>
      </c>
      <c r="AA9600" s="212">
        <v>0.12041516491505122</v>
      </c>
    </row>
    <row r="9601" spans="1:27" x14ac:dyDescent="0.35">
      <c r="A9601" s="210" t="s">
        <v>10277</v>
      </c>
      <c r="B9601" s="217">
        <v>180.09211290104221</v>
      </c>
      <c r="C9601" s="211">
        <v>5.9695358221114173E-2</v>
      </c>
      <c r="D9601" s="211">
        <v>0.12299277923864171</v>
      </c>
      <c r="E9601" s="211">
        <v>8.4433612318730478E-2</v>
      </c>
      <c r="F9601" s="211">
        <v>0.1059542092505147</v>
      </c>
      <c r="G9601" s="211">
        <v>0.12052539665524796</v>
      </c>
      <c r="H9601" s="211">
        <v>0.1236617894731061</v>
      </c>
      <c r="I9601" s="211">
        <v>0.50803225838890731</v>
      </c>
      <c r="J9601" s="211">
        <v>0.44004398900065561</v>
      </c>
      <c r="K9601" s="211">
        <v>0.61123860391330431</v>
      </c>
      <c r="L9601" s="211">
        <v>0.2736263393015444</v>
      </c>
      <c r="M9601" s="211">
        <v>9.0246404951872139E-2</v>
      </c>
      <c r="N9601" s="211">
        <v>0.50070670115215288</v>
      </c>
      <c r="O9601" s="211">
        <v>0.72293836411248735</v>
      </c>
      <c r="P9601" s="211">
        <v>7.124741871361176E-2</v>
      </c>
      <c r="Q9601" s="211">
        <v>7.1346444294044825E-2</v>
      </c>
      <c r="R9601" s="211">
        <v>0.43264513602236454</v>
      </c>
      <c r="S9601" s="211">
        <v>0.38866925085459136</v>
      </c>
      <c r="T9601" s="211">
        <v>0.48354337305473383</v>
      </c>
      <c r="U9601" s="211">
        <v>0.50178313233038419</v>
      </c>
      <c r="V9601" s="211">
        <v>0.17683722059553411</v>
      </c>
      <c r="W9601" s="211">
        <v>0.53267480084479846</v>
      </c>
      <c r="X9601" s="211">
        <v>0.33598670992647339</v>
      </c>
      <c r="Y9601" s="211">
        <v>0.54076722504316321</v>
      </c>
      <c r="Z9601" s="211">
        <v>0.14469027463729225</v>
      </c>
      <c r="AA9601" s="212">
        <v>0.11658602164532833</v>
      </c>
    </row>
    <row r="9602" spans="1:27" x14ac:dyDescent="0.35">
      <c r="A9602" s="210" t="s">
        <v>10278</v>
      </c>
      <c r="B9602" s="217">
        <v>179.3228838912768</v>
      </c>
      <c r="C9602" s="211">
        <v>6.87218723283258E-2</v>
      </c>
      <c r="D9602" s="211">
        <v>0.12448709763108226</v>
      </c>
      <c r="E9602" s="211">
        <v>7.8707887767969151E-2</v>
      </c>
      <c r="F9602" s="211">
        <v>9.106811516342686E-2</v>
      </c>
      <c r="G9602" s="211">
        <v>0.12678960846797854</v>
      </c>
      <c r="H9602" s="211">
        <v>0.12140109106564057</v>
      </c>
      <c r="I9602" s="211">
        <v>0.50375395001598178</v>
      </c>
      <c r="J9602" s="211">
        <v>0.46115257128085729</v>
      </c>
      <c r="K9602" s="211">
        <v>0.56032560271127818</v>
      </c>
      <c r="L9602" s="211">
        <v>0.2794625598351545</v>
      </c>
      <c r="M9602" s="211">
        <v>9.1616267614811439E-2</v>
      </c>
      <c r="N9602" s="211">
        <v>0.43391079738865912</v>
      </c>
      <c r="O9602" s="211">
        <v>0.73540091231088056</v>
      </c>
      <c r="P9602" s="211">
        <v>7.2134755837872239E-2</v>
      </c>
      <c r="Q9602" s="211">
        <v>5.6471729498153378E-2</v>
      </c>
      <c r="R9602" s="211">
        <v>0.44004186955012736</v>
      </c>
      <c r="S9602" s="211">
        <v>0.28791546099313103</v>
      </c>
      <c r="T9602" s="211">
        <v>0.53791177582277472</v>
      </c>
      <c r="U9602" s="211">
        <v>0.50113387877678928</v>
      </c>
      <c r="V9602" s="211">
        <v>0.14742049686085973</v>
      </c>
      <c r="W9602" s="211">
        <v>0.51444213342318812</v>
      </c>
      <c r="X9602" s="211">
        <v>0.33863757489084267</v>
      </c>
      <c r="Y9602" s="211">
        <v>0.64473793386406897</v>
      </c>
      <c r="Z9602" s="211">
        <v>0.1499834939719866</v>
      </c>
      <c r="AA9602" s="212">
        <v>0.11381550151435134</v>
      </c>
    </row>
    <row r="9603" spans="1:27" x14ac:dyDescent="0.35">
      <c r="A9603" s="210" t="s">
        <v>10279</v>
      </c>
      <c r="B9603" s="217">
        <v>130.06247110102805</v>
      </c>
      <c r="C9603" s="211">
        <v>6.6690199875345621E-2</v>
      </c>
      <c r="D9603" s="211">
        <v>0.13047443031631473</v>
      </c>
      <c r="E9603" s="211">
        <v>8.443528271575769E-2</v>
      </c>
      <c r="F9603" s="211">
        <v>0.11739560891886122</v>
      </c>
      <c r="G9603" s="211">
        <v>0.12402262717231607</v>
      </c>
      <c r="H9603" s="211">
        <v>0.11154649961298205</v>
      </c>
      <c r="I9603" s="211">
        <v>0.48351608532072704</v>
      </c>
      <c r="J9603" s="211">
        <v>0.41424934370415278</v>
      </c>
      <c r="K9603" s="211">
        <v>0.58182615038195862</v>
      </c>
      <c r="L9603" s="211">
        <v>0.27336360339519111</v>
      </c>
      <c r="M9603" s="211">
        <v>0.10305501845563314</v>
      </c>
      <c r="N9603" s="211">
        <v>0.4918687969484426</v>
      </c>
      <c r="O9603" s="211">
        <v>0.73532392368058219</v>
      </c>
      <c r="P9603" s="211">
        <v>6.7113483263123802E-2</v>
      </c>
      <c r="Q9603" s="211">
        <v>0.12588757052474833</v>
      </c>
      <c r="R9603" s="211">
        <v>0.46260536636640048</v>
      </c>
      <c r="S9603" s="211">
        <v>0.32078862193159269</v>
      </c>
      <c r="T9603" s="211">
        <v>0.48754928264153186</v>
      </c>
      <c r="U9603" s="211">
        <v>0.42411027060480261</v>
      </c>
      <c r="V9603" s="211">
        <v>7.5193459972467985E-2</v>
      </c>
      <c r="W9603" s="211">
        <v>0.56101565942415355</v>
      </c>
      <c r="X9603" s="211">
        <v>0.34140399908395913</v>
      </c>
      <c r="Y9603" s="211">
        <v>0.71312084059408443</v>
      </c>
      <c r="Z9603" s="211">
        <v>0.14948361129868704</v>
      </c>
      <c r="AA9603" s="212">
        <v>0.12508941250748606</v>
      </c>
    </row>
    <row r="9604" spans="1:27" x14ac:dyDescent="0.35">
      <c r="A9604" s="210" t="s">
        <v>10280</v>
      </c>
      <c r="B9604" s="217">
        <v>122.35361005069271</v>
      </c>
      <c r="C9604" s="211">
        <v>7.7242637946298043E-2</v>
      </c>
      <c r="D9604" s="211">
        <v>0.1273920741921474</v>
      </c>
      <c r="E9604" s="211">
        <v>7.7125233676811969E-2</v>
      </c>
      <c r="F9604" s="211">
        <v>0.10646932374217516</v>
      </c>
      <c r="G9604" s="211">
        <v>0.11820973157548925</v>
      </c>
      <c r="H9604" s="211">
        <v>0.11966405289090917</v>
      </c>
      <c r="I9604" s="211">
        <v>0.45804573517043229</v>
      </c>
      <c r="J9604" s="211">
        <v>0.47998707180212558</v>
      </c>
      <c r="K9604" s="211">
        <v>0.59932270801868959</v>
      </c>
      <c r="L9604" s="211">
        <v>0.27539339304836646</v>
      </c>
      <c r="M9604" s="211">
        <v>0.11407997031140459</v>
      </c>
      <c r="N9604" s="211">
        <v>0.37492157588629538</v>
      </c>
      <c r="O9604" s="211">
        <v>0.77905442070418496</v>
      </c>
      <c r="P9604" s="211">
        <v>6.9536053006869269E-2</v>
      </c>
      <c r="Q9604" s="211">
        <v>8.4492560776939368E-2</v>
      </c>
      <c r="R9604" s="211">
        <v>0.41341183360247558</v>
      </c>
      <c r="S9604" s="211">
        <v>0.30508858447577292</v>
      </c>
      <c r="T9604" s="211">
        <v>0.56076672108329462</v>
      </c>
      <c r="U9604" s="211">
        <v>0.50455266849984826</v>
      </c>
      <c r="V9604" s="211">
        <v>5.2472085029686762E-2</v>
      </c>
      <c r="W9604" s="211">
        <v>0.60909892634535434</v>
      </c>
      <c r="X9604" s="211">
        <v>0.36055823734292702</v>
      </c>
      <c r="Y9604" s="211">
        <v>0.71091645093315892</v>
      </c>
      <c r="Z9604" s="211">
        <v>0.14823119826824746</v>
      </c>
      <c r="AA9604" s="212">
        <v>0.12735200545214645</v>
      </c>
    </row>
    <row r="9605" spans="1:27" x14ac:dyDescent="0.35">
      <c r="A9605" s="210" t="s">
        <v>10281</v>
      </c>
      <c r="B9605" s="217">
        <v>161.54500338556528</v>
      </c>
      <c r="C9605" s="211">
        <v>5.0347407070253716E-2</v>
      </c>
      <c r="D9605" s="211">
        <v>0.12646030163478311</v>
      </c>
      <c r="E9605" s="211">
        <v>7.0405561891200688E-2</v>
      </c>
      <c r="F9605" s="211">
        <v>9.4412146049224377E-2</v>
      </c>
      <c r="G9605" s="211">
        <v>0.11941552758258221</v>
      </c>
      <c r="H9605" s="211">
        <v>0.11311768731838187</v>
      </c>
      <c r="I9605" s="211">
        <v>0.46252204106723649</v>
      </c>
      <c r="J9605" s="211">
        <v>0.39541190785707792</v>
      </c>
      <c r="K9605" s="211">
        <v>0.51111549356418828</v>
      </c>
      <c r="L9605" s="211">
        <v>0.27279665595134134</v>
      </c>
      <c r="M9605" s="211">
        <v>0.11528528117043789</v>
      </c>
      <c r="N9605" s="211">
        <v>0.51067535299589517</v>
      </c>
      <c r="O9605" s="211">
        <v>0.6561064936494535</v>
      </c>
      <c r="P9605" s="211">
        <v>6.9547593737695312E-2</v>
      </c>
      <c r="Q9605" s="211">
        <v>7.117898979523514E-2</v>
      </c>
      <c r="R9605" s="211">
        <v>0.45683537791966417</v>
      </c>
      <c r="S9605" s="211">
        <v>0.34678866230498923</v>
      </c>
      <c r="T9605" s="211">
        <v>0.55481702023496515</v>
      </c>
      <c r="U9605" s="211">
        <v>0.42100170039774326</v>
      </c>
      <c r="V9605" s="211">
        <v>0.14095409445060303</v>
      </c>
      <c r="W9605" s="211">
        <v>0.58031351263467756</v>
      </c>
      <c r="X9605" s="211">
        <v>0.28633827483816021</v>
      </c>
      <c r="Y9605" s="211">
        <v>0.69684291649161789</v>
      </c>
      <c r="Z9605" s="211">
        <v>0.14987604834694257</v>
      </c>
      <c r="AA9605" s="212">
        <v>0.11844275152134831</v>
      </c>
    </row>
    <row r="9606" spans="1:27" x14ac:dyDescent="0.35">
      <c r="A9606" s="210" t="s">
        <v>10282</v>
      </c>
      <c r="B9606" s="217">
        <v>129.97028867672606</v>
      </c>
      <c r="C9606" s="211">
        <v>6.5322044938929569E-2</v>
      </c>
      <c r="D9606" s="211">
        <v>0.12360888781344581</v>
      </c>
      <c r="E9606" s="211">
        <v>6.6908232786931227E-2</v>
      </c>
      <c r="F9606" s="211">
        <v>0.10080175009281478</v>
      </c>
      <c r="G9606" s="211">
        <v>0.12242023533343029</v>
      </c>
      <c r="H9606" s="211">
        <v>0.11206299550473109</v>
      </c>
      <c r="I9606" s="211">
        <v>0.52301154444358222</v>
      </c>
      <c r="J9606" s="211">
        <v>0.43298920447260847</v>
      </c>
      <c r="K9606" s="211">
        <v>0.60889393555186988</v>
      </c>
      <c r="L9606" s="211">
        <v>0.2713644171525505</v>
      </c>
      <c r="M9606" s="211">
        <v>9.1462779630523725E-2</v>
      </c>
      <c r="N9606" s="211">
        <v>0.55193244669238251</v>
      </c>
      <c r="O9606" s="211">
        <v>0.56235615169720721</v>
      </c>
      <c r="P9606" s="211">
        <v>7.0716661148736037E-2</v>
      </c>
      <c r="Q9606" s="211">
        <v>0.1144306754159039</v>
      </c>
      <c r="R9606" s="211">
        <v>0.37263477225118374</v>
      </c>
      <c r="S9606" s="211">
        <v>0.32494332362078915</v>
      </c>
      <c r="T9606" s="211">
        <v>0.62274027933152176</v>
      </c>
      <c r="U9606" s="211">
        <v>0.42607695353635933</v>
      </c>
      <c r="V9606" s="211">
        <v>0.11708538458817426</v>
      </c>
      <c r="W9606" s="211">
        <v>0.53013591472790655</v>
      </c>
      <c r="X9606" s="211">
        <v>0.33952836959217852</v>
      </c>
      <c r="Y9606" s="211">
        <v>0.56611488531665366</v>
      </c>
      <c r="Z9606" s="211">
        <v>0.14773202712872055</v>
      </c>
      <c r="AA9606" s="212">
        <v>0.12638067873490458</v>
      </c>
    </row>
    <row r="9607" spans="1:27" x14ac:dyDescent="0.35">
      <c r="A9607" s="210" t="s">
        <v>10283</v>
      </c>
      <c r="B9607" s="217">
        <v>138.55315539523869</v>
      </c>
      <c r="C9607" s="211">
        <v>5.8776329339636342E-2</v>
      </c>
      <c r="D9607" s="211">
        <v>0.11731667822226907</v>
      </c>
      <c r="E9607" s="211">
        <v>7.334249070434333E-2</v>
      </c>
      <c r="F9607" s="211">
        <v>9.8811630056652E-2</v>
      </c>
      <c r="G9607" s="211">
        <v>0.12093801413290882</v>
      </c>
      <c r="H9607" s="211">
        <v>0.10654147799648138</v>
      </c>
      <c r="I9607" s="211">
        <v>0.45383623420695146</v>
      </c>
      <c r="J9607" s="211">
        <v>0.44989230195592894</v>
      </c>
      <c r="K9607" s="211">
        <v>0.64598617352445287</v>
      </c>
      <c r="L9607" s="211">
        <v>0.27562236736359363</v>
      </c>
      <c r="M9607" s="211">
        <v>0.10440398346633961</v>
      </c>
      <c r="N9607" s="211">
        <v>0.43450113044702005</v>
      </c>
      <c r="O9607" s="211">
        <v>0.68747843339193404</v>
      </c>
      <c r="P9607" s="211">
        <v>6.7965043438191042E-2</v>
      </c>
      <c r="Q9607" s="211">
        <v>5.097764679063721E-2</v>
      </c>
      <c r="R9607" s="211">
        <v>0.46387418125924096</v>
      </c>
      <c r="S9607" s="211">
        <v>0.30980758451281187</v>
      </c>
      <c r="T9607" s="211">
        <v>0.50607619359045342</v>
      </c>
      <c r="U9607" s="211">
        <v>0.5430915582126572</v>
      </c>
      <c r="V9607" s="211">
        <v>7.6454278275847193E-2</v>
      </c>
      <c r="W9607" s="211">
        <v>0.46990756646157367</v>
      </c>
      <c r="X9607" s="211">
        <v>0.37641157468920805</v>
      </c>
      <c r="Y9607" s="211">
        <v>0.65909143922691671</v>
      </c>
      <c r="Z9607" s="211">
        <v>0.14947227490503151</v>
      </c>
      <c r="AA9607" s="212">
        <v>0.11830530343848589</v>
      </c>
    </row>
    <row r="9608" spans="1:27" x14ac:dyDescent="0.35">
      <c r="A9608" s="210" t="s">
        <v>10284</v>
      </c>
      <c r="B9608" s="217">
        <v>142.2726734552879</v>
      </c>
      <c r="C9608" s="211">
        <v>6.1938595377860783E-2</v>
      </c>
      <c r="D9608" s="211">
        <v>0.11773727281790139</v>
      </c>
      <c r="E9608" s="211">
        <v>7.7989800856995764E-2</v>
      </c>
      <c r="F9608" s="211">
        <v>7.5203112533051994E-2</v>
      </c>
      <c r="G9608" s="211">
        <v>0.11546683763782659</v>
      </c>
      <c r="H9608" s="211">
        <v>0.10806908902332657</v>
      </c>
      <c r="I9608" s="211">
        <v>0.51925004680428499</v>
      </c>
      <c r="J9608" s="211">
        <v>0.44724593554229353</v>
      </c>
      <c r="K9608" s="211">
        <v>0.59087988088847965</v>
      </c>
      <c r="L9608" s="211">
        <v>0.27437985112778235</v>
      </c>
      <c r="M9608" s="211">
        <v>7.7593138518300048E-2</v>
      </c>
      <c r="N9608" s="211">
        <v>0.5716141915346582</v>
      </c>
      <c r="O9608" s="211">
        <v>0.74595657434758578</v>
      </c>
      <c r="P9608" s="211">
        <v>7.1433634755688313E-2</v>
      </c>
      <c r="Q9608" s="211">
        <v>5.4239603278028417E-2</v>
      </c>
      <c r="R9608" s="211">
        <v>0.415937512925107</v>
      </c>
      <c r="S9608" s="211">
        <v>0.28390044632993622</v>
      </c>
      <c r="T9608" s="211">
        <v>0.57958977567502057</v>
      </c>
      <c r="U9608" s="211">
        <v>0.52513309317747214</v>
      </c>
      <c r="V9608" s="211">
        <v>7.7918648078669647E-2</v>
      </c>
      <c r="W9608" s="211">
        <v>0.55424361837122216</v>
      </c>
      <c r="X9608" s="211">
        <v>0.23825238317303599</v>
      </c>
      <c r="Y9608" s="211">
        <v>0.66565114419473181</v>
      </c>
      <c r="Z9608" s="211">
        <v>0.14916871181867003</v>
      </c>
      <c r="AA9608" s="212">
        <v>0.11801139956874164</v>
      </c>
    </row>
    <row r="9609" spans="1:27" x14ac:dyDescent="0.35">
      <c r="A9609" s="210" t="s">
        <v>10285</v>
      </c>
      <c r="B9609" s="217">
        <v>143.27403499272248</v>
      </c>
      <c r="C9609" s="211">
        <v>6.26099689890314E-2</v>
      </c>
      <c r="D9609" s="211">
        <v>0.12141401351255428</v>
      </c>
      <c r="E9609" s="211">
        <v>8.0566814976643905E-2</v>
      </c>
      <c r="F9609" s="211">
        <v>8.5250603620003446E-2</v>
      </c>
      <c r="G9609" s="211">
        <v>0.12318790682637752</v>
      </c>
      <c r="H9609" s="211">
        <v>0.1165788652279573</v>
      </c>
      <c r="I9609" s="211">
        <v>0.4992881317767931</v>
      </c>
      <c r="J9609" s="211">
        <v>0.45487948706640913</v>
      </c>
      <c r="K9609" s="211">
        <v>0.64370676458528964</v>
      </c>
      <c r="L9609" s="211">
        <v>0.27063028427255847</v>
      </c>
      <c r="M9609" s="211">
        <v>0.11085489269511474</v>
      </c>
      <c r="N9609" s="211">
        <v>0.57811297096341918</v>
      </c>
      <c r="O9609" s="211">
        <v>0.74766841777220705</v>
      </c>
      <c r="P9609" s="211">
        <v>7.0770273440412979E-2</v>
      </c>
      <c r="Q9609" s="211">
        <v>7.2874905278634702E-2</v>
      </c>
      <c r="R9609" s="211">
        <v>0.40495283898564383</v>
      </c>
      <c r="S9609" s="211">
        <v>0.36988060957992863</v>
      </c>
      <c r="T9609" s="211">
        <v>0.56126817052585132</v>
      </c>
      <c r="U9609" s="211">
        <v>0.35376914705434098</v>
      </c>
      <c r="V9609" s="211">
        <v>6.9672586864279268E-2</v>
      </c>
      <c r="W9609" s="211">
        <v>0.49434867518636288</v>
      </c>
      <c r="X9609" s="211">
        <v>0.30896763988465947</v>
      </c>
      <c r="Y9609" s="211">
        <v>0.67114567183046292</v>
      </c>
      <c r="Z9609" s="211">
        <v>0.1441332882345549</v>
      </c>
      <c r="AA9609" s="212">
        <v>0.11676237088214696</v>
      </c>
    </row>
    <row r="9610" spans="1:27" x14ac:dyDescent="0.35">
      <c r="A9610" s="210" t="s">
        <v>10286</v>
      </c>
      <c r="B9610" s="217">
        <v>134.65329623311644</v>
      </c>
      <c r="C9610" s="211">
        <v>6.38967310337335E-2</v>
      </c>
      <c r="D9610" s="211">
        <v>0.12994783306176491</v>
      </c>
      <c r="E9610" s="211">
        <v>8.187075829046131E-2</v>
      </c>
      <c r="F9610" s="211">
        <v>0.10241799495993636</v>
      </c>
      <c r="G9610" s="211">
        <v>0.12171581577193288</v>
      </c>
      <c r="H9610" s="211">
        <v>0.11562031033431616</v>
      </c>
      <c r="I9610" s="211">
        <v>0.52196469383656108</v>
      </c>
      <c r="J9610" s="211">
        <v>0.40558302430755955</v>
      </c>
      <c r="K9610" s="211">
        <v>0.57316900076041566</v>
      </c>
      <c r="L9610" s="211">
        <v>0.27440343893656127</v>
      </c>
      <c r="M9610" s="211">
        <v>9.867060268960301E-2</v>
      </c>
      <c r="N9610" s="211">
        <v>0.33827428133062332</v>
      </c>
      <c r="O9610" s="211">
        <v>0.68994153256435908</v>
      </c>
      <c r="P9610" s="211">
        <v>6.8273398474784558E-2</v>
      </c>
      <c r="Q9610" s="211">
        <v>0.11620118836354018</v>
      </c>
      <c r="R9610" s="211">
        <v>0.44783329247649745</v>
      </c>
      <c r="S9610" s="211">
        <v>0.28646076566910245</v>
      </c>
      <c r="T9610" s="211">
        <v>0.50423387855083368</v>
      </c>
      <c r="U9610" s="211">
        <v>0.31062222612937135</v>
      </c>
      <c r="V9610" s="211">
        <v>0.14985161520021145</v>
      </c>
      <c r="W9610" s="211">
        <v>0.49056804216381117</v>
      </c>
      <c r="X9610" s="211">
        <v>0.3469277566429857</v>
      </c>
      <c r="Y9610" s="211">
        <v>0.56744134775520805</v>
      </c>
      <c r="Z9610" s="211">
        <v>0.14739458288020721</v>
      </c>
      <c r="AA9610" s="212">
        <v>0.11713328137632378</v>
      </c>
    </row>
    <row r="9611" spans="1:27" x14ac:dyDescent="0.35">
      <c r="A9611" s="210" t="s">
        <v>10287</v>
      </c>
      <c r="B9611" s="217">
        <v>165.92974279521121</v>
      </c>
      <c r="C9611" s="211">
        <v>6.1359292323124218E-2</v>
      </c>
      <c r="D9611" s="211">
        <v>0.12489914340798783</v>
      </c>
      <c r="E9611" s="211">
        <v>7.3135815798965415E-2</v>
      </c>
      <c r="F9611" s="211">
        <v>8.2734773413555035E-2</v>
      </c>
      <c r="G9611" s="211">
        <v>0.12441031613084919</v>
      </c>
      <c r="H9611" s="211">
        <v>0.12144862798492587</v>
      </c>
      <c r="I9611" s="211">
        <v>0.46122275155440906</v>
      </c>
      <c r="J9611" s="211">
        <v>0.42493639334926164</v>
      </c>
      <c r="K9611" s="211">
        <v>0.5356745475607475</v>
      </c>
      <c r="L9611" s="211">
        <v>0.26631396337551555</v>
      </c>
      <c r="M9611" s="211">
        <v>0.10401271294949094</v>
      </c>
      <c r="N9611" s="211">
        <v>0.48822905939040867</v>
      </c>
      <c r="O9611" s="211">
        <v>0.76883529725381272</v>
      </c>
      <c r="P9611" s="211">
        <v>6.7831723244342099E-2</v>
      </c>
      <c r="Q9611" s="211">
        <v>5.2994175431112289E-2</v>
      </c>
      <c r="R9611" s="211">
        <v>0.42493212860642193</v>
      </c>
      <c r="S9611" s="211">
        <v>0.33235386077601586</v>
      </c>
      <c r="T9611" s="211">
        <v>0.58128780333432761</v>
      </c>
      <c r="U9611" s="211">
        <v>0.39663057852249267</v>
      </c>
      <c r="V9611" s="211">
        <v>0.1434987780838492</v>
      </c>
      <c r="W9611" s="211">
        <v>0.49938652542105294</v>
      </c>
      <c r="X9611" s="211">
        <v>0.42136996639745172</v>
      </c>
      <c r="Y9611" s="211">
        <v>0.70124024172086474</v>
      </c>
      <c r="Z9611" s="211">
        <v>0.1467602047335867</v>
      </c>
      <c r="AA9611" s="212">
        <v>0.11365325766082238</v>
      </c>
    </row>
    <row r="9612" spans="1:27" x14ac:dyDescent="0.35">
      <c r="A9612" s="210" t="s">
        <v>10288</v>
      </c>
      <c r="B9612" s="217">
        <v>125.99331730144901</v>
      </c>
      <c r="C9612" s="211">
        <v>6.9809465339082249E-2</v>
      </c>
      <c r="D9612" s="211">
        <v>0.12137249695877086</v>
      </c>
      <c r="E9612" s="211">
        <v>7.5568900656107801E-2</v>
      </c>
      <c r="F9612" s="211">
        <v>7.3955590189579937E-2</v>
      </c>
      <c r="G9612" s="211">
        <v>0.12061707692868476</v>
      </c>
      <c r="H9612" s="211">
        <v>0.11998288800467993</v>
      </c>
      <c r="I9612" s="211">
        <v>0.50182620503070863</v>
      </c>
      <c r="J9612" s="211">
        <v>0.41892017819892446</v>
      </c>
      <c r="K9612" s="211">
        <v>0.54125520624333046</v>
      </c>
      <c r="L9612" s="211">
        <v>0.28016044371461063</v>
      </c>
      <c r="M9612" s="211">
        <v>0.10219434512458107</v>
      </c>
      <c r="N9612" s="211">
        <v>0.45674444591063668</v>
      </c>
      <c r="O9612" s="211">
        <v>0.72775340786493636</v>
      </c>
      <c r="P9612" s="211">
        <v>6.6407050145840654E-2</v>
      </c>
      <c r="Q9612" s="211">
        <v>8.7748139109921797E-2</v>
      </c>
      <c r="R9612" s="211">
        <v>0.37625215475855772</v>
      </c>
      <c r="S9612" s="211">
        <v>0.31152344847473823</v>
      </c>
      <c r="T9612" s="211">
        <v>0.53058549138379552</v>
      </c>
      <c r="U9612" s="211">
        <v>0.44785811941032938</v>
      </c>
      <c r="V9612" s="211">
        <v>8.456545032659403E-2</v>
      </c>
      <c r="W9612" s="211">
        <v>0.53717078487551118</v>
      </c>
      <c r="X9612" s="211">
        <v>0.37627216891244508</v>
      </c>
      <c r="Y9612" s="211">
        <v>0.59463051234662279</v>
      </c>
      <c r="Z9612" s="211">
        <v>0.14579048034580278</v>
      </c>
      <c r="AA9612" s="212">
        <v>0.11853398454144613</v>
      </c>
    </row>
    <row r="9613" spans="1:27" x14ac:dyDescent="0.35">
      <c r="A9613" s="210" t="s">
        <v>10289</v>
      </c>
      <c r="B9613" s="217">
        <v>137.02926484970556</v>
      </c>
      <c r="C9613" s="211">
        <v>4.9099361930926226E-2</v>
      </c>
      <c r="D9613" s="211">
        <v>0.12638550381012059</v>
      </c>
      <c r="E9613" s="211">
        <v>7.524094643692536E-2</v>
      </c>
      <c r="F9613" s="211">
        <v>0.11240468623759606</v>
      </c>
      <c r="G9613" s="211">
        <v>0.12297740472575819</v>
      </c>
      <c r="H9613" s="211">
        <v>0.11174393241270952</v>
      </c>
      <c r="I9613" s="211">
        <v>0.52646622541556731</v>
      </c>
      <c r="J9613" s="211">
        <v>0.47905808099721525</v>
      </c>
      <c r="K9613" s="211">
        <v>0.60750782521089941</v>
      </c>
      <c r="L9613" s="211">
        <v>0.27077395705592383</v>
      </c>
      <c r="M9613" s="211">
        <v>8.9906846721975839E-2</v>
      </c>
      <c r="N9613" s="211">
        <v>0.42614813952324115</v>
      </c>
      <c r="O9613" s="211">
        <v>0.70330040808402983</v>
      </c>
      <c r="P9613" s="211">
        <v>7.3472533483934871E-2</v>
      </c>
      <c r="Q9613" s="211">
        <v>8.8308346065363544E-2</v>
      </c>
      <c r="R9613" s="211">
        <v>0.37018180543700724</v>
      </c>
      <c r="S9613" s="211">
        <v>0.28100222410798875</v>
      </c>
      <c r="T9613" s="211">
        <v>0.57620740479922883</v>
      </c>
      <c r="U9613" s="211">
        <v>0.42138613108750073</v>
      </c>
      <c r="V9613" s="211">
        <v>0.10089249145188892</v>
      </c>
      <c r="W9613" s="211">
        <v>0.49413317440858151</v>
      </c>
      <c r="X9613" s="211">
        <v>0.28300963373783394</v>
      </c>
      <c r="Y9613" s="211">
        <v>0.71555791288648585</v>
      </c>
      <c r="Z9613" s="211">
        <v>0.14742513822613756</v>
      </c>
      <c r="AA9613" s="212">
        <v>0.1251308249572326</v>
      </c>
    </row>
    <row r="9614" spans="1:27" x14ac:dyDescent="0.35">
      <c r="A9614" s="210" t="s">
        <v>10290</v>
      </c>
      <c r="B9614" s="217">
        <v>135.18573947397741</v>
      </c>
      <c r="C9614" s="211">
        <v>5.2905527503505953E-2</v>
      </c>
      <c r="D9614" s="211">
        <v>0.13247403188446699</v>
      </c>
      <c r="E9614" s="211">
        <v>7.5336136251833496E-2</v>
      </c>
      <c r="F9614" s="211">
        <v>0.10466230167466303</v>
      </c>
      <c r="G9614" s="211">
        <v>0.12481002497066597</v>
      </c>
      <c r="H9614" s="211">
        <v>0.11675151887549734</v>
      </c>
      <c r="I9614" s="211">
        <v>0.50790130042732518</v>
      </c>
      <c r="J9614" s="211">
        <v>0.4662992402741053</v>
      </c>
      <c r="K9614" s="211">
        <v>0.63537614092251471</v>
      </c>
      <c r="L9614" s="211">
        <v>0.27061892050495812</v>
      </c>
      <c r="M9614" s="211">
        <v>9.4313750205884783E-2</v>
      </c>
      <c r="N9614" s="211">
        <v>0.42803737962826061</v>
      </c>
      <c r="O9614" s="211">
        <v>0.66109897134047257</v>
      </c>
      <c r="P9614" s="211">
        <v>7.2550833179007415E-2</v>
      </c>
      <c r="Q9614" s="211">
        <v>5.7171889313490459E-2</v>
      </c>
      <c r="R9614" s="211">
        <v>0.40335065595204767</v>
      </c>
      <c r="S9614" s="211">
        <v>0.38925809768481012</v>
      </c>
      <c r="T9614" s="211">
        <v>0.543374297986287</v>
      </c>
      <c r="U9614" s="211">
        <v>0.3468906780499097</v>
      </c>
      <c r="V9614" s="211">
        <v>0.11725136387685522</v>
      </c>
      <c r="W9614" s="211">
        <v>0.48851863171235127</v>
      </c>
      <c r="X9614" s="211">
        <v>0.38439485623247344</v>
      </c>
      <c r="Y9614" s="211">
        <v>0.7236694357038399</v>
      </c>
      <c r="Z9614" s="211">
        <v>0.14964044689712011</v>
      </c>
      <c r="AA9614" s="212">
        <v>0.12610717137102523</v>
      </c>
    </row>
    <row r="9615" spans="1:27" x14ac:dyDescent="0.35">
      <c r="A9615" s="210" t="s">
        <v>10291</v>
      </c>
      <c r="B9615" s="217">
        <v>143.03844743393131</v>
      </c>
      <c r="C9615" s="211">
        <v>5.2457247612739843E-2</v>
      </c>
      <c r="D9615" s="211">
        <v>0.119253823271743</v>
      </c>
      <c r="E9615" s="211">
        <v>8.3106737362156444E-2</v>
      </c>
      <c r="F9615" s="211">
        <v>8.7756580969663489E-2</v>
      </c>
      <c r="G9615" s="211">
        <v>0.12172235546955934</v>
      </c>
      <c r="H9615" s="211">
        <v>0.11210485803168167</v>
      </c>
      <c r="I9615" s="211">
        <v>0.42391753345604455</v>
      </c>
      <c r="J9615" s="211">
        <v>0.44382965443179745</v>
      </c>
      <c r="K9615" s="211">
        <v>0.64224340524382995</v>
      </c>
      <c r="L9615" s="211">
        <v>0.28192630249162226</v>
      </c>
      <c r="M9615" s="211">
        <v>0.1005762684213231</v>
      </c>
      <c r="N9615" s="211">
        <v>0.40722771907720878</v>
      </c>
      <c r="O9615" s="211">
        <v>0.59409464027792414</v>
      </c>
      <c r="P9615" s="211">
        <v>6.8921745731439804E-2</v>
      </c>
      <c r="Q9615" s="211">
        <v>5.8463884007890488E-2</v>
      </c>
      <c r="R9615" s="211">
        <v>0.43985945439895219</v>
      </c>
      <c r="S9615" s="211">
        <v>0.32801723145632311</v>
      </c>
      <c r="T9615" s="211">
        <v>0.53128991754034727</v>
      </c>
      <c r="U9615" s="211">
        <v>0.40608058670948954</v>
      </c>
      <c r="V9615" s="211">
        <v>0.12228636752988284</v>
      </c>
      <c r="W9615" s="211">
        <v>0.45528332073546862</v>
      </c>
      <c r="X9615" s="211">
        <v>0.38631529624178695</v>
      </c>
      <c r="Y9615" s="211">
        <v>0.66072908813813114</v>
      </c>
      <c r="Z9615" s="211">
        <v>0.14916916689032311</v>
      </c>
      <c r="AA9615" s="212">
        <v>0.12113576836149577</v>
      </c>
    </row>
    <row r="9616" spans="1:27" x14ac:dyDescent="0.35">
      <c r="A9616" s="210" t="s">
        <v>10292</v>
      </c>
      <c r="B9616" s="217">
        <v>145.79710989955217</v>
      </c>
      <c r="C9616" s="211">
        <v>5.5533499167637362E-2</v>
      </c>
      <c r="D9616" s="211">
        <v>0.13229352813349071</v>
      </c>
      <c r="E9616" s="211">
        <v>8.2174341174390805E-2</v>
      </c>
      <c r="F9616" s="211">
        <v>0.11209345839773113</v>
      </c>
      <c r="G9616" s="211">
        <v>0.12278415178139833</v>
      </c>
      <c r="H9616" s="211">
        <v>0.11372764427373022</v>
      </c>
      <c r="I9616" s="211">
        <v>0.51912780312040241</v>
      </c>
      <c r="J9616" s="211">
        <v>0.45974264035889023</v>
      </c>
      <c r="K9616" s="211">
        <v>0.57882739722269483</v>
      </c>
      <c r="L9616" s="211">
        <v>0.26735913943778433</v>
      </c>
      <c r="M9616" s="211">
        <v>9.9107056735643004E-2</v>
      </c>
      <c r="N9616" s="211">
        <v>0.52198787652721612</v>
      </c>
      <c r="O9616" s="211">
        <v>0.71801316183907216</v>
      </c>
      <c r="P9616" s="211">
        <v>6.8885582812088231E-2</v>
      </c>
      <c r="Q9616" s="211">
        <v>0.11004796017276913</v>
      </c>
      <c r="R9616" s="211">
        <v>0.44723934296591339</v>
      </c>
      <c r="S9616" s="211">
        <v>0.34586120842055346</v>
      </c>
      <c r="T9616" s="211">
        <v>0.61624251233712746</v>
      </c>
      <c r="U9616" s="211">
        <v>0.38669457435810345</v>
      </c>
      <c r="V9616" s="211">
        <v>9.5640495650136673E-2</v>
      </c>
      <c r="W9616" s="211">
        <v>0.64793529452659471</v>
      </c>
      <c r="X9616" s="211">
        <v>0.3343806463388318</v>
      </c>
      <c r="Y9616" s="211">
        <v>0.61209007124874282</v>
      </c>
      <c r="Z9616" s="211">
        <v>0.14098132945857436</v>
      </c>
      <c r="AA9616" s="212">
        <v>0.11882244717984231</v>
      </c>
    </row>
    <row r="9617" spans="1:27" x14ac:dyDescent="0.35">
      <c r="A9617" s="210" t="s">
        <v>10293</v>
      </c>
      <c r="B9617" s="217">
        <v>177.47241946757237</v>
      </c>
      <c r="C9617" s="211">
        <v>5.2103865714708042E-2</v>
      </c>
      <c r="D9617" s="211">
        <v>0.12745090641555304</v>
      </c>
      <c r="E9617" s="211">
        <v>7.914520992944199E-2</v>
      </c>
      <c r="F9617" s="211">
        <v>7.4297715528111402E-2</v>
      </c>
      <c r="G9617" s="211">
        <v>0.12609768263273854</v>
      </c>
      <c r="H9617" s="211">
        <v>0.12385364001798886</v>
      </c>
      <c r="I9617" s="211">
        <v>0.49308004979541226</v>
      </c>
      <c r="J9617" s="211">
        <v>0.48199658205612694</v>
      </c>
      <c r="K9617" s="211">
        <v>0.58985641491420626</v>
      </c>
      <c r="L9617" s="211">
        <v>0.27056722119591992</v>
      </c>
      <c r="M9617" s="211">
        <v>0.11280028506019213</v>
      </c>
      <c r="N9617" s="211">
        <v>0.40577082035452361</v>
      </c>
      <c r="O9617" s="211">
        <v>0.73721719073994663</v>
      </c>
      <c r="P9617" s="211">
        <v>6.6663457732550419E-2</v>
      </c>
      <c r="Q9617" s="211">
        <v>5.2781957376456565E-2</v>
      </c>
      <c r="R9617" s="211">
        <v>0.39800495146763715</v>
      </c>
      <c r="S9617" s="211">
        <v>0.30934445347557044</v>
      </c>
      <c r="T9617" s="211">
        <v>0.5439153706872234</v>
      </c>
      <c r="U9617" s="211">
        <v>0.43979240855584478</v>
      </c>
      <c r="V9617" s="211">
        <v>0.17376146189316433</v>
      </c>
      <c r="W9617" s="211">
        <v>0.60504500372172143</v>
      </c>
      <c r="X9617" s="211">
        <v>0.36915299991528239</v>
      </c>
      <c r="Y9617" s="211">
        <v>0.68284234817026046</v>
      </c>
      <c r="Z9617" s="211">
        <v>0.14876433401050587</v>
      </c>
      <c r="AA9617" s="212">
        <v>0.12090125501534014</v>
      </c>
    </row>
    <row r="9618" spans="1:27" x14ac:dyDescent="0.35">
      <c r="A9618" s="210" t="s">
        <v>10294</v>
      </c>
      <c r="B9618" s="217">
        <v>118.26556847770038</v>
      </c>
      <c r="C9618" s="211">
        <v>7.8190927858467499E-2</v>
      </c>
      <c r="D9618" s="211">
        <v>0.12880327956372192</v>
      </c>
      <c r="E9618" s="211">
        <v>7.0643429725939705E-2</v>
      </c>
      <c r="F9618" s="211">
        <v>0.10094853727133206</v>
      </c>
      <c r="G9618" s="211">
        <v>0.11397637701218308</v>
      </c>
      <c r="H9618" s="211">
        <v>0.11900433181729228</v>
      </c>
      <c r="I9618" s="211">
        <v>0.43319752347098545</v>
      </c>
      <c r="J9618" s="211">
        <v>0.41854869159068298</v>
      </c>
      <c r="K9618" s="211">
        <v>0.54807716692807029</v>
      </c>
      <c r="L9618" s="211">
        <v>0.27626865231111664</v>
      </c>
      <c r="M9618" s="211">
        <v>9.7312430777928602E-2</v>
      </c>
      <c r="N9618" s="211">
        <v>0.37331141296468767</v>
      </c>
      <c r="O9618" s="211">
        <v>0.70285391550178233</v>
      </c>
      <c r="P9618" s="211">
        <v>6.4956427002881054E-2</v>
      </c>
      <c r="Q9618" s="211">
        <v>8.4358684578026491E-2</v>
      </c>
      <c r="R9618" s="211">
        <v>0.47366235253056105</v>
      </c>
      <c r="S9618" s="211">
        <v>0.28470984723095927</v>
      </c>
      <c r="T9618" s="211">
        <v>0.52256955350977674</v>
      </c>
      <c r="U9618" s="211">
        <v>0.48328160791156549</v>
      </c>
      <c r="V9618" s="211">
        <v>6.43402811955395E-2</v>
      </c>
      <c r="W9618" s="211">
        <v>0.59780994868186321</v>
      </c>
      <c r="X9618" s="211">
        <v>0.33516308909597325</v>
      </c>
      <c r="Y9618" s="211">
        <v>0.68015227072237472</v>
      </c>
      <c r="Z9618" s="211">
        <v>0.1445068828361821</v>
      </c>
      <c r="AA9618" s="212">
        <v>0.11717488613482241</v>
      </c>
    </row>
    <row r="9619" spans="1:27" x14ac:dyDescent="0.35">
      <c r="A9619" s="210" t="s">
        <v>10295</v>
      </c>
      <c r="B9619" s="217">
        <v>151.41436449631203</v>
      </c>
      <c r="C9619" s="211">
        <v>5.7887536800409561E-2</v>
      </c>
      <c r="D9619" s="211">
        <v>0.13393730288701847</v>
      </c>
      <c r="E9619" s="211">
        <v>7.9907018094502374E-2</v>
      </c>
      <c r="F9619" s="211">
        <v>9.3405712263235269E-2</v>
      </c>
      <c r="G9619" s="211">
        <v>0.11658259216669511</v>
      </c>
      <c r="H9619" s="211">
        <v>0.11860943980760828</v>
      </c>
      <c r="I9619" s="211">
        <v>0.5151563501186095</v>
      </c>
      <c r="J9619" s="211">
        <v>0.42592155468076126</v>
      </c>
      <c r="K9619" s="211">
        <v>0.53907874869527583</v>
      </c>
      <c r="L9619" s="211">
        <v>0.28003100736850828</v>
      </c>
      <c r="M9619" s="211">
        <v>0.10433661139736214</v>
      </c>
      <c r="N9619" s="211">
        <v>0.42443010172858125</v>
      </c>
      <c r="O9619" s="211">
        <v>0.74368325265638058</v>
      </c>
      <c r="P9619" s="211">
        <v>6.8950364489094265E-2</v>
      </c>
      <c r="Q9619" s="211">
        <v>7.5585525928995506E-2</v>
      </c>
      <c r="R9619" s="211">
        <v>0.46705501419797985</v>
      </c>
      <c r="S9619" s="211">
        <v>0.29700994140668413</v>
      </c>
      <c r="T9619" s="211">
        <v>0.53846576313196859</v>
      </c>
      <c r="U9619" s="211">
        <v>0.39790311752572122</v>
      </c>
      <c r="V9619" s="211">
        <v>0.13682821077941093</v>
      </c>
      <c r="W9619" s="211">
        <v>0.57281004949239178</v>
      </c>
      <c r="X9619" s="211">
        <v>0.29156417383573024</v>
      </c>
      <c r="Y9619" s="211">
        <v>0.6553145920439154</v>
      </c>
      <c r="Z9619" s="211">
        <v>0.1466885718843465</v>
      </c>
      <c r="AA9619" s="212">
        <v>0.11947515530467812</v>
      </c>
    </row>
    <row r="9620" spans="1:27" x14ac:dyDescent="0.35">
      <c r="A9620" s="210" t="s">
        <v>10296</v>
      </c>
      <c r="B9620" s="217">
        <v>109.42025531690686</v>
      </c>
      <c r="C9620" s="211">
        <v>7.2610538965191179E-2</v>
      </c>
      <c r="D9620" s="211">
        <v>0.1197463312011397</v>
      </c>
      <c r="E9620" s="211">
        <v>7.1672822736566888E-2</v>
      </c>
      <c r="F9620" s="211">
        <v>9.1235417693170159E-2</v>
      </c>
      <c r="G9620" s="211">
        <v>0.12114163807515747</v>
      </c>
      <c r="H9620" s="211">
        <v>0.10800478301932366</v>
      </c>
      <c r="I9620" s="211">
        <v>0.52020926872806639</v>
      </c>
      <c r="J9620" s="211">
        <v>0.45768198700416685</v>
      </c>
      <c r="K9620" s="211">
        <v>0.57046022825909126</v>
      </c>
      <c r="L9620" s="211">
        <v>0.27429282449862047</v>
      </c>
      <c r="M9620" s="211">
        <v>8.2447907375468546E-2</v>
      </c>
      <c r="N9620" s="211">
        <v>0.36993978609748257</v>
      </c>
      <c r="O9620" s="211">
        <v>0.61907964903579271</v>
      </c>
      <c r="P9620" s="211">
        <v>6.5718336282248518E-2</v>
      </c>
      <c r="Q9620" s="211">
        <v>6.4262001125880305E-2</v>
      </c>
      <c r="R9620" s="211">
        <v>0.46411473657956454</v>
      </c>
      <c r="S9620" s="211">
        <v>0.44123686286297636</v>
      </c>
      <c r="T9620" s="211">
        <v>0.53988726087023442</v>
      </c>
      <c r="U9620" s="211">
        <v>0.33599108095717151</v>
      </c>
      <c r="V9620" s="211">
        <v>8.7921501490850762E-2</v>
      </c>
      <c r="W9620" s="211">
        <v>0.49255977419013786</v>
      </c>
      <c r="X9620" s="211">
        <v>0.3449433694210311</v>
      </c>
      <c r="Y9620" s="211">
        <v>0.68187070073854117</v>
      </c>
      <c r="Z9620" s="211">
        <v>0.14704404693895293</v>
      </c>
      <c r="AA9620" s="212">
        <v>0.11937487407836504</v>
      </c>
    </row>
    <row r="9621" spans="1:27" x14ac:dyDescent="0.35">
      <c r="A9621" s="210" t="s">
        <v>10297</v>
      </c>
      <c r="B9621" s="217">
        <v>112.4983534528173</v>
      </c>
      <c r="C9621" s="211">
        <v>5.5918937863119571E-2</v>
      </c>
      <c r="D9621" s="211">
        <v>0.12573237166426646</v>
      </c>
      <c r="E9621" s="211">
        <v>7.7905783044387736E-2</v>
      </c>
      <c r="F9621" s="211">
        <v>0.11109125694859044</v>
      </c>
      <c r="G9621" s="211">
        <v>0.11508553243385376</v>
      </c>
      <c r="H9621" s="211">
        <v>0.12451442742769658</v>
      </c>
      <c r="I9621" s="211">
        <v>0.41890223040850394</v>
      </c>
      <c r="J9621" s="211">
        <v>0.42077231392351111</v>
      </c>
      <c r="K9621" s="211">
        <v>0.62730630080501992</v>
      </c>
      <c r="L9621" s="211">
        <v>0.28086536594846578</v>
      </c>
      <c r="M9621" s="211">
        <v>9.4970393605659231E-2</v>
      </c>
      <c r="N9621" s="211">
        <v>0.44225695818503441</v>
      </c>
      <c r="O9621" s="211">
        <v>0.71297735876545798</v>
      </c>
      <c r="P9621" s="211">
        <v>6.3070048408078394E-2</v>
      </c>
      <c r="Q9621" s="211">
        <v>6.3336950030704331E-2</v>
      </c>
      <c r="R9621" s="211">
        <v>0.413959323115341</v>
      </c>
      <c r="S9621" s="211">
        <v>0.2984432514704059</v>
      </c>
      <c r="T9621" s="211">
        <v>0.53363466948261273</v>
      </c>
      <c r="U9621" s="211">
        <v>0.36355724774955894</v>
      </c>
      <c r="V9621" s="211">
        <v>7.4034903850553085E-2</v>
      </c>
      <c r="W9621" s="211">
        <v>0.53020765238332668</v>
      </c>
      <c r="X9621" s="211">
        <v>0.3372587676263038</v>
      </c>
      <c r="Y9621" s="211">
        <v>0.53489749058657676</v>
      </c>
      <c r="Z9621" s="211">
        <v>0.14587053136805569</v>
      </c>
      <c r="AA9621" s="212">
        <v>0.11606300962992283</v>
      </c>
    </row>
    <row r="9622" spans="1:27" x14ac:dyDescent="0.35">
      <c r="A9622" s="210" t="s">
        <v>10298</v>
      </c>
      <c r="B9622" s="217">
        <v>125.28568674860551</v>
      </c>
      <c r="C9622" s="211">
        <v>6.7914394914351833E-2</v>
      </c>
      <c r="D9622" s="211">
        <v>0.13034165536418774</v>
      </c>
      <c r="E9622" s="211">
        <v>7.8134442827070716E-2</v>
      </c>
      <c r="F9622" s="211">
        <v>0.10699506638989265</v>
      </c>
      <c r="G9622" s="211">
        <v>0.11698829457022127</v>
      </c>
      <c r="H9622" s="211">
        <v>0.12238965480176539</v>
      </c>
      <c r="I9622" s="211">
        <v>0.40707628880258723</v>
      </c>
      <c r="J9622" s="211">
        <v>0.46549276525717342</v>
      </c>
      <c r="K9622" s="211">
        <v>0.60564317005579293</v>
      </c>
      <c r="L9622" s="211">
        <v>0.26959175611903746</v>
      </c>
      <c r="M9622" s="211">
        <v>9.7678458797920545E-2</v>
      </c>
      <c r="N9622" s="211">
        <v>0.37876605088683779</v>
      </c>
      <c r="O9622" s="211">
        <v>0.64633081804986336</v>
      </c>
      <c r="P9622" s="211">
        <v>7.0841377239439091E-2</v>
      </c>
      <c r="Q9622" s="211">
        <v>5.1197094682174024E-2</v>
      </c>
      <c r="R9622" s="211">
        <v>0.36096963019781597</v>
      </c>
      <c r="S9622" s="211">
        <v>0.37621910580988971</v>
      </c>
      <c r="T9622" s="211">
        <v>0.5687567381531895</v>
      </c>
      <c r="U9622" s="211">
        <v>0.35774768652169209</v>
      </c>
      <c r="V9622" s="211">
        <v>8.1485504290471064E-2</v>
      </c>
      <c r="W9622" s="211">
        <v>0.53465003389713917</v>
      </c>
      <c r="X9622" s="211">
        <v>0.40415674438024535</v>
      </c>
      <c r="Y9622" s="211">
        <v>0.62191104645861084</v>
      </c>
      <c r="Z9622" s="211">
        <v>0.13861905666875582</v>
      </c>
      <c r="AA9622" s="212">
        <v>0.11640691906392972</v>
      </c>
    </row>
    <row r="9623" spans="1:27" x14ac:dyDescent="0.35">
      <c r="A9623" s="210" t="s">
        <v>10299</v>
      </c>
      <c r="B9623" s="217">
        <v>145.97683531794107</v>
      </c>
      <c r="C9623" s="211">
        <v>6.0410655367105201E-2</v>
      </c>
      <c r="D9623" s="211">
        <v>0.12418348421396661</v>
      </c>
      <c r="E9623" s="211">
        <v>8.0811625382945118E-2</v>
      </c>
      <c r="F9623" s="211">
        <v>8.2111389253458691E-2</v>
      </c>
      <c r="G9623" s="211">
        <v>0.11927246879006628</v>
      </c>
      <c r="H9623" s="211">
        <v>0.12367616251405986</v>
      </c>
      <c r="I9623" s="211">
        <v>0.46062821430565071</v>
      </c>
      <c r="J9623" s="211">
        <v>0.44328335765603305</v>
      </c>
      <c r="K9623" s="211">
        <v>0.60425966726777858</v>
      </c>
      <c r="L9623" s="211">
        <v>0.27201549778851752</v>
      </c>
      <c r="M9623" s="211">
        <v>9.4415697116263478E-2</v>
      </c>
      <c r="N9623" s="211">
        <v>0.40938567560062178</v>
      </c>
      <c r="O9623" s="211">
        <v>0.77345203267854368</v>
      </c>
      <c r="P9623" s="211">
        <v>6.9429781960985551E-2</v>
      </c>
      <c r="Q9623" s="211">
        <v>6.6318345198976267E-2</v>
      </c>
      <c r="R9623" s="211">
        <v>0.46340843785139019</v>
      </c>
      <c r="S9623" s="211">
        <v>0.33038949249895655</v>
      </c>
      <c r="T9623" s="211">
        <v>0.63062109717526138</v>
      </c>
      <c r="U9623" s="211">
        <v>0.47417352533511831</v>
      </c>
      <c r="V9623" s="211">
        <v>7.8651659369225607E-2</v>
      </c>
      <c r="W9623" s="211">
        <v>0.53980408963686644</v>
      </c>
      <c r="X9623" s="211">
        <v>0.36616690813584013</v>
      </c>
      <c r="Y9623" s="211">
        <v>0.78686189374787419</v>
      </c>
      <c r="Z9623" s="211">
        <v>0.14612770083015691</v>
      </c>
      <c r="AA9623" s="212">
        <v>0.11946711259398016</v>
      </c>
    </row>
    <row r="9624" spans="1:27" x14ac:dyDescent="0.35">
      <c r="A9624" s="210" t="s">
        <v>10300</v>
      </c>
      <c r="B9624" s="217">
        <v>142.39226068563045</v>
      </c>
      <c r="C9624" s="211">
        <v>7.4524681110260699E-2</v>
      </c>
      <c r="D9624" s="211">
        <v>0.12817469013387742</v>
      </c>
      <c r="E9624" s="211">
        <v>6.838374824162613E-2</v>
      </c>
      <c r="F9624" s="211">
        <v>0.11314446289417941</v>
      </c>
      <c r="G9624" s="211">
        <v>0.12140915848027904</v>
      </c>
      <c r="H9624" s="211">
        <v>0.11092091315895586</v>
      </c>
      <c r="I9624" s="211">
        <v>0.43173070472021086</v>
      </c>
      <c r="J9624" s="211">
        <v>0.47490238368372101</v>
      </c>
      <c r="K9624" s="211">
        <v>0.64577050456421603</v>
      </c>
      <c r="L9624" s="211">
        <v>0.27445746271153937</v>
      </c>
      <c r="M9624" s="211">
        <v>9.4412893918150304E-2</v>
      </c>
      <c r="N9624" s="211">
        <v>0.53490739835703072</v>
      </c>
      <c r="O9624" s="211">
        <v>0.72863271179285005</v>
      </c>
      <c r="P9624" s="211">
        <v>6.8028901481114012E-2</v>
      </c>
      <c r="Q9624" s="211">
        <v>6.7485414815271746E-2</v>
      </c>
      <c r="R9624" s="211">
        <v>0.42042983404289275</v>
      </c>
      <c r="S9624" s="211">
        <v>0.36680937915515111</v>
      </c>
      <c r="T9624" s="211">
        <v>0.52191704606247324</v>
      </c>
      <c r="U9624" s="211">
        <v>0.36659159726408375</v>
      </c>
      <c r="V9624" s="211">
        <v>0.13398578273096132</v>
      </c>
      <c r="W9624" s="211">
        <v>0.5623043592417859</v>
      </c>
      <c r="X9624" s="211">
        <v>0.37563935724601394</v>
      </c>
      <c r="Y9624" s="211">
        <v>0.68365102076381057</v>
      </c>
      <c r="Z9624" s="211">
        <v>0.14402244317814239</v>
      </c>
      <c r="AA9624" s="212">
        <v>0.12401259749242782</v>
      </c>
    </row>
    <row r="9625" spans="1:27" x14ac:dyDescent="0.35">
      <c r="A9625" s="210" t="s">
        <v>10301</v>
      </c>
      <c r="B9625" s="217">
        <v>147.75801921557093</v>
      </c>
      <c r="C9625" s="211">
        <v>5.6874540971831145E-2</v>
      </c>
      <c r="D9625" s="211">
        <v>0.12443335066234879</v>
      </c>
      <c r="E9625" s="211">
        <v>7.6842328530925319E-2</v>
      </c>
      <c r="F9625" s="211">
        <v>9.4097780250678664E-2</v>
      </c>
      <c r="G9625" s="211">
        <v>0.11936884215077595</v>
      </c>
      <c r="H9625" s="211">
        <v>0.11602169691678056</v>
      </c>
      <c r="I9625" s="211">
        <v>0.45361351199824873</v>
      </c>
      <c r="J9625" s="211">
        <v>0.42813239094721289</v>
      </c>
      <c r="K9625" s="211">
        <v>0.52548643851350363</v>
      </c>
      <c r="L9625" s="211">
        <v>0.2780209280818598</v>
      </c>
      <c r="M9625" s="211">
        <v>0.12027873740668821</v>
      </c>
      <c r="N9625" s="211">
        <v>0.48579171766346529</v>
      </c>
      <c r="O9625" s="211">
        <v>0.76313802614820636</v>
      </c>
      <c r="P9625" s="211">
        <v>7.2787218328146844E-2</v>
      </c>
      <c r="Q9625" s="211">
        <v>0.13790868246551488</v>
      </c>
      <c r="R9625" s="211">
        <v>0.3918213197616256</v>
      </c>
      <c r="S9625" s="211">
        <v>0.32351930223748804</v>
      </c>
      <c r="T9625" s="211">
        <v>0.5612394354673248</v>
      </c>
      <c r="U9625" s="211">
        <v>0.45493913925996599</v>
      </c>
      <c r="V9625" s="211">
        <v>7.9261733185412742E-2</v>
      </c>
      <c r="W9625" s="211">
        <v>0.61963879340438299</v>
      </c>
      <c r="X9625" s="211">
        <v>0.32863370940179976</v>
      </c>
      <c r="Y9625" s="211">
        <v>0.52444829882441568</v>
      </c>
      <c r="Z9625" s="211">
        <v>0.14710667923799631</v>
      </c>
      <c r="AA9625" s="212">
        <v>0.11524978320239583</v>
      </c>
    </row>
    <row r="9626" spans="1:27" x14ac:dyDescent="0.35">
      <c r="A9626" s="210" t="s">
        <v>10302</v>
      </c>
      <c r="B9626" s="217">
        <v>156.47854050556629</v>
      </c>
      <c r="C9626" s="211">
        <v>5.3751555426478748E-2</v>
      </c>
      <c r="D9626" s="211">
        <v>0.12675360018053186</v>
      </c>
      <c r="E9626" s="211">
        <v>6.8713650658694919E-2</v>
      </c>
      <c r="F9626" s="211">
        <v>9.9888284926379342E-2</v>
      </c>
      <c r="G9626" s="211">
        <v>0.12209683118169551</v>
      </c>
      <c r="H9626" s="211">
        <v>0.11510602831682382</v>
      </c>
      <c r="I9626" s="211">
        <v>0.49373129843986679</v>
      </c>
      <c r="J9626" s="211">
        <v>0.44859344785300942</v>
      </c>
      <c r="K9626" s="211">
        <v>0.63495872649098251</v>
      </c>
      <c r="L9626" s="211">
        <v>0.27747820681855329</v>
      </c>
      <c r="M9626" s="211">
        <v>8.7107554920684366E-2</v>
      </c>
      <c r="N9626" s="211">
        <v>0.37174311728489678</v>
      </c>
      <c r="O9626" s="211">
        <v>0.77421521576922081</v>
      </c>
      <c r="P9626" s="211">
        <v>7.0488525594001192E-2</v>
      </c>
      <c r="Q9626" s="211">
        <v>4.6795331344751223E-2</v>
      </c>
      <c r="R9626" s="211">
        <v>0.46418137066426673</v>
      </c>
      <c r="S9626" s="211">
        <v>0.31235436310855313</v>
      </c>
      <c r="T9626" s="211">
        <v>0.5628532414415417</v>
      </c>
      <c r="U9626" s="211">
        <v>0.40166264645259553</v>
      </c>
      <c r="V9626" s="211">
        <v>0.17299328236786993</v>
      </c>
      <c r="W9626" s="211">
        <v>0.63724599841226404</v>
      </c>
      <c r="X9626" s="211">
        <v>0.2857771768174629</v>
      </c>
      <c r="Y9626" s="211">
        <v>0.63815991310208453</v>
      </c>
      <c r="Z9626" s="211">
        <v>0.14228104228179922</v>
      </c>
      <c r="AA9626" s="212">
        <v>0.12022484631835173</v>
      </c>
    </row>
    <row r="9627" spans="1:27" x14ac:dyDescent="0.35">
      <c r="A9627" s="210" t="s">
        <v>10303</v>
      </c>
      <c r="B9627" s="217">
        <v>124.05643614932887</v>
      </c>
      <c r="C9627" s="211">
        <v>5.7631022548056215E-2</v>
      </c>
      <c r="D9627" s="211">
        <v>0.13359693784849214</v>
      </c>
      <c r="E9627" s="211">
        <v>7.6787157127482158E-2</v>
      </c>
      <c r="F9627" s="211">
        <v>0.10158348321537858</v>
      </c>
      <c r="G9627" s="211">
        <v>0.12629133497998449</v>
      </c>
      <c r="H9627" s="211">
        <v>0.11221864929428298</v>
      </c>
      <c r="I9627" s="211">
        <v>0.46270128806432126</v>
      </c>
      <c r="J9627" s="211">
        <v>0.41728792623052502</v>
      </c>
      <c r="K9627" s="211">
        <v>0.62208958544969295</v>
      </c>
      <c r="L9627" s="211">
        <v>0.26689333380912234</v>
      </c>
      <c r="M9627" s="211">
        <v>8.2968417469953176E-2</v>
      </c>
      <c r="N9627" s="211">
        <v>0.39215825002495164</v>
      </c>
      <c r="O9627" s="211">
        <v>0.69577210591305283</v>
      </c>
      <c r="P9627" s="211">
        <v>6.8116617490066908E-2</v>
      </c>
      <c r="Q9627" s="211">
        <v>9.929899743279022E-2</v>
      </c>
      <c r="R9627" s="211">
        <v>0.43727029041698756</v>
      </c>
      <c r="S9627" s="211">
        <v>0.27006557904661332</v>
      </c>
      <c r="T9627" s="211">
        <v>0.51507254421383319</v>
      </c>
      <c r="U9627" s="211">
        <v>0.45164583220751336</v>
      </c>
      <c r="V9627" s="211">
        <v>0.10639156359520877</v>
      </c>
      <c r="W9627" s="211">
        <v>0.52416592055937372</v>
      </c>
      <c r="X9627" s="211">
        <v>0.31056396088464311</v>
      </c>
      <c r="Y9627" s="211">
        <v>0.55509508730238899</v>
      </c>
      <c r="Z9627" s="211">
        <v>0.14998726589130584</v>
      </c>
      <c r="AA9627" s="212">
        <v>0.12345453792977153</v>
      </c>
    </row>
    <row r="9628" spans="1:27" x14ac:dyDescent="0.35">
      <c r="A9628" s="210" t="s">
        <v>10304</v>
      </c>
      <c r="B9628" s="217">
        <v>141.13859147680333</v>
      </c>
      <c r="C9628" s="211">
        <v>6.7641895052005546E-2</v>
      </c>
      <c r="D9628" s="211">
        <v>0.12737679190146189</v>
      </c>
      <c r="E9628" s="211">
        <v>7.1442210042383839E-2</v>
      </c>
      <c r="F9628" s="211">
        <v>9.7434535196065625E-2</v>
      </c>
      <c r="G9628" s="211">
        <v>0.12529474564774312</v>
      </c>
      <c r="H9628" s="211">
        <v>0.12033568644935663</v>
      </c>
      <c r="I9628" s="211">
        <v>0.51330670993873306</v>
      </c>
      <c r="J9628" s="211">
        <v>0.43099636416437925</v>
      </c>
      <c r="K9628" s="211">
        <v>0.62436647497428799</v>
      </c>
      <c r="L9628" s="211">
        <v>0.28022415279262852</v>
      </c>
      <c r="M9628" s="211">
        <v>9.9462450127041246E-2</v>
      </c>
      <c r="N9628" s="211">
        <v>0.40851725949184248</v>
      </c>
      <c r="O9628" s="211">
        <v>0.7750557146793623</v>
      </c>
      <c r="P9628" s="211">
        <v>7.0355615841824815E-2</v>
      </c>
      <c r="Q9628" s="211">
        <v>0.13529318063568044</v>
      </c>
      <c r="R9628" s="211">
        <v>0.44582334067031393</v>
      </c>
      <c r="S9628" s="211">
        <v>0.37958790813216631</v>
      </c>
      <c r="T9628" s="211">
        <v>0.55459389671317616</v>
      </c>
      <c r="U9628" s="211">
        <v>0.31821602365305762</v>
      </c>
      <c r="V9628" s="211">
        <v>0.15476511249009095</v>
      </c>
      <c r="W9628" s="211">
        <v>0.47533618723271387</v>
      </c>
      <c r="X9628" s="211">
        <v>0.30197593475784018</v>
      </c>
      <c r="Y9628" s="211">
        <v>0.62626520895797322</v>
      </c>
      <c r="Z9628" s="211">
        <v>0.1454391814040325</v>
      </c>
      <c r="AA9628" s="212">
        <v>0.12540686665787715</v>
      </c>
    </row>
    <row r="9629" spans="1:27" x14ac:dyDescent="0.35">
      <c r="A9629" s="210" t="s">
        <v>10305</v>
      </c>
      <c r="B9629" s="217">
        <v>187.14067106808059</v>
      </c>
      <c r="C9629" s="211">
        <v>5.1643911991756927E-2</v>
      </c>
      <c r="D9629" s="211">
        <v>0.13177467587324104</v>
      </c>
      <c r="E9629" s="211">
        <v>7.4900459867790523E-2</v>
      </c>
      <c r="F9629" s="211">
        <v>9.7430552720488367E-2</v>
      </c>
      <c r="G9629" s="211">
        <v>0.11341513245739451</v>
      </c>
      <c r="H9629" s="211">
        <v>0.11413375806337649</v>
      </c>
      <c r="I9629" s="211">
        <v>0.47354527081060638</v>
      </c>
      <c r="J9629" s="211">
        <v>0.47091569413501366</v>
      </c>
      <c r="K9629" s="211">
        <v>0.6474532108998291</v>
      </c>
      <c r="L9629" s="211">
        <v>0.27669974324122837</v>
      </c>
      <c r="M9629" s="211">
        <v>0.10288327956032153</v>
      </c>
      <c r="N9629" s="211">
        <v>0.52716252529884455</v>
      </c>
      <c r="O9629" s="211">
        <v>0.74985041478429038</v>
      </c>
      <c r="P9629" s="211">
        <v>6.9955934153270352E-2</v>
      </c>
      <c r="Q9629" s="211">
        <v>0.1434543846799041</v>
      </c>
      <c r="R9629" s="211">
        <v>0.47634789198198574</v>
      </c>
      <c r="S9629" s="211">
        <v>0.29527947864613818</v>
      </c>
      <c r="T9629" s="211">
        <v>0.54853225449299303</v>
      </c>
      <c r="U9629" s="211">
        <v>0.43740222221992109</v>
      </c>
      <c r="V9629" s="211">
        <v>0.11615660391098841</v>
      </c>
      <c r="W9629" s="211">
        <v>0.54412769951423434</v>
      </c>
      <c r="X9629" s="211">
        <v>0.23063905576349797</v>
      </c>
      <c r="Y9629" s="211">
        <v>0.77734034614482372</v>
      </c>
      <c r="Z9629" s="211">
        <v>0.14488306521470537</v>
      </c>
      <c r="AA9629" s="212">
        <v>0.11447697405373009</v>
      </c>
    </row>
    <row r="9630" spans="1:27" x14ac:dyDescent="0.35">
      <c r="A9630" s="210" t="s">
        <v>10306</v>
      </c>
      <c r="B9630" s="217">
        <v>132.62834790516573</v>
      </c>
      <c r="C9630" s="211">
        <v>5.144924339361838E-2</v>
      </c>
      <c r="D9630" s="211">
        <v>0.12592870946351897</v>
      </c>
      <c r="E9630" s="211">
        <v>8.1244952370849222E-2</v>
      </c>
      <c r="F9630" s="211">
        <v>0.10616259672190387</v>
      </c>
      <c r="G9630" s="211">
        <v>0.12245693219557705</v>
      </c>
      <c r="H9630" s="211">
        <v>0.11912569438705928</v>
      </c>
      <c r="I9630" s="211">
        <v>0.50140648106816366</v>
      </c>
      <c r="J9630" s="211">
        <v>0.44111882561147053</v>
      </c>
      <c r="K9630" s="211">
        <v>0.5965906578022927</v>
      </c>
      <c r="L9630" s="211">
        <v>0.27643218316730389</v>
      </c>
      <c r="M9630" s="211">
        <v>9.5010214882375044E-2</v>
      </c>
      <c r="N9630" s="211">
        <v>0.39752213615963905</v>
      </c>
      <c r="O9630" s="211">
        <v>0.70561201587427191</v>
      </c>
      <c r="P9630" s="211">
        <v>6.7108033028321579E-2</v>
      </c>
      <c r="Q9630" s="211">
        <v>5.67189643811985E-2</v>
      </c>
      <c r="R9630" s="211">
        <v>0.42517535355348957</v>
      </c>
      <c r="S9630" s="211">
        <v>0.31589198703797627</v>
      </c>
      <c r="T9630" s="211">
        <v>0.52850634866111945</v>
      </c>
      <c r="U9630" s="211">
        <v>0.42121291571032826</v>
      </c>
      <c r="V9630" s="211">
        <v>8.0563910661025362E-2</v>
      </c>
      <c r="W9630" s="211">
        <v>0.60522342016549568</v>
      </c>
      <c r="X9630" s="211">
        <v>0.31905233143144368</v>
      </c>
      <c r="Y9630" s="211">
        <v>0.62086293515587498</v>
      </c>
      <c r="Z9630" s="211">
        <v>0.14388470490583391</v>
      </c>
      <c r="AA9630" s="212">
        <v>0.11187834084802999</v>
      </c>
    </row>
    <row r="9631" spans="1:27" x14ac:dyDescent="0.35">
      <c r="A9631" s="210" t="s">
        <v>10307</v>
      </c>
      <c r="B9631" s="217">
        <v>132.37261864046343</v>
      </c>
      <c r="C9631" s="211">
        <v>7.9731853839980424E-2</v>
      </c>
      <c r="D9631" s="211">
        <v>0.12537853226525741</v>
      </c>
      <c r="E9631" s="211">
        <v>7.9299172389054859E-2</v>
      </c>
      <c r="F9631" s="211">
        <v>8.1969913426614138E-2</v>
      </c>
      <c r="G9631" s="211">
        <v>0.12148417648047587</v>
      </c>
      <c r="H9631" s="211">
        <v>0.12151956212574046</v>
      </c>
      <c r="I9631" s="211">
        <v>0.53829459390308498</v>
      </c>
      <c r="J9631" s="211">
        <v>0.43242732938843137</v>
      </c>
      <c r="K9631" s="211">
        <v>0.57192294509062258</v>
      </c>
      <c r="L9631" s="211">
        <v>0.26848170467795074</v>
      </c>
      <c r="M9631" s="211">
        <v>8.87346954462363E-2</v>
      </c>
      <c r="N9631" s="211">
        <v>0.52914103716909455</v>
      </c>
      <c r="O9631" s="211">
        <v>0.74064069529948151</v>
      </c>
      <c r="P9631" s="211">
        <v>7.0353794725817084E-2</v>
      </c>
      <c r="Q9631" s="211">
        <v>6.1770654106779829E-2</v>
      </c>
      <c r="R9631" s="211">
        <v>0.44886810801217936</v>
      </c>
      <c r="S9631" s="211">
        <v>0.31017201509498088</v>
      </c>
      <c r="T9631" s="211">
        <v>0.5385630556879647</v>
      </c>
      <c r="U9631" s="211">
        <v>0.47833362493045778</v>
      </c>
      <c r="V9631" s="211">
        <v>5.4504899725828532E-2</v>
      </c>
      <c r="W9631" s="211">
        <v>0.52618556192869481</v>
      </c>
      <c r="X9631" s="211">
        <v>0.27013445559033133</v>
      </c>
      <c r="Y9631" s="211">
        <v>0.69667405856312881</v>
      </c>
      <c r="Z9631" s="211">
        <v>0.14462131050856422</v>
      </c>
      <c r="AA9631" s="212">
        <v>0.11582127228835948</v>
      </c>
    </row>
    <row r="9632" spans="1:27" x14ac:dyDescent="0.35">
      <c r="A9632" s="210" t="s">
        <v>10308</v>
      </c>
      <c r="B9632" s="217">
        <v>126.97458735496265</v>
      </c>
      <c r="C9632" s="211">
        <v>5.9916179619865784E-2</v>
      </c>
      <c r="D9632" s="211">
        <v>0.12060216295637745</v>
      </c>
      <c r="E9632" s="211">
        <v>7.8564161166010171E-2</v>
      </c>
      <c r="F9632" s="211">
        <v>0.10246275154618471</v>
      </c>
      <c r="G9632" s="211">
        <v>0.12350753367933356</v>
      </c>
      <c r="H9632" s="211">
        <v>0.11338338788936005</v>
      </c>
      <c r="I9632" s="211">
        <v>0.46074604488257198</v>
      </c>
      <c r="J9632" s="211">
        <v>0.44252081387250664</v>
      </c>
      <c r="K9632" s="211">
        <v>0.58864038003190822</v>
      </c>
      <c r="L9632" s="211">
        <v>0.2726747485704093</v>
      </c>
      <c r="M9632" s="211">
        <v>0.11394201922322063</v>
      </c>
      <c r="N9632" s="211">
        <v>0.54679026303871714</v>
      </c>
      <c r="O9632" s="211">
        <v>0.71903602077329176</v>
      </c>
      <c r="P9632" s="211">
        <v>7.0691924021895156E-2</v>
      </c>
      <c r="Q9632" s="211">
        <v>7.4798310618263239E-2</v>
      </c>
      <c r="R9632" s="211">
        <v>0.4469260506908358</v>
      </c>
      <c r="S9632" s="211">
        <v>0.35804885967901634</v>
      </c>
      <c r="T9632" s="211">
        <v>0.48003240307678569</v>
      </c>
      <c r="U9632" s="211">
        <v>0.3982533054233523</v>
      </c>
      <c r="V9632" s="211">
        <v>6.6959306936315605E-2</v>
      </c>
      <c r="W9632" s="211">
        <v>0.56935965079765583</v>
      </c>
      <c r="X9632" s="211">
        <v>0.32574974043558813</v>
      </c>
      <c r="Y9632" s="211">
        <v>0.61595213533953308</v>
      </c>
      <c r="Z9632" s="211">
        <v>0.14844818762221468</v>
      </c>
      <c r="AA9632" s="212">
        <v>0.12115166719633165</v>
      </c>
    </row>
    <row r="9633" spans="1:27" x14ac:dyDescent="0.35">
      <c r="A9633" s="210" t="s">
        <v>10309</v>
      </c>
      <c r="B9633" s="217">
        <v>164.64735783878808</v>
      </c>
      <c r="C9633" s="211">
        <v>8.3325235877671933E-2</v>
      </c>
      <c r="D9633" s="211">
        <v>0.12075309782464938</v>
      </c>
      <c r="E9633" s="211">
        <v>7.7329280070828912E-2</v>
      </c>
      <c r="F9633" s="211">
        <v>9.4846294342755766E-2</v>
      </c>
      <c r="G9633" s="211">
        <v>0.11475331260466463</v>
      </c>
      <c r="H9633" s="211">
        <v>0.12255927000605878</v>
      </c>
      <c r="I9633" s="211">
        <v>0.50413208091774731</v>
      </c>
      <c r="J9633" s="211">
        <v>0.45649337952711416</v>
      </c>
      <c r="K9633" s="211">
        <v>0.56960657954977567</v>
      </c>
      <c r="L9633" s="211">
        <v>0.27358057988103707</v>
      </c>
      <c r="M9633" s="211">
        <v>0.1125248720524295</v>
      </c>
      <c r="N9633" s="211">
        <v>0.4101601636837735</v>
      </c>
      <c r="O9633" s="211">
        <v>0.56375748628363798</v>
      </c>
      <c r="P9633" s="211">
        <v>6.7924254914327728E-2</v>
      </c>
      <c r="Q9633" s="211">
        <v>8.6394025215399711E-2</v>
      </c>
      <c r="R9633" s="211">
        <v>0.46306952128134971</v>
      </c>
      <c r="S9633" s="211">
        <v>0.31541733781419889</v>
      </c>
      <c r="T9633" s="211">
        <v>0.56955968083940611</v>
      </c>
      <c r="U9633" s="211">
        <v>0.39599844568022535</v>
      </c>
      <c r="V9633" s="211">
        <v>0.16654475559321813</v>
      </c>
      <c r="W9633" s="211">
        <v>0.5085460021744731</v>
      </c>
      <c r="X9633" s="211">
        <v>0.34818668596979646</v>
      </c>
      <c r="Y9633" s="211">
        <v>0.67264918233599647</v>
      </c>
      <c r="Z9633" s="211">
        <v>0.1496305208992722</v>
      </c>
      <c r="AA9633" s="212">
        <v>0.11984971759520432</v>
      </c>
    </row>
    <row r="9634" spans="1:27" x14ac:dyDescent="0.35">
      <c r="A9634" s="210" t="s">
        <v>10310</v>
      </c>
      <c r="B9634" s="217">
        <v>159.44109369772579</v>
      </c>
      <c r="C9634" s="211">
        <v>5.6280560722001501E-2</v>
      </c>
      <c r="D9634" s="211">
        <v>0.12641017572862376</v>
      </c>
      <c r="E9634" s="211">
        <v>8.0493441385200495E-2</v>
      </c>
      <c r="F9634" s="211">
        <v>0.10870829838026466</v>
      </c>
      <c r="G9634" s="211">
        <v>0.12193578003580359</v>
      </c>
      <c r="H9634" s="211">
        <v>0.11331217854325247</v>
      </c>
      <c r="I9634" s="211">
        <v>0.46862083850367986</v>
      </c>
      <c r="J9634" s="211">
        <v>0.46625139179619635</v>
      </c>
      <c r="K9634" s="211">
        <v>0.62683853466676498</v>
      </c>
      <c r="L9634" s="211">
        <v>0.26940899234686078</v>
      </c>
      <c r="M9634" s="211">
        <v>7.8877693915192462E-2</v>
      </c>
      <c r="N9634" s="211">
        <v>0.43219504813637971</v>
      </c>
      <c r="O9634" s="211">
        <v>0.6470708774996321</v>
      </c>
      <c r="P9634" s="211">
        <v>6.59804455180837E-2</v>
      </c>
      <c r="Q9634" s="211">
        <v>8.0012730663915649E-2</v>
      </c>
      <c r="R9634" s="211">
        <v>0.4244682171737551</v>
      </c>
      <c r="S9634" s="211">
        <v>0.36052182006288586</v>
      </c>
      <c r="T9634" s="211">
        <v>0.49688308994676345</v>
      </c>
      <c r="U9634" s="211">
        <v>0.53208670908780176</v>
      </c>
      <c r="V9634" s="211">
        <v>0.14956056011386065</v>
      </c>
      <c r="W9634" s="211">
        <v>0.579627497729307</v>
      </c>
      <c r="X9634" s="211">
        <v>0.30119295621391207</v>
      </c>
      <c r="Y9634" s="211">
        <v>0.71550002403867152</v>
      </c>
      <c r="Z9634" s="211">
        <v>0.14874738302135798</v>
      </c>
      <c r="AA9634" s="212">
        <v>0.12202349059344902</v>
      </c>
    </row>
    <row r="9635" spans="1:27" x14ac:dyDescent="0.35">
      <c r="A9635" s="210" t="s">
        <v>10311</v>
      </c>
      <c r="B9635" s="217">
        <v>120.12150407116178</v>
      </c>
      <c r="C9635" s="211">
        <v>7.9974510223166151E-2</v>
      </c>
      <c r="D9635" s="211">
        <v>0.13051752247331466</v>
      </c>
      <c r="E9635" s="211">
        <v>7.6995253902535254E-2</v>
      </c>
      <c r="F9635" s="211">
        <v>9.0324103862048588E-2</v>
      </c>
      <c r="G9635" s="211">
        <v>0.11721739366157871</v>
      </c>
      <c r="H9635" s="211">
        <v>0.11734117459570413</v>
      </c>
      <c r="I9635" s="211">
        <v>0.46635317048472452</v>
      </c>
      <c r="J9635" s="211">
        <v>0.47392653986612193</v>
      </c>
      <c r="K9635" s="211">
        <v>0.63324107483088721</v>
      </c>
      <c r="L9635" s="211">
        <v>0.27325924894444509</v>
      </c>
      <c r="M9635" s="211">
        <v>0.1038173536816569</v>
      </c>
      <c r="N9635" s="211">
        <v>0.39206391238270211</v>
      </c>
      <c r="O9635" s="211">
        <v>0.73612286903540192</v>
      </c>
      <c r="P9635" s="211">
        <v>6.6977741302298346E-2</v>
      </c>
      <c r="Q9635" s="211">
        <v>6.2849300296590055E-2</v>
      </c>
      <c r="R9635" s="211">
        <v>0.48780922100938701</v>
      </c>
      <c r="S9635" s="211">
        <v>0.26908257193138269</v>
      </c>
      <c r="T9635" s="211">
        <v>0.50184452453657413</v>
      </c>
      <c r="U9635" s="211">
        <v>0.38705310446410646</v>
      </c>
      <c r="V9635" s="211">
        <v>6.0370360963675068E-2</v>
      </c>
      <c r="W9635" s="211">
        <v>0.60006558484796213</v>
      </c>
      <c r="X9635" s="211">
        <v>0.31388688594729364</v>
      </c>
      <c r="Y9635" s="211">
        <v>0.65498734600439645</v>
      </c>
      <c r="Z9635" s="211">
        <v>0.14985467366738717</v>
      </c>
      <c r="AA9635" s="212">
        <v>0.11740304069359178</v>
      </c>
    </row>
    <row r="9636" spans="1:27" x14ac:dyDescent="0.35">
      <c r="A9636" s="210" t="s">
        <v>10312</v>
      </c>
      <c r="B9636" s="217">
        <v>138.23464280879469</v>
      </c>
      <c r="C9636" s="211">
        <v>5.7235143321210366E-2</v>
      </c>
      <c r="D9636" s="211">
        <v>0.12779257061036503</v>
      </c>
      <c r="E9636" s="211">
        <v>8.9058039339975859E-2</v>
      </c>
      <c r="F9636" s="211">
        <v>9.8988254704710121E-2</v>
      </c>
      <c r="G9636" s="211">
        <v>0.12645841800710894</v>
      </c>
      <c r="H9636" s="211">
        <v>0.12000353576678228</v>
      </c>
      <c r="I9636" s="211">
        <v>0.4554586841269449</v>
      </c>
      <c r="J9636" s="211">
        <v>0.48556093435789749</v>
      </c>
      <c r="K9636" s="211">
        <v>0.58877943192036208</v>
      </c>
      <c r="L9636" s="211">
        <v>0.27716421262736451</v>
      </c>
      <c r="M9636" s="211">
        <v>9.7215860603877102E-2</v>
      </c>
      <c r="N9636" s="211">
        <v>0.51536998232418529</v>
      </c>
      <c r="O9636" s="211">
        <v>0.72975460297730177</v>
      </c>
      <c r="P9636" s="211">
        <v>7.0501221520140503E-2</v>
      </c>
      <c r="Q9636" s="211">
        <v>0.10566827531449735</v>
      </c>
      <c r="R9636" s="211">
        <v>0.41901015841389372</v>
      </c>
      <c r="S9636" s="211">
        <v>0.33885409646667036</v>
      </c>
      <c r="T9636" s="211">
        <v>0.60401405294152699</v>
      </c>
      <c r="U9636" s="211">
        <v>0.41488379251225399</v>
      </c>
      <c r="V9636" s="211">
        <v>7.1078188801311865E-2</v>
      </c>
      <c r="W9636" s="211">
        <v>0.61342363926045673</v>
      </c>
      <c r="X9636" s="211">
        <v>0.29079069220319609</v>
      </c>
      <c r="Y9636" s="211">
        <v>0.72983227958270513</v>
      </c>
      <c r="Z9636" s="211">
        <v>0.14798848535734699</v>
      </c>
      <c r="AA9636" s="212">
        <v>0.12487713672805563</v>
      </c>
    </row>
    <row r="9637" spans="1:27" x14ac:dyDescent="0.35">
      <c r="A9637" s="210" t="s">
        <v>10313</v>
      </c>
      <c r="B9637" s="217">
        <v>144.3485169555496</v>
      </c>
      <c r="C9637" s="211">
        <v>4.8750412445233829E-2</v>
      </c>
      <c r="D9637" s="211">
        <v>0.12497247446045048</v>
      </c>
      <c r="E9637" s="211">
        <v>7.5033931080686386E-2</v>
      </c>
      <c r="F9637" s="211">
        <v>0.10330671191910681</v>
      </c>
      <c r="G9637" s="211">
        <v>0.12429920147748713</v>
      </c>
      <c r="H9637" s="211">
        <v>0.12467457884714146</v>
      </c>
      <c r="I9637" s="211">
        <v>0.50062753302915097</v>
      </c>
      <c r="J9637" s="211">
        <v>0.46489903195271831</v>
      </c>
      <c r="K9637" s="211">
        <v>0.59429208347122131</v>
      </c>
      <c r="L9637" s="211">
        <v>0.27456432626553678</v>
      </c>
      <c r="M9637" s="211">
        <v>0.10024503583156863</v>
      </c>
      <c r="N9637" s="211">
        <v>0.54528001960479056</v>
      </c>
      <c r="O9637" s="211">
        <v>0.74221554633486542</v>
      </c>
      <c r="P9637" s="211">
        <v>6.2766077227248626E-2</v>
      </c>
      <c r="Q9637" s="211">
        <v>5.6737197504872064E-2</v>
      </c>
      <c r="R9637" s="211">
        <v>0.45865514100321547</v>
      </c>
      <c r="S9637" s="211">
        <v>0.32394415343448041</v>
      </c>
      <c r="T9637" s="211">
        <v>0.54532377859561931</v>
      </c>
      <c r="U9637" s="211">
        <v>0.36241097986344367</v>
      </c>
      <c r="V9637" s="211">
        <v>0.16993677327420342</v>
      </c>
      <c r="W9637" s="211">
        <v>0.51253327773849888</v>
      </c>
      <c r="X9637" s="211">
        <v>0.29311072279674888</v>
      </c>
      <c r="Y9637" s="211">
        <v>0.58601105399560305</v>
      </c>
      <c r="Z9637" s="211">
        <v>0.1450292232333531</v>
      </c>
      <c r="AA9637" s="212">
        <v>0.12111796984119991</v>
      </c>
    </row>
    <row r="9638" spans="1:27" x14ac:dyDescent="0.35">
      <c r="A9638" s="210" t="s">
        <v>10314</v>
      </c>
      <c r="B9638" s="217">
        <v>163.29480551092198</v>
      </c>
      <c r="C9638" s="211">
        <v>6.1602662562421223E-2</v>
      </c>
      <c r="D9638" s="211">
        <v>0.12500464167959249</v>
      </c>
      <c r="E9638" s="211">
        <v>7.8911733097703884E-2</v>
      </c>
      <c r="F9638" s="211">
        <v>0.10608367195114156</v>
      </c>
      <c r="G9638" s="211">
        <v>0.12374268345229104</v>
      </c>
      <c r="H9638" s="211">
        <v>0.1288468786399668</v>
      </c>
      <c r="I9638" s="211">
        <v>0.53237778222327115</v>
      </c>
      <c r="J9638" s="211">
        <v>0.43671506486032041</v>
      </c>
      <c r="K9638" s="211">
        <v>0.53262373793684337</v>
      </c>
      <c r="L9638" s="211">
        <v>0.27601985566039106</v>
      </c>
      <c r="M9638" s="211">
        <v>0.10593104340954942</v>
      </c>
      <c r="N9638" s="211">
        <v>0.3755891015137886</v>
      </c>
      <c r="O9638" s="211">
        <v>0.75595785650312519</v>
      </c>
      <c r="P9638" s="211">
        <v>6.9848623959909636E-2</v>
      </c>
      <c r="Q9638" s="211">
        <v>6.1493865259805908E-2</v>
      </c>
      <c r="R9638" s="211">
        <v>0.44061040189174294</v>
      </c>
      <c r="S9638" s="211">
        <v>0.36616279209813207</v>
      </c>
      <c r="T9638" s="211">
        <v>0.54560987655420123</v>
      </c>
      <c r="U9638" s="211">
        <v>0.41291874223902669</v>
      </c>
      <c r="V9638" s="211">
        <v>0.17404354341487183</v>
      </c>
      <c r="W9638" s="211">
        <v>0.56569840397729887</v>
      </c>
      <c r="X9638" s="211">
        <v>0.29146866318038206</v>
      </c>
      <c r="Y9638" s="211">
        <v>0.62893252702086533</v>
      </c>
      <c r="Z9638" s="211">
        <v>0.14583852086180951</v>
      </c>
      <c r="AA9638" s="212">
        <v>0.11929592547466426</v>
      </c>
    </row>
    <row r="9639" spans="1:27" x14ac:dyDescent="0.35">
      <c r="A9639" s="210" t="s">
        <v>10315</v>
      </c>
      <c r="B9639" s="217">
        <v>160.97863272637397</v>
      </c>
      <c r="C9639" s="211">
        <v>6.0779018524488346E-2</v>
      </c>
      <c r="D9639" s="211">
        <v>0.12475516157562525</v>
      </c>
      <c r="E9639" s="211">
        <v>7.2896383969336828E-2</v>
      </c>
      <c r="F9639" s="211">
        <v>0.10062731433588012</v>
      </c>
      <c r="G9639" s="211">
        <v>0.12685136777022513</v>
      </c>
      <c r="H9639" s="211">
        <v>0.12614879714914326</v>
      </c>
      <c r="I9639" s="211">
        <v>0.52602413859181107</v>
      </c>
      <c r="J9639" s="211">
        <v>0.46069325290319524</v>
      </c>
      <c r="K9639" s="211">
        <v>0.60108094340329421</v>
      </c>
      <c r="L9639" s="211">
        <v>0.27196903625519514</v>
      </c>
      <c r="M9639" s="211">
        <v>9.1099267728794453E-2</v>
      </c>
      <c r="N9639" s="211">
        <v>0.56304648240607247</v>
      </c>
      <c r="O9639" s="211">
        <v>0.70679683154744355</v>
      </c>
      <c r="P9639" s="211">
        <v>7.130372567198609E-2</v>
      </c>
      <c r="Q9639" s="211">
        <v>0.11479762697529008</v>
      </c>
      <c r="R9639" s="211">
        <v>0.46234109370197185</v>
      </c>
      <c r="S9639" s="211">
        <v>0.30296985876325</v>
      </c>
      <c r="T9639" s="211">
        <v>0.55347762567540193</v>
      </c>
      <c r="U9639" s="211">
        <v>0.45767742358893715</v>
      </c>
      <c r="V9639" s="211">
        <v>8.1422695795737313E-2</v>
      </c>
      <c r="W9639" s="211">
        <v>0.57432672818979946</v>
      </c>
      <c r="X9639" s="211">
        <v>0.3353551011927961</v>
      </c>
      <c r="Y9639" s="211">
        <v>0.67208737058605195</v>
      </c>
      <c r="Z9639" s="211">
        <v>0.14536127885662259</v>
      </c>
      <c r="AA9639" s="212">
        <v>0.11032048623698128</v>
      </c>
    </row>
    <row r="9640" spans="1:27" x14ac:dyDescent="0.35">
      <c r="A9640" s="210" t="s">
        <v>10316</v>
      </c>
      <c r="B9640" s="217">
        <v>133.54144672634823</v>
      </c>
      <c r="C9640" s="211">
        <v>6.7065343959142987E-2</v>
      </c>
      <c r="D9640" s="211">
        <v>0.12542367565176654</v>
      </c>
      <c r="E9640" s="211">
        <v>6.8921003089439811E-2</v>
      </c>
      <c r="F9640" s="211">
        <v>9.864255533193228E-2</v>
      </c>
      <c r="G9640" s="211">
        <v>0.12162951084233353</v>
      </c>
      <c r="H9640" s="211">
        <v>0.11800250415860405</v>
      </c>
      <c r="I9640" s="211">
        <v>0.46218555424682206</v>
      </c>
      <c r="J9640" s="211">
        <v>0.41203784703579943</v>
      </c>
      <c r="K9640" s="211">
        <v>0.6270864749487558</v>
      </c>
      <c r="L9640" s="211">
        <v>0.27719154827254827</v>
      </c>
      <c r="M9640" s="211">
        <v>0.10551028425981228</v>
      </c>
      <c r="N9640" s="211">
        <v>0.54904587438537633</v>
      </c>
      <c r="O9640" s="211">
        <v>0.66219126975204912</v>
      </c>
      <c r="P9640" s="211">
        <v>6.8244606179720779E-2</v>
      </c>
      <c r="Q9640" s="211">
        <v>0.1352561871525072</v>
      </c>
      <c r="R9640" s="211">
        <v>0.43511924817299308</v>
      </c>
      <c r="S9640" s="211">
        <v>0.40805557536712839</v>
      </c>
      <c r="T9640" s="211">
        <v>0.50349852418510876</v>
      </c>
      <c r="U9640" s="211">
        <v>0.52419085046416358</v>
      </c>
      <c r="V9640" s="211">
        <v>5.4431080041770108E-2</v>
      </c>
      <c r="W9640" s="211">
        <v>0.57566269311223184</v>
      </c>
      <c r="X9640" s="211">
        <v>0.32832558496859143</v>
      </c>
      <c r="Y9640" s="211">
        <v>0.6503689164841906</v>
      </c>
      <c r="Z9640" s="211">
        <v>0.14199274841604745</v>
      </c>
      <c r="AA9640" s="212">
        <v>0.11558659188885244</v>
      </c>
    </row>
    <row r="9641" spans="1:27" x14ac:dyDescent="0.35">
      <c r="A9641" s="210" t="s">
        <v>10317</v>
      </c>
      <c r="B9641" s="217">
        <v>128.30165802206614</v>
      </c>
      <c r="C9641" s="211">
        <v>7.9723918018632628E-2</v>
      </c>
      <c r="D9641" s="211">
        <v>0.13042729669337366</v>
      </c>
      <c r="E9641" s="211">
        <v>8.2848231394065802E-2</v>
      </c>
      <c r="F9641" s="211">
        <v>0.11316057830238492</v>
      </c>
      <c r="G9641" s="211">
        <v>0.12663851471011583</v>
      </c>
      <c r="H9641" s="211">
        <v>0.11180715351566101</v>
      </c>
      <c r="I9641" s="211">
        <v>0.50703148847078838</v>
      </c>
      <c r="J9641" s="211">
        <v>0.41035854712519215</v>
      </c>
      <c r="K9641" s="211">
        <v>0.62992819427623292</v>
      </c>
      <c r="L9641" s="211">
        <v>0.28188839318490477</v>
      </c>
      <c r="M9641" s="211">
        <v>0.11279507907694564</v>
      </c>
      <c r="N9641" s="211">
        <v>0.35035208690672792</v>
      </c>
      <c r="O9641" s="211">
        <v>0.64881027516556544</v>
      </c>
      <c r="P9641" s="211">
        <v>6.8964534674699485E-2</v>
      </c>
      <c r="Q9641" s="211">
        <v>0.1162543252366922</v>
      </c>
      <c r="R9641" s="211">
        <v>0.40807920695761746</v>
      </c>
      <c r="S9641" s="211">
        <v>0.41173732414932762</v>
      </c>
      <c r="T9641" s="211">
        <v>0.52072303371509154</v>
      </c>
      <c r="U9641" s="211">
        <v>0.32579719564006882</v>
      </c>
      <c r="V9641" s="211">
        <v>8.2591568759441986E-2</v>
      </c>
      <c r="W9641" s="211">
        <v>0.60482140469703038</v>
      </c>
      <c r="X9641" s="211">
        <v>0.32167664370760768</v>
      </c>
      <c r="Y9641" s="211">
        <v>0.64840484994744685</v>
      </c>
      <c r="Z9641" s="211">
        <v>0.14528289365193203</v>
      </c>
      <c r="AA9641" s="212">
        <v>0.11917789384672317</v>
      </c>
    </row>
    <row r="9642" spans="1:27" x14ac:dyDescent="0.35">
      <c r="A9642" s="210" t="s">
        <v>10318</v>
      </c>
      <c r="B9642" s="217">
        <v>143.45523244777985</v>
      </c>
      <c r="C9642" s="211">
        <v>5.5310505357234925E-2</v>
      </c>
      <c r="D9642" s="211">
        <v>0.12355404836862675</v>
      </c>
      <c r="E9642" s="211">
        <v>7.1357408678591666E-2</v>
      </c>
      <c r="F9642" s="211">
        <v>0.11074473517135106</v>
      </c>
      <c r="G9642" s="211">
        <v>0.11978331078096316</v>
      </c>
      <c r="H9642" s="211">
        <v>0.11635354513258113</v>
      </c>
      <c r="I9642" s="211">
        <v>0.52894418954080069</v>
      </c>
      <c r="J9642" s="211">
        <v>0.41284472588321319</v>
      </c>
      <c r="K9642" s="211">
        <v>0.62749556316715016</v>
      </c>
      <c r="L9642" s="211">
        <v>0.2787707605246012</v>
      </c>
      <c r="M9642" s="211">
        <v>0.10875375185203787</v>
      </c>
      <c r="N9642" s="211">
        <v>0.3913248783213123</v>
      </c>
      <c r="O9642" s="211">
        <v>0.71787546676995073</v>
      </c>
      <c r="P9642" s="211">
        <v>7.0593644758907934E-2</v>
      </c>
      <c r="Q9642" s="211">
        <v>0.13549905221145303</v>
      </c>
      <c r="R9642" s="211">
        <v>0.41665151737163808</v>
      </c>
      <c r="S9642" s="211">
        <v>0.43886595719213178</v>
      </c>
      <c r="T9642" s="211">
        <v>0.61132525046075725</v>
      </c>
      <c r="U9642" s="211">
        <v>0.40926316251163319</v>
      </c>
      <c r="V9642" s="211">
        <v>7.2713066349544719E-2</v>
      </c>
      <c r="W9642" s="211">
        <v>0.52268029075613209</v>
      </c>
      <c r="X9642" s="211">
        <v>0.32852799268935434</v>
      </c>
      <c r="Y9642" s="211">
        <v>0.59170626847983221</v>
      </c>
      <c r="Z9642" s="211">
        <v>0.14990003284380268</v>
      </c>
      <c r="AA9642" s="212">
        <v>0.1113350767084447</v>
      </c>
    </row>
    <row r="9643" spans="1:27" x14ac:dyDescent="0.35">
      <c r="A9643" s="210" t="s">
        <v>10319</v>
      </c>
      <c r="B9643" s="217">
        <v>124.31159854161727</v>
      </c>
      <c r="C9643" s="211">
        <v>6.2052827321078793E-2</v>
      </c>
      <c r="D9643" s="211">
        <v>0.12922739936501726</v>
      </c>
      <c r="E9643" s="211">
        <v>7.74513098984832E-2</v>
      </c>
      <c r="F9643" s="211">
        <v>9.9352397747769355E-2</v>
      </c>
      <c r="G9643" s="211">
        <v>0.12022823553579548</v>
      </c>
      <c r="H9643" s="211">
        <v>0.12131120060647427</v>
      </c>
      <c r="I9643" s="211">
        <v>0.5143086027258873</v>
      </c>
      <c r="J9643" s="211">
        <v>0.45279551691913539</v>
      </c>
      <c r="K9643" s="211">
        <v>0.63470094050217929</v>
      </c>
      <c r="L9643" s="211">
        <v>0.27476526471799101</v>
      </c>
      <c r="M9643" s="211">
        <v>8.7661855881382492E-2</v>
      </c>
      <c r="N9643" s="211">
        <v>0.41355358538496295</v>
      </c>
      <c r="O9643" s="211">
        <v>0.75230299479425644</v>
      </c>
      <c r="P9643" s="211">
        <v>6.9929309182313021E-2</v>
      </c>
      <c r="Q9643" s="211">
        <v>8.907860025919874E-2</v>
      </c>
      <c r="R9643" s="211">
        <v>0.47680836476792154</v>
      </c>
      <c r="S9643" s="211">
        <v>0.28694285185908414</v>
      </c>
      <c r="T9643" s="211">
        <v>0.56894356427392123</v>
      </c>
      <c r="U9643" s="211">
        <v>0.34942666578622561</v>
      </c>
      <c r="V9643" s="211">
        <v>8.2298592824303282E-2</v>
      </c>
      <c r="W9643" s="211">
        <v>0.56995338283795749</v>
      </c>
      <c r="X9643" s="211">
        <v>0.30353695628727495</v>
      </c>
      <c r="Y9643" s="211">
        <v>0.57994113869355479</v>
      </c>
      <c r="Z9643" s="211">
        <v>0.14500782965537998</v>
      </c>
      <c r="AA9643" s="212">
        <v>0.11908269883817701</v>
      </c>
    </row>
    <row r="9644" spans="1:27" x14ac:dyDescent="0.35">
      <c r="A9644" s="210" t="s">
        <v>10320</v>
      </c>
      <c r="B9644" s="217">
        <v>143.01861975204852</v>
      </c>
      <c r="C9644" s="211">
        <v>5.3883421742718679E-2</v>
      </c>
      <c r="D9644" s="211">
        <v>0.13010121546121423</v>
      </c>
      <c r="E9644" s="211">
        <v>7.05820039823703E-2</v>
      </c>
      <c r="F9644" s="211">
        <v>0.10065584677072809</v>
      </c>
      <c r="G9644" s="211">
        <v>0.11868349610169657</v>
      </c>
      <c r="H9644" s="211">
        <v>0.1198690751257997</v>
      </c>
      <c r="I9644" s="211">
        <v>0.51825048432739096</v>
      </c>
      <c r="J9644" s="211">
        <v>0.49022213330498438</v>
      </c>
      <c r="K9644" s="211">
        <v>0.61366223184059776</v>
      </c>
      <c r="L9644" s="211">
        <v>0.27815348101488446</v>
      </c>
      <c r="M9644" s="211">
        <v>9.5023001607483767E-2</v>
      </c>
      <c r="N9644" s="211">
        <v>0.3897687924918255</v>
      </c>
      <c r="O9644" s="211">
        <v>0.63484869796749677</v>
      </c>
      <c r="P9644" s="211">
        <v>6.4584552628860425E-2</v>
      </c>
      <c r="Q9644" s="211">
        <v>6.9138553925531795E-2</v>
      </c>
      <c r="R9644" s="211">
        <v>0.39033564690911726</v>
      </c>
      <c r="S9644" s="211">
        <v>0.41097409954112879</v>
      </c>
      <c r="T9644" s="211">
        <v>0.49391849484274591</v>
      </c>
      <c r="U9644" s="211">
        <v>0.45837622172817938</v>
      </c>
      <c r="V9644" s="211">
        <v>0.15461247177516141</v>
      </c>
      <c r="W9644" s="211">
        <v>0.53521718584571998</v>
      </c>
      <c r="X9644" s="211">
        <v>0.27908232241059927</v>
      </c>
      <c r="Y9644" s="211">
        <v>0.67598510731262063</v>
      </c>
      <c r="Z9644" s="211">
        <v>0.148407287447513</v>
      </c>
      <c r="AA9644" s="212">
        <v>0.12727344137302826</v>
      </c>
    </row>
    <row r="9645" spans="1:27" x14ac:dyDescent="0.35">
      <c r="A9645" s="210" t="s">
        <v>10321</v>
      </c>
      <c r="B9645" s="217">
        <v>141.25573680946562</v>
      </c>
      <c r="C9645" s="211">
        <v>6.6187352760370619E-2</v>
      </c>
      <c r="D9645" s="211">
        <v>0.12471778074961269</v>
      </c>
      <c r="E9645" s="211">
        <v>7.4229926463539805E-2</v>
      </c>
      <c r="F9645" s="211">
        <v>8.9792654657154164E-2</v>
      </c>
      <c r="G9645" s="211">
        <v>0.11900156759505877</v>
      </c>
      <c r="H9645" s="211">
        <v>0.12141329308347616</v>
      </c>
      <c r="I9645" s="211">
        <v>0.51449555984234652</v>
      </c>
      <c r="J9645" s="211">
        <v>0.46647002702935353</v>
      </c>
      <c r="K9645" s="211">
        <v>0.54490670355355775</v>
      </c>
      <c r="L9645" s="211">
        <v>0.27911703494630757</v>
      </c>
      <c r="M9645" s="211">
        <v>0.10577360327452229</v>
      </c>
      <c r="N9645" s="211">
        <v>0.40849267859612559</v>
      </c>
      <c r="O9645" s="211">
        <v>0.69904279401760316</v>
      </c>
      <c r="P9645" s="211">
        <v>6.7778907686403433E-2</v>
      </c>
      <c r="Q9645" s="211">
        <v>7.1807944272558266E-2</v>
      </c>
      <c r="R9645" s="211">
        <v>0.40573639614027862</v>
      </c>
      <c r="S9645" s="211">
        <v>0.40983207135704353</v>
      </c>
      <c r="T9645" s="211">
        <v>0.6213603058491507</v>
      </c>
      <c r="U9645" s="211">
        <v>0.42197459874669502</v>
      </c>
      <c r="V9645" s="211">
        <v>0.13232857395398642</v>
      </c>
      <c r="W9645" s="211">
        <v>0.56892153250113631</v>
      </c>
      <c r="X9645" s="211">
        <v>0.37402729805934809</v>
      </c>
      <c r="Y9645" s="211">
        <v>0.60882650410579453</v>
      </c>
      <c r="Z9645" s="211">
        <v>0.14798035879967403</v>
      </c>
      <c r="AA9645" s="212">
        <v>0.12292408065631077</v>
      </c>
    </row>
    <row r="9646" spans="1:27" x14ac:dyDescent="0.35">
      <c r="A9646" s="210" t="s">
        <v>10322</v>
      </c>
      <c r="B9646" s="217">
        <v>135.32933636983415</v>
      </c>
      <c r="C9646" s="211">
        <v>8.0639960694970356E-2</v>
      </c>
      <c r="D9646" s="211">
        <v>0.12340581227361139</v>
      </c>
      <c r="E9646" s="211">
        <v>7.8319878254662856E-2</v>
      </c>
      <c r="F9646" s="211">
        <v>9.1241497388569154E-2</v>
      </c>
      <c r="G9646" s="211">
        <v>0.12321671767493911</v>
      </c>
      <c r="H9646" s="211">
        <v>0.11099639894560213</v>
      </c>
      <c r="I9646" s="211">
        <v>0.49155917335127625</v>
      </c>
      <c r="J9646" s="211">
        <v>0.48214296095579068</v>
      </c>
      <c r="K9646" s="211">
        <v>0.58347623993654385</v>
      </c>
      <c r="L9646" s="211">
        <v>0.27158226655164469</v>
      </c>
      <c r="M9646" s="211">
        <v>0.12167519882757184</v>
      </c>
      <c r="N9646" s="211">
        <v>0.3683515915518572</v>
      </c>
      <c r="O9646" s="211">
        <v>0.75476773812648257</v>
      </c>
      <c r="P9646" s="211">
        <v>6.8855178759294949E-2</v>
      </c>
      <c r="Q9646" s="211">
        <v>9.9540165161552119E-2</v>
      </c>
      <c r="R9646" s="211">
        <v>0.41332977813393773</v>
      </c>
      <c r="S9646" s="211">
        <v>0.3133956518443336</v>
      </c>
      <c r="T9646" s="211">
        <v>0.55687525023369844</v>
      </c>
      <c r="U9646" s="211">
        <v>0.39639808638418406</v>
      </c>
      <c r="V9646" s="211">
        <v>8.7820249549746279E-2</v>
      </c>
      <c r="W9646" s="211">
        <v>0.55329855688480822</v>
      </c>
      <c r="X9646" s="211">
        <v>0.2418965068177126</v>
      </c>
      <c r="Y9646" s="211">
        <v>0.70794851883540666</v>
      </c>
      <c r="Z9646" s="211">
        <v>0.14629469060450423</v>
      </c>
      <c r="AA9646" s="212">
        <v>0.12497819965437096</v>
      </c>
    </row>
    <row r="9647" spans="1:27" x14ac:dyDescent="0.35">
      <c r="A9647" s="210" t="s">
        <v>10323</v>
      </c>
      <c r="B9647" s="217">
        <v>171.27003808755126</v>
      </c>
      <c r="C9647" s="211">
        <v>6.5239742196623249E-2</v>
      </c>
      <c r="D9647" s="211">
        <v>0.12945019710820302</v>
      </c>
      <c r="E9647" s="211">
        <v>7.1140031747912086E-2</v>
      </c>
      <c r="F9647" s="211">
        <v>9.957148546787821E-2</v>
      </c>
      <c r="G9647" s="211">
        <v>0.11935096808777462</v>
      </c>
      <c r="H9647" s="211">
        <v>0.11500050007323813</v>
      </c>
      <c r="I9647" s="211">
        <v>0.49389941622440281</v>
      </c>
      <c r="J9647" s="211">
        <v>0.45230600059949133</v>
      </c>
      <c r="K9647" s="211">
        <v>0.62649221264527144</v>
      </c>
      <c r="L9647" s="211">
        <v>0.27439610118639951</v>
      </c>
      <c r="M9647" s="211">
        <v>9.3652943903000954E-2</v>
      </c>
      <c r="N9647" s="211">
        <v>0.48984676027890151</v>
      </c>
      <c r="O9647" s="211">
        <v>0.73982208083438794</v>
      </c>
      <c r="P9647" s="211">
        <v>6.5763018585265537E-2</v>
      </c>
      <c r="Q9647" s="211">
        <v>7.0823442341026555E-2</v>
      </c>
      <c r="R9647" s="211">
        <v>0.40448043287267244</v>
      </c>
      <c r="S9647" s="211">
        <v>0.3466755710112831</v>
      </c>
      <c r="T9647" s="211">
        <v>0.63327026098029282</v>
      </c>
      <c r="U9647" s="211">
        <v>0.44321112778469951</v>
      </c>
      <c r="V9647" s="211">
        <v>0.18112470171059472</v>
      </c>
      <c r="W9647" s="211">
        <v>0.57084485381108308</v>
      </c>
      <c r="X9647" s="211">
        <v>0.37468669574696195</v>
      </c>
      <c r="Y9647" s="211">
        <v>0.68308840224554501</v>
      </c>
      <c r="Z9647" s="211">
        <v>0.14666362217197432</v>
      </c>
      <c r="AA9647" s="212">
        <v>0.12307009934269336</v>
      </c>
    </row>
    <row r="9648" spans="1:27" x14ac:dyDescent="0.35">
      <c r="A9648" s="210" t="s">
        <v>10324</v>
      </c>
      <c r="B9648" s="217">
        <v>173.72629569932093</v>
      </c>
      <c r="C9648" s="211">
        <v>6.4167307171740878E-2</v>
      </c>
      <c r="D9648" s="211">
        <v>0.12609774223397835</v>
      </c>
      <c r="E9648" s="211">
        <v>7.6208329349828408E-2</v>
      </c>
      <c r="F9648" s="211">
        <v>9.5988412924820438E-2</v>
      </c>
      <c r="G9648" s="211">
        <v>0.1227754468466578</v>
      </c>
      <c r="H9648" s="211">
        <v>0.11744315661359653</v>
      </c>
      <c r="I9648" s="211">
        <v>0.5223847574981717</v>
      </c>
      <c r="J9648" s="211">
        <v>0.47113017540366958</v>
      </c>
      <c r="K9648" s="211">
        <v>0.52940150249338158</v>
      </c>
      <c r="L9648" s="211">
        <v>0.27813612501393387</v>
      </c>
      <c r="M9648" s="211">
        <v>0.11685071473078658</v>
      </c>
      <c r="N9648" s="211">
        <v>0.3918357834939149</v>
      </c>
      <c r="O9648" s="211">
        <v>0.63942237056755413</v>
      </c>
      <c r="P9648" s="211">
        <v>6.421957417155337E-2</v>
      </c>
      <c r="Q9648" s="211">
        <v>0.10292144983898316</v>
      </c>
      <c r="R9648" s="211">
        <v>0.43050507579361413</v>
      </c>
      <c r="S9648" s="211">
        <v>0.31923249915206275</v>
      </c>
      <c r="T9648" s="211">
        <v>0.55031556407936832</v>
      </c>
      <c r="U9648" s="211">
        <v>0.43317124570731469</v>
      </c>
      <c r="V9648" s="211">
        <v>0.16087375065786386</v>
      </c>
      <c r="W9648" s="211">
        <v>0.60626072561732758</v>
      </c>
      <c r="X9648" s="211">
        <v>0.40472750577781952</v>
      </c>
      <c r="Y9648" s="211">
        <v>0.75250952615331379</v>
      </c>
      <c r="Z9648" s="211">
        <v>0.14456755242727889</v>
      </c>
      <c r="AA9648" s="212">
        <v>0.11784307464602295</v>
      </c>
    </row>
    <row r="9649" spans="1:27" x14ac:dyDescent="0.35">
      <c r="A9649" s="210" t="s">
        <v>10325</v>
      </c>
      <c r="B9649" s="217">
        <v>132.8855079782482</v>
      </c>
      <c r="C9649" s="211">
        <v>5.3268149393313813E-2</v>
      </c>
      <c r="D9649" s="211">
        <v>0.12310574915748621</v>
      </c>
      <c r="E9649" s="211">
        <v>7.5897353600526241E-2</v>
      </c>
      <c r="F9649" s="211">
        <v>9.0501873845659053E-2</v>
      </c>
      <c r="G9649" s="211">
        <v>0.11394442348523741</v>
      </c>
      <c r="H9649" s="211">
        <v>0.11797553853683303</v>
      </c>
      <c r="I9649" s="211">
        <v>0.48601897505297242</v>
      </c>
      <c r="J9649" s="211">
        <v>0.4348281380489919</v>
      </c>
      <c r="K9649" s="211">
        <v>0.57278531819885825</v>
      </c>
      <c r="L9649" s="211">
        <v>0.27037952804404103</v>
      </c>
      <c r="M9649" s="211">
        <v>0.10669042085175087</v>
      </c>
      <c r="N9649" s="211">
        <v>0.43835135659755298</v>
      </c>
      <c r="O9649" s="211">
        <v>0.63710259666299873</v>
      </c>
      <c r="P9649" s="211">
        <v>7.2648390640401683E-2</v>
      </c>
      <c r="Q9649" s="211">
        <v>0.13010105261382204</v>
      </c>
      <c r="R9649" s="211">
        <v>0.45259844624820073</v>
      </c>
      <c r="S9649" s="211">
        <v>0.3305488082147594</v>
      </c>
      <c r="T9649" s="211">
        <v>0.46145376058591325</v>
      </c>
      <c r="U9649" s="211">
        <v>0.353103468930899</v>
      </c>
      <c r="V9649" s="211">
        <v>7.2432524281989902E-2</v>
      </c>
      <c r="W9649" s="211">
        <v>0.61550505089914176</v>
      </c>
      <c r="X9649" s="211">
        <v>0.26049813681509937</v>
      </c>
      <c r="Y9649" s="211">
        <v>0.62211730015828126</v>
      </c>
      <c r="Z9649" s="211">
        <v>0.14736810940811237</v>
      </c>
      <c r="AA9649" s="212">
        <v>0.1128505401215863</v>
      </c>
    </row>
    <row r="9650" spans="1:27" x14ac:dyDescent="0.35">
      <c r="A9650" s="210" t="s">
        <v>10326</v>
      </c>
      <c r="B9650" s="217">
        <v>133.45068753983776</v>
      </c>
      <c r="C9650" s="211">
        <v>6.9557876332951352E-2</v>
      </c>
      <c r="D9650" s="211">
        <v>0.12914861933478114</v>
      </c>
      <c r="E9650" s="211">
        <v>7.9245340409649992E-2</v>
      </c>
      <c r="F9650" s="211">
        <v>8.5445994522298396E-2</v>
      </c>
      <c r="G9650" s="211">
        <v>0.12094906313701005</v>
      </c>
      <c r="H9650" s="211">
        <v>0.10817956241747384</v>
      </c>
      <c r="I9650" s="211">
        <v>0.48659542322022953</v>
      </c>
      <c r="J9650" s="211">
        <v>0.40837658072686989</v>
      </c>
      <c r="K9650" s="211">
        <v>0.62936687463813668</v>
      </c>
      <c r="L9650" s="211">
        <v>0.27158549655287484</v>
      </c>
      <c r="M9650" s="211">
        <v>0.10159690836582652</v>
      </c>
      <c r="N9650" s="211">
        <v>0.46498564436379219</v>
      </c>
      <c r="O9650" s="211">
        <v>0.75222763461385389</v>
      </c>
      <c r="P9650" s="211">
        <v>6.5348482209860753E-2</v>
      </c>
      <c r="Q9650" s="211">
        <v>6.7187642209733625E-2</v>
      </c>
      <c r="R9650" s="211">
        <v>0.40285560797618586</v>
      </c>
      <c r="S9650" s="211">
        <v>0.30737819143381029</v>
      </c>
      <c r="T9650" s="211">
        <v>0.50036569276115861</v>
      </c>
      <c r="U9650" s="211">
        <v>0.4199220806684606</v>
      </c>
      <c r="V9650" s="211">
        <v>7.134992224708242E-2</v>
      </c>
      <c r="W9650" s="211">
        <v>0.48865935161406759</v>
      </c>
      <c r="X9650" s="211">
        <v>0.29281836553827167</v>
      </c>
      <c r="Y9650" s="211">
        <v>0.72755686038849954</v>
      </c>
      <c r="Z9650" s="211">
        <v>0.14979305657316624</v>
      </c>
      <c r="AA9650" s="212">
        <v>0.11557394559058243</v>
      </c>
    </row>
    <row r="9651" spans="1:27" x14ac:dyDescent="0.35">
      <c r="A9651" s="210" t="s">
        <v>10327</v>
      </c>
      <c r="B9651" s="217">
        <v>146.24313314253686</v>
      </c>
      <c r="C9651" s="211">
        <v>5.5569673651870835E-2</v>
      </c>
      <c r="D9651" s="211">
        <v>0.12602523127638313</v>
      </c>
      <c r="E9651" s="211">
        <v>8.6579180324817442E-2</v>
      </c>
      <c r="F9651" s="211">
        <v>8.7496009945034051E-2</v>
      </c>
      <c r="G9651" s="211">
        <v>0.11752395639028095</v>
      </c>
      <c r="H9651" s="211">
        <v>0.12030341599619769</v>
      </c>
      <c r="I9651" s="211">
        <v>0.44006175371004713</v>
      </c>
      <c r="J9651" s="211">
        <v>0.40953616552938482</v>
      </c>
      <c r="K9651" s="211">
        <v>0.55498018325605414</v>
      </c>
      <c r="L9651" s="211">
        <v>0.26670955238347627</v>
      </c>
      <c r="M9651" s="211">
        <v>0.10545583685872353</v>
      </c>
      <c r="N9651" s="211">
        <v>0.34006340348531305</v>
      </c>
      <c r="O9651" s="211">
        <v>0.59436840281342862</v>
      </c>
      <c r="P9651" s="211">
        <v>7.3630276077096102E-2</v>
      </c>
      <c r="Q9651" s="211">
        <v>9.7300493618066308E-2</v>
      </c>
      <c r="R9651" s="211">
        <v>0.44966538851768595</v>
      </c>
      <c r="S9651" s="211">
        <v>0.35887800057175639</v>
      </c>
      <c r="T9651" s="211">
        <v>0.5185649212146769</v>
      </c>
      <c r="U9651" s="211">
        <v>0.36106175417035274</v>
      </c>
      <c r="V9651" s="211">
        <v>0.10467861669051233</v>
      </c>
      <c r="W9651" s="211">
        <v>0.5791574036704491</v>
      </c>
      <c r="X9651" s="211">
        <v>0.34001562410087105</v>
      </c>
      <c r="Y9651" s="211">
        <v>0.66602338568165731</v>
      </c>
      <c r="Z9651" s="211">
        <v>0.14021864787556165</v>
      </c>
      <c r="AA9651" s="212">
        <v>0.11428319202438604</v>
      </c>
    </row>
    <row r="9652" spans="1:27" x14ac:dyDescent="0.35">
      <c r="A9652" s="210" t="s">
        <v>10328</v>
      </c>
      <c r="B9652" s="217">
        <v>150.89114074357605</v>
      </c>
      <c r="C9652" s="211">
        <v>5.4017935261111552E-2</v>
      </c>
      <c r="D9652" s="211">
        <v>0.12275826549136076</v>
      </c>
      <c r="E9652" s="211">
        <v>7.232948060880541E-2</v>
      </c>
      <c r="F9652" s="211">
        <v>8.8543763299341341E-2</v>
      </c>
      <c r="G9652" s="211">
        <v>0.11632544106851313</v>
      </c>
      <c r="H9652" s="211">
        <v>0.10581753948105303</v>
      </c>
      <c r="I9652" s="211">
        <v>0.46978957777519653</v>
      </c>
      <c r="J9652" s="211">
        <v>0.45984637509355619</v>
      </c>
      <c r="K9652" s="211">
        <v>0.6148731048031163</v>
      </c>
      <c r="L9652" s="211">
        <v>0.27552731486069137</v>
      </c>
      <c r="M9652" s="211">
        <v>9.3876127936663001E-2</v>
      </c>
      <c r="N9652" s="211">
        <v>0.4206559823360167</v>
      </c>
      <c r="O9652" s="211">
        <v>0.67101309068922732</v>
      </c>
      <c r="P9652" s="211">
        <v>6.4525193383088916E-2</v>
      </c>
      <c r="Q9652" s="211">
        <v>0.13358196737865416</v>
      </c>
      <c r="R9652" s="211">
        <v>0.38537477906180256</v>
      </c>
      <c r="S9652" s="211">
        <v>0.32516579884099905</v>
      </c>
      <c r="T9652" s="211">
        <v>0.56067542432076733</v>
      </c>
      <c r="U9652" s="211">
        <v>0.4672025092722123</v>
      </c>
      <c r="V9652" s="211">
        <v>0.15805481893441783</v>
      </c>
      <c r="W9652" s="211">
        <v>0.53597602810422262</v>
      </c>
      <c r="X9652" s="211">
        <v>0.33154825677570615</v>
      </c>
      <c r="Y9652" s="211">
        <v>0.65845338747367621</v>
      </c>
      <c r="Z9652" s="211">
        <v>0.13903029661618949</v>
      </c>
      <c r="AA9652" s="212">
        <v>0.12548549639187015</v>
      </c>
    </row>
    <row r="9653" spans="1:27" x14ac:dyDescent="0.35">
      <c r="A9653" s="210" t="s">
        <v>10329</v>
      </c>
      <c r="B9653" s="217">
        <v>145.29280338230902</v>
      </c>
      <c r="C9653" s="211">
        <v>4.880135935390665E-2</v>
      </c>
      <c r="D9653" s="211">
        <v>0.13108756635806398</v>
      </c>
      <c r="E9653" s="211">
        <v>7.3090717249663081E-2</v>
      </c>
      <c r="F9653" s="211">
        <v>7.4555327215187123E-2</v>
      </c>
      <c r="G9653" s="211">
        <v>0.12457159117494039</v>
      </c>
      <c r="H9653" s="211">
        <v>0.10820138012109386</v>
      </c>
      <c r="I9653" s="211">
        <v>0.43524828937749532</v>
      </c>
      <c r="J9653" s="211">
        <v>0.43022675192046428</v>
      </c>
      <c r="K9653" s="211">
        <v>0.637061707894229</v>
      </c>
      <c r="L9653" s="211">
        <v>0.28096176865225203</v>
      </c>
      <c r="M9653" s="211">
        <v>0.10054569826930136</v>
      </c>
      <c r="N9653" s="211">
        <v>0.41787523105444269</v>
      </c>
      <c r="O9653" s="211">
        <v>0.70919952155069832</v>
      </c>
      <c r="P9653" s="211">
        <v>6.9229526258104399E-2</v>
      </c>
      <c r="Q9653" s="211">
        <v>6.6409034276554188E-2</v>
      </c>
      <c r="R9653" s="211">
        <v>0.39359680582465012</v>
      </c>
      <c r="S9653" s="211">
        <v>0.30926221217899497</v>
      </c>
      <c r="T9653" s="211">
        <v>0.60829829109858669</v>
      </c>
      <c r="U9653" s="211">
        <v>0.43476745743339962</v>
      </c>
      <c r="V9653" s="211">
        <v>0.10055182267987565</v>
      </c>
      <c r="W9653" s="211">
        <v>0.57204821227181724</v>
      </c>
      <c r="X9653" s="211">
        <v>0.26637025856176266</v>
      </c>
      <c r="Y9653" s="211">
        <v>0.64112300656399002</v>
      </c>
      <c r="Z9653" s="211">
        <v>0.14799464843810206</v>
      </c>
      <c r="AA9653" s="212">
        <v>0.11701882639176744</v>
      </c>
    </row>
    <row r="9654" spans="1:27" x14ac:dyDescent="0.35">
      <c r="A9654" s="210" t="s">
        <v>10330</v>
      </c>
      <c r="B9654" s="217">
        <v>119.11073296793897</v>
      </c>
      <c r="C9654" s="211">
        <v>4.6670889269748078E-2</v>
      </c>
      <c r="D9654" s="211">
        <v>0.12035805269211589</v>
      </c>
      <c r="E9654" s="211">
        <v>6.8533639519939862E-2</v>
      </c>
      <c r="F9654" s="211">
        <v>9.767214240251812E-2</v>
      </c>
      <c r="G9654" s="211">
        <v>0.11416221271662809</v>
      </c>
      <c r="H9654" s="211">
        <v>0.126040972164432</v>
      </c>
      <c r="I9654" s="211">
        <v>0.50524621573915018</v>
      </c>
      <c r="J9654" s="211">
        <v>0.4444174083850187</v>
      </c>
      <c r="K9654" s="211">
        <v>0.59213375542826674</v>
      </c>
      <c r="L9654" s="211">
        <v>0.27807356841223752</v>
      </c>
      <c r="M9654" s="211">
        <v>8.4118013990724952E-2</v>
      </c>
      <c r="N9654" s="211">
        <v>0.35915771906643607</v>
      </c>
      <c r="O9654" s="211">
        <v>0.75446322989802683</v>
      </c>
      <c r="P9654" s="211">
        <v>7.1888021362497043E-2</v>
      </c>
      <c r="Q9654" s="211">
        <v>8.1155263657296778E-2</v>
      </c>
      <c r="R9654" s="211">
        <v>0.40742479485765132</v>
      </c>
      <c r="S9654" s="211">
        <v>0.27717018124624659</v>
      </c>
      <c r="T9654" s="211">
        <v>0.56768754819595468</v>
      </c>
      <c r="U9654" s="211">
        <v>0.34449167566249672</v>
      </c>
      <c r="V9654" s="211">
        <v>8.0768105844962093E-2</v>
      </c>
      <c r="W9654" s="211">
        <v>0.49372812713615627</v>
      </c>
      <c r="X9654" s="211">
        <v>0.32977465326801525</v>
      </c>
      <c r="Y9654" s="211">
        <v>0.59314838076028742</v>
      </c>
      <c r="Z9654" s="211">
        <v>0.14783682204696569</v>
      </c>
      <c r="AA9654" s="212">
        <v>0.11427003476091663</v>
      </c>
    </row>
    <row r="9655" spans="1:27" x14ac:dyDescent="0.35">
      <c r="A9655" s="210" t="s">
        <v>10331</v>
      </c>
      <c r="B9655" s="217">
        <v>129.0802800048825</v>
      </c>
      <c r="C9655" s="211">
        <v>6.2363469966428636E-2</v>
      </c>
      <c r="D9655" s="211">
        <v>0.12926102666613115</v>
      </c>
      <c r="E9655" s="211">
        <v>7.8886122064121447E-2</v>
      </c>
      <c r="F9655" s="211">
        <v>7.213758984776289E-2</v>
      </c>
      <c r="G9655" s="211">
        <v>0.11747914038487776</v>
      </c>
      <c r="H9655" s="211">
        <v>0.10527126026715664</v>
      </c>
      <c r="I9655" s="211">
        <v>0.50584117983366683</v>
      </c>
      <c r="J9655" s="211">
        <v>0.45721388451015765</v>
      </c>
      <c r="K9655" s="211">
        <v>0.62851822546284797</v>
      </c>
      <c r="L9655" s="211">
        <v>0.27342352328105418</v>
      </c>
      <c r="M9655" s="211">
        <v>0.1003537681563508</v>
      </c>
      <c r="N9655" s="211">
        <v>0.33542686082099943</v>
      </c>
      <c r="O9655" s="211">
        <v>0.58702574544999075</v>
      </c>
      <c r="P9655" s="211">
        <v>6.3946550624977866E-2</v>
      </c>
      <c r="Q9655" s="211">
        <v>0.12893861328752459</v>
      </c>
      <c r="R9655" s="211">
        <v>0.40129629591685745</v>
      </c>
      <c r="S9655" s="211">
        <v>0.30773325253474987</v>
      </c>
      <c r="T9655" s="211">
        <v>0.52159958775135551</v>
      </c>
      <c r="U9655" s="211">
        <v>0.39886972304510204</v>
      </c>
      <c r="V9655" s="211">
        <v>9.8381665697664752E-2</v>
      </c>
      <c r="W9655" s="211">
        <v>0.49046452511263111</v>
      </c>
      <c r="X9655" s="211">
        <v>0.27708632393215626</v>
      </c>
      <c r="Y9655" s="211">
        <v>0.69707807436372793</v>
      </c>
      <c r="Z9655" s="211">
        <v>0.1427421477865369</v>
      </c>
      <c r="AA9655" s="212">
        <v>0.11947191099382039</v>
      </c>
    </row>
    <row r="9656" spans="1:27" x14ac:dyDescent="0.35">
      <c r="A9656" s="210" t="s">
        <v>10332</v>
      </c>
      <c r="B9656" s="217">
        <v>146.83344782286343</v>
      </c>
      <c r="C9656" s="211">
        <v>7.787625394583797E-2</v>
      </c>
      <c r="D9656" s="211">
        <v>0.12644459546361345</v>
      </c>
      <c r="E9656" s="211">
        <v>7.7482224566520125E-2</v>
      </c>
      <c r="F9656" s="211">
        <v>0.11292265404893248</v>
      </c>
      <c r="G9656" s="211">
        <v>0.1186979466974587</v>
      </c>
      <c r="H9656" s="211">
        <v>0.12488456856223766</v>
      </c>
      <c r="I9656" s="211">
        <v>0.5122905288640871</v>
      </c>
      <c r="J9656" s="211">
        <v>0.49283174356798942</v>
      </c>
      <c r="K9656" s="211">
        <v>0.61563102148772408</v>
      </c>
      <c r="L9656" s="211">
        <v>0.27530634046751146</v>
      </c>
      <c r="M9656" s="211">
        <v>8.6133987398467171E-2</v>
      </c>
      <c r="N9656" s="211">
        <v>0.4731123887200247</v>
      </c>
      <c r="O9656" s="211">
        <v>0.54955985003557262</v>
      </c>
      <c r="P9656" s="211">
        <v>6.6876244022678152E-2</v>
      </c>
      <c r="Q9656" s="211">
        <v>7.4266091709900339E-2</v>
      </c>
      <c r="R9656" s="211">
        <v>0.4142190702911836</v>
      </c>
      <c r="S9656" s="211">
        <v>0.30156174417323606</v>
      </c>
      <c r="T9656" s="211">
        <v>0.59294458241709669</v>
      </c>
      <c r="U9656" s="211">
        <v>0.51473424101553178</v>
      </c>
      <c r="V9656" s="211">
        <v>0.12089332766900227</v>
      </c>
      <c r="W9656" s="211">
        <v>0.61006956689519032</v>
      </c>
      <c r="X9656" s="211">
        <v>0.26288986964784733</v>
      </c>
      <c r="Y9656" s="211">
        <v>0.68328215720518448</v>
      </c>
      <c r="Z9656" s="211">
        <v>0.14903569936624264</v>
      </c>
      <c r="AA9656" s="212">
        <v>0.12282753200337111</v>
      </c>
    </row>
    <row r="9657" spans="1:27" x14ac:dyDescent="0.35">
      <c r="A9657" s="210" t="s">
        <v>10333</v>
      </c>
      <c r="B9657" s="217">
        <v>150.3891819103128</v>
      </c>
      <c r="C9657" s="211">
        <v>6.5617961743195494E-2</v>
      </c>
      <c r="D9657" s="211">
        <v>0.12430450888925895</v>
      </c>
      <c r="E9657" s="211">
        <v>8.5136048405045489E-2</v>
      </c>
      <c r="F9657" s="211">
        <v>8.599324745034001E-2</v>
      </c>
      <c r="G9657" s="211">
        <v>0.11639860489558611</v>
      </c>
      <c r="H9657" s="211">
        <v>0.12738189817885576</v>
      </c>
      <c r="I9657" s="211">
        <v>0.4612614440317791</v>
      </c>
      <c r="J9657" s="211">
        <v>0.42054259374681768</v>
      </c>
      <c r="K9657" s="211">
        <v>0.62742193132573287</v>
      </c>
      <c r="L9657" s="211">
        <v>0.27423494265673459</v>
      </c>
      <c r="M9657" s="211">
        <v>9.4433829604874966E-2</v>
      </c>
      <c r="N9657" s="211">
        <v>0.41071636714199122</v>
      </c>
      <c r="O9657" s="211">
        <v>0.79852017144203902</v>
      </c>
      <c r="P9657" s="211">
        <v>6.911687119386227E-2</v>
      </c>
      <c r="Q9657" s="211">
        <v>0.1195091172268147</v>
      </c>
      <c r="R9657" s="211">
        <v>0.44899459896357452</v>
      </c>
      <c r="S9657" s="211">
        <v>0.34566161885097524</v>
      </c>
      <c r="T9657" s="211">
        <v>0.57751053693919385</v>
      </c>
      <c r="U9657" s="211">
        <v>0.45732219690814463</v>
      </c>
      <c r="V9657" s="211">
        <v>7.8483874668741405E-2</v>
      </c>
      <c r="W9657" s="211">
        <v>0.62854651857047927</v>
      </c>
      <c r="X9657" s="211">
        <v>0.26219509607596936</v>
      </c>
      <c r="Y9657" s="211">
        <v>0.6409182545292148</v>
      </c>
      <c r="Z9657" s="211">
        <v>0.14188497742587985</v>
      </c>
      <c r="AA9657" s="212">
        <v>0.11358855318167344</v>
      </c>
    </row>
    <row r="9658" spans="1:27" x14ac:dyDescent="0.35">
      <c r="A9658" s="210" t="s">
        <v>10334</v>
      </c>
      <c r="B9658" s="217">
        <v>118.61908293717271</v>
      </c>
      <c r="C9658" s="211">
        <v>7.4539621807256817E-2</v>
      </c>
      <c r="D9658" s="211">
        <v>0.12969886012774964</v>
      </c>
      <c r="E9658" s="211">
        <v>7.8606493156866242E-2</v>
      </c>
      <c r="F9658" s="211">
        <v>7.597037513468835E-2</v>
      </c>
      <c r="G9658" s="211">
        <v>0.12161139375569807</v>
      </c>
      <c r="H9658" s="211">
        <v>0.11897228418656239</v>
      </c>
      <c r="I9658" s="211">
        <v>0.47381264767791786</v>
      </c>
      <c r="J9658" s="211">
        <v>0.39767216342506273</v>
      </c>
      <c r="K9658" s="211">
        <v>0.5970797568143571</v>
      </c>
      <c r="L9658" s="211">
        <v>0.27412179705285739</v>
      </c>
      <c r="M9658" s="211">
        <v>8.8259687400627701E-2</v>
      </c>
      <c r="N9658" s="211">
        <v>0.51157515877083071</v>
      </c>
      <c r="O9658" s="211">
        <v>0.69656776580448099</v>
      </c>
      <c r="P9658" s="211">
        <v>7.2281515965010604E-2</v>
      </c>
      <c r="Q9658" s="211">
        <v>6.3901924146228362E-2</v>
      </c>
      <c r="R9658" s="211">
        <v>0.45818888740829888</v>
      </c>
      <c r="S9658" s="211">
        <v>0.37426861639177073</v>
      </c>
      <c r="T9658" s="211">
        <v>0.55770749126554064</v>
      </c>
      <c r="U9658" s="211">
        <v>0.30712018673230829</v>
      </c>
      <c r="V9658" s="211">
        <v>8.2684501428098509E-2</v>
      </c>
      <c r="W9658" s="211">
        <v>0.50076501976789123</v>
      </c>
      <c r="X9658" s="211">
        <v>0.32630361045485579</v>
      </c>
      <c r="Y9658" s="211">
        <v>0.57095701096802642</v>
      </c>
      <c r="Z9658" s="211">
        <v>0.14576708689506027</v>
      </c>
      <c r="AA9658" s="212">
        <v>0.12327946168505502</v>
      </c>
    </row>
    <row r="9659" spans="1:27" x14ac:dyDescent="0.35">
      <c r="A9659" s="210" t="s">
        <v>10335</v>
      </c>
      <c r="B9659" s="217">
        <v>210.93118777768748</v>
      </c>
      <c r="C9659" s="211">
        <v>5.9295372212838912E-2</v>
      </c>
      <c r="D9659" s="211">
        <v>0.13113520386374086</v>
      </c>
      <c r="E9659" s="211">
        <v>6.7450912910930305E-2</v>
      </c>
      <c r="F9659" s="211">
        <v>0.11144945836476502</v>
      </c>
      <c r="G9659" s="211">
        <v>0.12617987762356872</v>
      </c>
      <c r="H9659" s="211">
        <v>0.11492068937863416</v>
      </c>
      <c r="I9659" s="211">
        <v>0.45005886019572733</v>
      </c>
      <c r="J9659" s="211">
        <v>0.44446747563373745</v>
      </c>
      <c r="K9659" s="211">
        <v>0.62420761847178785</v>
      </c>
      <c r="L9659" s="211">
        <v>0.27617491957640272</v>
      </c>
      <c r="M9659" s="211">
        <v>9.267298234413783E-2</v>
      </c>
      <c r="N9659" s="211">
        <v>0.48552229901929156</v>
      </c>
      <c r="O9659" s="211">
        <v>0.5887518533293945</v>
      </c>
      <c r="P9659" s="211">
        <v>7.2444870330291261E-2</v>
      </c>
      <c r="Q9659" s="211">
        <v>9.3847256616922087E-2</v>
      </c>
      <c r="R9659" s="211">
        <v>0.46403873338861296</v>
      </c>
      <c r="S9659" s="211">
        <v>0.38280533053373439</v>
      </c>
      <c r="T9659" s="211">
        <v>0.59438710248710724</v>
      </c>
      <c r="U9659" s="211">
        <v>0.46200375422905504</v>
      </c>
      <c r="V9659" s="211">
        <v>0.1673379248185986</v>
      </c>
      <c r="W9659" s="211">
        <v>0.49611917706889697</v>
      </c>
      <c r="X9659" s="211">
        <v>0.33107047060631212</v>
      </c>
      <c r="Y9659" s="211">
        <v>0.76724435501039667</v>
      </c>
      <c r="Z9659" s="211">
        <v>0.14727326839696542</v>
      </c>
      <c r="AA9659" s="212">
        <v>0.11224495217432959</v>
      </c>
    </row>
    <row r="9660" spans="1:27" x14ac:dyDescent="0.35">
      <c r="A9660" s="210" t="s">
        <v>10336</v>
      </c>
      <c r="B9660" s="217">
        <v>151.3020237916285</v>
      </c>
      <c r="C9660" s="211">
        <v>5.1116156093371196E-2</v>
      </c>
      <c r="D9660" s="211">
        <v>0.12635984591124039</v>
      </c>
      <c r="E9660" s="211">
        <v>7.4233273213496945E-2</v>
      </c>
      <c r="F9660" s="211">
        <v>0.11495749247487556</v>
      </c>
      <c r="G9660" s="211">
        <v>0.12331974855841688</v>
      </c>
      <c r="H9660" s="211">
        <v>0.12040862698059339</v>
      </c>
      <c r="I9660" s="211">
        <v>0.46409418704307603</v>
      </c>
      <c r="J9660" s="211">
        <v>0.44792825713437112</v>
      </c>
      <c r="K9660" s="211">
        <v>0.63098801808169347</v>
      </c>
      <c r="L9660" s="211">
        <v>0.27427411161462806</v>
      </c>
      <c r="M9660" s="211">
        <v>8.587446101290129E-2</v>
      </c>
      <c r="N9660" s="211">
        <v>0.35664063595231849</v>
      </c>
      <c r="O9660" s="211">
        <v>0.72908060524077811</v>
      </c>
      <c r="P9660" s="211">
        <v>7.3742604982978605E-2</v>
      </c>
      <c r="Q9660" s="211">
        <v>7.5002776049954742E-2</v>
      </c>
      <c r="R9660" s="211">
        <v>0.48371039253466236</v>
      </c>
      <c r="S9660" s="211">
        <v>0.32290281599783188</v>
      </c>
      <c r="T9660" s="211">
        <v>0.55934629417997661</v>
      </c>
      <c r="U9660" s="211">
        <v>0.40178422050674656</v>
      </c>
      <c r="V9660" s="211">
        <v>0.11902439151804846</v>
      </c>
      <c r="W9660" s="211">
        <v>0.64306712488782458</v>
      </c>
      <c r="X9660" s="211">
        <v>0.33140977022025231</v>
      </c>
      <c r="Y9660" s="211">
        <v>0.69464206832475861</v>
      </c>
      <c r="Z9660" s="211">
        <v>0.14868861209543369</v>
      </c>
      <c r="AA9660" s="212">
        <v>0.11796320121596218</v>
      </c>
    </row>
    <row r="9661" spans="1:27" x14ac:dyDescent="0.35">
      <c r="A9661" s="210" t="s">
        <v>10337</v>
      </c>
      <c r="B9661" s="217">
        <v>119.01061937080367</v>
      </c>
      <c r="C9661" s="211">
        <v>6.3517985472690358E-2</v>
      </c>
      <c r="D9661" s="211">
        <v>0.12320500273085251</v>
      </c>
      <c r="E9661" s="211">
        <v>6.6504583315666776E-2</v>
      </c>
      <c r="F9661" s="211">
        <v>9.5377982731602987E-2</v>
      </c>
      <c r="G9661" s="211">
        <v>0.12047778376704008</v>
      </c>
      <c r="H9661" s="211">
        <v>0.11469985824640062</v>
      </c>
      <c r="I9661" s="211">
        <v>0.51746331987574301</v>
      </c>
      <c r="J9661" s="211">
        <v>0.41977566304643044</v>
      </c>
      <c r="K9661" s="211">
        <v>0.52891890072894598</v>
      </c>
      <c r="L9661" s="211">
        <v>0.27295970361600896</v>
      </c>
      <c r="M9661" s="211">
        <v>9.4907457048734198E-2</v>
      </c>
      <c r="N9661" s="211">
        <v>0.40355268048649129</v>
      </c>
      <c r="O9661" s="211">
        <v>0.54791992019196634</v>
      </c>
      <c r="P9661" s="211">
        <v>6.8297994091031947E-2</v>
      </c>
      <c r="Q9661" s="211">
        <v>6.5388739707903071E-2</v>
      </c>
      <c r="R9661" s="211">
        <v>0.44909884469099393</v>
      </c>
      <c r="S9661" s="211">
        <v>0.35378445697277755</v>
      </c>
      <c r="T9661" s="211">
        <v>0.56414257335253526</v>
      </c>
      <c r="U9661" s="211">
        <v>0.48295751407211596</v>
      </c>
      <c r="V9661" s="211">
        <v>7.2694122717204906E-2</v>
      </c>
      <c r="W9661" s="211">
        <v>0.49643507245006452</v>
      </c>
      <c r="X9661" s="211">
        <v>0.39851025656349015</v>
      </c>
      <c r="Y9661" s="211">
        <v>0.70524527960276817</v>
      </c>
      <c r="Z9661" s="211">
        <v>0.1454808249489635</v>
      </c>
      <c r="AA9661" s="212">
        <v>0.11848149475627667</v>
      </c>
    </row>
    <row r="9662" spans="1:27" x14ac:dyDescent="0.35">
      <c r="A9662" s="210" t="s">
        <v>10338</v>
      </c>
      <c r="B9662" s="217">
        <v>124.28299893380009</v>
      </c>
      <c r="C9662" s="211">
        <v>5.8243634903228585E-2</v>
      </c>
      <c r="D9662" s="211">
        <v>0.12230618503004345</v>
      </c>
      <c r="E9662" s="211">
        <v>8.5650112945618917E-2</v>
      </c>
      <c r="F9662" s="211">
        <v>0.11449332595716288</v>
      </c>
      <c r="G9662" s="211">
        <v>0.1181456190564546</v>
      </c>
      <c r="H9662" s="211">
        <v>0.12113547079699336</v>
      </c>
      <c r="I9662" s="211">
        <v>0.51457606774084663</v>
      </c>
      <c r="J9662" s="211">
        <v>0.44176024585083729</v>
      </c>
      <c r="K9662" s="211">
        <v>0.53955321614584417</v>
      </c>
      <c r="L9662" s="211">
        <v>0.2723934950270876</v>
      </c>
      <c r="M9662" s="211">
        <v>0.10466258864245814</v>
      </c>
      <c r="N9662" s="211">
        <v>0.52321115273034491</v>
      </c>
      <c r="O9662" s="211">
        <v>0.68707380330085799</v>
      </c>
      <c r="P9662" s="211">
        <v>6.8302046875206301E-2</v>
      </c>
      <c r="Q9662" s="211">
        <v>5.3834307026011011E-2</v>
      </c>
      <c r="R9662" s="211">
        <v>0.46135783337119279</v>
      </c>
      <c r="S9662" s="211">
        <v>0.36887801570744616</v>
      </c>
      <c r="T9662" s="211">
        <v>0.53042213735873778</v>
      </c>
      <c r="U9662" s="211">
        <v>0.40572035681438356</v>
      </c>
      <c r="V9662" s="211">
        <v>6.8652719616042218E-2</v>
      </c>
      <c r="W9662" s="211">
        <v>0.49000868077702719</v>
      </c>
      <c r="X9662" s="211">
        <v>0.33150611045024059</v>
      </c>
      <c r="Y9662" s="211">
        <v>0.68691217493557399</v>
      </c>
      <c r="Z9662" s="211">
        <v>0.14983807119798767</v>
      </c>
      <c r="AA9662" s="212">
        <v>0.12262560802497244</v>
      </c>
    </row>
    <row r="9663" spans="1:27" x14ac:dyDescent="0.35">
      <c r="A9663" s="210" t="s">
        <v>10339</v>
      </c>
      <c r="B9663" s="217">
        <v>141.36147191662346</v>
      </c>
      <c r="C9663" s="211">
        <v>5.8627574923928887E-2</v>
      </c>
      <c r="D9663" s="211">
        <v>0.12038501540756028</v>
      </c>
      <c r="E9663" s="211">
        <v>7.62180070183269E-2</v>
      </c>
      <c r="F9663" s="211">
        <v>0.10354164836154059</v>
      </c>
      <c r="G9663" s="211">
        <v>0.12120933968767317</v>
      </c>
      <c r="H9663" s="211">
        <v>0.11393977880352944</v>
      </c>
      <c r="I9663" s="211">
        <v>0.47182649784869996</v>
      </c>
      <c r="J9663" s="211">
        <v>0.45051311985112347</v>
      </c>
      <c r="K9663" s="211">
        <v>0.60674910157558859</v>
      </c>
      <c r="L9663" s="211">
        <v>0.27335898882606874</v>
      </c>
      <c r="M9663" s="211">
        <v>9.6413607449874303E-2</v>
      </c>
      <c r="N9663" s="211">
        <v>0.38701705796989538</v>
      </c>
      <c r="O9663" s="211">
        <v>0.65548957924800388</v>
      </c>
      <c r="P9663" s="211">
        <v>6.2871707178148634E-2</v>
      </c>
      <c r="Q9663" s="211">
        <v>7.2881505289633233E-2</v>
      </c>
      <c r="R9663" s="211">
        <v>0.47631520260417581</v>
      </c>
      <c r="S9663" s="211">
        <v>0.30995771182668264</v>
      </c>
      <c r="T9663" s="211">
        <v>0.54330844337821438</v>
      </c>
      <c r="U9663" s="211">
        <v>0.45189726358439686</v>
      </c>
      <c r="V9663" s="211">
        <v>0.12357535084189526</v>
      </c>
      <c r="W9663" s="211">
        <v>0.61662437539483328</v>
      </c>
      <c r="X9663" s="211">
        <v>0.33385287838207162</v>
      </c>
      <c r="Y9663" s="211">
        <v>0.71111929981437849</v>
      </c>
      <c r="Z9663" s="211">
        <v>0.14118568903826367</v>
      </c>
      <c r="AA9663" s="212">
        <v>0.12104997105357748</v>
      </c>
    </row>
    <row r="9664" spans="1:27" x14ac:dyDescent="0.35">
      <c r="A9664" s="210" t="s">
        <v>10340</v>
      </c>
      <c r="B9664" s="217">
        <v>133.18989490788923</v>
      </c>
      <c r="C9664" s="211">
        <v>7.3449540771787933E-2</v>
      </c>
      <c r="D9664" s="211">
        <v>0.12463826005131727</v>
      </c>
      <c r="E9664" s="211">
        <v>6.9345328516493304E-2</v>
      </c>
      <c r="F9664" s="211">
        <v>9.5687938078681353E-2</v>
      </c>
      <c r="G9664" s="211">
        <v>0.12417070286218712</v>
      </c>
      <c r="H9664" s="211">
        <v>0.11280950458370811</v>
      </c>
      <c r="I9664" s="211">
        <v>0.49430447512007775</v>
      </c>
      <c r="J9664" s="211">
        <v>0.41370322607703913</v>
      </c>
      <c r="K9664" s="211">
        <v>0.61787697344948078</v>
      </c>
      <c r="L9664" s="211">
        <v>0.27249806202882088</v>
      </c>
      <c r="M9664" s="211">
        <v>0.10989023389641692</v>
      </c>
      <c r="N9664" s="211">
        <v>0.38580462347969469</v>
      </c>
      <c r="O9664" s="211">
        <v>0.7136705967916126</v>
      </c>
      <c r="P9664" s="211">
        <v>6.8694857057040787E-2</v>
      </c>
      <c r="Q9664" s="211">
        <v>0.15081470464637856</v>
      </c>
      <c r="R9664" s="211">
        <v>0.4509433566211476</v>
      </c>
      <c r="S9664" s="211">
        <v>0.33527170993774302</v>
      </c>
      <c r="T9664" s="211">
        <v>0.49029067514119695</v>
      </c>
      <c r="U9664" s="211">
        <v>0.48865578787192288</v>
      </c>
      <c r="V9664" s="211">
        <v>6.2708699695344872E-2</v>
      </c>
      <c r="W9664" s="211">
        <v>0.6089726629337896</v>
      </c>
      <c r="X9664" s="211">
        <v>0.3540115165750396</v>
      </c>
      <c r="Y9664" s="211">
        <v>0.71088037746019861</v>
      </c>
      <c r="Z9664" s="211">
        <v>0.14869243080936456</v>
      </c>
      <c r="AA9664" s="212">
        <v>0.11912004935732398</v>
      </c>
    </row>
    <row r="9665" spans="1:27" x14ac:dyDescent="0.35">
      <c r="A9665" s="210" t="s">
        <v>10341</v>
      </c>
      <c r="B9665" s="217">
        <v>170.83737253921274</v>
      </c>
      <c r="C9665" s="211">
        <v>8.615361426249625E-2</v>
      </c>
      <c r="D9665" s="211">
        <v>0.13264781028373873</v>
      </c>
      <c r="E9665" s="211">
        <v>7.7788333417196265E-2</v>
      </c>
      <c r="F9665" s="211">
        <v>9.3383413162835924E-2</v>
      </c>
      <c r="G9665" s="211">
        <v>0.12440376299525313</v>
      </c>
      <c r="H9665" s="211">
        <v>0.12339817224740073</v>
      </c>
      <c r="I9665" s="211">
        <v>0.45356669748114875</v>
      </c>
      <c r="J9665" s="211">
        <v>0.42192676383457417</v>
      </c>
      <c r="K9665" s="211">
        <v>0.58143391979469694</v>
      </c>
      <c r="L9665" s="211">
        <v>0.27025212623744582</v>
      </c>
      <c r="M9665" s="211">
        <v>0.10757708730748194</v>
      </c>
      <c r="N9665" s="211">
        <v>0.38811424446103271</v>
      </c>
      <c r="O9665" s="211">
        <v>0.70169778834704011</v>
      </c>
      <c r="P9665" s="211">
        <v>6.6327368201484105E-2</v>
      </c>
      <c r="Q9665" s="211">
        <v>0.11173056381823149</v>
      </c>
      <c r="R9665" s="211">
        <v>0.3861736298054429</v>
      </c>
      <c r="S9665" s="211">
        <v>0.2768802833257431</v>
      </c>
      <c r="T9665" s="211">
        <v>0.52399304222847432</v>
      </c>
      <c r="U9665" s="211">
        <v>0.46414829720221518</v>
      </c>
      <c r="V9665" s="211">
        <v>0.15182636083823248</v>
      </c>
      <c r="W9665" s="211">
        <v>0.56413124362453937</v>
      </c>
      <c r="X9665" s="211">
        <v>0.32550157356462706</v>
      </c>
      <c r="Y9665" s="211">
        <v>0.64853248431253396</v>
      </c>
      <c r="Z9665" s="211">
        <v>0.14937962902219379</v>
      </c>
      <c r="AA9665" s="212">
        <v>0.11664290552368876</v>
      </c>
    </row>
    <row r="9666" spans="1:27" x14ac:dyDescent="0.35">
      <c r="A9666" s="210" t="s">
        <v>10342</v>
      </c>
      <c r="B9666" s="217">
        <v>141.59628524341946</v>
      </c>
      <c r="C9666" s="211">
        <v>6.8041590302281893E-2</v>
      </c>
      <c r="D9666" s="211">
        <v>0.12237703556657065</v>
      </c>
      <c r="E9666" s="211">
        <v>8.0503214463687911E-2</v>
      </c>
      <c r="F9666" s="211">
        <v>8.2308091248743914E-2</v>
      </c>
      <c r="G9666" s="211">
        <v>0.12150864124304744</v>
      </c>
      <c r="H9666" s="211">
        <v>0.11244048411783131</v>
      </c>
      <c r="I9666" s="211">
        <v>0.53244990281105753</v>
      </c>
      <c r="J9666" s="211">
        <v>0.47095194651489014</v>
      </c>
      <c r="K9666" s="211">
        <v>0.60466668443271088</v>
      </c>
      <c r="L9666" s="211">
        <v>0.26929273820974126</v>
      </c>
      <c r="M9666" s="211">
        <v>9.8864187046177193E-2</v>
      </c>
      <c r="N9666" s="211">
        <v>0.42000897760142686</v>
      </c>
      <c r="O9666" s="211">
        <v>0.57299765297309702</v>
      </c>
      <c r="P9666" s="211">
        <v>6.9932601210900447E-2</v>
      </c>
      <c r="Q9666" s="211">
        <v>5.7613956623130083E-2</v>
      </c>
      <c r="R9666" s="211">
        <v>0.42726582250892559</v>
      </c>
      <c r="S9666" s="211">
        <v>0.34928848949884755</v>
      </c>
      <c r="T9666" s="211">
        <v>0.5243069243883961</v>
      </c>
      <c r="U9666" s="211">
        <v>0.40232342623296946</v>
      </c>
      <c r="V9666" s="211">
        <v>0.11936096978167891</v>
      </c>
      <c r="W9666" s="211">
        <v>0.52999789996896463</v>
      </c>
      <c r="X9666" s="211">
        <v>0.26660675860612848</v>
      </c>
      <c r="Y9666" s="211">
        <v>0.64035061195851095</v>
      </c>
      <c r="Z9666" s="211">
        <v>0.14095286632746287</v>
      </c>
      <c r="AA9666" s="212">
        <v>0.11876761185833053</v>
      </c>
    </row>
    <row r="9667" spans="1:27" x14ac:dyDescent="0.35">
      <c r="A9667" s="210" t="s">
        <v>10343</v>
      </c>
      <c r="B9667" s="217">
        <v>114.98872604712386</v>
      </c>
      <c r="C9667" s="211">
        <v>5.908995935544735E-2</v>
      </c>
      <c r="D9667" s="211">
        <v>0.12324167335873014</v>
      </c>
      <c r="E9667" s="211">
        <v>8.0908621680207959E-2</v>
      </c>
      <c r="F9667" s="211">
        <v>9.9627850616418212E-2</v>
      </c>
      <c r="G9667" s="211">
        <v>0.12074116460790489</v>
      </c>
      <c r="H9667" s="211">
        <v>0.12785308924844629</v>
      </c>
      <c r="I9667" s="211">
        <v>0.50542260848913401</v>
      </c>
      <c r="J9667" s="211">
        <v>0.42769033268860202</v>
      </c>
      <c r="K9667" s="211">
        <v>0.62087678402753299</v>
      </c>
      <c r="L9667" s="211">
        <v>0.2752640706628337</v>
      </c>
      <c r="M9667" s="211">
        <v>9.8683436835176941E-2</v>
      </c>
      <c r="N9667" s="211">
        <v>0.36273189914292348</v>
      </c>
      <c r="O9667" s="211">
        <v>0.72534806699094312</v>
      </c>
      <c r="P9667" s="211">
        <v>6.552073109426354E-2</v>
      </c>
      <c r="Q9667" s="211">
        <v>7.2743386313985164E-2</v>
      </c>
      <c r="R9667" s="211">
        <v>0.42590474311746462</v>
      </c>
      <c r="S9667" s="211">
        <v>0.36312001798185534</v>
      </c>
      <c r="T9667" s="211">
        <v>0.6429750612852464</v>
      </c>
      <c r="U9667" s="211">
        <v>0.38864487980910267</v>
      </c>
      <c r="V9667" s="211">
        <v>6.9559055069319975E-2</v>
      </c>
      <c r="W9667" s="211">
        <v>0.55172474101101243</v>
      </c>
      <c r="X9667" s="211">
        <v>0.37566235576044588</v>
      </c>
      <c r="Y9667" s="211">
        <v>0.64767124291270006</v>
      </c>
      <c r="Z9667" s="211">
        <v>0.14926252649728913</v>
      </c>
      <c r="AA9667" s="212">
        <v>0.12508155030569651</v>
      </c>
    </row>
    <row r="9668" spans="1:27" x14ac:dyDescent="0.35">
      <c r="A9668" s="210" t="s">
        <v>10344</v>
      </c>
      <c r="B9668" s="217">
        <v>175.8522202430587</v>
      </c>
      <c r="C9668" s="211">
        <v>5.912624485882563E-2</v>
      </c>
      <c r="D9668" s="211">
        <v>0.12083201500277475</v>
      </c>
      <c r="E9668" s="211">
        <v>7.3687521694724686E-2</v>
      </c>
      <c r="F9668" s="211">
        <v>8.6304416441386436E-2</v>
      </c>
      <c r="G9668" s="211">
        <v>0.12278965584983707</v>
      </c>
      <c r="H9668" s="211">
        <v>0.12960637329107336</v>
      </c>
      <c r="I9668" s="211">
        <v>0.50549300726234836</v>
      </c>
      <c r="J9668" s="211">
        <v>0.43780195994243576</v>
      </c>
      <c r="K9668" s="211">
        <v>0.5671616333934838</v>
      </c>
      <c r="L9668" s="211">
        <v>0.27263224001354103</v>
      </c>
      <c r="M9668" s="211">
        <v>0.10503189154709675</v>
      </c>
      <c r="N9668" s="211">
        <v>0.46739197507577157</v>
      </c>
      <c r="O9668" s="211">
        <v>0.73259032452813844</v>
      </c>
      <c r="P9668" s="211">
        <v>6.5655065681608824E-2</v>
      </c>
      <c r="Q9668" s="211">
        <v>6.0996069293056496E-2</v>
      </c>
      <c r="R9668" s="211">
        <v>0.4375217629320004</v>
      </c>
      <c r="S9668" s="211">
        <v>0.32334623814401692</v>
      </c>
      <c r="T9668" s="211">
        <v>0.50495176813151377</v>
      </c>
      <c r="U9668" s="211">
        <v>0.44992624733680725</v>
      </c>
      <c r="V9668" s="211">
        <v>0.19370773517929218</v>
      </c>
      <c r="W9668" s="211">
        <v>0.59827325528257869</v>
      </c>
      <c r="X9668" s="211">
        <v>0.40896046444797901</v>
      </c>
      <c r="Y9668" s="211">
        <v>0.69041029832118306</v>
      </c>
      <c r="Z9668" s="211">
        <v>0.14880689707981948</v>
      </c>
      <c r="AA9668" s="212">
        <v>0.12157672834828595</v>
      </c>
    </row>
    <row r="9669" spans="1:27" x14ac:dyDescent="0.35">
      <c r="A9669" s="210" t="s">
        <v>10345</v>
      </c>
      <c r="B9669" s="217">
        <v>142.96036169308121</v>
      </c>
      <c r="C9669" s="211">
        <v>5.4583692967417864E-2</v>
      </c>
      <c r="D9669" s="211">
        <v>0.11985647183804291</v>
      </c>
      <c r="E9669" s="211">
        <v>7.1453011006850337E-2</v>
      </c>
      <c r="F9669" s="211">
        <v>0.10569049472774507</v>
      </c>
      <c r="G9669" s="211">
        <v>0.12185028968437656</v>
      </c>
      <c r="H9669" s="211">
        <v>0.12022838584071895</v>
      </c>
      <c r="I9669" s="211">
        <v>0.44152025066599004</v>
      </c>
      <c r="J9669" s="211">
        <v>0.42091027380234014</v>
      </c>
      <c r="K9669" s="211">
        <v>0.53879644661218651</v>
      </c>
      <c r="L9669" s="211">
        <v>0.27551401027712386</v>
      </c>
      <c r="M9669" s="211">
        <v>8.0353060884872235E-2</v>
      </c>
      <c r="N9669" s="211">
        <v>0.50090219291341986</v>
      </c>
      <c r="O9669" s="211">
        <v>0.74358152717614445</v>
      </c>
      <c r="P9669" s="211">
        <v>6.8463773665822625E-2</v>
      </c>
      <c r="Q9669" s="211">
        <v>5.3924253743299067E-2</v>
      </c>
      <c r="R9669" s="211">
        <v>0.44435260317976771</v>
      </c>
      <c r="S9669" s="211">
        <v>0.37126376537481809</v>
      </c>
      <c r="T9669" s="211">
        <v>0.61757913265935338</v>
      </c>
      <c r="U9669" s="211">
        <v>0.3366845837541802</v>
      </c>
      <c r="V9669" s="211">
        <v>0.15014605322953362</v>
      </c>
      <c r="W9669" s="211">
        <v>0.48550979186952131</v>
      </c>
      <c r="X9669" s="211">
        <v>0.31974669198780925</v>
      </c>
      <c r="Y9669" s="211">
        <v>0.64154862214083941</v>
      </c>
      <c r="Z9669" s="211">
        <v>0.14641617344547894</v>
      </c>
      <c r="AA9669" s="212">
        <v>0.11387600959378216</v>
      </c>
    </row>
    <row r="9670" spans="1:27" x14ac:dyDescent="0.35">
      <c r="A9670" s="210" t="s">
        <v>10346</v>
      </c>
      <c r="B9670" s="217">
        <v>131.30111458675682</v>
      </c>
      <c r="C9670" s="211">
        <v>6.5614054844451819E-2</v>
      </c>
      <c r="D9670" s="211">
        <v>0.12422625368436459</v>
      </c>
      <c r="E9670" s="211">
        <v>7.1963981269142413E-2</v>
      </c>
      <c r="F9670" s="211">
        <v>9.49332261366643E-2</v>
      </c>
      <c r="G9670" s="211">
        <v>0.11523648995752388</v>
      </c>
      <c r="H9670" s="211">
        <v>0.12305583822595437</v>
      </c>
      <c r="I9670" s="211">
        <v>0.51588171865909971</v>
      </c>
      <c r="J9670" s="211">
        <v>0.43666876374649866</v>
      </c>
      <c r="K9670" s="211">
        <v>0.55668802368142711</v>
      </c>
      <c r="L9670" s="211">
        <v>0.27513407307020532</v>
      </c>
      <c r="M9670" s="211">
        <v>0.11018357339558775</v>
      </c>
      <c r="N9670" s="211">
        <v>0.42738303112966741</v>
      </c>
      <c r="O9670" s="211">
        <v>0.71768903035235154</v>
      </c>
      <c r="P9670" s="211">
        <v>6.8453506167097597E-2</v>
      </c>
      <c r="Q9670" s="211">
        <v>5.4312935707976517E-2</v>
      </c>
      <c r="R9670" s="211">
        <v>0.45065290836742389</v>
      </c>
      <c r="S9670" s="211">
        <v>0.30650470196448609</v>
      </c>
      <c r="T9670" s="211">
        <v>0.60014758034725568</v>
      </c>
      <c r="U9670" s="211">
        <v>0.4369376919048153</v>
      </c>
      <c r="V9670" s="211">
        <v>9.0015979260939488E-2</v>
      </c>
      <c r="W9670" s="211">
        <v>0.6316834488561639</v>
      </c>
      <c r="X9670" s="211">
        <v>0.38532761494167772</v>
      </c>
      <c r="Y9670" s="211">
        <v>0.65691323375308674</v>
      </c>
      <c r="Z9670" s="211">
        <v>0.14997700153583066</v>
      </c>
      <c r="AA9670" s="212">
        <v>0.12330497805928047</v>
      </c>
    </row>
    <row r="9671" spans="1:27" x14ac:dyDescent="0.35">
      <c r="A9671" s="210" t="s">
        <v>10347</v>
      </c>
      <c r="B9671" s="217">
        <v>114.65478455603824</v>
      </c>
      <c r="C9671" s="211">
        <v>5.7109340169815455E-2</v>
      </c>
      <c r="D9671" s="211">
        <v>0.12830012410751879</v>
      </c>
      <c r="E9671" s="211">
        <v>6.6704660953125799E-2</v>
      </c>
      <c r="F9671" s="211">
        <v>8.2015976685670983E-2</v>
      </c>
      <c r="G9671" s="211">
        <v>0.11316880905584153</v>
      </c>
      <c r="H9671" s="211">
        <v>0.10634633548590744</v>
      </c>
      <c r="I9671" s="211">
        <v>0.52221830740682729</v>
      </c>
      <c r="J9671" s="211">
        <v>0.48926715048482439</v>
      </c>
      <c r="K9671" s="211">
        <v>0.64019856416026655</v>
      </c>
      <c r="L9671" s="211">
        <v>0.27687570765871422</v>
      </c>
      <c r="M9671" s="211">
        <v>9.6033986980925468E-2</v>
      </c>
      <c r="N9671" s="211">
        <v>0.41197088392844539</v>
      </c>
      <c r="O9671" s="211">
        <v>0.65988294878818854</v>
      </c>
      <c r="P9671" s="211">
        <v>6.2318819676557835E-2</v>
      </c>
      <c r="Q9671" s="211">
        <v>8.4754975667269306E-2</v>
      </c>
      <c r="R9671" s="211">
        <v>0.38804309607024146</v>
      </c>
      <c r="S9671" s="211">
        <v>0.29179268131560704</v>
      </c>
      <c r="T9671" s="211">
        <v>0.53919467873099858</v>
      </c>
      <c r="U9671" s="211">
        <v>0.42601392056292486</v>
      </c>
      <c r="V9671" s="211">
        <v>7.9109383150618287E-2</v>
      </c>
      <c r="W9671" s="211">
        <v>0.54768105059670158</v>
      </c>
      <c r="X9671" s="211">
        <v>0.28298131289845396</v>
      </c>
      <c r="Y9671" s="211">
        <v>0.54635768124746698</v>
      </c>
      <c r="Z9671" s="211">
        <v>0.1400475061844571</v>
      </c>
      <c r="AA9671" s="212">
        <v>0.11641536886464854</v>
      </c>
    </row>
    <row r="9672" spans="1:27" x14ac:dyDescent="0.35">
      <c r="A9672" s="210" t="s">
        <v>10348</v>
      </c>
      <c r="B9672" s="217">
        <v>167.37947652818286</v>
      </c>
      <c r="C9672" s="211">
        <v>7.8088412327776371E-2</v>
      </c>
      <c r="D9672" s="211">
        <v>0.12358517940721095</v>
      </c>
      <c r="E9672" s="211">
        <v>8.2022380221869265E-2</v>
      </c>
      <c r="F9672" s="211">
        <v>0.12106537969285425</v>
      </c>
      <c r="G9672" s="211">
        <v>0.11888771627157457</v>
      </c>
      <c r="H9672" s="211">
        <v>0.117661113014913</v>
      </c>
      <c r="I9672" s="211">
        <v>0.50981906389912846</v>
      </c>
      <c r="J9672" s="211">
        <v>0.44019820231202877</v>
      </c>
      <c r="K9672" s="211">
        <v>0.58279182626203585</v>
      </c>
      <c r="L9672" s="211">
        <v>0.2721921231344509</v>
      </c>
      <c r="M9672" s="211">
        <v>0.11211327051399322</v>
      </c>
      <c r="N9672" s="211">
        <v>0.51290232704781813</v>
      </c>
      <c r="O9672" s="211">
        <v>0.75692562790891038</v>
      </c>
      <c r="P9672" s="211">
        <v>7.0872847776360715E-2</v>
      </c>
      <c r="Q9672" s="211">
        <v>8.2374482004270541E-2</v>
      </c>
      <c r="R9672" s="211">
        <v>0.40059538148504964</v>
      </c>
      <c r="S9672" s="211">
        <v>0.32153933913257809</v>
      </c>
      <c r="T9672" s="211">
        <v>0.50889822620112934</v>
      </c>
      <c r="U9672" s="211">
        <v>0.39882769336172386</v>
      </c>
      <c r="V9672" s="211">
        <v>0.15735785830238386</v>
      </c>
      <c r="W9672" s="211">
        <v>0.55271559425963923</v>
      </c>
      <c r="X9672" s="211">
        <v>0.28166370509371563</v>
      </c>
      <c r="Y9672" s="211">
        <v>0.55753951546020164</v>
      </c>
      <c r="Z9672" s="211">
        <v>0.1489539427777688</v>
      </c>
      <c r="AA9672" s="212">
        <v>0.11886637860464452</v>
      </c>
    </row>
    <row r="9673" spans="1:27" x14ac:dyDescent="0.35">
      <c r="A9673" s="210" t="s">
        <v>10349</v>
      </c>
      <c r="B9673" s="217">
        <v>174.46875717777533</v>
      </c>
      <c r="C9673" s="211">
        <v>5.317395222813158E-2</v>
      </c>
      <c r="D9673" s="211">
        <v>0.13205387020432272</v>
      </c>
      <c r="E9673" s="211">
        <v>7.1395770887824242E-2</v>
      </c>
      <c r="F9673" s="211">
        <v>7.8178676864012253E-2</v>
      </c>
      <c r="G9673" s="211">
        <v>0.11520788540796613</v>
      </c>
      <c r="H9673" s="211">
        <v>0.11572026279740755</v>
      </c>
      <c r="I9673" s="211">
        <v>0.52035381256701552</v>
      </c>
      <c r="J9673" s="211">
        <v>0.43714905642056012</v>
      </c>
      <c r="K9673" s="211">
        <v>0.64546838687775576</v>
      </c>
      <c r="L9673" s="211">
        <v>0.27401677203407665</v>
      </c>
      <c r="M9673" s="211">
        <v>9.4300027915848239E-2</v>
      </c>
      <c r="N9673" s="211">
        <v>0.37283945024365628</v>
      </c>
      <c r="O9673" s="211">
        <v>0.74943450938655287</v>
      </c>
      <c r="P9673" s="211">
        <v>6.9111402628802221E-2</v>
      </c>
      <c r="Q9673" s="211">
        <v>4.8592997075157865E-2</v>
      </c>
      <c r="R9673" s="211">
        <v>0.4348754589235333</v>
      </c>
      <c r="S9673" s="211">
        <v>0.40786496284359997</v>
      </c>
      <c r="T9673" s="211">
        <v>0.52425424500941586</v>
      </c>
      <c r="U9673" s="211">
        <v>0.48418527820095186</v>
      </c>
      <c r="V9673" s="211">
        <v>0.17494384140379582</v>
      </c>
      <c r="W9673" s="211">
        <v>0.5769703990277858</v>
      </c>
      <c r="X9673" s="211">
        <v>0.30770705955597683</v>
      </c>
      <c r="Y9673" s="211">
        <v>0.60038818906887026</v>
      </c>
      <c r="Z9673" s="211">
        <v>0.14879369167689793</v>
      </c>
      <c r="AA9673" s="212">
        <v>0.1179234964612554</v>
      </c>
    </row>
    <row r="9674" spans="1:27" x14ac:dyDescent="0.35">
      <c r="A9674" s="210" t="s">
        <v>10350</v>
      </c>
      <c r="B9674" s="217">
        <v>168.57901111405559</v>
      </c>
      <c r="C9674" s="211">
        <v>6.4689825432728817E-2</v>
      </c>
      <c r="D9674" s="211">
        <v>0.12359506680809071</v>
      </c>
      <c r="E9674" s="211">
        <v>7.9337409610670553E-2</v>
      </c>
      <c r="F9674" s="211">
        <v>0.10862278666330551</v>
      </c>
      <c r="G9674" s="211">
        <v>0.1159298959390014</v>
      </c>
      <c r="H9674" s="211">
        <v>0.10643662096946523</v>
      </c>
      <c r="I9674" s="211">
        <v>0.4945040029646075</v>
      </c>
      <c r="J9674" s="211">
        <v>0.45544428067527426</v>
      </c>
      <c r="K9674" s="211">
        <v>0.63327326205489309</v>
      </c>
      <c r="L9674" s="211">
        <v>0.27663872190560357</v>
      </c>
      <c r="M9674" s="211">
        <v>9.8474899512373232E-2</v>
      </c>
      <c r="N9674" s="211">
        <v>0.45743272760744313</v>
      </c>
      <c r="O9674" s="211">
        <v>0.71695181904387084</v>
      </c>
      <c r="P9674" s="211">
        <v>6.9223332620097236E-2</v>
      </c>
      <c r="Q9674" s="211">
        <v>0.13463459898578525</v>
      </c>
      <c r="R9674" s="211">
        <v>0.44096226291840313</v>
      </c>
      <c r="S9674" s="211">
        <v>0.30979257320098774</v>
      </c>
      <c r="T9674" s="211">
        <v>0.62748890923074563</v>
      </c>
      <c r="U9674" s="211">
        <v>0.49424860717982472</v>
      </c>
      <c r="V9674" s="211">
        <v>0.10717971262894149</v>
      </c>
      <c r="W9674" s="211">
        <v>0.57154660140281999</v>
      </c>
      <c r="X9674" s="211">
        <v>0.25792454309334273</v>
      </c>
      <c r="Y9674" s="211">
        <v>0.63465360919038472</v>
      </c>
      <c r="Z9674" s="211">
        <v>0.1492348473737666</v>
      </c>
      <c r="AA9674" s="212">
        <v>0.11521614865166034</v>
      </c>
    </row>
    <row r="9675" spans="1:27" x14ac:dyDescent="0.35">
      <c r="A9675" s="210" t="s">
        <v>10351</v>
      </c>
      <c r="B9675" s="217">
        <v>122.31616768378649</v>
      </c>
      <c r="C9675" s="211">
        <v>5.012195797999381E-2</v>
      </c>
      <c r="D9675" s="211">
        <v>0.12530740712399085</v>
      </c>
      <c r="E9675" s="211">
        <v>7.4373276903260219E-2</v>
      </c>
      <c r="F9675" s="211">
        <v>0.11011368037683425</v>
      </c>
      <c r="G9675" s="211">
        <v>0.12145585254645025</v>
      </c>
      <c r="H9675" s="211">
        <v>0.12075628279453773</v>
      </c>
      <c r="I9675" s="211">
        <v>0.46644978466201947</v>
      </c>
      <c r="J9675" s="211">
        <v>0.44586206630871222</v>
      </c>
      <c r="K9675" s="211">
        <v>0.59093444792270422</v>
      </c>
      <c r="L9675" s="211">
        <v>0.27851068010695462</v>
      </c>
      <c r="M9675" s="211">
        <v>9.5103512263812251E-2</v>
      </c>
      <c r="N9675" s="211">
        <v>0.42323050135763285</v>
      </c>
      <c r="O9675" s="211">
        <v>0.6611261093312647</v>
      </c>
      <c r="P9675" s="211">
        <v>6.7088828599819073E-2</v>
      </c>
      <c r="Q9675" s="211">
        <v>9.0348721990849673E-2</v>
      </c>
      <c r="R9675" s="211">
        <v>0.37130640555473721</v>
      </c>
      <c r="S9675" s="211">
        <v>0.32696481069409244</v>
      </c>
      <c r="T9675" s="211">
        <v>0.48244480158436154</v>
      </c>
      <c r="U9675" s="211">
        <v>0.41948246349892343</v>
      </c>
      <c r="V9675" s="211">
        <v>7.6912807021970023E-2</v>
      </c>
      <c r="W9675" s="211">
        <v>0.46878239363933111</v>
      </c>
      <c r="X9675" s="211">
        <v>0.32357712086092694</v>
      </c>
      <c r="Y9675" s="211">
        <v>0.66795303229739778</v>
      </c>
      <c r="Z9675" s="211">
        <v>0.14790460446956272</v>
      </c>
      <c r="AA9675" s="212">
        <v>0.11605753709301694</v>
      </c>
    </row>
    <row r="9676" spans="1:27" x14ac:dyDescent="0.35">
      <c r="A9676" s="210" t="s">
        <v>10352</v>
      </c>
      <c r="B9676" s="217">
        <v>112.83665568281366</v>
      </c>
      <c r="C9676" s="211">
        <v>5.281881555842944E-2</v>
      </c>
      <c r="D9676" s="211">
        <v>0.12236515480248379</v>
      </c>
      <c r="E9676" s="211">
        <v>7.3893590808394236E-2</v>
      </c>
      <c r="F9676" s="211">
        <v>8.475351394754721E-2</v>
      </c>
      <c r="G9676" s="211">
        <v>0.11860372518407908</v>
      </c>
      <c r="H9676" s="211">
        <v>0.11223367795148818</v>
      </c>
      <c r="I9676" s="211">
        <v>0.52173212341295261</v>
      </c>
      <c r="J9676" s="211">
        <v>0.42543723680120887</v>
      </c>
      <c r="K9676" s="211">
        <v>0.55990477892718471</v>
      </c>
      <c r="L9676" s="211">
        <v>0.27951918771575823</v>
      </c>
      <c r="M9676" s="211">
        <v>7.6007303163787468E-2</v>
      </c>
      <c r="N9676" s="211">
        <v>0.41405114847255065</v>
      </c>
      <c r="O9676" s="211">
        <v>0.55471834159371836</v>
      </c>
      <c r="P9676" s="211">
        <v>7.3753184252469073E-2</v>
      </c>
      <c r="Q9676" s="211">
        <v>0.14215718351083018</v>
      </c>
      <c r="R9676" s="211">
        <v>0.39128487852524824</v>
      </c>
      <c r="S9676" s="211">
        <v>0.25730352266874473</v>
      </c>
      <c r="T9676" s="211">
        <v>0.56002044371756277</v>
      </c>
      <c r="U9676" s="211">
        <v>0.48697610873598818</v>
      </c>
      <c r="V9676" s="211">
        <v>6.3933964123997072E-2</v>
      </c>
      <c r="W9676" s="211">
        <v>0.57004346024999009</v>
      </c>
      <c r="X9676" s="211">
        <v>0.28053997679991816</v>
      </c>
      <c r="Y9676" s="211">
        <v>0.60771157057878622</v>
      </c>
      <c r="Z9676" s="211">
        <v>0.14522695374057676</v>
      </c>
      <c r="AA9676" s="212">
        <v>0.12337222805698381</v>
      </c>
    </row>
    <row r="9677" spans="1:27" x14ac:dyDescent="0.35">
      <c r="A9677" s="210" t="s">
        <v>10353</v>
      </c>
      <c r="B9677" s="217">
        <v>151.44677164902123</v>
      </c>
      <c r="C9677" s="211">
        <v>7.7542486705572886E-2</v>
      </c>
      <c r="D9677" s="211">
        <v>0.12539049912223255</v>
      </c>
      <c r="E9677" s="211">
        <v>7.3667879342813797E-2</v>
      </c>
      <c r="F9677" s="211">
        <v>9.7132189483684933E-2</v>
      </c>
      <c r="G9677" s="211">
        <v>0.12396094437751616</v>
      </c>
      <c r="H9677" s="211">
        <v>0.10789632315415237</v>
      </c>
      <c r="I9677" s="211">
        <v>0.48952359064311551</v>
      </c>
      <c r="J9677" s="211">
        <v>0.45415424916770164</v>
      </c>
      <c r="K9677" s="211">
        <v>0.58882797638454365</v>
      </c>
      <c r="L9677" s="211">
        <v>0.26562912301929159</v>
      </c>
      <c r="M9677" s="211">
        <v>0.1014562690711637</v>
      </c>
      <c r="N9677" s="211">
        <v>0.37974073741815328</v>
      </c>
      <c r="O9677" s="211">
        <v>0.73460628267065331</v>
      </c>
      <c r="P9677" s="211">
        <v>6.2200144409522019E-2</v>
      </c>
      <c r="Q9677" s="211">
        <v>7.611810118538806E-2</v>
      </c>
      <c r="R9677" s="211">
        <v>0.45700360358335784</v>
      </c>
      <c r="S9677" s="211">
        <v>0.39324828013781243</v>
      </c>
      <c r="T9677" s="211">
        <v>0.51005001510911929</v>
      </c>
      <c r="U9677" s="211">
        <v>0.42331806855842513</v>
      </c>
      <c r="V9677" s="211">
        <v>0.16902076993658757</v>
      </c>
      <c r="W9677" s="211">
        <v>0.61258684249756412</v>
      </c>
      <c r="X9677" s="211">
        <v>0.33490917966489359</v>
      </c>
      <c r="Y9677" s="211">
        <v>0.71247181690750394</v>
      </c>
      <c r="Z9677" s="211">
        <v>0.14712185034332578</v>
      </c>
      <c r="AA9677" s="212">
        <v>0.12652384742460049</v>
      </c>
    </row>
    <row r="9678" spans="1:27" x14ac:dyDescent="0.35">
      <c r="A9678" s="210" t="s">
        <v>10354</v>
      </c>
      <c r="B9678" s="217">
        <v>111.52665460648147</v>
      </c>
      <c r="C9678" s="211">
        <v>5.9819162420330321E-2</v>
      </c>
      <c r="D9678" s="211">
        <v>0.12025493006214577</v>
      </c>
      <c r="E9678" s="211">
        <v>7.7862800535513851E-2</v>
      </c>
      <c r="F9678" s="211">
        <v>0.1071742470886515</v>
      </c>
      <c r="G9678" s="211">
        <v>0.12144638496278458</v>
      </c>
      <c r="H9678" s="211">
        <v>0.10892940637439211</v>
      </c>
      <c r="I9678" s="211">
        <v>0.49467505086652303</v>
      </c>
      <c r="J9678" s="211">
        <v>0.46212761795644453</v>
      </c>
      <c r="K9678" s="211">
        <v>0.62201014405756938</v>
      </c>
      <c r="L9678" s="211">
        <v>0.27225506822179069</v>
      </c>
      <c r="M9678" s="211">
        <v>7.6953402960700745E-2</v>
      </c>
      <c r="N9678" s="211">
        <v>0.43781221372877144</v>
      </c>
      <c r="O9678" s="211">
        <v>0.55861288535379316</v>
      </c>
      <c r="P9678" s="211">
        <v>6.4423861129944762E-2</v>
      </c>
      <c r="Q9678" s="211">
        <v>0.15250952205828436</v>
      </c>
      <c r="R9678" s="211">
        <v>0.44154905234132696</v>
      </c>
      <c r="S9678" s="211">
        <v>0.37888415987530466</v>
      </c>
      <c r="T9678" s="211">
        <v>0.54414777605357789</v>
      </c>
      <c r="U9678" s="211">
        <v>0.46143482632052529</v>
      </c>
      <c r="V9678" s="211">
        <v>6.2410613471797771E-2</v>
      </c>
      <c r="W9678" s="211">
        <v>0.55127481795518496</v>
      </c>
      <c r="X9678" s="211">
        <v>0.34884063316349478</v>
      </c>
      <c r="Y9678" s="211">
        <v>0.66127617726977772</v>
      </c>
      <c r="Z9678" s="211">
        <v>0.14967469566052558</v>
      </c>
      <c r="AA9678" s="212">
        <v>0.12215690862298867</v>
      </c>
    </row>
    <row r="9679" spans="1:27" x14ac:dyDescent="0.35">
      <c r="A9679" s="210" t="s">
        <v>10355</v>
      </c>
      <c r="B9679" s="217">
        <v>128.38206376227112</v>
      </c>
      <c r="C9679" s="211">
        <v>5.6063350776603037E-2</v>
      </c>
      <c r="D9679" s="211">
        <v>0.11855944267771233</v>
      </c>
      <c r="E9679" s="211">
        <v>8.7135664164648907E-2</v>
      </c>
      <c r="F9679" s="211">
        <v>8.6418444160612506E-2</v>
      </c>
      <c r="G9679" s="211">
        <v>0.1190274337812179</v>
      </c>
      <c r="H9679" s="211">
        <v>0.12413892980704071</v>
      </c>
      <c r="I9679" s="211">
        <v>0.43068875707971477</v>
      </c>
      <c r="J9679" s="211">
        <v>0.42867197297815524</v>
      </c>
      <c r="K9679" s="211">
        <v>0.53340825161131922</v>
      </c>
      <c r="L9679" s="211">
        <v>0.27346136338896321</v>
      </c>
      <c r="M9679" s="211">
        <v>0.11827991176783981</v>
      </c>
      <c r="N9679" s="211">
        <v>0.51343866539513427</v>
      </c>
      <c r="O9679" s="211">
        <v>0.68534926561371146</v>
      </c>
      <c r="P9679" s="211">
        <v>6.9549955261797858E-2</v>
      </c>
      <c r="Q9679" s="211">
        <v>8.7155992241442937E-2</v>
      </c>
      <c r="R9679" s="211">
        <v>0.38822840563574496</v>
      </c>
      <c r="S9679" s="211">
        <v>0.33586929189810566</v>
      </c>
      <c r="T9679" s="211">
        <v>0.54698160461105816</v>
      </c>
      <c r="U9679" s="211">
        <v>0.37087387860667831</v>
      </c>
      <c r="V9679" s="211">
        <v>7.9523780202449462E-2</v>
      </c>
      <c r="W9679" s="211">
        <v>0.61994710230628658</v>
      </c>
      <c r="X9679" s="211">
        <v>0.36259702935341842</v>
      </c>
      <c r="Y9679" s="211">
        <v>0.57625401531043019</v>
      </c>
      <c r="Z9679" s="211">
        <v>0.14691207432520814</v>
      </c>
      <c r="AA9679" s="212">
        <v>0.12142483669326443</v>
      </c>
    </row>
    <row r="9680" spans="1:27" x14ac:dyDescent="0.35">
      <c r="A9680" s="210" t="s">
        <v>10356</v>
      </c>
      <c r="B9680" s="217">
        <v>134.97954826307688</v>
      </c>
      <c r="C9680" s="211">
        <v>7.3182164769421632E-2</v>
      </c>
      <c r="D9680" s="211">
        <v>0.12244301985138098</v>
      </c>
      <c r="E9680" s="211">
        <v>7.3979749121225249E-2</v>
      </c>
      <c r="F9680" s="211">
        <v>7.048983706822505E-2</v>
      </c>
      <c r="G9680" s="211">
        <v>0.12075028180299835</v>
      </c>
      <c r="H9680" s="211">
        <v>0.12477146255102133</v>
      </c>
      <c r="I9680" s="211">
        <v>0.51647246892875753</v>
      </c>
      <c r="J9680" s="211">
        <v>0.43442971018174242</v>
      </c>
      <c r="K9680" s="211">
        <v>0.56351188175484146</v>
      </c>
      <c r="L9680" s="211">
        <v>0.27221772954475371</v>
      </c>
      <c r="M9680" s="211">
        <v>0.11674757917850528</v>
      </c>
      <c r="N9680" s="211">
        <v>0.4765158311244736</v>
      </c>
      <c r="O9680" s="211">
        <v>0.65395912228868902</v>
      </c>
      <c r="P9680" s="211">
        <v>6.7097560063497791E-2</v>
      </c>
      <c r="Q9680" s="211">
        <v>6.0748741306412279E-2</v>
      </c>
      <c r="R9680" s="211">
        <v>0.43186701993979965</v>
      </c>
      <c r="S9680" s="211">
        <v>0.28940464798809346</v>
      </c>
      <c r="T9680" s="211">
        <v>0.55136776553936839</v>
      </c>
      <c r="U9680" s="211">
        <v>0.51040902770534946</v>
      </c>
      <c r="V9680" s="211">
        <v>8.3008206297427542E-2</v>
      </c>
      <c r="W9680" s="211">
        <v>0.55391861608869863</v>
      </c>
      <c r="X9680" s="211">
        <v>0.31189392097337643</v>
      </c>
      <c r="Y9680" s="211">
        <v>0.61945143111143885</v>
      </c>
      <c r="Z9680" s="211">
        <v>0.14403601208230232</v>
      </c>
      <c r="AA9680" s="212">
        <v>0.1212718452713074</v>
      </c>
    </row>
    <row r="9681" spans="1:27" x14ac:dyDescent="0.35">
      <c r="A9681" s="210" t="s">
        <v>10357</v>
      </c>
      <c r="B9681" s="217">
        <v>127.91247629044614</v>
      </c>
      <c r="C9681" s="211">
        <v>8.4906872905949796E-2</v>
      </c>
      <c r="D9681" s="211">
        <v>0.12119099855145227</v>
      </c>
      <c r="E9681" s="211">
        <v>8.6367960658494863E-2</v>
      </c>
      <c r="F9681" s="211">
        <v>9.2095937867195513E-2</v>
      </c>
      <c r="G9681" s="211">
        <v>0.12369935490831085</v>
      </c>
      <c r="H9681" s="211">
        <v>0.11285829190623954</v>
      </c>
      <c r="I9681" s="211">
        <v>0.45434764675448114</v>
      </c>
      <c r="J9681" s="211">
        <v>0.47038853869595521</v>
      </c>
      <c r="K9681" s="211">
        <v>0.64438715777340771</v>
      </c>
      <c r="L9681" s="211">
        <v>0.28057161574483219</v>
      </c>
      <c r="M9681" s="211">
        <v>0.10332640294513602</v>
      </c>
      <c r="N9681" s="211">
        <v>0.43573133943166437</v>
      </c>
      <c r="O9681" s="211">
        <v>0.71283671020644257</v>
      </c>
      <c r="P9681" s="211">
        <v>6.8399899541668835E-2</v>
      </c>
      <c r="Q9681" s="211">
        <v>0.13108036018711799</v>
      </c>
      <c r="R9681" s="211">
        <v>0.43697123506582025</v>
      </c>
      <c r="S9681" s="211">
        <v>0.30313285956674707</v>
      </c>
      <c r="T9681" s="211">
        <v>0.61418274310826682</v>
      </c>
      <c r="U9681" s="211">
        <v>0.38890575085402879</v>
      </c>
      <c r="V9681" s="211">
        <v>6.8186374229284752E-2</v>
      </c>
      <c r="W9681" s="211">
        <v>0.5129092658260761</v>
      </c>
      <c r="X9681" s="211">
        <v>0.39580587924384381</v>
      </c>
      <c r="Y9681" s="211">
        <v>0.67019547745504093</v>
      </c>
      <c r="Z9681" s="211">
        <v>0.14704020011737134</v>
      </c>
      <c r="AA9681" s="212">
        <v>0.12605582937749998</v>
      </c>
    </row>
    <row r="9682" spans="1:27" x14ac:dyDescent="0.35">
      <c r="A9682" s="210" t="s">
        <v>10358</v>
      </c>
      <c r="B9682" s="217">
        <v>143.54244612948233</v>
      </c>
      <c r="C9682" s="211">
        <v>5.7190180077354311E-2</v>
      </c>
      <c r="D9682" s="211">
        <v>0.12128109442338392</v>
      </c>
      <c r="E9682" s="211">
        <v>7.7033498583951435E-2</v>
      </c>
      <c r="F9682" s="211">
        <v>9.9735387685398358E-2</v>
      </c>
      <c r="G9682" s="211">
        <v>0.12178274109611148</v>
      </c>
      <c r="H9682" s="211">
        <v>0.11423382857353717</v>
      </c>
      <c r="I9682" s="211">
        <v>0.48192185715219915</v>
      </c>
      <c r="J9682" s="211">
        <v>0.43766915910983906</v>
      </c>
      <c r="K9682" s="211">
        <v>0.5841739955497145</v>
      </c>
      <c r="L9682" s="211">
        <v>0.26732655609637196</v>
      </c>
      <c r="M9682" s="211">
        <v>0.10392348244504168</v>
      </c>
      <c r="N9682" s="211">
        <v>0.50127147351450785</v>
      </c>
      <c r="O9682" s="211">
        <v>0.57347958112586706</v>
      </c>
      <c r="P9682" s="211">
        <v>6.818011596615442E-2</v>
      </c>
      <c r="Q9682" s="211">
        <v>0.12869298423278391</v>
      </c>
      <c r="R9682" s="211">
        <v>0.4101785066607383</v>
      </c>
      <c r="S9682" s="211">
        <v>0.26386066186162938</v>
      </c>
      <c r="T9682" s="211">
        <v>0.52775018183795397</v>
      </c>
      <c r="U9682" s="211">
        <v>0.36191802230778924</v>
      </c>
      <c r="V9682" s="211">
        <v>0.10286605511233672</v>
      </c>
      <c r="W9682" s="211">
        <v>0.4891236653763229</v>
      </c>
      <c r="X9682" s="211">
        <v>0.28259368679849739</v>
      </c>
      <c r="Y9682" s="211">
        <v>0.64449223709069547</v>
      </c>
      <c r="Z9682" s="211">
        <v>0.14884018741151336</v>
      </c>
      <c r="AA9682" s="212">
        <v>0.11161336856197791</v>
      </c>
    </row>
    <row r="9683" spans="1:27" x14ac:dyDescent="0.35">
      <c r="A9683" s="210" t="s">
        <v>10359</v>
      </c>
      <c r="B9683" s="217">
        <v>155.31312148343832</v>
      </c>
      <c r="C9683" s="211">
        <v>7.1048667412314609E-2</v>
      </c>
      <c r="D9683" s="211">
        <v>0.11999902769325602</v>
      </c>
      <c r="E9683" s="211">
        <v>7.9301867710115756E-2</v>
      </c>
      <c r="F9683" s="211">
        <v>0.11005368132690119</v>
      </c>
      <c r="G9683" s="211">
        <v>0.12535100733258972</v>
      </c>
      <c r="H9683" s="211">
        <v>0.11311982884072784</v>
      </c>
      <c r="I9683" s="211">
        <v>0.47796138954602019</v>
      </c>
      <c r="J9683" s="211">
        <v>0.42348273366168215</v>
      </c>
      <c r="K9683" s="211">
        <v>0.61057650688513565</v>
      </c>
      <c r="L9683" s="211">
        <v>0.2701011049476752</v>
      </c>
      <c r="M9683" s="211">
        <v>9.5659812691648236E-2</v>
      </c>
      <c r="N9683" s="211">
        <v>0.43621749700815304</v>
      </c>
      <c r="O9683" s="211">
        <v>0.68888296547585126</v>
      </c>
      <c r="P9683" s="211">
        <v>6.742984857656352E-2</v>
      </c>
      <c r="Q9683" s="211">
        <v>7.4658470617649603E-2</v>
      </c>
      <c r="R9683" s="211">
        <v>0.42631106738714009</v>
      </c>
      <c r="S9683" s="211">
        <v>0.32918278824961067</v>
      </c>
      <c r="T9683" s="211">
        <v>0.50378947328540935</v>
      </c>
      <c r="U9683" s="211">
        <v>0.42261539947305893</v>
      </c>
      <c r="V9683" s="211">
        <v>0.13371361467851589</v>
      </c>
      <c r="W9683" s="211">
        <v>0.55532397248299503</v>
      </c>
      <c r="X9683" s="211">
        <v>0.34683969415076343</v>
      </c>
      <c r="Y9683" s="211">
        <v>0.72906165932742539</v>
      </c>
      <c r="Z9683" s="211">
        <v>0.14881473033216092</v>
      </c>
      <c r="AA9683" s="212">
        <v>0.1191375691343069</v>
      </c>
    </row>
    <row r="9684" spans="1:27" x14ac:dyDescent="0.35">
      <c r="A9684" s="210" t="s">
        <v>10360</v>
      </c>
      <c r="B9684" s="217">
        <v>160.74198789571236</v>
      </c>
      <c r="C9684" s="211">
        <v>7.9786805367240435E-2</v>
      </c>
      <c r="D9684" s="211">
        <v>0.12876253267895191</v>
      </c>
      <c r="E9684" s="211">
        <v>6.569936887475987E-2</v>
      </c>
      <c r="F9684" s="211">
        <v>9.3850029773137833E-2</v>
      </c>
      <c r="G9684" s="211">
        <v>0.11334915971893901</v>
      </c>
      <c r="H9684" s="211">
        <v>0.11877971315157419</v>
      </c>
      <c r="I9684" s="211">
        <v>0.52384033851359912</v>
      </c>
      <c r="J9684" s="211">
        <v>0.43846443425081949</v>
      </c>
      <c r="K9684" s="211">
        <v>0.62247262373548551</v>
      </c>
      <c r="L9684" s="211">
        <v>0.26901805909021204</v>
      </c>
      <c r="M9684" s="211">
        <v>0.10537155201272405</v>
      </c>
      <c r="N9684" s="211">
        <v>0.50118351637686243</v>
      </c>
      <c r="O9684" s="211">
        <v>0.68764676549504755</v>
      </c>
      <c r="P9684" s="211">
        <v>6.9047374345320128E-2</v>
      </c>
      <c r="Q9684" s="211">
        <v>9.8649328054428151E-2</v>
      </c>
      <c r="R9684" s="211">
        <v>0.4169015425044974</v>
      </c>
      <c r="S9684" s="211">
        <v>0.32742226854636669</v>
      </c>
      <c r="T9684" s="211">
        <v>0.59232638373774849</v>
      </c>
      <c r="U9684" s="211">
        <v>0.42693575549882501</v>
      </c>
      <c r="V9684" s="211">
        <v>0.17707200387552605</v>
      </c>
      <c r="W9684" s="211">
        <v>0.57309452062232169</v>
      </c>
      <c r="X9684" s="211">
        <v>0.25258407762815527</v>
      </c>
      <c r="Y9684" s="211">
        <v>0.57725024708979011</v>
      </c>
      <c r="Z9684" s="211">
        <v>0.14511915287923621</v>
      </c>
      <c r="AA9684" s="212">
        <v>0.12587230831162857</v>
      </c>
    </row>
    <row r="9685" spans="1:27" x14ac:dyDescent="0.35">
      <c r="A9685" s="210" t="s">
        <v>10361</v>
      </c>
      <c r="B9685" s="217">
        <v>163.44602025076318</v>
      </c>
      <c r="C9685" s="211">
        <v>5.3530856270656152E-2</v>
      </c>
      <c r="D9685" s="211">
        <v>0.11963278280161208</v>
      </c>
      <c r="E9685" s="211">
        <v>7.6111150308669731E-2</v>
      </c>
      <c r="F9685" s="211">
        <v>9.8552801033937237E-2</v>
      </c>
      <c r="G9685" s="211">
        <v>0.11582860464310568</v>
      </c>
      <c r="H9685" s="211">
        <v>0.1109281210255427</v>
      </c>
      <c r="I9685" s="211">
        <v>0.46232703861284463</v>
      </c>
      <c r="J9685" s="211">
        <v>0.47465115073942454</v>
      </c>
      <c r="K9685" s="211">
        <v>0.63104624981230129</v>
      </c>
      <c r="L9685" s="211">
        <v>0.27235420732273807</v>
      </c>
      <c r="M9685" s="211">
        <v>8.7434064515690718E-2</v>
      </c>
      <c r="N9685" s="211">
        <v>0.47131270980160334</v>
      </c>
      <c r="O9685" s="211">
        <v>0.76627339190780164</v>
      </c>
      <c r="P9685" s="211">
        <v>7.0805034482732593E-2</v>
      </c>
      <c r="Q9685" s="211">
        <v>4.9994381260967669E-2</v>
      </c>
      <c r="R9685" s="211">
        <v>0.38632484830857489</v>
      </c>
      <c r="S9685" s="211">
        <v>0.34177188257800944</v>
      </c>
      <c r="T9685" s="211">
        <v>0.54894370009648763</v>
      </c>
      <c r="U9685" s="211">
        <v>0.45155194123689396</v>
      </c>
      <c r="V9685" s="211">
        <v>0.17697186590803929</v>
      </c>
      <c r="W9685" s="211">
        <v>0.54687197330758375</v>
      </c>
      <c r="X9685" s="211">
        <v>0.2996601314478512</v>
      </c>
      <c r="Y9685" s="211">
        <v>0.62020261451661585</v>
      </c>
      <c r="Z9685" s="211">
        <v>0.14787416996257849</v>
      </c>
      <c r="AA9685" s="212">
        <v>0.1237146437360933</v>
      </c>
    </row>
    <row r="9686" spans="1:27" x14ac:dyDescent="0.35">
      <c r="A9686" s="210" t="s">
        <v>10362</v>
      </c>
      <c r="B9686" s="217">
        <v>135.396400943907</v>
      </c>
      <c r="C9686" s="211">
        <v>6.6046606090207322E-2</v>
      </c>
      <c r="D9686" s="211">
        <v>0.12873468172510627</v>
      </c>
      <c r="E9686" s="211">
        <v>7.5150275959449314E-2</v>
      </c>
      <c r="F9686" s="211">
        <v>9.513701006745548E-2</v>
      </c>
      <c r="G9686" s="211">
        <v>0.11489423340697426</v>
      </c>
      <c r="H9686" s="211">
        <v>0.11651536309236409</v>
      </c>
      <c r="I9686" s="211">
        <v>0.4838084180922248</v>
      </c>
      <c r="J9686" s="211">
        <v>0.39111760358002196</v>
      </c>
      <c r="K9686" s="211">
        <v>0.63341755888115958</v>
      </c>
      <c r="L9686" s="211">
        <v>0.27856408623130935</v>
      </c>
      <c r="M9686" s="211">
        <v>0.10832105761998775</v>
      </c>
      <c r="N9686" s="211">
        <v>0.39621508268009337</v>
      </c>
      <c r="O9686" s="211">
        <v>0.69854137880637412</v>
      </c>
      <c r="P9686" s="211">
        <v>6.4926341570145846E-2</v>
      </c>
      <c r="Q9686" s="211">
        <v>0.10595475848348473</v>
      </c>
      <c r="R9686" s="211">
        <v>0.4806783353954972</v>
      </c>
      <c r="S9686" s="211">
        <v>0.33908714605499463</v>
      </c>
      <c r="T9686" s="211">
        <v>0.5300131936286111</v>
      </c>
      <c r="U9686" s="211">
        <v>0.37765394864969509</v>
      </c>
      <c r="V9686" s="211">
        <v>9.4988620623211631E-2</v>
      </c>
      <c r="W9686" s="211">
        <v>0.57290931938273126</v>
      </c>
      <c r="X9686" s="211">
        <v>0.30702255222375963</v>
      </c>
      <c r="Y9686" s="211">
        <v>0.67404266778188082</v>
      </c>
      <c r="Z9686" s="211">
        <v>0.14745434837819127</v>
      </c>
      <c r="AA9686" s="212">
        <v>0.1176655968726847</v>
      </c>
    </row>
    <row r="9687" spans="1:27" x14ac:dyDescent="0.35">
      <c r="A9687" s="210" t="s">
        <v>10363</v>
      </c>
      <c r="B9687" s="217">
        <v>124.96434964594756</v>
      </c>
      <c r="C9687" s="211">
        <v>6.5315752050679979E-2</v>
      </c>
      <c r="D9687" s="211">
        <v>0.12534889330709204</v>
      </c>
      <c r="E9687" s="211">
        <v>7.7978346993828357E-2</v>
      </c>
      <c r="F9687" s="211">
        <v>0.11558964024112775</v>
      </c>
      <c r="G9687" s="211">
        <v>0.11866612695176862</v>
      </c>
      <c r="H9687" s="211">
        <v>0.10130823709370404</v>
      </c>
      <c r="I9687" s="211">
        <v>0.50833347573080401</v>
      </c>
      <c r="J9687" s="211">
        <v>0.47973336049241827</v>
      </c>
      <c r="K9687" s="211">
        <v>0.58881057432948569</v>
      </c>
      <c r="L9687" s="211">
        <v>0.27089833959607662</v>
      </c>
      <c r="M9687" s="211">
        <v>7.82498474939788E-2</v>
      </c>
      <c r="N9687" s="211">
        <v>0.42765567176299524</v>
      </c>
      <c r="O9687" s="211">
        <v>0.63912680771699804</v>
      </c>
      <c r="P9687" s="211">
        <v>7.0499848077442029E-2</v>
      </c>
      <c r="Q9687" s="211">
        <v>8.9387347632017222E-2</v>
      </c>
      <c r="R9687" s="211">
        <v>0.39457374809669254</v>
      </c>
      <c r="S9687" s="211">
        <v>0.32719497344195492</v>
      </c>
      <c r="T9687" s="211">
        <v>0.5814981223015171</v>
      </c>
      <c r="U9687" s="211">
        <v>0.36906741814545885</v>
      </c>
      <c r="V9687" s="211">
        <v>0.1111904122139401</v>
      </c>
      <c r="W9687" s="211">
        <v>0.62985204237330261</v>
      </c>
      <c r="X9687" s="211">
        <v>0.34850776047548676</v>
      </c>
      <c r="Y9687" s="211">
        <v>0.55693820717088993</v>
      </c>
      <c r="Z9687" s="211">
        <v>0.14691693886054058</v>
      </c>
      <c r="AA9687" s="212">
        <v>0.12069930125038389</v>
      </c>
    </row>
    <row r="9688" spans="1:27" x14ac:dyDescent="0.35">
      <c r="A9688" s="210" t="s">
        <v>10364</v>
      </c>
      <c r="B9688" s="217">
        <v>178.68614407276098</v>
      </c>
      <c r="C9688" s="211">
        <v>6.43583440692541E-2</v>
      </c>
      <c r="D9688" s="211">
        <v>0.12312104085875282</v>
      </c>
      <c r="E9688" s="211">
        <v>6.8384759566472983E-2</v>
      </c>
      <c r="F9688" s="211">
        <v>8.6236432537435584E-2</v>
      </c>
      <c r="G9688" s="211">
        <v>0.11828670554289501</v>
      </c>
      <c r="H9688" s="211">
        <v>0.12073245065834062</v>
      </c>
      <c r="I9688" s="211">
        <v>0.42973051961659109</v>
      </c>
      <c r="J9688" s="211">
        <v>0.43738064478199934</v>
      </c>
      <c r="K9688" s="211">
        <v>0.60769731961158924</v>
      </c>
      <c r="L9688" s="211">
        <v>0.28153446645146979</v>
      </c>
      <c r="M9688" s="211">
        <v>8.4942776443310219E-2</v>
      </c>
      <c r="N9688" s="211">
        <v>0.45230321715205524</v>
      </c>
      <c r="O9688" s="211">
        <v>0.66491347882986784</v>
      </c>
      <c r="P9688" s="211">
        <v>7.0603980254052484E-2</v>
      </c>
      <c r="Q9688" s="211">
        <v>0.11487253389953059</v>
      </c>
      <c r="R9688" s="211">
        <v>0.46381595146737969</v>
      </c>
      <c r="S9688" s="211">
        <v>0.28668695658530507</v>
      </c>
      <c r="T9688" s="211">
        <v>0.53096674190766058</v>
      </c>
      <c r="U9688" s="211">
        <v>0.53016322745951516</v>
      </c>
      <c r="V9688" s="211">
        <v>0.15273630752621473</v>
      </c>
      <c r="W9688" s="211">
        <v>0.57271301634449978</v>
      </c>
      <c r="X9688" s="211">
        <v>0.32155823298840225</v>
      </c>
      <c r="Y9688" s="211">
        <v>0.5886160971301958</v>
      </c>
      <c r="Z9688" s="211">
        <v>0.14928631068645792</v>
      </c>
      <c r="AA9688" s="212">
        <v>0.11144526863928049</v>
      </c>
    </row>
    <row r="9689" spans="1:27" x14ac:dyDescent="0.35">
      <c r="A9689" s="210" t="s">
        <v>10365</v>
      </c>
      <c r="B9689" s="217">
        <v>114.78110664752212</v>
      </c>
      <c r="C9689" s="211">
        <v>5.6713997503496573E-2</v>
      </c>
      <c r="D9689" s="211">
        <v>0.12514616378215493</v>
      </c>
      <c r="E9689" s="211">
        <v>7.2749626639099535E-2</v>
      </c>
      <c r="F9689" s="211">
        <v>9.6795793509814071E-2</v>
      </c>
      <c r="G9689" s="211">
        <v>0.11529499631949236</v>
      </c>
      <c r="H9689" s="211">
        <v>0.10862929209895741</v>
      </c>
      <c r="I9689" s="211">
        <v>0.5099426081191224</v>
      </c>
      <c r="J9689" s="211">
        <v>0.41464777770701527</v>
      </c>
      <c r="K9689" s="211">
        <v>0.55807389653751116</v>
      </c>
      <c r="L9689" s="211">
        <v>0.27472428847931935</v>
      </c>
      <c r="M9689" s="211">
        <v>9.7955673146182004E-2</v>
      </c>
      <c r="N9689" s="211">
        <v>0.48173264981368186</v>
      </c>
      <c r="O9689" s="211">
        <v>0.62440853115648609</v>
      </c>
      <c r="P9689" s="211">
        <v>6.5847266515822095E-2</v>
      </c>
      <c r="Q9689" s="211">
        <v>4.5830425207025662E-2</v>
      </c>
      <c r="R9689" s="211">
        <v>0.42411086439458257</v>
      </c>
      <c r="S9689" s="211">
        <v>0.3341364711482861</v>
      </c>
      <c r="T9689" s="211">
        <v>0.49593056582504708</v>
      </c>
      <c r="U9689" s="211">
        <v>0.47143490116002612</v>
      </c>
      <c r="V9689" s="211">
        <v>6.0497682609862019E-2</v>
      </c>
      <c r="W9689" s="211">
        <v>0.53177159148693209</v>
      </c>
      <c r="X9689" s="211">
        <v>0.26676950473066507</v>
      </c>
      <c r="Y9689" s="211">
        <v>0.63567791309079202</v>
      </c>
      <c r="Z9689" s="211">
        <v>0.14891975932662588</v>
      </c>
      <c r="AA9689" s="212">
        <v>0.11596036462032308</v>
      </c>
    </row>
    <row r="9690" spans="1:27" x14ac:dyDescent="0.35">
      <c r="A9690" s="210" t="s">
        <v>10366</v>
      </c>
      <c r="B9690" s="217">
        <v>169.81995898328879</v>
      </c>
      <c r="C9690" s="211">
        <v>5.7771049350965976E-2</v>
      </c>
      <c r="D9690" s="211">
        <v>0.11663784680764991</v>
      </c>
      <c r="E9690" s="211">
        <v>7.708417567382693E-2</v>
      </c>
      <c r="F9690" s="211">
        <v>9.3105731488797555E-2</v>
      </c>
      <c r="G9690" s="211">
        <v>0.1245084501254015</v>
      </c>
      <c r="H9690" s="211">
        <v>0.11855857353773336</v>
      </c>
      <c r="I9690" s="211">
        <v>0.50720997740848628</v>
      </c>
      <c r="J9690" s="211">
        <v>0.45934100532447725</v>
      </c>
      <c r="K9690" s="211">
        <v>0.60733133741360268</v>
      </c>
      <c r="L9690" s="211">
        <v>0.27393601092297926</v>
      </c>
      <c r="M9690" s="211">
        <v>0.11211953490110149</v>
      </c>
      <c r="N9690" s="211">
        <v>0.54038265591906132</v>
      </c>
      <c r="O9690" s="211">
        <v>0.69756832946432079</v>
      </c>
      <c r="P9690" s="211">
        <v>7.1832731606225983E-2</v>
      </c>
      <c r="Q9690" s="211">
        <v>0.1209965928744389</v>
      </c>
      <c r="R9690" s="211">
        <v>0.37240021417841129</v>
      </c>
      <c r="S9690" s="211">
        <v>0.41984246272437092</v>
      </c>
      <c r="T9690" s="211">
        <v>0.51034780875422237</v>
      </c>
      <c r="U9690" s="211">
        <v>0.37718712945874716</v>
      </c>
      <c r="V9690" s="211">
        <v>0.10836375911336221</v>
      </c>
      <c r="W9690" s="211">
        <v>0.62841730787036743</v>
      </c>
      <c r="X9690" s="211">
        <v>0.27309717136797784</v>
      </c>
      <c r="Y9690" s="211">
        <v>0.69678034902484143</v>
      </c>
      <c r="Z9690" s="211">
        <v>0.14054499258085931</v>
      </c>
      <c r="AA9690" s="212">
        <v>0.11334053941520789</v>
      </c>
    </row>
    <row r="9691" spans="1:27" x14ac:dyDescent="0.35">
      <c r="A9691" s="210" t="s">
        <v>10367</v>
      </c>
      <c r="B9691" s="217">
        <v>167.14714188041791</v>
      </c>
      <c r="C9691" s="211">
        <v>5.3044887741052087E-2</v>
      </c>
      <c r="D9691" s="211">
        <v>0.13178759008767318</v>
      </c>
      <c r="E9691" s="211">
        <v>7.6285958329621192E-2</v>
      </c>
      <c r="F9691" s="211">
        <v>8.7228087133121371E-2</v>
      </c>
      <c r="G9691" s="211">
        <v>0.12358416430889221</v>
      </c>
      <c r="H9691" s="211">
        <v>0.12033926081100975</v>
      </c>
      <c r="I9691" s="211">
        <v>0.40684000066128972</v>
      </c>
      <c r="J9691" s="211">
        <v>0.49360803230692862</v>
      </c>
      <c r="K9691" s="211">
        <v>0.63159859947936192</v>
      </c>
      <c r="L9691" s="211">
        <v>0.27160723713654045</v>
      </c>
      <c r="M9691" s="211">
        <v>0.10580219987691468</v>
      </c>
      <c r="N9691" s="211">
        <v>0.37162569489358804</v>
      </c>
      <c r="O9691" s="211">
        <v>0.73968833791267508</v>
      </c>
      <c r="P9691" s="211">
        <v>6.7912201570597894E-2</v>
      </c>
      <c r="Q9691" s="211">
        <v>7.3530216153160702E-2</v>
      </c>
      <c r="R9691" s="211">
        <v>0.36138065420429449</v>
      </c>
      <c r="S9691" s="211">
        <v>0.35708820983185408</v>
      </c>
      <c r="T9691" s="211">
        <v>0.49296364269001575</v>
      </c>
      <c r="U9691" s="211">
        <v>0.37020910150304204</v>
      </c>
      <c r="V9691" s="211">
        <v>0.1659725220783049</v>
      </c>
      <c r="W9691" s="211">
        <v>0.55948021923311686</v>
      </c>
      <c r="X9691" s="211">
        <v>0.36611529061565989</v>
      </c>
      <c r="Y9691" s="211">
        <v>0.6928674687643861</v>
      </c>
      <c r="Z9691" s="211">
        <v>0.14003021922706074</v>
      </c>
      <c r="AA9691" s="212">
        <v>0.11734986145073334</v>
      </c>
    </row>
    <row r="9692" spans="1:27" x14ac:dyDescent="0.35">
      <c r="A9692" s="210" t="s">
        <v>10368</v>
      </c>
      <c r="B9692" s="217">
        <v>115.19444389923923</v>
      </c>
      <c r="C9692" s="211">
        <v>5.6075269511298577E-2</v>
      </c>
      <c r="D9692" s="211">
        <v>0.12874672240914042</v>
      </c>
      <c r="E9692" s="211">
        <v>6.7378481319182004E-2</v>
      </c>
      <c r="F9692" s="211">
        <v>0.10102517244664716</v>
      </c>
      <c r="G9692" s="211">
        <v>0.12033744419227799</v>
      </c>
      <c r="H9692" s="211">
        <v>0.11762308896095179</v>
      </c>
      <c r="I9692" s="211">
        <v>0.51936774521761397</v>
      </c>
      <c r="J9692" s="211">
        <v>0.44101053848359179</v>
      </c>
      <c r="K9692" s="211">
        <v>0.61858974569799008</v>
      </c>
      <c r="L9692" s="211">
        <v>0.26962207850105818</v>
      </c>
      <c r="M9692" s="211">
        <v>8.8659372422123336E-2</v>
      </c>
      <c r="N9692" s="211">
        <v>0.40263019814726519</v>
      </c>
      <c r="O9692" s="211">
        <v>0.6560556670519877</v>
      </c>
      <c r="P9692" s="211">
        <v>6.4391492865892783E-2</v>
      </c>
      <c r="Q9692" s="211">
        <v>6.3858182588282034E-2</v>
      </c>
      <c r="R9692" s="211">
        <v>0.37354129266512986</v>
      </c>
      <c r="S9692" s="211">
        <v>0.29902179180701777</v>
      </c>
      <c r="T9692" s="211">
        <v>0.62162587118353141</v>
      </c>
      <c r="U9692" s="211">
        <v>0.38027358574169312</v>
      </c>
      <c r="V9692" s="211">
        <v>8.8845920756477251E-2</v>
      </c>
      <c r="W9692" s="211">
        <v>0.55436751852613653</v>
      </c>
      <c r="X9692" s="211">
        <v>0.42234628855584366</v>
      </c>
      <c r="Y9692" s="211">
        <v>0.58610137313973765</v>
      </c>
      <c r="Z9692" s="211">
        <v>0.1487061559048172</v>
      </c>
      <c r="AA9692" s="212">
        <v>0.11776965370321699</v>
      </c>
    </row>
    <row r="9693" spans="1:27" x14ac:dyDescent="0.35">
      <c r="A9693" s="210" t="s">
        <v>10369</v>
      </c>
      <c r="B9693" s="217">
        <v>118.26260449563429</v>
      </c>
      <c r="C9693" s="211">
        <v>8.2728242697707191E-2</v>
      </c>
      <c r="D9693" s="211">
        <v>0.11499636567781189</v>
      </c>
      <c r="E9693" s="211">
        <v>8.2566489903986323E-2</v>
      </c>
      <c r="F9693" s="211">
        <v>0.10790819200132203</v>
      </c>
      <c r="G9693" s="211">
        <v>0.11790839068424462</v>
      </c>
      <c r="H9693" s="211">
        <v>0.1295308929335337</v>
      </c>
      <c r="I9693" s="211">
        <v>0.51897592542148563</v>
      </c>
      <c r="J9693" s="211">
        <v>0.41259698733839001</v>
      </c>
      <c r="K9693" s="211">
        <v>0.61262982036150859</v>
      </c>
      <c r="L9693" s="211">
        <v>0.27036493360274955</v>
      </c>
      <c r="M9693" s="211">
        <v>8.2694464442371496E-2</v>
      </c>
      <c r="N9693" s="211">
        <v>0.41858930337751166</v>
      </c>
      <c r="O9693" s="211">
        <v>0.62139945567758059</v>
      </c>
      <c r="P9693" s="211">
        <v>7.3221890937428424E-2</v>
      </c>
      <c r="Q9693" s="211">
        <v>4.4476727972120926E-2</v>
      </c>
      <c r="R9693" s="211">
        <v>0.42199692624275664</v>
      </c>
      <c r="S9693" s="211">
        <v>0.29188563957214925</v>
      </c>
      <c r="T9693" s="211">
        <v>0.59876639911022855</v>
      </c>
      <c r="U9693" s="211">
        <v>0.38264564788858157</v>
      </c>
      <c r="V9693" s="211">
        <v>6.068908768799966E-2</v>
      </c>
      <c r="W9693" s="211">
        <v>0.51170874063463512</v>
      </c>
      <c r="X9693" s="211">
        <v>0.36113908493933927</v>
      </c>
      <c r="Y9693" s="211">
        <v>0.75202386067908866</v>
      </c>
      <c r="Z9693" s="211">
        <v>0.14941251780080855</v>
      </c>
      <c r="AA9693" s="212">
        <v>0.12232677490459348</v>
      </c>
    </row>
    <row r="9694" spans="1:27" x14ac:dyDescent="0.35">
      <c r="A9694" s="210" t="s">
        <v>10370</v>
      </c>
      <c r="B9694" s="217">
        <v>129.16848185791994</v>
      </c>
      <c r="C9694" s="211">
        <v>6.6742625863049049E-2</v>
      </c>
      <c r="D9694" s="211">
        <v>0.12687170184754948</v>
      </c>
      <c r="E9694" s="211">
        <v>7.4320089205051662E-2</v>
      </c>
      <c r="F9694" s="211">
        <v>7.249620638237872E-2</v>
      </c>
      <c r="G9694" s="211">
        <v>0.11920334241934392</v>
      </c>
      <c r="H9694" s="211">
        <v>0.10248746989163558</v>
      </c>
      <c r="I9694" s="211">
        <v>0.48534626076045068</v>
      </c>
      <c r="J9694" s="211">
        <v>0.44576514595900757</v>
      </c>
      <c r="K9694" s="211">
        <v>0.51472506885499703</v>
      </c>
      <c r="L9694" s="211">
        <v>0.27498948607396045</v>
      </c>
      <c r="M9694" s="211">
        <v>9.5756011255448831E-2</v>
      </c>
      <c r="N9694" s="211">
        <v>0.46759941882527573</v>
      </c>
      <c r="O9694" s="211">
        <v>0.64931352637539952</v>
      </c>
      <c r="P9694" s="211">
        <v>7.2562925429363531E-2</v>
      </c>
      <c r="Q9694" s="211">
        <v>0.10346060225260297</v>
      </c>
      <c r="R9694" s="211">
        <v>0.3993913159774613</v>
      </c>
      <c r="S9694" s="211">
        <v>0.28846158622916418</v>
      </c>
      <c r="T9694" s="211">
        <v>0.58477201429797987</v>
      </c>
      <c r="U9694" s="211">
        <v>0.36956887711942182</v>
      </c>
      <c r="V9694" s="211">
        <v>5.797714570687848E-2</v>
      </c>
      <c r="W9694" s="211">
        <v>0.53296982829722128</v>
      </c>
      <c r="X9694" s="211">
        <v>0.3433709561135701</v>
      </c>
      <c r="Y9694" s="211">
        <v>0.74184660616147158</v>
      </c>
      <c r="Z9694" s="211">
        <v>0.14907841332637309</v>
      </c>
      <c r="AA9694" s="212">
        <v>0.11360883554922374</v>
      </c>
    </row>
    <row r="9695" spans="1:27" x14ac:dyDescent="0.35">
      <c r="A9695" s="210" t="s">
        <v>10371</v>
      </c>
      <c r="B9695" s="217">
        <v>136.84560151124219</v>
      </c>
      <c r="C9695" s="211">
        <v>5.4480232547827988E-2</v>
      </c>
      <c r="D9695" s="211">
        <v>0.12308703520246997</v>
      </c>
      <c r="E9695" s="211">
        <v>7.6423291200102758E-2</v>
      </c>
      <c r="F9695" s="211">
        <v>8.3923399317250819E-2</v>
      </c>
      <c r="G9695" s="211">
        <v>0.12094712416859385</v>
      </c>
      <c r="H9695" s="211">
        <v>0.11776776777250535</v>
      </c>
      <c r="I9695" s="211">
        <v>0.51803108820644184</v>
      </c>
      <c r="J9695" s="211">
        <v>0.44938537249762628</v>
      </c>
      <c r="K9695" s="211">
        <v>0.64553695216329321</v>
      </c>
      <c r="L9695" s="211">
        <v>0.27626110046839852</v>
      </c>
      <c r="M9695" s="211">
        <v>8.8458804174332231E-2</v>
      </c>
      <c r="N9695" s="211">
        <v>0.42430990645056987</v>
      </c>
      <c r="O9695" s="211">
        <v>0.62156794007506633</v>
      </c>
      <c r="P9695" s="211">
        <v>6.6054318007158608E-2</v>
      </c>
      <c r="Q9695" s="211">
        <v>0.1227548840779779</v>
      </c>
      <c r="R9695" s="211">
        <v>0.42352681976358608</v>
      </c>
      <c r="S9695" s="211">
        <v>0.30727287505997941</v>
      </c>
      <c r="T9695" s="211">
        <v>0.60626488625987196</v>
      </c>
      <c r="U9695" s="211">
        <v>0.4442229228096406</v>
      </c>
      <c r="V9695" s="211">
        <v>9.223827412132142E-2</v>
      </c>
      <c r="W9695" s="211">
        <v>0.50304269029431692</v>
      </c>
      <c r="X9695" s="211">
        <v>0.28218722349351744</v>
      </c>
      <c r="Y9695" s="211">
        <v>0.65057407229210351</v>
      </c>
      <c r="Z9695" s="211">
        <v>0.14981949832029684</v>
      </c>
      <c r="AA9695" s="212">
        <v>0.11592654316332332</v>
      </c>
    </row>
    <row r="9696" spans="1:27" x14ac:dyDescent="0.35">
      <c r="A9696" s="210" t="s">
        <v>10372</v>
      </c>
      <c r="B9696" s="217">
        <v>135.29332018840515</v>
      </c>
      <c r="C9696" s="211">
        <v>5.5090206784953362E-2</v>
      </c>
      <c r="D9696" s="211">
        <v>0.12274060533130016</v>
      </c>
      <c r="E9696" s="211">
        <v>8.0154494388340172E-2</v>
      </c>
      <c r="F9696" s="211">
        <v>0.10193642388285926</v>
      </c>
      <c r="G9696" s="211">
        <v>0.11477150272879828</v>
      </c>
      <c r="H9696" s="211">
        <v>0.11618883904406541</v>
      </c>
      <c r="I9696" s="211">
        <v>0.51791478406384217</v>
      </c>
      <c r="J9696" s="211">
        <v>0.44291366679458194</v>
      </c>
      <c r="K9696" s="211">
        <v>0.53547323439702343</v>
      </c>
      <c r="L9696" s="211">
        <v>0.2687826615638676</v>
      </c>
      <c r="M9696" s="211">
        <v>0.10289002166098737</v>
      </c>
      <c r="N9696" s="211">
        <v>0.36578460143542363</v>
      </c>
      <c r="O9696" s="211">
        <v>0.79132827353907453</v>
      </c>
      <c r="P9696" s="211">
        <v>6.4326036521831623E-2</v>
      </c>
      <c r="Q9696" s="211">
        <v>8.7235853583881681E-2</v>
      </c>
      <c r="R9696" s="211">
        <v>0.42752102595823349</v>
      </c>
      <c r="S9696" s="211">
        <v>0.42133590879529231</v>
      </c>
      <c r="T9696" s="211">
        <v>0.57712452300411354</v>
      </c>
      <c r="U9696" s="211">
        <v>0.46890757490270984</v>
      </c>
      <c r="V9696" s="211">
        <v>7.3933151532033115E-2</v>
      </c>
      <c r="W9696" s="211">
        <v>0.61736796550283768</v>
      </c>
      <c r="X9696" s="211">
        <v>0.29413896185019905</v>
      </c>
      <c r="Y9696" s="211">
        <v>0.67689086678062438</v>
      </c>
      <c r="Z9696" s="211">
        <v>0.1485657690749064</v>
      </c>
      <c r="AA9696" s="212">
        <v>0.11234070691927468</v>
      </c>
    </row>
    <row r="9697" spans="1:27" x14ac:dyDescent="0.35">
      <c r="A9697" s="210" t="s">
        <v>10373</v>
      </c>
      <c r="B9697" s="217">
        <v>179.2253547557344</v>
      </c>
      <c r="C9697" s="211">
        <v>5.3299920323657692E-2</v>
      </c>
      <c r="D9697" s="211">
        <v>0.11901973669915357</v>
      </c>
      <c r="E9697" s="211">
        <v>7.8889376305343012E-2</v>
      </c>
      <c r="F9697" s="211">
        <v>0.10840365116074055</v>
      </c>
      <c r="G9697" s="211">
        <v>0.11584393867087568</v>
      </c>
      <c r="H9697" s="211">
        <v>0.12411724804550547</v>
      </c>
      <c r="I9697" s="211">
        <v>0.52575468587727703</v>
      </c>
      <c r="J9697" s="211">
        <v>0.41425743963937989</v>
      </c>
      <c r="K9697" s="211">
        <v>0.63924721696959863</v>
      </c>
      <c r="L9697" s="211">
        <v>0.27965804823462853</v>
      </c>
      <c r="M9697" s="211">
        <v>0.10400734757856314</v>
      </c>
      <c r="N9697" s="211">
        <v>0.39199052944946389</v>
      </c>
      <c r="O9697" s="211">
        <v>0.7586964728905301</v>
      </c>
      <c r="P9697" s="211">
        <v>7.1545229471984995E-2</v>
      </c>
      <c r="Q9697" s="211">
        <v>9.9235113268497183E-2</v>
      </c>
      <c r="R9697" s="211">
        <v>0.40745526897358719</v>
      </c>
      <c r="S9697" s="211">
        <v>0.28988921320806399</v>
      </c>
      <c r="T9697" s="211">
        <v>0.48953012265469881</v>
      </c>
      <c r="U9697" s="211">
        <v>0.38287816631910898</v>
      </c>
      <c r="V9697" s="211">
        <v>0.15058917831997998</v>
      </c>
      <c r="W9697" s="211">
        <v>0.61586336936120767</v>
      </c>
      <c r="X9697" s="211">
        <v>0.42813222358560943</v>
      </c>
      <c r="Y9697" s="211">
        <v>0.63095856018225716</v>
      </c>
      <c r="Z9697" s="211">
        <v>0.14528805147868637</v>
      </c>
      <c r="AA9697" s="212">
        <v>0.11201265199186133</v>
      </c>
    </row>
    <row r="9698" spans="1:27" x14ac:dyDescent="0.35">
      <c r="A9698" s="210" t="s">
        <v>10374</v>
      </c>
      <c r="B9698" s="217">
        <v>138.56905925447793</v>
      </c>
      <c r="C9698" s="211">
        <v>5.456191979739218E-2</v>
      </c>
      <c r="D9698" s="211">
        <v>0.1227900070349113</v>
      </c>
      <c r="E9698" s="211">
        <v>7.4618604266394911E-2</v>
      </c>
      <c r="F9698" s="211">
        <v>0.10036372198365624</v>
      </c>
      <c r="G9698" s="211">
        <v>0.11564428579944544</v>
      </c>
      <c r="H9698" s="211">
        <v>0.12146129529586333</v>
      </c>
      <c r="I9698" s="211">
        <v>0.45955554463630299</v>
      </c>
      <c r="J9698" s="211">
        <v>0.45147388976016045</v>
      </c>
      <c r="K9698" s="211">
        <v>0.64836324437741577</v>
      </c>
      <c r="L9698" s="211">
        <v>0.26877052226705578</v>
      </c>
      <c r="M9698" s="211">
        <v>8.5846778042764318E-2</v>
      </c>
      <c r="N9698" s="211">
        <v>0.43456866775302516</v>
      </c>
      <c r="O9698" s="211">
        <v>0.61388350216055754</v>
      </c>
      <c r="P9698" s="211">
        <v>7.3268105866404504E-2</v>
      </c>
      <c r="Q9698" s="211">
        <v>5.8079828010218049E-2</v>
      </c>
      <c r="R9698" s="211">
        <v>0.43140212760228352</v>
      </c>
      <c r="S9698" s="211">
        <v>0.35799904982719905</v>
      </c>
      <c r="T9698" s="211">
        <v>0.5390689839945817</v>
      </c>
      <c r="U9698" s="211">
        <v>0.36319169315465416</v>
      </c>
      <c r="V9698" s="211">
        <v>0.10775188892808969</v>
      </c>
      <c r="W9698" s="211">
        <v>0.51900484516336898</v>
      </c>
      <c r="X9698" s="211">
        <v>0.3642860325350899</v>
      </c>
      <c r="Y9698" s="211">
        <v>0.7027203332516232</v>
      </c>
      <c r="Z9698" s="211">
        <v>0.1488531107596833</v>
      </c>
      <c r="AA9698" s="212">
        <v>0.11866881882493034</v>
      </c>
    </row>
    <row r="9699" spans="1:27" x14ac:dyDescent="0.35">
      <c r="A9699" s="210" t="s">
        <v>10375</v>
      </c>
      <c r="B9699" s="217">
        <v>165.15697364559438</v>
      </c>
      <c r="C9699" s="211">
        <v>5.4540286479895839E-2</v>
      </c>
      <c r="D9699" s="211">
        <v>0.11819191728385764</v>
      </c>
      <c r="E9699" s="211">
        <v>7.4662300557369762E-2</v>
      </c>
      <c r="F9699" s="211">
        <v>9.7135767348323659E-2</v>
      </c>
      <c r="G9699" s="211">
        <v>0.1171458234210396</v>
      </c>
      <c r="H9699" s="211">
        <v>0.10831180344602974</v>
      </c>
      <c r="I9699" s="211">
        <v>0.45020270429647119</v>
      </c>
      <c r="J9699" s="211">
        <v>0.43752743148790629</v>
      </c>
      <c r="K9699" s="211">
        <v>0.6403539650407315</v>
      </c>
      <c r="L9699" s="211">
        <v>0.27099193711871938</v>
      </c>
      <c r="M9699" s="211">
        <v>0.11226009218626394</v>
      </c>
      <c r="N9699" s="211">
        <v>0.45345728334752888</v>
      </c>
      <c r="O9699" s="211">
        <v>0.76494162546462785</v>
      </c>
      <c r="P9699" s="211">
        <v>6.9779123601031723E-2</v>
      </c>
      <c r="Q9699" s="211">
        <v>9.9783435655541194E-2</v>
      </c>
      <c r="R9699" s="211">
        <v>0.46513338767635476</v>
      </c>
      <c r="S9699" s="211">
        <v>0.26726556351254199</v>
      </c>
      <c r="T9699" s="211">
        <v>0.52858249986261896</v>
      </c>
      <c r="U9699" s="211">
        <v>0.3430582390275565</v>
      </c>
      <c r="V9699" s="211">
        <v>0.16912312255599965</v>
      </c>
      <c r="W9699" s="211">
        <v>0.57655375456813529</v>
      </c>
      <c r="X9699" s="211">
        <v>0.29655657156805887</v>
      </c>
      <c r="Y9699" s="211">
        <v>0.54934254350551737</v>
      </c>
      <c r="Z9699" s="211">
        <v>0.14358969966143478</v>
      </c>
      <c r="AA9699" s="212">
        <v>0.1158554249598413</v>
      </c>
    </row>
    <row r="9700" spans="1:27" x14ac:dyDescent="0.35">
      <c r="A9700" s="210" t="s">
        <v>10376</v>
      </c>
      <c r="B9700" s="217">
        <v>150.86459864626806</v>
      </c>
      <c r="C9700" s="211">
        <v>4.7690887478256179E-2</v>
      </c>
      <c r="D9700" s="211">
        <v>0.13082659212386705</v>
      </c>
      <c r="E9700" s="211">
        <v>6.8685781872689575E-2</v>
      </c>
      <c r="F9700" s="211">
        <v>0.10690251644613814</v>
      </c>
      <c r="G9700" s="211">
        <v>0.11802846003921652</v>
      </c>
      <c r="H9700" s="211">
        <v>0.12441430875175918</v>
      </c>
      <c r="I9700" s="211">
        <v>0.46199122571166934</v>
      </c>
      <c r="J9700" s="211">
        <v>0.39478110584241805</v>
      </c>
      <c r="K9700" s="211">
        <v>0.6000106846950598</v>
      </c>
      <c r="L9700" s="211">
        <v>0.27407986242091092</v>
      </c>
      <c r="M9700" s="211">
        <v>0.11529607271378219</v>
      </c>
      <c r="N9700" s="211">
        <v>0.36577023875829751</v>
      </c>
      <c r="O9700" s="211">
        <v>0.72904396906115299</v>
      </c>
      <c r="P9700" s="211">
        <v>6.34797856885055E-2</v>
      </c>
      <c r="Q9700" s="211">
        <v>0.12683193205645465</v>
      </c>
      <c r="R9700" s="211">
        <v>0.40627269778428915</v>
      </c>
      <c r="S9700" s="211">
        <v>0.40701798559427455</v>
      </c>
      <c r="T9700" s="211">
        <v>0.61029473934607881</v>
      </c>
      <c r="U9700" s="211">
        <v>0.34095924761854235</v>
      </c>
      <c r="V9700" s="211">
        <v>0.16053509693786391</v>
      </c>
      <c r="W9700" s="211">
        <v>0.58610815739328337</v>
      </c>
      <c r="X9700" s="211">
        <v>0.32707940936918461</v>
      </c>
      <c r="Y9700" s="211">
        <v>0.56657717381077188</v>
      </c>
      <c r="Z9700" s="211">
        <v>0.14813382919552226</v>
      </c>
      <c r="AA9700" s="212">
        <v>0.11403859604612976</v>
      </c>
    </row>
    <row r="9701" spans="1:27" x14ac:dyDescent="0.35">
      <c r="A9701" s="210" t="s">
        <v>10377</v>
      </c>
      <c r="B9701" s="217">
        <v>133.40198555741972</v>
      </c>
      <c r="C9701" s="211">
        <v>6.8926789826829774E-2</v>
      </c>
      <c r="D9701" s="211">
        <v>0.12298117938226838</v>
      </c>
      <c r="E9701" s="211">
        <v>8.1355669731703426E-2</v>
      </c>
      <c r="F9701" s="211">
        <v>8.9722877436711534E-2</v>
      </c>
      <c r="G9701" s="211">
        <v>0.1145912230648668</v>
      </c>
      <c r="H9701" s="211">
        <v>0.11582294864031487</v>
      </c>
      <c r="I9701" s="211">
        <v>0.49466354415796532</v>
      </c>
      <c r="J9701" s="211">
        <v>0.47407642676012751</v>
      </c>
      <c r="K9701" s="211">
        <v>0.64180045132860508</v>
      </c>
      <c r="L9701" s="211">
        <v>0.27849304954272935</v>
      </c>
      <c r="M9701" s="211">
        <v>9.4196694070051518E-2</v>
      </c>
      <c r="N9701" s="211">
        <v>0.37592720589890999</v>
      </c>
      <c r="O9701" s="211">
        <v>0.73590659256850255</v>
      </c>
      <c r="P9701" s="211">
        <v>7.0088570282150445E-2</v>
      </c>
      <c r="Q9701" s="211">
        <v>5.2897659864666297E-2</v>
      </c>
      <c r="R9701" s="211">
        <v>0.37360048142278757</v>
      </c>
      <c r="S9701" s="211">
        <v>0.31243314753550083</v>
      </c>
      <c r="T9701" s="211">
        <v>0.55635277875516431</v>
      </c>
      <c r="U9701" s="211">
        <v>0.42952897273640167</v>
      </c>
      <c r="V9701" s="211">
        <v>8.2543715955060659E-2</v>
      </c>
      <c r="W9701" s="211">
        <v>0.52384633535918923</v>
      </c>
      <c r="X9701" s="211">
        <v>0.3330447379368463</v>
      </c>
      <c r="Y9701" s="211">
        <v>0.71174768037180669</v>
      </c>
      <c r="Z9701" s="211">
        <v>0.14462776489347434</v>
      </c>
      <c r="AA9701" s="212">
        <v>0.12086361304085755</v>
      </c>
    </row>
    <row r="9702" spans="1:27" x14ac:dyDescent="0.35">
      <c r="A9702" s="210" t="s">
        <v>10378</v>
      </c>
      <c r="B9702" s="217">
        <v>177.69504256879463</v>
      </c>
      <c r="C9702" s="211">
        <v>6.2288748016179146E-2</v>
      </c>
      <c r="D9702" s="211">
        <v>0.13145829801551001</v>
      </c>
      <c r="E9702" s="211">
        <v>6.9852868273156732E-2</v>
      </c>
      <c r="F9702" s="211">
        <v>9.6014134005312279E-2</v>
      </c>
      <c r="G9702" s="211">
        <v>0.120604564811904</v>
      </c>
      <c r="H9702" s="211">
        <v>0.11422861197829422</v>
      </c>
      <c r="I9702" s="211">
        <v>0.48936196242855629</v>
      </c>
      <c r="J9702" s="211">
        <v>0.4577319802809609</v>
      </c>
      <c r="K9702" s="211">
        <v>0.63792735653810917</v>
      </c>
      <c r="L9702" s="211">
        <v>0.27950793342235353</v>
      </c>
      <c r="M9702" s="211">
        <v>9.6344571033965987E-2</v>
      </c>
      <c r="N9702" s="211">
        <v>0.43065336265887122</v>
      </c>
      <c r="O9702" s="211">
        <v>0.68309252162022027</v>
      </c>
      <c r="P9702" s="211">
        <v>7.1425805727809433E-2</v>
      </c>
      <c r="Q9702" s="211">
        <v>6.3518221050340648E-2</v>
      </c>
      <c r="R9702" s="211">
        <v>0.46535009040606279</v>
      </c>
      <c r="S9702" s="211">
        <v>0.28278135083163725</v>
      </c>
      <c r="T9702" s="211">
        <v>0.5436763102220511</v>
      </c>
      <c r="U9702" s="211">
        <v>0.52453724379926669</v>
      </c>
      <c r="V9702" s="211">
        <v>0.17024891814744159</v>
      </c>
      <c r="W9702" s="211">
        <v>0.57038872517990169</v>
      </c>
      <c r="X9702" s="211">
        <v>0.43305712069549346</v>
      </c>
      <c r="Y9702" s="211">
        <v>0.62823877559305863</v>
      </c>
      <c r="Z9702" s="211">
        <v>0.14427473578595312</v>
      </c>
      <c r="AA9702" s="212">
        <v>0.12394388548229321</v>
      </c>
    </row>
    <row r="9703" spans="1:27" x14ac:dyDescent="0.35">
      <c r="A9703" s="210" t="s">
        <v>10379</v>
      </c>
      <c r="B9703" s="217">
        <v>159.04102227554682</v>
      </c>
      <c r="C9703" s="211">
        <v>5.3197753554027713E-2</v>
      </c>
      <c r="D9703" s="211">
        <v>0.12214381917505003</v>
      </c>
      <c r="E9703" s="211">
        <v>7.6760840354654081E-2</v>
      </c>
      <c r="F9703" s="211">
        <v>7.1811908398856192E-2</v>
      </c>
      <c r="G9703" s="211">
        <v>0.11494613623613247</v>
      </c>
      <c r="H9703" s="211">
        <v>0.12021186244533662</v>
      </c>
      <c r="I9703" s="211">
        <v>0.49693563675817509</v>
      </c>
      <c r="J9703" s="211">
        <v>0.44684332661555315</v>
      </c>
      <c r="K9703" s="211">
        <v>0.54001260596801648</v>
      </c>
      <c r="L9703" s="211">
        <v>0.27839131034102715</v>
      </c>
      <c r="M9703" s="211">
        <v>9.6426757841283572E-2</v>
      </c>
      <c r="N9703" s="211">
        <v>0.3990008896669941</v>
      </c>
      <c r="O9703" s="211">
        <v>0.56680707617105697</v>
      </c>
      <c r="P9703" s="211">
        <v>6.9839341711447483E-2</v>
      </c>
      <c r="Q9703" s="211">
        <v>5.0888995465098272E-2</v>
      </c>
      <c r="R9703" s="211">
        <v>0.435049128489012</v>
      </c>
      <c r="S9703" s="211">
        <v>0.36246456985019443</v>
      </c>
      <c r="T9703" s="211">
        <v>0.52083807915274372</v>
      </c>
      <c r="U9703" s="211">
        <v>0.33740980586673958</v>
      </c>
      <c r="V9703" s="211">
        <v>0.17275185961821243</v>
      </c>
      <c r="W9703" s="211">
        <v>0.56437777487163454</v>
      </c>
      <c r="X9703" s="211">
        <v>0.32077063121041305</v>
      </c>
      <c r="Y9703" s="211">
        <v>0.69839993547919832</v>
      </c>
      <c r="Z9703" s="211">
        <v>0.14275297319635968</v>
      </c>
      <c r="AA9703" s="212">
        <v>0.11175391143661141</v>
      </c>
    </row>
    <row r="9704" spans="1:27" x14ac:dyDescent="0.35">
      <c r="A9704" s="210" t="s">
        <v>10380</v>
      </c>
      <c r="B9704" s="217">
        <v>119.13786860467884</v>
      </c>
      <c r="C9704" s="211">
        <v>5.6482384317594822E-2</v>
      </c>
      <c r="D9704" s="211">
        <v>0.1260159127489684</v>
      </c>
      <c r="E9704" s="211">
        <v>7.6461130585271167E-2</v>
      </c>
      <c r="F9704" s="211">
        <v>7.868815814832672E-2</v>
      </c>
      <c r="G9704" s="211">
        <v>0.12451380786308079</v>
      </c>
      <c r="H9704" s="211">
        <v>0.12013415806680856</v>
      </c>
      <c r="I9704" s="211">
        <v>0.51701663832461708</v>
      </c>
      <c r="J9704" s="211">
        <v>0.45962724436876656</v>
      </c>
      <c r="K9704" s="211">
        <v>0.58916379382772743</v>
      </c>
      <c r="L9704" s="211">
        <v>0.27385104308441699</v>
      </c>
      <c r="M9704" s="211">
        <v>0.10985011182651251</v>
      </c>
      <c r="N9704" s="211">
        <v>0.39679351614554081</v>
      </c>
      <c r="O9704" s="211">
        <v>0.6024550937149431</v>
      </c>
      <c r="P9704" s="211">
        <v>6.3626669859193866E-2</v>
      </c>
      <c r="Q9704" s="211">
        <v>0.13918726138006049</v>
      </c>
      <c r="R9704" s="211">
        <v>0.40450659094754349</v>
      </c>
      <c r="S9704" s="211">
        <v>0.3555331708003443</v>
      </c>
      <c r="T9704" s="211">
        <v>0.51266766713640954</v>
      </c>
      <c r="U9704" s="211">
        <v>0.36886994305913134</v>
      </c>
      <c r="V9704" s="211">
        <v>6.8056007826723497E-2</v>
      </c>
      <c r="W9704" s="211">
        <v>0.65247336611592344</v>
      </c>
      <c r="X9704" s="211">
        <v>0.27511256289985042</v>
      </c>
      <c r="Y9704" s="211">
        <v>0.73497381995389721</v>
      </c>
      <c r="Z9704" s="211">
        <v>0.14850564676719741</v>
      </c>
      <c r="AA9704" s="212">
        <v>0.11983169639701084</v>
      </c>
    </row>
    <row r="9705" spans="1:27" x14ac:dyDescent="0.35">
      <c r="A9705" s="210" t="s">
        <v>10381</v>
      </c>
      <c r="B9705" s="217">
        <v>145.26575985490791</v>
      </c>
      <c r="C9705" s="211">
        <v>5.8948235881244967E-2</v>
      </c>
      <c r="D9705" s="211">
        <v>0.12022594884499441</v>
      </c>
      <c r="E9705" s="211">
        <v>8.0525502845219685E-2</v>
      </c>
      <c r="F9705" s="211">
        <v>0.12327367804283806</v>
      </c>
      <c r="G9705" s="211">
        <v>0.12231577643502385</v>
      </c>
      <c r="H9705" s="211">
        <v>0.12665264503748005</v>
      </c>
      <c r="I9705" s="211">
        <v>0.46717862948546762</v>
      </c>
      <c r="J9705" s="211">
        <v>0.47253346720885731</v>
      </c>
      <c r="K9705" s="211">
        <v>0.63670436668121866</v>
      </c>
      <c r="L9705" s="211">
        <v>0.27555879929442861</v>
      </c>
      <c r="M9705" s="211">
        <v>9.7352068948060755E-2</v>
      </c>
      <c r="N9705" s="211">
        <v>0.48765857683608516</v>
      </c>
      <c r="O9705" s="211">
        <v>0.67157075487551787</v>
      </c>
      <c r="P9705" s="211">
        <v>6.7423496194351118E-2</v>
      </c>
      <c r="Q9705" s="211">
        <v>6.8393465310265786E-2</v>
      </c>
      <c r="R9705" s="211">
        <v>0.42302121891541022</v>
      </c>
      <c r="S9705" s="211">
        <v>0.32176048806233448</v>
      </c>
      <c r="T9705" s="211">
        <v>0.60579051979431708</v>
      </c>
      <c r="U9705" s="211">
        <v>0.40505724819512678</v>
      </c>
      <c r="V9705" s="211">
        <v>0.11654146095218243</v>
      </c>
      <c r="W9705" s="211">
        <v>0.5681676588723712</v>
      </c>
      <c r="X9705" s="211">
        <v>0.35008478625395756</v>
      </c>
      <c r="Y9705" s="211">
        <v>0.55944621785325821</v>
      </c>
      <c r="Z9705" s="211">
        <v>0.14860656312736437</v>
      </c>
      <c r="AA9705" s="212">
        <v>0.11654443162423248</v>
      </c>
    </row>
    <row r="9706" spans="1:27" x14ac:dyDescent="0.35">
      <c r="A9706" s="210" t="s">
        <v>10382</v>
      </c>
      <c r="B9706" s="217">
        <v>115.08978136616558</v>
      </c>
      <c r="C9706" s="211">
        <v>6.4965660147124668E-2</v>
      </c>
      <c r="D9706" s="211">
        <v>0.12631357048093619</v>
      </c>
      <c r="E9706" s="211">
        <v>7.8936085118267274E-2</v>
      </c>
      <c r="F9706" s="211">
        <v>9.1482920145096375E-2</v>
      </c>
      <c r="G9706" s="211">
        <v>0.12166193173287408</v>
      </c>
      <c r="H9706" s="211">
        <v>0.12544654418303178</v>
      </c>
      <c r="I9706" s="211">
        <v>0.51900172533345534</v>
      </c>
      <c r="J9706" s="211">
        <v>0.45430553984282546</v>
      </c>
      <c r="K9706" s="211">
        <v>0.56229803635566267</v>
      </c>
      <c r="L9706" s="211">
        <v>0.28253624197016874</v>
      </c>
      <c r="M9706" s="211">
        <v>0.10105935035320068</v>
      </c>
      <c r="N9706" s="211">
        <v>0.39532172898311102</v>
      </c>
      <c r="O9706" s="211">
        <v>0.71319241723879012</v>
      </c>
      <c r="P9706" s="211">
        <v>6.4630628538465157E-2</v>
      </c>
      <c r="Q9706" s="211">
        <v>0.13102209153988165</v>
      </c>
      <c r="R9706" s="211">
        <v>0.43001005050921465</v>
      </c>
      <c r="S9706" s="211">
        <v>0.34043389161683013</v>
      </c>
      <c r="T9706" s="211">
        <v>0.56485014559584146</v>
      </c>
      <c r="U9706" s="211">
        <v>0.34067055058691637</v>
      </c>
      <c r="V9706" s="211">
        <v>7.2492158223507824E-2</v>
      </c>
      <c r="W9706" s="211">
        <v>0.60008768381354538</v>
      </c>
      <c r="X9706" s="211">
        <v>0.40998111887422539</v>
      </c>
      <c r="Y9706" s="211">
        <v>0.61955182736984127</v>
      </c>
      <c r="Z9706" s="211">
        <v>0.14307945011182061</v>
      </c>
      <c r="AA9706" s="212">
        <v>0.12138806912087885</v>
      </c>
    </row>
    <row r="9707" spans="1:27" x14ac:dyDescent="0.35">
      <c r="A9707" s="210" t="s">
        <v>10383</v>
      </c>
      <c r="B9707" s="217">
        <v>139.68140217329017</v>
      </c>
      <c r="C9707" s="211">
        <v>6.7868180132518163E-2</v>
      </c>
      <c r="D9707" s="211">
        <v>0.12429209661127709</v>
      </c>
      <c r="E9707" s="211">
        <v>7.8511451787419223E-2</v>
      </c>
      <c r="F9707" s="211">
        <v>0.1158407185861897</v>
      </c>
      <c r="G9707" s="211">
        <v>0.12650037701589317</v>
      </c>
      <c r="H9707" s="211">
        <v>0.11870091758662764</v>
      </c>
      <c r="I9707" s="211">
        <v>0.51835770023174943</v>
      </c>
      <c r="J9707" s="211">
        <v>0.44442886454150005</v>
      </c>
      <c r="K9707" s="211">
        <v>0.63258944467402856</v>
      </c>
      <c r="L9707" s="211">
        <v>0.2783630002303521</v>
      </c>
      <c r="M9707" s="211">
        <v>8.863498777183898E-2</v>
      </c>
      <c r="N9707" s="211">
        <v>0.40840905974461383</v>
      </c>
      <c r="O9707" s="211">
        <v>0.63672052409276136</v>
      </c>
      <c r="P9707" s="211">
        <v>6.9165711984359224E-2</v>
      </c>
      <c r="Q9707" s="211">
        <v>8.7731918037620676E-2</v>
      </c>
      <c r="R9707" s="211">
        <v>0.49173980727962419</v>
      </c>
      <c r="S9707" s="211">
        <v>0.36377275909272067</v>
      </c>
      <c r="T9707" s="211">
        <v>0.58835024431513216</v>
      </c>
      <c r="U9707" s="211">
        <v>0.35075346806546959</v>
      </c>
      <c r="V9707" s="211">
        <v>0.12960698336122695</v>
      </c>
      <c r="W9707" s="211">
        <v>0.52132404002349164</v>
      </c>
      <c r="X9707" s="211">
        <v>0.39192273380430215</v>
      </c>
      <c r="Y9707" s="211">
        <v>0.65822185713559656</v>
      </c>
      <c r="Z9707" s="211">
        <v>0.14647832466220673</v>
      </c>
      <c r="AA9707" s="212">
        <v>0.12057792798667606</v>
      </c>
    </row>
    <row r="9708" spans="1:27" x14ac:dyDescent="0.35">
      <c r="A9708" s="210" t="s">
        <v>10384</v>
      </c>
      <c r="B9708" s="217">
        <v>128.31045810295578</v>
      </c>
      <c r="C9708" s="211">
        <v>5.415945078547732E-2</v>
      </c>
      <c r="D9708" s="211">
        <v>0.11674111586051812</v>
      </c>
      <c r="E9708" s="211">
        <v>7.0721008392207296E-2</v>
      </c>
      <c r="F9708" s="211">
        <v>0.11169545859181218</v>
      </c>
      <c r="G9708" s="211">
        <v>0.11391847191218868</v>
      </c>
      <c r="H9708" s="211">
        <v>0.1231726215832141</v>
      </c>
      <c r="I9708" s="211">
        <v>0.51927355402474262</v>
      </c>
      <c r="J9708" s="211">
        <v>0.48338562487000014</v>
      </c>
      <c r="K9708" s="211">
        <v>0.55080070128628278</v>
      </c>
      <c r="L9708" s="211">
        <v>0.27316255626645153</v>
      </c>
      <c r="M9708" s="211">
        <v>0.10936512188479887</v>
      </c>
      <c r="N9708" s="211">
        <v>0.40920749563773651</v>
      </c>
      <c r="O9708" s="211">
        <v>0.65317631027883882</v>
      </c>
      <c r="P9708" s="211">
        <v>6.7420898341716662E-2</v>
      </c>
      <c r="Q9708" s="211">
        <v>7.4715345708906311E-2</v>
      </c>
      <c r="R9708" s="211">
        <v>0.46601821839184709</v>
      </c>
      <c r="S9708" s="211">
        <v>0.36191662170928279</v>
      </c>
      <c r="T9708" s="211">
        <v>0.58923959190369724</v>
      </c>
      <c r="U9708" s="211">
        <v>0.52013310277440761</v>
      </c>
      <c r="V9708" s="211">
        <v>6.8370854887056159E-2</v>
      </c>
      <c r="W9708" s="211">
        <v>0.57069543385520694</v>
      </c>
      <c r="X9708" s="211">
        <v>0.36013594819393985</v>
      </c>
      <c r="Y9708" s="211">
        <v>0.57008792766227079</v>
      </c>
      <c r="Z9708" s="211">
        <v>0.1454563170396157</v>
      </c>
      <c r="AA9708" s="212">
        <v>0.11432296664826469</v>
      </c>
    </row>
    <row r="9709" spans="1:27" x14ac:dyDescent="0.35">
      <c r="A9709" s="210" t="s">
        <v>10385</v>
      </c>
      <c r="B9709" s="217">
        <v>123.9773969707875</v>
      </c>
      <c r="C9709" s="211">
        <v>4.7950319339626908E-2</v>
      </c>
      <c r="D9709" s="211">
        <v>0.12908637008434712</v>
      </c>
      <c r="E9709" s="211">
        <v>8.6962693849245709E-2</v>
      </c>
      <c r="F9709" s="211">
        <v>7.7812750314162238E-2</v>
      </c>
      <c r="G9709" s="211">
        <v>0.11499314265355175</v>
      </c>
      <c r="H9709" s="211">
        <v>0.12363657314636586</v>
      </c>
      <c r="I9709" s="211">
        <v>0.49378164269266323</v>
      </c>
      <c r="J9709" s="211">
        <v>0.4115194283992033</v>
      </c>
      <c r="K9709" s="211">
        <v>0.60736348617217306</v>
      </c>
      <c r="L9709" s="211">
        <v>0.27777098733086714</v>
      </c>
      <c r="M9709" s="211">
        <v>8.1788320860778224E-2</v>
      </c>
      <c r="N9709" s="211">
        <v>0.49002386689151123</v>
      </c>
      <c r="O9709" s="211">
        <v>0.6967539316477358</v>
      </c>
      <c r="P9709" s="211">
        <v>6.6900687438483972E-2</v>
      </c>
      <c r="Q9709" s="211">
        <v>0.14457295011929505</v>
      </c>
      <c r="R9709" s="211">
        <v>0.43856849643392964</v>
      </c>
      <c r="S9709" s="211">
        <v>0.285989567689237</v>
      </c>
      <c r="T9709" s="211">
        <v>0.52594845414148927</v>
      </c>
      <c r="U9709" s="211">
        <v>0.4882985926803422</v>
      </c>
      <c r="V9709" s="211">
        <v>6.0258558553803465E-2</v>
      </c>
      <c r="W9709" s="211">
        <v>0.5749706661356262</v>
      </c>
      <c r="X9709" s="211">
        <v>0.29736749867116402</v>
      </c>
      <c r="Y9709" s="211">
        <v>0.58397079950094233</v>
      </c>
      <c r="Z9709" s="211">
        <v>0.14530918895394662</v>
      </c>
      <c r="AA9709" s="212">
        <v>0.11931606237833603</v>
      </c>
    </row>
    <row r="9710" spans="1:27" x14ac:dyDescent="0.35">
      <c r="A9710" s="210" t="s">
        <v>10386</v>
      </c>
      <c r="B9710" s="217">
        <v>127.11033746065395</v>
      </c>
      <c r="C9710" s="211">
        <v>7.290955799243784E-2</v>
      </c>
      <c r="D9710" s="211">
        <v>0.12954449403211146</v>
      </c>
      <c r="E9710" s="211">
        <v>7.5059000091317149E-2</v>
      </c>
      <c r="F9710" s="211">
        <v>0.1131533558883229</v>
      </c>
      <c r="G9710" s="211">
        <v>0.12268638802574587</v>
      </c>
      <c r="H9710" s="211">
        <v>0.1135928010557275</v>
      </c>
      <c r="I9710" s="211">
        <v>0.53396229783634797</v>
      </c>
      <c r="J9710" s="211">
        <v>0.47078707388678637</v>
      </c>
      <c r="K9710" s="211">
        <v>0.55171109377047567</v>
      </c>
      <c r="L9710" s="211">
        <v>0.27602825754572086</v>
      </c>
      <c r="M9710" s="211">
        <v>9.3661216405195258E-2</v>
      </c>
      <c r="N9710" s="211">
        <v>0.48561193806631503</v>
      </c>
      <c r="O9710" s="211">
        <v>0.72737667074051637</v>
      </c>
      <c r="P9710" s="211">
        <v>6.3651120983546916E-2</v>
      </c>
      <c r="Q9710" s="211">
        <v>0.14897336350700066</v>
      </c>
      <c r="R9710" s="211">
        <v>0.48378801298960461</v>
      </c>
      <c r="S9710" s="211">
        <v>0.32876305635528724</v>
      </c>
      <c r="T9710" s="211">
        <v>0.49118690451545816</v>
      </c>
      <c r="U9710" s="211">
        <v>0.39664742207438031</v>
      </c>
      <c r="V9710" s="211">
        <v>5.8603533202935015E-2</v>
      </c>
      <c r="W9710" s="211">
        <v>0.53019228656921824</v>
      </c>
      <c r="X9710" s="211">
        <v>0.32273236486304507</v>
      </c>
      <c r="Y9710" s="211">
        <v>0.71426957757353626</v>
      </c>
      <c r="Z9710" s="211">
        <v>0.14870988131165444</v>
      </c>
      <c r="AA9710" s="212">
        <v>0.11151593257757864</v>
      </c>
    </row>
    <row r="9711" spans="1:27" x14ac:dyDescent="0.35">
      <c r="A9711" s="210" t="s">
        <v>10387</v>
      </c>
      <c r="B9711" s="217">
        <v>148.30733084656936</v>
      </c>
      <c r="C9711" s="211">
        <v>8.2505002967147342E-2</v>
      </c>
      <c r="D9711" s="211">
        <v>0.11703899915003298</v>
      </c>
      <c r="E9711" s="211">
        <v>8.4077234329334755E-2</v>
      </c>
      <c r="F9711" s="211">
        <v>9.891010121289695E-2</v>
      </c>
      <c r="G9711" s="211">
        <v>0.12500764566187891</v>
      </c>
      <c r="H9711" s="211">
        <v>0.12622707846646408</v>
      </c>
      <c r="I9711" s="211">
        <v>0.50501447893439011</v>
      </c>
      <c r="J9711" s="211">
        <v>0.42425407941493948</v>
      </c>
      <c r="K9711" s="211">
        <v>0.58923263677507354</v>
      </c>
      <c r="L9711" s="211">
        <v>0.27839744663926708</v>
      </c>
      <c r="M9711" s="211">
        <v>0.10827755610247633</v>
      </c>
      <c r="N9711" s="211">
        <v>0.52357676639508888</v>
      </c>
      <c r="O9711" s="211">
        <v>0.66605987074022011</v>
      </c>
      <c r="P9711" s="211">
        <v>7.0466175519325144E-2</v>
      </c>
      <c r="Q9711" s="211">
        <v>4.9329757696969623E-2</v>
      </c>
      <c r="R9711" s="211">
        <v>0.48368912652003282</v>
      </c>
      <c r="S9711" s="211">
        <v>0.32657248151448015</v>
      </c>
      <c r="T9711" s="211">
        <v>0.5439686467559316</v>
      </c>
      <c r="U9711" s="211">
        <v>0.46548277709441244</v>
      </c>
      <c r="V9711" s="211">
        <v>8.8165268474002925E-2</v>
      </c>
      <c r="W9711" s="211">
        <v>0.50952720041249566</v>
      </c>
      <c r="X9711" s="211">
        <v>0.38586992907089412</v>
      </c>
      <c r="Y9711" s="211">
        <v>0.71294065293482634</v>
      </c>
      <c r="Z9711" s="211">
        <v>0.14160347877267229</v>
      </c>
      <c r="AA9711" s="212">
        <v>0.12227382874914369</v>
      </c>
    </row>
    <row r="9712" spans="1:27" x14ac:dyDescent="0.35">
      <c r="A9712" s="210" t="s">
        <v>10388</v>
      </c>
      <c r="B9712" s="217">
        <v>110.40819993470366</v>
      </c>
      <c r="C9712" s="211">
        <v>5.8207178983939262E-2</v>
      </c>
      <c r="D9712" s="211">
        <v>0.11933558161008752</v>
      </c>
      <c r="E9712" s="211">
        <v>7.0623168073211715E-2</v>
      </c>
      <c r="F9712" s="211">
        <v>9.9923870779158666E-2</v>
      </c>
      <c r="G9712" s="211">
        <v>0.11445212228174424</v>
      </c>
      <c r="H9712" s="211">
        <v>0.12401663663351899</v>
      </c>
      <c r="I9712" s="211">
        <v>0.42060918301569739</v>
      </c>
      <c r="J9712" s="211">
        <v>0.45345797274841104</v>
      </c>
      <c r="K9712" s="211">
        <v>0.60402297239013758</v>
      </c>
      <c r="L9712" s="211">
        <v>0.28117218131964705</v>
      </c>
      <c r="M9712" s="211">
        <v>8.9847812849636083E-2</v>
      </c>
      <c r="N9712" s="211">
        <v>0.42997351131061512</v>
      </c>
      <c r="O9712" s="211">
        <v>0.70288546710376376</v>
      </c>
      <c r="P9712" s="211">
        <v>6.5016384006549591E-2</v>
      </c>
      <c r="Q9712" s="211">
        <v>8.2338434083091522E-2</v>
      </c>
      <c r="R9712" s="211">
        <v>0.44792332065435536</v>
      </c>
      <c r="S9712" s="211">
        <v>0.32715756111475436</v>
      </c>
      <c r="T9712" s="211">
        <v>0.52744548336798036</v>
      </c>
      <c r="U9712" s="211">
        <v>0.51868602634625993</v>
      </c>
      <c r="V9712" s="211">
        <v>5.3983702766234154E-2</v>
      </c>
      <c r="W9712" s="211">
        <v>0.49728720555081984</v>
      </c>
      <c r="X9712" s="211">
        <v>0.28105277104776594</v>
      </c>
      <c r="Y9712" s="211">
        <v>0.67895697125312948</v>
      </c>
      <c r="Z9712" s="211">
        <v>0.1497463799706035</v>
      </c>
      <c r="AA9712" s="212">
        <v>0.12160904182677737</v>
      </c>
    </row>
    <row r="9713" spans="1:27" x14ac:dyDescent="0.35">
      <c r="A9713" s="210" t="s">
        <v>10389</v>
      </c>
      <c r="B9713" s="217">
        <v>153.1694020226459</v>
      </c>
      <c r="C9713" s="211">
        <v>6.2085887754969094E-2</v>
      </c>
      <c r="D9713" s="211">
        <v>0.12530673063154055</v>
      </c>
      <c r="E9713" s="211">
        <v>7.7381203341839788E-2</v>
      </c>
      <c r="F9713" s="211">
        <v>9.4317553747301844E-2</v>
      </c>
      <c r="G9713" s="211">
        <v>0.12265843789496271</v>
      </c>
      <c r="H9713" s="211">
        <v>0.1224018389895237</v>
      </c>
      <c r="I9713" s="211">
        <v>0.45755934977063073</v>
      </c>
      <c r="J9713" s="211">
        <v>0.45178499220292939</v>
      </c>
      <c r="K9713" s="211">
        <v>0.64825217004677538</v>
      </c>
      <c r="L9713" s="211">
        <v>0.28339904270027494</v>
      </c>
      <c r="M9713" s="211">
        <v>8.241122898474762E-2</v>
      </c>
      <c r="N9713" s="211">
        <v>0.35285792827465723</v>
      </c>
      <c r="O9713" s="211">
        <v>0.60692711172744962</v>
      </c>
      <c r="P9713" s="211">
        <v>7.178508136665869E-2</v>
      </c>
      <c r="Q9713" s="211">
        <v>6.5848057779938893E-2</v>
      </c>
      <c r="R9713" s="211">
        <v>0.3948147417016783</v>
      </c>
      <c r="S9713" s="211">
        <v>0.36550521627827337</v>
      </c>
      <c r="T9713" s="211">
        <v>0.58339997088978235</v>
      </c>
      <c r="U9713" s="211">
        <v>0.39076402187139381</v>
      </c>
      <c r="V9713" s="211">
        <v>0.1745882190303632</v>
      </c>
      <c r="W9713" s="211">
        <v>0.59540234104535861</v>
      </c>
      <c r="X9713" s="211">
        <v>0.24451444971117439</v>
      </c>
      <c r="Y9713" s="211">
        <v>0.56750839422557253</v>
      </c>
      <c r="Z9713" s="211">
        <v>0.14966115376845396</v>
      </c>
      <c r="AA9713" s="212">
        <v>0.11719101066262264</v>
      </c>
    </row>
    <row r="9714" spans="1:27" x14ac:dyDescent="0.35">
      <c r="A9714" s="210" t="s">
        <v>10390</v>
      </c>
      <c r="B9714" s="217">
        <v>141.87878219809312</v>
      </c>
      <c r="C9714" s="211">
        <v>8.4699527479904613E-2</v>
      </c>
      <c r="D9714" s="211">
        <v>0.12653615591920753</v>
      </c>
      <c r="E9714" s="211">
        <v>8.0058984722174362E-2</v>
      </c>
      <c r="F9714" s="211">
        <v>9.1699225677980015E-2</v>
      </c>
      <c r="G9714" s="211">
        <v>0.11460908943117697</v>
      </c>
      <c r="H9714" s="211">
        <v>0.11094572131233565</v>
      </c>
      <c r="I9714" s="211">
        <v>0.52157962449411832</v>
      </c>
      <c r="J9714" s="211">
        <v>0.41014327289785302</v>
      </c>
      <c r="K9714" s="211">
        <v>0.59245017228171681</v>
      </c>
      <c r="L9714" s="211">
        <v>0.27293424896838187</v>
      </c>
      <c r="M9714" s="211">
        <v>0.10490461254364819</v>
      </c>
      <c r="N9714" s="211">
        <v>0.38009653222948669</v>
      </c>
      <c r="O9714" s="211">
        <v>0.72045294141562111</v>
      </c>
      <c r="P9714" s="211">
        <v>6.7249847100255444E-2</v>
      </c>
      <c r="Q9714" s="211">
        <v>5.3020554056016425E-2</v>
      </c>
      <c r="R9714" s="211">
        <v>0.4154652427680961</v>
      </c>
      <c r="S9714" s="211">
        <v>0.30693933608598023</v>
      </c>
      <c r="T9714" s="211">
        <v>0.47191584162119538</v>
      </c>
      <c r="U9714" s="211">
        <v>0.40142515232576115</v>
      </c>
      <c r="V9714" s="211">
        <v>0.13050919417645118</v>
      </c>
      <c r="W9714" s="211">
        <v>0.49775521633509873</v>
      </c>
      <c r="X9714" s="211">
        <v>0.43456997838262468</v>
      </c>
      <c r="Y9714" s="211">
        <v>0.59355887814301611</v>
      </c>
      <c r="Z9714" s="211">
        <v>0.14560351847535438</v>
      </c>
      <c r="AA9714" s="212">
        <v>0.1185688055194439</v>
      </c>
    </row>
    <row r="9715" spans="1:27" x14ac:dyDescent="0.35">
      <c r="A9715" s="210" t="s">
        <v>10391</v>
      </c>
      <c r="B9715" s="217">
        <v>119.4311324691632</v>
      </c>
      <c r="C9715" s="211">
        <v>6.1634033266964053E-2</v>
      </c>
      <c r="D9715" s="211">
        <v>0.13257531357644642</v>
      </c>
      <c r="E9715" s="211">
        <v>7.1065271898129084E-2</v>
      </c>
      <c r="F9715" s="211">
        <v>0.10319781209777856</v>
      </c>
      <c r="G9715" s="211">
        <v>0.12003052699346652</v>
      </c>
      <c r="H9715" s="211">
        <v>0.10772072847797771</v>
      </c>
      <c r="I9715" s="211">
        <v>0.45477474329932827</v>
      </c>
      <c r="J9715" s="211">
        <v>0.44352839776049668</v>
      </c>
      <c r="K9715" s="211">
        <v>0.6348942428797224</v>
      </c>
      <c r="L9715" s="211">
        <v>0.26628475822536762</v>
      </c>
      <c r="M9715" s="211">
        <v>9.8449784710264845E-2</v>
      </c>
      <c r="N9715" s="211">
        <v>0.55476309005739632</v>
      </c>
      <c r="O9715" s="211">
        <v>0.60734740042087143</v>
      </c>
      <c r="P9715" s="211">
        <v>6.8320306976804662E-2</v>
      </c>
      <c r="Q9715" s="211">
        <v>5.2503688894113221E-2</v>
      </c>
      <c r="R9715" s="211">
        <v>0.40094193146055868</v>
      </c>
      <c r="S9715" s="211">
        <v>0.35752699046360586</v>
      </c>
      <c r="T9715" s="211">
        <v>0.4796765921139588</v>
      </c>
      <c r="U9715" s="211">
        <v>0.50791867549605307</v>
      </c>
      <c r="V9715" s="211">
        <v>6.4391390123532122E-2</v>
      </c>
      <c r="W9715" s="211">
        <v>0.56812599179799994</v>
      </c>
      <c r="X9715" s="211">
        <v>0.31300859518283791</v>
      </c>
      <c r="Y9715" s="211">
        <v>0.53683614648661926</v>
      </c>
      <c r="Z9715" s="211">
        <v>0.1429286941760407</v>
      </c>
      <c r="AA9715" s="212">
        <v>0.11917869131400163</v>
      </c>
    </row>
    <row r="9716" spans="1:27" x14ac:dyDescent="0.35">
      <c r="A9716" s="210" t="s">
        <v>10392</v>
      </c>
      <c r="B9716" s="217">
        <v>105.31105018165832</v>
      </c>
      <c r="C9716" s="211">
        <v>7.1539023800018364E-2</v>
      </c>
      <c r="D9716" s="211">
        <v>0.11677403891191457</v>
      </c>
      <c r="E9716" s="211">
        <v>7.5262115957043865E-2</v>
      </c>
      <c r="F9716" s="211">
        <v>9.4204363265076127E-2</v>
      </c>
      <c r="G9716" s="211">
        <v>0.12127405920040996</v>
      </c>
      <c r="H9716" s="211">
        <v>0.11790017685260448</v>
      </c>
      <c r="I9716" s="211">
        <v>0.47476975919811815</v>
      </c>
      <c r="J9716" s="211">
        <v>0.45957761329196262</v>
      </c>
      <c r="K9716" s="211">
        <v>0.61314227045589242</v>
      </c>
      <c r="L9716" s="211">
        <v>0.27682392388820276</v>
      </c>
      <c r="M9716" s="211">
        <v>9.3555065150454406E-2</v>
      </c>
      <c r="N9716" s="211">
        <v>0.4145218878124674</v>
      </c>
      <c r="O9716" s="211">
        <v>0.64179093553054067</v>
      </c>
      <c r="P9716" s="211">
        <v>6.1289904414387635E-2</v>
      </c>
      <c r="Q9716" s="211">
        <v>7.7037710660704098E-2</v>
      </c>
      <c r="R9716" s="211">
        <v>0.45220432856533765</v>
      </c>
      <c r="S9716" s="211">
        <v>0.37216662163340997</v>
      </c>
      <c r="T9716" s="211">
        <v>0.5260861360629584</v>
      </c>
      <c r="U9716" s="211">
        <v>0.40351797302774212</v>
      </c>
      <c r="V9716" s="211">
        <v>5.721161429925814E-2</v>
      </c>
      <c r="W9716" s="211">
        <v>0.58969097898021838</v>
      </c>
      <c r="X9716" s="211">
        <v>0.27332271659131357</v>
      </c>
      <c r="Y9716" s="211">
        <v>0.72496853897999447</v>
      </c>
      <c r="Z9716" s="211">
        <v>0.14871646923890819</v>
      </c>
      <c r="AA9716" s="212">
        <v>0.12253715032100525</v>
      </c>
    </row>
    <row r="9717" spans="1:27" x14ac:dyDescent="0.35">
      <c r="A9717" s="210" t="s">
        <v>10393</v>
      </c>
      <c r="B9717" s="217">
        <v>108.31772354287267</v>
      </c>
      <c r="C9717" s="211">
        <v>7.3823314757959529E-2</v>
      </c>
      <c r="D9717" s="211">
        <v>0.13405005052077931</v>
      </c>
      <c r="E9717" s="211">
        <v>7.4136205356974225E-2</v>
      </c>
      <c r="F9717" s="211">
        <v>9.3897261112423622E-2</v>
      </c>
      <c r="G9717" s="211">
        <v>0.11882016241129421</v>
      </c>
      <c r="H9717" s="211">
        <v>0.11246216295113827</v>
      </c>
      <c r="I9717" s="211">
        <v>0.4197621061596839</v>
      </c>
      <c r="J9717" s="211">
        <v>0.43825181041965977</v>
      </c>
      <c r="K9717" s="211">
        <v>0.57335384232464348</v>
      </c>
      <c r="L9717" s="211">
        <v>0.27771511775583291</v>
      </c>
      <c r="M9717" s="211">
        <v>9.6786065819789033E-2</v>
      </c>
      <c r="N9717" s="211">
        <v>0.45936348629903972</v>
      </c>
      <c r="O9717" s="211">
        <v>0.78139739400598718</v>
      </c>
      <c r="P9717" s="211">
        <v>6.3460165925210213E-2</v>
      </c>
      <c r="Q9717" s="211">
        <v>4.4381419151488841E-2</v>
      </c>
      <c r="R9717" s="211">
        <v>0.46400984341034934</v>
      </c>
      <c r="S9717" s="211">
        <v>0.41823572391953029</v>
      </c>
      <c r="T9717" s="211">
        <v>0.50834455239676968</v>
      </c>
      <c r="U9717" s="211">
        <v>0.43441201233366411</v>
      </c>
      <c r="V9717" s="211">
        <v>6.1355749746416222E-2</v>
      </c>
      <c r="W9717" s="211">
        <v>0.55057755955622423</v>
      </c>
      <c r="X9717" s="211">
        <v>0.25376607591292427</v>
      </c>
      <c r="Y9717" s="211">
        <v>0.56799539602928761</v>
      </c>
      <c r="Z9717" s="211">
        <v>0.14788759184916267</v>
      </c>
      <c r="AA9717" s="212">
        <v>0.12266376358063932</v>
      </c>
    </row>
    <row r="9718" spans="1:27" x14ac:dyDescent="0.35">
      <c r="A9718" s="210" t="s">
        <v>10394</v>
      </c>
      <c r="B9718" s="217">
        <v>150.45090144071099</v>
      </c>
      <c r="C9718" s="211">
        <v>6.7212857238630686E-2</v>
      </c>
      <c r="D9718" s="211">
        <v>0.12325370769075741</v>
      </c>
      <c r="E9718" s="211">
        <v>7.4395243223864566E-2</v>
      </c>
      <c r="F9718" s="211">
        <v>0.10213511562500871</v>
      </c>
      <c r="G9718" s="211">
        <v>0.12573013935206934</v>
      </c>
      <c r="H9718" s="211">
        <v>0.12487868290980668</v>
      </c>
      <c r="I9718" s="211">
        <v>0.49406438286211807</v>
      </c>
      <c r="J9718" s="211">
        <v>0.48643626563843079</v>
      </c>
      <c r="K9718" s="211">
        <v>0.64897133372350102</v>
      </c>
      <c r="L9718" s="211">
        <v>0.27608696784336612</v>
      </c>
      <c r="M9718" s="211">
        <v>9.0807364291476886E-2</v>
      </c>
      <c r="N9718" s="211">
        <v>0.55758747980213508</v>
      </c>
      <c r="O9718" s="211">
        <v>0.73037219650095708</v>
      </c>
      <c r="P9718" s="211">
        <v>7.0419226620126243E-2</v>
      </c>
      <c r="Q9718" s="211">
        <v>7.8953372097435415E-2</v>
      </c>
      <c r="R9718" s="211">
        <v>0.44735364828879465</v>
      </c>
      <c r="S9718" s="211">
        <v>0.32318350433527399</v>
      </c>
      <c r="T9718" s="211">
        <v>0.511131861910052</v>
      </c>
      <c r="U9718" s="211">
        <v>0.47051687037583401</v>
      </c>
      <c r="V9718" s="211">
        <v>0.11723730516511432</v>
      </c>
      <c r="W9718" s="211">
        <v>0.46159750118723492</v>
      </c>
      <c r="X9718" s="211">
        <v>0.36638694729357368</v>
      </c>
      <c r="Y9718" s="211">
        <v>0.63843836475119231</v>
      </c>
      <c r="Z9718" s="211">
        <v>0.14661621666926444</v>
      </c>
      <c r="AA9718" s="212">
        <v>0.12332337569505383</v>
      </c>
    </row>
    <row r="9719" spans="1:27" x14ac:dyDescent="0.35">
      <c r="A9719" s="210" t="s">
        <v>10395</v>
      </c>
      <c r="B9719" s="217">
        <v>150.04481637335255</v>
      </c>
      <c r="C9719" s="211">
        <v>6.7458436090084783E-2</v>
      </c>
      <c r="D9719" s="211">
        <v>0.12821604866185768</v>
      </c>
      <c r="E9719" s="211">
        <v>8.0985640505025214E-2</v>
      </c>
      <c r="F9719" s="211">
        <v>8.0325952035845485E-2</v>
      </c>
      <c r="G9719" s="211">
        <v>0.12048840706802699</v>
      </c>
      <c r="H9719" s="211">
        <v>0.11261478931111295</v>
      </c>
      <c r="I9719" s="211">
        <v>0.51392673404214451</v>
      </c>
      <c r="J9719" s="211">
        <v>0.49543887452409713</v>
      </c>
      <c r="K9719" s="211">
        <v>0.60404481141642474</v>
      </c>
      <c r="L9719" s="211">
        <v>0.27634932937684287</v>
      </c>
      <c r="M9719" s="211">
        <v>0.10676060079197096</v>
      </c>
      <c r="N9719" s="211">
        <v>0.49384907237014769</v>
      </c>
      <c r="O9719" s="211">
        <v>0.71928139442863115</v>
      </c>
      <c r="P9719" s="211">
        <v>7.1072685029801741E-2</v>
      </c>
      <c r="Q9719" s="211">
        <v>8.0493732923169803E-2</v>
      </c>
      <c r="R9719" s="211">
        <v>0.44486558475535853</v>
      </c>
      <c r="S9719" s="211">
        <v>0.29412567757022146</v>
      </c>
      <c r="T9719" s="211">
        <v>0.5638798337612726</v>
      </c>
      <c r="U9719" s="211">
        <v>0.38090460368350187</v>
      </c>
      <c r="V9719" s="211">
        <v>0.14071239530941182</v>
      </c>
      <c r="W9719" s="211">
        <v>0.59983599516505615</v>
      </c>
      <c r="X9719" s="211">
        <v>0.3383235556872487</v>
      </c>
      <c r="Y9719" s="211">
        <v>0.52212562062139423</v>
      </c>
      <c r="Z9719" s="211">
        <v>0.1477145859192753</v>
      </c>
      <c r="AA9719" s="212">
        <v>0.12248867463593781</v>
      </c>
    </row>
    <row r="9720" spans="1:27" x14ac:dyDescent="0.35">
      <c r="A9720" s="210" t="s">
        <v>10396</v>
      </c>
      <c r="B9720" s="217">
        <v>175.47371350137945</v>
      </c>
      <c r="C9720" s="211">
        <v>6.677907689142204E-2</v>
      </c>
      <c r="D9720" s="211">
        <v>0.1201291844160968</v>
      </c>
      <c r="E9720" s="211">
        <v>8.35532941855478E-2</v>
      </c>
      <c r="F9720" s="211">
        <v>0.1092399915476059</v>
      </c>
      <c r="G9720" s="211">
        <v>0.11817273642750888</v>
      </c>
      <c r="H9720" s="211">
        <v>0.12007219262129117</v>
      </c>
      <c r="I9720" s="211">
        <v>0.52014436734066782</v>
      </c>
      <c r="J9720" s="211">
        <v>0.4667670055101335</v>
      </c>
      <c r="K9720" s="211">
        <v>0.58532835640012015</v>
      </c>
      <c r="L9720" s="211">
        <v>0.27941571071946603</v>
      </c>
      <c r="M9720" s="211">
        <v>0.10377462969660187</v>
      </c>
      <c r="N9720" s="211">
        <v>0.36625876118669648</v>
      </c>
      <c r="O9720" s="211">
        <v>0.69290197575674939</v>
      </c>
      <c r="P9720" s="211">
        <v>7.1396673698482696E-2</v>
      </c>
      <c r="Q9720" s="211">
        <v>6.0605553182813299E-2</v>
      </c>
      <c r="R9720" s="211">
        <v>0.43365417467630962</v>
      </c>
      <c r="S9720" s="211">
        <v>0.3118222860942067</v>
      </c>
      <c r="T9720" s="211">
        <v>0.54534630760776581</v>
      </c>
      <c r="U9720" s="211">
        <v>0.35751611755764789</v>
      </c>
      <c r="V9720" s="211">
        <v>0.18674740831004757</v>
      </c>
      <c r="W9720" s="211">
        <v>0.54450650876016859</v>
      </c>
      <c r="X9720" s="211">
        <v>0.35800987977161436</v>
      </c>
      <c r="Y9720" s="211">
        <v>0.62409372651672135</v>
      </c>
      <c r="Z9720" s="211">
        <v>0.14645210459176086</v>
      </c>
      <c r="AA9720" s="212">
        <v>0.11436125570558309</v>
      </c>
    </row>
    <row r="9721" spans="1:27" x14ac:dyDescent="0.35">
      <c r="A9721" s="210" t="s">
        <v>10397</v>
      </c>
      <c r="B9721" s="217">
        <v>149.15192823441015</v>
      </c>
      <c r="C9721" s="211">
        <v>5.3065982516893359E-2</v>
      </c>
      <c r="D9721" s="211">
        <v>0.11523864163036251</v>
      </c>
      <c r="E9721" s="211">
        <v>7.3389935274313908E-2</v>
      </c>
      <c r="F9721" s="211">
        <v>9.9288905542344874E-2</v>
      </c>
      <c r="G9721" s="211">
        <v>0.12723153565185463</v>
      </c>
      <c r="H9721" s="211">
        <v>0.11823803863079228</v>
      </c>
      <c r="I9721" s="211">
        <v>0.48677202287473109</v>
      </c>
      <c r="J9721" s="211">
        <v>0.40635148385495568</v>
      </c>
      <c r="K9721" s="211">
        <v>0.60331459558390432</v>
      </c>
      <c r="L9721" s="211">
        <v>0.27366802141209051</v>
      </c>
      <c r="M9721" s="211">
        <v>9.4684844356556205E-2</v>
      </c>
      <c r="N9721" s="211">
        <v>0.50479071441603851</v>
      </c>
      <c r="O9721" s="211">
        <v>0.76243247149351723</v>
      </c>
      <c r="P9721" s="211">
        <v>6.8550468482218213E-2</v>
      </c>
      <c r="Q9721" s="211">
        <v>0.10611239508546541</v>
      </c>
      <c r="R9721" s="211">
        <v>0.45221162044593954</v>
      </c>
      <c r="S9721" s="211">
        <v>0.33686332556153975</v>
      </c>
      <c r="T9721" s="211">
        <v>0.58113491951682927</v>
      </c>
      <c r="U9721" s="211">
        <v>0.36980601961015586</v>
      </c>
      <c r="V9721" s="211">
        <v>0.13181351727984089</v>
      </c>
      <c r="W9721" s="211">
        <v>0.60761729886549221</v>
      </c>
      <c r="X9721" s="211">
        <v>0.25940737710280765</v>
      </c>
      <c r="Y9721" s="211">
        <v>0.67469715133595187</v>
      </c>
      <c r="Z9721" s="211">
        <v>0.1466909571875496</v>
      </c>
      <c r="AA9721" s="212">
        <v>0.11933095596332463</v>
      </c>
    </row>
    <row r="9722" spans="1:27" x14ac:dyDescent="0.35">
      <c r="A9722" s="210" t="s">
        <v>10398</v>
      </c>
      <c r="B9722" s="217">
        <v>131.05051276071444</v>
      </c>
      <c r="C9722" s="211">
        <v>6.9083569777509707E-2</v>
      </c>
      <c r="D9722" s="211">
        <v>0.11701468497378496</v>
      </c>
      <c r="E9722" s="211">
        <v>6.7214147162926591E-2</v>
      </c>
      <c r="F9722" s="211">
        <v>9.6076528742297121E-2</v>
      </c>
      <c r="G9722" s="211">
        <v>0.12274748014300257</v>
      </c>
      <c r="H9722" s="211">
        <v>0.11828135125447869</v>
      </c>
      <c r="I9722" s="211">
        <v>0.51333670803056264</v>
      </c>
      <c r="J9722" s="211">
        <v>0.42559673295638845</v>
      </c>
      <c r="K9722" s="211">
        <v>0.61873702877031955</v>
      </c>
      <c r="L9722" s="211">
        <v>0.27090756535481814</v>
      </c>
      <c r="M9722" s="211">
        <v>0.10124784045708674</v>
      </c>
      <c r="N9722" s="211">
        <v>0.38198682723144822</v>
      </c>
      <c r="O9722" s="211">
        <v>0.72216367969895501</v>
      </c>
      <c r="P9722" s="211">
        <v>6.2746384020942278E-2</v>
      </c>
      <c r="Q9722" s="211">
        <v>6.5702098406862169E-2</v>
      </c>
      <c r="R9722" s="211">
        <v>0.47425382148941359</v>
      </c>
      <c r="S9722" s="211">
        <v>0.31973312805420123</v>
      </c>
      <c r="T9722" s="211">
        <v>0.51173739803471474</v>
      </c>
      <c r="U9722" s="211">
        <v>0.39765540383498504</v>
      </c>
      <c r="V9722" s="211">
        <v>0.11540470100990009</v>
      </c>
      <c r="W9722" s="211">
        <v>0.59106719819337883</v>
      </c>
      <c r="X9722" s="211">
        <v>0.36579366745321867</v>
      </c>
      <c r="Y9722" s="211">
        <v>0.61825743377114029</v>
      </c>
      <c r="Z9722" s="211">
        <v>0.14308797656630756</v>
      </c>
      <c r="AA9722" s="212">
        <v>0.116346242598431</v>
      </c>
    </row>
    <row r="9723" spans="1:27" x14ac:dyDescent="0.35">
      <c r="A9723" s="210" t="s">
        <v>10399</v>
      </c>
      <c r="B9723" s="217">
        <v>143.11586075806576</v>
      </c>
      <c r="C9723" s="211">
        <v>5.4649223921514396E-2</v>
      </c>
      <c r="D9723" s="211">
        <v>0.12543780906708449</v>
      </c>
      <c r="E9723" s="211">
        <v>7.3534329541703677E-2</v>
      </c>
      <c r="F9723" s="211">
        <v>9.2217927687122114E-2</v>
      </c>
      <c r="G9723" s="211">
        <v>0.12325181937512288</v>
      </c>
      <c r="H9723" s="211">
        <v>0.12043379858202766</v>
      </c>
      <c r="I9723" s="211">
        <v>0.49181827635452025</v>
      </c>
      <c r="J9723" s="211">
        <v>0.41202456336655291</v>
      </c>
      <c r="K9723" s="211">
        <v>0.64088506059889694</v>
      </c>
      <c r="L9723" s="211">
        <v>0.27432408934460045</v>
      </c>
      <c r="M9723" s="211">
        <v>0.10006942499182171</v>
      </c>
      <c r="N9723" s="211">
        <v>0.44244670785673657</v>
      </c>
      <c r="O9723" s="211">
        <v>0.69654905771519049</v>
      </c>
      <c r="P9723" s="211">
        <v>6.7519757810620057E-2</v>
      </c>
      <c r="Q9723" s="211">
        <v>7.6060470579296699E-2</v>
      </c>
      <c r="R9723" s="211">
        <v>0.43410746044148518</v>
      </c>
      <c r="S9723" s="211">
        <v>0.3105775948204732</v>
      </c>
      <c r="T9723" s="211">
        <v>0.53340984202208874</v>
      </c>
      <c r="U9723" s="211">
        <v>0.37992928175746549</v>
      </c>
      <c r="V9723" s="211">
        <v>0.1142964294424153</v>
      </c>
      <c r="W9723" s="211">
        <v>0.56618031020798054</v>
      </c>
      <c r="X9723" s="211">
        <v>0.27661026416716367</v>
      </c>
      <c r="Y9723" s="211">
        <v>0.60342720940548378</v>
      </c>
      <c r="Z9723" s="211">
        <v>0.14972666828260195</v>
      </c>
      <c r="AA9723" s="212">
        <v>0.11431080453750828</v>
      </c>
    </row>
    <row r="9724" spans="1:27" x14ac:dyDescent="0.35">
      <c r="A9724" s="210" t="s">
        <v>10400</v>
      </c>
      <c r="B9724" s="217">
        <v>148.62889284223911</v>
      </c>
      <c r="C9724" s="211">
        <v>5.9352797308052201E-2</v>
      </c>
      <c r="D9724" s="211">
        <v>0.11669411687543729</v>
      </c>
      <c r="E9724" s="211">
        <v>7.3806222663157922E-2</v>
      </c>
      <c r="F9724" s="211">
        <v>9.9660667809488318E-2</v>
      </c>
      <c r="G9724" s="211">
        <v>0.12108201606135638</v>
      </c>
      <c r="H9724" s="211">
        <v>0.11224306321978197</v>
      </c>
      <c r="I9724" s="211">
        <v>0.52180479405417246</v>
      </c>
      <c r="J9724" s="211">
        <v>0.48253087078998019</v>
      </c>
      <c r="K9724" s="211">
        <v>0.6260456614812846</v>
      </c>
      <c r="L9724" s="211">
        <v>0.27734275637304034</v>
      </c>
      <c r="M9724" s="211">
        <v>9.8630843462280349E-2</v>
      </c>
      <c r="N9724" s="211">
        <v>0.40419236283074322</v>
      </c>
      <c r="O9724" s="211">
        <v>0.67615540028482846</v>
      </c>
      <c r="P9724" s="211">
        <v>6.933508279598434E-2</v>
      </c>
      <c r="Q9724" s="211">
        <v>8.3273976513819931E-2</v>
      </c>
      <c r="R9724" s="211">
        <v>0.41115449232444939</v>
      </c>
      <c r="S9724" s="211">
        <v>0.33618960578107238</v>
      </c>
      <c r="T9724" s="211">
        <v>0.50724087455993316</v>
      </c>
      <c r="U9724" s="211">
        <v>0.51342416797288826</v>
      </c>
      <c r="V9724" s="211">
        <v>0.10593334694381853</v>
      </c>
      <c r="W9724" s="211">
        <v>0.611133422361956</v>
      </c>
      <c r="X9724" s="211">
        <v>0.33546802882167953</v>
      </c>
      <c r="Y9724" s="211">
        <v>0.64921739368838638</v>
      </c>
      <c r="Z9724" s="211">
        <v>0.14783108154501279</v>
      </c>
      <c r="AA9724" s="212">
        <v>0.11954757547602518</v>
      </c>
    </row>
    <row r="9725" spans="1:27" x14ac:dyDescent="0.35">
      <c r="A9725" s="210" t="s">
        <v>10401</v>
      </c>
      <c r="B9725" s="217">
        <v>152.12494680063332</v>
      </c>
      <c r="C9725" s="211">
        <v>6.1832921616590354E-2</v>
      </c>
      <c r="D9725" s="211">
        <v>0.12788143732914189</v>
      </c>
      <c r="E9725" s="211">
        <v>7.0031464572392149E-2</v>
      </c>
      <c r="F9725" s="211">
        <v>9.7850648528421458E-2</v>
      </c>
      <c r="G9725" s="211">
        <v>0.12192877728580838</v>
      </c>
      <c r="H9725" s="211">
        <v>0.11955950267961496</v>
      </c>
      <c r="I9725" s="211">
        <v>0.53612872965608527</v>
      </c>
      <c r="J9725" s="211">
        <v>0.43087134611585004</v>
      </c>
      <c r="K9725" s="211">
        <v>0.62729108719191218</v>
      </c>
      <c r="L9725" s="211">
        <v>0.27591164089170983</v>
      </c>
      <c r="M9725" s="211">
        <v>9.4394041216287264E-2</v>
      </c>
      <c r="N9725" s="211">
        <v>0.4535230783031694</v>
      </c>
      <c r="O9725" s="211">
        <v>0.72257202305007495</v>
      </c>
      <c r="P9725" s="211">
        <v>6.8646072665151853E-2</v>
      </c>
      <c r="Q9725" s="211">
        <v>4.5414705168735983E-2</v>
      </c>
      <c r="R9725" s="211">
        <v>0.44457649410678707</v>
      </c>
      <c r="S9725" s="211">
        <v>0.27344451717792312</v>
      </c>
      <c r="T9725" s="211">
        <v>0.58061261193270464</v>
      </c>
      <c r="U9725" s="211">
        <v>0.42059501498000584</v>
      </c>
      <c r="V9725" s="211">
        <v>0.15715364887615688</v>
      </c>
      <c r="W9725" s="211">
        <v>0.54509539090392312</v>
      </c>
      <c r="X9725" s="211">
        <v>0.38107478649095899</v>
      </c>
      <c r="Y9725" s="211">
        <v>0.62426213596513336</v>
      </c>
      <c r="Z9725" s="211">
        <v>0.14878466306251745</v>
      </c>
      <c r="AA9725" s="212">
        <v>0.12286929630641014</v>
      </c>
    </row>
    <row r="9726" spans="1:27" x14ac:dyDescent="0.35">
      <c r="A9726" s="210" t="s">
        <v>10402</v>
      </c>
      <c r="B9726" s="217">
        <v>203.98859642099842</v>
      </c>
      <c r="C9726" s="211">
        <v>5.602785179724995E-2</v>
      </c>
      <c r="D9726" s="211">
        <v>0.13050941524987897</v>
      </c>
      <c r="E9726" s="211">
        <v>8.3946555006301229E-2</v>
      </c>
      <c r="F9726" s="211">
        <v>0.11356025023184581</v>
      </c>
      <c r="G9726" s="211">
        <v>0.1202975285341016</v>
      </c>
      <c r="H9726" s="211">
        <v>0.1228563856907616</v>
      </c>
      <c r="I9726" s="211">
        <v>0.4755362865755407</v>
      </c>
      <c r="J9726" s="211">
        <v>0.44543527248604564</v>
      </c>
      <c r="K9726" s="211">
        <v>0.59957341759315785</v>
      </c>
      <c r="L9726" s="211">
        <v>0.28025294757516772</v>
      </c>
      <c r="M9726" s="211">
        <v>0.10226113003646004</v>
      </c>
      <c r="N9726" s="211">
        <v>0.54268146722334643</v>
      </c>
      <c r="O9726" s="211">
        <v>0.56656467581874437</v>
      </c>
      <c r="P9726" s="211">
        <v>6.9247368134089521E-2</v>
      </c>
      <c r="Q9726" s="211">
        <v>5.357292648208084E-2</v>
      </c>
      <c r="R9726" s="211">
        <v>0.4454598579698229</v>
      </c>
      <c r="S9726" s="211">
        <v>0.29317530335548792</v>
      </c>
      <c r="T9726" s="211">
        <v>0.50373625363501773</v>
      </c>
      <c r="U9726" s="211">
        <v>0.44240481018213368</v>
      </c>
      <c r="V9726" s="211">
        <v>0.17052134594892324</v>
      </c>
      <c r="W9726" s="211">
        <v>0.60933944819552965</v>
      </c>
      <c r="X9726" s="211">
        <v>0.29187999791229469</v>
      </c>
      <c r="Y9726" s="211">
        <v>0.75049221129901367</v>
      </c>
      <c r="Z9726" s="211">
        <v>0.14442835611527102</v>
      </c>
      <c r="AA9726" s="212">
        <v>0.11235722658515009</v>
      </c>
    </row>
    <row r="9727" spans="1:27" x14ac:dyDescent="0.35">
      <c r="A9727" s="210" t="s">
        <v>10403</v>
      </c>
      <c r="B9727" s="217">
        <v>110.3594532360985</v>
      </c>
      <c r="C9727" s="211">
        <v>6.3594878788633263E-2</v>
      </c>
      <c r="D9727" s="211">
        <v>0.11305537674343054</v>
      </c>
      <c r="E9727" s="211">
        <v>7.6845852581411231E-2</v>
      </c>
      <c r="F9727" s="211">
        <v>8.3235805628656276E-2</v>
      </c>
      <c r="G9727" s="211">
        <v>0.12376806840749122</v>
      </c>
      <c r="H9727" s="211">
        <v>0.12022257758677114</v>
      </c>
      <c r="I9727" s="211">
        <v>0.53159676683842949</v>
      </c>
      <c r="J9727" s="211">
        <v>0.44524477045386796</v>
      </c>
      <c r="K9727" s="211">
        <v>0.61810820657163601</v>
      </c>
      <c r="L9727" s="211">
        <v>0.27568660299308551</v>
      </c>
      <c r="M9727" s="211">
        <v>9.8453227322974429E-2</v>
      </c>
      <c r="N9727" s="211">
        <v>0.41084105446461427</v>
      </c>
      <c r="O9727" s="211">
        <v>0.71816994389476585</v>
      </c>
      <c r="P9727" s="211">
        <v>7.0566876585084121E-2</v>
      </c>
      <c r="Q9727" s="211">
        <v>7.1637332616179744E-2</v>
      </c>
      <c r="R9727" s="211">
        <v>0.4297256944861666</v>
      </c>
      <c r="S9727" s="211">
        <v>0.34603261576753175</v>
      </c>
      <c r="T9727" s="211">
        <v>0.52917404991453965</v>
      </c>
      <c r="U9727" s="211">
        <v>0.34916415322398753</v>
      </c>
      <c r="V9727" s="211">
        <v>5.3612710530323758E-2</v>
      </c>
      <c r="W9727" s="211">
        <v>0.4677333569818744</v>
      </c>
      <c r="X9727" s="211">
        <v>0.36804468711864957</v>
      </c>
      <c r="Y9727" s="211">
        <v>0.60950058396502105</v>
      </c>
      <c r="Z9727" s="211">
        <v>0.14564015516506207</v>
      </c>
      <c r="AA9727" s="212">
        <v>0.11934637294528777</v>
      </c>
    </row>
    <row r="9728" spans="1:27" x14ac:dyDescent="0.35">
      <c r="A9728" s="210" t="s">
        <v>10404</v>
      </c>
      <c r="B9728" s="217">
        <v>148.41949956165263</v>
      </c>
      <c r="C9728" s="211">
        <v>5.790677832205729E-2</v>
      </c>
      <c r="D9728" s="211">
        <v>0.12887246473022368</v>
      </c>
      <c r="E9728" s="211">
        <v>7.53093079976693E-2</v>
      </c>
      <c r="F9728" s="211">
        <v>0.11546454140873597</v>
      </c>
      <c r="G9728" s="211">
        <v>0.11980557506487172</v>
      </c>
      <c r="H9728" s="211">
        <v>0.11658589162364699</v>
      </c>
      <c r="I9728" s="211">
        <v>0.45305956771403683</v>
      </c>
      <c r="J9728" s="211">
        <v>0.42126057441351528</v>
      </c>
      <c r="K9728" s="211">
        <v>0.59938823692967191</v>
      </c>
      <c r="L9728" s="211">
        <v>0.27776122234090533</v>
      </c>
      <c r="M9728" s="211">
        <v>9.5180445723684032E-2</v>
      </c>
      <c r="N9728" s="211">
        <v>0.56489131002561754</v>
      </c>
      <c r="O9728" s="211">
        <v>0.76547061098554303</v>
      </c>
      <c r="P9728" s="211">
        <v>7.1526851381898363E-2</v>
      </c>
      <c r="Q9728" s="211">
        <v>0.10374406247648231</v>
      </c>
      <c r="R9728" s="211">
        <v>0.43702217773450941</v>
      </c>
      <c r="S9728" s="211">
        <v>0.29173507210186655</v>
      </c>
      <c r="T9728" s="211">
        <v>0.55020051745652676</v>
      </c>
      <c r="U9728" s="211">
        <v>0.46725349421462425</v>
      </c>
      <c r="V9728" s="211">
        <v>9.9840129912607503E-2</v>
      </c>
      <c r="W9728" s="211">
        <v>0.52216681685673727</v>
      </c>
      <c r="X9728" s="211">
        <v>0.3369228096893902</v>
      </c>
      <c r="Y9728" s="211">
        <v>0.6245996093355678</v>
      </c>
      <c r="Z9728" s="211">
        <v>0.14553319477469862</v>
      </c>
      <c r="AA9728" s="212">
        <v>0.12155111534035533</v>
      </c>
    </row>
    <row r="9729" spans="1:27" x14ac:dyDescent="0.35">
      <c r="A9729" s="210" t="s">
        <v>10405</v>
      </c>
      <c r="B9729" s="217">
        <v>149.52684518812026</v>
      </c>
      <c r="C9729" s="211">
        <v>5.7825216246098994E-2</v>
      </c>
      <c r="D9729" s="211">
        <v>0.12562497310559931</v>
      </c>
      <c r="E9729" s="211">
        <v>7.9039133727736521E-2</v>
      </c>
      <c r="F9729" s="211">
        <v>8.8913736547445554E-2</v>
      </c>
      <c r="G9729" s="211">
        <v>0.12011444461657123</v>
      </c>
      <c r="H9729" s="211">
        <v>0.10878019505465909</v>
      </c>
      <c r="I9729" s="211">
        <v>0.49796285822777447</v>
      </c>
      <c r="J9729" s="211">
        <v>0.46208116405071009</v>
      </c>
      <c r="K9729" s="211">
        <v>0.63131759213604877</v>
      </c>
      <c r="L9729" s="211">
        <v>0.2675397017014372</v>
      </c>
      <c r="M9729" s="211">
        <v>0.10292211256055236</v>
      </c>
      <c r="N9729" s="211">
        <v>0.52894715770748213</v>
      </c>
      <c r="O9729" s="211">
        <v>0.68937600920126219</v>
      </c>
      <c r="P9729" s="211">
        <v>6.588905384102392E-2</v>
      </c>
      <c r="Q9729" s="211">
        <v>0.12371620937047798</v>
      </c>
      <c r="R9729" s="211">
        <v>0.43946442690294285</v>
      </c>
      <c r="S9729" s="211">
        <v>0.30163372649510833</v>
      </c>
      <c r="T9729" s="211">
        <v>0.49635281201054093</v>
      </c>
      <c r="U9729" s="211">
        <v>0.38220504996042037</v>
      </c>
      <c r="V9729" s="211">
        <v>0.12116970282699366</v>
      </c>
      <c r="W9729" s="211">
        <v>0.54395612625926193</v>
      </c>
      <c r="X9729" s="211">
        <v>0.25922314545825642</v>
      </c>
      <c r="Y9729" s="211">
        <v>0.6698284940272996</v>
      </c>
      <c r="Z9729" s="211">
        <v>0.14800872113331653</v>
      </c>
      <c r="AA9729" s="212">
        <v>0.11913328587037914</v>
      </c>
    </row>
    <row r="9730" spans="1:27" x14ac:dyDescent="0.35">
      <c r="A9730" s="210" t="s">
        <v>10406</v>
      </c>
      <c r="B9730" s="217">
        <v>158.73145093139098</v>
      </c>
      <c r="C9730" s="211">
        <v>7.0177579854534752E-2</v>
      </c>
      <c r="D9730" s="211">
        <v>0.12684951210290624</v>
      </c>
      <c r="E9730" s="211">
        <v>6.8581571623385712E-2</v>
      </c>
      <c r="F9730" s="211">
        <v>6.8382456031308186E-2</v>
      </c>
      <c r="G9730" s="211">
        <v>0.12558307537291091</v>
      </c>
      <c r="H9730" s="211">
        <v>0.1209620291043023</v>
      </c>
      <c r="I9730" s="211">
        <v>0.42733977136497064</v>
      </c>
      <c r="J9730" s="211">
        <v>0.44625973644203593</v>
      </c>
      <c r="K9730" s="211">
        <v>0.63312698523706379</v>
      </c>
      <c r="L9730" s="211">
        <v>0.28081652939158031</v>
      </c>
      <c r="M9730" s="211">
        <v>8.7655167576905196E-2</v>
      </c>
      <c r="N9730" s="211">
        <v>0.53550890364485459</v>
      </c>
      <c r="O9730" s="211">
        <v>0.69041127502153943</v>
      </c>
      <c r="P9730" s="211">
        <v>7.048449327117276E-2</v>
      </c>
      <c r="Q9730" s="211">
        <v>8.0397546037609111E-2</v>
      </c>
      <c r="R9730" s="211">
        <v>0.3820959255995095</v>
      </c>
      <c r="S9730" s="211">
        <v>0.36931081809572952</v>
      </c>
      <c r="T9730" s="211">
        <v>0.53278728648004847</v>
      </c>
      <c r="U9730" s="211">
        <v>0.48621755932357952</v>
      </c>
      <c r="V9730" s="211">
        <v>0.1161588038260237</v>
      </c>
      <c r="W9730" s="211">
        <v>0.57240166852458918</v>
      </c>
      <c r="X9730" s="211">
        <v>0.38491577123404103</v>
      </c>
      <c r="Y9730" s="211">
        <v>0.68801070572332945</v>
      </c>
      <c r="Z9730" s="211">
        <v>0.14391435763792931</v>
      </c>
      <c r="AA9730" s="212">
        <v>0.11756025571926472</v>
      </c>
    </row>
    <row r="9731" spans="1:27" x14ac:dyDescent="0.35">
      <c r="A9731" s="210" t="s">
        <v>10407</v>
      </c>
      <c r="B9731" s="217">
        <v>152.80030077923618</v>
      </c>
      <c r="C9731" s="211">
        <v>6.598860482503105E-2</v>
      </c>
      <c r="D9731" s="211">
        <v>0.12588249317772554</v>
      </c>
      <c r="E9731" s="211">
        <v>7.3345387228891223E-2</v>
      </c>
      <c r="F9731" s="211">
        <v>0.10904895937438906</v>
      </c>
      <c r="G9731" s="211">
        <v>0.11475010962376962</v>
      </c>
      <c r="H9731" s="211">
        <v>0.10813932984687902</v>
      </c>
      <c r="I9731" s="211">
        <v>0.47773999327826289</v>
      </c>
      <c r="J9731" s="211">
        <v>0.42797824914625426</v>
      </c>
      <c r="K9731" s="211">
        <v>0.572313242731325</v>
      </c>
      <c r="L9731" s="211">
        <v>0.28118268631815946</v>
      </c>
      <c r="M9731" s="211">
        <v>9.5176193213468444E-2</v>
      </c>
      <c r="N9731" s="211">
        <v>0.44526790382091486</v>
      </c>
      <c r="O9731" s="211">
        <v>0.76930456970138028</v>
      </c>
      <c r="P9731" s="211">
        <v>7.1050189918104426E-2</v>
      </c>
      <c r="Q9731" s="211">
        <v>9.6325416488144647E-2</v>
      </c>
      <c r="R9731" s="211">
        <v>0.42360781581661711</v>
      </c>
      <c r="S9731" s="211">
        <v>0.41973038086038095</v>
      </c>
      <c r="T9731" s="211">
        <v>0.60449040854646519</v>
      </c>
      <c r="U9731" s="211">
        <v>0.5511987644353592</v>
      </c>
      <c r="V9731" s="211">
        <v>0.10346146015429435</v>
      </c>
      <c r="W9731" s="211">
        <v>0.63107894391580044</v>
      </c>
      <c r="X9731" s="211">
        <v>0.33829629763161295</v>
      </c>
      <c r="Y9731" s="211">
        <v>0.59438089905491087</v>
      </c>
      <c r="Z9731" s="211">
        <v>0.14937492322364532</v>
      </c>
      <c r="AA9731" s="212">
        <v>0.11957167616064911</v>
      </c>
    </row>
    <row r="9732" spans="1:27" x14ac:dyDescent="0.35">
      <c r="A9732" s="210" t="s">
        <v>10408</v>
      </c>
      <c r="B9732" s="217">
        <v>171.2243672378498</v>
      </c>
      <c r="C9732" s="211">
        <v>6.7259783094244754E-2</v>
      </c>
      <c r="D9732" s="211">
        <v>0.12233556663099776</v>
      </c>
      <c r="E9732" s="211">
        <v>7.2664356117348491E-2</v>
      </c>
      <c r="F9732" s="211">
        <v>9.7106564330417339E-2</v>
      </c>
      <c r="G9732" s="211">
        <v>0.11835687253676512</v>
      </c>
      <c r="H9732" s="211">
        <v>0.11326452626797455</v>
      </c>
      <c r="I9732" s="211">
        <v>0.44971345511790289</v>
      </c>
      <c r="J9732" s="211">
        <v>0.42185973571685365</v>
      </c>
      <c r="K9732" s="211">
        <v>0.64167202954380997</v>
      </c>
      <c r="L9732" s="211">
        <v>0.27122315996746288</v>
      </c>
      <c r="M9732" s="211">
        <v>0.11874803423934825</v>
      </c>
      <c r="N9732" s="211">
        <v>0.47125522447748658</v>
      </c>
      <c r="O9732" s="211">
        <v>0.74337387717144221</v>
      </c>
      <c r="P9732" s="211">
        <v>6.4192068205751185E-2</v>
      </c>
      <c r="Q9732" s="211">
        <v>9.4271679582280679E-2</v>
      </c>
      <c r="R9732" s="211">
        <v>0.40838435175039312</v>
      </c>
      <c r="S9732" s="211">
        <v>0.26982247831673301</v>
      </c>
      <c r="T9732" s="211">
        <v>0.5800210683415673</v>
      </c>
      <c r="U9732" s="211">
        <v>0.47699356242783097</v>
      </c>
      <c r="V9732" s="211">
        <v>0.12508767958137623</v>
      </c>
      <c r="W9732" s="211">
        <v>0.56370007168859937</v>
      </c>
      <c r="X9732" s="211">
        <v>0.41114516543584056</v>
      </c>
      <c r="Y9732" s="211">
        <v>0.69618569819156229</v>
      </c>
      <c r="Z9732" s="211">
        <v>0.14841171463560746</v>
      </c>
      <c r="AA9732" s="212">
        <v>0.11999549222965405</v>
      </c>
    </row>
    <row r="9733" spans="1:27" x14ac:dyDescent="0.35">
      <c r="A9733" s="210" t="s">
        <v>10409</v>
      </c>
      <c r="B9733" s="217">
        <v>175.81733799832338</v>
      </c>
      <c r="C9733" s="211">
        <v>7.2437708360016131E-2</v>
      </c>
      <c r="D9733" s="211">
        <v>0.12634198375619432</v>
      </c>
      <c r="E9733" s="211">
        <v>7.5681210138960606E-2</v>
      </c>
      <c r="F9733" s="211">
        <v>0.10853107009989484</v>
      </c>
      <c r="G9733" s="211">
        <v>0.12401661413434475</v>
      </c>
      <c r="H9733" s="211">
        <v>0.1150400265457181</v>
      </c>
      <c r="I9733" s="211">
        <v>0.46237306079342139</v>
      </c>
      <c r="J9733" s="211">
        <v>0.47264330986918901</v>
      </c>
      <c r="K9733" s="211">
        <v>0.64797484354700763</v>
      </c>
      <c r="L9733" s="211">
        <v>0.27245504435917739</v>
      </c>
      <c r="M9733" s="211">
        <v>0.10640428332595887</v>
      </c>
      <c r="N9733" s="211">
        <v>0.38207858506261394</v>
      </c>
      <c r="O9733" s="211">
        <v>0.74967631028941217</v>
      </c>
      <c r="P9733" s="211">
        <v>6.8450600407789913E-2</v>
      </c>
      <c r="Q9733" s="211">
        <v>0.14644815731820093</v>
      </c>
      <c r="R9733" s="211">
        <v>0.37101636459340342</v>
      </c>
      <c r="S9733" s="211">
        <v>0.34292743977874351</v>
      </c>
      <c r="T9733" s="211">
        <v>0.55130653328436163</v>
      </c>
      <c r="U9733" s="211">
        <v>0.421167291569707</v>
      </c>
      <c r="V9733" s="211">
        <v>0.13529603063592063</v>
      </c>
      <c r="W9733" s="211">
        <v>0.55187422598387847</v>
      </c>
      <c r="X9733" s="211">
        <v>0.3279603904236863</v>
      </c>
      <c r="Y9733" s="211">
        <v>0.6798583469581323</v>
      </c>
      <c r="Z9733" s="211">
        <v>0.14713616275585384</v>
      </c>
      <c r="AA9733" s="212">
        <v>0.11506003212615372</v>
      </c>
    </row>
    <row r="9734" spans="1:27" x14ac:dyDescent="0.35">
      <c r="A9734" s="210" t="s">
        <v>10410</v>
      </c>
      <c r="B9734" s="217">
        <v>133.36574212001045</v>
      </c>
      <c r="C9734" s="211">
        <v>5.6691059039262713E-2</v>
      </c>
      <c r="D9734" s="211">
        <v>0.11435107105044737</v>
      </c>
      <c r="E9734" s="211">
        <v>7.3457182477165844E-2</v>
      </c>
      <c r="F9734" s="211">
        <v>8.582688187540978E-2</v>
      </c>
      <c r="G9734" s="211">
        <v>0.12173010752363939</v>
      </c>
      <c r="H9734" s="211">
        <v>0.11491713390148499</v>
      </c>
      <c r="I9734" s="211">
        <v>0.44540883341920751</v>
      </c>
      <c r="J9734" s="211">
        <v>0.46573556002685351</v>
      </c>
      <c r="K9734" s="211">
        <v>0.56587661949029999</v>
      </c>
      <c r="L9734" s="211">
        <v>0.27566829796247483</v>
      </c>
      <c r="M9734" s="211">
        <v>0.10611595158865331</v>
      </c>
      <c r="N9734" s="211">
        <v>0.49680996829053248</v>
      </c>
      <c r="O9734" s="211">
        <v>0.64791093549743495</v>
      </c>
      <c r="P9734" s="211">
        <v>6.8637961315885981E-2</v>
      </c>
      <c r="Q9734" s="211">
        <v>4.5471945686985253E-2</v>
      </c>
      <c r="R9734" s="211">
        <v>0.47526053367792054</v>
      </c>
      <c r="S9734" s="211">
        <v>0.293401261944437</v>
      </c>
      <c r="T9734" s="211">
        <v>0.49606189390678329</v>
      </c>
      <c r="U9734" s="211">
        <v>0.42044359044972734</v>
      </c>
      <c r="V9734" s="211">
        <v>9.6899540715683963E-2</v>
      </c>
      <c r="W9734" s="211">
        <v>0.54633841141300543</v>
      </c>
      <c r="X9734" s="211">
        <v>0.35460031458654245</v>
      </c>
      <c r="Y9734" s="211">
        <v>0.60678663734253357</v>
      </c>
      <c r="Z9734" s="211">
        <v>0.14974312987358768</v>
      </c>
      <c r="AA9734" s="212">
        <v>0.11625919412493628</v>
      </c>
    </row>
    <row r="9735" spans="1:27" x14ac:dyDescent="0.35">
      <c r="A9735" s="210" t="s">
        <v>10411</v>
      </c>
      <c r="B9735" s="217">
        <v>163.93177551982896</v>
      </c>
      <c r="C9735" s="211">
        <v>8.1653567280555089E-2</v>
      </c>
      <c r="D9735" s="211">
        <v>0.12986864526002215</v>
      </c>
      <c r="E9735" s="211">
        <v>6.6318807377109643E-2</v>
      </c>
      <c r="F9735" s="211">
        <v>0.11264521163076116</v>
      </c>
      <c r="G9735" s="211">
        <v>0.12228889998123824</v>
      </c>
      <c r="H9735" s="211">
        <v>0.12280601075674627</v>
      </c>
      <c r="I9735" s="211">
        <v>0.51547455843839118</v>
      </c>
      <c r="J9735" s="211">
        <v>0.43122306585481124</v>
      </c>
      <c r="K9735" s="211">
        <v>0.63657173045167159</v>
      </c>
      <c r="L9735" s="211">
        <v>0.27119405027212812</v>
      </c>
      <c r="M9735" s="211">
        <v>8.8265850299999324E-2</v>
      </c>
      <c r="N9735" s="211">
        <v>0.47094565116148746</v>
      </c>
      <c r="O9735" s="211">
        <v>0.77276726912452043</v>
      </c>
      <c r="P9735" s="211">
        <v>6.6578224148433215E-2</v>
      </c>
      <c r="Q9735" s="211">
        <v>4.1648642781537376E-2</v>
      </c>
      <c r="R9735" s="211">
        <v>0.48800424723990909</v>
      </c>
      <c r="S9735" s="211">
        <v>0.28902802348672413</v>
      </c>
      <c r="T9735" s="211">
        <v>0.58415193738135718</v>
      </c>
      <c r="U9735" s="211">
        <v>0.5235427062419703</v>
      </c>
      <c r="V9735" s="211">
        <v>0.16778079947404356</v>
      </c>
      <c r="W9735" s="211">
        <v>0.6183755249668319</v>
      </c>
      <c r="X9735" s="211">
        <v>0.23176977715829133</v>
      </c>
      <c r="Y9735" s="211">
        <v>0.56908399775810348</v>
      </c>
      <c r="Z9735" s="211">
        <v>0.14318998357976573</v>
      </c>
      <c r="AA9735" s="212">
        <v>0.12001084242585403</v>
      </c>
    </row>
    <row r="9736" spans="1:27" x14ac:dyDescent="0.35">
      <c r="A9736" s="210" t="s">
        <v>10412</v>
      </c>
      <c r="B9736" s="217">
        <v>144.09872113275296</v>
      </c>
      <c r="C9736" s="211">
        <v>7.5836123346198214E-2</v>
      </c>
      <c r="D9736" s="211">
        <v>0.11877715726069021</v>
      </c>
      <c r="E9736" s="211">
        <v>7.9593726288478314E-2</v>
      </c>
      <c r="F9736" s="211">
        <v>8.9106287792147271E-2</v>
      </c>
      <c r="G9736" s="211">
        <v>0.11493341497328591</v>
      </c>
      <c r="H9736" s="211">
        <v>0.11980559590279921</v>
      </c>
      <c r="I9736" s="211">
        <v>0.462383895488712</v>
      </c>
      <c r="J9736" s="211">
        <v>0.44101540995331545</v>
      </c>
      <c r="K9736" s="211">
        <v>0.61762496341114059</v>
      </c>
      <c r="L9736" s="211">
        <v>0.26609496462631776</v>
      </c>
      <c r="M9736" s="211">
        <v>0.10956802133311389</v>
      </c>
      <c r="N9736" s="211">
        <v>0.40160266953806689</v>
      </c>
      <c r="O9736" s="211">
        <v>0.5243695567221982</v>
      </c>
      <c r="P9736" s="211">
        <v>7.1297674374788053E-2</v>
      </c>
      <c r="Q9736" s="211">
        <v>5.1495199352172907E-2</v>
      </c>
      <c r="R9736" s="211">
        <v>0.37881275515949886</v>
      </c>
      <c r="S9736" s="211">
        <v>0.35526482139065585</v>
      </c>
      <c r="T9736" s="211">
        <v>0.57292969746673306</v>
      </c>
      <c r="U9736" s="211">
        <v>0.41468366304057713</v>
      </c>
      <c r="V9736" s="211">
        <v>0.12196106677037873</v>
      </c>
      <c r="W9736" s="211">
        <v>0.54120581560862224</v>
      </c>
      <c r="X9736" s="211">
        <v>0.25612982696484349</v>
      </c>
      <c r="Y9736" s="211">
        <v>0.60689981511974211</v>
      </c>
      <c r="Z9736" s="211">
        <v>0.14971827948404448</v>
      </c>
      <c r="AA9736" s="212">
        <v>0.12101574635057291</v>
      </c>
    </row>
    <row r="9737" spans="1:27" x14ac:dyDescent="0.35">
      <c r="A9737" s="210" t="s">
        <v>10413</v>
      </c>
      <c r="B9737" s="217">
        <v>147.92841438320073</v>
      </c>
      <c r="C9737" s="211">
        <v>5.4353623573238169E-2</v>
      </c>
      <c r="D9737" s="211">
        <v>0.11910879952234442</v>
      </c>
      <c r="E9737" s="211">
        <v>7.5316979062834341E-2</v>
      </c>
      <c r="F9737" s="211">
        <v>9.7605063262004438E-2</v>
      </c>
      <c r="G9737" s="211">
        <v>0.12095861950657326</v>
      </c>
      <c r="H9737" s="211">
        <v>0.11205749808921756</v>
      </c>
      <c r="I9737" s="211">
        <v>0.52099289153099748</v>
      </c>
      <c r="J9737" s="211">
        <v>0.47794779989790587</v>
      </c>
      <c r="K9737" s="211">
        <v>0.61638866136090797</v>
      </c>
      <c r="L9737" s="211">
        <v>0.26937686641708969</v>
      </c>
      <c r="M9737" s="211">
        <v>0.11791860139896991</v>
      </c>
      <c r="N9737" s="211">
        <v>0.45223151433347941</v>
      </c>
      <c r="O9737" s="211">
        <v>0.7421771866820579</v>
      </c>
      <c r="P9737" s="211">
        <v>7.0719796778242819E-2</v>
      </c>
      <c r="Q9737" s="211">
        <v>0.12204108021874627</v>
      </c>
      <c r="R9737" s="211">
        <v>0.40758120639007001</v>
      </c>
      <c r="S9737" s="211">
        <v>0.38722051380785494</v>
      </c>
      <c r="T9737" s="211">
        <v>0.57151979804105035</v>
      </c>
      <c r="U9737" s="211">
        <v>0.42417870607859309</v>
      </c>
      <c r="V9737" s="211">
        <v>0.10012431914006636</v>
      </c>
      <c r="W9737" s="211">
        <v>0.50038582566241185</v>
      </c>
      <c r="X9737" s="211">
        <v>0.31072908941832883</v>
      </c>
      <c r="Y9737" s="211">
        <v>0.56317853531045969</v>
      </c>
      <c r="Z9737" s="211">
        <v>0.14906445251417691</v>
      </c>
      <c r="AA9737" s="212">
        <v>0.11975598517923772</v>
      </c>
    </row>
    <row r="9738" spans="1:27" x14ac:dyDescent="0.35">
      <c r="A9738" s="210" t="s">
        <v>10414</v>
      </c>
      <c r="B9738" s="217">
        <v>125.51323691447668</v>
      </c>
      <c r="C9738" s="211">
        <v>7.3818539130324295E-2</v>
      </c>
      <c r="D9738" s="211">
        <v>0.12510098629300512</v>
      </c>
      <c r="E9738" s="211">
        <v>7.4318958960759185E-2</v>
      </c>
      <c r="F9738" s="211">
        <v>7.3573574250037715E-2</v>
      </c>
      <c r="G9738" s="211">
        <v>0.12286930752428522</v>
      </c>
      <c r="H9738" s="211">
        <v>0.11302353901652462</v>
      </c>
      <c r="I9738" s="211">
        <v>0.52036751335515286</v>
      </c>
      <c r="J9738" s="211">
        <v>0.44472414997090615</v>
      </c>
      <c r="K9738" s="211">
        <v>0.63822716183210049</v>
      </c>
      <c r="L9738" s="211">
        <v>0.27707071625884189</v>
      </c>
      <c r="M9738" s="211">
        <v>0.11586113033936898</v>
      </c>
      <c r="N9738" s="211">
        <v>0.43583094896687014</v>
      </c>
      <c r="O9738" s="211">
        <v>0.6677963638995178</v>
      </c>
      <c r="P9738" s="211">
        <v>6.8164296066466512E-2</v>
      </c>
      <c r="Q9738" s="211">
        <v>6.6962213935960593E-2</v>
      </c>
      <c r="R9738" s="211">
        <v>0.47655860605634148</v>
      </c>
      <c r="S9738" s="211">
        <v>0.30155379683275574</v>
      </c>
      <c r="T9738" s="211">
        <v>0.56605519487692524</v>
      </c>
      <c r="U9738" s="211">
        <v>0.41399407593180904</v>
      </c>
      <c r="V9738" s="211">
        <v>6.7807545799335261E-2</v>
      </c>
      <c r="W9738" s="211">
        <v>0.49021576075813333</v>
      </c>
      <c r="X9738" s="211">
        <v>0.29775306047449834</v>
      </c>
      <c r="Y9738" s="211">
        <v>0.56970008231616498</v>
      </c>
      <c r="Z9738" s="211">
        <v>0.14948228562193447</v>
      </c>
      <c r="AA9738" s="212">
        <v>0.11844495480806314</v>
      </c>
    </row>
    <row r="9739" spans="1:27" x14ac:dyDescent="0.35">
      <c r="A9739" s="210" t="s">
        <v>10415</v>
      </c>
      <c r="B9739" s="217">
        <v>122.48882202447383</v>
      </c>
      <c r="C9739" s="211">
        <v>5.9029556138389616E-2</v>
      </c>
      <c r="D9739" s="211">
        <v>0.12360339708381055</v>
      </c>
      <c r="E9739" s="211">
        <v>7.3250928247637709E-2</v>
      </c>
      <c r="F9739" s="211">
        <v>0.11848950835763478</v>
      </c>
      <c r="G9739" s="211">
        <v>0.12386756900214543</v>
      </c>
      <c r="H9739" s="211">
        <v>0.12780357152188279</v>
      </c>
      <c r="I9739" s="211">
        <v>0.46435525416613832</v>
      </c>
      <c r="J9739" s="211">
        <v>0.45203318465958009</v>
      </c>
      <c r="K9739" s="211">
        <v>0.62718548466037605</v>
      </c>
      <c r="L9739" s="211">
        <v>0.27579325216965972</v>
      </c>
      <c r="M9739" s="211">
        <v>8.9821099380563263E-2</v>
      </c>
      <c r="N9739" s="211">
        <v>0.47446135173973081</v>
      </c>
      <c r="O9739" s="211">
        <v>0.61932810148870732</v>
      </c>
      <c r="P9739" s="211">
        <v>6.5608145929691997E-2</v>
      </c>
      <c r="Q9739" s="211">
        <v>5.3757436444329398E-2</v>
      </c>
      <c r="R9739" s="211">
        <v>0.46203487742702704</v>
      </c>
      <c r="S9739" s="211">
        <v>0.34629962363765004</v>
      </c>
      <c r="T9739" s="211">
        <v>0.56466917479269418</v>
      </c>
      <c r="U9739" s="211">
        <v>0.42210165754595547</v>
      </c>
      <c r="V9739" s="211">
        <v>9.1987060537038243E-2</v>
      </c>
      <c r="W9739" s="211">
        <v>0.54638389642402996</v>
      </c>
      <c r="X9739" s="211">
        <v>0.24975226610081586</v>
      </c>
      <c r="Y9739" s="211">
        <v>0.66569372079259925</v>
      </c>
      <c r="Z9739" s="211">
        <v>0.14202696192782671</v>
      </c>
      <c r="AA9739" s="212">
        <v>0.12289689178865904</v>
      </c>
    </row>
    <row r="9740" spans="1:27" x14ac:dyDescent="0.35">
      <c r="A9740" s="210" t="s">
        <v>10416</v>
      </c>
      <c r="B9740" s="217">
        <v>110.8596871900976</v>
      </c>
      <c r="C9740" s="211">
        <v>7.2181083554971506E-2</v>
      </c>
      <c r="D9740" s="211">
        <v>0.12795590069756277</v>
      </c>
      <c r="E9740" s="211">
        <v>8.0649758570832439E-2</v>
      </c>
      <c r="F9740" s="211">
        <v>7.8608959233730569E-2</v>
      </c>
      <c r="G9740" s="211">
        <v>0.11835026081240016</v>
      </c>
      <c r="H9740" s="211">
        <v>0.10892504600342263</v>
      </c>
      <c r="I9740" s="211">
        <v>0.52867433995809721</v>
      </c>
      <c r="J9740" s="211">
        <v>0.44517972292060792</v>
      </c>
      <c r="K9740" s="211">
        <v>0.63189084846156596</v>
      </c>
      <c r="L9740" s="211">
        <v>0.27576535136854791</v>
      </c>
      <c r="M9740" s="211">
        <v>8.6934947615517927E-2</v>
      </c>
      <c r="N9740" s="211">
        <v>0.47025217086127591</v>
      </c>
      <c r="O9740" s="211">
        <v>0.59953803932765348</v>
      </c>
      <c r="P9740" s="211">
        <v>6.7925242690926271E-2</v>
      </c>
      <c r="Q9740" s="211">
        <v>7.1562071510801711E-2</v>
      </c>
      <c r="R9740" s="211">
        <v>0.4928393384208879</v>
      </c>
      <c r="S9740" s="211">
        <v>0.40170077775964819</v>
      </c>
      <c r="T9740" s="211">
        <v>0.48886516229557597</v>
      </c>
      <c r="U9740" s="211">
        <v>0.35756750246087604</v>
      </c>
      <c r="V9740" s="211">
        <v>5.2779682280802862E-2</v>
      </c>
      <c r="W9740" s="211">
        <v>0.51282017932631152</v>
      </c>
      <c r="X9740" s="211">
        <v>0.38370655053541375</v>
      </c>
      <c r="Y9740" s="211">
        <v>0.72986583603713651</v>
      </c>
      <c r="Z9740" s="211">
        <v>0.14992237249807544</v>
      </c>
      <c r="AA9740" s="212">
        <v>0.12129354527788652</v>
      </c>
    </row>
    <row r="9741" spans="1:27" x14ac:dyDescent="0.35">
      <c r="A9741" s="210" t="s">
        <v>10417</v>
      </c>
      <c r="B9741" s="217">
        <v>137.08275887646946</v>
      </c>
      <c r="C9741" s="211">
        <v>6.3840285517331966E-2</v>
      </c>
      <c r="D9741" s="211">
        <v>0.11792466661837606</v>
      </c>
      <c r="E9741" s="211">
        <v>7.9641590040751678E-2</v>
      </c>
      <c r="F9741" s="211">
        <v>7.3022800656424164E-2</v>
      </c>
      <c r="G9741" s="211">
        <v>0.11726433088184322</v>
      </c>
      <c r="H9741" s="211">
        <v>0.10616106744869946</v>
      </c>
      <c r="I9741" s="211">
        <v>0.46512248831107861</v>
      </c>
      <c r="J9741" s="211">
        <v>0.40122392998572665</v>
      </c>
      <c r="K9741" s="211">
        <v>0.60652960078501938</v>
      </c>
      <c r="L9741" s="211">
        <v>0.28019694452385463</v>
      </c>
      <c r="M9741" s="211">
        <v>0.10738719158521075</v>
      </c>
      <c r="N9741" s="211">
        <v>0.50138887381567965</v>
      </c>
      <c r="O9741" s="211">
        <v>0.68366001337045434</v>
      </c>
      <c r="P9741" s="211">
        <v>7.136126214274531E-2</v>
      </c>
      <c r="Q9741" s="211">
        <v>0.10631287589534147</v>
      </c>
      <c r="R9741" s="211">
        <v>0.48307972276274802</v>
      </c>
      <c r="S9741" s="211">
        <v>0.37953873752919054</v>
      </c>
      <c r="T9741" s="211">
        <v>0.47476052404165969</v>
      </c>
      <c r="U9741" s="211">
        <v>0.45399615321854137</v>
      </c>
      <c r="V9741" s="211">
        <v>6.7160183895433434E-2</v>
      </c>
      <c r="W9741" s="211">
        <v>0.50722591640484782</v>
      </c>
      <c r="X9741" s="211">
        <v>0.35553676571884663</v>
      </c>
      <c r="Y9741" s="211">
        <v>0.70061446541487027</v>
      </c>
      <c r="Z9741" s="211">
        <v>0.1475798732903244</v>
      </c>
      <c r="AA9741" s="212">
        <v>0.11912111254389644</v>
      </c>
    </row>
    <row r="9742" spans="1:27" x14ac:dyDescent="0.35">
      <c r="A9742" s="210" t="s">
        <v>10418</v>
      </c>
      <c r="B9742" s="217">
        <v>117.23428468306641</v>
      </c>
      <c r="C9742" s="211">
        <v>6.773257283850842E-2</v>
      </c>
      <c r="D9742" s="211">
        <v>0.11650113181039451</v>
      </c>
      <c r="E9742" s="211">
        <v>6.8890397788307717E-2</v>
      </c>
      <c r="F9742" s="211">
        <v>0.10791981981184122</v>
      </c>
      <c r="G9742" s="211">
        <v>0.12419488941171399</v>
      </c>
      <c r="H9742" s="211">
        <v>0.11842914187284341</v>
      </c>
      <c r="I9742" s="211">
        <v>0.48236925805821251</v>
      </c>
      <c r="J9742" s="211">
        <v>0.43863096632946036</v>
      </c>
      <c r="K9742" s="211">
        <v>0.57645289294458646</v>
      </c>
      <c r="L9742" s="211">
        <v>0.27581889971848716</v>
      </c>
      <c r="M9742" s="211">
        <v>9.5615983884714928E-2</v>
      </c>
      <c r="N9742" s="211">
        <v>0.50300257424498884</v>
      </c>
      <c r="O9742" s="211">
        <v>0.53749426993172666</v>
      </c>
      <c r="P9742" s="211">
        <v>6.4736033948246341E-2</v>
      </c>
      <c r="Q9742" s="211">
        <v>0.13639149617748031</v>
      </c>
      <c r="R9742" s="211">
        <v>0.45490080026353508</v>
      </c>
      <c r="S9742" s="211">
        <v>0.35959704323590402</v>
      </c>
      <c r="T9742" s="211">
        <v>0.53607893546625407</v>
      </c>
      <c r="U9742" s="211">
        <v>0.40314028443508032</v>
      </c>
      <c r="V9742" s="211">
        <v>6.8947879609396717E-2</v>
      </c>
      <c r="W9742" s="211">
        <v>0.54101796119158208</v>
      </c>
      <c r="X9742" s="211">
        <v>0.3152071111421646</v>
      </c>
      <c r="Y9742" s="211">
        <v>0.68343962039923511</v>
      </c>
      <c r="Z9742" s="211">
        <v>0.1478914780440761</v>
      </c>
      <c r="AA9742" s="212">
        <v>0.11631287725974718</v>
      </c>
    </row>
    <row r="9743" spans="1:27" x14ac:dyDescent="0.35">
      <c r="A9743" s="210" t="s">
        <v>10419</v>
      </c>
      <c r="B9743" s="217">
        <v>151.68294060836277</v>
      </c>
      <c r="C9743" s="211">
        <v>7.7772624184291608E-2</v>
      </c>
      <c r="D9743" s="211">
        <v>0.12829902153714096</v>
      </c>
      <c r="E9743" s="211">
        <v>8.1378624063990893E-2</v>
      </c>
      <c r="F9743" s="211">
        <v>7.4228564953305251E-2</v>
      </c>
      <c r="G9743" s="211">
        <v>0.12070587361282981</v>
      </c>
      <c r="H9743" s="211">
        <v>0.10701892133501349</v>
      </c>
      <c r="I9743" s="211">
        <v>0.51402784769491416</v>
      </c>
      <c r="J9743" s="211">
        <v>0.43676764063967599</v>
      </c>
      <c r="K9743" s="211">
        <v>0.5970003858817825</v>
      </c>
      <c r="L9743" s="211">
        <v>0.2789855985180496</v>
      </c>
      <c r="M9743" s="211">
        <v>8.3506442796432448E-2</v>
      </c>
      <c r="N9743" s="211">
        <v>0.4573690281469408</v>
      </c>
      <c r="O9743" s="211">
        <v>0.78149507566628651</v>
      </c>
      <c r="P9743" s="211">
        <v>6.7223396332603033E-2</v>
      </c>
      <c r="Q9743" s="211">
        <v>0.16321388836693423</v>
      </c>
      <c r="R9743" s="211">
        <v>0.42931033512950389</v>
      </c>
      <c r="S9743" s="211">
        <v>0.3179435309271289</v>
      </c>
      <c r="T9743" s="211">
        <v>0.47704374600941601</v>
      </c>
      <c r="U9743" s="211">
        <v>0.32913564450382227</v>
      </c>
      <c r="V9743" s="211">
        <v>0.15243562507737501</v>
      </c>
      <c r="W9743" s="211">
        <v>0.5748112192093322</v>
      </c>
      <c r="X9743" s="211">
        <v>0.38508017486420493</v>
      </c>
      <c r="Y9743" s="211">
        <v>0.69134872508890854</v>
      </c>
      <c r="Z9743" s="211">
        <v>0.14496798109006179</v>
      </c>
      <c r="AA9743" s="212">
        <v>0.11738473629911041</v>
      </c>
    </row>
    <row r="9744" spans="1:27" x14ac:dyDescent="0.35">
      <c r="A9744" s="210" t="s">
        <v>10420</v>
      </c>
      <c r="B9744" s="217">
        <v>182.46466166660076</v>
      </c>
      <c r="C9744" s="211">
        <v>6.889656253605575E-2</v>
      </c>
      <c r="D9744" s="211">
        <v>0.12904422251710457</v>
      </c>
      <c r="E9744" s="211">
        <v>8.236430236991181E-2</v>
      </c>
      <c r="F9744" s="211">
        <v>0.11646581148588937</v>
      </c>
      <c r="G9744" s="211">
        <v>0.12665937324564877</v>
      </c>
      <c r="H9744" s="211">
        <v>0.1107082706672049</v>
      </c>
      <c r="I9744" s="211">
        <v>0.5052326344436906</v>
      </c>
      <c r="J9744" s="211">
        <v>0.47475017057494434</v>
      </c>
      <c r="K9744" s="211">
        <v>0.63527388961019782</v>
      </c>
      <c r="L9744" s="211">
        <v>0.27479707926676356</v>
      </c>
      <c r="M9744" s="211">
        <v>0.10489241516645957</v>
      </c>
      <c r="N9744" s="211">
        <v>0.56581983486294762</v>
      </c>
      <c r="O9744" s="211">
        <v>0.78164999049291028</v>
      </c>
      <c r="P9744" s="211">
        <v>6.2834120517389708E-2</v>
      </c>
      <c r="Q9744" s="211">
        <v>0.12157636792796475</v>
      </c>
      <c r="R9744" s="211">
        <v>0.39827500409578964</v>
      </c>
      <c r="S9744" s="211">
        <v>0.29770509726920813</v>
      </c>
      <c r="T9744" s="211">
        <v>0.59109050870220736</v>
      </c>
      <c r="U9744" s="211">
        <v>0.47608040577807792</v>
      </c>
      <c r="V9744" s="211">
        <v>0.1554050260642692</v>
      </c>
      <c r="W9744" s="211">
        <v>0.56918499270386347</v>
      </c>
      <c r="X9744" s="211">
        <v>0.33197510757830906</v>
      </c>
      <c r="Y9744" s="211">
        <v>0.58996761431153355</v>
      </c>
      <c r="Z9744" s="211">
        <v>0.14936999117308358</v>
      </c>
      <c r="AA9744" s="212">
        <v>0.11689429877491177</v>
      </c>
    </row>
    <row r="9745" spans="1:27" x14ac:dyDescent="0.35">
      <c r="A9745" s="210" t="s">
        <v>10421</v>
      </c>
      <c r="B9745" s="217">
        <v>114.12391600418179</v>
      </c>
      <c r="C9745" s="211">
        <v>5.3868266875979308E-2</v>
      </c>
      <c r="D9745" s="211">
        <v>0.12899519748991423</v>
      </c>
      <c r="E9745" s="211">
        <v>7.5223198371067668E-2</v>
      </c>
      <c r="F9745" s="211">
        <v>0.10146062265639463</v>
      </c>
      <c r="G9745" s="211">
        <v>0.12273651908617349</v>
      </c>
      <c r="H9745" s="211">
        <v>0.11672005547375394</v>
      </c>
      <c r="I9745" s="211">
        <v>0.42912474248722349</v>
      </c>
      <c r="J9745" s="211">
        <v>0.4420116957516862</v>
      </c>
      <c r="K9745" s="211">
        <v>0.61775390951005182</v>
      </c>
      <c r="L9745" s="211">
        <v>0.27754800515101458</v>
      </c>
      <c r="M9745" s="211">
        <v>8.2127472560611911E-2</v>
      </c>
      <c r="N9745" s="211">
        <v>0.54781568837231365</v>
      </c>
      <c r="O9745" s="211">
        <v>0.71426917170370541</v>
      </c>
      <c r="P9745" s="211">
        <v>6.2296818943498651E-2</v>
      </c>
      <c r="Q9745" s="211">
        <v>7.4613886590939399E-2</v>
      </c>
      <c r="R9745" s="211">
        <v>0.44406945709141976</v>
      </c>
      <c r="S9745" s="211">
        <v>0.32882454088460467</v>
      </c>
      <c r="T9745" s="211">
        <v>0.52862799095193269</v>
      </c>
      <c r="U9745" s="211">
        <v>0.38840220642364842</v>
      </c>
      <c r="V9745" s="211">
        <v>8.3540310824035319E-2</v>
      </c>
      <c r="W9745" s="211">
        <v>0.59415121505505164</v>
      </c>
      <c r="X9745" s="211">
        <v>0.29132422240690936</v>
      </c>
      <c r="Y9745" s="211">
        <v>0.60560669173177362</v>
      </c>
      <c r="Z9745" s="211">
        <v>0.14815704424644149</v>
      </c>
      <c r="AA9745" s="212">
        <v>0.12315243831141674</v>
      </c>
    </row>
    <row r="9746" spans="1:27" x14ac:dyDescent="0.35">
      <c r="A9746" s="210" t="s">
        <v>10422</v>
      </c>
      <c r="B9746" s="217">
        <v>133.8100657176081</v>
      </c>
      <c r="C9746" s="211">
        <v>6.9702472721912295E-2</v>
      </c>
      <c r="D9746" s="211">
        <v>0.11980811527245558</v>
      </c>
      <c r="E9746" s="211">
        <v>6.9250741646102995E-2</v>
      </c>
      <c r="F9746" s="211">
        <v>0.10043608638156716</v>
      </c>
      <c r="G9746" s="211">
        <v>0.12206629151399082</v>
      </c>
      <c r="H9746" s="211">
        <v>0.1183370834458502</v>
      </c>
      <c r="I9746" s="211">
        <v>0.51312395288067914</v>
      </c>
      <c r="J9746" s="211">
        <v>0.45915891840884276</v>
      </c>
      <c r="K9746" s="211">
        <v>0.62507693738795111</v>
      </c>
      <c r="L9746" s="211">
        <v>0.26850730535312944</v>
      </c>
      <c r="M9746" s="211">
        <v>0.11241299415468609</v>
      </c>
      <c r="N9746" s="211">
        <v>0.56721537895986951</v>
      </c>
      <c r="O9746" s="211">
        <v>0.75499228605497171</v>
      </c>
      <c r="P9746" s="211">
        <v>6.5205308412332477E-2</v>
      </c>
      <c r="Q9746" s="211">
        <v>0.10200769250842637</v>
      </c>
      <c r="R9746" s="211">
        <v>0.37890839354668082</v>
      </c>
      <c r="S9746" s="211">
        <v>0.32636399431460827</v>
      </c>
      <c r="T9746" s="211">
        <v>0.59545026357762953</v>
      </c>
      <c r="U9746" s="211">
        <v>0.3294475483072335</v>
      </c>
      <c r="V9746" s="211">
        <v>7.5592895686786621E-2</v>
      </c>
      <c r="W9746" s="211">
        <v>0.60022780829745259</v>
      </c>
      <c r="X9746" s="211">
        <v>0.30163374844373986</v>
      </c>
      <c r="Y9746" s="211">
        <v>0.69692505000890326</v>
      </c>
      <c r="Z9746" s="211">
        <v>0.14877290821388814</v>
      </c>
      <c r="AA9746" s="212">
        <v>0.11598586143750333</v>
      </c>
    </row>
    <row r="9747" spans="1:27" x14ac:dyDescent="0.35">
      <c r="A9747" s="210" t="s">
        <v>10423</v>
      </c>
      <c r="B9747" s="217">
        <v>130.91802160357162</v>
      </c>
      <c r="C9747" s="211">
        <v>5.4363074909133079E-2</v>
      </c>
      <c r="D9747" s="211">
        <v>0.12378206709110018</v>
      </c>
      <c r="E9747" s="211">
        <v>7.4928672109355943E-2</v>
      </c>
      <c r="F9747" s="211">
        <v>0.10123075648208074</v>
      </c>
      <c r="G9747" s="211">
        <v>0.12263259391279818</v>
      </c>
      <c r="H9747" s="211">
        <v>0.11620046950502752</v>
      </c>
      <c r="I9747" s="211">
        <v>0.49632579998295845</v>
      </c>
      <c r="J9747" s="211">
        <v>0.41187924598170877</v>
      </c>
      <c r="K9747" s="211">
        <v>0.53633954470994871</v>
      </c>
      <c r="L9747" s="211">
        <v>0.28005314963329303</v>
      </c>
      <c r="M9747" s="211">
        <v>0.10566764939810872</v>
      </c>
      <c r="N9747" s="211">
        <v>0.44213952720475269</v>
      </c>
      <c r="O9747" s="211">
        <v>0.70588981676079299</v>
      </c>
      <c r="P9747" s="211">
        <v>7.2315151719347465E-2</v>
      </c>
      <c r="Q9747" s="211">
        <v>0.11593772526269719</v>
      </c>
      <c r="R9747" s="211">
        <v>0.44926838780166917</v>
      </c>
      <c r="S9747" s="211">
        <v>0.27609496584115745</v>
      </c>
      <c r="T9747" s="211">
        <v>0.54607394552887167</v>
      </c>
      <c r="U9747" s="211">
        <v>0.44156495926133299</v>
      </c>
      <c r="V9747" s="211">
        <v>6.2721761549378863E-2</v>
      </c>
      <c r="W9747" s="211">
        <v>0.60970205336647021</v>
      </c>
      <c r="X9747" s="211">
        <v>0.4349316410792487</v>
      </c>
      <c r="Y9747" s="211">
        <v>0.65748336478536185</v>
      </c>
      <c r="Z9747" s="211">
        <v>0.14262179494526528</v>
      </c>
      <c r="AA9747" s="212">
        <v>0.11754379719331266</v>
      </c>
    </row>
    <row r="9748" spans="1:27" x14ac:dyDescent="0.35">
      <c r="A9748" s="210" t="s">
        <v>10424</v>
      </c>
      <c r="B9748" s="217">
        <v>156.70797309868684</v>
      </c>
      <c r="C9748" s="211">
        <v>7.0452523744640408E-2</v>
      </c>
      <c r="D9748" s="211">
        <v>0.12252095734654909</v>
      </c>
      <c r="E9748" s="211">
        <v>7.5196783657861463E-2</v>
      </c>
      <c r="F9748" s="211">
        <v>0.10310486225219506</v>
      </c>
      <c r="G9748" s="211">
        <v>0.11964260373216434</v>
      </c>
      <c r="H9748" s="211">
        <v>0.11068544223046413</v>
      </c>
      <c r="I9748" s="211">
        <v>0.52170067503883666</v>
      </c>
      <c r="J9748" s="211">
        <v>0.43677531640494388</v>
      </c>
      <c r="K9748" s="211">
        <v>0.62799367403773543</v>
      </c>
      <c r="L9748" s="211">
        <v>0.2744951040117376</v>
      </c>
      <c r="M9748" s="211">
        <v>0.10791006007069179</v>
      </c>
      <c r="N9748" s="211">
        <v>0.48989306979683189</v>
      </c>
      <c r="O9748" s="211">
        <v>0.54053849421147926</v>
      </c>
      <c r="P9748" s="211">
        <v>7.1490694445151354E-2</v>
      </c>
      <c r="Q9748" s="211">
        <v>8.4744766925434908E-2</v>
      </c>
      <c r="R9748" s="211">
        <v>0.49704172011505132</v>
      </c>
      <c r="S9748" s="211">
        <v>0.29937066811494817</v>
      </c>
      <c r="T9748" s="211">
        <v>0.54815425537622553</v>
      </c>
      <c r="U9748" s="211">
        <v>0.44663829336479244</v>
      </c>
      <c r="V9748" s="211">
        <v>0.13623069987760533</v>
      </c>
      <c r="W9748" s="211">
        <v>0.52271499099194241</v>
      </c>
      <c r="X9748" s="211">
        <v>0.35572698219584509</v>
      </c>
      <c r="Y9748" s="211">
        <v>0.54072406450154453</v>
      </c>
      <c r="Z9748" s="211">
        <v>0.14891828914495137</v>
      </c>
      <c r="AA9748" s="212">
        <v>0.11951408742169042</v>
      </c>
    </row>
    <row r="9749" spans="1:27" x14ac:dyDescent="0.35">
      <c r="A9749" s="210" t="s">
        <v>10425</v>
      </c>
      <c r="B9749" s="217">
        <v>118.2617158870593</v>
      </c>
      <c r="C9749" s="211">
        <v>8.6620960694999749E-2</v>
      </c>
      <c r="D9749" s="211">
        <v>0.12877104015326832</v>
      </c>
      <c r="E9749" s="211">
        <v>7.88857847595206E-2</v>
      </c>
      <c r="F9749" s="211">
        <v>0.10280694924806461</v>
      </c>
      <c r="G9749" s="211">
        <v>0.12595131905623719</v>
      </c>
      <c r="H9749" s="211">
        <v>0.12668686714454078</v>
      </c>
      <c r="I9749" s="211">
        <v>0.47960571342639324</v>
      </c>
      <c r="J9749" s="211">
        <v>0.41172164567855096</v>
      </c>
      <c r="K9749" s="211">
        <v>0.60643105365223315</v>
      </c>
      <c r="L9749" s="211">
        <v>0.27466422555731212</v>
      </c>
      <c r="M9749" s="211">
        <v>7.6123221009387648E-2</v>
      </c>
      <c r="N9749" s="211">
        <v>0.44396217276855821</v>
      </c>
      <c r="O9749" s="211">
        <v>0.66179637506248423</v>
      </c>
      <c r="P9749" s="211">
        <v>6.9579294361378663E-2</v>
      </c>
      <c r="Q9749" s="211">
        <v>9.6221781647075705E-2</v>
      </c>
      <c r="R9749" s="211">
        <v>0.45434358777003919</v>
      </c>
      <c r="S9749" s="211">
        <v>0.34674724989298811</v>
      </c>
      <c r="T9749" s="211">
        <v>0.54046491843895339</v>
      </c>
      <c r="U9749" s="211">
        <v>0.36245018866292839</v>
      </c>
      <c r="V9749" s="211">
        <v>5.6297899900551951E-2</v>
      </c>
      <c r="W9749" s="211">
        <v>0.49909621049150865</v>
      </c>
      <c r="X9749" s="211">
        <v>0.35879867354337025</v>
      </c>
      <c r="Y9749" s="211">
        <v>0.72078698384138773</v>
      </c>
      <c r="Z9749" s="211">
        <v>0.14892425869194842</v>
      </c>
      <c r="AA9749" s="212">
        <v>0.11682927094333637</v>
      </c>
    </row>
    <row r="9750" spans="1:27" x14ac:dyDescent="0.35">
      <c r="A9750" s="210" t="s">
        <v>10426</v>
      </c>
      <c r="B9750" s="217">
        <v>113.47291521018192</v>
      </c>
      <c r="C9750" s="211">
        <v>5.0939215962385889E-2</v>
      </c>
      <c r="D9750" s="211">
        <v>0.12017868036484655</v>
      </c>
      <c r="E9750" s="211">
        <v>7.5660531398712788E-2</v>
      </c>
      <c r="F9750" s="211">
        <v>9.9261324681521948E-2</v>
      </c>
      <c r="G9750" s="211">
        <v>0.11749262646607371</v>
      </c>
      <c r="H9750" s="211">
        <v>0.12402606817493028</v>
      </c>
      <c r="I9750" s="211">
        <v>0.47732303107725466</v>
      </c>
      <c r="J9750" s="211">
        <v>0.46868880890713593</v>
      </c>
      <c r="K9750" s="211">
        <v>0.59786213911419561</v>
      </c>
      <c r="L9750" s="211">
        <v>0.27237918811317141</v>
      </c>
      <c r="M9750" s="211">
        <v>8.2252883969605353E-2</v>
      </c>
      <c r="N9750" s="211">
        <v>0.43138440340569673</v>
      </c>
      <c r="O9750" s="211">
        <v>0.58364026600160823</v>
      </c>
      <c r="P9750" s="211">
        <v>6.6170476831322628E-2</v>
      </c>
      <c r="Q9750" s="211">
        <v>6.3751954319694187E-2</v>
      </c>
      <c r="R9750" s="211">
        <v>0.44738909733771859</v>
      </c>
      <c r="S9750" s="211">
        <v>0.41104895585336382</v>
      </c>
      <c r="T9750" s="211">
        <v>0.50614769592161324</v>
      </c>
      <c r="U9750" s="211">
        <v>0.4149280535936366</v>
      </c>
      <c r="V9750" s="211">
        <v>8.84035357530846E-2</v>
      </c>
      <c r="W9750" s="211">
        <v>0.54587935184083336</v>
      </c>
      <c r="X9750" s="211">
        <v>0.36084600164950098</v>
      </c>
      <c r="Y9750" s="211">
        <v>0.65301452615807221</v>
      </c>
      <c r="Z9750" s="211">
        <v>0.14916152741280117</v>
      </c>
      <c r="AA9750" s="212">
        <v>0.12270516958196642</v>
      </c>
    </row>
    <row r="9751" spans="1:27" x14ac:dyDescent="0.35">
      <c r="A9751" s="210" t="s">
        <v>10427</v>
      </c>
      <c r="B9751" s="217">
        <v>129.4496361485219</v>
      </c>
      <c r="C9751" s="211">
        <v>7.9390462831984615E-2</v>
      </c>
      <c r="D9751" s="211">
        <v>0.12913139462611406</v>
      </c>
      <c r="E9751" s="211">
        <v>7.9684372365444289E-2</v>
      </c>
      <c r="F9751" s="211">
        <v>9.6228632852246893E-2</v>
      </c>
      <c r="G9751" s="211">
        <v>0.11975846485977136</v>
      </c>
      <c r="H9751" s="211">
        <v>0.12512532367926255</v>
      </c>
      <c r="I9751" s="211">
        <v>0.51493015686964472</v>
      </c>
      <c r="J9751" s="211">
        <v>0.388736871178194</v>
      </c>
      <c r="K9751" s="211">
        <v>0.63332221482764683</v>
      </c>
      <c r="L9751" s="211">
        <v>0.27142149245829056</v>
      </c>
      <c r="M9751" s="211">
        <v>8.769469557697987E-2</v>
      </c>
      <c r="N9751" s="211">
        <v>0.48174817663952196</v>
      </c>
      <c r="O9751" s="211">
        <v>0.70154853262771733</v>
      </c>
      <c r="P9751" s="211">
        <v>6.9902010484291066E-2</v>
      </c>
      <c r="Q9751" s="211">
        <v>4.6606112440518439E-2</v>
      </c>
      <c r="R9751" s="211">
        <v>0.38120662548974388</v>
      </c>
      <c r="S9751" s="211">
        <v>0.40015027195642022</v>
      </c>
      <c r="T9751" s="211">
        <v>0.53161942638448845</v>
      </c>
      <c r="U9751" s="211">
        <v>0.5064867662717889</v>
      </c>
      <c r="V9751" s="211">
        <v>5.9899615962830333E-2</v>
      </c>
      <c r="W9751" s="211">
        <v>0.58994190485727493</v>
      </c>
      <c r="X9751" s="211">
        <v>0.22777000465467867</v>
      </c>
      <c r="Y9751" s="211">
        <v>0.6539220341805132</v>
      </c>
      <c r="Z9751" s="211">
        <v>0.14322969142307063</v>
      </c>
      <c r="AA9751" s="212">
        <v>0.11750967134626718</v>
      </c>
    </row>
    <row r="9752" spans="1:27" x14ac:dyDescent="0.35">
      <c r="A9752" s="210" t="s">
        <v>10428</v>
      </c>
      <c r="B9752" s="217">
        <v>120.69649365180764</v>
      </c>
      <c r="C9752" s="211">
        <v>7.9747197238880393E-2</v>
      </c>
      <c r="D9752" s="211">
        <v>0.12806762506765873</v>
      </c>
      <c r="E9752" s="211">
        <v>8.1832977109104726E-2</v>
      </c>
      <c r="F9752" s="211">
        <v>9.4212287411563372E-2</v>
      </c>
      <c r="G9752" s="211">
        <v>0.11968318165829045</v>
      </c>
      <c r="H9752" s="211">
        <v>0.12520100906699416</v>
      </c>
      <c r="I9752" s="211">
        <v>0.46771651595524005</v>
      </c>
      <c r="J9752" s="211">
        <v>0.43060798507064424</v>
      </c>
      <c r="K9752" s="211">
        <v>0.63402374712503751</v>
      </c>
      <c r="L9752" s="211">
        <v>0.2754103635301382</v>
      </c>
      <c r="M9752" s="211">
        <v>0.11881610722634843</v>
      </c>
      <c r="N9752" s="211">
        <v>0.36255566432843389</v>
      </c>
      <c r="O9752" s="211">
        <v>0.73084926771568171</v>
      </c>
      <c r="P9752" s="211">
        <v>6.2001033892460061E-2</v>
      </c>
      <c r="Q9752" s="211">
        <v>9.7760398888764796E-2</v>
      </c>
      <c r="R9752" s="211">
        <v>0.47210530304156545</v>
      </c>
      <c r="S9752" s="211">
        <v>0.34092718854337223</v>
      </c>
      <c r="T9752" s="211">
        <v>0.5076621055703241</v>
      </c>
      <c r="U9752" s="211">
        <v>0.39522660756260269</v>
      </c>
      <c r="V9752" s="211">
        <v>6.182324562891231E-2</v>
      </c>
      <c r="W9752" s="211">
        <v>0.48266522108278653</v>
      </c>
      <c r="X9752" s="211">
        <v>0.33262049481777162</v>
      </c>
      <c r="Y9752" s="211">
        <v>0.60583788832404339</v>
      </c>
      <c r="Z9752" s="211">
        <v>0.14995018261395301</v>
      </c>
      <c r="AA9752" s="212">
        <v>0.11569516084953899</v>
      </c>
    </row>
    <row r="9753" spans="1:27" x14ac:dyDescent="0.35">
      <c r="A9753" s="210" t="s">
        <v>10429</v>
      </c>
      <c r="B9753" s="217">
        <v>144.12040264775422</v>
      </c>
      <c r="C9753" s="211">
        <v>7.9509182199643924E-2</v>
      </c>
      <c r="D9753" s="211">
        <v>0.11424364236830184</v>
      </c>
      <c r="E9753" s="211">
        <v>7.8260054145079777E-2</v>
      </c>
      <c r="F9753" s="211">
        <v>8.8182537687395784E-2</v>
      </c>
      <c r="G9753" s="211">
        <v>0.12465002348558046</v>
      </c>
      <c r="H9753" s="211">
        <v>0.11744179092449042</v>
      </c>
      <c r="I9753" s="211">
        <v>0.51340827181626392</v>
      </c>
      <c r="J9753" s="211">
        <v>0.49053899722522293</v>
      </c>
      <c r="K9753" s="211">
        <v>0.60150826835013893</v>
      </c>
      <c r="L9753" s="211">
        <v>0.27936102060417284</v>
      </c>
      <c r="M9753" s="211">
        <v>8.7115196344806009E-2</v>
      </c>
      <c r="N9753" s="211">
        <v>0.53696679935970404</v>
      </c>
      <c r="O9753" s="211">
        <v>0.75218102003172771</v>
      </c>
      <c r="P9753" s="211">
        <v>7.0023384400835581E-2</v>
      </c>
      <c r="Q9753" s="211">
        <v>4.564607297908807E-2</v>
      </c>
      <c r="R9753" s="211">
        <v>0.48100275780050106</v>
      </c>
      <c r="S9753" s="211">
        <v>0.32941248737753193</v>
      </c>
      <c r="T9753" s="211">
        <v>0.64406901433261454</v>
      </c>
      <c r="U9753" s="211">
        <v>0.47695166787535437</v>
      </c>
      <c r="V9753" s="211">
        <v>0.10572717873982429</v>
      </c>
      <c r="W9753" s="211">
        <v>0.59137601622006186</v>
      </c>
      <c r="X9753" s="211">
        <v>0.34359994078572065</v>
      </c>
      <c r="Y9753" s="211">
        <v>0.61060182616590586</v>
      </c>
      <c r="Z9753" s="211">
        <v>0.14812436774431881</v>
      </c>
      <c r="AA9753" s="212">
        <v>0.12387507601449402</v>
      </c>
    </row>
    <row r="9754" spans="1:27" x14ac:dyDescent="0.35">
      <c r="A9754" s="210" t="s">
        <v>10430</v>
      </c>
      <c r="B9754" s="217">
        <v>130.18524441123179</v>
      </c>
      <c r="C9754" s="211">
        <v>5.7844182125468734E-2</v>
      </c>
      <c r="D9754" s="211">
        <v>0.12168011548411931</v>
      </c>
      <c r="E9754" s="211">
        <v>7.7432474747872196E-2</v>
      </c>
      <c r="F9754" s="211">
        <v>9.5979240423889639E-2</v>
      </c>
      <c r="G9754" s="211">
        <v>0.12114424956715693</v>
      </c>
      <c r="H9754" s="211">
        <v>0.11103758858810013</v>
      </c>
      <c r="I9754" s="211">
        <v>0.52296744744122536</v>
      </c>
      <c r="J9754" s="211">
        <v>0.41409999536838693</v>
      </c>
      <c r="K9754" s="211">
        <v>0.59745470564710756</v>
      </c>
      <c r="L9754" s="211">
        <v>0.27127202223553526</v>
      </c>
      <c r="M9754" s="211">
        <v>9.5718066350271705E-2</v>
      </c>
      <c r="N9754" s="211">
        <v>0.41978226362007054</v>
      </c>
      <c r="O9754" s="211">
        <v>0.73777138387521246</v>
      </c>
      <c r="P9754" s="211">
        <v>7.3580256434408645E-2</v>
      </c>
      <c r="Q9754" s="211">
        <v>5.4338253931024094E-2</v>
      </c>
      <c r="R9754" s="211">
        <v>0.4460415432526737</v>
      </c>
      <c r="S9754" s="211">
        <v>0.27647916485383411</v>
      </c>
      <c r="T9754" s="211">
        <v>0.59390330429368521</v>
      </c>
      <c r="U9754" s="211">
        <v>0.50830628814712198</v>
      </c>
      <c r="V9754" s="211">
        <v>5.9076225497166346E-2</v>
      </c>
      <c r="W9754" s="211">
        <v>0.56233474471230682</v>
      </c>
      <c r="X9754" s="211">
        <v>0.39299074622141822</v>
      </c>
      <c r="Y9754" s="211">
        <v>0.65980125010695756</v>
      </c>
      <c r="Z9754" s="211">
        <v>0.14933748819367815</v>
      </c>
      <c r="AA9754" s="212">
        <v>0.12066232415666422</v>
      </c>
    </row>
    <row r="9755" spans="1:27" x14ac:dyDescent="0.35">
      <c r="A9755" s="210" t="s">
        <v>10431</v>
      </c>
      <c r="B9755" s="217">
        <v>174.25561476441194</v>
      </c>
      <c r="C9755" s="211">
        <v>5.2321674622053796E-2</v>
      </c>
      <c r="D9755" s="211">
        <v>0.12553591395242403</v>
      </c>
      <c r="E9755" s="211">
        <v>7.5809472979091186E-2</v>
      </c>
      <c r="F9755" s="211">
        <v>7.7446718264936071E-2</v>
      </c>
      <c r="G9755" s="211">
        <v>0.11789191671666803</v>
      </c>
      <c r="H9755" s="211">
        <v>0.10535986278050503</v>
      </c>
      <c r="I9755" s="211">
        <v>0.5198296904062023</v>
      </c>
      <c r="J9755" s="211">
        <v>0.40943061467929825</v>
      </c>
      <c r="K9755" s="211">
        <v>0.56621752586369856</v>
      </c>
      <c r="L9755" s="211">
        <v>0.26564706684416201</v>
      </c>
      <c r="M9755" s="211">
        <v>0.11858308529061258</v>
      </c>
      <c r="N9755" s="211">
        <v>0.52013428422515828</v>
      </c>
      <c r="O9755" s="211">
        <v>0.72041946371823529</v>
      </c>
      <c r="P9755" s="211">
        <v>6.2311798553939743E-2</v>
      </c>
      <c r="Q9755" s="211">
        <v>0.14740150217141273</v>
      </c>
      <c r="R9755" s="211">
        <v>0.46755161195615108</v>
      </c>
      <c r="S9755" s="211">
        <v>0.3189188117554087</v>
      </c>
      <c r="T9755" s="211">
        <v>0.58934242994337638</v>
      </c>
      <c r="U9755" s="211">
        <v>0.48810273780736951</v>
      </c>
      <c r="V9755" s="211">
        <v>0.13227873747764438</v>
      </c>
      <c r="W9755" s="211">
        <v>0.49784931384593673</v>
      </c>
      <c r="X9755" s="211">
        <v>0.30361437255416052</v>
      </c>
      <c r="Y9755" s="211">
        <v>0.65732869923707371</v>
      </c>
      <c r="Z9755" s="211">
        <v>0.14581515351081037</v>
      </c>
      <c r="AA9755" s="212">
        <v>0.11567658314368322</v>
      </c>
    </row>
    <row r="9756" spans="1:27" x14ac:dyDescent="0.35">
      <c r="A9756" s="210" t="s">
        <v>10432</v>
      </c>
      <c r="B9756" s="217">
        <v>127.38995472677021</v>
      </c>
      <c r="C9756" s="211">
        <v>5.4184699623458316E-2</v>
      </c>
      <c r="D9756" s="211">
        <v>0.12925908548776655</v>
      </c>
      <c r="E9756" s="211">
        <v>8.349894274263564E-2</v>
      </c>
      <c r="F9756" s="211">
        <v>9.0843053857495012E-2</v>
      </c>
      <c r="G9756" s="211">
        <v>0.12328672093983777</v>
      </c>
      <c r="H9756" s="211">
        <v>0.11487619352075841</v>
      </c>
      <c r="I9756" s="211">
        <v>0.51480293526780085</v>
      </c>
      <c r="J9756" s="211">
        <v>0.42375936174844853</v>
      </c>
      <c r="K9756" s="211">
        <v>0.59000421451037899</v>
      </c>
      <c r="L9756" s="211">
        <v>0.2787156704302533</v>
      </c>
      <c r="M9756" s="211">
        <v>0.10125990477479867</v>
      </c>
      <c r="N9756" s="211">
        <v>0.41769459026123595</v>
      </c>
      <c r="O9756" s="211">
        <v>0.69797219929922227</v>
      </c>
      <c r="P9756" s="211">
        <v>7.1084460113788744E-2</v>
      </c>
      <c r="Q9756" s="211">
        <v>6.4825694325812838E-2</v>
      </c>
      <c r="R9756" s="211">
        <v>0.47686947156320031</v>
      </c>
      <c r="S9756" s="211">
        <v>0.30853476111706757</v>
      </c>
      <c r="T9756" s="211">
        <v>0.57939527110854083</v>
      </c>
      <c r="U9756" s="211">
        <v>0.51671036754662325</v>
      </c>
      <c r="V9756" s="211">
        <v>5.6576590897850831E-2</v>
      </c>
      <c r="W9756" s="211">
        <v>0.56617277474842032</v>
      </c>
      <c r="X9756" s="211">
        <v>0.33986228838835153</v>
      </c>
      <c r="Y9756" s="211">
        <v>0.7396997097713468</v>
      </c>
      <c r="Z9756" s="211">
        <v>0.14555296218744596</v>
      </c>
      <c r="AA9756" s="212">
        <v>0.12557475994399955</v>
      </c>
    </row>
    <row r="9757" spans="1:27" x14ac:dyDescent="0.35">
      <c r="A9757" s="210" t="s">
        <v>10433</v>
      </c>
      <c r="B9757" s="217">
        <v>140.159520949278</v>
      </c>
      <c r="C9757" s="211">
        <v>5.4498662242124067E-2</v>
      </c>
      <c r="D9757" s="211">
        <v>0.12021947195836605</v>
      </c>
      <c r="E9757" s="211">
        <v>8.4029671582181178E-2</v>
      </c>
      <c r="F9757" s="211">
        <v>8.4432927204664041E-2</v>
      </c>
      <c r="G9757" s="211">
        <v>0.12221958865169431</v>
      </c>
      <c r="H9757" s="211">
        <v>0.12309187679281294</v>
      </c>
      <c r="I9757" s="211">
        <v>0.4946870051322072</v>
      </c>
      <c r="J9757" s="211">
        <v>0.48390858222684835</v>
      </c>
      <c r="K9757" s="211">
        <v>0.5310607448322886</v>
      </c>
      <c r="L9757" s="211">
        <v>0.27520190105634573</v>
      </c>
      <c r="M9757" s="211">
        <v>9.6392736592802175E-2</v>
      </c>
      <c r="N9757" s="211">
        <v>0.42725955223518919</v>
      </c>
      <c r="O9757" s="211">
        <v>0.66036553063690406</v>
      </c>
      <c r="P9757" s="211">
        <v>6.7020393746617557E-2</v>
      </c>
      <c r="Q9757" s="211">
        <v>5.6707288422354257E-2</v>
      </c>
      <c r="R9757" s="211">
        <v>0.41707503919148037</v>
      </c>
      <c r="S9757" s="211">
        <v>0.30308777769484962</v>
      </c>
      <c r="T9757" s="211">
        <v>0.55046435324473164</v>
      </c>
      <c r="U9757" s="211">
        <v>0.53272046172201781</v>
      </c>
      <c r="V9757" s="211">
        <v>0.11778899503588484</v>
      </c>
      <c r="W9757" s="211">
        <v>0.6509677840800453</v>
      </c>
      <c r="X9757" s="211">
        <v>0.26470153462172707</v>
      </c>
      <c r="Y9757" s="211">
        <v>0.5434870945743121</v>
      </c>
      <c r="Z9757" s="211">
        <v>0.14342093700594971</v>
      </c>
      <c r="AA9757" s="212">
        <v>0.11818330471576574</v>
      </c>
    </row>
    <row r="9758" spans="1:27" x14ac:dyDescent="0.35">
      <c r="A9758" s="210" t="s">
        <v>10434</v>
      </c>
      <c r="B9758" s="217">
        <v>123.93283614896959</v>
      </c>
      <c r="C9758" s="211">
        <v>7.086831839140488E-2</v>
      </c>
      <c r="D9758" s="211">
        <v>0.11382026842683113</v>
      </c>
      <c r="E9758" s="211">
        <v>8.1861450969817839E-2</v>
      </c>
      <c r="F9758" s="211">
        <v>9.0634457905625077E-2</v>
      </c>
      <c r="G9758" s="211">
        <v>0.12262324812615372</v>
      </c>
      <c r="H9758" s="211">
        <v>0.11945123727135953</v>
      </c>
      <c r="I9758" s="211">
        <v>0.41210052017491605</v>
      </c>
      <c r="J9758" s="211">
        <v>0.42994841669476636</v>
      </c>
      <c r="K9758" s="211">
        <v>0.57425524128008931</v>
      </c>
      <c r="L9758" s="211">
        <v>0.27284985604926248</v>
      </c>
      <c r="M9758" s="211">
        <v>9.8933519996760588E-2</v>
      </c>
      <c r="N9758" s="211">
        <v>0.51302172743276064</v>
      </c>
      <c r="O9758" s="211">
        <v>0.59108033874211252</v>
      </c>
      <c r="P9758" s="211">
        <v>6.6902664871617945E-2</v>
      </c>
      <c r="Q9758" s="211">
        <v>7.7647952045155386E-2</v>
      </c>
      <c r="R9758" s="211">
        <v>0.43716677563825268</v>
      </c>
      <c r="S9758" s="211">
        <v>0.32902517134663761</v>
      </c>
      <c r="T9758" s="211">
        <v>0.61291659182006386</v>
      </c>
      <c r="U9758" s="211">
        <v>0.35923276611183108</v>
      </c>
      <c r="V9758" s="211">
        <v>9.2969790735933991E-2</v>
      </c>
      <c r="W9758" s="211">
        <v>0.5730442886324344</v>
      </c>
      <c r="X9758" s="211">
        <v>0.39247291150110275</v>
      </c>
      <c r="Y9758" s="211">
        <v>0.70797766497415382</v>
      </c>
      <c r="Z9758" s="211">
        <v>0.14774775926434469</v>
      </c>
      <c r="AA9758" s="212">
        <v>0.12585851222209518</v>
      </c>
    </row>
    <row r="9759" spans="1:27" x14ac:dyDescent="0.35">
      <c r="A9759" s="210" t="s">
        <v>10435</v>
      </c>
      <c r="B9759" s="217">
        <v>140.31428666931296</v>
      </c>
      <c r="C9759" s="211">
        <v>7.955985935101996E-2</v>
      </c>
      <c r="D9759" s="211">
        <v>0.11728917187075537</v>
      </c>
      <c r="E9759" s="211">
        <v>8.2485241136379686E-2</v>
      </c>
      <c r="F9759" s="211">
        <v>9.4396982625382847E-2</v>
      </c>
      <c r="G9759" s="211">
        <v>0.11442478638373127</v>
      </c>
      <c r="H9759" s="211">
        <v>0.1224458369431564</v>
      </c>
      <c r="I9759" s="211">
        <v>0.45270603639064</v>
      </c>
      <c r="J9759" s="211">
        <v>0.43607361606217115</v>
      </c>
      <c r="K9759" s="211">
        <v>0.57969282206567496</v>
      </c>
      <c r="L9759" s="211">
        <v>0.27697621897769892</v>
      </c>
      <c r="M9759" s="211">
        <v>0.10359274129138323</v>
      </c>
      <c r="N9759" s="211">
        <v>0.3952886180073919</v>
      </c>
      <c r="O9759" s="211">
        <v>0.6029921567131763</v>
      </c>
      <c r="P9759" s="211">
        <v>6.849451957120993E-2</v>
      </c>
      <c r="Q9759" s="211">
        <v>6.2553165029206256E-2</v>
      </c>
      <c r="R9759" s="211">
        <v>0.43299305545180339</v>
      </c>
      <c r="S9759" s="211">
        <v>0.37731040578860114</v>
      </c>
      <c r="T9759" s="211">
        <v>0.4798499727993033</v>
      </c>
      <c r="U9759" s="211">
        <v>0.38503753282357595</v>
      </c>
      <c r="V9759" s="211">
        <v>0.11930732890089497</v>
      </c>
      <c r="W9759" s="211">
        <v>0.53820355811335063</v>
      </c>
      <c r="X9759" s="211">
        <v>0.25633828363777017</v>
      </c>
      <c r="Y9759" s="211">
        <v>0.63847951183758833</v>
      </c>
      <c r="Z9759" s="211">
        <v>0.14847213854701199</v>
      </c>
      <c r="AA9759" s="212">
        <v>0.11573311805888371</v>
      </c>
    </row>
    <row r="9760" spans="1:27" x14ac:dyDescent="0.35">
      <c r="A9760" s="210" t="s">
        <v>10436</v>
      </c>
      <c r="B9760" s="217">
        <v>168.24843118230936</v>
      </c>
      <c r="C9760" s="211">
        <v>5.8674332600220341E-2</v>
      </c>
      <c r="D9760" s="211">
        <v>0.12944451319013017</v>
      </c>
      <c r="E9760" s="211">
        <v>7.4055928810682708E-2</v>
      </c>
      <c r="F9760" s="211">
        <v>0.10760665827626735</v>
      </c>
      <c r="G9760" s="211">
        <v>0.11937435267435108</v>
      </c>
      <c r="H9760" s="211">
        <v>0.11469571898623368</v>
      </c>
      <c r="I9760" s="211">
        <v>0.45907491601004308</v>
      </c>
      <c r="J9760" s="211">
        <v>0.41765980862344154</v>
      </c>
      <c r="K9760" s="211">
        <v>0.58814862802181711</v>
      </c>
      <c r="L9760" s="211">
        <v>0.26880272138512401</v>
      </c>
      <c r="M9760" s="211">
        <v>0.10957719325529176</v>
      </c>
      <c r="N9760" s="211">
        <v>0.37186744585173298</v>
      </c>
      <c r="O9760" s="211">
        <v>0.7244724656234196</v>
      </c>
      <c r="P9760" s="211">
        <v>7.1531072451032005E-2</v>
      </c>
      <c r="Q9760" s="211">
        <v>9.491281152474032E-2</v>
      </c>
      <c r="R9760" s="211">
        <v>0.36885180177559529</v>
      </c>
      <c r="S9760" s="211">
        <v>0.41926557700601169</v>
      </c>
      <c r="T9760" s="211">
        <v>0.51760866735154787</v>
      </c>
      <c r="U9760" s="211">
        <v>0.41838277741422508</v>
      </c>
      <c r="V9760" s="211">
        <v>0.13853266569637585</v>
      </c>
      <c r="W9760" s="211">
        <v>0.53369821557694153</v>
      </c>
      <c r="X9760" s="211">
        <v>0.34824931870089337</v>
      </c>
      <c r="Y9760" s="211">
        <v>0.70790863812703464</v>
      </c>
      <c r="Z9760" s="211">
        <v>0.14902990831007343</v>
      </c>
      <c r="AA9760" s="212">
        <v>0.11838303560938247</v>
      </c>
    </row>
    <row r="9761" spans="1:27" x14ac:dyDescent="0.35">
      <c r="A9761" s="210" t="s">
        <v>10437</v>
      </c>
      <c r="B9761" s="217">
        <v>142.06938360801439</v>
      </c>
      <c r="C9761" s="211">
        <v>5.9736631294204791E-2</v>
      </c>
      <c r="D9761" s="211">
        <v>0.12309415350892258</v>
      </c>
      <c r="E9761" s="211">
        <v>8.8042546156666179E-2</v>
      </c>
      <c r="F9761" s="211">
        <v>9.8907559292686964E-2</v>
      </c>
      <c r="G9761" s="211">
        <v>0.11780474529256328</v>
      </c>
      <c r="H9761" s="211">
        <v>0.11575253743117375</v>
      </c>
      <c r="I9761" s="211">
        <v>0.43786768288619615</v>
      </c>
      <c r="J9761" s="211">
        <v>0.44882804004087368</v>
      </c>
      <c r="K9761" s="211">
        <v>0.62832570600369708</v>
      </c>
      <c r="L9761" s="211">
        <v>0.27438980932812884</v>
      </c>
      <c r="M9761" s="211">
        <v>0.10358351119555725</v>
      </c>
      <c r="N9761" s="211">
        <v>0.38420652613335515</v>
      </c>
      <c r="O9761" s="211">
        <v>0.51935831227309304</v>
      </c>
      <c r="P9761" s="211">
        <v>6.970027498776124E-2</v>
      </c>
      <c r="Q9761" s="211">
        <v>6.5694824565920948E-2</v>
      </c>
      <c r="R9761" s="211">
        <v>0.45787423311033099</v>
      </c>
      <c r="S9761" s="211">
        <v>0.29872872319905974</v>
      </c>
      <c r="T9761" s="211">
        <v>0.60843104886163335</v>
      </c>
      <c r="U9761" s="211">
        <v>0.42020582529695505</v>
      </c>
      <c r="V9761" s="211">
        <v>9.1081796228343143E-2</v>
      </c>
      <c r="W9761" s="211">
        <v>0.49008153551644479</v>
      </c>
      <c r="X9761" s="211">
        <v>0.34933063886722393</v>
      </c>
      <c r="Y9761" s="211">
        <v>0.70730118270955133</v>
      </c>
      <c r="Z9761" s="211">
        <v>0.14294362778133041</v>
      </c>
      <c r="AA9761" s="212">
        <v>0.11783516521127722</v>
      </c>
    </row>
    <row r="9762" spans="1:27" x14ac:dyDescent="0.35">
      <c r="A9762" s="210" t="s">
        <v>10438</v>
      </c>
      <c r="B9762" s="217">
        <v>118.25172689768553</v>
      </c>
      <c r="C9762" s="211">
        <v>5.1383514060135631E-2</v>
      </c>
      <c r="D9762" s="211">
        <v>0.12543909522401675</v>
      </c>
      <c r="E9762" s="211">
        <v>7.3168322165041141E-2</v>
      </c>
      <c r="F9762" s="211">
        <v>8.53335757461052E-2</v>
      </c>
      <c r="G9762" s="211">
        <v>0.11882929260415885</v>
      </c>
      <c r="H9762" s="211">
        <v>0.12797685586899235</v>
      </c>
      <c r="I9762" s="211">
        <v>0.44806315870580971</v>
      </c>
      <c r="J9762" s="211">
        <v>0.42440579119891392</v>
      </c>
      <c r="K9762" s="211">
        <v>0.61013191648546983</v>
      </c>
      <c r="L9762" s="211">
        <v>0.27225364072428271</v>
      </c>
      <c r="M9762" s="211">
        <v>0.10833533046223813</v>
      </c>
      <c r="N9762" s="211">
        <v>0.42405782783301871</v>
      </c>
      <c r="O9762" s="211">
        <v>0.68749985700285876</v>
      </c>
      <c r="P9762" s="211">
        <v>6.8908441804627213E-2</v>
      </c>
      <c r="Q9762" s="211">
        <v>5.2642115875837628E-2</v>
      </c>
      <c r="R9762" s="211">
        <v>0.3966281114908814</v>
      </c>
      <c r="S9762" s="211">
        <v>0.37970732154708281</v>
      </c>
      <c r="T9762" s="211">
        <v>0.60244494842453777</v>
      </c>
      <c r="U9762" s="211">
        <v>0.41627910915706212</v>
      </c>
      <c r="V9762" s="211">
        <v>5.9106964496435377E-2</v>
      </c>
      <c r="W9762" s="211">
        <v>0.62235379910175048</v>
      </c>
      <c r="X9762" s="211">
        <v>0.33917545625070933</v>
      </c>
      <c r="Y9762" s="211">
        <v>0.63892381897031103</v>
      </c>
      <c r="Z9762" s="211">
        <v>0.14997460235559698</v>
      </c>
      <c r="AA9762" s="212">
        <v>0.12052537895425554</v>
      </c>
    </row>
    <row r="9763" spans="1:27" x14ac:dyDescent="0.35">
      <c r="A9763" s="210" t="s">
        <v>10439</v>
      </c>
      <c r="B9763" s="217">
        <v>129.93089694252538</v>
      </c>
      <c r="C9763" s="211">
        <v>4.8082817943100611E-2</v>
      </c>
      <c r="D9763" s="211">
        <v>0.12417467980927697</v>
      </c>
      <c r="E9763" s="211">
        <v>8.2319556495086529E-2</v>
      </c>
      <c r="F9763" s="211">
        <v>9.3866291809862334E-2</v>
      </c>
      <c r="G9763" s="211">
        <v>0.12492632460561792</v>
      </c>
      <c r="H9763" s="211">
        <v>0.1237503381924635</v>
      </c>
      <c r="I9763" s="211">
        <v>0.45068217022349333</v>
      </c>
      <c r="J9763" s="211">
        <v>0.41927570276661624</v>
      </c>
      <c r="K9763" s="211">
        <v>0.57501649047066328</v>
      </c>
      <c r="L9763" s="211">
        <v>0.27360728585672578</v>
      </c>
      <c r="M9763" s="211">
        <v>0.10038833109576333</v>
      </c>
      <c r="N9763" s="211">
        <v>0.49525894596293396</v>
      </c>
      <c r="O9763" s="211">
        <v>0.77736954554458249</v>
      </c>
      <c r="P9763" s="211">
        <v>6.8954653219912787E-2</v>
      </c>
      <c r="Q9763" s="211">
        <v>8.5401956192022774E-2</v>
      </c>
      <c r="R9763" s="211">
        <v>0.44777966734402863</v>
      </c>
      <c r="S9763" s="211">
        <v>0.33754638595529907</v>
      </c>
      <c r="T9763" s="211">
        <v>0.52233842717689138</v>
      </c>
      <c r="U9763" s="211">
        <v>0.47576844187006812</v>
      </c>
      <c r="V9763" s="211">
        <v>8.5169570506671455E-2</v>
      </c>
      <c r="W9763" s="211">
        <v>0.53974314540070456</v>
      </c>
      <c r="X9763" s="211">
        <v>0.37493746505343173</v>
      </c>
      <c r="Y9763" s="211">
        <v>0.61658879866425509</v>
      </c>
      <c r="Z9763" s="211">
        <v>0.14911067634836875</v>
      </c>
      <c r="AA9763" s="212">
        <v>0.12699431582111351</v>
      </c>
    </row>
    <row r="9764" spans="1:27" x14ac:dyDescent="0.35">
      <c r="A9764" s="210" t="s">
        <v>10440</v>
      </c>
      <c r="B9764" s="217">
        <v>141.7593202661723</v>
      </c>
      <c r="C9764" s="211">
        <v>5.1285741663875714E-2</v>
      </c>
      <c r="D9764" s="211">
        <v>0.13018268964342042</v>
      </c>
      <c r="E9764" s="211">
        <v>7.6580428622520291E-2</v>
      </c>
      <c r="F9764" s="211">
        <v>0.11671880131624009</v>
      </c>
      <c r="G9764" s="211">
        <v>0.12164088224145334</v>
      </c>
      <c r="H9764" s="211">
        <v>0.11090292916134514</v>
      </c>
      <c r="I9764" s="211">
        <v>0.43875352727512867</v>
      </c>
      <c r="J9764" s="211">
        <v>0.45716825385053045</v>
      </c>
      <c r="K9764" s="211">
        <v>0.64483091483606314</v>
      </c>
      <c r="L9764" s="211">
        <v>0.27480167135496369</v>
      </c>
      <c r="M9764" s="211">
        <v>0.10594640524199861</v>
      </c>
      <c r="N9764" s="211">
        <v>0.3960510624765059</v>
      </c>
      <c r="O9764" s="211">
        <v>0.68860205063753566</v>
      </c>
      <c r="P9764" s="211">
        <v>6.9333774585498997E-2</v>
      </c>
      <c r="Q9764" s="211">
        <v>0.12740748842813629</v>
      </c>
      <c r="R9764" s="211">
        <v>0.44749165009604086</v>
      </c>
      <c r="S9764" s="211">
        <v>0.33514499486420507</v>
      </c>
      <c r="T9764" s="211">
        <v>0.4715371562711852</v>
      </c>
      <c r="U9764" s="211">
        <v>0.52533725447864799</v>
      </c>
      <c r="V9764" s="211">
        <v>9.3968967542556958E-2</v>
      </c>
      <c r="W9764" s="211">
        <v>0.58631225880109783</v>
      </c>
      <c r="X9764" s="211">
        <v>0.32447293393177901</v>
      </c>
      <c r="Y9764" s="211">
        <v>0.65208908015075084</v>
      </c>
      <c r="Z9764" s="211">
        <v>0.14918704379419523</v>
      </c>
      <c r="AA9764" s="212">
        <v>0.12664351637867957</v>
      </c>
    </row>
    <row r="9765" spans="1:27" x14ac:dyDescent="0.35">
      <c r="A9765" s="210" t="s">
        <v>10441</v>
      </c>
      <c r="B9765" s="217">
        <v>148.28708266548824</v>
      </c>
      <c r="C9765" s="211">
        <v>7.4635029688418175E-2</v>
      </c>
      <c r="D9765" s="211">
        <v>0.12519600487900653</v>
      </c>
      <c r="E9765" s="211">
        <v>7.4810960445381949E-2</v>
      </c>
      <c r="F9765" s="211">
        <v>9.0479634918857479E-2</v>
      </c>
      <c r="G9765" s="211">
        <v>0.11980353721192223</v>
      </c>
      <c r="H9765" s="211">
        <v>0.12230800511092053</v>
      </c>
      <c r="I9765" s="211">
        <v>0.52627526482851572</v>
      </c>
      <c r="J9765" s="211">
        <v>0.46188877865006189</v>
      </c>
      <c r="K9765" s="211">
        <v>0.57407705978696799</v>
      </c>
      <c r="L9765" s="211">
        <v>0.27253737176867421</v>
      </c>
      <c r="M9765" s="211">
        <v>9.6984276203840425E-2</v>
      </c>
      <c r="N9765" s="211">
        <v>0.36701078534432052</v>
      </c>
      <c r="O9765" s="211">
        <v>0.67196644154374574</v>
      </c>
      <c r="P9765" s="211">
        <v>7.0943043480847193E-2</v>
      </c>
      <c r="Q9765" s="211">
        <v>0.13764190606496537</v>
      </c>
      <c r="R9765" s="211">
        <v>0.47381714818374676</v>
      </c>
      <c r="S9765" s="211">
        <v>0.32898721796303887</v>
      </c>
      <c r="T9765" s="211">
        <v>0.53118497537390985</v>
      </c>
      <c r="U9765" s="211">
        <v>0.45415999412054192</v>
      </c>
      <c r="V9765" s="211">
        <v>0.11205581243738492</v>
      </c>
      <c r="W9765" s="211">
        <v>0.54605559522158198</v>
      </c>
      <c r="X9765" s="211">
        <v>0.26439402470006124</v>
      </c>
      <c r="Y9765" s="211">
        <v>0.59732797621665079</v>
      </c>
      <c r="Z9765" s="211">
        <v>0.1398393051413406</v>
      </c>
      <c r="AA9765" s="212">
        <v>0.11627295785568008</v>
      </c>
    </row>
    <row r="9766" spans="1:27" x14ac:dyDescent="0.35">
      <c r="A9766" s="210" t="s">
        <v>10442</v>
      </c>
      <c r="B9766" s="217">
        <v>145.94426880973569</v>
      </c>
      <c r="C9766" s="211">
        <v>5.9740298273521869E-2</v>
      </c>
      <c r="D9766" s="211">
        <v>0.12632142071154912</v>
      </c>
      <c r="E9766" s="211">
        <v>7.3866556207783512E-2</v>
      </c>
      <c r="F9766" s="211">
        <v>8.8980931499096999E-2</v>
      </c>
      <c r="G9766" s="211">
        <v>0.12480702021347681</v>
      </c>
      <c r="H9766" s="211">
        <v>0.11550534632825168</v>
      </c>
      <c r="I9766" s="211">
        <v>0.4619363562054184</v>
      </c>
      <c r="J9766" s="211">
        <v>0.47943632895549493</v>
      </c>
      <c r="K9766" s="211">
        <v>0.57511638589887781</v>
      </c>
      <c r="L9766" s="211">
        <v>0.27588704751462906</v>
      </c>
      <c r="M9766" s="211">
        <v>9.1241580634867911E-2</v>
      </c>
      <c r="N9766" s="211">
        <v>0.46066052910545136</v>
      </c>
      <c r="O9766" s="211">
        <v>0.60124229467014922</v>
      </c>
      <c r="P9766" s="211">
        <v>7.3838145195041296E-2</v>
      </c>
      <c r="Q9766" s="211">
        <v>0.12527996636607955</v>
      </c>
      <c r="R9766" s="211">
        <v>0.41257014240697093</v>
      </c>
      <c r="S9766" s="211">
        <v>0.28324897909035773</v>
      </c>
      <c r="T9766" s="211">
        <v>0.51347954800183582</v>
      </c>
      <c r="U9766" s="211">
        <v>0.48604028902103275</v>
      </c>
      <c r="V9766" s="211">
        <v>9.0097928955474541E-2</v>
      </c>
      <c r="W9766" s="211">
        <v>0.56296244055608158</v>
      </c>
      <c r="X9766" s="211">
        <v>0.32937644473676825</v>
      </c>
      <c r="Y9766" s="211">
        <v>0.69304793319200508</v>
      </c>
      <c r="Z9766" s="211">
        <v>0.13696451343300406</v>
      </c>
      <c r="AA9766" s="212">
        <v>0.11814595611165307</v>
      </c>
    </row>
    <row r="9767" spans="1:27" x14ac:dyDescent="0.35">
      <c r="A9767" s="210" t="s">
        <v>10443</v>
      </c>
      <c r="B9767" s="217">
        <v>135.26997937516649</v>
      </c>
      <c r="C9767" s="211">
        <v>6.3807974746600882E-2</v>
      </c>
      <c r="D9767" s="211">
        <v>0.12457501462618314</v>
      </c>
      <c r="E9767" s="211">
        <v>6.8904383845762904E-2</v>
      </c>
      <c r="F9767" s="211">
        <v>7.8453220086630165E-2</v>
      </c>
      <c r="G9767" s="211">
        <v>0.1269052609140679</v>
      </c>
      <c r="H9767" s="211">
        <v>0.11561835011396668</v>
      </c>
      <c r="I9767" s="211">
        <v>0.49323024778906221</v>
      </c>
      <c r="J9767" s="211">
        <v>0.46716564028631696</v>
      </c>
      <c r="K9767" s="211">
        <v>0.62351657716243269</v>
      </c>
      <c r="L9767" s="211">
        <v>0.27236135969106018</v>
      </c>
      <c r="M9767" s="211">
        <v>0.10654496148905711</v>
      </c>
      <c r="N9767" s="211">
        <v>0.51463483591748604</v>
      </c>
      <c r="O9767" s="211">
        <v>0.74622166532789624</v>
      </c>
      <c r="P9767" s="211">
        <v>6.3459196571695672E-2</v>
      </c>
      <c r="Q9767" s="211">
        <v>0.11785653027539919</v>
      </c>
      <c r="R9767" s="211">
        <v>0.45262889612986834</v>
      </c>
      <c r="S9767" s="211">
        <v>0.27361134474714444</v>
      </c>
      <c r="T9767" s="211">
        <v>0.57603588375577874</v>
      </c>
      <c r="U9767" s="211">
        <v>0.46441829887193986</v>
      </c>
      <c r="V9767" s="211">
        <v>9.2167660771155374E-2</v>
      </c>
      <c r="W9767" s="211">
        <v>0.57968760741479564</v>
      </c>
      <c r="X9767" s="211">
        <v>0.31036746212898153</v>
      </c>
      <c r="Y9767" s="211">
        <v>0.6217760730670675</v>
      </c>
      <c r="Z9767" s="211">
        <v>0.1428555370291941</v>
      </c>
      <c r="AA9767" s="212">
        <v>0.12279847687498441</v>
      </c>
    </row>
    <row r="9768" spans="1:27" x14ac:dyDescent="0.35">
      <c r="A9768" s="210" t="s">
        <v>10444</v>
      </c>
      <c r="B9768" s="217">
        <v>119.46342693783828</v>
      </c>
      <c r="C9768" s="211">
        <v>7.0137127477892414E-2</v>
      </c>
      <c r="D9768" s="211">
        <v>0.12780736154453498</v>
      </c>
      <c r="E9768" s="211">
        <v>6.7646441934229293E-2</v>
      </c>
      <c r="F9768" s="211">
        <v>0.11227646449581316</v>
      </c>
      <c r="G9768" s="211">
        <v>0.11994997166472714</v>
      </c>
      <c r="H9768" s="211">
        <v>0.11894547320373342</v>
      </c>
      <c r="I9768" s="211">
        <v>0.46350054764380894</v>
      </c>
      <c r="J9768" s="211">
        <v>0.4679191816645828</v>
      </c>
      <c r="K9768" s="211">
        <v>0.56348924184754157</v>
      </c>
      <c r="L9768" s="211">
        <v>0.27433380626696813</v>
      </c>
      <c r="M9768" s="211">
        <v>0.11913915320464778</v>
      </c>
      <c r="N9768" s="211">
        <v>0.42187851406842841</v>
      </c>
      <c r="O9768" s="211">
        <v>0.61468860177505646</v>
      </c>
      <c r="P9768" s="211">
        <v>6.4244953512206132E-2</v>
      </c>
      <c r="Q9768" s="211">
        <v>0.1470580102136092</v>
      </c>
      <c r="R9768" s="211">
        <v>0.36619957836309253</v>
      </c>
      <c r="S9768" s="211">
        <v>0.32284637617734457</v>
      </c>
      <c r="T9768" s="211">
        <v>0.56799964235655864</v>
      </c>
      <c r="U9768" s="211">
        <v>0.41576493695677125</v>
      </c>
      <c r="V9768" s="211">
        <v>6.5515473554537879E-2</v>
      </c>
      <c r="W9768" s="211">
        <v>0.53275404555795691</v>
      </c>
      <c r="X9768" s="211">
        <v>0.28082598930319991</v>
      </c>
      <c r="Y9768" s="211">
        <v>0.66881524255788238</v>
      </c>
      <c r="Z9768" s="211">
        <v>0.14248763079969209</v>
      </c>
      <c r="AA9768" s="212">
        <v>0.11941179742837744</v>
      </c>
    </row>
    <row r="9769" spans="1:27" x14ac:dyDescent="0.35">
      <c r="A9769" s="210" t="s">
        <v>10445</v>
      </c>
      <c r="B9769" s="217">
        <v>111.00992687377681</v>
      </c>
      <c r="C9769" s="211">
        <v>7.0435758019061115E-2</v>
      </c>
      <c r="D9769" s="211">
        <v>0.11965833467247096</v>
      </c>
      <c r="E9769" s="211">
        <v>7.4956197316870393E-2</v>
      </c>
      <c r="F9769" s="211">
        <v>8.9185739297689984E-2</v>
      </c>
      <c r="G9769" s="211">
        <v>0.12489462680570663</v>
      </c>
      <c r="H9769" s="211">
        <v>0.11892628005487503</v>
      </c>
      <c r="I9769" s="211">
        <v>0.4900019991968172</v>
      </c>
      <c r="J9769" s="211">
        <v>0.47268834523801889</v>
      </c>
      <c r="K9769" s="211">
        <v>0.64539829967782569</v>
      </c>
      <c r="L9769" s="211">
        <v>0.27501040853274339</v>
      </c>
      <c r="M9769" s="211">
        <v>9.9183415129716068E-2</v>
      </c>
      <c r="N9769" s="211">
        <v>0.42994450408216711</v>
      </c>
      <c r="O9769" s="211">
        <v>0.62563764384468434</v>
      </c>
      <c r="P9769" s="211">
        <v>6.5049520909997188E-2</v>
      </c>
      <c r="Q9769" s="211">
        <v>6.7929858957092082E-2</v>
      </c>
      <c r="R9769" s="211">
        <v>0.47477466629685977</v>
      </c>
      <c r="S9769" s="211">
        <v>0.33473574972774894</v>
      </c>
      <c r="T9769" s="211">
        <v>0.64046149183831314</v>
      </c>
      <c r="U9769" s="211">
        <v>0.4534848472704926</v>
      </c>
      <c r="V9769" s="211">
        <v>6.2730731076473922E-2</v>
      </c>
      <c r="W9769" s="211">
        <v>0.51360041670752621</v>
      </c>
      <c r="X9769" s="211">
        <v>0.28400388580853536</v>
      </c>
      <c r="Y9769" s="211">
        <v>0.54967386320012035</v>
      </c>
      <c r="Z9769" s="211">
        <v>0.14950460993316128</v>
      </c>
      <c r="AA9769" s="212">
        <v>0.12451764165824726</v>
      </c>
    </row>
    <row r="9770" spans="1:27" x14ac:dyDescent="0.35">
      <c r="A9770" s="210" t="s">
        <v>10446</v>
      </c>
      <c r="B9770" s="217">
        <v>122.87623434148382</v>
      </c>
      <c r="C9770" s="211">
        <v>6.3906752135130696E-2</v>
      </c>
      <c r="D9770" s="211">
        <v>0.1196251704205743</v>
      </c>
      <c r="E9770" s="211">
        <v>7.5229797446966992E-2</v>
      </c>
      <c r="F9770" s="211">
        <v>7.9410038565157812E-2</v>
      </c>
      <c r="G9770" s="211">
        <v>0.12281488712522798</v>
      </c>
      <c r="H9770" s="211">
        <v>0.11835972583718425</v>
      </c>
      <c r="I9770" s="211">
        <v>0.49112022529972993</v>
      </c>
      <c r="J9770" s="211">
        <v>0.43938920691644956</v>
      </c>
      <c r="K9770" s="211">
        <v>0.64647530367524708</v>
      </c>
      <c r="L9770" s="211">
        <v>0.27881183359135908</v>
      </c>
      <c r="M9770" s="211">
        <v>8.9955183959259791E-2</v>
      </c>
      <c r="N9770" s="211">
        <v>0.52391332122054346</v>
      </c>
      <c r="O9770" s="211">
        <v>0.61877556715269788</v>
      </c>
      <c r="P9770" s="211">
        <v>6.3972691747934921E-2</v>
      </c>
      <c r="Q9770" s="211">
        <v>0.10182174102733495</v>
      </c>
      <c r="R9770" s="211">
        <v>0.44111571375424136</v>
      </c>
      <c r="S9770" s="211">
        <v>0.30396629230195343</v>
      </c>
      <c r="T9770" s="211">
        <v>0.53382166759723304</v>
      </c>
      <c r="U9770" s="211">
        <v>0.45294898622711888</v>
      </c>
      <c r="V9770" s="211">
        <v>7.6633544860032682E-2</v>
      </c>
      <c r="W9770" s="211">
        <v>0.5706581808428759</v>
      </c>
      <c r="X9770" s="211">
        <v>0.28081358832481695</v>
      </c>
      <c r="Y9770" s="211">
        <v>0.62715265804737519</v>
      </c>
      <c r="Z9770" s="211">
        <v>0.14329593704148533</v>
      </c>
      <c r="AA9770" s="212">
        <v>0.11957753668195728</v>
      </c>
    </row>
    <row r="9771" spans="1:27" x14ac:dyDescent="0.35">
      <c r="A9771" s="210" t="s">
        <v>10447</v>
      </c>
      <c r="B9771" s="217">
        <v>123.35469444597314</v>
      </c>
      <c r="C9771" s="211">
        <v>5.9159630103023358E-2</v>
      </c>
      <c r="D9771" s="211">
        <v>0.12578481772302413</v>
      </c>
      <c r="E9771" s="211">
        <v>7.1160619486964324E-2</v>
      </c>
      <c r="F9771" s="211">
        <v>8.2350957066173319E-2</v>
      </c>
      <c r="G9771" s="211">
        <v>0.12023078073383082</v>
      </c>
      <c r="H9771" s="211">
        <v>0.12234470496710274</v>
      </c>
      <c r="I9771" s="211">
        <v>0.46805617748543443</v>
      </c>
      <c r="J9771" s="211">
        <v>0.44610042950530571</v>
      </c>
      <c r="K9771" s="211">
        <v>0.64857640196437027</v>
      </c>
      <c r="L9771" s="211">
        <v>0.28022650651756226</v>
      </c>
      <c r="M9771" s="211">
        <v>8.6928855980575273E-2</v>
      </c>
      <c r="N9771" s="211">
        <v>0.42862739996018456</v>
      </c>
      <c r="O9771" s="211">
        <v>0.66120587366943462</v>
      </c>
      <c r="P9771" s="211">
        <v>6.7552465350352794E-2</v>
      </c>
      <c r="Q9771" s="211">
        <v>0.13203614918978546</v>
      </c>
      <c r="R9771" s="211">
        <v>0.46807037895756598</v>
      </c>
      <c r="S9771" s="211">
        <v>0.33658648615806774</v>
      </c>
      <c r="T9771" s="211">
        <v>0.59882038944963489</v>
      </c>
      <c r="U9771" s="211">
        <v>0.45421086236508473</v>
      </c>
      <c r="V9771" s="211">
        <v>8.6390645436098409E-2</v>
      </c>
      <c r="W9771" s="211">
        <v>0.51383784510903674</v>
      </c>
      <c r="X9771" s="211">
        <v>0.24013504437435057</v>
      </c>
      <c r="Y9771" s="211">
        <v>0.63788834136776174</v>
      </c>
      <c r="Z9771" s="211">
        <v>0.14148866748238734</v>
      </c>
      <c r="AA9771" s="212">
        <v>0.12598371157897062</v>
      </c>
    </row>
    <row r="9772" spans="1:27" x14ac:dyDescent="0.35">
      <c r="A9772" s="210" t="s">
        <v>10448</v>
      </c>
      <c r="B9772" s="217">
        <v>133.00513808734465</v>
      </c>
      <c r="C9772" s="211">
        <v>6.8643806936183549E-2</v>
      </c>
      <c r="D9772" s="211">
        <v>0.12587256368818595</v>
      </c>
      <c r="E9772" s="211">
        <v>7.312233992315316E-2</v>
      </c>
      <c r="F9772" s="211">
        <v>0.10844274985514341</v>
      </c>
      <c r="G9772" s="211">
        <v>0.11775656396985358</v>
      </c>
      <c r="H9772" s="211">
        <v>0.10890773088583165</v>
      </c>
      <c r="I9772" s="211">
        <v>0.46627722727539211</v>
      </c>
      <c r="J9772" s="211">
        <v>0.43223756963362048</v>
      </c>
      <c r="K9772" s="211">
        <v>0.61027525737914601</v>
      </c>
      <c r="L9772" s="211">
        <v>0.27692318810565397</v>
      </c>
      <c r="M9772" s="211">
        <v>0.12279088692475029</v>
      </c>
      <c r="N9772" s="211">
        <v>0.38191691355192425</v>
      </c>
      <c r="O9772" s="211">
        <v>0.70343495343891482</v>
      </c>
      <c r="P9772" s="211">
        <v>7.011186873794728E-2</v>
      </c>
      <c r="Q9772" s="211">
        <v>0.14904995265442111</v>
      </c>
      <c r="R9772" s="211">
        <v>0.46746695322837284</v>
      </c>
      <c r="S9772" s="211">
        <v>0.39955416514754327</v>
      </c>
      <c r="T9772" s="211">
        <v>0.51502767972421448</v>
      </c>
      <c r="U9772" s="211">
        <v>0.39797266055170638</v>
      </c>
      <c r="V9772" s="211">
        <v>6.7502134492467947E-2</v>
      </c>
      <c r="W9772" s="211">
        <v>0.55001664821446594</v>
      </c>
      <c r="X9772" s="211">
        <v>0.30672329511115404</v>
      </c>
      <c r="Y9772" s="211">
        <v>0.65601254621545402</v>
      </c>
      <c r="Z9772" s="211">
        <v>0.14400936509537249</v>
      </c>
      <c r="AA9772" s="212">
        <v>0.11863600460999643</v>
      </c>
    </row>
    <row r="9773" spans="1:27" x14ac:dyDescent="0.35">
      <c r="A9773" s="210" t="s">
        <v>10449</v>
      </c>
      <c r="B9773" s="217">
        <v>108.26557561511603</v>
      </c>
      <c r="C9773" s="211">
        <v>5.3875595387347402E-2</v>
      </c>
      <c r="D9773" s="211">
        <v>0.11550221908562659</v>
      </c>
      <c r="E9773" s="211">
        <v>7.7742703519084258E-2</v>
      </c>
      <c r="F9773" s="211">
        <v>0.1138032043905812</v>
      </c>
      <c r="G9773" s="211">
        <v>0.11907658660496769</v>
      </c>
      <c r="H9773" s="211">
        <v>0.10894232959069837</v>
      </c>
      <c r="I9773" s="211">
        <v>0.41635427894748922</v>
      </c>
      <c r="J9773" s="211">
        <v>0.4452573806826548</v>
      </c>
      <c r="K9773" s="211">
        <v>0.64197890635754851</v>
      </c>
      <c r="L9773" s="211">
        <v>0.2752423374666142</v>
      </c>
      <c r="M9773" s="211">
        <v>9.363490229120916E-2</v>
      </c>
      <c r="N9773" s="211">
        <v>0.3822411519238878</v>
      </c>
      <c r="O9773" s="211">
        <v>0.58984459325768646</v>
      </c>
      <c r="P9773" s="211">
        <v>6.8470581259589658E-2</v>
      </c>
      <c r="Q9773" s="211">
        <v>0.12293481205138627</v>
      </c>
      <c r="R9773" s="211">
        <v>0.47702807274158121</v>
      </c>
      <c r="S9773" s="211">
        <v>0.2959029276243752</v>
      </c>
      <c r="T9773" s="211">
        <v>0.52396471932233768</v>
      </c>
      <c r="U9773" s="211">
        <v>0.32502491760176072</v>
      </c>
      <c r="V9773" s="211">
        <v>6.9879088715777971E-2</v>
      </c>
      <c r="W9773" s="211">
        <v>0.58386734342345981</v>
      </c>
      <c r="X9773" s="211">
        <v>0.299499433393901</v>
      </c>
      <c r="Y9773" s="211">
        <v>0.56239593471389826</v>
      </c>
      <c r="Z9773" s="211">
        <v>0.14987475069453368</v>
      </c>
      <c r="AA9773" s="212">
        <v>0.11890251073745302</v>
      </c>
    </row>
    <row r="9774" spans="1:27" x14ac:dyDescent="0.35">
      <c r="A9774" s="210" t="s">
        <v>10450</v>
      </c>
      <c r="B9774" s="217">
        <v>134.34354531214899</v>
      </c>
      <c r="C9774" s="211">
        <v>5.3008341935865073E-2</v>
      </c>
      <c r="D9774" s="211">
        <v>0.12862442596111806</v>
      </c>
      <c r="E9774" s="211">
        <v>7.6599556942822541E-2</v>
      </c>
      <c r="F9774" s="211">
        <v>6.8870898865983549E-2</v>
      </c>
      <c r="G9774" s="211">
        <v>0.12177467765916009</v>
      </c>
      <c r="H9774" s="211">
        <v>0.11868392347447636</v>
      </c>
      <c r="I9774" s="211">
        <v>0.49033771924929853</v>
      </c>
      <c r="J9774" s="211">
        <v>0.44363718203194868</v>
      </c>
      <c r="K9774" s="211">
        <v>0.5758654151926742</v>
      </c>
      <c r="L9774" s="211">
        <v>0.26812140132047685</v>
      </c>
      <c r="M9774" s="211">
        <v>8.3201091042045261E-2</v>
      </c>
      <c r="N9774" s="211">
        <v>0.42124273696108694</v>
      </c>
      <c r="O9774" s="211">
        <v>0.67984482389893286</v>
      </c>
      <c r="P9774" s="211">
        <v>6.706612856612458E-2</v>
      </c>
      <c r="Q9774" s="211">
        <v>9.4718845832027374E-2</v>
      </c>
      <c r="R9774" s="211">
        <v>0.47084030636135926</v>
      </c>
      <c r="S9774" s="211">
        <v>0.34337219519415307</v>
      </c>
      <c r="T9774" s="211">
        <v>0.61665494688385225</v>
      </c>
      <c r="U9774" s="211">
        <v>0.4080201638777543</v>
      </c>
      <c r="V9774" s="211">
        <v>0.11145441783081121</v>
      </c>
      <c r="W9774" s="211">
        <v>0.49301490724674424</v>
      </c>
      <c r="X9774" s="211">
        <v>0.36999341335306818</v>
      </c>
      <c r="Y9774" s="211">
        <v>0.66015138688860997</v>
      </c>
      <c r="Z9774" s="211">
        <v>0.14237161154925818</v>
      </c>
      <c r="AA9774" s="212">
        <v>0.11896609197674726</v>
      </c>
    </row>
    <row r="9775" spans="1:27" x14ac:dyDescent="0.35">
      <c r="A9775" s="210" t="s">
        <v>10451</v>
      </c>
      <c r="B9775" s="217">
        <v>138.05546696739293</v>
      </c>
      <c r="C9775" s="211">
        <v>8.3242400307306563E-2</v>
      </c>
      <c r="D9775" s="211">
        <v>0.13188340815089755</v>
      </c>
      <c r="E9775" s="211">
        <v>7.5250539096917604E-2</v>
      </c>
      <c r="F9775" s="211">
        <v>9.1553690752842309E-2</v>
      </c>
      <c r="G9775" s="211">
        <v>0.12319458046356578</v>
      </c>
      <c r="H9775" s="211">
        <v>0.12590945634021306</v>
      </c>
      <c r="I9775" s="211">
        <v>0.52774918541894233</v>
      </c>
      <c r="J9775" s="211">
        <v>0.46942305533824968</v>
      </c>
      <c r="K9775" s="211">
        <v>0.63334886237042343</v>
      </c>
      <c r="L9775" s="211">
        <v>0.27909720288854156</v>
      </c>
      <c r="M9775" s="211">
        <v>0.10943605706656953</v>
      </c>
      <c r="N9775" s="211">
        <v>0.43988868991656693</v>
      </c>
      <c r="O9775" s="211">
        <v>0.7682386290446751</v>
      </c>
      <c r="P9775" s="211">
        <v>6.360807444969864E-2</v>
      </c>
      <c r="Q9775" s="211">
        <v>8.1478521768848511E-2</v>
      </c>
      <c r="R9775" s="211">
        <v>0.48724228589447094</v>
      </c>
      <c r="S9775" s="211">
        <v>0.2996800749087154</v>
      </c>
      <c r="T9775" s="211">
        <v>0.56445627231462536</v>
      </c>
      <c r="U9775" s="211">
        <v>0.39861287480146201</v>
      </c>
      <c r="V9775" s="211">
        <v>8.5355209271536087E-2</v>
      </c>
      <c r="W9775" s="211">
        <v>0.51878247164444313</v>
      </c>
      <c r="X9775" s="211">
        <v>0.37869019516135616</v>
      </c>
      <c r="Y9775" s="211">
        <v>0.59861813433071687</v>
      </c>
      <c r="Z9775" s="211">
        <v>0.1486787989039734</v>
      </c>
      <c r="AA9775" s="212">
        <v>0.11439130306581556</v>
      </c>
    </row>
    <row r="9776" spans="1:27" x14ac:dyDescent="0.35">
      <c r="A9776" s="210" t="s">
        <v>10452</v>
      </c>
      <c r="B9776" s="217">
        <v>142.55343340197967</v>
      </c>
      <c r="C9776" s="211">
        <v>6.7623694446647245E-2</v>
      </c>
      <c r="D9776" s="211">
        <v>0.11750458775608516</v>
      </c>
      <c r="E9776" s="211">
        <v>7.8431213286890455E-2</v>
      </c>
      <c r="F9776" s="211">
        <v>8.8100727998144529E-2</v>
      </c>
      <c r="G9776" s="211">
        <v>0.11594246823846806</v>
      </c>
      <c r="H9776" s="211">
        <v>0.11169285710979522</v>
      </c>
      <c r="I9776" s="211">
        <v>0.45908798427401493</v>
      </c>
      <c r="J9776" s="211">
        <v>0.43503715276253085</v>
      </c>
      <c r="K9776" s="211">
        <v>0.64958946966210984</v>
      </c>
      <c r="L9776" s="211">
        <v>0.26898699710637952</v>
      </c>
      <c r="M9776" s="211">
        <v>0.10662881890013788</v>
      </c>
      <c r="N9776" s="211">
        <v>0.40135265653825414</v>
      </c>
      <c r="O9776" s="211">
        <v>0.614261533194986</v>
      </c>
      <c r="P9776" s="211">
        <v>6.7314873334124725E-2</v>
      </c>
      <c r="Q9776" s="211">
        <v>0.14543144557517079</v>
      </c>
      <c r="R9776" s="211">
        <v>0.40488051807870035</v>
      </c>
      <c r="S9776" s="211">
        <v>0.30696987535815279</v>
      </c>
      <c r="T9776" s="211">
        <v>0.48986035089984176</v>
      </c>
      <c r="U9776" s="211">
        <v>0.37195922107260487</v>
      </c>
      <c r="V9776" s="211">
        <v>0.12478461876492034</v>
      </c>
      <c r="W9776" s="211">
        <v>0.57869463616986039</v>
      </c>
      <c r="X9776" s="211">
        <v>0.42188192003244818</v>
      </c>
      <c r="Y9776" s="211">
        <v>0.65030623885326033</v>
      </c>
      <c r="Z9776" s="211">
        <v>0.1461006867117898</v>
      </c>
      <c r="AA9776" s="212">
        <v>0.12136759196204303</v>
      </c>
    </row>
    <row r="9777" spans="1:27" x14ac:dyDescent="0.35">
      <c r="A9777" s="210" t="s">
        <v>10453</v>
      </c>
      <c r="B9777" s="217">
        <v>124.49667839431997</v>
      </c>
      <c r="C9777" s="211">
        <v>5.6125450430044847E-2</v>
      </c>
      <c r="D9777" s="211">
        <v>0.13174918399578256</v>
      </c>
      <c r="E9777" s="211">
        <v>6.9539531110041172E-2</v>
      </c>
      <c r="F9777" s="211">
        <v>8.6707708923890056E-2</v>
      </c>
      <c r="G9777" s="211">
        <v>0.1241562187400287</v>
      </c>
      <c r="H9777" s="211">
        <v>0.10341597821602988</v>
      </c>
      <c r="I9777" s="211">
        <v>0.47852410088412145</v>
      </c>
      <c r="J9777" s="211">
        <v>0.45252515769103324</v>
      </c>
      <c r="K9777" s="211">
        <v>0.54340989499866088</v>
      </c>
      <c r="L9777" s="211">
        <v>0.27496734684409158</v>
      </c>
      <c r="M9777" s="211">
        <v>0.11776041808166342</v>
      </c>
      <c r="N9777" s="211">
        <v>0.5115657397553437</v>
      </c>
      <c r="O9777" s="211">
        <v>0.55084041262606542</v>
      </c>
      <c r="P9777" s="211">
        <v>6.7344452210428854E-2</v>
      </c>
      <c r="Q9777" s="211">
        <v>9.6551339495063684E-2</v>
      </c>
      <c r="R9777" s="211">
        <v>0.4462712540853544</v>
      </c>
      <c r="S9777" s="211">
        <v>0.37948127487395095</v>
      </c>
      <c r="T9777" s="211">
        <v>0.56946253813554704</v>
      </c>
      <c r="U9777" s="211">
        <v>0.39427277340085226</v>
      </c>
      <c r="V9777" s="211">
        <v>9.6148678694428016E-2</v>
      </c>
      <c r="W9777" s="211">
        <v>0.54110548431301597</v>
      </c>
      <c r="X9777" s="211">
        <v>0.29332635724727907</v>
      </c>
      <c r="Y9777" s="211">
        <v>0.55798918377878071</v>
      </c>
      <c r="Z9777" s="211">
        <v>0.14173378080891122</v>
      </c>
      <c r="AA9777" s="212">
        <v>0.12193971494352326</v>
      </c>
    </row>
    <row r="9778" spans="1:27" x14ac:dyDescent="0.35">
      <c r="A9778" s="210" t="s">
        <v>10454</v>
      </c>
      <c r="B9778" s="217">
        <v>146.3555580673486</v>
      </c>
      <c r="C9778" s="211">
        <v>5.3713018508397839E-2</v>
      </c>
      <c r="D9778" s="211">
        <v>0.11302812078516124</v>
      </c>
      <c r="E9778" s="211">
        <v>8.2186867647096623E-2</v>
      </c>
      <c r="F9778" s="211">
        <v>9.0728902072872056E-2</v>
      </c>
      <c r="G9778" s="211">
        <v>0.1177886469868914</v>
      </c>
      <c r="H9778" s="211">
        <v>0.12587986823005198</v>
      </c>
      <c r="I9778" s="211">
        <v>0.47128132439476861</v>
      </c>
      <c r="J9778" s="211">
        <v>0.47049565519172976</v>
      </c>
      <c r="K9778" s="211">
        <v>0.57714094728892895</v>
      </c>
      <c r="L9778" s="211">
        <v>0.28117443707213857</v>
      </c>
      <c r="M9778" s="211">
        <v>9.6732303318264629E-2</v>
      </c>
      <c r="N9778" s="211">
        <v>0.39966832190852575</v>
      </c>
      <c r="O9778" s="211">
        <v>0.72600346722484665</v>
      </c>
      <c r="P9778" s="211">
        <v>7.0050098470179054E-2</v>
      </c>
      <c r="Q9778" s="211">
        <v>7.1830077531089026E-2</v>
      </c>
      <c r="R9778" s="211">
        <v>0.45310147356567387</v>
      </c>
      <c r="S9778" s="211">
        <v>0.3069779858901166</v>
      </c>
      <c r="T9778" s="211">
        <v>0.59964965620478039</v>
      </c>
      <c r="U9778" s="211">
        <v>0.46166686778637978</v>
      </c>
      <c r="V9778" s="211">
        <v>7.688017732792822E-2</v>
      </c>
      <c r="W9778" s="211">
        <v>0.54355914791898108</v>
      </c>
      <c r="X9778" s="211">
        <v>0.41895791795799942</v>
      </c>
      <c r="Y9778" s="211">
        <v>0.68381430223387096</v>
      </c>
      <c r="Z9778" s="211">
        <v>0.14098775685213916</v>
      </c>
      <c r="AA9778" s="212">
        <v>0.11199556615037128</v>
      </c>
    </row>
    <row r="9779" spans="1:27" x14ac:dyDescent="0.35">
      <c r="A9779" s="210" t="s">
        <v>10455</v>
      </c>
      <c r="B9779" s="217">
        <v>171.18744171062568</v>
      </c>
      <c r="C9779" s="211">
        <v>7.6434381406885188E-2</v>
      </c>
      <c r="D9779" s="211">
        <v>0.13323928224172427</v>
      </c>
      <c r="E9779" s="211">
        <v>8.6989172798134048E-2</v>
      </c>
      <c r="F9779" s="211">
        <v>0.10437835270320185</v>
      </c>
      <c r="G9779" s="211">
        <v>0.12497593064441836</v>
      </c>
      <c r="H9779" s="211">
        <v>0.10432228339822205</v>
      </c>
      <c r="I9779" s="211">
        <v>0.51267271189114982</v>
      </c>
      <c r="J9779" s="211">
        <v>0.43902724476996502</v>
      </c>
      <c r="K9779" s="211">
        <v>0.63474902713007253</v>
      </c>
      <c r="L9779" s="211">
        <v>0.27811212029362731</v>
      </c>
      <c r="M9779" s="211">
        <v>0.11965083828970649</v>
      </c>
      <c r="N9779" s="211">
        <v>0.43101855825336433</v>
      </c>
      <c r="O9779" s="211">
        <v>0.72482490043938608</v>
      </c>
      <c r="P9779" s="211">
        <v>7.3941042514445915E-2</v>
      </c>
      <c r="Q9779" s="211">
        <v>8.3041984963429794E-2</v>
      </c>
      <c r="R9779" s="211">
        <v>0.39091337207623672</v>
      </c>
      <c r="S9779" s="211">
        <v>0.28513236455962171</v>
      </c>
      <c r="T9779" s="211">
        <v>0.54305046111307598</v>
      </c>
      <c r="U9779" s="211">
        <v>0.32992172267047826</v>
      </c>
      <c r="V9779" s="211">
        <v>8.0594803080930713E-2</v>
      </c>
      <c r="W9779" s="211">
        <v>0.54228837689307396</v>
      </c>
      <c r="X9779" s="211">
        <v>0.37842559049082408</v>
      </c>
      <c r="Y9779" s="211">
        <v>0.76063725140352689</v>
      </c>
      <c r="Z9779" s="211">
        <v>0.14341940863766078</v>
      </c>
      <c r="AA9779" s="212">
        <v>0.11085954391345837</v>
      </c>
    </row>
    <row r="9780" spans="1:27" x14ac:dyDescent="0.35">
      <c r="A9780" s="210" t="s">
        <v>10456</v>
      </c>
      <c r="B9780" s="217">
        <v>134.58130115309365</v>
      </c>
      <c r="C9780" s="211">
        <v>5.5030201877776498E-2</v>
      </c>
      <c r="D9780" s="211">
        <v>0.13180864521948876</v>
      </c>
      <c r="E9780" s="211">
        <v>7.3032381030742444E-2</v>
      </c>
      <c r="F9780" s="211">
        <v>9.9257388655823675E-2</v>
      </c>
      <c r="G9780" s="211">
        <v>0.12429007306322228</v>
      </c>
      <c r="H9780" s="211">
        <v>0.11571679354613071</v>
      </c>
      <c r="I9780" s="211">
        <v>0.52696141049789635</v>
      </c>
      <c r="J9780" s="211">
        <v>0.45462078527368766</v>
      </c>
      <c r="K9780" s="211">
        <v>0.61545448112685885</v>
      </c>
      <c r="L9780" s="211">
        <v>0.2778731109935822</v>
      </c>
      <c r="M9780" s="211">
        <v>9.3646039721125743E-2</v>
      </c>
      <c r="N9780" s="211">
        <v>0.50466611017143825</v>
      </c>
      <c r="O9780" s="211">
        <v>0.62794667499558665</v>
      </c>
      <c r="P9780" s="211">
        <v>6.5072489264965866E-2</v>
      </c>
      <c r="Q9780" s="211">
        <v>0.1088659420312201</v>
      </c>
      <c r="R9780" s="211">
        <v>0.36540088832495005</v>
      </c>
      <c r="S9780" s="211">
        <v>0.37657382489509295</v>
      </c>
      <c r="T9780" s="211">
        <v>0.59949506351231896</v>
      </c>
      <c r="U9780" s="211">
        <v>0.51403933733423901</v>
      </c>
      <c r="V9780" s="211">
        <v>6.7325050703892247E-2</v>
      </c>
      <c r="W9780" s="211">
        <v>0.5655640733837819</v>
      </c>
      <c r="X9780" s="211">
        <v>0.26301521450569698</v>
      </c>
      <c r="Y9780" s="211">
        <v>0.74253220731108338</v>
      </c>
      <c r="Z9780" s="211">
        <v>0.14996959517226319</v>
      </c>
      <c r="AA9780" s="212">
        <v>0.11788361967304521</v>
      </c>
    </row>
    <row r="9781" spans="1:27" x14ac:dyDescent="0.35">
      <c r="A9781" s="210" t="s">
        <v>10457</v>
      </c>
      <c r="B9781" s="217">
        <v>144.71308423036305</v>
      </c>
      <c r="C9781" s="211">
        <v>6.3396915931428849E-2</v>
      </c>
      <c r="D9781" s="211">
        <v>0.12871181947131374</v>
      </c>
      <c r="E9781" s="211">
        <v>8.2411004143180103E-2</v>
      </c>
      <c r="F9781" s="211">
        <v>9.1345832786886183E-2</v>
      </c>
      <c r="G9781" s="211">
        <v>0.12110254437539392</v>
      </c>
      <c r="H9781" s="211">
        <v>0.12361115156645588</v>
      </c>
      <c r="I9781" s="211">
        <v>0.42769192411782231</v>
      </c>
      <c r="J9781" s="211">
        <v>0.40295997503963421</v>
      </c>
      <c r="K9781" s="211">
        <v>0.64386864691509804</v>
      </c>
      <c r="L9781" s="211">
        <v>0.27796763913321587</v>
      </c>
      <c r="M9781" s="211">
        <v>8.9766725120619575E-2</v>
      </c>
      <c r="N9781" s="211">
        <v>0.37025690176464143</v>
      </c>
      <c r="O9781" s="211">
        <v>0.71750361580571187</v>
      </c>
      <c r="P9781" s="211">
        <v>6.6993677053423323E-2</v>
      </c>
      <c r="Q9781" s="211">
        <v>6.0171738940288655E-2</v>
      </c>
      <c r="R9781" s="211">
        <v>0.44020550743686349</v>
      </c>
      <c r="S9781" s="211">
        <v>0.3454045577554769</v>
      </c>
      <c r="T9781" s="211">
        <v>0.51846001421107513</v>
      </c>
      <c r="U9781" s="211">
        <v>0.39457594034942112</v>
      </c>
      <c r="V9781" s="211">
        <v>0.12423016883489531</v>
      </c>
      <c r="W9781" s="211">
        <v>0.59586908219148671</v>
      </c>
      <c r="X9781" s="211">
        <v>0.28025783881192262</v>
      </c>
      <c r="Y9781" s="211">
        <v>0.76653134619263763</v>
      </c>
      <c r="Z9781" s="211">
        <v>0.14700674126458607</v>
      </c>
      <c r="AA9781" s="212">
        <v>0.12121298374022757</v>
      </c>
    </row>
    <row r="9782" spans="1:27" x14ac:dyDescent="0.35">
      <c r="A9782" s="210" t="s">
        <v>10458</v>
      </c>
      <c r="B9782" s="217">
        <v>122.09402064539751</v>
      </c>
      <c r="C9782" s="211">
        <v>6.3528971721124566E-2</v>
      </c>
      <c r="D9782" s="211">
        <v>0.13239562921111403</v>
      </c>
      <c r="E9782" s="211">
        <v>8.0346014754604206E-2</v>
      </c>
      <c r="F9782" s="211">
        <v>7.2221387773707776E-2</v>
      </c>
      <c r="G9782" s="211">
        <v>0.11520364445575729</v>
      </c>
      <c r="H9782" s="211">
        <v>0.11720112533533929</v>
      </c>
      <c r="I9782" s="211">
        <v>0.52016333860478758</v>
      </c>
      <c r="J9782" s="211">
        <v>0.45672384370533764</v>
      </c>
      <c r="K9782" s="211">
        <v>0.57275835968567168</v>
      </c>
      <c r="L9782" s="211">
        <v>0.27307195081784691</v>
      </c>
      <c r="M9782" s="211">
        <v>9.6996333017969782E-2</v>
      </c>
      <c r="N9782" s="211">
        <v>0.48020981831052029</v>
      </c>
      <c r="O9782" s="211">
        <v>0.58129066275893893</v>
      </c>
      <c r="P9782" s="211">
        <v>6.928799071977336E-2</v>
      </c>
      <c r="Q9782" s="211">
        <v>7.6746913022128146E-2</v>
      </c>
      <c r="R9782" s="211">
        <v>0.46377771860725592</v>
      </c>
      <c r="S9782" s="211">
        <v>0.34783788156243511</v>
      </c>
      <c r="T9782" s="211">
        <v>0.58546353389709271</v>
      </c>
      <c r="U9782" s="211">
        <v>0.4023647216370142</v>
      </c>
      <c r="V9782" s="211">
        <v>6.8022146856793447E-2</v>
      </c>
      <c r="W9782" s="211">
        <v>0.60742463693622795</v>
      </c>
      <c r="X9782" s="211">
        <v>0.25899650775726185</v>
      </c>
      <c r="Y9782" s="211">
        <v>0.62029243765310393</v>
      </c>
      <c r="Z9782" s="211">
        <v>0.14475068057898338</v>
      </c>
      <c r="AA9782" s="212">
        <v>0.12014541662100946</v>
      </c>
    </row>
    <row r="9783" spans="1:27" x14ac:dyDescent="0.35">
      <c r="A9783" s="210" t="s">
        <v>10459</v>
      </c>
      <c r="B9783" s="217">
        <v>139.4467744047644</v>
      </c>
      <c r="C9783" s="211">
        <v>7.1404739373541248E-2</v>
      </c>
      <c r="D9783" s="211">
        <v>0.12568101927068073</v>
      </c>
      <c r="E9783" s="211">
        <v>7.984705455676526E-2</v>
      </c>
      <c r="F9783" s="211">
        <v>0.10837003474024749</v>
      </c>
      <c r="G9783" s="211">
        <v>0.11998105007922545</v>
      </c>
      <c r="H9783" s="211">
        <v>0.12356604504335066</v>
      </c>
      <c r="I9783" s="211">
        <v>0.5207694116685827</v>
      </c>
      <c r="J9783" s="211">
        <v>0.43600153964390559</v>
      </c>
      <c r="K9783" s="211">
        <v>0.58518746247857611</v>
      </c>
      <c r="L9783" s="211">
        <v>0.27339842320157426</v>
      </c>
      <c r="M9783" s="211">
        <v>9.990835798633016E-2</v>
      </c>
      <c r="N9783" s="211">
        <v>0.46857529722202507</v>
      </c>
      <c r="O9783" s="211">
        <v>0.5671485404889014</v>
      </c>
      <c r="P9783" s="211">
        <v>6.8645293615920394E-2</v>
      </c>
      <c r="Q9783" s="211">
        <v>7.5081600768815204E-2</v>
      </c>
      <c r="R9783" s="211">
        <v>0.43149712657114481</v>
      </c>
      <c r="S9783" s="211">
        <v>0.39111694831725985</v>
      </c>
      <c r="T9783" s="211">
        <v>0.61415017364541269</v>
      </c>
      <c r="U9783" s="211">
        <v>0.3979115358602433</v>
      </c>
      <c r="V9783" s="211">
        <v>0.1172732227908151</v>
      </c>
      <c r="W9783" s="211">
        <v>0.56909364390987904</v>
      </c>
      <c r="X9783" s="211">
        <v>0.28183788076721594</v>
      </c>
      <c r="Y9783" s="211">
        <v>0.64512727011236848</v>
      </c>
      <c r="Z9783" s="211">
        <v>0.14925387605838575</v>
      </c>
      <c r="AA9783" s="212">
        <v>0.12200135716910473</v>
      </c>
    </row>
    <row r="9784" spans="1:27" x14ac:dyDescent="0.35">
      <c r="A9784" s="210" t="s">
        <v>10460</v>
      </c>
      <c r="B9784" s="217">
        <v>125.86860904199798</v>
      </c>
      <c r="C9784" s="211">
        <v>6.6354774601359828E-2</v>
      </c>
      <c r="D9784" s="211">
        <v>0.11968161981085121</v>
      </c>
      <c r="E9784" s="211">
        <v>6.9410591317442094E-2</v>
      </c>
      <c r="F9784" s="211">
        <v>7.1561958705311721E-2</v>
      </c>
      <c r="G9784" s="211">
        <v>0.11943590563017177</v>
      </c>
      <c r="H9784" s="211">
        <v>0.11822110844006287</v>
      </c>
      <c r="I9784" s="211">
        <v>0.4234746564188287</v>
      </c>
      <c r="J9784" s="211">
        <v>0.42010241437604728</v>
      </c>
      <c r="K9784" s="211">
        <v>0.57609731682813314</v>
      </c>
      <c r="L9784" s="211">
        <v>0.26931641388324673</v>
      </c>
      <c r="M9784" s="211">
        <v>0.10957222724478467</v>
      </c>
      <c r="N9784" s="211">
        <v>0.5217012154438575</v>
      </c>
      <c r="O9784" s="211">
        <v>0.64431131924946317</v>
      </c>
      <c r="P9784" s="211">
        <v>6.7108934235555501E-2</v>
      </c>
      <c r="Q9784" s="211">
        <v>0.11214185624966913</v>
      </c>
      <c r="R9784" s="211">
        <v>0.45830147689687051</v>
      </c>
      <c r="S9784" s="211">
        <v>0.33452445445446066</v>
      </c>
      <c r="T9784" s="211">
        <v>0.46285923811935631</v>
      </c>
      <c r="U9784" s="211">
        <v>0.43483214904762968</v>
      </c>
      <c r="V9784" s="211">
        <v>9.6224450532454694E-2</v>
      </c>
      <c r="W9784" s="211">
        <v>0.50461606230063372</v>
      </c>
      <c r="X9784" s="211">
        <v>0.23307721121014766</v>
      </c>
      <c r="Y9784" s="211">
        <v>0.5413008682934759</v>
      </c>
      <c r="Z9784" s="211">
        <v>0.14938318179064453</v>
      </c>
      <c r="AA9784" s="212">
        <v>0.11961892003508651</v>
      </c>
    </row>
    <row r="9785" spans="1:27" x14ac:dyDescent="0.35">
      <c r="A9785" s="210" t="s">
        <v>10461</v>
      </c>
      <c r="B9785" s="217">
        <v>142.84191707451512</v>
      </c>
      <c r="C9785" s="211">
        <v>7.0595314977256046E-2</v>
      </c>
      <c r="D9785" s="211">
        <v>0.12532206666765583</v>
      </c>
      <c r="E9785" s="211">
        <v>8.7100013033223955E-2</v>
      </c>
      <c r="F9785" s="211">
        <v>9.2020275853683123E-2</v>
      </c>
      <c r="G9785" s="211">
        <v>0.1219605658284532</v>
      </c>
      <c r="H9785" s="211">
        <v>0.11141295433214329</v>
      </c>
      <c r="I9785" s="211">
        <v>0.444103522126582</v>
      </c>
      <c r="J9785" s="211">
        <v>0.43234964865090586</v>
      </c>
      <c r="K9785" s="211">
        <v>0.64081670372726318</v>
      </c>
      <c r="L9785" s="211">
        <v>0.27900323837150337</v>
      </c>
      <c r="M9785" s="211">
        <v>0.10241509118977653</v>
      </c>
      <c r="N9785" s="211">
        <v>0.50097851267362881</v>
      </c>
      <c r="O9785" s="211">
        <v>0.57537624421932254</v>
      </c>
      <c r="P9785" s="211">
        <v>7.0497291911117393E-2</v>
      </c>
      <c r="Q9785" s="211">
        <v>6.4191028294861896E-2</v>
      </c>
      <c r="R9785" s="211">
        <v>0.43718082644098899</v>
      </c>
      <c r="S9785" s="211">
        <v>0.32679713526177306</v>
      </c>
      <c r="T9785" s="211">
        <v>0.59825438729924496</v>
      </c>
      <c r="U9785" s="211">
        <v>0.42686901277156997</v>
      </c>
      <c r="V9785" s="211">
        <v>7.7419851417105265E-2</v>
      </c>
      <c r="W9785" s="211">
        <v>0.51525691981587485</v>
      </c>
      <c r="X9785" s="211">
        <v>0.38022662345010261</v>
      </c>
      <c r="Y9785" s="211">
        <v>0.7013810990446071</v>
      </c>
      <c r="Z9785" s="211">
        <v>0.14138059016607943</v>
      </c>
      <c r="AA9785" s="212">
        <v>0.11923837623215183</v>
      </c>
    </row>
    <row r="9786" spans="1:27" x14ac:dyDescent="0.35">
      <c r="A9786" s="210" t="s">
        <v>10462</v>
      </c>
      <c r="B9786" s="217">
        <v>180.9645583243323</v>
      </c>
      <c r="C9786" s="211">
        <v>7.750372225750729E-2</v>
      </c>
      <c r="D9786" s="211">
        <v>0.12805801067408085</v>
      </c>
      <c r="E9786" s="211">
        <v>8.1666907857579948E-2</v>
      </c>
      <c r="F9786" s="211">
        <v>0.10229665794899216</v>
      </c>
      <c r="G9786" s="211">
        <v>0.12279422058641878</v>
      </c>
      <c r="H9786" s="211">
        <v>0.12416299918760357</v>
      </c>
      <c r="I9786" s="211">
        <v>0.46667258189923955</v>
      </c>
      <c r="J9786" s="211">
        <v>0.45104257973849643</v>
      </c>
      <c r="K9786" s="211">
        <v>0.62551516409982222</v>
      </c>
      <c r="L9786" s="211">
        <v>0.27583148692820253</v>
      </c>
      <c r="M9786" s="211">
        <v>9.8634853500179712E-2</v>
      </c>
      <c r="N9786" s="211">
        <v>0.45416790315574673</v>
      </c>
      <c r="O9786" s="211">
        <v>0.78652731485834093</v>
      </c>
      <c r="P9786" s="211">
        <v>7.1288134678319737E-2</v>
      </c>
      <c r="Q9786" s="211">
        <v>5.1263334802121599E-2</v>
      </c>
      <c r="R9786" s="211">
        <v>0.46108745756600766</v>
      </c>
      <c r="S9786" s="211">
        <v>0.26377362435256529</v>
      </c>
      <c r="T9786" s="211">
        <v>0.55231632073849646</v>
      </c>
      <c r="U9786" s="211">
        <v>0.48382479381101184</v>
      </c>
      <c r="V9786" s="211">
        <v>0.14880907863673742</v>
      </c>
      <c r="W9786" s="211">
        <v>0.53863509874399351</v>
      </c>
      <c r="X9786" s="211">
        <v>0.38515343320532208</v>
      </c>
      <c r="Y9786" s="211">
        <v>0.65284033931620145</v>
      </c>
      <c r="Z9786" s="211">
        <v>0.14782908678990853</v>
      </c>
      <c r="AA9786" s="212">
        <v>0.11999224920821773</v>
      </c>
    </row>
    <row r="9787" spans="1:27" x14ac:dyDescent="0.35">
      <c r="A9787" s="210" t="s">
        <v>10463</v>
      </c>
      <c r="B9787" s="217">
        <v>127.73997250267671</v>
      </c>
      <c r="C9787" s="211">
        <v>5.8107029778452703E-2</v>
      </c>
      <c r="D9787" s="211">
        <v>0.12496688991644461</v>
      </c>
      <c r="E9787" s="211">
        <v>8.0617892337930902E-2</v>
      </c>
      <c r="F9787" s="211">
        <v>0.11120941230390255</v>
      </c>
      <c r="G9787" s="211">
        <v>0.12283089515992575</v>
      </c>
      <c r="H9787" s="211">
        <v>0.11482150071946456</v>
      </c>
      <c r="I9787" s="211">
        <v>0.49044605866730234</v>
      </c>
      <c r="J9787" s="211">
        <v>0.41739593951925308</v>
      </c>
      <c r="K9787" s="211">
        <v>0.56377956882082803</v>
      </c>
      <c r="L9787" s="211">
        <v>0.26842121705109179</v>
      </c>
      <c r="M9787" s="211">
        <v>0.10217254680597819</v>
      </c>
      <c r="N9787" s="211">
        <v>0.40093797987001878</v>
      </c>
      <c r="O9787" s="211">
        <v>0.64462621883673332</v>
      </c>
      <c r="P9787" s="211">
        <v>7.1972750833995944E-2</v>
      </c>
      <c r="Q9787" s="211">
        <v>0.10493738924402388</v>
      </c>
      <c r="R9787" s="211">
        <v>0.44190212007457857</v>
      </c>
      <c r="S9787" s="211">
        <v>0.35275850084604132</v>
      </c>
      <c r="T9787" s="211">
        <v>0.57741901463227752</v>
      </c>
      <c r="U9787" s="211">
        <v>0.45153886348647637</v>
      </c>
      <c r="V9787" s="211">
        <v>7.6519304049363399E-2</v>
      </c>
      <c r="W9787" s="211">
        <v>0.60496962459209658</v>
      </c>
      <c r="X9787" s="211">
        <v>0.27662957908949487</v>
      </c>
      <c r="Y9787" s="211">
        <v>0.63103340763608895</v>
      </c>
      <c r="Z9787" s="211">
        <v>0.14877015059856921</v>
      </c>
      <c r="AA9787" s="212">
        <v>0.12346987377366186</v>
      </c>
    </row>
    <row r="9788" spans="1:27" x14ac:dyDescent="0.35">
      <c r="A9788" s="210" t="s">
        <v>10464</v>
      </c>
      <c r="B9788" s="217">
        <v>154.20846095277716</v>
      </c>
      <c r="C9788" s="211">
        <v>7.5888479268821224E-2</v>
      </c>
      <c r="D9788" s="211">
        <v>0.12505831343289309</v>
      </c>
      <c r="E9788" s="211">
        <v>7.1266239074293969E-2</v>
      </c>
      <c r="F9788" s="211">
        <v>0.11086171413782603</v>
      </c>
      <c r="G9788" s="211">
        <v>0.12019237308717412</v>
      </c>
      <c r="H9788" s="211">
        <v>0.11911655979345641</v>
      </c>
      <c r="I9788" s="211">
        <v>0.45295936989312191</v>
      </c>
      <c r="J9788" s="211">
        <v>0.45802545300120656</v>
      </c>
      <c r="K9788" s="211">
        <v>0.64004371551750416</v>
      </c>
      <c r="L9788" s="211">
        <v>0.28205813596497009</v>
      </c>
      <c r="M9788" s="211">
        <v>0.10921305939810474</v>
      </c>
      <c r="N9788" s="211">
        <v>0.47665408014068766</v>
      </c>
      <c r="O9788" s="211">
        <v>0.71823303628488111</v>
      </c>
      <c r="P9788" s="211">
        <v>6.6340691683095976E-2</v>
      </c>
      <c r="Q9788" s="211">
        <v>5.715960372309474E-2</v>
      </c>
      <c r="R9788" s="211">
        <v>0.43179168976674004</v>
      </c>
      <c r="S9788" s="211">
        <v>0.41219764115459107</v>
      </c>
      <c r="T9788" s="211">
        <v>0.59540598716244619</v>
      </c>
      <c r="U9788" s="211">
        <v>0.44008688903434301</v>
      </c>
      <c r="V9788" s="211">
        <v>0.11064392299353966</v>
      </c>
      <c r="W9788" s="211">
        <v>0.59070058684324389</v>
      </c>
      <c r="X9788" s="211">
        <v>0.2782403339748668</v>
      </c>
      <c r="Y9788" s="211">
        <v>0.7068289886932595</v>
      </c>
      <c r="Z9788" s="211">
        <v>0.14575281745333388</v>
      </c>
      <c r="AA9788" s="212">
        <v>0.12043026007364205</v>
      </c>
    </row>
    <row r="9789" spans="1:27" x14ac:dyDescent="0.35">
      <c r="A9789" s="210" t="s">
        <v>10465</v>
      </c>
      <c r="B9789" s="217">
        <v>182.76363613372513</v>
      </c>
      <c r="C9789" s="211">
        <v>7.0025369399702123E-2</v>
      </c>
      <c r="D9789" s="211">
        <v>0.13096148133659713</v>
      </c>
      <c r="E9789" s="211">
        <v>7.1207307667007433E-2</v>
      </c>
      <c r="F9789" s="211">
        <v>8.7335734622867978E-2</v>
      </c>
      <c r="G9789" s="211">
        <v>0.11485972202243185</v>
      </c>
      <c r="H9789" s="211">
        <v>0.10257206475575142</v>
      </c>
      <c r="I9789" s="211">
        <v>0.43377961232632822</v>
      </c>
      <c r="J9789" s="211">
        <v>0.44191838030573882</v>
      </c>
      <c r="K9789" s="211">
        <v>0.58897619964329795</v>
      </c>
      <c r="L9789" s="211">
        <v>0.27681300502223227</v>
      </c>
      <c r="M9789" s="211">
        <v>9.8290705751935645E-2</v>
      </c>
      <c r="N9789" s="211">
        <v>0.50684616151833528</v>
      </c>
      <c r="O9789" s="211">
        <v>0.6652319523687199</v>
      </c>
      <c r="P9789" s="211">
        <v>6.8018768935481297E-2</v>
      </c>
      <c r="Q9789" s="211">
        <v>5.0180117105885602E-2</v>
      </c>
      <c r="R9789" s="211">
        <v>0.39116259238259998</v>
      </c>
      <c r="S9789" s="211">
        <v>0.26627766793144808</v>
      </c>
      <c r="T9789" s="211">
        <v>0.57914091114287225</v>
      </c>
      <c r="U9789" s="211">
        <v>0.43382065020070254</v>
      </c>
      <c r="V9789" s="211">
        <v>0.18252875609881133</v>
      </c>
      <c r="W9789" s="211">
        <v>0.53119946487797054</v>
      </c>
      <c r="X9789" s="211">
        <v>0.2658496264193424</v>
      </c>
      <c r="Y9789" s="211">
        <v>0.69333657083157008</v>
      </c>
      <c r="Z9789" s="211">
        <v>0.14315437660208405</v>
      </c>
      <c r="AA9789" s="212">
        <v>0.11559418560027475</v>
      </c>
    </row>
    <row r="9790" spans="1:27" x14ac:dyDescent="0.35">
      <c r="A9790" s="210" t="s">
        <v>10466</v>
      </c>
      <c r="B9790" s="217">
        <v>122.74447892716503</v>
      </c>
      <c r="C9790" s="211">
        <v>6.0755971170092016E-2</v>
      </c>
      <c r="D9790" s="211">
        <v>0.12254523807366151</v>
      </c>
      <c r="E9790" s="211">
        <v>7.5160844349620698E-2</v>
      </c>
      <c r="F9790" s="211">
        <v>8.2767942426814414E-2</v>
      </c>
      <c r="G9790" s="211">
        <v>0.12218041571855452</v>
      </c>
      <c r="H9790" s="211">
        <v>0.11527079410180432</v>
      </c>
      <c r="I9790" s="211">
        <v>0.47074104073534279</v>
      </c>
      <c r="J9790" s="211">
        <v>0.41913959489281993</v>
      </c>
      <c r="K9790" s="211">
        <v>0.51749999797838186</v>
      </c>
      <c r="L9790" s="211">
        <v>0.27053056676375559</v>
      </c>
      <c r="M9790" s="211">
        <v>9.5000593473538245E-2</v>
      </c>
      <c r="N9790" s="211">
        <v>0.4066767765210576</v>
      </c>
      <c r="O9790" s="211">
        <v>0.66652274073304296</v>
      </c>
      <c r="P9790" s="211">
        <v>6.1130613217043904E-2</v>
      </c>
      <c r="Q9790" s="211">
        <v>6.2973149286066926E-2</v>
      </c>
      <c r="R9790" s="211">
        <v>0.42104251339472193</v>
      </c>
      <c r="S9790" s="211">
        <v>0.3789774190999281</v>
      </c>
      <c r="T9790" s="211">
        <v>0.55842835058719764</v>
      </c>
      <c r="U9790" s="211">
        <v>0.40648026301912732</v>
      </c>
      <c r="V9790" s="211">
        <v>0.13219432937741948</v>
      </c>
      <c r="W9790" s="211">
        <v>0.52700881900730057</v>
      </c>
      <c r="X9790" s="211">
        <v>0.29765696022174981</v>
      </c>
      <c r="Y9790" s="211">
        <v>0.52844788351073313</v>
      </c>
      <c r="Z9790" s="211">
        <v>0.14751501921121313</v>
      </c>
      <c r="AA9790" s="212">
        <v>0.11589367989136586</v>
      </c>
    </row>
    <row r="9791" spans="1:27" x14ac:dyDescent="0.35">
      <c r="A9791" s="210" t="s">
        <v>10467</v>
      </c>
      <c r="B9791" s="217">
        <v>142.51244272208305</v>
      </c>
      <c r="C9791" s="211">
        <v>7.5933708891808394E-2</v>
      </c>
      <c r="D9791" s="211">
        <v>0.12974934136682417</v>
      </c>
      <c r="E9791" s="211">
        <v>7.4354829156344671E-2</v>
      </c>
      <c r="F9791" s="211">
        <v>0.10392720775296527</v>
      </c>
      <c r="G9791" s="211">
        <v>0.12049536405331979</v>
      </c>
      <c r="H9791" s="211">
        <v>0.10395740544769173</v>
      </c>
      <c r="I9791" s="211">
        <v>0.4969586838666924</v>
      </c>
      <c r="J9791" s="211">
        <v>0.41938417124948862</v>
      </c>
      <c r="K9791" s="211">
        <v>0.64199917517996852</v>
      </c>
      <c r="L9791" s="211">
        <v>0.27862110602542955</v>
      </c>
      <c r="M9791" s="211">
        <v>9.5707555236176023E-2</v>
      </c>
      <c r="N9791" s="211">
        <v>0.55882003313502948</v>
      </c>
      <c r="O9791" s="211">
        <v>0.63802537131844894</v>
      </c>
      <c r="P9791" s="211">
        <v>6.7809823566448199E-2</v>
      </c>
      <c r="Q9791" s="211">
        <v>9.7982135090363381E-2</v>
      </c>
      <c r="R9791" s="211">
        <v>0.43916552731454883</v>
      </c>
      <c r="S9791" s="211">
        <v>0.39019846243447043</v>
      </c>
      <c r="T9791" s="211">
        <v>0.54757527938998773</v>
      </c>
      <c r="U9791" s="211">
        <v>0.42144898226530503</v>
      </c>
      <c r="V9791" s="211">
        <v>8.4893176839307347E-2</v>
      </c>
      <c r="W9791" s="211">
        <v>0.5390907391030425</v>
      </c>
      <c r="X9791" s="211">
        <v>0.29833983184804236</v>
      </c>
      <c r="Y9791" s="211">
        <v>0.63011205450013374</v>
      </c>
      <c r="Z9791" s="211">
        <v>0.14331672739417795</v>
      </c>
      <c r="AA9791" s="212">
        <v>0.11441732329108688</v>
      </c>
    </row>
    <row r="9792" spans="1:27" x14ac:dyDescent="0.35">
      <c r="A9792" s="210" t="s">
        <v>10468</v>
      </c>
      <c r="B9792" s="217">
        <v>150.259311675606</v>
      </c>
      <c r="C9792" s="211">
        <v>7.3264033850382992E-2</v>
      </c>
      <c r="D9792" s="211">
        <v>0.12569786230739247</v>
      </c>
      <c r="E9792" s="211">
        <v>7.4185006366995404E-2</v>
      </c>
      <c r="F9792" s="211">
        <v>9.299249780778869E-2</v>
      </c>
      <c r="G9792" s="211">
        <v>0.12220677619082146</v>
      </c>
      <c r="H9792" s="211">
        <v>0.12328242576491594</v>
      </c>
      <c r="I9792" s="211">
        <v>0.46343262376054134</v>
      </c>
      <c r="J9792" s="211">
        <v>0.4605183239733146</v>
      </c>
      <c r="K9792" s="211">
        <v>0.55705992486150857</v>
      </c>
      <c r="L9792" s="211">
        <v>0.28276460792519836</v>
      </c>
      <c r="M9792" s="211">
        <v>0.10616844712591035</v>
      </c>
      <c r="N9792" s="211">
        <v>0.40712294803671106</v>
      </c>
      <c r="O9792" s="211">
        <v>0.71574068043237471</v>
      </c>
      <c r="P9792" s="211">
        <v>6.9188029438712315E-2</v>
      </c>
      <c r="Q9792" s="211">
        <v>9.4402996590821173E-2</v>
      </c>
      <c r="R9792" s="211">
        <v>0.44179779357332905</v>
      </c>
      <c r="S9792" s="211">
        <v>0.41912430738043549</v>
      </c>
      <c r="T9792" s="211">
        <v>0.54765618972839913</v>
      </c>
      <c r="U9792" s="211">
        <v>0.366572233447091</v>
      </c>
      <c r="V9792" s="211">
        <v>9.5536168512771955E-2</v>
      </c>
      <c r="W9792" s="211">
        <v>0.56355183587850943</v>
      </c>
      <c r="X9792" s="211">
        <v>0.38929174652779441</v>
      </c>
      <c r="Y9792" s="211">
        <v>0.6959663376607228</v>
      </c>
      <c r="Z9792" s="211">
        <v>0.14591484211780692</v>
      </c>
      <c r="AA9792" s="212">
        <v>0.1102362634235721</v>
      </c>
    </row>
    <row r="9793" spans="1:27" x14ac:dyDescent="0.35">
      <c r="A9793" s="210" t="s">
        <v>10469</v>
      </c>
      <c r="B9793" s="217">
        <v>123.83895162379989</v>
      </c>
      <c r="C9793" s="211">
        <v>6.4940055105516981E-2</v>
      </c>
      <c r="D9793" s="211">
        <v>0.13344940223863738</v>
      </c>
      <c r="E9793" s="211">
        <v>7.1897878172127838E-2</v>
      </c>
      <c r="F9793" s="211">
        <v>0.1098027519728761</v>
      </c>
      <c r="G9793" s="211">
        <v>0.11986366833119316</v>
      </c>
      <c r="H9793" s="211">
        <v>0.1134814516111264</v>
      </c>
      <c r="I9793" s="211">
        <v>0.50444494822754737</v>
      </c>
      <c r="J9793" s="211">
        <v>0.45738946245999956</v>
      </c>
      <c r="K9793" s="211">
        <v>0.52535952018657961</v>
      </c>
      <c r="L9793" s="211">
        <v>0.27344329802712181</v>
      </c>
      <c r="M9793" s="211">
        <v>9.9273510000541937E-2</v>
      </c>
      <c r="N9793" s="211">
        <v>0.37602619425410433</v>
      </c>
      <c r="O9793" s="211">
        <v>0.77252228184512495</v>
      </c>
      <c r="P9793" s="211">
        <v>7.2042644160680347E-2</v>
      </c>
      <c r="Q9793" s="211">
        <v>0.14350157312210934</v>
      </c>
      <c r="R9793" s="211">
        <v>0.43589654455566751</v>
      </c>
      <c r="S9793" s="211">
        <v>0.26863703008707851</v>
      </c>
      <c r="T9793" s="211">
        <v>0.54942133778055646</v>
      </c>
      <c r="U9793" s="211">
        <v>0.33993364835530571</v>
      </c>
      <c r="V9793" s="211">
        <v>8.1659380163117107E-2</v>
      </c>
      <c r="W9793" s="211">
        <v>0.56418721881014933</v>
      </c>
      <c r="X9793" s="211">
        <v>0.381814825626973</v>
      </c>
      <c r="Y9793" s="211">
        <v>0.70344142922316166</v>
      </c>
      <c r="Z9793" s="211">
        <v>0.1484833859974462</v>
      </c>
      <c r="AA9793" s="212">
        <v>0.12306608121488723</v>
      </c>
    </row>
    <row r="9794" spans="1:27" x14ac:dyDescent="0.35">
      <c r="A9794" s="210" t="s">
        <v>10470</v>
      </c>
      <c r="B9794" s="217">
        <v>113.38225881954187</v>
      </c>
      <c r="C9794" s="211">
        <v>7.0319145941209776E-2</v>
      </c>
      <c r="D9794" s="211">
        <v>0.12514235978586385</v>
      </c>
      <c r="E9794" s="211">
        <v>7.7071553661248168E-2</v>
      </c>
      <c r="F9794" s="211">
        <v>9.7425127332337269E-2</v>
      </c>
      <c r="G9794" s="211">
        <v>0.12468203047974688</v>
      </c>
      <c r="H9794" s="211">
        <v>0.11939930068001939</v>
      </c>
      <c r="I9794" s="211">
        <v>0.48594552036605243</v>
      </c>
      <c r="J9794" s="211">
        <v>0.44740134585290209</v>
      </c>
      <c r="K9794" s="211">
        <v>0.54210842993971964</v>
      </c>
      <c r="L9794" s="211">
        <v>0.26898936859547362</v>
      </c>
      <c r="M9794" s="211">
        <v>8.7716762440337798E-2</v>
      </c>
      <c r="N9794" s="211">
        <v>0.46379170743105014</v>
      </c>
      <c r="O9794" s="211">
        <v>0.69278768816782554</v>
      </c>
      <c r="P9794" s="211">
        <v>6.8158171128009787E-2</v>
      </c>
      <c r="Q9794" s="211">
        <v>4.4286804032394149E-2</v>
      </c>
      <c r="R9794" s="211">
        <v>0.41417770348578214</v>
      </c>
      <c r="S9794" s="211">
        <v>0.32322045332279886</v>
      </c>
      <c r="T9794" s="211">
        <v>0.5095875153588888</v>
      </c>
      <c r="U9794" s="211">
        <v>0.39563926330940458</v>
      </c>
      <c r="V9794" s="211">
        <v>7.7794414670026166E-2</v>
      </c>
      <c r="W9794" s="211">
        <v>0.5889419975382727</v>
      </c>
      <c r="X9794" s="211">
        <v>0.35806746395082856</v>
      </c>
      <c r="Y9794" s="211">
        <v>0.72463674430944436</v>
      </c>
      <c r="Z9794" s="211">
        <v>0.1464700059110432</v>
      </c>
      <c r="AA9794" s="212">
        <v>0.12616116182120946</v>
      </c>
    </row>
    <row r="9795" spans="1:27" x14ac:dyDescent="0.35">
      <c r="A9795" s="210" t="s">
        <v>10471</v>
      </c>
      <c r="B9795" s="217">
        <v>150.7812714309953</v>
      </c>
      <c r="C9795" s="211">
        <v>6.0052394808881068E-2</v>
      </c>
      <c r="D9795" s="211">
        <v>0.12472932991905362</v>
      </c>
      <c r="E9795" s="211">
        <v>7.1115882144400566E-2</v>
      </c>
      <c r="F9795" s="211">
        <v>0.10376373561783019</v>
      </c>
      <c r="G9795" s="211">
        <v>0.12301631984093077</v>
      </c>
      <c r="H9795" s="211">
        <v>0.12468108745921899</v>
      </c>
      <c r="I9795" s="211">
        <v>0.52656918732401581</v>
      </c>
      <c r="J9795" s="211">
        <v>0.46011433437055421</v>
      </c>
      <c r="K9795" s="211">
        <v>0.63259886632351547</v>
      </c>
      <c r="L9795" s="211">
        <v>0.28430541373057527</v>
      </c>
      <c r="M9795" s="211">
        <v>0.10377063918061741</v>
      </c>
      <c r="N9795" s="211">
        <v>0.35806251395469635</v>
      </c>
      <c r="O9795" s="211">
        <v>0.77090397928450527</v>
      </c>
      <c r="P9795" s="211">
        <v>6.9781397764009698E-2</v>
      </c>
      <c r="Q9795" s="211">
        <v>0.10724189743090531</v>
      </c>
      <c r="R9795" s="211">
        <v>0.46478660400500638</v>
      </c>
      <c r="S9795" s="211">
        <v>0.2861728424993189</v>
      </c>
      <c r="T9795" s="211">
        <v>0.56632033938519366</v>
      </c>
      <c r="U9795" s="211">
        <v>0.45900158392369456</v>
      </c>
      <c r="V9795" s="211">
        <v>0.11423618853022001</v>
      </c>
      <c r="W9795" s="211">
        <v>0.5592390471702926</v>
      </c>
      <c r="X9795" s="211">
        <v>0.2702151342742965</v>
      </c>
      <c r="Y9795" s="211">
        <v>0.65449298502864928</v>
      </c>
      <c r="Z9795" s="211">
        <v>0.14842507908083588</v>
      </c>
      <c r="AA9795" s="212">
        <v>0.12171064072734103</v>
      </c>
    </row>
    <row r="9796" spans="1:27" x14ac:dyDescent="0.35">
      <c r="A9796" s="210" t="s">
        <v>10472</v>
      </c>
      <c r="B9796" s="217">
        <v>117.60027004912274</v>
      </c>
      <c r="C9796" s="211">
        <v>5.923846859351304E-2</v>
      </c>
      <c r="D9796" s="211">
        <v>0.12256244265739709</v>
      </c>
      <c r="E9796" s="211">
        <v>7.5339506025007386E-2</v>
      </c>
      <c r="F9796" s="211">
        <v>0.11498520932647545</v>
      </c>
      <c r="G9796" s="211">
        <v>0.11269653210064959</v>
      </c>
      <c r="H9796" s="211">
        <v>0.10438027617458415</v>
      </c>
      <c r="I9796" s="211">
        <v>0.48054317559045601</v>
      </c>
      <c r="J9796" s="211">
        <v>0.43703904144705158</v>
      </c>
      <c r="K9796" s="211">
        <v>0.64332529578359221</v>
      </c>
      <c r="L9796" s="211">
        <v>0.27660600474105218</v>
      </c>
      <c r="M9796" s="211">
        <v>8.6359109552784558E-2</v>
      </c>
      <c r="N9796" s="211">
        <v>0.53903766632049999</v>
      </c>
      <c r="O9796" s="211">
        <v>0.60583412780090284</v>
      </c>
      <c r="P9796" s="211">
        <v>6.8056866289741919E-2</v>
      </c>
      <c r="Q9796" s="211">
        <v>7.9449004974431373E-2</v>
      </c>
      <c r="R9796" s="211">
        <v>0.43795593164950913</v>
      </c>
      <c r="S9796" s="211">
        <v>0.28411312110635306</v>
      </c>
      <c r="T9796" s="211">
        <v>0.52407720835158456</v>
      </c>
      <c r="U9796" s="211">
        <v>0.3930221286256016</v>
      </c>
      <c r="V9796" s="211">
        <v>7.6760844716179055E-2</v>
      </c>
      <c r="W9796" s="211">
        <v>0.5624799896385283</v>
      </c>
      <c r="X9796" s="211">
        <v>0.23917785801987335</v>
      </c>
      <c r="Y9796" s="211">
        <v>0.65720149396950522</v>
      </c>
      <c r="Z9796" s="211">
        <v>0.1448129035710328</v>
      </c>
      <c r="AA9796" s="212">
        <v>0.12321099825612995</v>
      </c>
    </row>
    <row r="9797" spans="1:27" x14ac:dyDescent="0.35">
      <c r="A9797" s="210" t="s">
        <v>10473</v>
      </c>
      <c r="B9797" s="217">
        <v>132.91877227932807</v>
      </c>
      <c r="C9797" s="211">
        <v>5.6350381677375126E-2</v>
      </c>
      <c r="D9797" s="211">
        <v>0.11766305706605375</v>
      </c>
      <c r="E9797" s="211">
        <v>7.4021474606512788E-2</v>
      </c>
      <c r="F9797" s="211">
        <v>9.9613382366959047E-2</v>
      </c>
      <c r="G9797" s="211">
        <v>0.11967580903317861</v>
      </c>
      <c r="H9797" s="211">
        <v>0.11376216703169316</v>
      </c>
      <c r="I9797" s="211">
        <v>0.49717224135615995</v>
      </c>
      <c r="J9797" s="211">
        <v>0.39245069466358862</v>
      </c>
      <c r="K9797" s="211">
        <v>0.60993268779468435</v>
      </c>
      <c r="L9797" s="211">
        <v>0.27495572269053176</v>
      </c>
      <c r="M9797" s="211">
        <v>9.4016820299477263E-2</v>
      </c>
      <c r="N9797" s="211">
        <v>0.47978961143339216</v>
      </c>
      <c r="O9797" s="211">
        <v>0.752218562687055</v>
      </c>
      <c r="P9797" s="211">
        <v>6.849911663544539E-2</v>
      </c>
      <c r="Q9797" s="211">
        <v>6.8188527685343489E-2</v>
      </c>
      <c r="R9797" s="211">
        <v>0.3892762437269317</v>
      </c>
      <c r="S9797" s="211">
        <v>0.39140076408667135</v>
      </c>
      <c r="T9797" s="211">
        <v>0.55391114786911255</v>
      </c>
      <c r="U9797" s="211">
        <v>0.37293661416334306</v>
      </c>
      <c r="V9797" s="211">
        <v>0.10073983735586386</v>
      </c>
      <c r="W9797" s="211">
        <v>0.52955392383524102</v>
      </c>
      <c r="X9797" s="211">
        <v>0.33317480104730879</v>
      </c>
      <c r="Y9797" s="211">
        <v>0.73790536854758015</v>
      </c>
      <c r="Z9797" s="211">
        <v>0.14775433177614711</v>
      </c>
      <c r="AA9797" s="212">
        <v>0.1223971272977377</v>
      </c>
    </row>
    <row r="9798" spans="1:27" x14ac:dyDescent="0.35">
      <c r="A9798" s="210" t="s">
        <v>10474</v>
      </c>
      <c r="B9798" s="217">
        <v>144.99755731056743</v>
      </c>
      <c r="C9798" s="211">
        <v>6.7459451287579075E-2</v>
      </c>
      <c r="D9798" s="211">
        <v>0.12478587774165592</v>
      </c>
      <c r="E9798" s="211">
        <v>8.5448334223349659E-2</v>
      </c>
      <c r="F9798" s="211">
        <v>6.6763240926792283E-2</v>
      </c>
      <c r="G9798" s="211">
        <v>0.11482290365147932</v>
      </c>
      <c r="H9798" s="211">
        <v>0.11403957755654084</v>
      </c>
      <c r="I9798" s="211">
        <v>0.53407519675753024</v>
      </c>
      <c r="J9798" s="211">
        <v>0.44097041356880051</v>
      </c>
      <c r="K9798" s="211">
        <v>0.56117846542211047</v>
      </c>
      <c r="L9798" s="211">
        <v>0.2738954962320711</v>
      </c>
      <c r="M9798" s="211">
        <v>0.11076851386035041</v>
      </c>
      <c r="N9798" s="211">
        <v>0.44908487745396153</v>
      </c>
      <c r="O9798" s="211">
        <v>0.75225196187798915</v>
      </c>
      <c r="P9798" s="211">
        <v>6.5099857703863381E-2</v>
      </c>
      <c r="Q9798" s="211">
        <v>7.338852647790195E-2</v>
      </c>
      <c r="R9798" s="211">
        <v>0.46659442365851583</v>
      </c>
      <c r="S9798" s="211">
        <v>0.27217697090249765</v>
      </c>
      <c r="T9798" s="211">
        <v>0.57030684436465939</v>
      </c>
      <c r="U9798" s="211">
        <v>0.48811255147966365</v>
      </c>
      <c r="V9798" s="211">
        <v>9.9752455819894517E-2</v>
      </c>
      <c r="W9798" s="211">
        <v>0.62307825293033292</v>
      </c>
      <c r="X9798" s="211">
        <v>0.35679603640414326</v>
      </c>
      <c r="Y9798" s="211">
        <v>0.66912919171738983</v>
      </c>
      <c r="Z9798" s="211">
        <v>0.14945205095594083</v>
      </c>
      <c r="AA9798" s="212">
        <v>0.12423734862306737</v>
      </c>
    </row>
    <row r="9799" spans="1:27" x14ac:dyDescent="0.35">
      <c r="A9799" s="210" t="s">
        <v>10475</v>
      </c>
      <c r="B9799" s="217">
        <v>133.98368443679513</v>
      </c>
      <c r="C9799" s="211">
        <v>6.7591177631566718E-2</v>
      </c>
      <c r="D9799" s="211">
        <v>0.11919066343858564</v>
      </c>
      <c r="E9799" s="211">
        <v>7.9978511977574968E-2</v>
      </c>
      <c r="F9799" s="211">
        <v>8.9042364239916474E-2</v>
      </c>
      <c r="G9799" s="211">
        <v>0.12343839480031739</v>
      </c>
      <c r="H9799" s="211">
        <v>0.12645336504210672</v>
      </c>
      <c r="I9799" s="211">
        <v>0.53721814602325879</v>
      </c>
      <c r="J9799" s="211">
        <v>0.43709034166963001</v>
      </c>
      <c r="K9799" s="211">
        <v>0.55808873049316832</v>
      </c>
      <c r="L9799" s="211">
        <v>0.27620187575406563</v>
      </c>
      <c r="M9799" s="211">
        <v>9.7728968262085658E-2</v>
      </c>
      <c r="N9799" s="211">
        <v>0.50025517437735323</v>
      </c>
      <c r="O9799" s="211">
        <v>0.61729121283497657</v>
      </c>
      <c r="P9799" s="211">
        <v>6.9347945140638453E-2</v>
      </c>
      <c r="Q9799" s="211">
        <v>8.9719028005138424E-2</v>
      </c>
      <c r="R9799" s="211">
        <v>0.40008034436439427</v>
      </c>
      <c r="S9799" s="211">
        <v>0.29527285360464572</v>
      </c>
      <c r="T9799" s="211">
        <v>0.61391977335440906</v>
      </c>
      <c r="U9799" s="211">
        <v>0.42997425114136456</v>
      </c>
      <c r="V9799" s="211">
        <v>0.10852524634478375</v>
      </c>
      <c r="W9799" s="211">
        <v>0.49130352980981745</v>
      </c>
      <c r="X9799" s="211">
        <v>0.38334853765769067</v>
      </c>
      <c r="Y9799" s="211">
        <v>0.65163160318523561</v>
      </c>
      <c r="Z9799" s="211">
        <v>0.14088426767856133</v>
      </c>
      <c r="AA9799" s="212">
        <v>0.12661075686317741</v>
      </c>
    </row>
    <row r="9800" spans="1:27" x14ac:dyDescent="0.35">
      <c r="A9800" s="210" t="s">
        <v>10476</v>
      </c>
      <c r="B9800" s="217">
        <v>128.05339754877431</v>
      </c>
      <c r="C9800" s="211">
        <v>7.2200574700804793E-2</v>
      </c>
      <c r="D9800" s="211">
        <v>0.12270154536113967</v>
      </c>
      <c r="E9800" s="211">
        <v>7.7641167653009199E-2</v>
      </c>
      <c r="F9800" s="211">
        <v>0.10156734482361808</v>
      </c>
      <c r="G9800" s="211">
        <v>0.11569808947756083</v>
      </c>
      <c r="H9800" s="211">
        <v>0.11790974343573031</v>
      </c>
      <c r="I9800" s="211">
        <v>0.43434461379088052</v>
      </c>
      <c r="J9800" s="211">
        <v>0.41446769959276042</v>
      </c>
      <c r="K9800" s="211">
        <v>0.64495580311447298</v>
      </c>
      <c r="L9800" s="211">
        <v>0.27703593684855576</v>
      </c>
      <c r="M9800" s="211">
        <v>9.58335964344183E-2</v>
      </c>
      <c r="N9800" s="211">
        <v>0.48473035137470616</v>
      </c>
      <c r="O9800" s="211">
        <v>0.71105060535972808</v>
      </c>
      <c r="P9800" s="211">
        <v>7.2382027440921856E-2</v>
      </c>
      <c r="Q9800" s="211">
        <v>4.5029703792789366E-2</v>
      </c>
      <c r="R9800" s="211">
        <v>0.47009383780219971</v>
      </c>
      <c r="S9800" s="211">
        <v>0.30490386752946941</v>
      </c>
      <c r="T9800" s="211">
        <v>0.51823765726252957</v>
      </c>
      <c r="U9800" s="211">
        <v>0.49103713144872507</v>
      </c>
      <c r="V9800" s="211">
        <v>5.2999329053532933E-2</v>
      </c>
      <c r="W9800" s="211">
        <v>0.61868978369111272</v>
      </c>
      <c r="X9800" s="211">
        <v>0.26407584313527338</v>
      </c>
      <c r="Y9800" s="211">
        <v>0.66740245367968043</v>
      </c>
      <c r="Z9800" s="211">
        <v>0.14624702191908306</v>
      </c>
      <c r="AA9800" s="212">
        <v>0.11915320619874714</v>
      </c>
    </row>
    <row r="9801" spans="1:27" x14ac:dyDescent="0.35">
      <c r="A9801" s="210" t="s">
        <v>10477</v>
      </c>
      <c r="B9801" s="217">
        <v>157.46881956917338</v>
      </c>
      <c r="C9801" s="211">
        <v>7.5178614213871842E-2</v>
      </c>
      <c r="D9801" s="211">
        <v>0.12293117687777476</v>
      </c>
      <c r="E9801" s="211">
        <v>7.9485234885885131E-2</v>
      </c>
      <c r="F9801" s="211">
        <v>0.10195960538714405</v>
      </c>
      <c r="G9801" s="211">
        <v>0.11523884134063456</v>
      </c>
      <c r="H9801" s="211">
        <v>0.11796405718750104</v>
      </c>
      <c r="I9801" s="211">
        <v>0.51982093473226099</v>
      </c>
      <c r="J9801" s="211">
        <v>0.44045887067119838</v>
      </c>
      <c r="K9801" s="211">
        <v>0.6293859159865427</v>
      </c>
      <c r="L9801" s="211">
        <v>0.26616206428815931</v>
      </c>
      <c r="M9801" s="211">
        <v>0.11860264967087952</v>
      </c>
      <c r="N9801" s="211">
        <v>0.40071178078543324</v>
      </c>
      <c r="O9801" s="211">
        <v>0.7496301710150044</v>
      </c>
      <c r="P9801" s="211">
        <v>6.8152600810627517E-2</v>
      </c>
      <c r="Q9801" s="211">
        <v>6.0457346221621605E-2</v>
      </c>
      <c r="R9801" s="211">
        <v>0.45530030533251703</v>
      </c>
      <c r="S9801" s="211">
        <v>0.27429270501111142</v>
      </c>
      <c r="T9801" s="211">
        <v>0.61026933174394271</v>
      </c>
      <c r="U9801" s="211">
        <v>0.39964654513463815</v>
      </c>
      <c r="V9801" s="211">
        <v>0.12812273708218069</v>
      </c>
      <c r="W9801" s="211">
        <v>0.58945672398155913</v>
      </c>
      <c r="X9801" s="211">
        <v>0.37190836540776134</v>
      </c>
      <c r="Y9801" s="211">
        <v>0.64955364557669548</v>
      </c>
      <c r="Z9801" s="211">
        <v>0.13889326402971752</v>
      </c>
      <c r="AA9801" s="212">
        <v>0.12322063997914652</v>
      </c>
    </row>
    <row r="9802" spans="1:27" x14ac:dyDescent="0.35">
      <c r="A9802" s="210" t="s">
        <v>10478</v>
      </c>
      <c r="B9802" s="217">
        <v>107.72085284707057</v>
      </c>
      <c r="C9802" s="211">
        <v>5.8253517520206098E-2</v>
      </c>
      <c r="D9802" s="211">
        <v>0.119547455967558</v>
      </c>
      <c r="E9802" s="211">
        <v>7.5999364825378113E-2</v>
      </c>
      <c r="F9802" s="211">
        <v>7.5540282801385736E-2</v>
      </c>
      <c r="G9802" s="211">
        <v>0.12076181581107701</v>
      </c>
      <c r="H9802" s="211">
        <v>0.10163959015414979</v>
      </c>
      <c r="I9802" s="211">
        <v>0.51615355434144983</v>
      </c>
      <c r="J9802" s="211">
        <v>0.40030779216079876</v>
      </c>
      <c r="K9802" s="211">
        <v>0.57112387934912834</v>
      </c>
      <c r="L9802" s="211">
        <v>0.27988660783042413</v>
      </c>
      <c r="M9802" s="211">
        <v>9.5203729342470289E-2</v>
      </c>
      <c r="N9802" s="211">
        <v>0.42702489567049429</v>
      </c>
      <c r="O9802" s="211">
        <v>0.74640174873760312</v>
      </c>
      <c r="P9802" s="211">
        <v>6.1169233276528789E-2</v>
      </c>
      <c r="Q9802" s="211">
        <v>9.4197514324146261E-2</v>
      </c>
      <c r="R9802" s="211">
        <v>0.44879950155210213</v>
      </c>
      <c r="S9802" s="211">
        <v>0.37515536452936488</v>
      </c>
      <c r="T9802" s="211">
        <v>0.55231932159557962</v>
      </c>
      <c r="U9802" s="211">
        <v>0.48455217314043331</v>
      </c>
      <c r="V9802" s="211">
        <v>5.7842236527820889E-2</v>
      </c>
      <c r="W9802" s="211">
        <v>0.48198843898748078</v>
      </c>
      <c r="X9802" s="211">
        <v>0.38656561703291148</v>
      </c>
      <c r="Y9802" s="211">
        <v>0.59346811985469416</v>
      </c>
      <c r="Z9802" s="211">
        <v>0.14573691899530464</v>
      </c>
      <c r="AA9802" s="212">
        <v>0.1229070047492426</v>
      </c>
    </row>
    <row r="9803" spans="1:27" x14ac:dyDescent="0.35">
      <c r="A9803" s="210" t="s">
        <v>10479</v>
      </c>
      <c r="B9803" s="217">
        <v>138.04159321526467</v>
      </c>
      <c r="C9803" s="211">
        <v>7.3709637425457594E-2</v>
      </c>
      <c r="D9803" s="211">
        <v>0.12869199813993279</v>
      </c>
      <c r="E9803" s="211">
        <v>7.5348013724211085E-2</v>
      </c>
      <c r="F9803" s="211">
        <v>9.8412738030251135E-2</v>
      </c>
      <c r="G9803" s="211">
        <v>0.11655433510104894</v>
      </c>
      <c r="H9803" s="211">
        <v>0.10890295845371803</v>
      </c>
      <c r="I9803" s="211">
        <v>0.47187090206294452</v>
      </c>
      <c r="J9803" s="211">
        <v>0.47826774184417731</v>
      </c>
      <c r="K9803" s="211">
        <v>0.6100280833633317</v>
      </c>
      <c r="L9803" s="211">
        <v>0.27572989549216448</v>
      </c>
      <c r="M9803" s="211">
        <v>9.0721589230641386E-2</v>
      </c>
      <c r="N9803" s="211">
        <v>0.37621796433753407</v>
      </c>
      <c r="O9803" s="211">
        <v>0.58296463647148411</v>
      </c>
      <c r="P9803" s="211">
        <v>7.1292708091674248E-2</v>
      </c>
      <c r="Q9803" s="211">
        <v>0.10942714438134793</v>
      </c>
      <c r="R9803" s="211">
        <v>0.41962680505155098</v>
      </c>
      <c r="S9803" s="211">
        <v>0.32651864788156637</v>
      </c>
      <c r="T9803" s="211">
        <v>0.5107693044320526</v>
      </c>
      <c r="U9803" s="211">
        <v>0.42937004707126769</v>
      </c>
      <c r="V9803" s="211">
        <v>8.4031472300590465E-2</v>
      </c>
      <c r="W9803" s="211">
        <v>0.60613795044897778</v>
      </c>
      <c r="X9803" s="211">
        <v>0.43794025672891301</v>
      </c>
      <c r="Y9803" s="211">
        <v>0.7189206416315741</v>
      </c>
      <c r="Z9803" s="211">
        <v>0.14966350769950068</v>
      </c>
      <c r="AA9803" s="212">
        <v>0.11656756355844419</v>
      </c>
    </row>
    <row r="9804" spans="1:27" x14ac:dyDescent="0.35">
      <c r="A9804" s="210" t="s">
        <v>10480</v>
      </c>
      <c r="B9804" s="217">
        <v>143.13635795687722</v>
      </c>
      <c r="C9804" s="211">
        <v>6.2100264395296652E-2</v>
      </c>
      <c r="D9804" s="211">
        <v>0.12101892861785611</v>
      </c>
      <c r="E9804" s="211">
        <v>7.6345865414341324E-2</v>
      </c>
      <c r="F9804" s="211">
        <v>0.10078794315928538</v>
      </c>
      <c r="G9804" s="211">
        <v>0.12642924033637992</v>
      </c>
      <c r="H9804" s="211">
        <v>0.12237505104619374</v>
      </c>
      <c r="I9804" s="211">
        <v>0.48947560211177432</v>
      </c>
      <c r="J9804" s="211">
        <v>0.40955197279432176</v>
      </c>
      <c r="K9804" s="211">
        <v>0.60650563252405298</v>
      </c>
      <c r="L9804" s="211">
        <v>0.27295578386315816</v>
      </c>
      <c r="M9804" s="211">
        <v>9.6544423016271863E-2</v>
      </c>
      <c r="N9804" s="211">
        <v>0.40756761359899635</v>
      </c>
      <c r="O9804" s="211">
        <v>0.58575861653062489</v>
      </c>
      <c r="P9804" s="211">
        <v>6.4229382076106414E-2</v>
      </c>
      <c r="Q9804" s="211">
        <v>7.7435087151408816E-2</v>
      </c>
      <c r="R9804" s="211">
        <v>0.39539744618833211</v>
      </c>
      <c r="S9804" s="211">
        <v>0.29791527462056611</v>
      </c>
      <c r="T9804" s="211">
        <v>0.53010232863881002</v>
      </c>
      <c r="U9804" s="211">
        <v>0.51703872625509462</v>
      </c>
      <c r="V9804" s="211">
        <v>0.16660918237874961</v>
      </c>
      <c r="W9804" s="211">
        <v>0.56428899770366803</v>
      </c>
      <c r="X9804" s="211">
        <v>0.28059237988228208</v>
      </c>
      <c r="Y9804" s="211">
        <v>0.5358480245157593</v>
      </c>
      <c r="Z9804" s="211">
        <v>0.14743348023793093</v>
      </c>
      <c r="AA9804" s="212">
        <v>0.12581221419719632</v>
      </c>
    </row>
    <row r="9805" spans="1:27" x14ac:dyDescent="0.35">
      <c r="A9805" s="210" t="s">
        <v>10481</v>
      </c>
      <c r="B9805" s="217">
        <v>195.09191367888747</v>
      </c>
      <c r="C9805" s="211">
        <v>5.4816012509432736E-2</v>
      </c>
      <c r="D9805" s="211">
        <v>0.12824315291226174</v>
      </c>
      <c r="E9805" s="211">
        <v>8.0458700653936815E-2</v>
      </c>
      <c r="F9805" s="211">
        <v>8.317113814669376E-2</v>
      </c>
      <c r="G9805" s="211">
        <v>0.12333815100388072</v>
      </c>
      <c r="H9805" s="211">
        <v>0.11880054792155048</v>
      </c>
      <c r="I9805" s="211">
        <v>0.46701854547503258</v>
      </c>
      <c r="J9805" s="211">
        <v>0.46133109593317606</v>
      </c>
      <c r="K9805" s="211">
        <v>0.62635096554529457</v>
      </c>
      <c r="L9805" s="211">
        <v>0.2702778158824985</v>
      </c>
      <c r="M9805" s="211">
        <v>9.9437033498353547E-2</v>
      </c>
      <c r="N9805" s="211">
        <v>0.45000145686410331</v>
      </c>
      <c r="O9805" s="211">
        <v>0.6855044867546638</v>
      </c>
      <c r="P9805" s="211">
        <v>6.9737716694662721E-2</v>
      </c>
      <c r="Q9805" s="211">
        <v>5.4457788416014077E-2</v>
      </c>
      <c r="R9805" s="211">
        <v>0.46092241696879593</v>
      </c>
      <c r="S9805" s="211">
        <v>0.42848516052529845</v>
      </c>
      <c r="T9805" s="211">
        <v>0.5978648708552925</v>
      </c>
      <c r="U9805" s="211">
        <v>0.53920899061200778</v>
      </c>
      <c r="V9805" s="211">
        <v>0.17032201227154825</v>
      </c>
      <c r="W9805" s="211">
        <v>0.52221107513846532</v>
      </c>
      <c r="X9805" s="211">
        <v>0.29039573156095944</v>
      </c>
      <c r="Y9805" s="211">
        <v>0.56105117328877085</v>
      </c>
      <c r="Z9805" s="211">
        <v>0.14952868120105803</v>
      </c>
      <c r="AA9805" s="212">
        <v>0.11475304542020086</v>
      </c>
    </row>
    <row r="9806" spans="1:27" x14ac:dyDescent="0.35">
      <c r="A9806" s="210" t="s">
        <v>10482</v>
      </c>
      <c r="B9806" s="217">
        <v>153.33578000228599</v>
      </c>
      <c r="C9806" s="211">
        <v>7.0341998143782447E-2</v>
      </c>
      <c r="D9806" s="211">
        <v>0.12433094051278679</v>
      </c>
      <c r="E9806" s="211">
        <v>7.1870495280715152E-2</v>
      </c>
      <c r="F9806" s="211">
        <v>8.6777721174952541E-2</v>
      </c>
      <c r="G9806" s="211">
        <v>0.12041568918965204</v>
      </c>
      <c r="H9806" s="211">
        <v>0.12350257720287917</v>
      </c>
      <c r="I9806" s="211">
        <v>0.50958879325325968</v>
      </c>
      <c r="J9806" s="211">
        <v>0.41362939508127838</v>
      </c>
      <c r="K9806" s="211">
        <v>0.5674560009432229</v>
      </c>
      <c r="L9806" s="211">
        <v>0.2792502044759877</v>
      </c>
      <c r="M9806" s="211">
        <v>9.4807798600773902E-2</v>
      </c>
      <c r="N9806" s="211">
        <v>0.44161945613352716</v>
      </c>
      <c r="O9806" s="211">
        <v>0.76838403189018556</v>
      </c>
      <c r="P9806" s="211">
        <v>6.6767107593122724E-2</v>
      </c>
      <c r="Q9806" s="211">
        <v>0.11017795081757625</v>
      </c>
      <c r="R9806" s="211">
        <v>0.4346017408783035</v>
      </c>
      <c r="S9806" s="211">
        <v>0.27154064582765458</v>
      </c>
      <c r="T9806" s="211">
        <v>0.4745280015085202</v>
      </c>
      <c r="U9806" s="211">
        <v>0.44765394800699559</v>
      </c>
      <c r="V9806" s="211">
        <v>0.13914219293108948</v>
      </c>
      <c r="W9806" s="211">
        <v>0.57328041131317686</v>
      </c>
      <c r="X9806" s="211">
        <v>0.31653587861520938</v>
      </c>
      <c r="Y9806" s="211">
        <v>0.66004942979607484</v>
      </c>
      <c r="Z9806" s="211">
        <v>0.14798497959245163</v>
      </c>
      <c r="AA9806" s="212">
        <v>0.11691913166468273</v>
      </c>
    </row>
    <row r="9807" spans="1:27" x14ac:dyDescent="0.35">
      <c r="A9807" s="210" t="s">
        <v>10483</v>
      </c>
      <c r="B9807" s="217">
        <v>124.4830868744972</v>
      </c>
      <c r="C9807" s="211">
        <v>5.6011447750034915E-2</v>
      </c>
      <c r="D9807" s="211">
        <v>0.12411515462939182</v>
      </c>
      <c r="E9807" s="211">
        <v>8.4159531347389877E-2</v>
      </c>
      <c r="F9807" s="211">
        <v>9.0708504094011044E-2</v>
      </c>
      <c r="G9807" s="211">
        <v>0.12350185040799867</v>
      </c>
      <c r="H9807" s="211">
        <v>0.11906909663773572</v>
      </c>
      <c r="I9807" s="211">
        <v>0.51687479766497568</v>
      </c>
      <c r="J9807" s="211">
        <v>0.42759775897353325</v>
      </c>
      <c r="K9807" s="211">
        <v>0.58891880039164501</v>
      </c>
      <c r="L9807" s="211">
        <v>0.27480834081021732</v>
      </c>
      <c r="M9807" s="211">
        <v>0.10066839831024382</v>
      </c>
      <c r="N9807" s="211">
        <v>0.55956764130744308</v>
      </c>
      <c r="O9807" s="211">
        <v>0.61218303849119382</v>
      </c>
      <c r="P9807" s="211">
        <v>6.753509474885705E-2</v>
      </c>
      <c r="Q9807" s="211">
        <v>0.1031024005545912</v>
      </c>
      <c r="R9807" s="211">
        <v>0.46251989020744588</v>
      </c>
      <c r="S9807" s="211">
        <v>0.29346746653562772</v>
      </c>
      <c r="T9807" s="211">
        <v>0.50845058328754966</v>
      </c>
      <c r="U9807" s="211">
        <v>0.4269518596957228</v>
      </c>
      <c r="V9807" s="211">
        <v>6.1640228212782311E-2</v>
      </c>
      <c r="W9807" s="211">
        <v>0.56916176211634428</v>
      </c>
      <c r="X9807" s="211">
        <v>0.25101785684514771</v>
      </c>
      <c r="Y9807" s="211">
        <v>0.60763606658892788</v>
      </c>
      <c r="Z9807" s="211">
        <v>0.14840321270139498</v>
      </c>
      <c r="AA9807" s="212">
        <v>0.11812510961903791</v>
      </c>
    </row>
    <row r="9808" spans="1:27" x14ac:dyDescent="0.35">
      <c r="A9808" s="210" t="s">
        <v>10484</v>
      </c>
      <c r="B9808" s="217">
        <v>137.99302284718084</v>
      </c>
      <c r="C9808" s="211">
        <v>5.8868819004800496E-2</v>
      </c>
      <c r="D9808" s="211">
        <v>0.12700168139816517</v>
      </c>
      <c r="E9808" s="211">
        <v>7.5151572096631508E-2</v>
      </c>
      <c r="F9808" s="211">
        <v>0.10534431585844142</v>
      </c>
      <c r="G9808" s="211">
        <v>0.12310177528823725</v>
      </c>
      <c r="H9808" s="211">
        <v>0.11419399498552751</v>
      </c>
      <c r="I9808" s="211">
        <v>0.49137094963519135</v>
      </c>
      <c r="J9808" s="211">
        <v>0.44692215878038566</v>
      </c>
      <c r="K9808" s="211">
        <v>0.60233478072198254</v>
      </c>
      <c r="L9808" s="211">
        <v>0.2700457831322427</v>
      </c>
      <c r="M9808" s="211">
        <v>0.1177320457845821</v>
      </c>
      <c r="N9808" s="211">
        <v>0.47605748404140247</v>
      </c>
      <c r="O9808" s="211">
        <v>0.75154595194237472</v>
      </c>
      <c r="P9808" s="211">
        <v>6.4876559830538416E-2</v>
      </c>
      <c r="Q9808" s="211">
        <v>6.0834089004121572E-2</v>
      </c>
      <c r="R9808" s="211">
        <v>0.47989687997082076</v>
      </c>
      <c r="S9808" s="211">
        <v>0.37640454317030014</v>
      </c>
      <c r="T9808" s="211">
        <v>0.58232051593046619</v>
      </c>
      <c r="U9808" s="211">
        <v>0.37242444590292423</v>
      </c>
      <c r="V9808" s="211">
        <v>9.6096998844972109E-2</v>
      </c>
      <c r="W9808" s="211">
        <v>0.56528115185959737</v>
      </c>
      <c r="X9808" s="211">
        <v>0.3255718118292843</v>
      </c>
      <c r="Y9808" s="211">
        <v>0.60332280012183614</v>
      </c>
      <c r="Z9808" s="211">
        <v>0.14975914682160013</v>
      </c>
      <c r="AA9808" s="212">
        <v>0.11732465425456512</v>
      </c>
    </row>
    <row r="9809" spans="1:27" x14ac:dyDescent="0.35">
      <c r="A9809" s="210" t="s">
        <v>10485</v>
      </c>
      <c r="B9809" s="217">
        <v>144.26290789524214</v>
      </c>
      <c r="C9809" s="211">
        <v>5.5301079330166279E-2</v>
      </c>
      <c r="D9809" s="211">
        <v>0.11548342195834024</v>
      </c>
      <c r="E9809" s="211">
        <v>8.3386326282252093E-2</v>
      </c>
      <c r="F9809" s="211">
        <v>0.10854914579195808</v>
      </c>
      <c r="G9809" s="211">
        <v>0.11684887188679494</v>
      </c>
      <c r="H9809" s="211">
        <v>0.12371087583919191</v>
      </c>
      <c r="I9809" s="211">
        <v>0.51840775533397865</v>
      </c>
      <c r="J9809" s="211">
        <v>0.45096063909771639</v>
      </c>
      <c r="K9809" s="211">
        <v>0.58945149832756782</v>
      </c>
      <c r="L9809" s="211">
        <v>0.27516239644506918</v>
      </c>
      <c r="M9809" s="211">
        <v>8.532821088338427E-2</v>
      </c>
      <c r="N9809" s="211">
        <v>0.42933020729867555</v>
      </c>
      <c r="O9809" s="211">
        <v>0.75086153579875525</v>
      </c>
      <c r="P9809" s="211">
        <v>6.3015848056897777E-2</v>
      </c>
      <c r="Q9809" s="211">
        <v>7.3214754841840618E-2</v>
      </c>
      <c r="R9809" s="211">
        <v>0.44868820138646837</v>
      </c>
      <c r="S9809" s="211">
        <v>0.37061438228744736</v>
      </c>
      <c r="T9809" s="211">
        <v>0.55762454137995265</v>
      </c>
      <c r="U9809" s="211">
        <v>0.41431191098430264</v>
      </c>
      <c r="V9809" s="211">
        <v>0.15062336943499124</v>
      </c>
      <c r="W9809" s="211">
        <v>0.60804730728534262</v>
      </c>
      <c r="X9809" s="211">
        <v>0.2975903383426145</v>
      </c>
      <c r="Y9809" s="211">
        <v>0.54404820867382642</v>
      </c>
      <c r="Z9809" s="211">
        <v>0.14912989036447069</v>
      </c>
      <c r="AA9809" s="212">
        <v>0.11373424831943942</v>
      </c>
    </row>
    <row r="9810" spans="1:27" x14ac:dyDescent="0.35">
      <c r="A9810" s="210" t="s">
        <v>10486</v>
      </c>
      <c r="B9810" s="217">
        <v>132.89838520058461</v>
      </c>
      <c r="C9810" s="211">
        <v>4.9195877036237901E-2</v>
      </c>
      <c r="D9810" s="211">
        <v>0.12928204375387692</v>
      </c>
      <c r="E9810" s="211">
        <v>7.2490016698417134E-2</v>
      </c>
      <c r="F9810" s="211">
        <v>9.0528599925777234E-2</v>
      </c>
      <c r="G9810" s="211">
        <v>0.11954183018769292</v>
      </c>
      <c r="H9810" s="211">
        <v>0.10939404815564729</v>
      </c>
      <c r="I9810" s="211">
        <v>0.4749499544126613</v>
      </c>
      <c r="J9810" s="211">
        <v>0.45457140993568323</v>
      </c>
      <c r="K9810" s="211">
        <v>0.54849266413888298</v>
      </c>
      <c r="L9810" s="211">
        <v>0.27842692241185246</v>
      </c>
      <c r="M9810" s="211">
        <v>0.11395960366245447</v>
      </c>
      <c r="N9810" s="211">
        <v>0.43742753849197147</v>
      </c>
      <c r="O9810" s="211">
        <v>0.76104991497994601</v>
      </c>
      <c r="P9810" s="211">
        <v>6.6490658545936651E-2</v>
      </c>
      <c r="Q9810" s="211">
        <v>5.526157086650707E-2</v>
      </c>
      <c r="R9810" s="211">
        <v>0.45274370083104887</v>
      </c>
      <c r="S9810" s="211">
        <v>0.38741294586501895</v>
      </c>
      <c r="T9810" s="211">
        <v>0.50443025601101221</v>
      </c>
      <c r="U9810" s="211">
        <v>0.46543902881399746</v>
      </c>
      <c r="V9810" s="211">
        <v>8.3754476235241709E-2</v>
      </c>
      <c r="W9810" s="211">
        <v>0.56865446512209339</v>
      </c>
      <c r="X9810" s="211">
        <v>0.33233671793926201</v>
      </c>
      <c r="Y9810" s="211">
        <v>0.63113037576551967</v>
      </c>
      <c r="Z9810" s="211">
        <v>0.14731720926192743</v>
      </c>
      <c r="AA9810" s="212">
        <v>0.1177544736334722</v>
      </c>
    </row>
    <row r="9811" spans="1:27" x14ac:dyDescent="0.35">
      <c r="A9811" s="210" t="s">
        <v>10487</v>
      </c>
      <c r="B9811" s="217">
        <v>159.02010034472994</v>
      </c>
      <c r="C9811" s="211">
        <v>6.8796601666814949E-2</v>
      </c>
      <c r="D9811" s="211">
        <v>0.12626451498118066</v>
      </c>
      <c r="E9811" s="211">
        <v>8.4637397947624704E-2</v>
      </c>
      <c r="F9811" s="211">
        <v>9.4064611514332222E-2</v>
      </c>
      <c r="G9811" s="211">
        <v>0.1194640569990161</v>
      </c>
      <c r="H9811" s="211">
        <v>0.10524007321769786</v>
      </c>
      <c r="I9811" s="211">
        <v>0.40696600272532341</v>
      </c>
      <c r="J9811" s="211">
        <v>0.44990470696621443</v>
      </c>
      <c r="K9811" s="211">
        <v>0.63384464881008462</v>
      </c>
      <c r="L9811" s="211">
        <v>0.27330014038996936</v>
      </c>
      <c r="M9811" s="211">
        <v>0.12136383007576243</v>
      </c>
      <c r="N9811" s="211">
        <v>0.35778811003267313</v>
      </c>
      <c r="O9811" s="211">
        <v>0.65748044516511783</v>
      </c>
      <c r="P9811" s="211">
        <v>7.3184316769308047E-2</v>
      </c>
      <c r="Q9811" s="211">
        <v>5.2275045147818694E-2</v>
      </c>
      <c r="R9811" s="211">
        <v>0.44246594136770034</v>
      </c>
      <c r="S9811" s="211">
        <v>0.36850889071024195</v>
      </c>
      <c r="T9811" s="211">
        <v>0.56078967203139163</v>
      </c>
      <c r="U9811" s="211">
        <v>0.45970094677429674</v>
      </c>
      <c r="V9811" s="211">
        <v>0.11418917711226818</v>
      </c>
      <c r="W9811" s="211">
        <v>0.52984909760805876</v>
      </c>
      <c r="X9811" s="211">
        <v>0.25402301172712921</v>
      </c>
      <c r="Y9811" s="211">
        <v>0.53043589837257732</v>
      </c>
      <c r="Z9811" s="211">
        <v>0.14949561913030812</v>
      </c>
      <c r="AA9811" s="212">
        <v>0.11858424562849472</v>
      </c>
    </row>
    <row r="9812" spans="1:27" x14ac:dyDescent="0.35">
      <c r="A9812" s="210" t="s">
        <v>10488</v>
      </c>
      <c r="B9812" s="217">
        <v>162.25514645926415</v>
      </c>
      <c r="C9812" s="211">
        <v>6.1552683654034004E-2</v>
      </c>
      <c r="D9812" s="211">
        <v>0.1113649967064026</v>
      </c>
      <c r="E9812" s="211">
        <v>8.4990586586206548E-2</v>
      </c>
      <c r="F9812" s="211">
        <v>9.081958556610123E-2</v>
      </c>
      <c r="G9812" s="211">
        <v>0.11996304833302118</v>
      </c>
      <c r="H9812" s="211">
        <v>0.11687058442104525</v>
      </c>
      <c r="I9812" s="211">
        <v>0.51059666047884522</v>
      </c>
      <c r="J9812" s="211">
        <v>0.40654106394853595</v>
      </c>
      <c r="K9812" s="211">
        <v>0.55254281391558535</v>
      </c>
      <c r="L9812" s="211">
        <v>0.28066027941383248</v>
      </c>
      <c r="M9812" s="211">
        <v>9.6459227177506157E-2</v>
      </c>
      <c r="N9812" s="211">
        <v>0.37060910022202265</v>
      </c>
      <c r="O9812" s="211">
        <v>0.76360550816102668</v>
      </c>
      <c r="P9812" s="211">
        <v>7.1093814351422438E-2</v>
      </c>
      <c r="Q9812" s="211">
        <v>0.14436279271068486</v>
      </c>
      <c r="R9812" s="211">
        <v>0.39636308592673375</v>
      </c>
      <c r="S9812" s="211">
        <v>0.31517937306019933</v>
      </c>
      <c r="T9812" s="211">
        <v>0.54824078182166947</v>
      </c>
      <c r="U9812" s="211">
        <v>0.49212331246164814</v>
      </c>
      <c r="V9812" s="211">
        <v>0.12227532977571712</v>
      </c>
      <c r="W9812" s="211">
        <v>0.57060037141063713</v>
      </c>
      <c r="X9812" s="211">
        <v>0.29231809839754908</v>
      </c>
      <c r="Y9812" s="211">
        <v>0.57344488392978987</v>
      </c>
      <c r="Z9812" s="211">
        <v>0.1473464458902905</v>
      </c>
      <c r="AA9812" s="212">
        <v>0.11305666367386674</v>
      </c>
    </row>
    <row r="9813" spans="1:27" x14ac:dyDescent="0.35">
      <c r="A9813" s="210" t="s">
        <v>10489</v>
      </c>
      <c r="B9813" s="217">
        <v>110.61245915823736</v>
      </c>
      <c r="C9813" s="211">
        <v>7.7854568103203264E-2</v>
      </c>
      <c r="D9813" s="211">
        <v>0.13356619922200133</v>
      </c>
      <c r="E9813" s="211">
        <v>8.7359551487598885E-2</v>
      </c>
      <c r="F9813" s="211">
        <v>0.10310206347474378</v>
      </c>
      <c r="G9813" s="211">
        <v>0.1205123090051355</v>
      </c>
      <c r="H9813" s="211">
        <v>0.11812580432798156</v>
      </c>
      <c r="I9813" s="211">
        <v>0.48429418279400482</v>
      </c>
      <c r="J9813" s="211">
        <v>0.4253456258454214</v>
      </c>
      <c r="K9813" s="211">
        <v>0.63129069013632222</v>
      </c>
      <c r="L9813" s="211">
        <v>0.27009052074648748</v>
      </c>
      <c r="M9813" s="211">
        <v>0.11489937445158646</v>
      </c>
      <c r="N9813" s="211">
        <v>0.35566498726600543</v>
      </c>
      <c r="O9813" s="211">
        <v>0.74838377693205349</v>
      </c>
      <c r="P9813" s="211">
        <v>6.3040476308510451E-2</v>
      </c>
      <c r="Q9813" s="211">
        <v>9.4556384222419868E-2</v>
      </c>
      <c r="R9813" s="211">
        <v>0.3879527149390426</v>
      </c>
      <c r="S9813" s="211">
        <v>0.27297409462395861</v>
      </c>
      <c r="T9813" s="211">
        <v>0.47083678063029244</v>
      </c>
      <c r="U9813" s="211">
        <v>0.44028246575845403</v>
      </c>
      <c r="V9813" s="211">
        <v>6.1139436836687794E-2</v>
      </c>
      <c r="W9813" s="211">
        <v>0.63073832494411508</v>
      </c>
      <c r="X9813" s="211">
        <v>0.32675871349129337</v>
      </c>
      <c r="Y9813" s="211">
        <v>0.5383125890762166</v>
      </c>
      <c r="Z9813" s="211">
        <v>0.14935529946880904</v>
      </c>
      <c r="AA9813" s="212">
        <v>0.12666422673315139</v>
      </c>
    </row>
    <row r="9814" spans="1:27" x14ac:dyDescent="0.35">
      <c r="A9814" s="210" t="s">
        <v>10490</v>
      </c>
      <c r="B9814" s="217">
        <v>160.63921849469446</v>
      </c>
      <c r="C9814" s="211">
        <v>5.3023898312570622E-2</v>
      </c>
      <c r="D9814" s="211">
        <v>0.12572213632311519</v>
      </c>
      <c r="E9814" s="211">
        <v>8.153172271960038E-2</v>
      </c>
      <c r="F9814" s="211">
        <v>9.0255818793845713E-2</v>
      </c>
      <c r="G9814" s="211">
        <v>0.11507596802396657</v>
      </c>
      <c r="H9814" s="211">
        <v>0.11224769858756917</v>
      </c>
      <c r="I9814" s="211">
        <v>0.40218189614611222</v>
      </c>
      <c r="J9814" s="211">
        <v>0.42332530459266976</v>
      </c>
      <c r="K9814" s="211">
        <v>0.63847674425468659</v>
      </c>
      <c r="L9814" s="211">
        <v>0.27488305195917145</v>
      </c>
      <c r="M9814" s="211">
        <v>9.8839568477293735E-2</v>
      </c>
      <c r="N9814" s="211">
        <v>0.39412937474736476</v>
      </c>
      <c r="O9814" s="211">
        <v>0.72322514953390393</v>
      </c>
      <c r="P9814" s="211">
        <v>6.622209964289863E-2</v>
      </c>
      <c r="Q9814" s="211">
        <v>7.9582224796319656E-2</v>
      </c>
      <c r="R9814" s="211">
        <v>0.36990827084492139</v>
      </c>
      <c r="S9814" s="211">
        <v>0.33606805622636965</v>
      </c>
      <c r="T9814" s="211">
        <v>0.54207117836675167</v>
      </c>
      <c r="U9814" s="211">
        <v>0.39613466947088971</v>
      </c>
      <c r="V9814" s="211">
        <v>0.13333127421419205</v>
      </c>
      <c r="W9814" s="211">
        <v>0.63478632624199738</v>
      </c>
      <c r="X9814" s="211">
        <v>0.25643501756706422</v>
      </c>
      <c r="Y9814" s="211">
        <v>0.71205818202033699</v>
      </c>
      <c r="Z9814" s="211">
        <v>0.13726286555981457</v>
      </c>
      <c r="AA9814" s="212">
        <v>0.11440102267736289</v>
      </c>
    </row>
    <row r="9815" spans="1:27" x14ac:dyDescent="0.35">
      <c r="A9815" s="210" t="s">
        <v>10491</v>
      </c>
      <c r="B9815" s="217">
        <v>178.69213388845085</v>
      </c>
      <c r="C9815" s="211">
        <v>7.764093233678851E-2</v>
      </c>
      <c r="D9815" s="211">
        <v>0.12563934461393869</v>
      </c>
      <c r="E9815" s="211">
        <v>7.1658865131118465E-2</v>
      </c>
      <c r="F9815" s="211">
        <v>0.10169019746050131</v>
      </c>
      <c r="G9815" s="211">
        <v>0.12441198768149987</v>
      </c>
      <c r="H9815" s="211">
        <v>0.11824437166991217</v>
      </c>
      <c r="I9815" s="211">
        <v>0.44632993337566984</v>
      </c>
      <c r="J9815" s="211">
        <v>0.457915553514329</v>
      </c>
      <c r="K9815" s="211">
        <v>0.64693261802898572</v>
      </c>
      <c r="L9815" s="211">
        <v>0.2755597412856523</v>
      </c>
      <c r="M9815" s="211">
        <v>0.11578454894195259</v>
      </c>
      <c r="N9815" s="211">
        <v>0.55071414679952413</v>
      </c>
      <c r="O9815" s="211">
        <v>0.73979959305000142</v>
      </c>
      <c r="P9815" s="211">
        <v>7.0505255358571842E-2</v>
      </c>
      <c r="Q9815" s="211">
        <v>6.2154232968638159E-2</v>
      </c>
      <c r="R9815" s="211">
        <v>0.43346155733281155</v>
      </c>
      <c r="S9815" s="211">
        <v>0.3969848887136137</v>
      </c>
      <c r="T9815" s="211">
        <v>0.58068798010151679</v>
      </c>
      <c r="U9815" s="211">
        <v>0.41641294509369864</v>
      </c>
      <c r="V9815" s="211">
        <v>0.13548632255817772</v>
      </c>
      <c r="W9815" s="211">
        <v>0.57145131894440981</v>
      </c>
      <c r="X9815" s="211">
        <v>0.41045614543715436</v>
      </c>
      <c r="Y9815" s="211">
        <v>0.63048760949372218</v>
      </c>
      <c r="Z9815" s="211">
        <v>0.14895869302498521</v>
      </c>
      <c r="AA9815" s="212">
        <v>0.11788858119661376</v>
      </c>
    </row>
    <row r="9816" spans="1:27" x14ac:dyDescent="0.35">
      <c r="A9816" s="210" t="s">
        <v>10492</v>
      </c>
      <c r="B9816" s="217">
        <v>135.37949398392544</v>
      </c>
      <c r="C9816" s="211">
        <v>5.3543546286046184E-2</v>
      </c>
      <c r="D9816" s="211">
        <v>0.12450277718011563</v>
      </c>
      <c r="E9816" s="211">
        <v>8.0814907611742759E-2</v>
      </c>
      <c r="F9816" s="211">
        <v>0.11214442209619717</v>
      </c>
      <c r="G9816" s="211">
        <v>0.11301846120118905</v>
      </c>
      <c r="H9816" s="211">
        <v>0.11069911505744519</v>
      </c>
      <c r="I9816" s="211">
        <v>0.47673823885363037</v>
      </c>
      <c r="J9816" s="211">
        <v>0.43822124687511238</v>
      </c>
      <c r="K9816" s="211">
        <v>0.5432675520414243</v>
      </c>
      <c r="L9816" s="211">
        <v>0.28194188941783488</v>
      </c>
      <c r="M9816" s="211">
        <v>8.5145604594166618E-2</v>
      </c>
      <c r="N9816" s="211">
        <v>0.45502948221125883</v>
      </c>
      <c r="O9816" s="211">
        <v>0.7046292247975392</v>
      </c>
      <c r="P9816" s="211">
        <v>7.1296676634116166E-2</v>
      </c>
      <c r="Q9816" s="211">
        <v>6.959595077115259E-2</v>
      </c>
      <c r="R9816" s="211">
        <v>0.47186994100935742</v>
      </c>
      <c r="S9816" s="211">
        <v>0.26912347890986044</v>
      </c>
      <c r="T9816" s="211">
        <v>0.59835506469260635</v>
      </c>
      <c r="U9816" s="211">
        <v>0.41208027176519113</v>
      </c>
      <c r="V9816" s="211">
        <v>9.0306542925652655E-2</v>
      </c>
      <c r="W9816" s="211">
        <v>0.59098588037058908</v>
      </c>
      <c r="X9816" s="211">
        <v>0.3754852551567931</v>
      </c>
      <c r="Y9816" s="211">
        <v>0.70337744400553692</v>
      </c>
      <c r="Z9816" s="211">
        <v>0.14641102797488684</v>
      </c>
      <c r="AA9816" s="212">
        <v>0.11927709885062399</v>
      </c>
    </row>
    <row r="9817" spans="1:27" x14ac:dyDescent="0.35">
      <c r="A9817" s="210" t="s">
        <v>10493</v>
      </c>
      <c r="B9817" s="217">
        <v>133.97146320247899</v>
      </c>
      <c r="C9817" s="211">
        <v>7.3747636321904952E-2</v>
      </c>
      <c r="D9817" s="211">
        <v>0.12596364253555326</v>
      </c>
      <c r="E9817" s="211">
        <v>6.9643309211383772E-2</v>
      </c>
      <c r="F9817" s="211">
        <v>8.5670202472265866E-2</v>
      </c>
      <c r="G9817" s="211">
        <v>0.12507716454780513</v>
      </c>
      <c r="H9817" s="211">
        <v>0.12397463180716706</v>
      </c>
      <c r="I9817" s="211">
        <v>0.5219179827748468</v>
      </c>
      <c r="J9817" s="211">
        <v>0.44596241175813239</v>
      </c>
      <c r="K9817" s="211">
        <v>0.52496767085421281</v>
      </c>
      <c r="L9817" s="211">
        <v>0.27717211698614969</v>
      </c>
      <c r="M9817" s="211">
        <v>0.10445631380007002</v>
      </c>
      <c r="N9817" s="211">
        <v>0.44389466226812657</v>
      </c>
      <c r="O9817" s="211">
        <v>0.74983941220320116</v>
      </c>
      <c r="P9817" s="211">
        <v>6.2191364077348217E-2</v>
      </c>
      <c r="Q9817" s="211">
        <v>7.5085534963687778E-2</v>
      </c>
      <c r="R9817" s="211">
        <v>0.47958675233781989</v>
      </c>
      <c r="S9817" s="211">
        <v>0.27762018499321467</v>
      </c>
      <c r="T9817" s="211">
        <v>0.61262189714944382</v>
      </c>
      <c r="U9817" s="211">
        <v>0.38882845863187032</v>
      </c>
      <c r="V9817" s="211">
        <v>0.11479069428143771</v>
      </c>
      <c r="W9817" s="211">
        <v>0.56182331223406856</v>
      </c>
      <c r="X9817" s="211">
        <v>0.30071671533208155</v>
      </c>
      <c r="Y9817" s="211">
        <v>0.68639616947005466</v>
      </c>
      <c r="Z9817" s="211">
        <v>0.14926772115742201</v>
      </c>
      <c r="AA9817" s="212">
        <v>0.11846033528163738</v>
      </c>
    </row>
    <row r="9818" spans="1:27" x14ac:dyDescent="0.35">
      <c r="A9818" s="210" t="s">
        <v>10494</v>
      </c>
      <c r="B9818" s="217">
        <v>147.40923026586989</v>
      </c>
      <c r="C9818" s="211">
        <v>6.7044993460178254E-2</v>
      </c>
      <c r="D9818" s="211">
        <v>0.12453301609107439</v>
      </c>
      <c r="E9818" s="211">
        <v>7.3797152492605614E-2</v>
      </c>
      <c r="F9818" s="211">
        <v>0.10856001783497461</v>
      </c>
      <c r="G9818" s="211">
        <v>0.12072885297378663</v>
      </c>
      <c r="H9818" s="211">
        <v>0.1069998566368552</v>
      </c>
      <c r="I9818" s="211">
        <v>0.52589909341612651</v>
      </c>
      <c r="J9818" s="211">
        <v>0.40718420022933821</v>
      </c>
      <c r="K9818" s="211">
        <v>0.55942875428034788</v>
      </c>
      <c r="L9818" s="211">
        <v>0.2740607467266391</v>
      </c>
      <c r="M9818" s="211">
        <v>8.3879759596092743E-2</v>
      </c>
      <c r="N9818" s="211">
        <v>0.42686883951798743</v>
      </c>
      <c r="O9818" s="211">
        <v>0.73231777880631244</v>
      </c>
      <c r="P9818" s="211">
        <v>6.2114249394797441E-2</v>
      </c>
      <c r="Q9818" s="211">
        <v>8.8495837428465229E-2</v>
      </c>
      <c r="R9818" s="211">
        <v>0.45484452951040594</v>
      </c>
      <c r="S9818" s="211">
        <v>0.40808957408690955</v>
      </c>
      <c r="T9818" s="211">
        <v>0.52003173261482927</v>
      </c>
      <c r="U9818" s="211">
        <v>0.39143617944499459</v>
      </c>
      <c r="V9818" s="211">
        <v>0.18241937917733586</v>
      </c>
      <c r="W9818" s="211">
        <v>0.4944751726667615</v>
      </c>
      <c r="X9818" s="211">
        <v>0.26844288848952635</v>
      </c>
      <c r="Y9818" s="211">
        <v>0.67733147399658589</v>
      </c>
      <c r="Z9818" s="211">
        <v>0.14629287112128558</v>
      </c>
      <c r="AA9818" s="212">
        <v>0.11738915314141778</v>
      </c>
    </row>
    <row r="9819" spans="1:27" x14ac:dyDescent="0.35">
      <c r="A9819" s="210" t="s">
        <v>10495</v>
      </c>
      <c r="B9819" s="217">
        <v>135.87063540868172</v>
      </c>
      <c r="C9819" s="211">
        <v>4.7879190487718368E-2</v>
      </c>
      <c r="D9819" s="211">
        <v>0.12672824860845031</v>
      </c>
      <c r="E9819" s="211">
        <v>7.2798533290905909E-2</v>
      </c>
      <c r="F9819" s="211">
        <v>7.903585039984895E-2</v>
      </c>
      <c r="G9819" s="211">
        <v>0.11895939586872198</v>
      </c>
      <c r="H9819" s="211">
        <v>0.10680436422362583</v>
      </c>
      <c r="I9819" s="211">
        <v>0.50511993171081493</v>
      </c>
      <c r="J9819" s="211">
        <v>0.4424240965157818</v>
      </c>
      <c r="K9819" s="211">
        <v>0.62980734743480193</v>
      </c>
      <c r="L9819" s="211">
        <v>0.27345159822495224</v>
      </c>
      <c r="M9819" s="211">
        <v>8.7098303108636727E-2</v>
      </c>
      <c r="N9819" s="211">
        <v>0.36175975916383007</v>
      </c>
      <c r="O9819" s="211">
        <v>0.73683386578554178</v>
      </c>
      <c r="P9819" s="211">
        <v>6.897004250870109E-2</v>
      </c>
      <c r="Q9819" s="211">
        <v>0.11891020098860634</v>
      </c>
      <c r="R9819" s="211">
        <v>0.4356675508121996</v>
      </c>
      <c r="S9819" s="211">
        <v>0.30332890493652953</v>
      </c>
      <c r="T9819" s="211">
        <v>0.55845575152599014</v>
      </c>
      <c r="U9819" s="211">
        <v>0.45736331041195288</v>
      </c>
      <c r="V9819" s="211">
        <v>0.10107481651660022</v>
      </c>
      <c r="W9819" s="211">
        <v>0.55012792754744244</v>
      </c>
      <c r="X9819" s="211">
        <v>0.27391508870699732</v>
      </c>
      <c r="Y9819" s="211">
        <v>0.71362376355271295</v>
      </c>
      <c r="Z9819" s="211">
        <v>0.14434584109342141</v>
      </c>
      <c r="AA9819" s="212">
        <v>0.12351844881491676</v>
      </c>
    </row>
    <row r="9820" spans="1:27" x14ac:dyDescent="0.35">
      <c r="A9820" s="210" t="s">
        <v>10496</v>
      </c>
      <c r="B9820" s="217">
        <v>157.88920474405234</v>
      </c>
      <c r="C9820" s="211">
        <v>5.6946318488124877E-2</v>
      </c>
      <c r="D9820" s="211">
        <v>0.12676492665294292</v>
      </c>
      <c r="E9820" s="211">
        <v>7.38096096709705E-2</v>
      </c>
      <c r="F9820" s="211">
        <v>8.6855329744255527E-2</v>
      </c>
      <c r="G9820" s="211">
        <v>0.11433549226686844</v>
      </c>
      <c r="H9820" s="211">
        <v>0.11925105226575583</v>
      </c>
      <c r="I9820" s="211">
        <v>0.53062709673562869</v>
      </c>
      <c r="J9820" s="211">
        <v>0.43612449246346968</v>
      </c>
      <c r="K9820" s="211">
        <v>0.60828639116769956</v>
      </c>
      <c r="L9820" s="211">
        <v>0.2821325380726763</v>
      </c>
      <c r="M9820" s="211">
        <v>0.10567844491404317</v>
      </c>
      <c r="N9820" s="211">
        <v>0.52293933265702774</v>
      </c>
      <c r="O9820" s="211">
        <v>0.7388895762018306</v>
      </c>
      <c r="P9820" s="211">
        <v>6.8409337919530216E-2</v>
      </c>
      <c r="Q9820" s="211">
        <v>9.6892109821552899E-2</v>
      </c>
      <c r="R9820" s="211">
        <v>0.43043008987477327</v>
      </c>
      <c r="S9820" s="211">
        <v>0.37066804603735359</v>
      </c>
      <c r="T9820" s="211">
        <v>0.63201763355195351</v>
      </c>
      <c r="U9820" s="211">
        <v>0.44847796758968483</v>
      </c>
      <c r="V9820" s="211">
        <v>0.1056396472657009</v>
      </c>
      <c r="W9820" s="211">
        <v>0.56603933603949141</v>
      </c>
      <c r="X9820" s="211">
        <v>0.28715694340852638</v>
      </c>
      <c r="Y9820" s="211">
        <v>0.67450991223006118</v>
      </c>
      <c r="Z9820" s="211">
        <v>0.14945774394013869</v>
      </c>
      <c r="AA9820" s="212">
        <v>0.11930653693126299</v>
      </c>
    </row>
    <row r="9821" spans="1:27" x14ac:dyDescent="0.35">
      <c r="A9821" s="210" t="s">
        <v>10497</v>
      </c>
      <c r="B9821" s="217">
        <v>104.13932921415331</v>
      </c>
      <c r="C9821" s="211">
        <v>6.3208192292240881E-2</v>
      </c>
      <c r="D9821" s="211">
        <v>0.12474934035820302</v>
      </c>
      <c r="E9821" s="211">
        <v>7.3577564007252863E-2</v>
      </c>
      <c r="F9821" s="211">
        <v>9.5754651269572361E-2</v>
      </c>
      <c r="G9821" s="211">
        <v>0.11577255360466186</v>
      </c>
      <c r="H9821" s="211">
        <v>0.12024445899239572</v>
      </c>
      <c r="I9821" s="211">
        <v>0.41417270203915518</v>
      </c>
      <c r="J9821" s="211">
        <v>0.39080797480696355</v>
      </c>
      <c r="K9821" s="211">
        <v>0.63063046248468768</v>
      </c>
      <c r="L9821" s="211">
        <v>0.27485567000788086</v>
      </c>
      <c r="M9821" s="211">
        <v>9.5498841252198943E-2</v>
      </c>
      <c r="N9821" s="211">
        <v>0.36525791684417641</v>
      </c>
      <c r="O9821" s="211">
        <v>0.70129694016351951</v>
      </c>
      <c r="P9821" s="211">
        <v>6.9218595416273315E-2</v>
      </c>
      <c r="Q9821" s="211">
        <v>5.3999207312929551E-2</v>
      </c>
      <c r="R9821" s="211">
        <v>0.44819332620607122</v>
      </c>
      <c r="S9821" s="211">
        <v>0.35421452785540125</v>
      </c>
      <c r="T9821" s="211">
        <v>0.52893657571535169</v>
      </c>
      <c r="U9821" s="211">
        <v>0.3525346831260624</v>
      </c>
      <c r="V9821" s="211">
        <v>5.2500438698476294E-2</v>
      </c>
      <c r="W9821" s="211">
        <v>0.5190310611144916</v>
      </c>
      <c r="X9821" s="211">
        <v>0.29703038792184783</v>
      </c>
      <c r="Y9821" s="211">
        <v>0.66485917870493894</v>
      </c>
      <c r="Z9821" s="211">
        <v>0.14719415971030578</v>
      </c>
      <c r="AA9821" s="212">
        <v>0.12176983220160655</v>
      </c>
    </row>
    <row r="9822" spans="1:27" x14ac:dyDescent="0.35">
      <c r="A9822" s="210" t="s">
        <v>10498</v>
      </c>
      <c r="B9822" s="217">
        <v>136.99617468588588</v>
      </c>
      <c r="C9822" s="211">
        <v>5.3827562525585348E-2</v>
      </c>
      <c r="D9822" s="211">
        <v>0.1265330204322036</v>
      </c>
      <c r="E9822" s="211">
        <v>7.0436062096117871E-2</v>
      </c>
      <c r="F9822" s="211">
        <v>0.10390208951619173</v>
      </c>
      <c r="G9822" s="211">
        <v>0.11859392394700057</v>
      </c>
      <c r="H9822" s="211">
        <v>0.11929243940314986</v>
      </c>
      <c r="I9822" s="211">
        <v>0.51176323920693645</v>
      </c>
      <c r="J9822" s="211">
        <v>0.43162794297420576</v>
      </c>
      <c r="K9822" s="211">
        <v>0.57207140120233479</v>
      </c>
      <c r="L9822" s="211">
        <v>0.28031842055702794</v>
      </c>
      <c r="M9822" s="211">
        <v>0.10120461211883833</v>
      </c>
      <c r="N9822" s="211">
        <v>0.39152602568324063</v>
      </c>
      <c r="O9822" s="211">
        <v>0.60450755668331058</v>
      </c>
      <c r="P9822" s="211">
        <v>6.9445197755508725E-2</v>
      </c>
      <c r="Q9822" s="211">
        <v>9.8495178051522511E-2</v>
      </c>
      <c r="R9822" s="211">
        <v>0.45283811685798553</v>
      </c>
      <c r="S9822" s="211">
        <v>0.26993588620002501</v>
      </c>
      <c r="T9822" s="211">
        <v>0.64667510537241801</v>
      </c>
      <c r="U9822" s="211">
        <v>0.4937760489901547</v>
      </c>
      <c r="V9822" s="211">
        <v>9.4022000742310485E-2</v>
      </c>
      <c r="W9822" s="211">
        <v>0.59800025331432094</v>
      </c>
      <c r="X9822" s="211">
        <v>0.25059602238685019</v>
      </c>
      <c r="Y9822" s="211">
        <v>0.56282810551920404</v>
      </c>
      <c r="Z9822" s="211">
        <v>0.14956609591177716</v>
      </c>
      <c r="AA9822" s="212">
        <v>0.11664612727429924</v>
      </c>
    </row>
    <row r="9823" spans="1:27" x14ac:dyDescent="0.35">
      <c r="A9823" s="210" t="s">
        <v>10499</v>
      </c>
      <c r="B9823" s="217">
        <v>134.5563686820569</v>
      </c>
      <c r="C9823" s="211">
        <v>8.245932613094481E-2</v>
      </c>
      <c r="D9823" s="211">
        <v>0.12030380819812643</v>
      </c>
      <c r="E9823" s="211">
        <v>6.9212314813177814E-2</v>
      </c>
      <c r="F9823" s="211">
        <v>9.5286174605665339E-2</v>
      </c>
      <c r="G9823" s="211">
        <v>0.11947272448602833</v>
      </c>
      <c r="H9823" s="211">
        <v>0.11922840261086703</v>
      </c>
      <c r="I9823" s="211">
        <v>0.51379760512677242</v>
      </c>
      <c r="J9823" s="211">
        <v>0.42487773166722875</v>
      </c>
      <c r="K9823" s="211">
        <v>0.6076538259995321</v>
      </c>
      <c r="L9823" s="211">
        <v>0.27340989627530804</v>
      </c>
      <c r="M9823" s="211">
        <v>0.11501616299610996</v>
      </c>
      <c r="N9823" s="211">
        <v>0.43712906009988761</v>
      </c>
      <c r="O9823" s="211">
        <v>0.75453575262326966</v>
      </c>
      <c r="P9823" s="211">
        <v>6.9097218082114692E-2</v>
      </c>
      <c r="Q9823" s="211">
        <v>4.9256926817537822E-2</v>
      </c>
      <c r="R9823" s="211">
        <v>0.38048649789785149</v>
      </c>
      <c r="S9823" s="211">
        <v>0.31367667356344298</v>
      </c>
      <c r="T9823" s="211">
        <v>0.47982982815976516</v>
      </c>
      <c r="U9823" s="211">
        <v>0.48131584246130138</v>
      </c>
      <c r="V9823" s="211">
        <v>6.8343052337575677E-2</v>
      </c>
      <c r="W9823" s="211">
        <v>0.64783576799007725</v>
      </c>
      <c r="X9823" s="211">
        <v>0.33814264403468763</v>
      </c>
      <c r="Y9823" s="211">
        <v>0.59298179454939659</v>
      </c>
      <c r="Z9823" s="211">
        <v>0.14424165399906655</v>
      </c>
      <c r="AA9823" s="212">
        <v>0.11379034318753471</v>
      </c>
    </row>
    <row r="9824" spans="1:27" x14ac:dyDescent="0.35">
      <c r="A9824" s="210" t="s">
        <v>10500</v>
      </c>
      <c r="B9824" s="217">
        <v>145.3071412254792</v>
      </c>
      <c r="C9824" s="211">
        <v>6.3222360528867816E-2</v>
      </c>
      <c r="D9824" s="211">
        <v>0.12445153754471261</v>
      </c>
      <c r="E9824" s="211">
        <v>8.1624897116263001E-2</v>
      </c>
      <c r="F9824" s="211">
        <v>0.10185574701849165</v>
      </c>
      <c r="G9824" s="211">
        <v>0.12468487158613642</v>
      </c>
      <c r="H9824" s="211">
        <v>0.11610104869295948</v>
      </c>
      <c r="I9824" s="211">
        <v>0.47712507246701519</v>
      </c>
      <c r="J9824" s="211">
        <v>0.48088031675585563</v>
      </c>
      <c r="K9824" s="211">
        <v>0.62995152265882182</v>
      </c>
      <c r="L9824" s="211">
        <v>0.26558855803628939</v>
      </c>
      <c r="M9824" s="211">
        <v>9.4209856908765488E-2</v>
      </c>
      <c r="N9824" s="211">
        <v>0.47071098453808435</v>
      </c>
      <c r="O9824" s="211">
        <v>0.56869672742295474</v>
      </c>
      <c r="P9824" s="211">
        <v>6.8516250035593279E-2</v>
      </c>
      <c r="Q9824" s="211">
        <v>0.10975945964398529</v>
      </c>
      <c r="R9824" s="211">
        <v>0.41790952460246195</v>
      </c>
      <c r="S9824" s="211">
        <v>0.32630680904343606</v>
      </c>
      <c r="T9824" s="211">
        <v>0.61153306822365006</v>
      </c>
      <c r="U9824" s="211">
        <v>0.39630739166896245</v>
      </c>
      <c r="V9824" s="211">
        <v>0.10915509378330242</v>
      </c>
      <c r="W9824" s="211">
        <v>0.55895290381954255</v>
      </c>
      <c r="X9824" s="211">
        <v>0.32556513097921513</v>
      </c>
      <c r="Y9824" s="211">
        <v>0.67889391601180149</v>
      </c>
      <c r="Z9824" s="211">
        <v>0.14552098076319289</v>
      </c>
      <c r="AA9824" s="212">
        <v>0.11899083936228111</v>
      </c>
    </row>
    <row r="9825" spans="1:27" x14ac:dyDescent="0.35">
      <c r="A9825" s="210" t="s">
        <v>10501</v>
      </c>
      <c r="B9825" s="217">
        <v>148.48354286900221</v>
      </c>
      <c r="C9825" s="211">
        <v>5.9513490159414852E-2</v>
      </c>
      <c r="D9825" s="211">
        <v>0.13067760601257766</v>
      </c>
      <c r="E9825" s="211">
        <v>7.7621733351847036E-2</v>
      </c>
      <c r="F9825" s="211">
        <v>9.1421973193375722E-2</v>
      </c>
      <c r="G9825" s="211">
        <v>0.12023273850989806</v>
      </c>
      <c r="H9825" s="211">
        <v>0.1221369616764349</v>
      </c>
      <c r="I9825" s="211">
        <v>0.52374708393348723</v>
      </c>
      <c r="J9825" s="211">
        <v>0.46926544899101391</v>
      </c>
      <c r="K9825" s="211">
        <v>0.63429501614240502</v>
      </c>
      <c r="L9825" s="211">
        <v>0.27452684502592029</v>
      </c>
      <c r="M9825" s="211">
        <v>0.10091893571784637</v>
      </c>
      <c r="N9825" s="211">
        <v>0.4149958382419292</v>
      </c>
      <c r="O9825" s="211">
        <v>0.7571755167758315</v>
      </c>
      <c r="P9825" s="211">
        <v>7.4431209377169044E-2</v>
      </c>
      <c r="Q9825" s="211">
        <v>9.5241379990365832E-2</v>
      </c>
      <c r="R9825" s="211">
        <v>0.46018362373302207</v>
      </c>
      <c r="S9825" s="211">
        <v>0.3089913249853955</v>
      </c>
      <c r="T9825" s="211">
        <v>0.54674653201133139</v>
      </c>
      <c r="U9825" s="211">
        <v>0.43437710417472386</v>
      </c>
      <c r="V9825" s="211">
        <v>8.1312942561125312E-2</v>
      </c>
      <c r="W9825" s="211">
        <v>0.48595400258316357</v>
      </c>
      <c r="X9825" s="211">
        <v>0.35038525183745867</v>
      </c>
      <c r="Y9825" s="211">
        <v>0.69241834239727362</v>
      </c>
      <c r="Z9825" s="211">
        <v>0.1469747332355294</v>
      </c>
      <c r="AA9825" s="212">
        <v>0.11967457796030968</v>
      </c>
    </row>
    <row r="9826" spans="1:27" x14ac:dyDescent="0.35">
      <c r="A9826" s="210" t="s">
        <v>10502</v>
      </c>
      <c r="B9826" s="217">
        <v>121.4881643946963</v>
      </c>
      <c r="C9826" s="211">
        <v>7.4352669268825028E-2</v>
      </c>
      <c r="D9826" s="211">
        <v>0.13086675009249288</v>
      </c>
      <c r="E9826" s="211">
        <v>7.3022939014126736E-2</v>
      </c>
      <c r="F9826" s="211">
        <v>0.11171229518808531</v>
      </c>
      <c r="G9826" s="211">
        <v>0.12447587001313448</v>
      </c>
      <c r="H9826" s="211">
        <v>0.10950614959934633</v>
      </c>
      <c r="I9826" s="211">
        <v>0.46454697713028226</v>
      </c>
      <c r="J9826" s="211">
        <v>0.41895375739867979</v>
      </c>
      <c r="K9826" s="211">
        <v>0.64842897306619207</v>
      </c>
      <c r="L9826" s="211">
        <v>0.27287397492368037</v>
      </c>
      <c r="M9826" s="211">
        <v>9.1406230457153445E-2</v>
      </c>
      <c r="N9826" s="211">
        <v>0.41156269039861093</v>
      </c>
      <c r="O9826" s="211">
        <v>0.64513928694171063</v>
      </c>
      <c r="P9826" s="211">
        <v>6.6814361937909114E-2</v>
      </c>
      <c r="Q9826" s="211">
        <v>6.2937229868189462E-2</v>
      </c>
      <c r="R9826" s="211">
        <v>0.43016998707239634</v>
      </c>
      <c r="S9826" s="211">
        <v>0.36055588868460686</v>
      </c>
      <c r="T9826" s="211">
        <v>0.61146459824434563</v>
      </c>
      <c r="U9826" s="211">
        <v>0.35361043365971401</v>
      </c>
      <c r="V9826" s="211">
        <v>6.3143667818896437E-2</v>
      </c>
      <c r="W9826" s="211">
        <v>0.57031050288818674</v>
      </c>
      <c r="X9826" s="211">
        <v>0.29653310557528784</v>
      </c>
      <c r="Y9826" s="211">
        <v>0.663471729897681</v>
      </c>
      <c r="Z9826" s="211">
        <v>0.14965792932383845</v>
      </c>
      <c r="AA9826" s="212">
        <v>0.11263822389518288</v>
      </c>
    </row>
    <row r="9827" spans="1:27" x14ac:dyDescent="0.35">
      <c r="A9827" s="210" t="s">
        <v>10503</v>
      </c>
      <c r="B9827" s="217">
        <v>138.0803865576633</v>
      </c>
      <c r="C9827" s="211">
        <v>6.0030281947787784E-2</v>
      </c>
      <c r="D9827" s="211">
        <v>0.12870955808360787</v>
      </c>
      <c r="E9827" s="211">
        <v>6.5998244679904894E-2</v>
      </c>
      <c r="F9827" s="211">
        <v>0.1102671981716434</v>
      </c>
      <c r="G9827" s="211">
        <v>0.12157293046197687</v>
      </c>
      <c r="H9827" s="211">
        <v>0.12200450438791074</v>
      </c>
      <c r="I9827" s="211">
        <v>0.4857620300842953</v>
      </c>
      <c r="J9827" s="211">
        <v>0.39350630574771084</v>
      </c>
      <c r="K9827" s="211">
        <v>0.59532060836356648</v>
      </c>
      <c r="L9827" s="211">
        <v>0.27632533983709245</v>
      </c>
      <c r="M9827" s="211">
        <v>0.11695449950320611</v>
      </c>
      <c r="N9827" s="211">
        <v>0.51468825262770057</v>
      </c>
      <c r="O9827" s="211">
        <v>0.758032177835539</v>
      </c>
      <c r="P9827" s="211">
        <v>6.5209394133394841E-2</v>
      </c>
      <c r="Q9827" s="211">
        <v>5.4765975350382315E-2</v>
      </c>
      <c r="R9827" s="211">
        <v>0.44228459343432047</v>
      </c>
      <c r="S9827" s="211">
        <v>0.35492805236264602</v>
      </c>
      <c r="T9827" s="211">
        <v>0.58591476681491972</v>
      </c>
      <c r="U9827" s="211">
        <v>0.44869265531958125</v>
      </c>
      <c r="V9827" s="211">
        <v>8.0930695270216138E-2</v>
      </c>
      <c r="W9827" s="211">
        <v>0.5916237416692246</v>
      </c>
      <c r="X9827" s="211">
        <v>0.39358460302874887</v>
      </c>
      <c r="Y9827" s="211">
        <v>0.65749690053079002</v>
      </c>
      <c r="Z9827" s="211">
        <v>0.14515890105089213</v>
      </c>
      <c r="AA9827" s="212">
        <v>0.11754989156069677</v>
      </c>
    </row>
    <row r="9828" spans="1:27" x14ac:dyDescent="0.35">
      <c r="A9828" s="210" t="s">
        <v>10504</v>
      </c>
      <c r="B9828" s="217">
        <v>130.42824973388375</v>
      </c>
      <c r="C9828" s="211">
        <v>6.2219242268365692E-2</v>
      </c>
      <c r="D9828" s="211">
        <v>0.11543128046303151</v>
      </c>
      <c r="E9828" s="211">
        <v>8.0472102361724931E-2</v>
      </c>
      <c r="F9828" s="211">
        <v>0.10516663956492835</v>
      </c>
      <c r="G9828" s="211">
        <v>0.1145085713290311</v>
      </c>
      <c r="H9828" s="211">
        <v>0.12144212877331791</v>
      </c>
      <c r="I9828" s="211">
        <v>0.44518281541148147</v>
      </c>
      <c r="J9828" s="211">
        <v>0.44834157143146941</v>
      </c>
      <c r="K9828" s="211">
        <v>0.63054068187350443</v>
      </c>
      <c r="L9828" s="211">
        <v>0.26948394251942265</v>
      </c>
      <c r="M9828" s="211">
        <v>0.10885845219830237</v>
      </c>
      <c r="N9828" s="211">
        <v>0.55329405122639941</v>
      </c>
      <c r="O9828" s="211">
        <v>0.69579113282032401</v>
      </c>
      <c r="P9828" s="211">
        <v>6.6720913023276263E-2</v>
      </c>
      <c r="Q9828" s="211">
        <v>7.3689547160395261E-2</v>
      </c>
      <c r="R9828" s="211">
        <v>0.45653174920664735</v>
      </c>
      <c r="S9828" s="211">
        <v>0.33716616877708705</v>
      </c>
      <c r="T9828" s="211">
        <v>0.48564454543110513</v>
      </c>
      <c r="U9828" s="211">
        <v>0.42081354295518059</v>
      </c>
      <c r="V9828" s="211">
        <v>7.0080762199467767E-2</v>
      </c>
      <c r="W9828" s="211">
        <v>0.63316289388742863</v>
      </c>
      <c r="X9828" s="211">
        <v>0.26754270404819142</v>
      </c>
      <c r="Y9828" s="211">
        <v>0.66825883576141742</v>
      </c>
      <c r="Z9828" s="211">
        <v>0.14830946804238268</v>
      </c>
      <c r="AA9828" s="212">
        <v>0.11982700422411369</v>
      </c>
    </row>
    <row r="9829" spans="1:27" x14ac:dyDescent="0.35">
      <c r="A9829" s="210" t="s">
        <v>10505</v>
      </c>
      <c r="B9829" s="217">
        <v>169.2015023809868</v>
      </c>
      <c r="C9829" s="211">
        <v>6.1379842384281146E-2</v>
      </c>
      <c r="D9829" s="211">
        <v>0.12679420225254273</v>
      </c>
      <c r="E9829" s="211">
        <v>7.1389335127856099E-2</v>
      </c>
      <c r="F9829" s="211">
        <v>0.10923899030175567</v>
      </c>
      <c r="G9829" s="211">
        <v>0.12553023965347643</v>
      </c>
      <c r="H9829" s="211">
        <v>0.1227690078984615</v>
      </c>
      <c r="I9829" s="211">
        <v>0.50865881983830685</v>
      </c>
      <c r="J9829" s="211">
        <v>0.43621583686105903</v>
      </c>
      <c r="K9829" s="211">
        <v>0.63269781143807213</v>
      </c>
      <c r="L9829" s="211">
        <v>0.27073969160399969</v>
      </c>
      <c r="M9829" s="211">
        <v>9.0282322261111617E-2</v>
      </c>
      <c r="N9829" s="211">
        <v>0.56189617899972855</v>
      </c>
      <c r="O9829" s="211">
        <v>0.75970297464071068</v>
      </c>
      <c r="P9829" s="211">
        <v>7.0709609037883467E-2</v>
      </c>
      <c r="Q9829" s="211">
        <v>7.0306220201279856E-2</v>
      </c>
      <c r="R9829" s="211">
        <v>0.38124442968281036</v>
      </c>
      <c r="S9829" s="211">
        <v>0.29043985883687273</v>
      </c>
      <c r="T9829" s="211">
        <v>0.52776231807357477</v>
      </c>
      <c r="U9829" s="211">
        <v>0.50916395325416341</v>
      </c>
      <c r="V9829" s="211">
        <v>0.11517172050426559</v>
      </c>
      <c r="W9829" s="211">
        <v>0.55045343237809952</v>
      </c>
      <c r="X9829" s="211">
        <v>0.34423533675144941</v>
      </c>
      <c r="Y9829" s="211">
        <v>0.58058413580709334</v>
      </c>
      <c r="Z9829" s="211">
        <v>0.14975358202212627</v>
      </c>
      <c r="AA9829" s="212">
        <v>0.11178720995922935</v>
      </c>
    </row>
    <row r="9830" spans="1:27" x14ac:dyDescent="0.35">
      <c r="A9830" s="210" t="s">
        <v>10506</v>
      </c>
      <c r="B9830" s="217">
        <v>123.95249398498476</v>
      </c>
      <c r="C9830" s="211">
        <v>5.8515363056546449E-2</v>
      </c>
      <c r="D9830" s="211">
        <v>0.12724313668659637</v>
      </c>
      <c r="E9830" s="211">
        <v>6.9503537770281634E-2</v>
      </c>
      <c r="F9830" s="211">
        <v>8.8539350089996124E-2</v>
      </c>
      <c r="G9830" s="211">
        <v>0.11649997630453425</v>
      </c>
      <c r="H9830" s="211">
        <v>0.11967411074071298</v>
      </c>
      <c r="I9830" s="211">
        <v>0.48593633406737724</v>
      </c>
      <c r="J9830" s="211">
        <v>0.41505553967126924</v>
      </c>
      <c r="K9830" s="211">
        <v>0.52572360446775046</v>
      </c>
      <c r="L9830" s="211">
        <v>0.27811045810542884</v>
      </c>
      <c r="M9830" s="211">
        <v>9.3158750874410667E-2</v>
      </c>
      <c r="N9830" s="211">
        <v>0.39428358214770709</v>
      </c>
      <c r="O9830" s="211">
        <v>0.7566369926433828</v>
      </c>
      <c r="P9830" s="211">
        <v>6.6524454787998358E-2</v>
      </c>
      <c r="Q9830" s="211">
        <v>8.4798446620268642E-2</v>
      </c>
      <c r="R9830" s="211">
        <v>0.41991448954964827</v>
      </c>
      <c r="S9830" s="211">
        <v>0.34189237508074932</v>
      </c>
      <c r="T9830" s="211">
        <v>0.4736622217535551</v>
      </c>
      <c r="U9830" s="211">
        <v>0.38905417582262825</v>
      </c>
      <c r="V9830" s="211">
        <v>0.11411184682288984</v>
      </c>
      <c r="W9830" s="211">
        <v>0.5972318262052545</v>
      </c>
      <c r="X9830" s="211">
        <v>0.31889992162936043</v>
      </c>
      <c r="Y9830" s="211">
        <v>0.63528134839823236</v>
      </c>
      <c r="Z9830" s="211">
        <v>0.14216075271775871</v>
      </c>
      <c r="AA9830" s="212">
        <v>0.11883189701088878</v>
      </c>
    </row>
    <row r="9831" spans="1:27" x14ac:dyDescent="0.35">
      <c r="A9831" s="210" t="s">
        <v>10507</v>
      </c>
      <c r="B9831" s="217">
        <v>133.33710944665859</v>
      </c>
      <c r="C9831" s="211">
        <v>7.2128026064717438E-2</v>
      </c>
      <c r="D9831" s="211">
        <v>0.1195291104791775</v>
      </c>
      <c r="E9831" s="211">
        <v>7.9489534666376385E-2</v>
      </c>
      <c r="F9831" s="211">
        <v>9.9577411965785109E-2</v>
      </c>
      <c r="G9831" s="211">
        <v>0.12368463816369969</v>
      </c>
      <c r="H9831" s="211">
        <v>0.11627128944776094</v>
      </c>
      <c r="I9831" s="211">
        <v>0.48150625844439943</v>
      </c>
      <c r="J9831" s="211">
        <v>0.43415109218639747</v>
      </c>
      <c r="K9831" s="211">
        <v>0.57820886128799986</v>
      </c>
      <c r="L9831" s="211">
        <v>0.27769100797439039</v>
      </c>
      <c r="M9831" s="211">
        <v>9.2124463731104278E-2</v>
      </c>
      <c r="N9831" s="211">
        <v>0.40309656358028778</v>
      </c>
      <c r="O9831" s="211">
        <v>0.61507001874494194</v>
      </c>
      <c r="P9831" s="211">
        <v>6.9363518232726185E-2</v>
      </c>
      <c r="Q9831" s="211">
        <v>5.7907820771494325E-2</v>
      </c>
      <c r="R9831" s="211">
        <v>0.41101484245084641</v>
      </c>
      <c r="S9831" s="211">
        <v>0.29828516152991197</v>
      </c>
      <c r="T9831" s="211">
        <v>0.55270527684844595</v>
      </c>
      <c r="U9831" s="211">
        <v>0.48537295409687409</v>
      </c>
      <c r="V9831" s="211">
        <v>8.0109320098283643E-2</v>
      </c>
      <c r="W9831" s="211">
        <v>0.51159275812385141</v>
      </c>
      <c r="X9831" s="211">
        <v>0.36965778754504758</v>
      </c>
      <c r="Y9831" s="211">
        <v>0.67711992881392979</v>
      </c>
      <c r="Z9831" s="211">
        <v>0.14630509879044293</v>
      </c>
      <c r="AA9831" s="212">
        <v>0.11594071423885538</v>
      </c>
    </row>
    <row r="9832" spans="1:27" x14ac:dyDescent="0.35">
      <c r="A9832" s="210" t="s">
        <v>10508</v>
      </c>
      <c r="B9832" s="217">
        <v>133.57199058528829</v>
      </c>
      <c r="C9832" s="211">
        <v>4.8287432681197583E-2</v>
      </c>
      <c r="D9832" s="211">
        <v>0.12579052686120057</v>
      </c>
      <c r="E9832" s="211">
        <v>8.119066608333364E-2</v>
      </c>
      <c r="F9832" s="211">
        <v>8.3372706538571401E-2</v>
      </c>
      <c r="G9832" s="211">
        <v>0.12334325765860002</v>
      </c>
      <c r="H9832" s="211">
        <v>0.10811555768408819</v>
      </c>
      <c r="I9832" s="211">
        <v>0.48492250034622536</v>
      </c>
      <c r="J9832" s="211">
        <v>0.47132831766358285</v>
      </c>
      <c r="K9832" s="211">
        <v>0.56371662810436729</v>
      </c>
      <c r="L9832" s="211">
        <v>0.28328394512703647</v>
      </c>
      <c r="M9832" s="211">
        <v>9.4408491900467559E-2</v>
      </c>
      <c r="N9832" s="211">
        <v>0.40658128148600825</v>
      </c>
      <c r="O9832" s="211">
        <v>0.78922867177668765</v>
      </c>
      <c r="P9832" s="211">
        <v>7.1393790676835933E-2</v>
      </c>
      <c r="Q9832" s="211">
        <v>9.4930665462722594E-2</v>
      </c>
      <c r="R9832" s="211">
        <v>0.44753271200954542</v>
      </c>
      <c r="S9832" s="211">
        <v>0.25959821727509563</v>
      </c>
      <c r="T9832" s="211">
        <v>0.57100206006638221</v>
      </c>
      <c r="U9832" s="211">
        <v>0.31941161335420082</v>
      </c>
      <c r="V9832" s="211">
        <v>0.10661844531489624</v>
      </c>
      <c r="W9832" s="211">
        <v>0.54977517177933732</v>
      </c>
      <c r="X9832" s="211">
        <v>0.28280429955118175</v>
      </c>
      <c r="Y9832" s="211">
        <v>0.65708885139326845</v>
      </c>
      <c r="Z9832" s="211">
        <v>0.14538121705511975</v>
      </c>
      <c r="AA9832" s="212">
        <v>0.11979140373880484</v>
      </c>
    </row>
    <row r="9833" spans="1:27" x14ac:dyDescent="0.35">
      <c r="A9833" s="210" t="s">
        <v>10509</v>
      </c>
      <c r="B9833" s="217">
        <v>135.25937185964611</v>
      </c>
      <c r="C9833" s="211">
        <v>5.2401165070520957E-2</v>
      </c>
      <c r="D9833" s="211">
        <v>0.1189434913719398</v>
      </c>
      <c r="E9833" s="211">
        <v>8.4121808486108202E-2</v>
      </c>
      <c r="F9833" s="211">
        <v>7.1903285339515344E-2</v>
      </c>
      <c r="G9833" s="211">
        <v>0.11932421314138937</v>
      </c>
      <c r="H9833" s="211">
        <v>0.11123982738691089</v>
      </c>
      <c r="I9833" s="211">
        <v>0.47145035989893314</v>
      </c>
      <c r="J9833" s="211">
        <v>0.47749732874810003</v>
      </c>
      <c r="K9833" s="211">
        <v>0.60649511000424916</v>
      </c>
      <c r="L9833" s="211">
        <v>0.2840914617084363</v>
      </c>
      <c r="M9833" s="211">
        <v>9.8214102461444824E-2</v>
      </c>
      <c r="N9833" s="211">
        <v>0.5601910955138355</v>
      </c>
      <c r="O9833" s="211">
        <v>0.66394083748741584</v>
      </c>
      <c r="P9833" s="211">
        <v>6.5691014226969255E-2</v>
      </c>
      <c r="Q9833" s="211">
        <v>8.8274385641133463E-2</v>
      </c>
      <c r="R9833" s="211">
        <v>0.45926659756491622</v>
      </c>
      <c r="S9833" s="211">
        <v>0.33793500022360934</v>
      </c>
      <c r="T9833" s="211">
        <v>0.60902585051476732</v>
      </c>
      <c r="U9833" s="211">
        <v>0.3705212005389561</v>
      </c>
      <c r="V9833" s="211">
        <v>8.8367137684957395E-2</v>
      </c>
      <c r="W9833" s="211">
        <v>0.54994897301084722</v>
      </c>
      <c r="X9833" s="211">
        <v>0.35225252928775985</v>
      </c>
      <c r="Y9833" s="211">
        <v>0.68312073490782466</v>
      </c>
      <c r="Z9833" s="211">
        <v>0.14316498598336647</v>
      </c>
      <c r="AA9833" s="212">
        <v>0.12047181186407052</v>
      </c>
    </row>
    <row r="9834" spans="1:27" x14ac:dyDescent="0.35">
      <c r="A9834" s="210" t="s">
        <v>10510</v>
      </c>
      <c r="B9834" s="217">
        <v>116.82737134072408</v>
      </c>
      <c r="C9834" s="211">
        <v>7.3373981075575773E-2</v>
      </c>
      <c r="D9834" s="211">
        <v>0.12083852261394522</v>
      </c>
      <c r="E9834" s="211">
        <v>7.7321152359914547E-2</v>
      </c>
      <c r="F9834" s="211">
        <v>0.10757394933234334</v>
      </c>
      <c r="G9834" s="211">
        <v>0.12304695235060328</v>
      </c>
      <c r="H9834" s="211">
        <v>0.12212326691044949</v>
      </c>
      <c r="I9834" s="211">
        <v>0.50012597936735859</v>
      </c>
      <c r="J9834" s="211">
        <v>0.45838543157651807</v>
      </c>
      <c r="K9834" s="211">
        <v>0.58720703161353849</v>
      </c>
      <c r="L9834" s="211">
        <v>0.28152768128791711</v>
      </c>
      <c r="M9834" s="211">
        <v>9.0996026486553624E-2</v>
      </c>
      <c r="N9834" s="211">
        <v>0.42879432738991075</v>
      </c>
      <c r="O9834" s="211">
        <v>0.7096662566252786</v>
      </c>
      <c r="P9834" s="211">
        <v>6.5994974480212465E-2</v>
      </c>
      <c r="Q9834" s="211">
        <v>0.13561679538469118</v>
      </c>
      <c r="R9834" s="211">
        <v>0.43878583685900474</v>
      </c>
      <c r="S9834" s="211">
        <v>0.38226618565073789</v>
      </c>
      <c r="T9834" s="211">
        <v>0.47506726285656747</v>
      </c>
      <c r="U9834" s="211">
        <v>0.44893223483318839</v>
      </c>
      <c r="V9834" s="211">
        <v>5.3998829109161324E-2</v>
      </c>
      <c r="W9834" s="211">
        <v>0.48144994420601983</v>
      </c>
      <c r="X9834" s="211">
        <v>0.29324886217065305</v>
      </c>
      <c r="Y9834" s="211">
        <v>0.68617101308404949</v>
      </c>
      <c r="Z9834" s="211">
        <v>0.14594747169495947</v>
      </c>
      <c r="AA9834" s="212">
        <v>0.11716326548297312</v>
      </c>
    </row>
    <row r="9835" spans="1:27" x14ac:dyDescent="0.35">
      <c r="A9835" s="210" t="s">
        <v>10511</v>
      </c>
      <c r="B9835" s="217">
        <v>171.57186142459585</v>
      </c>
      <c r="C9835" s="211">
        <v>4.7215764457250758E-2</v>
      </c>
      <c r="D9835" s="211">
        <v>0.12207736563489527</v>
      </c>
      <c r="E9835" s="211">
        <v>7.5376330014951171E-2</v>
      </c>
      <c r="F9835" s="211">
        <v>0.11028054630797053</v>
      </c>
      <c r="G9835" s="211">
        <v>0.1231224712956053</v>
      </c>
      <c r="H9835" s="211">
        <v>0.11354925949430905</v>
      </c>
      <c r="I9835" s="211">
        <v>0.51391523658007443</v>
      </c>
      <c r="J9835" s="211">
        <v>0.47051754958545094</v>
      </c>
      <c r="K9835" s="211">
        <v>0.56150995007580473</v>
      </c>
      <c r="L9835" s="211">
        <v>0.26683047505514984</v>
      </c>
      <c r="M9835" s="211">
        <v>8.3576610722244232E-2</v>
      </c>
      <c r="N9835" s="211">
        <v>0.53338674403994846</v>
      </c>
      <c r="O9835" s="211">
        <v>0.71709256372616648</v>
      </c>
      <c r="P9835" s="211">
        <v>7.1716197675532029E-2</v>
      </c>
      <c r="Q9835" s="211">
        <v>0.15904137839807508</v>
      </c>
      <c r="R9835" s="211">
        <v>0.4807177457866969</v>
      </c>
      <c r="S9835" s="211">
        <v>0.28414635543092071</v>
      </c>
      <c r="T9835" s="211">
        <v>0.63325232050954661</v>
      </c>
      <c r="U9835" s="211">
        <v>0.45586626911386319</v>
      </c>
      <c r="V9835" s="211">
        <v>0.11880247401669369</v>
      </c>
      <c r="W9835" s="211">
        <v>0.61058587338299875</v>
      </c>
      <c r="X9835" s="211">
        <v>0.39078659780628022</v>
      </c>
      <c r="Y9835" s="211">
        <v>0.64900472453502034</v>
      </c>
      <c r="Z9835" s="211">
        <v>0.14996082731388299</v>
      </c>
      <c r="AA9835" s="212">
        <v>0.11327160120092725</v>
      </c>
    </row>
    <row r="9836" spans="1:27" x14ac:dyDescent="0.35">
      <c r="A9836" s="210" t="s">
        <v>10512</v>
      </c>
      <c r="B9836" s="217">
        <v>154.04761861701348</v>
      </c>
      <c r="C9836" s="211">
        <v>4.7182433674306072E-2</v>
      </c>
      <c r="D9836" s="211">
        <v>0.12503389406699966</v>
      </c>
      <c r="E9836" s="211">
        <v>7.2341384088453517E-2</v>
      </c>
      <c r="F9836" s="211">
        <v>9.5259789287190436E-2</v>
      </c>
      <c r="G9836" s="211">
        <v>0.12042134095827435</v>
      </c>
      <c r="H9836" s="211">
        <v>0.10955272266186539</v>
      </c>
      <c r="I9836" s="211">
        <v>0.52133407412218224</v>
      </c>
      <c r="J9836" s="211">
        <v>0.40386339025541496</v>
      </c>
      <c r="K9836" s="211">
        <v>0.56861087765324558</v>
      </c>
      <c r="L9836" s="211">
        <v>0.26784640485726191</v>
      </c>
      <c r="M9836" s="211">
        <v>9.8285163102568587E-2</v>
      </c>
      <c r="N9836" s="211">
        <v>0.49523583586336917</v>
      </c>
      <c r="O9836" s="211">
        <v>0.72591762909230451</v>
      </c>
      <c r="P9836" s="211">
        <v>6.3679217743550551E-2</v>
      </c>
      <c r="Q9836" s="211">
        <v>5.0252304227847391E-2</v>
      </c>
      <c r="R9836" s="211">
        <v>0.37192555127124843</v>
      </c>
      <c r="S9836" s="211">
        <v>0.34396879565462329</v>
      </c>
      <c r="T9836" s="211">
        <v>0.60598175734974646</v>
      </c>
      <c r="U9836" s="211">
        <v>0.46457023523127022</v>
      </c>
      <c r="V9836" s="211">
        <v>0.12872127799485961</v>
      </c>
      <c r="W9836" s="211">
        <v>0.61905094548982575</v>
      </c>
      <c r="X9836" s="211">
        <v>0.35869874069021451</v>
      </c>
      <c r="Y9836" s="211">
        <v>0.61357640754479215</v>
      </c>
      <c r="Z9836" s="211">
        <v>0.1487585747885026</v>
      </c>
      <c r="AA9836" s="212">
        <v>0.11231051433742351</v>
      </c>
    </row>
    <row r="9837" spans="1:27" x14ac:dyDescent="0.35">
      <c r="A9837" s="210" t="s">
        <v>10513</v>
      </c>
      <c r="B9837" s="217">
        <v>156.02932667654031</v>
      </c>
      <c r="C9837" s="211">
        <v>5.4503422240051586E-2</v>
      </c>
      <c r="D9837" s="211">
        <v>0.12482415771346357</v>
      </c>
      <c r="E9837" s="211">
        <v>7.3973475494873459E-2</v>
      </c>
      <c r="F9837" s="211">
        <v>9.4533092755773443E-2</v>
      </c>
      <c r="G9837" s="211">
        <v>0.11303546126403545</v>
      </c>
      <c r="H9837" s="211">
        <v>0.11995065234144153</v>
      </c>
      <c r="I9837" s="211">
        <v>0.51818107068189834</v>
      </c>
      <c r="J9837" s="211">
        <v>0.48331439900802625</v>
      </c>
      <c r="K9837" s="211">
        <v>0.63447631617725153</v>
      </c>
      <c r="L9837" s="211">
        <v>0.27480679828502103</v>
      </c>
      <c r="M9837" s="211">
        <v>0.1066102526789417</v>
      </c>
      <c r="N9837" s="211">
        <v>0.45202659665943334</v>
      </c>
      <c r="O9837" s="211">
        <v>0.74411592949032002</v>
      </c>
      <c r="P9837" s="211">
        <v>7.1342847752091001E-2</v>
      </c>
      <c r="Q9837" s="211">
        <v>8.930754990299139E-2</v>
      </c>
      <c r="R9837" s="211">
        <v>0.41460680416869311</v>
      </c>
      <c r="S9837" s="211">
        <v>0.31717929510036746</v>
      </c>
      <c r="T9837" s="211">
        <v>0.57250514091601623</v>
      </c>
      <c r="U9837" s="211">
        <v>0.54049317174817768</v>
      </c>
      <c r="V9837" s="211">
        <v>7.3559168364912525E-2</v>
      </c>
      <c r="W9837" s="211">
        <v>0.58775550116441777</v>
      </c>
      <c r="X9837" s="211">
        <v>0.329866919574902</v>
      </c>
      <c r="Y9837" s="211">
        <v>0.71138851899447231</v>
      </c>
      <c r="Z9837" s="211">
        <v>0.14837353917502685</v>
      </c>
      <c r="AA9837" s="212">
        <v>0.11779604197412073</v>
      </c>
    </row>
    <row r="9838" spans="1:27" x14ac:dyDescent="0.35">
      <c r="A9838" s="210" t="s">
        <v>10514</v>
      </c>
      <c r="B9838" s="217">
        <v>157.55988770046</v>
      </c>
      <c r="C9838" s="211">
        <v>5.5914194447704645E-2</v>
      </c>
      <c r="D9838" s="211">
        <v>0.13082106207143987</v>
      </c>
      <c r="E9838" s="211">
        <v>7.7953042932127029E-2</v>
      </c>
      <c r="F9838" s="211">
        <v>0.10661302329082949</v>
      </c>
      <c r="G9838" s="211">
        <v>0.11953030466595535</v>
      </c>
      <c r="H9838" s="211">
        <v>0.11119434973761222</v>
      </c>
      <c r="I9838" s="211">
        <v>0.45819696414331607</v>
      </c>
      <c r="J9838" s="211">
        <v>0.43656613926327015</v>
      </c>
      <c r="K9838" s="211">
        <v>0.64759386905864036</v>
      </c>
      <c r="L9838" s="211">
        <v>0.27432106299829168</v>
      </c>
      <c r="M9838" s="211">
        <v>0.10123528443346221</v>
      </c>
      <c r="N9838" s="211">
        <v>0.54756090004575886</v>
      </c>
      <c r="O9838" s="211">
        <v>0.76782035923686864</v>
      </c>
      <c r="P9838" s="211">
        <v>6.8208971309361349E-2</v>
      </c>
      <c r="Q9838" s="211">
        <v>0.11231261626972847</v>
      </c>
      <c r="R9838" s="211">
        <v>0.45495798387985598</v>
      </c>
      <c r="S9838" s="211">
        <v>0.37401265127286726</v>
      </c>
      <c r="T9838" s="211">
        <v>0.51264993166808248</v>
      </c>
      <c r="U9838" s="211">
        <v>0.35667326393503895</v>
      </c>
      <c r="V9838" s="211">
        <v>0.14523978194577414</v>
      </c>
      <c r="W9838" s="211">
        <v>0.55029193574999646</v>
      </c>
      <c r="X9838" s="211">
        <v>0.35604425388541988</v>
      </c>
      <c r="Y9838" s="211">
        <v>0.65537720061983884</v>
      </c>
      <c r="Z9838" s="211">
        <v>0.14852661221807892</v>
      </c>
      <c r="AA9838" s="212">
        <v>0.12209493046340315</v>
      </c>
    </row>
    <row r="9839" spans="1:27" x14ac:dyDescent="0.35">
      <c r="A9839" s="210" t="s">
        <v>10515</v>
      </c>
      <c r="B9839" s="217">
        <v>110.39123953701242</v>
      </c>
      <c r="C9839" s="211">
        <v>6.6965704931167824E-2</v>
      </c>
      <c r="D9839" s="211">
        <v>0.12869903907210087</v>
      </c>
      <c r="E9839" s="211">
        <v>7.1522505877711917E-2</v>
      </c>
      <c r="F9839" s="211">
        <v>9.6548867572306962E-2</v>
      </c>
      <c r="G9839" s="211">
        <v>0.12257000649321494</v>
      </c>
      <c r="H9839" s="211">
        <v>0.11951278339736919</v>
      </c>
      <c r="I9839" s="211">
        <v>0.51961492560187117</v>
      </c>
      <c r="J9839" s="211">
        <v>0.47162005081702046</v>
      </c>
      <c r="K9839" s="211">
        <v>0.55690658084442868</v>
      </c>
      <c r="L9839" s="211">
        <v>0.27126666493923085</v>
      </c>
      <c r="M9839" s="211">
        <v>0.10029964476787108</v>
      </c>
      <c r="N9839" s="211">
        <v>0.44957272862248754</v>
      </c>
      <c r="O9839" s="211">
        <v>0.71585688221613064</v>
      </c>
      <c r="P9839" s="211">
        <v>6.3519998123197932E-2</v>
      </c>
      <c r="Q9839" s="211">
        <v>9.0168832414734668E-2</v>
      </c>
      <c r="R9839" s="211">
        <v>0.44179985760330776</v>
      </c>
      <c r="S9839" s="211">
        <v>0.42149791699832662</v>
      </c>
      <c r="T9839" s="211">
        <v>0.52083174568842283</v>
      </c>
      <c r="U9839" s="211">
        <v>0.38338690884399385</v>
      </c>
      <c r="V9839" s="211">
        <v>5.1687680868265397E-2</v>
      </c>
      <c r="W9839" s="211">
        <v>0.58400080359490936</v>
      </c>
      <c r="X9839" s="211">
        <v>0.28877886967532984</v>
      </c>
      <c r="Y9839" s="211">
        <v>0.67594830296143282</v>
      </c>
      <c r="Z9839" s="211">
        <v>0.14416918810105112</v>
      </c>
      <c r="AA9839" s="212">
        <v>0.11762884793948376</v>
      </c>
    </row>
    <row r="9840" spans="1:27" x14ac:dyDescent="0.35">
      <c r="A9840" s="210" t="s">
        <v>10516</v>
      </c>
      <c r="B9840" s="217">
        <v>135.9241121448768</v>
      </c>
      <c r="C9840" s="211">
        <v>5.3656804409834107E-2</v>
      </c>
      <c r="D9840" s="211">
        <v>0.12144241932328939</v>
      </c>
      <c r="E9840" s="211">
        <v>8.0119581271715784E-2</v>
      </c>
      <c r="F9840" s="211">
        <v>0.1071863334093411</v>
      </c>
      <c r="G9840" s="211">
        <v>0.11716900715850818</v>
      </c>
      <c r="H9840" s="211">
        <v>0.10698248265553074</v>
      </c>
      <c r="I9840" s="211">
        <v>0.52764466937772325</v>
      </c>
      <c r="J9840" s="211">
        <v>0.41596614777608337</v>
      </c>
      <c r="K9840" s="211">
        <v>0.61476657928986567</v>
      </c>
      <c r="L9840" s="211">
        <v>0.27676864195775669</v>
      </c>
      <c r="M9840" s="211">
        <v>9.4003284209517271E-2</v>
      </c>
      <c r="N9840" s="211">
        <v>0.41492963558522467</v>
      </c>
      <c r="O9840" s="211">
        <v>0.72506839096271292</v>
      </c>
      <c r="P9840" s="211">
        <v>7.0327108375847658E-2</v>
      </c>
      <c r="Q9840" s="211">
        <v>8.4186711902757602E-2</v>
      </c>
      <c r="R9840" s="211">
        <v>0.36407846988138032</v>
      </c>
      <c r="S9840" s="211">
        <v>0.4129682629492421</v>
      </c>
      <c r="T9840" s="211">
        <v>0.55547275242064009</v>
      </c>
      <c r="U9840" s="211">
        <v>0.4507519976834517</v>
      </c>
      <c r="V9840" s="211">
        <v>9.8834866368044907E-2</v>
      </c>
      <c r="W9840" s="211">
        <v>0.53415758077507547</v>
      </c>
      <c r="X9840" s="211">
        <v>0.34125146891949559</v>
      </c>
      <c r="Y9840" s="211">
        <v>0.65826109658861176</v>
      </c>
      <c r="Z9840" s="211">
        <v>0.14700338230093382</v>
      </c>
      <c r="AA9840" s="212">
        <v>0.12416136069274873</v>
      </c>
    </row>
    <row r="9841" spans="1:27" x14ac:dyDescent="0.35">
      <c r="A9841" s="210" t="s">
        <v>10517</v>
      </c>
      <c r="B9841" s="217">
        <v>127.18052311636004</v>
      </c>
      <c r="C9841" s="211">
        <v>6.7701221776837836E-2</v>
      </c>
      <c r="D9841" s="211">
        <v>0.11892079929898119</v>
      </c>
      <c r="E9841" s="211">
        <v>7.6605127556691702E-2</v>
      </c>
      <c r="F9841" s="211">
        <v>0.11845304469351677</v>
      </c>
      <c r="G9841" s="211">
        <v>0.12211000839641781</v>
      </c>
      <c r="H9841" s="211">
        <v>0.1092884396365479</v>
      </c>
      <c r="I9841" s="211">
        <v>0.46248861971868716</v>
      </c>
      <c r="J9841" s="211">
        <v>0.43884523958164601</v>
      </c>
      <c r="K9841" s="211">
        <v>0.60641845922801074</v>
      </c>
      <c r="L9841" s="211">
        <v>0.27898119447112496</v>
      </c>
      <c r="M9841" s="211">
        <v>9.5979441104479701E-2</v>
      </c>
      <c r="N9841" s="211">
        <v>0.52628017832249241</v>
      </c>
      <c r="O9841" s="211">
        <v>0.77401283984843849</v>
      </c>
      <c r="P9841" s="211">
        <v>7.1162143778139286E-2</v>
      </c>
      <c r="Q9841" s="211">
        <v>0.12185634227114892</v>
      </c>
      <c r="R9841" s="211">
        <v>0.41519351481905531</v>
      </c>
      <c r="S9841" s="211">
        <v>0.32288192494820134</v>
      </c>
      <c r="T9841" s="211">
        <v>0.55844095135728289</v>
      </c>
      <c r="U9841" s="211">
        <v>0.40194616474144973</v>
      </c>
      <c r="V9841" s="211">
        <v>5.7639466429484504E-2</v>
      </c>
      <c r="W9841" s="211">
        <v>0.56687212548989496</v>
      </c>
      <c r="X9841" s="211">
        <v>0.32068368552408788</v>
      </c>
      <c r="Y9841" s="211">
        <v>0.6473245885931822</v>
      </c>
      <c r="Z9841" s="211">
        <v>0.142918652603649</v>
      </c>
      <c r="AA9841" s="212">
        <v>0.12027679380583477</v>
      </c>
    </row>
    <row r="9842" spans="1:27" x14ac:dyDescent="0.35">
      <c r="A9842" s="210" t="s">
        <v>10518</v>
      </c>
      <c r="B9842" s="217">
        <v>149.44817969650848</v>
      </c>
      <c r="C9842" s="211">
        <v>6.9206015771985499E-2</v>
      </c>
      <c r="D9842" s="211">
        <v>0.1246815525278045</v>
      </c>
      <c r="E9842" s="211">
        <v>8.0067008327387348E-2</v>
      </c>
      <c r="F9842" s="211">
        <v>0.1070814634180782</v>
      </c>
      <c r="G9842" s="211">
        <v>0.11805552224489146</v>
      </c>
      <c r="H9842" s="211">
        <v>0.11644225040237335</v>
      </c>
      <c r="I9842" s="211">
        <v>0.44057540089041286</v>
      </c>
      <c r="J9842" s="211">
        <v>0.42505140725073309</v>
      </c>
      <c r="K9842" s="211">
        <v>0.51819958538624211</v>
      </c>
      <c r="L9842" s="211">
        <v>0.27869779467429889</v>
      </c>
      <c r="M9842" s="211">
        <v>9.8762676886620798E-2</v>
      </c>
      <c r="N9842" s="211">
        <v>0.51069336703046297</v>
      </c>
      <c r="O9842" s="211">
        <v>0.51474546437269797</v>
      </c>
      <c r="P9842" s="211">
        <v>6.9326157281305797E-2</v>
      </c>
      <c r="Q9842" s="211">
        <v>5.7218995728202757E-2</v>
      </c>
      <c r="R9842" s="211">
        <v>0.36763021449561023</v>
      </c>
      <c r="S9842" s="211">
        <v>0.28023491897957914</v>
      </c>
      <c r="T9842" s="211">
        <v>0.60042041944138913</v>
      </c>
      <c r="U9842" s="211">
        <v>0.4653998846610593</v>
      </c>
      <c r="V9842" s="211">
        <v>0.10149375451874991</v>
      </c>
      <c r="W9842" s="211">
        <v>0.52861489064713607</v>
      </c>
      <c r="X9842" s="211">
        <v>0.2441559676982368</v>
      </c>
      <c r="Y9842" s="211">
        <v>0.73964876541598623</v>
      </c>
      <c r="Z9842" s="211">
        <v>0.14667061114596042</v>
      </c>
      <c r="AA9842" s="212">
        <v>0.11405026268480831</v>
      </c>
    </row>
    <row r="9843" spans="1:27" x14ac:dyDescent="0.35">
      <c r="A9843" s="210" t="s">
        <v>10519</v>
      </c>
      <c r="B9843" s="217">
        <v>107.67095430198776</v>
      </c>
      <c r="C9843" s="211">
        <v>5.2522499041496223E-2</v>
      </c>
      <c r="D9843" s="211">
        <v>0.12303066615738108</v>
      </c>
      <c r="E9843" s="211">
        <v>7.261209999304373E-2</v>
      </c>
      <c r="F9843" s="211">
        <v>0.11069209538493496</v>
      </c>
      <c r="G9843" s="211">
        <v>0.11666354983206376</v>
      </c>
      <c r="H9843" s="211">
        <v>0.12184581548043916</v>
      </c>
      <c r="I9843" s="211">
        <v>0.52185915052717147</v>
      </c>
      <c r="J9843" s="211">
        <v>0.44104963824653448</v>
      </c>
      <c r="K9843" s="211">
        <v>0.63731642139193811</v>
      </c>
      <c r="L9843" s="211">
        <v>0.27209192342286742</v>
      </c>
      <c r="M9843" s="211">
        <v>0.10460297182046727</v>
      </c>
      <c r="N9843" s="211">
        <v>0.42745046967952427</v>
      </c>
      <c r="O9843" s="211">
        <v>0.64559115996186556</v>
      </c>
      <c r="P9843" s="211">
        <v>6.6189383975953031E-2</v>
      </c>
      <c r="Q9843" s="211">
        <v>6.1601831549769975E-2</v>
      </c>
      <c r="R9843" s="211">
        <v>0.46114555458574036</v>
      </c>
      <c r="S9843" s="211">
        <v>0.3178449102331401</v>
      </c>
      <c r="T9843" s="211">
        <v>0.58478398293549128</v>
      </c>
      <c r="U9843" s="211">
        <v>0.40417035022159431</v>
      </c>
      <c r="V9843" s="211">
        <v>5.3738363994507418E-2</v>
      </c>
      <c r="W9843" s="211">
        <v>0.59328251197458493</v>
      </c>
      <c r="X9843" s="211">
        <v>0.30228881452380407</v>
      </c>
      <c r="Y9843" s="211">
        <v>0.62192374157835595</v>
      </c>
      <c r="Z9843" s="211">
        <v>0.14956802621156171</v>
      </c>
      <c r="AA9843" s="212">
        <v>0.1237250786003023</v>
      </c>
    </row>
    <row r="9844" spans="1:27" x14ac:dyDescent="0.35">
      <c r="A9844" s="210" t="s">
        <v>10520</v>
      </c>
      <c r="B9844" s="217">
        <v>161.08022655240535</v>
      </c>
      <c r="C9844" s="211">
        <v>5.530588333869034E-2</v>
      </c>
      <c r="D9844" s="211">
        <v>0.12129796744596394</v>
      </c>
      <c r="E9844" s="211">
        <v>7.7210931753466577E-2</v>
      </c>
      <c r="F9844" s="211">
        <v>0.11334297860306189</v>
      </c>
      <c r="G9844" s="211">
        <v>0.12460128365444335</v>
      </c>
      <c r="H9844" s="211">
        <v>0.11400950802957235</v>
      </c>
      <c r="I9844" s="211">
        <v>0.49790253777649174</v>
      </c>
      <c r="J9844" s="211">
        <v>0.44416141462547315</v>
      </c>
      <c r="K9844" s="211">
        <v>0.64873445532722207</v>
      </c>
      <c r="L9844" s="211">
        <v>0.27000878029316128</v>
      </c>
      <c r="M9844" s="211">
        <v>8.695411951528742E-2</v>
      </c>
      <c r="N9844" s="211">
        <v>0.49578373329304609</v>
      </c>
      <c r="O9844" s="211">
        <v>0.67314738583149081</v>
      </c>
      <c r="P9844" s="211">
        <v>7.2760300626925942E-2</v>
      </c>
      <c r="Q9844" s="211">
        <v>0.15032348623607805</v>
      </c>
      <c r="R9844" s="211">
        <v>0.41356323443919979</v>
      </c>
      <c r="S9844" s="211">
        <v>0.29378923481371244</v>
      </c>
      <c r="T9844" s="211">
        <v>0.54399137203124992</v>
      </c>
      <c r="U9844" s="211">
        <v>0.41332351961674263</v>
      </c>
      <c r="V9844" s="211">
        <v>0.12387376223620386</v>
      </c>
      <c r="W9844" s="211">
        <v>0.56470464942746257</v>
      </c>
      <c r="X9844" s="211">
        <v>0.26282099905396306</v>
      </c>
      <c r="Y9844" s="211">
        <v>0.64194543822106498</v>
      </c>
      <c r="Z9844" s="211">
        <v>0.14939283713223919</v>
      </c>
      <c r="AA9844" s="212">
        <v>0.11697869118053758</v>
      </c>
    </row>
    <row r="9845" spans="1:27" x14ac:dyDescent="0.35">
      <c r="A9845" s="210" t="s">
        <v>10521</v>
      </c>
      <c r="B9845" s="217">
        <v>123.34062810024187</v>
      </c>
      <c r="C9845" s="211">
        <v>5.9081623213776774E-2</v>
      </c>
      <c r="D9845" s="211">
        <v>0.12233034603039061</v>
      </c>
      <c r="E9845" s="211">
        <v>7.4947964226142347E-2</v>
      </c>
      <c r="F9845" s="211">
        <v>8.5486455555600666E-2</v>
      </c>
      <c r="G9845" s="211">
        <v>0.12486080433190898</v>
      </c>
      <c r="H9845" s="211">
        <v>0.12159628998429863</v>
      </c>
      <c r="I9845" s="211">
        <v>0.48485319051118131</v>
      </c>
      <c r="J9845" s="211">
        <v>0.40844182178297844</v>
      </c>
      <c r="K9845" s="211">
        <v>0.56920153300130971</v>
      </c>
      <c r="L9845" s="211">
        <v>0.27216103079009057</v>
      </c>
      <c r="M9845" s="211">
        <v>0.10301828775583365</v>
      </c>
      <c r="N9845" s="211">
        <v>0.53797124811193753</v>
      </c>
      <c r="O9845" s="211">
        <v>0.78052284350224865</v>
      </c>
      <c r="P9845" s="211">
        <v>6.2768893966497305E-2</v>
      </c>
      <c r="Q9845" s="211">
        <v>0.14300180870390755</v>
      </c>
      <c r="R9845" s="211">
        <v>0.43386498196733692</v>
      </c>
      <c r="S9845" s="211">
        <v>0.397641189022443</v>
      </c>
      <c r="T9845" s="211">
        <v>0.6310959887435974</v>
      </c>
      <c r="U9845" s="211">
        <v>0.42643434636385036</v>
      </c>
      <c r="V9845" s="211">
        <v>6.7308061979324568E-2</v>
      </c>
      <c r="W9845" s="211">
        <v>0.56495744710180362</v>
      </c>
      <c r="X9845" s="211">
        <v>0.32317433741352974</v>
      </c>
      <c r="Y9845" s="211">
        <v>0.52959040368259724</v>
      </c>
      <c r="Z9845" s="211">
        <v>0.1496499398327126</v>
      </c>
      <c r="AA9845" s="212">
        <v>0.11948327176177022</v>
      </c>
    </row>
    <row r="9846" spans="1:27" x14ac:dyDescent="0.35">
      <c r="A9846" s="210" t="s">
        <v>10522</v>
      </c>
      <c r="B9846" s="217">
        <v>117.15840009972101</v>
      </c>
      <c r="C9846" s="211">
        <v>7.4248530699500631E-2</v>
      </c>
      <c r="D9846" s="211">
        <v>0.13158758505644519</v>
      </c>
      <c r="E9846" s="211">
        <v>7.7270045458118566E-2</v>
      </c>
      <c r="F9846" s="211">
        <v>9.8449303033711452E-2</v>
      </c>
      <c r="G9846" s="211">
        <v>0.11615360808398972</v>
      </c>
      <c r="H9846" s="211">
        <v>0.11787460460813376</v>
      </c>
      <c r="I9846" s="211">
        <v>0.49237548496652533</v>
      </c>
      <c r="J9846" s="211">
        <v>0.42565424746805813</v>
      </c>
      <c r="K9846" s="211">
        <v>0.55828988736548291</v>
      </c>
      <c r="L9846" s="211">
        <v>0.27115918099433783</v>
      </c>
      <c r="M9846" s="211">
        <v>0.10694647969721846</v>
      </c>
      <c r="N9846" s="211">
        <v>0.40195567861164799</v>
      </c>
      <c r="O9846" s="211">
        <v>0.75402918082536063</v>
      </c>
      <c r="P9846" s="211">
        <v>6.3473689727030838E-2</v>
      </c>
      <c r="Q9846" s="211">
        <v>5.8867823215716333E-2</v>
      </c>
      <c r="R9846" s="211">
        <v>0.45775052914304903</v>
      </c>
      <c r="S9846" s="211">
        <v>0.27018823888843219</v>
      </c>
      <c r="T9846" s="211">
        <v>0.57117343565851875</v>
      </c>
      <c r="U9846" s="211">
        <v>0.39348420101957099</v>
      </c>
      <c r="V9846" s="211">
        <v>7.9811297330518116E-2</v>
      </c>
      <c r="W9846" s="211">
        <v>0.52433636517881055</v>
      </c>
      <c r="X9846" s="211">
        <v>0.34549502270505861</v>
      </c>
      <c r="Y9846" s="211">
        <v>0.63677910730959209</v>
      </c>
      <c r="Z9846" s="211">
        <v>0.14808809872184833</v>
      </c>
      <c r="AA9846" s="212">
        <v>0.1237734166531283</v>
      </c>
    </row>
    <row r="9847" spans="1:27" x14ac:dyDescent="0.35">
      <c r="A9847" s="210" t="s">
        <v>10523</v>
      </c>
      <c r="B9847" s="217">
        <v>190.3858813564697</v>
      </c>
      <c r="C9847" s="211">
        <v>5.2801957001137621E-2</v>
      </c>
      <c r="D9847" s="211">
        <v>0.12668481351392669</v>
      </c>
      <c r="E9847" s="211">
        <v>7.4690575919813137E-2</v>
      </c>
      <c r="F9847" s="211">
        <v>7.9237974021675414E-2</v>
      </c>
      <c r="G9847" s="211">
        <v>0.11882256047849367</v>
      </c>
      <c r="H9847" s="211">
        <v>0.12068920392730777</v>
      </c>
      <c r="I9847" s="211">
        <v>0.52139559706668059</v>
      </c>
      <c r="J9847" s="211">
        <v>0.42069951355275331</v>
      </c>
      <c r="K9847" s="211">
        <v>0.64324434723635004</v>
      </c>
      <c r="L9847" s="211">
        <v>0.27334366513790048</v>
      </c>
      <c r="M9847" s="211">
        <v>0.12005094633777874</v>
      </c>
      <c r="N9847" s="211">
        <v>0.42571088894478964</v>
      </c>
      <c r="O9847" s="211">
        <v>0.64870999495824744</v>
      </c>
      <c r="P9847" s="211">
        <v>7.2338302402258373E-2</v>
      </c>
      <c r="Q9847" s="211">
        <v>4.7957961279459255E-2</v>
      </c>
      <c r="R9847" s="211">
        <v>0.43856138612841816</v>
      </c>
      <c r="S9847" s="211">
        <v>0.43086351059213218</v>
      </c>
      <c r="T9847" s="211">
        <v>0.52650325707067192</v>
      </c>
      <c r="U9847" s="211">
        <v>0.49538992879923655</v>
      </c>
      <c r="V9847" s="211">
        <v>0.14155008767346536</v>
      </c>
      <c r="W9847" s="211">
        <v>0.50767014824716106</v>
      </c>
      <c r="X9847" s="211">
        <v>0.3054463163410488</v>
      </c>
      <c r="Y9847" s="211">
        <v>0.58614728474587308</v>
      </c>
      <c r="Z9847" s="211">
        <v>0.13978488110494011</v>
      </c>
      <c r="AA9847" s="212">
        <v>0.11584454748225861</v>
      </c>
    </row>
    <row r="9848" spans="1:27" x14ac:dyDescent="0.35">
      <c r="A9848" s="210" t="s">
        <v>10524</v>
      </c>
      <c r="B9848" s="217">
        <v>158.43479129184232</v>
      </c>
      <c r="C9848" s="211">
        <v>6.116564945187962E-2</v>
      </c>
      <c r="D9848" s="211">
        <v>0.12504427448450101</v>
      </c>
      <c r="E9848" s="211">
        <v>7.8721519153030828E-2</v>
      </c>
      <c r="F9848" s="211">
        <v>0.10588669676254775</v>
      </c>
      <c r="G9848" s="211">
        <v>0.12574343473575322</v>
      </c>
      <c r="H9848" s="211">
        <v>0.12129642271017758</v>
      </c>
      <c r="I9848" s="211">
        <v>0.52012222126301144</v>
      </c>
      <c r="J9848" s="211">
        <v>0.45475110589465872</v>
      </c>
      <c r="K9848" s="211">
        <v>0.62426211605489379</v>
      </c>
      <c r="L9848" s="211">
        <v>0.26839289255723586</v>
      </c>
      <c r="M9848" s="211">
        <v>9.556956770086103E-2</v>
      </c>
      <c r="N9848" s="211">
        <v>0.53892299458159409</v>
      </c>
      <c r="O9848" s="211">
        <v>0.57195933999883952</v>
      </c>
      <c r="P9848" s="211">
        <v>6.5866949056747198E-2</v>
      </c>
      <c r="Q9848" s="211">
        <v>5.9935764842713249E-2</v>
      </c>
      <c r="R9848" s="211">
        <v>0.46896105651292991</v>
      </c>
      <c r="S9848" s="211">
        <v>0.27275407126776596</v>
      </c>
      <c r="T9848" s="211">
        <v>0.53834506395440296</v>
      </c>
      <c r="U9848" s="211">
        <v>0.38770312369975235</v>
      </c>
      <c r="V9848" s="211">
        <v>0.13291959634912215</v>
      </c>
      <c r="W9848" s="211">
        <v>0.64956347230877509</v>
      </c>
      <c r="X9848" s="211">
        <v>0.2982082223252665</v>
      </c>
      <c r="Y9848" s="211">
        <v>0.77043436880468208</v>
      </c>
      <c r="Z9848" s="211">
        <v>0.14180091845782455</v>
      </c>
      <c r="AA9848" s="212">
        <v>0.11649469304508828</v>
      </c>
    </row>
    <row r="9849" spans="1:27" x14ac:dyDescent="0.35">
      <c r="A9849" s="210" t="s">
        <v>10525</v>
      </c>
      <c r="B9849" s="217">
        <v>138.60270661781638</v>
      </c>
      <c r="C9849" s="211">
        <v>8.0847310696082919E-2</v>
      </c>
      <c r="D9849" s="211">
        <v>0.12552526950756424</v>
      </c>
      <c r="E9849" s="211">
        <v>7.6092379586313361E-2</v>
      </c>
      <c r="F9849" s="211">
        <v>0.1063281766839059</v>
      </c>
      <c r="G9849" s="211">
        <v>0.12354290854824651</v>
      </c>
      <c r="H9849" s="211">
        <v>0.10580595729930806</v>
      </c>
      <c r="I9849" s="211">
        <v>0.51173707181117656</v>
      </c>
      <c r="J9849" s="211">
        <v>0.45827790172342842</v>
      </c>
      <c r="K9849" s="211">
        <v>0.58679639103013526</v>
      </c>
      <c r="L9849" s="211">
        <v>0.2773234373503789</v>
      </c>
      <c r="M9849" s="211">
        <v>0.10834610243534239</v>
      </c>
      <c r="N9849" s="211">
        <v>0.49593984013537162</v>
      </c>
      <c r="O9849" s="211">
        <v>0.62072462883970547</v>
      </c>
      <c r="P9849" s="211">
        <v>6.3862563579774795E-2</v>
      </c>
      <c r="Q9849" s="211">
        <v>9.9373862207073199E-2</v>
      </c>
      <c r="R9849" s="211">
        <v>0.44335140293750086</v>
      </c>
      <c r="S9849" s="211">
        <v>0.39136365447225158</v>
      </c>
      <c r="T9849" s="211">
        <v>0.62598826097213978</v>
      </c>
      <c r="U9849" s="211">
        <v>0.33688791481083213</v>
      </c>
      <c r="V9849" s="211">
        <v>0.10622236713606879</v>
      </c>
      <c r="W9849" s="211">
        <v>0.57757783195611301</v>
      </c>
      <c r="X9849" s="211">
        <v>0.36943360190531083</v>
      </c>
      <c r="Y9849" s="211">
        <v>0.67237882678511263</v>
      </c>
      <c r="Z9849" s="211">
        <v>0.14395961342441457</v>
      </c>
      <c r="AA9849" s="212">
        <v>0.11696036377784602</v>
      </c>
    </row>
    <row r="9850" spans="1:27" x14ac:dyDescent="0.35">
      <c r="A9850" s="210" t="s">
        <v>10526</v>
      </c>
      <c r="B9850" s="217">
        <v>121.31890455765283</v>
      </c>
      <c r="C9850" s="211">
        <v>6.6453587442023759E-2</v>
      </c>
      <c r="D9850" s="211">
        <v>0.12642041804174114</v>
      </c>
      <c r="E9850" s="211">
        <v>7.5000263189638455E-2</v>
      </c>
      <c r="F9850" s="211">
        <v>9.4043959394405727E-2</v>
      </c>
      <c r="G9850" s="211">
        <v>0.12546898562232386</v>
      </c>
      <c r="H9850" s="211">
        <v>0.11851885280637803</v>
      </c>
      <c r="I9850" s="211">
        <v>0.52450371160563747</v>
      </c>
      <c r="J9850" s="211">
        <v>0.42354883912504843</v>
      </c>
      <c r="K9850" s="211">
        <v>0.50538838464561631</v>
      </c>
      <c r="L9850" s="211">
        <v>0.27845855516776091</v>
      </c>
      <c r="M9850" s="211">
        <v>0.120061407892972</v>
      </c>
      <c r="N9850" s="211">
        <v>0.39706727459792762</v>
      </c>
      <c r="O9850" s="211">
        <v>0.65172187621661548</v>
      </c>
      <c r="P9850" s="211">
        <v>6.9826546567190562E-2</v>
      </c>
      <c r="Q9850" s="211">
        <v>7.7500685284914148E-2</v>
      </c>
      <c r="R9850" s="211">
        <v>0.40310686880736818</v>
      </c>
      <c r="S9850" s="211">
        <v>0.31894066518479591</v>
      </c>
      <c r="T9850" s="211">
        <v>0.49481492130250188</v>
      </c>
      <c r="U9850" s="211">
        <v>0.40551825422134002</v>
      </c>
      <c r="V9850" s="211">
        <v>8.7936821926723335E-2</v>
      </c>
      <c r="W9850" s="211">
        <v>0.62429320153428902</v>
      </c>
      <c r="X9850" s="211">
        <v>0.2952049770637451</v>
      </c>
      <c r="Y9850" s="211">
        <v>0.59699363280725237</v>
      </c>
      <c r="Z9850" s="211">
        <v>0.14112162511009402</v>
      </c>
      <c r="AA9850" s="212">
        <v>0.12305640078728905</v>
      </c>
    </row>
    <row r="9851" spans="1:27" x14ac:dyDescent="0.35">
      <c r="A9851" s="210" t="s">
        <v>10527</v>
      </c>
      <c r="B9851" s="217">
        <v>149.81586933303504</v>
      </c>
      <c r="C9851" s="211">
        <v>6.9162641108235723E-2</v>
      </c>
      <c r="D9851" s="211">
        <v>0.11821863439515833</v>
      </c>
      <c r="E9851" s="211">
        <v>7.9605669270425158E-2</v>
      </c>
      <c r="F9851" s="211">
        <v>9.469961243952231E-2</v>
      </c>
      <c r="G9851" s="211">
        <v>0.11397397491526381</v>
      </c>
      <c r="H9851" s="211">
        <v>0.10722008767467782</v>
      </c>
      <c r="I9851" s="211">
        <v>0.46109299337336529</v>
      </c>
      <c r="J9851" s="211">
        <v>0.41639901658355821</v>
      </c>
      <c r="K9851" s="211">
        <v>0.59999318400960577</v>
      </c>
      <c r="L9851" s="211">
        <v>0.27113946331725719</v>
      </c>
      <c r="M9851" s="211">
        <v>9.3335998501971745E-2</v>
      </c>
      <c r="N9851" s="211">
        <v>0.44095123287680849</v>
      </c>
      <c r="O9851" s="211">
        <v>0.78031874007697943</v>
      </c>
      <c r="P9851" s="211">
        <v>6.6659243803990645E-2</v>
      </c>
      <c r="Q9851" s="211">
        <v>0.1245450549204461</v>
      </c>
      <c r="R9851" s="211">
        <v>0.44942092287722762</v>
      </c>
      <c r="S9851" s="211">
        <v>0.35373384713955491</v>
      </c>
      <c r="T9851" s="211">
        <v>0.60135944502319105</v>
      </c>
      <c r="U9851" s="211">
        <v>0.40129891965872205</v>
      </c>
      <c r="V9851" s="211">
        <v>0.14089539284059269</v>
      </c>
      <c r="W9851" s="211">
        <v>0.63304994827885896</v>
      </c>
      <c r="X9851" s="211">
        <v>0.31900158836305931</v>
      </c>
      <c r="Y9851" s="211">
        <v>0.61351209248197824</v>
      </c>
      <c r="Z9851" s="211">
        <v>0.14756981071322295</v>
      </c>
      <c r="AA9851" s="212">
        <v>0.12060303920315261</v>
      </c>
    </row>
    <row r="9852" spans="1:27" x14ac:dyDescent="0.35">
      <c r="A9852" s="210" t="s">
        <v>10528</v>
      </c>
      <c r="B9852" s="217">
        <v>138.57095243117672</v>
      </c>
      <c r="C9852" s="211">
        <v>6.7390187359422982E-2</v>
      </c>
      <c r="D9852" s="211">
        <v>0.12306571079446244</v>
      </c>
      <c r="E9852" s="211">
        <v>7.2563020535331035E-2</v>
      </c>
      <c r="F9852" s="211">
        <v>9.7796976738918961E-2</v>
      </c>
      <c r="G9852" s="211">
        <v>0.12060319968702264</v>
      </c>
      <c r="H9852" s="211">
        <v>0.11937771168174668</v>
      </c>
      <c r="I9852" s="211">
        <v>0.53132797312200275</v>
      </c>
      <c r="J9852" s="211">
        <v>0.45899536439142985</v>
      </c>
      <c r="K9852" s="211">
        <v>0.59224058690403869</v>
      </c>
      <c r="L9852" s="211">
        <v>0.27192870758307064</v>
      </c>
      <c r="M9852" s="211">
        <v>0.10330316209661149</v>
      </c>
      <c r="N9852" s="211">
        <v>0.48513073114519795</v>
      </c>
      <c r="O9852" s="211">
        <v>0.7445985048522985</v>
      </c>
      <c r="P9852" s="211">
        <v>6.3126712302398705E-2</v>
      </c>
      <c r="Q9852" s="211">
        <v>5.5812032108346871E-2</v>
      </c>
      <c r="R9852" s="211">
        <v>0.46897205941465947</v>
      </c>
      <c r="S9852" s="211">
        <v>0.35787421754325033</v>
      </c>
      <c r="T9852" s="211">
        <v>0.51714509880195025</v>
      </c>
      <c r="U9852" s="211">
        <v>0.4485839407880422</v>
      </c>
      <c r="V9852" s="211">
        <v>9.0853260538422687E-2</v>
      </c>
      <c r="W9852" s="211">
        <v>0.59496411777768943</v>
      </c>
      <c r="X9852" s="211">
        <v>0.26670859782223755</v>
      </c>
      <c r="Y9852" s="211">
        <v>0.7711741059911158</v>
      </c>
      <c r="Z9852" s="211">
        <v>0.14775713356284709</v>
      </c>
      <c r="AA9852" s="212">
        <v>0.11918756572044327</v>
      </c>
    </row>
    <row r="9853" spans="1:27" x14ac:dyDescent="0.35">
      <c r="A9853" s="210" t="s">
        <v>10529</v>
      </c>
      <c r="B9853" s="217">
        <v>149.06855990547996</v>
      </c>
      <c r="C9853" s="211">
        <v>6.2188088729311183E-2</v>
      </c>
      <c r="D9853" s="211">
        <v>0.12762163884957639</v>
      </c>
      <c r="E9853" s="211">
        <v>7.6726927516661436E-2</v>
      </c>
      <c r="F9853" s="211">
        <v>7.4239946082961333E-2</v>
      </c>
      <c r="G9853" s="211">
        <v>0.12623557765272145</v>
      </c>
      <c r="H9853" s="211">
        <v>0.11597032179522027</v>
      </c>
      <c r="I9853" s="211">
        <v>0.50917811992001516</v>
      </c>
      <c r="J9853" s="211">
        <v>0.40846174908089355</v>
      </c>
      <c r="K9853" s="211">
        <v>0.64635005118607047</v>
      </c>
      <c r="L9853" s="211">
        <v>0.27215042999593719</v>
      </c>
      <c r="M9853" s="211">
        <v>9.9084291310959083E-2</v>
      </c>
      <c r="N9853" s="211">
        <v>0.48441388191304785</v>
      </c>
      <c r="O9853" s="211">
        <v>0.7169609526253311</v>
      </c>
      <c r="P9853" s="211">
        <v>7.0287585971007815E-2</v>
      </c>
      <c r="Q9853" s="211">
        <v>6.2790993010267609E-2</v>
      </c>
      <c r="R9853" s="211">
        <v>0.45613462760151446</v>
      </c>
      <c r="S9853" s="211">
        <v>0.37356149269242678</v>
      </c>
      <c r="T9853" s="211">
        <v>0.58656322370713943</v>
      </c>
      <c r="U9853" s="211">
        <v>0.521363893253455</v>
      </c>
      <c r="V9853" s="211">
        <v>8.1946937835886607E-2</v>
      </c>
      <c r="W9853" s="211">
        <v>0.50982447611027037</v>
      </c>
      <c r="X9853" s="211">
        <v>0.24377105935681792</v>
      </c>
      <c r="Y9853" s="211">
        <v>0.61718442172538501</v>
      </c>
      <c r="Z9853" s="211">
        <v>0.14710851221407556</v>
      </c>
      <c r="AA9853" s="212">
        <v>0.11757835167017322</v>
      </c>
    </row>
    <row r="9854" spans="1:27" x14ac:dyDescent="0.35">
      <c r="A9854" s="210" t="s">
        <v>10530</v>
      </c>
      <c r="B9854" s="217">
        <v>134.61664788269039</v>
      </c>
      <c r="C9854" s="211">
        <v>7.0895976982624329E-2</v>
      </c>
      <c r="D9854" s="211">
        <v>0.12733946663739448</v>
      </c>
      <c r="E9854" s="211">
        <v>8.4799798233644072E-2</v>
      </c>
      <c r="F9854" s="211">
        <v>9.3139353134888844E-2</v>
      </c>
      <c r="G9854" s="211">
        <v>0.11680842618110232</v>
      </c>
      <c r="H9854" s="211">
        <v>0.11309303623497061</v>
      </c>
      <c r="I9854" s="211">
        <v>0.42855294994520565</v>
      </c>
      <c r="J9854" s="211">
        <v>0.39560384467923337</v>
      </c>
      <c r="K9854" s="211">
        <v>0.525871234994154</v>
      </c>
      <c r="L9854" s="211">
        <v>0.2772311520741696</v>
      </c>
      <c r="M9854" s="211">
        <v>9.0404473270642896E-2</v>
      </c>
      <c r="N9854" s="211">
        <v>0.46582760816159907</v>
      </c>
      <c r="O9854" s="211">
        <v>0.64557525969410856</v>
      </c>
      <c r="P9854" s="211">
        <v>6.9811117004697831E-2</v>
      </c>
      <c r="Q9854" s="211">
        <v>7.2086658000284395E-2</v>
      </c>
      <c r="R9854" s="211">
        <v>0.45436909749472409</v>
      </c>
      <c r="S9854" s="211">
        <v>0.28496551233028544</v>
      </c>
      <c r="T9854" s="211">
        <v>0.51525707358137018</v>
      </c>
      <c r="U9854" s="211">
        <v>0.38714388965875995</v>
      </c>
      <c r="V9854" s="211">
        <v>9.2428453661262622E-2</v>
      </c>
      <c r="W9854" s="211">
        <v>0.48114491330462761</v>
      </c>
      <c r="X9854" s="211">
        <v>0.43082163955006836</v>
      </c>
      <c r="Y9854" s="211">
        <v>0.77925672653330413</v>
      </c>
      <c r="Z9854" s="211">
        <v>0.14994856694641681</v>
      </c>
      <c r="AA9854" s="212">
        <v>0.11838212363978522</v>
      </c>
    </row>
    <row r="9855" spans="1:27" x14ac:dyDescent="0.35">
      <c r="A9855" s="210" t="s">
        <v>10531</v>
      </c>
      <c r="B9855" s="217">
        <v>125.9819511729647</v>
      </c>
      <c r="C9855" s="211">
        <v>5.332214019763979E-2</v>
      </c>
      <c r="D9855" s="211">
        <v>0.1286758667856287</v>
      </c>
      <c r="E9855" s="211">
        <v>7.951348897344851E-2</v>
      </c>
      <c r="F9855" s="211">
        <v>8.6873185863629826E-2</v>
      </c>
      <c r="G9855" s="211">
        <v>0.12358279711829243</v>
      </c>
      <c r="H9855" s="211">
        <v>0.1185172070164873</v>
      </c>
      <c r="I9855" s="211">
        <v>0.44064241507865637</v>
      </c>
      <c r="J9855" s="211">
        <v>0.45675735951815716</v>
      </c>
      <c r="K9855" s="211">
        <v>0.60092923234467288</v>
      </c>
      <c r="L9855" s="211">
        <v>0.2724031198571476</v>
      </c>
      <c r="M9855" s="211">
        <v>9.8011426758501927E-2</v>
      </c>
      <c r="N9855" s="211">
        <v>0.41673205962694759</v>
      </c>
      <c r="O9855" s="211">
        <v>0.67040189608903356</v>
      </c>
      <c r="P9855" s="211">
        <v>6.8417673787902561E-2</v>
      </c>
      <c r="Q9855" s="211">
        <v>7.3162192494807932E-2</v>
      </c>
      <c r="R9855" s="211">
        <v>0.42285329852033149</v>
      </c>
      <c r="S9855" s="211">
        <v>0.28770070017973165</v>
      </c>
      <c r="T9855" s="211">
        <v>0.52445378020286426</v>
      </c>
      <c r="U9855" s="211">
        <v>0.47764183651387682</v>
      </c>
      <c r="V9855" s="211">
        <v>8.7148862355082068E-2</v>
      </c>
      <c r="W9855" s="211">
        <v>0.57516301364721956</v>
      </c>
      <c r="X9855" s="211">
        <v>0.29392157348188119</v>
      </c>
      <c r="Y9855" s="211">
        <v>0.52502386471794149</v>
      </c>
      <c r="Z9855" s="211">
        <v>0.14729361836064764</v>
      </c>
      <c r="AA9855" s="212">
        <v>0.11954689027070779</v>
      </c>
    </row>
    <row r="9856" spans="1:27" x14ac:dyDescent="0.35">
      <c r="A9856" s="210" t="s">
        <v>10532</v>
      </c>
      <c r="B9856" s="217">
        <v>116.63398596842582</v>
      </c>
      <c r="C9856" s="211">
        <v>6.1811902459872101E-2</v>
      </c>
      <c r="D9856" s="211">
        <v>0.12011080793466535</v>
      </c>
      <c r="E9856" s="211">
        <v>6.7543778119139614E-2</v>
      </c>
      <c r="F9856" s="211">
        <v>0.11100791415182569</v>
      </c>
      <c r="G9856" s="211">
        <v>0.1222607887212772</v>
      </c>
      <c r="H9856" s="211">
        <v>0.11710976430401011</v>
      </c>
      <c r="I9856" s="211">
        <v>0.48442717163452509</v>
      </c>
      <c r="J9856" s="211">
        <v>0.40676040856445589</v>
      </c>
      <c r="K9856" s="211">
        <v>0.61359361782505573</v>
      </c>
      <c r="L9856" s="211">
        <v>0.2763473726502107</v>
      </c>
      <c r="M9856" s="211">
        <v>8.8921455820858641E-2</v>
      </c>
      <c r="N9856" s="211">
        <v>0.40932367015332238</v>
      </c>
      <c r="O9856" s="211">
        <v>0.73471676720991619</v>
      </c>
      <c r="P9856" s="211">
        <v>6.4141886428259798E-2</v>
      </c>
      <c r="Q9856" s="211">
        <v>8.3742991168638842E-2</v>
      </c>
      <c r="R9856" s="211">
        <v>0.45479959827491251</v>
      </c>
      <c r="S9856" s="211">
        <v>0.31495569796865686</v>
      </c>
      <c r="T9856" s="211">
        <v>0.63091622447290274</v>
      </c>
      <c r="U9856" s="211">
        <v>0.55102398252239193</v>
      </c>
      <c r="V9856" s="211">
        <v>6.4311692605594745E-2</v>
      </c>
      <c r="W9856" s="211">
        <v>0.51245375125421733</v>
      </c>
      <c r="X9856" s="211">
        <v>0.42309558031450745</v>
      </c>
      <c r="Y9856" s="211">
        <v>0.63459844540093358</v>
      </c>
      <c r="Z9856" s="211">
        <v>0.14760741718798864</v>
      </c>
      <c r="AA9856" s="212">
        <v>0.12265894476092942</v>
      </c>
    </row>
    <row r="9857" spans="1:27" x14ac:dyDescent="0.35">
      <c r="A9857" s="210" t="s">
        <v>10533</v>
      </c>
      <c r="B9857" s="217">
        <v>142.46328421787604</v>
      </c>
      <c r="C9857" s="211">
        <v>5.725694700279723E-2</v>
      </c>
      <c r="D9857" s="211">
        <v>0.12224061919105586</v>
      </c>
      <c r="E9857" s="211">
        <v>8.755043933772301E-2</v>
      </c>
      <c r="F9857" s="211">
        <v>7.6500493212768361E-2</v>
      </c>
      <c r="G9857" s="211">
        <v>0.11696913551521343</v>
      </c>
      <c r="H9857" s="211">
        <v>0.11459691371529358</v>
      </c>
      <c r="I9857" s="211">
        <v>0.47968044164063828</v>
      </c>
      <c r="J9857" s="211">
        <v>0.46435595866373824</v>
      </c>
      <c r="K9857" s="211">
        <v>0.60970478469074096</v>
      </c>
      <c r="L9857" s="211">
        <v>0.27554721456507958</v>
      </c>
      <c r="M9857" s="211">
        <v>9.6886727020213434E-2</v>
      </c>
      <c r="N9857" s="211">
        <v>0.55423355598263868</v>
      </c>
      <c r="O9857" s="211">
        <v>0.65492975355222416</v>
      </c>
      <c r="P9857" s="211">
        <v>6.6414609181563278E-2</v>
      </c>
      <c r="Q9857" s="211">
        <v>0.14847555501324203</v>
      </c>
      <c r="R9857" s="211">
        <v>0.47030131082522325</v>
      </c>
      <c r="S9857" s="211">
        <v>0.39141674642648477</v>
      </c>
      <c r="T9857" s="211">
        <v>0.56182099601795077</v>
      </c>
      <c r="U9857" s="211">
        <v>0.39643793153229673</v>
      </c>
      <c r="V9857" s="211">
        <v>9.0498095310125579E-2</v>
      </c>
      <c r="W9857" s="211">
        <v>0.57801865203342206</v>
      </c>
      <c r="X9857" s="211">
        <v>0.30634258207620757</v>
      </c>
      <c r="Y9857" s="211">
        <v>0.67121434074700259</v>
      </c>
      <c r="Z9857" s="211">
        <v>0.14894352853831069</v>
      </c>
      <c r="AA9857" s="212">
        <v>0.11999751212419894</v>
      </c>
    </row>
    <row r="9858" spans="1:27" x14ac:dyDescent="0.35">
      <c r="A9858" s="210" t="s">
        <v>10534</v>
      </c>
      <c r="B9858" s="217">
        <v>173.84923724595023</v>
      </c>
      <c r="C9858" s="211">
        <v>7.8623658734466098E-2</v>
      </c>
      <c r="D9858" s="211">
        <v>0.12856441767083038</v>
      </c>
      <c r="E9858" s="211">
        <v>8.1198118557624099E-2</v>
      </c>
      <c r="F9858" s="211">
        <v>9.4644592811758965E-2</v>
      </c>
      <c r="G9858" s="211">
        <v>0.11911658729085327</v>
      </c>
      <c r="H9858" s="211">
        <v>0.10598630812557699</v>
      </c>
      <c r="I9858" s="211">
        <v>0.52971794320343668</v>
      </c>
      <c r="J9858" s="211">
        <v>0.47422776128410282</v>
      </c>
      <c r="K9858" s="211">
        <v>0.5727302670189125</v>
      </c>
      <c r="L9858" s="211">
        <v>0.27699221975012583</v>
      </c>
      <c r="M9858" s="211">
        <v>0.11548415237300153</v>
      </c>
      <c r="N9858" s="211">
        <v>0.42062843463442101</v>
      </c>
      <c r="O9858" s="211">
        <v>0.76602321498653414</v>
      </c>
      <c r="P9858" s="211">
        <v>7.2808466950189776E-2</v>
      </c>
      <c r="Q9858" s="211">
        <v>6.2732261884436299E-2</v>
      </c>
      <c r="R9858" s="211">
        <v>0.40677844531782942</v>
      </c>
      <c r="S9858" s="211">
        <v>0.35866785187868083</v>
      </c>
      <c r="T9858" s="211">
        <v>0.49237015216657481</v>
      </c>
      <c r="U9858" s="211">
        <v>0.3950017384130361</v>
      </c>
      <c r="V9858" s="211">
        <v>0.17128341394512314</v>
      </c>
      <c r="W9858" s="211">
        <v>0.61323280783853007</v>
      </c>
      <c r="X9858" s="211">
        <v>0.36346058894516098</v>
      </c>
      <c r="Y9858" s="211">
        <v>0.62848974645133504</v>
      </c>
      <c r="Z9858" s="211">
        <v>0.14621496916722046</v>
      </c>
      <c r="AA9858" s="212">
        <v>0.12235329303310699</v>
      </c>
    </row>
    <row r="9859" spans="1:27" x14ac:dyDescent="0.35">
      <c r="A9859" s="210" t="s">
        <v>10535</v>
      </c>
      <c r="B9859" s="217">
        <v>127.99813178108187</v>
      </c>
      <c r="C9859" s="211">
        <v>5.4010184310843631E-2</v>
      </c>
      <c r="D9859" s="211">
        <v>0.12070700123396272</v>
      </c>
      <c r="E9859" s="211">
        <v>8.3784956394133789E-2</v>
      </c>
      <c r="F9859" s="211">
        <v>9.9092088092970126E-2</v>
      </c>
      <c r="G9859" s="211">
        <v>0.12496611040658079</v>
      </c>
      <c r="H9859" s="211">
        <v>0.11570654035005115</v>
      </c>
      <c r="I9859" s="211">
        <v>0.52903965648093598</v>
      </c>
      <c r="J9859" s="211">
        <v>0.42341357053057344</v>
      </c>
      <c r="K9859" s="211">
        <v>0.61184352272444831</v>
      </c>
      <c r="L9859" s="211">
        <v>0.28149037327799548</v>
      </c>
      <c r="M9859" s="211">
        <v>9.8703680067345395E-2</v>
      </c>
      <c r="N9859" s="211">
        <v>0.56359344322239824</v>
      </c>
      <c r="O9859" s="211">
        <v>0.66774335842244048</v>
      </c>
      <c r="P9859" s="211">
        <v>6.3985490616582846E-2</v>
      </c>
      <c r="Q9859" s="211">
        <v>6.0946303746000366E-2</v>
      </c>
      <c r="R9859" s="211">
        <v>0.46504336062529672</v>
      </c>
      <c r="S9859" s="211">
        <v>0.28344200677714726</v>
      </c>
      <c r="T9859" s="211">
        <v>0.62543657851073953</v>
      </c>
      <c r="U9859" s="211">
        <v>0.36026439487987683</v>
      </c>
      <c r="V9859" s="211">
        <v>8.0520257097291145E-2</v>
      </c>
      <c r="W9859" s="211">
        <v>0.55613532306718561</v>
      </c>
      <c r="X9859" s="211">
        <v>0.3831725824819025</v>
      </c>
      <c r="Y9859" s="211">
        <v>0.64465555610045844</v>
      </c>
      <c r="Z9859" s="211">
        <v>0.14947082484764329</v>
      </c>
      <c r="AA9859" s="212">
        <v>0.12028417670973995</v>
      </c>
    </row>
    <row r="9860" spans="1:27" x14ac:dyDescent="0.35">
      <c r="A9860" s="210" t="s">
        <v>10536</v>
      </c>
      <c r="B9860" s="217">
        <v>144.93089335180869</v>
      </c>
      <c r="C9860" s="211">
        <v>5.7940019685847083E-2</v>
      </c>
      <c r="D9860" s="211">
        <v>0.12351265586799436</v>
      </c>
      <c r="E9860" s="211">
        <v>7.5667349330094363E-2</v>
      </c>
      <c r="F9860" s="211">
        <v>0.12053345126721628</v>
      </c>
      <c r="G9860" s="211">
        <v>0.12336623922954067</v>
      </c>
      <c r="H9860" s="211">
        <v>0.12203159460025428</v>
      </c>
      <c r="I9860" s="211">
        <v>0.47825920185981108</v>
      </c>
      <c r="J9860" s="211">
        <v>0.43881349736391023</v>
      </c>
      <c r="K9860" s="211">
        <v>0.61200241791904086</v>
      </c>
      <c r="L9860" s="211">
        <v>0.27819472029166209</v>
      </c>
      <c r="M9860" s="211">
        <v>9.7481934214354499E-2</v>
      </c>
      <c r="N9860" s="211">
        <v>0.37398272458544163</v>
      </c>
      <c r="O9860" s="211">
        <v>0.66287846230478598</v>
      </c>
      <c r="P9860" s="211">
        <v>7.1652602171416863E-2</v>
      </c>
      <c r="Q9860" s="211">
        <v>9.4756492498630371E-2</v>
      </c>
      <c r="R9860" s="211">
        <v>0.4197445947681937</v>
      </c>
      <c r="S9860" s="211">
        <v>0.34822712912884746</v>
      </c>
      <c r="T9860" s="211">
        <v>0.51875161090032285</v>
      </c>
      <c r="U9860" s="211">
        <v>0.49983348065660138</v>
      </c>
      <c r="V9860" s="211">
        <v>0.12013674915573784</v>
      </c>
      <c r="W9860" s="211">
        <v>0.54954845180930312</v>
      </c>
      <c r="X9860" s="211">
        <v>0.25949329014881567</v>
      </c>
      <c r="Y9860" s="211">
        <v>0.62792092179674375</v>
      </c>
      <c r="Z9860" s="211">
        <v>0.14447331644339648</v>
      </c>
      <c r="AA9860" s="212">
        <v>0.12498974422068286</v>
      </c>
    </row>
    <row r="9861" spans="1:27" x14ac:dyDescent="0.35">
      <c r="A9861" s="210" t="s">
        <v>10537</v>
      </c>
      <c r="B9861" s="217">
        <v>121.87082150693621</v>
      </c>
      <c r="C9861" s="211">
        <v>6.4781132058534793E-2</v>
      </c>
      <c r="D9861" s="211">
        <v>0.12335358691036956</v>
      </c>
      <c r="E9861" s="211">
        <v>7.3696558911484203E-2</v>
      </c>
      <c r="F9861" s="211">
        <v>8.5997365907123924E-2</v>
      </c>
      <c r="G9861" s="211">
        <v>0.12236020274516843</v>
      </c>
      <c r="H9861" s="211">
        <v>0.12455908848639032</v>
      </c>
      <c r="I9861" s="211">
        <v>0.43204872308194464</v>
      </c>
      <c r="J9861" s="211">
        <v>0.42092968229220823</v>
      </c>
      <c r="K9861" s="211">
        <v>0.56263109848510295</v>
      </c>
      <c r="L9861" s="211">
        <v>0.27062855496580918</v>
      </c>
      <c r="M9861" s="211">
        <v>0.11015725161916322</v>
      </c>
      <c r="N9861" s="211">
        <v>0.44206618626027622</v>
      </c>
      <c r="O9861" s="211">
        <v>0.76285430601023541</v>
      </c>
      <c r="P9861" s="211">
        <v>6.5667089708174517E-2</v>
      </c>
      <c r="Q9861" s="211">
        <v>5.4721731591913042E-2</v>
      </c>
      <c r="R9861" s="211">
        <v>0.45070052590266396</v>
      </c>
      <c r="S9861" s="211">
        <v>0.32608905471395561</v>
      </c>
      <c r="T9861" s="211">
        <v>0.58562123294301827</v>
      </c>
      <c r="U9861" s="211">
        <v>0.53661760309833251</v>
      </c>
      <c r="V9861" s="211">
        <v>6.6149758233992273E-2</v>
      </c>
      <c r="W9861" s="211">
        <v>0.60011996706965731</v>
      </c>
      <c r="X9861" s="211">
        <v>0.40592530452080328</v>
      </c>
      <c r="Y9861" s="211">
        <v>0.61386660796191161</v>
      </c>
      <c r="Z9861" s="211">
        <v>0.14839565342494751</v>
      </c>
      <c r="AA9861" s="212">
        <v>0.12507796008667921</v>
      </c>
    </row>
    <row r="9862" spans="1:27" x14ac:dyDescent="0.35">
      <c r="A9862" s="210" t="s">
        <v>10538</v>
      </c>
      <c r="B9862" s="217">
        <v>145.55010835733404</v>
      </c>
      <c r="C9862" s="211">
        <v>8.2170175296264997E-2</v>
      </c>
      <c r="D9862" s="211">
        <v>0.11890996346451567</v>
      </c>
      <c r="E9862" s="211">
        <v>7.041272727893208E-2</v>
      </c>
      <c r="F9862" s="211">
        <v>0.11495217957863223</v>
      </c>
      <c r="G9862" s="211">
        <v>0.11557152364839376</v>
      </c>
      <c r="H9862" s="211">
        <v>0.11022125526860119</v>
      </c>
      <c r="I9862" s="211">
        <v>0.51837835210416294</v>
      </c>
      <c r="J9862" s="211">
        <v>0.49400452657123023</v>
      </c>
      <c r="K9862" s="211">
        <v>0.60782323296542384</v>
      </c>
      <c r="L9862" s="211">
        <v>0.27494298968822156</v>
      </c>
      <c r="M9862" s="211">
        <v>9.2788916327960283E-2</v>
      </c>
      <c r="N9862" s="211">
        <v>0.45090681394482224</v>
      </c>
      <c r="O9862" s="211">
        <v>0.70768477512882411</v>
      </c>
      <c r="P9862" s="211">
        <v>7.1821054658635725E-2</v>
      </c>
      <c r="Q9862" s="211">
        <v>9.767692613143994E-2</v>
      </c>
      <c r="R9862" s="211">
        <v>0.44539095468623574</v>
      </c>
      <c r="S9862" s="211">
        <v>0.35702730868637855</v>
      </c>
      <c r="T9862" s="211">
        <v>0.52747057753511351</v>
      </c>
      <c r="U9862" s="211">
        <v>0.37722408093554549</v>
      </c>
      <c r="V9862" s="211">
        <v>0.10578905112663693</v>
      </c>
      <c r="W9862" s="211">
        <v>0.55896652268588509</v>
      </c>
      <c r="X9862" s="211">
        <v>0.25853091769316616</v>
      </c>
      <c r="Y9862" s="211">
        <v>0.61964598353817579</v>
      </c>
      <c r="Z9862" s="211">
        <v>0.14275988699067668</v>
      </c>
      <c r="AA9862" s="212">
        <v>0.11376525068688148</v>
      </c>
    </row>
    <row r="9863" spans="1:27" x14ac:dyDescent="0.35">
      <c r="A9863" s="210" t="s">
        <v>10539</v>
      </c>
      <c r="B9863" s="217">
        <v>120.53815996570101</v>
      </c>
      <c r="C9863" s="211">
        <v>5.9508344605063074E-2</v>
      </c>
      <c r="D9863" s="211">
        <v>0.12756002429687471</v>
      </c>
      <c r="E9863" s="211">
        <v>7.2873870596619719E-2</v>
      </c>
      <c r="F9863" s="211">
        <v>0.11620299160076224</v>
      </c>
      <c r="G9863" s="211">
        <v>0.11721041755853898</v>
      </c>
      <c r="H9863" s="211">
        <v>0.11903422124169002</v>
      </c>
      <c r="I9863" s="211">
        <v>0.47669639090407429</v>
      </c>
      <c r="J9863" s="211">
        <v>0.43111800018499707</v>
      </c>
      <c r="K9863" s="211">
        <v>0.57090754389907306</v>
      </c>
      <c r="L9863" s="211">
        <v>0.27968212909359491</v>
      </c>
      <c r="M9863" s="211">
        <v>9.7809769404824054E-2</v>
      </c>
      <c r="N9863" s="211">
        <v>0.46398156781974809</v>
      </c>
      <c r="O9863" s="211">
        <v>0.69745209503846073</v>
      </c>
      <c r="P9863" s="211">
        <v>7.2803984980497366E-2</v>
      </c>
      <c r="Q9863" s="211">
        <v>0.10888316229764487</v>
      </c>
      <c r="R9863" s="211">
        <v>0.45650573188978516</v>
      </c>
      <c r="S9863" s="211">
        <v>0.40683503310026098</v>
      </c>
      <c r="T9863" s="211">
        <v>0.6086888735795809</v>
      </c>
      <c r="U9863" s="211">
        <v>0.36728446869120362</v>
      </c>
      <c r="V9863" s="211">
        <v>5.9974199741246181E-2</v>
      </c>
      <c r="W9863" s="211">
        <v>0.50973772533604478</v>
      </c>
      <c r="X9863" s="211">
        <v>0.34450296895336641</v>
      </c>
      <c r="Y9863" s="211">
        <v>0.67555378135145006</v>
      </c>
      <c r="Z9863" s="211">
        <v>0.14824958408356945</v>
      </c>
      <c r="AA9863" s="212">
        <v>0.12261550681286357</v>
      </c>
    </row>
    <row r="9864" spans="1:27" x14ac:dyDescent="0.35">
      <c r="A9864" s="210" t="s">
        <v>10540</v>
      </c>
      <c r="B9864" s="217">
        <v>118.02152177978854</v>
      </c>
      <c r="C9864" s="211">
        <v>6.6947643772895207E-2</v>
      </c>
      <c r="D9864" s="211">
        <v>0.12160342392269254</v>
      </c>
      <c r="E9864" s="211">
        <v>7.2554081345680185E-2</v>
      </c>
      <c r="F9864" s="211">
        <v>0.1012223518461543</v>
      </c>
      <c r="G9864" s="211">
        <v>0.12103735712102803</v>
      </c>
      <c r="H9864" s="211">
        <v>0.10780961467515425</v>
      </c>
      <c r="I9864" s="211">
        <v>0.45515663436279985</v>
      </c>
      <c r="J9864" s="211">
        <v>0.44129174832768986</v>
      </c>
      <c r="K9864" s="211">
        <v>0.60319522169615947</v>
      </c>
      <c r="L9864" s="211">
        <v>0.27483417163465429</v>
      </c>
      <c r="M9864" s="211">
        <v>9.4103785041953755E-2</v>
      </c>
      <c r="N9864" s="211">
        <v>0.38347934230190556</v>
      </c>
      <c r="O9864" s="211">
        <v>0.56530253312253109</v>
      </c>
      <c r="P9864" s="211">
        <v>6.7122824600710951E-2</v>
      </c>
      <c r="Q9864" s="211">
        <v>0.10335751726466587</v>
      </c>
      <c r="R9864" s="211">
        <v>0.4262496422317259</v>
      </c>
      <c r="S9864" s="211">
        <v>0.3587956550236957</v>
      </c>
      <c r="T9864" s="211">
        <v>0.61723953329900894</v>
      </c>
      <c r="U9864" s="211">
        <v>0.35964895504224126</v>
      </c>
      <c r="V9864" s="211">
        <v>8.5673210938243302E-2</v>
      </c>
      <c r="W9864" s="211">
        <v>0.60039254103372375</v>
      </c>
      <c r="X9864" s="211">
        <v>0.32604154742975289</v>
      </c>
      <c r="Y9864" s="211">
        <v>0.71847716410308737</v>
      </c>
      <c r="Z9864" s="211">
        <v>0.14840748181570351</v>
      </c>
      <c r="AA9864" s="212">
        <v>0.12263488582559448</v>
      </c>
    </row>
    <row r="9865" spans="1:27" x14ac:dyDescent="0.35">
      <c r="A9865" s="210" t="s">
        <v>10541</v>
      </c>
      <c r="B9865" s="217">
        <v>138.1873054903935</v>
      </c>
      <c r="C9865" s="211">
        <v>7.3590855998153473E-2</v>
      </c>
      <c r="D9865" s="211">
        <v>0.12797151486278471</v>
      </c>
      <c r="E9865" s="211">
        <v>7.0315701762249855E-2</v>
      </c>
      <c r="F9865" s="211">
        <v>0.11622890472538482</v>
      </c>
      <c r="G9865" s="211">
        <v>0.11499988284735241</v>
      </c>
      <c r="H9865" s="211">
        <v>0.12056456307549802</v>
      </c>
      <c r="I9865" s="211">
        <v>0.48651812054779253</v>
      </c>
      <c r="J9865" s="211">
        <v>0.38529950675733332</v>
      </c>
      <c r="K9865" s="211">
        <v>0.64106876160965987</v>
      </c>
      <c r="L9865" s="211">
        <v>0.28139096397824803</v>
      </c>
      <c r="M9865" s="211">
        <v>9.3597983507407584E-2</v>
      </c>
      <c r="N9865" s="211">
        <v>0.36333322351960939</v>
      </c>
      <c r="O9865" s="211">
        <v>0.60883103982750286</v>
      </c>
      <c r="P9865" s="211">
        <v>7.0198615825339677E-2</v>
      </c>
      <c r="Q9865" s="211">
        <v>0.12688611760503585</v>
      </c>
      <c r="R9865" s="211">
        <v>0.44011802244069548</v>
      </c>
      <c r="S9865" s="211">
        <v>0.34492259234791645</v>
      </c>
      <c r="T9865" s="211">
        <v>0.59102804109046636</v>
      </c>
      <c r="U9865" s="211">
        <v>0.37436359106731287</v>
      </c>
      <c r="V9865" s="211">
        <v>0.1138772454468569</v>
      </c>
      <c r="W9865" s="211">
        <v>0.55863855362560833</v>
      </c>
      <c r="X9865" s="211">
        <v>0.24428511148575943</v>
      </c>
      <c r="Y9865" s="211">
        <v>0.6480815415498189</v>
      </c>
      <c r="Z9865" s="211">
        <v>0.14683085272798002</v>
      </c>
      <c r="AA9865" s="212">
        <v>0.11845839945968265</v>
      </c>
    </row>
    <row r="9866" spans="1:27" x14ac:dyDescent="0.35">
      <c r="A9866" s="210" t="s">
        <v>10542</v>
      </c>
      <c r="B9866" s="217">
        <v>198.13617654129848</v>
      </c>
      <c r="C9866" s="211">
        <v>4.8051599225962839E-2</v>
      </c>
      <c r="D9866" s="211">
        <v>0.12508341890156291</v>
      </c>
      <c r="E9866" s="211">
        <v>7.5035258346058231E-2</v>
      </c>
      <c r="F9866" s="211">
        <v>0.11195795880079772</v>
      </c>
      <c r="G9866" s="211">
        <v>0.11621738004857025</v>
      </c>
      <c r="H9866" s="211">
        <v>0.1156347451879068</v>
      </c>
      <c r="I9866" s="211">
        <v>0.50230063440691275</v>
      </c>
      <c r="J9866" s="211">
        <v>0.44557951961446995</v>
      </c>
      <c r="K9866" s="211">
        <v>0.64926343045285018</v>
      </c>
      <c r="L9866" s="211">
        <v>0.27881799041234123</v>
      </c>
      <c r="M9866" s="211">
        <v>9.3426377889557086E-2</v>
      </c>
      <c r="N9866" s="211">
        <v>0.409760947009631</v>
      </c>
      <c r="O9866" s="211">
        <v>0.77099127364543507</v>
      </c>
      <c r="P9866" s="211">
        <v>7.3688751698342839E-2</v>
      </c>
      <c r="Q9866" s="211">
        <v>0.10498086092416725</v>
      </c>
      <c r="R9866" s="211">
        <v>0.41765041155257759</v>
      </c>
      <c r="S9866" s="211">
        <v>0.32138107061716237</v>
      </c>
      <c r="T9866" s="211">
        <v>0.48191963074392341</v>
      </c>
      <c r="U9866" s="211">
        <v>0.41108237579207541</v>
      </c>
      <c r="V9866" s="211">
        <v>0.19446150583778579</v>
      </c>
      <c r="W9866" s="211">
        <v>0.64759110638803752</v>
      </c>
      <c r="X9866" s="211">
        <v>0.36409987028638524</v>
      </c>
      <c r="Y9866" s="211">
        <v>0.72609261878067155</v>
      </c>
      <c r="Z9866" s="211">
        <v>0.14377050170078756</v>
      </c>
      <c r="AA9866" s="212">
        <v>0.11899444389283222</v>
      </c>
    </row>
    <row r="9867" spans="1:27" x14ac:dyDescent="0.35">
      <c r="A9867" s="210" t="s">
        <v>10543</v>
      </c>
      <c r="B9867" s="217">
        <v>176.3839596072807</v>
      </c>
      <c r="C9867" s="211">
        <v>5.7539970681430908E-2</v>
      </c>
      <c r="D9867" s="211">
        <v>0.12177858581295331</v>
      </c>
      <c r="E9867" s="211">
        <v>7.5240631786252468E-2</v>
      </c>
      <c r="F9867" s="211">
        <v>0.10310029852534509</v>
      </c>
      <c r="G9867" s="211">
        <v>0.11904188778878583</v>
      </c>
      <c r="H9867" s="211">
        <v>0.12428756596515322</v>
      </c>
      <c r="I9867" s="211">
        <v>0.48937643957754307</v>
      </c>
      <c r="J9867" s="211">
        <v>0.43373890200110099</v>
      </c>
      <c r="K9867" s="211">
        <v>0.59098125443970728</v>
      </c>
      <c r="L9867" s="211">
        <v>0.27115187013040354</v>
      </c>
      <c r="M9867" s="211">
        <v>9.6615714732843833E-2</v>
      </c>
      <c r="N9867" s="211">
        <v>0.37116682417079938</v>
      </c>
      <c r="O9867" s="211">
        <v>0.70426803420589168</v>
      </c>
      <c r="P9867" s="211">
        <v>6.7896637078134259E-2</v>
      </c>
      <c r="Q9867" s="211">
        <v>6.7665755022651902E-2</v>
      </c>
      <c r="R9867" s="211">
        <v>0.38658584634575655</v>
      </c>
      <c r="S9867" s="211">
        <v>0.29142443974336124</v>
      </c>
      <c r="T9867" s="211">
        <v>0.47228553058293099</v>
      </c>
      <c r="U9867" s="211">
        <v>0.57022691131381942</v>
      </c>
      <c r="V9867" s="211">
        <v>0.12571678594863292</v>
      </c>
      <c r="W9867" s="211">
        <v>0.53883483018383638</v>
      </c>
      <c r="X9867" s="211">
        <v>0.30035752611707256</v>
      </c>
      <c r="Y9867" s="211">
        <v>0.6870066910355459</v>
      </c>
      <c r="Z9867" s="211">
        <v>0.14985768132734981</v>
      </c>
      <c r="AA9867" s="212">
        <v>0.11099994846756864</v>
      </c>
    </row>
    <row r="9868" spans="1:27" x14ac:dyDescent="0.35">
      <c r="A9868" s="210" t="s">
        <v>10544</v>
      </c>
      <c r="B9868" s="217">
        <v>170.83163295000904</v>
      </c>
      <c r="C9868" s="211">
        <v>6.2886364931653352E-2</v>
      </c>
      <c r="D9868" s="211">
        <v>0.11578524577533816</v>
      </c>
      <c r="E9868" s="211">
        <v>7.5070298015509601E-2</v>
      </c>
      <c r="F9868" s="211">
        <v>8.6517921766791517E-2</v>
      </c>
      <c r="G9868" s="211">
        <v>0.11646612622692626</v>
      </c>
      <c r="H9868" s="211">
        <v>0.12290882197538959</v>
      </c>
      <c r="I9868" s="211">
        <v>0.52148240154428249</v>
      </c>
      <c r="J9868" s="211">
        <v>0.4599508949615343</v>
      </c>
      <c r="K9868" s="211">
        <v>0.53554524933259817</v>
      </c>
      <c r="L9868" s="211">
        <v>0.27414790601039341</v>
      </c>
      <c r="M9868" s="211">
        <v>0.10788665535383178</v>
      </c>
      <c r="N9868" s="211">
        <v>0.35902143189515634</v>
      </c>
      <c r="O9868" s="211">
        <v>0.71072394910058478</v>
      </c>
      <c r="P9868" s="211">
        <v>7.4248206980621179E-2</v>
      </c>
      <c r="Q9868" s="211">
        <v>0.1532317901981847</v>
      </c>
      <c r="R9868" s="211">
        <v>0.44617834348553576</v>
      </c>
      <c r="S9868" s="211">
        <v>0.29661493605244965</v>
      </c>
      <c r="T9868" s="211">
        <v>0.60011635435317046</v>
      </c>
      <c r="U9868" s="211">
        <v>0.41245903774176884</v>
      </c>
      <c r="V9868" s="211">
        <v>0.13944949753971525</v>
      </c>
      <c r="W9868" s="211">
        <v>0.59302337408268158</v>
      </c>
      <c r="X9868" s="211">
        <v>0.35524845626903179</v>
      </c>
      <c r="Y9868" s="211">
        <v>0.70827927038793881</v>
      </c>
      <c r="Z9868" s="211">
        <v>0.14980958306025879</v>
      </c>
      <c r="AA9868" s="212">
        <v>0.11887195904768688</v>
      </c>
    </row>
    <row r="9869" spans="1:27" x14ac:dyDescent="0.35">
      <c r="A9869" s="210" t="s">
        <v>10545</v>
      </c>
      <c r="B9869" s="217">
        <v>119.72863669473118</v>
      </c>
      <c r="C9869" s="211">
        <v>7.2506572994747026E-2</v>
      </c>
      <c r="D9869" s="211">
        <v>0.12092034278168366</v>
      </c>
      <c r="E9869" s="211">
        <v>8.137311544641003E-2</v>
      </c>
      <c r="F9869" s="211">
        <v>8.9049073076531884E-2</v>
      </c>
      <c r="G9869" s="211">
        <v>0.12064843456535158</v>
      </c>
      <c r="H9869" s="211">
        <v>0.11494410632185761</v>
      </c>
      <c r="I9869" s="211">
        <v>0.5012485649194105</v>
      </c>
      <c r="J9869" s="211">
        <v>0.4604302514105858</v>
      </c>
      <c r="K9869" s="211">
        <v>0.54431501414440353</v>
      </c>
      <c r="L9869" s="211">
        <v>0.27862203008363873</v>
      </c>
      <c r="M9869" s="211">
        <v>8.8747042739777834E-2</v>
      </c>
      <c r="N9869" s="211">
        <v>0.41798232393605006</v>
      </c>
      <c r="O9869" s="211">
        <v>0.78044122621800949</v>
      </c>
      <c r="P9869" s="211">
        <v>6.8464496163587477E-2</v>
      </c>
      <c r="Q9869" s="211">
        <v>8.5912469207228531E-2</v>
      </c>
      <c r="R9869" s="211">
        <v>0.44797361762030941</v>
      </c>
      <c r="S9869" s="211">
        <v>0.37389254718646259</v>
      </c>
      <c r="T9869" s="211">
        <v>0.60315855806542007</v>
      </c>
      <c r="U9869" s="211">
        <v>0.41363980937165878</v>
      </c>
      <c r="V9869" s="211">
        <v>5.8256041232429057E-2</v>
      </c>
      <c r="W9869" s="211">
        <v>0.58761350780431676</v>
      </c>
      <c r="X9869" s="211">
        <v>0.41185455360393031</v>
      </c>
      <c r="Y9869" s="211">
        <v>0.71752797063945362</v>
      </c>
      <c r="Z9869" s="211">
        <v>0.14974713956720653</v>
      </c>
      <c r="AA9869" s="212">
        <v>0.1226141417314687</v>
      </c>
    </row>
    <row r="9870" spans="1:27" x14ac:dyDescent="0.35">
      <c r="A9870" s="210" t="s">
        <v>10546</v>
      </c>
      <c r="B9870" s="217">
        <v>114.19838475856139</v>
      </c>
      <c r="C9870" s="211">
        <v>5.9248965806512011E-2</v>
      </c>
      <c r="D9870" s="211">
        <v>0.12038021116683134</v>
      </c>
      <c r="E9870" s="211">
        <v>7.4660866854463798E-2</v>
      </c>
      <c r="F9870" s="211">
        <v>9.360603149982194E-2</v>
      </c>
      <c r="G9870" s="211">
        <v>0.12374048637671599</v>
      </c>
      <c r="H9870" s="211">
        <v>0.11826116995333869</v>
      </c>
      <c r="I9870" s="211">
        <v>0.4861002343712677</v>
      </c>
      <c r="J9870" s="211">
        <v>0.43584849939777515</v>
      </c>
      <c r="K9870" s="211">
        <v>0.61480716205267394</v>
      </c>
      <c r="L9870" s="211">
        <v>0.27483140434844222</v>
      </c>
      <c r="M9870" s="211">
        <v>9.9892128362036287E-2</v>
      </c>
      <c r="N9870" s="211">
        <v>0.47872364044117521</v>
      </c>
      <c r="O9870" s="211">
        <v>0.53239959344918419</v>
      </c>
      <c r="P9870" s="211">
        <v>6.6880198666999083E-2</v>
      </c>
      <c r="Q9870" s="211">
        <v>6.2979848919888545E-2</v>
      </c>
      <c r="R9870" s="211">
        <v>0.43389586011876924</v>
      </c>
      <c r="S9870" s="211">
        <v>0.32314873665722854</v>
      </c>
      <c r="T9870" s="211">
        <v>0.47935874177940718</v>
      </c>
      <c r="U9870" s="211">
        <v>0.3568272485179515</v>
      </c>
      <c r="V9870" s="211">
        <v>7.4666014203285641E-2</v>
      </c>
      <c r="W9870" s="211">
        <v>0.52066793455154414</v>
      </c>
      <c r="X9870" s="211">
        <v>0.34776958604176178</v>
      </c>
      <c r="Y9870" s="211">
        <v>0.61737453283561128</v>
      </c>
      <c r="Z9870" s="211">
        <v>0.14713662257162752</v>
      </c>
      <c r="AA9870" s="212">
        <v>0.11635268046112425</v>
      </c>
    </row>
    <row r="9871" spans="1:27" x14ac:dyDescent="0.35">
      <c r="A9871" s="210" t="s">
        <v>10547</v>
      </c>
      <c r="B9871" s="217">
        <v>128.53759382185453</v>
      </c>
      <c r="C9871" s="211">
        <v>5.8417373332115802E-2</v>
      </c>
      <c r="D9871" s="211">
        <v>0.12846686376925609</v>
      </c>
      <c r="E9871" s="211">
        <v>7.794773609961396E-2</v>
      </c>
      <c r="F9871" s="211">
        <v>0.10655037519946907</v>
      </c>
      <c r="G9871" s="211">
        <v>0.12611335177547223</v>
      </c>
      <c r="H9871" s="211">
        <v>0.10972871440445256</v>
      </c>
      <c r="I9871" s="211">
        <v>0.47333703982444486</v>
      </c>
      <c r="J9871" s="211">
        <v>0.44373389533976565</v>
      </c>
      <c r="K9871" s="211">
        <v>0.59693405697167978</v>
      </c>
      <c r="L9871" s="211">
        <v>0.27885641624499874</v>
      </c>
      <c r="M9871" s="211">
        <v>8.1389273383630251E-2</v>
      </c>
      <c r="N9871" s="211">
        <v>0.3987907139617628</v>
      </c>
      <c r="O9871" s="211">
        <v>0.64053820079599011</v>
      </c>
      <c r="P9871" s="211">
        <v>6.8906275947248088E-2</v>
      </c>
      <c r="Q9871" s="211">
        <v>0.15391879081558177</v>
      </c>
      <c r="R9871" s="211">
        <v>0.44239360517680526</v>
      </c>
      <c r="S9871" s="211">
        <v>0.27265004026141443</v>
      </c>
      <c r="T9871" s="211">
        <v>0.60080224463683851</v>
      </c>
      <c r="U9871" s="211">
        <v>0.39970729099193686</v>
      </c>
      <c r="V9871" s="211">
        <v>6.6645974152994197E-2</v>
      </c>
      <c r="W9871" s="211">
        <v>0.52592292225552206</v>
      </c>
      <c r="X9871" s="211">
        <v>0.28339440767392066</v>
      </c>
      <c r="Y9871" s="211">
        <v>0.71593586043397506</v>
      </c>
      <c r="Z9871" s="211">
        <v>0.14975640255776773</v>
      </c>
      <c r="AA9871" s="212">
        <v>0.11425777171471466</v>
      </c>
    </row>
    <row r="9872" spans="1:27" x14ac:dyDescent="0.35">
      <c r="A9872" s="210" t="s">
        <v>10548</v>
      </c>
      <c r="B9872" s="217">
        <v>127.16932649610256</v>
      </c>
      <c r="C9872" s="211">
        <v>6.2726357796940899E-2</v>
      </c>
      <c r="D9872" s="211">
        <v>0.12021549035716127</v>
      </c>
      <c r="E9872" s="211">
        <v>6.9064004413364272E-2</v>
      </c>
      <c r="F9872" s="211">
        <v>9.5397008611856862E-2</v>
      </c>
      <c r="G9872" s="211">
        <v>0.12503735297266877</v>
      </c>
      <c r="H9872" s="211">
        <v>0.12692990190779976</v>
      </c>
      <c r="I9872" s="211">
        <v>0.5003872537398989</v>
      </c>
      <c r="J9872" s="211">
        <v>0.4701449468650224</v>
      </c>
      <c r="K9872" s="211">
        <v>0.63614788225243069</v>
      </c>
      <c r="L9872" s="211">
        <v>0.27899709094383784</v>
      </c>
      <c r="M9872" s="211">
        <v>0.11519618634653248</v>
      </c>
      <c r="N9872" s="211">
        <v>0.43071435039203065</v>
      </c>
      <c r="O9872" s="211">
        <v>0.55874637245448133</v>
      </c>
      <c r="P9872" s="211">
        <v>6.9234271787970855E-2</v>
      </c>
      <c r="Q9872" s="211">
        <v>8.4812249139029766E-2</v>
      </c>
      <c r="R9872" s="211">
        <v>0.39571379202168361</v>
      </c>
      <c r="S9872" s="211">
        <v>0.3250792569003973</v>
      </c>
      <c r="T9872" s="211">
        <v>0.61306448204461361</v>
      </c>
      <c r="U9872" s="211">
        <v>0.42077965325708427</v>
      </c>
      <c r="V9872" s="211">
        <v>7.0364529330574771E-2</v>
      </c>
      <c r="W9872" s="211">
        <v>0.5465664026826802</v>
      </c>
      <c r="X9872" s="211">
        <v>0.34663364182108464</v>
      </c>
      <c r="Y9872" s="211">
        <v>0.63269986127674571</v>
      </c>
      <c r="Z9872" s="211">
        <v>0.14039545830908864</v>
      </c>
      <c r="AA9872" s="212">
        <v>0.11883235186955647</v>
      </c>
    </row>
    <row r="9873" spans="1:27" x14ac:dyDescent="0.35">
      <c r="A9873" s="210" t="s">
        <v>10549</v>
      </c>
      <c r="B9873" s="217">
        <v>125.38667076313627</v>
      </c>
      <c r="C9873" s="211">
        <v>5.7181206288604555E-2</v>
      </c>
      <c r="D9873" s="211">
        <v>0.12713575533534646</v>
      </c>
      <c r="E9873" s="211">
        <v>7.0229646116035715E-2</v>
      </c>
      <c r="F9873" s="211">
        <v>0.10033327240452571</v>
      </c>
      <c r="G9873" s="211">
        <v>0.12300503741119775</v>
      </c>
      <c r="H9873" s="211">
        <v>0.12345796746519633</v>
      </c>
      <c r="I9873" s="211">
        <v>0.51415274757468266</v>
      </c>
      <c r="J9873" s="211">
        <v>0.45151838944986</v>
      </c>
      <c r="K9873" s="211">
        <v>0.60678352412482672</v>
      </c>
      <c r="L9873" s="211">
        <v>0.27523398929190379</v>
      </c>
      <c r="M9873" s="211">
        <v>8.851372928088426E-2</v>
      </c>
      <c r="N9873" s="211">
        <v>0.4718744036917325</v>
      </c>
      <c r="O9873" s="211">
        <v>0.57597310237716881</v>
      </c>
      <c r="P9873" s="211">
        <v>6.5892254142288081E-2</v>
      </c>
      <c r="Q9873" s="211">
        <v>8.8062454273615393E-2</v>
      </c>
      <c r="R9873" s="211">
        <v>0.47453885054463268</v>
      </c>
      <c r="S9873" s="211">
        <v>0.43618122942150755</v>
      </c>
      <c r="T9873" s="211">
        <v>0.5607358821152546</v>
      </c>
      <c r="U9873" s="211">
        <v>0.47012371119395613</v>
      </c>
      <c r="V9873" s="211">
        <v>9.1459690498622181E-2</v>
      </c>
      <c r="W9873" s="211">
        <v>0.49498861753049211</v>
      </c>
      <c r="X9873" s="211">
        <v>0.38493956385048622</v>
      </c>
      <c r="Y9873" s="211">
        <v>0.63397855196180353</v>
      </c>
      <c r="Z9873" s="211">
        <v>0.14793303511946271</v>
      </c>
      <c r="AA9873" s="212">
        <v>0.12143497107530797</v>
      </c>
    </row>
    <row r="9874" spans="1:27" x14ac:dyDescent="0.35">
      <c r="A9874" s="210" t="s">
        <v>10550</v>
      </c>
      <c r="B9874" s="217">
        <v>114.38793683479257</v>
      </c>
      <c r="C9874" s="211">
        <v>5.7024054055091838E-2</v>
      </c>
      <c r="D9874" s="211">
        <v>0.12517794337813712</v>
      </c>
      <c r="E9874" s="211">
        <v>8.0190620883090216E-2</v>
      </c>
      <c r="F9874" s="211">
        <v>8.885339155044196E-2</v>
      </c>
      <c r="G9874" s="211">
        <v>0.12258140340577055</v>
      </c>
      <c r="H9874" s="211">
        <v>0.12227895210253192</v>
      </c>
      <c r="I9874" s="211">
        <v>0.45307253180633772</v>
      </c>
      <c r="J9874" s="211">
        <v>0.46637122579593798</v>
      </c>
      <c r="K9874" s="211">
        <v>0.61036956809747178</v>
      </c>
      <c r="L9874" s="211">
        <v>0.26960845857809213</v>
      </c>
      <c r="M9874" s="211">
        <v>8.3751122671060357E-2</v>
      </c>
      <c r="N9874" s="211">
        <v>0.44721088056872693</v>
      </c>
      <c r="O9874" s="211">
        <v>0.62728300101750645</v>
      </c>
      <c r="P9874" s="211">
        <v>6.2163112641727282E-2</v>
      </c>
      <c r="Q9874" s="211">
        <v>9.7557261684987379E-2</v>
      </c>
      <c r="R9874" s="211">
        <v>0.43152163447615166</v>
      </c>
      <c r="S9874" s="211">
        <v>0.33455433706980015</v>
      </c>
      <c r="T9874" s="211">
        <v>0.53496610974872161</v>
      </c>
      <c r="U9874" s="211">
        <v>0.37822779554958125</v>
      </c>
      <c r="V9874" s="211">
        <v>7.4338351563733057E-2</v>
      </c>
      <c r="W9874" s="211">
        <v>0.57677444606077333</v>
      </c>
      <c r="X9874" s="211">
        <v>0.28850967909415837</v>
      </c>
      <c r="Y9874" s="211">
        <v>0.66684071303133352</v>
      </c>
      <c r="Z9874" s="211">
        <v>0.14049494256986605</v>
      </c>
      <c r="AA9874" s="212">
        <v>0.11790935577105369</v>
      </c>
    </row>
    <row r="9875" spans="1:27" x14ac:dyDescent="0.35">
      <c r="A9875" s="210" t="s">
        <v>10551</v>
      </c>
      <c r="B9875" s="217">
        <v>126.39507742042386</v>
      </c>
      <c r="C9875" s="211">
        <v>6.3999243359647712E-2</v>
      </c>
      <c r="D9875" s="211">
        <v>0.12260034018636899</v>
      </c>
      <c r="E9875" s="211">
        <v>7.5683125042465271E-2</v>
      </c>
      <c r="F9875" s="211">
        <v>8.7330438095709284E-2</v>
      </c>
      <c r="G9875" s="211">
        <v>0.11668695706530516</v>
      </c>
      <c r="H9875" s="211">
        <v>0.10784780849829562</v>
      </c>
      <c r="I9875" s="211">
        <v>0.44119286347125092</v>
      </c>
      <c r="J9875" s="211">
        <v>0.47215645824228841</v>
      </c>
      <c r="K9875" s="211">
        <v>0.64752808027816067</v>
      </c>
      <c r="L9875" s="211">
        <v>0.27315800447833344</v>
      </c>
      <c r="M9875" s="211">
        <v>0.12137355368404799</v>
      </c>
      <c r="N9875" s="211">
        <v>0.39427409221050785</v>
      </c>
      <c r="O9875" s="211">
        <v>0.5793602483870155</v>
      </c>
      <c r="P9875" s="211">
        <v>7.0848591291444232E-2</v>
      </c>
      <c r="Q9875" s="211">
        <v>5.0396451920816654E-2</v>
      </c>
      <c r="R9875" s="211">
        <v>0.4623810943968602</v>
      </c>
      <c r="S9875" s="211">
        <v>0.30621501866033907</v>
      </c>
      <c r="T9875" s="211">
        <v>0.5064436204128232</v>
      </c>
      <c r="U9875" s="211">
        <v>0.43394313852584998</v>
      </c>
      <c r="V9875" s="211">
        <v>5.3976695264422093E-2</v>
      </c>
      <c r="W9875" s="211">
        <v>0.5083098119802848</v>
      </c>
      <c r="X9875" s="211">
        <v>0.31271228784492688</v>
      </c>
      <c r="Y9875" s="211">
        <v>0.6323533282674233</v>
      </c>
      <c r="Z9875" s="211">
        <v>0.14677542877342531</v>
      </c>
      <c r="AA9875" s="212">
        <v>0.11474895624182604</v>
      </c>
    </row>
    <row r="9876" spans="1:27" x14ac:dyDescent="0.35">
      <c r="A9876" s="210" t="s">
        <v>10552</v>
      </c>
      <c r="B9876" s="217">
        <v>183.81864501935047</v>
      </c>
      <c r="C9876" s="211">
        <v>6.6546545921181477E-2</v>
      </c>
      <c r="D9876" s="211">
        <v>0.11917695183104238</v>
      </c>
      <c r="E9876" s="211">
        <v>6.645724562020805E-2</v>
      </c>
      <c r="F9876" s="211">
        <v>0.11577224776568358</v>
      </c>
      <c r="G9876" s="211">
        <v>0.11468796316032639</v>
      </c>
      <c r="H9876" s="211">
        <v>0.12925884392440956</v>
      </c>
      <c r="I9876" s="211">
        <v>0.50135359693624881</v>
      </c>
      <c r="J9876" s="211">
        <v>0.39809635287227951</v>
      </c>
      <c r="K9876" s="211">
        <v>0.63885007276126338</v>
      </c>
      <c r="L9876" s="211">
        <v>0.27667701737887251</v>
      </c>
      <c r="M9876" s="211">
        <v>0.10462593131164603</v>
      </c>
      <c r="N9876" s="211">
        <v>0.37670127163137768</v>
      </c>
      <c r="O9876" s="211">
        <v>0.72734385752454289</v>
      </c>
      <c r="P9876" s="211">
        <v>6.9754125436482156E-2</v>
      </c>
      <c r="Q9876" s="211">
        <v>5.1714318636196313E-2</v>
      </c>
      <c r="R9876" s="211">
        <v>0.35308437797433312</v>
      </c>
      <c r="S9876" s="211">
        <v>0.35875008105095779</v>
      </c>
      <c r="T9876" s="211">
        <v>0.51075409501503644</v>
      </c>
      <c r="U9876" s="211">
        <v>0.46571550915912241</v>
      </c>
      <c r="V9876" s="211">
        <v>0.18268703865114072</v>
      </c>
      <c r="W9876" s="211">
        <v>0.61124542675152016</v>
      </c>
      <c r="X9876" s="211">
        <v>0.30695455516317638</v>
      </c>
      <c r="Y9876" s="211">
        <v>0.61816385346190128</v>
      </c>
      <c r="Z9876" s="211">
        <v>0.14967588546958546</v>
      </c>
      <c r="AA9876" s="212">
        <v>0.11671973346495161</v>
      </c>
    </row>
    <row r="9877" spans="1:27" x14ac:dyDescent="0.35">
      <c r="A9877" s="210" t="s">
        <v>10553</v>
      </c>
      <c r="B9877" s="217">
        <v>119.31804340293671</v>
      </c>
      <c r="C9877" s="211">
        <v>7.6543724470842608E-2</v>
      </c>
      <c r="D9877" s="211">
        <v>0.12090448174985695</v>
      </c>
      <c r="E9877" s="211">
        <v>7.2792102290847926E-2</v>
      </c>
      <c r="F9877" s="211">
        <v>0.11990196526138684</v>
      </c>
      <c r="G9877" s="211">
        <v>0.1225790571483439</v>
      </c>
      <c r="H9877" s="211">
        <v>0.10437338124020804</v>
      </c>
      <c r="I9877" s="211">
        <v>0.4797936525214731</v>
      </c>
      <c r="J9877" s="211">
        <v>0.41654044097325954</v>
      </c>
      <c r="K9877" s="211">
        <v>0.5631635733594369</v>
      </c>
      <c r="L9877" s="211">
        <v>0.28336314194107898</v>
      </c>
      <c r="M9877" s="211">
        <v>8.9736430124949987E-2</v>
      </c>
      <c r="N9877" s="211">
        <v>0.37581913534160183</v>
      </c>
      <c r="O9877" s="211">
        <v>0.74530845370318277</v>
      </c>
      <c r="P9877" s="211">
        <v>6.5896750221690253E-2</v>
      </c>
      <c r="Q9877" s="211">
        <v>9.9818282216820334E-2</v>
      </c>
      <c r="R9877" s="211">
        <v>0.43095440287225151</v>
      </c>
      <c r="S9877" s="211">
        <v>0.31943400761658647</v>
      </c>
      <c r="T9877" s="211">
        <v>0.56713769359989552</v>
      </c>
      <c r="U9877" s="211">
        <v>0.48509242936336572</v>
      </c>
      <c r="V9877" s="211">
        <v>6.4825394355334021E-2</v>
      </c>
      <c r="W9877" s="211">
        <v>0.49759252380048064</v>
      </c>
      <c r="X9877" s="211">
        <v>0.43252224095392705</v>
      </c>
      <c r="Y9877" s="211">
        <v>0.68411618188971712</v>
      </c>
      <c r="Z9877" s="211">
        <v>0.14933801580982578</v>
      </c>
      <c r="AA9877" s="212">
        <v>0.11860824345788164</v>
      </c>
    </row>
    <row r="9878" spans="1:27" x14ac:dyDescent="0.35">
      <c r="A9878" s="210" t="s">
        <v>10554</v>
      </c>
      <c r="B9878" s="217">
        <v>130.74645910986428</v>
      </c>
      <c r="C9878" s="211">
        <v>6.0209304679303702E-2</v>
      </c>
      <c r="D9878" s="211">
        <v>0.13128459849465168</v>
      </c>
      <c r="E9878" s="211">
        <v>6.9960382959570161E-2</v>
      </c>
      <c r="F9878" s="211">
        <v>0.10171974167357467</v>
      </c>
      <c r="G9878" s="211">
        <v>0.11876843100040622</v>
      </c>
      <c r="H9878" s="211">
        <v>0.11292356926630194</v>
      </c>
      <c r="I9878" s="211">
        <v>0.49800968649339894</v>
      </c>
      <c r="J9878" s="211">
        <v>0.44815400325335886</v>
      </c>
      <c r="K9878" s="211">
        <v>0.60481369655262363</v>
      </c>
      <c r="L9878" s="211">
        <v>0.27639453051661012</v>
      </c>
      <c r="M9878" s="211">
        <v>9.9190989611809915E-2</v>
      </c>
      <c r="N9878" s="211">
        <v>0.38195943185913278</v>
      </c>
      <c r="O9878" s="211">
        <v>0.60614329408552226</v>
      </c>
      <c r="P9878" s="211">
        <v>6.907258497881695E-2</v>
      </c>
      <c r="Q9878" s="211">
        <v>6.6604831183274038E-2</v>
      </c>
      <c r="R9878" s="211">
        <v>0.46090691591977878</v>
      </c>
      <c r="S9878" s="211">
        <v>0.30312580848596427</v>
      </c>
      <c r="T9878" s="211">
        <v>0.61310491850407955</v>
      </c>
      <c r="U9878" s="211">
        <v>0.38841531493323578</v>
      </c>
      <c r="V9878" s="211">
        <v>8.6917929293576737E-2</v>
      </c>
      <c r="W9878" s="211">
        <v>0.55899671510119131</v>
      </c>
      <c r="X9878" s="211">
        <v>0.28294726950705418</v>
      </c>
      <c r="Y9878" s="211">
        <v>0.63683229230937743</v>
      </c>
      <c r="Z9878" s="211">
        <v>0.14382876190669705</v>
      </c>
      <c r="AA9878" s="212">
        <v>0.11463701490693694</v>
      </c>
    </row>
    <row r="9879" spans="1:27" x14ac:dyDescent="0.35">
      <c r="A9879" s="210" t="s">
        <v>10555</v>
      </c>
      <c r="B9879" s="217">
        <v>130.32088898879218</v>
      </c>
      <c r="C9879" s="211">
        <v>7.6040647013812898E-2</v>
      </c>
      <c r="D9879" s="211">
        <v>0.11976537433224498</v>
      </c>
      <c r="E9879" s="211">
        <v>7.0401370460837387E-2</v>
      </c>
      <c r="F9879" s="211">
        <v>9.3291708665530743E-2</v>
      </c>
      <c r="G9879" s="211">
        <v>0.11648744245653227</v>
      </c>
      <c r="H9879" s="211">
        <v>0.11352367699008237</v>
      </c>
      <c r="I9879" s="211">
        <v>0.45741850238221027</v>
      </c>
      <c r="J9879" s="211">
        <v>0.47106461089637319</v>
      </c>
      <c r="K9879" s="211">
        <v>0.60235861319088269</v>
      </c>
      <c r="L9879" s="211">
        <v>0.2738066488531084</v>
      </c>
      <c r="M9879" s="211">
        <v>9.0390228289527627E-2</v>
      </c>
      <c r="N9879" s="211">
        <v>0.55624622209593577</v>
      </c>
      <c r="O9879" s="211">
        <v>0.70755827983485431</v>
      </c>
      <c r="P9879" s="211">
        <v>6.9139531918014752E-2</v>
      </c>
      <c r="Q9879" s="211">
        <v>9.55364523548346E-2</v>
      </c>
      <c r="R9879" s="211">
        <v>0.44433861532143515</v>
      </c>
      <c r="S9879" s="211">
        <v>0.32339949329822659</v>
      </c>
      <c r="T9879" s="211">
        <v>0.61245346625783381</v>
      </c>
      <c r="U9879" s="211">
        <v>0.36249949939647247</v>
      </c>
      <c r="V9879" s="211">
        <v>5.3441771225782961E-2</v>
      </c>
      <c r="W9879" s="211">
        <v>0.4991422978870087</v>
      </c>
      <c r="X9879" s="211">
        <v>0.31594358879562401</v>
      </c>
      <c r="Y9879" s="211">
        <v>0.78222645967191906</v>
      </c>
      <c r="Z9879" s="211">
        <v>0.14986961509972041</v>
      </c>
      <c r="AA9879" s="212">
        <v>0.11323452846615635</v>
      </c>
    </row>
    <row r="9880" spans="1:27" x14ac:dyDescent="0.35">
      <c r="A9880" s="210" t="s">
        <v>10556</v>
      </c>
      <c r="B9880" s="217">
        <v>132.0163804693548</v>
      </c>
      <c r="C9880" s="211">
        <v>6.3877126165856987E-2</v>
      </c>
      <c r="D9880" s="211">
        <v>0.12012449110319692</v>
      </c>
      <c r="E9880" s="211">
        <v>7.4574765896304004E-2</v>
      </c>
      <c r="F9880" s="211">
        <v>0.11824442406901739</v>
      </c>
      <c r="G9880" s="211">
        <v>0.1234227818723692</v>
      </c>
      <c r="H9880" s="211">
        <v>0.11984241242534065</v>
      </c>
      <c r="I9880" s="211">
        <v>0.53227638984351633</v>
      </c>
      <c r="J9880" s="211">
        <v>0.4373484694126723</v>
      </c>
      <c r="K9880" s="211">
        <v>0.55925780421085614</v>
      </c>
      <c r="L9880" s="211">
        <v>0.27002396713114174</v>
      </c>
      <c r="M9880" s="211">
        <v>8.8772256800362964E-2</v>
      </c>
      <c r="N9880" s="211">
        <v>0.43819885231200822</v>
      </c>
      <c r="O9880" s="211">
        <v>0.64986541939127151</v>
      </c>
      <c r="P9880" s="211">
        <v>6.5460237370718807E-2</v>
      </c>
      <c r="Q9880" s="211">
        <v>5.6937802023380932E-2</v>
      </c>
      <c r="R9880" s="211">
        <v>0.45654689263895942</v>
      </c>
      <c r="S9880" s="211">
        <v>0.26275106384487446</v>
      </c>
      <c r="T9880" s="211">
        <v>0.56180818459808979</v>
      </c>
      <c r="U9880" s="211">
        <v>0.39186212847710655</v>
      </c>
      <c r="V9880" s="211">
        <v>0.12002601340018136</v>
      </c>
      <c r="W9880" s="211">
        <v>0.641061713610243</v>
      </c>
      <c r="X9880" s="211">
        <v>0.3976757701201119</v>
      </c>
      <c r="Y9880" s="211">
        <v>0.7350508223661909</v>
      </c>
      <c r="Z9880" s="211">
        <v>0.14957592930752328</v>
      </c>
      <c r="AA9880" s="212">
        <v>0.12099480521672866</v>
      </c>
    </row>
    <row r="9881" spans="1:27" x14ac:dyDescent="0.35">
      <c r="A9881" s="210" t="s">
        <v>10557</v>
      </c>
      <c r="B9881" s="217">
        <v>131.05874299970273</v>
      </c>
      <c r="C9881" s="211">
        <v>6.2725002367472804E-2</v>
      </c>
      <c r="D9881" s="211">
        <v>0.12773570441890775</v>
      </c>
      <c r="E9881" s="211">
        <v>7.6865544681535392E-2</v>
      </c>
      <c r="F9881" s="211">
        <v>9.2609013091419778E-2</v>
      </c>
      <c r="G9881" s="211">
        <v>0.12020670848972884</v>
      </c>
      <c r="H9881" s="211">
        <v>0.11810305017191161</v>
      </c>
      <c r="I9881" s="211">
        <v>0.4673328971183085</v>
      </c>
      <c r="J9881" s="211">
        <v>0.41588285314241846</v>
      </c>
      <c r="K9881" s="211">
        <v>0.55363384380645131</v>
      </c>
      <c r="L9881" s="211">
        <v>0.27350734035360369</v>
      </c>
      <c r="M9881" s="211">
        <v>9.8724008355274756E-2</v>
      </c>
      <c r="N9881" s="211">
        <v>0.47239799545780725</v>
      </c>
      <c r="O9881" s="211">
        <v>0.63281126110083297</v>
      </c>
      <c r="P9881" s="211">
        <v>6.9744236839212603E-2</v>
      </c>
      <c r="Q9881" s="211">
        <v>6.3617953943451322E-2</v>
      </c>
      <c r="R9881" s="211">
        <v>0.45155024647907716</v>
      </c>
      <c r="S9881" s="211">
        <v>0.29977077491837245</v>
      </c>
      <c r="T9881" s="211">
        <v>0.59088916293597615</v>
      </c>
      <c r="U9881" s="211">
        <v>0.47918039308954069</v>
      </c>
      <c r="V9881" s="211">
        <v>7.6992309903867531E-2</v>
      </c>
      <c r="W9881" s="211">
        <v>0.4864570858734289</v>
      </c>
      <c r="X9881" s="211">
        <v>0.27903862015950165</v>
      </c>
      <c r="Y9881" s="211">
        <v>0.6292607276062161</v>
      </c>
      <c r="Z9881" s="211">
        <v>0.14969673623651467</v>
      </c>
      <c r="AA9881" s="212">
        <v>0.11840958314469111</v>
      </c>
    </row>
    <row r="9882" spans="1:27" x14ac:dyDescent="0.35">
      <c r="A9882" s="210" t="s">
        <v>10558</v>
      </c>
      <c r="B9882" s="217">
        <v>138.07388478499027</v>
      </c>
      <c r="C9882" s="211">
        <v>5.7282868692115761E-2</v>
      </c>
      <c r="D9882" s="211">
        <v>0.12051212787500933</v>
      </c>
      <c r="E9882" s="211">
        <v>7.2626980148392653E-2</v>
      </c>
      <c r="F9882" s="211">
        <v>0.10428070436088205</v>
      </c>
      <c r="G9882" s="211">
        <v>0.12450646924593052</v>
      </c>
      <c r="H9882" s="211">
        <v>0.12651241580093134</v>
      </c>
      <c r="I9882" s="211">
        <v>0.51742026724606249</v>
      </c>
      <c r="J9882" s="211">
        <v>0.42751227926624785</v>
      </c>
      <c r="K9882" s="211">
        <v>0.60942897124373108</v>
      </c>
      <c r="L9882" s="211">
        <v>0.26697665576372448</v>
      </c>
      <c r="M9882" s="211">
        <v>0.11710030208226428</v>
      </c>
      <c r="N9882" s="211">
        <v>0.48901452991690336</v>
      </c>
      <c r="O9882" s="211">
        <v>0.65771578004357634</v>
      </c>
      <c r="P9882" s="211">
        <v>6.7785752461364479E-2</v>
      </c>
      <c r="Q9882" s="211">
        <v>0.10927821969641734</v>
      </c>
      <c r="R9882" s="211">
        <v>0.4450815655192128</v>
      </c>
      <c r="S9882" s="211">
        <v>0.31858533518103782</v>
      </c>
      <c r="T9882" s="211">
        <v>0.54202624821798107</v>
      </c>
      <c r="U9882" s="211">
        <v>0.46349875347322744</v>
      </c>
      <c r="V9882" s="211">
        <v>9.3747863630572789E-2</v>
      </c>
      <c r="W9882" s="211">
        <v>0.59357960076565197</v>
      </c>
      <c r="X9882" s="211">
        <v>0.24905769775867118</v>
      </c>
      <c r="Y9882" s="211">
        <v>0.56314802286644228</v>
      </c>
      <c r="Z9882" s="211">
        <v>0.14202527801529119</v>
      </c>
      <c r="AA9882" s="212">
        <v>0.12123234725036307</v>
      </c>
    </row>
    <row r="9883" spans="1:27" x14ac:dyDescent="0.35">
      <c r="A9883" s="210" t="s">
        <v>10559</v>
      </c>
      <c r="B9883" s="217">
        <v>150.94462629127858</v>
      </c>
      <c r="C9883" s="211">
        <v>5.7271802512238533E-2</v>
      </c>
      <c r="D9883" s="211">
        <v>0.12501301013065161</v>
      </c>
      <c r="E9883" s="211">
        <v>7.8359455958394428E-2</v>
      </c>
      <c r="F9883" s="211">
        <v>9.5199135560474074E-2</v>
      </c>
      <c r="G9883" s="211">
        <v>0.12465335730669037</v>
      </c>
      <c r="H9883" s="211">
        <v>0.10681540669478903</v>
      </c>
      <c r="I9883" s="211">
        <v>0.45474752078836711</v>
      </c>
      <c r="J9883" s="211">
        <v>0.46484504675812977</v>
      </c>
      <c r="K9883" s="211">
        <v>0.5601894063134768</v>
      </c>
      <c r="L9883" s="211">
        <v>0.27734402825856852</v>
      </c>
      <c r="M9883" s="211">
        <v>0.11303550037796468</v>
      </c>
      <c r="N9883" s="211">
        <v>0.53564728729574429</v>
      </c>
      <c r="O9883" s="211">
        <v>0.71728133779777326</v>
      </c>
      <c r="P9883" s="211">
        <v>6.7243135110490945E-2</v>
      </c>
      <c r="Q9883" s="211">
        <v>6.7794197647290583E-2</v>
      </c>
      <c r="R9883" s="211">
        <v>0.49209363895168962</v>
      </c>
      <c r="S9883" s="211">
        <v>0.2865522352168971</v>
      </c>
      <c r="T9883" s="211">
        <v>0.56782811468243866</v>
      </c>
      <c r="U9883" s="211">
        <v>0.36213979070378582</v>
      </c>
      <c r="V9883" s="211">
        <v>0.12422224169915552</v>
      </c>
      <c r="W9883" s="211">
        <v>0.62918642792744983</v>
      </c>
      <c r="X9883" s="211">
        <v>0.30121000353866884</v>
      </c>
      <c r="Y9883" s="211">
        <v>0.65339988634111479</v>
      </c>
      <c r="Z9883" s="211">
        <v>0.14884425934566423</v>
      </c>
      <c r="AA9883" s="212">
        <v>0.11839251147483702</v>
      </c>
    </row>
    <row r="9884" spans="1:27" x14ac:dyDescent="0.35">
      <c r="A9884" s="210" t="s">
        <v>10560</v>
      </c>
      <c r="B9884" s="217">
        <v>172.68604862259477</v>
      </c>
      <c r="C9884" s="211">
        <v>5.8471806631548683E-2</v>
      </c>
      <c r="D9884" s="211">
        <v>0.13118776411950861</v>
      </c>
      <c r="E9884" s="211">
        <v>8.3374846486481607E-2</v>
      </c>
      <c r="F9884" s="211">
        <v>0.10102349127036658</v>
      </c>
      <c r="G9884" s="211">
        <v>0.11788187657234937</v>
      </c>
      <c r="H9884" s="211">
        <v>0.12548125280412561</v>
      </c>
      <c r="I9884" s="211">
        <v>0.48478459572458021</v>
      </c>
      <c r="J9884" s="211">
        <v>0.45940738511463847</v>
      </c>
      <c r="K9884" s="211">
        <v>0.60240881580944672</v>
      </c>
      <c r="L9884" s="211">
        <v>0.27454500794432751</v>
      </c>
      <c r="M9884" s="211">
        <v>9.0052240518111878E-2</v>
      </c>
      <c r="N9884" s="211">
        <v>0.42882297183865925</v>
      </c>
      <c r="O9884" s="211">
        <v>0.76042564605710139</v>
      </c>
      <c r="P9884" s="211">
        <v>6.7772716280756012E-2</v>
      </c>
      <c r="Q9884" s="211">
        <v>0.14880764218170983</v>
      </c>
      <c r="R9884" s="211">
        <v>0.45033866852654064</v>
      </c>
      <c r="S9884" s="211">
        <v>0.36540933549255361</v>
      </c>
      <c r="T9884" s="211">
        <v>0.59737638360789413</v>
      </c>
      <c r="U9884" s="211">
        <v>0.49288438948023333</v>
      </c>
      <c r="V9884" s="211">
        <v>0.13792781364911383</v>
      </c>
      <c r="W9884" s="211">
        <v>0.56434870597043507</v>
      </c>
      <c r="X9884" s="211">
        <v>0.3171201253418795</v>
      </c>
      <c r="Y9884" s="211">
        <v>0.69506614926138222</v>
      </c>
      <c r="Z9884" s="211">
        <v>0.14228670764331419</v>
      </c>
      <c r="AA9884" s="212">
        <v>0.11957558335283698</v>
      </c>
    </row>
    <row r="9885" spans="1:27" x14ac:dyDescent="0.35">
      <c r="A9885" s="210" t="s">
        <v>10561</v>
      </c>
      <c r="B9885" s="217">
        <v>150.31389306883366</v>
      </c>
      <c r="C9885" s="211">
        <v>6.7092308497672851E-2</v>
      </c>
      <c r="D9885" s="211">
        <v>0.12650421394657893</v>
      </c>
      <c r="E9885" s="211">
        <v>7.5555779031501902E-2</v>
      </c>
      <c r="F9885" s="211">
        <v>9.9232359889479121E-2</v>
      </c>
      <c r="G9885" s="211">
        <v>0.12381605825918807</v>
      </c>
      <c r="H9885" s="211">
        <v>0.12168317256845974</v>
      </c>
      <c r="I9885" s="211">
        <v>0.47905647865692941</v>
      </c>
      <c r="J9885" s="211">
        <v>0.43589361733696541</v>
      </c>
      <c r="K9885" s="211">
        <v>0.62865821182882642</v>
      </c>
      <c r="L9885" s="211">
        <v>0.26984494000530773</v>
      </c>
      <c r="M9885" s="211">
        <v>0.10411676814009714</v>
      </c>
      <c r="N9885" s="211">
        <v>0.4575806249765384</v>
      </c>
      <c r="O9885" s="211">
        <v>0.76439952240037967</v>
      </c>
      <c r="P9885" s="211">
        <v>6.6013728616766437E-2</v>
      </c>
      <c r="Q9885" s="211">
        <v>0.12035173124939129</v>
      </c>
      <c r="R9885" s="211">
        <v>0.4049071876706658</v>
      </c>
      <c r="S9885" s="211">
        <v>0.34623095758960143</v>
      </c>
      <c r="T9885" s="211">
        <v>0.50536486289506677</v>
      </c>
      <c r="U9885" s="211">
        <v>0.39733009924464086</v>
      </c>
      <c r="V9885" s="211">
        <v>0.12447002896242614</v>
      </c>
      <c r="W9885" s="211">
        <v>0.57830718068130504</v>
      </c>
      <c r="X9885" s="211">
        <v>0.23980795179305267</v>
      </c>
      <c r="Y9885" s="211">
        <v>0.75073572270542699</v>
      </c>
      <c r="Z9885" s="211">
        <v>0.14909418906410829</v>
      </c>
      <c r="AA9885" s="212">
        <v>0.12410359416264832</v>
      </c>
    </row>
    <row r="9886" spans="1:27" x14ac:dyDescent="0.35">
      <c r="A9886" s="210" t="s">
        <v>10562</v>
      </c>
      <c r="B9886" s="217">
        <v>108.8555297034336</v>
      </c>
      <c r="C9886" s="211">
        <v>7.65661430425401E-2</v>
      </c>
      <c r="D9886" s="211">
        <v>0.12985614834599257</v>
      </c>
      <c r="E9886" s="211">
        <v>7.4576265614964374E-2</v>
      </c>
      <c r="F9886" s="211">
        <v>0.10965480516534928</v>
      </c>
      <c r="G9886" s="211">
        <v>0.11917854594523843</v>
      </c>
      <c r="H9886" s="211">
        <v>0.12392872775330907</v>
      </c>
      <c r="I9886" s="211">
        <v>0.52572313151665229</v>
      </c>
      <c r="J9886" s="211">
        <v>0.46096379177389901</v>
      </c>
      <c r="K9886" s="211">
        <v>0.58165482134282642</v>
      </c>
      <c r="L9886" s="211">
        <v>0.27412574248797311</v>
      </c>
      <c r="M9886" s="211">
        <v>8.1430927981965245E-2</v>
      </c>
      <c r="N9886" s="211">
        <v>0.56389540816433281</v>
      </c>
      <c r="O9886" s="211">
        <v>0.52142998174327493</v>
      </c>
      <c r="P9886" s="211">
        <v>6.2513574828200247E-2</v>
      </c>
      <c r="Q9886" s="211">
        <v>8.0310179668838008E-2</v>
      </c>
      <c r="R9886" s="211">
        <v>0.44348603919270441</v>
      </c>
      <c r="S9886" s="211">
        <v>0.31754238226224463</v>
      </c>
      <c r="T9886" s="211">
        <v>0.50578316598836492</v>
      </c>
      <c r="U9886" s="211">
        <v>0.38982846951846284</v>
      </c>
      <c r="V9886" s="211">
        <v>5.8152286912108053E-2</v>
      </c>
      <c r="W9886" s="211">
        <v>0.57111741938215532</v>
      </c>
      <c r="X9886" s="211">
        <v>0.30073776081504539</v>
      </c>
      <c r="Y9886" s="211">
        <v>0.66763583547959537</v>
      </c>
      <c r="Z9886" s="211">
        <v>0.14721423012950705</v>
      </c>
      <c r="AA9886" s="212">
        <v>0.11603424360593735</v>
      </c>
    </row>
    <row r="9887" spans="1:27" x14ac:dyDescent="0.35">
      <c r="A9887" s="210" t="s">
        <v>10563</v>
      </c>
      <c r="B9887" s="217">
        <v>153.22900485758683</v>
      </c>
      <c r="C9887" s="211">
        <v>5.5531837736372137E-2</v>
      </c>
      <c r="D9887" s="211">
        <v>0.12257402036075639</v>
      </c>
      <c r="E9887" s="211">
        <v>7.2361079910921444E-2</v>
      </c>
      <c r="F9887" s="211">
        <v>9.3319785537067393E-2</v>
      </c>
      <c r="G9887" s="211">
        <v>0.11954900669495691</v>
      </c>
      <c r="H9887" s="211">
        <v>0.11851534391223903</v>
      </c>
      <c r="I9887" s="211">
        <v>0.41067667474432951</v>
      </c>
      <c r="J9887" s="211">
        <v>0.46264049193670276</v>
      </c>
      <c r="K9887" s="211">
        <v>0.59819309955473166</v>
      </c>
      <c r="L9887" s="211">
        <v>0.28161244365791277</v>
      </c>
      <c r="M9887" s="211">
        <v>0.10273126437133326</v>
      </c>
      <c r="N9887" s="211">
        <v>0.50259104204294047</v>
      </c>
      <c r="O9887" s="211">
        <v>0.70035619104580116</v>
      </c>
      <c r="P9887" s="211">
        <v>7.1801391264850384E-2</v>
      </c>
      <c r="Q9887" s="211">
        <v>0.14334216992225854</v>
      </c>
      <c r="R9887" s="211">
        <v>0.41270568502110805</v>
      </c>
      <c r="S9887" s="211">
        <v>0.35495479367519589</v>
      </c>
      <c r="T9887" s="211">
        <v>0.52689011242052652</v>
      </c>
      <c r="U9887" s="211">
        <v>0.34533953367559311</v>
      </c>
      <c r="V9887" s="211">
        <v>0.16651111144108496</v>
      </c>
      <c r="W9887" s="211">
        <v>0.52381143663368956</v>
      </c>
      <c r="X9887" s="211">
        <v>0.32210560762781715</v>
      </c>
      <c r="Y9887" s="211">
        <v>0.68492237873180217</v>
      </c>
      <c r="Z9887" s="211">
        <v>0.14735187548875656</v>
      </c>
      <c r="AA9887" s="212">
        <v>0.12670055370093811</v>
      </c>
    </row>
    <row r="9888" spans="1:27" x14ac:dyDescent="0.35">
      <c r="A9888" s="210" t="s">
        <v>10564</v>
      </c>
      <c r="B9888" s="217">
        <v>130.2218208638063</v>
      </c>
      <c r="C9888" s="211">
        <v>6.1801823300818418E-2</v>
      </c>
      <c r="D9888" s="211">
        <v>0.12782541461766816</v>
      </c>
      <c r="E9888" s="211">
        <v>7.708024976664371E-2</v>
      </c>
      <c r="F9888" s="211">
        <v>8.6080723172888479E-2</v>
      </c>
      <c r="G9888" s="211">
        <v>0.11895849145689266</v>
      </c>
      <c r="H9888" s="211">
        <v>0.12721913518795069</v>
      </c>
      <c r="I9888" s="211">
        <v>0.46073540892653647</v>
      </c>
      <c r="J9888" s="211">
        <v>0.43012272687843006</v>
      </c>
      <c r="K9888" s="211">
        <v>0.62886013381087047</v>
      </c>
      <c r="L9888" s="211">
        <v>0.26837287472623528</v>
      </c>
      <c r="M9888" s="211">
        <v>9.1420353626287199E-2</v>
      </c>
      <c r="N9888" s="211">
        <v>0.45359939420001405</v>
      </c>
      <c r="O9888" s="211">
        <v>0.74433345837711407</v>
      </c>
      <c r="P9888" s="211">
        <v>6.8013793367463105E-2</v>
      </c>
      <c r="Q9888" s="211">
        <v>9.8902806382071037E-2</v>
      </c>
      <c r="R9888" s="211">
        <v>0.44718371089846221</v>
      </c>
      <c r="S9888" s="211">
        <v>0.28072008340322352</v>
      </c>
      <c r="T9888" s="211">
        <v>0.48370949392287887</v>
      </c>
      <c r="U9888" s="211">
        <v>0.40255439345826838</v>
      </c>
      <c r="V9888" s="211">
        <v>7.3701588763112252E-2</v>
      </c>
      <c r="W9888" s="211">
        <v>0.50667192229643454</v>
      </c>
      <c r="X9888" s="211">
        <v>0.34574036673059394</v>
      </c>
      <c r="Y9888" s="211">
        <v>0.57069304826718092</v>
      </c>
      <c r="Z9888" s="211">
        <v>0.14669018224517824</v>
      </c>
      <c r="AA9888" s="212">
        <v>0.11170249559690028</v>
      </c>
    </row>
    <row r="9889" spans="1:27" x14ac:dyDescent="0.35">
      <c r="A9889" s="210" t="s">
        <v>10565</v>
      </c>
      <c r="B9889" s="217">
        <v>111.87023486266962</v>
      </c>
      <c r="C9889" s="211">
        <v>6.1622382622369576E-2</v>
      </c>
      <c r="D9889" s="211">
        <v>0.12383421409783738</v>
      </c>
      <c r="E9889" s="211">
        <v>8.3671384705835072E-2</v>
      </c>
      <c r="F9889" s="211">
        <v>7.1270579219166033E-2</v>
      </c>
      <c r="G9889" s="211">
        <v>0.12504537665238943</v>
      </c>
      <c r="H9889" s="211">
        <v>0.10417214090997924</v>
      </c>
      <c r="I9889" s="211">
        <v>0.42628176498420711</v>
      </c>
      <c r="J9889" s="211">
        <v>0.45153229899507363</v>
      </c>
      <c r="K9889" s="211">
        <v>0.64428586750270167</v>
      </c>
      <c r="L9889" s="211">
        <v>0.27209550282166606</v>
      </c>
      <c r="M9889" s="211">
        <v>8.392329690186548E-2</v>
      </c>
      <c r="N9889" s="211">
        <v>0.43545412766256186</v>
      </c>
      <c r="O9889" s="211">
        <v>0.60149984653223798</v>
      </c>
      <c r="P9889" s="211">
        <v>6.0915647010025921E-2</v>
      </c>
      <c r="Q9889" s="211">
        <v>6.9622449423297303E-2</v>
      </c>
      <c r="R9889" s="211">
        <v>0.42562982124167126</v>
      </c>
      <c r="S9889" s="211">
        <v>0.33912396993925586</v>
      </c>
      <c r="T9889" s="211">
        <v>0.54437235488903957</v>
      </c>
      <c r="U9889" s="211">
        <v>0.39682169397082984</v>
      </c>
      <c r="V9889" s="211">
        <v>7.3643721823920039E-2</v>
      </c>
      <c r="W9889" s="211">
        <v>0.56393081039909077</v>
      </c>
      <c r="X9889" s="211">
        <v>0.33934444188807666</v>
      </c>
      <c r="Y9889" s="211">
        <v>0.62654739279273097</v>
      </c>
      <c r="Z9889" s="211">
        <v>0.14993030475911334</v>
      </c>
      <c r="AA9889" s="212">
        <v>0.11885239711824455</v>
      </c>
    </row>
    <row r="9890" spans="1:27" x14ac:dyDescent="0.35">
      <c r="A9890" s="210" t="s">
        <v>10566</v>
      </c>
      <c r="B9890" s="217">
        <v>125.29335215617772</v>
      </c>
      <c r="C9890" s="211">
        <v>5.4272691159070338E-2</v>
      </c>
      <c r="D9890" s="211">
        <v>0.12248414026890805</v>
      </c>
      <c r="E9890" s="211">
        <v>8.1754624474219884E-2</v>
      </c>
      <c r="F9890" s="211">
        <v>7.5437028961381436E-2</v>
      </c>
      <c r="G9890" s="211">
        <v>0.11958172776358023</v>
      </c>
      <c r="H9890" s="211">
        <v>0.11334795374185873</v>
      </c>
      <c r="I9890" s="211">
        <v>0.50970012024450362</v>
      </c>
      <c r="J9890" s="211">
        <v>0.4089870778772835</v>
      </c>
      <c r="K9890" s="211">
        <v>0.61085084366914821</v>
      </c>
      <c r="L9890" s="211">
        <v>0.27606177732797199</v>
      </c>
      <c r="M9890" s="211">
        <v>0.1024321412056973</v>
      </c>
      <c r="N9890" s="211">
        <v>0.43975828401306905</v>
      </c>
      <c r="O9890" s="211">
        <v>0.74647268827723479</v>
      </c>
      <c r="P9890" s="211">
        <v>6.7863098141693848E-2</v>
      </c>
      <c r="Q9890" s="211">
        <v>7.3771850077952159E-2</v>
      </c>
      <c r="R9890" s="211">
        <v>0.481792169660195</v>
      </c>
      <c r="S9890" s="211">
        <v>0.34868015274679548</v>
      </c>
      <c r="T9890" s="211">
        <v>0.53500588019988116</v>
      </c>
      <c r="U9890" s="211">
        <v>0.32629605055545263</v>
      </c>
      <c r="V9890" s="211">
        <v>6.5501018610728906E-2</v>
      </c>
      <c r="W9890" s="211">
        <v>0.55365111619456608</v>
      </c>
      <c r="X9890" s="211">
        <v>0.36551384753117772</v>
      </c>
      <c r="Y9890" s="211">
        <v>0.61407971329076727</v>
      </c>
      <c r="Z9890" s="211">
        <v>0.14423178623626387</v>
      </c>
      <c r="AA9890" s="212">
        <v>0.11332820356911982</v>
      </c>
    </row>
    <row r="9891" spans="1:27" x14ac:dyDescent="0.35">
      <c r="A9891" s="210" t="s">
        <v>10567</v>
      </c>
      <c r="B9891" s="217">
        <v>189.93680141439282</v>
      </c>
      <c r="C9891" s="211">
        <v>5.937708010750134E-2</v>
      </c>
      <c r="D9891" s="211">
        <v>0.12602291423289258</v>
      </c>
      <c r="E9891" s="211">
        <v>6.9707092130775139E-2</v>
      </c>
      <c r="F9891" s="211">
        <v>9.8595084201081429E-2</v>
      </c>
      <c r="G9891" s="211">
        <v>0.11868136268519176</v>
      </c>
      <c r="H9891" s="211">
        <v>0.11209084087903505</v>
      </c>
      <c r="I9891" s="211">
        <v>0.53102792281320077</v>
      </c>
      <c r="J9891" s="211">
        <v>0.42895152544452342</v>
      </c>
      <c r="K9891" s="211">
        <v>0.6019599553638233</v>
      </c>
      <c r="L9891" s="211">
        <v>0.27791567004825851</v>
      </c>
      <c r="M9891" s="211">
        <v>9.5309681204136174E-2</v>
      </c>
      <c r="N9891" s="211">
        <v>0.38167137013275737</v>
      </c>
      <c r="O9891" s="211">
        <v>0.74116946946958573</v>
      </c>
      <c r="P9891" s="211">
        <v>6.8662381719133511E-2</v>
      </c>
      <c r="Q9891" s="211">
        <v>0.11652517530276452</v>
      </c>
      <c r="R9891" s="211">
        <v>0.38211722637715784</v>
      </c>
      <c r="S9891" s="211">
        <v>0.35733388097059016</v>
      </c>
      <c r="T9891" s="211">
        <v>0.56363157159764365</v>
      </c>
      <c r="U9891" s="211">
        <v>0.54603602516735894</v>
      </c>
      <c r="V9891" s="211">
        <v>0.18828973164910195</v>
      </c>
      <c r="W9891" s="211">
        <v>0.49666609939350348</v>
      </c>
      <c r="X9891" s="211">
        <v>0.29712472144257296</v>
      </c>
      <c r="Y9891" s="211">
        <v>0.71189177563493455</v>
      </c>
      <c r="Z9891" s="211">
        <v>0.14580692729882871</v>
      </c>
      <c r="AA9891" s="212">
        <v>0.12359243589730795</v>
      </c>
    </row>
    <row r="9892" spans="1:27" x14ac:dyDescent="0.35">
      <c r="A9892" s="210" t="s">
        <v>10568</v>
      </c>
      <c r="B9892" s="217">
        <v>138.81007090337653</v>
      </c>
      <c r="C9892" s="211">
        <v>5.5573906645966446E-2</v>
      </c>
      <c r="D9892" s="211">
        <v>0.11808410532111133</v>
      </c>
      <c r="E9892" s="211">
        <v>6.7771230170171434E-2</v>
      </c>
      <c r="F9892" s="211">
        <v>9.7499353223411467E-2</v>
      </c>
      <c r="G9892" s="211">
        <v>0.11891165251817772</v>
      </c>
      <c r="H9892" s="211">
        <v>0.12036427682411002</v>
      </c>
      <c r="I9892" s="211">
        <v>0.51530584013515757</v>
      </c>
      <c r="J9892" s="211">
        <v>0.42402324867311836</v>
      </c>
      <c r="K9892" s="211">
        <v>0.60894624719382662</v>
      </c>
      <c r="L9892" s="211">
        <v>0.28376452550615039</v>
      </c>
      <c r="M9892" s="211">
        <v>0.11188263854075413</v>
      </c>
      <c r="N9892" s="211">
        <v>0.52950805811100887</v>
      </c>
      <c r="O9892" s="211">
        <v>0.63775924639208348</v>
      </c>
      <c r="P9892" s="211">
        <v>6.7432197198455127E-2</v>
      </c>
      <c r="Q9892" s="211">
        <v>0.11373165712641645</v>
      </c>
      <c r="R9892" s="211">
        <v>0.44132774517268913</v>
      </c>
      <c r="S9892" s="211">
        <v>0.37442178703692286</v>
      </c>
      <c r="T9892" s="211">
        <v>0.48958395163681528</v>
      </c>
      <c r="U9892" s="211">
        <v>0.49922466510525043</v>
      </c>
      <c r="V9892" s="211">
        <v>7.2546722134991776E-2</v>
      </c>
      <c r="W9892" s="211">
        <v>0.57470013340328907</v>
      </c>
      <c r="X9892" s="211">
        <v>0.2759978678059245</v>
      </c>
      <c r="Y9892" s="211">
        <v>0.6568984900453867</v>
      </c>
      <c r="Z9892" s="211">
        <v>0.13929395899407804</v>
      </c>
      <c r="AA9892" s="212">
        <v>0.11548593076124303</v>
      </c>
    </row>
    <row r="9893" spans="1:27" x14ac:dyDescent="0.35">
      <c r="A9893" s="210" t="s">
        <v>10569</v>
      </c>
      <c r="B9893" s="217">
        <v>158.70631387241426</v>
      </c>
      <c r="C9893" s="211">
        <v>4.6864091646646532E-2</v>
      </c>
      <c r="D9893" s="211">
        <v>0.11362130798192742</v>
      </c>
      <c r="E9893" s="211">
        <v>7.9066266821530423E-2</v>
      </c>
      <c r="F9893" s="211">
        <v>9.864874574726204E-2</v>
      </c>
      <c r="G9893" s="211">
        <v>0.12282101325215632</v>
      </c>
      <c r="H9893" s="211">
        <v>0.12224954102160632</v>
      </c>
      <c r="I9893" s="211">
        <v>0.51304956456265638</v>
      </c>
      <c r="J9893" s="211">
        <v>0.45525047087637255</v>
      </c>
      <c r="K9893" s="211">
        <v>0.55080283173001876</v>
      </c>
      <c r="L9893" s="211">
        <v>0.27585470807676865</v>
      </c>
      <c r="M9893" s="211">
        <v>0.10140672472074483</v>
      </c>
      <c r="N9893" s="211">
        <v>0.55947087144551244</v>
      </c>
      <c r="O9893" s="211">
        <v>0.57381243218924449</v>
      </c>
      <c r="P9893" s="211">
        <v>6.8153590925725177E-2</v>
      </c>
      <c r="Q9893" s="211">
        <v>7.5307249477785582E-2</v>
      </c>
      <c r="R9893" s="211">
        <v>0.37730315007977572</v>
      </c>
      <c r="S9893" s="211">
        <v>0.33201245815787567</v>
      </c>
      <c r="T9893" s="211">
        <v>0.53167974985202504</v>
      </c>
      <c r="U9893" s="211">
        <v>0.4242222150563274</v>
      </c>
      <c r="V9893" s="211">
        <v>0.13516535273415253</v>
      </c>
      <c r="W9893" s="211">
        <v>0.48811598759080566</v>
      </c>
      <c r="X9893" s="211">
        <v>0.35615058236531305</v>
      </c>
      <c r="Y9893" s="211">
        <v>0.70737843572591497</v>
      </c>
      <c r="Z9893" s="211">
        <v>0.139108782430135</v>
      </c>
      <c r="AA9893" s="212">
        <v>0.11562875788461395</v>
      </c>
    </row>
    <row r="9894" spans="1:27" x14ac:dyDescent="0.35">
      <c r="A9894" s="210" t="s">
        <v>10570</v>
      </c>
      <c r="B9894" s="217">
        <v>123.84790879411034</v>
      </c>
      <c r="C9894" s="211">
        <v>7.8276977645636597E-2</v>
      </c>
      <c r="D9894" s="211">
        <v>0.12136129722936387</v>
      </c>
      <c r="E9894" s="211">
        <v>7.7474107713793733E-2</v>
      </c>
      <c r="F9894" s="211">
        <v>9.3268817902842735E-2</v>
      </c>
      <c r="G9894" s="211">
        <v>0.1195642008448323</v>
      </c>
      <c r="H9894" s="211">
        <v>0.11211395020524868</v>
      </c>
      <c r="I9894" s="211">
        <v>0.50698176178974164</v>
      </c>
      <c r="J9894" s="211">
        <v>0.44870872718262711</v>
      </c>
      <c r="K9894" s="211">
        <v>0.59036374615648779</v>
      </c>
      <c r="L9894" s="211">
        <v>0.27414470096609977</v>
      </c>
      <c r="M9894" s="211">
        <v>9.838831098183512E-2</v>
      </c>
      <c r="N9894" s="211">
        <v>0.41359358468185886</v>
      </c>
      <c r="O9894" s="211">
        <v>0.75047998411832362</v>
      </c>
      <c r="P9894" s="211">
        <v>6.5993120516328843E-2</v>
      </c>
      <c r="Q9894" s="211">
        <v>7.4727757486723848E-2</v>
      </c>
      <c r="R9894" s="211">
        <v>0.44651431174339473</v>
      </c>
      <c r="S9894" s="211">
        <v>0.28214993535471589</v>
      </c>
      <c r="T9894" s="211">
        <v>0.56041159550477537</v>
      </c>
      <c r="U9894" s="211">
        <v>0.34304327983878757</v>
      </c>
      <c r="V9894" s="211">
        <v>9.8939833829480975E-2</v>
      </c>
      <c r="W9894" s="211">
        <v>0.52885745701023201</v>
      </c>
      <c r="X9894" s="211">
        <v>0.33167422088662096</v>
      </c>
      <c r="Y9894" s="211">
        <v>0.63520879142542019</v>
      </c>
      <c r="Z9894" s="211">
        <v>0.14667274140532535</v>
      </c>
      <c r="AA9894" s="212">
        <v>0.12103021680142058</v>
      </c>
    </row>
    <row r="9895" spans="1:27" x14ac:dyDescent="0.35">
      <c r="A9895" s="210" t="s">
        <v>10571</v>
      </c>
      <c r="B9895" s="217">
        <v>173.17620022672281</v>
      </c>
      <c r="C9895" s="211">
        <v>7.3719123671915049E-2</v>
      </c>
      <c r="D9895" s="211">
        <v>0.12410018861573638</v>
      </c>
      <c r="E9895" s="211">
        <v>6.9562516096222382E-2</v>
      </c>
      <c r="F9895" s="211">
        <v>9.2194446911796527E-2</v>
      </c>
      <c r="G9895" s="211">
        <v>0.1205944885207433</v>
      </c>
      <c r="H9895" s="211">
        <v>0.12496379999995527</v>
      </c>
      <c r="I9895" s="211">
        <v>0.43125158661210328</v>
      </c>
      <c r="J9895" s="211">
        <v>0.38771940828340828</v>
      </c>
      <c r="K9895" s="211">
        <v>0.64115162903885725</v>
      </c>
      <c r="L9895" s="211">
        <v>0.27426879906109664</v>
      </c>
      <c r="M9895" s="211">
        <v>0.11632895852009834</v>
      </c>
      <c r="N9895" s="211">
        <v>0.44498966442016968</v>
      </c>
      <c r="O9895" s="211">
        <v>0.6931377902783622</v>
      </c>
      <c r="P9895" s="211">
        <v>7.063781935838627E-2</v>
      </c>
      <c r="Q9895" s="211">
        <v>6.2363633809728591E-2</v>
      </c>
      <c r="R9895" s="211">
        <v>0.41599911451067917</v>
      </c>
      <c r="S9895" s="211">
        <v>0.37456369609594481</v>
      </c>
      <c r="T9895" s="211">
        <v>0.51375715115296106</v>
      </c>
      <c r="U9895" s="211">
        <v>0.367963800635775</v>
      </c>
      <c r="V9895" s="211">
        <v>0.13897680654028707</v>
      </c>
      <c r="W9895" s="211">
        <v>0.55831441730377918</v>
      </c>
      <c r="X9895" s="211">
        <v>0.38671390670274652</v>
      </c>
      <c r="Y9895" s="211">
        <v>0.64851529896613025</v>
      </c>
      <c r="Z9895" s="211">
        <v>0.14908626130504843</v>
      </c>
      <c r="AA9895" s="212">
        <v>0.11306546126303815</v>
      </c>
    </row>
    <row r="9896" spans="1:27" x14ac:dyDescent="0.35">
      <c r="A9896" s="210" t="s">
        <v>10572</v>
      </c>
      <c r="B9896" s="217">
        <v>141.71249870129139</v>
      </c>
      <c r="C9896" s="211">
        <v>6.866078140002263E-2</v>
      </c>
      <c r="D9896" s="211">
        <v>0.12591917861736981</v>
      </c>
      <c r="E9896" s="211">
        <v>7.3698577715673619E-2</v>
      </c>
      <c r="F9896" s="211">
        <v>0.10583243810393952</v>
      </c>
      <c r="G9896" s="211">
        <v>0.12504928567445139</v>
      </c>
      <c r="H9896" s="211">
        <v>0.12578606875359721</v>
      </c>
      <c r="I9896" s="211">
        <v>0.44693344614607783</v>
      </c>
      <c r="J9896" s="211">
        <v>0.42850594702525496</v>
      </c>
      <c r="K9896" s="211">
        <v>0.61874515184829315</v>
      </c>
      <c r="L9896" s="211">
        <v>0.27282631416063435</v>
      </c>
      <c r="M9896" s="211">
        <v>0.10432393471224534</v>
      </c>
      <c r="N9896" s="211">
        <v>0.43795635280121398</v>
      </c>
      <c r="O9896" s="211">
        <v>0.73586576856767116</v>
      </c>
      <c r="P9896" s="211">
        <v>6.2547239209990446E-2</v>
      </c>
      <c r="Q9896" s="211">
        <v>7.604674504774106E-2</v>
      </c>
      <c r="R9896" s="211">
        <v>0.4269682667807847</v>
      </c>
      <c r="S9896" s="211">
        <v>0.32760233033997843</v>
      </c>
      <c r="T9896" s="211">
        <v>0.49698184761385744</v>
      </c>
      <c r="U9896" s="211">
        <v>0.48626308250727623</v>
      </c>
      <c r="V9896" s="211">
        <v>0.11360007739166493</v>
      </c>
      <c r="W9896" s="211">
        <v>0.52693475663720624</v>
      </c>
      <c r="X9896" s="211">
        <v>0.3520840292399503</v>
      </c>
      <c r="Y9896" s="211">
        <v>0.57111622639389081</v>
      </c>
      <c r="Z9896" s="211">
        <v>0.14832402867551117</v>
      </c>
      <c r="AA9896" s="212">
        <v>0.11660086708989058</v>
      </c>
    </row>
    <row r="9897" spans="1:27" x14ac:dyDescent="0.35">
      <c r="A9897" s="210" t="s">
        <v>10573</v>
      </c>
      <c r="B9897" s="217">
        <v>117.68863326239688</v>
      </c>
      <c r="C9897" s="211">
        <v>5.8603189130466041E-2</v>
      </c>
      <c r="D9897" s="211">
        <v>0.11572268499673304</v>
      </c>
      <c r="E9897" s="211">
        <v>7.2418671629266171E-2</v>
      </c>
      <c r="F9897" s="211">
        <v>7.9384077965093669E-2</v>
      </c>
      <c r="G9897" s="211">
        <v>0.11842869166056263</v>
      </c>
      <c r="H9897" s="211">
        <v>0.11737713785789691</v>
      </c>
      <c r="I9897" s="211">
        <v>0.49673835868072053</v>
      </c>
      <c r="J9897" s="211">
        <v>0.45320383887310789</v>
      </c>
      <c r="K9897" s="211">
        <v>0.63292964526899509</v>
      </c>
      <c r="L9897" s="211">
        <v>0.27159794837639456</v>
      </c>
      <c r="M9897" s="211">
        <v>9.2316754020578082E-2</v>
      </c>
      <c r="N9897" s="211">
        <v>0.39935650310964654</v>
      </c>
      <c r="O9897" s="211">
        <v>0.69233951238404301</v>
      </c>
      <c r="P9897" s="211">
        <v>7.1517602905079816E-2</v>
      </c>
      <c r="Q9897" s="211">
        <v>7.6982336944624793E-2</v>
      </c>
      <c r="R9897" s="211">
        <v>0.44187729245384599</v>
      </c>
      <c r="S9897" s="211">
        <v>0.38628062978984545</v>
      </c>
      <c r="T9897" s="211">
        <v>0.50823541174239883</v>
      </c>
      <c r="U9897" s="211">
        <v>0.33818447461823725</v>
      </c>
      <c r="V9897" s="211">
        <v>8.5728231558946752E-2</v>
      </c>
      <c r="W9897" s="211">
        <v>0.57760177431131665</v>
      </c>
      <c r="X9897" s="211">
        <v>0.31537218316031251</v>
      </c>
      <c r="Y9897" s="211">
        <v>0.6576181398142309</v>
      </c>
      <c r="Z9897" s="211">
        <v>0.14624552301009813</v>
      </c>
      <c r="AA9897" s="212">
        <v>0.12267817569144017</v>
      </c>
    </row>
    <row r="9898" spans="1:27" x14ac:dyDescent="0.35">
      <c r="A9898" s="210" t="s">
        <v>10574</v>
      </c>
      <c r="B9898" s="217">
        <v>137.55258021971193</v>
      </c>
      <c r="C9898" s="211">
        <v>6.343287176922105E-2</v>
      </c>
      <c r="D9898" s="211">
        <v>0.12819951183416217</v>
      </c>
      <c r="E9898" s="211">
        <v>8.318814685150816E-2</v>
      </c>
      <c r="F9898" s="211">
        <v>0.10189633788761249</v>
      </c>
      <c r="G9898" s="211">
        <v>0.12500496465138522</v>
      </c>
      <c r="H9898" s="211">
        <v>0.10494826674982644</v>
      </c>
      <c r="I9898" s="211">
        <v>0.44853061684172385</v>
      </c>
      <c r="J9898" s="211">
        <v>0.44137699268710534</v>
      </c>
      <c r="K9898" s="211">
        <v>0.61660244898830108</v>
      </c>
      <c r="L9898" s="211">
        <v>0.27392262036330844</v>
      </c>
      <c r="M9898" s="211">
        <v>0.11328236134251231</v>
      </c>
      <c r="N9898" s="211">
        <v>0.45817013462964096</v>
      </c>
      <c r="O9898" s="211">
        <v>0.73463313690238485</v>
      </c>
      <c r="P9898" s="211">
        <v>6.785267550023763E-2</v>
      </c>
      <c r="Q9898" s="211">
        <v>0.13549362323964792</v>
      </c>
      <c r="R9898" s="211">
        <v>0.45554463829170416</v>
      </c>
      <c r="S9898" s="211">
        <v>0.4359338054628476</v>
      </c>
      <c r="T9898" s="211">
        <v>0.58628854626162341</v>
      </c>
      <c r="U9898" s="211">
        <v>0.40572743430666075</v>
      </c>
      <c r="V9898" s="211">
        <v>7.2318126792102755E-2</v>
      </c>
      <c r="W9898" s="211">
        <v>0.54685070914213396</v>
      </c>
      <c r="X9898" s="211">
        <v>0.32271496149907386</v>
      </c>
      <c r="Y9898" s="211">
        <v>0.57478696896120163</v>
      </c>
      <c r="Z9898" s="211">
        <v>0.14620475346862569</v>
      </c>
      <c r="AA9898" s="212">
        <v>0.11797203569924179</v>
      </c>
    </row>
    <row r="9899" spans="1:27" x14ac:dyDescent="0.35">
      <c r="A9899" s="210" t="s">
        <v>10575</v>
      </c>
      <c r="B9899" s="217">
        <v>107.25560328798264</v>
      </c>
      <c r="C9899" s="211">
        <v>8.0869814129155088E-2</v>
      </c>
      <c r="D9899" s="211">
        <v>0.12801178476590733</v>
      </c>
      <c r="E9899" s="211">
        <v>7.2360068754159707E-2</v>
      </c>
      <c r="F9899" s="211">
        <v>9.9390342503691997E-2</v>
      </c>
      <c r="G9899" s="211">
        <v>0.11594863106642489</v>
      </c>
      <c r="H9899" s="211">
        <v>0.1083190378286089</v>
      </c>
      <c r="I9899" s="211">
        <v>0.45866867862672639</v>
      </c>
      <c r="J9899" s="211">
        <v>0.45244986116641772</v>
      </c>
      <c r="K9899" s="211">
        <v>0.55847651987904645</v>
      </c>
      <c r="L9899" s="211">
        <v>0.28042014650225372</v>
      </c>
      <c r="M9899" s="211">
        <v>0.11466711215836559</v>
      </c>
      <c r="N9899" s="211">
        <v>0.35613458287239691</v>
      </c>
      <c r="O9899" s="211">
        <v>0.7938303181010431</v>
      </c>
      <c r="P9899" s="211">
        <v>6.6645653533587992E-2</v>
      </c>
      <c r="Q9899" s="211">
        <v>5.3912481540475982E-2</v>
      </c>
      <c r="R9899" s="211">
        <v>0.42137510233405301</v>
      </c>
      <c r="S9899" s="211">
        <v>0.33605483071507175</v>
      </c>
      <c r="T9899" s="211">
        <v>0.54049927352880744</v>
      </c>
      <c r="U9899" s="211">
        <v>0.31645780553459335</v>
      </c>
      <c r="V9899" s="211">
        <v>5.847504376420351E-2</v>
      </c>
      <c r="W9899" s="211">
        <v>0.50268593334503942</v>
      </c>
      <c r="X9899" s="211">
        <v>0.33004835345533301</v>
      </c>
      <c r="Y9899" s="211">
        <v>0.60285658973693279</v>
      </c>
      <c r="Z9899" s="211">
        <v>0.14991019250344911</v>
      </c>
      <c r="AA9899" s="212">
        <v>0.11847415404662404</v>
      </c>
    </row>
    <row r="9900" spans="1:27" x14ac:dyDescent="0.35">
      <c r="A9900" s="210" t="s">
        <v>10576</v>
      </c>
      <c r="B9900" s="217">
        <v>199.18204141731778</v>
      </c>
      <c r="C9900" s="211">
        <v>7.4208227837591914E-2</v>
      </c>
      <c r="D9900" s="211">
        <v>0.12510528921771374</v>
      </c>
      <c r="E9900" s="211">
        <v>8.9094628079571997E-2</v>
      </c>
      <c r="F9900" s="211">
        <v>8.9557274069212017E-2</v>
      </c>
      <c r="G9900" s="211">
        <v>0.12410648454231421</v>
      </c>
      <c r="H9900" s="211">
        <v>0.11168052961355318</v>
      </c>
      <c r="I9900" s="211">
        <v>0.52745146621242311</v>
      </c>
      <c r="J9900" s="211">
        <v>0.43912806875571803</v>
      </c>
      <c r="K9900" s="211">
        <v>0.6075754444246475</v>
      </c>
      <c r="L9900" s="211">
        <v>0.27524521738450408</v>
      </c>
      <c r="M9900" s="211">
        <v>8.5194939616989623E-2</v>
      </c>
      <c r="N9900" s="211">
        <v>0.48845144513058003</v>
      </c>
      <c r="O9900" s="211">
        <v>0.67649844651954139</v>
      </c>
      <c r="P9900" s="211">
        <v>7.3508418493596656E-2</v>
      </c>
      <c r="Q9900" s="211">
        <v>8.7970632763179291E-2</v>
      </c>
      <c r="R9900" s="211">
        <v>0.43834220180749039</v>
      </c>
      <c r="S9900" s="211">
        <v>0.35717552687117926</v>
      </c>
      <c r="T9900" s="211">
        <v>0.60889151879028147</v>
      </c>
      <c r="U9900" s="211">
        <v>0.474765461768203</v>
      </c>
      <c r="V9900" s="211">
        <v>0.14822400740792713</v>
      </c>
      <c r="W9900" s="211">
        <v>0.51029888212167196</v>
      </c>
      <c r="X9900" s="211">
        <v>0.31287872952478646</v>
      </c>
      <c r="Y9900" s="211">
        <v>0.77047497432801892</v>
      </c>
      <c r="Z9900" s="211">
        <v>0.13820140326398209</v>
      </c>
      <c r="AA9900" s="212">
        <v>0.11654494181603146</v>
      </c>
    </row>
    <row r="9901" spans="1:27" x14ac:dyDescent="0.35">
      <c r="A9901" s="210" t="s">
        <v>10577</v>
      </c>
      <c r="B9901" s="217">
        <v>119.19152581365606</v>
      </c>
      <c r="C9901" s="211">
        <v>6.8341138288373127E-2</v>
      </c>
      <c r="D9901" s="211">
        <v>0.12155401692866831</v>
      </c>
      <c r="E9901" s="211">
        <v>8.1041610940908476E-2</v>
      </c>
      <c r="F9901" s="211">
        <v>9.5647836142016301E-2</v>
      </c>
      <c r="G9901" s="211">
        <v>0.12450311014518216</v>
      </c>
      <c r="H9901" s="211">
        <v>0.12115787543792816</v>
      </c>
      <c r="I9901" s="211">
        <v>0.50464935225086349</v>
      </c>
      <c r="J9901" s="211">
        <v>0.45273632549009524</v>
      </c>
      <c r="K9901" s="211">
        <v>0.60037726869887698</v>
      </c>
      <c r="L9901" s="211">
        <v>0.27528297175011718</v>
      </c>
      <c r="M9901" s="211">
        <v>9.7331454241303364E-2</v>
      </c>
      <c r="N9901" s="211">
        <v>0.53420085198980205</v>
      </c>
      <c r="O9901" s="211">
        <v>0.67372321044973127</v>
      </c>
      <c r="P9901" s="211">
        <v>7.0786279780140238E-2</v>
      </c>
      <c r="Q9901" s="211">
        <v>4.8799493388503049E-2</v>
      </c>
      <c r="R9901" s="211">
        <v>0.44304409297119907</v>
      </c>
      <c r="S9901" s="211">
        <v>0.28673301615084651</v>
      </c>
      <c r="T9901" s="211">
        <v>0.51581276247857943</v>
      </c>
      <c r="U9901" s="211">
        <v>0.34073075733712732</v>
      </c>
      <c r="V9901" s="211">
        <v>6.4204898907417429E-2</v>
      </c>
      <c r="W9901" s="211">
        <v>0.56432182369297679</v>
      </c>
      <c r="X9901" s="211">
        <v>0.31946954857114918</v>
      </c>
      <c r="Y9901" s="211">
        <v>0.61864638284733142</v>
      </c>
      <c r="Z9901" s="211">
        <v>0.14754204791273626</v>
      </c>
      <c r="AA9901" s="212">
        <v>0.11973901225959997</v>
      </c>
    </row>
    <row r="9902" spans="1:27" x14ac:dyDescent="0.35">
      <c r="A9902" s="210" t="s">
        <v>10578</v>
      </c>
      <c r="B9902" s="217">
        <v>154.31116131642545</v>
      </c>
      <c r="C9902" s="211">
        <v>4.9291424380144548E-2</v>
      </c>
      <c r="D9902" s="211">
        <v>0.12498822986549128</v>
      </c>
      <c r="E9902" s="211">
        <v>7.6484274407093475E-2</v>
      </c>
      <c r="F9902" s="211">
        <v>9.1632132873196465E-2</v>
      </c>
      <c r="G9902" s="211">
        <v>0.12597577249977851</v>
      </c>
      <c r="H9902" s="211">
        <v>0.11081077259863374</v>
      </c>
      <c r="I9902" s="211">
        <v>0.53232117257574207</v>
      </c>
      <c r="J9902" s="211">
        <v>0.40300113973471419</v>
      </c>
      <c r="K9902" s="211">
        <v>0.60879002889154132</v>
      </c>
      <c r="L9902" s="211">
        <v>0.28144678074837781</v>
      </c>
      <c r="M9902" s="211">
        <v>0.10941846285958526</v>
      </c>
      <c r="N9902" s="211">
        <v>0.4645343717078555</v>
      </c>
      <c r="O9902" s="211">
        <v>0.71069561039915741</v>
      </c>
      <c r="P9902" s="211">
        <v>6.994731986506951E-2</v>
      </c>
      <c r="Q9902" s="211">
        <v>6.2537171939027095E-2</v>
      </c>
      <c r="R9902" s="211">
        <v>0.40051294976063417</v>
      </c>
      <c r="S9902" s="211">
        <v>0.34418771853175173</v>
      </c>
      <c r="T9902" s="211">
        <v>0.57717209302586725</v>
      </c>
      <c r="U9902" s="211">
        <v>0.43131976009601275</v>
      </c>
      <c r="V9902" s="211">
        <v>0.12120430565322164</v>
      </c>
      <c r="W9902" s="211">
        <v>0.6114377448751549</v>
      </c>
      <c r="X9902" s="211">
        <v>0.30964261437330914</v>
      </c>
      <c r="Y9902" s="211">
        <v>0.61987515819776418</v>
      </c>
      <c r="Z9902" s="211">
        <v>0.1471339120135651</v>
      </c>
      <c r="AA9902" s="212">
        <v>0.12003875696402236</v>
      </c>
    </row>
    <row r="9903" spans="1:27" x14ac:dyDescent="0.35">
      <c r="A9903" s="210" t="s">
        <v>10579</v>
      </c>
      <c r="B9903" s="217">
        <v>132.63894193843512</v>
      </c>
      <c r="C9903" s="211">
        <v>6.9959232449521291E-2</v>
      </c>
      <c r="D9903" s="211">
        <v>0.11969394237869074</v>
      </c>
      <c r="E9903" s="211">
        <v>8.0508847535748357E-2</v>
      </c>
      <c r="F9903" s="211">
        <v>0.10207797346751368</v>
      </c>
      <c r="G9903" s="211">
        <v>0.11883490588491509</v>
      </c>
      <c r="H9903" s="211">
        <v>0.11310873164001778</v>
      </c>
      <c r="I9903" s="211">
        <v>0.4952923369909239</v>
      </c>
      <c r="J9903" s="211">
        <v>0.39977896104812682</v>
      </c>
      <c r="K9903" s="211">
        <v>0.64973567894151052</v>
      </c>
      <c r="L9903" s="211">
        <v>0.26900584367328323</v>
      </c>
      <c r="M9903" s="211">
        <v>9.2389932606546279E-2</v>
      </c>
      <c r="N9903" s="211">
        <v>0.45642331605660358</v>
      </c>
      <c r="O9903" s="211">
        <v>0.74264930888019998</v>
      </c>
      <c r="P9903" s="211">
        <v>6.8471909779348042E-2</v>
      </c>
      <c r="Q9903" s="211">
        <v>5.8793099522298872E-2</v>
      </c>
      <c r="R9903" s="211">
        <v>0.41709250490839911</v>
      </c>
      <c r="S9903" s="211">
        <v>0.32088287991530351</v>
      </c>
      <c r="T9903" s="211">
        <v>0.56238269403415364</v>
      </c>
      <c r="U9903" s="211">
        <v>0.44986121150536273</v>
      </c>
      <c r="V9903" s="211">
        <v>5.5604296441155637E-2</v>
      </c>
      <c r="W9903" s="211">
        <v>0.61338400539444771</v>
      </c>
      <c r="X9903" s="211">
        <v>0.3786153556404786</v>
      </c>
      <c r="Y9903" s="211">
        <v>0.64558881594840956</v>
      </c>
      <c r="Z9903" s="211">
        <v>0.14825039077633231</v>
      </c>
      <c r="AA9903" s="212">
        <v>0.11261410310370631</v>
      </c>
    </row>
    <row r="9904" spans="1:27" x14ac:dyDescent="0.35">
      <c r="A9904" s="210" t="s">
        <v>10580</v>
      </c>
      <c r="B9904" s="217">
        <v>107.05888602459315</v>
      </c>
      <c r="C9904" s="211">
        <v>7.0904107583488821E-2</v>
      </c>
      <c r="D9904" s="211">
        <v>0.125817527395614</v>
      </c>
      <c r="E9904" s="211">
        <v>7.3385975975816767E-2</v>
      </c>
      <c r="F9904" s="211">
        <v>0.11382764111590199</v>
      </c>
      <c r="G9904" s="211">
        <v>0.12032548601875113</v>
      </c>
      <c r="H9904" s="211">
        <v>0.11991234633795528</v>
      </c>
      <c r="I9904" s="211">
        <v>0.5317754465879464</v>
      </c>
      <c r="J9904" s="211">
        <v>0.45856766432616874</v>
      </c>
      <c r="K9904" s="211">
        <v>0.61771021519537261</v>
      </c>
      <c r="L9904" s="211">
        <v>0.27385246455128515</v>
      </c>
      <c r="M9904" s="211">
        <v>8.483583038168907E-2</v>
      </c>
      <c r="N9904" s="211">
        <v>0.38826713071569147</v>
      </c>
      <c r="O9904" s="211">
        <v>0.73314747378558298</v>
      </c>
      <c r="P9904" s="211">
        <v>6.5462294678995531E-2</v>
      </c>
      <c r="Q9904" s="211">
        <v>9.6454776475143306E-2</v>
      </c>
      <c r="R9904" s="211">
        <v>0.42080395027951106</v>
      </c>
      <c r="S9904" s="211">
        <v>0.39184114868042902</v>
      </c>
      <c r="T9904" s="211">
        <v>0.51189618029937711</v>
      </c>
      <c r="U9904" s="211">
        <v>0.45962916595676934</v>
      </c>
      <c r="V9904" s="211">
        <v>5.2453081738306921E-2</v>
      </c>
      <c r="W9904" s="211">
        <v>0.49220375405592159</v>
      </c>
      <c r="X9904" s="211">
        <v>0.38675204322039375</v>
      </c>
      <c r="Y9904" s="211">
        <v>0.69526317871818566</v>
      </c>
      <c r="Z9904" s="211">
        <v>0.14856652130685627</v>
      </c>
      <c r="AA9904" s="212">
        <v>0.12502610740485554</v>
      </c>
    </row>
    <row r="9905" spans="1:27" x14ac:dyDescent="0.35">
      <c r="A9905" s="210" t="s">
        <v>10581</v>
      </c>
      <c r="B9905" s="217">
        <v>169.1686247102225</v>
      </c>
      <c r="C9905" s="211">
        <v>6.6686544044917778E-2</v>
      </c>
      <c r="D9905" s="211">
        <v>0.1300600738443877</v>
      </c>
      <c r="E9905" s="211">
        <v>7.6620540621406816E-2</v>
      </c>
      <c r="F9905" s="211">
        <v>8.8727345339110975E-2</v>
      </c>
      <c r="G9905" s="211">
        <v>0.11729360401215083</v>
      </c>
      <c r="H9905" s="211">
        <v>0.12517790923357489</v>
      </c>
      <c r="I9905" s="211">
        <v>0.51776171003803295</v>
      </c>
      <c r="J9905" s="211">
        <v>0.43803413107089678</v>
      </c>
      <c r="K9905" s="211">
        <v>0.57902224933757429</v>
      </c>
      <c r="L9905" s="211">
        <v>0.27511072894612276</v>
      </c>
      <c r="M9905" s="211">
        <v>9.9558611058759891E-2</v>
      </c>
      <c r="N9905" s="211">
        <v>0.40928692040283121</v>
      </c>
      <c r="O9905" s="211">
        <v>0.72788541206920165</v>
      </c>
      <c r="P9905" s="211">
        <v>6.6393680196007984E-2</v>
      </c>
      <c r="Q9905" s="211">
        <v>0.14294755006430343</v>
      </c>
      <c r="R9905" s="211">
        <v>0.43628648383362689</v>
      </c>
      <c r="S9905" s="211">
        <v>0.34066763844189113</v>
      </c>
      <c r="T9905" s="211">
        <v>0.56005108334773746</v>
      </c>
      <c r="U9905" s="211">
        <v>0.4041299150021978</v>
      </c>
      <c r="V9905" s="211">
        <v>0.16707233860924475</v>
      </c>
      <c r="W9905" s="211">
        <v>0.49615085813036081</v>
      </c>
      <c r="X9905" s="211">
        <v>0.29639263615751493</v>
      </c>
      <c r="Y9905" s="211">
        <v>0.71914769623523012</v>
      </c>
      <c r="Z9905" s="211">
        <v>0.14858981836039931</v>
      </c>
      <c r="AA9905" s="212">
        <v>0.11874085939875116</v>
      </c>
    </row>
    <row r="9906" spans="1:27" x14ac:dyDescent="0.35">
      <c r="A9906" s="210" t="s">
        <v>10582</v>
      </c>
      <c r="B9906" s="217">
        <v>145.15978551963258</v>
      </c>
      <c r="C9906" s="211">
        <v>5.9969152582456137E-2</v>
      </c>
      <c r="D9906" s="211">
        <v>0.12965364049566491</v>
      </c>
      <c r="E9906" s="211">
        <v>7.110465847095937E-2</v>
      </c>
      <c r="F9906" s="211">
        <v>9.627252821237367E-2</v>
      </c>
      <c r="G9906" s="211">
        <v>0.11728048174227133</v>
      </c>
      <c r="H9906" s="211">
        <v>0.10665288832603109</v>
      </c>
      <c r="I9906" s="211">
        <v>0.52357848049563993</v>
      </c>
      <c r="J9906" s="211">
        <v>0.44890098123071442</v>
      </c>
      <c r="K9906" s="211">
        <v>0.62714461790939513</v>
      </c>
      <c r="L9906" s="211">
        <v>0.27781738806046524</v>
      </c>
      <c r="M9906" s="211">
        <v>0.115517305035147</v>
      </c>
      <c r="N9906" s="211">
        <v>0.44656873872934361</v>
      </c>
      <c r="O9906" s="211">
        <v>0.63971760218098339</v>
      </c>
      <c r="P9906" s="211">
        <v>7.1000863189251834E-2</v>
      </c>
      <c r="Q9906" s="211">
        <v>5.2890033643736359E-2</v>
      </c>
      <c r="R9906" s="211">
        <v>0.42112781400705146</v>
      </c>
      <c r="S9906" s="211">
        <v>0.37658459312471509</v>
      </c>
      <c r="T9906" s="211">
        <v>0.58731936440236565</v>
      </c>
      <c r="U9906" s="211">
        <v>0.42409294151474664</v>
      </c>
      <c r="V9906" s="211">
        <v>0.10315280047602962</v>
      </c>
      <c r="W9906" s="211">
        <v>0.57108954188236027</v>
      </c>
      <c r="X9906" s="211">
        <v>0.26403543261068096</v>
      </c>
      <c r="Y9906" s="211">
        <v>0.61677008696595537</v>
      </c>
      <c r="Z9906" s="211">
        <v>0.1437166280011796</v>
      </c>
      <c r="AA9906" s="212">
        <v>0.1210911354760966</v>
      </c>
    </row>
    <row r="9907" spans="1:27" x14ac:dyDescent="0.35">
      <c r="A9907" s="210" t="s">
        <v>10583</v>
      </c>
      <c r="B9907" s="217">
        <v>117.88698341586098</v>
      </c>
      <c r="C9907" s="211">
        <v>5.4022405236824132E-2</v>
      </c>
      <c r="D9907" s="211">
        <v>0.11762269567483424</v>
      </c>
      <c r="E9907" s="211">
        <v>7.8429620950878215E-2</v>
      </c>
      <c r="F9907" s="211">
        <v>0.11063900732062515</v>
      </c>
      <c r="G9907" s="211">
        <v>0.11955080602852969</v>
      </c>
      <c r="H9907" s="211">
        <v>0.11135788952845778</v>
      </c>
      <c r="I9907" s="211">
        <v>0.52363011438444651</v>
      </c>
      <c r="J9907" s="211">
        <v>0.44651237938404176</v>
      </c>
      <c r="K9907" s="211">
        <v>0.64822823726026035</v>
      </c>
      <c r="L9907" s="211">
        <v>0.27213697948289212</v>
      </c>
      <c r="M9907" s="211">
        <v>9.4955471843431796E-2</v>
      </c>
      <c r="N9907" s="211">
        <v>0.39028608595474834</v>
      </c>
      <c r="O9907" s="211">
        <v>0.67770578928156677</v>
      </c>
      <c r="P9907" s="211">
        <v>6.9840787844120192E-2</v>
      </c>
      <c r="Q9907" s="211">
        <v>7.6634872609785742E-2</v>
      </c>
      <c r="R9907" s="211">
        <v>0.45319562414148418</v>
      </c>
      <c r="S9907" s="211">
        <v>0.36962879189316689</v>
      </c>
      <c r="T9907" s="211">
        <v>0.53777741211745911</v>
      </c>
      <c r="U9907" s="211">
        <v>0.48938669429673054</v>
      </c>
      <c r="V9907" s="211">
        <v>5.7422299680190747E-2</v>
      </c>
      <c r="W9907" s="211">
        <v>0.5527432825779669</v>
      </c>
      <c r="X9907" s="211">
        <v>0.31362178033813914</v>
      </c>
      <c r="Y9907" s="211">
        <v>0.6537774329701499</v>
      </c>
      <c r="Z9907" s="211">
        <v>0.14782163985644597</v>
      </c>
      <c r="AA9907" s="212">
        <v>0.12338620786809584</v>
      </c>
    </row>
    <row r="9908" spans="1:27" x14ac:dyDescent="0.35">
      <c r="A9908" s="210" t="s">
        <v>10584</v>
      </c>
      <c r="B9908" s="217">
        <v>140.03714865973157</v>
      </c>
      <c r="C9908" s="211">
        <v>6.0171065926386297E-2</v>
      </c>
      <c r="D9908" s="211">
        <v>0.12389972943327135</v>
      </c>
      <c r="E9908" s="211">
        <v>8.10667273410247E-2</v>
      </c>
      <c r="F9908" s="211">
        <v>8.3482520380999653E-2</v>
      </c>
      <c r="G9908" s="211">
        <v>0.11660312670540336</v>
      </c>
      <c r="H9908" s="211">
        <v>0.11402963769398644</v>
      </c>
      <c r="I9908" s="211">
        <v>0.52603130372407902</v>
      </c>
      <c r="J9908" s="211">
        <v>0.39575986238387079</v>
      </c>
      <c r="K9908" s="211">
        <v>0.6125620608110014</v>
      </c>
      <c r="L9908" s="211">
        <v>0.27856887676278608</v>
      </c>
      <c r="M9908" s="211">
        <v>8.9700919571456803E-2</v>
      </c>
      <c r="N9908" s="211">
        <v>0.40556852650526354</v>
      </c>
      <c r="O9908" s="211">
        <v>0.71917176755919254</v>
      </c>
      <c r="P9908" s="211">
        <v>6.7321544283593257E-2</v>
      </c>
      <c r="Q9908" s="211">
        <v>0.11973721666353043</v>
      </c>
      <c r="R9908" s="211">
        <v>0.46301034930483465</v>
      </c>
      <c r="S9908" s="211">
        <v>0.36209921895314107</v>
      </c>
      <c r="T9908" s="211">
        <v>0.54126298982541465</v>
      </c>
      <c r="U9908" s="211">
        <v>0.45078634177296795</v>
      </c>
      <c r="V9908" s="211">
        <v>0.10791027358237938</v>
      </c>
      <c r="W9908" s="211">
        <v>0.62845339372746678</v>
      </c>
      <c r="X9908" s="211">
        <v>0.29969634281877111</v>
      </c>
      <c r="Y9908" s="211">
        <v>0.64480912488566478</v>
      </c>
      <c r="Z9908" s="211">
        <v>0.14632658169060553</v>
      </c>
      <c r="AA9908" s="212">
        <v>0.12105015508746633</v>
      </c>
    </row>
    <row r="9909" spans="1:27" x14ac:dyDescent="0.35">
      <c r="A9909" s="210" t="s">
        <v>10585</v>
      </c>
      <c r="B9909" s="217">
        <v>142.39973363702799</v>
      </c>
      <c r="C9909" s="211">
        <v>7.1296039334003303E-2</v>
      </c>
      <c r="D9909" s="211">
        <v>0.1261419744265608</v>
      </c>
      <c r="E9909" s="211">
        <v>7.7185409138164449E-2</v>
      </c>
      <c r="F9909" s="211">
        <v>0.10539455525263461</v>
      </c>
      <c r="G9909" s="211">
        <v>0.12064689313062421</v>
      </c>
      <c r="H9909" s="211">
        <v>0.10839688797147352</v>
      </c>
      <c r="I9909" s="211">
        <v>0.5175587141899235</v>
      </c>
      <c r="J9909" s="211">
        <v>0.47975393380108861</v>
      </c>
      <c r="K9909" s="211">
        <v>0.64722358077757836</v>
      </c>
      <c r="L9909" s="211">
        <v>0.26967738979665173</v>
      </c>
      <c r="M9909" s="211">
        <v>9.9333917771407501E-2</v>
      </c>
      <c r="N9909" s="211">
        <v>0.52844577922746672</v>
      </c>
      <c r="O9909" s="211">
        <v>0.69205518689883982</v>
      </c>
      <c r="P9909" s="211">
        <v>6.3453109315219067E-2</v>
      </c>
      <c r="Q9909" s="211">
        <v>6.0321609131965603E-2</v>
      </c>
      <c r="R9909" s="211">
        <v>0.43224489309033198</v>
      </c>
      <c r="S9909" s="211">
        <v>0.31241301819041867</v>
      </c>
      <c r="T9909" s="211">
        <v>0.53077986783023379</v>
      </c>
      <c r="U9909" s="211">
        <v>0.37476575787877509</v>
      </c>
      <c r="V9909" s="211">
        <v>0.14312381143718486</v>
      </c>
      <c r="W9909" s="211">
        <v>0.54453564164444312</v>
      </c>
      <c r="X9909" s="211">
        <v>0.33484719143838287</v>
      </c>
      <c r="Y9909" s="211">
        <v>0.61496391750181734</v>
      </c>
      <c r="Z9909" s="211">
        <v>0.1451310584861373</v>
      </c>
      <c r="AA9909" s="212">
        <v>0.12270888310540808</v>
      </c>
    </row>
    <row r="9910" spans="1:27" x14ac:dyDescent="0.35">
      <c r="A9910" s="210" t="s">
        <v>10586</v>
      </c>
      <c r="B9910" s="217">
        <v>138.63904935892694</v>
      </c>
      <c r="C9910" s="211">
        <v>5.7490865999740355E-2</v>
      </c>
      <c r="D9910" s="211">
        <v>0.12093243732081276</v>
      </c>
      <c r="E9910" s="211">
        <v>7.9449371038561173E-2</v>
      </c>
      <c r="F9910" s="211">
        <v>0.10934399290226526</v>
      </c>
      <c r="G9910" s="211">
        <v>0.12363343547843242</v>
      </c>
      <c r="H9910" s="211">
        <v>0.11251100100964671</v>
      </c>
      <c r="I9910" s="211">
        <v>0.44861464336057882</v>
      </c>
      <c r="J9910" s="211">
        <v>0.47966672052454218</v>
      </c>
      <c r="K9910" s="211">
        <v>0.6295901263775574</v>
      </c>
      <c r="L9910" s="211">
        <v>0.27347918258900578</v>
      </c>
      <c r="M9910" s="211">
        <v>9.829361665005093E-2</v>
      </c>
      <c r="N9910" s="211">
        <v>0.51742197857606942</v>
      </c>
      <c r="O9910" s="211">
        <v>0.69746572321902933</v>
      </c>
      <c r="P9910" s="211">
        <v>6.5439059977884795E-2</v>
      </c>
      <c r="Q9910" s="211">
        <v>5.4264670244040983E-2</v>
      </c>
      <c r="R9910" s="211">
        <v>0.43677834194922577</v>
      </c>
      <c r="S9910" s="211">
        <v>0.39781317660854726</v>
      </c>
      <c r="T9910" s="211">
        <v>0.5807579337012837</v>
      </c>
      <c r="U9910" s="211">
        <v>0.40886969918261823</v>
      </c>
      <c r="V9910" s="211">
        <v>7.9294473055160769E-2</v>
      </c>
      <c r="W9910" s="211">
        <v>0.55574093105654132</v>
      </c>
      <c r="X9910" s="211">
        <v>0.30345680763192795</v>
      </c>
      <c r="Y9910" s="211">
        <v>0.69869547743997551</v>
      </c>
      <c r="Z9910" s="211">
        <v>0.14822464290482623</v>
      </c>
      <c r="AA9910" s="212">
        <v>0.1148579880590177</v>
      </c>
    </row>
    <row r="9911" spans="1:27" x14ac:dyDescent="0.35">
      <c r="A9911" s="210" t="s">
        <v>10587</v>
      </c>
      <c r="B9911" s="217">
        <v>174.33121532739486</v>
      </c>
      <c r="C9911" s="211">
        <v>7.4402875789336173E-2</v>
      </c>
      <c r="D9911" s="211">
        <v>0.12437110813684786</v>
      </c>
      <c r="E9911" s="211">
        <v>7.5613416247535079E-2</v>
      </c>
      <c r="F9911" s="211">
        <v>0.10023492330128653</v>
      </c>
      <c r="G9911" s="211">
        <v>0.12198347477307932</v>
      </c>
      <c r="H9911" s="211">
        <v>0.11185751163452326</v>
      </c>
      <c r="I9911" s="211">
        <v>0.52636576171357019</v>
      </c>
      <c r="J9911" s="211">
        <v>0.42769800596436763</v>
      </c>
      <c r="K9911" s="211">
        <v>0.62002496394033169</v>
      </c>
      <c r="L9911" s="211">
        <v>0.26841801984247138</v>
      </c>
      <c r="M9911" s="211">
        <v>0.10318617892467116</v>
      </c>
      <c r="N9911" s="211">
        <v>0.39423007581831643</v>
      </c>
      <c r="O9911" s="211">
        <v>0.71413952960227256</v>
      </c>
      <c r="P9911" s="211">
        <v>6.9865267790508404E-2</v>
      </c>
      <c r="Q9911" s="211">
        <v>8.7690529428109149E-2</v>
      </c>
      <c r="R9911" s="211">
        <v>0.39472750987962912</v>
      </c>
      <c r="S9911" s="211">
        <v>0.33083700251808867</v>
      </c>
      <c r="T9911" s="211">
        <v>0.50393008770234815</v>
      </c>
      <c r="U9911" s="211">
        <v>0.36162701776624251</v>
      </c>
      <c r="V9911" s="211">
        <v>0.18563329907221568</v>
      </c>
      <c r="W9911" s="211">
        <v>0.60694553470422963</v>
      </c>
      <c r="X9911" s="211">
        <v>0.31383532369542644</v>
      </c>
      <c r="Y9911" s="211">
        <v>0.62997458559491393</v>
      </c>
      <c r="Z9911" s="211">
        <v>0.14731835835489113</v>
      </c>
      <c r="AA9911" s="212">
        <v>0.11536868499188314</v>
      </c>
    </row>
    <row r="9912" spans="1:27" x14ac:dyDescent="0.35">
      <c r="A9912" s="210" t="s">
        <v>10588</v>
      </c>
      <c r="B9912" s="217">
        <v>130.27626781166023</v>
      </c>
      <c r="C9912" s="211">
        <v>4.9864449807528639E-2</v>
      </c>
      <c r="D9912" s="211">
        <v>0.12188551605690182</v>
      </c>
      <c r="E9912" s="211">
        <v>7.1481936642026997E-2</v>
      </c>
      <c r="F9912" s="211">
        <v>0.12119515836855238</v>
      </c>
      <c r="G9912" s="211">
        <v>0.12231207911982152</v>
      </c>
      <c r="H9912" s="211">
        <v>0.11506152978686576</v>
      </c>
      <c r="I9912" s="211">
        <v>0.50850333102646661</v>
      </c>
      <c r="J9912" s="211">
        <v>0.47664055478226031</v>
      </c>
      <c r="K9912" s="211">
        <v>0.64163214353597575</v>
      </c>
      <c r="L9912" s="211">
        <v>0.26823764649750231</v>
      </c>
      <c r="M9912" s="211">
        <v>9.2151888747105226E-2</v>
      </c>
      <c r="N9912" s="211">
        <v>0.33226579182433053</v>
      </c>
      <c r="O9912" s="211">
        <v>0.7337155718972127</v>
      </c>
      <c r="P9912" s="211">
        <v>6.5466163664838262E-2</v>
      </c>
      <c r="Q9912" s="211">
        <v>9.1333954298584485E-2</v>
      </c>
      <c r="R9912" s="211">
        <v>0.43439260681674652</v>
      </c>
      <c r="S9912" s="211">
        <v>0.38641967389500664</v>
      </c>
      <c r="T9912" s="211">
        <v>0.57411150432884039</v>
      </c>
      <c r="U9912" s="211">
        <v>0.47208127077487616</v>
      </c>
      <c r="V9912" s="211">
        <v>0.11164852068952989</v>
      </c>
      <c r="W9912" s="211">
        <v>0.52278895237026202</v>
      </c>
      <c r="X9912" s="211">
        <v>0.31760371397087162</v>
      </c>
      <c r="Y9912" s="211">
        <v>0.62645682034084293</v>
      </c>
      <c r="Z9912" s="211">
        <v>0.14946609186474383</v>
      </c>
      <c r="AA9912" s="212">
        <v>0.1251477945004911</v>
      </c>
    </row>
    <row r="9913" spans="1:27" x14ac:dyDescent="0.35">
      <c r="A9913" s="210" t="s">
        <v>10589</v>
      </c>
      <c r="B9913" s="217">
        <v>121.50152658702284</v>
      </c>
      <c r="C9913" s="211">
        <v>5.0476425620020748E-2</v>
      </c>
      <c r="D9913" s="211">
        <v>0.12831954335661144</v>
      </c>
      <c r="E9913" s="211">
        <v>7.6232868356152339E-2</v>
      </c>
      <c r="F9913" s="211">
        <v>0.10243276813192133</v>
      </c>
      <c r="G9913" s="211">
        <v>0.11952244583217729</v>
      </c>
      <c r="H9913" s="211">
        <v>0.11455648511063141</v>
      </c>
      <c r="I9913" s="211">
        <v>0.43889043951883278</v>
      </c>
      <c r="J9913" s="211">
        <v>0.38891545278771683</v>
      </c>
      <c r="K9913" s="211">
        <v>0.55231634576521282</v>
      </c>
      <c r="L9913" s="211">
        <v>0.2720709781230633</v>
      </c>
      <c r="M9913" s="211">
        <v>0.10499762337748739</v>
      </c>
      <c r="N9913" s="211">
        <v>0.38545181948817758</v>
      </c>
      <c r="O9913" s="211">
        <v>0.75708017469457212</v>
      </c>
      <c r="P9913" s="211">
        <v>6.2030659004203632E-2</v>
      </c>
      <c r="Q9913" s="211">
        <v>0.13597414296417951</v>
      </c>
      <c r="R9913" s="211">
        <v>0.37436933780894688</v>
      </c>
      <c r="S9913" s="211">
        <v>0.37500570846577963</v>
      </c>
      <c r="T9913" s="211">
        <v>0.55352930600638306</v>
      </c>
      <c r="U9913" s="211">
        <v>0.47703554376517099</v>
      </c>
      <c r="V9913" s="211">
        <v>7.5885969092379421E-2</v>
      </c>
      <c r="W9913" s="211">
        <v>0.5247441797969864</v>
      </c>
      <c r="X9913" s="211">
        <v>0.25667501745653043</v>
      </c>
      <c r="Y9913" s="211">
        <v>0.65054267238556407</v>
      </c>
      <c r="Z9913" s="211">
        <v>0.14562686519777474</v>
      </c>
      <c r="AA9913" s="212">
        <v>0.12050517405968933</v>
      </c>
    </row>
    <row r="9914" spans="1:27" x14ac:dyDescent="0.35">
      <c r="A9914" s="210" t="s">
        <v>10590</v>
      </c>
      <c r="B9914" s="217">
        <v>159.36290587770483</v>
      </c>
      <c r="C9914" s="211">
        <v>6.0339863927939649E-2</v>
      </c>
      <c r="D9914" s="211">
        <v>0.12528534788290435</v>
      </c>
      <c r="E9914" s="211">
        <v>8.4901088267094721E-2</v>
      </c>
      <c r="F9914" s="211">
        <v>8.7238672879126525E-2</v>
      </c>
      <c r="G9914" s="211">
        <v>0.11480040132385715</v>
      </c>
      <c r="H9914" s="211">
        <v>0.12101111321560032</v>
      </c>
      <c r="I9914" s="211">
        <v>0.50337000774903562</v>
      </c>
      <c r="J9914" s="211">
        <v>0.43437405826225167</v>
      </c>
      <c r="K9914" s="211">
        <v>0.6452684697585267</v>
      </c>
      <c r="L9914" s="211">
        <v>0.27626480929469732</v>
      </c>
      <c r="M9914" s="211">
        <v>8.7924755095541929E-2</v>
      </c>
      <c r="N9914" s="211">
        <v>0.43479032713042282</v>
      </c>
      <c r="O9914" s="211">
        <v>0.72248630629860122</v>
      </c>
      <c r="P9914" s="211">
        <v>6.4743786292446398E-2</v>
      </c>
      <c r="Q9914" s="211">
        <v>7.387284306800368E-2</v>
      </c>
      <c r="R9914" s="211">
        <v>0.36113763792457798</v>
      </c>
      <c r="S9914" s="211">
        <v>0.30426539574945222</v>
      </c>
      <c r="T9914" s="211">
        <v>0.58334269386276649</v>
      </c>
      <c r="U9914" s="211">
        <v>0.39846649434011011</v>
      </c>
      <c r="V9914" s="211">
        <v>0.14470445421865216</v>
      </c>
      <c r="W9914" s="211">
        <v>0.56121542205852981</v>
      </c>
      <c r="X9914" s="211">
        <v>0.30840439416519955</v>
      </c>
      <c r="Y9914" s="211">
        <v>0.78466833416266413</v>
      </c>
      <c r="Z9914" s="211">
        <v>0.14631300918777296</v>
      </c>
      <c r="AA9914" s="212">
        <v>0.12005323163277964</v>
      </c>
    </row>
    <row r="9915" spans="1:27" x14ac:dyDescent="0.35">
      <c r="A9915" s="210" t="s">
        <v>10591</v>
      </c>
      <c r="B9915" s="217">
        <v>127.19292750375554</v>
      </c>
      <c r="C9915" s="211">
        <v>7.0186171602713537E-2</v>
      </c>
      <c r="D9915" s="211">
        <v>0.12764891806139139</v>
      </c>
      <c r="E9915" s="211">
        <v>7.3707515544782304E-2</v>
      </c>
      <c r="F9915" s="211">
        <v>9.4576543655060935E-2</v>
      </c>
      <c r="G9915" s="211">
        <v>0.11746620044052357</v>
      </c>
      <c r="H9915" s="211">
        <v>0.1190783089270588</v>
      </c>
      <c r="I9915" s="211">
        <v>0.53261364104099318</v>
      </c>
      <c r="J9915" s="211">
        <v>0.47153495890562225</v>
      </c>
      <c r="K9915" s="211">
        <v>0.58616894842715728</v>
      </c>
      <c r="L9915" s="211">
        <v>0.27912464372888918</v>
      </c>
      <c r="M9915" s="211">
        <v>9.1030850696596416E-2</v>
      </c>
      <c r="N9915" s="211">
        <v>0.4341675188716555</v>
      </c>
      <c r="O9915" s="211">
        <v>0.61195827012268211</v>
      </c>
      <c r="P9915" s="211">
        <v>6.7283015844738003E-2</v>
      </c>
      <c r="Q9915" s="211">
        <v>0.1033687832442538</v>
      </c>
      <c r="R9915" s="211">
        <v>0.43338999946026469</v>
      </c>
      <c r="S9915" s="211">
        <v>0.36741626924539955</v>
      </c>
      <c r="T9915" s="211">
        <v>0.58969994794622427</v>
      </c>
      <c r="U9915" s="211">
        <v>0.41009824560592578</v>
      </c>
      <c r="V9915" s="211">
        <v>8.2715187668446655E-2</v>
      </c>
      <c r="W9915" s="211">
        <v>0.54842364396149113</v>
      </c>
      <c r="X9915" s="211">
        <v>0.25571186561655895</v>
      </c>
      <c r="Y9915" s="211">
        <v>0.70882175101832057</v>
      </c>
      <c r="Z9915" s="211">
        <v>0.14633529806474621</v>
      </c>
      <c r="AA9915" s="212">
        <v>0.11946249820152288</v>
      </c>
    </row>
    <row r="9916" spans="1:27" x14ac:dyDescent="0.35">
      <c r="A9916" s="210" t="s">
        <v>10592</v>
      </c>
      <c r="B9916" s="217">
        <v>151.42697507019827</v>
      </c>
      <c r="C9916" s="211">
        <v>7.1006633113109771E-2</v>
      </c>
      <c r="D9916" s="211">
        <v>0.1224961384372079</v>
      </c>
      <c r="E9916" s="211">
        <v>8.2156934358485381E-2</v>
      </c>
      <c r="F9916" s="211">
        <v>9.1656471329667671E-2</v>
      </c>
      <c r="G9916" s="211">
        <v>0.12011023530455699</v>
      </c>
      <c r="H9916" s="211">
        <v>0.12478357840207868</v>
      </c>
      <c r="I9916" s="211">
        <v>0.4703138247028239</v>
      </c>
      <c r="J9916" s="211">
        <v>0.4297803406977363</v>
      </c>
      <c r="K9916" s="211">
        <v>0.54180036449862312</v>
      </c>
      <c r="L9916" s="211">
        <v>0.27629787135804351</v>
      </c>
      <c r="M9916" s="211">
        <v>0.11180025998869295</v>
      </c>
      <c r="N9916" s="211">
        <v>0.4950770990314628</v>
      </c>
      <c r="O9916" s="211">
        <v>0.71468934052261057</v>
      </c>
      <c r="P9916" s="211">
        <v>6.5784609819705187E-2</v>
      </c>
      <c r="Q9916" s="211">
        <v>7.4301209392002687E-2</v>
      </c>
      <c r="R9916" s="211">
        <v>0.44006285255805</v>
      </c>
      <c r="S9916" s="211">
        <v>0.32046210812765219</v>
      </c>
      <c r="T9916" s="211">
        <v>0.57655767220872289</v>
      </c>
      <c r="U9916" s="211">
        <v>0.50755533658181806</v>
      </c>
      <c r="V9916" s="211">
        <v>8.8063086767386445E-2</v>
      </c>
      <c r="W9916" s="211">
        <v>0.60207400737610528</v>
      </c>
      <c r="X9916" s="211">
        <v>0.30863801219486742</v>
      </c>
      <c r="Y9916" s="211">
        <v>0.64209626258157426</v>
      </c>
      <c r="Z9916" s="211">
        <v>0.14985083360785598</v>
      </c>
      <c r="AA9916" s="212">
        <v>0.11465414517357769</v>
      </c>
    </row>
    <row r="9917" spans="1:27" x14ac:dyDescent="0.35">
      <c r="A9917" s="210" t="s">
        <v>10593</v>
      </c>
      <c r="B9917" s="217">
        <v>117.73414992868489</v>
      </c>
      <c r="C9917" s="211">
        <v>6.7904548987843552E-2</v>
      </c>
      <c r="D9917" s="211">
        <v>0.11719109792973417</v>
      </c>
      <c r="E9917" s="211">
        <v>7.4878499007271934E-2</v>
      </c>
      <c r="F9917" s="211">
        <v>0.11099924631723879</v>
      </c>
      <c r="G9917" s="211">
        <v>0.1267478265030442</v>
      </c>
      <c r="H9917" s="211">
        <v>0.11638979227523737</v>
      </c>
      <c r="I9917" s="211">
        <v>0.41742526044348499</v>
      </c>
      <c r="J9917" s="211">
        <v>0.45526536462711864</v>
      </c>
      <c r="K9917" s="211">
        <v>0.63661295363763526</v>
      </c>
      <c r="L9917" s="211">
        <v>0.27596513481006718</v>
      </c>
      <c r="M9917" s="211">
        <v>8.2808179215775754E-2</v>
      </c>
      <c r="N9917" s="211">
        <v>0.43738651360923997</v>
      </c>
      <c r="O9917" s="211">
        <v>0.6258925870584966</v>
      </c>
      <c r="P9917" s="211">
        <v>6.8303116521630097E-2</v>
      </c>
      <c r="Q9917" s="211">
        <v>8.0509413094868074E-2</v>
      </c>
      <c r="R9917" s="211">
        <v>0.41149790346948301</v>
      </c>
      <c r="S9917" s="211">
        <v>0.30424603703070108</v>
      </c>
      <c r="T9917" s="211">
        <v>0.61951429628980825</v>
      </c>
      <c r="U9917" s="211">
        <v>0.46331163622281268</v>
      </c>
      <c r="V9917" s="211">
        <v>5.2887009797848245E-2</v>
      </c>
      <c r="W9917" s="211">
        <v>0.50283898557848405</v>
      </c>
      <c r="X9917" s="211">
        <v>0.38189377531017132</v>
      </c>
      <c r="Y9917" s="211">
        <v>0.64326713342632491</v>
      </c>
      <c r="Z9917" s="211">
        <v>0.14938583831713215</v>
      </c>
      <c r="AA9917" s="212">
        <v>0.11586141285645082</v>
      </c>
    </row>
    <row r="9918" spans="1:27" x14ac:dyDescent="0.35">
      <c r="A9918" s="210" t="s">
        <v>10594</v>
      </c>
      <c r="B9918" s="217">
        <v>167.68076579255859</v>
      </c>
      <c r="C9918" s="211">
        <v>5.4148093076189036E-2</v>
      </c>
      <c r="D9918" s="211">
        <v>0.11982365878357593</v>
      </c>
      <c r="E9918" s="211">
        <v>8.5667568662226606E-2</v>
      </c>
      <c r="F9918" s="211">
        <v>7.3494476945102138E-2</v>
      </c>
      <c r="G9918" s="211">
        <v>0.12210676731923466</v>
      </c>
      <c r="H9918" s="211">
        <v>0.1147276885938282</v>
      </c>
      <c r="I9918" s="211">
        <v>0.52566118951299656</v>
      </c>
      <c r="J9918" s="211">
        <v>0.42698249641475355</v>
      </c>
      <c r="K9918" s="211">
        <v>0.63286114393847659</v>
      </c>
      <c r="L9918" s="211">
        <v>0.27870901697527628</v>
      </c>
      <c r="M9918" s="211">
        <v>0.111789080910263</v>
      </c>
      <c r="N9918" s="211">
        <v>0.48428810269340539</v>
      </c>
      <c r="O9918" s="211">
        <v>0.69714259978812076</v>
      </c>
      <c r="P9918" s="211">
        <v>6.8614991285588248E-2</v>
      </c>
      <c r="Q9918" s="211">
        <v>7.5258048983693898E-2</v>
      </c>
      <c r="R9918" s="211">
        <v>0.4446038068107328</v>
      </c>
      <c r="S9918" s="211">
        <v>0.40501402988518587</v>
      </c>
      <c r="T9918" s="211">
        <v>0.47531526096409105</v>
      </c>
      <c r="U9918" s="211">
        <v>0.37117337464732592</v>
      </c>
      <c r="V9918" s="211">
        <v>0.1599660656558351</v>
      </c>
      <c r="W9918" s="211">
        <v>0.49591442332503965</v>
      </c>
      <c r="X9918" s="211">
        <v>0.2261234074726548</v>
      </c>
      <c r="Y9918" s="211">
        <v>0.62732873407513434</v>
      </c>
      <c r="Z9918" s="211">
        <v>0.14800410754055854</v>
      </c>
      <c r="AA9918" s="212">
        <v>0.11833381163934971</v>
      </c>
    </row>
    <row r="9919" spans="1:27" x14ac:dyDescent="0.35">
      <c r="A9919" s="210" t="s">
        <v>10595</v>
      </c>
      <c r="B9919" s="217">
        <v>144.09866243264003</v>
      </c>
      <c r="C9919" s="211">
        <v>5.7411329247266593E-2</v>
      </c>
      <c r="D9919" s="211">
        <v>0.12491047133991839</v>
      </c>
      <c r="E9919" s="211">
        <v>7.9321702594805379E-2</v>
      </c>
      <c r="F9919" s="211">
        <v>0.10932140188454344</v>
      </c>
      <c r="G9919" s="211">
        <v>0.12004085672239875</v>
      </c>
      <c r="H9919" s="211">
        <v>0.10876178044110811</v>
      </c>
      <c r="I9919" s="211">
        <v>0.53083052820776588</v>
      </c>
      <c r="J9919" s="211">
        <v>0.47733334128242122</v>
      </c>
      <c r="K9919" s="211">
        <v>0.60351411670625521</v>
      </c>
      <c r="L9919" s="211">
        <v>0.27277395048614389</v>
      </c>
      <c r="M9919" s="211">
        <v>8.3125462729281549E-2</v>
      </c>
      <c r="N9919" s="211">
        <v>0.56326294324698778</v>
      </c>
      <c r="O9919" s="211">
        <v>0.67466950436852846</v>
      </c>
      <c r="P9919" s="211">
        <v>7.3464686990193331E-2</v>
      </c>
      <c r="Q9919" s="211">
        <v>0.11271141399102221</v>
      </c>
      <c r="R9919" s="211">
        <v>0.4188197058775871</v>
      </c>
      <c r="S9919" s="211">
        <v>0.25919022773582773</v>
      </c>
      <c r="T9919" s="211">
        <v>0.56213485009192365</v>
      </c>
      <c r="U9919" s="211">
        <v>0.39387807953500503</v>
      </c>
      <c r="V9919" s="211">
        <v>0.11229071180778782</v>
      </c>
      <c r="W9919" s="211">
        <v>0.61163618679987841</v>
      </c>
      <c r="X9919" s="211">
        <v>0.31289855319174648</v>
      </c>
      <c r="Y9919" s="211">
        <v>0.60260819136789134</v>
      </c>
      <c r="Z9919" s="211">
        <v>0.14784596142823841</v>
      </c>
      <c r="AA9919" s="212">
        <v>0.1218277272264168</v>
      </c>
    </row>
    <row r="9920" spans="1:27" x14ac:dyDescent="0.35">
      <c r="A9920" s="210" t="s">
        <v>10596</v>
      </c>
      <c r="B9920" s="217">
        <v>149.10257315682597</v>
      </c>
      <c r="C9920" s="211">
        <v>7.8340666661188871E-2</v>
      </c>
      <c r="D9920" s="211">
        <v>0.11998393673478987</v>
      </c>
      <c r="E9920" s="211">
        <v>7.2629572758159414E-2</v>
      </c>
      <c r="F9920" s="211">
        <v>8.4695313729640259E-2</v>
      </c>
      <c r="G9920" s="211">
        <v>0.11992749422304502</v>
      </c>
      <c r="H9920" s="211">
        <v>0.11107767485218173</v>
      </c>
      <c r="I9920" s="211">
        <v>0.51326764208661446</v>
      </c>
      <c r="J9920" s="211">
        <v>0.43460217442594756</v>
      </c>
      <c r="K9920" s="211">
        <v>0.60760071334098953</v>
      </c>
      <c r="L9920" s="211">
        <v>0.27896454153983935</v>
      </c>
      <c r="M9920" s="211">
        <v>0.11039002101190315</v>
      </c>
      <c r="N9920" s="211">
        <v>0.47409459638554652</v>
      </c>
      <c r="O9920" s="211">
        <v>0.61941134292308386</v>
      </c>
      <c r="P9920" s="211">
        <v>6.978674025574122E-2</v>
      </c>
      <c r="Q9920" s="211">
        <v>7.3497739384211724E-2</v>
      </c>
      <c r="R9920" s="211">
        <v>0.46014714146592695</v>
      </c>
      <c r="S9920" s="211">
        <v>0.39987079902398531</v>
      </c>
      <c r="T9920" s="211">
        <v>0.62366419545992291</v>
      </c>
      <c r="U9920" s="211">
        <v>0.53150198378983726</v>
      </c>
      <c r="V9920" s="211">
        <v>9.7478879251983702E-2</v>
      </c>
      <c r="W9920" s="211">
        <v>0.51030501360871583</v>
      </c>
      <c r="X9920" s="211">
        <v>0.31317460271511632</v>
      </c>
      <c r="Y9920" s="211">
        <v>0.56323401691268415</v>
      </c>
      <c r="Z9920" s="211">
        <v>0.14649102312000131</v>
      </c>
      <c r="AA9920" s="212">
        <v>0.11941454187350775</v>
      </c>
    </row>
    <row r="9921" spans="1:27" x14ac:dyDescent="0.35">
      <c r="A9921" s="210" t="s">
        <v>10597</v>
      </c>
      <c r="B9921" s="217">
        <v>111.45238742583186</v>
      </c>
      <c r="C9921" s="211">
        <v>5.3661024843862717E-2</v>
      </c>
      <c r="D9921" s="211">
        <v>0.1284519744118898</v>
      </c>
      <c r="E9921" s="211">
        <v>7.6721642910428628E-2</v>
      </c>
      <c r="F9921" s="211">
        <v>0.10270658418163643</v>
      </c>
      <c r="G9921" s="211">
        <v>0.12131866017294414</v>
      </c>
      <c r="H9921" s="211">
        <v>0.1124704722444482</v>
      </c>
      <c r="I9921" s="211">
        <v>0.43406560799835253</v>
      </c>
      <c r="J9921" s="211">
        <v>0.41761799027523394</v>
      </c>
      <c r="K9921" s="211">
        <v>0.54515225584412619</v>
      </c>
      <c r="L9921" s="211">
        <v>0.27970318554420265</v>
      </c>
      <c r="M9921" s="211">
        <v>7.7336736954960794E-2</v>
      </c>
      <c r="N9921" s="211">
        <v>0.47057287232567541</v>
      </c>
      <c r="O9921" s="211">
        <v>0.7267115055884773</v>
      </c>
      <c r="P9921" s="211">
        <v>6.2443553103272757E-2</v>
      </c>
      <c r="Q9921" s="211">
        <v>4.8930978056418294E-2</v>
      </c>
      <c r="R9921" s="211">
        <v>0.4019809489049283</v>
      </c>
      <c r="S9921" s="211">
        <v>0.33270572201944559</v>
      </c>
      <c r="T9921" s="211">
        <v>0.50581401779585755</v>
      </c>
      <c r="U9921" s="211">
        <v>0.48629006961100069</v>
      </c>
      <c r="V9921" s="211">
        <v>6.8260066314806495E-2</v>
      </c>
      <c r="W9921" s="211">
        <v>0.48194311357837988</v>
      </c>
      <c r="X9921" s="211">
        <v>0.29751362637197348</v>
      </c>
      <c r="Y9921" s="211">
        <v>0.66782210404354125</v>
      </c>
      <c r="Z9921" s="211">
        <v>0.14561555306883878</v>
      </c>
      <c r="AA9921" s="212">
        <v>0.11879075110959306</v>
      </c>
    </row>
    <row r="9922" spans="1:27" x14ac:dyDescent="0.35">
      <c r="A9922" s="210" t="s">
        <v>10598</v>
      </c>
      <c r="B9922" s="217">
        <v>111.09991203703704</v>
      </c>
      <c r="C9922" s="211">
        <v>5.7556598771588731E-2</v>
      </c>
      <c r="D9922" s="211">
        <v>0.12715239834511882</v>
      </c>
      <c r="E9922" s="211">
        <v>7.6701799002868831E-2</v>
      </c>
      <c r="F9922" s="211">
        <v>8.9146836987309547E-2</v>
      </c>
      <c r="G9922" s="211">
        <v>0.12315294654847508</v>
      </c>
      <c r="H9922" s="211">
        <v>0.11579710793501538</v>
      </c>
      <c r="I9922" s="211">
        <v>0.42576501392656729</v>
      </c>
      <c r="J9922" s="211">
        <v>0.42547969224879456</v>
      </c>
      <c r="K9922" s="211">
        <v>0.54150910265843999</v>
      </c>
      <c r="L9922" s="211">
        <v>0.27054205436617573</v>
      </c>
      <c r="M9922" s="211">
        <v>9.2762348130169647E-2</v>
      </c>
      <c r="N9922" s="211">
        <v>0.43496164195414377</v>
      </c>
      <c r="O9922" s="211">
        <v>0.79099658888968505</v>
      </c>
      <c r="P9922" s="211">
        <v>6.5094508520200003E-2</v>
      </c>
      <c r="Q9922" s="211">
        <v>5.9739306419135316E-2</v>
      </c>
      <c r="R9922" s="211">
        <v>0.43538124563386182</v>
      </c>
      <c r="S9922" s="211">
        <v>0.29320660203067717</v>
      </c>
      <c r="T9922" s="211">
        <v>0.5390551949875686</v>
      </c>
      <c r="U9922" s="211">
        <v>0.41119136685618207</v>
      </c>
      <c r="V9922" s="211">
        <v>6.5509289072939625E-2</v>
      </c>
      <c r="W9922" s="211">
        <v>0.53246531381610307</v>
      </c>
      <c r="X9922" s="211">
        <v>0.37938313740973406</v>
      </c>
      <c r="Y9922" s="211">
        <v>0.59144230208453141</v>
      </c>
      <c r="Z9922" s="211">
        <v>0.14744178850857084</v>
      </c>
      <c r="AA9922" s="212">
        <v>0.12010208601887915</v>
      </c>
    </row>
    <row r="9923" spans="1:27" x14ac:dyDescent="0.35">
      <c r="A9923" s="210" t="s">
        <v>10599</v>
      </c>
      <c r="B9923" s="217">
        <v>122.43076723723743</v>
      </c>
      <c r="C9923" s="211">
        <v>7.1231150812680666E-2</v>
      </c>
      <c r="D9923" s="211">
        <v>0.12574273530987587</v>
      </c>
      <c r="E9923" s="211">
        <v>7.2764461760892005E-2</v>
      </c>
      <c r="F9923" s="211">
        <v>0.114788456592229</v>
      </c>
      <c r="G9923" s="211">
        <v>0.11584198454807973</v>
      </c>
      <c r="H9923" s="211">
        <v>0.12415546771413379</v>
      </c>
      <c r="I9923" s="211">
        <v>0.53197718683446882</v>
      </c>
      <c r="J9923" s="211">
        <v>0.44478338537003065</v>
      </c>
      <c r="K9923" s="211">
        <v>0.61566097683634113</v>
      </c>
      <c r="L9923" s="211">
        <v>0.27101296520425266</v>
      </c>
      <c r="M9923" s="211">
        <v>9.4294884272145191E-2</v>
      </c>
      <c r="N9923" s="211">
        <v>0.36230087468496158</v>
      </c>
      <c r="O9923" s="211">
        <v>0.59748625470696637</v>
      </c>
      <c r="P9923" s="211">
        <v>7.0238578540953195E-2</v>
      </c>
      <c r="Q9923" s="211">
        <v>0.13264580103516144</v>
      </c>
      <c r="R9923" s="211">
        <v>0.44874078920108973</v>
      </c>
      <c r="S9923" s="211">
        <v>0.38798788242787008</v>
      </c>
      <c r="T9923" s="211">
        <v>0.55013923249367558</v>
      </c>
      <c r="U9923" s="211">
        <v>0.40700939532966651</v>
      </c>
      <c r="V9923" s="211">
        <v>9.0444281441439359E-2</v>
      </c>
      <c r="W9923" s="211">
        <v>0.55302085380249311</v>
      </c>
      <c r="X9923" s="211">
        <v>0.34099706615121284</v>
      </c>
      <c r="Y9923" s="211">
        <v>0.60070132153597211</v>
      </c>
      <c r="Z9923" s="211">
        <v>0.14903972445033833</v>
      </c>
      <c r="AA9923" s="212">
        <v>0.12406836119404042</v>
      </c>
    </row>
    <row r="9924" spans="1:27" x14ac:dyDescent="0.35">
      <c r="A9924" s="210" t="s">
        <v>10600</v>
      </c>
      <c r="B9924" s="217">
        <v>123.97463876181288</v>
      </c>
      <c r="C9924" s="211">
        <v>6.56826948302386E-2</v>
      </c>
      <c r="D9924" s="211">
        <v>0.12983880286369678</v>
      </c>
      <c r="E9924" s="211">
        <v>7.5388328172547078E-2</v>
      </c>
      <c r="F9924" s="211">
        <v>9.1936888341295014E-2</v>
      </c>
      <c r="G9924" s="211">
        <v>0.11735481707087499</v>
      </c>
      <c r="H9924" s="211">
        <v>0.11635164212582544</v>
      </c>
      <c r="I9924" s="211">
        <v>0.52219863420295232</v>
      </c>
      <c r="J9924" s="211">
        <v>0.44177219693281677</v>
      </c>
      <c r="K9924" s="211">
        <v>0.53772801236996981</v>
      </c>
      <c r="L9924" s="211">
        <v>0.26988513178560153</v>
      </c>
      <c r="M9924" s="211">
        <v>8.4095530002368857E-2</v>
      </c>
      <c r="N9924" s="211">
        <v>0.51754886656016663</v>
      </c>
      <c r="O9924" s="211">
        <v>0.6368203910687279</v>
      </c>
      <c r="P9924" s="211">
        <v>7.0221979922883301E-2</v>
      </c>
      <c r="Q9924" s="211">
        <v>6.9231717579387661E-2</v>
      </c>
      <c r="R9924" s="211">
        <v>0.45418515738331589</v>
      </c>
      <c r="S9924" s="211">
        <v>0.3143824615054211</v>
      </c>
      <c r="T9924" s="211">
        <v>0.48701355286993736</v>
      </c>
      <c r="U9924" s="211">
        <v>0.41037996443864622</v>
      </c>
      <c r="V9924" s="211">
        <v>7.1305305853530121E-2</v>
      </c>
      <c r="W9924" s="211">
        <v>0.60256415721283263</v>
      </c>
      <c r="X9924" s="211">
        <v>0.33999723325741826</v>
      </c>
      <c r="Y9924" s="211">
        <v>0.7908904725491489</v>
      </c>
      <c r="Z9924" s="211">
        <v>0.14941480892142897</v>
      </c>
      <c r="AA9924" s="212">
        <v>0.11969912730890674</v>
      </c>
    </row>
    <row r="9925" spans="1:27" x14ac:dyDescent="0.35">
      <c r="A9925" s="210" t="s">
        <v>10601</v>
      </c>
      <c r="B9925" s="217">
        <v>134.23369870665039</v>
      </c>
      <c r="C9925" s="211">
        <v>5.9905710074378699E-2</v>
      </c>
      <c r="D9925" s="211">
        <v>0.13314627684925118</v>
      </c>
      <c r="E9925" s="211">
        <v>7.6576172156167022E-2</v>
      </c>
      <c r="F9925" s="211">
        <v>9.5210837706554183E-2</v>
      </c>
      <c r="G9925" s="211">
        <v>0.11906950515524797</v>
      </c>
      <c r="H9925" s="211">
        <v>0.11382877590259223</v>
      </c>
      <c r="I9925" s="211">
        <v>0.50071619476415052</v>
      </c>
      <c r="J9925" s="211">
        <v>0.44801889449151849</v>
      </c>
      <c r="K9925" s="211">
        <v>0.54686878202374212</v>
      </c>
      <c r="L9925" s="211">
        <v>0.27536608493274262</v>
      </c>
      <c r="M9925" s="211">
        <v>0.10985929056669336</v>
      </c>
      <c r="N9925" s="211">
        <v>0.43606431730548245</v>
      </c>
      <c r="O9925" s="211">
        <v>0.65116502786367669</v>
      </c>
      <c r="P9925" s="211">
        <v>7.0678274137873517E-2</v>
      </c>
      <c r="Q9925" s="211">
        <v>7.7664075018442885E-2</v>
      </c>
      <c r="R9925" s="211">
        <v>0.391536257108279</v>
      </c>
      <c r="S9925" s="211">
        <v>0.27560125709841599</v>
      </c>
      <c r="T9925" s="211">
        <v>0.48280193537667881</v>
      </c>
      <c r="U9925" s="211">
        <v>0.53254038492189659</v>
      </c>
      <c r="V9925" s="211">
        <v>5.6588578225540698E-2</v>
      </c>
      <c r="W9925" s="211">
        <v>0.51974978983047448</v>
      </c>
      <c r="X9925" s="211">
        <v>0.39689672438343093</v>
      </c>
      <c r="Y9925" s="211">
        <v>0.75885606879040512</v>
      </c>
      <c r="Z9925" s="211">
        <v>0.14468169258937491</v>
      </c>
      <c r="AA9925" s="212">
        <v>0.11696470973883449</v>
      </c>
    </row>
    <row r="9926" spans="1:27" x14ac:dyDescent="0.35">
      <c r="A9926" s="210" t="s">
        <v>10602</v>
      </c>
      <c r="B9926" s="217">
        <v>120.64813208240975</v>
      </c>
      <c r="C9926" s="211">
        <v>7.2640646369201423E-2</v>
      </c>
      <c r="D9926" s="211">
        <v>0.12263040851687707</v>
      </c>
      <c r="E9926" s="211">
        <v>7.6743120590786085E-2</v>
      </c>
      <c r="F9926" s="211">
        <v>0.10058127481092294</v>
      </c>
      <c r="G9926" s="211">
        <v>0.11679304471132265</v>
      </c>
      <c r="H9926" s="211">
        <v>0.10171447148172541</v>
      </c>
      <c r="I9926" s="211">
        <v>0.5062497610024943</v>
      </c>
      <c r="J9926" s="211">
        <v>0.40706797776567499</v>
      </c>
      <c r="K9926" s="211">
        <v>0.60250807569136311</v>
      </c>
      <c r="L9926" s="211">
        <v>0.27489265285985376</v>
      </c>
      <c r="M9926" s="211">
        <v>8.3256374295602925E-2</v>
      </c>
      <c r="N9926" s="211">
        <v>0.52249489623411616</v>
      </c>
      <c r="O9926" s="211">
        <v>0.63472638400155068</v>
      </c>
      <c r="P9926" s="211">
        <v>7.3190950112571457E-2</v>
      </c>
      <c r="Q9926" s="211">
        <v>5.5627271440811754E-2</v>
      </c>
      <c r="R9926" s="211">
        <v>0.45784826916141408</v>
      </c>
      <c r="S9926" s="211">
        <v>0.36611064328691251</v>
      </c>
      <c r="T9926" s="211">
        <v>0.56018563986691017</v>
      </c>
      <c r="U9926" s="211">
        <v>0.38088103155024844</v>
      </c>
      <c r="V9926" s="211">
        <v>5.3200338832350869E-2</v>
      </c>
      <c r="W9926" s="211">
        <v>0.57176737710441783</v>
      </c>
      <c r="X9926" s="211">
        <v>0.34908956850067585</v>
      </c>
      <c r="Y9926" s="211">
        <v>0.58840763142615859</v>
      </c>
      <c r="Z9926" s="211">
        <v>0.14991369637461491</v>
      </c>
      <c r="AA9926" s="212">
        <v>0.11605461564055065</v>
      </c>
    </row>
    <row r="9927" spans="1:27" x14ac:dyDescent="0.35">
      <c r="A9927" s="210" t="s">
        <v>10603</v>
      </c>
      <c r="B9927" s="217">
        <v>112.49714853418847</v>
      </c>
      <c r="C9927" s="211">
        <v>7.9251607438130187E-2</v>
      </c>
      <c r="D9927" s="211">
        <v>0.12532805379084708</v>
      </c>
      <c r="E9927" s="211">
        <v>7.4719826919417975E-2</v>
      </c>
      <c r="F9927" s="211">
        <v>0.10856898640838802</v>
      </c>
      <c r="G9927" s="211">
        <v>0.11541298388038829</v>
      </c>
      <c r="H9927" s="211">
        <v>0.11912863870878149</v>
      </c>
      <c r="I9927" s="211">
        <v>0.52003884399818623</v>
      </c>
      <c r="J9927" s="211">
        <v>0.44797679477079044</v>
      </c>
      <c r="K9927" s="211">
        <v>0.62277091793628769</v>
      </c>
      <c r="L9927" s="211">
        <v>0.27893663246216721</v>
      </c>
      <c r="M9927" s="211">
        <v>9.3312259225241667E-2</v>
      </c>
      <c r="N9927" s="211">
        <v>0.52763826614928033</v>
      </c>
      <c r="O9927" s="211">
        <v>0.5667654578703214</v>
      </c>
      <c r="P9927" s="211">
        <v>6.9555750125158869E-2</v>
      </c>
      <c r="Q9927" s="211">
        <v>6.8544755000366955E-2</v>
      </c>
      <c r="R9927" s="211">
        <v>0.38929827518770754</v>
      </c>
      <c r="S9927" s="211">
        <v>0.38849653179699706</v>
      </c>
      <c r="T9927" s="211">
        <v>0.46763963247298324</v>
      </c>
      <c r="U9927" s="211">
        <v>0.42103446337268274</v>
      </c>
      <c r="V9927" s="211">
        <v>5.7704868686738742E-2</v>
      </c>
      <c r="W9927" s="211">
        <v>0.61572781552038391</v>
      </c>
      <c r="X9927" s="211">
        <v>0.32790187585774888</v>
      </c>
      <c r="Y9927" s="211">
        <v>0.63173419798177433</v>
      </c>
      <c r="Z9927" s="211">
        <v>0.14223566925342743</v>
      </c>
      <c r="AA9927" s="212">
        <v>0.12188424604940759</v>
      </c>
    </row>
    <row r="9928" spans="1:27" x14ac:dyDescent="0.35">
      <c r="A9928" s="210" t="s">
        <v>10604</v>
      </c>
      <c r="B9928" s="217">
        <v>132.34702366579708</v>
      </c>
      <c r="C9928" s="211">
        <v>6.961404460491083E-2</v>
      </c>
      <c r="D9928" s="211">
        <v>0.12063011496236434</v>
      </c>
      <c r="E9928" s="211">
        <v>7.6300247560479831E-2</v>
      </c>
      <c r="F9928" s="211">
        <v>8.0356051534291109E-2</v>
      </c>
      <c r="G9928" s="211">
        <v>0.12208275307808973</v>
      </c>
      <c r="H9928" s="211">
        <v>0.10589785407367856</v>
      </c>
      <c r="I9928" s="211">
        <v>0.52278543708594361</v>
      </c>
      <c r="J9928" s="211">
        <v>0.46370484057723793</v>
      </c>
      <c r="K9928" s="211">
        <v>0.63426990795177107</v>
      </c>
      <c r="L9928" s="211">
        <v>0.27767846954824693</v>
      </c>
      <c r="M9928" s="211">
        <v>9.985504818679361E-2</v>
      </c>
      <c r="N9928" s="211">
        <v>0.35000783616460623</v>
      </c>
      <c r="O9928" s="211">
        <v>0.72913397128180657</v>
      </c>
      <c r="P9928" s="211">
        <v>7.0227848774713345E-2</v>
      </c>
      <c r="Q9928" s="211">
        <v>9.1531976947037158E-2</v>
      </c>
      <c r="R9928" s="211">
        <v>0.47855572208334235</v>
      </c>
      <c r="S9928" s="211">
        <v>0.28116619596386583</v>
      </c>
      <c r="T9928" s="211">
        <v>0.63353012880529325</v>
      </c>
      <c r="U9928" s="211">
        <v>0.46637551279801726</v>
      </c>
      <c r="V9928" s="211">
        <v>7.0134015365538593E-2</v>
      </c>
      <c r="W9928" s="211">
        <v>0.56397503479178623</v>
      </c>
      <c r="X9928" s="211">
        <v>0.43165524561269525</v>
      </c>
      <c r="Y9928" s="211">
        <v>0.62043262861483461</v>
      </c>
      <c r="Z9928" s="211">
        <v>0.14971323552329158</v>
      </c>
      <c r="AA9928" s="212">
        <v>0.11921373972781252</v>
      </c>
    </row>
    <row r="9929" spans="1:27" x14ac:dyDescent="0.35">
      <c r="A9929" s="210" t="s">
        <v>10605</v>
      </c>
      <c r="B9929" s="217">
        <v>116.18672207504109</v>
      </c>
      <c r="C9929" s="211">
        <v>6.1951846496655236E-2</v>
      </c>
      <c r="D9929" s="211">
        <v>0.13160348109345535</v>
      </c>
      <c r="E9929" s="211">
        <v>6.7943401295653405E-2</v>
      </c>
      <c r="F9929" s="211">
        <v>8.1372630871713938E-2</v>
      </c>
      <c r="G9929" s="211">
        <v>0.11839710797198555</v>
      </c>
      <c r="H9929" s="211">
        <v>0.11564725837361282</v>
      </c>
      <c r="I9929" s="211">
        <v>0.45189498724778582</v>
      </c>
      <c r="J9929" s="211">
        <v>0.40314248326641861</v>
      </c>
      <c r="K9929" s="211">
        <v>0.58704889300845653</v>
      </c>
      <c r="L9929" s="211">
        <v>0.278302196948013</v>
      </c>
      <c r="M9929" s="211">
        <v>0.10495548531735853</v>
      </c>
      <c r="N9929" s="211">
        <v>0.44430479178672977</v>
      </c>
      <c r="O9929" s="211">
        <v>0.651511986468712</v>
      </c>
      <c r="P9929" s="211">
        <v>7.0860253720202798E-2</v>
      </c>
      <c r="Q9929" s="211">
        <v>7.1419432936725619E-2</v>
      </c>
      <c r="R9929" s="211">
        <v>0.43661186579614286</v>
      </c>
      <c r="S9929" s="211">
        <v>0.31074117038993465</v>
      </c>
      <c r="T9929" s="211">
        <v>0.58348294809308654</v>
      </c>
      <c r="U9929" s="211">
        <v>0.37257319185804227</v>
      </c>
      <c r="V9929" s="211">
        <v>5.3790897251830783E-2</v>
      </c>
      <c r="W9929" s="211">
        <v>0.46948604705121988</v>
      </c>
      <c r="X9929" s="211">
        <v>0.27868026067354551</v>
      </c>
      <c r="Y9929" s="211">
        <v>0.6671928007361555</v>
      </c>
      <c r="Z9929" s="211">
        <v>0.14989474644907028</v>
      </c>
      <c r="AA9929" s="212">
        <v>0.11719001223780992</v>
      </c>
    </row>
    <row r="9930" spans="1:27" x14ac:dyDescent="0.35">
      <c r="A9930" s="210" t="s">
        <v>10606</v>
      </c>
      <c r="B9930" s="217">
        <v>116.96224252352437</v>
      </c>
      <c r="C9930" s="211">
        <v>6.737411557938458E-2</v>
      </c>
      <c r="D9930" s="211">
        <v>0.12397973343101498</v>
      </c>
      <c r="E9930" s="211">
        <v>8.0332105280779678E-2</v>
      </c>
      <c r="F9930" s="211">
        <v>8.3964997278238057E-2</v>
      </c>
      <c r="G9930" s="211">
        <v>0.12255674587161244</v>
      </c>
      <c r="H9930" s="211">
        <v>0.12910830578758564</v>
      </c>
      <c r="I9930" s="211">
        <v>0.46037087109586139</v>
      </c>
      <c r="J9930" s="211">
        <v>0.4227300977181746</v>
      </c>
      <c r="K9930" s="211">
        <v>0.5888479675351137</v>
      </c>
      <c r="L9930" s="211">
        <v>0.27175075399987136</v>
      </c>
      <c r="M9930" s="211">
        <v>9.676273614846026E-2</v>
      </c>
      <c r="N9930" s="211">
        <v>0.4294694814174852</v>
      </c>
      <c r="O9930" s="211">
        <v>0.5591902838987709</v>
      </c>
      <c r="P9930" s="211">
        <v>7.169825408380523E-2</v>
      </c>
      <c r="Q9930" s="211">
        <v>5.2387276619233633E-2</v>
      </c>
      <c r="R9930" s="211">
        <v>0.44464413262957142</v>
      </c>
      <c r="S9930" s="211">
        <v>0.41036043572242575</v>
      </c>
      <c r="T9930" s="211">
        <v>0.51476995768264167</v>
      </c>
      <c r="U9930" s="211">
        <v>0.51961091775268131</v>
      </c>
      <c r="V9930" s="211">
        <v>5.8855707290806886E-2</v>
      </c>
      <c r="W9930" s="211">
        <v>0.5300460606637738</v>
      </c>
      <c r="X9930" s="211">
        <v>0.36362806964416766</v>
      </c>
      <c r="Y9930" s="211">
        <v>0.66767857195541458</v>
      </c>
      <c r="Z9930" s="211">
        <v>0.14970382807756935</v>
      </c>
      <c r="AA9930" s="212">
        <v>0.12529319387585616</v>
      </c>
    </row>
    <row r="9931" spans="1:27" x14ac:dyDescent="0.35">
      <c r="A9931" s="210" t="s">
        <v>10607</v>
      </c>
      <c r="B9931" s="217">
        <v>129.11992921579207</v>
      </c>
      <c r="C9931" s="211">
        <v>5.1723198194907206E-2</v>
      </c>
      <c r="D9931" s="211">
        <v>0.1283410407848212</v>
      </c>
      <c r="E9931" s="211">
        <v>8.71577182752067E-2</v>
      </c>
      <c r="F9931" s="211">
        <v>8.4298378401673507E-2</v>
      </c>
      <c r="G9931" s="211">
        <v>0.12550660583489903</v>
      </c>
      <c r="H9931" s="211">
        <v>0.12072778043369026</v>
      </c>
      <c r="I9931" s="211">
        <v>0.46354895253244133</v>
      </c>
      <c r="J9931" s="211">
        <v>0.45657561458597107</v>
      </c>
      <c r="K9931" s="211">
        <v>0.62092323883982581</v>
      </c>
      <c r="L9931" s="211">
        <v>0.27219933962816312</v>
      </c>
      <c r="M9931" s="211">
        <v>8.7053939805609548E-2</v>
      </c>
      <c r="N9931" s="211">
        <v>0.50622596022507349</v>
      </c>
      <c r="O9931" s="211">
        <v>0.69387749653081732</v>
      </c>
      <c r="P9931" s="211">
        <v>6.61840923885815E-2</v>
      </c>
      <c r="Q9931" s="211">
        <v>9.258564177425696E-2</v>
      </c>
      <c r="R9931" s="211">
        <v>0.49312382704455582</v>
      </c>
      <c r="S9931" s="211">
        <v>0.33227440900608707</v>
      </c>
      <c r="T9931" s="211">
        <v>0.54054672052883534</v>
      </c>
      <c r="U9931" s="211">
        <v>0.3877547399512361</v>
      </c>
      <c r="V9931" s="211">
        <v>7.6099795007211909E-2</v>
      </c>
      <c r="W9931" s="211">
        <v>0.58885055081504756</v>
      </c>
      <c r="X9931" s="211">
        <v>0.34456897491691207</v>
      </c>
      <c r="Y9931" s="211">
        <v>0.68161182376636531</v>
      </c>
      <c r="Z9931" s="211">
        <v>0.14708316027962631</v>
      </c>
      <c r="AA9931" s="212">
        <v>0.11997090356008375</v>
      </c>
    </row>
    <row r="9932" spans="1:27" x14ac:dyDescent="0.35">
      <c r="A9932" s="210" t="s">
        <v>10608</v>
      </c>
      <c r="B9932" s="217">
        <v>196.39174876208199</v>
      </c>
      <c r="C9932" s="211">
        <v>5.3467309245774468E-2</v>
      </c>
      <c r="D9932" s="211">
        <v>0.12062667717815337</v>
      </c>
      <c r="E9932" s="211">
        <v>8.0834264048292165E-2</v>
      </c>
      <c r="F9932" s="211">
        <v>0.10950365846463625</v>
      </c>
      <c r="G9932" s="211">
        <v>0.12064510706929846</v>
      </c>
      <c r="H9932" s="211">
        <v>0.12767913337994111</v>
      </c>
      <c r="I9932" s="211">
        <v>0.49121307125953145</v>
      </c>
      <c r="J9932" s="211">
        <v>0.47074052529036897</v>
      </c>
      <c r="K9932" s="211">
        <v>0.56314912449107546</v>
      </c>
      <c r="L9932" s="211">
        <v>0.2782760634966232</v>
      </c>
      <c r="M9932" s="211">
        <v>9.019004707470131E-2</v>
      </c>
      <c r="N9932" s="211">
        <v>0.54094269450752319</v>
      </c>
      <c r="O9932" s="211">
        <v>0.76342678232661187</v>
      </c>
      <c r="P9932" s="211">
        <v>7.3981715034574957E-2</v>
      </c>
      <c r="Q9932" s="211">
        <v>7.2805285992169066E-2</v>
      </c>
      <c r="R9932" s="211">
        <v>0.41874538740251277</v>
      </c>
      <c r="S9932" s="211">
        <v>0.35097968552242576</v>
      </c>
      <c r="T9932" s="211">
        <v>0.56897120490389419</v>
      </c>
      <c r="U9932" s="211">
        <v>0.45533268895455392</v>
      </c>
      <c r="V9932" s="211">
        <v>0.17824376903964026</v>
      </c>
      <c r="W9932" s="211">
        <v>0.62303683772240759</v>
      </c>
      <c r="X9932" s="211">
        <v>0.40433273359275385</v>
      </c>
      <c r="Y9932" s="211">
        <v>0.74990815350686346</v>
      </c>
      <c r="Z9932" s="211">
        <v>0.14800154554321995</v>
      </c>
      <c r="AA9932" s="212">
        <v>0.12013883496414814</v>
      </c>
    </row>
    <row r="9933" spans="1:27" x14ac:dyDescent="0.35">
      <c r="A9933" s="210" t="s">
        <v>10609</v>
      </c>
      <c r="B9933" s="217">
        <v>159.92077235592242</v>
      </c>
      <c r="C9933" s="211">
        <v>5.506327789925182E-2</v>
      </c>
      <c r="D9933" s="211">
        <v>0.12998637453911557</v>
      </c>
      <c r="E9933" s="211">
        <v>7.1627972477701959E-2</v>
      </c>
      <c r="F9933" s="211">
        <v>0.10635356590746346</v>
      </c>
      <c r="G9933" s="211">
        <v>0.12091677833043604</v>
      </c>
      <c r="H9933" s="211">
        <v>0.11477305523240167</v>
      </c>
      <c r="I9933" s="211">
        <v>0.52696994645729922</v>
      </c>
      <c r="J9933" s="211">
        <v>0.45422757988167317</v>
      </c>
      <c r="K9933" s="211">
        <v>0.51994552296517216</v>
      </c>
      <c r="L9933" s="211">
        <v>0.26860175079601989</v>
      </c>
      <c r="M9933" s="211">
        <v>9.1522603493155941E-2</v>
      </c>
      <c r="N9933" s="211">
        <v>0.53946807069332769</v>
      </c>
      <c r="O9933" s="211">
        <v>0.78034284308937607</v>
      </c>
      <c r="P9933" s="211">
        <v>6.5912813960172872E-2</v>
      </c>
      <c r="Q9933" s="211">
        <v>5.3213429936418324E-2</v>
      </c>
      <c r="R9933" s="211">
        <v>0.46547456104376994</v>
      </c>
      <c r="S9933" s="211">
        <v>0.39887422865381134</v>
      </c>
      <c r="T9933" s="211">
        <v>0.59459518032487535</v>
      </c>
      <c r="U9933" s="211">
        <v>0.45590592460013479</v>
      </c>
      <c r="V9933" s="211">
        <v>0.13483894747705663</v>
      </c>
      <c r="W9933" s="211">
        <v>0.57972414626197588</v>
      </c>
      <c r="X9933" s="211">
        <v>0.3610383716158056</v>
      </c>
      <c r="Y9933" s="211">
        <v>0.64690908091572386</v>
      </c>
      <c r="Z9933" s="211">
        <v>0.1495664177542092</v>
      </c>
      <c r="AA9933" s="212">
        <v>0.11258660649964065</v>
      </c>
    </row>
    <row r="9934" spans="1:27" x14ac:dyDescent="0.35">
      <c r="A9934" s="210" t="s">
        <v>10610</v>
      </c>
      <c r="B9934" s="217">
        <v>132.0486291888391</v>
      </c>
      <c r="C9934" s="211">
        <v>8.1172133089778706E-2</v>
      </c>
      <c r="D9934" s="211">
        <v>0.12069340674410195</v>
      </c>
      <c r="E9934" s="211">
        <v>7.4926443357667488E-2</v>
      </c>
      <c r="F9934" s="211">
        <v>0.10597596276672862</v>
      </c>
      <c r="G9934" s="211">
        <v>0.12237930352982319</v>
      </c>
      <c r="H9934" s="211">
        <v>0.11148171636566663</v>
      </c>
      <c r="I9934" s="211">
        <v>0.46956476048399171</v>
      </c>
      <c r="J9934" s="211">
        <v>0.42839924284118613</v>
      </c>
      <c r="K9934" s="211">
        <v>0.64900872662520293</v>
      </c>
      <c r="L9934" s="211">
        <v>0.27377096878824675</v>
      </c>
      <c r="M9934" s="211">
        <v>8.6863474801730733E-2</v>
      </c>
      <c r="N9934" s="211">
        <v>0.39982619733150943</v>
      </c>
      <c r="O9934" s="211">
        <v>0.68932326547981293</v>
      </c>
      <c r="P9934" s="211">
        <v>6.5454039465635327E-2</v>
      </c>
      <c r="Q9934" s="211">
        <v>0.12982781668985988</v>
      </c>
      <c r="R9934" s="211">
        <v>0.43648695901977952</v>
      </c>
      <c r="S9934" s="211">
        <v>0.35549184564714309</v>
      </c>
      <c r="T9934" s="211">
        <v>0.56957012522214434</v>
      </c>
      <c r="U9934" s="211">
        <v>0.32925312484413777</v>
      </c>
      <c r="V9934" s="211">
        <v>0.12688093423475069</v>
      </c>
      <c r="W9934" s="211">
        <v>0.54300037818449343</v>
      </c>
      <c r="X9934" s="211">
        <v>0.36221374625870667</v>
      </c>
      <c r="Y9934" s="211">
        <v>0.5977709828378901</v>
      </c>
      <c r="Z9934" s="211">
        <v>0.14920809213162231</v>
      </c>
      <c r="AA9934" s="212">
        <v>0.11714688294039552</v>
      </c>
    </row>
    <row r="9935" spans="1:27" x14ac:dyDescent="0.35">
      <c r="A9935" s="210" t="s">
        <v>10611</v>
      </c>
      <c r="B9935" s="217">
        <v>135.16127370422359</v>
      </c>
      <c r="C9935" s="211">
        <v>5.5729837277203757E-2</v>
      </c>
      <c r="D9935" s="211">
        <v>0.12449347487345204</v>
      </c>
      <c r="E9935" s="211">
        <v>8.4853535684401557E-2</v>
      </c>
      <c r="F9935" s="211">
        <v>9.4289274522391747E-2</v>
      </c>
      <c r="G9935" s="211">
        <v>0.11971631059206052</v>
      </c>
      <c r="H9935" s="211">
        <v>0.12496206983132876</v>
      </c>
      <c r="I9935" s="211">
        <v>0.52097198238110287</v>
      </c>
      <c r="J9935" s="211">
        <v>0.48149119502441384</v>
      </c>
      <c r="K9935" s="211">
        <v>0.63814673054962578</v>
      </c>
      <c r="L9935" s="211">
        <v>0.27815070330711006</v>
      </c>
      <c r="M9935" s="211">
        <v>9.6570571295655147E-2</v>
      </c>
      <c r="N9935" s="211">
        <v>0.37044917995370003</v>
      </c>
      <c r="O9935" s="211">
        <v>0.65305667861990768</v>
      </c>
      <c r="P9935" s="211">
        <v>7.0139938189811499E-2</v>
      </c>
      <c r="Q9935" s="211">
        <v>0.12668568761371893</v>
      </c>
      <c r="R9935" s="211">
        <v>0.42640076846197639</v>
      </c>
      <c r="S9935" s="211">
        <v>0.3200002970427186</v>
      </c>
      <c r="T9935" s="211">
        <v>0.60399661492640566</v>
      </c>
      <c r="U9935" s="211">
        <v>0.49554451151720003</v>
      </c>
      <c r="V9935" s="211">
        <v>8.4647676615077605E-2</v>
      </c>
      <c r="W9935" s="211">
        <v>0.60647992798859318</v>
      </c>
      <c r="X9935" s="211">
        <v>0.29941362496795348</v>
      </c>
      <c r="Y9935" s="211">
        <v>0.58399106392053746</v>
      </c>
      <c r="Z9935" s="211">
        <v>0.14659325863655015</v>
      </c>
      <c r="AA9935" s="212">
        <v>0.12369607355516721</v>
      </c>
    </row>
    <row r="9936" spans="1:27" x14ac:dyDescent="0.35">
      <c r="A9936" s="210" t="s">
        <v>10612</v>
      </c>
      <c r="B9936" s="217">
        <v>132.08593763030336</v>
      </c>
      <c r="C9936" s="211">
        <v>5.6007126280527883E-2</v>
      </c>
      <c r="D9936" s="211">
        <v>0.12851302324803432</v>
      </c>
      <c r="E9936" s="211">
        <v>7.9988111767901951E-2</v>
      </c>
      <c r="F9936" s="211">
        <v>0.11596728062429948</v>
      </c>
      <c r="G9936" s="211">
        <v>0.12044744592218683</v>
      </c>
      <c r="H9936" s="211">
        <v>0.12228640693190813</v>
      </c>
      <c r="I9936" s="211">
        <v>0.50771113544354673</v>
      </c>
      <c r="J9936" s="211">
        <v>0.41272917368920831</v>
      </c>
      <c r="K9936" s="211">
        <v>0.60035565397551849</v>
      </c>
      <c r="L9936" s="211">
        <v>0.27824744939896356</v>
      </c>
      <c r="M9936" s="211">
        <v>9.4243335417205254E-2</v>
      </c>
      <c r="N9936" s="211">
        <v>0.43564397744781497</v>
      </c>
      <c r="O9936" s="211">
        <v>0.65815701922372694</v>
      </c>
      <c r="P9936" s="211">
        <v>7.0976652008906765E-2</v>
      </c>
      <c r="Q9936" s="211">
        <v>0.11773879847656121</v>
      </c>
      <c r="R9936" s="211">
        <v>0.39814464573469677</v>
      </c>
      <c r="S9936" s="211">
        <v>0.29573260401951851</v>
      </c>
      <c r="T9936" s="211">
        <v>0.50706062433034516</v>
      </c>
      <c r="U9936" s="211">
        <v>0.46843165538141657</v>
      </c>
      <c r="V9936" s="211">
        <v>9.2142316781367264E-2</v>
      </c>
      <c r="W9936" s="211">
        <v>0.53118317792949266</v>
      </c>
      <c r="X9936" s="211">
        <v>0.41029660771091342</v>
      </c>
      <c r="Y9936" s="211">
        <v>0.58866418082830541</v>
      </c>
      <c r="Z9936" s="211">
        <v>0.14295850462930343</v>
      </c>
      <c r="AA9936" s="212">
        <v>0.12246487344676925</v>
      </c>
    </row>
    <row r="9937" spans="1:27" x14ac:dyDescent="0.35">
      <c r="A9937" s="210" t="s">
        <v>10613</v>
      </c>
      <c r="B9937" s="217">
        <v>121.7489027619655</v>
      </c>
      <c r="C9937" s="211">
        <v>5.2083974151427667E-2</v>
      </c>
      <c r="D9937" s="211">
        <v>0.11972837492294668</v>
      </c>
      <c r="E9937" s="211">
        <v>6.8612335435524127E-2</v>
      </c>
      <c r="F9937" s="211">
        <v>9.8263587171786446E-2</v>
      </c>
      <c r="G9937" s="211">
        <v>0.12228290994671419</v>
      </c>
      <c r="H9937" s="211">
        <v>0.11366923475573219</v>
      </c>
      <c r="I9937" s="211">
        <v>0.47370540407824835</v>
      </c>
      <c r="J9937" s="211">
        <v>0.46561284391623881</v>
      </c>
      <c r="K9937" s="211">
        <v>0.58927280532737358</v>
      </c>
      <c r="L9937" s="211">
        <v>0.27241571732098141</v>
      </c>
      <c r="M9937" s="211">
        <v>8.9830616523979681E-2</v>
      </c>
      <c r="N9937" s="211">
        <v>0.47440147849590608</v>
      </c>
      <c r="O9937" s="211">
        <v>0.72126123624322247</v>
      </c>
      <c r="P9937" s="211">
        <v>6.8920711009028454E-2</v>
      </c>
      <c r="Q9937" s="211">
        <v>0.12832743184993439</v>
      </c>
      <c r="R9937" s="211">
        <v>0.42366322721163119</v>
      </c>
      <c r="S9937" s="211">
        <v>0.35100061028506979</v>
      </c>
      <c r="T9937" s="211">
        <v>0.53402572543059135</v>
      </c>
      <c r="U9937" s="211">
        <v>0.52207698316356255</v>
      </c>
      <c r="V9937" s="211">
        <v>6.3512476931624512E-2</v>
      </c>
      <c r="W9937" s="211">
        <v>0.55249309076734909</v>
      </c>
      <c r="X9937" s="211">
        <v>0.37925234386836731</v>
      </c>
      <c r="Y9937" s="211">
        <v>0.7314052575774912</v>
      </c>
      <c r="Z9937" s="211">
        <v>0.14748214429567119</v>
      </c>
      <c r="AA9937" s="212">
        <v>0.1254424131477338</v>
      </c>
    </row>
    <row r="9938" spans="1:27" x14ac:dyDescent="0.35">
      <c r="A9938" s="210" t="s">
        <v>10614</v>
      </c>
      <c r="B9938" s="217">
        <v>193.30130981384229</v>
      </c>
      <c r="C9938" s="211">
        <v>7.2405992550302584E-2</v>
      </c>
      <c r="D9938" s="211">
        <v>0.12050765685586678</v>
      </c>
      <c r="E9938" s="211">
        <v>7.737476425241159E-2</v>
      </c>
      <c r="F9938" s="211">
        <v>8.0252981996566261E-2</v>
      </c>
      <c r="G9938" s="211">
        <v>0.11401027751149387</v>
      </c>
      <c r="H9938" s="211">
        <v>0.12173548044242591</v>
      </c>
      <c r="I9938" s="211">
        <v>0.45667742532184374</v>
      </c>
      <c r="J9938" s="211">
        <v>0.40421448316030367</v>
      </c>
      <c r="K9938" s="211">
        <v>0.64999670750897431</v>
      </c>
      <c r="L9938" s="211">
        <v>0.28008709657773245</v>
      </c>
      <c r="M9938" s="211">
        <v>0.11927505400486939</v>
      </c>
      <c r="N9938" s="211">
        <v>0.37942400083867334</v>
      </c>
      <c r="O9938" s="211">
        <v>0.73486556795318603</v>
      </c>
      <c r="P9938" s="211">
        <v>6.9209849202326229E-2</v>
      </c>
      <c r="Q9938" s="211">
        <v>5.0362597741169635E-2</v>
      </c>
      <c r="R9938" s="211">
        <v>0.43539058905647904</v>
      </c>
      <c r="S9938" s="211">
        <v>0.3425411469236761</v>
      </c>
      <c r="T9938" s="211">
        <v>0.52415368979425703</v>
      </c>
      <c r="U9938" s="211">
        <v>0.5191284930639255</v>
      </c>
      <c r="V9938" s="211">
        <v>0.16045900027132556</v>
      </c>
      <c r="W9938" s="211">
        <v>0.52060062856336486</v>
      </c>
      <c r="X9938" s="211">
        <v>0.37560312837177828</v>
      </c>
      <c r="Y9938" s="211">
        <v>0.67756481604217544</v>
      </c>
      <c r="Z9938" s="211">
        <v>0.14825993384726904</v>
      </c>
      <c r="AA9938" s="212">
        <v>0.12439361225786595</v>
      </c>
    </row>
    <row r="9939" spans="1:27" x14ac:dyDescent="0.35">
      <c r="A9939" s="210" t="s">
        <v>10615</v>
      </c>
      <c r="B9939" s="217">
        <v>123.44490674334214</v>
      </c>
      <c r="C9939" s="211">
        <v>7.3678870369170812E-2</v>
      </c>
      <c r="D9939" s="211">
        <v>0.13036941537974236</v>
      </c>
      <c r="E9939" s="211">
        <v>7.1402938575623839E-2</v>
      </c>
      <c r="F9939" s="211">
        <v>9.0024448895786757E-2</v>
      </c>
      <c r="G9939" s="211">
        <v>0.11495786095292521</v>
      </c>
      <c r="H9939" s="211">
        <v>0.11111364630841623</v>
      </c>
      <c r="I9939" s="211">
        <v>0.45112136787302143</v>
      </c>
      <c r="J9939" s="211">
        <v>0.41986733674901261</v>
      </c>
      <c r="K9939" s="211">
        <v>0.52686605476046433</v>
      </c>
      <c r="L9939" s="211">
        <v>0.27719939567549945</v>
      </c>
      <c r="M9939" s="211">
        <v>8.1611246009384811E-2</v>
      </c>
      <c r="N9939" s="211">
        <v>0.42781329515786259</v>
      </c>
      <c r="O9939" s="211">
        <v>0.71772012656835282</v>
      </c>
      <c r="P9939" s="211">
        <v>7.214184801185293E-2</v>
      </c>
      <c r="Q9939" s="211">
        <v>6.0406777857877805E-2</v>
      </c>
      <c r="R9939" s="211">
        <v>0.45081431323666704</v>
      </c>
      <c r="S9939" s="211">
        <v>0.33708913265019347</v>
      </c>
      <c r="T9939" s="211">
        <v>0.56768268208633788</v>
      </c>
      <c r="U9939" s="211">
        <v>0.36946367113371215</v>
      </c>
      <c r="V9939" s="211">
        <v>8.1760338163946789E-2</v>
      </c>
      <c r="W9939" s="211">
        <v>0.63187432964941403</v>
      </c>
      <c r="X9939" s="211">
        <v>0.30774181081061763</v>
      </c>
      <c r="Y9939" s="211">
        <v>0.70311833417258174</v>
      </c>
      <c r="Z9939" s="211">
        <v>0.1476440920115448</v>
      </c>
      <c r="AA9939" s="212">
        <v>0.1183350906101078</v>
      </c>
    </row>
    <row r="9940" spans="1:27" x14ac:dyDescent="0.35">
      <c r="A9940" s="210" t="s">
        <v>10616</v>
      </c>
      <c r="B9940" s="217">
        <v>172.40741436060472</v>
      </c>
      <c r="C9940" s="211">
        <v>4.6331340229428017E-2</v>
      </c>
      <c r="D9940" s="211">
        <v>0.13217789156930776</v>
      </c>
      <c r="E9940" s="211">
        <v>7.4137366290409623E-2</v>
      </c>
      <c r="F9940" s="211">
        <v>0.11707232993455481</v>
      </c>
      <c r="G9940" s="211">
        <v>0.11996714991349658</v>
      </c>
      <c r="H9940" s="211">
        <v>0.10981932454987366</v>
      </c>
      <c r="I9940" s="211">
        <v>0.50888596633857808</v>
      </c>
      <c r="J9940" s="211">
        <v>0.47935867066095594</v>
      </c>
      <c r="K9940" s="211">
        <v>0.61325238604021459</v>
      </c>
      <c r="L9940" s="211">
        <v>0.27878624260480311</v>
      </c>
      <c r="M9940" s="211">
        <v>8.073694487809073E-2</v>
      </c>
      <c r="N9940" s="211">
        <v>0.40949822670421621</v>
      </c>
      <c r="O9940" s="211">
        <v>0.65407144701831643</v>
      </c>
      <c r="P9940" s="211">
        <v>7.3536358274159663E-2</v>
      </c>
      <c r="Q9940" s="211">
        <v>6.0316076713940056E-2</v>
      </c>
      <c r="R9940" s="211">
        <v>0.43986907953835308</v>
      </c>
      <c r="S9940" s="211">
        <v>0.27192658687775684</v>
      </c>
      <c r="T9940" s="211">
        <v>0.56290383358619611</v>
      </c>
      <c r="U9940" s="211">
        <v>0.39267081008318</v>
      </c>
      <c r="V9940" s="211">
        <v>0.1801718233114783</v>
      </c>
      <c r="W9940" s="211">
        <v>0.52264877219347783</v>
      </c>
      <c r="X9940" s="211">
        <v>0.41673679273632669</v>
      </c>
      <c r="Y9940" s="211">
        <v>0.76458565667870249</v>
      </c>
      <c r="Z9940" s="211">
        <v>0.14812384382816809</v>
      </c>
      <c r="AA9940" s="212">
        <v>0.11950537275467282</v>
      </c>
    </row>
    <row r="9941" spans="1:27" x14ac:dyDescent="0.35">
      <c r="A9941" s="210" t="s">
        <v>10617</v>
      </c>
      <c r="B9941" s="217">
        <v>149.82911229759171</v>
      </c>
      <c r="C9941" s="211">
        <v>8.6856454669258884E-2</v>
      </c>
      <c r="D9941" s="211">
        <v>0.1205677259850027</v>
      </c>
      <c r="E9941" s="211">
        <v>6.9447178532572068E-2</v>
      </c>
      <c r="F9941" s="211">
        <v>8.204214666924739E-2</v>
      </c>
      <c r="G9941" s="211">
        <v>0.12343115198531879</v>
      </c>
      <c r="H9941" s="211">
        <v>0.11641280927701635</v>
      </c>
      <c r="I9941" s="211">
        <v>0.47425506618374574</v>
      </c>
      <c r="J9941" s="211">
        <v>0.45038780243900428</v>
      </c>
      <c r="K9941" s="211">
        <v>0.54605216454976313</v>
      </c>
      <c r="L9941" s="211">
        <v>0.28145806487111608</v>
      </c>
      <c r="M9941" s="211">
        <v>8.9155859340496885E-2</v>
      </c>
      <c r="N9941" s="211">
        <v>0.4118482328431059</v>
      </c>
      <c r="O9941" s="211">
        <v>0.75769148161118338</v>
      </c>
      <c r="P9941" s="211">
        <v>6.9224653538844369E-2</v>
      </c>
      <c r="Q9941" s="211">
        <v>7.3018412492675114E-2</v>
      </c>
      <c r="R9941" s="211">
        <v>0.44794850816927656</v>
      </c>
      <c r="S9941" s="211">
        <v>0.31226382824987964</v>
      </c>
      <c r="T9941" s="211">
        <v>0.50696413251998373</v>
      </c>
      <c r="U9941" s="211">
        <v>0.46849992536233337</v>
      </c>
      <c r="V9941" s="211">
        <v>0.13902662871456645</v>
      </c>
      <c r="W9941" s="211">
        <v>0.52366977991612607</v>
      </c>
      <c r="X9941" s="211">
        <v>0.25651192067002299</v>
      </c>
      <c r="Y9941" s="211">
        <v>0.66331811715024225</v>
      </c>
      <c r="Z9941" s="211">
        <v>0.14300566060123984</v>
      </c>
      <c r="AA9941" s="212">
        <v>0.11781251347071166</v>
      </c>
    </row>
    <row r="9942" spans="1:27" x14ac:dyDescent="0.35">
      <c r="A9942" s="210" t="s">
        <v>10618</v>
      </c>
      <c r="B9942" s="217">
        <v>149.78935344106358</v>
      </c>
      <c r="C9942" s="211">
        <v>6.9696483166718184E-2</v>
      </c>
      <c r="D9942" s="211">
        <v>0.12969289144145071</v>
      </c>
      <c r="E9942" s="211">
        <v>7.9985594299690696E-2</v>
      </c>
      <c r="F9942" s="211">
        <v>8.5146543081038598E-2</v>
      </c>
      <c r="G9942" s="211">
        <v>0.11540907249519068</v>
      </c>
      <c r="H9942" s="211">
        <v>0.12051067418336037</v>
      </c>
      <c r="I9942" s="211">
        <v>0.51160234855346698</v>
      </c>
      <c r="J9942" s="211">
        <v>0.47029597663596856</v>
      </c>
      <c r="K9942" s="211">
        <v>0.63545064940557361</v>
      </c>
      <c r="L9942" s="211">
        <v>0.27182227949745374</v>
      </c>
      <c r="M9942" s="211">
        <v>9.3241411391660811E-2</v>
      </c>
      <c r="N9942" s="211">
        <v>0.55539825664610976</v>
      </c>
      <c r="O9942" s="211">
        <v>0.62721297742111437</v>
      </c>
      <c r="P9942" s="211">
        <v>6.97090864877975E-2</v>
      </c>
      <c r="Q9942" s="211">
        <v>6.6965055794519793E-2</v>
      </c>
      <c r="R9942" s="211">
        <v>0.47569201096111685</v>
      </c>
      <c r="S9942" s="211">
        <v>0.30378639204605262</v>
      </c>
      <c r="T9942" s="211">
        <v>0.58091588089500756</v>
      </c>
      <c r="U9942" s="211">
        <v>0.37146323298174955</v>
      </c>
      <c r="V9942" s="211">
        <v>0.10329097906136617</v>
      </c>
      <c r="W9942" s="211">
        <v>0.59474857117557067</v>
      </c>
      <c r="X9942" s="211">
        <v>0.24917839083951041</v>
      </c>
      <c r="Y9942" s="211">
        <v>0.65912778829685104</v>
      </c>
      <c r="Z9942" s="211">
        <v>0.14953720651320285</v>
      </c>
      <c r="AA9942" s="212">
        <v>0.11558420625087423</v>
      </c>
    </row>
    <row r="9943" spans="1:27" x14ac:dyDescent="0.35">
      <c r="A9943" s="210" t="s">
        <v>10619</v>
      </c>
      <c r="B9943" s="217">
        <v>117.85176952582961</v>
      </c>
      <c r="C9943" s="211">
        <v>5.9022365504861452E-2</v>
      </c>
      <c r="D9943" s="211">
        <v>0.12617944828689354</v>
      </c>
      <c r="E9943" s="211">
        <v>7.6890357538067833E-2</v>
      </c>
      <c r="F9943" s="211">
        <v>0.10670007583183572</v>
      </c>
      <c r="G9943" s="211">
        <v>0.1259354290316336</v>
      </c>
      <c r="H9943" s="211">
        <v>0.10651024380286363</v>
      </c>
      <c r="I9943" s="211">
        <v>0.49599007646202575</v>
      </c>
      <c r="J9943" s="211">
        <v>0.44241547533875919</v>
      </c>
      <c r="K9943" s="211">
        <v>0.5975129562472693</v>
      </c>
      <c r="L9943" s="211">
        <v>0.26686267563056693</v>
      </c>
      <c r="M9943" s="211">
        <v>8.1851322052257966E-2</v>
      </c>
      <c r="N9943" s="211">
        <v>0.41288360275555447</v>
      </c>
      <c r="O9943" s="211">
        <v>0.64500700980477821</v>
      </c>
      <c r="P9943" s="211">
        <v>6.6689524724942842E-2</v>
      </c>
      <c r="Q9943" s="211">
        <v>7.0807386039732995E-2</v>
      </c>
      <c r="R9943" s="211">
        <v>0.46640858596682461</v>
      </c>
      <c r="S9943" s="211">
        <v>0.40232922733388599</v>
      </c>
      <c r="T9943" s="211">
        <v>0.55053939012703801</v>
      </c>
      <c r="U9943" s="211">
        <v>0.39329902786306331</v>
      </c>
      <c r="V9943" s="211">
        <v>7.9127453631632746E-2</v>
      </c>
      <c r="W9943" s="211">
        <v>0.58753328507368918</v>
      </c>
      <c r="X9943" s="211">
        <v>0.39283880888737044</v>
      </c>
      <c r="Y9943" s="211">
        <v>0.64844288861305499</v>
      </c>
      <c r="Z9943" s="211">
        <v>0.14801922779928542</v>
      </c>
      <c r="AA9943" s="212">
        <v>0.11880003674142733</v>
      </c>
    </row>
    <row r="9944" spans="1:27" x14ac:dyDescent="0.35">
      <c r="A9944" s="210" t="s">
        <v>10620</v>
      </c>
      <c r="B9944" s="217">
        <v>133.25022609275007</v>
      </c>
      <c r="C9944" s="211">
        <v>6.6904933784240325E-2</v>
      </c>
      <c r="D9944" s="211">
        <v>0.12545231467844289</v>
      </c>
      <c r="E9944" s="211">
        <v>7.6796723435701444E-2</v>
      </c>
      <c r="F9944" s="211">
        <v>0.11493704917976441</v>
      </c>
      <c r="G9944" s="211">
        <v>0.12146358984508605</v>
      </c>
      <c r="H9944" s="211">
        <v>0.11805091020248004</v>
      </c>
      <c r="I9944" s="211">
        <v>0.50870148724004149</v>
      </c>
      <c r="J9944" s="211">
        <v>0.42719191929938299</v>
      </c>
      <c r="K9944" s="211">
        <v>0.62870260014394774</v>
      </c>
      <c r="L9944" s="211">
        <v>0.27861025602044159</v>
      </c>
      <c r="M9944" s="211">
        <v>8.0219741147978182E-2</v>
      </c>
      <c r="N9944" s="211">
        <v>0.43207349782471038</v>
      </c>
      <c r="O9944" s="211">
        <v>0.76753522552762643</v>
      </c>
      <c r="P9944" s="211">
        <v>7.3077958724463002E-2</v>
      </c>
      <c r="Q9944" s="211">
        <v>0.10515959287445051</v>
      </c>
      <c r="R9944" s="211">
        <v>0.39952900685750131</v>
      </c>
      <c r="S9944" s="211">
        <v>0.39046333205267875</v>
      </c>
      <c r="T9944" s="211">
        <v>0.62979055371870629</v>
      </c>
      <c r="U9944" s="211">
        <v>0.31009804050916651</v>
      </c>
      <c r="V9944" s="211">
        <v>6.5174830072150441E-2</v>
      </c>
      <c r="W9944" s="211">
        <v>0.53831184446062863</v>
      </c>
      <c r="X9944" s="211">
        <v>0.29602798418474796</v>
      </c>
      <c r="Y9944" s="211">
        <v>0.60787240793784225</v>
      </c>
      <c r="Z9944" s="211">
        <v>0.1475223722715438</v>
      </c>
      <c r="AA9944" s="212">
        <v>0.11213387781993675</v>
      </c>
    </row>
    <row r="9945" spans="1:27" x14ac:dyDescent="0.35">
      <c r="A9945" s="210" t="s">
        <v>10621</v>
      </c>
      <c r="B9945" s="217">
        <v>126.18669331481698</v>
      </c>
      <c r="C9945" s="211">
        <v>7.4764907513431483E-2</v>
      </c>
      <c r="D9945" s="211">
        <v>0.12211588096784913</v>
      </c>
      <c r="E9945" s="211">
        <v>8.6302869339358934E-2</v>
      </c>
      <c r="F9945" s="211">
        <v>7.6737996803664971E-2</v>
      </c>
      <c r="G9945" s="211">
        <v>0.11543083545229144</v>
      </c>
      <c r="H9945" s="211">
        <v>0.11345064595672878</v>
      </c>
      <c r="I9945" s="211">
        <v>0.51143215975691503</v>
      </c>
      <c r="J9945" s="211">
        <v>0.41160719595991768</v>
      </c>
      <c r="K9945" s="211">
        <v>0.62102286165837439</v>
      </c>
      <c r="L9945" s="211">
        <v>0.27461835734169782</v>
      </c>
      <c r="M9945" s="211">
        <v>8.6552045301203376E-2</v>
      </c>
      <c r="N9945" s="211">
        <v>0.51423010264851132</v>
      </c>
      <c r="O9945" s="211">
        <v>0.66053840064410074</v>
      </c>
      <c r="P9945" s="211">
        <v>6.9777110078936125E-2</v>
      </c>
      <c r="Q9945" s="211">
        <v>0.14667433374280112</v>
      </c>
      <c r="R9945" s="211">
        <v>0.43117258904574574</v>
      </c>
      <c r="S9945" s="211">
        <v>0.32585654054143276</v>
      </c>
      <c r="T9945" s="211">
        <v>0.49258250394322983</v>
      </c>
      <c r="U9945" s="211">
        <v>0.35433985196899587</v>
      </c>
      <c r="V9945" s="211">
        <v>6.715280060010298E-2</v>
      </c>
      <c r="W9945" s="211">
        <v>0.59209887578036369</v>
      </c>
      <c r="X9945" s="211">
        <v>0.30816426370855687</v>
      </c>
      <c r="Y9945" s="211">
        <v>0.65023789941300714</v>
      </c>
      <c r="Z9945" s="211">
        <v>0.14880493108540624</v>
      </c>
      <c r="AA9945" s="212">
        <v>0.11875569980355595</v>
      </c>
    </row>
    <row r="9946" spans="1:27" x14ac:dyDescent="0.35">
      <c r="A9946" s="210" t="s">
        <v>10622</v>
      </c>
      <c r="B9946" s="217">
        <v>127.11064775594522</v>
      </c>
      <c r="C9946" s="211">
        <v>8.5009783101342024E-2</v>
      </c>
      <c r="D9946" s="211">
        <v>0.12507787463078632</v>
      </c>
      <c r="E9946" s="211">
        <v>7.3524678799384721E-2</v>
      </c>
      <c r="F9946" s="211">
        <v>9.4804651584731614E-2</v>
      </c>
      <c r="G9946" s="211">
        <v>0.12333907366483637</v>
      </c>
      <c r="H9946" s="211">
        <v>0.10184745150022556</v>
      </c>
      <c r="I9946" s="211">
        <v>0.48443550923329903</v>
      </c>
      <c r="J9946" s="211">
        <v>0.43494736643920789</v>
      </c>
      <c r="K9946" s="211">
        <v>0.57856337623272736</v>
      </c>
      <c r="L9946" s="211">
        <v>0.27304132700811318</v>
      </c>
      <c r="M9946" s="211">
        <v>0.10595811526899654</v>
      </c>
      <c r="N9946" s="211">
        <v>0.50848354608787527</v>
      </c>
      <c r="O9946" s="211">
        <v>0.61414434539743201</v>
      </c>
      <c r="P9946" s="211">
        <v>7.1971548098099303E-2</v>
      </c>
      <c r="Q9946" s="211">
        <v>6.5492252086522137E-2</v>
      </c>
      <c r="R9946" s="211">
        <v>0.45143535982119792</v>
      </c>
      <c r="S9946" s="211">
        <v>0.29090584825728033</v>
      </c>
      <c r="T9946" s="211">
        <v>0.48783055768492362</v>
      </c>
      <c r="U9946" s="211">
        <v>0.45292034136397369</v>
      </c>
      <c r="V9946" s="211">
        <v>5.768897344354551E-2</v>
      </c>
      <c r="W9946" s="211">
        <v>0.54980397676598491</v>
      </c>
      <c r="X9946" s="211">
        <v>0.37385437931248322</v>
      </c>
      <c r="Y9946" s="211">
        <v>0.69902562414352765</v>
      </c>
      <c r="Z9946" s="211">
        <v>0.14956455993821932</v>
      </c>
      <c r="AA9946" s="212">
        <v>0.11873842230418699</v>
      </c>
    </row>
    <row r="9947" spans="1:27" x14ac:dyDescent="0.35">
      <c r="A9947" s="210" t="s">
        <v>10623</v>
      </c>
      <c r="B9947" s="217">
        <v>125.24351380636531</v>
      </c>
      <c r="C9947" s="211">
        <v>6.4957776669107278E-2</v>
      </c>
      <c r="D9947" s="211">
        <v>0.12228004402485761</v>
      </c>
      <c r="E9947" s="211">
        <v>6.7946200338028284E-2</v>
      </c>
      <c r="F9947" s="211">
        <v>9.0375616806675912E-2</v>
      </c>
      <c r="G9947" s="211">
        <v>0.11988069111485122</v>
      </c>
      <c r="H9947" s="211">
        <v>0.12208297272525424</v>
      </c>
      <c r="I9947" s="211">
        <v>0.5207575305591694</v>
      </c>
      <c r="J9947" s="211">
        <v>0.45238873580930933</v>
      </c>
      <c r="K9947" s="211">
        <v>0.54907064499098179</v>
      </c>
      <c r="L9947" s="211">
        <v>0.2770310814234126</v>
      </c>
      <c r="M9947" s="211">
        <v>8.6491968226523164E-2</v>
      </c>
      <c r="N9947" s="211">
        <v>0.42288702215871787</v>
      </c>
      <c r="O9947" s="211">
        <v>0.65489882856637061</v>
      </c>
      <c r="P9947" s="211">
        <v>6.6282383737783973E-2</v>
      </c>
      <c r="Q9947" s="211">
        <v>5.596264645277077E-2</v>
      </c>
      <c r="R9947" s="211">
        <v>0.44382111807784308</v>
      </c>
      <c r="S9947" s="211">
        <v>0.28814648003556675</v>
      </c>
      <c r="T9947" s="211">
        <v>0.62786720369269211</v>
      </c>
      <c r="U9947" s="211">
        <v>0.38442819786970583</v>
      </c>
      <c r="V9947" s="211">
        <v>9.7974355272640506E-2</v>
      </c>
      <c r="W9947" s="211">
        <v>0.47530825209711636</v>
      </c>
      <c r="X9947" s="211">
        <v>0.32200177505369754</v>
      </c>
      <c r="Y9947" s="211">
        <v>0.65905804346035834</v>
      </c>
      <c r="Z9947" s="211">
        <v>0.14152255885706533</v>
      </c>
      <c r="AA9947" s="212">
        <v>0.11396143224960342</v>
      </c>
    </row>
    <row r="9948" spans="1:27" x14ac:dyDescent="0.35">
      <c r="A9948" s="210" t="s">
        <v>10624</v>
      </c>
      <c r="B9948" s="217">
        <v>158.8569635695261</v>
      </c>
      <c r="C9948" s="211">
        <v>5.2799435842211022E-2</v>
      </c>
      <c r="D9948" s="211">
        <v>0.11983771229929632</v>
      </c>
      <c r="E9948" s="211">
        <v>7.5665379299203001E-2</v>
      </c>
      <c r="F9948" s="211">
        <v>8.3764950171242039E-2</v>
      </c>
      <c r="G9948" s="211">
        <v>0.11798154252712323</v>
      </c>
      <c r="H9948" s="211">
        <v>0.11051496667204302</v>
      </c>
      <c r="I9948" s="211">
        <v>0.52411603598042744</v>
      </c>
      <c r="J9948" s="211">
        <v>0.42928081601009593</v>
      </c>
      <c r="K9948" s="211">
        <v>0.62030002375229198</v>
      </c>
      <c r="L9948" s="211">
        <v>0.27129676537723219</v>
      </c>
      <c r="M9948" s="211">
        <v>0.10270660825368294</v>
      </c>
      <c r="N9948" s="211">
        <v>0.44553955201253781</v>
      </c>
      <c r="O9948" s="211">
        <v>0.74801351358921331</v>
      </c>
      <c r="P9948" s="211">
        <v>6.912992709478126E-2</v>
      </c>
      <c r="Q9948" s="211">
        <v>0.15217297521613365</v>
      </c>
      <c r="R9948" s="211">
        <v>0.368523529713771</v>
      </c>
      <c r="S9948" s="211">
        <v>0.30358870584172637</v>
      </c>
      <c r="T9948" s="211">
        <v>0.5786710785244944</v>
      </c>
      <c r="U9948" s="211">
        <v>0.39684964572108933</v>
      </c>
      <c r="V9948" s="211">
        <v>0.13395782144529028</v>
      </c>
      <c r="W9948" s="211">
        <v>0.60433403514206874</v>
      </c>
      <c r="X9948" s="211">
        <v>0.42830883364954642</v>
      </c>
      <c r="Y9948" s="211">
        <v>0.68062055651871067</v>
      </c>
      <c r="Z9948" s="211">
        <v>0.14376430201442111</v>
      </c>
      <c r="AA9948" s="212">
        <v>0.12137643462029382</v>
      </c>
    </row>
    <row r="9949" spans="1:27" x14ac:dyDescent="0.35">
      <c r="A9949" s="210" t="s">
        <v>10625</v>
      </c>
      <c r="B9949" s="217">
        <v>155.38556583816276</v>
      </c>
      <c r="C9949" s="211">
        <v>8.1684748578203542E-2</v>
      </c>
      <c r="D9949" s="211">
        <v>0.12751563831720711</v>
      </c>
      <c r="E9949" s="211">
        <v>7.4399845892923422E-2</v>
      </c>
      <c r="F9949" s="211">
        <v>9.5752604283159404E-2</v>
      </c>
      <c r="G9949" s="211">
        <v>0.12306167901145253</v>
      </c>
      <c r="H9949" s="211">
        <v>0.11967354626071927</v>
      </c>
      <c r="I9949" s="211">
        <v>0.43527737586834397</v>
      </c>
      <c r="J9949" s="211">
        <v>0.44366153859549406</v>
      </c>
      <c r="K9949" s="211">
        <v>0.63019281467655386</v>
      </c>
      <c r="L9949" s="211">
        <v>0.27479427644303567</v>
      </c>
      <c r="M9949" s="211">
        <v>0.10355917577769751</v>
      </c>
      <c r="N9949" s="211">
        <v>0.53245117194995828</v>
      </c>
      <c r="O9949" s="211">
        <v>0.70556659267700472</v>
      </c>
      <c r="P9949" s="211">
        <v>6.9730273991727793E-2</v>
      </c>
      <c r="Q9949" s="211">
        <v>6.1608117645809007E-2</v>
      </c>
      <c r="R9949" s="211">
        <v>0.44533878600785115</v>
      </c>
      <c r="S9949" s="211">
        <v>0.39666290933374965</v>
      </c>
      <c r="T9949" s="211">
        <v>0.57919899756853077</v>
      </c>
      <c r="U9949" s="211">
        <v>0.47389615649123129</v>
      </c>
      <c r="V9949" s="211">
        <v>0.10547351164860694</v>
      </c>
      <c r="W9949" s="211">
        <v>0.55294813101388418</v>
      </c>
      <c r="X9949" s="211">
        <v>0.30439332915798956</v>
      </c>
      <c r="Y9949" s="211">
        <v>0.59009863118184813</v>
      </c>
      <c r="Z9949" s="211">
        <v>0.14982316715031968</v>
      </c>
      <c r="AA9949" s="212">
        <v>0.11805171201018087</v>
      </c>
    </row>
    <row r="9950" spans="1:27" x14ac:dyDescent="0.35">
      <c r="A9950" s="210" t="s">
        <v>10626</v>
      </c>
      <c r="B9950" s="217">
        <v>194.64153096338384</v>
      </c>
      <c r="C9950" s="211">
        <v>6.400566405764839E-2</v>
      </c>
      <c r="D9950" s="211">
        <v>0.12249966071260235</v>
      </c>
      <c r="E9950" s="211">
        <v>7.0345926048179436E-2</v>
      </c>
      <c r="F9950" s="211">
        <v>8.7415220555374845E-2</v>
      </c>
      <c r="G9950" s="211">
        <v>0.12391424774464846</v>
      </c>
      <c r="H9950" s="211">
        <v>0.1144288535028718</v>
      </c>
      <c r="I9950" s="211">
        <v>0.46255253633464177</v>
      </c>
      <c r="J9950" s="211">
        <v>0.42862181262237919</v>
      </c>
      <c r="K9950" s="211">
        <v>0.59875933137763648</v>
      </c>
      <c r="L9950" s="211">
        <v>0.2788279962142729</v>
      </c>
      <c r="M9950" s="211">
        <v>0.12296308486196633</v>
      </c>
      <c r="N9950" s="211">
        <v>0.37760561868511999</v>
      </c>
      <c r="O9950" s="211">
        <v>0.76747442199824301</v>
      </c>
      <c r="P9950" s="211">
        <v>6.9190599656976076E-2</v>
      </c>
      <c r="Q9950" s="211">
        <v>0.13041315717941443</v>
      </c>
      <c r="R9950" s="211">
        <v>0.37867203325249754</v>
      </c>
      <c r="S9950" s="211">
        <v>0.35248307710550675</v>
      </c>
      <c r="T9950" s="211">
        <v>0.50854709632982331</v>
      </c>
      <c r="U9950" s="211">
        <v>0.51820727008960055</v>
      </c>
      <c r="V9950" s="211">
        <v>0.18089757662242459</v>
      </c>
      <c r="W9950" s="211">
        <v>0.59263650143657276</v>
      </c>
      <c r="X9950" s="211">
        <v>0.41848429797306114</v>
      </c>
      <c r="Y9950" s="211">
        <v>0.59130214876274845</v>
      </c>
      <c r="Z9950" s="211">
        <v>0.14630342030273807</v>
      </c>
      <c r="AA9950" s="212">
        <v>0.12150122248249347</v>
      </c>
    </row>
    <row r="9951" spans="1:27" x14ac:dyDescent="0.35">
      <c r="A9951" s="210" t="s">
        <v>10627</v>
      </c>
      <c r="B9951" s="217">
        <v>141.26117952407543</v>
      </c>
      <c r="C9951" s="211">
        <v>7.0783497025618702E-2</v>
      </c>
      <c r="D9951" s="211">
        <v>0.12935728667222848</v>
      </c>
      <c r="E9951" s="211">
        <v>7.7786974505808182E-2</v>
      </c>
      <c r="F9951" s="211">
        <v>9.7380581358446155E-2</v>
      </c>
      <c r="G9951" s="211">
        <v>0.12601766720585714</v>
      </c>
      <c r="H9951" s="211">
        <v>0.11703965689886139</v>
      </c>
      <c r="I9951" s="211">
        <v>0.41713657433188056</v>
      </c>
      <c r="J9951" s="211">
        <v>0.43506783185440445</v>
      </c>
      <c r="K9951" s="211">
        <v>0.5207523237879228</v>
      </c>
      <c r="L9951" s="211">
        <v>0.2736177518923632</v>
      </c>
      <c r="M9951" s="211">
        <v>8.994638528215565E-2</v>
      </c>
      <c r="N9951" s="211">
        <v>0.38315930513283253</v>
      </c>
      <c r="O9951" s="211">
        <v>0.72718476925861897</v>
      </c>
      <c r="P9951" s="211">
        <v>7.0440145554115041E-2</v>
      </c>
      <c r="Q9951" s="211">
        <v>9.0277482434395664E-2</v>
      </c>
      <c r="R9951" s="211">
        <v>0.45020044482226051</v>
      </c>
      <c r="S9951" s="211">
        <v>0.36329566379873957</v>
      </c>
      <c r="T9951" s="211">
        <v>0.57004827451435192</v>
      </c>
      <c r="U9951" s="211">
        <v>0.46640256874403546</v>
      </c>
      <c r="V9951" s="211">
        <v>0.12302804829627804</v>
      </c>
      <c r="W9951" s="211">
        <v>0.4707506441596418</v>
      </c>
      <c r="X9951" s="211">
        <v>0.39262452367096551</v>
      </c>
      <c r="Y9951" s="211">
        <v>0.63898257476287701</v>
      </c>
      <c r="Z9951" s="211">
        <v>0.14498354510741024</v>
      </c>
      <c r="AA9951" s="212">
        <v>0.1211986388327437</v>
      </c>
    </row>
    <row r="9952" spans="1:27" x14ac:dyDescent="0.35">
      <c r="A9952" s="210" t="s">
        <v>10628</v>
      </c>
      <c r="B9952" s="217">
        <v>127.66314056891642</v>
      </c>
      <c r="C9952" s="211">
        <v>6.2554494480937389E-2</v>
      </c>
      <c r="D9952" s="211">
        <v>0.12583585607875322</v>
      </c>
      <c r="E9952" s="211">
        <v>7.4030593881813586E-2</v>
      </c>
      <c r="F9952" s="211">
        <v>0.10786567306104972</v>
      </c>
      <c r="G9952" s="211">
        <v>0.12321778274967898</v>
      </c>
      <c r="H9952" s="211">
        <v>0.1058773324630919</v>
      </c>
      <c r="I9952" s="211">
        <v>0.5081410186040648</v>
      </c>
      <c r="J9952" s="211">
        <v>0.45105458634281315</v>
      </c>
      <c r="K9952" s="211">
        <v>0.61828520684177235</v>
      </c>
      <c r="L9952" s="211">
        <v>0.2724314244885207</v>
      </c>
      <c r="M9952" s="211">
        <v>0.1013708265298061</v>
      </c>
      <c r="N9952" s="211">
        <v>0.46709921403897814</v>
      </c>
      <c r="O9952" s="211">
        <v>0.6821771862265007</v>
      </c>
      <c r="P9952" s="211">
        <v>6.2091217558721622E-2</v>
      </c>
      <c r="Q9952" s="211">
        <v>0.13172962024909812</v>
      </c>
      <c r="R9952" s="211">
        <v>0.38526165832384707</v>
      </c>
      <c r="S9952" s="211">
        <v>0.34727711905358566</v>
      </c>
      <c r="T9952" s="211">
        <v>0.53837761642430626</v>
      </c>
      <c r="U9952" s="211">
        <v>0.38606619326239394</v>
      </c>
      <c r="V9952" s="211">
        <v>9.6874245654742522E-2</v>
      </c>
      <c r="W9952" s="211">
        <v>0.53070756915266948</v>
      </c>
      <c r="X9952" s="211">
        <v>0.33369911690984011</v>
      </c>
      <c r="Y9952" s="211">
        <v>0.70765014729455711</v>
      </c>
      <c r="Z9952" s="211">
        <v>0.14443229844604996</v>
      </c>
      <c r="AA9952" s="212">
        <v>0.12362946957933864</v>
      </c>
    </row>
    <row r="9953" spans="1:27" x14ac:dyDescent="0.35">
      <c r="A9953" s="210" t="s">
        <v>10629</v>
      </c>
      <c r="B9953" s="217">
        <v>131.61855680272168</v>
      </c>
      <c r="C9953" s="211">
        <v>4.7618057543684762E-2</v>
      </c>
      <c r="D9953" s="211">
        <v>0.1193766907670776</v>
      </c>
      <c r="E9953" s="211">
        <v>6.982612942794042E-2</v>
      </c>
      <c r="F9953" s="211">
        <v>0.10990005312707853</v>
      </c>
      <c r="G9953" s="211">
        <v>0.12706881429499686</v>
      </c>
      <c r="H9953" s="211">
        <v>0.12603202322756837</v>
      </c>
      <c r="I9953" s="211">
        <v>0.50985271461348147</v>
      </c>
      <c r="J9953" s="211">
        <v>0.45389226282114065</v>
      </c>
      <c r="K9953" s="211">
        <v>0.59397724267324825</v>
      </c>
      <c r="L9953" s="211">
        <v>0.27824094941349492</v>
      </c>
      <c r="M9953" s="211">
        <v>0.10084385936706883</v>
      </c>
      <c r="N9953" s="211">
        <v>0.51348292484218472</v>
      </c>
      <c r="O9953" s="211">
        <v>0.68954887720186764</v>
      </c>
      <c r="P9953" s="211">
        <v>6.6807457734719813E-2</v>
      </c>
      <c r="Q9953" s="211">
        <v>0.15397644698110469</v>
      </c>
      <c r="R9953" s="211">
        <v>0.3652806370262206</v>
      </c>
      <c r="S9953" s="211">
        <v>0.35397818928953789</v>
      </c>
      <c r="T9953" s="211">
        <v>0.56936218761081436</v>
      </c>
      <c r="U9953" s="211">
        <v>0.37132913256175892</v>
      </c>
      <c r="V9953" s="211">
        <v>8.436110113712901E-2</v>
      </c>
      <c r="W9953" s="211">
        <v>0.49275728641068151</v>
      </c>
      <c r="X9953" s="211">
        <v>0.41443107909389998</v>
      </c>
      <c r="Y9953" s="211">
        <v>0.63468997993336973</v>
      </c>
      <c r="Z9953" s="211">
        <v>0.14058350942377132</v>
      </c>
      <c r="AA9953" s="212">
        <v>0.11507694210442841</v>
      </c>
    </row>
    <row r="9954" spans="1:27" x14ac:dyDescent="0.35">
      <c r="A9954" s="210" t="s">
        <v>10630</v>
      </c>
      <c r="B9954" s="217">
        <v>133.95867165099409</v>
      </c>
      <c r="C9954" s="211">
        <v>8.544823895641232E-2</v>
      </c>
      <c r="D9954" s="211">
        <v>0.12181468567679463</v>
      </c>
      <c r="E9954" s="211">
        <v>7.0843931965254403E-2</v>
      </c>
      <c r="F9954" s="211">
        <v>0.10177465373479387</v>
      </c>
      <c r="G9954" s="211">
        <v>0.11928975320490948</v>
      </c>
      <c r="H9954" s="211">
        <v>0.1134386637834895</v>
      </c>
      <c r="I9954" s="211">
        <v>0.52361062454745244</v>
      </c>
      <c r="J9954" s="211">
        <v>0.47455984740278323</v>
      </c>
      <c r="K9954" s="211">
        <v>0.57224079321390275</v>
      </c>
      <c r="L9954" s="211">
        <v>0.27728067515734456</v>
      </c>
      <c r="M9954" s="211">
        <v>8.648483426870314E-2</v>
      </c>
      <c r="N9954" s="211">
        <v>0.45918946882133233</v>
      </c>
      <c r="O9954" s="211">
        <v>0.58599060325863528</v>
      </c>
      <c r="P9954" s="211">
        <v>6.5114506227248833E-2</v>
      </c>
      <c r="Q9954" s="211">
        <v>4.0869266241182103E-2</v>
      </c>
      <c r="R9954" s="211">
        <v>0.46990821976948072</v>
      </c>
      <c r="S9954" s="211">
        <v>0.27276002401574717</v>
      </c>
      <c r="T9954" s="211">
        <v>0.55048156414653493</v>
      </c>
      <c r="U9954" s="211">
        <v>0.36447322640470831</v>
      </c>
      <c r="V9954" s="211">
        <v>0.12758200459584457</v>
      </c>
      <c r="W9954" s="211">
        <v>0.60492563085281814</v>
      </c>
      <c r="X9954" s="211">
        <v>0.42041037848946577</v>
      </c>
      <c r="Y9954" s="211">
        <v>0.61585408210168113</v>
      </c>
      <c r="Z9954" s="211">
        <v>0.14856736367092435</v>
      </c>
      <c r="AA9954" s="212">
        <v>0.11191118331011823</v>
      </c>
    </row>
    <row r="9955" spans="1:27" x14ac:dyDescent="0.35">
      <c r="A9955" s="210" t="s">
        <v>10631</v>
      </c>
      <c r="B9955" s="217">
        <v>128.47210712011531</v>
      </c>
      <c r="C9955" s="211">
        <v>7.2262091332003453E-2</v>
      </c>
      <c r="D9955" s="211">
        <v>0.12439868236484772</v>
      </c>
      <c r="E9955" s="211">
        <v>6.8991420251845681E-2</v>
      </c>
      <c r="F9955" s="211">
        <v>8.7455871960266773E-2</v>
      </c>
      <c r="G9955" s="211">
        <v>0.12081553381380669</v>
      </c>
      <c r="H9955" s="211">
        <v>0.10964960468951905</v>
      </c>
      <c r="I9955" s="211">
        <v>0.46790914225533686</v>
      </c>
      <c r="J9955" s="211">
        <v>0.43561256225144052</v>
      </c>
      <c r="K9955" s="211">
        <v>0.64065442911537451</v>
      </c>
      <c r="L9955" s="211">
        <v>0.27247272215867874</v>
      </c>
      <c r="M9955" s="211">
        <v>0.11346100279090335</v>
      </c>
      <c r="N9955" s="211">
        <v>0.58913109681184506</v>
      </c>
      <c r="O9955" s="211">
        <v>0.54477196741870104</v>
      </c>
      <c r="P9955" s="211">
        <v>6.6599488670275153E-2</v>
      </c>
      <c r="Q9955" s="211">
        <v>9.4170439446262605E-2</v>
      </c>
      <c r="R9955" s="211">
        <v>0.44253894721633941</v>
      </c>
      <c r="S9955" s="211">
        <v>0.4271651237014043</v>
      </c>
      <c r="T9955" s="211">
        <v>0.49647897897911708</v>
      </c>
      <c r="U9955" s="211">
        <v>0.42703147412852027</v>
      </c>
      <c r="V9955" s="211">
        <v>6.9679798971317652E-2</v>
      </c>
      <c r="W9955" s="211">
        <v>0.53344770330695357</v>
      </c>
      <c r="X9955" s="211">
        <v>0.28094901283562423</v>
      </c>
      <c r="Y9955" s="211">
        <v>0.74423832489701047</v>
      </c>
      <c r="Z9955" s="211">
        <v>0.14362131256029351</v>
      </c>
      <c r="AA9955" s="212">
        <v>0.1224147242733792</v>
      </c>
    </row>
    <row r="9956" spans="1:27" x14ac:dyDescent="0.35">
      <c r="A9956" s="210" t="s">
        <v>10632</v>
      </c>
      <c r="B9956" s="217">
        <v>160.43157046779257</v>
      </c>
      <c r="C9956" s="211">
        <v>6.642288264436999E-2</v>
      </c>
      <c r="D9956" s="211">
        <v>0.12569654798633847</v>
      </c>
      <c r="E9956" s="211">
        <v>7.3813749906019174E-2</v>
      </c>
      <c r="F9956" s="211">
        <v>9.6620618882404127E-2</v>
      </c>
      <c r="G9956" s="211">
        <v>0.12124033117797821</v>
      </c>
      <c r="H9956" s="211">
        <v>0.12154994390372759</v>
      </c>
      <c r="I9956" s="211">
        <v>0.41607969286995633</v>
      </c>
      <c r="J9956" s="211">
        <v>0.45920132357988425</v>
      </c>
      <c r="K9956" s="211">
        <v>0.55797791722346879</v>
      </c>
      <c r="L9956" s="211">
        <v>0.27919984686065186</v>
      </c>
      <c r="M9956" s="211">
        <v>0.10787794521118922</v>
      </c>
      <c r="N9956" s="211">
        <v>0.38843678196815934</v>
      </c>
      <c r="O9956" s="211">
        <v>0.71531260292258481</v>
      </c>
      <c r="P9956" s="211">
        <v>6.4775149165794882E-2</v>
      </c>
      <c r="Q9956" s="211">
        <v>8.2748088807523823E-2</v>
      </c>
      <c r="R9956" s="211">
        <v>0.384043907029057</v>
      </c>
      <c r="S9956" s="211">
        <v>0.34064831068538737</v>
      </c>
      <c r="T9956" s="211">
        <v>0.56337622147870892</v>
      </c>
      <c r="U9956" s="211">
        <v>0.38119408900027069</v>
      </c>
      <c r="V9956" s="211">
        <v>0.19156314072172501</v>
      </c>
      <c r="W9956" s="211">
        <v>0.56718800806488356</v>
      </c>
      <c r="X9956" s="211">
        <v>0.32305723666652686</v>
      </c>
      <c r="Y9956" s="211">
        <v>0.70698934542728065</v>
      </c>
      <c r="Z9956" s="211">
        <v>0.14998865064078704</v>
      </c>
      <c r="AA9956" s="212">
        <v>0.1227539977651133</v>
      </c>
    </row>
    <row r="9957" spans="1:27" x14ac:dyDescent="0.35">
      <c r="A9957" s="210" t="s">
        <v>10633</v>
      </c>
      <c r="B9957" s="217">
        <v>122.00284574691766</v>
      </c>
      <c r="C9957" s="211">
        <v>6.1241783568537773E-2</v>
      </c>
      <c r="D9957" s="211">
        <v>0.11682043602700094</v>
      </c>
      <c r="E9957" s="211">
        <v>8.2492516038784103E-2</v>
      </c>
      <c r="F9957" s="211">
        <v>0.10406346886579207</v>
      </c>
      <c r="G9957" s="211">
        <v>0.1227390850486305</v>
      </c>
      <c r="H9957" s="211">
        <v>0.12278213665547882</v>
      </c>
      <c r="I9957" s="211">
        <v>0.43960742240309275</v>
      </c>
      <c r="J9957" s="211">
        <v>0.45932680300271256</v>
      </c>
      <c r="K9957" s="211">
        <v>0.64565789020237274</v>
      </c>
      <c r="L9957" s="211">
        <v>0.26916222981613486</v>
      </c>
      <c r="M9957" s="211">
        <v>8.9965607030841124E-2</v>
      </c>
      <c r="N9957" s="211">
        <v>0.34992653794886702</v>
      </c>
      <c r="O9957" s="211">
        <v>0.5880305923803697</v>
      </c>
      <c r="P9957" s="211">
        <v>6.6933399346007394E-2</v>
      </c>
      <c r="Q9957" s="211">
        <v>5.023269827112066E-2</v>
      </c>
      <c r="R9957" s="211">
        <v>0.4302197164966105</v>
      </c>
      <c r="S9957" s="211">
        <v>0.32528648761544365</v>
      </c>
      <c r="T9957" s="211">
        <v>0.54563208323884183</v>
      </c>
      <c r="U9957" s="211">
        <v>0.4582310250325965</v>
      </c>
      <c r="V9957" s="211">
        <v>6.9251376924981123E-2</v>
      </c>
      <c r="W9957" s="211">
        <v>0.50036564148065499</v>
      </c>
      <c r="X9957" s="211">
        <v>0.33273754432894298</v>
      </c>
      <c r="Y9957" s="211">
        <v>0.71790553024579318</v>
      </c>
      <c r="Z9957" s="211">
        <v>0.14887628024618138</v>
      </c>
      <c r="AA9957" s="212">
        <v>0.11745185868050591</v>
      </c>
    </row>
    <row r="9958" spans="1:27" x14ac:dyDescent="0.35">
      <c r="A9958" s="210" t="s">
        <v>10634</v>
      </c>
      <c r="B9958" s="217">
        <v>121.32820883905143</v>
      </c>
      <c r="C9958" s="211">
        <v>6.4037663936855699E-2</v>
      </c>
      <c r="D9958" s="211">
        <v>0.12474968809432259</v>
      </c>
      <c r="E9958" s="211">
        <v>7.4142268032827002E-2</v>
      </c>
      <c r="F9958" s="211">
        <v>7.1095279945996862E-2</v>
      </c>
      <c r="G9958" s="211">
        <v>0.12156131521771482</v>
      </c>
      <c r="H9958" s="211">
        <v>0.12450229132490866</v>
      </c>
      <c r="I9958" s="211">
        <v>0.43418263658129713</v>
      </c>
      <c r="J9958" s="211">
        <v>0.48518560316306814</v>
      </c>
      <c r="K9958" s="211">
        <v>0.55008609506233819</v>
      </c>
      <c r="L9958" s="211">
        <v>0.2765581943075322</v>
      </c>
      <c r="M9958" s="211">
        <v>8.5093522153858736E-2</v>
      </c>
      <c r="N9958" s="211">
        <v>0.36367702292122206</v>
      </c>
      <c r="O9958" s="211">
        <v>0.77685486931729042</v>
      </c>
      <c r="P9958" s="211">
        <v>6.8969543140668152E-2</v>
      </c>
      <c r="Q9958" s="211">
        <v>4.0910730768274679E-2</v>
      </c>
      <c r="R9958" s="211">
        <v>0.47418018286004149</v>
      </c>
      <c r="S9958" s="211">
        <v>0.31259628930809646</v>
      </c>
      <c r="T9958" s="211">
        <v>0.52014510826914118</v>
      </c>
      <c r="U9958" s="211">
        <v>0.38505493051992812</v>
      </c>
      <c r="V9958" s="211">
        <v>0.10152335054967991</v>
      </c>
      <c r="W9958" s="211">
        <v>0.51489047305338886</v>
      </c>
      <c r="X9958" s="211">
        <v>0.30333833017835282</v>
      </c>
      <c r="Y9958" s="211">
        <v>0.59211593491606673</v>
      </c>
      <c r="Z9958" s="211">
        <v>0.13779531698016403</v>
      </c>
      <c r="AA9958" s="212">
        <v>0.11702502280196264</v>
      </c>
    </row>
    <row r="9959" spans="1:27" x14ac:dyDescent="0.35">
      <c r="A9959" s="210" t="s">
        <v>10635</v>
      </c>
      <c r="B9959" s="217">
        <v>162.37250914310548</v>
      </c>
      <c r="C9959" s="211">
        <v>5.3254375873316599E-2</v>
      </c>
      <c r="D9959" s="211">
        <v>0.12379192438299355</v>
      </c>
      <c r="E9959" s="211">
        <v>7.2236353451446703E-2</v>
      </c>
      <c r="F9959" s="211">
        <v>0.11572678951823498</v>
      </c>
      <c r="G9959" s="211">
        <v>0.11651092357605139</v>
      </c>
      <c r="H9959" s="211">
        <v>0.11476040940438684</v>
      </c>
      <c r="I9959" s="211">
        <v>0.46136922089046756</v>
      </c>
      <c r="J9959" s="211">
        <v>0.45653440919645333</v>
      </c>
      <c r="K9959" s="211">
        <v>0.52139010241895212</v>
      </c>
      <c r="L9959" s="211">
        <v>0.27780432831187912</v>
      </c>
      <c r="M9959" s="211">
        <v>0.11037754744940716</v>
      </c>
      <c r="N9959" s="211">
        <v>0.45668524642493269</v>
      </c>
      <c r="O9959" s="211">
        <v>0.71639304530365788</v>
      </c>
      <c r="P9959" s="211">
        <v>7.1443666440289391E-2</v>
      </c>
      <c r="Q9959" s="211">
        <v>7.9627372069555086E-2</v>
      </c>
      <c r="R9959" s="211">
        <v>0.38229081756009115</v>
      </c>
      <c r="S9959" s="211">
        <v>0.34486480647160755</v>
      </c>
      <c r="T9959" s="211">
        <v>0.57392531406473524</v>
      </c>
      <c r="U9959" s="211">
        <v>0.4187122016769847</v>
      </c>
      <c r="V9959" s="211">
        <v>0.13089940133432931</v>
      </c>
      <c r="W9959" s="211">
        <v>0.4958084032485216</v>
      </c>
      <c r="X9959" s="211">
        <v>0.33102261928433596</v>
      </c>
      <c r="Y9959" s="211">
        <v>0.75043041821460998</v>
      </c>
      <c r="Z9959" s="211">
        <v>0.14754644505022488</v>
      </c>
      <c r="AA9959" s="212">
        <v>0.11888270129268355</v>
      </c>
    </row>
    <row r="9960" spans="1:27" x14ac:dyDescent="0.35">
      <c r="A9960" s="210" t="s">
        <v>10636</v>
      </c>
      <c r="B9960" s="217">
        <v>133.77858032979364</v>
      </c>
      <c r="C9960" s="211">
        <v>7.47589227896025E-2</v>
      </c>
      <c r="D9960" s="211">
        <v>0.13152264894367385</v>
      </c>
      <c r="E9960" s="211">
        <v>6.9983067151272935E-2</v>
      </c>
      <c r="F9960" s="211">
        <v>8.9154122472216948E-2</v>
      </c>
      <c r="G9960" s="211">
        <v>0.12311804364644841</v>
      </c>
      <c r="H9960" s="211">
        <v>0.11847881566969909</v>
      </c>
      <c r="I9960" s="211">
        <v>0.44961469139181953</v>
      </c>
      <c r="J9960" s="211">
        <v>0.45017985224645318</v>
      </c>
      <c r="K9960" s="211">
        <v>0.62234900502789015</v>
      </c>
      <c r="L9960" s="211">
        <v>0.27234668394979128</v>
      </c>
      <c r="M9960" s="211">
        <v>9.5305489034399268E-2</v>
      </c>
      <c r="N9960" s="211">
        <v>0.41473267863210361</v>
      </c>
      <c r="O9960" s="211">
        <v>0.55238849348370289</v>
      </c>
      <c r="P9960" s="211">
        <v>6.7502531459578186E-2</v>
      </c>
      <c r="Q9960" s="211">
        <v>0.11145003855836838</v>
      </c>
      <c r="R9960" s="211">
        <v>0.46475085888160333</v>
      </c>
      <c r="S9960" s="211">
        <v>0.31853569569230467</v>
      </c>
      <c r="T9960" s="211">
        <v>0.53201546976759306</v>
      </c>
      <c r="U9960" s="211">
        <v>0.44528303631152771</v>
      </c>
      <c r="V9960" s="211">
        <v>9.9305199257151533E-2</v>
      </c>
      <c r="W9960" s="211">
        <v>0.50882125307930093</v>
      </c>
      <c r="X9960" s="211">
        <v>0.35855235440807687</v>
      </c>
      <c r="Y9960" s="211">
        <v>0.56305663844478515</v>
      </c>
      <c r="Z9960" s="211">
        <v>0.1495438852488965</v>
      </c>
      <c r="AA9960" s="212">
        <v>0.11514854277319088</v>
      </c>
    </row>
    <row r="9961" spans="1:27" x14ac:dyDescent="0.35">
      <c r="A9961" s="210" t="s">
        <v>10637</v>
      </c>
      <c r="B9961" s="217">
        <v>135.62135136738212</v>
      </c>
      <c r="C9961" s="211">
        <v>8.2611008144731796E-2</v>
      </c>
      <c r="D9961" s="211">
        <v>0.12127206309239971</v>
      </c>
      <c r="E9961" s="211">
        <v>7.8006473219985051E-2</v>
      </c>
      <c r="F9961" s="211">
        <v>9.7966979233663418E-2</v>
      </c>
      <c r="G9961" s="211">
        <v>0.12171021818464331</v>
      </c>
      <c r="H9961" s="211">
        <v>0.1268688535069836</v>
      </c>
      <c r="I9961" s="211">
        <v>0.53435269813581043</v>
      </c>
      <c r="J9961" s="211">
        <v>0.45407429907316149</v>
      </c>
      <c r="K9961" s="211">
        <v>0.61183413278624366</v>
      </c>
      <c r="L9961" s="211">
        <v>0.27515424084328755</v>
      </c>
      <c r="M9961" s="211">
        <v>8.3381451030658985E-2</v>
      </c>
      <c r="N9961" s="211">
        <v>0.46456839435536279</v>
      </c>
      <c r="O9961" s="211">
        <v>0.65979491543643387</v>
      </c>
      <c r="P9961" s="211">
        <v>6.9706940336943274E-2</v>
      </c>
      <c r="Q9961" s="211">
        <v>0.1073138097130269</v>
      </c>
      <c r="R9961" s="211">
        <v>0.39911873121784763</v>
      </c>
      <c r="S9961" s="211">
        <v>0.30251537085948971</v>
      </c>
      <c r="T9961" s="211">
        <v>0.51221372040122881</v>
      </c>
      <c r="U9961" s="211">
        <v>0.39820830512741717</v>
      </c>
      <c r="V9961" s="211">
        <v>0.12197286951618209</v>
      </c>
      <c r="W9961" s="211">
        <v>0.57337062328365829</v>
      </c>
      <c r="X9961" s="211">
        <v>0.27232394595297427</v>
      </c>
      <c r="Y9961" s="211">
        <v>0.52312192711116012</v>
      </c>
      <c r="Z9961" s="211">
        <v>0.13629840002090474</v>
      </c>
      <c r="AA9961" s="212">
        <v>0.11699940845808923</v>
      </c>
    </row>
    <row r="9962" spans="1:27" x14ac:dyDescent="0.35">
      <c r="A9962" s="210" t="s">
        <v>10638</v>
      </c>
      <c r="B9962" s="217">
        <v>112.54413473000825</v>
      </c>
      <c r="C9962" s="211">
        <v>6.5552967770770493E-2</v>
      </c>
      <c r="D9962" s="211">
        <v>0.13048527372395621</v>
      </c>
      <c r="E9962" s="211">
        <v>7.8922652708175056E-2</v>
      </c>
      <c r="F9962" s="211">
        <v>8.9162171627198639E-2</v>
      </c>
      <c r="G9962" s="211">
        <v>0.12185973794542788</v>
      </c>
      <c r="H9962" s="211">
        <v>0.11983786142870972</v>
      </c>
      <c r="I9962" s="211">
        <v>0.4545502159145054</v>
      </c>
      <c r="J9962" s="211">
        <v>0.46418996930269862</v>
      </c>
      <c r="K9962" s="211">
        <v>0.56542065761157179</v>
      </c>
      <c r="L9962" s="211">
        <v>0.27346711441466026</v>
      </c>
      <c r="M9962" s="211">
        <v>9.6738590678412187E-2</v>
      </c>
      <c r="N9962" s="211">
        <v>0.40678654257613556</v>
      </c>
      <c r="O9962" s="211">
        <v>0.50992360739810993</v>
      </c>
      <c r="P9962" s="211">
        <v>6.9068862672677603E-2</v>
      </c>
      <c r="Q9962" s="211">
        <v>0.15304565243297538</v>
      </c>
      <c r="R9962" s="211">
        <v>0.41492147613298008</v>
      </c>
      <c r="S9962" s="211">
        <v>0.28482444093492837</v>
      </c>
      <c r="T9962" s="211">
        <v>0.59896909420089606</v>
      </c>
      <c r="U9962" s="211">
        <v>0.32166622971958542</v>
      </c>
      <c r="V9962" s="211">
        <v>5.8912424449585499E-2</v>
      </c>
      <c r="W9962" s="211">
        <v>0.63826880170665012</v>
      </c>
      <c r="X9962" s="211">
        <v>0.28200344690686996</v>
      </c>
      <c r="Y9962" s="211">
        <v>0.61140978053380735</v>
      </c>
      <c r="Z9962" s="211">
        <v>0.14609927748176452</v>
      </c>
      <c r="AA9962" s="212">
        <v>0.11793824775867343</v>
      </c>
    </row>
    <row r="9963" spans="1:27" x14ac:dyDescent="0.35">
      <c r="A9963" s="210" t="s">
        <v>10639</v>
      </c>
      <c r="B9963" s="217">
        <v>130.31600563953452</v>
      </c>
      <c r="C9963" s="211">
        <v>7.3579846436798754E-2</v>
      </c>
      <c r="D9963" s="211">
        <v>0.12211332656035867</v>
      </c>
      <c r="E9963" s="211">
        <v>7.8983562115739661E-2</v>
      </c>
      <c r="F9963" s="211">
        <v>9.7691325657128472E-2</v>
      </c>
      <c r="G9963" s="211">
        <v>0.12133706708321218</v>
      </c>
      <c r="H9963" s="211">
        <v>0.11219726575083273</v>
      </c>
      <c r="I9963" s="211">
        <v>0.47790102211202495</v>
      </c>
      <c r="J9963" s="211">
        <v>0.47116282389834518</v>
      </c>
      <c r="K9963" s="211">
        <v>0.57788827710204471</v>
      </c>
      <c r="L9963" s="211">
        <v>0.27351681133161876</v>
      </c>
      <c r="M9963" s="211">
        <v>0.10106555414227839</v>
      </c>
      <c r="N9963" s="211">
        <v>0.38450769443351196</v>
      </c>
      <c r="O9963" s="211">
        <v>0.58808899550915472</v>
      </c>
      <c r="P9963" s="211">
        <v>6.9587783887030047E-2</v>
      </c>
      <c r="Q9963" s="211">
        <v>7.179942418618844E-2</v>
      </c>
      <c r="R9963" s="211">
        <v>0.46150683318684721</v>
      </c>
      <c r="S9963" s="211">
        <v>0.32890948946995152</v>
      </c>
      <c r="T9963" s="211">
        <v>0.47798492155540612</v>
      </c>
      <c r="U9963" s="211">
        <v>0.48088597024684154</v>
      </c>
      <c r="V9963" s="211">
        <v>7.7178260084141387E-2</v>
      </c>
      <c r="W9963" s="211">
        <v>0.4771122969407694</v>
      </c>
      <c r="X9963" s="211">
        <v>0.30514888385987188</v>
      </c>
      <c r="Y9963" s="211">
        <v>0.72088869078280982</v>
      </c>
      <c r="Z9963" s="211">
        <v>0.14231697203458515</v>
      </c>
      <c r="AA9963" s="212">
        <v>0.11941679282559609</v>
      </c>
    </row>
    <row r="9964" spans="1:27" x14ac:dyDescent="0.35">
      <c r="A9964" s="210" t="s">
        <v>10640</v>
      </c>
      <c r="B9964" s="217">
        <v>150.24167948669225</v>
      </c>
      <c r="C9964" s="211">
        <v>5.0244958067025329E-2</v>
      </c>
      <c r="D9964" s="211">
        <v>0.12297706790138459</v>
      </c>
      <c r="E9964" s="211">
        <v>7.8367382789809301E-2</v>
      </c>
      <c r="F9964" s="211">
        <v>0.10500004144317548</v>
      </c>
      <c r="G9964" s="211">
        <v>0.11752811526484086</v>
      </c>
      <c r="H9964" s="211">
        <v>0.11116061142447806</v>
      </c>
      <c r="I9964" s="211">
        <v>0.46473856605023589</v>
      </c>
      <c r="J9964" s="211">
        <v>0.43740743013178357</v>
      </c>
      <c r="K9964" s="211">
        <v>0.62221023571345391</v>
      </c>
      <c r="L9964" s="211">
        <v>0.2809398080012574</v>
      </c>
      <c r="M9964" s="211">
        <v>0.12331073890053891</v>
      </c>
      <c r="N9964" s="211">
        <v>0.44048259129235923</v>
      </c>
      <c r="O9964" s="211">
        <v>0.67221550295307186</v>
      </c>
      <c r="P9964" s="211">
        <v>6.2479294415886566E-2</v>
      </c>
      <c r="Q9964" s="211">
        <v>0.10222956452344871</v>
      </c>
      <c r="R9964" s="211">
        <v>0.42237824133499663</v>
      </c>
      <c r="S9964" s="211">
        <v>0.31088342870937435</v>
      </c>
      <c r="T9964" s="211">
        <v>0.54300261410362194</v>
      </c>
      <c r="U9964" s="211">
        <v>0.50989839325770192</v>
      </c>
      <c r="V9964" s="211">
        <v>8.5847306909875132E-2</v>
      </c>
      <c r="W9964" s="211">
        <v>0.58407605676627183</v>
      </c>
      <c r="X9964" s="211">
        <v>0.30657353427301892</v>
      </c>
      <c r="Y9964" s="211">
        <v>0.67381297765474901</v>
      </c>
      <c r="Z9964" s="211">
        <v>0.14895463691064392</v>
      </c>
      <c r="AA9964" s="212">
        <v>0.11662748638372011</v>
      </c>
    </row>
    <row r="9965" spans="1:27" x14ac:dyDescent="0.35">
      <c r="A9965" s="210" t="s">
        <v>10641</v>
      </c>
      <c r="B9965" s="217">
        <v>136.06704632911485</v>
      </c>
      <c r="C9965" s="211">
        <v>7.9128907140845625E-2</v>
      </c>
      <c r="D9965" s="211">
        <v>0.12786335590882589</v>
      </c>
      <c r="E9965" s="211">
        <v>7.852272027232482E-2</v>
      </c>
      <c r="F9965" s="211">
        <v>0.11252512324936574</v>
      </c>
      <c r="G9965" s="211">
        <v>0.12004170877483059</v>
      </c>
      <c r="H9965" s="211">
        <v>0.12532765384246292</v>
      </c>
      <c r="I9965" s="211">
        <v>0.52260005756978423</v>
      </c>
      <c r="J9965" s="211">
        <v>0.43100750218263867</v>
      </c>
      <c r="K9965" s="211">
        <v>0.60914882626670452</v>
      </c>
      <c r="L9965" s="211">
        <v>0.27706320467662815</v>
      </c>
      <c r="M9965" s="211">
        <v>9.6090731110385949E-2</v>
      </c>
      <c r="N9965" s="211">
        <v>0.44996383988019406</v>
      </c>
      <c r="O9965" s="211">
        <v>0.61051261000270107</v>
      </c>
      <c r="P9965" s="211">
        <v>6.8667248367483405E-2</v>
      </c>
      <c r="Q9965" s="211">
        <v>8.8719532038943838E-2</v>
      </c>
      <c r="R9965" s="211">
        <v>0.45468694571039719</v>
      </c>
      <c r="S9965" s="211">
        <v>0.31875715979706076</v>
      </c>
      <c r="T9965" s="211">
        <v>0.56597725419341582</v>
      </c>
      <c r="U9965" s="211">
        <v>0.52461763648567583</v>
      </c>
      <c r="V9965" s="211">
        <v>7.0420710365853317E-2</v>
      </c>
      <c r="W9965" s="211">
        <v>0.53362120958043169</v>
      </c>
      <c r="X9965" s="211">
        <v>0.30633640303723997</v>
      </c>
      <c r="Y9965" s="211">
        <v>0.63084718673441076</v>
      </c>
      <c r="Z9965" s="211">
        <v>0.14879869180875005</v>
      </c>
      <c r="AA9965" s="212">
        <v>0.11670322420129005</v>
      </c>
    </row>
    <row r="9966" spans="1:27" x14ac:dyDescent="0.35">
      <c r="A9966" s="210" t="s">
        <v>10642</v>
      </c>
      <c r="B9966" s="217">
        <v>128.33211742017281</v>
      </c>
      <c r="C9966" s="211">
        <v>6.2684282548174819E-2</v>
      </c>
      <c r="D9966" s="211">
        <v>0.12362094288661475</v>
      </c>
      <c r="E9966" s="211">
        <v>7.1553878518058028E-2</v>
      </c>
      <c r="F9966" s="211">
        <v>0.10626515126383596</v>
      </c>
      <c r="G9966" s="211">
        <v>0.11850520865399304</v>
      </c>
      <c r="H9966" s="211">
        <v>0.12245508919152021</v>
      </c>
      <c r="I9966" s="211">
        <v>0.48883884263829291</v>
      </c>
      <c r="J9966" s="211">
        <v>0.44635254985822553</v>
      </c>
      <c r="K9966" s="211">
        <v>0.59918989482610441</v>
      </c>
      <c r="L9966" s="211">
        <v>0.27718174483273395</v>
      </c>
      <c r="M9966" s="211">
        <v>0.10038515145850917</v>
      </c>
      <c r="N9966" s="211">
        <v>0.51788346752746595</v>
      </c>
      <c r="O9966" s="211">
        <v>0.65694210975819956</v>
      </c>
      <c r="P9966" s="211">
        <v>7.0919043644996405E-2</v>
      </c>
      <c r="Q9966" s="211">
        <v>5.7651058340940392E-2</v>
      </c>
      <c r="R9966" s="211">
        <v>0.45254074779247838</v>
      </c>
      <c r="S9966" s="211">
        <v>0.31933163694578642</v>
      </c>
      <c r="T9966" s="211">
        <v>0.52197505240906084</v>
      </c>
      <c r="U9966" s="211">
        <v>0.51978835462932838</v>
      </c>
      <c r="V9966" s="211">
        <v>6.6357001176363395E-2</v>
      </c>
      <c r="W9966" s="211">
        <v>0.53534089179840783</v>
      </c>
      <c r="X9966" s="211">
        <v>0.3375878519521669</v>
      </c>
      <c r="Y9966" s="211">
        <v>0.5977250340533895</v>
      </c>
      <c r="Z9966" s="211">
        <v>0.14016625227433813</v>
      </c>
      <c r="AA9966" s="212">
        <v>0.11939091502126765</v>
      </c>
    </row>
    <row r="9967" spans="1:27" x14ac:dyDescent="0.35">
      <c r="A9967" s="210" t="s">
        <v>10643</v>
      </c>
      <c r="B9967" s="217">
        <v>133.65786341658199</v>
      </c>
      <c r="C9967" s="211">
        <v>5.656695874870022E-2</v>
      </c>
      <c r="D9967" s="211">
        <v>0.1285422342004694</v>
      </c>
      <c r="E9967" s="211">
        <v>7.5028701894403027E-2</v>
      </c>
      <c r="F9967" s="211">
        <v>8.7930705463221001E-2</v>
      </c>
      <c r="G9967" s="211">
        <v>0.11894952516923644</v>
      </c>
      <c r="H9967" s="211">
        <v>0.12466567191627335</v>
      </c>
      <c r="I9967" s="211">
        <v>0.50394394398993869</v>
      </c>
      <c r="J9967" s="211">
        <v>0.43725431000786869</v>
      </c>
      <c r="K9967" s="211">
        <v>0.561296067615348</v>
      </c>
      <c r="L9967" s="211">
        <v>0.27578859287592161</v>
      </c>
      <c r="M9967" s="211">
        <v>8.9985553972724952E-2</v>
      </c>
      <c r="N9967" s="211">
        <v>0.41399294588823166</v>
      </c>
      <c r="O9967" s="211">
        <v>0.67472808804225748</v>
      </c>
      <c r="P9967" s="211">
        <v>7.0602162706254037E-2</v>
      </c>
      <c r="Q9967" s="211">
        <v>0.1493448981469731</v>
      </c>
      <c r="R9967" s="211">
        <v>0.4490703198663627</v>
      </c>
      <c r="S9967" s="211">
        <v>0.30927149015061639</v>
      </c>
      <c r="T9967" s="211">
        <v>0.53696221937062205</v>
      </c>
      <c r="U9967" s="211">
        <v>0.43814617181016313</v>
      </c>
      <c r="V9967" s="211">
        <v>8.0981042266516104E-2</v>
      </c>
      <c r="W9967" s="211">
        <v>0.56620519679974546</v>
      </c>
      <c r="X9967" s="211">
        <v>0.40386512859561541</v>
      </c>
      <c r="Y9967" s="211">
        <v>0.63143087184989888</v>
      </c>
      <c r="Z9967" s="211">
        <v>0.14602302553586971</v>
      </c>
      <c r="AA9967" s="212">
        <v>0.11649930457779581</v>
      </c>
    </row>
    <row r="9968" spans="1:27" x14ac:dyDescent="0.35">
      <c r="A9968" s="210" t="s">
        <v>10644</v>
      </c>
      <c r="B9968" s="217">
        <v>140.95809734549726</v>
      </c>
      <c r="C9968" s="211">
        <v>5.384776191966506E-2</v>
      </c>
      <c r="D9968" s="211">
        <v>0.12079440810647837</v>
      </c>
      <c r="E9968" s="211">
        <v>7.6748761676377161E-2</v>
      </c>
      <c r="F9968" s="211">
        <v>8.5768136370598061E-2</v>
      </c>
      <c r="G9968" s="211">
        <v>0.11940834727118052</v>
      </c>
      <c r="H9968" s="211">
        <v>0.11142777497242111</v>
      </c>
      <c r="I9968" s="211">
        <v>0.44933384011682337</v>
      </c>
      <c r="J9968" s="211">
        <v>0.40272118143340629</v>
      </c>
      <c r="K9968" s="211">
        <v>0.5474851451267857</v>
      </c>
      <c r="L9968" s="211">
        <v>0.27457970816749677</v>
      </c>
      <c r="M9968" s="211">
        <v>0.108524913711167</v>
      </c>
      <c r="N9968" s="211">
        <v>0.44808151113955141</v>
      </c>
      <c r="O9968" s="211">
        <v>0.511388237177135</v>
      </c>
      <c r="P9968" s="211">
        <v>6.5842886284138813E-2</v>
      </c>
      <c r="Q9968" s="211">
        <v>8.3053934861930995E-2</v>
      </c>
      <c r="R9968" s="211">
        <v>0.39682024658485293</v>
      </c>
      <c r="S9968" s="211">
        <v>0.33024234069384828</v>
      </c>
      <c r="T9968" s="211">
        <v>0.61347479487740952</v>
      </c>
      <c r="U9968" s="211">
        <v>0.3460594841548511</v>
      </c>
      <c r="V9968" s="211">
        <v>0.17729493537120405</v>
      </c>
      <c r="W9968" s="211">
        <v>0.60085637086943966</v>
      </c>
      <c r="X9968" s="211">
        <v>0.29451304757701902</v>
      </c>
      <c r="Y9968" s="211">
        <v>0.54053767699743016</v>
      </c>
      <c r="Z9968" s="211">
        <v>0.14734945380773032</v>
      </c>
      <c r="AA9968" s="212">
        <v>0.11743598192040036</v>
      </c>
    </row>
    <row r="9969" spans="1:27" x14ac:dyDescent="0.35">
      <c r="A9969" s="210" t="s">
        <v>10645</v>
      </c>
      <c r="B9969" s="217">
        <v>135.49804067590435</v>
      </c>
      <c r="C9969" s="211">
        <v>5.9551297583128188E-2</v>
      </c>
      <c r="D9969" s="211">
        <v>0.12386889191102679</v>
      </c>
      <c r="E9969" s="211">
        <v>7.5800278259869458E-2</v>
      </c>
      <c r="F9969" s="211">
        <v>8.2106802216974015E-2</v>
      </c>
      <c r="G9969" s="211">
        <v>0.12190929648085148</v>
      </c>
      <c r="H9969" s="211">
        <v>0.11218562842587528</v>
      </c>
      <c r="I9969" s="211">
        <v>0.52137458162367212</v>
      </c>
      <c r="J9969" s="211">
        <v>0.45158047207815072</v>
      </c>
      <c r="K9969" s="211">
        <v>0.63552412352508925</v>
      </c>
      <c r="L9969" s="211">
        <v>0.27426168295285785</v>
      </c>
      <c r="M9969" s="211">
        <v>9.0938230759109923E-2</v>
      </c>
      <c r="N9969" s="211">
        <v>0.43055708511836832</v>
      </c>
      <c r="O9969" s="211">
        <v>0.67987290119363653</v>
      </c>
      <c r="P9969" s="211">
        <v>6.6677703520986883E-2</v>
      </c>
      <c r="Q9969" s="211">
        <v>9.0206706461187766E-2</v>
      </c>
      <c r="R9969" s="211">
        <v>0.43944311458983143</v>
      </c>
      <c r="S9969" s="211">
        <v>0.3473043508504815</v>
      </c>
      <c r="T9969" s="211">
        <v>0.4977458316150552</v>
      </c>
      <c r="U9969" s="211">
        <v>0.38457861033733653</v>
      </c>
      <c r="V9969" s="211">
        <v>0.12686695322688396</v>
      </c>
      <c r="W9969" s="211">
        <v>0.61528515058457756</v>
      </c>
      <c r="X9969" s="211">
        <v>0.39487083979459847</v>
      </c>
      <c r="Y9969" s="211">
        <v>0.67867392384852465</v>
      </c>
      <c r="Z9969" s="211">
        <v>0.14704889212951192</v>
      </c>
      <c r="AA9969" s="212">
        <v>0.12414714429511961</v>
      </c>
    </row>
    <row r="9970" spans="1:27" x14ac:dyDescent="0.35">
      <c r="A9970" s="210" t="s">
        <v>10646</v>
      </c>
      <c r="B9970" s="217">
        <v>130.41722206388494</v>
      </c>
      <c r="C9970" s="211">
        <v>5.7082610651600293E-2</v>
      </c>
      <c r="D9970" s="211">
        <v>0.12107539009976601</v>
      </c>
      <c r="E9970" s="211">
        <v>8.1578357857720288E-2</v>
      </c>
      <c r="F9970" s="211">
        <v>9.729325222655591E-2</v>
      </c>
      <c r="G9970" s="211">
        <v>0.11613495015807337</v>
      </c>
      <c r="H9970" s="211">
        <v>0.11966082619058663</v>
      </c>
      <c r="I9970" s="211">
        <v>0.50192481072377992</v>
      </c>
      <c r="J9970" s="211">
        <v>0.44879187216907024</v>
      </c>
      <c r="K9970" s="211">
        <v>0.58451303565499824</v>
      </c>
      <c r="L9970" s="211">
        <v>0.27749805064187555</v>
      </c>
      <c r="M9970" s="211">
        <v>0.10442167784811769</v>
      </c>
      <c r="N9970" s="211">
        <v>0.42274889667561028</v>
      </c>
      <c r="O9970" s="211">
        <v>0.69784140368932912</v>
      </c>
      <c r="P9970" s="211">
        <v>6.5219384270853831E-2</v>
      </c>
      <c r="Q9970" s="211">
        <v>8.3389439142844676E-2</v>
      </c>
      <c r="R9970" s="211">
        <v>0.38907799330912551</v>
      </c>
      <c r="S9970" s="211">
        <v>0.36001287871954035</v>
      </c>
      <c r="T9970" s="211">
        <v>0.5633021945030946</v>
      </c>
      <c r="U9970" s="211">
        <v>0.40563109918846019</v>
      </c>
      <c r="V9970" s="211">
        <v>9.6287440784976502E-2</v>
      </c>
      <c r="W9970" s="211">
        <v>0.55082608072672112</v>
      </c>
      <c r="X9970" s="211">
        <v>0.28556743334490059</v>
      </c>
      <c r="Y9970" s="211">
        <v>0.61771561483249382</v>
      </c>
      <c r="Z9970" s="211">
        <v>0.14738258080366501</v>
      </c>
      <c r="AA9970" s="212">
        <v>0.11931053917299075</v>
      </c>
    </row>
    <row r="9971" spans="1:27" x14ac:dyDescent="0.35">
      <c r="A9971" s="210" t="s">
        <v>10647</v>
      </c>
      <c r="B9971" s="217">
        <v>127.90007452169597</v>
      </c>
      <c r="C9971" s="211">
        <v>7.5607822834874938E-2</v>
      </c>
      <c r="D9971" s="211">
        <v>0.12731375046689045</v>
      </c>
      <c r="E9971" s="211">
        <v>7.5441888261210649E-2</v>
      </c>
      <c r="F9971" s="211">
        <v>8.010287236098991E-2</v>
      </c>
      <c r="G9971" s="211">
        <v>0.12280740488786554</v>
      </c>
      <c r="H9971" s="211">
        <v>0.12034436542443099</v>
      </c>
      <c r="I9971" s="211">
        <v>0.48385706555678187</v>
      </c>
      <c r="J9971" s="211">
        <v>0.43998800528244125</v>
      </c>
      <c r="K9971" s="211">
        <v>0.58142154067267771</v>
      </c>
      <c r="L9971" s="211">
        <v>0.27011159885683578</v>
      </c>
      <c r="M9971" s="211">
        <v>9.3524594769921893E-2</v>
      </c>
      <c r="N9971" s="211">
        <v>0.43010971088727812</v>
      </c>
      <c r="O9971" s="211">
        <v>0.77850517993562818</v>
      </c>
      <c r="P9971" s="211">
        <v>6.5174862620204776E-2</v>
      </c>
      <c r="Q9971" s="211">
        <v>0.1158834272881778</v>
      </c>
      <c r="R9971" s="211">
        <v>0.41010935059387416</v>
      </c>
      <c r="S9971" s="211">
        <v>0.36596189304971172</v>
      </c>
      <c r="T9971" s="211">
        <v>0.55976272830795093</v>
      </c>
      <c r="U9971" s="211">
        <v>0.54241885829688519</v>
      </c>
      <c r="V9971" s="211">
        <v>6.2349961613036686E-2</v>
      </c>
      <c r="W9971" s="211">
        <v>0.5731269332422867</v>
      </c>
      <c r="X9971" s="211">
        <v>0.33554802027015307</v>
      </c>
      <c r="Y9971" s="211">
        <v>0.76373309794372324</v>
      </c>
      <c r="Z9971" s="211">
        <v>0.14670700268179337</v>
      </c>
      <c r="AA9971" s="212">
        <v>0.12336095913911553</v>
      </c>
    </row>
    <row r="9972" spans="1:27" x14ac:dyDescent="0.35">
      <c r="A9972" s="210" t="s">
        <v>10648</v>
      </c>
      <c r="B9972" s="217">
        <v>155.97133505111941</v>
      </c>
      <c r="C9972" s="211">
        <v>5.4138087033008139E-2</v>
      </c>
      <c r="D9972" s="211">
        <v>0.12169006792292501</v>
      </c>
      <c r="E9972" s="211">
        <v>7.576650403764898E-2</v>
      </c>
      <c r="F9972" s="211">
        <v>9.633376935690903E-2</v>
      </c>
      <c r="G9972" s="211">
        <v>0.1227103148352495</v>
      </c>
      <c r="H9972" s="211">
        <v>0.11969221668323834</v>
      </c>
      <c r="I9972" s="211">
        <v>0.44820903886042773</v>
      </c>
      <c r="J9972" s="211">
        <v>0.44131647616268621</v>
      </c>
      <c r="K9972" s="211">
        <v>0.64440567095770673</v>
      </c>
      <c r="L9972" s="211">
        <v>0.27476828343191012</v>
      </c>
      <c r="M9972" s="211">
        <v>0.10740951502351272</v>
      </c>
      <c r="N9972" s="211">
        <v>0.42774818801562919</v>
      </c>
      <c r="O9972" s="211">
        <v>0.67645850204450553</v>
      </c>
      <c r="P9972" s="211">
        <v>6.6934997679764102E-2</v>
      </c>
      <c r="Q9972" s="211">
        <v>0.11898605383284129</v>
      </c>
      <c r="R9972" s="211">
        <v>0.43571169831998557</v>
      </c>
      <c r="S9972" s="211">
        <v>0.35728521764213439</v>
      </c>
      <c r="T9972" s="211">
        <v>0.51730347345164773</v>
      </c>
      <c r="U9972" s="211">
        <v>0.38922761816501039</v>
      </c>
      <c r="V9972" s="211">
        <v>0.14018265288615739</v>
      </c>
      <c r="W9972" s="211">
        <v>0.4993500365433417</v>
      </c>
      <c r="X9972" s="211">
        <v>0.34275238399017227</v>
      </c>
      <c r="Y9972" s="211">
        <v>0.65575043045984238</v>
      </c>
      <c r="Z9972" s="211">
        <v>0.14822864132049066</v>
      </c>
      <c r="AA9972" s="212">
        <v>0.11895126525458025</v>
      </c>
    </row>
    <row r="9973" spans="1:27" x14ac:dyDescent="0.35">
      <c r="A9973" s="210" t="s">
        <v>10649</v>
      </c>
      <c r="B9973" s="217">
        <v>131.69059254865027</v>
      </c>
      <c r="C9973" s="211">
        <v>6.7222007164822087E-2</v>
      </c>
      <c r="D9973" s="211">
        <v>0.12481285050270535</v>
      </c>
      <c r="E9973" s="211">
        <v>7.9777417925681535E-2</v>
      </c>
      <c r="F9973" s="211">
        <v>9.7936866809470696E-2</v>
      </c>
      <c r="G9973" s="211">
        <v>0.12239222836421855</v>
      </c>
      <c r="H9973" s="211">
        <v>0.12246438540469284</v>
      </c>
      <c r="I9973" s="211">
        <v>0.50032350102193357</v>
      </c>
      <c r="J9973" s="211">
        <v>0.4166959732849817</v>
      </c>
      <c r="K9973" s="211">
        <v>0.64199080044549994</v>
      </c>
      <c r="L9973" s="211">
        <v>0.27412862505211544</v>
      </c>
      <c r="M9973" s="211">
        <v>0.1056126875096991</v>
      </c>
      <c r="N9973" s="211">
        <v>0.33852989156144536</v>
      </c>
      <c r="O9973" s="211">
        <v>0.73707306655147709</v>
      </c>
      <c r="P9973" s="211">
        <v>7.1665086117719878E-2</v>
      </c>
      <c r="Q9973" s="211">
        <v>5.0340950455966871E-2</v>
      </c>
      <c r="R9973" s="211">
        <v>0.40723215919181893</v>
      </c>
      <c r="S9973" s="211">
        <v>0.42362349783384534</v>
      </c>
      <c r="T9973" s="211">
        <v>0.54596605358692285</v>
      </c>
      <c r="U9973" s="211">
        <v>0.39404433995221627</v>
      </c>
      <c r="V9973" s="211">
        <v>9.4451646087136382E-2</v>
      </c>
      <c r="W9973" s="211">
        <v>0.56988512058156449</v>
      </c>
      <c r="X9973" s="211">
        <v>0.35341565890287008</v>
      </c>
      <c r="Y9973" s="211">
        <v>0.61798388036818219</v>
      </c>
      <c r="Z9973" s="211">
        <v>0.14905081723147101</v>
      </c>
      <c r="AA9973" s="212">
        <v>0.1230461636250957</v>
      </c>
    </row>
    <row r="9974" spans="1:27" x14ac:dyDescent="0.35">
      <c r="A9974" s="210" t="s">
        <v>10650</v>
      </c>
      <c r="B9974" s="217">
        <v>126.64411480511187</v>
      </c>
      <c r="C9974" s="211">
        <v>5.3610561745771765E-2</v>
      </c>
      <c r="D9974" s="211">
        <v>0.12561503739462082</v>
      </c>
      <c r="E9974" s="211">
        <v>7.0818154108924336E-2</v>
      </c>
      <c r="F9974" s="211">
        <v>7.4505612509884717E-2</v>
      </c>
      <c r="G9974" s="211">
        <v>0.12589195466167219</v>
      </c>
      <c r="H9974" s="211">
        <v>0.11706020328767366</v>
      </c>
      <c r="I9974" s="211">
        <v>0.51719450256920951</v>
      </c>
      <c r="J9974" s="211">
        <v>0.44788777679611719</v>
      </c>
      <c r="K9974" s="211">
        <v>0.61664678531148809</v>
      </c>
      <c r="L9974" s="211">
        <v>0.28012833855409341</v>
      </c>
      <c r="M9974" s="211">
        <v>9.9967301349194848E-2</v>
      </c>
      <c r="N9974" s="211">
        <v>0.5361678842424914</v>
      </c>
      <c r="O9974" s="211">
        <v>0.73303852208880815</v>
      </c>
      <c r="P9974" s="211">
        <v>6.4471480682682297E-2</v>
      </c>
      <c r="Q9974" s="211">
        <v>0.11731973777829738</v>
      </c>
      <c r="R9974" s="211">
        <v>0.41052693730946493</v>
      </c>
      <c r="S9974" s="211">
        <v>0.33391696672829546</v>
      </c>
      <c r="T9974" s="211">
        <v>0.53552433289531931</v>
      </c>
      <c r="U9974" s="211">
        <v>0.40248697689870394</v>
      </c>
      <c r="V9974" s="211">
        <v>8.4592004739748428E-2</v>
      </c>
      <c r="W9974" s="211">
        <v>0.55185474425886716</v>
      </c>
      <c r="X9974" s="211">
        <v>0.26632877455866694</v>
      </c>
      <c r="Y9974" s="211">
        <v>0.55857853269597257</v>
      </c>
      <c r="Z9974" s="211">
        <v>0.14991083310743988</v>
      </c>
      <c r="AA9974" s="212">
        <v>0.11731548581663834</v>
      </c>
    </row>
    <row r="9975" spans="1:27" x14ac:dyDescent="0.35">
      <c r="A9975" s="210" t="s">
        <v>10651</v>
      </c>
      <c r="B9975" s="217">
        <v>160.62718426648303</v>
      </c>
      <c r="C9975" s="211">
        <v>6.5444634420403658E-2</v>
      </c>
      <c r="D9975" s="211">
        <v>0.1255017406494896</v>
      </c>
      <c r="E9975" s="211">
        <v>7.4673791287884483E-2</v>
      </c>
      <c r="F9975" s="211">
        <v>8.1125979400698434E-2</v>
      </c>
      <c r="G9975" s="211">
        <v>0.12485048610472431</v>
      </c>
      <c r="H9975" s="211">
        <v>0.12533538440413172</v>
      </c>
      <c r="I9975" s="211">
        <v>0.49009592861783352</v>
      </c>
      <c r="J9975" s="211">
        <v>0.43201353115212715</v>
      </c>
      <c r="K9975" s="211">
        <v>0.6246117199399962</v>
      </c>
      <c r="L9975" s="211">
        <v>0.27065659221037663</v>
      </c>
      <c r="M9975" s="211">
        <v>0.12085039583065281</v>
      </c>
      <c r="N9975" s="211">
        <v>0.42535463329968481</v>
      </c>
      <c r="O9975" s="211">
        <v>0.61811028280035574</v>
      </c>
      <c r="P9975" s="211">
        <v>6.7386768972763508E-2</v>
      </c>
      <c r="Q9975" s="211">
        <v>0.12821084802148958</v>
      </c>
      <c r="R9975" s="211">
        <v>0.42205839350679408</v>
      </c>
      <c r="S9975" s="211">
        <v>0.37636862894514184</v>
      </c>
      <c r="T9975" s="211">
        <v>0.59174532201868557</v>
      </c>
      <c r="U9975" s="211">
        <v>0.47197203323629638</v>
      </c>
      <c r="V9975" s="211">
        <v>0.11215306320822215</v>
      </c>
      <c r="W9975" s="211">
        <v>0.61187698783961209</v>
      </c>
      <c r="X9975" s="211">
        <v>0.31454655365293394</v>
      </c>
      <c r="Y9975" s="211">
        <v>0.59851924689301483</v>
      </c>
      <c r="Z9975" s="211">
        <v>0.14918573451402256</v>
      </c>
      <c r="AA9975" s="212">
        <v>0.11802333556437104</v>
      </c>
    </row>
    <row r="9976" spans="1:27" x14ac:dyDescent="0.35">
      <c r="A9976" s="210" t="s">
        <v>10652</v>
      </c>
      <c r="B9976" s="217">
        <v>172.13151026690903</v>
      </c>
      <c r="C9976" s="211">
        <v>4.9468204261414933E-2</v>
      </c>
      <c r="D9976" s="211">
        <v>0.12025091146181008</v>
      </c>
      <c r="E9976" s="211">
        <v>7.5527223442790878E-2</v>
      </c>
      <c r="F9976" s="211">
        <v>0.10693328064255894</v>
      </c>
      <c r="G9976" s="211">
        <v>0.12246614086194522</v>
      </c>
      <c r="H9976" s="211">
        <v>0.12662867330919053</v>
      </c>
      <c r="I9976" s="211">
        <v>0.45415075736672705</v>
      </c>
      <c r="J9976" s="211">
        <v>0.41266009511022017</v>
      </c>
      <c r="K9976" s="211">
        <v>0.61627929520582703</v>
      </c>
      <c r="L9976" s="211">
        <v>0.27847645876086785</v>
      </c>
      <c r="M9976" s="211">
        <v>9.9521848321986447E-2</v>
      </c>
      <c r="N9976" s="211">
        <v>0.3676602406853835</v>
      </c>
      <c r="O9976" s="211">
        <v>0.6616972947698434</v>
      </c>
      <c r="P9976" s="211">
        <v>7.0497745380702553E-2</v>
      </c>
      <c r="Q9976" s="211">
        <v>8.4711124305754185E-2</v>
      </c>
      <c r="R9976" s="211">
        <v>0.4063346777238025</v>
      </c>
      <c r="S9976" s="211">
        <v>0.40952799534503892</v>
      </c>
      <c r="T9976" s="211">
        <v>0.52788630209230392</v>
      </c>
      <c r="U9976" s="211">
        <v>0.4615337937898259</v>
      </c>
      <c r="V9976" s="211">
        <v>0.17435220439410815</v>
      </c>
      <c r="W9976" s="211">
        <v>0.56049764269294633</v>
      </c>
      <c r="X9976" s="211">
        <v>0.23735362808275431</v>
      </c>
      <c r="Y9976" s="211">
        <v>0.61615112603974609</v>
      </c>
      <c r="Z9976" s="211">
        <v>0.14765107794315024</v>
      </c>
      <c r="AA9976" s="212">
        <v>0.11862728473388874</v>
      </c>
    </row>
    <row r="9977" spans="1:27" x14ac:dyDescent="0.35">
      <c r="A9977" s="210" t="s">
        <v>10653</v>
      </c>
      <c r="B9977" s="217">
        <v>121.09568898517021</v>
      </c>
      <c r="C9977" s="211">
        <v>5.6900563104494518E-2</v>
      </c>
      <c r="D9977" s="211">
        <v>0.12661428816839712</v>
      </c>
      <c r="E9977" s="211">
        <v>7.2245268418030473E-2</v>
      </c>
      <c r="F9977" s="211">
        <v>8.5574838806891595E-2</v>
      </c>
      <c r="G9977" s="211">
        <v>0.11958018730747726</v>
      </c>
      <c r="H9977" s="211">
        <v>0.12030039650255653</v>
      </c>
      <c r="I9977" s="211">
        <v>0.45186173450213274</v>
      </c>
      <c r="J9977" s="211">
        <v>0.41319511784132407</v>
      </c>
      <c r="K9977" s="211">
        <v>0.57547201172157592</v>
      </c>
      <c r="L9977" s="211">
        <v>0.28079500853053918</v>
      </c>
      <c r="M9977" s="211">
        <v>9.3858847416519411E-2</v>
      </c>
      <c r="N9977" s="211">
        <v>0.39317629433880558</v>
      </c>
      <c r="O9977" s="211">
        <v>0.76009905810782308</v>
      </c>
      <c r="P9977" s="211">
        <v>6.8527598026430256E-2</v>
      </c>
      <c r="Q9977" s="211">
        <v>5.1799215616804034E-2</v>
      </c>
      <c r="R9977" s="211">
        <v>0.3867463122860294</v>
      </c>
      <c r="S9977" s="211">
        <v>0.30000501555302439</v>
      </c>
      <c r="T9977" s="211">
        <v>0.55201839314064438</v>
      </c>
      <c r="U9977" s="211">
        <v>0.42577448090080727</v>
      </c>
      <c r="V9977" s="211">
        <v>8.2944902052487071E-2</v>
      </c>
      <c r="W9977" s="211">
        <v>0.55142632572379369</v>
      </c>
      <c r="X9977" s="211">
        <v>0.38707008059492731</v>
      </c>
      <c r="Y9977" s="211">
        <v>0.68236598816008154</v>
      </c>
      <c r="Z9977" s="211">
        <v>0.14967350931387724</v>
      </c>
      <c r="AA9977" s="212">
        <v>0.12217986798633879</v>
      </c>
    </row>
    <row r="9978" spans="1:27" x14ac:dyDescent="0.35">
      <c r="A9978" s="210" t="s">
        <v>10654</v>
      </c>
      <c r="B9978" s="217">
        <v>136.16939285457747</v>
      </c>
      <c r="C9978" s="211">
        <v>6.6209130905488314E-2</v>
      </c>
      <c r="D9978" s="211">
        <v>0.12475331355101019</v>
      </c>
      <c r="E9978" s="211">
        <v>7.026262103004384E-2</v>
      </c>
      <c r="F9978" s="211">
        <v>8.3253814235507068E-2</v>
      </c>
      <c r="G9978" s="211">
        <v>0.12030693680368335</v>
      </c>
      <c r="H9978" s="211">
        <v>0.12100265693206398</v>
      </c>
      <c r="I9978" s="211">
        <v>0.49811971427320312</v>
      </c>
      <c r="J9978" s="211">
        <v>0.466808502881919</v>
      </c>
      <c r="K9978" s="211">
        <v>0.55300524877290091</v>
      </c>
      <c r="L9978" s="211">
        <v>0.27837150486749884</v>
      </c>
      <c r="M9978" s="211">
        <v>9.6077165872089754E-2</v>
      </c>
      <c r="N9978" s="211">
        <v>0.3932836343088848</v>
      </c>
      <c r="O9978" s="211">
        <v>0.75701325139337805</v>
      </c>
      <c r="P9978" s="211">
        <v>6.2330466939450421E-2</v>
      </c>
      <c r="Q9978" s="211">
        <v>7.24759125201732E-2</v>
      </c>
      <c r="R9978" s="211">
        <v>0.47166185832952084</v>
      </c>
      <c r="S9978" s="211">
        <v>0.41027533225103463</v>
      </c>
      <c r="T9978" s="211">
        <v>0.51612337118378682</v>
      </c>
      <c r="U9978" s="211">
        <v>0.31712620231797645</v>
      </c>
      <c r="V9978" s="211">
        <v>0.16127220285909788</v>
      </c>
      <c r="W9978" s="211">
        <v>0.61179810972173176</v>
      </c>
      <c r="X9978" s="211">
        <v>0.30101364397305763</v>
      </c>
      <c r="Y9978" s="211">
        <v>0.70038331662440878</v>
      </c>
      <c r="Z9978" s="211">
        <v>0.14689181473421239</v>
      </c>
      <c r="AA9978" s="212">
        <v>0.11761412530624396</v>
      </c>
    </row>
    <row r="9979" spans="1:27" x14ac:dyDescent="0.35">
      <c r="A9979" s="210" t="s">
        <v>10655</v>
      </c>
      <c r="B9979" s="217">
        <v>119.65765427610782</v>
      </c>
      <c r="C9979" s="211">
        <v>6.9544223741470013E-2</v>
      </c>
      <c r="D9979" s="211">
        <v>0.11967168365616776</v>
      </c>
      <c r="E9979" s="211">
        <v>7.202713320908341E-2</v>
      </c>
      <c r="F9979" s="211">
        <v>0.10138546740475017</v>
      </c>
      <c r="G9979" s="211">
        <v>0.12297328913387828</v>
      </c>
      <c r="H9979" s="211">
        <v>0.12057386120356087</v>
      </c>
      <c r="I9979" s="211">
        <v>0.50309029976322972</v>
      </c>
      <c r="J9979" s="211">
        <v>0.4337773008184721</v>
      </c>
      <c r="K9979" s="211">
        <v>0.58748487581042341</v>
      </c>
      <c r="L9979" s="211">
        <v>0.27826571966399544</v>
      </c>
      <c r="M9979" s="211">
        <v>8.2735680365025363E-2</v>
      </c>
      <c r="N9979" s="211">
        <v>0.44917855492632319</v>
      </c>
      <c r="O9979" s="211">
        <v>0.52753342895903088</v>
      </c>
      <c r="P9979" s="211">
        <v>6.3156473651919814E-2</v>
      </c>
      <c r="Q9979" s="211">
        <v>6.885395591573748E-2</v>
      </c>
      <c r="R9979" s="211">
        <v>0.45873643531695529</v>
      </c>
      <c r="S9979" s="211">
        <v>0.3341779917397687</v>
      </c>
      <c r="T9979" s="211">
        <v>0.53963843232285091</v>
      </c>
      <c r="U9979" s="211">
        <v>0.41807005782082957</v>
      </c>
      <c r="V9979" s="211">
        <v>8.081222931069286E-2</v>
      </c>
      <c r="W9979" s="211">
        <v>0.53702291766332078</v>
      </c>
      <c r="X9979" s="211">
        <v>0.29025470665708886</v>
      </c>
      <c r="Y9979" s="211">
        <v>0.77476253233104653</v>
      </c>
      <c r="Z9979" s="211">
        <v>0.14757356331266716</v>
      </c>
      <c r="AA9979" s="212">
        <v>0.1154328889601311</v>
      </c>
    </row>
    <row r="9980" spans="1:27" x14ac:dyDescent="0.35">
      <c r="A9980" s="210" t="s">
        <v>10656</v>
      </c>
      <c r="B9980" s="217">
        <v>154.49606191278275</v>
      </c>
      <c r="C9980" s="211">
        <v>6.0160818552890169E-2</v>
      </c>
      <c r="D9980" s="211">
        <v>0.11783915552786367</v>
      </c>
      <c r="E9980" s="211">
        <v>7.5010954298995458E-2</v>
      </c>
      <c r="F9980" s="211">
        <v>0.10839476660565606</v>
      </c>
      <c r="G9980" s="211">
        <v>0.11664021451003237</v>
      </c>
      <c r="H9980" s="211">
        <v>0.11949874078318586</v>
      </c>
      <c r="I9980" s="211">
        <v>0.43271843200527227</v>
      </c>
      <c r="J9980" s="211">
        <v>0.4609359669058829</v>
      </c>
      <c r="K9980" s="211">
        <v>0.57147925272357758</v>
      </c>
      <c r="L9980" s="211">
        <v>0.27382276587027127</v>
      </c>
      <c r="M9980" s="211">
        <v>0.10234292375235601</v>
      </c>
      <c r="N9980" s="211">
        <v>0.48561541414827852</v>
      </c>
      <c r="O9980" s="211">
        <v>0.69062931225564328</v>
      </c>
      <c r="P9980" s="211">
        <v>6.7067988087077493E-2</v>
      </c>
      <c r="Q9980" s="211">
        <v>7.3370526625484989E-2</v>
      </c>
      <c r="R9980" s="211">
        <v>0.42680555774825524</v>
      </c>
      <c r="S9980" s="211">
        <v>0.29994438349054897</v>
      </c>
      <c r="T9980" s="211">
        <v>0.50150315334514961</v>
      </c>
      <c r="U9980" s="211">
        <v>0.53508275567169161</v>
      </c>
      <c r="V9980" s="211">
        <v>0.1168914655621313</v>
      </c>
      <c r="W9980" s="211">
        <v>0.60808041888300846</v>
      </c>
      <c r="X9980" s="211">
        <v>0.33400374217854978</v>
      </c>
      <c r="Y9980" s="211">
        <v>0.65137222101212833</v>
      </c>
      <c r="Z9980" s="211">
        <v>0.14482536459669601</v>
      </c>
      <c r="AA9980" s="212">
        <v>0.11850159522361337</v>
      </c>
    </row>
    <row r="9981" spans="1:27" x14ac:dyDescent="0.35">
      <c r="A9981" s="210" t="s">
        <v>10657</v>
      </c>
      <c r="B9981" s="217">
        <v>118.28113146723743</v>
      </c>
      <c r="C9981" s="211">
        <v>5.3377593748478516E-2</v>
      </c>
      <c r="D9981" s="211">
        <v>0.12770697677903334</v>
      </c>
      <c r="E9981" s="211">
        <v>6.7104119675385113E-2</v>
      </c>
      <c r="F9981" s="211">
        <v>0.12266720003352097</v>
      </c>
      <c r="G9981" s="211">
        <v>0.11699793220622083</v>
      </c>
      <c r="H9981" s="211">
        <v>0.12184369480727905</v>
      </c>
      <c r="I9981" s="211">
        <v>0.50760469962336585</v>
      </c>
      <c r="J9981" s="211">
        <v>0.41429362226339783</v>
      </c>
      <c r="K9981" s="211">
        <v>0.61336977012804794</v>
      </c>
      <c r="L9981" s="211">
        <v>0.27560731342972972</v>
      </c>
      <c r="M9981" s="211">
        <v>0.1084915049313806</v>
      </c>
      <c r="N9981" s="211">
        <v>0.39792809090517678</v>
      </c>
      <c r="O9981" s="211">
        <v>0.729697338442864</v>
      </c>
      <c r="P9981" s="211">
        <v>7.0636259545860683E-2</v>
      </c>
      <c r="Q9981" s="211">
        <v>8.2535507546546621E-2</v>
      </c>
      <c r="R9981" s="211">
        <v>0.44706920302646097</v>
      </c>
      <c r="S9981" s="211">
        <v>0.404756537524043</v>
      </c>
      <c r="T9981" s="211">
        <v>0.52442890114892593</v>
      </c>
      <c r="U9981" s="211">
        <v>0.35087141616962869</v>
      </c>
      <c r="V9981" s="211">
        <v>5.4881775603669795E-2</v>
      </c>
      <c r="W9981" s="211">
        <v>0.56113215690997542</v>
      </c>
      <c r="X9981" s="211">
        <v>0.2954385004615202</v>
      </c>
      <c r="Y9981" s="211">
        <v>0.61794202553862099</v>
      </c>
      <c r="Z9981" s="211">
        <v>0.14586580363955551</v>
      </c>
      <c r="AA9981" s="212">
        <v>0.11431138645358024</v>
      </c>
    </row>
    <row r="9982" spans="1:27" x14ac:dyDescent="0.35">
      <c r="A9982" s="210" t="s">
        <v>10658</v>
      </c>
      <c r="B9982" s="217">
        <v>105.4574101949209</v>
      </c>
      <c r="C9982" s="211">
        <v>6.1101333128930756E-2</v>
      </c>
      <c r="D9982" s="211">
        <v>0.13089283126105813</v>
      </c>
      <c r="E9982" s="211">
        <v>7.8347276458552439E-2</v>
      </c>
      <c r="F9982" s="211">
        <v>0.10221450784477301</v>
      </c>
      <c r="G9982" s="211">
        <v>0.12378988068943425</v>
      </c>
      <c r="H9982" s="211">
        <v>0.11909261329545327</v>
      </c>
      <c r="I9982" s="211">
        <v>0.49706821934961859</v>
      </c>
      <c r="J9982" s="211">
        <v>0.46741161852718771</v>
      </c>
      <c r="K9982" s="211">
        <v>0.60495425175943451</v>
      </c>
      <c r="L9982" s="211">
        <v>0.27457626131933699</v>
      </c>
      <c r="M9982" s="211">
        <v>8.3757435863574453E-2</v>
      </c>
      <c r="N9982" s="211">
        <v>0.40506322525078448</v>
      </c>
      <c r="O9982" s="211">
        <v>0.67804926214361738</v>
      </c>
      <c r="P9982" s="211">
        <v>6.8054353967707704E-2</v>
      </c>
      <c r="Q9982" s="211">
        <v>0.10678966129933121</v>
      </c>
      <c r="R9982" s="211">
        <v>0.41863261463610113</v>
      </c>
      <c r="S9982" s="211">
        <v>0.29703429271243348</v>
      </c>
      <c r="T9982" s="211">
        <v>0.54008550472322714</v>
      </c>
      <c r="U9982" s="211">
        <v>0.32768660016505685</v>
      </c>
      <c r="V9982" s="211">
        <v>6.6717163189676382E-2</v>
      </c>
      <c r="W9982" s="211">
        <v>0.58463532961307829</v>
      </c>
      <c r="X9982" s="211">
        <v>0.308725656057241</v>
      </c>
      <c r="Y9982" s="211">
        <v>0.64991679035311101</v>
      </c>
      <c r="Z9982" s="211">
        <v>0.14498971039621453</v>
      </c>
      <c r="AA9982" s="212">
        <v>0.12754687019071412</v>
      </c>
    </row>
    <row r="9983" spans="1:27" x14ac:dyDescent="0.35">
      <c r="A9983" s="210" t="s">
        <v>10659</v>
      </c>
      <c r="B9983" s="217">
        <v>121.36604360288281</v>
      </c>
      <c r="C9983" s="211">
        <v>6.5886225782126939E-2</v>
      </c>
      <c r="D9983" s="211">
        <v>0.12627018587739169</v>
      </c>
      <c r="E9983" s="211">
        <v>7.4900799442524743E-2</v>
      </c>
      <c r="F9983" s="211">
        <v>0.10207314183343776</v>
      </c>
      <c r="G9983" s="211">
        <v>0.11876899630787841</v>
      </c>
      <c r="H9983" s="211">
        <v>0.12803679021720279</v>
      </c>
      <c r="I9983" s="211">
        <v>0.41118658377203615</v>
      </c>
      <c r="J9983" s="211">
        <v>0.48201740141435157</v>
      </c>
      <c r="K9983" s="211">
        <v>0.58494226856320941</v>
      </c>
      <c r="L9983" s="211">
        <v>0.26854973602098603</v>
      </c>
      <c r="M9983" s="211">
        <v>0.10141381282300153</v>
      </c>
      <c r="N9983" s="211">
        <v>0.37042942754258001</v>
      </c>
      <c r="O9983" s="211">
        <v>0.74538533527808115</v>
      </c>
      <c r="P9983" s="211">
        <v>7.0046712022161658E-2</v>
      </c>
      <c r="Q9983" s="211">
        <v>8.3557622098923687E-2</v>
      </c>
      <c r="R9983" s="211">
        <v>0.39178873025253452</v>
      </c>
      <c r="S9983" s="211">
        <v>0.33528429837202167</v>
      </c>
      <c r="T9983" s="211">
        <v>0.63183694459700013</v>
      </c>
      <c r="U9983" s="211">
        <v>0.40981139198958383</v>
      </c>
      <c r="V9983" s="211">
        <v>6.6606891881634295E-2</v>
      </c>
      <c r="W9983" s="211">
        <v>0.52896487678563109</v>
      </c>
      <c r="X9983" s="211">
        <v>0.28620920625653123</v>
      </c>
      <c r="Y9983" s="211">
        <v>0.64150621931612828</v>
      </c>
      <c r="Z9983" s="211">
        <v>0.14636922964731222</v>
      </c>
      <c r="AA9983" s="212">
        <v>0.12069645590463482</v>
      </c>
    </row>
    <row r="9984" spans="1:27" x14ac:dyDescent="0.35">
      <c r="A9984" s="210" t="s">
        <v>10660</v>
      </c>
      <c r="B9984" s="217">
        <v>162.88351954721745</v>
      </c>
      <c r="C9984" s="211">
        <v>6.6464654513170851E-2</v>
      </c>
      <c r="D9984" s="211">
        <v>0.12581257338708562</v>
      </c>
      <c r="E9984" s="211">
        <v>8.1505825843335988E-2</v>
      </c>
      <c r="F9984" s="211">
        <v>8.5124947889676089E-2</v>
      </c>
      <c r="G9984" s="211">
        <v>0.1132095669110116</v>
      </c>
      <c r="H9984" s="211">
        <v>0.12336620458897615</v>
      </c>
      <c r="I9984" s="211">
        <v>0.52397433594894849</v>
      </c>
      <c r="J9984" s="211">
        <v>0.44240138905108567</v>
      </c>
      <c r="K9984" s="211">
        <v>0.625652869464564</v>
      </c>
      <c r="L9984" s="211">
        <v>0.27322793111331795</v>
      </c>
      <c r="M9984" s="211">
        <v>0.11933704479956155</v>
      </c>
      <c r="N9984" s="211">
        <v>0.40856418570310044</v>
      </c>
      <c r="O9984" s="211">
        <v>0.64275155974707876</v>
      </c>
      <c r="P9984" s="211">
        <v>6.9792345592956287E-2</v>
      </c>
      <c r="Q9984" s="211">
        <v>4.7905499288391586E-2</v>
      </c>
      <c r="R9984" s="211">
        <v>0.44331578009466222</v>
      </c>
      <c r="S9984" s="211">
        <v>0.34663872892374215</v>
      </c>
      <c r="T9984" s="211">
        <v>0.55296910472482219</v>
      </c>
      <c r="U9984" s="211">
        <v>0.41311403618302434</v>
      </c>
      <c r="V9984" s="211">
        <v>0.14210902881374984</v>
      </c>
      <c r="W9984" s="211">
        <v>0.54216142357329788</v>
      </c>
      <c r="X9984" s="211">
        <v>0.28865719692397718</v>
      </c>
      <c r="Y9984" s="211">
        <v>0.58687862755401066</v>
      </c>
      <c r="Z9984" s="211">
        <v>0.14881091675650582</v>
      </c>
      <c r="AA9984" s="212">
        <v>0.11975072654523264</v>
      </c>
    </row>
    <row r="9985" spans="1:27" x14ac:dyDescent="0.35">
      <c r="A9985" s="210" t="s">
        <v>10661</v>
      </c>
      <c r="B9985" s="217">
        <v>159.55223328997067</v>
      </c>
      <c r="C9985" s="211">
        <v>7.4097639071558641E-2</v>
      </c>
      <c r="D9985" s="211">
        <v>0.12970106891129893</v>
      </c>
      <c r="E9985" s="211">
        <v>7.3463554468467002E-2</v>
      </c>
      <c r="F9985" s="211">
        <v>7.394060585890766E-2</v>
      </c>
      <c r="G9985" s="211">
        <v>0.1266258104142739</v>
      </c>
      <c r="H9985" s="211">
        <v>0.11280274935015795</v>
      </c>
      <c r="I9985" s="211">
        <v>0.46171254762633374</v>
      </c>
      <c r="J9985" s="211">
        <v>0.46854861588884644</v>
      </c>
      <c r="K9985" s="211">
        <v>0.61185530242911124</v>
      </c>
      <c r="L9985" s="211">
        <v>0.27641670298977561</v>
      </c>
      <c r="M9985" s="211">
        <v>0.11156024316538626</v>
      </c>
      <c r="N9985" s="211">
        <v>0.5013157489502692</v>
      </c>
      <c r="O9985" s="211">
        <v>0.73701281564923371</v>
      </c>
      <c r="P9985" s="211">
        <v>7.1670302273899672E-2</v>
      </c>
      <c r="Q9985" s="211">
        <v>0.12840449882748975</v>
      </c>
      <c r="R9985" s="211">
        <v>0.47034662557250911</v>
      </c>
      <c r="S9985" s="211">
        <v>0.36034471324035861</v>
      </c>
      <c r="T9985" s="211">
        <v>0.57863801611787857</v>
      </c>
      <c r="U9985" s="211">
        <v>0.46389289884352458</v>
      </c>
      <c r="V9985" s="211">
        <v>9.8444909799904487E-2</v>
      </c>
      <c r="W9985" s="211">
        <v>0.59339622692283511</v>
      </c>
      <c r="X9985" s="211">
        <v>0.24606525667620344</v>
      </c>
      <c r="Y9985" s="211">
        <v>0.55814467678343838</v>
      </c>
      <c r="Z9985" s="211">
        <v>0.14997873117826999</v>
      </c>
      <c r="AA9985" s="212">
        <v>0.11710100376306133</v>
      </c>
    </row>
    <row r="9986" spans="1:27" x14ac:dyDescent="0.35">
      <c r="A9986" s="210" t="s">
        <v>10662</v>
      </c>
      <c r="B9986" s="217">
        <v>119.98915066472735</v>
      </c>
      <c r="C9986" s="211">
        <v>6.0341712601062428E-2</v>
      </c>
      <c r="D9986" s="211">
        <v>0.13260876028769936</v>
      </c>
      <c r="E9986" s="211">
        <v>7.2400360672792749E-2</v>
      </c>
      <c r="F9986" s="211">
        <v>0.10975588640461646</v>
      </c>
      <c r="G9986" s="211">
        <v>0.12046380871922914</v>
      </c>
      <c r="H9986" s="211">
        <v>0.11960847576413684</v>
      </c>
      <c r="I9986" s="211">
        <v>0.4987413351225255</v>
      </c>
      <c r="J9986" s="211">
        <v>0.45803243272161065</v>
      </c>
      <c r="K9986" s="211">
        <v>0.55475460377460606</v>
      </c>
      <c r="L9986" s="211">
        <v>0.27547814322701086</v>
      </c>
      <c r="M9986" s="211">
        <v>8.3458388240379988E-2</v>
      </c>
      <c r="N9986" s="211">
        <v>0.41379947145834595</v>
      </c>
      <c r="O9986" s="211">
        <v>0.64869168534332633</v>
      </c>
      <c r="P9986" s="211">
        <v>6.1616900443376858E-2</v>
      </c>
      <c r="Q9986" s="211">
        <v>0.13928885567698615</v>
      </c>
      <c r="R9986" s="211">
        <v>0.39218666864365798</v>
      </c>
      <c r="S9986" s="211">
        <v>0.3938363984119117</v>
      </c>
      <c r="T9986" s="211">
        <v>0.48775358197021956</v>
      </c>
      <c r="U9986" s="211">
        <v>0.36490240787984757</v>
      </c>
      <c r="V9986" s="211">
        <v>0.11582655434459661</v>
      </c>
      <c r="W9986" s="211">
        <v>0.52467464831059452</v>
      </c>
      <c r="X9986" s="211">
        <v>0.27281162301418865</v>
      </c>
      <c r="Y9986" s="211">
        <v>0.67215143243097653</v>
      </c>
      <c r="Z9986" s="211">
        <v>0.14271916550757671</v>
      </c>
      <c r="AA9986" s="212">
        <v>0.1193531125708213</v>
      </c>
    </row>
    <row r="9987" spans="1:27" x14ac:dyDescent="0.35">
      <c r="A9987" s="210" t="s">
        <v>10663</v>
      </c>
      <c r="B9987" s="217">
        <v>152.27774735032293</v>
      </c>
      <c r="C9987" s="211">
        <v>6.144405436037112E-2</v>
      </c>
      <c r="D9987" s="211">
        <v>0.12783908644559971</v>
      </c>
      <c r="E9987" s="211">
        <v>8.202363261548308E-2</v>
      </c>
      <c r="F9987" s="211">
        <v>8.5805151864214793E-2</v>
      </c>
      <c r="G9987" s="211">
        <v>0.11899063505137235</v>
      </c>
      <c r="H9987" s="211">
        <v>0.11546790781779012</v>
      </c>
      <c r="I9987" s="211">
        <v>0.43330929181247818</v>
      </c>
      <c r="J9987" s="211">
        <v>0.43775354156258123</v>
      </c>
      <c r="K9987" s="211">
        <v>0.62154707181735014</v>
      </c>
      <c r="L9987" s="211">
        <v>0.27339573354002367</v>
      </c>
      <c r="M9987" s="211">
        <v>9.3067201490624113E-2</v>
      </c>
      <c r="N9987" s="211">
        <v>0.41139019483645678</v>
      </c>
      <c r="O9987" s="211">
        <v>0.5917637465911747</v>
      </c>
      <c r="P9987" s="211">
        <v>6.4651013793926945E-2</v>
      </c>
      <c r="Q9987" s="211">
        <v>4.9371884050778719E-2</v>
      </c>
      <c r="R9987" s="211">
        <v>0.40078544913485831</v>
      </c>
      <c r="S9987" s="211">
        <v>0.34888383492614189</v>
      </c>
      <c r="T9987" s="211">
        <v>0.59531550807564337</v>
      </c>
      <c r="U9987" s="211">
        <v>0.44835443758700677</v>
      </c>
      <c r="V9987" s="211">
        <v>0.14469416070274183</v>
      </c>
      <c r="W9987" s="211">
        <v>0.5728530320652514</v>
      </c>
      <c r="X9987" s="211">
        <v>0.32167487464048178</v>
      </c>
      <c r="Y9987" s="211">
        <v>0.65093980110274097</v>
      </c>
      <c r="Z9987" s="211">
        <v>0.14827966893996825</v>
      </c>
      <c r="AA9987" s="212">
        <v>0.11818088564021856</v>
      </c>
    </row>
    <row r="9988" spans="1:27" x14ac:dyDescent="0.35">
      <c r="A9988" s="210" t="s">
        <v>10664</v>
      </c>
      <c r="B9988" s="217">
        <v>149.26581493613708</v>
      </c>
      <c r="C9988" s="211">
        <v>5.9271741218021992E-2</v>
      </c>
      <c r="D9988" s="211">
        <v>0.12648210337833835</v>
      </c>
      <c r="E9988" s="211">
        <v>7.4382605865220164E-2</v>
      </c>
      <c r="F9988" s="211">
        <v>7.1406822916330201E-2</v>
      </c>
      <c r="G9988" s="211">
        <v>0.12505809818615918</v>
      </c>
      <c r="H9988" s="211">
        <v>0.10925297015891619</v>
      </c>
      <c r="I9988" s="211">
        <v>0.52916029576961132</v>
      </c>
      <c r="J9988" s="211">
        <v>0.45406794199297795</v>
      </c>
      <c r="K9988" s="211">
        <v>0.58113178083442307</v>
      </c>
      <c r="L9988" s="211">
        <v>0.27375943836309852</v>
      </c>
      <c r="M9988" s="211">
        <v>8.7989799441046943E-2</v>
      </c>
      <c r="N9988" s="211">
        <v>0.40176892902768768</v>
      </c>
      <c r="O9988" s="211">
        <v>0.54466508541104286</v>
      </c>
      <c r="P9988" s="211">
        <v>7.3192356711020187E-2</v>
      </c>
      <c r="Q9988" s="211">
        <v>5.7726993985382599E-2</v>
      </c>
      <c r="R9988" s="211">
        <v>0.45076602870086602</v>
      </c>
      <c r="S9988" s="211">
        <v>0.39033765478714094</v>
      </c>
      <c r="T9988" s="211">
        <v>0.5061821553068403</v>
      </c>
      <c r="U9988" s="211">
        <v>0.47891291608867775</v>
      </c>
      <c r="V9988" s="211">
        <v>9.1945747070916628E-2</v>
      </c>
      <c r="W9988" s="211">
        <v>0.54659928844463845</v>
      </c>
      <c r="X9988" s="211">
        <v>0.34833338614331044</v>
      </c>
      <c r="Y9988" s="211">
        <v>0.70572098446866605</v>
      </c>
      <c r="Z9988" s="211">
        <v>0.14669695073706024</v>
      </c>
      <c r="AA9988" s="212">
        <v>0.11244802260997426</v>
      </c>
    </row>
    <row r="9989" spans="1:27" x14ac:dyDescent="0.35">
      <c r="A9989" s="210" t="s">
        <v>10665</v>
      </c>
      <c r="B9989" s="217">
        <v>140.93984004697765</v>
      </c>
      <c r="C9989" s="211">
        <v>5.5073449326428832E-2</v>
      </c>
      <c r="D9989" s="211">
        <v>0.11875493588321842</v>
      </c>
      <c r="E9989" s="211">
        <v>7.891485180308043E-2</v>
      </c>
      <c r="F9989" s="211">
        <v>8.2482108054610176E-2</v>
      </c>
      <c r="G9989" s="211">
        <v>0.11826048378834582</v>
      </c>
      <c r="H9989" s="211">
        <v>0.11872017486662782</v>
      </c>
      <c r="I9989" s="211">
        <v>0.42693521819081331</v>
      </c>
      <c r="J9989" s="211">
        <v>0.43131051624105843</v>
      </c>
      <c r="K9989" s="211">
        <v>0.52390179861022323</v>
      </c>
      <c r="L9989" s="211">
        <v>0.27549575036725132</v>
      </c>
      <c r="M9989" s="211">
        <v>8.8286850326389846E-2</v>
      </c>
      <c r="N9989" s="211">
        <v>0.56382527145589489</v>
      </c>
      <c r="O9989" s="211">
        <v>0.52055380456235611</v>
      </c>
      <c r="P9989" s="211">
        <v>6.9524566021589962E-2</v>
      </c>
      <c r="Q9989" s="211">
        <v>9.7630996475903328E-2</v>
      </c>
      <c r="R9989" s="211">
        <v>0.40939441631989021</v>
      </c>
      <c r="S9989" s="211">
        <v>0.35725780515398875</v>
      </c>
      <c r="T9989" s="211">
        <v>0.56096203234705744</v>
      </c>
      <c r="U9989" s="211">
        <v>0.4292156285719414</v>
      </c>
      <c r="V9989" s="211">
        <v>0.10738218706737269</v>
      </c>
      <c r="W9989" s="211">
        <v>0.48604830412858752</v>
      </c>
      <c r="X9989" s="211">
        <v>0.36304812180739976</v>
      </c>
      <c r="Y9989" s="211">
        <v>0.68729731114054782</v>
      </c>
      <c r="Z9989" s="211">
        <v>0.14760936273979114</v>
      </c>
      <c r="AA9989" s="212">
        <v>0.11512399308690115</v>
      </c>
    </row>
    <row r="9990" spans="1:27" x14ac:dyDescent="0.35">
      <c r="A9990" s="210" t="s">
        <v>10666</v>
      </c>
      <c r="B9990" s="217">
        <v>126.50166037635314</v>
      </c>
      <c r="C9990" s="211">
        <v>6.1896216377474264E-2</v>
      </c>
      <c r="D9990" s="211">
        <v>0.12628751084496431</v>
      </c>
      <c r="E9990" s="211">
        <v>7.2474487834132573E-2</v>
      </c>
      <c r="F9990" s="211">
        <v>9.9798259309156881E-2</v>
      </c>
      <c r="G9990" s="211">
        <v>0.12593160977225673</v>
      </c>
      <c r="H9990" s="211">
        <v>0.11581249036789906</v>
      </c>
      <c r="I9990" s="211">
        <v>0.47336955579223255</v>
      </c>
      <c r="J9990" s="211">
        <v>0.46970685577650145</v>
      </c>
      <c r="K9990" s="211">
        <v>0.63763794511735927</v>
      </c>
      <c r="L9990" s="211">
        <v>0.27512075164598787</v>
      </c>
      <c r="M9990" s="211">
        <v>8.7326886987131591E-2</v>
      </c>
      <c r="N9990" s="211">
        <v>0.43379230969359694</v>
      </c>
      <c r="O9990" s="211">
        <v>0.75386333126128569</v>
      </c>
      <c r="P9990" s="211">
        <v>6.0832569960862261E-2</v>
      </c>
      <c r="Q9990" s="211">
        <v>0.10696156336539785</v>
      </c>
      <c r="R9990" s="211">
        <v>0.4427998835091107</v>
      </c>
      <c r="S9990" s="211">
        <v>0.30454341638951604</v>
      </c>
      <c r="T9990" s="211">
        <v>0.53616898954284897</v>
      </c>
      <c r="U9990" s="211">
        <v>0.3568638551355135</v>
      </c>
      <c r="V9990" s="211">
        <v>0.15106558167264106</v>
      </c>
      <c r="W9990" s="211">
        <v>0.53657321940238212</v>
      </c>
      <c r="X9990" s="211">
        <v>0.31100208817833258</v>
      </c>
      <c r="Y9990" s="211">
        <v>0.55758314989814584</v>
      </c>
      <c r="Z9990" s="211">
        <v>0.14665672425484713</v>
      </c>
      <c r="AA9990" s="212">
        <v>0.12304829350277001</v>
      </c>
    </row>
    <row r="9991" spans="1:27" x14ac:dyDescent="0.35">
      <c r="A9991" s="210" t="s">
        <v>10667</v>
      </c>
      <c r="B9991" s="217">
        <v>133.60100812401791</v>
      </c>
      <c r="C9991" s="211">
        <v>5.1669358930315899E-2</v>
      </c>
      <c r="D9991" s="211">
        <v>0.12064294557120599</v>
      </c>
      <c r="E9991" s="211">
        <v>7.6822097559598929E-2</v>
      </c>
      <c r="F9991" s="211">
        <v>0.10385301329429027</v>
      </c>
      <c r="G9991" s="211">
        <v>0.120424771991659</v>
      </c>
      <c r="H9991" s="211">
        <v>0.10932021412377411</v>
      </c>
      <c r="I9991" s="211">
        <v>0.5091498524911956</v>
      </c>
      <c r="J9991" s="211">
        <v>0.43793980210273453</v>
      </c>
      <c r="K9991" s="211">
        <v>0.61058811808284319</v>
      </c>
      <c r="L9991" s="211">
        <v>0.26882870759614558</v>
      </c>
      <c r="M9991" s="211">
        <v>0.10294465091412761</v>
      </c>
      <c r="N9991" s="211">
        <v>0.49815245841979883</v>
      </c>
      <c r="O9991" s="211">
        <v>0.74156566826061798</v>
      </c>
      <c r="P9991" s="211">
        <v>7.145293659554075E-2</v>
      </c>
      <c r="Q9991" s="211">
        <v>9.0927922751231544E-2</v>
      </c>
      <c r="R9991" s="211">
        <v>0.45556434156935938</v>
      </c>
      <c r="S9991" s="211">
        <v>0.27447610535258676</v>
      </c>
      <c r="T9991" s="211">
        <v>0.52982394365278507</v>
      </c>
      <c r="U9991" s="211">
        <v>0.4270996943889836</v>
      </c>
      <c r="V9991" s="211">
        <v>6.5619892084005343E-2</v>
      </c>
      <c r="W9991" s="211">
        <v>0.52952904078827123</v>
      </c>
      <c r="X9991" s="211">
        <v>0.30065885059948394</v>
      </c>
      <c r="Y9991" s="211">
        <v>0.64063077776400335</v>
      </c>
      <c r="Z9991" s="211">
        <v>0.14860451010672965</v>
      </c>
      <c r="AA9991" s="212">
        <v>0.1177272917266235</v>
      </c>
    </row>
    <row r="9992" spans="1:27" x14ac:dyDescent="0.35">
      <c r="A9992" s="210" t="s">
        <v>10668</v>
      </c>
      <c r="B9992" s="217">
        <v>113.34812517738639</v>
      </c>
      <c r="C9992" s="211">
        <v>7.6851653456908364E-2</v>
      </c>
      <c r="D9992" s="211">
        <v>0.12041246048434875</v>
      </c>
      <c r="E9992" s="211">
        <v>8.1237131356931711E-2</v>
      </c>
      <c r="F9992" s="211">
        <v>7.1317827787095986E-2</v>
      </c>
      <c r="G9992" s="211">
        <v>0.11738972848080126</v>
      </c>
      <c r="H9992" s="211">
        <v>0.10997198211983419</v>
      </c>
      <c r="I9992" s="211">
        <v>0.52059630407818103</v>
      </c>
      <c r="J9992" s="211">
        <v>0.4761039458582273</v>
      </c>
      <c r="K9992" s="211">
        <v>0.5740224562887114</v>
      </c>
      <c r="L9992" s="211">
        <v>0.27860246262436139</v>
      </c>
      <c r="M9992" s="211">
        <v>9.9035424631060159E-2</v>
      </c>
      <c r="N9992" s="211">
        <v>0.3740811796685658</v>
      </c>
      <c r="O9992" s="211">
        <v>0.55372099531724328</v>
      </c>
      <c r="P9992" s="211">
        <v>6.6781343555268866E-2</v>
      </c>
      <c r="Q9992" s="211">
        <v>0.11869842368811412</v>
      </c>
      <c r="R9992" s="211">
        <v>0.42435107318277399</v>
      </c>
      <c r="S9992" s="211">
        <v>0.2898659965371001</v>
      </c>
      <c r="T9992" s="211">
        <v>0.51019894049808823</v>
      </c>
      <c r="U9992" s="211">
        <v>0.45524185098064734</v>
      </c>
      <c r="V9992" s="211">
        <v>6.7432016686629292E-2</v>
      </c>
      <c r="W9992" s="211">
        <v>0.56549632717580245</v>
      </c>
      <c r="X9992" s="211">
        <v>0.25450485301013737</v>
      </c>
      <c r="Y9992" s="211">
        <v>0.6853988078242611</v>
      </c>
      <c r="Z9992" s="211">
        <v>0.1472266383107339</v>
      </c>
      <c r="AA9992" s="212">
        <v>0.12562606297228493</v>
      </c>
    </row>
    <row r="9993" spans="1:27" x14ac:dyDescent="0.35">
      <c r="A9993" s="210" t="s">
        <v>10669</v>
      </c>
      <c r="B9993" s="217">
        <v>143.79542071649701</v>
      </c>
      <c r="C9993" s="211">
        <v>5.0136475526686111E-2</v>
      </c>
      <c r="D9993" s="211">
        <v>0.12413725771039263</v>
      </c>
      <c r="E9993" s="211">
        <v>7.4963916316239276E-2</v>
      </c>
      <c r="F9993" s="211">
        <v>8.2459367829595009E-2</v>
      </c>
      <c r="G9993" s="211">
        <v>0.11539874812215328</v>
      </c>
      <c r="H9993" s="211">
        <v>0.10959623070660063</v>
      </c>
      <c r="I9993" s="211">
        <v>0.52127429205357512</v>
      </c>
      <c r="J9993" s="211">
        <v>0.43668309618173728</v>
      </c>
      <c r="K9993" s="211">
        <v>0.54751363068477943</v>
      </c>
      <c r="L9993" s="211">
        <v>0.26947819810281526</v>
      </c>
      <c r="M9993" s="211">
        <v>8.795229106855719E-2</v>
      </c>
      <c r="N9993" s="211">
        <v>0.45978036059678462</v>
      </c>
      <c r="O9993" s="211">
        <v>0.59831085929569894</v>
      </c>
      <c r="P9993" s="211">
        <v>7.1423936568038277E-2</v>
      </c>
      <c r="Q9993" s="211">
        <v>4.9946338379982025E-2</v>
      </c>
      <c r="R9993" s="211">
        <v>0.46259802236472292</v>
      </c>
      <c r="S9993" s="211">
        <v>0.29763359989586757</v>
      </c>
      <c r="T9993" s="211">
        <v>0.63308552593027523</v>
      </c>
      <c r="U9993" s="211">
        <v>0.38231409824228646</v>
      </c>
      <c r="V9993" s="211">
        <v>0.12631647647034683</v>
      </c>
      <c r="W9993" s="211">
        <v>0.63323860579514291</v>
      </c>
      <c r="X9993" s="211">
        <v>0.26973019898903228</v>
      </c>
      <c r="Y9993" s="211">
        <v>0.63467881286350925</v>
      </c>
      <c r="Z9993" s="211">
        <v>0.14233038799745643</v>
      </c>
      <c r="AA9993" s="212">
        <v>0.1152420993720374</v>
      </c>
    </row>
    <row r="9994" spans="1:27" x14ac:dyDescent="0.35">
      <c r="A9994" s="210" t="s">
        <v>10670</v>
      </c>
      <c r="B9994" s="217">
        <v>115.39320744176293</v>
      </c>
      <c r="C9994" s="211">
        <v>6.9728508146855633E-2</v>
      </c>
      <c r="D9994" s="211">
        <v>0.12046710667489423</v>
      </c>
      <c r="E9994" s="211">
        <v>6.7953981122964427E-2</v>
      </c>
      <c r="F9994" s="211">
        <v>8.7318349543529877E-2</v>
      </c>
      <c r="G9994" s="211">
        <v>0.12523098222516774</v>
      </c>
      <c r="H9994" s="211">
        <v>0.12019640656868991</v>
      </c>
      <c r="I9994" s="211">
        <v>0.46822305318158092</v>
      </c>
      <c r="J9994" s="211">
        <v>0.44352026331915184</v>
      </c>
      <c r="K9994" s="211">
        <v>0.59713995051813351</v>
      </c>
      <c r="L9994" s="211">
        <v>0.27363097854391227</v>
      </c>
      <c r="M9994" s="211">
        <v>9.714391359281728E-2</v>
      </c>
      <c r="N9994" s="211">
        <v>0.52040816351056574</v>
      </c>
      <c r="O9994" s="211">
        <v>0.7065774926510795</v>
      </c>
      <c r="P9994" s="211">
        <v>6.8412974661078346E-2</v>
      </c>
      <c r="Q9994" s="211">
        <v>0.10318773583764042</v>
      </c>
      <c r="R9994" s="211">
        <v>0.39544179457242146</v>
      </c>
      <c r="S9994" s="211">
        <v>0.32273461444527063</v>
      </c>
      <c r="T9994" s="211">
        <v>0.613385446067921</v>
      </c>
      <c r="U9994" s="211">
        <v>0.3646703559168108</v>
      </c>
      <c r="V9994" s="211">
        <v>6.7459944367080527E-2</v>
      </c>
      <c r="W9994" s="211">
        <v>0.6178043360947304</v>
      </c>
      <c r="X9994" s="211">
        <v>0.33247165253088451</v>
      </c>
      <c r="Y9994" s="211">
        <v>0.59580593692651207</v>
      </c>
      <c r="Z9994" s="211">
        <v>0.14089904347508925</v>
      </c>
      <c r="AA9994" s="212">
        <v>0.12265180199246156</v>
      </c>
    </row>
    <row r="9995" spans="1:27" x14ac:dyDescent="0.35">
      <c r="A9995" s="210" t="s">
        <v>10671</v>
      </c>
      <c r="B9995" s="217">
        <v>119.45417788112155</v>
      </c>
      <c r="C9995" s="211">
        <v>7.3329737713415694E-2</v>
      </c>
      <c r="D9995" s="211">
        <v>0.11798677196015722</v>
      </c>
      <c r="E9995" s="211">
        <v>7.4584853615531077E-2</v>
      </c>
      <c r="F9995" s="211">
        <v>6.9282387329914485E-2</v>
      </c>
      <c r="G9995" s="211">
        <v>0.11892074998249008</v>
      </c>
      <c r="H9995" s="211">
        <v>0.12880558796333505</v>
      </c>
      <c r="I9995" s="211">
        <v>0.4397718129464685</v>
      </c>
      <c r="J9995" s="211">
        <v>0.40872226750282237</v>
      </c>
      <c r="K9995" s="211">
        <v>0.60173575725506423</v>
      </c>
      <c r="L9995" s="211">
        <v>0.27436125205341788</v>
      </c>
      <c r="M9995" s="211">
        <v>9.1583697802619962E-2</v>
      </c>
      <c r="N9995" s="211">
        <v>0.39802504618085083</v>
      </c>
      <c r="O9995" s="211">
        <v>0.60797551970255637</v>
      </c>
      <c r="P9995" s="211">
        <v>6.592152296427152E-2</v>
      </c>
      <c r="Q9995" s="211">
        <v>0.13094329643661795</v>
      </c>
      <c r="R9995" s="211">
        <v>0.44058691684453055</v>
      </c>
      <c r="S9995" s="211">
        <v>0.37740846711945941</v>
      </c>
      <c r="T9995" s="211">
        <v>0.55931755312426856</v>
      </c>
      <c r="U9995" s="211">
        <v>0.43087978449893766</v>
      </c>
      <c r="V9995" s="211">
        <v>6.6325290588195446E-2</v>
      </c>
      <c r="W9995" s="211">
        <v>0.53208301884112563</v>
      </c>
      <c r="X9995" s="211">
        <v>0.32248028894422881</v>
      </c>
      <c r="Y9995" s="211">
        <v>0.60040024953255478</v>
      </c>
      <c r="Z9995" s="211">
        <v>0.14929337123033945</v>
      </c>
      <c r="AA9995" s="212">
        <v>0.11346870620295769</v>
      </c>
    </row>
    <row r="9996" spans="1:27" x14ac:dyDescent="0.35">
      <c r="A9996" s="210" t="s">
        <v>10672</v>
      </c>
      <c r="B9996" s="217">
        <v>193.51305505648693</v>
      </c>
      <c r="C9996" s="211">
        <v>6.2393254697528551E-2</v>
      </c>
      <c r="D9996" s="211">
        <v>0.12466825298994273</v>
      </c>
      <c r="E9996" s="211">
        <v>7.839189044261273E-2</v>
      </c>
      <c r="F9996" s="211">
        <v>7.2167335439627986E-2</v>
      </c>
      <c r="G9996" s="211">
        <v>0.11811864570883281</v>
      </c>
      <c r="H9996" s="211">
        <v>0.12206272416937693</v>
      </c>
      <c r="I9996" s="211">
        <v>0.45198046998832186</v>
      </c>
      <c r="J9996" s="211">
        <v>0.45799422580210303</v>
      </c>
      <c r="K9996" s="211">
        <v>0.64132999673400959</v>
      </c>
      <c r="L9996" s="211">
        <v>0.27572772226452036</v>
      </c>
      <c r="M9996" s="211">
        <v>0.12476911843273922</v>
      </c>
      <c r="N9996" s="211">
        <v>0.49019122040975938</v>
      </c>
      <c r="O9996" s="211">
        <v>0.66894843375467694</v>
      </c>
      <c r="P9996" s="211">
        <v>6.3340889563589256E-2</v>
      </c>
      <c r="Q9996" s="211">
        <v>0.10946926680610916</v>
      </c>
      <c r="R9996" s="211">
        <v>0.41998911883149026</v>
      </c>
      <c r="S9996" s="211">
        <v>0.44337821643379055</v>
      </c>
      <c r="T9996" s="211">
        <v>0.58932296030731424</v>
      </c>
      <c r="U9996" s="211">
        <v>0.55714036667252498</v>
      </c>
      <c r="V9996" s="211">
        <v>0.19183698428351459</v>
      </c>
      <c r="W9996" s="211">
        <v>0.52352064870302006</v>
      </c>
      <c r="X9996" s="211">
        <v>0.32096073110196571</v>
      </c>
      <c r="Y9996" s="211">
        <v>0.5100500051343162</v>
      </c>
      <c r="Z9996" s="211">
        <v>0.14796810961860715</v>
      </c>
      <c r="AA9996" s="212">
        <v>0.12335436509931674</v>
      </c>
    </row>
    <row r="9997" spans="1:27" x14ac:dyDescent="0.35">
      <c r="A9997" s="210" t="s">
        <v>10673</v>
      </c>
      <c r="B9997" s="217">
        <v>104.61394094018949</v>
      </c>
      <c r="C9997" s="211">
        <v>4.8934497097968897E-2</v>
      </c>
      <c r="D9997" s="211">
        <v>0.11951783838174858</v>
      </c>
      <c r="E9997" s="211">
        <v>7.2880750325669014E-2</v>
      </c>
      <c r="F9997" s="211">
        <v>9.2378325755017948E-2</v>
      </c>
      <c r="G9997" s="211">
        <v>0.11754281305320194</v>
      </c>
      <c r="H9997" s="211">
        <v>0.12612025922910797</v>
      </c>
      <c r="I9997" s="211">
        <v>0.46357524195706007</v>
      </c>
      <c r="J9997" s="211">
        <v>0.41752220176934279</v>
      </c>
      <c r="K9997" s="211">
        <v>0.54530489971641538</v>
      </c>
      <c r="L9997" s="211">
        <v>0.27762037385461319</v>
      </c>
      <c r="M9997" s="211">
        <v>0.10971836241894897</v>
      </c>
      <c r="N9997" s="211">
        <v>0.37676823363451306</v>
      </c>
      <c r="O9997" s="211">
        <v>0.67991039846187395</v>
      </c>
      <c r="P9997" s="211">
        <v>6.6712187547862539E-2</v>
      </c>
      <c r="Q9997" s="211">
        <v>6.6404206674917129E-2</v>
      </c>
      <c r="R9997" s="211">
        <v>0.4246159791482752</v>
      </c>
      <c r="S9997" s="211">
        <v>0.29472827501407556</v>
      </c>
      <c r="T9997" s="211">
        <v>0.51899062108186711</v>
      </c>
      <c r="U9997" s="211">
        <v>0.3569667513310667</v>
      </c>
      <c r="V9997" s="211">
        <v>5.6505505667110351E-2</v>
      </c>
      <c r="W9997" s="211">
        <v>0.55524496395271028</v>
      </c>
      <c r="X9997" s="211">
        <v>0.41918384768678452</v>
      </c>
      <c r="Y9997" s="211">
        <v>0.64566156767483862</v>
      </c>
      <c r="Z9997" s="211">
        <v>0.14965928847865353</v>
      </c>
      <c r="AA9997" s="212">
        <v>0.11901903628798415</v>
      </c>
    </row>
    <row r="9998" spans="1:27" x14ac:dyDescent="0.35">
      <c r="A9998" s="210" t="s">
        <v>10674</v>
      </c>
      <c r="B9998" s="217">
        <v>146.89436846822477</v>
      </c>
      <c r="C9998" s="211">
        <v>6.8905687731100368E-2</v>
      </c>
      <c r="D9998" s="211">
        <v>0.12242141412963949</v>
      </c>
      <c r="E9998" s="211">
        <v>7.5623442564985974E-2</v>
      </c>
      <c r="F9998" s="211">
        <v>9.07888419473174E-2</v>
      </c>
      <c r="G9998" s="211">
        <v>0.12604692395060865</v>
      </c>
      <c r="H9998" s="211">
        <v>0.11460244753957601</v>
      </c>
      <c r="I9998" s="211">
        <v>0.41804621337980719</v>
      </c>
      <c r="J9998" s="211">
        <v>0.48194497128511737</v>
      </c>
      <c r="K9998" s="211">
        <v>0.55524175611448656</v>
      </c>
      <c r="L9998" s="211">
        <v>0.27081435058745212</v>
      </c>
      <c r="M9998" s="211">
        <v>9.3410285189584233E-2</v>
      </c>
      <c r="N9998" s="211">
        <v>0.41886153868021947</v>
      </c>
      <c r="O9998" s="211">
        <v>0.67093064126359891</v>
      </c>
      <c r="P9998" s="211">
        <v>7.2426974203742917E-2</v>
      </c>
      <c r="Q9998" s="211">
        <v>5.913101367100404E-2</v>
      </c>
      <c r="R9998" s="211">
        <v>0.40202436018541765</v>
      </c>
      <c r="S9998" s="211">
        <v>0.39680553555022241</v>
      </c>
      <c r="T9998" s="211">
        <v>0.5276753880435664</v>
      </c>
      <c r="U9998" s="211">
        <v>0.37568802279542374</v>
      </c>
      <c r="V9998" s="211">
        <v>0.15191941674347542</v>
      </c>
      <c r="W9998" s="211">
        <v>0.48940447890010291</v>
      </c>
      <c r="X9998" s="211">
        <v>0.35472525079625028</v>
      </c>
      <c r="Y9998" s="211">
        <v>0.69976237386771267</v>
      </c>
      <c r="Z9998" s="211">
        <v>0.14695425299497106</v>
      </c>
      <c r="AA9998" s="212">
        <v>0.12244080191241684</v>
      </c>
    </row>
    <row r="9999" spans="1:27" x14ac:dyDescent="0.35">
      <c r="A9999" s="210" t="s">
        <v>10675</v>
      </c>
      <c r="B9999" s="217">
        <v>109.68954916685438</v>
      </c>
      <c r="C9999" s="211">
        <v>6.6180469152894203E-2</v>
      </c>
      <c r="D9999" s="211">
        <v>0.12232093770638575</v>
      </c>
      <c r="E9999" s="211">
        <v>6.5708853367280343E-2</v>
      </c>
      <c r="F9999" s="211">
        <v>0.11694951366858855</v>
      </c>
      <c r="G9999" s="211">
        <v>0.12159634899656488</v>
      </c>
      <c r="H9999" s="211">
        <v>0.12050649859991185</v>
      </c>
      <c r="I9999" s="211">
        <v>0.48480096440065923</v>
      </c>
      <c r="J9999" s="211">
        <v>0.4817747310290707</v>
      </c>
      <c r="K9999" s="211">
        <v>0.58110601690490438</v>
      </c>
      <c r="L9999" s="211">
        <v>0.26972203499824077</v>
      </c>
      <c r="M9999" s="211">
        <v>9.0406326196784612E-2</v>
      </c>
      <c r="N9999" s="211">
        <v>0.44486944063439071</v>
      </c>
      <c r="O9999" s="211">
        <v>0.607582708996103</v>
      </c>
      <c r="P9999" s="211">
        <v>6.8278743796022015E-2</v>
      </c>
      <c r="Q9999" s="211">
        <v>0.16128245138316818</v>
      </c>
      <c r="R9999" s="211">
        <v>0.4722884744874824</v>
      </c>
      <c r="S9999" s="211">
        <v>0.34573990711725633</v>
      </c>
      <c r="T9999" s="211">
        <v>0.54746841574077476</v>
      </c>
      <c r="U9999" s="211">
        <v>0.37956044563302466</v>
      </c>
      <c r="V9999" s="211">
        <v>6.3174694244644697E-2</v>
      </c>
      <c r="W9999" s="211">
        <v>0.54649343928766003</v>
      </c>
      <c r="X9999" s="211">
        <v>0.37328541503761292</v>
      </c>
      <c r="Y9999" s="211">
        <v>0.60243330466476164</v>
      </c>
      <c r="Z9999" s="211">
        <v>0.14825509928332722</v>
      </c>
      <c r="AA9999" s="212">
        <v>0.12171737194646598</v>
      </c>
    </row>
    <row r="10000" spans="1:27" x14ac:dyDescent="0.35">
      <c r="A10000" s="210" t="s">
        <v>10676</v>
      </c>
      <c r="B10000" s="217">
        <v>131.81550063278613</v>
      </c>
      <c r="C10000" s="211">
        <v>5.3600414095688158E-2</v>
      </c>
      <c r="D10000" s="211">
        <v>0.12793309169976155</v>
      </c>
      <c r="E10000" s="211">
        <v>7.7391524904203229E-2</v>
      </c>
      <c r="F10000" s="211">
        <v>9.227393314286822E-2</v>
      </c>
      <c r="G10000" s="211">
        <v>0.12030525414572828</v>
      </c>
      <c r="H10000" s="211">
        <v>0.11487296471370047</v>
      </c>
      <c r="I10000" s="211">
        <v>0.4633465170077164</v>
      </c>
      <c r="J10000" s="211">
        <v>0.40594492153097383</v>
      </c>
      <c r="K10000" s="211">
        <v>0.58250845629523684</v>
      </c>
      <c r="L10000" s="211">
        <v>0.26852115420341982</v>
      </c>
      <c r="M10000" s="211">
        <v>9.2692072222239852E-2</v>
      </c>
      <c r="N10000" s="211">
        <v>0.40144829491478673</v>
      </c>
      <c r="O10000" s="211">
        <v>0.77751647597152884</v>
      </c>
      <c r="P10000" s="211">
        <v>7.1755232917941503E-2</v>
      </c>
      <c r="Q10000" s="211">
        <v>0.10093876113375859</v>
      </c>
      <c r="R10000" s="211">
        <v>0.39847953999856722</v>
      </c>
      <c r="S10000" s="211">
        <v>0.29628081481292917</v>
      </c>
      <c r="T10000" s="211">
        <v>0.58008459567652848</v>
      </c>
      <c r="U10000" s="211">
        <v>0.31373016019475836</v>
      </c>
      <c r="V10000" s="211">
        <v>0.10895343327332743</v>
      </c>
      <c r="W10000" s="211">
        <v>0.59291431021764585</v>
      </c>
      <c r="X10000" s="211">
        <v>0.38356368591787038</v>
      </c>
      <c r="Y10000" s="211">
        <v>0.66103609337795521</v>
      </c>
      <c r="Z10000" s="211">
        <v>0.14670269708021227</v>
      </c>
      <c r="AA10000" s="212">
        <v>0.1208312168359171</v>
      </c>
    </row>
    <row r="10001" spans="1:27" x14ac:dyDescent="0.35">
      <c r="A10001" s="210" t="s">
        <v>10677</v>
      </c>
      <c r="B10001" s="217">
        <v>147.05279201032471</v>
      </c>
      <c r="C10001" s="211">
        <v>4.8197540423916808E-2</v>
      </c>
      <c r="D10001" s="211">
        <v>0.11849023275638737</v>
      </c>
      <c r="E10001" s="211">
        <v>7.4542042872218578E-2</v>
      </c>
      <c r="F10001" s="211">
        <v>8.5137662866859531E-2</v>
      </c>
      <c r="G10001" s="211">
        <v>0.12309922277973114</v>
      </c>
      <c r="H10001" s="211">
        <v>0.12453949989735282</v>
      </c>
      <c r="I10001" s="211">
        <v>0.50688735596470624</v>
      </c>
      <c r="J10001" s="211">
        <v>0.44376746041694759</v>
      </c>
      <c r="K10001" s="211">
        <v>0.54792706958459314</v>
      </c>
      <c r="L10001" s="211">
        <v>0.27652723483760688</v>
      </c>
      <c r="M10001" s="211">
        <v>0.11611922323108345</v>
      </c>
      <c r="N10001" s="211">
        <v>0.43816811733928851</v>
      </c>
      <c r="O10001" s="211">
        <v>0.71121835694232649</v>
      </c>
      <c r="P10001" s="211">
        <v>6.8048818202735853E-2</v>
      </c>
      <c r="Q10001" s="211">
        <v>9.9640129828541452E-2</v>
      </c>
      <c r="R10001" s="211">
        <v>0.45094130896227042</v>
      </c>
      <c r="S10001" s="211">
        <v>0.38718596501503877</v>
      </c>
      <c r="T10001" s="211">
        <v>0.53720080626547506</v>
      </c>
      <c r="U10001" s="211">
        <v>0.30797384508970171</v>
      </c>
      <c r="V10001" s="211">
        <v>0.15364856513038397</v>
      </c>
      <c r="W10001" s="211">
        <v>0.56284093242795274</v>
      </c>
      <c r="X10001" s="211">
        <v>0.271901859300547</v>
      </c>
      <c r="Y10001" s="211">
        <v>0.67183292595057287</v>
      </c>
      <c r="Z10001" s="211">
        <v>0.14538540388001345</v>
      </c>
      <c r="AA10001" s="212">
        <v>0.11948560723424419</v>
      </c>
    </row>
    <row r="10002" spans="1:27" ht="15" thickBot="1" x14ac:dyDescent="0.4">
      <c r="A10002" s="213" t="s">
        <v>10678</v>
      </c>
      <c r="B10002" s="218">
        <v>134.20083262008959</v>
      </c>
      <c r="C10002" s="214">
        <v>5.738945990534302E-2</v>
      </c>
      <c r="D10002" s="214">
        <v>0.12736959164176828</v>
      </c>
      <c r="E10002" s="214">
        <v>8.3763276969415046E-2</v>
      </c>
      <c r="F10002" s="214">
        <v>0.10142189314986845</v>
      </c>
      <c r="G10002" s="214">
        <v>0.11410846439365695</v>
      </c>
      <c r="H10002" s="214">
        <v>0.12146934888205976</v>
      </c>
      <c r="I10002" s="214">
        <v>0.45330753495681408</v>
      </c>
      <c r="J10002" s="214">
        <v>0.41942808669435172</v>
      </c>
      <c r="K10002" s="214">
        <v>0.54501069015209802</v>
      </c>
      <c r="L10002" s="214">
        <v>0.2803710394145108</v>
      </c>
      <c r="M10002" s="214">
        <v>7.9356840433737308E-2</v>
      </c>
      <c r="N10002" s="214">
        <v>0.38415629051532141</v>
      </c>
      <c r="O10002" s="214">
        <v>0.74854611867546406</v>
      </c>
      <c r="P10002" s="214">
        <v>7.3175272664687763E-2</v>
      </c>
      <c r="Q10002" s="214">
        <v>4.979273777708601E-2</v>
      </c>
      <c r="R10002" s="214">
        <v>0.44446170928309259</v>
      </c>
      <c r="S10002" s="214">
        <v>0.38212662078220161</v>
      </c>
      <c r="T10002" s="214">
        <v>0.5119613536442571</v>
      </c>
      <c r="U10002" s="214">
        <v>0.49216482095006181</v>
      </c>
      <c r="V10002" s="214">
        <v>9.519041753280269E-2</v>
      </c>
      <c r="W10002" s="214">
        <v>0.60840369594845467</v>
      </c>
      <c r="X10002" s="214">
        <v>0.30680992957852871</v>
      </c>
      <c r="Y10002" s="214">
        <v>0.57335723840444197</v>
      </c>
      <c r="Z10002" s="214">
        <v>0.144276219377728</v>
      </c>
      <c r="AA10002" s="215">
        <v>0.1175001691982749</v>
      </c>
    </row>
    <row r="10003" spans="1:27" ht="15" thickTop="1" x14ac:dyDescent="0.35"/>
  </sheetData>
  <mergeCells count="1">
    <mergeCell ref="A1:AA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F922D-8211-41C1-A37B-72F6CB8DB528}">
  <sheetPr codeName="Sheet2"/>
  <dimension ref="A1:Q81"/>
  <sheetViews>
    <sheetView showGridLines="0" topLeftCell="A38" zoomScale="52" zoomScaleNormal="98" zoomScaleSheetLayoutView="64" workbookViewId="0">
      <selection activeCell="AA57" sqref="AA57"/>
    </sheetView>
  </sheetViews>
  <sheetFormatPr defaultColWidth="8.90625" defaultRowHeight="14" x14ac:dyDescent="0.3"/>
  <cols>
    <col min="1" max="1" width="1.6328125" style="2" customWidth="1"/>
    <col min="2" max="2" width="17.6328125" style="2" customWidth="1"/>
    <col min="3" max="4" width="10.6328125" style="2" customWidth="1"/>
    <col min="5" max="5" width="12.90625" style="2" customWidth="1"/>
    <col min="6" max="7" width="10.6328125" style="2" customWidth="1"/>
    <col min="8" max="8" width="12.90625" style="2" customWidth="1"/>
    <col min="9" max="10" width="10.6328125" style="2" customWidth="1"/>
    <col min="11" max="11" width="12.90625" style="2" customWidth="1"/>
    <col min="12" max="12" width="10.6328125" style="2" customWidth="1"/>
    <col min="13" max="13" width="28.6328125" style="2" bestFit="1" customWidth="1"/>
    <col min="14" max="14" width="11.26953125" style="2" bestFit="1" customWidth="1"/>
    <col min="15" max="15" width="1.6328125" style="2" customWidth="1"/>
    <col min="16" max="16384" width="8.90625" style="2"/>
  </cols>
  <sheetData>
    <row r="1" spans="1:15" ht="3.65" customHeight="1" x14ac:dyDescent="0.3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5" ht="30" x14ac:dyDescent="0.6">
      <c r="A2" s="8"/>
      <c r="B2" s="7" t="str">
        <f>Cover!$B$13</f>
        <v>Eternal Limited</v>
      </c>
      <c r="C2" s="8"/>
      <c r="D2" s="8"/>
      <c r="E2" s="8"/>
      <c r="F2" s="8"/>
      <c r="G2" s="8"/>
      <c r="H2" s="8"/>
      <c r="I2" s="8"/>
      <c r="J2" s="8"/>
      <c r="K2" s="8"/>
      <c r="L2" s="8"/>
      <c r="M2" s="254"/>
      <c r="N2" s="8"/>
      <c r="O2" s="8"/>
    </row>
    <row r="3" spans="1:15" x14ac:dyDescent="0.3">
      <c r="B3" s="221" t="s">
        <v>10698</v>
      </c>
      <c r="C3" s="226"/>
      <c r="D3" s="221" t="s">
        <v>10699</v>
      </c>
      <c r="E3" s="221"/>
      <c r="F3" s="221"/>
      <c r="G3" s="221"/>
      <c r="H3" s="221"/>
      <c r="I3" s="221"/>
      <c r="J3" s="221"/>
      <c r="K3" s="301" t="s">
        <v>10717</v>
      </c>
      <c r="L3" s="301"/>
      <c r="M3" s="222" t="s">
        <v>10701</v>
      </c>
      <c r="N3" s="221"/>
    </row>
    <row r="4" spans="1:15" ht="6" customHeight="1" x14ac:dyDescent="0.3">
      <c r="A4" s="227"/>
      <c r="B4" s="231"/>
      <c r="C4" s="229"/>
      <c r="D4" s="228"/>
      <c r="E4" s="228"/>
      <c r="F4" s="228"/>
      <c r="G4" s="228"/>
      <c r="H4" s="228"/>
      <c r="I4" s="228"/>
      <c r="J4" s="228"/>
      <c r="K4" s="228"/>
      <c r="L4" s="228"/>
      <c r="M4" s="230"/>
      <c r="N4" s="228"/>
      <c r="O4" s="228"/>
    </row>
    <row r="5" spans="1:15" ht="11.4" customHeight="1" x14ac:dyDescent="0.3">
      <c r="A5" s="227"/>
      <c r="B5" s="231" t="s">
        <v>10702</v>
      </c>
      <c r="C5" s="229"/>
      <c r="D5" s="300" t="str">
        <f>"Current market price of ₹"&amp; ROUND(ABS(N19),1)&amp;IF(N19&gt;N18," exceeds"," is below")&amp;" intrinsic value of ₹"&amp;ROUND(ABS(N18),1)&amp;" by "&amp;ROUND(ABS(N19-N18)/N18*100,0)&amp;"%"</f>
        <v>Current market price of ₹231.7 exceeds intrinsic value of ₹114.1 by 103%</v>
      </c>
      <c r="E5" s="300"/>
      <c r="F5" s="300"/>
      <c r="G5" s="300"/>
      <c r="H5" s="300"/>
      <c r="I5" s="300"/>
      <c r="J5" s="300"/>
      <c r="K5" s="300"/>
      <c r="L5" s="300"/>
      <c r="M5" s="299" t="str">
        <f>IF(N19&gt;N18,"OVERVALUED","UNDERVALUED")</f>
        <v>OVERVALUED</v>
      </c>
      <c r="N5" s="228"/>
      <c r="O5" s="228"/>
    </row>
    <row r="6" spans="1:15" ht="12.65" customHeight="1" x14ac:dyDescent="0.3">
      <c r="A6" s="227"/>
      <c r="B6" s="231" t="s">
        <v>10703</v>
      </c>
      <c r="C6" s="227"/>
      <c r="D6" s="300"/>
      <c r="E6" s="300"/>
      <c r="F6" s="300"/>
      <c r="G6" s="300"/>
      <c r="H6" s="300"/>
      <c r="I6" s="300"/>
      <c r="J6" s="300"/>
      <c r="K6" s="300"/>
      <c r="L6" s="300"/>
      <c r="M6" s="299"/>
      <c r="N6" s="227"/>
      <c r="O6" s="227"/>
    </row>
    <row r="7" spans="1:15" ht="3" customHeight="1" x14ac:dyDescent="0.3">
      <c r="A7" s="227"/>
      <c r="B7" s="231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</row>
    <row r="8" spans="1:15" ht="7.25" customHeight="1" x14ac:dyDescent="0.3">
      <c r="B8" s="236"/>
    </row>
    <row r="9" spans="1:15" ht="5.4" customHeight="1" x14ac:dyDescent="0.3">
      <c r="B9" s="237"/>
      <c r="C9" s="238"/>
      <c r="E9" s="239"/>
      <c r="F9" s="238"/>
      <c r="H9" s="239"/>
      <c r="I9" s="238"/>
      <c r="K9" s="239"/>
      <c r="L9" s="238"/>
    </row>
    <row r="10" spans="1:15" x14ac:dyDescent="0.3">
      <c r="B10" s="241" t="s">
        <v>10708</v>
      </c>
      <c r="C10" s="240"/>
      <c r="E10" s="241" t="s">
        <v>10710</v>
      </c>
      <c r="F10" s="240"/>
      <c r="H10" s="241" t="s">
        <v>10712</v>
      </c>
      <c r="I10" s="240"/>
      <c r="K10" s="241" t="s">
        <v>10714</v>
      </c>
      <c r="L10" s="240"/>
    </row>
    <row r="11" spans="1:15" ht="20" x14ac:dyDescent="0.4">
      <c r="B11" s="242">
        <f>N18</f>
        <v>114.12871558299274</v>
      </c>
      <c r="C11" s="238"/>
      <c r="E11" s="245">
        <f>N19</f>
        <v>231.72</v>
      </c>
      <c r="F11" s="238"/>
      <c r="H11" s="242">
        <f>N35</f>
        <v>97.384278014381351</v>
      </c>
      <c r="I11" s="238"/>
      <c r="K11" s="242">
        <f>N36</f>
        <v>246.46010598455143</v>
      </c>
      <c r="L11" s="238"/>
    </row>
    <row r="12" spans="1:15" x14ac:dyDescent="0.3">
      <c r="B12" s="247" t="s">
        <v>10709</v>
      </c>
      <c r="C12" s="244"/>
      <c r="E12" s="246" t="s">
        <v>10711</v>
      </c>
      <c r="F12" s="238"/>
      <c r="H12" s="243" t="s">
        <v>10713</v>
      </c>
      <c r="I12" s="244"/>
      <c r="K12" s="243" t="s">
        <v>10713</v>
      </c>
      <c r="L12" s="244"/>
    </row>
    <row r="13" spans="1:15" ht="5.4" customHeight="1" x14ac:dyDescent="0.3">
      <c r="B13" s="237"/>
      <c r="C13" s="238"/>
      <c r="E13" s="239"/>
      <c r="F13" s="238"/>
      <c r="H13" s="239"/>
      <c r="I13" s="238"/>
      <c r="K13" s="239"/>
      <c r="L13" s="238"/>
    </row>
    <row r="14" spans="1:15" x14ac:dyDescent="0.3">
      <c r="A14" s="248"/>
      <c r="B14" s="249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</row>
    <row r="15" spans="1:15" x14ac:dyDescent="0.3">
      <c r="L15" s="250"/>
      <c r="O15" s="258"/>
    </row>
    <row r="16" spans="1:15" ht="19" x14ac:dyDescent="0.4">
      <c r="L16" s="251"/>
      <c r="M16" s="219" t="s">
        <v>589</v>
      </c>
    </row>
    <row r="17" spans="12:15" x14ac:dyDescent="0.3">
      <c r="L17" s="251"/>
      <c r="O17" s="57"/>
    </row>
    <row r="18" spans="12:15" ht="16.5" x14ac:dyDescent="0.35">
      <c r="L18" s="251"/>
      <c r="M18" s="224" t="s">
        <v>10704</v>
      </c>
      <c r="N18" s="232">
        <f>DCF!G31</f>
        <v>114.12871558299274</v>
      </c>
      <c r="O18" s="57"/>
    </row>
    <row r="19" spans="12:15" ht="16.5" x14ac:dyDescent="0.35">
      <c r="L19" s="251"/>
      <c r="M19" s="225" t="s">
        <v>10705</v>
      </c>
      <c r="N19" s="233">
        <f>Assumptions!M7</f>
        <v>231.72</v>
      </c>
      <c r="O19" s="57"/>
    </row>
    <row r="20" spans="12:15" x14ac:dyDescent="0.3">
      <c r="L20" s="251"/>
      <c r="M20" s="6"/>
      <c r="N20" s="234"/>
      <c r="O20" s="57"/>
    </row>
    <row r="21" spans="12:15" x14ac:dyDescent="0.3">
      <c r="L21" s="251"/>
      <c r="N21" s="235"/>
      <c r="O21" s="57"/>
    </row>
    <row r="22" spans="12:15" x14ac:dyDescent="0.3">
      <c r="L22" s="251"/>
      <c r="M22" s="2" t="s">
        <v>10679</v>
      </c>
      <c r="N22" s="235">
        <f>AVERAGE('Simulation Data'!B3:B10002)</f>
        <v>139.31188532639106</v>
      </c>
      <c r="O22" s="57"/>
    </row>
    <row r="23" spans="12:15" x14ac:dyDescent="0.3">
      <c r="L23" s="251"/>
      <c r="M23" s="2" t="s">
        <v>10680</v>
      </c>
      <c r="N23" s="235">
        <f>MEDIAN('Simulation Data'!B3:B10002)</f>
        <v>136.53528902604035</v>
      </c>
      <c r="O23" s="57"/>
    </row>
    <row r="24" spans="12:15" x14ac:dyDescent="0.3">
      <c r="L24" s="251"/>
      <c r="M24" s="2" t="s">
        <v>10681</v>
      </c>
      <c r="N24" s="235">
        <f>_xlfn.PERCENTILE.INC('Simulation Data'!B3:B10002,0.1)</f>
        <v>115.97318398825692</v>
      </c>
      <c r="O24" s="57"/>
    </row>
    <row r="25" spans="12:15" x14ac:dyDescent="0.3">
      <c r="L25" s="251"/>
      <c r="M25" s="2" t="s">
        <v>10682</v>
      </c>
      <c r="N25" s="235">
        <f>_xlfn.PERCENTILE.INC('Simulation Data'!B4:B10003,0.2)</f>
        <v>122.0584984398747</v>
      </c>
      <c r="O25" s="57"/>
    </row>
    <row r="26" spans="12:15" x14ac:dyDescent="0.3">
      <c r="L26" s="251"/>
      <c r="M26" s="2" t="s">
        <v>10683</v>
      </c>
      <c r="N26" s="235">
        <f>_xlfn.PERCENTILE.INC('Simulation Data'!B5:B10004,0.3)</f>
        <v>127.12442086334354</v>
      </c>
      <c r="O26" s="57"/>
    </row>
    <row r="27" spans="12:15" x14ac:dyDescent="0.3">
      <c r="L27" s="251"/>
      <c r="M27" s="2" t="s">
        <v>10684</v>
      </c>
      <c r="N27" s="235">
        <f>_xlfn.PERCENTILE.INC('Simulation Data'!B6:B10005,0.4)</f>
        <v>131.80513079117296</v>
      </c>
      <c r="O27" s="57"/>
    </row>
    <row r="28" spans="12:15" x14ac:dyDescent="0.3">
      <c r="L28" s="251"/>
      <c r="M28" s="2" t="s">
        <v>10685</v>
      </c>
      <c r="N28" s="235">
        <f>_xlfn.PERCENTILE.INC('Simulation Data'!B7:B10006,0.5)</f>
        <v>136.53528902604035</v>
      </c>
      <c r="O28" s="57"/>
    </row>
    <row r="29" spans="12:15" x14ac:dyDescent="0.3">
      <c r="L29" s="251"/>
      <c r="M29" s="2" t="s">
        <v>10686</v>
      </c>
      <c r="N29" s="235">
        <f>_xlfn.PERCENTILE.INC('Simulation Data'!B8:B10007,0.6)</f>
        <v>141.85958651143088</v>
      </c>
      <c r="O29" s="57"/>
    </row>
    <row r="30" spans="12:15" x14ac:dyDescent="0.3">
      <c r="L30" s="251"/>
      <c r="M30" s="2" t="s">
        <v>10687</v>
      </c>
      <c r="N30" s="235">
        <f>_xlfn.PERCENTILE.INC('Simulation Data'!B9:B10008,0.7)</f>
        <v>147.72428377859345</v>
      </c>
      <c r="O30" s="57"/>
    </row>
    <row r="31" spans="12:15" x14ac:dyDescent="0.3">
      <c r="L31" s="251"/>
      <c r="M31" s="2" t="s">
        <v>10688</v>
      </c>
      <c r="N31" s="235">
        <f>_xlfn.PERCENTILE.INC('Simulation Data'!B10:B10009,0.8)</f>
        <v>155.30556747486102</v>
      </c>
      <c r="O31" s="57"/>
    </row>
    <row r="32" spans="12:15" x14ac:dyDescent="0.3">
      <c r="L32" s="251"/>
      <c r="M32" s="2" t="s">
        <v>10689</v>
      </c>
      <c r="N32" s="235">
        <f>_xlfn.PERCENTILE.INC('Simulation Data'!B11:B10010,0.9)</f>
        <v>166.56270505857501</v>
      </c>
      <c r="O32" s="57"/>
    </row>
    <row r="33" spans="1:17" x14ac:dyDescent="0.3">
      <c r="L33" s="251"/>
      <c r="M33" s="6" t="s">
        <v>10695</v>
      </c>
      <c r="N33" s="253">
        <f>_xlfn.PERCENTILE.INC('Simulation Data'!B12:B10011,0.99)</f>
        <v>194.00683620545681</v>
      </c>
    </row>
    <row r="34" spans="1:17" x14ac:dyDescent="0.3">
      <c r="L34" s="251"/>
      <c r="N34" s="235"/>
      <c r="O34" s="57"/>
    </row>
    <row r="35" spans="1:17" x14ac:dyDescent="0.3">
      <c r="L35" s="251"/>
      <c r="M35" s="2" t="s">
        <v>10706</v>
      </c>
      <c r="N35" s="235">
        <f>MIN('Simulation Data'!B3:B10002)</f>
        <v>97.384278014381351</v>
      </c>
      <c r="O35" s="57"/>
    </row>
    <row r="36" spans="1:17" x14ac:dyDescent="0.3">
      <c r="L36" s="251"/>
      <c r="M36" s="2" t="s">
        <v>10707</v>
      </c>
      <c r="N36" s="235">
        <f>MAX('Simulation Data'!B3:B10002)</f>
        <v>246.46010598455143</v>
      </c>
    </row>
    <row r="37" spans="1:17" x14ac:dyDescent="0.3"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1"/>
    </row>
    <row r="38" spans="1:17" x14ac:dyDescent="0.3">
      <c r="L38" s="251"/>
    </row>
    <row r="39" spans="1:17" ht="14.5" thickBot="1" x14ac:dyDescent="0.35">
      <c r="A39" s="1"/>
      <c r="B39" s="1"/>
      <c r="C39" s="1"/>
      <c r="D39" s="1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17"/>
      <c r="Q39" s="17"/>
    </row>
    <row r="40" spans="1:17" x14ac:dyDescent="0.3"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</row>
    <row r="41" spans="1:17" ht="3" customHeight="1" x14ac:dyDescent="0.3"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</row>
    <row r="42" spans="1:17" ht="3.65" customHeight="1" x14ac:dyDescent="0.3"/>
    <row r="43" spans="1:17" ht="30" x14ac:dyDescent="0.6">
      <c r="B43" s="7" t="str">
        <f>Cover!$B$13</f>
        <v>Eternal Limited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254"/>
      <c r="N43" s="8"/>
      <c r="O43" s="8"/>
    </row>
    <row r="44" spans="1:17" x14ac:dyDescent="0.3">
      <c r="B44" s="221" t="s">
        <v>10715</v>
      </c>
      <c r="C44" s="226"/>
      <c r="D44" s="221"/>
      <c r="E44" s="221"/>
      <c r="F44" s="221"/>
      <c r="G44" s="221"/>
      <c r="H44" s="221"/>
      <c r="I44" s="221"/>
      <c r="J44" s="221"/>
      <c r="K44" s="223" t="s">
        <v>10700</v>
      </c>
      <c r="L44" s="221"/>
      <c r="M44" s="222"/>
      <c r="N44" s="221"/>
    </row>
    <row r="45" spans="1:17" x14ac:dyDescent="0.3">
      <c r="B45" s="221"/>
      <c r="C45" s="226"/>
      <c r="D45" s="221"/>
      <c r="E45" s="221"/>
      <c r="F45" s="221"/>
      <c r="G45" s="221"/>
      <c r="H45" s="221"/>
      <c r="I45" s="221"/>
      <c r="J45" s="221"/>
      <c r="K45" s="222" t="s">
        <v>10701</v>
      </c>
      <c r="L45" s="221"/>
      <c r="M45" s="222"/>
      <c r="N45" s="221"/>
    </row>
    <row r="46" spans="1:17" x14ac:dyDescent="0.3">
      <c r="A46" s="258"/>
      <c r="B46" s="255"/>
      <c r="C46" s="255">
        <v>2026</v>
      </c>
      <c r="D46" s="255">
        <v>2027</v>
      </c>
      <c r="E46" s="255">
        <v>2028</v>
      </c>
      <c r="F46" s="255">
        <v>2029</v>
      </c>
      <c r="G46" s="255">
        <v>2030</v>
      </c>
      <c r="H46" s="255">
        <v>2031</v>
      </c>
      <c r="I46" s="255">
        <v>2032</v>
      </c>
      <c r="J46" s="255">
        <v>2033</v>
      </c>
      <c r="K46" s="255">
        <v>2034</v>
      </c>
      <c r="L46" s="255">
        <v>2035</v>
      </c>
      <c r="M46" s="259" t="s">
        <v>10718</v>
      </c>
      <c r="N46" s="258"/>
    </row>
    <row r="47" spans="1:17" x14ac:dyDescent="0.3">
      <c r="B47" s="2" t="s">
        <v>121</v>
      </c>
      <c r="C47" s="17">
        <f>SUM(Schedules!I10,Schedules!I20,Schedules!I30,Schedules!I40)</f>
        <v>102417.41449673084</v>
      </c>
      <c r="D47" s="17">
        <f>SUM(Schedules!J10,Schedules!J20,Schedules!J30,Schedules!J40)</f>
        <v>134752.9052000292</v>
      </c>
      <c r="E47" s="17">
        <f>SUM(Schedules!K10,Schedules!K20,Schedules!K30,Schedules!K40)</f>
        <v>176529.34394371818</v>
      </c>
      <c r="F47" s="17">
        <f>SUM(Schedules!L10,Schedules!L20,Schedules!L30,Schedules!L40)</f>
        <v>229274.37455206068</v>
      </c>
      <c r="G47" s="17">
        <f>SUM(Schedules!M10,Schedules!M20,Schedules!M30,Schedules!M40)</f>
        <v>290257.60985066718</v>
      </c>
      <c r="H47" s="17">
        <f>SUM(Schedules!N10,Schedules!N20,Schedules!N30,Schedules!N40)</f>
        <v>362438.79339352588</v>
      </c>
      <c r="I47" s="17">
        <f>SUM(Schedules!O10,Schedules!O20,Schedules!O30,Schedules!O40)</f>
        <v>444749.57574470405</v>
      </c>
      <c r="J47" s="17">
        <f>SUM(Schedules!P10,Schedules!P20,Schedules!P30,Schedules!P40)</f>
        <v>537010.63370093342</v>
      </c>
      <c r="K47" s="17">
        <f>SUM(Schedules!Q10,Schedules!Q20,Schedules!Q30,Schedules!Q40)</f>
        <v>634622.71631563746</v>
      </c>
      <c r="L47" s="17">
        <f>SUM(Schedules!R10,Schedules!R20,Schedules!R30,Schedules!R40)</f>
        <v>740846.89532996248</v>
      </c>
      <c r="M47" s="256" t="s">
        <v>10772</v>
      </c>
      <c r="N47" s="260">
        <f t="shared" ref="N47:N52" si="0">(L47/C47)^(1/9)-1</f>
        <v>0.24590190767709852</v>
      </c>
    </row>
    <row r="48" spans="1:17" x14ac:dyDescent="0.3">
      <c r="B48" s="2" t="s">
        <v>10727</v>
      </c>
      <c r="C48" s="17">
        <f>'Financial Statements'!H9</f>
        <v>56431.902735200827</v>
      </c>
      <c r="D48" s="17">
        <f>'Financial Statements'!I9</f>
        <v>87424.401041113233</v>
      </c>
      <c r="E48" s="17">
        <f>'Financial Statements'!J9</f>
        <v>117467.42426139742</v>
      </c>
      <c r="F48" s="17">
        <f>'Financial Statements'!K9</f>
        <v>156442.59151703987</v>
      </c>
      <c r="G48" s="17">
        <f>'Financial Statements'!L9</f>
        <v>203126.82726048189</v>
      </c>
      <c r="H48" s="17">
        <f>'Financial Statements'!M9</f>
        <v>259310.64719435707</v>
      </c>
      <c r="I48" s="17">
        <f>'Financial Statements'!N9</f>
        <v>325081.72735954513</v>
      </c>
      <c r="J48" s="17">
        <f>'Financial Statements'!O9</f>
        <v>400394.10342976765</v>
      </c>
      <c r="K48" s="17">
        <f>'Financial Statements'!P9</f>
        <v>479993.13905600033</v>
      </c>
      <c r="L48" s="17">
        <f>'Financial Statements'!Q9</f>
        <v>569432.33777778328</v>
      </c>
      <c r="M48" s="256" t="s">
        <v>10719</v>
      </c>
      <c r="N48" s="260">
        <f t="shared" si="0"/>
        <v>0.29284476569551732</v>
      </c>
    </row>
    <row r="49" spans="2:14" x14ac:dyDescent="0.3">
      <c r="B49" s="2" t="s">
        <v>10728</v>
      </c>
      <c r="C49" s="17">
        <f>'Financial Statements'!H11</f>
        <v>27406.079710190865</v>
      </c>
      <c r="D49" s="17">
        <f>'Financial Statements'!I11</f>
        <v>38818.765257566352</v>
      </c>
      <c r="E49" s="17">
        <f>'Financial Statements'!J11</f>
        <v>50554.638728982696</v>
      </c>
      <c r="F49" s="17">
        <f>'Financial Statements'!K11</f>
        <v>65189.085667296735</v>
      </c>
      <c r="G49" s="17">
        <f>'Financial Statements'!L11</f>
        <v>82201.50305206739</v>
      </c>
      <c r="H49" s="17">
        <f>'Financial Statements'!M11</f>
        <v>102178.50963811553</v>
      </c>
      <c r="I49" s="17">
        <f>'Financial Statements'!N11</f>
        <v>124946.97056452578</v>
      </c>
      <c r="J49" s="17">
        <f>'Financial Statements'!O11</f>
        <v>150640.08166040934</v>
      </c>
      <c r="K49" s="17">
        <f>'Financial Statements'!P11</f>
        <v>177960.04686818243</v>
      </c>
      <c r="L49" s="17">
        <f>'Financial Statements'!Q11</f>
        <v>208066.06022939074</v>
      </c>
      <c r="M49" s="256" t="s">
        <v>10723</v>
      </c>
      <c r="N49" s="260">
        <f t="shared" si="0"/>
        <v>0.25261367158261949</v>
      </c>
    </row>
    <row r="50" spans="2:14" x14ac:dyDescent="0.3">
      <c r="B50" s="2" t="s">
        <v>135</v>
      </c>
      <c r="C50" s="17">
        <f>'Financial Statements'!H14</f>
        <v>11448.919777837924</v>
      </c>
      <c r="D50" s="17">
        <f>'Financial Statements'!I14</f>
        <v>15473.359422771755</v>
      </c>
      <c r="E50" s="17">
        <f>'Financial Statements'!J14</f>
        <v>20656.266871682667</v>
      </c>
      <c r="F50" s="17">
        <f>'Financial Statements'!K14</f>
        <v>27195.668316619289</v>
      </c>
      <c r="G50" s="17">
        <f>'Financial Statements'!L14</f>
        <v>34929.591091820403</v>
      </c>
      <c r="H50" s="17">
        <f>'Financial Statements'!M14</f>
        <v>44329.220081645901</v>
      </c>
      <c r="I50" s="17">
        <f>'Financial Statements'!N14</f>
        <v>55617.150075622136</v>
      </c>
      <c r="J50" s="17">
        <f>'Financial Statements'!O14</f>
        <v>69103.684033679456</v>
      </c>
      <c r="K50" s="17">
        <f>'Financial Statements'!P14</f>
        <v>84695.939838040547</v>
      </c>
      <c r="L50" s="17">
        <f>'Financial Statements'!Q14</f>
        <v>102629.37093623662</v>
      </c>
      <c r="M50" s="256" t="s">
        <v>10724</v>
      </c>
      <c r="N50" s="260">
        <f t="shared" si="0"/>
        <v>0.27595138687130927</v>
      </c>
    </row>
    <row r="51" spans="2:14" x14ac:dyDescent="0.3">
      <c r="B51" s="2" t="s">
        <v>67</v>
      </c>
      <c r="C51" s="17">
        <f>'Financial Statements'!H17</f>
        <v>1167.3287776334528</v>
      </c>
      <c r="D51" s="17">
        <f>'Financial Statements'!I17</f>
        <v>2266.8984593946334</v>
      </c>
      <c r="E51" s="17">
        <f>'Financial Statements'!J17</f>
        <v>4129.7709797121424</v>
      </c>
      <c r="F51" s="17">
        <f>'Financial Statements'!K17</f>
        <v>6862.205283756055</v>
      </c>
      <c r="G51" s="17">
        <f>'Financial Statements'!L17</f>
        <v>10466.260367601775</v>
      </c>
      <c r="H51" s="17">
        <f>'Financial Statements'!M17</f>
        <v>15314.450520888171</v>
      </c>
      <c r="I51" s="17">
        <f>'Financial Statements'!N17</f>
        <v>21324.033280469965</v>
      </c>
      <c r="J51" s="17">
        <f>'Financial Statements'!O17</f>
        <v>28696.0346029215</v>
      </c>
      <c r="K51" s="17">
        <f>'Financial Statements'!P17</f>
        <v>37191.873993953137</v>
      </c>
      <c r="L51" s="17">
        <f>'Financial Statements'!Q17</f>
        <v>46307.590619964663</v>
      </c>
      <c r="M51" s="256" t="s">
        <v>10725</v>
      </c>
      <c r="N51" s="260">
        <f t="shared" si="0"/>
        <v>0.50524278704932724</v>
      </c>
    </row>
    <row r="52" spans="2:14" x14ac:dyDescent="0.3">
      <c r="B52" s="2" t="s">
        <v>10729</v>
      </c>
      <c r="C52" s="17">
        <f>'Financial Statements'!H30</f>
        <v>552.38344564924046</v>
      </c>
      <c r="D52" s="17">
        <f>'Financial Statements'!I30</f>
        <v>987.79091133452391</v>
      </c>
      <c r="E52" s="17">
        <f>'Financial Statements'!J30</f>
        <v>2040.707835747779</v>
      </c>
      <c r="F52" s="17">
        <f>'Financial Statements'!K30</f>
        <v>3826.2312649897854</v>
      </c>
      <c r="G52" s="17">
        <f>'Financial Statements'!L30</f>
        <v>6208.4570755147079</v>
      </c>
      <c r="H52" s="17">
        <f>'Financial Statements'!M30</f>
        <v>9344.4411825804636</v>
      </c>
      <c r="I52" s="17">
        <f>'Financial Statements'!N30</f>
        <v>13200.960248862415</v>
      </c>
      <c r="J52" s="17">
        <f>'Financial Statements'!O30</f>
        <v>17565.468968393219</v>
      </c>
      <c r="K52" s="17">
        <f>'Financial Statements'!P30</f>
        <v>23273.931804158103</v>
      </c>
      <c r="L52" s="17">
        <f>'Financial Statements'!Q30</f>
        <v>29443.408540631914</v>
      </c>
      <c r="M52" s="256" t="s">
        <v>10726</v>
      </c>
      <c r="N52" s="260">
        <f t="shared" si="0"/>
        <v>0.55546708530078903</v>
      </c>
    </row>
    <row r="53" spans="2:14" x14ac:dyDescent="0.3">
      <c r="M53" s="256"/>
    </row>
    <row r="54" spans="2:14" x14ac:dyDescent="0.3">
      <c r="B54" s="2" t="s">
        <v>10730</v>
      </c>
      <c r="C54" s="25">
        <f>'Financial Statements'!H17/'Financial Statements'!H9</f>
        <v>2.0685617905017085E-2</v>
      </c>
      <c r="D54" s="25">
        <f>'Financial Statements'!I17/'Financial Statements'!I9</f>
        <v>2.5929814015295052E-2</v>
      </c>
      <c r="E54" s="25">
        <f>'Financial Statements'!J17/'Financial Statements'!J9</f>
        <v>3.5156733925843668E-2</v>
      </c>
      <c r="F54" s="25">
        <f>'Financial Statements'!K17/'Financial Statements'!K9</f>
        <v>4.3864047617803735E-2</v>
      </c>
      <c r="G54" s="25">
        <f>'Financial Statements'!L17/'Financial Statements'!L9</f>
        <v>5.1525741374280676E-2</v>
      </c>
      <c r="H54" s="25">
        <f>'Financial Statements'!M17/'Financial Statements'!M9</f>
        <v>5.905831745277227E-2</v>
      </c>
      <c r="I54" s="25">
        <f>'Financial Statements'!N17/'Financial Statements'!N9</f>
        <v>6.5595914767873964E-2</v>
      </c>
      <c r="J54" s="25">
        <f>'Financial Statements'!O17/'Financial Statements'!O9</f>
        <v>7.1669473543970449E-2</v>
      </c>
      <c r="K54" s="25">
        <f>'Financial Statements'!P17/'Financial Statements'!P9</f>
        <v>7.7484178351170135E-2</v>
      </c>
      <c r="L54" s="25">
        <f>'Financial Statements'!Q17/'Financial Statements'!Q9</f>
        <v>8.1322375895757179E-2</v>
      </c>
      <c r="M54" s="256" t="s">
        <v>10720</v>
      </c>
      <c r="N54" s="261" cm="1">
        <f t="array" ref="N54">INDEX($C$46:$L$46,MATCH(TRUE,C54:L54&gt;5%,0))</f>
        <v>2030</v>
      </c>
    </row>
    <row r="55" spans="2:14" x14ac:dyDescent="0.3">
      <c r="B55" s="2" t="s">
        <v>10731</v>
      </c>
      <c r="C55" s="25">
        <f>'Financial Statements'!H30/'Financial Statements'!H9</f>
        <v>9.7884958485491107E-3</v>
      </c>
      <c r="D55" s="25">
        <f>'Financial Statements'!I30/'Financial Statements'!I9</f>
        <v>1.1298801016320302E-2</v>
      </c>
      <c r="E55" s="25">
        <f>'Financial Statements'!J30/'Financial Statements'!J9</f>
        <v>1.7372542631109721E-2</v>
      </c>
      <c r="F55" s="25">
        <f>'Financial Statements'!K30/'Financial Statements'!K9</f>
        <v>2.4457733842724209E-2</v>
      </c>
      <c r="G55" s="25">
        <f>'Financial Statements'!L30/'Financial Statements'!L9</f>
        <v>3.0564436806533809E-2</v>
      </c>
      <c r="H55" s="25">
        <f>'Financial Statements'!M30/'Financial Statements'!M9</f>
        <v>3.6035701903040916E-2</v>
      </c>
      <c r="I55" s="25">
        <f>'Financial Statements'!N30/'Financial Statements'!N9</f>
        <v>4.0608127550220502E-2</v>
      </c>
      <c r="J55" s="25">
        <f>'Financial Statements'!O30/'Financial Statements'!O9</f>
        <v>4.3870448685252292E-2</v>
      </c>
      <c r="K55" s="25">
        <f>'Financial Statements'!P30/'Financial Statements'!P9</f>
        <v>4.8488050995751326E-2</v>
      </c>
      <c r="L55" s="25">
        <f>'Financial Statements'!Q30/'Financial Statements'!Q9</f>
        <v>5.1706597232491533E-2</v>
      </c>
      <c r="M55" s="256" t="s">
        <v>10721</v>
      </c>
      <c r="N55" s="261" cm="1">
        <f t="array" ref="N55">INDEX($C$46:$L$46,MATCH(TRUE,C55:L55&gt;5%,0))</f>
        <v>2035</v>
      </c>
    </row>
    <row r="56" spans="2:14" x14ac:dyDescent="0.3">
      <c r="B56" s="2" t="s">
        <v>10696</v>
      </c>
      <c r="C56" s="25">
        <f>'Financial Statements'!H30/'Financial Statements'!H82</f>
        <v>1.7651237783796042E-2</v>
      </c>
      <c r="D56" s="25">
        <f>'Financial Statements'!I30/'Financial Statements'!I82</f>
        <v>2.9402285329003318E-2</v>
      </c>
      <c r="E56" s="25">
        <f>'Financial Statements'!J30/'Financial Statements'!J82</f>
        <v>5.5322426171708627E-2</v>
      </c>
      <c r="F56" s="25">
        <f>'Financial Statements'!K30/'Financial Statements'!K82</f>
        <v>9.079782067502902E-2</v>
      </c>
      <c r="G56" s="25">
        <f>'Financial Statements'!L30/'Financial Statements'!L82</f>
        <v>0.12404873344989065</v>
      </c>
      <c r="H56" s="25">
        <f>'Financial Statements'!M30/'Financial Statements'!M82</f>
        <v>0.15247343832909951</v>
      </c>
      <c r="I56" s="25">
        <f>'Financial Statements'!N30/'Financial Statements'!N82</f>
        <v>0.17218926079476324</v>
      </c>
      <c r="J56" s="25">
        <f>'Financial Statements'!O30/'Financial Statements'!O82</f>
        <v>0.18165786687731095</v>
      </c>
      <c r="K56" s="25">
        <f>'Financial Statements'!P30/'Financial Statements'!P82</f>
        <v>0.18949908985517139</v>
      </c>
      <c r="L56" s="25">
        <f>'Financial Statements'!Q30/'Financial Statements'!Q82</f>
        <v>0.18954312682167371</v>
      </c>
      <c r="M56" s="256" t="s">
        <v>10722</v>
      </c>
      <c r="N56" s="261" cm="1">
        <f t="array" ref="N56">INDEX($C$46:$L$46,MATCH(TRUE,C56:L56&gt;10%,0))</f>
        <v>2030</v>
      </c>
    </row>
    <row r="57" spans="2:14" x14ac:dyDescent="0.3"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</row>
    <row r="58" spans="2:14" x14ac:dyDescent="0.3">
      <c r="B58" s="221" t="s">
        <v>10716</v>
      </c>
    </row>
    <row r="76" spans="1:15" ht="12" customHeight="1" x14ac:dyDescent="0.3"/>
    <row r="77" spans="1:15" ht="10.25" customHeight="1" x14ac:dyDescent="0.3">
      <c r="A77" s="227"/>
      <c r="B77" s="231"/>
      <c r="C77" s="229"/>
      <c r="D77" s="228"/>
      <c r="E77" s="228"/>
      <c r="F77" s="228"/>
      <c r="G77" s="228"/>
      <c r="H77" s="228"/>
      <c r="I77" s="228"/>
      <c r="J77" s="228"/>
      <c r="K77" s="228"/>
      <c r="L77" s="228"/>
      <c r="M77" s="230"/>
      <c r="N77" s="228"/>
      <c r="O77" s="228"/>
    </row>
    <row r="78" spans="1:15" ht="12.65" customHeight="1" x14ac:dyDescent="0.3">
      <c r="A78" s="227"/>
      <c r="B78" s="231" t="s">
        <v>10790</v>
      </c>
      <c r="C78" s="302"/>
      <c r="D78" s="302"/>
      <c r="E78" s="302"/>
      <c r="F78" s="302"/>
      <c r="G78" s="302"/>
      <c r="H78" s="302"/>
      <c r="I78" s="302"/>
      <c r="J78" s="302"/>
      <c r="K78" s="302"/>
      <c r="L78" s="302"/>
      <c r="M78" s="302"/>
      <c r="N78" s="302"/>
      <c r="O78" s="228"/>
    </row>
    <row r="79" spans="1:15" ht="14.4" customHeight="1" x14ac:dyDescent="0.3">
      <c r="A79" s="227"/>
      <c r="B79" s="231" t="s">
        <v>10703</v>
      </c>
      <c r="C79" s="302"/>
      <c r="D79" s="302"/>
      <c r="E79" s="302"/>
      <c r="F79" s="302"/>
      <c r="G79" s="302"/>
      <c r="H79" s="302"/>
      <c r="I79" s="302"/>
      <c r="J79" s="302"/>
      <c r="K79" s="302"/>
      <c r="L79" s="302"/>
      <c r="M79" s="302"/>
      <c r="N79" s="302"/>
      <c r="O79" s="227"/>
    </row>
    <row r="80" spans="1:15" ht="9.65" customHeight="1" x14ac:dyDescent="0.3">
      <c r="A80" s="227"/>
      <c r="B80" s="231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</row>
    <row r="81" spans="1:15" ht="14.5" thickBo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</sheetData>
  <mergeCells count="4">
    <mergeCell ref="M5:M6"/>
    <mergeCell ref="D5:L6"/>
    <mergeCell ref="K3:L3"/>
    <mergeCell ref="C78:N79"/>
  </mergeCells>
  <conditionalFormatting sqref="M5">
    <cfRule type="containsText" dxfId="1" priority="4" operator="containsText" text="Undervalued">
      <formula>NOT(ISERROR(SEARCH("Undervalued",M5)))</formula>
    </cfRule>
    <cfRule type="containsText" dxfId="0" priority="5" stopIfTrue="1" operator="containsText" text="Overvalued">
      <formula>NOT(ISERROR(SEARCH("Overvalued",M5)))</formula>
    </cfRule>
  </conditionalFormatting>
  <printOptions horizontalCentered="1" verticalCentered="1"/>
  <pageMargins left="3.937007874015748E-2" right="3.937007874015748E-2" top="0.74803149606299213" bottom="0.74803149606299213" header="0.19685039370078741" footer="0.11811023622047245"/>
  <pageSetup paperSize="9" scale="82" fitToHeight="0" orientation="landscape" r:id="rId1"/>
  <rowBreaks count="1" manualBreakCount="1">
    <brk id="41" max="14" man="1"/>
  </rowBreaks>
  <ignoredErrors>
    <ignoredError sqref="N25:N33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A22A-B1CF-4663-8800-5A4710EA12BE}">
  <sheetPr codeName="Sheet3">
    <pageSetUpPr fitToPage="1"/>
  </sheetPr>
  <dimension ref="B1:Q172"/>
  <sheetViews>
    <sheetView showGridLines="0" tabSelected="1" topLeftCell="D88" zoomScale="99" zoomScaleNormal="99" zoomScaleSheetLayoutView="95" workbookViewId="0">
      <selection activeCell="M27" sqref="M27"/>
    </sheetView>
  </sheetViews>
  <sheetFormatPr defaultColWidth="8.90625" defaultRowHeight="14.5" x14ac:dyDescent="0.35"/>
  <cols>
    <col min="1" max="1" width="4.54296875" style="2" customWidth="1"/>
    <col min="2" max="2" width="3" style="2" customWidth="1"/>
    <col min="3" max="3" width="58.90625" style="2" customWidth="1"/>
    <col min="4" max="4" width="5.453125" style="2" customWidth="1"/>
    <col min="5" max="5" width="0.90625" style="2" customWidth="1"/>
    <col min="6" max="6" width="4.36328125" style="2" customWidth="1"/>
    <col min="7" max="7" width="11.08984375" style="2" customWidth="1"/>
    <col min="8" max="8" width="8.90625" style="2"/>
    <col min="9" max="9" width="73" style="2" customWidth="1"/>
    <col min="10" max="10" width="0.54296875" style="2" customWidth="1"/>
    <col min="11" max="11" width="4.08984375" style="2" customWidth="1"/>
    <col min="12" max="12" width="9.36328125" style="142" customWidth="1"/>
    <col min="13" max="13" width="11.08984375" style="2" bestFit="1" customWidth="1"/>
    <col min="14" max="14" width="4.54296875" style="2" customWidth="1"/>
    <col min="15" max="15" width="20.36328125" style="2" bestFit="1" customWidth="1"/>
    <col min="16" max="16" width="14" style="2" bestFit="1" customWidth="1"/>
    <col min="17" max="16384" width="8.90625" style="2"/>
  </cols>
  <sheetData>
    <row r="1" spans="2:14" ht="14.4" customHeight="1" x14ac:dyDescent="0.35"/>
    <row r="2" spans="2:14" ht="30" x14ac:dyDescent="0.6">
      <c r="B2" s="7" t="str">
        <f>Cover!$B$13</f>
        <v>Eternal Limited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2:14" ht="19" x14ac:dyDescent="0.4">
      <c r="B3" s="9" t="s">
        <v>10697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5" spans="2:14" ht="15.5" x14ac:dyDescent="0.35">
      <c r="B5" s="143" t="s">
        <v>5</v>
      </c>
      <c r="C5" s="144"/>
      <c r="D5" s="144"/>
      <c r="E5" s="144"/>
      <c r="F5" s="144"/>
      <c r="G5" s="144"/>
      <c r="I5" s="143" t="s">
        <v>8</v>
      </c>
      <c r="J5" s="144"/>
      <c r="K5" s="144"/>
      <c r="L5" s="145"/>
      <c r="M5" s="144"/>
      <c r="N5" s="146"/>
    </row>
    <row r="6" spans="2:14" ht="3.65" customHeight="1" x14ac:dyDescent="0.35">
      <c r="B6" s="147"/>
      <c r="C6" s="147"/>
      <c r="D6" s="147"/>
      <c r="E6" s="147"/>
      <c r="F6" s="147"/>
      <c r="G6" s="147"/>
      <c r="I6" s="147"/>
      <c r="J6" s="147"/>
      <c r="K6" s="147"/>
      <c r="L6" s="148"/>
      <c r="M6" s="147"/>
    </row>
    <row r="7" spans="2:14" x14ac:dyDescent="0.35">
      <c r="B7" s="160" t="s">
        <v>6</v>
      </c>
      <c r="C7" s="2" t="s">
        <v>7</v>
      </c>
      <c r="G7" s="159">
        <v>2026</v>
      </c>
      <c r="I7" s="163" t="str">
        <f ca="1">"Stock price -"&amp;TEXT(TODAY()-1," dd/mm/yyyy")</f>
        <v>Stock price - 13/06/2026</v>
      </c>
      <c r="M7" s="162">
        <v>231.72</v>
      </c>
    </row>
    <row r="8" spans="2:14" ht="28.5" x14ac:dyDescent="0.35">
      <c r="B8" s="160" t="s">
        <v>6</v>
      </c>
      <c r="C8" s="155" t="s">
        <v>10791</v>
      </c>
      <c r="G8" s="159"/>
      <c r="I8" s="163" t="s">
        <v>10775</v>
      </c>
      <c r="M8" s="162">
        <v>965</v>
      </c>
    </row>
    <row r="9" spans="2:14" x14ac:dyDescent="0.35">
      <c r="B9" s="165" t="s">
        <v>6</v>
      </c>
      <c r="C9" s="166" t="s">
        <v>10792</v>
      </c>
      <c r="D9" s="166"/>
      <c r="E9" s="166"/>
      <c r="F9" s="166"/>
      <c r="G9" s="172"/>
      <c r="I9" s="168"/>
      <c r="J9" s="166"/>
      <c r="K9" s="166"/>
      <c r="L9" s="169"/>
      <c r="M9" s="170"/>
    </row>
    <row r="11" spans="2:14" ht="15.5" x14ac:dyDescent="0.35">
      <c r="B11" s="143" t="s">
        <v>158</v>
      </c>
      <c r="C11" s="149"/>
      <c r="D11" s="149"/>
      <c r="E11" s="149"/>
      <c r="F11" s="149"/>
      <c r="G11" s="149"/>
      <c r="I11" s="143" t="s">
        <v>187</v>
      </c>
      <c r="J11" s="149"/>
      <c r="K11" s="149"/>
      <c r="L11" s="150"/>
      <c r="M11" s="149"/>
    </row>
    <row r="12" spans="2:14" ht="3.65" customHeight="1" x14ac:dyDescent="0.35">
      <c r="B12" s="147"/>
      <c r="C12" s="147"/>
      <c r="D12" s="147"/>
      <c r="E12" s="147"/>
      <c r="F12" s="147"/>
      <c r="G12" s="147"/>
      <c r="I12" s="147"/>
      <c r="J12" s="147"/>
      <c r="K12" s="147"/>
      <c r="L12" s="148"/>
      <c r="M12" s="147"/>
    </row>
    <row r="13" spans="2:14" x14ac:dyDescent="0.35">
      <c r="B13" s="274"/>
      <c r="C13" s="2" t="s">
        <v>194</v>
      </c>
      <c r="G13" s="275"/>
      <c r="I13" s="277" t="str">
        <f ca="1">"USD/INR exchange rate -"&amp;TEXT(TODAY()-1," dd/mm/yyyy")</f>
        <v>USD/INR exchange rate - 13/06/2026</v>
      </c>
      <c r="M13" s="281">
        <v>95</v>
      </c>
    </row>
    <row r="14" spans="2:14" x14ac:dyDescent="0.35">
      <c r="B14" s="274" t="s">
        <v>6</v>
      </c>
      <c r="C14" s="2" t="s">
        <v>10779</v>
      </c>
      <c r="G14" s="275">
        <f>AVERAGE('Raw Data'!B186/'Raw Data'!B185-1,'Raw Data'!B185/'Raw Data'!B184-1,'Raw Data'!B184/'Raw Data'!B183-1,'Raw Data'!B183/'Raw Data'!B182-1,'Raw Data'!B182/'Raw Data'!B181-1,'Raw Data'!B181/'Raw Data'!B180-1)-1.5%</f>
        <v>2.240661325768644E-2</v>
      </c>
      <c r="I14" s="277" t="s">
        <v>184</v>
      </c>
      <c r="M14" s="276"/>
    </row>
    <row r="15" spans="2:14" x14ac:dyDescent="0.35">
      <c r="B15" s="274" t="s">
        <v>6</v>
      </c>
      <c r="C15" s="2" t="s">
        <v>173</v>
      </c>
      <c r="G15" s="275">
        <f>AVERAGE('Raw Data'!B205/'Raw Data'!B204-1,'Raw Data'!B204/'Raw Data'!B203-1,'Raw Data'!B203/'Raw Data'!B202-1,'Raw Data'!B202/'Raw Data'!B201-1,'Raw Data'!B201/'Raw Data'!B200-1,'Raw Data'!B200/'Raw Data'!B199-1)</f>
        <v>0.2193192433296208</v>
      </c>
      <c r="I15" s="277" t="s">
        <v>182</v>
      </c>
      <c r="M15" s="275">
        <v>0.09</v>
      </c>
    </row>
    <row r="16" spans="2:14" x14ac:dyDescent="0.35">
      <c r="B16" s="274" t="s">
        <v>6</v>
      </c>
      <c r="C16" s="2" t="s">
        <v>227</v>
      </c>
      <c r="G16" s="275">
        <f>AVERAGE('Raw Data'!B225/'Raw Data'!B224-1,'Raw Data'!B224/'Raw Data'!B223-1,'Raw Data'!B223/'Raw Data'!B222-1,'Raw Data'!B222/'Raw Data'!B221-1,'Raw Data'!B221/'Raw Data'!B220-1,'Raw Data'!B220/'Raw Data'!B219-1)</f>
        <v>0.18644551086669395</v>
      </c>
      <c r="I16" s="277" t="s">
        <v>181</v>
      </c>
      <c r="M16" s="275">
        <v>7.0000000000000007E-2</v>
      </c>
    </row>
    <row r="17" spans="2:16" x14ac:dyDescent="0.35">
      <c r="B17" s="274"/>
      <c r="G17" s="276"/>
      <c r="I17" s="277" t="s">
        <v>183</v>
      </c>
      <c r="M17" s="275">
        <v>2.1999999999999999E-2</v>
      </c>
    </row>
    <row r="18" spans="2:16" x14ac:dyDescent="0.35">
      <c r="B18" s="277"/>
      <c r="C18" s="2" t="s">
        <v>195</v>
      </c>
      <c r="G18" s="276"/>
      <c r="I18" s="277"/>
      <c r="M18" s="276"/>
    </row>
    <row r="19" spans="2:16" x14ac:dyDescent="0.35">
      <c r="B19" s="278" t="s">
        <v>6</v>
      </c>
      <c r="C19" s="279" t="s">
        <v>10780</v>
      </c>
      <c r="D19" s="279"/>
      <c r="E19" s="279"/>
      <c r="F19" s="279"/>
      <c r="G19" s="280">
        <f>AVERAGE('Raw Data'!B243/'Raw Data'!B242-1,'Raw Data'!B242/'Raw Data'!B241-1,'Raw Data'!B241/'Raw Data'!B240-1,'Raw Data'!B240/'Raw Data'!B239-1)-1.5%</f>
        <v>8.179299971922889E-2</v>
      </c>
      <c r="I19" s="282"/>
      <c r="J19" s="279"/>
      <c r="K19" s="279"/>
      <c r="L19" s="283"/>
      <c r="M19" s="284"/>
    </row>
    <row r="21" spans="2:16" ht="15.5" x14ac:dyDescent="0.35">
      <c r="B21" s="143" t="s">
        <v>188</v>
      </c>
      <c r="C21" s="149"/>
      <c r="D21" s="149"/>
      <c r="E21" s="149"/>
      <c r="F21" s="149"/>
      <c r="G21" s="149"/>
      <c r="I21" s="143" t="s">
        <v>172</v>
      </c>
      <c r="J21" s="149"/>
      <c r="K21" s="149"/>
      <c r="L21" s="150"/>
      <c r="M21" s="149"/>
    </row>
    <row r="22" spans="2:16" ht="3.65" customHeight="1" x14ac:dyDescent="0.35">
      <c r="B22" s="147"/>
      <c r="C22" s="147"/>
      <c r="D22" s="147"/>
      <c r="E22" s="147"/>
      <c r="F22" s="147"/>
      <c r="G22" s="147"/>
      <c r="I22" s="147"/>
      <c r="J22" s="147"/>
      <c r="K22" s="147"/>
      <c r="L22" s="148"/>
      <c r="M22" s="147"/>
    </row>
    <row r="23" spans="2:16" x14ac:dyDescent="0.35">
      <c r="B23" s="158" t="s">
        <v>603</v>
      </c>
      <c r="G23" s="159"/>
      <c r="I23" s="158" t="s">
        <v>606</v>
      </c>
      <c r="M23" s="159"/>
    </row>
    <row r="24" spans="2:16" x14ac:dyDescent="0.35">
      <c r="B24" s="160" t="s">
        <v>6</v>
      </c>
      <c r="C24" s="2" t="s">
        <v>10803</v>
      </c>
      <c r="G24" s="161">
        <v>0.57999999999999996</v>
      </c>
      <c r="I24" s="163" t="s">
        <v>221</v>
      </c>
      <c r="L24" s="142" t="s">
        <v>200</v>
      </c>
      <c r="M24" s="162">
        <f>'Raw Data'!C248</f>
        <v>13687</v>
      </c>
    </row>
    <row r="25" spans="2:16" x14ac:dyDescent="0.35">
      <c r="B25" s="160" t="s">
        <v>6</v>
      </c>
      <c r="C25" s="2" t="s">
        <v>10802</v>
      </c>
      <c r="G25" s="161">
        <v>0.55000000000000004</v>
      </c>
      <c r="I25" s="163" t="s">
        <v>10804</v>
      </c>
      <c r="L25" s="142" t="s">
        <v>200</v>
      </c>
      <c r="M25" s="162">
        <v>161</v>
      </c>
    </row>
    <row r="26" spans="2:16" x14ac:dyDescent="0.35">
      <c r="B26" s="160"/>
      <c r="G26" s="161"/>
      <c r="I26" s="163" t="s">
        <v>10805</v>
      </c>
      <c r="L26" s="142" t="s">
        <v>199</v>
      </c>
      <c r="M26" s="162">
        <v>545</v>
      </c>
    </row>
    <row r="27" spans="2:16" x14ac:dyDescent="0.35">
      <c r="B27" s="158" t="s">
        <v>604</v>
      </c>
      <c r="G27" s="159"/>
      <c r="I27" s="163" t="s">
        <v>217</v>
      </c>
      <c r="L27" s="142" t="s">
        <v>201</v>
      </c>
      <c r="M27" s="162">
        <v>89.2</v>
      </c>
    </row>
    <row r="28" spans="2:16" x14ac:dyDescent="0.35">
      <c r="B28" s="160" t="s">
        <v>6</v>
      </c>
      <c r="C28" s="2" t="s">
        <v>216</v>
      </c>
      <c r="E28" s="142" t="s">
        <v>203</v>
      </c>
      <c r="G28" s="162">
        <v>32862</v>
      </c>
      <c r="I28" s="163"/>
      <c r="M28" s="162"/>
      <c r="P28" s="49"/>
    </row>
    <row r="29" spans="2:16" x14ac:dyDescent="0.35">
      <c r="B29" s="160" t="s">
        <v>6</v>
      </c>
      <c r="C29" s="2" t="s">
        <v>10778</v>
      </c>
      <c r="G29" s="161">
        <v>0.16600000000000001</v>
      </c>
      <c r="I29" s="158" t="s">
        <v>605</v>
      </c>
      <c r="M29" s="162"/>
    </row>
    <row r="30" spans="2:16" x14ac:dyDescent="0.35">
      <c r="B30" s="163"/>
      <c r="G30" s="159"/>
      <c r="I30" s="163" t="s">
        <v>220</v>
      </c>
      <c r="L30" s="142" t="s">
        <v>200</v>
      </c>
      <c r="M30" s="162">
        <f>'Raw Data'!B248</f>
        <v>2878</v>
      </c>
      <c r="N30" s="49"/>
      <c r="P30" s="151"/>
    </row>
    <row r="31" spans="2:16" x14ac:dyDescent="0.35">
      <c r="B31" s="158" t="s">
        <v>602</v>
      </c>
      <c r="G31" s="159"/>
      <c r="I31" s="163" t="s">
        <v>10806</v>
      </c>
      <c r="M31" s="161">
        <v>0.43</v>
      </c>
      <c r="O31" s="49"/>
      <c r="P31" s="49"/>
    </row>
    <row r="32" spans="2:16" x14ac:dyDescent="0.35">
      <c r="B32" s="160" t="s">
        <v>6</v>
      </c>
      <c r="C32" s="2" t="s">
        <v>215</v>
      </c>
      <c r="E32" s="142" t="s">
        <v>203</v>
      </c>
      <c r="G32" s="162">
        <v>9418</v>
      </c>
      <c r="I32" s="163" t="s">
        <v>607</v>
      </c>
      <c r="M32" s="161">
        <v>0.7</v>
      </c>
      <c r="O32" s="49"/>
    </row>
    <row r="33" spans="2:15" x14ac:dyDescent="0.35">
      <c r="B33" s="160" t="s">
        <v>6</v>
      </c>
      <c r="C33" s="2" t="s">
        <v>159</v>
      </c>
      <c r="G33" s="161">
        <v>0.31</v>
      </c>
      <c r="I33" s="163" t="s">
        <v>202</v>
      </c>
      <c r="L33" s="142" t="s">
        <v>201</v>
      </c>
      <c r="M33" s="162">
        <f>((M32*M26)*(M31*M25))/1000</f>
        <v>26.411245000000001</v>
      </c>
      <c r="O33" s="49"/>
    </row>
    <row r="34" spans="2:15" x14ac:dyDescent="0.35">
      <c r="B34" s="160" t="s">
        <v>6</v>
      </c>
      <c r="C34" s="2" t="s">
        <v>160</v>
      </c>
      <c r="G34" s="161">
        <v>0.32</v>
      </c>
      <c r="I34" s="163" t="s">
        <v>202</v>
      </c>
      <c r="L34" s="142" t="s">
        <v>203</v>
      </c>
      <c r="M34" s="162">
        <f>M33*100*M13</f>
        <v>250906.82749999998</v>
      </c>
      <c r="O34" s="49"/>
    </row>
    <row r="35" spans="2:15" x14ac:dyDescent="0.35">
      <c r="B35" s="160" t="s">
        <v>6</v>
      </c>
      <c r="C35" s="2" t="s">
        <v>661</v>
      </c>
      <c r="G35" s="161">
        <v>0.33</v>
      </c>
      <c r="I35" s="163"/>
      <c r="M35" s="159"/>
      <c r="O35" s="49"/>
    </row>
    <row r="36" spans="2:15" x14ac:dyDescent="0.35">
      <c r="B36" s="163"/>
      <c r="G36" s="159"/>
      <c r="I36" s="163"/>
      <c r="M36" s="159"/>
    </row>
    <row r="37" spans="2:15" ht="14" x14ac:dyDescent="0.3">
      <c r="B37" s="158" t="s">
        <v>601</v>
      </c>
      <c r="C37" s="164"/>
      <c r="G37" s="159"/>
      <c r="I37" s="163"/>
      <c r="L37" s="2"/>
      <c r="M37" s="159"/>
    </row>
    <row r="38" spans="2:15" ht="14" x14ac:dyDescent="0.3">
      <c r="B38" s="160" t="s">
        <v>6</v>
      </c>
      <c r="C38" s="2" t="s">
        <v>258</v>
      </c>
      <c r="G38" s="161">
        <v>9.4E-2</v>
      </c>
      <c r="I38" s="163"/>
      <c r="L38" s="2"/>
      <c r="M38" s="159"/>
    </row>
    <row r="39" spans="2:15" ht="14" x14ac:dyDescent="0.3">
      <c r="B39" s="160" t="s">
        <v>6</v>
      </c>
      <c r="C39" s="2" t="s">
        <v>259</v>
      </c>
      <c r="G39" s="161">
        <f>SUM('Raw Data'!D184:D186)/SUM('Raw Data'!B184:B186)</f>
        <v>0.10213911318883695</v>
      </c>
      <c r="I39" s="163"/>
      <c r="L39" s="2"/>
      <c r="M39" s="159"/>
    </row>
    <row r="40" spans="2:15" x14ac:dyDescent="0.35">
      <c r="B40" s="160" t="s">
        <v>6</v>
      </c>
      <c r="C40" s="2" t="s">
        <v>261</v>
      </c>
      <c r="G40" s="161">
        <v>0.122</v>
      </c>
      <c r="I40" s="163"/>
      <c r="M40" s="162"/>
    </row>
    <row r="41" spans="2:15" x14ac:dyDescent="0.35">
      <c r="B41" s="160" t="s">
        <v>6</v>
      </c>
      <c r="C41" s="2" t="s">
        <v>253</v>
      </c>
      <c r="G41" s="161">
        <v>4.5999999999999999E-2</v>
      </c>
      <c r="I41" s="163"/>
      <c r="M41" s="162"/>
    </row>
    <row r="42" spans="2:15" x14ac:dyDescent="0.35">
      <c r="B42" s="165" t="s">
        <v>6</v>
      </c>
      <c r="C42" s="166" t="s">
        <v>660</v>
      </c>
      <c r="D42" s="166"/>
      <c r="E42" s="166"/>
      <c r="F42" s="166"/>
      <c r="G42" s="167">
        <v>7.4999999999999997E-2</v>
      </c>
      <c r="I42" s="168"/>
      <c r="J42" s="166"/>
      <c r="K42" s="166"/>
      <c r="L42" s="169"/>
      <c r="M42" s="170"/>
    </row>
    <row r="45" spans="2:15" ht="15.5" x14ac:dyDescent="0.35">
      <c r="B45" s="143" t="s">
        <v>227</v>
      </c>
      <c r="C45" s="149"/>
      <c r="D45" s="149"/>
      <c r="E45" s="149"/>
      <c r="F45" s="149"/>
      <c r="G45" s="149"/>
      <c r="I45" s="143" t="s">
        <v>180</v>
      </c>
      <c r="J45" s="149"/>
      <c r="K45" s="149"/>
      <c r="L45" s="150"/>
      <c r="M45" s="149"/>
    </row>
    <row r="46" spans="2:15" ht="3.65" customHeight="1" x14ac:dyDescent="0.35">
      <c r="B46" s="147"/>
      <c r="C46" s="147"/>
      <c r="D46" s="147"/>
      <c r="E46" s="147"/>
      <c r="F46" s="147"/>
      <c r="G46" s="147"/>
      <c r="I46" s="147"/>
      <c r="J46" s="147"/>
      <c r="K46" s="147"/>
      <c r="L46" s="148"/>
      <c r="M46" s="147"/>
    </row>
    <row r="47" spans="2:15" x14ac:dyDescent="0.35">
      <c r="B47" s="158" t="s">
        <v>603</v>
      </c>
      <c r="G47" s="159"/>
      <c r="I47" s="158" t="s">
        <v>614</v>
      </c>
      <c r="M47" s="159"/>
    </row>
    <row r="48" spans="2:15" ht="14" x14ac:dyDescent="0.3">
      <c r="B48" s="160" t="s">
        <v>6</v>
      </c>
      <c r="C48" s="2" t="s">
        <v>612</v>
      </c>
      <c r="G48" s="161">
        <v>0.43</v>
      </c>
      <c r="I48" s="163" t="s">
        <v>231</v>
      </c>
      <c r="L48" s="2"/>
      <c r="M48" s="161">
        <v>0.35</v>
      </c>
      <c r="N48" s="151"/>
    </row>
    <row r="49" spans="2:17" ht="14" x14ac:dyDescent="0.3">
      <c r="B49" s="160" t="s">
        <v>6</v>
      </c>
      <c r="C49" s="2" t="s">
        <v>613</v>
      </c>
      <c r="G49" s="161">
        <v>0.33300000000000002</v>
      </c>
      <c r="I49" s="163" t="s">
        <v>233</v>
      </c>
      <c r="L49" s="2"/>
      <c r="M49" s="161">
        <v>0.59799999999999998</v>
      </c>
      <c r="N49" s="151"/>
      <c r="Q49" s="48"/>
    </row>
    <row r="50" spans="2:17" x14ac:dyDescent="0.35">
      <c r="B50" s="160" t="s">
        <v>6</v>
      </c>
      <c r="C50" s="2" t="s">
        <v>611</v>
      </c>
      <c r="G50" s="161">
        <v>0.08</v>
      </c>
      <c r="I50" s="163" t="s">
        <v>229</v>
      </c>
      <c r="L50" s="142" t="s">
        <v>203</v>
      </c>
      <c r="M50" s="162">
        <f>696072*M48*M49*M72</f>
        <v>65559.541319999989</v>
      </c>
      <c r="N50" s="151"/>
      <c r="Q50" s="48"/>
    </row>
    <row r="51" spans="2:17" ht="14" x14ac:dyDescent="0.3">
      <c r="B51" s="163"/>
      <c r="G51" s="159"/>
      <c r="I51" s="163" t="s">
        <v>232</v>
      </c>
      <c r="L51" s="2"/>
      <c r="M51" s="161">
        <v>0.45</v>
      </c>
      <c r="N51" s="201"/>
      <c r="O51" s="202"/>
    </row>
    <row r="52" spans="2:17" ht="14" x14ac:dyDescent="0.3">
      <c r="B52" s="158" t="s">
        <v>604</v>
      </c>
      <c r="G52" s="159"/>
      <c r="I52" s="163" t="s">
        <v>234</v>
      </c>
      <c r="L52" s="2"/>
      <c r="M52" s="161">
        <v>0.52</v>
      </c>
      <c r="P52" s="202"/>
    </row>
    <row r="53" spans="2:17" x14ac:dyDescent="0.35">
      <c r="B53" s="160" t="s">
        <v>6</v>
      </c>
      <c r="C53" s="2" t="s">
        <v>662</v>
      </c>
      <c r="E53" s="142" t="s">
        <v>203</v>
      </c>
      <c r="G53" s="181">
        <f>SUM('Raw Data'!B219:B222)</f>
        <v>6619</v>
      </c>
      <c r="I53" s="163" t="s">
        <v>230</v>
      </c>
      <c r="L53" s="142" t="s">
        <v>203</v>
      </c>
      <c r="M53" s="162">
        <f>696072*((1+M15+M17)^4)*((1+M16+M17)^6)*M51*M52*M80</f>
        <v>232267.09618839948</v>
      </c>
      <c r="O53" s="49"/>
    </row>
    <row r="54" spans="2:17" x14ac:dyDescent="0.35">
      <c r="B54" s="160" t="s">
        <v>6</v>
      </c>
      <c r="C54" s="2" t="s">
        <v>185</v>
      </c>
      <c r="G54" s="161">
        <f>G53/M64</f>
        <v>6.694883740876878E-2</v>
      </c>
      <c r="I54" s="163"/>
      <c r="M54" s="159"/>
    </row>
    <row r="55" spans="2:17" x14ac:dyDescent="0.35">
      <c r="B55" s="160" t="s">
        <v>6</v>
      </c>
      <c r="C55" s="2" t="s">
        <v>186</v>
      </c>
      <c r="G55" s="161">
        <f>(G48*SUM(M60,M59)+(G49*M61)+(G50*M53))/M65</f>
        <v>0.18021617825420608</v>
      </c>
      <c r="I55" s="158" t="s">
        <v>615</v>
      </c>
      <c r="M55" s="159"/>
      <c r="N55" s="151"/>
      <c r="O55" s="49"/>
    </row>
    <row r="56" spans="2:17" x14ac:dyDescent="0.35">
      <c r="B56" s="24"/>
      <c r="G56" s="184"/>
      <c r="I56" s="163" t="s">
        <v>228</v>
      </c>
      <c r="L56" s="142" t="s">
        <v>203</v>
      </c>
      <c r="M56" s="162">
        <v>6912</v>
      </c>
    </row>
    <row r="57" spans="2:17" x14ac:dyDescent="0.35">
      <c r="B57" s="183" t="s">
        <v>602</v>
      </c>
      <c r="G57" s="184"/>
      <c r="I57" s="163" t="s">
        <v>10807</v>
      </c>
      <c r="L57" s="142" t="s">
        <v>203</v>
      </c>
      <c r="M57" s="162">
        <v>13000</v>
      </c>
      <c r="N57" s="152"/>
      <c r="O57" s="49"/>
      <c r="P57" s="49"/>
    </row>
    <row r="58" spans="2:17" x14ac:dyDescent="0.35">
      <c r="B58" s="265" t="s">
        <v>6</v>
      </c>
      <c r="C58" s="2" t="s">
        <v>663</v>
      </c>
      <c r="G58" s="107">
        <f>SUM('Raw Data'!C219:C222)/Assumptions!G53</f>
        <v>0.11134612479226469</v>
      </c>
      <c r="I58" s="163" t="s">
        <v>267</v>
      </c>
      <c r="L58" s="142" t="s">
        <v>203</v>
      </c>
      <c r="M58" s="162">
        <v>13395</v>
      </c>
    </row>
    <row r="59" spans="2:17" x14ac:dyDescent="0.35">
      <c r="B59" s="265" t="s">
        <v>6</v>
      </c>
      <c r="C59" s="2" t="s">
        <v>664</v>
      </c>
      <c r="G59" s="107">
        <v>0.125</v>
      </c>
      <c r="I59" s="163" t="s">
        <v>208</v>
      </c>
      <c r="L59" s="142" t="s">
        <v>203</v>
      </c>
      <c r="M59" s="162">
        <f>M56*((1.14)^4+(1.1)^6)</f>
        <v>23919.122257920004</v>
      </c>
    </row>
    <row r="60" spans="2:17" x14ac:dyDescent="0.35">
      <c r="B60" s="24"/>
      <c r="G60" s="184"/>
      <c r="I60" s="163" t="s">
        <v>10808</v>
      </c>
      <c r="L60" s="142" t="s">
        <v>203</v>
      </c>
      <c r="M60" s="162">
        <f>M57*((1.18)^4+(1.15)^6)</f>
        <v>55273.900833124986</v>
      </c>
    </row>
    <row r="61" spans="2:17" x14ac:dyDescent="0.35">
      <c r="B61" s="183" t="s">
        <v>601</v>
      </c>
      <c r="G61" s="184"/>
      <c r="I61" s="163" t="s">
        <v>207</v>
      </c>
      <c r="L61" s="142" t="s">
        <v>203</v>
      </c>
      <c r="M61" s="162">
        <f>M58*(1.055)^10</f>
        <v>22880.595019646378</v>
      </c>
    </row>
    <row r="62" spans="2:17" x14ac:dyDescent="0.35">
      <c r="B62" s="265" t="s">
        <v>6</v>
      </c>
      <c r="C62" s="2" t="s">
        <v>253</v>
      </c>
      <c r="G62" s="107">
        <f>SUM('Raw Data'!D219:D222)/SUM('Raw Data'!B219:B222)</f>
        <v>-5.4388880495543131E-3</v>
      </c>
      <c r="I62" s="163"/>
      <c r="M62" s="162"/>
    </row>
    <row r="63" spans="2:17" x14ac:dyDescent="0.35">
      <c r="B63" s="265" t="s">
        <v>6</v>
      </c>
      <c r="C63" s="2" t="s">
        <v>265</v>
      </c>
      <c r="G63" s="107">
        <f>SUM('Raw Data'!D223:D225)/SUM('Raw Data'!B223:B225)</f>
        <v>-3.5719645805192858E-2</v>
      </c>
      <c r="I63" s="158" t="s">
        <v>616</v>
      </c>
      <c r="M63" s="159"/>
    </row>
    <row r="64" spans="2:17" x14ac:dyDescent="0.35">
      <c r="B64" s="265" t="s">
        <v>6</v>
      </c>
      <c r="C64" s="2" t="s">
        <v>668</v>
      </c>
      <c r="G64" s="107">
        <v>0.05</v>
      </c>
      <c r="I64" s="163" t="s">
        <v>235</v>
      </c>
      <c r="L64" s="142" t="s">
        <v>203</v>
      </c>
      <c r="M64" s="162">
        <f>SUM(M50,M56:M58)</f>
        <v>98866.541319999989</v>
      </c>
    </row>
    <row r="65" spans="2:16" x14ac:dyDescent="0.35">
      <c r="B65" s="273" t="s">
        <v>6</v>
      </c>
      <c r="C65" s="28" t="s">
        <v>667</v>
      </c>
      <c r="D65" s="28"/>
      <c r="E65" s="28"/>
      <c r="F65" s="28"/>
      <c r="G65" s="108">
        <v>0.1</v>
      </c>
      <c r="I65" s="168" t="s">
        <v>206</v>
      </c>
      <c r="J65" s="166"/>
      <c r="K65" s="166"/>
      <c r="L65" s="169" t="s">
        <v>203</v>
      </c>
      <c r="M65" s="170">
        <f>SUM(M53,M59:M61)</f>
        <v>334340.71429909085</v>
      </c>
    </row>
    <row r="67" spans="2:16" ht="15.5" x14ac:dyDescent="0.35">
      <c r="B67" s="143" t="s">
        <v>189</v>
      </c>
      <c r="C67" s="144"/>
      <c r="D67" s="144"/>
      <c r="E67" s="144"/>
      <c r="F67" s="144"/>
      <c r="G67" s="144"/>
      <c r="I67" s="143" t="s">
        <v>190</v>
      </c>
      <c r="J67" s="149"/>
      <c r="K67" s="149"/>
      <c r="L67" s="150"/>
      <c r="M67" s="149"/>
    </row>
    <row r="68" spans="2:16" ht="3" customHeight="1" x14ac:dyDescent="0.35">
      <c r="B68" s="147"/>
      <c r="C68" s="147"/>
      <c r="D68" s="147"/>
      <c r="E68" s="147"/>
      <c r="F68" s="147"/>
      <c r="G68" s="147"/>
      <c r="I68" s="147"/>
      <c r="J68" s="147"/>
      <c r="K68" s="147"/>
      <c r="L68" s="148"/>
      <c r="M68" s="147"/>
    </row>
    <row r="69" spans="2:16" x14ac:dyDescent="0.35">
      <c r="B69" s="158" t="s">
        <v>603</v>
      </c>
      <c r="G69" s="159"/>
      <c r="I69" s="158" t="s">
        <v>617</v>
      </c>
      <c r="M69" s="159"/>
    </row>
    <row r="70" spans="2:16" ht="28" x14ac:dyDescent="0.3">
      <c r="B70" s="178" t="s">
        <v>6</v>
      </c>
      <c r="C70" s="155" t="s">
        <v>10793</v>
      </c>
      <c r="G70" s="159"/>
      <c r="I70" s="179" t="s">
        <v>211</v>
      </c>
      <c r="J70" s="156"/>
      <c r="K70" s="156"/>
      <c r="L70" s="157" t="s">
        <v>201</v>
      </c>
      <c r="M70" s="180">
        <v>78</v>
      </c>
    </row>
    <row r="71" spans="2:16" x14ac:dyDescent="0.35">
      <c r="B71" s="160" t="s">
        <v>6</v>
      </c>
      <c r="C71" s="2" t="s">
        <v>241</v>
      </c>
      <c r="E71" s="142" t="s">
        <v>10781</v>
      </c>
      <c r="G71" s="162">
        <v>320000</v>
      </c>
      <c r="I71" s="163" t="s">
        <v>211</v>
      </c>
      <c r="L71" s="142" t="s">
        <v>203</v>
      </c>
      <c r="M71" s="162">
        <f>M70*100*85</f>
        <v>663000</v>
      </c>
      <c r="O71" s="49"/>
    </row>
    <row r="72" spans="2:16" x14ac:dyDescent="0.35">
      <c r="B72" s="160" t="s">
        <v>6</v>
      </c>
      <c r="C72" s="2" t="s">
        <v>245</v>
      </c>
      <c r="E72" s="142" t="s">
        <v>10781</v>
      </c>
      <c r="G72" s="162">
        <v>100000</v>
      </c>
      <c r="I72" s="163" t="s">
        <v>610</v>
      </c>
      <c r="M72" s="161">
        <v>0.45</v>
      </c>
      <c r="P72" s="151"/>
    </row>
    <row r="73" spans="2:16" x14ac:dyDescent="0.35">
      <c r="B73" s="160" t="s">
        <v>6</v>
      </c>
      <c r="C73" s="2" t="s">
        <v>247</v>
      </c>
      <c r="G73" s="175">
        <v>0.3125</v>
      </c>
      <c r="I73" s="163" t="s">
        <v>191</v>
      </c>
      <c r="M73" s="161">
        <v>0.3</v>
      </c>
    </row>
    <row r="74" spans="2:16" x14ac:dyDescent="0.35">
      <c r="B74" s="160" t="s">
        <v>6</v>
      </c>
      <c r="C74" s="2" t="s">
        <v>249</v>
      </c>
      <c r="E74" s="142" t="s">
        <v>10782</v>
      </c>
      <c r="G74" s="162">
        <f>G82*10000000/G72</f>
        <v>266440</v>
      </c>
      <c r="I74" s="24" t="s">
        <v>192</v>
      </c>
      <c r="M74" s="26">
        <f>M73*M72*M71</f>
        <v>89505</v>
      </c>
      <c r="O74" s="49"/>
    </row>
    <row r="75" spans="2:16" x14ac:dyDescent="0.35">
      <c r="B75" s="160" t="s">
        <v>6</v>
      </c>
      <c r="C75" s="2" t="s">
        <v>248</v>
      </c>
      <c r="E75" s="142" t="s">
        <v>10781</v>
      </c>
      <c r="G75" s="162">
        <f>M77*G73</f>
        <v>259375</v>
      </c>
      <c r="I75" s="24"/>
      <c r="M75" s="184"/>
    </row>
    <row r="76" spans="2:16" x14ac:dyDescent="0.35">
      <c r="B76" s="160" t="s">
        <v>6</v>
      </c>
      <c r="C76" s="2" t="s">
        <v>250</v>
      </c>
      <c r="E76" s="142" t="s">
        <v>10782</v>
      </c>
      <c r="G76" s="162">
        <f>G74*(1.1)^10</f>
        <v>691076.74106904445</v>
      </c>
      <c r="I76" s="183" t="s">
        <v>618</v>
      </c>
      <c r="M76" s="26"/>
    </row>
    <row r="77" spans="2:16" x14ac:dyDescent="0.35">
      <c r="B77" s="160" t="s">
        <v>6</v>
      </c>
      <c r="C77" s="2" t="s">
        <v>239</v>
      </c>
      <c r="G77" s="175">
        <f>SUM('Raw Data'!B240:B243)/Assumptions!M74</f>
        <v>3.5897435897435895E-2</v>
      </c>
      <c r="I77" s="24" t="s">
        <v>246</v>
      </c>
      <c r="K77" s="142"/>
      <c r="L77" s="2"/>
      <c r="M77" s="26">
        <v>830000</v>
      </c>
    </row>
    <row r="78" spans="2:16" x14ac:dyDescent="0.35">
      <c r="B78" s="160" t="s">
        <v>6</v>
      </c>
      <c r="C78" s="2" t="s">
        <v>240</v>
      </c>
      <c r="G78" s="175">
        <f>((G76*G75)/10000000)/M81</f>
        <v>5.6523023759865863E-2</v>
      </c>
      <c r="I78" s="24" t="s">
        <v>209</v>
      </c>
      <c r="L78" s="142" t="s">
        <v>201</v>
      </c>
      <c r="M78" s="26">
        <f>M70*(1.1)^10</f>
        <v>202.31191188780014</v>
      </c>
    </row>
    <row r="79" spans="2:16" x14ac:dyDescent="0.35">
      <c r="B79" s="24"/>
      <c r="G79" s="184"/>
      <c r="I79" s="24" t="s">
        <v>209</v>
      </c>
      <c r="L79" s="142" t="s">
        <v>203</v>
      </c>
      <c r="M79" s="26">
        <f>M78*100*M13</f>
        <v>1921963.1629341012</v>
      </c>
      <c r="O79" s="49"/>
      <c r="P79" s="49"/>
    </row>
    <row r="80" spans="2:16" x14ac:dyDescent="0.35">
      <c r="B80" s="183" t="s">
        <v>602</v>
      </c>
      <c r="G80" s="184"/>
      <c r="I80" s="24" t="s">
        <v>193</v>
      </c>
      <c r="M80" s="107">
        <v>0.55000000000000004</v>
      </c>
    </row>
    <row r="81" spans="2:15" ht="28.5" x14ac:dyDescent="0.35">
      <c r="B81" s="267" t="s">
        <v>6</v>
      </c>
      <c r="C81" s="155" t="s">
        <v>238</v>
      </c>
      <c r="G81" s="107">
        <v>0.45</v>
      </c>
      <c r="I81" s="24" t="s">
        <v>210</v>
      </c>
      <c r="L81" s="142" t="s">
        <v>203</v>
      </c>
      <c r="M81" s="26">
        <f>M80*M73*M79</f>
        <v>317123.92188412673</v>
      </c>
    </row>
    <row r="82" spans="2:15" x14ac:dyDescent="0.35">
      <c r="B82" s="265" t="s">
        <v>6</v>
      </c>
      <c r="C82" s="2" t="s">
        <v>237</v>
      </c>
      <c r="E82" s="142" t="s">
        <v>203</v>
      </c>
      <c r="G82" s="266">
        <f>SUM(G81*'Raw Data'!B229,'Raw Data'!B239:B241)</f>
        <v>2664.4</v>
      </c>
      <c r="I82" s="24"/>
      <c r="M82" s="184"/>
    </row>
    <row r="83" spans="2:15" x14ac:dyDescent="0.35">
      <c r="B83" s="24"/>
      <c r="G83" s="184"/>
      <c r="I83" s="24"/>
      <c r="M83" s="184"/>
    </row>
    <row r="84" spans="2:15" x14ac:dyDescent="0.35">
      <c r="B84" s="158" t="s">
        <v>601</v>
      </c>
      <c r="G84" s="159"/>
      <c r="I84" s="163"/>
      <c r="M84" s="162"/>
    </row>
    <row r="85" spans="2:15" x14ac:dyDescent="0.35">
      <c r="B85" s="178" t="s">
        <v>6</v>
      </c>
      <c r="C85" s="2" t="s">
        <v>254</v>
      </c>
      <c r="G85" s="161">
        <f>SUM('Raw Data'!C239:C241)/SUM('Raw Data'!B239:B241)</f>
        <v>-2.6899480887210947E-2</v>
      </c>
      <c r="I85" s="163"/>
      <c r="M85" s="162"/>
    </row>
    <row r="86" spans="2:15" x14ac:dyDescent="0.35">
      <c r="B86" s="178" t="s">
        <v>6</v>
      </c>
      <c r="C86" s="2" t="s">
        <v>266</v>
      </c>
      <c r="G86" s="161">
        <f>SUM('Raw Data'!C242:C243,'Raw Data'!C235)/SUM('Raw Data'!B242:B243,'Raw Data'!B235)</f>
        <v>-8.8464260438782735E-3</v>
      </c>
      <c r="I86" s="163"/>
      <c r="M86" s="159"/>
      <c r="O86" s="50"/>
    </row>
    <row r="87" spans="2:15" x14ac:dyDescent="0.35">
      <c r="B87" s="165" t="s">
        <v>6</v>
      </c>
      <c r="C87" s="166" t="s">
        <v>255</v>
      </c>
      <c r="D87" s="166"/>
      <c r="E87" s="166"/>
      <c r="F87" s="166"/>
      <c r="G87" s="167">
        <v>0.06</v>
      </c>
      <c r="I87" s="168"/>
      <c r="J87" s="166"/>
      <c r="K87" s="166"/>
      <c r="L87" s="169"/>
      <c r="M87" s="172"/>
      <c r="O87" s="50"/>
    </row>
    <row r="90" spans="2:15" ht="15.5" x14ac:dyDescent="0.35">
      <c r="B90" s="143" t="s">
        <v>173</v>
      </c>
      <c r="C90" s="149"/>
      <c r="D90" s="149"/>
      <c r="E90" s="149"/>
      <c r="F90" s="149"/>
      <c r="G90" s="149"/>
      <c r="I90" s="143" t="s">
        <v>174</v>
      </c>
      <c r="J90" s="149"/>
      <c r="K90" s="149"/>
      <c r="L90" s="150"/>
      <c r="M90" s="149"/>
    </row>
    <row r="91" spans="2:15" ht="3" customHeight="1" x14ac:dyDescent="0.35">
      <c r="B91" s="147"/>
      <c r="C91" s="147"/>
      <c r="D91" s="147"/>
      <c r="E91" s="147"/>
      <c r="F91" s="147"/>
      <c r="G91" s="147"/>
      <c r="I91" s="147"/>
      <c r="J91" s="147"/>
      <c r="K91" s="147"/>
      <c r="L91" s="148"/>
      <c r="M91" s="147"/>
    </row>
    <row r="92" spans="2:15" x14ac:dyDescent="0.35">
      <c r="B92" s="158" t="s">
        <v>603</v>
      </c>
      <c r="G92" s="159"/>
      <c r="I92" s="158" t="s">
        <v>608</v>
      </c>
      <c r="M92" s="159"/>
    </row>
    <row r="93" spans="2:15" x14ac:dyDescent="0.35">
      <c r="B93" s="160" t="s">
        <v>6</v>
      </c>
      <c r="C93" s="153" t="s">
        <v>10798</v>
      </c>
      <c r="G93" s="161">
        <v>0.5</v>
      </c>
      <c r="I93" s="163" t="s">
        <v>10801</v>
      </c>
      <c r="L93" s="142" t="s">
        <v>204</v>
      </c>
      <c r="M93" s="162">
        <v>1060</v>
      </c>
      <c r="O93" s="49"/>
    </row>
    <row r="94" spans="2:15" x14ac:dyDescent="0.35">
      <c r="B94" s="160" t="s">
        <v>6</v>
      </c>
      <c r="C94" s="153" t="s">
        <v>10797</v>
      </c>
      <c r="G94" s="161">
        <v>0.4</v>
      </c>
      <c r="I94" s="163" t="s">
        <v>645</v>
      </c>
      <c r="M94" s="161">
        <v>0.6</v>
      </c>
      <c r="O94" s="49"/>
    </row>
    <row r="95" spans="2:15" x14ac:dyDescent="0.35">
      <c r="B95" s="160" t="s">
        <v>6</v>
      </c>
      <c r="C95" s="2" t="s">
        <v>178</v>
      </c>
      <c r="E95" s="142" t="s">
        <v>203</v>
      </c>
      <c r="G95" s="162">
        <f>'Raw Data'!G216</f>
        <v>2027</v>
      </c>
      <c r="I95" s="163" t="s">
        <v>175</v>
      </c>
      <c r="M95" s="161">
        <v>9.5000000000000001E-2</v>
      </c>
    </row>
    <row r="96" spans="2:15" x14ac:dyDescent="0.35">
      <c r="B96" s="160" t="s">
        <v>6</v>
      </c>
      <c r="C96" s="2" t="s">
        <v>179</v>
      </c>
      <c r="E96" s="142" t="s">
        <v>203</v>
      </c>
      <c r="G96" s="162">
        <v>3000</v>
      </c>
      <c r="I96" s="163"/>
      <c r="M96" s="161"/>
    </row>
    <row r="97" spans="2:15" x14ac:dyDescent="0.35">
      <c r="B97" s="163"/>
      <c r="G97" s="159"/>
      <c r="I97" s="158" t="s">
        <v>10825</v>
      </c>
      <c r="M97" s="159"/>
    </row>
    <row r="98" spans="2:15" x14ac:dyDescent="0.35">
      <c r="B98" s="160" t="s">
        <v>6</v>
      </c>
      <c r="C98" s="2" t="s">
        <v>216</v>
      </c>
      <c r="E98" s="142" t="s">
        <v>203</v>
      </c>
      <c r="G98" s="162">
        <v>22371</v>
      </c>
      <c r="I98" s="163" t="s">
        <v>10691</v>
      </c>
      <c r="M98" s="161">
        <f>(65*45%)/(M94*M93)</f>
        <v>4.5990566037735846E-2</v>
      </c>
      <c r="O98" s="124"/>
    </row>
    <row r="99" spans="2:15" x14ac:dyDescent="0.35">
      <c r="B99" s="160" t="s">
        <v>6</v>
      </c>
      <c r="C99" s="2" t="s">
        <v>242</v>
      </c>
      <c r="E99" s="142" t="s">
        <v>243</v>
      </c>
      <c r="G99" s="162">
        <f>'Raw Data'!F216</f>
        <v>750</v>
      </c>
      <c r="I99" s="163" t="s">
        <v>10692</v>
      </c>
      <c r="M99" s="161">
        <v>0.2</v>
      </c>
      <c r="O99" s="49"/>
    </row>
    <row r="100" spans="2:15" x14ac:dyDescent="0.35">
      <c r="B100" s="160" t="s">
        <v>6</v>
      </c>
      <c r="C100" s="2" t="s">
        <v>244</v>
      </c>
      <c r="E100" s="142" t="s">
        <v>243</v>
      </c>
      <c r="G100" s="162">
        <v>802.5</v>
      </c>
      <c r="I100" s="163"/>
      <c r="M100" s="159"/>
      <c r="O100" s="49"/>
    </row>
    <row r="101" spans="2:15" x14ac:dyDescent="0.35">
      <c r="B101" s="163"/>
      <c r="G101" s="159"/>
      <c r="I101" s="158" t="s">
        <v>609</v>
      </c>
      <c r="M101" s="159"/>
    </row>
    <row r="102" spans="2:15" x14ac:dyDescent="0.35">
      <c r="B102" s="158" t="s">
        <v>602</v>
      </c>
      <c r="G102" s="159"/>
      <c r="I102" s="163" t="s">
        <v>222</v>
      </c>
      <c r="L102" s="142" t="s">
        <v>201</v>
      </c>
      <c r="M102" s="182">
        <v>7.2</v>
      </c>
    </row>
    <row r="103" spans="2:15" x14ac:dyDescent="0.35">
      <c r="B103" s="160" t="s">
        <v>6</v>
      </c>
      <c r="C103" s="2" t="s">
        <v>176</v>
      </c>
      <c r="G103" s="161">
        <v>0.92149999999999999</v>
      </c>
      <c r="I103" s="163" t="s">
        <v>10690</v>
      </c>
      <c r="M103" s="161">
        <v>0.4</v>
      </c>
    </row>
    <row r="104" spans="2:15" x14ac:dyDescent="0.35">
      <c r="B104" s="160" t="s">
        <v>6</v>
      </c>
      <c r="C104" s="2" t="s">
        <v>236</v>
      </c>
      <c r="G104" s="161">
        <v>0.23269999999999999</v>
      </c>
      <c r="I104" s="163" t="s">
        <v>205</v>
      </c>
      <c r="L104" s="142" t="s">
        <v>201</v>
      </c>
      <c r="M104" s="162">
        <f>(M93*(1+M95)^11)*M94*M99*M103</f>
        <v>138.07098196518965</v>
      </c>
    </row>
    <row r="105" spans="2:15" x14ac:dyDescent="0.35">
      <c r="B105" s="160" t="s">
        <v>6</v>
      </c>
      <c r="C105" s="2" t="s">
        <v>177</v>
      </c>
      <c r="G105" s="161">
        <v>0.93</v>
      </c>
      <c r="I105" s="163" t="s">
        <v>205</v>
      </c>
      <c r="L105" s="142" t="s">
        <v>203</v>
      </c>
      <c r="M105" s="162">
        <f>M104*100*M13</f>
        <v>1311674.3286693015</v>
      </c>
    </row>
    <row r="106" spans="2:15" x14ac:dyDescent="0.35">
      <c r="B106" s="160" t="s">
        <v>6</v>
      </c>
      <c r="C106" s="2" t="s">
        <v>661</v>
      </c>
      <c r="G106" s="161">
        <v>0.95</v>
      </c>
      <c r="I106" s="163"/>
      <c r="M106" s="162"/>
    </row>
    <row r="107" spans="2:15" x14ac:dyDescent="0.35">
      <c r="B107" s="163"/>
      <c r="G107" s="159"/>
      <c r="I107" s="163"/>
      <c r="M107" s="162"/>
    </row>
    <row r="108" spans="2:15" x14ac:dyDescent="0.35">
      <c r="B108" s="158" t="s">
        <v>601</v>
      </c>
      <c r="C108" s="153"/>
      <c r="G108" s="161"/>
      <c r="I108" s="163"/>
      <c r="M108" s="162"/>
    </row>
    <row r="109" spans="2:15" x14ac:dyDescent="0.35">
      <c r="B109" s="160" t="s">
        <v>6</v>
      </c>
      <c r="C109" s="2" t="s">
        <v>10799</v>
      </c>
      <c r="G109" s="161">
        <v>0.26500000000000001</v>
      </c>
      <c r="I109" s="163"/>
      <c r="M109" s="162"/>
    </row>
    <row r="110" spans="2:15" x14ac:dyDescent="0.35">
      <c r="B110" s="160" t="s">
        <v>6</v>
      </c>
      <c r="C110" s="2" t="s">
        <v>10800</v>
      </c>
      <c r="G110" s="161">
        <v>0.27500000000000002</v>
      </c>
      <c r="I110" s="163"/>
      <c r="M110" s="162"/>
    </row>
    <row r="111" spans="2:15" x14ac:dyDescent="0.35">
      <c r="B111" s="160" t="s">
        <v>6</v>
      </c>
      <c r="C111" s="2" t="s">
        <v>263</v>
      </c>
      <c r="G111" s="161">
        <v>4.1000000000000002E-2</v>
      </c>
      <c r="I111" s="163"/>
      <c r="M111" s="162"/>
    </row>
    <row r="112" spans="2:15" x14ac:dyDescent="0.35">
      <c r="B112" s="160" t="s">
        <v>6</v>
      </c>
      <c r="C112" s="2" t="s">
        <v>262</v>
      </c>
      <c r="G112" s="161">
        <v>4.9000000000000002E-2</v>
      </c>
      <c r="I112" s="163"/>
      <c r="M112" s="162"/>
    </row>
    <row r="113" spans="2:13" x14ac:dyDescent="0.35">
      <c r="B113" s="160" t="s">
        <v>6</v>
      </c>
      <c r="C113" s="2" t="s">
        <v>264</v>
      </c>
      <c r="G113" s="161">
        <v>0.115</v>
      </c>
      <c r="I113" s="163"/>
      <c r="M113" s="162"/>
    </row>
    <row r="114" spans="2:13" x14ac:dyDescent="0.35">
      <c r="B114" s="160" t="s">
        <v>6</v>
      </c>
      <c r="C114" s="2" t="s">
        <v>253</v>
      </c>
      <c r="G114" s="161">
        <v>-1.2999999999999999E-2</v>
      </c>
      <c r="I114" s="163"/>
      <c r="M114" s="162"/>
    </row>
    <row r="115" spans="2:13" x14ac:dyDescent="0.35">
      <c r="B115" s="160" t="s">
        <v>6</v>
      </c>
      <c r="C115" s="2" t="s">
        <v>265</v>
      </c>
      <c r="G115" s="161">
        <f>SUM('Raw Data'!F204:F206,'Raw Data'!F206*(1+Assumptions!G15))/SUM('Raw Data'!B203:B205,'Raw Data'!B205*(1+Assumptions!G15))</f>
        <v>-6.1335156377572827E-3</v>
      </c>
      <c r="I115" s="163"/>
      <c r="M115" s="162"/>
    </row>
    <row r="116" spans="2:13" x14ac:dyDescent="0.35">
      <c r="B116" s="165" t="s">
        <v>6</v>
      </c>
      <c r="C116" s="166" t="s">
        <v>660</v>
      </c>
      <c r="D116" s="166"/>
      <c r="E116" s="166"/>
      <c r="F116" s="166"/>
      <c r="G116" s="167">
        <v>0.08</v>
      </c>
      <c r="I116" s="168"/>
      <c r="J116" s="166"/>
      <c r="K116" s="166"/>
      <c r="L116" s="169"/>
      <c r="M116" s="170"/>
    </row>
    <row r="117" spans="2:13" x14ac:dyDescent="0.35">
      <c r="I117" s="263"/>
      <c r="J117" s="263"/>
      <c r="K117" s="263"/>
      <c r="L117" s="264"/>
      <c r="M117" s="263"/>
    </row>
    <row r="119" spans="2:13" ht="15.5" x14ac:dyDescent="0.35">
      <c r="B119" s="143" t="s">
        <v>419</v>
      </c>
      <c r="C119" s="144"/>
      <c r="D119" s="144"/>
      <c r="E119" s="144"/>
      <c r="F119" s="144"/>
      <c r="G119" s="144"/>
      <c r="I119" s="143" t="s">
        <v>10776</v>
      </c>
      <c r="J119" s="144"/>
      <c r="K119" s="144"/>
      <c r="L119" s="144"/>
      <c r="M119" s="144"/>
    </row>
    <row r="120" spans="2:13" ht="3" customHeight="1" x14ac:dyDescent="0.3">
      <c r="B120" s="147"/>
      <c r="C120" s="147"/>
      <c r="D120" s="147"/>
      <c r="E120" s="147"/>
      <c r="F120" s="147"/>
      <c r="G120" s="147"/>
      <c r="I120" s="147"/>
      <c r="J120" s="147"/>
      <c r="K120" s="147"/>
      <c r="L120" s="147"/>
      <c r="M120" s="147"/>
    </row>
    <row r="121" spans="2:13" ht="28.5" x14ac:dyDescent="0.35">
      <c r="B121" s="183" t="s">
        <v>603</v>
      </c>
      <c r="G121" s="184"/>
      <c r="I121" s="173" t="s">
        <v>437</v>
      </c>
      <c r="M121" s="161">
        <v>9.5000000000000001E-2</v>
      </c>
    </row>
    <row r="122" spans="2:13" x14ac:dyDescent="0.35">
      <c r="B122" s="160" t="s">
        <v>6</v>
      </c>
      <c r="C122" s="2" t="s">
        <v>420</v>
      </c>
      <c r="G122" s="171">
        <f>('Raw Data'!B408*0.5+'Raw Data'!B409*3+'Raw Data'!B410*7.5)/'Raw Data'!B411</f>
        <v>2.8754709871891486</v>
      </c>
      <c r="I122" s="163" t="s">
        <v>627</v>
      </c>
      <c r="M122" s="159"/>
    </row>
    <row r="123" spans="2:13" x14ac:dyDescent="0.35">
      <c r="B123" s="160" t="s">
        <v>6</v>
      </c>
      <c r="C123" s="2" t="s">
        <v>390</v>
      </c>
      <c r="G123" s="161">
        <f>'Raw Data'!B366/(SUM('Raw Data'!D83,'Raw Data'!D89,'Raw Data'!C83,'Raw Data'!C89)/2)</f>
        <v>0.10522548317823908</v>
      </c>
      <c r="I123" s="163" t="s">
        <v>628</v>
      </c>
      <c r="M123" s="159"/>
    </row>
    <row r="124" spans="2:13" x14ac:dyDescent="0.35">
      <c r="B124" s="160" t="s">
        <v>6</v>
      </c>
      <c r="C124" s="2" t="s">
        <v>421</v>
      </c>
      <c r="G124" s="161">
        <f>Schedules!H247/(SUM(Schedules!H10,Schedules!H20,Schedules!H30,Schedules!H40))</f>
        <v>3.1697366871059139E-2</v>
      </c>
      <c r="I124" s="163" t="s">
        <v>629</v>
      </c>
      <c r="M124" s="159"/>
    </row>
    <row r="125" spans="2:13" ht="14" x14ac:dyDescent="0.3">
      <c r="B125" s="160" t="s">
        <v>6</v>
      </c>
      <c r="C125" s="2" t="s">
        <v>422</v>
      </c>
      <c r="G125" s="161">
        <v>0.02</v>
      </c>
      <c r="I125" s="163"/>
      <c r="L125" s="2"/>
      <c r="M125" s="159"/>
    </row>
    <row r="126" spans="2:13" x14ac:dyDescent="0.35">
      <c r="B126" s="163"/>
      <c r="G126" s="159"/>
      <c r="I126" s="163" t="s">
        <v>545</v>
      </c>
      <c r="M126" s="161">
        <v>0.9</v>
      </c>
    </row>
    <row r="127" spans="2:13" x14ac:dyDescent="0.35">
      <c r="B127" s="163"/>
      <c r="G127" s="159"/>
      <c r="I127" s="163" t="s">
        <v>544</v>
      </c>
      <c r="M127" s="161">
        <v>0.8</v>
      </c>
    </row>
    <row r="128" spans="2:13" x14ac:dyDescent="0.35">
      <c r="B128" s="163"/>
      <c r="G128" s="159"/>
      <c r="I128" s="168" t="s">
        <v>459</v>
      </c>
      <c r="J128" s="166"/>
      <c r="K128" s="166"/>
      <c r="L128" s="169"/>
      <c r="M128" s="167">
        <v>0.36</v>
      </c>
    </row>
    <row r="129" spans="2:14" ht="14" x14ac:dyDescent="0.3">
      <c r="B129" s="263"/>
      <c r="C129" s="263"/>
      <c r="D129" s="263"/>
      <c r="E129" s="263"/>
      <c r="F129" s="263"/>
      <c r="G129" s="263"/>
      <c r="L129" s="2"/>
    </row>
    <row r="131" spans="2:14" ht="15.5" x14ac:dyDescent="0.35">
      <c r="B131" s="143" t="s">
        <v>68</v>
      </c>
      <c r="C131" s="144"/>
      <c r="D131" s="144"/>
      <c r="E131" s="144"/>
      <c r="F131" s="144"/>
      <c r="G131" s="144"/>
      <c r="I131" s="143" t="s">
        <v>198</v>
      </c>
      <c r="J131" s="149"/>
      <c r="K131" s="149"/>
      <c r="L131" s="150"/>
      <c r="M131" s="149"/>
    </row>
    <row r="132" spans="2:14" ht="3" customHeight="1" x14ac:dyDescent="0.35">
      <c r="B132" s="147"/>
      <c r="C132" s="147"/>
      <c r="D132" s="147"/>
      <c r="E132" s="147"/>
      <c r="F132" s="147"/>
      <c r="G132" s="147"/>
      <c r="I132" s="147"/>
      <c r="J132" s="147"/>
      <c r="K132" s="147"/>
      <c r="L132" s="148"/>
      <c r="M132" s="147"/>
    </row>
    <row r="133" spans="2:14" x14ac:dyDescent="0.35">
      <c r="B133" s="158" t="s">
        <v>619</v>
      </c>
      <c r="G133" s="159"/>
      <c r="I133" s="158" t="s">
        <v>623</v>
      </c>
      <c r="M133" s="159"/>
    </row>
    <row r="134" spans="2:14" x14ac:dyDescent="0.35">
      <c r="B134" s="160" t="s">
        <v>6</v>
      </c>
      <c r="C134" s="2" t="s">
        <v>196</v>
      </c>
      <c r="G134" s="159" t="s">
        <v>296</v>
      </c>
      <c r="I134" s="163" t="s">
        <v>337</v>
      </c>
      <c r="M134" s="161">
        <v>0.25168000000000001</v>
      </c>
    </row>
    <row r="135" spans="2:14" x14ac:dyDescent="0.35">
      <c r="B135" s="160" t="s">
        <v>6</v>
      </c>
      <c r="C135" s="2" t="s">
        <v>301</v>
      </c>
      <c r="G135" s="176">
        <f>SUMPRODUCT('Raw Data'!$B$288:$G$288,'Raw Data'!B290:G290)/SUM('Raw Data'!$B$288:$G$288)</f>
        <v>3.4131355932203391</v>
      </c>
      <c r="I135" s="163" t="s">
        <v>343</v>
      </c>
      <c r="M135" s="161"/>
    </row>
    <row r="136" spans="2:14" x14ac:dyDescent="0.35">
      <c r="B136" s="160" t="s">
        <v>6</v>
      </c>
      <c r="C136" s="2" t="s">
        <v>197</v>
      </c>
      <c r="G136" s="176">
        <f>SUMPRODUCT('Raw Data'!$B$288:$G$288,'Raw Data'!B291:G291)/SUM('Raw Data'!$B$288:$G$288)</f>
        <v>7.7436440677966099</v>
      </c>
      <c r="I136" s="163" t="s">
        <v>306</v>
      </c>
      <c r="K136" s="33"/>
      <c r="L136" s="142" t="s">
        <v>308</v>
      </c>
      <c r="M136" s="175">
        <v>8.9999999999999993E-3</v>
      </c>
    </row>
    <row r="137" spans="2:14" x14ac:dyDescent="0.35">
      <c r="B137" s="160" t="s">
        <v>6</v>
      </c>
      <c r="C137" s="2" t="s">
        <v>320</v>
      </c>
      <c r="G137" s="159"/>
      <c r="I137" s="163" t="s">
        <v>307</v>
      </c>
      <c r="K137" s="33"/>
      <c r="L137" s="142" t="s">
        <v>308</v>
      </c>
      <c r="M137" s="175">
        <v>8.0000000000000002E-3</v>
      </c>
    </row>
    <row r="138" spans="2:14" x14ac:dyDescent="0.35">
      <c r="B138" s="163"/>
      <c r="C138" s="2" t="s">
        <v>305</v>
      </c>
      <c r="E138" s="33" t="s">
        <v>308</v>
      </c>
      <c r="G138" s="161">
        <f>(SUM('Raw Data'!B284:G284)-SUM('Raw Data'!B283:G283))/SUM(Schedules!H10,Schedules!H20,Schedules!H30,Schedules!H40)</f>
        <v>7.6414679058347951E-3</v>
      </c>
      <c r="I138" s="163" t="s">
        <v>318</v>
      </c>
      <c r="K138" s="33"/>
      <c r="L138" s="142" t="s">
        <v>308</v>
      </c>
      <c r="M138" s="175">
        <v>7.0000000000000001E-3</v>
      </c>
      <c r="N138" s="154"/>
    </row>
    <row r="139" spans="2:14" ht="3.65" customHeight="1" x14ac:dyDescent="0.35">
      <c r="B139" s="163"/>
      <c r="C139" s="2" t="s">
        <v>306</v>
      </c>
      <c r="E139" s="33" t="s">
        <v>308</v>
      </c>
      <c r="G139" s="161">
        <v>1.2500000000000001E-2</v>
      </c>
      <c r="I139" s="163" t="s">
        <v>319</v>
      </c>
      <c r="K139" s="33"/>
      <c r="L139" s="142" t="s">
        <v>308</v>
      </c>
      <c r="M139" s="175">
        <v>6.0000000000000001E-3</v>
      </c>
    </row>
    <row r="140" spans="2:14" x14ac:dyDescent="0.35">
      <c r="B140" s="163"/>
      <c r="C140" s="2" t="s">
        <v>307</v>
      </c>
      <c r="E140" s="33" t="s">
        <v>308</v>
      </c>
      <c r="G140" s="161">
        <v>0.01</v>
      </c>
      <c r="I140" s="163"/>
      <c r="M140" s="159"/>
    </row>
    <row r="141" spans="2:14" x14ac:dyDescent="0.35">
      <c r="B141" s="163"/>
      <c r="C141" s="2" t="s">
        <v>318</v>
      </c>
      <c r="E141" s="33" t="s">
        <v>308</v>
      </c>
      <c r="G141" s="161">
        <v>8.0000000000000002E-3</v>
      </c>
      <c r="I141" s="158" t="s">
        <v>622</v>
      </c>
      <c r="M141" s="159"/>
    </row>
    <row r="142" spans="2:14" x14ac:dyDescent="0.35">
      <c r="B142" s="163"/>
      <c r="C142" s="2" t="s">
        <v>319</v>
      </c>
      <c r="E142" s="33" t="s">
        <v>308</v>
      </c>
      <c r="G142" s="161">
        <v>5.0000000000000001E-3</v>
      </c>
      <c r="I142" s="163" t="s">
        <v>344</v>
      </c>
      <c r="M142" s="162">
        <v>5908</v>
      </c>
    </row>
    <row r="143" spans="2:14" x14ac:dyDescent="0.35">
      <c r="B143" s="163"/>
      <c r="G143" s="159"/>
      <c r="I143" s="163" t="s">
        <v>378</v>
      </c>
      <c r="M143" s="161">
        <v>0.55000000000000004</v>
      </c>
    </row>
    <row r="144" spans="2:14" x14ac:dyDescent="0.35">
      <c r="B144" s="158" t="s">
        <v>620</v>
      </c>
      <c r="G144" s="159"/>
      <c r="I144" s="163"/>
      <c r="M144" s="159"/>
    </row>
    <row r="145" spans="2:14" x14ac:dyDescent="0.35">
      <c r="B145" s="160" t="s">
        <v>6</v>
      </c>
      <c r="C145" s="2" t="s">
        <v>426</v>
      </c>
      <c r="E145" s="33"/>
      <c r="G145" s="161">
        <v>0.93500000000000005</v>
      </c>
      <c r="I145" s="163"/>
      <c r="M145" s="159"/>
    </row>
    <row r="146" spans="2:14" x14ac:dyDescent="0.35">
      <c r="B146" s="160" t="s">
        <v>6</v>
      </c>
      <c r="C146" s="2" t="s">
        <v>427</v>
      </c>
      <c r="E146" s="33"/>
      <c r="G146" s="161">
        <v>1.03</v>
      </c>
      <c r="I146" s="163"/>
      <c r="M146" s="159"/>
    </row>
    <row r="147" spans="2:14" x14ac:dyDescent="0.35">
      <c r="B147" s="160" t="s">
        <v>6</v>
      </c>
      <c r="C147" s="2" t="s">
        <v>61</v>
      </c>
      <c r="G147" s="161">
        <v>0.26500000000000001</v>
      </c>
      <c r="I147" s="163"/>
      <c r="M147" s="159"/>
    </row>
    <row r="148" spans="2:14" x14ac:dyDescent="0.35">
      <c r="B148" s="160"/>
      <c r="G148" s="161"/>
      <c r="I148" s="163"/>
      <c r="M148" s="159"/>
    </row>
    <row r="149" spans="2:14" x14ac:dyDescent="0.35">
      <c r="B149" s="158" t="s">
        <v>621</v>
      </c>
      <c r="G149" s="161"/>
      <c r="I149" s="163"/>
      <c r="M149" s="159"/>
    </row>
    <row r="150" spans="2:14" x14ac:dyDescent="0.35">
      <c r="B150" s="165" t="s">
        <v>6</v>
      </c>
      <c r="C150" s="166" t="s">
        <v>300</v>
      </c>
      <c r="D150" s="166"/>
      <c r="E150" s="166"/>
      <c r="F150" s="166"/>
      <c r="G150" s="177">
        <f>SUMPRODUCT('Raw Data'!B301:J301,'Raw Data'!B303:J303)/SUM('Raw Data'!B301:J301)</f>
        <v>3.599585062240664</v>
      </c>
      <c r="I150" s="168"/>
      <c r="J150" s="166"/>
      <c r="K150" s="166"/>
      <c r="L150" s="169"/>
      <c r="M150" s="172"/>
    </row>
    <row r="152" spans="2:14" ht="15.5" x14ac:dyDescent="0.35">
      <c r="B152" s="143" t="s">
        <v>347</v>
      </c>
      <c r="C152" s="144"/>
      <c r="D152" s="144"/>
      <c r="E152" s="144"/>
      <c r="F152" s="144"/>
      <c r="G152" s="144"/>
      <c r="I152" s="143" t="s">
        <v>388</v>
      </c>
      <c r="J152" s="144"/>
      <c r="K152" s="144"/>
      <c r="L152" s="144"/>
      <c r="M152" s="144"/>
    </row>
    <row r="153" spans="2:14" ht="3" customHeight="1" x14ac:dyDescent="0.3">
      <c r="B153" s="147"/>
      <c r="C153" s="147"/>
      <c r="D153" s="147"/>
      <c r="E153" s="147"/>
      <c r="F153" s="147"/>
      <c r="G153" s="147"/>
      <c r="I153" s="147"/>
      <c r="J153" s="147"/>
      <c r="K153" s="147"/>
      <c r="L153" s="147"/>
      <c r="M153" s="147"/>
    </row>
    <row r="154" spans="2:14" x14ac:dyDescent="0.35">
      <c r="B154" s="158" t="s">
        <v>603</v>
      </c>
      <c r="G154" s="159"/>
      <c r="I154" s="158" t="s">
        <v>603</v>
      </c>
      <c r="J154" s="155"/>
      <c r="M154" s="159"/>
    </row>
    <row r="155" spans="2:14" ht="42" x14ac:dyDescent="0.3">
      <c r="B155" s="160" t="s">
        <v>6</v>
      </c>
      <c r="C155" s="2" t="s">
        <v>373</v>
      </c>
      <c r="G155" s="159">
        <v>0</v>
      </c>
      <c r="I155" s="174" t="s">
        <v>10787</v>
      </c>
      <c r="J155" s="155"/>
      <c r="L155" s="2"/>
      <c r="M155" s="159"/>
    </row>
    <row r="156" spans="2:14" x14ac:dyDescent="0.35">
      <c r="B156" s="163"/>
      <c r="G156" s="159"/>
      <c r="I156" s="163"/>
      <c r="M156" s="159"/>
    </row>
    <row r="157" spans="2:14" x14ac:dyDescent="0.35">
      <c r="B157" s="158" t="s">
        <v>624</v>
      </c>
      <c r="G157" s="159"/>
      <c r="I157" s="158" t="s">
        <v>625</v>
      </c>
      <c r="M157" s="159"/>
    </row>
    <row r="158" spans="2:14" ht="14" x14ac:dyDescent="0.3">
      <c r="B158" s="160" t="s">
        <v>6</v>
      </c>
      <c r="C158" s="2" t="s">
        <v>348</v>
      </c>
      <c r="G158" s="162">
        <f>SUM('Raw Data'!B321,'Raw Data'!B322,'Raw Data'!B323,'Raw Data'!B326,'Raw Data'!B327,'Raw Data'!B332:B333,'Raw Data'!A339)</f>
        <v>1042</v>
      </c>
      <c r="I158" s="163" t="s">
        <v>530</v>
      </c>
      <c r="L158" s="2" t="s">
        <v>382</v>
      </c>
      <c r="M158" s="162">
        <v>8</v>
      </c>
    </row>
    <row r="159" spans="2:14" ht="14" x14ac:dyDescent="0.3">
      <c r="B159" s="160" t="s">
        <v>6</v>
      </c>
      <c r="C159" s="2" t="s">
        <v>371</v>
      </c>
      <c r="G159" s="162">
        <f>SUM('Raw Data'!D73,'Raw Data'!D67)</f>
        <v>15181</v>
      </c>
      <c r="I159" s="163" t="s">
        <v>542</v>
      </c>
      <c r="L159" s="2" t="s">
        <v>382</v>
      </c>
      <c r="M159" s="162">
        <v>15</v>
      </c>
      <c r="N159" s="154"/>
    </row>
    <row r="160" spans="2:14" ht="14" x14ac:dyDescent="0.3">
      <c r="B160" s="160" t="s">
        <v>6</v>
      </c>
      <c r="C160" s="2" t="s">
        <v>372</v>
      </c>
      <c r="G160" s="161">
        <f>G158/G159</f>
        <v>6.8638429615967333E-2</v>
      </c>
      <c r="I160" s="163" t="s">
        <v>531</v>
      </c>
      <c r="L160" s="2" t="s">
        <v>382</v>
      </c>
      <c r="M160" s="162">
        <v>17</v>
      </c>
    </row>
    <row r="161" spans="2:13" ht="14" x14ac:dyDescent="0.3">
      <c r="B161" s="160"/>
      <c r="G161" s="161"/>
      <c r="I161" s="163" t="s">
        <v>524</v>
      </c>
      <c r="L161" s="2" t="s">
        <v>382</v>
      </c>
      <c r="M161" s="162">
        <v>13</v>
      </c>
    </row>
    <row r="162" spans="2:13" ht="14" x14ac:dyDescent="0.3">
      <c r="B162" s="160"/>
      <c r="G162" s="161"/>
      <c r="I162" s="163" t="s">
        <v>525</v>
      </c>
      <c r="L162" s="2" t="s">
        <v>382</v>
      </c>
      <c r="M162" s="162">
        <v>8</v>
      </c>
    </row>
    <row r="163" spans="2:13" ht="14" x14ac:dyDescent="0.3">
      <c r="B163" s="160"/>
      <c r="G163" s="161"/>
      <c r="I163" s="163" t="s">
        <v>527</v>
      </c>
      <c r="L163" s="2" t="s">
        <v>382</v>
      </c>
      <c r="M163" s="162">
        <v>3.5</v>
      </c>
    </row>
    <row r="164" spans="2:13" x14ac:dyDescent="0.35">
      <c r="B164" s="160"/>
      <c r="G164" s="161"/>
      <c r="I164" s="163"/>
      <c r="M164" s="159"/>
    </row>
    <row r="165" spans="2:13" x14ac:dyDescent="0.35">
      <c r="B165" s="160"/>
      <c r="G165" s="161"/>
      <c r="I165" s="158" t="s">
        <v>626</v>
      </c>
      <c r="M165" s="159"/>
    </row>
    <row r="166" spans="2:13" ht="14" x14ac:dyDescent="0.3">
      <c r="B166" s="160"/>
      <c r="G166" s="161"/>
      <c r="I166" s="163" t="s">
        <v>541</v>
      </c>
      <c r="L166" s="2" t="s">
        <v>382</v>
      </c>
      <c r="M166" s="162">
        <v>3.5</v>
      </c>
    </row>
    <row r="167" spans="2:13" ht="14" x14ac:dyDescent="0.3">
      <c r="B167" s="163"/>
      <c r="G167" s="159"/>
      <c r="I167" s="163" t="s">
        <v>520</v>
      </c>
      <c r="L167" s="2" t="s">
        <v>382</v>
      </c>
      <c r="M167" s="162">
        <v>36</v>
      </c>
    </row>
    <row r="168" spans="2:13" ht="14" x14ac:dyDescent="0.3">
      <c r="B168" s="163"/>
      <c r="G168" s="159"/>
      <c r="I168" s="163" t="s">
        <v>521</v>
      </c>
      <c r="L168" s="2" t="s">
        <v>382</v>
      </c>
      <c r="M168" s="162">
        <v>40</v>
      </c>
    </row>
    <row r="169" spans="2:13" ht="14" x14ac:dyDescent="0.3">
      <c r="B169" s="163"/>
      <c r="G169" s="159"/>
      <c r="I169" s="163" t="s">
        <v>526</v>
      </c>
      <c r="L169" s="2" t="s">
        <v>382</v>
      </c>
      <c r="M169" s="162">
        <v>16</v>
      </c>
    </row>
    <row r="170" spans="2:13" ht="14" x14ac:dyDescent="0.3">
      <c r="B170" s="168"/>
      <c r="C170" s="166"/>
      <c r="D170" s="166"/>
      <c r="E170" s="166"/>
      <c r="F170" s="166"/>
      <c r="G170" s="172"/>
      <c r="I170" s="168" t="s">
        <v>528</v>
      </c>
      <c r="J170" s="166"/>
      <c r="K170" s="166"/>
      <c r="L170" s="166" t="s">
        <v>382</v>
      </c>
      <c r="M170" s="170">
        <v>9</v>
      </c>
    </row>
    <row r="171" spans="2:13" ht="14" x14ac:dyDescent="0.3">
      <c r="L171" s="2"/>
    </row>
    <row r="172" spans="2:13" ht="14" x14ac:dyDescent="0.3">
      <c r="L172" s="2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1" fitToHeight="0" orientation="landscape" r:id="rId1"/>
  <rowBreaks count="3" manualBreakCount="3">
    <brk id="43" max="13" man="1"/>
    <brk id="87" max="13" man="1"/>
    <brk id="129" max="13" man="1"/>
  </rowBreaks>
  <ignoredErrors>
    <ignoredError sqref="G39 G53:G55 G115 G138 G79:G86 G77 G58:G6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F778-6C4B-412D-9EC6-2852E6711360}">
  <sheetPr codeName="Sheet5">
    <pageSetUpPr fitToPage="1"/>
  </sheetPr>
  <dimension ref="B1:XFD281"/>
  <sheetViews>
    <sheetView showGridLines="0" topLeftCell="A2" zoomScaleNormal="100" workbookViewId="0">
      <selection activeCell="T22" sqref="T1:T1048576"/>
    </sheetView>
  </sheetViews>
  <sheetFormatPr defaultColWidth="8.90625" defaultRowHeight="14" outlineLevelRow="1" x14ac:dyDescent="0.3"/>
  <cols>
    <col min="1" max="1" width="4.54296875" style="2" customWidth="1"/>
    <col min="2" max="2" width="1.90625" style="2" customWidth="1"/>
    <col min="3" max="3" width="37.36328125" style="2" customWidth="1"/>
    <col min="4" max="4" width="14.6328125" style="2" customWidth="1"/>
    <col min="5" max="5" width="1.36328125" style="2" customWidth="1"/>
    <col min="6" max="7" width="10.36328125" style="17" bestFit="1" customWidth="1"/>
    <col min="8" max="8" width="11.08984375" style="17" bestFit="1" customWidth="1"/>
    <col min="9" max="9" width="10.54296875" style="17" bestFit="1" customWidth="1"/>
    <col min="10" max="10" width="10.36328125" style="17" bestFit="1" customWidth="1"/>
    <col min="11" max="11" width="10.36328125" style="17" customWidth="1"/>
    <col min="12" max="12" width="11.36328125" style="17" bestFit="1" customWidth="1"/>
    <col min="13" max="14" width="12" style="17" bestFit="1" customWidth="1"/>
    <col min="15" max="15" width="12.36328125" style="17" bestFit="1" customWidth="1"/>
    <col min="16" max="16" width="12" style="17" bestFit="1" customWidth="1"/>
    <col min="17" max="18" width="12.36328125" style="17" bestFit="1" customWidth="1"/>
    <col min="19" max="19" width="4.54296875" style="2" customWidth="1"/>
    <col min="20" max="20" width="6" style="2" hidden="1" customWidth="1"/>
    <col min="21" max="21" width="11" style="2" bestFit="1" customWidth="1"/>
    <col min="22" max="22" width="12.6328125" style="2" bestFit="1" customWidth="1"/>
    <col min="23" max="23" width="9.90625" style="2" bestFit="1" customWidth="1"/>
    <col min="24" max="16384" width="8.90625" style="2"/>
  </cols>
  <sheetData>
    <row r="1" spans="2:22" x14ac:dyDescent="0.3"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22" ht="30" x14ac:dyDescent="0.6">
      <c r="B2" s="7" t="str">
        <f>Cover!$B$13</f>
        <v>Eternal Limited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2:22" ht="19" x14ac:dyDescent="0.4">
      <c r="B3" s="9" t="s">
        <v>218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2:22" ht="15" thickBot="1" x14ac:dyDescent="0.4">
      <c r="B4" s="10" t="s">
        <v>64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</row>
    <row r="5" spans="2:22" x14ac:dyDescent="0.3">
      <c r="B5" s="2" t="s">
        <v>65</v>
      </c>
      <c r="F5" s="34">
        <v>1</v>
      </c>
      <c r="G5" s="34">
        <v>2</v>
      </c>
      <c r="H5" s="34">
        <v>3</v>
      </c>
      <c r="I5" s="34">
        <v>4</v>
      </c>
      <c r="J5" s="34">
        <v>5</v>
      </c>
      <c r="K5" s="34">
        <v>6</v>
      </c>
      <c r="L5" s="34">
        <v>7</v>
      </c>
      <c r="M5" s="34">
        <v>8</v>
      </c>
      <c r="N5" s="34">
        <v>9</v>
      </c>
      <c r="O5" s="34">
        <v>10</v>
      </c>
      <c r="P5" s="34">
        <v>11</v>
      </c>
      <c r="Q5" s="34">
        <v>12</v>
      </c>
      <c r="R5" s="34">
        <v>13</v>
      </c>
    </row>
    <row r="6" spans="2:22" x14ac:dyDescent="0.3">
      <c r="F6" s="11">
        <v>45016</v>
      </c>
      <c r="G6" s="11">
        <f t="shared" ref="G6:R6" si="0">EOMONTH(F6,12)</f>
        <v>45382</v>
      </c>
      <c r="H6" s="11">
        <f t="shared" si="0"/>
        <v>45747</v>
      </c>
      <c r="I6" s="11">
        <f t="shared" si="0"/>
        <v>46112</v>
      </c>
      <c r="J6" s="11">
        <f t="shared" si="0"/>
        <v>46477</v>
      </c>
      <c r="K6" s="11">
        <f t="shared" si="0"/>
        <v>46843</v>
      </c>
      <c r="L6" s="11">
        <f t="shared" si="0"/>
        <v>47208</v>
      </c>
      <c r="M6" s="11">
        <f t="shared" si="0"/>
        <v>47573</v>
      </c>
      <c r="N6" s="11">
        <f t="shared" si="0"/>
        <v>47938</v>
      </c>
      <c r="O6" s="11">
        <f t="shared" si="0"/>
        <v>48304</v>
      </c>
      <c r="P6" s="11">
        <f t="shared" si="0"/>
        <v>48669</v>
      </c>
      <c r="Q6" s="11">
        <f t="shared" si="0"/>
        <v>49034</v>
      </c>
      <c r="R6" s="11">
        <f t="shared" si="0"/>
        <v>49399</v>
      </c>
    </row>
    <row r="7" spans="2:22" ht="14.5" thickBot="1" x14ac:dyDescent="0.35">
      <c r="B7" s="1"/>
      <c r="C7" s="1"/>
      <c r="D7" s="1"/>
      <c r="E7" s="1"/>
      <c r="F7" s="12">
        <f t="shared" ref="F7:R7" si="1">YEAR(F6)</f>
        <v>2023</v>
      </c>
      <c r="G7" s="12">
        <f t="shared" si="1"/>
        <v>2024</v>
      </c>
      <c r="H7" s="12">
        <f t="shared" si="1"/>
        <v>2025</v>
      </c>
      <c r="I7" s="13">
        <f t="shared" si="1"/>
        <v>2026</v>
      </c>
      <c r="J7" s="14">
        <f t="shared" si="1"/>
        <v>2027</v>
      </c>
      <c r="K7" s="14">
        <f t="shared" si="1"/>
        <v>2028</v>
      </c>
      <c r="L7" s="14">
        <f t="shared" si="1"/>
        <v>2029</v>
      </c>
      <c r="M7" s="14">
        <f t="shared" si="1"/>
        <v>2030</v>
      </c>
      <c r="N7" s="14">
        <f t="shared" si="1"/>
        <v>2031</v>
      </c>
      <c r="O7" s="14">
        <f t="shared" si="1"/>
        <v>2032</v>
      </c>
      <c r="P7" s="14">
        <f t="shared" si="1"/>
        <v>2033</v>
      </c>
      <c r="Q7" s="14">
        <f t="shared" si="1"/>
        <v>2034</v>
      </c>
      <c r="R7" s="14">
        <f t="shared" si="1"/>
        <v>2035</v>
      </c>
    </row>
    <row r="8" spans="2:22" x14ac:dyDescent="0.3">
      <c r="F8" s="44"/>
      <c r="G8" s="44"/>
      <c r="H8" s="44"/>
      <c r="I8" s="45"/>
      <c r="J8" s="46"/>
      <c r="K8" s="46"/>
      <c r="L8" s="46"/>
      <c r="M8" s="46"/>
      <c r="N8" s="46"/>
      <c r="O8" s="46"/>
      <c r="P8" s="46"/>
      <c r="Q8" s="46"/>
      <c r="R8" s="2"/>
    </row>
    <row r="9" spans="2:22" x14ac:dyDescent="0.3">
      <c r="B9" s="6" t="s">
        <v>127</v>
      </c>
      <c r="C9" s="6"/>
    </row>
    <row r="10" spans="2:22" x14ac:dyDescent="0.3">
      <c r="C10" s="2" t="s">
        <v>121</v>
      </c>
      <c r="H10" s="17">
        <f>Assumptions!G28</f>
        <v>32862</v>
      </c>
      <c r="I10" s="17">
        <f>IFERROR(SUM('Raw Data'!B184:B186,'Raw Data'!B186*(1+Assumptions!G14)),0)</f>
        <v>38302.615514135177</v>
      </c>
      <c r="J10" s="17">
        <f>I10*(1+Assumptions!G29)</f>
        <v>44660.849689481613</v>
      </c>
      <c r="K10" s="17">
        <f>J10*(1+K11)</f>
        <v>53501.603778238648</v>
      </c>
      <c r="L10" s="17">
        <f t="shared" ref="L10:Q10" si="2">K10*(1+L11)</f>
        <v>63476.139434716519</v>
      </c>
      <c r="M10" s="17">
        <f t="shared" si="2"/>
        <v>74579.103284513069</v>
      </c>
      <c r="N10" s="17">
        <f t="shared" si="2"/>
        <v>86765.08788812795</v>
      </c>
      <c r="O10" s="17">
        <f t="shared" si="2"/>
        <v>98943.367116742738</v>
      </c>
      <c r="P10" s="17">
        <f t="shared" si="2"/>
        <v>111691.27313353699</v>
      </c>
      <c r="Q10" s="17">
        <f t="shared" si="2"/>
        <v>124795.07765746677</v>
      </c>
      <c r="R10" s="17">
        <f>Assumptions!G25*Assumptions!M34</f>
        <v>137998.755125</v>
      </c>
      <c r="S10" s="17"/>
      <c r="V10" s="124"/>
    </row>
    <row r="11" spans="2:22" x14ac:dyDescent="0.3">
      <c r="C11" s="2" t="s">
        <v>212</v>
      </c>
      <c r="D11" s="48" t="s">
        <v>213</v>
      </c>
      <c r="E11" s="48"/>
      <c r="I11" s="25">
        <f>I10/H10-1</f>
        <v>0.16555947642064317</v>
      </c>
      <c r="J11" s="25">
        <f>J10/I10-1</f>
        <v>0.16599999999999993</v>
      </c>
      <c r="K11" s="25">
        <f t="shared" ref="K11:R11" si="3">(1+$T$12)*(K13/$T$13)-1</f>
        <v>0.19795310994361093</v>
      </c>
      <c r="L11" s="25">
        <f t="shared" si="3"/>
        <v>0.18643433004030685</v>
      </c>
      <c r="M11" s="25">
        <f t="shared" si="3"/>
        <v>0.174915550137003</v>
      </c>
      <c r="N11" s="25">
        <f t="shared" si="3"/>
        <v>0.16339677023369892</v>
      </c>
      <c r="O11" s="25">
        <f t="shared" si="3"/>
        <v>0.14035921042709099</v>
      </c>
      <c r="P11" s="25">
        <f t="shared" si="3"/>
        <v>0.12884043052378713</v>
      </c>
      <c r="Q11" s="25">
        <f t="shared" si="3"/>
        <v>0.11732165062048305</v>
      </c>
      <c r="R11" s="25">
        <f t="shared" si="3"/>
        <v>0.1058028707171792</v>
      </c>
      <c r="U11" s="50"/>
    </row>
    <row r="12" spans="2:22" s="51" customFormat="1" ht="14.5" hidden="1" outlineLevel="1" x14ac:dyDescent="0.35">
      <c r="C12" s="53" t="s">
        <v>224</v>
      </c>
      <c r="K12" s="51">
        <v>0.04</v>
      </c>
      <c r="L12" s="51">
        <v>0.03</v>
      </c>
      <c r="M12" s="51">
        <v>0.02</v>
      </c>
      <c r="N12" s="51">
        <v>0.01</v>
      </c>
      <c r="O12" s="51">
        <v>-0.01</v>
      </c>
      <c r="P12" s="51">
        <v>-0.02</v>
      </c>
      <c r="Q12" s="51">
        <v>-0.03</v>
      </c>
      <c r="R12" s="51">
        <v>-0.04</v>
      </c>
      <c r="T12" s="49">
        <f>(R10/J10)^(1/8)-1</f>
        <v>0.15144586207302635</v>
      </c>
    </row>
    <row r="13" spans="2:22" s="51" customFormat="1" ht="14.5" hidden="1" outlineLevel="1" x14ac:dyDescent="0.35">
      <c r="C13" s="53" t="s">
        <v>225</v>
      </c>
      <c r="K13" s="51">
        <f>1+K12</f>
        <v>1.04</v>
      </c>
      <c r="L13" s="51">
        <f t="shared" ref="L13:R13" si="4">1+L12</f>
        <v>1.03</v>
      </c>
      <c r="M13" s="51">
        <f t="shared" si="4"/>
        <v>1.02</v>
      </c>
      <c r="N13" s="51">
        <f t="shared" si="4"/>
        <v>1.01</v>
      </c>
      <c r="O13" s="51">
        <f t="shared" si="4"/>
        <v>0.99</v>
      </c>
      <c r="P13" s="51">
        <f t="shared" si="4"/>
        <v>0.98</v>
      </c>
      <c r="Q13" s="51">
        <f t="shared" si="4"/>
        <v>0.97</v>
      </c>
      <c r="R13" s="51">
        <f t="shared" si="4"/>
        <v>0.96</v>
      </c>
      <c r="T13" s="51">
        <f>GEOMEAN(K13:R13)</f>
        <v>0.99962484893278958</v>
      </c>
    </row>
    <row r="14" spans="2:22" collapsed="1" x14ac:dyDescent="0.3">
      <c r="T14" s="17"/>
    </row>
    <row r="15" spans="2:22" x14ac:dyDescent="0.3">
      <c r="C15" s="19" t="s">
        <v>214</v>
      </c>
      <c r="D15" s="48" t="s">
        <v>213</v>
      </c>
      <c r="E15" s="48"/>
      <c r="H15" s="25">
        <f>H17/H10</f>
        <v>0.28659241677317265</v>
      </c>
      <c r="I15" s="25">
        <f>Assumptions!G33</f>
        <v>0.31</v>
      </c>
      <c r="J15" s="25">
        <f>Assumptions!G34</f>
        <v>0.32</v>
      </c>
      <c r="K15" s="25">
        <f>J$15+($R$15-$J$15)/COUNT($K$5:$R$5)</f>
        <v>0.32125000000000004</v>
      </c>
      <c r="L15" s="25">
        <f t="shared" ref="L15:Q15" si="5">K$15+($R$15-$J$15)/COUNT($K$5:$R$5)</f>
        <v>0.32250000000000001</v>
      </c>
      <c r="M15" s="25">
        <f t="shared" si="5"/>
        <v>0.32374999999999998</v>
      </c>
      <c r="N15" s="25">
        <f t="shared" si="5"/>
        <v>0.32499999999999996</v>
      </c>
      <c r="O15" s="25">
        <f t="shared" si="5"/>
        <v>0.32624999999999993</v>
      </c>
      <c r="P15" s="25">
        <f t="shared" si="5"/>
        <v>0.3274999999999999</v>
      </c>
      <c r="Q15" s="25">
        <f t="shared" si="5"/>
        <v>0.32874999999999988</v>
      </c>
      <c r="R15" s="25">
        <f>Assumptions!G35</f>
        <v>0.33</v>
      </c>
      <c r="S15" s="17"/>
    </row>
    <row r="17" spans="2:23" s="6" customFormat="1" x14ac:dyDescent="0.3">
      <c r="C17" s="6" t="s">
        <v>219</v>
      </c>
      <c r="F17" s="36"/>
      <c r="G17" s="36"/>
      <c r="H17" s="36">
        <f>Assumptions!G32</f>
        <v>9418</v>
      </c>
      <c r="I17" s="36">
        <f>I15*I10</f>
        <v>11873.810809381905</v>
      </c>
      <c r="J17" s="36">
        <f t="shared" ref="J17:R17" si="6">J15*J10</f>
        <v>14291.471900634117</v>
      </c>
      <c r="K17" s="36">
        <f t="shared" si="6"/>
        <v>17187.390213759169</v>
      </c>
      <c r="L17" s="36">
        <f t="shared" si="6"/>
        <v>20471.054967696076</v>
      </c>
      <c r="M17" s="36">
        <f t="shared" si="6"/>
        <v>24144.984688361106</v>
      </c>
      <c r="N17" s="36">
        <f t="shared" si="6"/>
        <v>28198.653563641579</v>
      </c>
      <c r="O17" s="36">
        <f t="shared" si="6"/>
        <v>32280.273521837313</v>
      </c>
      <c r="P17" s="36">
        <f t="shared" si="6"/>
        <v>36578.891951233352</v>
      </c>
      <c r="Q17" s="36">
        <f t="shared" si="6"/>
        <v>41026.381779892188</v>
      </c>
      <c r="R17" s="36">
        <f t="shared" si="6"/>
        <v>45539.589191250001</v>
      </c>
      <c r="U17" s="206"/>
    </row>
    <row r="19" spans="2:23" x14ac:dyDescent="0.3">
      <c r="B19" s="6" t="s">
        <v>128</v>
      </c>
      <c r="R19" s="52"/>
      <c r="T19" s="49"/>
    </row>
    <row r="20" spans="2:23" x14ac:dyDescent="0.3">
      <c r="C20" s="2" t="s">
        <v>121</v>
      </c>
      <c r="H20" s="17">
        <f>Assumptions!G98</f>
        <v>22371</v>
      </c>
      <c r="I20" s="17">
        <f>IFERROR(SUM('Raw Data'!B203:B205,'Raw Data'!B205*(1+Assumptions!G15)),0)</f>
        <v>50398.945936283955</v>
      </c>
      <c r="J20" s="17">
        <f>((Assumptions!G96+Assumptions!G95)/2)*((Assumptions!G99+Assumptions!G100)/2)*365/10000</f>
        <v>71215.309687500005</v>
      </c>
      <c r="K20" s="17">
        <f>J20*(1+K21)</f>
        <v>97923.736975445689</v>
      </c>
      <c r="L20" s="17">
        <f t="shared" ref="L20:Q20" si="7">K20*(1+L21)</f>
        <v>133390.43160767879</v>
      </c>
      <c r="M20" s="17">
        <f t="shared" si="7"/>
        <v>176560.16918643031</v>
      </c>
      <c r="N20" s="17">
        <f t="shared" si="7"/>
        <v>229163.23475655462</v>
      </c>
      <c r="O20" s="17">
        <f t="shared" si="7"/>
        <v>291548.608069273</v>
      </c>
      <c r="P20" s="17">
        <f t="shared" si="7"/>
        <v>363423.94669774588</v>
      </c>
      <c r="Q20" s="17">
        <f t="shared" si="7"/>
        <v>439007.79116151307</v>
      </c>
      <c r="R20" s="17">
        <f>Assumptions!G94*Assumptions!M105</f>
        <v>524669.73146772059</v>
      </c>
      <c r="V20" s="49"/>
    </row>
    <row r="21" spans="2:23" x14ac:dyDescent="0.3">
      <c r="C21" s="2" t="s">
        <v>212</v>
      </c>
      <c r="D21" s="48" t="s">
        <v>213</v>
      </c>
      <c r="E21" s="48"/>
      <c r="I21" s="25">
        <f>I20/H20-1</f>
        <v>1.2528696051264565</v>
      </c>
      <c r="J21" s="25">
        <f>J20/I20-1</f>
        <v>0.41303172843203506</v>
      </c>
      <c r="K21" s="25">
        <f>(1+$T$22)*(K23/$T$23)-1</f>
        <v>0.37503771878750469</v>
      </c>
      <c r="L21" s="25">
        <f t="shared" ref="L21:R21" si="8">(1+$T$22)*(L23/$T$23)-1</f>
        <v>0.36218689898575218</v>
      </c>
      <c r="M21" s="25">
        <f t="shared" si="8"/>
        <v>0.32363443958049531</v>
      </c>
      <c r="N21" s="25">
        <f t="shared" si="8"/>
        <v>0.29793279997699029</v>
      </c>
      <c r="O21" s="25">
        <f t="shared" si="8"/>
        <v>0.27223116037348571</v>
      </c>
      <c r="P21" s="25">
        <f t="shared" si="8"/>
        <v>0.24652952076998091</v>
      </c>
      <c r="Q21" s="25">
        <f t="shared" si="8"/>
        <v>0.20797706136472383</v>
      </c>
      <c r="R21" s="25">
        <f t="shared" si="8"/>
        <v>0.19512624156297131</v>
      </c>
      <c r="T21" s="49"/>
      <c r="V21" s="49"/>
    </row>
    <row r="22" spans="2:23" s="51" customFormat="1" ht="14.5" outlineLevel="1" x14ac:dyDescent="0.35">
      <c r="C22" s="53" t="s">
        <v>224</v>
      </c>
      <c r="K22" s="51">
        <v>7.0000000000000007E-2</v>
      </c>
      <c r="L22" s="51">
        <v>0.06</v>
      </c>
      <c r="M22" s="51">
        <v>0.03</v>
      </c>
      <c r="N22" s="51">
        <v>0.01</v>
      </c>
      <c r="O22" s="51">
        <v>-0.01</v>
      </c>
      <c r="P22" s="51">
        <v>-0.03</v>
      </c>
      <c r="Q22" s="51">
        <v>-0.06</v>
      </c>
      <c r="R22" s="51">
        <v>-7.0000000000000007E-2</v>
      </c>
      <c r="T22" s="54">
        <f>(R20/J20)^(1/8)-1</f>
        <v>0.28355381059486251</v>
      </c>
    </row>
    <row r="23" spans="2:23" s="51" customFormat="1" ht="14.5" outlineLevel="1" x14ac:dyDescent="0.35">
      <c r="C23" s="53" t="s">
        <v>225</v>
      </c>
      <c r="K23" s="51">
        <f>1+K22</f>
        <v>1.07</v>
      </c>
      <c r="L23" s="51">
        <f t="shared" ref="L23:R23" si="9">1+L22</f>
        <v>1.06</v>
      </c>
      <c r="M23" s="51">
        <f t="shared" si="9"/>
        <v>1.03</v>
      </c>
      <c r="N23" s="51">
        <f t="shared" si="9"/>
        <v>1.01</v>
      </c>
      <c r="O23" s="51">
        <f t="shared" si="9"/>
        <v>0.99</v>
      </c>
      <c r="P23" s="51">
        <f t="shared" si="9"/>
        <v>0.97</v>
      </c>
      <c r="Q23" s="51">
        <f t="shared" si="9"/>
        <v>0.94</v>
      </c>
      <c r="R23" s="51">
        <f t="shared" si="9"/>
        <v>0.92999999999999994</v>
      </c>
      <c r="T23" s="51">
        <f>GEOMEAN(K23:R23)</f>
        <v>0.99881083883833843</v>
      </c>
    </row>
    <row r="24" spans="2:23" x14ac:dyDescent="0.3">
      <c r="T24" s="17"/>
    </row>
    <row r="25" spans="2:23" x14ac:dyDescent="0.3">
      <c r="C25" s="19" t="s">
        <v>630</v>
      </c>
      <c r="D25" s="48" t="s">
        <v>213</v>
      </c>
      <c r="E25" s="48"/>
      <c r="H25" s="25">
        <f>Assumptions!G104</f>
        <v>0.23269999999999999</v>
      </c>
      <c r="I25" s="25">
        <f>I27/I20</f>
        <v>0.78356630176772768</v>
      </c>
      <c r="J25" s="25">
        <f>Assumptions!G105</f>
        <v>0.93</v>
      </c>
      <c r="K25" s="25">
        <f>J25+($R$25-$J$25)/(COUNT($K$5:$R$5))</f>
        <v>0.9325</v>
      </c>
      <c r="L25" s="25">
        <f t="shared" ref="L25:Q25" si="10">K25+($R$25-$J$25)/(COUNT($K$5:$R$5))</f>
        <v>0.93499999999999994</v>
      </c>
      <c r="M25" s="25">
        <f t="shared" si="10"/>
        <v>0.93749999999999989</v>
      </c>
      <c r="N25" s="25">
        <f t="shared" si="10"/>
        <v>0.93999999999999984</v>
      </c>
      <c r="O25" s="25">
        <f t="shared" si="10"/>
        <v>0.94249999999999978</v>
      </c>
      <c r="P25" s="25">
        <f t="shared" si="10"/>
        <v>0.94499999999999973</v>
      </c>
      <c r="Q25" s="25">
        <f t="shared" si="10"/>
        <v>0.94749999999999968</v>
      </c>
      <c r="R25" s="25">
        <f>Assumptions!$G$106</f>
        <v>0.95</v>
      </c>
    </row>
    <row r="26" spans="2:23" x14ac:dyDescent="0.3">
      <c r="I26" s="25"/>
      <c r="J26" s="25"/>
      <c r="K26" s="25"/>
      <c r="L26" s="25"/>
      <c r="M26" s="25"/>
      <c r="N26" s="25"/>
      <c r="O26" s="25"/>
      <c r="P26" s="25"/>
      <c r="Q26" s="25"/>
      <c r="R26" s="25"/>
    </row>
    <row r="27" spans="2:23" s="6" customFormat="1" x14ac:dyDescent="0.3">
      <c r="C27" s="6" t="s">
        <v>219</v>
      </c>
      <c r="F27" s="36"/>
      <c r="G27" s="36"/>
      <c r="H27" s="36">
        <f>H25*H20</f>
        <v>5205.7316999999994</v>
      </c>
      <c r="I27" s="36">
        <f>IFERROR(SUM('Raw Data'!C203:C205,'Raw Data'!B205*(1+Assumptions!G15)*Assumptions!G103),0)</f>
        <v>39490.915680285667</v>
      </c>
      <c r="J27" s="36">
        <f t="shared" ref="J27:R27" si="11">J25*J20</f>
        <v>66230.238009375011</v>
      </c>
      <c r="K27" s="36">
        <f t="shared" si="11"/>
        <v>91313.884729603102</v>
      </c>
      <c r="L27" s="36">
        <f t="shared" si="11"/>
        <v>124720.05355317966</v>
      </c>
      <c r="M27" s="36">
        <f t="shared" si="11"/>
        <v>165525.15861227841</v>
      </c>
      <c r="N27" s="36">
        <f t="shared" si="11"/>
        <v>215413.44067116131</v>
      </c>
      <c r="O27" s="36">
        <f t="shared" si="11"/>
        <v>274784.56310528977</v>
      </c>
      <c r="P27" s="36">
        <f t="shared" si="11"/>
        <v>343435.62962936977</v>
      </c>
      <c r="Q27" s="36">
        <f t="shared" si="11"/>
        <v>415959.88212553348</v>
      </c>
      <c r="R27" s="36">
        <f t="shared" si="11"/>
        <v>498436.24489433452</v>
      </c>
    </row>
    <row r="28" spans="2:23" x14ac:dyDescent="0.3">
      <c r="V28" s="49"/>
    </row>
    <row r="29" spans="2:23" x14ac:dyDescent="0.3">
      <c r="B29" s="6" t="s">
        <v>223</v>
      </c>
      <c r="V29" s="49"/>
      <c r="W29" s="49"/>
    </row>
    <row r="30" spans="2:23" x14ac:dyDescent="0.3">
      <c r="C30" s="2" t="s">
        <v>121</v>
      </c>
      <c r="H30" s="17">
        <f>Assumptions!G53</f>
        <v>6619</v>
      </c>
      <c r="I30" s="17">
        <f>IFERROR(SUM('Raw Data'!B223:B225,'Raw Data'!B225*(1+Assumptions!G16)),0)</f>
        <v>9732.3345366121375</v>
      </c>
      <c r="J30" s="17">
        <f>I30*(1+J31)</f>
        <v>13497.416620969545</v>
      </c>
      <c r="K30" s="17">
        <f t="shared" ref="K30:Q30" si="12">J30*(1+K31)</f>
        <v>18222.103938488715</v>
      </c>
      <c r="L30" s="17">
        <f t="shared" si="12"/>
        <v>23929.712353538776</v>
      </c>
      <c r="M30" s="17">
        <f t="shared" si="12"/>
        <v>29075.544318768967</v>
      </c>
      <c r="N30" s="17">
        <f t="shared" si="12"/>
        <v>34971.08530351099</v>
      </c>
      <c r="O30" s="17">
        <f t="shared" si="12"/>
        <v>41203.634360816432</v>
      </c>
      <c r="P30" s="17">
        <f t="shared" si="12"/>
        <v>47282.705253377368</v>
      </c>
      <c r="Q30" s="17">
        <f t="shared" si="12"/>
        <v>54548.818838044783</v>
      </c>
      <c r="R30" s="17">
        <f>Assumptions!G55*Assumptions!M65</f>
        <v>60253.605765763539</v>
      </c>
      <c r="U30" s="17"/>
      <c r="V30" s="17"/>
      <c r="W30" s="52"/>
    </row>
    <row r="31" spans="2:23" x14ac:dyDescent="0.3">
      <c r="C31" s="2" t="s">
        <v>212</v>
      </c>
      <c r="D31" s="48" t="s">
        <v>213</v>
      </c>
      <c r="E31" s="48"/>
      <c r="I31" s="25">
        <f>I30/H30-1</f>
        <v>0.470363277929013</v>
      </c>
      <c r="J31" s="25">
        <f t="shared" ref="J31:R31" si="13">(1+$T$32)*(J33/$T$33)-1</f>
        <v>0.38686320021095844</v>
      </c>
      <c r="K31" s="25">
        <f t="shared" si="13"/>
        <v>0.35004382321420757</v>
      </c>
      <c r="L31" s="25">
        <f t="shared" si="13"/>
        <v>0.31322444621745649</v>
      </c>
      <c r="M31" s="25">
        <f t="shared" si="13"/>
        <v>0.2150394408927867</v>
      </c>
      <c r="N31" s="25">
        <f t="shared" si="13"/>
        <v>0.20276631522720301</v>
      </c>
      <c r="O31" s="25">
        <f t="shared" si="13"/>
        <v>0.17822006389603562</v>
      </c>
      <c r="P31" s="25">
        <f t="shared" si="13"/>
        <v>0.14753724973207638</v>
      </c>
      <c r="Q31" s="25">
        <f t="shared" si="13"/>
        <v>0.15367381256486801</v>
      </c>
      <c r="R31" s="25">
        <f t="shared" si="13"/>
        <v>0.10458130990253345</v>
      </c>
    </row>
    <row r="32" spans="2:23" s="51" customFormat="1" ht="14.5" hidden="1" outlineLevel="1" x14ac:dyDescent="0.35">
      <c r="C32" s="53" t="s">
        <v>224</v>
      </c>
      <c r="J32" s="51">
        <v>0.13</v>
      </c>
      <c r="K32" s="51">
        <v>0.1</v>
      </c>
      <c r="L32" s="51">
        <v>7.0000000000000007E-2</v>
      </c>
      <c r="M32" s="51">
        <v>-0.01</v>
      </c>
      <c r="N32" s="51">
        <v>-0.02</v>
      </c>
      <c r="O32" s="51">
        <v>-0.04</v>
      </c>
      <c r="P32" s="51">
        <v>-6.5000000000000002E-2</v>
      </c>
      <c r="Q32" s="51">
        <v>-0.06</v>
      </c>
      <c r="R32" s="51">
        <v>-0.1</v>
      </c>
      <c r="T32" s="54">
        <f>(R30/I30)^(1/9)-1</f>
        <v>0.22454289109289083</v>
      </c>
    </row>
    <row r="33" spans="2:20" s="51" customFormat="1" ht="14.5" hidden="1" outlineLevel="1" x14ac:dyDescent="0.35">
      <c r="C33" s="53" t="s">
        <v>225</v>
      </c>
      <c r="J33" s="51">
        <f>1+J32</f>
        <v>1.1299999999999999</v>
      </c>
      <c r="K33" s="51">
        <f t="shared" ref="K33:R33" si="14">1+K32</f>
        <v>1.1000000000000001</v>
      </c>
      <c r="L33" s="51">
        <f t="shared" si="14"/>
        <v>1.07</v>
      </c>
      <c r="M33" s="51">
        <f t="shared" si="14"/>
        <v>0.99</v>
      </c>
      <c r="N33" s="51">
        <f t="shared" si="14"/>
        <v>0.98</v>
      </c>
      <c r="O33" s="51">
        <f t="shared" si="14"/>
        <v>0.96</v>
      </c>
      <c r="P33" s="51">
        <f t="shared" si="14"/>
        <v>0.93500000000000005</v>
      </c>
      <c r="Q33" s="51">
        <f t="shared" si="14"/>
        <v>0.94</v>
      </c>
      <c r="R33" s="51">
        <f t="shared" si="14"/>
        <v>0.9</v>
      </c>
      <c r="T33" s="51">
        <f>GEOMEAN(J33:R33)</f>
        <v>0.99774330065466021</v>
      </c>
    </row>
    <row r="34" spans="2:20" collapsed="1" x14ac:dyDescent="0.3"/>
    <row r="35" spans="2:20" x14ac:dyDescent="0.3">
      <c r="C35" s="19" t="s">
        <v>214</v>
      </c>
      <c r="D35" s="48" t="s">
        <v>213</v>
      </c>
      <c r="E35" s="48"/>
      <c r="H35" s="25">
        <f>Assumptions!G58</f>
        <v>0.11134612479226469</v>
      </c>
      <c r="I35" s="25">
        <f>Assumptions!G58</f>
        <v>0.11134612479226469</v>
      </c>
      <c r="J35" s="25">
        <f t="shared" ref="J35:Q35" si="15">I$35+($R$35-$I$35)/(COUNT($J$5:$R$5))</f>
        <v>0.11286322203756861</v>
      </c>
      <c r="K35" s="25">
        <f t="shared" si="15"/>
        <v>0.11438031928287254</v>
      </c>
      <c r="L35" s="25">
        <f t="shared" si="15"/>
        <v>0.11589741652817646</v>
      </c>
      <c r="M35" s="25">
        <f t="shared" si="15"/>
        <v>0.11741451377348039</v>
      </c>
      <c r="N35" s="25">
        <f t="shared" si="15"/>
        <v>0.11893161101878431</v>
      </c>
      <c r="O35" s="25">
        <f t="shared" si="15"/>
        <v>0.12044870826408824</v>
      </c>
      <c r="P35" s="25">
        <f t="shared" si="15"/>
        <v>0.12196580550939216</v>
      </c>
      <c r="Q35" s="25">
        <f t="shared" si="15"/>
        <v>0.12348290275469609</v>
      </c>
      <c r="R35" s="25">
        <f>Assumptions!G59</f>
        <v>0.125</v>
      </c>
    </row>
    <row r="37" spans="2:20" s="6" customFormat="1" x14ac:dyDescent="0.3">
      <c r="C37" s="6" t="s">
        <v>219</v>
      </c>
      <c r="F37" s="36"/>
      <c r="G37" s="36"/>
      <c r="H37" s="36">
        <f>H35*H30</f>
        <v>737</v>
      </c>
      <c r="I37" s="36">
        <f>I35*I30</f>
        <v>1083.6577358336826</v>
      </c>
      <c r="J37" s="36">
        <f t="shared" ref="J37:R37" si="16">J35*J30</f>
        <v>1523.3619290260549</v>
      </c>
      <c r="K37" s="36">
        <f t="shared" si="16"/>
        <v>2084.2500664900285</v>
      </c>
      <c r="L37" s="36">
        <f t="shared" si="16"/>
        <v>2773.3918400375337</v>
      </c>
      <c r="M37" s="36">
        <f t="shared" si="16"/>
        <v>3413.8908988875382</v>
      </c>
      <c r="N37" s="36">
        <f t="shared" si="16"/>
        <v>4159.1675142218937</v>
      </c>
      <c r="O37" s="36">
        <f t="shared" si="16"/>
        <v>4962.9245345461404</v>
      </c>
      <c r="P37" s="36">
        <f t="shared" si="16"/>
        <v>5766.8732328913393</v>
      </c>
      <c r="Q37" s="36">
        <f t="shared" si="16"/>
        <v>6735.8464919618182</v>
      </c>
      <c r="R37" s="36">
        <f t="shared" si="16"/>
        <v>7531.7007207204424</v>
      </c>
    </row>
    <row r="38" spans="2:20" x14ac:dyDescent="0.3"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</row>
    <row r="39" spans="2:20" x14ac:dyDescent="0.3">
      <c r="B39" s="6" t="s">
        <v>226</v>
      </c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</row>
    <row r="40" spans="2:20" x14ac:dyDescent="0.3">
      <c r="C40" s="2" t="s">
        <v>10773</v>
      </c>
      <c r="H40" s="17">
        <f>Assumptions!G82</f>
        <v>2664.4</v>
      </c>
      <c r="I40" s="17">
        <f>IFERROR(SUM('Raw Data'!B242:B243,'Raw Data'!B235,'Raw Data'!B235*(1+Assumptions!G19)),0)</f>
        <v>3983.5185096995747</v>
      </c>
      <c r="J40" s="17">
        <f>I40*(1+J41)</f>
        <v>5379.3292020780545</v>
      </c>
      <c r="K40" s="17">
        <f t="shared" ref="K40:Q40" si="17">J40*(1+K41)</f>
        <v>6881.8992515451182</v>
      </c>
      <c r="L40" s="17">
        <f t="shared" si="17"/>
        <v>8478.0911561265857</v>
      </c>
      <c r="M40" s="17">
        <f t="shared" si="17"/>
        <v>10042.793060954826</v>
      </c>
      <c r="N40" s="17">
        <f t="shared" si="17"/>
        <v>11539.385445332289</v>
      </c>
      <c r="O40" s="17">
        <f t="shared" si="17"/>
        <v>13053.96619787191</v>
      </c>
      <c r="P40" s="17">
        <f t="shared" si="17"/>
        <v>14612.708616273236</v>
      </c>
      <c r="Q40" s="17">
        <f t="shared" si="17"/>
        <v>16271.02865861285</v>
      </c>
      <c r="R40" s="17">
        <f>Assumptions!M81*Assumptions!G78</f>
        <v>17924.802971478341</v>
      </c>
    </row>
    <row r="41" spans="2:20" x14ac:dyDescent="0.3">
      <c r="C41" s="2" t="s">
        <v>212</v>
      </c>
      <c r="D41" s="48" t="s">
        <v>213</v>
      </c>
      <c r="E41" s="48"/>
      <c r="I41" s="25">
        <f>I40/H40-1</f>
        <v>0.49509026786502575</v>
      </c>
      <c r="J41" s="25">
        <f t="shared" ref="J41:R41" si="18">(1+$T$42)*(J43/$T$43)-1</f>
        <v>0.35039643696390099</v>
      </c>
      <c r="K41" s="25">
        <f t="shared" si="18"/>
        <v>0.27932294028159044</v>
      </c>
      <c r="L41" s="25">
        <f t="shared" si="18"/>
        <v>0.23194060916004999</v>
      </c>
      <c r="M41" s="25">
        <f t="shared" si="18"/>
        <v>0.18455827803850955</v>
      </c>
      <c r="N41" s="25">
        <f t="shared" si="18"/>
        <v>0.14902152969735427</v>
      </c>
      <c r="O41" s="25">
        <f t="shared" si="18"/>
        <v>0.13125315552677663</v>
      </c>
      <c r="P41" s="25">
        <f t="shared" si="18"/>
        <v>0.11940757274639147</v>
      </c>
      <c r="Q41" s="25">
        <f t="shared" si="18"/>
        <v>0.11348478135619899</v>
      </c>
      <c r="R41" s="25">
        <f t="shared" si="18"/>
        <v>0.10163919857581383</v>
      </c>
    </row>
    <row r="42" spans="2:20" ht="14.5" hidden="1" outlineLevel="1" x14ac:dyDescent="0.35">
      <c r="C42" s="53" t="s">
        <v>224</v>
      </c>
      <c r="D42" s="51"/>
      <c r="E42" s="51"/>
      <c r="J42" s="51">
        <v>0.14000000000000001</v>
      </c>
      <c r="K42" s="51">
        <v>0.08</v>
      </c>
      <c r="L42" s="51">
        <v>0.04</v>
      </c>
      <c r="M42" s="51">
        <v>0</v>
      </c>
      <c r="N42" s="51">
        <v>-0.03</v>
      </c>
      <c r="O42" s="51">
        <v>-4.4999999999999998E-2</v>
      </c>
      <c r="P42" s="51">
        <v>-5.5E-2</v>
      </c>
      <c r="Q42" s="51">
        <v>-0.06</v>
      </c>
      <c r="R42" s="51">
        <v>-7.0000000000000007E-2</v>
      </c>
      <c r="T42" s="54">
        <f>(R40/I40)^(1/9)-1</f>
        <v>0.18188819430319114</v>
      </c>
    </row>
    <row r="43" spans="2:20" ht="14.5" hidden="1" outlineLevel="1" x14ac:dyDescent="0.35">
      <c r="C43" s="53" t="s">
        <v>225</v>
      </c>
      <c r="D43" s="51"/>
      <c r="E43" s="51"/>
      <c r="J43" s="51">
        <f>1+J42</f>
        <v>1.1400000000000001</v>
      </c>
      <c r="K43" s="51">
        <f t="shared" ref="K43:R43" si="19">1+K42</f>
        <v>1.08</v>
      </c>
      <c r="L43" s="51">
        <f t="shared" si="19"/>
        <v>1.04</v>
      </c>
      <c r="M43" s="51">
        <f t="shared" si="19"/>
        <v>1</v>
      </c>
      <c r="N43" s="51">
        <f t="shared" si="19"/>
        <v>0.97</v>
      </c>
      <c r="O43" s="51">
        <f t="shared" si="19"/>
        <v>0.95499999999999996</v>
      </c>
      <c r="P43" s="51">
        <f t="shared" si="19"/>
        <v>0.94499999999999995</v>
      </c>
      <c r="Q43" s="51">
        <f t="shared" si="19"/>
        <v>0.94</v>
      </c>
      <c r="R43" s="51">
        <f t="shared" si="19"/>
        <v>0.92999999999999994</v>
      </c>
      <c r="T43" s="54">
        <f>GEOMEAN(J43:R43)</f>
        <v>0.99774592454856692</v>
      </c>
    </row>
    <row r="44" spans="2:20" collapsed="1" x14ac:dyDescent="0.3"/>
    <row r="45" spans="2:20" x14ac:dyDescent="0.3">
      <c r="C45" s="6" t="s">
        <v>10774</v>
      </c>
      <c r="F45" s="22"/>
      <c r="G45" s="22"/>
      <c r="H45" s="36">
        <f>H40</f>
        <v>2664.4</v>
      </c>
      <c r="I45" s="36">
        <f t="shared" ref="I45:R45" si="20">I40</f>
        <v>3983.5185096995747</v>
      </c>
      <c r="J45" s="36">
        <f t="shared" si="20"/>
        <v>5379.3292020780545</v>
      </c>
      <c r="K45" s="36">
        <f t="shared" si="20"/>
        <v>6881.8992515451182</v>
      </c>
      <c r="L45" s="36">
        <f t="shared" si="20"/>
        <v>8478.0911561265857</v>
      </c>
      <c r="M45" s="36">
        <f t="shared" si="20"/>
        <v>10042.793060954826</v>
      </c>
      <c r="N45" s="36">
        <f t="shared" si="20"/>
        <v>11539.385445332289</v>
      </c>
      <c r="O45" s="36">
        <f t="shared" si="20"/>
        <v>13053.96619787191</v>
      </c>
      <c r="P45" s="36">
        <f t="shared" si="20"/>
        <v>14612.708616273236</v>
      </c>
      <c r="Q45" s="36">
        <f t="shared" si="20"/>
        <v>16271.02865861285</v>
      </c>
      <c r="R45" s="36">
        <f t="shared" si="20"/>
        <v>17924.802971478341</v>
      </c>
    </row>
    <row r="48" spans="2:20" x14ac:dyDescent="0.3">
      <c r="B48" s="21"/>
      <c r="C48" s="21"/>
      <c r="D48" s="21"/>
      <c r="E48" s="21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</row>
    <row r="49" spans="2:20" ht="30" x14ac:dyDescent="0.6">
      <c r="B49" s="7" t="str">
        <f>Cover!$B$13</f>
        <v>Eternal Limited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spans="2:20" ht="19" x14ac:dyDescent="0.4">
      <c r="B50" s="9" t="s">
        <v>251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spans="2:20" ht="15" thickBot="1" x14ac:dyDescent="0.4">
      <c r="B51" s="10" t="s">
        <v>64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2"/>
      <c r="Q51" s="2"/>
      <c r="R51" s="2"/>
    </row>
    <row r="52" spans="2:20" x14ac:dyDescent="0.3">
      <c r="B52" s="2" t="s">
        <v>65</v>
      </c>
      <c r="F52" s="34">
        <v>1</v>
      </c>
      <c r="G52" s="34">
        <v>2</v>
      </c>
      <c r="H52" s="34">
        <v>3</v>
      </c>
      <c r="I52" s="34">
        <v>4</v>
      </c>
      <c r="J52" s="34">
        <v>5</v>
      </c>
      <c r="K52" s="34">
        <v>6</v>
      </c>
      <c r="L52" s="34">
        <v>7</v>
      </c>
      <c r="M52" s="34">
        <v>8</v>
      </c>
      <c r="N52" s="34">
        <v>9</v>
      </c>
      <c r="O52" s="34">
        <v>10</v>
      </c>
      <c r="P52" s="34">
        <v>11</v>
      </c>
      <c r="Q52" s="34">
        <v>12</v>
      </c>
      <c r="R52" s="34">
        <v>13</v>
      </c>
    </row>
    <row r="53" spans="2:20" x14ac:dyDescent="0.3">
      <c r="F53" s="11">
        <v>45016</v>
      </c>
      <c r="G53" s="11">
        <f t="shared" ref="G53:R53" si="21">EOMONTH(F53,12)</f>
        <v>45382</v>
      </c>
      <c r="H53" s="11">
        <f t="shared" si="21"/>
        <v>45747</v>
      </c>
      <c r="I53" s="11">
        <f t="shared" si="21"/>
        <v>46112</v>
      </c>
      <c r="J53" s="11">
        <f t="shared" si="21"/>
        <v>46477</v>
      </c>
      <c r="K53" s="11">
        <f t="shared" si="21"/>
        <v>46843</v>
      </c>
      <c r="L53" s="11">
        <f t="shared" si="21"/>
        <v>47208</v>
      </c>
      <c r="M53" s="11">
        <f t="shared" si="21"/>
        <v>47573</v>
      </c>
      <c r="N53" s="11">
        <f t="shared" si="21"/>
        <v>47938</v>
      </c>
      <c r="O53" s="11">
        <f t="shared" si="21"/>
        <v>48304</v>
      </c>
      <c r="P53" s="11">
        <f t="shared" si="21"/>
        <v>48669</v>
      </c>
      <c r="Q53" s="11">
        <f t="shared" si="21"/>
        <v>49034</v>
      </c>
      <c r="R53" s="11">
        <f t="shared" si="21"/>
        <v>49399</v>
      </c>
    </row>
    <row r="54" spans="2:20" ht="14.5" thickBot="1" x14ac:dyDescent="0.35">
      <c r="B54" s="1"/>
      <c r="C54" s="1"/>
      <c r="D54" s="1"/>
      <c r="E54" s="1"/>
      <c r="F54" s="12">
        <f t="shared" ref="F54:R54" si="22">YEAR(F53)</f>
        <v>2023</v>
      </c>
      <c r="G54" s="12">
        <f t="shared" si="22"/>
        <v>2024</v>
      </c>
      <c r="H54" s="12">
        <f t="shared" si="22"/>
        <v>2025</v>
      </c>
      <c r="I54" s="13">
        <f t="shared" si="22"/>
        <v>2026</v>
      </c>
      <c r="J54" s="14">
        <f t="shared" si="22"/>
        <v>2027</v>
      </c>
      <c r="K54" s="14">
        <f t="shared" si="22"/>
        <v>2028</v>
      </c>
      <c r="L54" s="14">
        <f t="shared" si="22"/>
        <v>2029</v>
      </c>
      <c r="M54" s="14">
        <f t="shared" si="22"/>
        <v>2030</v>
      </c>
      <c r="N54" s="14">
        <f t="shared" si="22"/>
        <v>2031</v>
      </c>
      <c r="O54" s="14">
        <f t="shared" si="22"/>
        <v>2032</v>
      </c>
      <c r="P54" s="14">
        <f t="shared" si="22"/>
        <v>2033</v>
      </c>
      <c r="Q54" s="14">
        <f t="shared" si="22"/>
        <v>2034</v>
      </c>
      <c r="R54" s="14">
        <f t="shared" si="22"/>
        <v>2035</v>
      </c>
    </row>
    <row r="56" spans="2:20" x14ac:dyDescent="0.3">
      <c r="B56" s="6" t="s">
        <v>127</v>
      </c>
    </row>
    <row r="57" spans="2:20" x14ac:dyDescent="0.3">
      <c r="B57" s="6"/>
      <c r="C57" s="2" t="s">
        <v>257</v>
      </c>
      <c r="D57" s="48"/>
      <c r="E57" s="48"/>
      <c r="H57" s="25">
        <f>Assumptions!G38</f>
        <v>9.4E-2</v>
      </c>
      <c r="I57" s="25">
        <f>Assumptions!G39</f>
        <v>0.10213911318883695</v>
      </c>
      <c r="J57" s="25">
        <f>I57+($R57-$I57)/(COUNT($J$52:$R$52))^(J60/$T$60)</f>
        <v>0.10418117742267259</v>
      </c>
      <c r="K57" s="25">
        <f t="shared" ref="K57:Q57" si="23">J57+($R57-$I57)/(COUNT($J$52:$R$52))^(K60/$T$60)</f>
        <v>0.10624580633076119</v>
      </c>
      <c r="L57" s="25">
        <f t="shared" si="23"/>
        <v>0.10835631535698442</v>
      </c>
      <c r="M57" s="25">
        <f t="shared" si="23"/>
        <v>0.1105137240478728</v>
      </c>
      <c r="N57" s="25">
        <f t="shared" si="23"/>
        <v>0.11271907460628751</v>
      </c>
      <c r="O57" s="25">
        <f t="shared" si="23"/>
        <v>0.11497343239488869</v>
      </c>
      <c r="P57" s="25">
        <f t="shared" si="23"/>
        <v>0.11727788645079172</v>
      </c>
      <c r="Q57" s="25">
        <f t="shared" si="23"/>
        <v>0.11963355001166023</v>
      </c>
      <c r="R57" s="25">
        <f>Assumptions!G40</f>
        <v>0.122</v>
      </c>
    </row>
    <row r="58" spans="2:20" x14ac:dyDescent="0.3">
      <c r="B58" s="6"/>
      <c r="C58" s="2" t="s">
        <v>272</v>
      </c>
      <c r="D58" s="48"/>
      <c r="E58" s="48"/>
      <c r="F58" s="22"/>
      <c r="G58" s="22"/>
      <c r="H58" s="36">
        <f t="shared" ref="H58:R58" si="24">H17-(H57*H10)</f>
        <v>6328.9719999999998</v>
      </c>
      <c r="I58" s="36">
        <f t="shared" si="24"/>
        <v>7961.6156279551496</v>
      </c>
      <c r="J58" s="36">
        <f t="shared" si="24"/>
        <v>9638.6519952869203</v>
      </c>
      <c r="K58" s="36">
        <f t="shared" si="24"/>
        <v>11503.069180351304</v>
      </c>
      <c r="L58" s="36">
        <f t="shared" si="24"/>
        <v>13593.014385464019</v>
      </c>
      <c r="M58" s="36">
        <f t="shared" si="24"/>
        <v>15902.970248238626</v>
      </c>
      <c r="N58" s="36">
        <f t="shared" si="24"/>
        <v>18418.573148758594</v>
      </c>
      <c r="O58" s="36">
        <f t="shared" si="24"/>
        <v>20904.414991717837</v>
      </c>
      <c r="P58" s="36">
        <f t="shared" si="24"/>
        <v>23479.975503134039</v>
      </c>
      <c r="Q58" s="36">
        <f t="shared" si="24"/>
        <v>26096.703615748615</v>
      </c>
      <c r="R58" s="36">
        <f t="shared" si="24"/>
        <v>28703.741066000002</v>
      </c>
    </row>
    <row r="59" spans="2:20" ht="14.5" hidden="1" outlineLevel="1" x14ac:dyDescent="0.35">
      <c r="B59" s="6"/>
      <c r="C59" s="53" t="s">
        <v>224</v>
      </c>
      <c r="D59" s="51"/>
      <c r="E59" s="51"/>
      <c r="F59" s="51"/>
      <c r="G59" s="51"/>
      <c r="H59" s="51"/>
      <c r="I59" s="51"/>
      <c r="J59" s="51">
        <v>3.5000000000000003E-2</v>
      </c>
      <c r="K59" s="51">
        <v>0.03</v>
      </c>
      <c r="L59" s="51">
        <v>0.02</v>
      </c>
      <c r="M59" s="51">
        <v>0.01</v>
      </c>
      <c r="N59" s="51">
        <v>0</v>
      </c>
      <c r="O59" s="51">
        <v>-0.01</v>
      </c>
      <c r="P59" s="51">
        <v>-0.02</v>
      </c>
      <c r="Q59" s="51">
        <v>-0.03</v>
      </c>
      <c r="R59" s="51">
        <v>-3.5000000000000003E-2</v>
      </c>
      <c r="T59" s="54"/>
    </row>
    <row r="60" spans="2:20" ht="14.5" hidden="1" outlineLevel="1" x14ac:dyDescent="0.35">
      <c r="B60" s="6"/>
      <c r="C60" s="53" t="s">
        <v>225</v>
      </c>
      <c r="D60" s="51"/>
      <c r="E60" s="51"/>
      <c r="F60" s="51"/>
      <c r="G60" s="51"/>
      <c r="H60" s="51"/>
      <c r="I60" s="51"/>
      <c r="J60" s="51">
        <f>1+J59</f>
        <v>1.0349999999999999</v>
      </c>
      <c r="K60" s="51">
        <f t="shared" ref="K60:R60" si="25">1+K59</f>
        <v>1.03</v>
      </c>
      <c r="L60" s="51">
        <f t="shared" si="25"/>
        <v>1.02</v>
      </c>
      <c r="M60" s="51">
        <f t="shared" si="25"/>
        <v>1.01</v>
      </c>
      <c r="N60" s="51">
        <f t="shared" si="25"/>
        <v>1</v>
      </c>
      <c r="O60" s="51">
        <f t="shared" si="25"/>
        <v>0.99</v>
      </c>
      <c r="P60" s="51">
        <f t="shared" si="25"/>
        <v>0.98</v>
      </c>
      <c r="Q60" s="51">
        <f t="shared" si="25"/>
        <v>0.97</v>
      </c>
      <c r="R60" s="51">
        <f t="shared" si="25"/>
        <v>0.96499999999999997</v>
      </c>
      <c r="T60" s="54">
        <f>GEOMEAN(J60:R60)</f>
        <v>0.99970823799407504</v>
      </c>
    </row>
    <row r="61" spans="2:20" collapsed="1" x14ac:dyDescent="0.3">
      <c r="B61" s="6"/>
      <c r="D61" s="48"/>
      <c r="E61" s="48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</row>
    <row r="62" spans="2:20" x14ac:dyDescent="0.3">
      <c r="C62" s="2" t="s">
        <v>252</v>
      </c>
      <c r="H62" s="25">
        <f>Assumptions!G41</f>
        <v>4.5999999999999999E-2</v>
      </c>
      <c r="I62" s="25">
        <f>H62+($R62-$H62)/COUNT($I$52:$R$52)^(I65/$T$65)</f>
        <v>4.8543080416267641E-2</v>
      </c>
      <c r="J62" s="25">
        <f t="shared" ref="J62:Q62" si="26">I62+($R62-$H62)/COUNT($I$52:$R$52)^(J65/$T$65)</f>
        <v>5.1145798449459698E-2</v>
      </c>
      <c r="K62" s="25">
        <f t="shared" si="26"/>
        <v>5.3809552657533552E-2</v>
      </c>
      <c r="L62" s="25">
        <f t="shared" si="26"/>
        <v>5.6473306865607406E-2</v>
      </c>
      <c r="M62" s="25">
        <f t="shared" si="26"/>
        <v>5.9263461056423369E-2</v>
      </c>
      <c r="N62" s="25">
        <f t="shared" si="26"/>
        <v>6.2186013139093617E-2</v>
      </c>
      <c r="O62" s="25">
        <f t="shared" si="26"/>
        <v>6.5177101804576199E-2</v>
      </c>
      <c r="P62" s="25">
        <f t="shared" si="26"/>
        <v>6.8310123068250891E-2</v>
      </c>
      <c r="Q62" s="25">
        <f t="shared" si="26"/>
        <v>7.1479667587733844E-2</v>
      </c>
      <c r="R62" s="25">
        <f>Assumptions!G42</f>
        <v>7.4999999999999997E-2</v>
      </c>
      <c r="S62" s="49"/>
      <c r="T62" s="17"/>
    </row>
    <row r="63" spans="2:20" x14ac:dyDescent="0.3">
      <c r="C63" s="2" t="s">
        <v>273</v>
      </c>
      <c r="F63" s="22"/>
      <c r="G63" s="22"/>
      <c r="H63" s="36">
        <f t="shared" ref="H63:R63" si="27">(H57-H62)*H10</f>
        <v>1577.376</v>
      </c>
      <c r="I63" s="36">
        <f t="shared" si="27"/>
        <v>2052.8682363707107</v>
      </c>
      <c r="J63" s="36">
        <f t="shared" si="27"/>
        <v>2368.6050885473546</v>
      </c>
      <c r="K63" s="36">
        <f t="shared" si="27"/>
        <v>2805.4236676402361</v>
      </c>
      <c r="L63" s="36">
        <f t="shared" si="27"/>
        <v>3293.3330812912286</v>
      </c>
      <c r="M63" s="36">
        <f t="shared" si="27"/>
        <v>3822.1986569977644</v>
      </c>
      <c r="N63" s="36">
        <f t="shared" si="27"/>
        <v>4384.5055194572496</v>
      </c>
      <c r="O63" s="36">
        <f t="shared" si="27"/>
        <v>4927.0166186639754</v>
      </c>
      <c r="P63" s="36">
        <f t="shared" si="27"/>
        <v>5469.271834697779</v>
      </c>
      <c r="Q63" s="36">
        <f t="shared" si="27"/>
        <v>6009.3674966024182</v>
      </c>
      <c r="R63" s="36">
        <f t="shared" si="27"/>
        <v>6485.9414908749995</v>
      </c>
    </row>
    <row r="64" spans="2:20" ht="14.5" hidden="1" outlineLevel="1" x14ac:dyDescent="0.35">
      <c r="C64" s="53" t="s">
        <v>224</v>
      </c>
      <c r="D64" s="51"/>
      <c r="E64" s="51"/>
      <c r="F64" s="51"/>
      <c r="G64" s="51"/>
      <c r="H64" s="51"/>
      <c r="I64" s="51">
        <v>0.05</v>
      </c>
      <c r="J64" s="51">
        <v>0.04</v>
      </c>
      <c r="K64" s="51">
        <v>0.03</v>
      </c>
      <c r="L64" s="51">
        <v>0.03</v>
      </c>
      <c r="M64" s="51">
        <v>0.01</v>
      </c>
      <c r="N64" s="51">
        <v>-0.01</v>
      </c>
      <c r="O64" s="51">
        <v>-0.02</v>
      </c>
      <c r="P64" s="51">
        <v>-0.04</v>
      </c>
      <c r="Q64" s="51">
        <v>-4.4999999999999998E-2</v>
      </c>
      <c r="R64" s="51">
        <v>-0.05</v>
      </c>
    </row>
    <row r="65" spans="2:21" ht="14.5" hidden="1" outlineLevel="1" x14ac:dyDescent="0.35">
      <c r="C65" s="53" t="s">
        <v>225</v>
      </c>
      <c r="D65" s="51"/>
      <c r="E65" s="51"/>
      <c r="F65" s="51"/>
      <c r="G65" s="51"/>
      <c r="H65" s="51"/>
      <c r="I65" s="51">
        <f>1+I64</f>
        <v>1.05</v>
      </c>
      <c r="J65" s="51">
        <f>1+J64</f>
        <v>1.04</v>
      </c>
      <c r="K65" s="51">
        <f t="shared" ref="K65:R65" si="28">1+K64</f>
        <v>1.03</v>
      </c>
      <c r="L65" s="51">
        <f t="shared" si="28"/>
        <v>1.03</v>
      </c>
      <c r="M65" s="51">
        <f t="shared" si="28"/>
        <v>1.01</v>
      </c>
      <c r="N65" s="51">
        <f>1+N64</f>
        <v>0.99</v>
      </c>
      <c r="O65" s="51">
        <f>1+O64</f>
        <v>0.98</v>
      </c>
      <c r="P65" s="51">
        <f>1+P64</f>
        <v>0.96</v>
      </c>
      <c r="Q65" s="51">
        <f>1+Q64</f>
        <v>0.95499999999999996</v>
      </c>
      <c r="R65" s="51">
        <f t="shared" si="28"/>
        <v>0.95</v>
      </c>
      <c r="T65" s="54">
        <f>GEOMEAN(J65:R65)</f>
        <v>0.99334186182824458</v>
      </c>
    </row>
    <row r="66" spans="2:21" collapsed="1" x14ac:dyDescent="0.3"/>
    <row r="67" spans="2:21" x14ac:dyDescent="0.3">
      <c r="B67" s="6" t="s">
        <v>128</v>
      </c>
    </row>
    <row r="68" spans="2:21" x14ac:dyDescent="0.3">
      <c r="B68" s="6"/>
      <c r="C68" s="2" t="s">
        <v>260</v>
      </c>
      <c r="H68" s="25"/>
      <c r="I68" s="25">
        <f>Assumptions!G109</f>
        <v>0.26500000000000001</v>
      </c>
      <c r="J68" s="25">
        <f>I68+($R68-$I68)/(COUNT($J$52:$R$52))</f>
        <v>0.26611111111111113</v>
      </c>
      <c r="K68" s="25">
        <f t="shared" ref="K68:Q68" si="29">J68+($R68-$I68)/(COUNT($J$52:$R$52))</f>
        <v>0.26722222222222225</v>
      </c>
      <c r="L68" s="25">
        <f t="shared" si="29"/>
        <v>0.26833333333333337</v>
      </c>
      <c r="M68" s="25">
        <f t="shared" si="29"/>
        <v>0.26944444444444449</v>
      </c>
      <c r="N68" s="25">
        <f t="shared" si="29"/>
        <v>0.2705555555555556</v>
      </c>
      <c r="O68" s="25">
        <f t="shared" si="29"/>
        <v>0.27166666666666672</v>
      </c>
      <c r="P68" s="25">
        <f t="shared" si="29"/>
        <v>0.27277777777777784</v>
      </c>
      <c r="Q68" s="25">
        <f t="shared" si="29"/>
        <v>0.27388888888888896</v>
      </c>
      <c r="R68" s="25">
        <f>Assumptions!G110</f>
        <v>0.27500000000000002</v>
      </c>
    </row>
    <row r="69" spans="2:21" x14ac:dyDescent="0.3">
      <c r="B69" s="6"/>
      <c r="C69" s="2" t="s">
        <v>274</v>
      </c>
      <c r="F69" s="22"/>
      <c r="G69" s="22"/>
      <c r="H69" s="36"/>
      <c r="I69" s="36">
        <f t="shared" ref="I69:R69" si="30">(1-I68)*I25*I20</f>
        <v>29025.823025009962</v>
      </c>
      <c r="J69" s="36">
        <f t="shared" si="30"/>
        <v>48605.635783546881</v>
      </c>
      <c r="K69" s="36">
        <f t="shared" si="30"/>
        <v>66912.785532414724</v>
      </c>
      <c r="L69" s="36">
        <f t="shared" si="30"/>
        <v>91253.505849743131</v>
      </c>
      <c r="M69" s="36">
        <f t="shared" si="30"/>
        <v>120925.3242084145</v>
      </c>
      <c r="N69" s="36">
        <f t="shared" si="30"/>
        <v>157132.13755624153</v>
      </c>
      <c r="O69" s="36">
        <f t="shared" si="30"/>
        <v>200134.75679501935</v>
      </c>
      <c r="P69" s="36">
        <f t="shared" si="30"/>
        <v>249754.02176935831</v>
      </c>
      <c r="Q69" s="36">
        <f t="shared" si="30"/>
        <v>302033.09218781791</v>
      </c>
      <c r="R69" s="36">
        <f t="shared" si="30"/>
        <v>361366.27754839254</v>
      </c>
      <c r="T69" s="17"/>
    </row>
    <row r="70" spans="2:21" x14ac:dyDescent="0.3">
      <c r="B70" s="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T70" s="17"/>
    </row>
    <row r="71" spans="2:21" x14ac:dyDescent="0.3">
      <c r="B71" s="6"/>
      <c r="C71" s="2" t="s">
        <v>257</v>
      </c>
      <c r="D71" s="48"/>
      <c r="E71" s="48"/>
      <c r="H71" s="25">
        <f>Assumptions!G111</f>
        <v>4.1000000000000002E-2</v>
      </c>
      <c r="I71" s="25">
        <f>Assumptions!G112</f>
        <v>4.9000000000000002E-2</v>
      </c>
      <c r="J71" s="25">
        <f>I71+(($R71-$I71)/(COUNT($J$52:$R$52)))^(J73/$T73)</f>
        <v>5.501413113995246E-2</v>
      </c>
      <c r="K71" s="25">
        <f t="shared" ref="K71:Q71" si="31">J71+(($R71-$I71)/(COUNT($J$52:$R$52)))^(K73/$T$73)</f>
        <v>6.1331365670262393E-2</v>
      </c>
      <c r="L71" s="25">
        <f t="shared" si="31"/>
        <v>6.7966979557334314E-2</v>
      </c>
      <c r="M71" s="25">
        <f t="shared" si="31"/>
        <v>7.493701865387889E-2</v>
      </c>
      <c r="N71" s="25">
        <f t="shared" si="31"/>
        <v>8.225833750005386E-2</v>
      </c>
      <c r="O71" s="25">
        <f t="shared" si="31"/>
        <v>8.9948640080125472E-2</v>
      </c>
      <c r="P71" s="25">
        <f t="shared" si="31"/>
        <v>9.8026522633205951E-2</v>
      </c>
      <c r="Q71" s="25">
        <f t="shared" si="31"/>
        <v>0.10651151862158934</v>
      </c>
      <c r="R71" s="25">
        <f>Assumptions!G113</f>
        <v>0.115</v>
      </c>
      <c r="T71" s="49"/>
    </row>
    <row r="72" spans="2:21" ht="14.5" hidden="1" outlineLevel="1" x14ac:dyDescent="0.35">
      <c r="B72" s="6"/>
      <c r="C72" s="53" t="s">
        <v>224</v>
      </c>
      <c r="D72" s="51"/>
      <c r="E72" s="51"/>
      <c r="F72" s="51"/>
      <c r="G72" s="51"/>
      <c r="H72" s="51"/>
      <c r="I72" s="51"/>
      <c r="J72" s="51">
        <v>0.04</v>
      </c>
      <c r="K72" s="51">
        <v>0.03</v>
      </c>
      <c r="L72" s="51">
        <v>0.02</v>
      </c>
      <c r="M72" s="51">
        <v>0.01</v>
      </c>
      <c r="N72" s="51">
        <v>0</v>
      </c>
      <c r="O72" s="51">
        <v>-0.01</v>
      </c>
      <c r="P72" s="51">
        <v>-0.02</v>
      </c>
      <c r="Q72" s="51">
        <v>-0.03</v>
      </c>
      <c r="R72" s="51">
        <v>-0.04</v>
      </c>
      <c r="T72" s="54"/>
    </row>
    <row r="73" spans="2:21" ht="14.5" hidden="1" outlineLevel="1" x14ac:dyDescent="0.35">
      <c r="B73" s="6"/>
      <c r="C73" s="53" t="s">
        <v>225</v>
      </c>
      <c r="D73" s="51"/>
      <c r="E73" s="51"/>
      <c r="F73" s="51"/>
      <c r="G73" s="51"/>
      <c r="H73" s="51"/>
      <c r="I73" s="51"/>
      <c r="J73" s="51">
        <f>1+J72</f>
        <v>1.04</v>
      </c>
      <c r="K73" s="51">
        <f t="shared" ref="K73:R73" si="32">1+K72</f>
        <v>1.03</v>
      </c>
      <c r="L73" s="51">
        <f t="shared" si="32"/>
        <v>1.02</v>
      </c>
      <c r="M73" s="51">
        <f t="shared" si="32"/>
        <v>1.01</v>
      </c>
      <c r="N73" s="51">
        <f t="shared" si="32"/>
        <v>1</v>
      </c>
      <c r="O73" s="51">
        <f t="shared" si="32"/>
        <v>0.99</v>
      </c>
      <c r="P73" s="51">
        <f t="shared" si="32"/>
        <v>0.98</v>
      </c>
      <c r="Q73" s="51">
        <f t="shared" si="32"/>
        <v>0.97</v>
      </c>
      <c r="R73" s="51">
        <f t="shared" si="32"/>
        <v>0.96</v>
      </c>
      <c r="T73" s="54">
        <f>GEOMEAN(J73:R73)</f>
        <v>0.99966652543369539</v>
      </c>
    </row>
    <row r="74" spans="2:21" collapsed="1" x14ac:dyDescent="0.3">
      <c r="B74" s="6"/>
      <c r="C74" s="2" t="s">
        <v>272</v>
      </c>
      <c r="D74" s="51"/>
      <c r="E74" s="51"/>
      <c r="F74" s="59"/>
      <c r="G74" s="59"/>
      <c r="H74" s="36"/>
      <c r="I74" s="36">
        <f t="shared" ref="I74:R74" si="33">(I27-I69)-(I71*I20)</f>
        <v>7995.5443043977903</v>
      </c>
      <c r="J74" s="36">
        <f t="shared" si="33"/>
        <v>13706.753839507677</v>
      </c>
      <c r="K74" s="36">
        <f t="shared" si="33"/>
        <v>18395.302676948726</v>
      </c>
      <c r="L74" s="36">
        <f t="shared" si="33"/>
        <v>24400.402965213427</v>
      </c>
      <c r="M74" s="36">
        <f t="shared" si="33"/>
        <v>31368.941712008364</v>
      </c>
      <c r="N74" s="36">
        <f t="shared" si="33"/>
        <v>39430.716407711036</v>
      </c>
      <c r="O74" s="36">
        <f t="shared" si="33"/>
        <v>48425.405497185813</v>
      </c>
      <c r="P74" s="36">
        <f t="shared" si="33"/>
        <v>58056.422123595839</v>
      </c>
      <c r="Q74" s="36">
        <f t="shared" si="33"/>
        <v>67167.403414393266</v>
      </c>
      <c r="R74" s="36">
        <f t="shared" si="33"/>
        <v>76732.94822715412</v>
      </c>
      <c r="T74" s="54"/>
    </row>
    <row r="75" spans="2:21" x14ac:dyDescent="0.3">
      <c r="B75" s="6"/>
      <c r="D75" s="51"/>
      <c r="E75" s="51"/>
      <c r="F75" s="51"/>
      <c r="G75" s="51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T75" s="54"/>
    </row>
    <row r="76" spans="2:21" x14ac:dyDescent="0.3">
      <c r="C76" s="2" t="s">
        <v>252</v>
      </c>
      <c r="H76" s="25">
        <f>Assumptions!G114</f>
        <v>-1.2999999999999999E-2</v>
      </c>
      <c r="I76" s="25">
        <f>Assumptions!G115</f>
        <v>-6.1335156377572827E-3</v>
      </c>
      <c r="J76" s="25">
        <f>I76+(($R76-$I76)/(COUNT($J$52:$R$52)))^(J78/$T78)</f>
        <v>2.2892683918883548E-3</v>
      </c>
      <c r="K76" s="25">
        <f t="shared" ref="K76:Q76" si="34">J76+(($R76-$I76)/(COUNT($J$52:$R$52)))^(K78/$T78)</f>
        <v>1.0505085191613986E-2</v>
      </c>
      <c r="L76" s="25">
        <f t="shared" si="34"/>
        <v>1.8519020423608028E-2</v>
      </c>
      <c r="M76" s="25">
        <f t="shared" si="34"/>
        <v>2.5773832287404302E-2</v>
      </c>
      <c r="N76" s="25">
        <f t="shared" si="34"/>
        <v>3.3028644151200576E-2</v>
      </c>
      <c r="O76" s="25">
        <f t="shared" si="34"/>
        <v>3.9434859925247152E-2</v>
      </c>
      <c r="P76" s="25">
        <f t="shared" si="34"/>
        <v>4.5530112767382266E-2</v>
      </c>
      <c r="Q76" s="25">
        <f t="shared" si="34"/>
        <v>5.0912403257773492E-2</v>
      </c>
      <c r="R76" s="25">
        <v>5.5E-2</v>
      </c>
      <c r="T76" s="49"/>
    </row>
    <row r="77" spans="2:21" ht="14.5" hidden="1" outlineLevel="1" x14ac:dyDescent="0.35">
      <c r="C77" s="53" t="s">
        <v>224</v>
      </c>
      <c r="D77" s="51"/>
      <c r="E77" s="51"/>
      <c r="F77" s="51"/>
      <c r="G77" s="51"/>
      <c r="H77" s="51"/>
      <c r="I77" s="51"/>
      <c r="J77" s="51">
        <v>-0.04</v>
      </c>
      <c r="K77" s="51">
        <v>-3.5000000000000003E-2</v>
      </c>
      <c r="L77" s="51">
        <v>-0.03</v>
      </c>
      <c r="M77" s="51">
        <v>-0.01</v>
      </c>
      <c r="N77" s="51">
        <v>-0.01</v>
      </c>
      <c r="O77" s="51">
        <v>1.4999999999999999E-2</v>
      </c>
      <c r="P77" s="51">
        <v>2.5000000000000001E-2</v>
      </c>
      <c r="Q77" s="51">
        <v>0.05</v>
      </c>
      <c r="R77" s="51">
        <v>7.0000000000000007E-2</v>
      </c>
    </row>
    <row r="78" spans="2:21" ht="14.5" hidden="1" outlineLevel="1" x14ac:dyDescent="0.35">
      <c r="C78" s="53" t="s">
        <v>225</v>
      </c>
      <c r="D78" s="51"/>
      <c r="E78" s="51"/>
      <c r="F78" s="51"/>
      <c r="G78" s="51"/>
      <c r="H78" s="51"/>
      <c r="I78" s="51"/>
      <c r="J78" s="51">
        <f t="shared" ref="J78:R78" si="35">1+J77</f>
        <v>0.96</v>
      </c>
      <c r="K78" s="51">
        <f t="shared" si="35"/>
        <v>0.96499999999999997</v>
      </c>
      <c r="L78" s="51">
        <f t="shared" si="35"/>
        <v>0.97</v>
      </c>
      <c r="M78" s="51">
        <f t="shared" si="35"/>
        <v>0.99</v>
      </c>
      <c r="N78" s="51">
        <f t="shared" si="35"/>
        <v>0.99</v>
      </c>
      <c r="O78" s="51">
        <f t="shared" si="35"/>
        <v>1.0149999999999999</v>
      </c>
      <c r="P78" s="51">
        <f t="shared" si="35"/>
        <v>1.0249999999999999</v>
      </c>
      <c r="Q78" s="51">
        <f t="shared" si="35"/>
        <v>1.05</v>
      </c>
      <c r="R78" s="51">
        <f t="shared" si="35"/>
        <v>1.07</v>
      </c>
      <c r="T78" s="54">
        <f>GEOMEAN(J78:R78)</f>
        <v>1.0032297585082688</v>
      </c>
    </row>
    <row r="79" spans="2:21" collapsed="1" x14ac:dyDescent="0.3">
      <c r="C79" s="2" t="s">
        <v>273</v>
      </c>
      <c r="D79" s="51"/>
      <c r="E79" s="51"/>
      <c r="F79" s="59"/>
      <c r="G79" s="59"/>
      <c r="H79" s="36"/>
      <c r="I79" s="36">
        <f t="shared" ref="I79:R79" si="36">(I27-I69-I74)-(I76*I20)</f>
        <v>2778.6710739045957</v>
      </c>
      <c r="J79" s="36">
        <f t="shared" si="36"/>
        <v>3754.8174288343184</v>
      </c>
      <c r="K79" s="36">
        <f t="shared" si="36"/>
        <v>4977.0993210313945</v>
      </c>
      <c r="L79" s="36">
        <f t="shared" si="36"/>
        <v>6595.8846109666119</v>
      </c>
      <c r="M79" s="36">
        <f t="shared" si="36"/>
        <v>8680.2605026087567</v>
      </c>
      <c r="N79" s="36">
        <f t="shared" si="36"/>
        <v>11281.63577389646</v>
      </c>
      <c r="O79" s="36">
        <f t="shared" si="36"/>
        <v>14727.222292472043</v>
      </c>
      <c r="P79" s="36">
        <f t="shared" si="36"/>
        <v>19078.452460900124</v>
      </c>
      <c r="Q79" s="36">
        <f t="shared" si="36"/>
        <v>24408.444826402942</v>
      </c>
      <c r="R79" s="36">
        <f t="shared" si="36"/>
        <v>31480.183888063235</v>
      </c>
      <c r="T79" s="54"/>
      <c r="U79" s="17"/>
    </row>
    <row r="80" spans="2:21" x14ac:dyDescent="0.3">
      <c r="U80" s="17"/>
    </row>
    <row r="81" spans="2:21" x14ac:dyDescent="0.3">
      <c r="B81" s="6" t="s">
        <v>223</v>
      </c>
      <c r="I81" s="51"/>
      <c r="J81" s="51"/>
      <c r="K81" s="51"/>
      <c r="L81" s="51"/>
      <c r="M81" s="51"/>
      <c r="N81" s="51"/>
      <c r="O81" s="51"/>
      <c r="P81" s="51"/>
      <c r="Q81" s="51"/>
      <c r="R81" s="51"/>
      <c r="U81" s="49"/>
    </row>
    <row r="82" spans="2:21" x14ac:dyDescent="0.3">
      <c r="C82" s="2" t="s">
        <v>252</v>
      </c>
      <c r="H82" s="25">
        <f>Assumptions!G62</f>
        <v>-5.4388880495543131E-3</v>
      </c>
      <c r="I82" s="25">
        <f>Assumptions!G63</f>
        <v>-3.5719645805192858E-2</v>
      </c>
      <c r="J82" s="25">
        <f t="shared" ref="J82:Q82" si="37">I82+(($R82-$I82)/(COUNT($J$52:$R$52)))^(J84/$T84)</f>
        <v>-1.474307537692237E-2</v>
      </c>
      <c r="K82" s="25">
        <f t="shared" si="37"/>
        <v>6.2334950513481188E-3</v>
      </c>
      <c r="L82" s="25">
        <f t="shared" si="37"/>
        <v>2.472654042013436E-2</v>
      </c>
      <c r="M82" s="25">
        <f t="shared" si="37"/>
        <v>3.9716427205619492E-2</v>
      </c>
      <c r="N82" s="25">
        <f t="shared" si="37"/>
        <v>5.3498493029852101E-2</v>
      </c>
      <c r="O82" s="25">
        <f t="shared" si="37"/>
        <v>6.6713649308370676E-2</v>
      </c>
      <c r="P82" s="25">
        <f t="shared" si="37"/>
        <v>7.8863984818871288E-2</v>
      </c>
      <c r="Q82" s="25">
        <f t="shared" si="37"/>
        <v>9.1014320329371901E-2</v>
      </c>
      <c r="R82" s="25">
        <f>Assumptions!G65</f>
        <v>0.1</v>
      </c>
    </row>
    <row r="83" spans="2:21" ht="14.5" hidden="1" outlineLevel="1" x14ac:dyDescent="0.35">
      <c r="C83" s="53" t="s">
        <v>224</v>
      </c>
      <c r="H83" s="25"/>
      <c r="I83" s="25"/>
      <c r="J83" s="51">
        <v>-0.08</v>
      </c>
      <c r="K83" s="51">
        <v>-0.08</v>
      </c>
      <c r="L83" s="51">
        <v>-0.05</v>
      </c>
      <c r="M83" s="51">
        <v>0</v>
      </c>
      <c r="N83" s="51">
        <v>0.02</v>
      </c>
      <c r="O83" s="51">
        <v>0.03</v>
      </c>
      <c r="P83" s="51">
        <v>0.05</v>
      </c>
      <c r="Q83" s="51">
        <v>0.05</v>
      </c>
      <c r="R83" s="51">
        <v>0.06</v>
      </c>
    </row>
    <row r="84" spans="2:21" ht="14.5" hidden="1" outlineLevel="1" x14ac:dyDescent="0.35">
      <c r="C84" s="53" t="s">
        <v>225</v>
      </c>
      <c r="H84" s="25"/>
      <c r="I84" s="25"/>
      <c r="J84" s="51">
        <f>1+J83</f>
        <v>0.92</v>
      </c>
      <c r="K84" s="51">
        <f t="shared" ref="K84:R84" si="38">1+K83</f>
        <v>0.92</v>
      </c>
      <c r="L84" s="51">
        <f t="shared" si="38"/>
        <v>0.95</v>
      </c>
      <c r="M84" s="51">
        <f t="shared" si="38"/>
        <v>1</v>
      </c>
      <c r="N84" s="51">
        <f t="shared" si="38"/>
        <v>1.02</v>
      </c>
      <c r="O84" s="51">
        <f t="shared" si="38"/>
        <v>1.03</v>
      </c>
      <c r="P84" s="51">
        <f t="shared" si="38"/>
        <v>1.05</v>
      </c>
      <c r="Q84" s="51">
        <f t="shared" si="38"/>
        <v>1.05</v>
      </c>
      <c r="R84" s="51">
        <f t="shared" si="38"/>
        <v>1.06</v>
      </c>
      <c r="T84" s="54">
        <f>GEOMEAN(J84:R84)</f>
        <v>0.99857370187970851</v>
      </c>
    </row>
    <row r="85" spans="2:21" collapsed="1" x14ac:dyDescent="0.3">
      <c r="C85" s="2" t="s">
        <v>273</v>
      </c>
      <c r="F85" s="22"/>
      <c r="G85" s="22"/>
      <c r="H85" s="36">
        <f t="shared" ref="H85:R85" si="39">H37-(H82*H30)</f>
        <v>773</v>
      </c>
      <c r="I85" s="36">
        <f t="shared" si="39"/>
        <v>1431.2932783391138</v>
      </c>
      <c r="J85" s="36">
        <f t="shared" si="39"/>
        <v>1722.3553596627337</v>
      </c>
      <c r="K85" s="36">
        <f t="shared" si="39"/>
        <v>1970.662671764308</v>
      </c>
      <c r="L85" s="36">
        <f t="shared" si="39"/>
        <v>2181.6928402855688</v>
      </c>
      <c r="M85" s="36">
        <f t="shared" si="39"/>
        <v>2259.114159487387</v>
      </c>
      <c r="N85" s="36">
        <f t="shared" si="39"/>
        <v>2288.2671508656476</v>
      </c>
      <c r="O85" s="36">
        <f t="shared" si="39"/>
        <v>2214.079721568301</v>
      </c>
      <c r="P85" s="36">
        <f t="shared" si="39"/>
        <v>2037.9706835938209</v>
      </c>
      <c r="Q85" s="36">
        <f t="shared" si="39"/>
        <v>1771.1228206471342</v>
      </c>
      <c r="R85" s="36">
        <f t="shared" si="39"/>
        <v>1506.3401441440883</v>
      </c>
      <c r="T85" s="54"/>
    </row>
    <row r="87" spans="2:21" x14ac:dyDescent="0.3">
      <c r="B87" s="6" t="s">
        <v>226</v>
      </c>
    </row>
    <row r="88" spans="2:21" x14ac:dyDescent="0.3">
      <c r="C88" s="2" t="s">
        <v>256</v>
      </c>
      <c r="H88" s="25">
        <f>Assumptions!G85</f>
        <v>-2.6899480887210947E-2</v>
      </c>
      <c r="I88" s="25">
        <f>Assumptions!G86</f>
        <v>-8.8464260438782735E-3</v>
      </c>
      <c r="J88" s="25">
        <f t="shared" ref="J88:Q88" si="40">I88+(($R88-$I88)/(COUNT($J$52:$R$52)))^(J90/$T90)</f>
        <v>3.4662529555052769E-3</v>
      </c>
      <c r="K88" s="25">
        <f t="shared" si="40"/>
        <v>1.5778931954888827E-2</v>
      </c>
      <c r="L88" s="25">
        <f t="shared" si="40"/>
        <v>2.5423017025595771E-2</v>
      </c>
      <c r="M88" s="25">
        <f t="shared" si="40"/>
        <v>3.3958247846011369E-2</v>
      </c>
      <c r="N88" s="25">
        <f t="shared" si="40"/>
        <v>4.1512117873459417E-2</v>
      </c>
      <c r="O88" s="25">
        <f t="shared" si="40"/>
        <v>4.8197461666985505E-2</v>
      </c>
      <c r="P88" s="25">
        <f t="shared" si="40"/>
        <v>5.4114140333051571E-2</v>
      </c>
      <c r="Q88" s="25">
        <f t="shared" si="40"/>
        <v>5.874846503155421E-2</v>
      </c>
      <c r="R88" s="25">
        <f>Assumptions!G87</f>
        <v>0.06</v>
      </c>
    </row>
    <row r="89" spans="2:21" ht="14.5" hidden="1" outlineLevel="1" x14ac:dyDescent="0.35">
      <c r="C89" s="53" t="s">
        <v>224</v>
      </c>
      <c r="H89" s="25"/>
      <c r="I89" s="25"/>
      <c r="J89" s="51">
        <v>-0.1</v>
      </c>
      <c r="K89" s="51">
        <v>-0.1</v>
      </c>
      <c r="L89" s="51">
        <v>-0.05</v>
      </c>
      <c r="M89" s="51">
        <v>-2.5000000000000001E-2</v>
      </c>
      <c r="N89" s="51">
        <v>0</v>
      </c>
      <c r="O89" s="51">
        <v>2.5000000000000001E-2</v>
      </c>
      <c r="P89" s="51">
        <v>0.05</v>
      </c>
      <c r="Q89" s="51">
        <v>0.1</v>
      </c>
      <c r="R89" s="51">
        <v>0.1</v>
      </c>
    </row>
    <row r="90" spans="2:21" ht="14.5" hidden="1" outlineLevel="1" x14ac:dyDescent="0.35">
      <c r="C90" s="53" t="s">
        <v>225</v>
      </c>
      <c r="H90" s="25"/>
      <c r="I90" s="25"/>
      <c r="J90" s="51">
        <f>1+J89</f>
        <v>0.9</v>
      </c>
      <c r="K90" s="51">
        <f t="shared" ref="K90:R90" si="41">1+K89</f>
        <v>0.9</v>
      </c>
      <c r="L90" s="51">
        <f t="shared" si="41"/>
        <v>0.95</v>
      </c>
      <c r="M90" s="51">
        <f t="shared" si="41"/>
        <v>0.97499999999999998</v>
      </c>
      <c r="N90" s="51">
        <f t="shared" si="41"/>
        <v>1</v>
      </c>
      <c r="O90" s="51">
        <f t="shared" si="41"/>
        <v>1.0249999999999999</v>
      </c>
      <c r="P90" s="51">
        <f t="shared" si="41"/>
        <v>1.05</v>
      </c>
      <c r="Q90" s="51">
        <f t="shared" si="41"/>
        <v>1.1000000000000001</v>
      </c>
      <c r="R90" s="51">
        <f t="shared" si="41"/>
        <v>1.1000000000000001</v>
      </c>
      <c r="T90" s="54">
        <f>GEOMEAN(J90:R90)</f>
        <v>0.99742232821388321</v>
      </c>
    </row>
    <row r="91" spans="2:21" collapsed="1" x14ac:dyDescent="0.3">
      <c r="C91" s="2" t="s">
        <v>273</v>
      </c>
      <c r="F91" s="22"/>
      <c r="G91" s="22"/>
      <c r="H91" s="36">
        <f t="shared" ref="H91:R91" si="42">H45-(H88*H45)</f>
        <v>2736.0709768758848</v>
      </c>
      <c r="I91" s="36">
        <f t="shared" si="42"/>
        <v>4018.7584115900522</v>
      </c>
      <c r="J91" s="36">
        <f t="shared" si="42"/>
        <v>5360.6830863327159</v>
      </c>
      <c r="K91" s="36">
        <f t="shared" si="42"/>
        <v>6773.3102315345877</v>
      </c>
      <c r="L91" s="36">
        <f t="shared" si="42"/>
        <v>8262.5525003198272</v>
      </c>
      <c r="M91" s="36">
        <f t="shared" si="42"/>
        <v>9701.7574051247193</v>
      </c>
      <c r="N91" s="36">
        <f t="shared" si="42"/>
        <v>11060.361116538374</v>
      </c>
      <c r="O91" s="36">
        <f t="shared" si="42"/>
        <v>12424.798162447854</v>
      </c>
      <c r="P91" s="36">
        <f t="shared" si="42"/>
        <v>13821.954451566235</v>
      </c>
      <c r="Q91" s="36">
        <f t="shared" si="42"/>
        <v>15315.130700434916</v>
      </c>
      <c r="R91" s="36">
        <f t="shared" si="42"/>
        <v>16849.314793189638</v>
      </c>
    </row>
    <row r="94" spans="2:21" x14ac:dyDescent="0.3">
      <c r="B94" s="21"/>
      <c r="C94" s="21"/>
      <c r="D94" s="21"/>
      <c r="E94" s="21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</row>
    <row r="95" spans="2:21" ht="30" x14ac:dyDescent="0.6">
      <c r="B95" s="7" t="str">
        <f>Cover!$B$13</f>
        <v>Eternal Limited</v>
      </c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</row>
    <row r="96" spans="2:21" ht="19" x14ac:dyDescent="0.4">
      <c r="B96" s="9" t="s">
        <v>302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</row>
    <row r="97" spans="2:18 16384:16384" ht="15" thickBot="1" x14ac:dyDescent="0.4">
      <c r="B97" s="10" t="s">
        <v>64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Q97" s="2"/>
      <c r="R97" s="2"/>
    </row>
    <row r="98" spans="2:18 16384:16384" x14ac:dyDescent="0.3">
      <c r="B98" s="2" t="s">
        <v>65</v>
      </c>
      <c r="F98" s="34">
        <v>1</v>
      </c>
      <c r="G98" s="34">
        <v>2</v>
      </c>
      <c r="H98" s="34">
        <v>3</v>
      </c>
      <c r="I98" s="34">
        <v>4</v>
      </c>
      <c r="J98" s="34">
        <v>5</v>
      </c>
      <c r="K98" s="34">
        <v>6</v>
      </c>
      <c r="L98" s="34">
        <v>7</v>
      </c>
      <c r="M98" s="34">
        <v>8</v>
      </c>
      <c r="N98" s="34">
        <v>9</v>
      </c>
      <c r="O98" s="34">
        <v>10</v>
      </c>
      <c r="P98" s="34">
        <v>11</v>
      </c>
      <c r="Q98" s="34">
        <v>12</v>
      </c>
      <c r="R98" s="34">
        <v>13</v>
      </c>
    </row>
    <row r="99" spans="2:18 16384:16384" x14ac:dyDescent="0.3">
      <c r="F99" s="11">
        <v>45016</v>
      </c>
      <c r="G99" s="11">
        <f>EOMONTH(F99,12)</f>
        <v>45382</v>
      </c>
      <c r="H99" s="11">
        <f>EOMONTH(G99,12)</f>
        <v>45747</v>
      </c>
      <c r="I99" s="11">
        <f>EOMONTH(H99,12)</f>
        <v>46112</v>
      </c>
      <c r="J99" s="11">
        <f>EOMONTH(I99,12)</f>
        <v>46477</v>
      </c>
      <c r="K99" s="11">
        <f>EOMONTH(J99,12)</f>
        <v>46843</v>
      </c>
      <c r="L99" s="11">
        <f>EOMONTH(K99,12)</f>
        <v>47208</v>
      </c>
      <c r="M99" s="11">
        <f>EOMONTH(L99,12)</f>
        <v>47573</v>
      </c>
      <c r="N99" s="11">
        <f>EOMONTH(M99,12)</f>
        <v>47938</v>
      </c>
      <c r="O99" s="11">
        <f>EOMONTH(N99,12)</f>
        <v>48304</v>
      </c>
      <c r="P99" s="11">
        <f>EOMONTH(O99,12)</f>
        <v>48669</v>
      </c>
      <c r="Q99" s="11">
        <f>EOMONTH(P99,12)</f>
        <v>49034</v>
      </c>
      <c r="R99" s="11">
        <f>EOMONTH(Q99,12)</f>
        <v>49399</v>
      </c>
    </row>
    <row r="100" spans="2:18 16384:16384" ht="14.5" thickBot="1" x14ac:dyDescent="0.35">
      <c r="B100" s="1"/>
      <c r="C100" s="1"/>
      <c r="D100" s="1"/>
      <c r="E100" s="1"/>
      <c r="F100" s="12">
        <f t="shared" ref="F100:R100" si="43">YEAR(F99)</f>
        <v>2023</v>
      </c>
      <c r="G100" s="12">
        <f t="shared" si="43"/>
        <v>2024</v>
      </c>
      <c r="H100" s="12">
        <f t="shared" si="43"/>
        <v>2025</v>
      </c>
      <c r="I100" s="13">
        <f t="shared" si="43"/>
        <v>2026</v>
      </c>
      <c r="J100" s="14">
        <f t="shared" si="43"/>
        <v>2027</v>
      </c>
      <c r="K100" s="14">
        <f t="shared" si="43"/>
        <v>2028</v>
      </c>
      <c r="L100" s="14">
        <f t="shared" si="43"/>
        <v>2029</v>
      </c>
      <c r="M100" s="14">
        <f t="shared" si="43"/>
        <v>2030</v>
      </c>
      <c r="N100" s="14">
        <f t="shared" si="43"/>
        <v>2031</v>
      </c>
      <c r="O100" s="14">
        <f t="shared" si="43"/>
        <v>2032</v>
      </c>
      <c r="P100" s="14">
        <f t="shared" si="43"/>
        <v>2033</v>
      </c>
      <c r="Q100" s="14">
        <f t="shared" si="43"/>
        <v>2034</v>
      </c>
      <c r="R100" s="14">
        <f t="shared" si="43"/>
        <v>2035</v>
      </c>
    </row>
    <row r="102" spans="2:18 16384:16384" x14ac:dyDescent="0.3">
      <c r="B102" s="41" t="s">
        <v>303</v>
      </c>
      <c r="C102" s="21"/>
      <c r="D102" s="55">
        <f>Assumptions!G135</f>
        <v>3.4131355932203391</v>
      </c>
      <c r="E102" s="57"/>
    </row>
    <row r="103" spans="2:18 16384:16384" x14ac:dyDescent="0.3">
      <c r="B103" s="27" t="s">
        <v>304</v>
      </c>
      <c r="C103" s="28"/>
      <c r="D103" s="56">
        <f>Assumptions!G136</f>
        <v>7.7436440677966099</v>
      </c>
      <c r="E103" s="57"/>
    </row>
    <row r="104" spans="2:18 16384:16384" x14ac:dyDescent="0.3">
      <c r="D104" s="57"/>
      <c r="E104" s="57"/>
    </row>
    <row r="105" spans="2:18 16384:16384" x14ac:dyDescent="0.3">
      <c r="B105" s="6" t="s">
        <v>458</v>
      </c>
      <c r="D105" s="57"/>
      <c r="E105" s="57"/>
      <c r="I105" s="17">
        <f>H124</f>
        <v>1016</v>
      </c>
      <c r="J105" s="17">
        <f>I124</f>
        <v>2075.2659375920252</v>
      </c>
      <c r="K105" s="17">
        <f>J124</f>
        <v>3347.3021319286472</v>
      </c>
      <c r="L105" s="17">
        <f>K124</f>
        <v>4477.476176544149</v>
      </c>
      <c r="M105" s="17">
        <f>L124</f>
        <v>5954.2338309286279</v>
      </c>
      <c r="N105" s="17">
        <f>M124</f>
        <v>7762.4990137694895</v>
      </c>
      <c r="O105" s="17">
        <f>N124</f>
        <v>9193.0630413737599</v>
      </c>
      <c r="P105" s="17">
        <f>O124</f>
        <v>10865.158022470636</v>
      </c>
      <c r="Q105" s="17">
        <f>P124</f>
        <v>11261.201564261442</v>
      </c>
      <c r="R105" s="17">
        <f>Q124</f>
        <v>11767.049061391279</v>
      </c>
    </row>
    <row r="106" spans="2:18 16384:16384" x14ac:dyDescent="0.3">
      <c r="B106" s="2" t="s">
        <v>454</v>
      </c>
      <c r="D106" s="57"/>
      <c r="E106" s="57"/>
      <c r="I106" s="17">
        <f>VLOOKUP(I100,$C$111:$D$120,2,FALSE)</f>
        <v>1280.2176812091357</v>
      </c>
      <c r="J106" s="17">
        <f t="shared" ref="J106:R106" si="44">VLOOKUP(J100,$C$111:$D$120,2,FALSE)</f>
        <v>1684.411315000365</v>
      </c>
      <c r="K106" s="17">
        <f t="shared" si="44"/>
        <v>1765.2934394371819</v>
      </c>
      <c r="L106" s="17">
        <f t="shared" si="44"/>
        <v>2292.7437455206068</v>
      </c>
      <c r="M106" s="17">
        <f t="shared" si="44"/>
        <v>2902.5760985066718</v>
      </c>
      <c r="N106" s="17">
        <f t="shared" si="44"/>
        <v>2899.5103471482071</v>
      </c>
      <c r="O106" s="17">
        <f t="shared" si="44"/>
        <v>3557.9966059576327</v>
      </c>
      <c r="P106" s="17">
        <f t="shared" si="44"/>
        <v>2685.0531685046672</v>
      </c>
      <c r="Q106" s="17">
        <f t="shared" si="44"/>
        <v>3173.1135815781872</v>
      </c>
      <c r="R106" s="17">
        <f t="shared" si="44"/>
        <v>3704.2344766498127</v>
      </c>
    </row>
    <row r="108" spans="2:18 16384:16384" x14ac:dyDescent="0.3">
      <c r="C108" s="2" t="s">
        <v>312</v>
      </c>
      <c r="I108" s="17">
        <f>MIN(SUM('Raw Data'!$B$288:$G$288)/Schedules!$D$102,MAX(0,SUM('Raw Data'!$B$288:$G$288)-(SUM('Raw Data'!$B$288:$G$288)/Schedules!$D$102)*(COUNT(Schedules!$I$98:I98)-1)))</f>
        <v>138.28926132836747</v>
      </c>
      <c r="J108" s="17">
        <f>MIN(SUM('Raw Data'!$B$288:$G$288)/Schedules!$D$102,MAX(0,SUM('Raw Data'!$B$288:$G$288)-(SUM('Raw Data'!$B$288:$G$288)/Schedules!$D$102)*(COUNT(Schedules!$I$98:J98)-1)))</f>
        <v>138.28926132836747</v>
      </c>
      <c r="K108" s="17">
        <f>MIN(SUM('Raw Data'!$B$288:$G$288)/Schedules!$D$102,MAX(0,SUM('Raw Data'!$B$288:$G$288)-(SUM('Raw Data'!$B$288:$G$288)/Schedules!$D$102)*(COUNT(Schedules!$I$98:K98)-1)))</f>
        <v>138.28926132836747</v>
      </c>
      <c r="L108" s="17">
        <f>MIN(SUM('Raw Data'!$B$288:$G$288)/Schedules!$D$102,MAX(0,SUM('Raw Data'!$B$288:$G$288)-(SUM('Raw Data'!$B$288:$G$288)/Schedules!$D$102)*(COUNT(Schedules!$I$98:L98)-1)))</f>
        <v>57.132216014897608</v>
      </c>
      <c r="M108" s="17">
        <f>MIN(SUM('Raw Data'!$B$288:$G$288)/Schedules!$D$102,MAX(0,SUM('Raw Data'!$B$288:$G$288)-(SUM('Raw Data'!$B$288:$G$288)/Schedules!$D$102)*(COUNT(Schedules!$I$98:M98)-1)))</f>
        <v>0</v>
      </c>
      <c r="N108" s="17">
        <f>MIN(SUM('Raw Data'!$B$288:$G$288)/Schedules!$D$102,MAX(0,SUM('Raw Data'!$B$288:$G$288)-(SUM('Raw Data'!$B$288:$G$288)/Schedules!$D$102)*(COUNT(Schedules!$I$98:N98)-1)))</f>
        <v>0</v>
      </c>
      <c r="O108" s="17">
        <f>MIN(SUM('Raw Data'!$B$288:$G$288)/Schedules!$D$102,MAX(0,SUM('Raw Data'!$B$288:$G$288)-(SUM('Raw Data'!$B$288:$G$288)/Schedules!$D$102)*(COUNT(Schedules!$I$98:O98)-1)))</f>
        <v>0</v>
      </c>
      <c r="P108" s="17">
        <f>MIN(SUM('Raw Data'!$B$288:$G$288)/Schedules!$D$102,MAX(0,SUM('Raw Data'!$B$288:$G$288)-(SUM('Raw Data'!$B$288:$G$288)/Schedules!$D$102)*(COUNT(Schedules!$I$98:P98)-1)))</f>
        <v>0</v>
      </c>
      <c r="Q108" s="17">
        <f>MIN(SUM('Raw Data'!$B$288:$G$288)/Schedules!$D$102,MAX(0,SUM('Raw Data'!$B$288:$G$288)-(SUM('Raw Data'!$B$288:$G$288)/Schedules!$D$102)*(COUNT(Schedules!$I$98:Q98)-1)))</f>
        <v>0</v>
      </c>
      <c r="R108" s="17">
        <f>MIN(SUM('Raw Data'!$B$288:$G$288)/Schedules!$D$102,MAX(0,SUM('Raw Data'!$B$288:$G$288)-(SUM('Raw Data'!$B$288:$G$288)/Schedules!$D$102)*(COUNT(Schedules!$I$98:R98)-1)))</f>
        <v>0</v>
      </c>
    </row>
    <row r="110" spans="2:18 16384:16384" x14ac:dyDescent="0.3">
      <c r="C110" s="58" t="s">
        <v>309</v>
      </c>
    </row>
    <row r="111" spans="2:18 16384:16384" x14ac:dyDescent="0.3">
      <c r="C111" s="48">
        <v>2026</v>
      </c>
      <c r="D111" s="60">
        <f>Assumptions!$G$139*SUM(Schedules!I$10,I$20,I$30,I$40)</f>
        <v>1280.2176812091357</v>
      </c>
      <c r="I111" s="17">
        <f>IF(I$100=$C111,$D111/$D$103/2,$D111/$D$103)</f>
        <v>82.662482288743107</v>
      </c>
      <c r="J111" s="17">
        <f>IF(J$100=$C111,$D111/$D$103/2,$D111/$D$103)</f>
        <v>165.32496457748621</v>
      </c>
      <c r="K111" s="17">
        <f>IF(K$100=$C111,$D111/$D$103/2,$D111/$D$103)</f>
        <v>165.32496457748621</v>
      </c>
      <c r="L111" s="17">
        <f>IF(L$100=$C111,$D111/$D$103/2,$D111/$D$103)</f>
        <v>165.32496457748621</v>
      </c>
      <c r="M111" s="17">
        <f>IF(M$100=$C111,$D111/$D$103/2,$D111/$D$103)</f>
        <v>165.32496457748621</v>
      </c>
      <c r="N111" s="17">
        <f>IF(N$100=$C111,$D111/$D$103/2,$D111/$D$103)</f>
        <v>165.32496457748621</v>
      </c>
      <c r="O111" s="17">
        <f>IF(O$100=$C111,$D111/$D$103/2,$D111/$D$103)</f>
        <v>165.32496457748621</v>
      </c>
      <c r="P111" s="17">
        <f>IF(P$100=$C111,$D111/$D$103/2,$D111/$D$103)</f>
        <v>165.32496457748621</v>
      </c>
      <c r="Q111" s="17">
        <f>IF(Q$100=$C111,$D111/$D$103/2,$D111/$D$103)</f>
        <v>165.32496457748621</v>
      </c>
      <c r="R111" s="17">
        <f>IF(R$100=$C111,$D111/$D$103/2,$D111/$D$103)</f>
        <v>165.32496457748621</v>
      </c>
    </row>
    <row r="112" spans="2:18 16384:16384" x14ac:dyDescent="0.3">
      <c r="C112" s="48">
        <v>2027</v>
      </c>
      <c r="D112" s="61">
        <f>Assumptions!$G$139*SUM(Schedules!J$10,J$20,J$30,J$40)</f>
        <v>1684.411315000365</v>
      </c>
      <c r="J112" s="17">
        <f>IF(J$100=$C112,$D112/$D$103/2,$D112/$D$103)</f>
        <v>108.7608947578895</v>
      </c>
      <c r="K112" s="17">
        <f>IF(K$100=$C112,$D112/$D$103/2,$D112/$D$103)</f>
        <v>217.52178951577901</v>
      </c>
      <c r="L112" s="17">
        <f>IF(L$100=$C112,$D112/$D$103/2,$D112/$D$103)</f>
        <v>217.52178951577901</v>
      </c>
      <c r="M112" s="17">
        <f>IF(M$100=$C112,$D112/$D$103/2,$D112/$D$103)</f>
        <v>217.52178951577901</v>
      </c>
      <c r="N112" s="17">
        <f>IF(N$100=$C112,$D112/$D$103/2,$D112/$D$103)</f>
        <v>217.52178951577901</v>
      </c>
      <c r="O112" s="17">
        <f>IF(O$100=$C112,$D112/$D$103/2,$D112/$D$103)</f>
        <v>217.52178951577901</v>
      </c>
      <c r="P112" s="17">
        <f>IF(P$100=$C112,$D112/$D$103/2,$D112/$D$103)</f>
        <v>217.52178951577901</v>
      </c>
      <c r="Q112" s="17">
        <f>IF(Q$100=$C112,$D112/$D$103/2,$D112/$D$103)</f>
        <v>217.52178951577901</v>
      </c>
      <c r="R112" s="17">
        <f>IF(R$100=$C112,$D112/$D$103/2,$D112/$D$103)</f>
        <v>217.52178951577901</v>
      </c>
      <c r="XFD112" s="17"/>
    </row>
    <row r="113" spans="2:18" x14ac:dyDescent="0.3">
      <c r="C113" s="48">
        <v>2028</v>
      </c>
      <c r="D113" s="61">
        <f>Assumptions!$G$140*SUM(Schedules!K$10,K$20,K$30,K$40)</f>
        <v>1765.2934394371819</v>
      </c>
      <c r="K113" s="17">
        <f t="shared" ref="K113:R113" si="45">IF(K$100=$C113,$D113/$D$103/2,$D113/$D$103)</f>
        <v>113.98337940004787</v>
      </c>
      <c r="L113" s="17">
        <f t="shared" si="45"/>
        <v>227.96675880009573</v>
      </c>
      <c r="M113" s="17">
        <f t="shared" si="45"/>
        <v>227.96675880009573</v>
      </c>
      <c r="N113" s="17">
        <f t="shared" si="45"/>
        <v>227.96675880009573</v>
      </c>
      <c r="O113" s="17">
        <f t="shared" si="45"/>
        <v>227.96675880009573</v>
      </c>
      <c r="P113" s="17">
        <f t="shared" si="45"/>
        <v>227.96675880009573</v>
      </c>
      <c r="Q113" s="17">
        <f t="shared" si="45"/>
        <v>227.96675880009573</v>
      </c>
      <c r="R113" s="17">
        <f t="shared" si="45"/>
        <v>227.96675880009573</v>
      </c>
    </row>
    <row r="114" spans="2:18" x14ac:dyDescent="0.3">
      <c r="C114" s="48">
        <v>2029</v>
      </c>
      <c r="D114" s="61">
        <f>Assumptions!$G$140*SUM(Schedules!L$10,L$20,L$30,L$40)</f>
        <v>2292.7437455206068</v>
      </c>
      <c r="L114" s="17">
        <f t="shared" ref="L114:R114" si="46">IF(L$100=$C114,$D114/$D$103/2,$D114/$D$103)</f>
        <v>148.04036222786957</v>
      </c>
      <c r="M114" s="17">
        <f t="shared" si="46"/>
        <v>296.08072445573913</v>
      </c>
      <c r="N114" s="17">
        <f t="shared" si="46"/>
        <v>296.08072445573913</v>
      </c>
      <c r="O114" s="17">
        <f t="shared" si="46"/>
        <v>296.08072445573913</v>
      </c>
      <c r="P114" s="17">
        <f t="shared" si="46"/>
        <v>296.08072445573913</v>
      </c>
      <c r="Q114" s="17">
        <f t="shared" si="46"/>
        <v>296.08072445573913</v>
      </c>
      <c r="R114" s="17">
        <f t="shared" si="46"/>
        <v>296.08072445573913</v>
      </c>
    </row>
    <row r="115" spans="2:18" x14ac:dyDescent="0.3">
      <c r="C115" s="48">
        <v>2030</v>
      </c>
      <c r="D115" s="61">
        <f>Assumptions!$G$140*SUM(Schedules!M$10,M$20,M$30,M$40)</f>
        <v>2902.5760985066718</v>
      </c>
      <c r="M115" s="17">
        <f t="shared" ref="M115:R115" si="47">IF(M$100=$C115,$D115/$D$103/2,$D115/$D$103)</f>
        <v>187.41667831670986</v>
      </c>
      <c r="N115" s="17">
        <f t="shared" si="47"/>
        <v>374.83335663341973</v>
      </c>
      <c r="O115" s="17">
        <f t="shared" si="47"/>
        <v>374.83335663341973</v>
      </c>
      <c r="P115" s="17">
        <f t="shared" si="47"/>
        <v>374.83335663341973</v>
      </c>
      <c r="Q115" s="17">
        <f t="shared" si="47"/>
        <v>374.83335663341973</v>
      </c>
      <c r="R115" s="17">
        <f t="shared" si="47"/>
        <v>374.83335663341973</v>
      </c>
    </row>
    <row r="116" spans="2:18" x14ac:dyDescent="0.3">
      <c r="C116" s="48">
        <v>2031</v>
      </c>
      <c r="D116" s="61">
        <f>Assumptions!$G$141*SUM(Schedules!N$10,N$20,N$30,N$40)</f>
        <v>2899.5103471482071</v>
      </c>
      <c r="N116" s="17">
        <f>IF(N$100=$C116,$D116/$D$103/2,$D116/$D$103)</f>
        <v>187.21872556141639</v>
      </c>
      <c r="O116" s="17">
        <f>IF(O$100=$C116,$D116/$D$103/2,$D116/$D$103)</f>
        <v>374.43745112283278</v>
      </c>
      <c r="P116" s="17">
        <f>IF(P$100=$C116,$D116/$D$103/2,$D116/$D$103)</f>
        <v>374.43745112283278</v>
      </c>
      <c r="Q116" s="17">
        <f>IF(Q$100=$C116,$D116/$D$103/2,$D116/$D$103)</f>
        <v>374.43745112283278</v>
      </c>
      <c r="R116" s="17">
        <f>IF(R$100=$C116,$D116/$D$103/2,$D116/$D$103)</f>
        <v>374.43745112283278</v>
      </c>
    </row>
    <row r="117" spans="2:18" x14ac:dyDescent="0.3">
      <c r="C117" s="48">
        <v>2032</v>
      </c>
      <c r="D117" s="61">
        <f>Assumptions!$G$141*SUM(Schedules!O$10,O$20,O$30,O$40)</f>
        <v>3557.9966059576327</v>
      </c>
      <c r="O117" s="17">
        <f>IF(O$100=$C117,$D117/$D$103/2,$D117/$D$103)</f>
        <v>229.73657975540394</v>
      </c>
      <c r="P117" s="17">
        <f>IF(P$100=$C117,$D117/$D$103/2,$D117/$D$103)</f>
        <v>459.47315951080787</v>
      </c>
      <c r="Q117" s="17">
        <f>IF(Q$100=$C117,$D117/$D$103/2,$D117/$D$103)</f>
        <v>459.47315951080787</v>
      </c>
      <c r="R117" s="17">
        <f>IF(R$100=$C117,$D117/$D$103/2,$D117/$D$103)</f>
        <v>459.47315951080787</v>
      </c>
    </row>
    <row r="118" spans="2:18" x14ac:dyDescent="0.3">
      <c r="C118" s="48">
        <v>2033</v>
      </c>
      <c r="D118" s="61">
        <f>Assumptions!$G$142*SUM(Schedules!P$10,P$20,P$30,P$40)</f>
        <v>2685.0531685046672</v>
      </c>
      <c r="P118" s="17">
        <f>IF(P$100=$C118,$D118/$D$103/2,$D118/$D$103)</f>
        <v>173.37142209770218</v>
      </c>
      <c r="Q118" s="17">
        <f>IF(Q$100=$C118,$D118/$D$103/2,$D118/$D$103)</f>
        <v>346.74284419540436</v>
      </c>
      <c r="R118" s="17">
        <f>IF(R$100=$C118,$D118/$D$103/2,$D118/$D$103)</f>
        <v>346.74284419540436</v>
      </c>
    </row>
    <row r="119" spans="2:18" x14ac:dyDescent="0.3">
      <c r="C119" s="48">
        <v>2034</v>
      </c>
      <c r="D119" s="61">
        <f>Assumptions!$G$142*SUM(Schedules!Q$10,Q$20,Q$30,Q$40)</f>
        <v>3173.1135815781872</v>
      </c>
      <c r="Q119" s="17">
        <f>IF(Q$100=$C119,$D119/$D$103/2,$D119/$D$103)</f>
        <v>204.88503563678583</v>
      </c>
      <c r="R119" s="17">
        <f>IF(R$100=$C119,$D119/$D$103/2,$D119/$D$103)</f>
        <v>409.77007127357166</v>
      </c>
    </row>
    <row r="120" spans="2:18" x14ac:dyDescent="0.3">
      <c r="C120" s="48">
        <v>2035</v>
      </c>
      <c r="D120" s="61">
        <f>Assumptions!$G$142*SUM(Schedules!R$10,R$20,R$30,R$40)</f>
        <v>3704.2344766498127</v>
      </c>
      <c r="R120" s="17">
        <f>IF(R$100=$C120,$D120/$D$103/2,$D120/$D$103)</f>
        <v>239.17902503128749</v>
      </c>
    </row>
    <row r="121" spans="2:18" x14ac:dyDescent="0.3">
      <c r="D121" s="21"/>
    </row>
    <row r="122" spans="2:18" x14ac:dyDescent="0.3">
      <c r="B122" s="6"/>
      <c r="C122" s="6" t="s">
        <v>455</v>
      </c>
      <c r="D122" s="6"/>
      <c r="E122" s="6"/>
      <c r="F122" s="36"/>
      <c r="G122" s="36"/>
      <c r="H122" s="36"/>
      <c r="I122" s="36">
        <f>SUM(I108,I111:I120)</f>
        <v>220.95174361711059</v>
      </c>
      <c r="J122" s="36">
        <f t="shared" ref="J122:R122" si="48">SUM(J108,J111:J120)</f>
        <v>412.37512066374319</v>
      </c>
      <c r="K122" s="36">
        <f t="shared" si="48"/>
        <v>635.11939482168054</v>
      </c>
      <c r="L122" s="36">
        <f t="shared" si="48"/>
        <v>815.98609113612804</v>
      </c>
      <c r="M122" s="36">
        <f t="shared" si="48"/>
        <v>1094.3109156658097</v>
      </c>
      <c r="N122" s="36">
        <f t="shared" si="48"/>
        <v>1468.9463195439362</v>
      </c>
      <c r="O122" s="36">
        <f t="shared" si="48"/>
        <v>1885.9016248607563</v>
      </c>
      <c r="P122" s="36">
        <f t="shared" si="48"/>
        <v>2289.0096267138624</v>
      </c>
      <c r="Q122" s="36">
        <f t="shared" si="48"/>
        <v>2667.2660844483503</v>
      </c>
      <c r="R122" s="36">
        <f t="shared" si="48"/>
        <v>3111.3301451164239</v>
      </c>
    </row>
    <row r="123" spans="2:18" x14ac:dyDescent="0.3">
      <c r="B123" s="6"/>
      <c r="C123" s="6"/>
      <c r="D123" s="6"/>
      <c r="E123" s="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</row>
    <row r="124" spans="2:18" x14ac:dyDescent="0.3">
      <c r="B124" s="6" t="s">
        <v>457</v>
      </c>
      <c r="C124" s="6"/>
      <c r="D124" s="6"/>
      <c r="E124" s="6"/>
      <c r="F124" s="16"/>
      <c r="G124" s="16"/>
      <c r="H124" s="16">
        <f>'Raw Data'!D63</f>
        <v>1016</v>
      </c>
      <c r="I124" s="16">
        <f>I105+I106-I122</f>
        <v>2075.2659375920252</v>
      </c>
      <c r="J124" s="16">
        <f t="shared" ref="J124:R124" si="49">J105+J106-J122</f>
        <v>3347.3021319286472</v>
      </c>
      <c r="K124" s="16">
        <f t="shared" si="49"/>
        <v>4477.476176544149</v>
      </c>
      <c r="L124" s="16">
        <f t="shared" si="49"/>
        <v>5954.2338309286279</v>
      </c>
      <c r="M124" s="16">
        <f t="shared" si="49"/>
        <v>7762.4990137694895</v>
      </c>
      <c r="N124" s="16">
        <f t="shared" si="49"/>
        <v>9193.0630413737599</v>
      </c>
      <c r="O124" s="16">
        <f t="shared" si="49"/>
        <v>10865.158022470636</v>
      </c>
      <c r="P124" s="16">
        <f t="shared" si="49"/>
        <v>11261.201564261442</v>
      </c>
      <c r="Q124" s="16">
        <f t="shared" si="49"/>
        <v>11767.049061391279</v>
      </c>
      <c r="R124" s="16">
        <f t="shared" si="49"/>
        <v>12359.953392924666</v>
      </c>
    </row>
    <row r="126" spans="2:18" x14ac:dyDescent="0.3">
      <c r="C126" s="2" t="s">
        <v>424</v>
      </c>
      <c r="I126" s="17">
        <f>H129</f>
        <v>1918</v>
      </c>
      <c r="J126" s="17">
        <f t="shared" ref="J126:R126" si="50">I129</f>
        <v>2923.334492132914</v>
      </c>
      <c r="K126" s="17">
        <f t="shared" si="50"/>
        <v>3698.9174457017602</v>
      </c>
      <c r="L126" s="17">
        <f t="shared" si="50"/>
        <v>4652.5944347468912</v>
      </c>
      <c r="M126" s="17">
        <f t="shared" si="50"/>
        <v>5791.9803356269267</v>
      </c>
      <c r="N126" s="17">
        <f t="shared" si="50"/>
        <v>7015.0965621174264</v>
      </c>
      <c r="O126" s="17">
        <f t="shared" si="50"/>
        <v>8363.208182409835</v>
      </c>
      <c r="P126" s="17">
        <f t="shared" si="50"/>
        <v>9776.0899728080185</v>
      </c>
      <c r="Q126" s="17">
        <f t="shared" si="50"/>
        <v>11216.759994270629</v>
      </c>
      <c r="R126" s="17">
        <f t="shared" si="50"/>
        <v>12561.534073054187</v>
      </c>
    </row>
    <row r="127" spans="2:18" s="6" customFormat="1" x14ac:dyDescent="0.3">
      <c r="C127" s="2" t="s">
        <v>400</v>
      </c>
      <c r="D127" s="2"/>
      <c r="E127" s="2"/>
      <c r="F127" s="17"/>
      <c r="G127" s="17"/>
      <c r="H127" s="17"/>
      <c r="I127" s="17">
        <f>Assumptions!$G$146*Schedules!I245</f>
        <v>1846.5312578478661</v>
      </c>
      <c r="J127" s="17">
        <f>Assumptions!$G$146*Schedules!J245</f>
        <v>1974.3264752795772</v>
      </c>
      <c r="K127" s="17">
        <f>Assumptions!$G$146*Schedules!K245</f>
        <v>2467.6445156174882</v>
      </c>
      <c r="L127" s="17">
        <f>Assumptions!$G$146*Schedules!L245</f>
        <v>3037.5796638483348</v>
      </c>
      <c r="M127" s="17">
        <f>Assumptions!$G$146*Schedules!M245</f>
        <v>3566.3205819130044</v>
      </c>
      <c r="N127" s="17">
        <f>Assumptions!$G$146*Schedules!N245</f>
        <v>4172.5966936651575</v>
      </c>
      <c r="O127" s="17">
        <f>Assumptions!$G$146*Schedules!O245</f>
        <v>4760.4146697810165</v>
      </c>
      <c r="P127" s="17">
        <f>Assumptions!$G$146*Schedules!P245</f>
        <v>5332.3068913041079</v>
      </c>
      <c r="Q127" s="17">
        <f>Assumptions!$G$146*Schedules!Q245</f>
        <v>5778.5938788383637</v>
      </c>
      <c r="R127" s="17">
        <f>Assumptions!$G$146*Schedules!R245</f>
        <v>6235.979624661788</v>
      </c>
    </row>
    <row r="128" spans="2:18" s="6" customFormat="1" x14ac:dyDescent="0.3">
      <c r="C128" s="2" t="s">
        <v>317</v>
      </c>
      <c r="D128" s="2"/>
      <c r="E128" s="2"/>
      <c r="F128" s="17"/>
      <c r="G128" s="17"/>
      <c r="H128" s="17"/>
      <c r="I128" s="17">
        <f>I126+I127-I129</f>
        <v>841.19676571495211</v>
      </c>
      <c r="J128" s="17">
        <f t="shared" ref="J128:R128" si="51">J126+J127-J129</f>
        <v>1198.7435217107309</v>
      </c>
      <c r="K128" s="17">
        <f t="shared" si="51"/>
        <v>1513.9675265723572</v>
      </c>
      <c r="L128" s="17">
        <f t="shared" si="51"/>
        <v>1898.1937629682989</v>
      </c>
      <c r="M128" s="17">
        <f t="shared" si="51"/>
        <v>2343.2043554225047</v>
      </c>
      <c r="N128" s="17">
        <f t="shared" si="51"/>
        <v>2824.485073372749</v>
      </c>
      <c r="O128" s="17">
        <f t="shared" si="51"/>
        <v>3347.5328793828339</v>
      </c>
      <c r="P128" s="17">
        <f t="shared" si="51"/>
        <v>3891.6368698414972</v>
      </c>
      <c r="Q128" s="17">
        <f t="shared" si="51"/>
        <v>4433.8198000548073</v>
      </c>
      <c r="R128" s="17">
        <f t="shared" si="51"/>
        <v>4943.6767550456752</v>
      </c>
    </row>
    <row r="129" spans="2:19" s="6" customFormat="1" x14ac:dyDescent="0.3">
      <c r="C129" s="6" t="s">
        <v>425</v>
      </c>
      <c r="F129" s="16"/>
      <c r="G129" s="16"/>
      <c r="H129" s="16">
        <f>'Raw Data'!D64</f>
        <v>1918</v>
      </c>
      <c r="I129" s="16">
        <f>Assumptions!$G$145*Schedules!I247</f>
        <v>2923.334492132914</v>
      </c>
      <c r="J129" s="16">
        <f>Assumptions!$G$145*Schedules!J247</f>
        <v>3698.9174457017602</v>
      </c>
      <c r="K129" s="16">
        <f>Assumptions!$G$145*Schedules!K247</f>
        <v>4652.5944347468912</v>
      </c>
      <c r="L129" s="16">
        <f>Assumptions!$G$145*Schedules!L247</f>
        <v>5791.9803356269267</v>
      </c>
      <c r="M129" s="16">
        <f>Assumptions!$G$145*Schedules!M247</f>
        <v>7015.0965621174264</v>
      </c>
      <c r="N129" s="16">
        <f>Assumptions!$G$145*Schedules!N247</f>
        <v>8363.208182409835</v>
      </c>
      <c r="O129" s="16">
        <f>Assumptions!$G$145*Schedules!O247</f>
        <v>9776.0899728080185</v>
      </c>
      <c r="P129" s="16">
        <f>Assumptions!$G$145*Schedules!P247</f>
        <v>11216.759994270629</v>
      </c>
      <c r="Q129" s="16">
        <f>Assumptions!$G$145*Schedules!Q247</f>
        <v>12561.534073054187</v>
      </c>
      <c r="R129" s="16">
        <f>Assumptions!$G$145*Schedules!R247</f>
        <v>13853.836942670299</v>
      </c>
    </row>
    <row r="131" spans="2:19" x14ac:dyDescent="0.3">
      <c r="B131" s="41" t="s">
        <v>310</v>
      </c>
      <c r="C131" s="21"/>
      <c r="D131" s="55">
        <f>Assumptions!G150</f>
        <v>3.599585062240664</v>
      </c>
      <c r="E131" s="57"/>
    </row>
    <row r="132" spans="2:19" x14ac:dyDescent="0.3">
      <c r="B132" s="21"/>
      <c r="C132" s="21"/>
      <c r="D132" s="21"/>
    </row>
    <row r="133" spans="2:19" x14ac:dyDescent="0.3">
      <c r="C133" s="2" t="s">
        <v>456</v>
      </c>
      <c r="I133" s="17">
        <f>H135</f>
        <v>912</v>
      </c>
      <c r="J133" s="17">
        <f t="shared" ref="J133:R133" si="52">I135</f>
        <v>658.63746397694524</v>
      </c>
      <c r="K133" s="17">
        <f t="shared" si="52"/>
        <v>405.27492795389048</v>
      </c>
      <c r="L133" s="17">
        <f t="shared" si="52"/>
        <v>151.91239193083572</v>
      </c>
      <c r="M133" s="17">
        <f t="shared" si="52"/>
        <v>0</v>
      </c>
      <c r="N133" s="17">
        <f t="shared" si="52"/>
        <v>0</v>
      </c>
      <c r="O133" s="17">
        <f t="shared" si="52"/>
        <v>0</v>
      </c>
      <c r="P133" s="17">
        <f t="shared" si="52"/>
        <v>0</v>
      </c>
      <c r="Q133" s="17">
        <f t="shared" si="52"/>
        <v>0</v>
      </c>
      <c r="R133" s="17">
        <f t="shared" si="52"/>
        <v>0</v>
      </c>
    </row>
    <row r="134" spans="2:19" x14ac:dyDescent="0.3">
      <c r="C134" s="2" t="s">
        <v>311</v>
      </c>
      <c r="I134" s="17">
        <f>MIN($I$133/$D$131,I133)</f>
        <v>253.36253602305476</v>
      </c>
      <c r="J134" s="17">
        <f t="shared" ref="J134:R134" si="53">MIN($I$133/$D$131,J133)</f>
        <v>253.36253602305476</v>
      </c>
      <c r="K134" s="17">
        <f t="shared" si="53"/>
        <v>253.36253602305476</v>
      </c>
      <c r="L134" s="17">
        <f>MIN($I$133/$D$131,L133)</f>
        <v>151.91239193083572</v>
      </c>
      <c r="M134" s="17">
        <f t="shared" si="53"/>
        <v>0</v>
      </c>
      <c r="N134" s="17">
        <f t="shared" si="53"/>
        <v>0</v>
      </c>
      <c r="O134" s="17">
        <f t="shared" si="53"/>
        <v>0</v>
      </c>
      <c r="P134" s="17">
        <f t="shared" si="53"/>
        <v>0</v>
      </c>
      <c r="Q134" s="17">
        <f t="shared" si="53"/>
        <v>0</v>
      </c>
      <c r="R134" s="17">
        <f t="shared" si="53"/>
        <v>0</v>
      </c>
      <c r="S134" s="17"/>
    </row>
    <row r="135" spans="2:19" s="6" customFormat="1" x14ac:dyDescent="0.3">
      <c r="C135" s="6" t="s">
        <v>495</v>
      </c>
      <c r="F135" s="16"/>
      <c r="G135" s="16"/>
      <c r="H135" s="16">
        <f>'Raw Data'!D66</f>
        <v>912</v>
      </c>
      <c r="I135" s="16">
        <f>I133-I134</f>
        <v>658.63746397694524</v>
      </c>
      <c r="J135" s="16">
        <f t="shared" ref="J135:R135" si="54">J133-J134</f>
        <v>405.27492795389048</v>
      </c>
      <c r="K135" s="16">
        <f t="shared" si="54"/>
        <v>151.91239193083572</v>
      </c>
      <c r="L135" s="16">
        <f t="shared" si="54"/>
        <v>0</v>
      </c>
      <c r="M135" s="16">
        <f t="shared" si="54"/>
        <v>0</v>
      </c>
      <c r="N135" s="16">
        <f t="shared" si="54"/>
        <v>0</v>
      </c>
      <c r="O135" s="16">
        <f t="shared" si="54"/>
        <v>0</v>
      </c>
      <c r="P135" s="16">
        <f t="shared" si="54"/>
        <v>0</v>
      </c>
      <c r="Q135" s="16">
        <f t="shared" si="54"/>
        <v>0</v>
      </c>
      <c r="R135" s="16">
        <f t="shared" si="54"/>
        <v>0</v>
      </c>
      <c r="S135" s="16"/>
    </row>
    <row r="137" spans="2:19" s="6" customFormat="1" ht="14.5" thickBot="1" x14ac:dyDescent="0.35">
      <c r="C137" s="6" t="s">
        <v>313</v>
      </c>
      <c r="F137" s="37"/>
      <c r="G137" s="37"/>
      <c r="H137" s="37"/>
      <c r="I137" s="37">
        <f t="shared" ref="I137:R137" si="55">I134+I122+I128</f>
        <v>1315.5110453551174</v>
      </c>
      <c r="J137" s="37">
        <f t="shared" si="55"/>
        <v>1864.4811783975288</v>
      </c>
      <c r="K137" s="37">
        <f t="shared" si="55"/>
        <v>2402.4494574170926</v>
      </c>
      <c r="L137" s="37">
        <f t="shared" si="55"/>
        <v>2866.0922460352626</v>
      </c>
      <c r="M137" s="37">
        <f t="shared" si="55"/>
        <v>3437.5152710883144</v>
      </c>
      <c r="N137" s="37">
        <f t="shared" si="55"/>
        <v>4293.4313929166856</v>
      </c>
      <c r="O137" s="37">
        <f t="shared" si="55"/>
        <v>5233.4345042435907</v>
      </c>
      <c r="P137" s="37">
        <f t="shared" si="55"/>
        <v>6180.6464965553596</v>
      </c>
      <c r="Q137" s="37">
        <f t="shared" si="55"/>
        <v>7101.085884503158</v>
      </c>
      <c r="R137" s="37">
        <f t="shared" si="55"/>
        <v>8055.0069001620996</v>
      </c>
    </row>
    <row r="138" spans="2:19" ht="14.5" thickTop="1" x14ac:dyDescent="0.3"/>
    <row r="140" spans="2:19" x14ac:dyDescent="0.3">
      <c r="B140" s="21"/>
      <c r="C140" s="21"/>
      <c r="D140" s="21"/>
      <c r="E140" s="21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1" spans="2:19" ht="30" x14ac:dyDescent="0.6">
      <c r="B141" s="7" t="str">
        <f>Cover!$B$13</f>
        <v>Eternal Limited</v>
      </c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</row>
    <row r="142" spans="2:19" ht="19" x14ac:dyDescent="0.4">
      <c r="B142" s="9" t="s">
        <v>321</v>
      </c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</row>
    <row r="143" spans="2:19" ht="15" thickBot="1" x14ac:dyDescent="0.4">
      <c r="B143" s="10" t="s">
        <v>64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2"/>
      <c r="R143" s="2"/>
    </row>
    <row r="144" spans="2:19" x14ac:dyDescent="0.3">
      <c r="B144" s="2" t="s">
        <v>65</v>
      </c>
      <c r="F144" s="34">
        <v>1</v>
      </c>
      <c r="G144" s="34">
        <v>2</v>
      </c>
      <c r="H144" s="34">
        <v>3</v>
      </c>
      <c r="I144" s="34">
        <v>4</v>
      </c>
      <c r="J144" s="34">
        <v>5</v>
      </c>
      <c r="K144" s="34">
        <v>6</v>
      </c>
      <c r="L144" s="34">
        <v>7</v>
      </c>
      <c r="M144" s="34">
        <v>8</v>
      </c>
      <c r="N144" s="34">
        <v>9</v>
      </c>
      <c r="O144" s="34">
        <v>10</v>
      </c>
      <c r="P144" s="34">
        <v>11</v>
      </c>
      <c r="Q144" s="34">
        <v>12</v>
      </c>
      <c r="R144" s="34">
        <v>13</v>
      </c>
    </row>
    <row r="145" spans="2:18" x14ac:dyDescent="0.3">
      <c r="F145" s="11">
        <v>45016</v>
      </c>
      <c r="G145" s="11">
        <f t="shared" ref="G145:R145" si="56">EOMONTH(F145,12)</f>
        <v>45382</v>
      </c>
      <c r="H145" s="11">
        <f t="shared" si="56"/>
        <v>45747</v>
      </c>
      <c r="I145" s="11">
        <f t="shared" si="56"/>
        <v>46112</v>
      </c>
      <c r="J145" s="11">
        <f t="shared" si="56"/>
        <v>46477</v>
      </c>
      <c r="K145" s="11">
        <f t="shared" si="56"/>
        <v>46843</v>
      </c>
      <c r="L145" s="11">
        <f t="shared" si="56"/>
        <v>47208</v>
      </c>
      <c r="M145" s="11">
        <f t="shared" si="56"/>
        <v>47573</v>
      </c>
      <c r="N145" s="11">
        <f t="shared" si="56"/>
        <v>47938</v>
      </c>
      <c r="O145" s="11">
        <f t="shared" si="56"/>
        <v>48304</v>
      </c>
      <c r="P145" s="11">
        <f t="shared" si="56"/>
        <v>48669</v>
      </c>
      <c r="Q145" s="11">
        <f t="shared" si="56"/>
        <v>49034</v>
      </c>
      <c r="R145" s="11">
        <f t="shared" si="56"/>
        <v>49399</v>
      </c>
    </row>
    <row r="146" spans="2:18" ht="14.5" thickBot="1" x14ac:dyDescent="0.35">
      <c r="B146" s="1"/>
      <c r="C146" s="1"/>
      <c r="D146" s="1"/>
      <c r="E146" s="1"/>
      <c r="F146" s="12">
        <f t="shared" ref="F146:R146" si="57">YEAR(F145)</f>
        <v>2023</v>
      </c>
      <c r="G146" s="12">
        <f t="shared" si="57"/>
        <v>2024</v>
      </c>
      <c r="H146" s="12">
        <f t="shared" si="57"/>
        <v>2025</v>
      </c>
      <c r="I146" s="13">
        <f t="shared" si="57"/>
        <v>2026</v>
      </c>
      <c r="J146" s="14">
        <f t="shared" si="57"/>
        <v>2027</v>
      </c>
      <c r="K146" s="14">
        <f t="shared" si="57"/>
        <v>2028</v>
      </c>
      <c r="L146" s="14">
        <f t="shared" si="57"/>
        <v>2029</v>
      </c>
      <c r="M146" s="14">
        <f t="shared" si="57"/>
        <v>2030</v>
      </c>
      <c r="N146" s="14">
        <f t="shared" si="57"/>
        <v>2031</v>
      </c>
      <c r="O146" s="14">
        <f t="shared" si="57"/>
        <v>2032</v>
      </c>
      <c r="P146" s="14">
        <f t="shared" si="57"/>
        <v>2033</v>
      </c>
      <c r="Q146" s="14">
        <f t="shared" si="57"/>
        <v>2034</v>
      </c>
      <c r="R146" s="14">
        <f t="shared" si="57"/>
        <v>2035</v>
      </c>
    </row>
    <row r="148" spans="2:18" x14ac:dyDescent="0.3">
      <c r="B148" s="63" t="s">
        <v>322</v>
      </c>
      <c r="C148" s="64"/>
      <c r="D148" s="285">
        <f>Assumptions!M134</f>
        <v>0.25168000000000001</v>
      </c>
    </row>
    <row r="150" spans="2:18" x14ac:dyDescent="0.3">
      <c r="C150" s="6" t="s">
        <v>469</v>
      </c>
      <c r="I150" s="17">
        <f>'Financial Statements'!H27</f>
        <v>705.32773218511124</v>
      </c>
      <c r="J150" s="17">
        <f>'Financial Statements'!I27</f>
        <v>1261.29109923952</v>
      </c>
      <c r="K150" s="17">
        <f>'Financial Statements'!J27</f>
        <v>2605.7403442795348</v>
      </c>
      <c r="L150" s="17">
        <f>'Financial Statements'!K27</f>
        <v>4885.6406581465517</v>
      </c>
      <c r="M150" s="17">
        <f>'Financial Statements'!L27</f>
        <v>7927.4586954621182</v>
      </c>
      <c r="N150" s="17">
        <f>'Financial Statements'!M27</f>
        <v>11931.736115118498</v>
      </c>
      <c r="O150" s="17">
        <f>'Financial Statements'!N27</f>
        <v>17018.659702210363</v>
      </c>
      <c r="P150" s="17">
        <f>'Financial Statements'!O27</f>
        <v>23473.205270997994</v>
      </c>
      <c r="Q150" s="17">
        <f>'Financial Statements'!P27</f>
        <v>31101.576603803325</v>
      </c>
      <c r="R150" s="17">
        <f>'Financial Statements'!Q27</f>
        <v>39346.013123572688</v>
      </c>
    </row>
    <row r="151" spans="2:18" x14ac:dyDescent="0.3">
      <c r="C151" s="2" t="s">
        <v>345</v>
      </c>
      <c r="I151" s="17">
        <f>MIN(I164,I150*Assumptions!$M$143*$D$148)</f>
        <v>97.63428599999186</v>
      </c>
      <c r="J151" s="17">
        <f>MIN(J164,J150*Assumptions!$M$143*$D$148)</f>
        <v>174.59295912113132</v>
      </c>
      <c r="K151" s="17">
        <f>MIN(K164,K150*Assumptions!$M$143*$D$148)</f>
        <v>360.69700141655039</v>
      </c>
      <c r="L151" s="17">
        <f>MIN(L164,L150*Assumptions!$M$143*$D$148)</f>
        <v>676.28992246327834</v>
      </c>
      <c r="M151" s="17">
        <f>MIN(M164,M150*Assumptions!$M$143*$D$148)</f>
        <v>1097.3505424606485</v>
      </c>
      <c r="N151" s="17">
        <f>MIN(N164,N150*Assumptions!$M$143*$D$148)</f>
        <v>1651.6386399991632</v>
      </c>
      <c r="O151" s="17">
        <f>MIN(O164,O150*Assumptions!$M$143*$D$148)</f>
        <v>1849.7966485392365</v>
      </c>
      <c r="P151" s="17">
        <f>MIN(P164,P150*Assumptions!$M$143*$D$148)</f>
        <v>0</v>
      </c>
      <c r="Q151" s="17">
        <f>MIN(Q164,Q150*Assumptions!$M$143*$D$148)</f>
        <v>0</v>
      </c>
      <c r="R151" s="17">
        <f>MIN(R164,R150*Assumptions!$M$143*$D$148)</f>
        <v>0</v>
      </c>
    </row>
    <row r="152" spans="2:18" x14ac:dyDescent="0.3">
      <c r="C152" s="6" t="s">
        <v>533</v>
      </c>
      <c r="I152" s="17">
        <f>I150-I151</f>
        <v>607.69344618511934</v>
      </c>
      <c r="J152" s="17">
        <f t="shared" ref="J152:R152" si="58">J150-J151</f>
        <v>1086.6981401183887</v>
      </c>
      <c r="K152" s="17">
        <f t="shared" si="58"/>
        <v>2245.0433428629844</v>
      </c>
      <c r="L152" s="17">
        <f t="shared" si="58"/>
        <v>4209.3507356832733</v>
      </c>
      <c r="M152" s="17">
        <f t="shared" si="58"/>
        <v>6830.1081530014699</v>
      </c>
      <c r="N152" s="17">
        <f t="shared" si="58"/>
        <v>10280.097475119335</v>
      </c>
      <c r="O152" s="17">
        <f t="shared" si="58"/>
        <v>15168.863053671126</v>
      </c>
      <c r="P152" s="17">
        <f t="shared" si="58"/>
        <v>23473.205270997994</v>
      </c>
      <c r="Q152" s="17">
        <f t="shared" si="58"/>
        <v>31101.576603803325</v>
      </c>
      <c r="R152" s="17">
        <f t="shared" si="58"/>
        <v>39346.013123572688</v>
      </c>
    </row>
    <row r="153" spans="2:18" x14ac:dyDescent="0.3">
      <c r="C153" s="2" t="s">
        <v>323</v>
      </c>
      <c r="I153" s="17">
        <f>Assumptions!$M$136*'Financial Statements'!H11</f>
        <v>246.65471739171775</v>
      </c>
      <c r="J153" s="17">
        <f>Assumptions!$M$136*'Financial Statements'!I11</f>
        <v>349.36888731809717</v>
      </c>
      <c r="K153" s="17">
        <f>Assumptions!$M$137*'Financial Statements'!J11</f>
        <v>404.43710983186156</v>
      </c>
      <c r="L153" s="17">
        <f>Assumptions!$M$137*'Financial Statements'!K11</f>
        <v>521.5126853383739</v>
      </c>
      <c r="M153" s="17">
        <f>Assumptions!$M$137*'Financial Statements'!L11</f>
        <v>657.61202441653916</v>
      </c>
      <c r="N153" s="17">
        <f>Assumptions!$M$138*'Financial Statements'!M11</f>
        <v>715.24956746680868</v>
      </c>
      <c r="O153" s="17">
        <f>Assumptions!$M$138*'Financial Statements'!N11</f>
        <v>874.62879395168045</v>
      </c>
      <c r="P153" s="17">
        <f>Assumptions!$M$139*'Financial Statements'!O11</f>
        <v>903.8404899624561</v>
      </c>
      <c r="Q153" s="17">
        <f>Assumptions!$M$139*'Financial Statements'!P11</f>
        <v>1067.7602812090945</v>
      </c>
      <c r="R153" s="17">
        <f>Assumptions!$M$139*'Financial Statements'!Q11</f>
        <v>1248.3963613763444</v>
      </c>
    </row>
    <row r="154" spans="2:18" s="6" customFormat="1" x14ac:dyDescent="0.3">
      <c r="C154" s="6" t="s">
        <v>324</v>
      </c>
      <c r="F154" s="36"/>
      <c r="G154" s="36"/>
      <c r="H154" s="36"/>
      <c r="I154" s="36">
        <f>I152-I153</f>
        <v>361.03872879340156</v>
      </c>
      <c r="J154" s="36">
        <f t="shared" ref="J154:R154" si="59">J152-J153</f>
        <v>737.32925280029144</v>
      </c>
      <c r="K154" s="36">
        <f t="shared" si="59"/>
        <v>1840.6062330311229</v>
      </c>
      <c r="L154" s="36">
        <f t="shared" si="59"/>
        <v>3687.8380503448993</v>
      </c>
      <c r="M154" s="36">
        <f t="shared" si="59"/>
        <v>6172.4961285849304</v>
      </c>
      <c r="N154" s="36">
        <f t="shared" si="59"/>
        <v>9564.8479076525273</v>
      </c>
      <c r="O154" s="36">
        <f t="shared" si="59"/>
        <v>14294.234259719446</v>
      </c>
      <c r="P154" s="36">
        <f t="shared" si="59"/>
        <v>22569.36478103554</v>
      </c>
      <c r="Q154" s="36">
        <f t="shared" si="59"/>
        <v>30033.81632259423</v>
      </c>
      <c r="R154" s="36">
        <f t="shared" si="59"/>
        <v>38097.61676219634</v>
      </c>
    </row>
    <row r="156" spans="2:18" x14ac:dyDescent="0.3">
      <c r="C156" s="2" t="s">
        <v>325</v>
      </c>
      <c r="I156" s="17">
        <f>I152*$D$148</f>
        <v>152.94428653587084</v>
      </c>
      <c r="J156" s="17">
        <f t="shared" ref="J156:R156" si="60">J152*$D$148</f>
        <v>273.5001879049961</v>
      </c>
      <c r="K156" s="17">
        <f t="shared" si="60"/>
        <v>565.03250853175598</v>
      </c>
      <c r="L156" s="17">
        <f t="shared" si="60"/>
        <v>1059.4093931567663</v>
      </c>
      <c r="M156" s="17">
        <f t="shared" si="60"/>
        <v>1719.0016199474101</v>
      </c>
      <c r="N156" s="17">
        <f t="shared" si="60"/>
        <v>2587.2949325380346</v>
      </c>
      <c r="O156" s="17">
        <f t="shared" si="60"/>
        <v>3817.6994533479492</v>
      </c>
      <c r="P156" s="17">
        <f t="shared" si="60"/>
        <v>5907.7363026047751</v>
      </c>
      <c r="Q156" s="17">
        <f t="shared" si="60"/>
        <v>7827.6447996452216</v>
      </c>
      <c r="R156" s="17">
        <f t="shared" si="60"/>
        <v>9902.604582940774</v>
      </c>
    </row>
    <row r="158" spans="2:18" x14ac:dyDescent="0.3">
      <c r="C158" s="41" t="s">
        <v>326</v>
      </c>
      <c r="D158" s="21"/>
      <c r="E158" s="21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3"/>
    </row>
    <row r="159" spans="2:18" x14ac:dyDescent="0.3">
      <c r="C159" s="24" t="s">
        <v>379</v>
      </c>
      <c r="I159" s="17">
        <f>I154*$D$148</f>
        <v>90.866227262723314</v>
      </c>
      <c r="J159" s="17">
        <f t="shared" ref="J159:R159" si="61">J154*$D$148</f>
        <v>185.57102634477735</v>
      </c>
      <c r="K159" s="17">
        <f t="shared" si="61"/>
        <v>463.24377672927301</v>
      </c>
      <c r="L159" s="17">
        <f t="shared" si="61"/>
        <v>928.15508051080428</v>
      </c>
      <c r="M159" s="17">
        <f t="shared" si="61"/>
        <v>1553.4938256422554</v>
      </c>
      <c r="N159" s="17">
        <f t="shared" si="61"/>
        <v>2407.2809213979881</v>
      </c>
      <c r="O159" s="17">
        <f t="shared" si="61"/>
        <v>3597.5728784861903</v>
      </c>
      <c r="P159" s="17">
        <f t="shared" si="61"/>
        <v>5680.2577280910245</v>
      </c>
      <c r="Q159" s="17">
        <f t="shared" si="61"/>
        <v>7558.9108920705166</v>
      </c>
      <c r="R159" s="26">
        <f t="shared" si="61"/>
        <v>9588.4081867095756</v>
      </c>
    </row>
    <row r="160" spans="2:18" x14ac:dyDescent="0.3">
      <c r="C160" s="24" t="s">
        <v>328</v>
      </c>
      <c r="I160" s="17">
        <f>I156-I159</f>
        <v>62.078059273147531</v>
      </c>
      <c r="J160" s="17">
        <f t="shared" ref="J160:R160" si="62">J156-J159</f>
        <v>87.929161560218745</v>
      </c>
      <c r="K160" s="17">
        <f t="shared" si="62"/>
        <v>101.78873180248297</v>
      </c>
      <c r="L160" s="17">
        <f t="shared" si="62"/>
        <v>131.25431264596205</v>
      </c>
      <c r="M160" s="17">
        <f t="shared" si="62"/>
        <v>165.50779430515468</v>
      </c>
      <c r="N160" s="17">
        <f t="shared" si="62"/>
        <v>180.01401114004648</v>
      </c>
      <c r="O160" s="17">
        <f t="shared" si="62"/>
        <v>220.12657486175885</v>
      </c>
      <c r="P160" s="17">
        <f t="shared" si="62"/>
        <v>227.47857451375057</v>
      </c>
      <c r="Q160" s="17">
        <f t="shared" si="62"/>
        <v>268.73390757470497</v>
      </c>
      <c r="R160" s="110">
        <f t="shared" si="62"/>
        <v>314.19639623119838</v>
      </c>
    </row>
    <row r="161" spans="2:18" s="6" customFormat="1" x14ac:dyDescent="0.3">
      <c r="C161" s="65" t="s">
        <v>329</v>
      </c>
      <c r="D161" s="66"/>
      <c r="E161" s="66"/>
      <c r="F161" s="67"/>
      <c r="G161" s="67"/>
      <c r="H161" s="67"/>
      <c r="I161" s="67">
        <f>I156</f>
        <v>152.94428653587084</v>
      </c>
      <c r="J161" s="67">
        <f>J156</f>
        <v>273.5001879049961</v>
      </c>
      <c r="K161" s="67">
        <f t="shared" ref="K161:R161" si="63">K156</f>
        <v>565.03250853175598</v>
      </c>
      <c r="L161" s="67">
        <f t="shared" si="63"/>
        <v>1059.4093931567663</v>
      </c>
      <c r="M161" s="67">
        <f t="shared" si="63"/>
        <v>1719.0016199474101</v>
      </c>
      <c r="N161" s="67">
        <f t="shared" si="63"/>
        <v>2587.2949325380346</v>
      </c>
      <c r="O161" s="67">
        <f t="shared" si="63"/>
        <v>3817.6994533479492</v>
      </c>
      <c r="P161" s="67">
        <f t="shared" si="63"/>
        <v>5907.7363026047751</v>
      </c>
      <c r="Q161" s="67">
        <f t="shared" si="63"/>
        <v>7827.6447996452216</v>
      </c>
      <c r="R161" s="111">
        <f t="shared" si="63"/>
        <v>9902.604582940774</v>
      </c>
    </row>
    <row r="163" spans="2:18" x14ac:dyDescent="0.3">
      <c r="C163" s="2" t="s">
        <v>338</v>
      </c>
    </row>
    <row r="164" spans="2:18" x14ac:dyDescent="0.3">
      <c r="C164" s="2" t="s">
        <v>339</v>
      </c>
      <c r="I164" s="17">
        <v>5908</v>
      </c>
      <c r="J164" s="17">
        <f>I166</f>
        <v>5810.3657140000078</v>
      </c>
      <c r="K164" s="17">
        <f t="shared" ref="K164:R164" si="64">J166</f>
        <v>5635.7727548788762</v>
      </c>
      <c r="L164" s="17">
        <f t="shared" si="64"/>
        <v>5275.0757534623262</v>
      </c>
      <c r="M164" s="17">
        <f t="shared" si="64"/>
        <v>4598.7858309990479</v>
      </c>
      <c r="N164" s="17">
        <f t="shared" si="64"/>
        <v>3501.4352885383996</v>
      </c>
      <c r="O164" s="17">
        <f t="shared" si="64"/>
        <v>1849.7966485392365</v>
      </c>
      <c r="P164" s="17">
        <f t="shared" si="64"/>
        <v>0</v>
      </c>
      <c r="Q164" s="17">
        <f t="shared" si="64"/>
        <v>0</v>
      </c>
      <c r="R164" s="17">
        <f t="shared" si="64"/>
        <v>0</v>
      </c>
    </row>
    <row r="165" spans="2:18" x14ac:dyDescent="0.3">
      <c r="C165" s="2" t="s">
        <v>340</v>
      </c>
      <c r="I165" s="17">
        <f>I151</f>
        <v>97.63428599999186</v>
      </c>
      <c r="J165" s="17">
        <f t="shared" ref="J165:R165" si="65">J151</f>
        <v>174.59295912113132</v>
      </c>
      <c r="K165" s="17">
        <f t="shared" si="65"/>
        <v>360.69700141655039</v>
      </c>
      <c r="L165" s="17">
        <f t="shared" si="65"/>
        <v>676.28992246327834</v>
      </c>
      <c r="M165" s="17">
        <f t="shared" si="65"/>
        <v>1097.3505424606485</v>
      </c>
      <c r="N165" s="17">
        <f t="shared" si="65"/>
        <v>1651.6386399991632</v>
      </c>
      <c r="O165" s="17">
        <f t="shared" si="65"/>
        <v>1849.7966485392365</v>
      </c>
      <c r="P165" s="17">
        <f t="shared" si="65"/>
        <v>0</v>
      </c>
      <c r="Q165" s="17">
        <f t="shared" si="65"/>
        <v>0</v>
      </c>
      <c r="R165" s="17">
        <f t="shared" si="65"/>
        <v>0</v>
      </c>
    </row>
    <row r="166" spans="2:18" x14ac:dyDescent="0.3">
      <c r="C166" s="2" t="s">
        <v>341</v>
      </c>
      <c r="I166" s="17">
        <f>I164-I165</f>
        <v>5810.3657140000078</v>
      </c>
      <c r="J166" s="17">
        <f t="shared" ref="J166:R166" si="66">J164-J165</f>
        <v>5635.7727548788762</v>
      </c>
      <c r="K166" s="17">
        <f t="shared" si="66"/>
        <v>5275.0757534623262</v>
      </c>
      <c r="L166" s="17">
        <f t="shared" si="66"/>
        <v>4598.7858309990479</v>
      </c>
      <c r="M166" s="17">
        <f t="shared" si="66"/>
        <v>3501.4352885383996</v>
      </c>
      <c r="N166" s="17">
        <f t="shared" si="66"/>
        <v>1849.7966485392365</v>
      </c>
      <c r="O166" s="17">
        <f t="shared" si="66"/>
        <v>0</v>
      </c>
      <c r="P166" s="17">
        <f t="shared" si="66"/>
        <v>0</v>
      </c>
      <c r="Q166" s="17">
        <f t="shared" si="66"/>
        <v>0</v>
      </c>
      <c r="R166" s="17">
        <f t="shared" si="66"/>
        <v>0</v>
      </c>
    </row>
    <row r="168" spans="2:18" x14ac:dyDescent="0.3">
      <c r="B168" s="21"/>
      <c r="C168" s="21"/>
      <c r="D168" s="21"/>
      <c r="E168" s="21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</row>
    <row r="169" spans="2:18" ht="30" x14ac:dyDescent="0.6">
      <c r="B169" s="7" t="str">
        <f>Cover!$B$13</f>
        <v>Eternal Limited</v>
      </c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2:18" ht="19" x14ac:dyDescent="0.4">
      <c r="B170" s="9" t="s">
        <v>346</v>
      </c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2:18" ht="15" thickBot="1" x14ac:dyDescent="0.4">
      <c r="B171" s="10" t="s">
        <v>64</v>
      </c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2"/>
      <c r="R171" s="2"/>
    </row>
    <row r="172" spans="2:18" x14ac:dyDescent="0.3">
      <c r="B172" s="2" t="s">
        <v>65</v>
      </c>
      <c r="F172" s="34">
        <v>1</v>
      </c>
      <c r="G172" s="34">
        <v>2</v>
      </c>
      <c r="H172" s="34">
        <v>3</v>
      </c>
      <c r="I172" s="34">
        <v>4</v>
      </c>
      <c r="J172" s="34">
        <v>5</v>
      </c>
      <c r="K172" s="34">
        <v>6</v>
      </c>
      <c r="L172" s="34">
        <v>7</v>
      </c>
      <c r="M172" s="34">
        <v>8</v>
      </c>
      <c r="N172" s="34">
        <v>9</v>
      </c>
      <c r="O172" s="34">
        <v>10</v>
      </c>
      <c r="P172" s="34">
        <v>11</v>
      </c>
      <c r="Q172" s="34">
        <v>12</v>
      </c>
      <c r="R172" s="34">
        <v>13</v>
      </c>
    </row>
    <row r="173" spans="2:18" x14ac:dyDescent="0.3">
      <c r="F173" s="11">
        <v>45016</v>
      </c>
      <c r="G173" s="11">
        <f t="shared" ref="G173:R173" si="67">EOMONTH(F173,12)</f>
        <v>45382</v>
      </c>
      <c r="H173" s="11">
        <f t="shared" si="67"/>
        <v>45747</v>
      </c>
      <c r="I173" s="11">
        <f t="shared" si="67"/>
        <v>46112</v>
      </c>
      <c r="J173" s="11">
        <f t="shared" si="67"/>
        <v>46477</v>
      </c>
      <c r="K173" s="11">
        <f t="shared" si="67"/>
        <v>46843</v>
      </c>
      <c r="L173" s="11">
        <f t="shared" si="67"/>
        <v>47208</v>
      </c>
      <c r="M173" s="11">
        <f t="shared" si="67"/>
        <v>47573</v>
      </c>
      <c r="N173" s="11">
        <f t="shared" si="67"/>
        <v>47938</v>
      </c>
      <c r="O173" s="11">
        <f t="shared" si="67"/>
        <v>48304</v>
      </c>
      <c r="P173" s="11">
        <f t="shared" si="67"/>
        <v>48669</v>
      </c>
      <c r="Q173" s="11">
        <f t="shared" si="67"/>
        <v>49034</v>
      </c>
      <c r="R173" s="11">
        <f t="shared" si="67"/>
        <v>49399</v>
      </c>
    </row>
    <row r="174" spans="2:18" ht="14.5" thickBot="1" x14ac:dyDescent="0.35">
      <c r="B174" s="1"/>
      <c r="C174" s="1"/>
      <c r="D174" s="1"/>
      <c r="E174" s="1"/>
      <c r="F174" s="12">
        <f t="shared" ref="F174:R174" si="68">YEAR(F173)</f>
        <v>2023</v>
      </c>
      <c r="G174" s="12">
        <f t="shared" si="68"/>
        <v>2024</v>
      </c>
      <c r="H174" s="12">
        <f t="shared" si="68"/>
        <v>2025</v>
      </c>
      <c r="I174" s="13">
        <f t="shared" si="68"/>
        <v>2026</v>
      </c>
      <c r="J174" s="14">
        <f t="shared" si="68"/>
        <v>2027</v>
      </c>
      <c r="K174" s="14">
        <f t="shared" si="68"/>
        <v>2028</v>
      </c>
      <c r="L174" s="14">
        <f t="shared" si="68"/>
        <v>2029</v>
      </c>
      <c r="M174" s="14">
        <f t="shared" si="68"/>
        <v>2030</v>
      </c>
      <c r="N174" s="14">
        <f t="shared" si="68"/>
        <v>2031</v>
      </c>
      <c r="O174" s="14">
        <f t="shared" si="68"/>
        <v>2032</v>
      </c>
      <c r="P174" s="14">
        <f t="shared" si="68"/>
        <v>2033</v>
      </c>
      <c r="Q174" s="14">
        <f t="shared" si="68"/>
        <v>2034</v>
      </c>
      <c r="R174" s="14">
        <f t="shared" si="68"/>
        <v>2035</v>
      </c>
    </row>
    <row r="176" spans="2:18" s="6" customFormat="1" x14ac:dyDescent="0.3">
      <c r="B176" s="6" t="s">
        <v>374</v>
      </c>
      <c r="F176" s="16"/>
      <c r="G176" s="16"/>
      <c r="H176" s="16">
        <f>SUM('Raw Data'!B336:B338,'Raw Data'!B329)</f>
        <v>35</v>
      </c>
      <c r="I176" s="16">
        <f>H$176+($R$176-$H$176)/COUNT($I$172:$R$172)</f>
        <v>31.5</v>
      </c>
      <c r="J176" s="16">
        <f t="shared" ref="J176:Q176" si="69">I$176+($R$176-$H$176)/COUNT($I$172:$R$172)</f>
        <v>28</v>
      </c>
      <c r="K176" s="16">
        <f t="shared" si="69"/>
        <v>24.5</v>
      </c>
      <c r="L176" s="16">
        <f t="shared" si="69"/>
        <v>21</v>
      </c>
      <c r="M176" s="16">
        <f t="shared" si="69"/>
        <v>17.5</v>
      </c>
      <c r="N176" s="16">
        <f t="shared" si="69"/>
        <v>14</v>
      </c>
      <c r="O176" s="16">
        <f t="shared" si="69"/>
        <v>10.5</v>
      </c>
      <c r="P176" s="16">
        <f t="shared" si="69"/>
        <v>7</v>
      </c>
      <c r="Q176" s="16">
        <f t="shared" si="69"/>
        <v>3.5</v>
      </c>
      <c r="R176" s="16">
        <f>Assumptions!G155</f>
        <v>0</v>
      </c>
    </row>
    <row r="178" spans="2:18" s="6" customFormat="1" x14ac:dyDescent="0.3">
      <c r="B178" s="6" t="s">
        <v>348</v>
      </c>
      <c r="F178" s="16"/>
      <c r="G178" s="16"/>
      <c r="H178" s="16">
        <f>Assumptions!G158</f>
        <v>1042</v>
      </c>
      <c r="I178" s="16">
        <f t="shared" ref="I178:R178" si="70">$D$180*AVERAGE(I184,I186)</f>
        <v>1094.1000000000001</v>
      </c>
      <c r="J178" s="16">
        <f t="shared" si="70"/>
        <v>1203.5100000000002</v>
      </c>
      <c r="K178" s="16">
        <f t="shared" si="70"/>
        <v>1323.8610000000001</v>
      </c>
      <c r="L178" s="16">
        <f t="shared" si="70"/>
        <v>1456.2471000000003</v>
      </c>
      <c r="M178" s="16">
        <f t="shared" si="70"/>
        <v>1601.8718100000003</v>
      </c>
      <c r="N178" s="16">
        <f t="shared" si="70"/>
        <v>1762.0589910000001</v>
      </c>
      <c r="O178" s="16">
        <f t="shared" si="70"/>
        <v>1938.2648901000002</v>
      </c>
      <c r="P178" s="16">
        <f t="shared" si="70"/>
        <v>2132.0913791100002</v>
      </c>
      <c r="Q178" s="16">
        <f t="shared" si="70"/>
        <v>2345.3005170209999</v>
      </c>
      <c r="R178" s="16">
        <f t="shared" si="70"/>
        <v>2579.8305687231004</v>
      </c>
    </row>
    <row r="179" spans="2:18" x14ac:dyDescent="0.3">
      <c r="B179" s="6"/>
    </row>
    <row r="180" spans="2:18" x14ac:dyDescent="0.3">
      <c r="B180" s="6"/>
      <c r="C180" s="63" t="s">
        <v>377</v>
      </c>
      <c r="D180" s="96">
        <f>Assumptions!G160</f>
        <v>6.8638429615967333E-2</v>
      </c>
      <c r="E180" s="24"/>
    </row>
    <row r="181" spans="2:18" x14ac:dyDescent="0.3">
      <c r="B181" s="6"/>
      <c r="C181" s="21"/>
      <c r="D181" s="125"/>
    </row>
    <row r="182" spans="2:18" x14ac:dyDescent="0.3">
      <c r="C182" s="63" t="s">
        <v>10809</v>
      </c>
      <c r="D182" s="96"/>
      <c r="E182" s="64"/>
      <c r="F182" s="97"/>
      <c r="G182" s="97"/>
      <c r="H182" s="97"/>
      <c r="I182" s="96">
        <v>0.1</v>
      </c>
      <c r="J182" s="96">
        <f>$I$182</f>
        <v>0.1</v>
      </c>
      <c r="K182" s="96">
        <f t="shared" ref="K182:R182" si="71">$I$182</f>
        <v>0.1</v>
      </c>
      <c r="L182" s="96">
        <f t="shared" si="71"/>
        <v>0.1</v>
      </c>
      <c r="M182" s="96">
        <f t="shared" si="71"/>
        <v>0.1</v>
      </c>
      <c r="N182" s="96">
        <f t="shared" si="71"/>
        <v>0.1</v>
      </c>
      <c r="O182" s="96">
        <f t="shared" si="71"/>
        <v>0.1</v>
      </c>
      <c r="P182" s="96">
        <f t="shared" si="71"/>
        <v>0.1</v>
      </c>
      <c r="Q182" s="96">
        <f t="shared" si="71"/>
        <v>0.1</v>
      </c>
      <c r="R182" s="96">
        <f t="shared" si="71"/>
        <v>0.1</v>
      </c>
    </row>
    <row r="183" spans="2:18" x14ac:dyDescent="0.3">
      <c r="D183" s="25"/>
    </row>
    <row r="184" spans="2:18" x14ac:dyDescent="0.3">
      <c r="C184" s="2" t="s">
        <v>375</v>
      </c>
      <c r="I184" s="17">
        <f>H186</f>
        <v>15181</v>
      </c>
      <c r="J184" s="17">
        <f t="shared" ref="J184:R184" si="72">I186</f>
        <v>16699.099999999999</v>
      </c>
      <c r="K184" s="17">
        <f t="shared" si="72"/>
        <v>18369.009999999998</v>
      </c>
      <c r="L184" s="17">
        <f t="shared" si="72"/>
        <v>20205.911</v>
      </c>
      <c r="M184" s="17">
        <f t="shared" si="72"/>
        <v>22226.502100000002</v>
      </c>
      <c r="N184" s="17">
        <f t="shared" si="72"/>
        <v>24449.152310000001</v>
      </c>
      <c r="O184" s="17">
        <f t="shared" si="72"/>
        <v>26894.067541</v>
      </c>
      <c r="P184" s="17">
        <f t="shared" si="72"/>
        <v>29583.474295100001</v>
      </c>
      <c r="Q184" s="17">
        <f t="shared" si="72"/>
        <v>32541.821724610003</v>
      </c>
      <c r="R184" s="17">
        <f t="shared" si="72"/>
        <v>35796.003897071001</v>
      </c>
    </row>
    <row r="185" spans="2:18" x14ac:dyDescent="0.3">
      <c r="C185" s="2" t="s">
        <v>543</v>
      </c>
      <c r="I185" s="17">
        <f>H186*I182</f>
        <v>1518.1000000000001</v>
      </c>
      <c r="J185" s="17">
        <f t="shared" ref="J185:R185" si="73">I186*J182</f>
        <v>1669.9099999999999</v>
      </c>
      <c r="K185" s="17">
        <f t="shared" si="73"/>
        <v>1836.9009999999998</v>
      </c>
      <c r="L185" s="17">
        <f t="shared" si="73"/>
        <v>2020.5911000000001</v>
      </c>
      <c r="M185" s="17">
        <f t="shared" si="73"/>
        <v>2222.6502100000002</v>
      </c>
      <c r="N185" s="17">
        <f t="shared" si="73"/>
        <v>2444.9152310000004</v>
      </c>
      <c r="O185" s="17">
        <f t="shared" si="73"/>
        <v>2689.4067541000004</v>
      </c>
      <c r="P185" s="17">
        <f t="shared" si="73"/>
        <v>2958.3474295100004</v>
      </c>
      <c r="Q185" s="17">
        <f t="shared" si="73"/>
        <v>3254.1821724610004</v>
      </c>
      <c r="R185" s="17">
        <f t="shared" si="73"/>
        <v>3579.6003897071005</v>
      </c>
    </row>
    <row r="186" spans="2:18" x14ac:dyDescent="0.3">
      <c r="C186" s="2" t="s">
        <v>376</v>
      </c>
      <c r="H186" s="17">
        <f>Assumptions!G159</f>
        <v>15181</v>
      </c>
      <c r="I186" s="17">
        <f>I184+I185</f>
        <v>16699.099999999999</v>
      </c>
      <c r="J186" s="17">
        <f t="shared" ref="J186:R186" si="74">J184+J185</f>
        <v>18369.009999999998</v>
      </c>
      <c r="K186" s="17">
        <f t="shared" si="74"/>
        <v>20205.911</v>
      </c>
      <c r="L186" s="17">
        <f t="shared" si="74"/>
        <v>22226.502100000002</v>
      </c>
      <c r="M186" s="17">
        <f t="shared" si="74"/>
        <v>24449.152310000001</v>
      </c>
      <c r="N186" s="17">
        <f t="shared" si="74"/>
        <v>26894.067541</v>
      </c>
      <c r="O186" s="17">
        <f t="shared" si="74"/>
        <v>29583.474295100001</v>
      </c>
      <c r="P186" s="17">
        <f t="shared" si="74"/>
        <v>32541.821724610003</v>
      </c>
      <c r="Q186" s="17">
        <f t="shared" si="74"/>
        <v>35796.003897071001</v>
      </c>
      <c r="R186" s="17">
        <f t="shared" si="74"/>
        <v>39375.6042867781</v>
      </c>
    </row>
    <row r="189" spans="2:18" x14ac:dyDescent="0.3">
      <c r="B189" s="21"/>
      <c r="C189" s="21"/>
      <c r="D189" s="21"/>
      <c r="E189" s="21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</row>
    <row r="190" spans="2:18" ht="30" x14ac:dyDescent="0.6">
      <c r="B190" s="7" t="str">
        <f>Cover!$B$13</f>
        <v>Eternal Limited</v>
      </c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2:18" ht="19" x14ac:dyDescent="0.4">
      <c r="B191" s="9" t="s">
        <v>380</v>
      </c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2:18" ht="15" thickBot="1" x14ac:dyDescent="0.4">
      <c r="B192" s="10" t="s">
        <v>64</v>
      </c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2"/>
      <c r="R192" s="2"/>
    </row>
    <row r="193" spans="2:18" x14ac:dyDescent="0.3">
      <c r="B193" s="2" t="s">
        <v>65</v>
      </c>
      <c r="F193" s="34">
        <v>1</v>
      </c>
      <c r="G193" s="34">
        <v>2</v>
      </c>
      <c r="H193" s="34">
        <v>3</v>
      </c>
      <c r="I193" s="34">
        <v>4</v>
      </c>
      <c r="J193" s="34">
        <v>5</v>
      </c>
      <c r="K193" s="34">
        <v>6</v>
      </c>
      <c r="L193" s="34">
        <v>7</v>
      </c>
      <c r="M193" s="34">
        <v>8</v>
      </c>
      <c r="N193" s="34">
        <v>9</v>
      </c>
      <c r="O193" s="34">
        <v>10</v>
      </c>
      <c r="P193" s="34">
        <v>11</v>
      </c>
      <c r="Q193" s="34">
        <v>12</v>
      </c>
      <c r="R193" s="34">
        <v>13</v>
      </c>
    </row>
    <row r="194" spans="2:18" x14ac:dyDescent="0.3">
      <c r="F194" s="11">
        <v>45016</v>
      </c>
      <c r="G194" s="11">
        <f t="shared" ref="G194:R194" si="75">EOMONTH(F194,12)</f>
        <v>45382</v>
      </c>
      <c r="H194" s="11">
        <f t="shared" si="75"/>
        <v>45747</v>
      </c>
      <c r="I194" s="11">
        <f t="shared" si="75"/>
        <v>46112</v>
      </c>
      <c r="J194" s="11">
        <f t="shared" si="75"/>
        <v>46477</v>
      </c>
      <c r="K194" s="11">
        <f t="shared" si="75"/>
        <v>46843</v>
      </c>
      <c r="L194" s="11">
        <f t="shared" si="75"/>
        <v>47208</v>
      </c>
      <c r="M194" s="11">
        <f t="shared" si="75"/>
        <v>47573</v>
      </c>
      <c r="N194" s="11">
        <f t="shared" si="75"/>
        <v>47938</v>
      </c>
      <c r="O194" s="11">
        <f t="shared" si="75"/>
        <v>48304</v>
      </c>
      <c r="P194" s="11">
        <f t="shared" si="75"/>
        <v>48669</v>
      </c>
      <c r="Q194" s="11">
        <f t="shared" si="75"/>
        <v>49034</v>
      </c>
      <c r="R194" s="11">
        <f t="shared" si="75"/>
        <v>49399</v>
      </c>
    </row>
    <row r="195" spans="2:18" ht="14.5" thickBot="1" x14ac:dyDescent="0.35">
      <c r="B195" s="1"/>
      <c r="C195" s="1"/>
      <c r="D195" s="1"/>
      <c r="E195" s="1"/>
      <c r="F195" s="12">
        <f t="shared" ref="F195:R195" si="76">YEAR(F194)</f>
        <v>2023</v>
      </c>
      <c r="G195" s="12">
        <f t="shared" si="76"/>
        <v>2024</v>
      </c>
      <c r="H195" s="12">
        <f t="shared" si="76"/>
        <v>2025</v>
      </c>
      <c r="I195" s="13">
        <f t="shared" si="76"/>
        <v>2026</v>
      </c>
      <c r="J195" s="14">
        <f t="shared" si="76"/>
        <v>2027</v>
      </c>
      <c r="K195" s="14">
        <f t="shared" si="76"/>
        <v>2028</v>
      </c>
      <c r="L195" s="14">
        <f t="shared" si="76"/>
        <v>2029</v>
      </c>
      <c r="M195" s="14">
        <f t="shared" si="76"/>
        <v>2030</v>
      </c>
      <c r="N195" s="14">
        <f t="shared" si="76"/>
        <v>2031</v>
      </c>
      <c r="O195" s="14">
        <f t="shared" si="76"/>
        <v>2032</v>
      </c>
      <c r="P195" s="14">
        <f t="shared" si="76"/>
        <v>2033</v>
      </c>
      <c r="Q195" s="14">
        <f t="shared" si="76"/>
        <v>2034</v>
      </c>
      <c r="R195" s="14">
        <f t="shared" si="76"/>
        <v>2035</v>
      </c>
    </row>
    <row r="197" spans="2:18" x14ac:dyDescent="0.3">
      <c r="B197" s="63" t="s">
        <v>381</v>
      </c>
      <c r="C197" s="64"/>
      <c r="D197" s="64" t="s">
        <v>382</v>
      </c>
      <c r="E197" s="64"/>
      <c r="F197" s="97"/>
      <c r="G197" s="97"/>
      <c r="H197" s="97">
        <f>H194-G194</f>
        <v>365</v>
      </c>
      <c r="I197" s="97">
        <f t="shared" ref="I197:R197" si="77">I194-H194</f>
        <v>365</v>
      </c>
      <c r="J197" s="97">
        <f t="shared" si="77"/>
        <v>365</v>
      </c>
      <c r="K197" s="97">
        <f t="shared" si="77"/>
        <v>366</v>
      </c>
      <c r="L197" s="97">
        <f t="shared" si="77"/>
        <v>365</v>
      </c>
      <c r="M197" s="97">
        <f t="shared" si="77"/>
        <v>365</v>
      </c>
      <c r="N197" s="97">
        <f t="shared" si="77"/>
        <v>365</v>
      </c>
      <c r="O197" s="97">
        <f t="shared" si="77"/>
        <v>366</v>
      </c>
      <c r="P197" s="97">
        <f t="shared" si="77"/>
        <v>365</v>
      </c>
      <c r="Q197" s="97">
        <f t="shared" si="77"/>
        <v>365</v>
      </c>
      <c r="R197" s="98">
        <f t="shared" si="77"/>
        <v>365</v>
      </c>
    </row>
    <row r="199" spans="2:18" x14ac:dyDescent="0.3">
      <c r="B199" s="6" t="s">
        <v>383</v>
      </c>
    </row>
    <row r="200" spans="2:18" x14ac:dyDescent="0.3">
      <c r="B200" s="6"/>
      <c r="C200" s="2" t="s">
        <v>121</v>
      </c>
      <c r="H200" s="17">
        <f t="shared" ref="H200:R200" si="78">SUM(H10,H20,H40,H30)</f>
        <v>64516.4</v>
      </c>
      <c r="I200" s="17">
        <f t="shared" si="78"/>
        <v>102417.41449673084</v>
      </c>
      <c r="J200" s="17">
        <f t="shared" si="78"/>
        <v>134752.9052000292</v>
      </c>
      <c r="K200" s="17">
        <f t="shared" si="78"/>
        <v>176529.34394371818</v>
      </c>
      <c r="L200" s="17">
        <f t="shared" si="78"/>
        <v>229274.37455206068</v>
      </c>
      <c r="M200" s="17">
        <f t="shared" si="78"/>
        <v>290257.60985066718</v>
      </c>
      <c r="N200" s="17">
        <f t="shared" si="78"/>
        <v>362438.79339352588</v>
      </c>
      <c r="O200" s="17">
        <f t="shared" si="78"/>
        <v>444749.57574470405</v>
      </c>
      <c r="P200" s="17">
        <f t="shared" si="78"/>
        <v>537010.63370093342</v>
      </c>
      <c r="Q200" s="17">
        <f t="shared" si="78"/>
        <v>634622.71631563746</v>
      </c>
      <c r="R200" s="17">
        <f t="shared" si="78"/>
        <v>740846.89532996248</v>
      </c>
    </row>
    <row r="201" spans="2:18" x14ac:dyDescent="0.3">
      <c r="C201" s="2" t="s">
        <v>529</v>
      </c>
      <c r="H201" s="17">
        <f t="shared" ref="H201:R201" si="79">SUM(H20,H45)</f>
        <v>25035.4</v>
      </c>
      <c r="I201" s="17">
        <f t="shared" si="79"/>
        <v>54382.464445983533</v>
      </c>
      <c r="J201" s="17">
        <f t="shared" si="79"/>
        <v>76594.638889578055</v>
      </c>
      <c r="K201" s="17">
        <f t="shared" si="79"/>
        <v>104805.63622699081</v>
      </c>
      <c r="L201" s="17">
        <f t="shared" si="79"/>
        <v>141868.52276380538</v>
      </c>
      <c r="M201" s="17">
        <f t="shared" si="79"/>
        <v>186602.96224738515</v>
      </c>
      <c r="N201" s="17">
        <f t="shared" si="79"/>
        <v>240702.62020188692</v>
      </c>
      <c r="O201" s="17">
        <f t="shared" si="79"/>
        <v>304602.5742671449</v>
      </c>
      <c r="P201" s="17">
        <f t="shared" si="79"/>
        <v>378036.65531401912</v>
      </c>
      <c r="Q201" s="17">
        <f t="shared" si="79"/>
        <v>455278.81982012594</v>
      </c>
      <c r="R201" s="17">
        <f t="shared" si="79"/>
        <v>542594.53443919891</v>
      </c>
    </row>
    <row r="202" spans="2:18" x14ac:dyDescent="0.3">
      <c r="C202" s="2" t="s">
        <v>274</v>
      </c>
      <c r="I202" s="17">
        <f>'Financial Statements'!H10</f>
        <v>29025.823025009962</v>
      </c>
      <c r="J202" s="17">
        <f>'Financial Statements'!I10</f>
        <v>48605.635783546881</v>
      </c>
      <c r="K202" s="17">
        <f>'Financial Statements'!J10</f>
        <v>66912.785532414724</v>
      </c>
      <c r="L202" s="17">
        <f>'Financial Statements'!K10</f>
        <v>91253.505849743131</v>
      </c>
      <c r="M202" s="17">
        <f>'Financial Statements'!L10</f>
        <v>120925.3242084145</v>
      </c>
      <c r="N202" s="17">
        <f>'Financial Statements'!M10</f>
        <v>157132.13755624153</v>
      </c>
      <c r="O202" s="17">
        <f>'Financial Statements'!N10</f>
        <v>200134.75679501935</v>
      </c>
      <c r="P202" s="17">
        <f>'Financial Statements'!O10</f>
        <v>249754.02176935831</v>
      </c>
      <c r="Q202" s="17">
        <f>'Financial Statements'!P10</f>
        <v>302033.09218781791</v>
      </c>
      <c r="R202" s="17">
        <f>'Financial Statements'!Q10</f>
        <v>361366.27754839254</v>
      </c>
    </row>
    <row r="203" spans="2:18" x14ac:dyDescent="0.3">
      <c r="C203" s="2" t="s">
        <v>389</v>
      </c>
      <c r="H203" s="17">
        <f>'Financial Statements'!G13+'Financial Statements'!G16</f>
        <v>19606</v>
      </c>
      <c r="I203" s="17">
        <f>'Financial Statements'!H13+'Financial Statements'!H16</f>
        <v>26238.750932557414</v>
      </c>
      <c r="J203" s="17">
        <f>'Financial Statements'!I13+'Financial Statements'!I16</f>
        <v>36551.866798171715</v>
      </c>
      <c r="K203" s="17">
        <f>'Financial Statements'!J13+'Financial Statements'!J16</f>
        <v>46424.867749270554</v>
      </c>
      <c r="L203" s="17">
        <f>'Financial Statements'!K13+'Financial Statements'!K16</f>
        <v>58326.88038354068</v>
      </c>
      <c r="M203" s="17">
        <f>'Financial Statements'!L13+'Financial Statements'!L16</f>
        <v>71735.242684465615</v>
      </c>
      <c r="N203" s="17">
        <f>'Financial Statements'!M13+'Financial Statements'!M16</f>
        <v>86864.059117227356</v>
      </c>
      <c r="O203" s="17">
        <f>'Financial Statements'!N13+'Financial Statements'!N16</f>
        <v>103622.93728405581</v>
      </c>
      <c r="P203" s="17">
        <f>'Financial Statements'!O13+'Financial Statements'!O16</f>
        <v>121944.04705748784</v>
      </c>
      <c r="Q203" s="17">
        <f>'Financial Statements'!P13+'Financial Statements'!P16</f>
        <v>140768.17287422929</v>
      </c>
      <c r="R203" s="17">
        <f>'Financial Statements'!Q13+'Financial Statements'!Q16</f>
        <v>161758.46960942607</v>
      </c>
    </row>
    <row r="204" spans="2:18" x14ac:dyDescent="0.3"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2:18" x14ac:dyDescent="0.3">
      <c r="B205" s="6" t="s">
        <v>384</v>
      </c>
    </row>
    <row r="206" spans="2:18" x14ac:dyDescent="0.3">
      <c r="C206" s="2" t="s">
        <v>536</v>
      </c>
      <c r="D206" s="2" t="s">
        <v>382</v>
      </c>
      <c r="H206" s="17">
        <f>H216/$H$200*H$197</f>
        <v>11.009448760315207</v>
      </c>
      <c r="I206" s="17">
        <f>H206+($R206-$H206)/COUNT($I$193:$R$193)</f>
        <v>11.208503884283687</v>
      </c>
      <c r="J206" s="17">
        <f t="shared" ref="J206:Q206" si="80">I206+($R$206-$H$206)/COUNT($I$193:$R$193)</f>
        <v>11.407559008252166</v>
      </c>
      <c r="K206" s="17">
        <f t="shared" si="80"/>
        <v>11.606614132220646</v>
      </c>
      <c r="L206" s="17">
        <f t="shared" si="80"/>
        <v>11.805669256189125</v>
      </c>
      <c r="M206" s="17">
        <f t="shared" si="80"/>
        <v>12.004724380157604</v>
      </c>
      <c r="N206" s="17">
        <f t="shared" si="80"/>
        <v>12.203779504126084</v>
      </c>
      <c r="O206" s="17">
        <f t="shared" si="80"/>
        <v>12.402834628094563</v>
      </c>
      <c r="P206" s="17">
        <f t="shared" si="80"/>
        <v>12.601889752063043</v>
      </c>
      <c r="Q206" s="17">
        <f t="shared" si="80"/>
        <v>12.800944876031522</v>
      </c>
      <c r="R206" s="17">
        <f>Assumptions!M161</f>
        <v>13</v>
      </c>
    </row>
    <row r="207" spans="2:18" x14ac:dyDescent="0.3">
      <c r="C207" s="2" t="s">
        <v>10783</v>
      </c>
      <c r="D207" s="2" t="s">
        <v>382</v>
      </c>
      <c r="H207" s="17">
        <f>H217/$H$201*H$197</f>
        <v>2.5659665913067098</v>
      </c>
      <c r="I207" s="17">
        <f>Assumptions!M158</f>
        <v>8</v>
      </c>
      <c r="J207" s="17">
        <f>Assumptions!M159</f>
        <v>15</v>
      </c>
      <c r="K207" s="17">
        <f>J207+($R207-$J207)/COUNT($J$193:$R$193)</f>
        <v>15.222222222222221</v>
      </c>
      <c r="L207" s="17">
        <f t="shared" ref="L207:Q207" si="81">K207+($R207-$J207)/COUNT($J$193:$R$193)</f>
        <v>15.444444444444443</v>
      </c>
      <c r="M207" s="17">
        <f t="shared" si="81"/>
        <v>15.666666666666664</v>
      </c>
      <c r="N207" s="17">
        <f t="shared" si="81"/>
        <v>15.888888888888886</v>
      </c>
      <c r="O207" s="17">
        <f t="shared" si="81"/>
        <v>16.111111111111107</v>
      </c>
      <c r="P207" s="17">
        <f t="shared" si="81"/>
        <v>16.333333333333329</v>
      </c>
      <c r="Q207" s="17">
        <f t="shared" si="81"/>
        <v>16.55555555555555</v>
      </c>
      <c r="R207" s="17">
        <f>Assumptions!M160</f>
        <v>17</v>
      </c>
    </row>
    <row r="208" spans="2:18" x14ac:dyDescent="0.3">
      <c r="C208" s="35" t="s">
        <v>481</v>
      </c>
      <c r="D208" s="2" t="s">
        <v>382</v>
      </c>
      <c r="H208" s="17">
        <f>H218/$H$200*H$197</f>
        <v>1.849994730022134</v>
      </c>
      <c r="I208" s="17">
        <f>H208+($R208-$H208)/COUNT($I$193:$R$193)</f>
        <v>2.0149952570199208</v>
      </c>
      <c r="J208" s="17">
        <f t="shared" ref="J208:Q208" si="82">I208+($R208-$H208)/COUNT($I$193:$R$193)</f>
        <v>2.1799957840177075</v>
      </c>
      <c r="K208" s="17">
        <f t="shared" si="82"/>
        <v>2.3449963110154943</v>
      </c>
      <c r="L208" s="17">
        <f t="shared" si="82"/>
        <v>2.5099968380132811</v>
      </c>
      <c r="M208" s="17">
        <f t="shared" si="82"/>
        <v>2.6749973650110679</v>
      </c>
      <c r="N208" s="17">
        <f t="shared" si="82"/>
        <v>2.8399978920088547</v>
      </c>
      <c r="O208" s="17">
        <f t="shared" si="82"/>
        <v>3.0049984190066414</v>
      </c>
      <c r="P208" s="17">
        <f t="shared" si="82"/>
        <v>3.1699989460044282</v>
      </c>
      <c r="Q208" s="17">
        <f t="shared" si="82"/>
        <v>3.334999473002215</v>
      </c>
      <c r="R208" s="17">
        <f>Assumptions!M163</f>
        <v>3.5</v>
      </c>
    </row>
    <row r="209" spans="2:18" x14ac:dyDescent="0.3">
      <c r="C209" s="2" t="s">
        <v>473</v>
      </c>
      <c r="D209" s="2" t="s">
        <v>382</v>
      </c>
      <c r="H209" s="17">
        <f>H219/$H$200*H$197</f>
        <v>5.7253659534629948</v>
      </c>
      <c r="I209" s="17">
        <f t="shared" ref="I209:Q210" si="83">H209+($R209-$H209)/COUNT($I$193:$R$193)</f>
        <v>5.9528293581166949</v>
      </c>
      <c r="J209" s="17">
        <f t="shared" si="83"/>
        <v>6.1802927627703959</v>
      </c>
      <c r="K209" s="17">
        <f t="shared" si="83"/>
        <v>6.4077561674240968</v>
      </c>
      <c r="L209" s="17">
        <f t="shared" si="83"/>
        <v>6.6352195720777978</v>
      </c>
      <c r="M209" s="17">
        <f t="shared" si="83"/>
        <v>6.8626829767314987</v>
      </c>
      <c r="N209" s="17">
        <f t="shared" si="83"/>
        <v>7.0901463813851997</v>
      </c>
      <c r="O209" s="17">
        <f t="shared" si="83"/>
        <v>7.3176097860389007</v>
      </c>
      <c r="P209" s="17">
        <f t="shared" si="83"/>
        <v>7.5450731906926016</v>
      </c>
      <c r="Q209" s="17">
        <f t="shared" si="83"/>
        <v>7.7725365953463026</v>
      </c>
      <c r="R209" s="17">
        <f>Assumptions!M162</f>
        <v>8</v>
      </c>
    </row>
    <row r="210" spans="2:18" x14ac:dyDescent="0.3">
      <c r="C210" s="2" t="s">
        <v>537</v>
      </c>
      <c r="D210" s="2" t="s">
        <v>382</v>
      </c>
      <c r="H210" s="17">
        <f>H220/$H$200*H$197</f>
        <v>3.3775133144440792</v>
      </c>
      <c r="I210" s="17">
        <f t="shared" si="83"/>
        <v>3.3897619829996715</v>
      </c>
      <c r="J210" s="17">
        <f t="shared" si="83"/>
        <v>3.4020106515552637</v>
      </c>
      <c r="K210" s="17">
        <f t="shared" si="83"/>
        <v>3.414259320110856</v>
      </c>
      <c r="L210" s="17">
        <f t="shared" si="83"/>
        <v>3.4265079886664482</v>
      </c>
      <c r="M210" s="17">
        <f t="shared" si="83"/>
        <v>3.4387566572220405</v>
      </c>
      <c r="N210" s="17">
        <f t="shared" si="83"/>
        <v>3.4510053257776327</v>
      </c>
      <c r="O210" s="17">
        <f t="shared" si="83"/>
        <v>3.463253994333225</v>
      </c>
      <c r="P210" s="17">
        <f t="shared" si="83"/>
        <v>3.4755026628888173</v>
      </c>
      <c r="Q210" s="17">
        <f t="shared" si="83"/>
        <v>3.4877513314444095</v>
      </c>
      <c r="R210" s="17">
        <f>Assumptions!M166</f>
        <v>3.5</v>
      </c>
    </row>
    <row r="211" spans="2:18" x14ac:dyDescent="0.3">
      <c r="C211" s="2" t="s">
        <v>10784</v>
      </c>
      <c r="D211" s="2" t="s">
        <v>382</v>
      </c>
      <c r="H211" s="17">
        <f>H221/$H$203*H$197</f>
        <v>28.595327960828321</v>
      </c>
      <c r="I211" s="17">
        <f>Assumptions!M167</f>
        <v>36</v>
      </c>
      <c r="J211" s="17">
        <f>I211+($R211-$I211)/COUNT($J$193:$R$193)</f>
        <v>36.444444444444443</v>
      </c>
      <c r="K211" s="17">
        <f t="shared" ref="K211:Q211" si="84">J211+($R211-$I211)/COUNT($J$193:$R$193)</f>
        <v>36.888888888888886</v>
      </c>
      <c r="L211" s="17">
        <f t="shared" si="84"/>
        <v>37.333333333333329</v>
      </c>
      <c r="M211" s="17">
        <f t="shared" si="84"/>
        <v>37.777777777777771</v>
      </c>
      <c r="N211" s="17">
        <f t="shared" si="84"/>
        <v>38.222222222222214</v>
      </c>
      <c r="O211" s="17">
        <f t="shared" si="84"/>
        <v>38.666666666666657</v>
      </c>
      <c r="P211" s="17">
        <f t="shared" si="84"/>
        <v>39.1111111111111</v>
      </c>
      <c r="Q211" s="17">
        <f t="shared" si="84"/>
        <v>39.555555555555543</v>
      </c>
      <c r="R211" s="17">
        <f>Assumptions!M168</f>
        <v>40</v>
      </c>
    </row>
    <row r="212" spans="2:18" x14ac:dyDescent="0.3">
      <c r="C212" s="2" t="s">
        <v>538</v>
      </c>
      <c r="D212" s="2" t="s">
        <v>382</v>
      </c>
      <c r="H212" s="17">
        <f>H222/$H$203*H$197</f>
        <v>16.997092726716314</v>
      </c>
      <c r="I212" s="17">
        <f t="shared" ref="I212:Q212" si="85">H212+($R212-$H212)/COUNT($I$193:$R$193)</f>
        <v>16.897383454044682</v>
      </c>
      <c r="J212" s="17">
        <f t="shared" si="85"/>
        <v>16.797674181373051</v>
      </c>
      <c r="K212" s="17">
        <f t="shared" si="85"/>
        <v>16.697964908701419</v>
      </c>
      <c r="L212" s="17">
        <f t="shared" si="85"/>
        <v>16.598255636029787</v>
      </c>
      <c r="M212" s="17">
        <f t="shared" si="85"/>
        <v>16.498546363358155</v>
      </c>
      <c r="N212" s="17">
        <f t="shared" si="85"/>
        <v>16.398837090686524</v>
      </c>
      <c r="O212" s="17">
        <f t="shared" si="85"/>
        <v>16.299127818014892</v>
      </c>
      <c r="P212" s="17">
        <f t="shared" si="85"/>
        <v>16.19941854534326</v>
      </c>
      <c r="Q212" s="17">
        <f t="shared" si="85"/>
        <v>16.099709272671628</v>
      </c>
      <c r="R212" s="17">
        <f>Assumptions!M169</f>
        <v>16</v>
      </c>
    </row>
    <row r="213" spans="2:18" x14ac:dyDescent="0.3">
      <c r="C213" s="2" t="s">
        <v>539</v>
      </c>
      <c r="D213" s="2" t="s">
        <v>382</v>
      </c>
      <c r="H213" s="17">
        <f>H223/$H$203*H$197</f>
        <v>9.0477404876058358</v>
      </c>
      <c r="I213" s="17">
        <f t="shared" ref="I213:Q213" si="86">H213+($R213-$H213)/COUNT($I$193:$R$193)</f>
        <v>9.0429664388452515</v>
      </c>
      <c r="J213" s="17">
        <f t="shared" si="86"/>
        <v>9.0381923900846672</v>
      </c>
      <c r="K213" s="17">
        <f t="shared" si="86"/>
        <v>9.0334183413240829</v>
      </c>
      <c r="L213" s="17">
        <f t="shared" si="86"/>
        <v>9.0286442925634987</v>
      </c>
      <c r="M213" s="17">
        <f t="shared" si="86"/>
        <v>9.0238702438029144</v>
      </c>
      <c r="N213" s="17">
        <f t="shared" si="86"/>
        <v>9.0190961950423301</v>
      </c>
      <c r="O213" s="17">
        <f t="shared" si="86"/>
        <v>9.0143221462817458</v>
      </c>
      <c r="P213" s="17">
        <f t="shared" si="86"/>
        <v>9.0095480975211615</v>
      </c>
      <c r="Q213" s="17">
        <f t="shared" si="86"/>
        <v>9.0047740487605772</v>
      </c>
      <c r="R213" s="17">
        <f>Assumptions!M170</f>
        <v>9</v>
      </c>
    </row>
    <row r="215" spans="2:18" x14ac:dyDescent="0.3">
      <c r="B215" s="6" t="s">
        <v>385</v>
      </c>
    </row>
    <row r="216" spans="2:18" x14ac:dyDescent="0.3">
      <c r="C216" s="2" t="s">
        <v>369</v>
      </c>
      <c r="H216" s="17">
        <f>'Financial Statements'!G49</f>
        <v>1946</v>
      </c>
      <c r="I216" s="17">
        <f>I206*I200/365</f>
        <v>3145.0575019312328</v>
      </c>
      <c r="J216" s="17">
        <f>J206*J200/365</f>
        <v>4211.5115550760092</v>
      </c>
      <c r="K216" s="17">
        <f t="shared" ref="K216:R216" si="87">K206*K200/365</f>
        <v>5613.4465155309545</v>
      </c>
      <c r="L216" s="17">
        <f t="shared" si="87"/>
        <v>7415.7189996746665</v>
      </c>
      <c r="M216" s="17">
        <f t="shared" si="87"/>
        <v>9546.4728917824068</v>
      </c>
      <c r="N216" s="17">
        <f t="shared" si="87"/>
        <v>12118.145529633148</v>
      </c>
      <c r="O216" s="17">
        <f t="shared" si="87"/>
        <v>15112.754627059676</v>
      </c>
      <c r="P216" s="17">
        <f t="shared" si="87"/>
        <v>18540.681648177186</v>
      </c>
      <c r="Q216" s="17">
        <f t="shared" si="87"/>
        <v>22256.905229133878</v>
      </c>
      <c r="R216" s="17">
        <f t="shared" si="87"/>
        <v>26386.32777887538</v>
      </c>
    </row>
    <row r="217" spans="2:18" x14ac:dyDescent="0.3">
      <c r="C217" s="2" t="s">
        <v>75</v>
      </c>
      <c r="H217" s="17">
        <f>'Financial Statements'!G50</f>
        <v>176</v>
      </c>
      <c r="I217" s="17">
        <f>I207*I201/365</f>
        <v>1191.9444262133377</v>
      </c>
      <c r="J217" s="17">
        <f t="shared" ref="J217:Q217" si="88">J207*J201/365</f>
        <v>3147.7248858730704</v>
      </c>
      <c r="K217" s="17">
        <f t="shared" si="88"/>
        <v>4370.8895473661305</v>
      </c>
      <c r="L217" s="17">
        <f t="shared" si="88"/>
        <v>6002.9603239479284</v>
      </c>
      <c r="M217" s="17">
        <f t="shared" si="88"/>
        <v>8009.4422151845665</v>
      </c>
      <c r="N217" s="17">
        <f t="shared" si="88"/>
        <v>10478.074486718364</v>
      </c>
      <c r="O217" s="17">
        <f t="shared" si="88"/>
        <v>13445.166900680668</v>
      </c>
      <c r="P217" s="17">
        <f t="shared" si="88"/>
        <v>16916.70877660907</v>
      </c>
      <c r="Q217" s="17">
        <f t="shared" si="88"/>
        <v>20650.393958355784</v>
      </c>
      <c r="R217" s="17">
        <f>R207*R201/365</f>
        <v>25271.526261551728</v>
      </c>
    </row>
    <row r="218" spans="2:18" x14ac:dyDescent="0.3">
      <c r="C218" s="35" t="s">
        <v>481</v>
      </c>
      <c r="H218" s="17">
        <f>'Financial Statements'!G53</f>
        <v>327</v>
      </c>
      <c r="I218" s="17">
        <f>I208*I200/365</f>
        <v>565.39891629357794</v>
      </c>
      <c r="J218" s="17">
        <f t="shared" ref="J218:R218" si="89">J208*J200/365</f>
        <v>804.82401430192181</v>
      </c>
      <c r="K218" s="17">
        <f t="shared" si="89"/>
        <v>1134.1387954356289</v>
      </c>
      <c r="L218" s="17">
        <f t="shared" si="89"/>
        <v>1576.6519319538218</v>
      </c>
      <c r="M218" s="17">
        <f t="shared" si="89"/>
        <v>2127.2283329450556</v>
      </c>
      <c r="N218" s="17">
        <f t="shared" si="89"/>
        <v>2820.0696143009486</v>
      </c>
      <c r="O218" s="17">
        <f t="shared" si="89"/>
        <v>3661.5664985389321</v>
      </c>
      <c r="P218" s="17">
        <f t="shared" si="89"/>
        <v>4663.8990214387095</v>
      </c>
      <c r="Q218" s="17">
        <f t="shared" si="89"/>
        <v>5798.5381492270817</v>
      </c>
      <c r="R218" s="17">
        <f t="shared" si="89"/>
        <v>7104.0113250818322</v>
      </c>
    </row>
    <row r="219" spans="2:18" x14ac:dyDescent="0.3">
      <c r="C219" s="2" t="s">
        <v>370</v>
      </c>
      <c r="H219" s="17">
        <f>'Financial Statements'!G52</f>
        <v>1012</v>
      </c>
      <c r="I219" s="17">
        <f>I209*I200/365</f>
        <v>1670.338059722043</v>
      </c>
      <c r="J219" s="17">
        <f t="shared" ref="J219:R219" si="90">J209*J200/365</f>
        <v>2281.6778212877416</v>
      </c>
      <c r="K219" s="17">
        <f t="shared" si="90"/>
        <v>3099.060253114219</v>
      </c>
      <c r="L219" s="17">
        <f t="shared" si="90"/>
        <v>4167.9063490513117</v>
      </c>
      <c r="M219" s="17">
        <f t="shared" si="90"/>
        <v>5457.3861862710864</v>
      </c>
      <c r="N219" s="17">
        <f t="shared" si="90"/>
        <v>7040.3947930211662</v>
      </c>
      <c r="O219" s="17">
        <f t="shared" si="90"/>
        <v>8916.4488980988917</v>
      </c>
      <c r="P219" s="17">
        <f t="shared" si="90"/>
        <v>11100.779549188377</v>
      </c>
      <c r="Q219" s="17">
        <f t="shared" si="90"/>
        <v>13514.050100825663</v>
      </c>
      <c r="R219" s="17">
        <f t="shared" si="90"/>
        <v>16237.740171615616</v>
      </c>
    </row>
    <row r="220" spans="2:18" x14ac:dyDescent="0.3">
      <c r="C220" s="2" t="s">
        <v>537</v>
      </c>
      <c r="H220" s="17">
        <f>'Financial Statements'!G51</f>
        <v>597</v>
      </c>
      <c r="I220" s="17">
        <f>I210*I200/365</f>
        <v>951.15248783051402</v>
      </c>
      <c r="J220" s="17">
        <f t="shared" ref="J220:R220" si="91">J210*J200/365</f>
        <v>1255.9748460781261</v>
      </c>
      <c r="K220" s="17">
        <f t="shared" si="91"/>
        <v>1651.2793365284786</v>
      </c>
      <c r="L220" s="17">
        <f t="shared" si="91"/>
        <v>2152.3574684907926</v>
      </c>
      <c r="M220" s="17">
        <f t="shared" si="91"/>
        <v>2734.5898306392864</v>
      </c>
      <c r="N220" s="17">
        <f t="shared" si="91"/>
        <v>3426.7896062177447</v>
      </c>
      <c r="O220" s="17">
        <f t="shared" si="91"/>
        <v>4219.94724568727</v>
      </c>
      <c r="P220" s="17">
        <f t="shared" si="91"/>
        <v>5113.3750340471379</v>
      </c>
      <c r="Q220" s="17">
        <f t="shared" si="91"/>
        <v>6064.1266405335127</v>
      </c>
      <c r="R220" s="17">
        <f t="shared" si="91"/>
        <v>7104.0113250818322</v>
      </c>
    </row>
    <row r="221" spans="2:18" x14ac:dyDescent="0.3">
      <c r="C221" s="2" t="s">
        <v>540</v>
      </c>
      <c r="H221" s="17">
        <f>'Financial Statements'!G69</f>
        <v>1536</v>
      </c>
      <c r="I221" s="17">
        <f>I211*I202/365</f>
        <v>2862.8209010968731</v>
      </c>
      <c r="J221" s="17">
        <f t="shared" ref="J221:R221" si="92">J211*J202/365</f>
        <v>4853.1654602750004</v>
      </c>
      <c r="K221" s="17">
        <f t="shared" si="92"/>
        <v>6762.5707143871186</v>
      </c>
      <c r="L221" s="17">
        <f t="shared" si="92"/>
        <v>9333.6919225308029</v>
      </c>
      <c r="M221" s="17">
        <f t="shared" si="92"/>
        <v>12515.863083975928</v>
      </c>
      <c r="N221" s="17">
        <f t="shared" si="92"/>
        <v>16454.628712130008</v>
      </c>
      <c r="O221" s="17">
        <f t="shared" si="92"/>
        <v>21201.490217554558</v>
      </c>
      <c r="P221" s="17">
        <f t="shared" si="92"/>
        <v>26762.074783200638</v>
      </c>
      <c r="Q221" s="17">
        <f t="shared" si="92"/>
        <v>32731.744541510849</v>
      </c>
      <c r="R221" s="17">
        <f t="shared" si="92"/>
        <v>39601.783840919728</v>
      </c>
    </row>
    <row r="222" spans="2:18" x14ac:dyDescent="0.3">
      <c r="C222" s="2" t="s">
        <v>538</v>
      </c>
      <c r="H222" s="17">
        <f>'Financial Statements'!G70</f>
        <v>913</v>
      </c>
      <c r="I222" s="17">
        <f>I212*I203/365</f>
        <v>1214.7020160619045</v>
      </c>
      <c r="J222" s="17">
        <f t="shared" ref="J222:R222" si="93">J212*J203/365</f>
        <v>1682.1543813606463</v>
      </c>
      <c r="K222" s="17">
        <f t="shared" si="93"/>
        <v>2123.8378426532163</v>
      </c>
      <c r="L222" s="17">
        <f t="shared" si="93"/>
        <v>2652.3958111181901</v>
      </c>
      <c r="M222" s="17">
        <f t="shared" si="93"/>
        <v>3242.5403488120683</v>
      </c>
      <c r="N222" s="17">
        <f t="shared" si="93"/>
        <v>3902.6563136963696</v>
      </c>
      <c r="O222" s="17">
        <f t="shared" si="93"/>
        <v>4627.2972593725108</v>
      </c>
      <c r="P222" s="17">
        <f t="shared" si="93"/>
        <v>5412.1168695815886</v>
      </c>
      <c r="Q222" s="17">
        <f t="shared" si="93"/>
        <v>6209.1141318363625</v>
      </c>
      <c r="R222" s="17">
        <f t="shared" si="93"/>
        <v>7090.7822294542939</v>
      </c>
    </row>
    <row r="223" spans="2:18" x14ac:dyDescent="0.3">
      <c r="C223" s="2" t="s">
        <v>539</v>
      </c>
      <c r="H223" s="17">
        <f>'Financial Statements'!G72</f>
        <v>486</v>
      </c>
      <c r="I223" s="17">
        <f>I213*I203/365</f>
        <v>650.07162761735958</v>
      </c>
      <c r="J223" s="17">
        <f t="shared" ref="J223:Q223" si="94">J213*J203/365</f>
        <v>905.10357353047675</v>
      </c>
      <c r="K223" s="17">
        <f t="shared" si="94"/>
        <v>1148.9732926570014</v>
      </c>
      <c r="L223" s="17">
        <f t="shared" si="94"/>
        <v>1442.7743991175025</v>
      </c>
      <c r="M223" s="17">
        <f t="shared" si="94"/>
        <v>1773.5055394310409</v>
      </c>
      <c r="N223" s="17">
        <f t="shared" si="94"/>
        <v>2146.3980960825129</v>
      </c>
      <c r="O223" s="17">
        <f t="shared" si="94"/>
        <v>2559.1521600614483</v>
      </c>
      <c r="P223" s="17">
        <f t="shared" si="94"/>
        <v>3010.0294717008783</v>
      </c>
      <c r="Q223" s="17">
        <f t="shared" si="94"/>
        <v>3472.8372328474038</v>
      </c>
      <c r="R223" s="17">
        <f>R213*R203/365</f>
        <v>3988.5650040680403</v>
      </c>
    </row>
    <row r="224" spans="2:18" s="6" customFormat="1" x14ac:dyDescent="0.3">
      <c r="C224" s="6" t="s">
        <v>386</v>
      </c>
      <c r="F224" s="36"/>
      <c r="G224" s="36"/>
      <c r="H224" s="36">
        <f>SUM(H216:H220)-SUM(H221:H223)</f>
        <v>1123</v>
      </c>
      <c r="I224" s="36">
        <f t="shared" ref="I224:R224" si="95">SUM(I216:I220)-SUM(I221:I223)</f>
        <v>2796.2968472145676</v>
      </c>
      <c r="J224" s="36">
        <f t="shared" si="95"/>
        <v>4261.2897074507482</v>
      </c>
      <c r="K224" s="36">
        <f t="shared" si="95"/>
        <v>5833.4325982780738</v>
      </c>
      <c r="L224" s="36">
        <f t="shared" si="95"/>
        <v>7886.7329403520253</v>
      </c>
      <c r="M224" s="36">
        <f t="shared" si="95"/>
        <v>10343.210484603365</v>
      </c>
      <c r="N224" s="36">
        <f t="shared" si="95"/>
        <v>13379.790907982475</v>
      </c>
      <c r="O224" s="36">
        <f t="shared" si="95"/>
        <v>16967.944533076916</v>
      </c>
      <c r="P224" s="36">
        <f t="shared" si="95"/>
        <v>21151.222904977374</v>
      </c>
      <c r="Q224" s="36">
        <f t="shared" si="95"/>
        <v>25870.318171881307</v>
      </c>
      <c r="R224" s="36">
        <f t="shared" si="95"/>
        <v>31422.485787764337</v>
      </c>
    </row>
    <row r="226" spans="2:18" s="6" customFormat="1" ht="14.5" thickBot="1" x14ac:dyDescent="0.35">
      <c r="B226" s="6" t="s">
        <v>387</v>
      </c>
      <c r="F226" s="37"/>
      <c r="G226" s="37"/>
      <c r="H226" s="37"/>
      <c r="I226" s="37">
        <f>H224-I224</f>
        <v>-1673.2968472145676</v>
      </c>
      <c r="J226" s="37">
        <f>I224-J224</f>
        <v>-1464.9928602361806</v>
      </c>
      <c r="K226" s="37">
        <f t="shared" ref="K226:R226" si="96">J224-K224</f>
        <v>-1572.1428908273256</v>
      </c>
      <c r="L226" s="37">
        <f t="shared" si="96"/>
        <v>-2053.3003420739515</v>
      </c>
      <c r="M226" s="37">
        <f t="shared" si="96"/>
        <v>-2456.4775442513401</v>
      </c>
      <c r="N226" s="37">
        <f t="shared" si="96"/>
        <v>-3036.5804233791096</v>
      </c>
      <c r="O226" s="37">
        <f t="shared" si="96"/>
        <v>-3588.1536250944409</v>
      </c>
      <c r="P226" s="37">
        <f t="shared" si="96"/>
        <v>-4183.2783719004583</v>
      </c>
      <c r="Q226" s="37">
        <f t="shared" si="96"/>
        <v>-4719.0952669039325</v>
      </c>
      <c r="R226" s="37">
        <f t="shared" si="96"/>
        <v>-5552.1676158830305</v>
      </c>
    </row>
    <row r="227" spans="2:18" ht="14.5" thickTop="1" x14ac:dyDescent="0.3"/>
    <row r="228" spans="2:18" x14ac:dyDescent="0.3">
      <c r="B228" s="100" t="s">
        <v>522</v>
      </c>
    </row>
    <row r="229" spans="2:18" x14ac:dyDescent="0.3">
      <c r="B229" s="100" t="s">
        <v>523</v>
      </c>
    </row>
    <row r="232" spans="2:18" x14ac:dyDescent="0.3">
      <c r="B232" s="21"/>
      <c r="C232" s="21"/>
      <c r="D232" s="21"/>
      <c r="E232" s="21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</row>
    <row r="233" spans="2:18" ht="30" x14ac:dyDescent="0.6">
      <c r="B233" s="7" t="str">
        <f>Cover!$B$13</f>
        <v>Eternal Limited</v>
      </c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2:18" ht="19" x14ac:dyDescent="0.4">
      <c r="B234" s="9" t="s">
        <v>438</v>
      </c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2:18" ht="15" thickBot="1" x14ac:dyDescent="0.4">
      <c r="B235" s="10" t="s">
        <v>64</v>
      </c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2"/>
      <c r="Q235" s="2"/>
      <c r="R235" s="2"/>
    </row>
    <row r="236" spans="2:18" x14ac:dyDescent="0.3">
      <c r="B236" s="2" t="s">
        <v>65</v>
      </c>
      <c r="F236" s="34">
        <v>1</v>
      </c>
      <c r="G236" s="34">
        <v>2</v>
      </c>
      <c r="H236" s="34">
        <v>3</v>
      </c>
      <c r="I236" s="34">
        <v>4</v>
      </c>
      <c r="J236" s="34">
        <v>5</v>
      </c>
      <c r="K236" s="34">
        <v>6</v>
      </c>
      <c r="L236" s="34">
        <v>7</v>
      </c>
      <c r="M236" s="34">
        <v>8</v>
      </c>
      <c r="N236" s="34">
        <v>9</v>
      </c>
      <c r="O236" s="34">
        <v>10</v>
      </c>
      <c r="P236" s="34">
        <v>11</v>
      </c>
      <c r="Q236" s="34">
        <v>12</v>
      </c>
      <c r="R236" s="34">
        <v>13</v>
      </c>
    </row>
    <row r="237" spans="2:18" x14ac:dyDescent="0.3">
      <c r="F237" s="11">
        <v>45016</v>
      </c>
      <c r="G237" s="11">
        <f t="shared" ref="G237:R237" si="97">EOMONTH(F237,12)</f>
        <v>45382</v>
      </c>
      <c r="H237" s="11">
        <f t="shared" si="97"/>
        <v>45747</v>
      </c>
      <c r="I237" s="11">
        <f t="shared" si="97"/>
        <v>46112</v>
      </c>
      <c r="J237" s="11">
        <f t="shared" si="97"/>
        <v>46477</v>
      </c>
      <c r="K237" s="11">
        <f t="shared" si="97"/>
        <v>46843</v>
      </c>
      <c r="L237" s="11">
        <f t="shared" si="97"/>
        <v>47208</v>
      </c>
      <c r="M237" s="11">
        <f t="shared" si="97"/>
        <v>47573</v>
      </c>
      <c r="N237" s="11">
        <f t="shared" si="97"/>
        <v>47938</v>
      </c>
      <c r="O237" s="11">
        <f t="shared" si="97"/>
        <v>48304</v>
      </c>
      <c r="P237" s="11">
        <f t="shared" si="97"/>
        <v>48669</v>
      </c>
      <c r="Q237" s="11">
        <f t="shared" si="97"/>
        <v>49034</v>
      </c>
      <c r="R237" s="11">
        <f t="shared" si="97"/>
        <v>49399</v>
      </c>
    </row>
    <row r="238" spans="2:18" ht="14.5" thickBot="1" x14ac:dyDescent="0.35">
      <c r="B238" s="1"/>
      <c r="C238" s="1"/>
      <c r="D238" s="1"/>
      <c r="E238" s="1"/>
      <c r="F238" s="12">
        <f t="shared" ref="F238:R238" si="98">YEAR(F237)</f>
        <v>2023</v>
      </c>
      <c r="G238" s="12">
        <f t="shared" si="98"/>
        <v>2024</v>
      </c>
      <c r="H238" s="12">
        <f t="shared" si="98"/>
        <v>2025</v>
      </c>
      <c r="I238" s="13">
        <f t="shared" si="98"/>
        <v>2026</v>
      </c>
      <c r="J238" s="14">
        <f t="shared" si="98"/>
        <v>2027</v>
      </c>
      <c r="K238" s="14">
        <f t="shared" si="98"/>
        <v>2028</v>
      </c>
      <c r="L238" s="14">
        <f t="shared" si="98"/>
        <v>2029</v>
      </c>
      <c r="M238" s="14">
        <f t="shared" si="98"/>
        <v>2030</v>
      </c>
      <c r="N238" s="14">
        <f t="shared" si="98"/>
        <v>2031</v>
      </c>
      <c r="O238" s="14">
        <f t="shared" si="98"/>
        <v>2032</v>
      </c>
      <c r="P238" s="14">
        <f t="shared" si="98"/>
        <v>2033</v>
      </c>
      <c r="Q238" s="14">
        <f t="shared" si="98"/>
        <v>2034</v>
      </c>
      <c r="R238" s="14">
        <f t="shared" si="98"/>
        <v>2035</v>
      </c>
    </row>
    <row r="240" spans="2:18" x14ac:dyDescent="0.3">
      <c r="B240" s="6" t="s">
        <v>392</v>
      </c>
    </row>
    <row r="242" spans="2:18" x14ac:dyDescent="0.3">
      <c r="C242" s="63" t="s">
        <v>393</v>
      </c>
      <c r="D242" s="93">
        <f>Assumptions!G123</f>
        <v>0.10522548317823908</v>
      </c>
    </row>
    <row r="244" spans="2:18" x14ac:dyDescent="0.3">
      <c r="C244" s="2" t="s">
        <v>394</v>
      </c>
      <c r="I244" s="17">
        <f>H247</f>
        <v>2045</v>
      </c>
      <c r="J244" s="17">
        <f t="shared" ref="J244:R244" si="99">I247</f>
        <v>3126.5609541528488</v>
      </c>
      <c r="K244" s="17">
        <f t="shared" si="99"/>
        <v>3956.0614392532193</v>
      </c>
      <c r="L244" s="17">
        <f t="shared" si="99"/>
        <v>4976.0368286063003</v>
      </c>
      <c r="M244" s="17">
        <f t="shared" si="99"/>
        <v>6194.6313750020599</v>
      </c>
      <c r="N244" s="17">
        <f t="shared" si="99"/>
        <v>7502.7770717833437</v>
      </c>
      <c r="O244" s="17">
        <f t="shared" si="99"/>
        <v>8944.6076817217472</v>
      </c>
      <c r="P244" s="17">
        <f t="shared" si="99"/>
        <v>10455.711200864191</v>
      </c>
      <c r="Q244" s="17">
        <f t="shared" si="99"/>
        <v>11996.534753230619</v>
      </c>
      <c r="R244" s="17">
        <f t="shared" si="99"/>
        <v>13434.795800057953</v>
      </c>
    </row>
    <row r="245" spans="2:18" x14ac:dyDescent="0.3">
      <c r="C245" s="2" t="s">
        <v>395</v>
      </c>
      <c r="I245" s="17">
        <f>I247+I246-I244</f>
        <v>1792.7487940270544</v>
      </c>
      <c r="J245" s="17">
        <f t="shared" ref="J245:R245" si="100">J247+J246-J244</f>
        <v>1916.8218206597835</v>
      </c>
      <c r="K245" s="17">
        <f t="shared" si="100"/>
        <v>2395.7713743859108</v>
      </c>
      <c r="L245" s="17">
        <f t="shared" si="100"/>
        <v>2949.1064697556649</v>
      </c>
      <c r="M245" s="17">
        <f t="shared" si="100"/>
        <v>3462.4471669058294</v>
      </c>
      <c r="N245" s="17">
        <f t="shared" si="100"/>
        <v>4051.0647511312209</v>
      </c>
      <c r="O245" s="17">
        <f t="shared" si="100"/>
        <v>4621.7618153213753</v>
      </c>
      <c r="P245" s="17">
        <f t="shared" si="100"/>
        <v>5176.9969818486479</v>
      </c>
      <c r="Q245" s="17">
        <f t="shared" si="100"/>
        <v>5610.2853192605471</v>
      </c>
      <c r="R245" s="17">
        <f t="shared" si="100"/>
        <v>6054.3491501570752</v>
      </c>
    </row>
    <row r="246" spans="2:18" x14ac:dyDescent="0.3">
      <c r="C246" s="2" t="s">
        <v>534</v>
      </c>
      <c r="I246" s="17">
        <f>I244/Assumptions!$G$122</f>
        <v>711.18783987420557</v>
      </c>
      <c r="J246" s="17">
        <f>J244/Assumptions!$G$122</f>
        <v>1087.321335559413</v>
      </c>
      <c r="K246" s="17">
        <f>K244/Assumptions!$G$122</f>
        <v>1375.7959850328302</v>
      </c>
      <c r="L246" s="17">
        <f>L244/Assumptions!$G$122</f>
        <v>1730.5119233599057</v>
      </c>
      <c r="M246" s="17">
        <f>M244/Assumptions!$G$122</f>
        <v>2154.3014701245452</v>
      </c>
      <c r="N246" s="17">
        <f>N244/Assumptions!$G$122</f>
        <v>2609.2341411928182</v>
      </c>
      <c r="O246" s="17">
        <f>O244/Assumptions!$G$122</f>
        <v>3110.6582961789313</v>
      </c>
      <c r="P246" s="17">
        <f>P244/Assumptions!$G$122</f>
        <v>3636.1734294822199</v>
      </c>
      <c r="Q246" s="17">
        <f>Q244/Assumptions!$G$122</f>
        <v>4172.024272433212</v>
      </c>
      <c r="R246" s="17">
        <f>R244/Assumptions!$G$122</f>
        <v>4672.2070436157774</v>
      </c>
    </row>
    <row r="247" spans="2:18" x14ac:dyDescent="0.3">
      <c r="C247" s="2" t="s">
        <v>396</v>
      </c>
      <c r="H247" s="17">
        <f>'Raw Data'!C388</f>
        <v>2045</v>
      </c>
      <c r="I247" s="17">
        <f t="shared" ref="I247:R247" si="101">I248*(SUM(I10,I20,I30,I40))</f>
        <v>3126.5609541528488</v>
      </c>
      <c r="J247" s="17">
        <f t="shared" si="101"/>
        <v>3956.0614392532193</v>
      </c>
      <c r="K247" s="17">
        <f t="shared" si="101"/>
        <v>4976.0368286063003</v>
      </c>
      <c r="L247" s="17">
        <f t="shared" si="101"/>
        <v>6194.6313750020599</v>
      </c>
      <c r="M247" s="17">
        <f t="shared" si="101"/>
        <v>7502.7770717833437</v>
      </c>
      <c r="N247" s="17">
        <f t="shared" si="101"/>
        <v>8944.6076817217472</v>
      </c>
      <c r="O247" s="17">
        <f t="shared" si="101"/>
        <v>10455.711200864191</v>
      </c>
      <c r="P247" s="17">
        <f t="shared" si="101"/>
        <v>11996.534753230619</v>
      </c>
      <c r="Q247" s="17">
        <f t="shared" si="101"/>
        <v>13434.795800057953</v>
      </c>
      <c r="R247" s="17">
        <f t="shared" si="101"/>
        <v>14816.937906599251</v>
      </c>
    </row>
    <row r="248" spans="2:18" x14ac:dyDescent="0.3">
      <c r="C248" s="2" t="s">
        <v>423</v>
      </c>
      <c r="H248" s="25">
        <f>Assumptions!G124</f>
        <v>3.1697366871059139E-2</v>
      </c>
      <c r="I248" s="25">
        <f>H248+($R248-$H248)/COUNT($I$236:$R$236)</f>
        <v>3.0527630183953224E-2</v>
      </c>
      <c r="J248" s="25">
        <f t="shared" ref="J248:Q248" si="102">I248+($R248-$H248)/COUNT($I$236:$R$236)</f>
        <v>2.9357893496847309E-2</v>
      </c>
      <c r="K248" s="25">
        <f t="shared" si="102"/>
        <v>2.8188156809741394E-2</v>
      </c>
      <c r="L248" s="25">
        <f t="shared" si="102"/>
        <v>2.7018420122635479E-2</v>
      </c>
      <c r="M248" s="25">
        <f t="shared" si="102"/>
        <v>2.5848683435529565E-2</v>
      </c>
      <c r="N248" s="25">
        <f t="shared" si="102"/>
        <v>2.467894674842365E-2</v>
      </c>
      <c r="O248" s="25">
        <f t="shared" si="102"/>
        <v>2.3509210061317735E-2</v>
      </c>
      <c r="P248" s="25">
        <f t="shared" si="102"/>
        <v>2.233947337421182E-2</v>
      </c>
      <c r="Q248" s="25">
        <f t="shared" si="102"/>
        <v>2.1169736687105905E-2</v>
      </c>
      <c r="R248" s="25">
        <f>Assumptions!G125</f>
        <v>0.02</v>
      </c>
    </row>
    <row r="250" spans="2:18" s="6" customFormat="1" ht="14.5" thickBot="1" x14ac:dyDescent="0.35">
      <c r="C250" s="6" t="s">
        <v>397</v>
      </c>
      <c r="F250" s="37"/>
      <c r="G250" s="37"/>
      <c r="H250" s="37"/>
      <c r="I250" s="37">
        <f t="shared" ref="I250:R250" si="103">$D$242*AVERAGE(I244,I247)</f>
        <v>272.09000009322432</v>
      </c>
      <c r="J250" s="37">
        <f t="shared" si="103"/>
        <v>372.63618175758484</v>
      </c>
      <c r="K250" s="37">
        <f t="shared" si="103"/>
        <v>469.94217801551514</v>
      </c>
      <c r="L250" s="37">
        <f t="shared" si="103"/>
        <v>587.71947957424084</v>
      </c>
      <c r="M250" s="37">
        <f t="shared" si="103"/>
        <v>720.65821105134376</v>
      </c>
      <c r="N250" s="37">
        <f t="shared" si="103"/>
        <v>865.342003852988</v>
      </c>
      <c r="O250" s="37">
        <f t="shared" si="103"/>
        <v>1020.7039641160104</v>
      </c>
      <c r="P250" s="37">
        <f t="shared" si="103"/>
        <v>1181.274214478145</v>
      </c>
      <c r="Q250" s="37">
        <f t="shared" si="103"/>
        <v>1338.0120226676522</v>
      </c>
      <c r="R250" s="37">
        <f t="shared" si="103"/>
        <v>1486.4011649529739</v>
      </c>
    </row>
    <row r="251" spans="2:18" ht="14.5" thickTop="1" x14ac:dyDescent="0.3"/>
    <row r="253" spans="2:18" x14ac:dyDescent="0.3">
      <c r="B253" s="21"/>
      <c r="C253" s="21"/>
      <c r="D253" s="21"/>
      <c r="E253" s="21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</row>
    <row r="254" spans="2:18" ht="30" x14ac:dyDescent="0.6">
      <c r="B254" s="7" t="str">
        <f>Cover!$B$13</f>
        <v>Eternal Limited</v>
      </c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2:18" ht="19" x14ac:dyDescent="0.4">
      <c r="B255" s="9" t="s">
        <v>439</v>
      </c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2:18" ht="15" thickBot="1" x14ac:dyDescent="0.4">
      <c r="B256" s="10" t="s">
        <v>64</v>
      </c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2"/>
      <c r="Q256" s="2"/>
      <c r="R256" s="2"/>
    </row>
    <row r="257" spans="2:18" x14ac:dyDescent="0.3">
      <c r="B257" s="2" t="s">
        <v>65</v>
      </c>
      <c r="F257" s="34">
        <v>1</v>
      </c>
      <c r="G257" s="34">
        <v>2</v>
      </c>
      <c r="H257" s="34">
        <v>3</v>
      </c>
      <c r="I257" s="34">
        <v>4</v>
      </c>
      <c r="J257" s="34">
        <v>5</v>
      </c>
      <c r="K257" s="34">
        <v>6</v>
      </c>
      <c r="L257" s="34">
        <v>7</v>
      </c>
      <c r="M257" s="34">
        <v>8</v>
      </c>
      <c r="N257" s="34">
        <v>9</v>
      </c>
      <c r="O257" s="34">
        <v>10</v>
      </c>
      <c r="P257" s="34">
        <v>11</v>
      </c>
      <c r="Q257" s="34">
        <v>12</v>
      </c>
      <c r="R257" s="34">
        <v>13</v>
      </c>
    </row>
    <row r="258" spans="2:18" x14ac:dyDescent="0.3">
      <c r="F258" s="11">
        <v>45016</v>
      </c>
      <c r="G258" s="11">
        <f t="shared" ref="G258:R258" si="104">EOMONTH(F258,12)</f>
        <v>45382</v>
      </c>
      <c r="H258" s="11">
        <f t="shared" si="104"/>
        <v>45747</v>
      </c>
      <c r="I258" s="11">
        <f t="shared" si="104"/>
        <v>46112</v>
      </c>
      <c r="J258" s="11">
        <f t="shared" si="104"/>
        <v>46477</v>
      </c>
      <c r="K258" s="11">
        <f t="shared" si="104"/>
        <v>46843</v>
      </c>
      <c r="L258" s="11">
        <f t="shared" si="104"/>
        <v>47208</v>
      </c>
      <c r="M258" s="11">
        <f t="shared" si="104"/>
        <v>47573</v>
      </c>
      <c r="N258" s="11">
        <f t="shared" si="104"/>
        <v>47938</v>
      </c>
      <c r="O258" s="11">
        <f t="shared" si="104"/>
        <v>48304</v>
      </c>
      <c r="P258" s="11">
        <f t="shared" si="104"/>
        <v>48669</v>
      </c>
      <c r="Q258" s="11">
        <f t="shared" si="104"/>
        <v>49034</v>
      </c>
      <c r="R258" s="11">
        <f t="shared" si="104"/>
        <v>49399</v>
      </c>
    </row>
    <row r="259" spans="2:18" ht="14.5" thickBot="1" x14ac:dyDescent="0.35">
      <c r="B259" s="1"/>
      <c r="C259" s="1"/>
      <c r="D259" s="1"/>
      <c r="E259" s="1"/>
      <c r="F259" s="12">
        <f t="shared" ref="F259:R259" si="105">YEAR(F258)</f>
        <v>2023</v>
      </c>
      <c r="G259" s="12">
        <f t="shared" si="105"/>
        <v>2024</v>
      </c>
      <c r="H259" s="12">
        <f t="shared" si="105"/>
        <v>2025</v>
      </c>
      <c r="I259" s="13">
        <f t="shared" si="105"/>
        <v>2026</v>
      </c>
      <c r="J259" s="14">
        <f t="shared" si="105"/>
        <v>2027</v>
      </c>
      <c r="K259" s="14">
        <f t="shared" si="105"/>
        <v>2028</v>
      </c>
      <c r="L259" s="14">
        <f t="shared" si="105"/>
        <v>2029</v>
      </c>
      <c r="M259" s="14">
        <f t="shared" si="105"/>
        <v>2030</v>
      </c>
      <c r="N259" s="14">
        <f t="shared" si="105"/>
        <v>2031</v>
      </c>
      <c r="O259" s="14">
        <f t="shared" si="105"/>
        <v>2032</v>
      </c>
      <c r="P259" s="14">
        <f t="shared" si="105"/>
        <v>2033</v>
      </c>
      <c r="Q259" s="14">
        <f t="shared" si="105"/>
        <v>2034</v>
      </c>
      <c r="R259" s="14">
        <f t="shared" si="105"/>
        <v>2035</v>
      </c>
    </row>
    <row r="261" spans="2:18" x14ac:dyDescent="0.3">
      <c r="B261" s="6" t="s">
        <v>440</v>
      </c>
    </row>
    <row r="262" spans="2:18" s="6" customFormat="1" x14ac:dyDescent="0.3">
      <c r="C262" s="6" t="s">
        <v>441</v>
      </c>
      <c r="F262" s="16"/>
      <c r="G262" s="16"/>
      <c r="H262" s="16">
        <f>'Raw Data'!D101/10</f>
        <v>965</v>
      </c>
      <c r="I262" s="16">
        <f>$H$262</f>
        <v>965</v>
      </c>
      <c r="J262" s="16">
        <f t="shared" ref="J262:R262" si="106">$H$262</f>
        <v>965</v>
      </c>
      <c r="K262" s="16">
        <f t="shared" si="106"/>
        <v>965</v>
      </c>
      <c r="L262" s="16">
        <f t="shared" si="106"/>
        <v>965</v>
      </c>
      <c r="M262" s="16">
        <f t="shared" si="106"/>
        <v>965</v>
      </c>
      <c r="N262" s="16">
        <f t="shared" si="106"/>
        <v>965</v>
      </c>
      <c r="O262" s="16">
        <f t="shared" si="106"/>
        <v>965</v>
      </c>
      <c r="P262" s="16">
        <f t="shared" si="106"/>
        <v>965</v>
      </c>
      <c r="Q262" s="16">
        <f t="shared" si="106"/>
        <v>965</v>
      </c>
      <c r="R262" s="16">
        <f t="shared" si="106"/>
        <v>965</v>
      </c>
    </row>
    <row r="264" spans="2:18" x14ac:dyDescent="0.3">
      <c r="B264" s="6" t="s">
        <v>442</v>
      </c>
    </row>
    <row r="265" spans="2:18" x14ac:dyDescent="0.3">
      <c r="C265" s="2" t="s">
        <v>443</v>
      </c>
      <c r="I265" s="17">
        <f>H267</f>
        <v>33116</v>
      </c>
      <c r="J265" s="17">
        <f t="shared" ref="J265:R265" si="107">I267</f>
        <v>33989.81</v>
      </c>
      <c r="K265" s="17">
        <f t="shared" si="107"/>
        <v>34946.631949999995</v>
      </c>
      <c r="L265" s="17">
        <f t="shared" si="107"/>
        <v>35994.351985249996</v>
      </c>
      <c r="M265" s="17">
        <f t="shared" si="107"/>
        <v>37141.605423848749</v>
      </c>
      <c r="N265" s="17">
        <f t="shared" si="107"/>
        <v>38397.847939114377</v>
      </c>
      <c r="O265" s="17">
        <f t="shared" si="107"/>
        <v>39773.433493330245</v>
      </c>
      <c r="P265" s="17">
        <f t="shared" si="107"/>
        <v>41279.699675196622</v>
      </c>
      <c r="Q265" s="17">
        <f t="shared" si="107"/>
        <v>42929.061144340303</v>
      </c>
      <c r="R265" s="17">
        <f t="shared" si="107"/>
        <v>44735.111953052634</v>
      </c>
    </row>
    <row r="266" spans="2:18" x14ac:dyDescent="0.3">
      <c r="C266" s="2" t="s">
        <v>444</v>
      </c>
      <c r="I266" s="17">
        <f>('Raw Data'!D125/10)*(1+Assumptions!$M$121)</f>
        <v>873.81</v>
      </c>
      <c r="J266" s="17">
        <f>I266*(1+Assumptions!$M$121)</f>
        <v>956.8219499999999</v>
      </c>
      <c r="K266" s="17">
        <f>J266*(1+Assumptions!$M$121)</f>
        <v>1047.7200352499999</v>
      </c>
      <c r="L266" s="17">
        <f>K266*(1+Assumptions!$M$121)</f>
        <v>1147.2534385987499</v>
      </c>
      <c r="M266" s="17">
        <f>L266*(1+Assumptions!$M$121)</f>
        <v>1256.242515265631</v>
      </c>
      <c r="N266" s="17">
        <f>M266*(1+Assumptions!$M$121)</f>
        <v>1375.5855542158658</v>
      </c>
      <c r="O266" s="17">
        <f>N266*(1+Assumptions!$M$121)</f>
        <v>1506.266181866373</v>
      </c>
      <c r="P266" s="17">
        <f>O266*(1+Assumptions!$M$121)</f>
        <v>1649.3614691436785</v>
      </c>
      <c r="Q266" s="17">
        <f>P266*(1+Assumptions!$M$121)</f>
        <v>1806.0508087123278</v>
      </c>
      <c r="R266" s="17">
        <f>Q266*(1+Assumptions!$M$121)</f>
        <v>1977.6256355399989</v>
      </c>
    </row>
    <row r="267" spans="2:18" s="6" customFormat="1" x14ac:dyDescent="0.3">
      <c r="C267" s="6" t="s">
        <v>445</v>
      </c>
      <c r="F267" s="16"/>
      <c r="G267" s="16"/>
      <c r="H267" s="16">
        <f>'Raw Data'!D102/10</f>
        <v>33116</v>
      </c>
      <c r="I267" s="16">
        <f>I265+I266</f>
        <v>33989.81</v>
      </c>
      <c r="J267" s="16">
        <f t="shared" ref="J267:R267" si="108">J265+J266</f>
        <v>34946.631949999995</v>
      </c>
      <c r="K267" s="16">
        <f t="shared" si="108"/>
        <v>35994.351985249996</v>
      </c>
      <c r="L267" s="16">
        <f t="shared" si="108"/>
        <v>37141.605423848749</v>
      </c>
      <c r="M267" s="16">
        <f t="shared" si="108"/>
        <v>38397.847939114377</v>
      </c>
      <c r="N267" s="16">
        <f t="shared" si="108"/>
        <v>39773.433493330245</v>
      </c>
      <c r="O267" s="16">
        <f t="shared" si="108"/>
        <v>41279.699675196622</v>
      </c>
      <c r="P267" s="16">
        <f t="shared" si="108"/>
        <v>42929.061144340303</v>
      </c>
      <c r="Q267" s="16">
        <f t="shared" si="108"/>
        <v>44735.111953052634</v>
      </c>
      <c r="R267" s="16">
        <f t="shared" si="108"/>
        <v>46712.73758859263</v>
      </c>
    </row>
    <row r="269" spans="2:18" x14ac:dyDescent="0.3">
      <c r="B269" s="6" t="s">
        <v>446</v>
      </c>
    </row>
    <row r="270" spans="2:18" x14ac:dyDescent="0.3">
      <c r="C270" s="2" t="s">
        <v>449</v>
      </c>
      <c r="I270" s="17">
        <f>H272</f>
        <v>-5265</v>
      </c>
      <c r="J270" s="17">
        <f t="shared" ref="J270:R270" si="109">I272</f>
        <v>-4712.6165543507595</v>
      </c>
      <c r="K270" s="17">
        <f t="shared" si="109"/>
        <v>-3724.8256430162355</v>
      </c>
      <c r="L270" s="17">
        <f t="shared" si="109"/>
        <v>-1684.1178072684565</v>
      </c>
      <c r="M270" s="17">
        <f t="shared" si="109"/>
        <v>2142.1134577213288</v>
      </c>
      <c r="N270" s="17">
        <f t="shared" si="109"/>
        <v>8350.5705332360376</v>
      </c>
      <c r="O270" s="17">
        <f t="shared" si="109"/>
        <v>17695.011715816501</v>
      </c>
      <c r="P270" s="17">
        <f t="shared" si="109"/>
        <v>30895.971964678916</v>
      </c>
      <c r="Q270" s="17">
        <f t="shared" si="109"/>
        <v>48461.440933072139</v>
      </c>
      <c r="R270" s="17">
        <f t="shared" si="109"/>
        <v>71735.372737230238</v>
      </c>
    </row>
    <row r="271" spans="2:18" x14ac:dyDescent="0.3">
      <c r="C271" s="2" t="s">
        <v>447</v>
      </c>
      <c r="I271" s="17">
        <f>'Financial Statements'!H30</f>
        <v>552.38344564924046</v>
      </c>
      <c r="J271" s="17">
        <f>'Financial Statements'!I30</f>
        <v>987.79091133452391</v>
      </c>
      <c r="K271" s="17">
        <f>'Financial Statements'!J30</f>
        <v>2040.707835747779</v>
      </c>
      <c r="L271" s="17">
        <f>'Financial Statements'!K30</f>
        <v>3826.2312649897854</v>
      </c>
      <c r="M271" s="17">
        <f>'Financial Statements'!L30</f>
        <v>6208.4570755147079</v>
      </c>
      <c r="N271" s="17">
        <f>'Financial Statements'!M30</f>
        <v>9344.4411825804636</v>
      </c>
      <c r="O271" s="17">
        <f>'Financial Statements'!N30</f>
        <v>13200.960248862415</v>
      </c>
      <c r="P271" s="17">
        <f>'Financial Statements'!O30</f>
        <v>17565.468968393219</v>
      </c>
      <c r="Q271" s="17">
        <f>'Financial Statements'!P30</f>
        <v>23273.931804158103</v>
      </c>
      <c r="R271" s="17">
        <f>'Financial Statements'!Q30</f>
        <v>29443.408540631914</v>
      </c>
    </row>
    <row r="272" spans="2:18" s="6" customFormat="1" x14ac:dyDescent="0.3">
      <c r="C272" s="6" t="s">
        <v>448</v>
      </c>
      <c r="F272" s="16"/>
      <c r="G272" s="16"/>
      <c r="H272" s="16">
        <f>'Raw Data'!D103/10</f>
        <v>-5265</v>
      </c>
      <c r="I272" s="16">
        <f>I270+I271</f>
        <v>-4712.6165543507595</v>
      </c>
      <c r="J272" s="16">
        <f t="shared" ref="J272:R272" si="110">J270+J271</f>
        <v>-3724.8256430162355</v>
      </c>
      <c r="K272" s="16">
        <f t="shared" si="110"/>
        <v>-1684.1178072684565</v>
      </c>
      <c r="L272" s="16">
        <f t="shared" si="110"/>
        <v>2142.1134577213288</v>
      </c>
      <c r="M272" s="16">
        <f t="shared" si="110"/>
        <v>8350.5705332360376</v>
      </c>
      <c r="N272" s="16">
        <f t="shared" si="110"/>
        <v>17695.011715816501</v>
      </c>
      <c r="O272" s="16">
        <f t="shared" si="110"/>
        <v>30895.971964678916</v>
      </c>
      <c r="P272" s="16">
        <f t="shared" si="110"/>
        <v>48461.440933072139</v>
      </c>
      <c r="Q272" s="16">
        <f t="shared" si="110"/>
        <v>71735.372737230238</v>
      </c>
      <c r="R272" s="16">
        <f t="shared" si="110"/>
        <v>101178.78127786214</v>
      </c>
    </row>
    <row r="274" spans="2:18" s="6" customFormat="1" x14ac:dyDescent="0.3">
      <c r="B274" s="6" t="s">
        <v>450</v>
      </c>
      <c r="F274" s="16"/>
      <c r="G274" s="16"/>
      <c r="H274" s="16">
        <f>'Raw Data'!D104/10</f>
        <v>-58</v>
      </c>
      <c r="I274" s="16">
        <f>$H$274</f>
        <v>-58</v>
      </c>
      <c r="J274" s="16">
        <f t="shared" ref="J274:R274" si="111">$H$274</f>
        <v>-58</v>
      </c>
      <c r="K274" s="16">
        <f t="shared" si="111"/>
        <v>-58</v>
      </c>
      <c r="L274" s="16">
        <f t="shared" si="111"/>
        <v>-58</v>
      </c>
      <c r="M274" s="16">
        <f t="shared" si="111"/>
        <v>-58</v>
      </c>
      <c r="N274" s="16">
        <f t="shared" si="111"/>
        <v>-58</v>
      </c>
      <c r="O274" s="16">
        <f t="shared" si="111"/>
        <v>-58</v>
      </c>
      <c r="P274" s="16">
        <f t="shared" si="111"/>
        <v>-58</v>
      </c>
      <c r="Q274" s="16">
        <f t="shared" si="111"/>
        <v>-58</v>
      </c>
      <c r="R274" s="16">
        <f t="shared" si="111"/>
        <v>-58</v>
      </c>
    </row>
    <row r="276" spans="2:18" s="6" customFormat="1" x14ac:dyDescent="0.3">
      <c r="B276" s="6" t="s">
        <v>451</v>
      </c>
      <c r="F276" s="16"/>
      <c r="G276" s="16"/>
      <c r="H276" s="16">
        <f>'Raw Data'!D105/10</f>
        <v>1559</v>
      </c>
      <c r="I276" s="16">
        <f>+'Financial Statements'!H66-SUM(Schedules!I262,Schedules!I267,Schedules!I272,Schedules!I274,Schedules!I278)-'Financial Statements'!H80</f>
        <v>1117.1244041919927</v>
      </c>
      <c r="J276" s="16">
        <f>'Financial Statements'!I66-SUM(Schedules!J262,Schedules!J267,Schedules!J272,Schedules!J274,Schedules!J278)-'Financial Statements'!I80</f>
        <v>1473.9125387257191</v>
      </c>
      <c r="K276" s="16">
        <f>'Financial Statements'!J66-SUM(Schedules!K262,Schedules!K267,Schedules!K272,Schedules!K274,Schedules!K278)-'Financial Statements'!J80</f>
        <v>1677.2990877120428</v>
      </c>
      <c r="L276" s="16">
        <f>'Financial Statements'!K66-SUM(Schedules!L262,Schedules!L267,Schedules!L272,Schedules!L274,Schedules!L278)-'Financial Statements'!K80</f>
        <v>1956.403387268314</v>
      </c>
      <c r="M276" s="16">
        <f>'Financial Statements'!L66-SUM(Schedules!M262,Schedules!M267,Schedules!M272,Schedules!M274,Schedules!M278)-'Financial Statements'!L80</f>
        <v>2400.1140910441718</v>
      </c>
      <c r="N276" s="16">
        <f>'Financial Statements'!M66-SUM(Schedules!N262,Schedules!N267,Schedules!N272,Schedules!N274,Schedules!N278)-'Financial Statements'!M80</f>
        <v>2917.2533688007788</v>
      </c>
      <c r="O276" s="16">
        <f>'Financial Statements'!N66-SUM(Schedules!O262,Schedules!O267,Schedules!O272,Schedules!O274,Schedules!O278)-'Financial Statements'!N80</f>
        <v>3589.7382000387879</v>
      </c>
      <c r="P276" s="16">
        <f>'Financial Statements'!O66-SUM(Schedules!P262,Schedules!P267,Schedules!P272,Schedules!P274,Schedules!P278)-'Financial Statements'!O80</f>
        <v>4404.8366400496525</v>
      </c>
      <c r="Q276" s="16">
        <f>'Financial Statements'!P66-SUM(Schedules!Q262,Schedules!Q267,Schedules!Q272,Schedules!Q274,Schedules!Q278)-'Financial Statements'!P80</f>
        <v>5447.6872700452077</v>
      </c>
      <c r="R276" s="16">
        <f>'Financial Statements'!Q66-SUM(Schedules!R262,Schedules!R267,Schedules!R272,Schedules!R274,Schedules!R278)-'Financial Statements'!Q80</f>
        <v>6547.3163334779238</v>
      </c>
    </row>
    <row r="277" spans="2:18" s="6" customFormat="1" x14ac:dyDescent="0.3"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</row>
    <row r="278" spans="2:18" s="6" customFormat="1" x14ac:dyDescent="0.3">
      <c r="B278" s="6" t="s">
        <v>453</v>
      </c>
      <c r="F278" s="16"/>
      <c r="G278" s="16"/>
      <c r="H278" s="16">
        <f>'Raw Data'!D108/10</f>
        <v>-7</v>
      </c>
      <c r="I278" s="16">
        <f>$H$278</f>
        <v>-7</v>
      </c>
      <c r="J278" s="16">
        <f t="shared" ref="J278:R278" si="112">$H$278</f>
        <v>-7</v>
      </c>
      <c r="K278" s="16">
        <f t="shared" si="112"/>
        <v>-7</v>
      </c>
      <c r="L278" s="16">
        <f t="shared" si="112"/>
        <v>-7</v>
      </c>
      <c r="M278" s="16">
        <f t="shared" si="112"/>
        <v>-7</v>
      </c>
      <c r="N278" s="16">
        <f t="shared" si="112"/>
        <v>-7</v>
      </c>
      <c r="O278" s="16">
        <f t="shared" si="112"/>
        <v>-7</v>
      </c>
      <c r="P278" s="16">
        <f t="shared" si="112"/>
        <v>-7</v>
      </c>
      <c r="Q278" s="16">
        <f t="shared" si="112"/>
        <v>-7</v>
      </c>
      <c r="R278" s="16">
        <f t="shared" si="112"/>
        <v>-7</v>
      </c>
    </row>
    <row r="279" spans="2:18" s="6" customFormat="1" x14ac:dyDescent="0.3"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</row>
    <row r="280" spans="2:18" ht="14.5" thickBot="1" x14ac:dyDescent="0.35">
      <c r="B280" s="6" t="s">
        <v>452</v>
      </c>
      <c r="F280" s="109"/>
      <c r="G280" s="109"/>
      <c r="H280" s="109">
        <f t="shared" ref="H280:R280" si="113">SUM(H262,H267,H272,H274,H276,H278)</f>
        <v>30310</v>
      </c>
      <c r="I280" s="109">
        <f t="shared" si="113"/>
        <v>31294.317849841231</v>
      </c>
      <c r="J280" s="109">
        <f t="shared" si="113"/>
        <v>33595.718845709474</v>
      </c>
      <c r="K280" s="109">
        <f t="shared" si="113"/>
        <v>36887.533265693579</v>
      </c>
      <c r="L280" s="109">
        <f t="shared" si="113"/>
        <v>42140.122268838393</v>
      </c>
      <c r="M280" s="109">
        <f t="shared" si="113"/>
        <v>50048.53256339459</v>
      </c>
      <c r="N280" s="109">
        <f t="shared" si="113"/>
        <v>61285.698577947522</v>
      </c>
      <c r="O280" s="109">
        <f t="shared" si="113"/>
        <v>76665.409839914326</v>
      </c>
      <c r="P280" s="109">
        <f t="shared" si="113"/>
        <v>96695.338717462088</v>
      </c>
      <c r="Q280" s="109">
        <f t="shared" si="113"/>
        <v>122818.17196032808</v>
      </c>
      <c r="R280" s="109">
        <f t="shared" si="113"/>
        <v>155338.83519993268</v>
      </c>
    </row>
    <row r="281" spans="2:18" ht="14.5" thickTop="1" x14ac:dyDescent="0.3"/>
  </sheetData>
  <printOptions horizontalCentered="1" verticalCentered="1"/>
  <pageMargins left="0.11811023622047245" right="0.11811023622047245" top="0.15748031496062992" bottom="0.15748031496062992" header="0" footer="0"/>
  <pageSetup scale="65" fitToHeight="0" orientation="landscape" r:id="rId1"/>
  <rowBreaks count="5" manualBreakCount="5">
    <brk id="48" max="16383" man="1"/>
    <brk id="94" max="16383" man="1"/>
    <brk id="140" max="16383" man="1"/>
    <brk id="189" max="18" man="1"/>
    <brk id="232" max="16383" man="1"/>
  </rowBreaks>
  <ignoredErrors>
    <ignoredError sqref="I20 I10 I30 I40 K108:Q108" formulaRange="1"/>
    <ignoredError sqref="I27" formula="1" formulaRange="1"/>
    <ignoredError sqref="K211:Q211 H207:I207 K212:Q212 I211:J211 I219:R219 I153:R153 I220:R22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5E0C8-E740-49A1-B464-660EBA502474}">
  <sheetPr codeName="Sheet6">
    <pageSetUpPr fitToPage="1"/>
  </sheetPr>
  <dimension ref="A1:V182"/>
  <sheetViews>
    <sheetView showGridLines="0" topLeftCell="A22" zoomScaleNormal="100" zoomScaleSheetLayoutView="108" workbookViewId="0">
      <selection activeCell="Q28" sqref="Q28"/>
    </sheetView>
  </sheetViews>
  <sheetFormatPr defaultColWidth="8.90625" defaultRowHeight="14" x14ac:dyDescent="0.3"/>
  <cols>
    <col min="1" max="1" width="4.54296875" style="2" customWidth="1"/>
    <col min="2" max="2" width="1.90625" style="2" customWidth="1"/>
    <col min="3" max="3" width="35.36328125" style="2" customWidth="1"/>
    <col min="4" max="4" width="8.90625" style="2"/>
    <col min="5" max="8" width="10.6328125" style="17" bestFit="1" customWidth="1"/>
    <col min="9" max="9" width="10.36328125" style="17" bestFit="1" customWidth="1"/>
    <col min="10" max="10" width="11.54296875" style="17" bestFit="1" customWidth="1"/>
    <col min="11" max="12" width="12" style="17" bestFit="1" customWidth="1"/>
    <col min="13" max="13" width="11.54296875" style="17" bestFit="1" customWidth="1"/>
    <col min="14" max="14" width="12" style="17" bestFit="1" customWidth="1"/>
    <col min="15" max="17" width="12.36328125" style="17" bestFit="1" customWidth="1"/>
    <col min="18" max="18" width="3" style="17" customWidth="1"/>
    <col min="19" max="16384" width="8.90625" style="17"/>
  </cols>
  <sheetData>
    <row r="1" spans="1:21" s="2" customFormat="1" x14ac:dyDescent="0.3"/>
    <row r="2" spans="1:21" s="2" customFormat="1" ht="30" x14ac:dyDescent="0.6">
      <c r="B2" s="7" t="str">
        <f>Cover!B13</f>
        <v>Eternal Limited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21" s="2" customFormat="1" ht="19" x14ac:dyDescent="0.4">
      <c r="B3" s="9" t="s">
        <v>9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21" s="2" customFormat="1" ht="15" thickBot="1" x14ac:dyDescent="0.4">
      <c r="B4" s="10" t="s">
        <v>64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1" s="2" customFormat="1" x14ac:dyDescent="0.3">
      <c r="B5" s="2" t="s">
        <v>65</v>
      </c>
      <c r="E5" s="34">
        <v>1</v>
      </c>
      <c r="F5" s="34">
        <v>2</v>
      </c>
      <c r="G5" s="34">
        <v>3</v>
      </c>
      <c r="H5" s="34">
        <v>4</v>
      </c>
      <c r="I5" s="34">
        <v>5</v>
      </c>
      <c r="J5" s="34">
        <v>6</v>
      </c>
      <c r="K5" s="34">
        <v>7</v>
      </c>
      <c r="L5" s="34">
        <v>8</v>
      </c>
      <c r="M5" s="34">
        <v>9</v>
      </c>
      <c r="N5" s="34">
        <v>10</v>
      </c>
      <c r="O5" s="34">
        <v>11</v>
      </c>
      <c r="P5" s="34">
        <v>12</v>
      </c>
      <c r="Q5" s="34">
        <v>13</v>
      </c>
    </row>
    <row r="6" spans="1:21" s="2" customFormat="1" x14ac:dyDescent="0.3">
      <c r="E6" s="11">
        <v>45016</v>
      </c>
      <c r="F6" s="11">
        <f t="shared" ref="F6:Q6" si="0">EOMONTH(E6,12)</f>
        <v>45382</v>
      </c>
      <c r="G6" s="11">
        <f t="shared" si="0"/>
        <v>45747</v>
      </c>
      <c r="H6" s="11">
        <f t="shared" si="0"/>
        <v>46112</v>
      </c>
      <c r="I6" s="11">
        <f t="shared" si="0"/>
        <v>46477</v>
      </c>
      <c r="J6" s="11">
        <f t="shared" si="0"/>
        <v>46843</v>
      </c>
      <c r="K6" s="11">
        <f t="shared" si="0"/>
        <v>47208</v>
      </c>
      <c r="L6" s="11">
        <f t="shared" si="0"/>
        <v>47573</v>
      </c>
      <c r="M6" s="11">
        <f t="shared" si="0"/>
        <v>47938</v>
      </c>
      <c r="N6" s="11">
        <f t="shared" si="0"/>
        <v>48304</v>
      </c>
      <c r="O6" s="11">
        <f t="shared" si="0"/>
        <v>48669</v>
      </c>
      <c r="P6" s="11">
        <f t="shared" si="0"/>
        <v>49034</v>
      </c>
      <c r="Q6" s="11">
        <f t="shared" si="0"/>
        <v>49399</v>
      </c>
    </row>
    <row r="7" spans="1:21" s="2" customFormat="1" ht="14.5" thickBot="1" x14ac:dyDescent="0.35">
      <c r="B7" s="1"/>
      <c r="C7" s="1"/>
      <c r="D7" s="1"/>
      <c r="E7" s="12">
        <f t="shared" ref="E7:Q7" si="1">YEAR(E6)</f>
        <v>2023</v>
      </c>
      <c r="F7" s="12">
        <f t="shared" si="1"/>
        <v>2024</v>
      </c>
      <c r="G7" s="12">
        <f t="shared" si="1"/>
        <v>2025</v>
      </c>
      <c r="H7" s="13">
        <f t="shared" si="1"/>
        <v>2026</v>
      </c>
      <c r="I7" s="14">
        <f t="shared" si="1"/>
        <v>2027</v>
      </c>
      <c r="J7" s="14">
        <f t="shared" si="1"/>
        <v>2028</v>
      </c>
      <c r="K7" s="14">
        <f t="shared" si="1"/>
        <v>2029</v>
      </c>
      <c r="L7" s="14">
        <f t="shared" si="1"/>
        <v>2030</v>
      </c>
      <c r="M7" s="14">
        <f t="shared" si="1"/>
        <v>2031</v>
      </c>
      <c r="N7" s="14">
        <f t="shared" si="1"/>
        <v>2032</v>
      </c>
      <c r="O7" s="14">
        <f t="shared" si="1"/>
        <v>2033</v>
      </c>
      <c r="P7" s="14">
        <f t="shared" si="1"/>
        <v>2034</v>
      </c>
      <c r="Q7" s="14">
        <f t="shared" si="1"/>
        <v>2035</v>
      </c>
    </row>
    <row r="8" spans="1:21" s="2" customFormat="1" x14ac:dyDescent="0.3">
      <c r="E8" s="44"/>
      <c r="F8" s="44"/>
      <c r="G8" s="44"/>
      <c r="H8" s="45"/>
      <c r="I8" s="46"/>
      <c r="J8" s="46"/>
      <c r="K8" s="46"/>
      <c r="L8" s="46"/>
      <c r="M8" s="46"/>
      <c r="N8" s="46"/>
      <c r="O8" s="46"/>
      <c r="P8" s="46"/>
      <c r="Q8" s="46"/>
    </row>
    <row r="9" spans="1:21" x14ac:dyDescent="0.3">
      <c r="B9" s="6" t="s">
        <v>546</v>
      </c>
      <c r="C9" s="6"/>
      <c r="D9" s="6"/>
      <c r="E9" s="15">
        <f>IFERROR('Raw Data'!G5,0)</f>
        <v>7079</v>
      </c>
      <c r="F9" s="15">
        <f>IFERROR('Raw Data'!H5,0)</f>
        <v>12114</v>
      </c>
      <c r="G9" s="15">
        <f>IFERROR('Raw Data'!I5,0)</f>
        <v>20243</v>
      </c>
      <c r="H9" s="16">
        <f>SUM(Schedules!I17,Schedules!I27,Schedules!I37,Schedules!I45)</f>
        <v>56431.902735200827</v>
      </c>
      <c r="I9" s="16">
        <f>SUM(Schedules!J17,Schedules!J27,Schedules!J37,Schedules!J45)</f>
        <v>87424.401041113233</v>
      </c>
      <c r="J9" s="16">
        <f>SUM(Schedules!K17,Schedules!K27,Schedules!K37,Schedules!K45)</f>
        <v>117467.42426139742</v>
      </c>
      <c r="K9" s="16">
        <f>SUM(Schedules!L17,Schedules!L27,Schedules!L37,Schedules!L45)</f>
        <v>156442.59151703987</v>
      </c>
      <c r="L9" s="16">
        <f>SUM(Schedules!M17,Schedules!M27,Schedules!M37,Schedules!M45)</f>
        <v>203126.82726048189</v>
      </c>
      <c r="M9" s="16">
        <f>SUM(Schedules!N17,Schedules!N27,Schedules!N37,Schedules!N45)</f>
        <v>259310.64719435707</v>
      </c>
      <c r="N9" s="16">
        <f>SUM(Schedules!O17,Schedules!O27,Schedules!O37,Schedules!O45)</f>
        <v>325081.72735954513</v>
      </c>
      <c r="O9" s="16">
        <f>SUM(Schedules!P17,Schedules!P27,Schedules!P37,Schedules!P45)</f>
        <v>400394.10342976765</v>
      </c>
      <c r="P9" s="16">
        <f>SUM(Schedules!Q17,Schedules!Q27,Schedules!Q37,Schedules!Q45)</f>
        <v>479993.13905600033</v>
      </c>
      <c r="Q9" s="16">
        <f>SUM(Schedules!R17,Schedules!R27,Schedules!R37,Schedules!R45)</f>
        <v>569432.33777778328</v>
      </c>
      <c r="R9" s="43"/>
      <c r="S9" s="106"/>
    </row>
    <row r="10" spans="1:21" x14ac:dyDescent="0.3">
      <c r="C10" s="2" t="s">
        <v>274</v>
      </c>
      <c r="E10" s="18"/>
      <c r="F10" s="18"/>
      <c r="G10" s="18"/>
      <c r="H10" s="17">
        <f>Schedules!I69</f>
        <v>29025.823025009962</v>
      </c>
      <c r="I10" s="17">
        <f>Schedules!J69</f>
        <v>48605.635783546881</v>
      </c>
      <c r="J10" s="17">
        <f>Schedules!K69</f>
        <v>66912.785532414724</v>
      </c>
      <c r="K10" s="17">
        <f>Schedules!L69</f>
        <v>91253.505849743131</v>
      </c>
      <c r="L10" s="17">
        <f>Schedules!M69</f>
        <v>120925.3242084145</v>
      </c>
      <c r="M10" s="17">
        <f>Schedules!N69</f>
        <v>157132.13755624153</v>
      </c>
      <c r="N10" s="17">
        <f>Schedules!O69</f>
        <v>200134.75679501935</v>
      </c>
      <c r="O10" s="17">
        <f>Schedules!P69</f>
        <v>249754.02176935831</v>
      </c>
      <c r="P10" s="17">
        <f>Schedules!Q69</f>
        <v>302033.09218781791</v>
      </c>
      <c r="Q10" s="17">
        <f>Schedules!R69</f>
        <v>361366.27754839254</v>
      </c>
      <c r="S10" s="52"/>
      <c r="T10" s="52"/>
      <c r="U10" s="52"/>
    </row>
    <row r="11" spans="1:21" x14ac:dyDescent="0.3">
      <c r="C11" s="6" t="s">
        <v>10728</v>
      </c>
      <c r="D11" s="6"/>
      <c r="E11" s="36">
        <f t="shared" ref="E11:Q11" si="2">E9-E10</f>
        <v>7079</v>
      </c>
      <c r="F11" s="36">
        <f t="shared" si="2"/>
        <v>12114</v>
      </c>
      <c r="G11" s="36">
        <f t="shared" si="2"/>
        <v>20243</v>
      </c>
      <c r="H11" s="36">
        <f t="shared" si="2"/>
        <v>27406.079710190865</v>
      </c>
      <c r="I11" s="36">
        <f t="shared" si="2"/>
        <v>38818.765257566352</v>
      </c>
      <c r="J11" s="36">
        <f t="shared" si="2"/>
        <v>50554.638728982696</v>
      </c>
      <c r="K11" s="36">
        <f t="shared" si="2"/>
        <v>65189.085667296735</v>
      </c>
      <c r="L11" s="36">
        <f t="shared" si="2"/>
        <v>82201.50305206739</v>
      </c>
      <c r="M11" s="36">
        <f t="shared" si="2"/>
        <v>102178.50963811553</v>
      </c>
      <c r="N11" s="36">
        <f t="shared" si="2"/>
        <v>124946.97056452578</v>
      </c>
      <c r="O11" s="36">
        <f t="shared" si="2"/>
        <v>150640.08166040934</v>
      </c>
      <c r="P11" s="36">
        <f t="shared" si="2"/>
        <v>177960.04686818243</v>
      </c>
      <c r="Q11" s="36">
        <f t="shared" si="2"/>
        <v>208066.06022939074</v>
      </c>
    </row>
    <row r="12" spans="1:21" x14ac:dyDescent="0.3">
      <c r="H12" s="51"/>
    </row>
    <row r="13" spans="1:21" x14ac:dyDescent="0.3">
      <c r="C13" s="19" t="s">
        <v>272</v>
      </c>
      <c r="E13" s="18">
        <f>IFERROR('Raw Data'!G6,0)</f>
        <v>5915</v>
      </c>
      <c r="F13" s="18">
        <f>IFERROR('Raw Data'!H6,0)</f>
        <v>8730</v>
      </c>
      <c r="G13" s="18">
        <f>IFERROR('Raw Data'!I6,0)</f>
        <v>14263</v>
      </c>
      <c r="H13" s="17">
        <f>SUM(Schedules!I58,Schedules!I74)</f>
        <v>15957.159932352941</v>
      </c>
      <c r="I13" s="17">
        <f>SUM(Schedules!J58,Schedules!J74)</f>
        <v>23345.405834794597</v>
      </c>
      <c r="J13" s="17">
        <f>SUM(Schedules!K58,Schedules!K74)</f>
        <v>29898.37185730003</v>
      </c>
      <c r="K13" s="17">
        <f>SUM(Schedules!L58,Schedules!L74)</f>
        <v>37993.417350677446</v>
      </c>
      <c r="L13" s="17">
        <f>SUM(Schedules!M58,Schedules!M74)</f>
        <v>47271.911960246987</v>
      </c>
      <c r="M13" s="17">
        <f>SUM(Schedules!N58,Schedules!N74)</f>
        <v>57849.28955646963</v>
      </c>
      <c r="N13" s="17">
        <f>SUM(Schedules!O58,Schedules!O74)</f>
        <v>69329.820488903642</v>
      </c>
      <c r="O13" s="17">
        <f>SUM(Schedules!P58,Schedules!P74)</f>
        <v>81536.397626729886</v>
      </c>
      <c r="P13" s="17">
        <f>SUM(Schedules!Q58,Schedules!Q74)</f>
        <v>93264.10703014188</v>
      </c>
      <c r="Q13" s="17">
        <f>SUM(Schedules!R58,Schedules!R74)</f>
        <v>105436.68929315412</v>
      </c>
    </row>
    <row r="14" spans="1:21" s="16" customFormat="1" x14ac:dyDescent="0.3">
      <c r="A14" s="6"/>
      <c r="B14" s="6"/>
      <c r="C14" s="6" t="s">
        <v>135</v>
      </c>
      <c r="D14" s="6"/>
      <c r="E14" s="36">
        <f>E11-E13</f>
        <v>1164</v>
      </c>
      <c r="F14" s="36">
        <f t="shared" ref="F14:Q14" si="3">F11-F13</f>
        <v>3384</v>
      </c>
      <c r="G14" s="36">
        <f t="shared" si="3"/>
        <v>5980</v>
      </c>
      <c r="H14" s="36">
        <f t="shared" si="3"/>
        <v>11448.919777837924</v>
      </c>
      <c r="I14" s="36">
        <f t="shared" si="3"/>
        <v>15473.359422771755</v>
      </c>
      <c r="J14" s="36">
        <f t="shared" si="3"/>
        <v>20656.266871682667</v>
      </c>
      <c r="K14" s="36">
        <f t="shared" si="3"/>
        <v>27195.668316619289</v>
      </c>
      <c r="L14" s="36">
        <f t="shared" si="3"/>
        <v>34929.591091820403</v>
      </c>
      <c r="M14" s="36">
        <f t="shared" si="3"/>
        <v>44329.220081645901</v>
      </c>
      <c r="N14" s="36">
        <f t="shared" si="3"/>
        <v>55617.150075622136</v>
      </c>
      <c r="O14" s="36">
        <f t="shared" si="3"/>
        <v>69103.684033679456</v>
      </c>
      <c r="P14" s="36">
        <f t="shared" si="3"/>
        <v>84695.939838040547</v>
      </c>
      <c r="Q14" s="36">
        <f t="shared" si="3"/>
        <v>102629.37093623662</v>
      </c>
      <c r="S14" s="99"/>
      <c r="T14" s="99"/>
    </row>
    <row r="15" spans="1:21" x14ac:dyDescent="0.3">
      <c r="E15" s="18"/>
      <c r="F15" s="18"/>
      <c r="G15" s="18"/>
      <c r="H15" s="51"/>
    </row>
    <row r="16" spans="1:21" x14ac:dyDescent="0.3">
      <c r="C16" s="2" t="s">
        <v>273</v>
      </c>
      <c r="E16" s="18">
        <f>IFERROR('Raw Data'!G7,0)</f>
        <v>2374</v>
      </c>
      <c r="F16" s="18">
        <f>IFERROR('Raw Data'!H7,0)</f>
        <v>3342</v>
      </c>
      <c r="G16" s="18">
        <f>IFERROR('Raw Data'!I7,0)</f>
        <v>5343</v>
      </c>
      <c r="H16" s="17">
        <f>SUM(Schedules!I63,Schedules!I79,Schedules!I85,Schedules!I91)</f>
        <v>10281.591000204471</v>
      </c>
      <c r="I16" s="17">
        <f>SUM(Schedules!J63,Schedules!J79,Schedules!J85,Schedules!J91)</f>
        <v>13206.460963377122</v>
      </c>
      <c r="J16" s="17">
        <f>SUM(Schedules!K63,Schedules!K79,Schedules!K85,Schedules!K91)</f>
        <v>16526.495891970524</v>
      </c>
      <c r="K16" s="17">
        <f>SUM(Schedules!L63,Schedules!L79,Schedules!L85,Schedules!L91)</f>
        <v>20333.463032863234</v>
      </c>
      <c r="L16" s="17">
        <f>SUM(Schedules!M63,Schedules!M79,Schedules!M85,Schedules!M91)</f>
        <v>24463.330724218627</v>
      </c>
      <c r="M16" s="17">
        <f>SUM(Schedules!N63,Schedules!N79,Schedules!N85,Schedules!N91)</f>
        <v>29014.76956075773</v>
      </c>
      <c r="N16" s="17">
        <f>SUM(Schedules!O63,Schedules!O79,Schedules!O85,Schedules!O91)</f>
        <v>34293.116795152171</v>
      </c>
      <c r="O16" s="17">
        <f>SUM(Schedules!P63,Schedules!P79,Schedules!P85,Schedules!P91)</f>
        <v>40407.649430757956</v>
      </c>
      <c r="P16" s="17">
        <f>SUM(Schedules!Q63,Schedules!Q79,Schedules!Q85,Schedules!Q91)</f>
        <v>47504.06584408741</v>
      </c>
      <c r="Q16" s="17">
        <f>SUM(Schedules!R63,Schedules!R79,Schedules!R85,Schedules!R91)</f>
        <v>56321.780316271957</v>
      </c>
    </row>
    <row r="17" spans="2:21" x14ac:dyDescent="0.3">
      <c r="C17" s="6" t="s">
        <v>67</v>
      </c>
      <c r="D17" s="6"/>
      <c r="E17" s="36">
        <f>E14-E16</f>
        <v>-1210</v>
      </c>
      <c r="F17" s="36">
        <f t="shared" ref="F17:Q17" si="4">F14-F16</f>
        <v>42</v>
      </c>
      <c r="G17" s="36">
        <f t="shared" si="4"/>
        <v>637</v>
      </c>
      <c r="H17" s="36">
        <f t="shared" si="4"/>
        <v>1167.3287776334528</v>
      </c>
      <c r="I17" s="36">
        <f t="shared" si="4"/>
        <v>2266.8984593946334</v>
      </c>
      <c r="J17" s="36">
        <f t="shared" si="4"/>
        <v>4129.7709797121424</v>
      </c>
      <c r="K17" s="36">
        <f t="shared" si="4"/>
        <v>6862.205283756055</v>
      </c>
      <c r="L17" s="36">
        <f t="shared" si="4"/>
        <v>10466.260367601775</v>
      </c>
      <c r="M17" s="36">
        <f t="shared" si="4"/>
        <v>15314.450520888171</v>
      </c>
      <c r="N17" s="36">
        <f t="shared" si="4"/>
        <v>21324.033280469965</v>
      </c>
      <c r="O17" s="36">
        <f t="shared" si="4"/>
        <v>28696.0346029215</v>
      </c>
      <c r="P17" s="36">
        <f t="shared" si="4"/>
        <v>37191.873993953137</v>
      </c>
      <c r="Q17" s="36">
        <f t="shared" si="4"/>
        <v>46307.590619964663</v>
      </c>
      <c r="R17" s="51"/>
    </row>
    <row r="19" spans="2:21" x14ac:dyDescent="0.3">
      <c r="C19" s="2" t="s">
        <v>10732</v>
      </c>
      <c r="E19" s="18">
        <f>IFERROR('Raw Data'!G8,0)</f>
        <v>437</v>
      </c>
      <c r="F19" s="18">
        <f>IFERROR('Raw Data'!H8,0)</f>
        <v>526</v>
      </c>
      <c r="G19" s="18">
        <f>IFERROR('Raw Data'!I8,0)</f>
        <v>863</v>
      </c>
      <c r="H19" s="17">
        <f>Schedules!I137</f>
        <v>1315.5110453551174</v>
      </c>
      <c r="I19" s="17">
        <f>Schedules!J137</f>
        <v>1864.4811783975288</v>
      </c>
      <c r="J19" s="17">
        <f>Schedules!K137</f>
        <v>2402.4494574170926</v>
      </c>
      <c r="K19" s="17">
        <f>Schedules!L137</f>
        <v>2866.0922460352626</v>
      </c>
      <c r="L19" s="17">
        <f>Schedules!M137</f>
        <v>3437.5152710883144</v>
      </c>
      <c r="M19" s="17">
        <f>Schedules!N137</f>
        <v>4293.4313929166856</v>
      </c>
      <c r="N19" s="17">
        <f>Schedules!O137</f>
        <v>5233.4345042435907</v>
      </c>
      <c r="O19" s="17">
        <f>Schedules!P137</f>
        <v>6180.6464965553596</v>
      </c>
      <c r="P19" s="17">
        <f>Schedules!Q137</f>
        <v>7101.085884503158</v>
      </c>
      <c r="Q19" s="17">
        <f>Schedules!R137</f>
        <v>8055.0069001620996</v>
      </c>
    </row>
    <row r="20" spans="2:21" x14ac:dyDescent="0.3">
      <c r="C20" s="6" t="s">
        <v>69</v>
      </c>
      <c r="D20" s="6"/>
      <c r="E20" s="36">
        <f t="shared" ref="E20:Q20" si="5">E17-E19</f>
        <v>-1647</v>
      </c>
      <c r="F20" s="36">
        <f t="shared" si="5"/>
        <v>-484</v>
      </c>
      <c r="G20" s="36">
        <f t="shared" si="5"/>
        <v>-226</v>
      </c>
      <c r="H20" s="36">
        <f t="shared" si="5"/>
        <v>-148.18226772166463</v>
      </c>
      <c r="I20" s="36">
        <f t="shared" si="5"/>
        <v>402.41728099710463</v>
      </c>
      <c r="J20" s="36">
        <f t="shared" si="5"/>
        <v>1727.3215222950498</v>
      </c>
      <c r="K20" s="36">
        <f t="shared" si="5"/>
        <v>3996.1130377207924</v>
      </c>
      <c r="L20" s="36">
        <f t="shared" si="5"/>
        <v>7028.7450965134612</v>
      </c>
      <c r="M20" s="36">
        <f t="shared" si="5"/>
        <v>11021.019127971485</v>
      </c>
      <c r="N20" s="36">
        <f t="shared" si="5"/>
        <v>16090.598776226374</v>
      </c>
      <c r="O20" s="36">
        <f t="shared" si="5"/>
        <v>22515.388106366139</v>
      </c>
      <c r="P20" s="36">
        <f t="shared" si="5"/>
        <v>30090.788109449979</v>
      </c>
      <c r="Q20" s="36">
        <f t="shared" si="5"/>
        <v>38252.583719802562</v>
      </c>
    </row>
    <row r="21" spans="2:21" x14ac:dyDescent="0.3">
      <c r="E21" s="52"/>
      <c r="F21" s="52"/>
      <c r="G21" s="52"/>
      <c r="H21" s="52"/>
    </row>
    <row r="22" spans="2:21" x14ac:dyDescent="0.3">
      <c r="C22" s="2" t="s">
        <v>10733</v>
      </c>
      <c r="E22" s="18">
        <f>IFERROR('Raw Data'!G9,0)</f>
        <v>49</v>
      </c>
      <c r="F22" s="18">
        <f>IFERROR('Raw Data'!H9,0)</f>
        <v>72</v>
      </c>
      <c r="G22" s="18">
        <f>IFERROR('Raw Data'!I9,0)</f>
        <v>154</v>
      </c>
      <c r="H22" s="17">
        <f>Schedules!I250</f>
        <v>272.09000009322432</v>
      </c>
      <c r="I22" s="17">
        <f>Schedules!J250</f>
        <v>372.63618175758484</v>
      </c>
      <c r="J22" s="17">
        <f>Schedules!K250</f>
        <v>469.94217801551514</v>
      </c>
      <c r="K22" s="17">
        <f>Schedules!L250</f>
        <v>587.71947957424084</v>
      </c>
      <c r="L22" s="17">
        <f>Schedules!M250</f>
        <v>720.65821105134376</v>
      </c>
      <c r="M22" s="17">
        <f>Schedules!N250</f>
        <v>865.342003852988</v>
      </c>
      <c r="N22" s="17">
        <f>Schedules!O250</f>
        <v>1020.7039641160104</v>
      </c>
      <c r="O22" s="17">
        <f>Schedules!P250</f>
        <v>1181.274214478145</v>
      </c>
      <c r="P22" s="17">
        <f>Schedules!Q250</f>
        <v>1338.0120226676522</v>
      </c>
      <c r="Q22" s="17">
        <f>Schedules!R250</f>
        <v>1486.4011649529739</v>
      </c>
    </row>
    <row r="23" spans="2:21" x14ac:dyDescent="0.3">
      <c r="C23" s="6" t="s">
        <v>70</v>
      </c>
      <c r="D23" s="6"/>
      <c r="E23" s="36">
        <f t="shared" ref="E23:Q23" si="6">E20-E22</f>
        <v>-1696</v>
      </c>
      <c r="F23" s="36">
        <f t="shared" si="6"/>
        <v>-556</v>
      </c>
      <c r="G23" s="36">
        <f t="shared" si="6"/>
        <v>-380</v>
      </c>
      <c r="H23" s="36">
        <f t="shared" si="6"/>
        <v>-420.27226781488895</v>
      </c>
      <c r="I23" s="36">
        <f t="shared" si="6"/>
        <v>29.78109923951979</v>
      </c>
      <c r="J23" s="36">
        <f t="shared" si="6"/>
        <v>1257.3793442795347</v>
      </c>
      <c r="K23" s="36">
        <f t="shared" si="6"/>
        <v>3408.3935581465516</v>
      </c>
      <c r="L23" s="36">
        <f t="shared" si="6"/>
        <v>6308.0868854621176</v>
      </c>
      <c r="M23" s="36">
        <f t="shared" si="6"/>
        <v>10155.677124118498</v>
      </c>
      <c r="N23" s="36">
        <f t="shared" si="6"/>
        <v>15069.894812110364</v>
      </c>
      <c r="O23" s="36">
        <f t="shared" si="6"/>
        <v>21334.113891887995</v>
      </c>
      <c r="P23" s="36">
        <f t="shared" si="6"/>
        <v>28752.776086782327</v>
      </c>
      <c r="Q23" s="36">
        <f t="shared" si="6"/>
        <v>36766.182554849591</v>
      </c>
    </row>
    <row r="25" spans="2:21" x14ac:dyDescent="0.3">
      <c r="C25" s="2" t="s">
        <v>348</v>
      </c>
      <c r="E25" s="18">
        <f>IFERROR(SUM('Raw Data'!D321:D323,'Raw Data'!D326:D327,'Raw Data'!D332:D333),0)</f>
        <v>615</v>
      </c>
      <c r="F25" s="18">
        <f>IFERROR(SUM('Raw Data'!C321:C323,'Raw Data'!C326:C327,'Raw Data'!C332:C333),0)</f>
        <v>817</v>
      </c>
      <c r="G25" s="18">
        <f>IFERROR(SUM('Raw Data'!B321:B323,'Raw Data'!B326:B327,'Raw Data'!B332:B333),0)</f>
        <v>1042</v>
      </c>
      <c r="H25" s="17">
        <f>Schedules!I178</f>
        <v>1094.1000000000001</v>
      </c>
      <c r="I25" s="17">
        <f>Schedules!J178</f>
        <v>1203.5100000000002</v>
      </c>
      <c r="J25" s="17">
        <f>Schedules!K178</f>
        <v>1323.8610000000001</v>
      </c>
      <c r="K25" s="17">
        <f>Schedules!L178</f>
        <v>1456.2471000000003</v>
      </c>
      <c r="L25" s="17">
        <f>Schedules!M178</f>
        <v>1601.8718100000003</v>
      </c>
      <c r="M25" s="17">
        <f>Schedules!N178</f>
        <v>1762.0589910000001</v>
      </c>
      <c r="N25" s="17">
        <f>Schedules!O178</f>
        <v>1938.2648901000002</v>
      </c>
      <c r="O25" s="17">
        <f>Schedules!P178</f>
        <v>2132.0913791100002</v>
      </c>
      <c r="P25" s="17">
        <f>Schedules!Q178</f>
        <v>2345.3005170209999</v>
      </c>
      <c r="Q25" s="17">
        <f>Schedules!R178</f>
        <v>2579.8305687231004</v>
      </c>
    </row>
    <row r="26" spans="2:21" x14ac:dyDescent="0.3">
      <c r="C26" s="2" t="s">
        <v>10734</v>
      </c>
      <c r="E26" s="18">
        <f>IFERROR(SUM('Raw Data'!D329,'Raw Data'!D336:D338,'Raw Data'!G11),0)</f>
        <v>66</v>
      </c>
      <c r="F26" s="18">
        <f>IFERROR(SUM('Raw Data'!C329,'Raw Data'!C336:C338,'Raw Data'!H11),0)</f>
        <v>30</v>
      </c>
      <c r="G26" s="18">
        <f>IFERROR(SUM('Raw Data'!B329,'Raw Data'!B336:B338,'Raw Data'!I11),0)</f>
        <v>35</v>
      </c>
      <c r="H26" s="17">
        <f>Schedules!I176</f>
        <v>31.5</v>
      </c>
      <c r="I26" s="17">
        <f>Schedules!J176</f>
        <v>28</v>
      </c>
      <c r="J26" s="17">
        <f>Schedules!K176</f>
        <v>24.5</v>
      </c>
      <c r="K26" s="17">
        <f>Schedules!L176</f>
        <v>21</v>
      </c>
      <c r="L26" s="17">
        <f>Schedules!M176</f>
        <v>17.5</v>
      </c>
      <c r="M26" s="17">
        <f>Schedules!N176</f>
        <v>14</v>
      </c>
      <c r="N26" s="17">
        <f>Schedules!O176</f>
        <v>10.5</v>
      </c>
      <c r="O26" s="17">
        <f>Schedules!P176</f>
        <v>7</v>
      </c>
      <c r="P26" s="17">
        <f>Schedules!Q176</f>
        <v>3.5</v>
      </c>
      <c r="Q26" s="17">
        <f>Schedules!R176</f>
        <v>0</v>
      </c>
    </row>
    <row r="27" spans="2:21" x14ac:dyDescent="0.3">
      <c r="C27" s="6" t="s">
        <v>71</v>
      </c>
      <c r="E27" s="36">
        <f t="shared" ref="E27:Q27" si="7">E23+SUM(E25:E26)</f>
        <v>-1015</v>
      </c>
      <c r="F27" s="36">
        <f t="shared" si="7"/>
        <v>291</v>
      </c>
      <c r="G27" s="36">
        <f t="shared" si="7"/>
        <v>697</v>
      </c>
      <c r="H27" s="36">
        <f t="shared" si="7"/>
        <v>705.32773218511124</v>
      </c>
      <c r="I27" s="36">
        <f t="shared" si="7"/>
        <v>1261.29109923952</v>
      </c>
      <c r="J27" s="36">
        <f t="shared" si="7"/>
        <v>2605.7403442795348</v>
      </c>
      <c r="K27" s="36">
        <f t="shared" si="7"/>
        <v>4885.6406581465517</v>
      </c>
      <c r="L27" s="36">
        <f t="shared" si="7"/>
        <v>7927.4586954621182</v>
      </c>
      <c r="M27" s="36">
        <f t="shared" si="7"/>
        <v>11931.736115118498</v>
      </c>
      <c r="N27" s="36">
        <f t="shared" si="7"/>
        <v>17018.659702210363</v>
      </c>
      <c r="O27" s="36">
        <f t="shared" si="7"/>
        <v>23473.205270997994</v>
      </c>
      <c r="P27" s="36">
        <f t="shared" si="7"/>
        <v>31101.576603803325</v>
      </c>
      <c r="Q27" s="36">
        <f t="shared" si="7"/>
        <v>39346.013123572688</v>
      </c>
    </row>
    <row r="28" spans="2:21" x14ac:dyDescent="0.3">
      <c r="C28" s="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</row>
    <row r="29" spans="2:21" x14ac:dyDescent="0.3">
      <c r="C29" s="2" t="s">
        <v>532</v>
      </c>
      <c r="E29" s="17">
        <f>'Raw Data'!B38/10</f>
        <v>-44</v>
      </c>
      <c r="F29" s="17">
        <f>'Raw Data'!C38/10</f>
        <v>-60</v>
      </c>
      <c r="G29" s="17">
        <f>'Raw Data'!D38/10</f>
        <v>170</v>
      </c>
      <c r="H29" s="17">
        <f>Schedules!I161</f>
        <v>152.94428653587084</v>
      </c>
      <c r="I29" s="17">
        <f>Schedules!J161</f>
        <v>273.5001879049961</v>
      </c>
      <c r="J29" s="17">
        <f>Schedules!K161</f>
        <v>565.03250853175598</v>
      </c>
      <c r="K29" s="17">
        <f>Schedules!L161</f>
        <v>1059.4093931567663</v>
      </c>
      <c r="L29" s="17">
        <f>Schedules!M161</f>
        <v>1719.0016199474101</v>
      </c>
      <c r="M29" s="17">
        <f>Schedules!N161</f>
        <v>2587.2949325380346</v>
      </c>
      <c r="N29" s="17">
        <f>Schedules!O161</f>
        <v>3817.6994533479492</v>
      </c>
      <c r="O29" s="17">
        <f>Schedules!P161</f>
        <v>5907.7363026047751</v>
      </c>
      <c r="P29" s="17">
        <f>Schedules!Q161</f>
        <v>7827.6447996452216</v>
      </c>
      <c r="Q29" s="17">
        <f>Schedules!R161</f>
        <v>9902.604582940774</v>
      </c>
    </row>
    <row r="30" spans="2:21" ht="14.5" thickBot="1" x14ac:dyDescent="0.35">
      <c r="C30" s="6" t="s">
        <v>10735</v>
      </c>
      <c r="D30" s="6"/>
      <c r="E30" s="37">
        <f>E27-E29</f>
        <v>-971</v>
      </c>
      <c r="F30" s="37">
        <f t="shared" ref="F30:Q30" si="8">F27-F29</f>
        <v>351</v>
      </c>
      <c r="G30" s="37">
        <f t="shared" si="8"/>
        <v>527</v>
      </c>
      <c r="H30" s="37">
        <f t="shared" si="8"/>
        <v>552.38344564924046</v>
      </c>
      <c r="I30" s="37">
        <f t="shared" si="8"/>
        <v>987.79091133452391</v>
      </c>
      <c r="J30" s="37">
        <f t="shared" si="8"/>
        <v>2040.707835747779</v>
      </c>
      <c r="K30" s="37">
        <f t="shared" si="8"/>
        <v>3826.2312649897854</v>
      </c>
      <c r="L30" s="37">
        <f t="shared" si="8"/>
        <v>6208.4570755147079</v>
      </c>
      <c r="M30" s="37">
        <f t="shared" si="8"/>
        <v>9344.4411825804636</v>
      </c>
      <c r="N30" s="37">
        <f t="shared" si="8"/>
        <v>13200.960248862415</v>
      </c>
      <c r="O30" s="37">
        <f t="shared" si="8"/>
        <v>17565.468968393219</v>
      </c>
      <c r="P30" s="37">
        <f t="shared" si="8"/>
        <v>23273.931804158103</v>
      </c>
      <c r="Q30" s="37">
        <f t="shared" si="8"/>
        <v>29443.408540631914</v>
      </c>
      <c r="R30" s="51"/>
    </row>
    <row r="31" spans="2:21" ht="14.5" thickTop="1" x14ac:dyDescent="0.3">
      <c r="S31" s="52"/>
      <c r="T31" s="52"/>
      <c r="U31" s="52"/>
    </row>
    <row r="32" spans="2:21" x14ac:dyDescent="0.3">
      <c r="B32" s="20" t="s">
        <v>72</v>
      </c>
      <c r="C32" s="21"/>
      <c r="D32" s="21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</row>
    <row r="33" spans="2:20" x14ac:dyDescent="0.3">
      <c r="B33" s="24"/>
      <c r="C33" s="2" t="s">
        <v>10736</v>
      </c>
      <c r="E33" s="25">
        <f t="shared" ref="E33:Q33" si="9">E17/E9</f>
        <v>-0.17092809718886848</v>
      </c>
      <c r="F33" s="25">
        <f t="shared" si="9"/>
        <v>3.4670629024269439E-3</v>
      </c>
      <c r="G33" s="25">
        <f t="shared" si="9"/>
        <v>3.1467667835795091E-2</v>
      </c>
      <c r="H33" s="25">
        <f t="shared" si="9"/>
        <v>2.0685617905017085E-2</v>
      </c>
      <c r="I33" s="25">
        <f t="shared" si="9"/>
        <v>2.5929814015295052E-2</v>
      </c>
      <c r="J33" s="25">
        <f t="shared" si="9"/>
        <v>3.5156733925843668E-2</v>
      </c>
      <c r="K33" s="25">
        <f t="shared" si="9"/>
        <v>4.3864047617803735E-2</v>
      </c>
      <c r="L33" s="25">
        <f t="shared" si="9"/>
        <v>5.1525741374280676E-2</v>
      </c>
      <c r="M33" s="25">
        <f t="shared" si="9"/>
        <v>5.905831745277227E-2</v>
      </c>
      <c r="N33" s="25">
        <f t="shared" si="9"/>
        <v>6.5595914767873964E-2</v>
      </c>
      <c r="O33" s="25">
        <f t="shared" si="9"/>
        <v>7.1669473543970449E-2</v>
      </c>
      <c r="P33" s="25">
        <f t="shared" si="9"/>
        <v>7.7484178351170135E-2</v>
      </c>
      <c r="Q33" s="107">
        <f t="shared" si="9"/>
        <v>8.1322375895757179E-2</v>
      </c>
    </row>
    <row r="34" spans="2:20" x14ac:dyDescent="0.3">
      <c r="B34" s="24"/>
      <c r="C34" s="2" t="s">
        <v>10737</v>
      </c>
      <c r="E34" s="25">
        <f t="shared" ref="E34:Q34" si="10">E20/E9</f>
        <v>-0.23265998022319537</v>
      </c>
      <c r="F34" s="25">
        <f t="shared" si="10"/>
        <v>-3.9953772494634304E-2</v>
      </c>
      <c r="G34" s="25">
        <f t="shared" si="10"/>
        <v>-1.1164353109716939E-2</v>
      </c>
      <c r="H34" s="25">
        <f t="shared" si="10"/>
        <v>-2.6258598512438991E-3</v>
      </c>
      <c r="I34" s="25">
        <f t="shared" si="10"/>
        <v>4.6030316045043203E-3</v>
      </c>
      <c r="J34" s="25">
        <f t="shared" si="10"/>
        <v>1.4704685432203594E-2</v>
      </c>
      <c r="K34" s="25">
        <f t="shared" si="10"/>
        <v>2.5543638717372769E-2</v>
      </c>
      <c r="L34" s="25">
        <f t="shared" si="10"/>
        <v>3.4602741505434305E-2</v>
      </c>
      <c r="M34" s="25">
        <f t="shared" si="10"/>
        <v>4.2501221015082628E-2</v>
      </c>
      <c r="N34" s="25">
        <f t="shared" si="10"/>
        <v>4.9497087722897258E-2</v>
      </c>
      <c r="O34" s="25">
        <f t="shared" si="10"/>
        <v>5.6233066155319943E-2</v>
      </c>
      <c r="P34" s="25">
        <f t="shared" si="10"/>
        <v>6.2690037963103712E-2</v>
      </c>
      <c r="Q34" s="107">
        <f t="shared" si="10"/>
        <v>6.7176697180711134E-2</v>
      </c>
    </row>
    <row r="35" spans="2:20" x14ac:dyDescent="0.3">
      <c r="B35" s="24"/>
      <c r="C35" s="2" t="s">
        <v>10777</v>
      </c>
      <c r="E35" s="25">
        <f t="shared" ref="E35:Q35" si="11">E30/E9</f>
        <v>-0.13716626642181098</v>
      </c>
      <c r="F35" s="25">
        <f t="shared" si="11"/>
        <v>2.8974739970282319E-2</v>
      </c>
      <c r="G35" s="25">
        <f t="shared" si="11"/>
        <v>2.6033690658499236E-2</v>
      </c>
      <c r="H35" s="25">
        <f t="shared" si="11"/>
        <v>9.7884958485491107E-3</v>
      </c>
      <c r="I35" s="25">
        <f t="shared" si="11"/>
        <v>1.1298801016320302E-2</v>
      </c>
      <c r="J35" s="25">
        <f t="shared" si="11"/>
        <v>1.7372542631109721E-2</v>
      </c>
      <c r="K35" s="25">
        <f t="shared" si="11"/>
        <v>2.4457733842724209E-2</v>
      </c>
      <c r="L35" s="25">
        <f t="shared" si="11"/>
        <v>3.0564436806533809E-2</v>
      </c>
      <c r="M35" s="25">
        <f t="shared" si="11"/>
        <v>3.6035701903040916E-2</v>
      </c>
      <c r="N35" s="25">
        <f t="shared" si="11"/>
        <v>4.0608127550220502E-2</v>
      </c>
      <c r="O35" s="25">
        <f t="shared" si="11"/>
        <v>4.3870448685252292E-2</v>
      </c>
      <c r="P35" s="25">
        <f t="shared" si="11"/>
        <v>4.8488050995751326E-2</v>
      </c>
      <c r="Q35" s="107">
        <f t="shared" si="11"/>
        <v>5.1706597232491533E-2</v>
      </c>
    </row>
    <row r="36" spans="2:20" x14ac:dyDescent="0.3">
      <c r="B36" s="27"/>
      <c r="C36" s="28" t="s">
        <v>10738</v>
      </c>
      <c r="D36" s="28"/>
      <c r="E36" s="25">
        <f t="shared" ref="E36:Q36" si="12">E30/E82</f>
        <v>-4.9915180177864595E-2</v>
      </c>
      <c r="F36" s="25">
        <f t="shared" si="12"/>
        <v>1.7200823287268449E-2</v>
      </c>
      <c r="G36" s="25">
        <f t="shared" si="12"/>
        <v>1.7387000989772354E-2</v>
      </c>
      <c r="H36" s="25">
        <f t="shared" si="12"/>
        <v>1.7651237783796042E-2</v>
      </c>
      <c r="I36" s="25">
        <f t="shared" si="12"/>
        <v>2.9402285329003318E-2</v>
      </c>
      <c r="J36" s="25">
        <f t="shared" si="12"/>
        <v>5.5322426171708627E-2</v>
      </c>
      <c r="K36" s="25">
        <f t="shared" si="12"/>
        <v>9.079782067502902E-2</v>
      </c>
      <c r="L36" s="25">
        <f t="shared" si="12"/>
        <v>0.12404873344989065</v>
      </c>
      <c r="M36" s="25">
        <f t="shared" si="12"/>
        <v>0.15247343832909951</v>
      </c>
      <c r="N36" s="25">
        <f t="shared" si="12"/>
        <v>0.17218926079476324</v>
      </c>
      <c r="O36" s="25">
        <f t="shared" si="12"/>
        <v>0.18165786687731095</v>
      </c>
      <c r="P36" s="25">
        <f t="shared" si="12"/>
        <v>0.18949908985517139</v>
      </c>
      <c r="Q36" s="108">
        <f t="shared" si="12"/>
        <v>0.18954312682167371</v>
      </c>
    </row>
    <row r="37" spans="2:20" ht="14.5" thickBot="1" x14ac:dyDescent="0.35">
      <c r="B37" s="30"/>
      <c r="C37" s="30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</row>
    <row r="39" spans="2:20" ht="30" x14ac:dyDescent="0.6">
      <c r="B39" s="7" t="str">
        <f>Cover!B13</f>
        <v>Eternal Limited</v>
      </c>
      <c r="C39" s="8"/>
      <c r="D39" s="8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</row>
    <row r="40" spans="2:20" ht="19" x14ac:dyDescent="0.4">
      <c r="B40" s="9" t="s">
        <v>44</v>
      </c>
      <c r="C40" s="8"/>
      <c r="D40" s="8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</row>
    <row r="41" spans="2:20" ht="15" thickBot="1" x14ac:dyDescent="0.4">
      <c r="B41" s="33" t="s">
        <v>64</v>
      </c>
    </row>
    <row r="42" spans="2:20" x14ac:dyDescent="0.3">
      <c r="B42" s="34" t="s">
        <v>65</v>
      </c>
      <c r="C42" s="34"/>
      <c r="D42" s="34"/>
      <c r="E42" s="34">
        <v>1</v>
      </c>
      <c r="F42" s="34">
        <v>2</v>
      </c>
      <c r="G42" s="34">
        <v>3</v>
      </c>
      <c r="H42" s="34">
        <v>4</v>
      </c>
      <c r="I42" s="34">
        <v>5</v>
      </c>
      <c r="J42" s="34">
        <v>6</v>
      </c>
      <c r="K42" s="34">
        <v>7</v>
      </c>
      <c r="L42" s="34">
        <v>8</v>
      </c>
      <c r="M42" s="34">
        <v>9</v>
      </c>
      <c r="N42" s="34">
        <v>10</v>
      </c>
      <c r="O42" s="34">
        <v>11</v>
      </c>
      <c r="P42" s="34">
        <v>12</v>
      </c>
      <c r="Q42" s="34">
        <v>13</v>
      </c>
    </row>
    <row r="43" spans="2:20" x14ac:dyDescent="0.3">
      <c r="E43" s="11">
        <v>45016</v>
      </c>
      <c r="F43" s="11">
        <f t="shared" ref="F43:Q43" si="13">EOMONTH(E43,12)</f>
        <v>45382</v>
      </c>
      <c r="G43" s="11">
        <f t="shared" si="13"/>
        <v>45747</v>
      </c>
      <c r="H43" s="11">
        <f t="shared" si="13"/>
        <v>46112</v>
      </c>
      <c r="I43" s="11">
        <f t="shared" si="13"/>
        <v>46477</v>
      </c>
      <c r="J43" s="11">
        <f t="shared" si="13"/>
        <v>46843</v>
      </c>
      <c r="K43" s="11">
        <f t="shared" si="13"/>
        <v>47208</v>
      </c>
      <c r="L43" s="11">
        <f t="shared" si="13"/>
        <v>47573</v>
      </c>
      <c r="M43" s="11">
        <f t="shared" si="13"/>
        <v>47938</v>
      </c>
      <c r="N43" s="11">
        <f t="shared" si="13"/>
        <v>48304</v>
      </c>
      <c r="O43" s="11">
        <f t="shared" si="13"/>
        <v>48669</v>
      </c>
      <c r="P43" s="11">
        <f t="shared" si="13"/>
        <v>49034</v>
      </c>
      <c r="Q43" s="11">
        <f t="shared" si="13"/>
        <v>49399</v>
      </c>
    </row>
    <row r="44" spans="2:20" ht="14.5" thickBot="1" x14ac:dyDescent="0.35">
      <c r="B44" s="1"/>
      <c r="C44" s="1"/>
      <c r="D44" s="1"/>
      <c r="E44" s="12">
        <f t="shared" ref="E44:Q44" si="14">YEAR(E43)</f>
        <v>2023</v>
      </c>
      <c r="F44" s="12">
        <f t="shared" si="14"/>
        <v>2024</v>
      </c>
      <c r="G44" s="12">
        <f t="shared" si="14"/>
        <v>2025</v>
      </c>
      <c r="H44" s="13">
        <f t="shared" si="14"/>
        <v>2026</v>
      </c>
      <c r="I44" s="14">
        <f t="shared" si="14"/>
        <v>2027</v>
      </c>
      <c r="J44" s="14">
        <f t="shared" si="14"/>
        <v>2028</v>
      </c>
      <c r="K44" s="14">
        <f t="shared" si="14"/>
        <v>2029</v>
      </c>
      <c r="L44" s="14">
        <f t="shared" si="14"/>
        <v>2030</v>
      </c>
      <c r="M44" s="14">
        <f t="shared" si="14"/>
        <v>2031</v>
      </c>
      <c r="N44" s="14">
        <f t="shared" si="14"/>
        <v>2032</v>
      </c>
      <c r="O44" s="14">
        <f t="shared" si="14"/>
        <v>2033</v>
      </c>
      <c r="P44" s="14">
        <f t="shared" si="14"/>
        <v>2034</v>
      </c>
      <c r="Q44" s="14">
        <f t="shared" si="14"/>
        <v>2035</v>
      </c>
    </row>
    <row r="46" spans="2:20" x14ac:dyDescent="0.3">
      <c r="B46" s="6" t="s">
        <v>73</v>
      </c>
    </row>
    <row r="47" spans="2:20" x14ac:dyDescent="0.3">
      <c r="C47" s="2" t="s">
        <v>10739</v>
      </c>
      <c r="E47" s="18">
        <f>IFERROR(SUM('Raw Data'!B75:B76),0)</f>
        <v>1017</v>
      </c>
      <c r="F47" s="18">
        <f>IFERROR(SUM('Raw Data'!C75:C76),0)</f>
        <v>731</v>
      </c>
      <c r="G47" s="18">
        <f>IFERROR(SUM('Raw Data'!D75:D76),0)</f>
        <v>3614</v>
      </c>
      <c r="H47" s="17">
        <f>H130</f>
        <v>1397.6601820728224</v>
      </c>
      <c r="I47" s="17">
        <f t="shared" ref="I47:Q47" si="15">I130</f>
        <v>-359.66694567328022</v>
      </c>
      <c r="J47" s="17">
        <f t="shared" si="15"/>
        <v>-979.57812273775016</v>
      </c>
      <c r="K47" s="17">
        <f t="shared" si="15"/>
        <v>-663.79920184821458</v>
      </c>
      <c r="L47" s="17">
        <f t="shared" si="15"/>
        <v>1228.3891614943805</v>
      </c>
      <c r="M47" s="17">
        <f t="shared" si="15"/>
        <v>6120.7572643802941</v>
      </c>
      <c r="N47" s="17">
        <f t="shared" si="15"/>
        <v>14162.206967989438</v>
      </c>
      <c r="O47" s="17">
        <f t="shared" si="15"/>
        <v>27290.375153765242</v>
      </c>
      <c r="P47" s="17">
        <f t="shared" si="15"/>
        <v>45525.244236302759</v>
      </c>
      <c r="Q47" s="17">
        <f t="shared" si="15"/>
        <v>69035.69029109292</v>
      </c>
      <c r="R47" s="51"/>
      <c r="S47" s="51"/>
      <c r="T47" s="123"/>
    </row>
    <row r="48" spans="2:20" x14ac:dyDescent="0.3">
      <c r="C48" s="2" t="s">
        <v>10740</v>
      </c>
      <c r="E48" s="18">
        <f>IFERROR('Raw Data'!B73,0)</f>
        <v>8396</v>
      </c>
      <c r="F48" s="18">
        <f>IFERROR('Raw Data'!C73,0)</f>
        <v>2677</v>
      </c>
      <c r="G48" s="18">
        <f>IFERROR('Raw Data'!D73,0)</f>
        <v>4029</v>
      </c>
      <c r="H48" s="17">
        <f>Schedules!I186*Assumptions!$M$128</f>
        <v>6011.6759999999995</v>
      </c>
      <c r="I48" s="17">
        <f>Schedules!J186*Assumptions!$M$128</f>
        <v>6612.8435999999992</v>
      </c>
      <c r="J48" s="17">
        <f>Schedules!K186*Assumptions!$M$128</f>
        <v>7274.1279599999998</v>
      </c>
      <c r="K48" s="17">
        <f>Schedules!L186*Assumptions!$M$128</f>
        <v>8001.5407560000003</v>
      </c>
      <c r="L48" s="17">
        <f>Schedules!M186*Assumptions!$M$128</f>
        <v>8801.6948315999998</v>
      </c>
      <c r="M48" s="17">
        <f>Schedules!N186*Assumptions!$M$128</f>
        <v>9681.8643147599996</v>
      </c>
      <c r="N48" s="17">
        <f>Schedules!O186*Assumptions!$M$128</f>
        <v>10650.050746236</v>
      </c>
      <c r="O48" s="17">
        <f>Schedules!P186*Assumptions!$M$128</f>
        <v>11715.055820859601</v>
      </c>
      <c r="P48" s="17">
        <f>Schedules!Q186*Assumptions!$M$128</f>
        <v>12886.561402945559</v>
      </c>
      <c r="Q48" s="17">
        <f>Schedules!R186*Assumptions!$M$128</f>
        <v>14175.217543240115</v>
      </c>
      <c r="T48" s="123"/>
    </row>
    <row r="49" spans="1:20" x14ac:dyDescent="0.3">
      <c r="C49" s="2" t="s">
        <v>10741</v>
      </c>
      <c r="E49" s="18">
        <f>IFERROR('Raw Data'!B74,0)</f>
        <v>457</v>
      </c>
      <c r="F49" s="18">
        <f>IFERROR('Raw Data'!C74,0)</f>
        <v>794</v>
      </c>
      <c r="G49" s="18">
        <f>IFERROR('Raw Data'!D74,0)</f>
        <v>1946</v>
      </c>
      <c r="H49" s="17">
        <f>Schedules!I216</f>
        <v>3145.0575019312328</v>
      </c>
      <c r="I49" s="17">
        <f>Schedules!J216</f>
        <v>4211.5115550760092</v>
      </c>
      <c r="J49" s="17">
        <f>Schedules!K216</f>
        <v>5613.4465155309545</v>
      </c>
      <c r="K49" s="17">
        <f>Schedules!L216</f>
        <v>7415.7189996746665</v>
      </c>
      <c r="L49" s="17">
        <f>Schedules!M216</f>
        <v>9546.4728917824068</v>
      </c>
      <c r="M49" s="17">
        <f>Schedules!N216</f>
        <v>12118.145529633148</v>
      </c>
      <c r="N49" s="17">
        <f>Schedules!O216</f>
        <v>15112.754627059676</v>
      </c>
      <c r="O49" s="17">
        <f>Schedules!P216</f>
        <v>18540.681648177186</v>
      </c>
      <c r="P49" s="17">
        <f>Schedules!Q216</f>
        <v>22256.905229133878</v>
      </c>
      <c r="Q49" s="17">
        <f>Schedules!R216</f>
        <v>26386.32777887538</v>
      </c>
      <c r="T49" s="123"/>
    </row>
    <row r="50" spans="1:20" x14ac:dyDescent="0.3">
      <c r="C50" s="2" t="s">
        <v>75</v>
      </c>
      <c r="E50" s="18">
        <f>IFERROR('Raw Data'!B72,0)</f>
        <v>83</v>
      </c>
      <c r="F50" s="18">
        <f>IFERROR('Raw Data'!C72,0)</f>
        <v>88</v>
      </c>
      <c r="G50" s="18">
        <f>IFERROR('Raw Data'!D72,0)</f>
        <v>176</v>
      </c>
      <c r="H50" s="17">
        <f>Schedules!I217</f>
        <v>1191.9444262133377</v>
      </c>
      <c r="I50" s="17">
        <f>Schedules!J217</f>
        <v>3147.7248858730704</v>
      </c>
      <c r="J50" s="17">
        <f>Schedules!K217</f>
        <v>4370.8895473661305</v>
      </c>
      <c r="K50" s="17">
        <f>Schedules!L217</f>
        <v>6002.9603239479284</v>
      </c>
      <c r="L50" s="17">
        <f>Schedules!M217</f>
        <v>8009.4422151845665</v>
      </c>
      <c r="M50" s="17">
        <f>Schedules!N217</f>
        <v>10478.074486718364</v>
      </c>
      <c r="N50" s="17">
        <f>Schedules!O217</f>
        <v>13445.166900680668</v>
      </c>
      <c r="O50" s="17">
        <f>Schedules!P217</f>
        <v>16916.70877660907</v>
      </c>
      <c r="P50" s="17">
        <f>Schedules!Q217</f>
        <v>20650.393958355784</v>
      </c>
      <c r="Q50" s="17">
        <f>Schedules!R217</f>
        <v>25271.526261551728</v>
      </c>
      <c r="T50" s="123"/>
    </row>
    <row r="51" spans="1:20" x14ac:dyDescent="0.3">
      <c r="C51" s="2" t="s">
        <v>537</v>
      </c>
      <c r="E51" s="18">
        <f>'Raw Data'!B79</f>
        <v>93</v>
      </c>
      <c r="F51" s="18">
        <f>'Raw Data'!C79</f>
        <v>99</v>
      </c>
      <c r="G51" s="18">
        <f>'Raw Data'!D79</f>
        <v>597</v>
      </c>
      <c r="H51" s="17">
        <f>Schedules!I220</f>
        <v>951.15248783051402</v>
      </c>
      <c r="I51" s="17">
        <f>Schedules!J220</f>
        <v>1255.9748460781261</v>
      </c>
      <c r="J51" s="17">
        <f>Schedules!K220</f>
        <v>1651.2793365284786</v>
      </c>
      <c r="K51" s="17">
        <f>Schedules!L220</f>
        <v>2152.3574684907926</v>
      </c>
      <c r="L51" s="17">
        <f>Schedules!M220</f>
        <v>2734.5898306392864</v>
      </c>
      <c r="M51" s="17">
        <f>Schedules!N220</f>
        <v>3426.7896062177447</v>
      </c>
      <c r="N51" s="17">
        <f>Schedules!O220</f>
        <v>4219.94724568727</v>
      </c>
      <c r="O51" s="17">
        <f>Schedules!P220</f>
        <v>5113.3750340471379</v>
      </c>
      <c r="P51" s="17">
        <f>Schedules!Q220</f>
        <v>6064.1266405335127</v>
      </c>
      <c r="Q51" s="17">
        <f>Schedules!R220</f>
        <v>7104.0113250818322</v>
      </c>
      <c r="T51" s="123"/>
    </row>
    <row r="52" spans="1:20" x14ac:dyDescent="0.3">
      <c r="C52" s="2" t="s">
        <v>370</v>
      </c>
      <c r="E52" s="18">
        <f>IFERROR('Raw Data'!B77,0)</f>
        <v>507</v>
      </c>
      <c r="F52" s="18">
        <f>IFERROR('Raw Data'!C77,0)</f>
        <v>927</v>
      </c>
      <c r="G52" s="18">
        <f>IFERROR('Raw Data'!D77,0)</f>
        <v>1012</v>
      </c>
      <c r="H52" s="17">
        <f>Schedules!H219</f>
        <v>1012</v>
      </c>
      <c r="I52" s="17">
        <f>Schedules!I219</f>
        <v>1670.338059722043</v>
      </c>
      <c r="J52" s="17">
        <f>Schedules!J219</f>
        <v>2281.6778212877416</v>
      </c>
      <c r="K52" s="17">
        <f>Schedules!K219</f>
        <v>3099.060253114219</v>
      </c>
      <c r="L52" s="17">
        <f>Schedules!L219</f>
        <v>4167.9063490513117</v>
      </c>
      <c r="M52" s="17">
        <f>Schedules!M219</f>
        <v>5457.3861862710864</v>
      </c>
      <c r="N52" s="17">
        <f>Schedules!N219</f>
        <v>7040.3947930211662</v>
      </c>
      <c r="O52" s="17">
        <f>Schedules!O219</f>
        <v>8916.4488980988917</v>
      </c>
      <c r="P52" s="17">
        <f>Schedules!P219</f>
        <v>11100.779549188377</v>
      </c>
      <c r="Q52" s="17">
        <f>Schedules!Q219</f>
        <v>13514.050100825663</v>
      </c>
      <c r="T52" s="123"/>
    </row>
    <row r="53" spans="1:20" x14ac:dyDescent="0.3">
      <c r="C53" s="35" t="s">
        <v>481</v>
      </c>
      <c r="E53" s="18">
        <f>IFERROR('Raw Data'!B78,0)</f>
        <v>278</v>
      </c>
      <c r="F53" s="18">
        <f>IFERROR('Raw Data'!C78,0)</f>
        <v>142</v>
      </c>
      <c r="G53" s="18">
        <f>IFERROR('Raw Data'!D78,0)</f>
        <v>327</v>
      </c>
      <c r="H53" s="17">
        <f>Schedules!I218</f>
        <v>565.39891629357794</v>
      </c>
      <c r="I53" s="17">
        <f>Schedules!J218</f>
        <v>804.82401430192181</v>
      </c>
      <c r="J53" s="17">
        <f>Schedules!K218</f>
        <v>1134.1387954356289</v>
      </c>
      <c r="K53" s="17">
        <f>Schedules!L218</f>
        <v>1576.6519319538218</v>
      </c>
      <c r="L53" s="17">
        <f>Schedules!M218</f>
        <v>2127.2283329450556</v>
      </c>
      <c r="M53" s="17">
        <f>Schedules!N218</f>
        <v>2820.0696143009486</v>
      </c>
      <c r="N53" s="17">
        <f>Schedules!O218</f>
        <v>3661.5664985389321</v>
      </c>
      <c r="O53" s="17">
        <f>Schedules!P218</f>
        <v>4663.8990214387095</v>
      </c>
      <c r="P53" s="17">
        <f>Schedules!Q218</f>
        <v>5798.5381492270817</v>
      </c>
      <c r="Q53" s="17">
        <f>Schedules!R218</f>
        <v>7104.0113250818322</v>
      </c>
      <c r="T53" s="123"/>
    </row>
    <row r="54" spans="1:20" s="16" customFormat="1" x14ac:dyDescent="0.3">
      <c r="A54" s="6"/>
      <c r="B54" s="6"/>
      <c r="C54" s="6" t="s">
        <v>10742</v>
      </c>
      <c r="D54" s="6"/>
      <c r="E54" s="36">
        <f t="shared" ref="E54:Q54" si="16">SUM(E47:E53)</f>
        <v>10831</v>
      </c>
      <c r="F54" s="36">
        <f t="shared" si="16"/>
        <v>5458</v>
      </c>
      <c r="G54" s="36">
        <f t="shared" si="16"/>
        <v>11701</v>
      </c>
      <c r="H54" s="36">
        <f t="shared" si="16"/>
        <v>14274.889514341485</v>
      </c>
      <c r="I54" s="36">
        <f t="shared" si="16"/>
        <v>17343.550015377888</v>
      </c>
      <c r="J54" s="36">
        <f t="shared" si="16"/>
        <v>21345.981853411187</v>
      </c>
      <c r="K54" s="36">
        <f t="shared" si="16"/>
        <v>27584.490531333209</v>
      </c>
      <c r="L54" s="36">
        <f t="shared" si="16"/>
        <v>36615.723612697009</v>
      </c>
      <c r="M54" s="36">
        <f t="shared" si="16"/>
        <v>50103.08700228158</v>
      </c>
      <c r="N54" s="36">
        <f t="shared" si="16"/>
        <v>68292.08777921315</v>
      </c>
      <c r="O54" s="36">
        <f t="shared" si="16"/>
        <v>93156.544352995857</v>
      </c>
      <c r="P54" s="36">
        <f t="shared" si="16"/>
        <v>124282.54916568696</v>
      </c>
      <c r="Q54" s="36">
        <f t="shared" si="16"/>
        <v>162590.8346257495</v>
      </c>
      <c r="T54" s="123"/>
    </row>
    <row r="55" spans="1:20" x14ac:dyDescent="0.3">
      <c r="T55" s="52"/>
    </row>
    <row r="56" spans="1:20" x14ac:dyDescent="0.3">
      <c r="C56" s="2" t="s">
        <v>76</v>
      </c>
      <c r="E56" s="18">
        <f>IFERROR('Raw Data'!B63,0)</f>
        <v>216</v>
      </c>
      <c r="F56" s="18">
        <f>IFERROR('Raw Data'!C63,0)</f>
        <v>305</v>
      </c>
      <c r="G56" s="18">
        <f>IFERROR('Raw Data'!D63,0)</f>
        <v>1016</v>
      </c>
      <c r="H56" s="17">
        <f>Schedules!I124</f>
        <v>2075.2659375920252</v>
      </c>
      <c r="I56" s="17">
        <f>Schedules!J124</f>
        <v>3347.3021319286472</v>
      </c>
      <c r="J56" s="17">
        <f>Schedules!K124</f>
        <v>4477.476176544149</v>
      </c>
      <c r="K56" s="17">
        <f>Schedules!L124</f>
        <v>5954.2338309286279</v>
      </c>
      <c r="L56" s="17">
        <f>Schedules!M124</f>
        <v>7762.4990137694895</v>
      </c>
      <c r="M56" s="17">
        <f>Schedules!N124</f>
        <v>9193.0630413737599</v>
      </c>
      <c r="N56" s="17">
        <f>Schedules!O124</f>
        <v>10865.158022470636</v>
      </c>
      <c r="O56" s="17">
        <f>Schedules!P124</f>
        <v>11261.201564261442</v>
      </c>
      <c r="P56" s="17">
        <f>Schedules!Q124</f>
        <v>11767.049061391279</v>
      </c>
      <c r="Q56" s="17">
        <f>Schedules!R124</f>
        <v>12359.953392924666</v>
      </c>
      <c r="T56" s="123"/>
    </row>
    <row r="57" spans="1:20" x14ac:dyDescent="0.3">
      <c r="C57" s="2" t="s">
        <v>470</v>
      </c>
      <c r="E57" s="18">
        <f>'Raw Data'!B64</f>
        <v>427</v>
      </c>
      <c r="F57" s="18">
        <f>IFERROR('Raw Data'!C64,0)</f>
        <v>690</v>
      </c>
      <c r="G57" s="18">
        <f>IFERROR('Raw Data'!D64,0)</f>
        <v>1918</v>
      </c>
      <c r="H57" s="17">
        <f>Schedules!I129</f>
        <v>2923.334492132914</v>
      </c>
      <c r="I57" s="17">
        <f>Schedules!J129</f>
        <v>3698.9174457017602</v>
      </c>
      <c r="J57" s="17">
        <f>Schedules!K129</f>
        <v>4652.5944347468912</v>
      </c>
      <c r="K57" s="17">
        <f>Schedules!L129</f>
        <v>5791.9803356269267</v>
      </c>
      <c r="L57" s="17">
        <f>Schedules!M129</f>
        <v>7015.0965621174264</v>
      </c>
      <c r="M57" s="17">
        <f>Schedules!N129</f>
        <v>8363.208182409835</v>
      </c>
      <c r="N57" s="17">
        <f>Schedules!O129</f>
        <v>9776.0899728080185</v>
      </c>
      <c r="O57" s="17">
        <f>Schedules!P129</f>
        <v>11216.759994270629</v>
      </c>
      <c r="P57" s="17">
        <f>Schedules!Q129</f>
        <v>12561.534073054187</v>
      </c>
      <c r="Q57" s="17">
        <f>Schedules!R129</f>
        <v>13853.836942670299</v>
      </c>
      <c r="T57" s="123"/>
    </row>
    <row r="58" spans="1:20" x14ac:dyDescent="0.3">
      <c r="C58" s="2" t="s">
        <v>77</v>
      </c>
      <c r="E58" s="18">
        <f>'Raw Data'!B65</f>
        <v>4717</v>
      </c>
      <c r="F58" s="18">
        <f>'Raw Data'!C65</f>
        <v>4717</v>
      </c>
      <c r="G58" s="18">
        <f>'Raw Data'!D65</f>
        <v>5737</v>
      </c>
      <c r="H58" s="17">
        <f>$G$58</f>
        <v>5737</v>
      </c>
      <c r="I58" s="17">
        <f t="shared" ref="I58:Q58" si="17">$G$58</f>
        <v>5737</v>
      </c>
      <c r="J58" s="17">
        <f t="shared" si="17"/>
        <v>5737</v>
      </c>
      <c r="K58" s="17">
        <f t="shared" si="17"/>
        <v>5737</v>
      </c>
      <c r="L58" s="17">
        <f t="shared" si="17"/>
        <v>5737</v>
      </c>
      <c r="M58" s="17">
        <f t="shared" si="17"/>
        <v>5737</v>
      </c>
      <c r="N58" s="17">
        <f t="shared" si="17"/>
        <v>5737</v>
      </c>
      <c r="O58" s="17">
        <f t="shared" si="17"/>
        <v>5737</v>
      </c>
      <c r="P58" s="17">
        <f t="shared" si="17"/>
        <v>5737</v>
      </c>
      <c r="Q58" s="17">
        <f t="shared" si="17"/>
        <v>5737</v>
      </c>
      <c r="T58" s="123"/>
    </row>
    <row r="59" spans="1:20" x14ac:dyDescent="0.3">
      <c r="C59" s="2" t="s">
        <v>10796</v>
      </c>
      <c r="E59" s="18">
        <f>'Raw Data'!B66</f>
        <v>991</v>
      </c>
      <c r="F59" s="18">
        <f>'Raw Data'!C66</f>
        <v>754</v>
      </c>
      <c r="G59" s="18">
        <f>'Raw Data'!D66</f>
        <v>912</v>
      </c>
      <c r="H59" s="17">
        <f>Schedules!I135</f>
        <v>658.63746397694524</v>
      </c>
      <c r="I59" s="17">
        <f>Schedules!J135</f>
        <v>405.27492795389048</v>
      </c>
      <c r="J59" s="17">
        <f>Schedules!K135</f>
        <v>151.91239193083572</v>
      </c>
      <c r="K59" s="17">
        <f>Schedules!L135</f>
        <v>0</v>
      </c>
      <c r="L59" s="17">
        <f>Schedules!M135</f>
        <v>0</v>
      </c>
      <c r="M59" s="17">
        <f>Schedules!N135</f>
        <v>0</v>
      </c>
      <c r="N59" s="17">
        <f>Schedules!O135</f>
        <v>0</v>
      </c>
      <c r="O59" s="17">
        <f>Schedules!P135</f>
        <v>0</v>
      </c>
      <c r="P59" s="17">
        <f>Schedules!Q135</f>
        <v>0</v>
      </c>
      <c r="Q59" s="17">
        <f>Schedules!R135</f>
        <v>0</v>
      </c>
      <c r="T59" s="123"/>
    </row>
    <row r="60" spans="1:20" x14ac:dyDescent="0.3">
      <c r="C60" s="2" t="s">
        <v>10743</v>
      </c>
      <c r="E60" s="18">
        <f>IFERROR('Raw Data'!B67,0)</f>
        <v>1899</v>
      </c>
      <c r="F60" s="18">
        <f>IFERROR('Raw Data'!C67,0)</f>
        <v>8804</v>
      </c>
      <c r="G60" s="18">
        <f>IFERROR('Raw Data'!D67,0)</f>
        <v>11152</v>
      </c>
      <c r="H60" s="17">
        <f>(1-Assumptions!$M$128)*Schedules!I186</f>
        <v>10687.423999999999</v>
      </c>
      <c r="I60" s="17">
        <f>(1-Assumptions!$M$128)*Schedules!J186</f>
        <v>11756.1664</v>
      </c>
      <c r="J60" s="17">
        <f>(1-Assumptions!$M$128)*Schedules!K186</f>
        <v>12931.78304</v>
      </c>
      <c r="K60" s="17">
        <f>(1-Assumptions!$M$128)*Schedules!L186</f>
        <v>14224.961344000001</v>
      </c>
      <c r="L60" s="17">
        <f>(1-Assumptions!$M$128)*Schedules!M186</f>
        <v>15647.457478400001</v>
      </c>
      <c r="M60" s="17">
        <f>(1-Assumptions!$M$128)*Schedules!N186</f>
        <v>17212.203226239999</v>
      </c>
      <c r="N60" s="17">
        <f>(1-Assumptions!$M$128)*Schedules!O186</f>
        <v>18933.423548864001</v>
      </c>
      <c r="O60" s="17">
        <f>(1-Assumptions!$M$128)*Schedules!P186</f>
        <v>20826.765903750402</v>
      </c>
      <c r="P60" s="17">
        <f>(1-Assumptions!$M$128)*Schedules!Q186</f>
        <v>22909.44249412544</v>
      </c>
      <c r="Q60" s="17">
        <f>(1-Assumptions!$M$128)*Schedules!R186</f>
        <v>25200.386743537983</v>
      </c>
      <c r="T60" s="52"/>
    </row>
    <row r="61" spans="1:20" x14ac:dyDescent="0.3">
      <c r="C61" s="2" t="s">
        <v>10744</v>
      </c>
      <c r="E61" s="18">
        <f>IFERROR('Raw Data'!B69,0)</f>
        <v>116</v>
      </c>
      <c r="F61" s="18">
        <f>IFERROR('Raw Data'!C69,0)</f>
        <v>221</v>
      </c>
      <c r="G61" s="18">
        <f>IFERROR('Raw Data'!D69,0)</f>
        <v>129</v>
      </c>
      <c r="H61" s="17">
        <f>$G$61</f>
        <v>129</v>
      </c>
      <c r="I61" s="17">
        <f t="shared" ref="I61:Q61" si="18">$G$61</f>
        <v>129</v>
      </c>
      <c r="J61" s="17">
        <f t="shared" si="18"/>
        <v>129</v>
      </c>
      <c r="K61" s="17">
        <f t="shared" si="18"/>
        <v>129</v>
      </c>
      <c r="L61" s="17">
        <f t="shared" si="18"/>
        <v>129</v>
      </c>
      <c r="M61" s="17">
        <f t="shared" si="18"/>
        <v>129</v>
      </c>
      <c r="N61" s="17">
        <f t="shared" si="18"/>
        <v>129</v>
      </c>
      <c r="O61" s="17">
        <f t="shared" si="18"/>
        <v>129</v>
      </c>
      <c r="P61" s="17">
        <f t="shared" si="18"/>
        <v>129</v>
      </c>
      <c r="Q61" s="17">
        <f t="shared" si="18"/>
        <v>129</v>
      </c>
      <c r="T61" s="52"/>
    </row>
    <row r="62" spans="1:20" x14ac:dyDescent="0.3">
      <c r="C62" s="2" t="s">
        <v>10745</v>
      </c>
      <c r="E62" s="18">
        <f>IFERROR('Raw Data'!B68,0)</f>
        <v>2275</v>
      </c>
      <c r="F62" s="18">
        <f>IFERROR('Raw Data'!C68,0)</f>
        <v>2308</v>
      </c>
      <c r="G62" s="18">
        <f>IFERROR('Raw Data'!D68,0)</f>
        <v>2512</v>
      </c>
      <c r="H62" s="17">
        <f>$G$62</f>
        <v>2512</v>
      </c>
      <c r="I62" s="17">
        <f t="shared" ref="I62:Q62" si="19">$G$62</f>
        <v>2512</v>
      </c>
      <c r="J62" s="17">
        <f t="shared" si="19"/>
        <v>2512</v>
      </c>
      <c r="K62" s="17">
        <f t="shared" si="19"/>
        <v>2512</v>
      </c>
      <c r="L62" s="17">
        <f t="shared" si="19"/>
        <v>2512</v>
      </c>
      <c r="M62" s="17">
        <f t="shared" si="19"/>
        <v>2512</v>
      </c>
      <c r="N62" s="17">
        <f t="shared" si="19"/>
        <v>2512</v>
      </c>
      <c r="O62" s="17">
        <f t="shared" si="19"/>
        <v>2512</v>
      </c>
      <c r="P62" s="17">
        <f t="shared" si="19"/>
        <v>2512</v>
      </c>
      <c r="Q62" s="17">
        <f t="shared" si="19"/>
        <v>2512</v>
      </c>
      <c r="T62" s="52"/>
    </row>
    <row r="63" spans="1:20" x14ac:dyDescent="0.3">
      <c r="C63" s="2" t="s">
        <v>10746</v>
      </c>
      <c r="E63" s="18">
        <f>IFERROR('Raw Data'!B70,0)</f>
        <v>127</v>
      </c>
      <c r="F63" s="18">
        <f>IFERROR('Raw Data'!C70,0)</f>
        <v>99</v>
      </c>
      <c r="G63" s="18">
        <f>IFERROR('Raw Data'!D70,0)</f>
        <v>546</v>
      </c>
      <c r="H63" s="17">
        <f>$G$63</f>
        <v>546</v>
      </c>
      <c r="I63" s="17">
        <f t="shared" ref="I63:Q63" si="20">$G$63</f>
        <v>546</v>
      </c>
      <c r="J63" s="17">
        <f t="shared" si="20"/>
        <v>546</v>
      </c>
      <c r="K63" s="17">
        <f t="shared" si="20"/>
        <v>546</v>
      </c>
      <c r="L63" s="17">
        <f t="shared" si="20"/>
        <v>546</v>
      </c>
      <c r="M63" s="17">
        <f t="shared" si="20"/>
        <v>546</v>
      </c>
      <c r="N63" s="17">
        <f t="shared" si="20"/>
        <v>546</v>
      </c>
      <c r="O63" s="17">
        <f t="shared" si="20"/>
        <v>546</v>
      </c>
      <c r="P63" s="17">
        <f t="shared" si="20"/>
        <v>546</v>
      </c>
      <c r="Q63" s="17">
        <f t="shared" si="20"/>
        <v>546</v>
      </c>
      <c r="T63" s="123"/>
    </row>
    <row r="64" spans="1:20" s="16" customFormat="1" x14ac:dyDescent="0.3">
      <c r="A64" s="6"/>
      <c r="B64" s="6"/>
      <c r="C64" s="6" t="s">
        <v>10747</v>
      </c>
      <c r="D64" s="6"/>
      <c r="E64" s="36">
        <f t="shared" ref="E64:Q64" si="21">SUM(E56:E63)</f>
        <v>10768</v>
      </c>
      <c r="F64" s="36">
        <f t="shared" si="21"/>
        <v>17898</v>
      </c>
      <c r="G64" s="36">
        <f t="shared" si="21"/>
        <v>23922</v>
      </c>
      <c r="H64" s="36">
        <f t="shared" si="21"/>
        <v>25268.661893701883</v>
      </c>
      <c r="I64" s="36">
        <f t="shared" si="21"/>
        <v>28131.6609055843</v>
      </c>
      <c r="J64" s="36">
        <f t="shared" si="21"/>
        <v>31137.766043221876</v>
      </c>
      <c r="K64" s="36">
        <f t="shared" si="21"/>
        <v>34895.175510555557</v>
      </c>
      <c r="L64" s="36">
        <f t="shared" si="21"/>
        <v>39349.053054286916</v>
      </c>
      <c r="M64" s="36">
        <f t="shared" si="21"/>
        <v>43692.474450023597</v>
      </c>
      <c r="N64" s="36">
        <f t="shared" si="21"/>
        <v>48498.67154414265</v>
      </c>
      <c r="O64" s="36">
        <f t="shared" si="21"/>
        <v>52228.727462282477</v>
      </c>
      <c r="P64" s="36">
        <f t="shared" si="21"/>
        <v>56162.025628570904</v>
      </c>
      <c r="Q64" s="36">
        <f t="shared" si="21"/>
        <v>60338.177079132947</v>
      </c>
      <c r="T64" s="123"/>
    </row>
    <row r="65" spans="1:20" x14ac:dyDescent="0.3">
      <c r="T65" s="52"/>
    </row>
    <row r="66" spans="1:20" s="16" customFormat="1" x14ac:dyDescent="0.3">
      <c r="A66" s="6"/>
      <c r="B66" s="6"/>
      <c r="C66" s="6" t="s">
        <v>10748</v>
      </c>
      <c r="D66" s="6"/>
      <c r="E66" s="16">
        <f t="shared" ref="E66:Q66" si="22">E64+E54</f>
        <v>21599</v>
      </c>
      <c r="F66" s="16">
        <f t="shared" si="22"/>
        <v>23356</v>
      </c>
      <c r="G66" s="16">
        <f t="shared" si="22"/>
        <v>35623</v>
      </c>
      <c r="H66" s="16">
        <f t="shared" si="22"/>
        <v>39543.551408043364</v>
      </c>
      <c r="I66" s="16">
        <f t="shared" si="22"/>
        <v>45475.210920962185</v>
      </c>
      <c r="J66" s="16">
        <f t="shared" si="22"/>
        <v>52483.747896633067</v>
      </c>
      <c r="K66" s="16">
        <f t="shared" si="22"/>
        <v>62479.666041888762</v>
      </c>
      <c r="L66" s="16">
        <f t="shared" si="22"/>
        <v>75964.776666983933</v>
      </c>
      <c r="M66" s="16">
        <f t="shared" si="22"/>
        <v>93795.561452305177</v>
      </c>
      <c r="N66" s="16">
        <f t="shared" si="22"/>
        <v>116790.7593233558</v>
      </c>
      <c r="O66" s="16">
        <f t="shared" si="22"/>
        <v>145385.27181527833</v>
      </c>
      <c r="P66" s="16">
        <f t="shared" si="22"/>
        <v>180444.57479425787</v>
      </c>
      <c r="Q66" s="16">
        <f t="shared" si="22"/>
        <v>222929.01170488243</v>
      </c>
      <c r="T66" s="123"/>
    </row>
    <row r="67" spans="1:20" x14ac:dyDescent="0.3">
      <c r="T67" s="52"/>
    </row>
    <row r="68" spans="1:20" x14ac:dyDescent="0.3">
      <c r="B68" s="6" t="s">
        <v>78</v>
      </c>
      <c r="T68" s="52"/>
    </row>
    <row r="69" spans="1:20" x14ac:dyDescent="0.3">
      <c r="C69" s="2" t="s">
        <v>540</v>
      </c>
      <c r="E69" s="18">
        <f>IFERROR('Raw Data'!B90,0)</f>
        <v>679</v>
      </c>
      <c r="F69" s="18">
        <f>IFERROR('Raw Data'!C90,0)</f>
        <v>886</v>
      </c>
      <c r="G69" s="18">
        <f>IFERROR('Raw Data'!D90,0)</f>
        <v>1536</v>
      </c>
      <c r="H69" s="17">
        <f>Schedules!I221</f>
        <v>2862.8209010968731</v>
      </c>
      <c r="I69" s="17">
        <f>Schedules!J221</f>
        <v>4853.1654602750004</v>
      </c>
      <c r="J69" s="17">
        <f>Schedules!K221</f>
        <v>6762.5707143871186</v>
      </c>
      <c r="K69" s="17">
        <f>Schedules!L221</f>
        <v>9333.6919225308029</v>
      </c>
      <c r="L69" s="17">
        <f>Schedules!M221</f>
        <v>12515.863083975928</v>
      </c>
      <c r="M69" s="17">
        <f>Schedules!N221</f>
        <v>16454.628712130008</v>
      </c>
      <c r="N69" s="17">
        <f>Schedules!O221</f>
        <v>21201.490217554558</v>
      </c>
      <c r="O69" s="17">
        <f>Schedules!P221</f>
        <v>26762.074783200638</v>
      </c>
      <c r="P69" s="17">
        <f>Schedules!Q221</f>
        <v>32731.744541510849</v>
      </c>
      <c r="Q69" s="17">
        <f>Schedules!R221</f>
        <v>39601.783840919728</v>
      </c>
    </row>
    <row r="70" spans="1:20" x14ac:dyDescent="0.3">
      <c r="C70" s="2" t="s">
        <v>538</v>
      </c>
      <c r="E70" s="18">
        <f>IFERROR('Raw Data'!B91,0)</f>
        <v>310</v>
      </c>
      <c r="F70" s="18">
        <f>IFERROR('Raw Data'!C91,0)</f>
        <v>644</v>
      </c>
      <c r="G70" s="18">
        <f>IFERROR('Raw Data'!D91,0)</f>
        <v>913</v>
      </c>
      <c r="H70" s="17">
        <f>Schedules!I222</f>
        <v>1214.7020160619045</v>
      </c>
      <c r="I70" s="17">
        <f>Schedules!J222</f>
        <v>1682.1543813606463</v>
      </c>
      <c r="J70" s="17">
        <f>Schedules!K222</f>
        <v>2123.8378426532163</v>
      </c>
      <c r="K70" s="17">
        <f>Schedules!L222</f>
        <v>2652.3958111181901</v>
      </c>
      <c r="L70" s="17">
        <f>Schedules!M222</f>
        <v>3242.5403488120683</v>
      </c>
      <c r="M70" s="17">
        <f>Schedules!N222</f>
        <v>3902.6563136963696</v>
      </c>
      <c r="N70" s="17">
        <f>Schedules!O222</f>
        <v>4627.2972593725108</v>
      </c>
      <c r="O70" s="17">
        <f>Schedules!P222</f>
        <v>5412.1168695815886</v>
      </c>
      <c r="P70" s="17">
        <f>Schedules!Q222</f>
        <v>6209.1141318363625</v>
      </c>
      <c r="Q70" s="17">
        <f>Schedules!R222</f>
        <v>7090.7822294542939</v>
      </c>
    </row>
    <row r="71" spans="1:20" x14ac:dyDescent="0.3">
      <c r="C71" s="2" t="s">
        <v>487</v>
      </c>
      <c r="E71" s="18">
        <f>IFERROR('Raw Data'!B89,0)</f>
        <v>115</v>
      </c>
      <c r="F71" s="18">
        <f>IFERROR('Raw Data'!C89,0)</f>
        <v>161</v>
      </c>
      <c r="G71" s="18">
        <f>IFERROR('Raw Data'!D89,0)</f>
        <v>391</v>
      </c>
      <c r="H71" s="17">
        <f>-SUM('Financial Statements'!H121:H122)</f>
        <v>711.18783987420557</v>
      </c>
      <c r="I71" s="17">
        <f>-SUM('Financial Statements'!I121:I122)</f>
        <v>1087.321335559413</v>
      </c>
      <c r="J71" s="17">
        <f>-SUM('Financial Statements'!J121:J122)</f>
        <v>1375.7959850328302</v>
      </c>
      <c r="K71" s="17">
        <f>-SUM('Financial Statements'!K121:K122)</f>
        <v>1730.5119233599057</v>
      </c>
      <c r="L71" s="17">
        <f>-SUM('Financial Statements'!L121:L122)</f>
        <v>2154.3014701245452</v>
      </c>
      <c r="M71" s="17">
        <f>-SUM('Financial Statements'!M121:M122)</f>
        <v>2609.2341411928182</v>
      </c>
      <c r="N71" s="17">
        <f>-SUM('Financial Statements'!N121:N122)</f>
        <v>3110.6582961789313</v>
      </c>
      <c r="O71" s="17">
        <f>-SUM('Financial Statements'!O121:O122)</f>
        <v>3636.1734294822199</v>
      </c>
      <c r="P71" s="17">
        <f>-SUM('Financial Statements'!P121:P122)</f>
        <v>4172.024272433212</v>
      </c>
      <c r="Q71" s="17">
        <f>-SUM('Financial Statements'!Q121:Q122)</f>
        <v>4672.2070436157774</v>
      </c>
    </row>
    <row r="72" spans="1:20" x14ac:dyDescent="0.3">
      <c r="C72" s="2" t="s">
        <v>539</v>
      </c>
      <c r="E72" s="18">
        <f>IFERROR('Raw Data'!B92,0)</f>
        <v>337</v>
      </c>
      <c r="F72" s="18">
        <f>IFERROR('Raw Data'!C92,0)</f>
        <v>392</v>
      </c>
      <c r="G72" s="18">
        <f>IFERROR('Raw Data'!D92,0)</f>
        <v>486</v>
      </c>
      <c r="H72" s="17">
        <f>Schedules!I223</f>
        <v>650.07162761735958</v>
      </c>
      <c r="I72" s="17">
        <f>Schedules!J223</f>
        <v>905.10357353047675</v>
      </c>
      <c r="J72" s="17">
        <f>Schedules!K223</f>
        <v>1148.9732926570014</v>
      </c>
      <c r="K72" s="17">
        <f>Schedules!L223</f>
        <v>1442.7743991175025</v>
      </c>
      <c r="L72" s="17">
        <f>Schedules!M223</f>
        <v>1773.5055394310409</v>
      </c>
      <c r="M72" s="17">
        <f>Schedules!N223</f>
        <v>2146.3980960825129</v>
      </c>
      <c r="N72" s="17">
        <f>Schedules!O223</f>
        <v>2559.1521600614483</v>
      </c>
      <c r="O72" s="17">
        <f>Schedules!P223</f>
        <v>3010.0294717008783</v>
      </c>
      <c r="P72" s="17">
        <f>Schedules!Q223</f>
        <v>3472.8372328474038</v>
      </c>
      <c r="Q72" s="17">
        <f>Schedules!R223</f>
        <v>3988.5650040680403</v>
      </c>
    </row>
    <row r="73" spans="1:20" s="16" customFormat="1" x14ac:dyDescent="0.3">
      <c r="A73" s="6"/>
      <c r="B73" s="6"/>
      <c r="C73" s="6" t="s">
        <v>491</v>
      </c>
      <c r="D73" s="6"/>
      <c r="E73" s="36">
        <f t="shared" ref="E73:Q73" si="23">SUM(E69:E72)</f>
        <v>1441</v>
      </c>
      <c r="F73" s="36">
        <f t="shared" si="23"/>
        <v>2083</v>
      </c>
      <c r="G73" s="36">
        <f t="shared" si="23"/>
        <v>3326</v>
      </c>
      <c r="H73" s="36">
        <f t="shared" si="23"/>
        <v>5438.7823846503425</v>
      </c>
      <c r="I73" s="36">
        <f t="shared" si="23"/>
        <v>8527.7447507255347</v>
      </c>
      <c r="J73" s="36">
        <f t="shared" si="23"/>
        <v>11411.177834730166</v>
      </c>
      <c r="K73" s="36">
        <f t="shared" si="23"/>
        <v>15159.374056126402</v>
      </c>
      <c r="L73" s="36">
        <f t="shared" si="23"/>
        <v>19686.210442343581</v>
      </c>
      <c r="M73" s="36">
        <f t="shared" si="23"/>
        <v>25112.91726310171</v>
      </c>
      <c r="N73" s="36">
        <f t="shared" si="23"/>
        <v>31498.597933167446</v>
      </c>
      <c r="O73" s="36">
        <f t="shared" si="23"/>
        <v>38820.394553965321</v>
      </c>
      <c r="P73" s="36">
        <f t="shared" si="23"/>
        <v>46585.720178627831</v>
      </c>
      <c r="Q73" s="36">
        <f t="shared" si="23"/>
        <v>55353.338118057836</v>
      </c>
    </row>
    <row r="74" spans="1:20" x14ac:dyDescent="0.3">
      <c r="P74" s="51"/>
      <c r="Q74" s="51"/>
      <c r="R74" s="51"/>
    </row>
    <row r="75" spans="1:20" x14ac:dyDescent="0.3">
      <c r="C75" s="2" t="s">
        <v>10795</v>
      </c>
      <c r="E75" s="18">
        <f>IFERROR('Raw Data'!B83,0)</f>
        <v>351</v>
      </c>
      <c r="F75" s="18">
        <f>IFERROR('Raw Data'!C83,0)</f>
        <v>588</v>
      </c>
      <c r="G75" s="18">
        <f>IFERROR('Raw Data'!D83,0)</f>
        <v>1654</v>
      </c>
      <c r="H75" s="17">
        <f>Schedules!I247-Schedules!I246</f>
        <v>2415.3731142786432</v>
      </c>
      <c r="I75" s="17">
        <f>Schedules!J247-Schedules!J246</f>
        <v>2868.7401036938063</v>
      </c>
      <c r="J75" s="17">
        <f>Schedules!K247-Schedules!K246</f>
        <v>3600.2408435734701</v>
      </c>
      <c r="K75" s="17">
        <f>Schedules!L247-Schedules!L246</f>
        <v>4464.1194516421547</v>
      </c>
      <c r="L75" s="17">
        <f>Schedules!M247-Schedules!M246</f>
        <v>5348.475601658798</v>
      </c>
      <c r="M75" s="17">
        <f>Schedules!N247-Schedules!N246</f>
        <v>6335.373540528929</v>
      </c>
      <c r="N75" s="17">
        <f>Schedules!O247-Schedules!O246</f>
        <v>7345.0529046852589</v>
      </c>
      <c r="O75" s="17">
        <f>Schedules!P247-Schedules!P246</f>
        <v>8360.3613237483987</v>
      </c>
      <c r="P75" s="17">
        <f>Schedules!Q247-Schedules!Q246</f>
        <v>9262.77152762474</v>
      </c>
      <c r="Q75" s="17">
        <f>Schedules!R247-Schedules!R246</f>
        <v>10144.730862983473</v>
      </c>
    </row>
    <row r="76" spans="1:20" x14ac:dyDescent="0.3">
      <c r="C76" s="2" t="s">
        <v>10749</v>
      </c>
      <c r="E76" s="18">
        <f>IFERROR('Raw Data'!B85,0)</f>
        <v>249</v>
      </c>
      <c r="F76" s="18">
        <f>IFERROR('Raw Data'!C85,0)</f>
        <v>188</v>
      </c>
      <c r="G76" s="18">
        <f>IFERROR('Raw Data'!D85,0)</f>
        <v>212</v>
      </c>
      <c r="H76" s="17">
        <f>G76+Schedules!I160</f>
        <v>274.07805927314752</v>
      </c>
      <c r="I76" s="17">
        <f>H76+Schedules!J160</f>
        <v>362.00722083336626</v>
      </c>
      <c r="J76" s="17">
        <f>I76+Schedules!K160</f>
        <v>463.79595263584923</v>
      </c>
      <c r="K76" s="17">
        <f>J76+Schedules!L160</f>
        <v>595.05026528181133</v>
      </c>
      <c r="L76" s="17">
        <f>K76+Schedules!M160</f>
        <v>760.55805958696601</v>
      </c>
      <c r="M76" s="17">
        <f>L76+Schedules!N160</f>
        <v>940.57207072701249</v>
      </c>
      <c r="N76" s="17">
        <f>M76+Schedules!O160</f>
        <v>1160.6986455887713</v>
      </c>
      <c r="O76" s="17">
        <f>N76+Schedules!P160</f>
        <v>1388.1772201025219</v>
      </c>
      <c r="P76" s="17">
        <f>O76+Schedules!Q160</f>
        <v>1656.9111276772269</v>
      </c>
      <c r="Q76" s="17">
        <f>P76+Schedules!R160</f>
        <v>1971.1075239084253</v>
      </c>
    </row>
    <row r="77" spans="1:20" x14ac:dyDescent="0.3">
      <c r="C77" s="2" t="s">
        <v>10750</v>
      </c>
      <c r="E77" s="18">
        <f>IFERROR('Raw Data'!B84,0)</f>
        <v>105</v>
      </c>
      <c r="F77" s="18">
        <f>IFERROR('Raw Data'!C84,0)</f>
        <v>91</v>
      </c>
      <c r="G77" s="18">
        <f>IFERROR('Raw Data'!D84,0)</f>
        <v>121</v>
      </c>
      <c r="H77" s="17">
        <f>$G$77</f>
        <v>121</v>
      </c>
      <c r="I77" s="17">
        <f t="shared" ref="I77:Q77" si="24">$G$77</f>
        <v>121</v>
      </c>
      <c r="J77" s="17">
        <f t="shared" si="24"/>
        <v>121</v>
      </c>
      <c r="K77" s="17">
        <f t="shared" si="24"/>
        <v>121</v>
      </c>
      <c r="L77" s="17">
        <f t="shared" si="24"/>
        <v>121</v>
      </c>
      <c r="M77" s="17">
        <f t="shared" si="24"/>
        <v>121</v>
      </c>
      <c r="N77" s="17">
        <f t="shared" si="24"/>
        <v>121</v>
      </c>
      <c r="O77" s="17">
        <f t="shared" si="24"/>
        <v>121</v>
      </c>
      <c r="P77" s="17">
        <f t="shared" si="24"/>
        <v>121</v>
      </c>
      <c r="Q77" s="17">
        <f t="shared" si="24"/>
        <v>121</v>
      </c>
    </row>
    <row r="78" spans="1:20" s="16" customFormat="1" x14ac:dyDescent="0.3">
      <c r="A78" s="6"/>
      <c r="B78" s="6"/>
      <c r="C78" s="6" t="s">
        <v>484</v>
      </c>
      <c r="D78" s="6"/>
      <c r="E78" s="36">
        <f t="shared" ref="E78:Q78" si="25">SUM(E75:E77)</f>
        <v>705</v>
      </c>
      <c r="F78" s="36">
        <f t="shared" si="25"/>
        <v>867</v>
      </c>
      <c r="G78" s="36">
        <f t="shared" si="25"/>
        <v>1987</v>
      </c>
      <c r="H78" s="36">
        <f t="shared" si="25"/>
        <v>2810.4511735517908</v>
      </c>
      <c r="I78" s="36">
        <f t="shared" si="25"/>
        <v>3351.7473245271726</v>
      </c>
      <c r="J78" s="36">
        <f t="shared" si="25"/>
        <v>4185.0367962093187</v>
      </c>
      <c r="K78" s="36">
        <f t="shared" si="25"/>
        <v>5180.169716923966</v>
      </c>
      <c r="L78" s="36">
        <f t="shared" si="25"/>
        <v>6230.0336612457641</v>
      </c>
      <c r="M78" s="36">
        <f t="shared" si="25"/>
        <v>7396.9456112559419</v>
      </c>
      <c r="N78" s="36">
        <f t="shared" si="25"/>
        <v>8626.7515502740298</v>
      </c>
      <c r="O78" s="36">
        <f t="shared" si="25"/>
        <v>9869.5385438509202</v>
      </c>
      <c r="P78" s="36">
        <f t="shared" si="25"/>
        <v>11040.682655301967</v>
      </c>
      <c r="Q78" s="36">
        <f t="shared" si="25"/>
        <v>12236.838386891899</v>
      </c>
    </row>
    <row r="79" spans="1:20" s="16" customFormat="1" x14ac:dyDescent="0.3">
      <c r="A79" s="6"/>
      <c r="B79" s="6"/>
      <c r="C79" s="6"/>
      <c r="D79" s="6"/>
    </row>
    <row r="80" spans="1:20" s="16" customFormat="1" x14ac:dyDescent="0.3">
      <c r="A80" s="6"/>
      <c r="B80" s="6"/>
      <c r="C80" s="6" t="s">
        <v>10794</v>
      </c>
      <c r="D80" s="6"/>
      <c r="E80" s="36">
        <f t="shared" ref="E80:Q80" si="26">E78+E73</f>
        <v>2146</v>
      </c>
      <c r="F80" s="36">
        <f t="shared" si="26"/>
        <v>2950</v>
      </c>
      <c r="G80" s="36">
        <f t="shared" si="26"/>
        <v>5313</v>
      </c>
      <c r="H80" s="36">
        <f t="shared" si="26"/>
        <v>8249.2335582021333</v>
      </c>
      <c r="I80" s="36">
        <f t="shared" si="26"/>
        <v>11879.492075252707</v>
      </c>
      <c r="J80" s="36">
        <f t="shared" si="26"/>
        <v>15596.214630939485</v>
      </c>
      <c r="K80" s="36">
        <f t="shared" si="26"/>
        <v>20339.543773050369</v>
      </c>
      <c r="L80" s="36">
        <f t="shared" si="26"/>
        <v>25916.244103589346</v>
      </c>
      <c r="M80" s="36">
        <f t="shared" si="26"/>
        <v>32509.862874357652</v>
      </c>
      <c r="N80" s="36">
        <f t="shared" si="26"/>
        <v>40125.349483441474</v>
      </c>
      <c r="O80" s="36">
        <f t="shared" si="26"/>
        <v>48689.93309781624</v>
      </c>
      <c r="P80" s="36">
        <f t="shared" si="26"/>
        <v>57626.402833929795</v>
      </c>
      <c r="Q80" s="36">
        <f t="shared" si="26"/>
        <v>67590.176504949733</v>
      </c>
    </row>
    <row r="82" spans="1:22" s="16" customFormat="1" x14ac:dyDescent="0.3">
      <c r="A82" s="6"/>
      <c r="B82" s="6"/>
      <c r="C82" s="6" t="s">
        <v>452</v>
      </c>
      <c r="D82" s="6"/>
      <c r="E82" s="36">
        <f>IFERROR(SUM('Raw Data'!B101:B105,'Raw Data'!B108)/10,0)</f>
        <v>19453</v>
      </c>
      <c r="F82" s="36">
        <f>IFERROR(SUM('Raw Data'!C101:C105,'Raw Data'!C108)/10,0)</f>
        <v>20406</v>
      </c>
      <c r="G82" s="36">
        <f>IFERROR(SUM('Raw Data'!D101:D105,'Raw Data'!D108)/10,0)</f>
        <v>30310</v>
      </c>
      <c r="H82" s="36">
        <f>Schedules!I280</f>
        <v>31294.317849841231</v>
      </c>
      <c r="I82" s="36">
        <f>Schedules!J280</f>
        <v>33595.718845709474</v>
      </c>
      <c r="J82" s="36">
        <f>Schedules!K280</f>
        <v>36887.533265693579</v>
      </c>
      <c r="K82" s="36">
        <f>Schedules!L280</f>
        <v>42140.122268838393</v>
      </c>
      <c r="L82" s="36">
        <f>Schedules!M280</f>
        <v>50048.53256339459</v>
      </c>
      <c r="M82" s="36">
        <f>Schedules!N280</f>
        <v>61285.698577947522</v>
      </c>
      <c r="N82" s="36">
        <f>Schedules!O280</f>
        <v>76665.409839914326</v>
      </c>
      <c r="O82" s="36">
        <f>Schedules!P280</f>
        <v>96695.338717462088</v>
      </c>
      <c r="P82" s="36">
        <f>Schedules!Q280</f>
        <v>122818.17196032808</v>
      </c>
      <c r="Q82" s="36">
        <f>Schedules!R280</f>
        <v>155338.83519993268</v>
      </c>
    </row>
    <row r="84" spans="1:22" s="16" customFormat="1" x14ac:dyDescent="0.3">
      <c r="A84" s="6"/>
      <c r="B84" s="6"/>
      <c r="C84" s="6" t="s">
        <v>10751</v>
      </c>
      <c r="D84" s="6"/>
      <c r="E84" s="16">
        <f t="shared" ref="E84:Q84" si="27">E82+E78+E73</f>
        <v>21599</v>
      </c>
      <c r="F84" s="16">
        <f t="shared" si="27"/>
        <v>23356</v>
      </c>
      <c r="G84" s="16">
        <f t="shared" si="27"/>
        <v>35623</v>
      </c>
      <c r="H84" s="16">
        <f t="shared" si="27"/>
        <v>39543.551408043364</v>
      </c>
      <c r="I84" s="16">
        <f t="shared" si="27"/>
        <v>45475.210920962185</v>
      </c>
      <c r="J84" s="16">
        <f t="shared" si="27"/>
        <v>52483.74789663306</v>
      </c>
      <c r="K84" s="16">
        <f t="shared" si="27"/>
        <v>62479.666041888762</v>
      </c>
      <c r="L84" s="16">
        <f t="shared" si="27"/>
        <v>75964.776666983933</v>
      </c>
      <c r="M84" s="16">
        <f t="shared" si="27"/>
        <v>93795.561452305177</v>
      </c>
      <c r="N84" s="16">
        <f t="shared" si="27"/>
        <v>116790.7593233558</v>
      </c>
      <c r="O84" s="16">
        <f t="shared" si="27"/>
        <v>145385.27181527833</v>
      </c>
      <c r="P84" s="16">
        <f t="shared" si="27"/>
        <v>180444.57479425787</v>
      </c>
      <c r="Q84" s="16">
        <f t="shared" si="27"/>
        <v>222929.01170488243</v>
      </c>
    </row>
    <row r="85" spans="1:22" ht="14.5" thickBot="1" x14ac:dyDescent="0.35">
      <c r="B85" s="1"/>
      <c r="C85" s="1"/>
      <c r="D85" s="1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</row>
    <row r="87" spans="1:22" ht="30" x14ac:dyDescent="0.6">
      <c r="B87" s="7" t="str">
        <f>Cover!B13</f>
        <v>Eternal Limited</v>
      </c>
      <c r="C87" s="8"/>
      <c r="D87" s="8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</row>
    <row r="88" spans="1:22" ht="19" x14ac:dyDescent="0.4">
      <c r="B88" s="9" t="s">
        <v>80</v>
      </c>
      <c r="C88" s="8"/>
      <c r="D88" s="8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</row>
    <row r="89" spans="1:22" ht="15" thickBot="1" x14ac:dyDescent="0.4">
      <c r="B89" s="33" t="s">
        <v>64</v>
      </c>
    </row>
    <row r="90" spans="1:22" x14ac:dyDescent="0.3">
      <c r="B90" s="34" t="s">
        <v>65</v>
      </c>
      <c r="C90" s="34"/>
      <c r="D90" s="34"/>
      <c r="E90" s="34">
        <v>1</v>
      </c>
      <c r="F90" s="34">
        <v>2</v>
      </c>
      <c r="G90" s="34">
        <v>3</v>
      </c>
      <c r="H90" s="34">
        <v>4</v>
      </c>
      <c r="I90" s="34">
        <v>5</v>
      </c>
      <c r="J90" s="34">
        <v>6</v>
      </c>
      <c r="K90" s="34">
        <v>7</v>
      </c>
      <c r="L90" s="34">
        <v>8</v>
      </c>
      <c r="M90" s="34">
        <v>9</v>
      </c>
      <c r="N90" s="34">
        <v>10</v>
      </c>
      <c r="O90" s="34">
        <v>11</v>
      </c>
      <c r="P90" s="34">
        <v>12</v>
      </c>
      <c r="Q90" s="34">
        <v>13</v>
      </c>
    </row>
    <row r="91" spans="1:22" x14ac:dyDescent="0.3">
      <c r="E91" s="11">
        <v>45016</v>
      </c>
      <c r="F91" s="11">
        <f t="shared" ref="F91:Q91" si="28">EOMONTH(E91,12)</f>
        <v>45382</v>
      </c>
      <c r="G91" s="11">
        <f t="shared" si="28"/>
        <v>45747</v>
      </c>
      <c r="H91" s="11">
        <f t="shared" si="28"/>
        <v>46112</v>
      </c>
      <c r="I91" s="11">
        <f t="shared" si="28"/>
        <v>46477</v>
      </c>
      <c r="J91" s="11">
        <f t="shared" si="28"/>
        <v>46843</v>
      </c>
      <c r="K91" s="11">
        <f t="shared" si="28"/>
        <v>47208</v>
      </c>
      <c r="L91" s="11">
        <f t="shared" si="28"/>
        <v>47573</v>
      </c>
      <c r="M91" s="11">
        <f t="shared" si="28"/>
        <v>47938</v>
      </c>
      <c r="N91" s="11">
        <f t="shared" si="28"/>
        <v>48304</v>
      </c>
      <c r="O91" s="11">
        <f t="shared" si="28"/>
        <v>48669</v>
      </c>
      <c r="P91" s="11">
        <f t="shared" si="28"/>
        <v>49034</v>
      </c>
      <c r="Q91" s="11">
        <f t="shared" si="28"/>
        <v>49399</v>
      </c>
    </row>
    <row r="92" spans="1:22" ht="14.5" thickBot="1" x14ac:dyDescent="0.35">
      <c r="B92" s="1"/>
      <c r="C92" s="1"/>
      <c r="D92" s="1"/>
      <c r="E92" s="12">
        <f t="shared" ref="E92:Q92" si="29">YEAR(E91)</f>
        <v>2023</v>
      </c>
      <c r="F92" s="12">
        <f t="shared" si="29"/>
        <v>2024</v>
      </c>
      <c r="G92" s="12">
        <f t="shared" si="29"/>
        <v>2025</v>
      </c>
      <c r="H92" s="13">
        <f t="shared" si="29"/>
        <v>2026</v>
      </c>
      <c r="I92" s="14">
        <f t="shared" si="29"/>
        <v>2027</v>
      </c>
      <c r="J92" s="14">
        <f t="shared" si="29"/>
        <v>2028</v>
      </c>
      <c r="K92" s="14">
        <f t="shared" si="29"/>
        <v>2029</v>
      </c>
      <c r="L92" s="14">
        <f t="shared" si="29"/>
        <v>2030</v>
      </c>
      <c r="M92" s="14">
        <f t="shared" si="29"/>
        <v>2031</v>
      </c>
      <c r="N92" s="14">
        <f t="shared" si="29"/>
        <v>2032</v>
      </c>
      <c r="O92" s="14">
        <f t="shared" si="29"/>
        <v>2033</v>
      </c>
      <c r="P92" s="14">
        <f t="shared" si="29"/>
        <v>2034</v>
      </c>
      <c r="Q92" s="14">
        <f t="shared" si="29"/>
        <v>2035</v>
      </c>
    </row>
    <row r="94" spans="1:22" x14ac:dyDescent="0.3">
      <c r="B94" s="6" t="s">
        <v>10752</v>
      </c>
    </row>
    <row r="95" spans="1:22" x14ac:dyDescent="0.3">
      <c r="C95" s="2" t="s">
        <v>503</v>
      </c>
      <c r="E95" s="18">
        <f>IFERROR('Raw Data'!G115,0)</f>
        <v>-1015</v>
      </c>
      <c r="F95" s="18">
        <f>IFERROR('Raw Data'!H115,0)</f>
        <v>291</v>
      </c>
      <c r="G95" s="18">
        <f>IFERROR('Raw Data'!I115,0)</f>
        <v>697</v>
      </c>
      <c r="H95" s="17">
        <f t="shared" ref="H95:Q95" si="30">H27</f>
        <v>705.32773218511124</v>
      </c>
      <c r="I95" s="17">
        <f t="shared" si="30"/>
        <v>1261.29109923952</v>
      </c>
      <c r="J95" s="17">
        <f t="shared" si="30"/>
        <v>2605.7403442795348</v>
      </c>
      <c r="K95" s="17">
        <f t="shared" si="30"/>
        <v>4885.6406581465517</v>
      </c>
      <c r="L95" s="17">
        <f t="shared" si="30"/>
        <v>7927.4586954621182</v>
      </c>
      <c r="M95" s="17">
        <f t="shared" si="30"/>
        <v>11931.736115118498</v>
      </c>
      <c r="N95" s="17">
        <f t="shared" si="30"/>
        <v>17018.659702210363</v>
      </c>
      <c r="O95" s="17">
        <f t="shared" si="30"/>
        <v>23473.205270997994</v>
      </c>
      <c r="P95" s="17">
        <f t="shared" si="30"/>
        <v>31101.576603803325</v>
      </c>
      <c r="Q95" s="17">
        <f t="shared" si="30"/>
        <v>39346.013123572688</v>
      </c>
    </row>
    <row r="96" spans="1:22" x14ac:dyDescent="0.3">
      <c r="C96" s="39" t="s">
        <v>10732</v>
      </c>
      <c r="E96" s="18">
        <f>IFERROR('Raw Data'!G116,0)</f>
        <v>437</v>
      </c>
      <c r="F96" s="18">
        <f>IFERROR('Raw Data'!H116,0)</f>
        <v>526</v>
      </c>
      <c r="G96" s="18">
        <f>IFERROR('Raw Data'!I116,0)</f>
        <v>863</v>
      </c>
      <c r="H96" s="17">
        <f t="shared" ref="H96:Q96" si="31">H19</f>
        <v>1315.5110453551174</v>
      </c>
      <c r="I96" s="17">
        <f t="shared" si="31"/>
        <v>1864.4811783975288</v>
      </c>
      <c r="J96" s="17">
        <f t="shared" si="31"/>
        <v>2402.4494574170926</v>
      </c>
      <c r="K96" s="17">
        <f t="shared" si="31"/>
        <v>2866.0922460352626</v>
      </c>
      <c r="L96" s="17">
        <f t="shared" si="31"/>
        <v>3437.5152710883144</v>
      </c>
      <c r="M96" s="17">
        <f t="shared" si="31"/>
        <v>4293.4313929166856</v>
      </c>
      <c r="N96" s="17">
        <f t="shared" si="31"/>
        <v>5233.4345042435907</v>
      </c>
      <c r="O96" s="17">
        <f t="shared" si="31"/>
        <v>6180.6464965553596</v>
      </c>
      <c r="P96" s="17">
        <f t="shared" si="31"/>
        <v>7101.085884503158</v>
      </c>
      <c r="Q96" s="17">
        <f t="shared" si="31"/>
        <v>8055.0069001620996</v>
      </c>
      <c r="V96" s="17">
        <f>4.12*(1.075)^10</f>
        <v>8.4914500361186089</v>
      </c>
    </row>
    <row r="97" spans="1:17" x14ac:dyDescent="0.3">
      <c r="C97" s="39" t="s">
        <v>496</v>
      </c>
      <c r="E97" s="18">
        <f>IFERROR('Raw Data'!G117,0)</f>
        <v>506</v>
      </c>
      <c r="F97" s="18">
        <f>IFERROR('Raw Data'!H117,0)</f>
        <v>515</v>
      </c>
      <c r="G97" s="18">
        <f>IFERROR('Raw Data'!I117,0)</f>
        <v>798</v>
      </c>
      <c r="H97" s="17">
        <f>Schedules!I266</f>
        <v>873.81</v>
      </c>
      <c r="I97" s="17">
        <f>Schedules!J266</f>
        <v>956.8219499999999</v>
      </c>
      <c r="J97" s="17">
        <f>Schedules!K266</f>
        <v>1047.7200352499999</v>
      </c>
      <c r="K97" s="17">
        <f>Schedules!L266</f>
        <v>1147.2534385987499</v>
      </c>
      <c r="L97" s="17">
        <f>Schedules!M266</f>
        <v>1256.242515265631</v>
      </c>
      <c r="M97" s="17">
        <f>Schedules!N266</f>
        <v>1375.5855542158658</v>
      </c>
      <c r="N97" s="17">
        <f>Schedules!O266</f>
        <v>1506.266181866373</v>
      </c>
      <c r="O97" s="17">
        <f>Schedules!P266</f>
        <v>1649.3614691436785</v>
      </c>
      <c r="P97" s="17">
        <f>Schedules!Q266</f>
        <v>1806.0508087123278</v>
      </c>
      <c r="Q97" s="17">
        <f>Schedules!R266</f>
        <v>1977.6256355399989</v>
      </c>
    </row>
    <row r="98" spans="1:17" x14ac:dyDescent="0.3">
      <c r="C98" s="39" t="s">
        <v>497</v>
      </c>
      <c r="E98" s="18">
        <f>IFERROR('Raw Data'!G118,0)</f>
        <v>-615</v>
      </c>
      <c r="F98" s="18">
        <f>IFERROR('Raw Data'!H118,0)</f>
        <v>-776</v>
      </c>
      <c r="G98" s="18">
        <f>IFERROR('Raw Data'!I118,0)</f>
        <v>-949</v>
      </c>
      <c r="H98" s="17">
        <f>-Schedules!I178*Assumptions!$M$126</f>
        <v>-984.69000000000017</v>
      </c>
      <c r="I98" s="17">
        <f>-Schedules!J178*Assumptions!$M$126</f>
        <v>-1083.1590000000003</v>
      </c>
      <c r="J98" s="17">
        <f>-Schedules!K178*Assumptions!$M$126</f>
        <v>-1191.4749000000002</v>
      </c>
      <c r="K98" s="17">
        <f>-Schedules!L178*Assumptions!$M$126</f>
        <v>-1310.6223900000002</v>
      </c>
      <c r="L98" s="17">
        <f>-Schedules!M178*Assumptions!$M$126</f>
        <v>-1441.6846290000003</v>
      </c>
      <c r="M98" s="17">
        <f>-Schedules!N178*Assumptions!$M$126</f>
        <v>-1585.8530919000002</v>
      </c>
      <c r="N98" s="17">
        <f>-Schedules!O178*Assumptions!$M$126</f>
        <v>-1744.4384010900003</v>
      </c>
      <c r="O98" s="17">
        <f>-Schedules!P178*Assumptions!$M$126</f>
        <v>-1918.8822411990002</v>
      </c>
      <c r="P98" s="17">
        <f>-Schedules!Q178*Assumptions!$M$126</f>
        <v>-2110.7704653188998</v>
      </c>
      <c r="Q98" s="17">
        <f>-Schedules!R178*Assumptions!$M$126</f>
        <v>-2321.8475118507904</v>
      </c>
    </row>
    <row r="99" spans="1:17" x14ac:dyDescent="0.3">
      <c r="C99" s="39" t="s">
        <v>390</v>
      </c>
      <c r="E99" s="18">
        <f>IFERROR('Raw Data'!G119,0)</f>
        <v>41</v>
      </c>
      <c r="F99" s="18">
        <f>IFERROR('Raw Data'!H119,0)</f>
        <v>67</v>
      </c>
      <c r="G99" s="18">
        <f>IFERROR('Raw Data'!I119,0)</f>
        <v>147</v>
      </c>
      <c r="H99" s="17">
        <f>Schedules!I250</f>
        <v>272.09000009322432</v>
      </c>
      <c r="I99" s="17">
        <f>Schedules!J250</f>
        <v>372.63618175758484</v>
      </c>
      <c r="J99" s="17">
        <f>Schedules!K250</f>
        <v>469.94217801551514</v>
      </c>
      <c r="K99" s="17">
        <f>Schedules!L250</f>
        <v>587.71947957424084</v>
      </c>
      <c r="L99" s="17">
        <f>Schedules!M250</f>
        <v>720.65821105134376</v>
      </c>
      <c r="M99" s="17">
        <f>Schedules!N250</f>
        <v>865.342003852988</v>
      </c>
      <c r="N99" s="17">
        <f>Schedules!O250</f>
        <v>1020.7039641160104</v>
      </c>
      <c r="O99" s="17">
        <f>Schedules!P250</f>
        <v>1181.274214478145</v>
      </c>
      <c r="P99" s="17">
        <f>Schedules!Q250</f>
        <v>1338.0120226676522</v>
      </c>
      <c r="Q99" s="17">
        <f>Schedules!R250</f>
        <v>1486.4011649529739</v>
      </c>
    </row>
    <row r="100" spans="1:17" x14ac:dyDescent="0.3">
      <c r="C100" s="39" t="s">
        <v>498</v>
      </c>
      <c r="E100" s="18">
        <f>IFERROR('Raw Data'!G120,0)</f>
        <v>9</v>
      </c>
      <c r="F100" s="18">
        <f>IFERROR('Raw Data'!H120,0)</f>
        <v>10</v>
      </c>
      <c r="G100" s="18">
        <f>IFERROR('Raw Data'!I120,0)</f>
        <v>-37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</row>
    <row r="102" spans="1:17" x14ac:dyDescent="0.3">
      <c r="C102" s="2" t="s">
        <v>10753</v>
      </c>
      <c r="E102" s="18">
        <f>SUM(E98:E100,E96:E97,E95)</f>
        <v>-637</v>
      </c>
      <c r="F102" s="18">
        <f>SUM(F98:F100,F96:F97,F95)</f>
        <v>633</v>
      </c>
      <c r="G102" s="18">
        <f>SUM(G98:G100,G96:G97,G95)</f>
        <v>1519</v>
      </c>
      <c r="H102" s="17">
        <f t="shared" ref="H102:Q102" si="32">SUM(H98:H100,H96:H97,H95)</f>
        <v>2182.048777633453</v>
      </c>
      <c r="I102" s="17">
        <f t="shared" si="32"/>
        <v>3372.0714093946331</v>
      </c>
      <c r="J102" s="17">
        <f t="shared" si="32"/>
        <v>5334.3771149621425</v>
      </c>
      <c r="K102" s="17">
        <f t="shared" si="32"/>
        <v>8176.0834323548052</v>
      </c>
      <c r="L102" s="17">
        <f t="shared" si="32"/>
        <v>11900.190063867407</v>
      </c>
      <c r="M102" s="17">
        <f t="shared" si="32"/>
        <v>16880.241974204037</v>
      </c>
      <c r="N102" s="17">
        <f t="shared" si="32"/>
        <v>23034.625951346337</v>
      </c>
      <c r="O102" s="17">
        <f t="shared" si="32"/>
        <v>30565.605209976176</v>
      </c>
      <c r="P102" s="17">
        <f t="shared" si="32"/>
        <v>39235.954854367563</v>
      </c>
      <c r="Q102" s="17">
        <f t="shared" si="32"/>
        <v>48543.199312376972</v>
      </c>
    </row>
    <row r="104" spans="1:17" x14ac:dyDescent="0.3">
      <c r="C104" s="2" t="s">
        <v>10754</v>
      </c>
      <c r="E104" s="18">
        <f>IFERROR('Raw Data'!G124,0)</f>
        <v>-176</v>
      </c>
      <c r="F104" s="18">
        <f>IFERROR('Raw Data'!H124,0)</f>
        <v>118</v>
      </c>
      <c r="G104" s="18">
        <f>IFERROR('Raw Data'!I124,0)</f>
        <v>-1093</v>
      </c>
      <c r="H104" s="17">
        <f>Schedules!I226</f>
        <v>-1673.2968472145676</v>
      </c>
      <c r="I104" s="17">
        <f>Schedules!J226</f>
        <v>-1464.9928602361806</v>
      </c>
      <c r="J104" s="17">
        <f>Schedules!K226</f>
        <v>-1572.1428908273256</v>
      </c>
      <c r="K104" s="17">
        <f>Schedules!L226</f>
        <v>-2053.3003420739515</v>
      </c>
      <c r="L104" s="17">
        <f>Schedules!M226</f>
        <v>-2456.4775442513401</v>
      </c>
      <c r="M104" s="17">
        <f>Schedules!N226</f>
        <v>-3036.5804233791096</v>
      </c>
      <c r="N104" s="17">
        <f>Schedules!O226</f>
        <v>-3588.1536250944409</v>
      </c>
      <c r="O104" s="17">
        <f>Schedules!P226</f>
        <v>-4183.2783719004583</v>
      </c>
      <c r="P104" s="17">
        <f>Schedules!Q226</f>
        <v>-4719.0952669039325</v>
      </c>
      <c r="Q104" s="17">
        <f>Schedules!R226</f>
        <v>-5552.1676158830305</v>
      </c>
    </row>
    <row r="105" spans="1:17" x14ac:dyDescent="0.3">
      <c r="C105" s="2" t="s">
        <v>460</v>
      </c>
      <c r="E105" s="18">
        <f>IFERROR('Raw Data'!G127,0)</f>
        <v>-31</v>
      </c>
      <c r="F105" s="18">
        <f>IFERROR('Raw Data'!H127,0)</f>
        <v>-105</v>
      </c>
      <c r="G105" s="18">
        <f>IFERROR('Raw Data'!I127,0)</f>
        <v>-118</v>
      </c>
      <c r="H105" s="17">
        <f>-Schedules!I159</f>
        <v>-90.866227262723314</v>
      </c>
      <c r="I105" s="17">
        <f>-Schedules!J159</f>
        <v>-185.57102634477735</v>
      </c>
      <c r="J105" s="17">
        <f>-Schedules!K159</f>
        <v>-463.24377672927301</v>
      </c>
      <c r="K105" s="17">
        <f>-Schedules!L159</f>
        <v>-928.15508051080428</v>
      </c>
      <c r="L105" s="17">
        <f>-Schedules!M159</f>
        <v>-1553.4938256422554</v>
      </c>
      <c r="M105" s="17">
        <f>-Schedules!N159</f>
        <v>-2407.2809213979881</v>
      </c>
      <c r="N105" s="17">
        <f>-Schedules!O159</f>
        <v>-3597.5728784861903</v>
      </c>
      <c r="O105" s="17">
        <f>-Schedules!P159</f>
        <v>-5680.2577280910245</v>
      </c>
      <c r="P105" s="17">
        <f>-Schedules!Q159</f>
        <v>-7558.9108920705166</v>
      </c>
      <c r="Q105" s="17">
        <f>-Schedules!R159</f>
        <v>-9588.4081867095756</v>
      </c>
    </row>
    <row r="107" spans="1:17" s="16" customFormat="1" x14ac:dyDescent="0.3">
      <c r="A107" s="6"/>
      <c r="B107" s="40"/>
      <c r="C107" s="40" t="s">
        <v>10755</v>
      </c>
      <c r="D107" s="40"/>
      <c r="E107" s="36">
        <f>SUM(E104,E102,E105)</f>
        <v>-844</v>
      </c>
      <c r="F107" s="36">
        <f>SUM(F104,F102,F105)</f>
        <v>646</v>
      </c>
      <c r="G107" s="36">
        <f>SUM(G104,G102,G105)</f>
        <v>308</v>
      </c>
      <c r="H107" s="36">
        <f t="shared" ref="H107:Q107" si="33">SUM(H104,H102,H105)</f>
        <v>417.88570315616209</v>
      </c>
      <c r="I107" s="36">
        <f t="shared" si="33"/>
        <v>1721.5075228136752</v>
      </c>
      <c r="J107" s="36">
        <f t="shared" si="33"/>
        <v>3298.9904474055438</v>
      </c>
      <c r="K107" s="36">
        <f t="shared" si="33"/>
        <v>5194.6280097700492</v>
      </c>
      <c r="L107" s="36">
        <f t="shared" si="33"/>
        <v>7890.2186939738112</v>
      </c>
      <c r="M107" s="36">
        <f t="shared" si="33"/>
        <v>11436.380629426938</v>
      </c>
      <c r="N107" s="36">
        <f t="shared" si="33"/>
        <v>15848.899447765707</v>
      </c>
      <c r="O107" s="36">
        <f t="shared" si="33"/>
        <v>20702.069109984695</v>
      </c>
      <c r="P107" s="36">
        <f t="shared" si="33"/>
        <v>26957.948695393112</v>
      </c>
      <c r="Q107" s="36">
        <f t="shared" si="33"/>
        <v>33402.623509784367</v>
      </c>
    </row>
    <row r="109" spans="1:17" x14ac:dyDescent="0.3">
      <c r="B109" s="6" t="s">
        <v>10756</v>
      </c>
    </row>
    <row r="110" spans="1:17" x14ac:dyDescent="0.3">
      <c r="C110" s="2" t="s">
        <v>10757</v>
      </c>
      <c r="E110" s="18">
        <f>IFERROR('Raw Data'!G131,0)</f>
        <v>-103</v>
      </c>
      <c r="F110" s="18">
        <f>IFERROR('Raw Data'!H131,0)</f>
        <v>-215</v>
      </c>
      <c r="G110" s="18">
        <f>IFERROR('Raw Data'!I131,0)</f>
        <v>-936</v>
      </c>
      <c r="H110" s="17">
        <f>-VLOOKUP('Financial Statements'!H92,Schedules!$C$111:$D$120,2,FALSE)</f>
        <v>-1280.2176812091357</v>
      </c>
      <c r="I110" s="17">
        <f>-VLOOKUP('Financial Statements'!I92,Schedules!$C$111:$D$120,2,FALSE)</f>
        <v>-1684.411315000365</v>
      </c>
      <c r="J110" s="17">
        <f>-VLOOKUP('Financial Statements'!J92,Schedules!$C$111:$D$120,2,FALSE)</f>
        <v>-1765.2934394371819</v>
      </c>
      <c r="K110" s="17">
        <f>-VLOOKUP('Financial Statements'!K92,Schedules!$C$111:$D$120,2,FALSE)</f>
        <v>-2292.7437455206068</v>
      </c>
      <c r="L110" s="17">
        <f>-VLOOKUP('Financial Statements'!L92,Schedules!$C$111:$D$120,2,FALSE)</f>
        <v>-2902.5760985066718</v>
      </c>
      <c r="M110" s="17">
        <f>-VLOOKUP('Financial Statements'!M92,Schedules!$C$111:$D$120,2,FALSE)</f>
        <v>-2899.5103471482071</v>
      </c>
      <c r="N110" s="17">
        <f>-VLOOKUP('Financial Statements'!N92,Schedules!$C$111:$D$120,2,FALSE)</f>
        <v>-3557.9966059576327</v>
      </c>
      <c r="O110" s="17">
        <f>-VLOOKUP('Financial Statements'!O92,Schedules!$C$111:$D$120,2,FALSE)</f>
        <v>-2685.0531685046672</v>
      </c>
      <c r="P110" s="17">
        <f>-VLOOKUP('Financial Statements'!P92,Schedules!$C$111:$D$120,2,FALSE)</f>
        <v>-3173.1135815781872</v>
      </c>
      <c r="Q110" s="17">
        <f>-VLOOKUP('Financial Statements'!Q92,Schedules!$C$111:$D$120,2,FALSE)</f>
        <v>-3704.2344766498127</v>
      </c>
    </row>
    <row r="111" spans="1:17" x14ac:dyDescent="0.3">
      <c r="C111" s="2" t="s">
        <v>120</v>
      </c>
      <c r="E111" s="18">
        <f>IFERROR('Raw Data'!G132,0)</f>
        <v>2</v>
      </c>
      <c r="F111" s="18">
        <f>IFERROR('Raw Data'!H132,0)</f>
        <v>13</v>
      </c>
      <c r="G111" s="18">
        <f>IFERROR('Raw Data'!I132,0)</f>
        <v>5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</row>
    <row r="112" spans="1:17" x14ac:dyDescent="0.3">
      <c r="C112" s="2" t="s">
        <v>10758</v>
      </c>
      <c r="E112" s="18">
        <f>IFERROR('Raw Data'!G133,0)</f>
        <v>-61</v>
      </c>
      <c r="F112" s="18">
        <f>IFERROR('Raw Data'!H133,0)</f>
        <v>0</v>
      </c>
      <c r="G112" s="18">
        <f>IFERROR('Raw Data'!I133,0)</f>
        <v>-2005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</row>
    <row r="113" spans="1:17" x14ac:dyDescent="0.3">
      <c r="C113" s="2" t="s">
        <v>10759</v>
      </c>
      <c r="E113" s="18">
        <f>IFERROR('Raw Data'!G134,0)</f>
        <v>879</v>
      </c>
      <c r="F113" s="18">
        <f>IFERROR('Raw Data'!H134,0)</f>
        <v>-763</v>
      </c>
      <c r="G113" s="18">
        <f>IFERROR('Raw Data'!I134,0)</f>
        <v>-5876</v>
      </c>
      <c r="H113" s="17">
        <f>-(Schedules!I186-Schedules!I184)</f>
        <v>-1518.0999999999985</v>
      </c>
      <c r="I113" s="17">
        <f>-(Schedules!J186-Schedules!J184)</f>
        <v>-1669.9099999999999</v>
      </c>
      <c r="J113" s="17">
        <f>-(Schedules!K186-Schedules!K184)</f>
        <v>-1836.9010000000017</v>
      </c>
      <c r="K113" s="17">
        <f>-(Schedules!L186-Schedules!L184)</f>
        <v>-2020.5911000000015</v>
      </c>
      <c r="L113" s="17">
        <f>-(Schedules!M186-Schedules!M184)</f>
        <v>-2222.6502099999998</v>
      </c>
      <c r="M113" s="17">
        <f>-(Schedules!N186-Schedules!N184)</f>
        <v>-2444.915230999999</v>
      </c>
      <c r="N113" s="17">
        <f>-(Schedules!O186-Schedules!O184)</f>
        <v>-2689.4067541000004</v>
      </c>
      <c r="O113" s="17">
        <f>-(Schedules!P186-Schedules!P184)</f>
        <v>-2958.3474295100023</v>
      </c>
      <c r="P113" s="17">
        <f>-(Schedules!Q186-Schedules!Q184)</f>
        <v>-3254.1821724609981</v>
      </c>
      <c r="Q113" s="17">
        <f>-(Schedules!R186-Schedules!R184)</f>
        <v>-3579.6003897070987</v>
      </c>
    </row>
    <row r="114" spans="1:17" x14ac:dyDescent="0.3">
      <c r="C114" s="2" t="s">
        <v>512</v>
      </c>
      <c r="E114" s="18">
        <f>IFERROR('Raw Data'!G135,0)</f>
        <v>490</v>
      </c>
      <c r="F114" s="18">
        <f>IFERROR('Raw Data'!H135,0)</f>
        <v>618</v>
      </c>
      <c r="G114" s="18">
        <f>IFERROR('Raw Data'!I135,0)</f>
        <v>819</v>
      </c>
      <c r="H114" s="17">
        <f>Schedules!I178*Assumptions!$M$127</f>
        <v>875.2800000000002</v>
      </c>
      <c r="I114" s="17">
        <f>Schedules!J178*Assumptions!$M$127</f>
        <v>962.80800000000022</v>
      </c>
      <c r="J114" s="17">
        <f>Schedules!K178*Assumptions!$M$127</f>
        <v>1059.0888000000002</v>
      </c>
      <c r="K114" s="17">
        <f>Schedules!L178*Assumptions!$M$127</f>
        <v>1164.9976800000002</v>
      </c>
      <c r="L114" s="17">
        <f>Schedules!M178*Assumptions!$M$127</f>
        <v>1281.4974480000003</v>
      </c>
      <c r="M114" s="17">
        <f>Schedules!N178*Assumptions!$M$127</f>
        <v>1409.6471928000001</v>
      </c>
      <c r="N114" s="17">
        <f>Schedules!O178*Assumptions!$M$127</f>
        <v>1550.6119120800004</v>
      </c>
      <c r="O114" s="17">
        <f>Schedules!P178*Assumptions!$M$127</f>
        <v>1705.6731032880002</v>
      </c>
      <c r="P114" s="17">
        <f>Schedules!Q178*Assumptions!$M$127</f>
        <v>1876.2404136168</v>
      </c>
      <c r="Q114" s="17">
        <f>Schedules!R178*Assumptions!$M$127</f>
        <v>2063.8644549784804</v>
      </c>
    </row>
    <row r="115" spans="1:17" x14ac:dyDescent="0.3">
      <c r="C115" s="2" t="s">
        <v>10760</v>
      </c>
      <c r="E115" s="18">
        <f>IFERROR('Raw Data'!G136,0)</f>
        <v>-750</v>
      </c>
      <c r="F115" s="18">
        <f>IFERROR('Raw Data'!H136,0)</f>
        <v>0</v>
      </c>
      <c r="G115" s="18">
        <f>IFERROR('Raw Data'!I136,0)</f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</row>
    <row r="116" spans="1:17" x14ac:dyDescent="0.3">
      <c r="E116" s="52"/>
      <c r="F116" s="52"/>
      <c r="G116" s="52"/>
    </row>
    <row r="117" spans="1:17" s="16" customFormat="1" x14ac:dyDescent="0.3">
      <c r="A117" s="6"/>
      <c r="B117" s="40"/>
      <c r="C117" s="40" t="s">
        <v>10761</v>
      </c>
      <c r="D117" s="40"/>
      <c r="E117" s="36">
        <f t="shared" ref="E117:Q117" si="34">SUM(E110:E115)</f>
        <v>457</v>
      </c>
      <c r="F117" s="36">
        <f t="shared" si="34"/>
        <v>-347</v>
      </c>
      <c r="G117" s="36">
        <f t="shared" si="34"/>
        <v>-7993</v>
      </c>
      <c r="H117" s="36">
        <f t="shared" si="34"/>
        <v>-1923.037681209134</v>
      </c>
      <c r="I117" s="36">
        <f t="shared" si="34"/>
        <v>-2391.5133150003649</v>
      </c>
      <c r="J117" s="36">
        <f t="shared" si="34"/>
        <v>-2543.1056394371835</v>
      </c>
      <c r="K117" s="36">
        <f t="shared" si="34"/>
        <v>-3148.3371655206083</v>
      </c>
      <c r="L117" s="36">
        <f t="shared" si="34"/>
        <v>-3843.7288605066715</v>
      </c>
      <c r="M117" s="36">
        <f t="shared" si="34"/>
        <v>-3934.778385348206</v>
      </c>
      <c r="N117" s="36">
        <f t="shared" si="34"/>
        <v>-4696.7914479776327</v>
      </c>
      <c r="O117" s="36">
        <f t="shared" si="34"/>
        <v>-3937.7274947266692</v>
      </c>
      <c r="P117" s="36">
        <f t="shared" si="34"/>
        <v>-4551.0553404223856</v>
      </c>
      <c r="Q117" s="36">
        <f t="shared" si="34"/>
        <v>-5219.970411378431</v>
      </c>
    </row>
    <row r="119" spans="1:17" x14ac:dyDescent="0.3">
      <c r="B119" s="6" t="s">
        <v>10762</v>
      </c>
    </row>
    <row r="120" spans="1:17" x14ac:dyDescent="0.3">
      <c r="C120" s="2" t="s">
        <v>10763</v>
      </c>
      <c r="E120" s="18">
        <f>IFERROR('Raw Data'!G140,0)</f>
        <v>4</v>
      </c>
      <c r="F120" s="18">
        <f>IFERROR('Raw Data'!H140,0)</f>
        <v>23</v>
      </c>
      <c r="G120" s="18">
        <f>IFERROR('Raw Data'!I140,0)</f>
        <v>8501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</row>
    <row r="121" spans="1:17" x14ac:dyDescent="0.3">
      <c r="C121" s="2" t="s">
        <v>10764</v>
      </c>
      <c r="E121" s="18">
        <f>IFERROR('Raw Data'!G141,0)</f>
        <v>-65</v>
      </c>
      <c r="F121" s="18">
        <f>IFERROR('Raw Data'!H141,0)</f>
        <v>-129</v>
      </c>
      <c r="G121" s="18">
        <f>IFERROR('Raw Data'!I141,0)</f>
        <v>-258</v>
      </c>
      <c r="H121" s="17">
        <f>-(Schedules!I246-Schedules!I250)</f>
        <v>-439.09783978098125</v>
      </c>
      <c r="I121" s="17">
        <f>-(Schedules!J246-Schedules!J250)</f>
        <v>-714.68515380182816</v>
      </c>
      <c r="J121" s="17">
        <f>-(Schedules!K246-Schedules!K250)</f>
        <v>-905.85380701731515</v>
      </c>
      <c r="K121" s="17">
        <f>-(Schedules!L246-Schedules!L250)</f>
        <v>-1142.792443785665</v>
      </c>
      <c r="L121" s="17">
        <f>-(Schedules!M246-Schedules!M250)</f>
        <v>-1433.6432590732015</v>
      </c>
      <c r="M121" s="17">
        <f>-(Schedules!N246-Schedules!N250)</f>
        <v>-1743.8921373398302</v>
      </c>
      <c r="N121" s="17">
        <f>-(Schedules!O246-Schedules!O250)</f>
        <v>-2089.9543320629209</v>
      </c>
      <c r="O121" s="17">
        <f>-(Schedules!P246-Schedules!P250)</f>
        <v>-2454.8992150040749</v>
      </c>
      <c r="P121" s="17">
        <f>-(Schedules!Q246-Schedules!Q250)</f>
        <v>-2834.0122497655598</v>
      </c>
      <c r="Q121" s="17">
        <f>-(Schedules!R246-Schedules!R250)</f>
        <v>-3185.8058786628035</v>
      </c>
    </row>
    <row r="122" spans="1:17" x14ac:dyDescent="0.3">
      <c r="C122" s="2" t="s">
        <v>10765</v>
      </c>
      <c r="E122" s="18">
        <f>IFERROR('Raw Data'!G142,0)</f>
        <v>-41</v>
      </c>
      <c r="F122" s="18">
        <f>IFERROR('Raw Data'!H142,0)</f>
        <v>-67</v>
      </c>
      <c r="G122" s="18">
        <f>IFERROR('Raw Data'!I142,0)</f>
        <v>-147</v>
      </c>
      <c r="H122" s="17">
        <f>-Schedules!I250</f>
        <v>-272.09000009322432</v>
      </c>
      <c r="I122" s="17">
        <f>-Schedules!J250</f>
        <v>-372.63618175758484</v>
      </c>
      <c r="J122" s="17">
        <f>-Schedules!K250</f>
        <v>-469.94217801551514</v>
      </c>
      <c r="K122" s="17">
        <f>-Schedules!L250</f>
        <v>-587.71947957424084</v>
      </c>
      <c r="L122" s="17">
        <f>-Schedules!M250</f>
        <v>-720.65821105134376</v>
      </c>
      <c r="M122" s="17">
        <f>-Schedules!N250</f>
        <v>-865.342003852988</v>
      </c>
      <c r="N122" s="17">
        <f>-Schedules!O250</f>
        <v>-1020.7039641160104</v>
      </c>
      <c r="O122" s="17">
        <f>-Schedules!P250</f>
        <v>-1181.274214478145</v>
      </c>
      <c r="P122" s="17">
        <f>-Schedules!Q250</f>
        <v>-1338.0120226676522</v>
      </c>
      <c r="Q122" s="17">
        <f>-Schedules!R250</f>
        <v>-1486.4011649529739</v>
      </c>
    </row>
    <row r="123" spans="1:17" x14ac:dyDescent="0.3">
      <c r="C123" s="2" t="s">
        <v>10766</v>
      </c>
      <c r="E123" s="18">
        <f>IFERROR('Raw Data'!G143,0)</f>
        <v>-25</v>
      </c>
      <c r="F123" s="18">
        <f>IFERROR('Raw Data'!H143,0)</f>
        <v>-34</v>
      </c>
      <c r="G123" s="18">
        <f>IFERROR('Raw Data'!I143,0)</f>
        <v>-54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</row>
    <row r="125" spans="1:17" x14ac:dyDescent="0.3">
      <c r="B125" s="40"/>
      <c r="C125" s="40" t="s">
        <v>10767</v>
      </c>
      <c r="D125" s="40"/>
      <c r="E125" s="36">
        <f t="shared" ref="E125:Q125" si="35">SUM(E120:E123)</f>
        <v>-127</v>
      </c>
      <c r="F125" s="36">
        <f t="shared" si="35"/>
        <v>-207</v>
      </c>
      <c r="G125" s="36">
        <f t="shared" si="35"/>
        <v>8042</v>
      </c>
      <c r="H125" s="36">
        <f t="shared" si="35"/>
        <v>-711.18783987420557</v>
      </c>
      <c r="I125" s="36">
        <f t="shared" si="35"/>
        <v>-1087.321335559413</v>
      </c>
      <c r="J125" s="36">
        <f t="shared" si="35"/>
        <v>-1375.7959850328302</v>
      </c>
      <c r="K125" s="36">
        <f t="shared" si="35"/>
        <v>-1730.5119233599057</v>
      </c>
      <c r="L125" s="36">
        <f t="shared" si="35"/>
        <v>-2154.3014701245452</v>
      </c>
      <c r="M125" s="36">
        <f t="shared" si="35"/>
        <v>-2609.2341411928182</v>
      </c>
      <c r="N125" s="36">
        <f t="shared" si="35"/>
        <v>-3110.6582961789313</v>
      </c>
      <c r="O125" s="36">
        <f t="shared" si="35"/>
        <v>-3636.1734294822199</v>
      </c>
      <c r="P125" s="36">
        <f t="shared" si="35"/>
        <v>-4172.024272433212</v>
      </c>
      <c r="Q125" s="36">
        <f t="shared" si="35"/>
        <v>-4672.2070436157774</v>
      </c>
    </row>
    <row r="126" spans="1:17" x14ac:dyDescent="0.3">
      <c r="C126" s="2" t="s">
        <v>10768</v>
      </c>
      <c r="E126" s="17">
        <f>IFERROR(SUM('Raw Data'!B158:B159)/10,0)</f>
        <v>340</v>
      </c>
      <c r="F126" s="17">
        <f>IFERROR(SUM('Raw Data'!C158:C159)/10,0)</f>
        <v>-1</v>
      </c>
      <c r="G126" s="17">
        <f>IFERROR(SUM('Raw Data'!D158:D159)/10,0)</f>
        <v>0</v>
      </c>
      <c r="H126" s="17">
        <f>IFERROR(SUM('Raw Data'!E158:E159)/10,0)</f>
        <v>0</v>
      </c>
      <c r="I126" s="17">
        <f>IFERROR(SUM('Raw Data'!F159:F160)/10,0)</f>
        <v>0</v>
      </c>
      <c r="J126" s="17">
        <f>IFERROR(SUM('Raw Data'!G159:G160)/10,0)</f>
        <v>0</v>
      </c>
      <c r="K126" s="17">
        <f>IFERROR(SUM('Raw Data'!H159:H160)/10,0)</f>
        <v>0</v>
      </c>
      <c r="L126" s="17">
        <f>IFERROR(SUM('Raw Data'!I159:I160)/10,0)</f>
        <v>0</v>
      </c>
      <c r="M126" s="17">
        <f>IFERROR(SUM('Raw Data'!J158:J159)/10,0)</f>
        <v>0</v>
      </c>
      <c r="N126" s="17">
        <f>IFERROR(SUM('Raw Data'!K158:K159)/10,0)</f>
        <v>0</v>
      </c>
      <c r="O126" s="17">
        <f>IFERROR(SUM('Raw Data'!L158:L159)/10,0)</f>
        <v>0</v>
      </c>
      <c r="P126" s="17">
        <f>IFERROR(SUM('Raw Data'!M158:M159)/10,0)</f>
        <v>0</v>
      </c>
      <c r="Q126" s="17">
        <f>IFERROR(SUM('Raw Data'!N158:N159)/10,0)</f>
        <v>0</v>
      </c>
    </row>
    <row r="128" spans="1:17" x14ac:dyDescent="0.3">
      <c r="B128" s="41"/>
      <c r="C128" s="21" t="s">
        <v>10769</v>
      </c>
      <c r="D128" s="21"/>
      <c r="E128" s="22">
        <f>E125+E117+E107+E126</f>
        <v>-174</v>
      </c>
      <c r="F128" s="22">
        <f>F125+F117+F107+F126</f>
        <v>91</v>
      </c>
      <c r="G128" s="22">
        <f>G125+G117+G107+G126</f>
        <v>357</v>
      </c>
      <c r="H128" s="22">
        <f t="shared" ref="H128:Q128" si="36">H125+H117+H107+H126</f>
        <v>-2216.3398179271776</v>
      </c>
      <c r="I128" s="22">
        <f t="shared" si="36"/>
        <v>-1757.3271277461026</v>
      </c>
      <c r="J128" s="22">
        <f t="shared" si="36"/>
        <v>-619.91117706446994</v>
      </c>
      <c r="K128" s="22">
        <f t="shared" si="36"/>
        <v>315.77892088953558</v>
      </c>
      <c r="L128" s="22">
        <f t="shared" si="36"/>
        <v>1892.188363342595</v>
      </c>
      <c r="M128" s="22">
        <f t="shared" si="36"/>
        <v>4892.3681028859137</v>
      </c>
      <c r="N128" s="22">
        <f t="shared" si="36"/>
        <v>8041.4497036091434</v>
      </c>
      <c r="O128" s="22">
        <f t="shared" si="36"/>
        <v>13128.168185775807</v>
      </c>
      <c r="P128" s="22">
        <f t="shared" si="36"/>
        <v>18234.869082537516</v>
      </c>
      <c r="Q128" s="23">
        <f t="shared" si="36"/>
        <v>23510.446054790158</v>
      </c>
    </row>
    <row r="129" spans="2:17" x14ac:dyDescent="0.3">
      <c r="B129" s="24"/>
      <c r="C129" s="2" t="s">
        <v>10770</v>
      </c>
      <c r="H129" s="17">
        <f>G130</f>
        <v>3614</v>
      </c>
      <c r="I129" s="17">
        <f t="shared" ref="I129:Q129" si="37">H130</f>
        <v>1397.6601820728224</v>
      </c>
      <c r="J129" s="17">
        <f t="shared" si="37"/>
        <v>-359.66694567328022</v>
      </c>
      <c r="K129" s="17">
        <f t="shared" si="37"/>
        <v>-979.57812273775016</v>
      </c>
      <c r="L129" s="17">
        <f t="shared" si="37"/>
        <v>-663.79920184821458</v>
      </c>
      <c r="M129" s="17">
        <f t="shared" si="37"/>
        <v>1228.3891614943805</v>
      </c>
      <c r="N129" s="17">
        <f t="shared" si="37"/>
        <v>6120.7572643802941</v>
      </c>
      <c r="O129" s="17">
        <f t="shared" si="37"/>
        <v>14162.206967989438</v>
      </c>
      <c r="P129" s="17">
        <f t="shared" si="37"/>
        <v>27290.375153765242</v>
      </c>
      <c r="Q129" s="26">
        <f t="shared" si="37"/>
        <v>45525.244236302759</v>
      </c>
    </row>
    <row r="130" spans="2:17" x14ac:dyDescent="0.3">
      <c r="B130" s="27"/>
      <c r="C130" s="28" t="s">
        <v>10771</v>
      </c>
      <c r="D130" s="29"/>
      <c r="E130" s="29"/>
      <c r="F130" s="29"/>
      <c r="G130" s="29">
        <f>G47</f>
        <v>3614</v>
      </c>
      <c r="H130" s="29">
        <f>H128+H129</f>
        <v>1397.6601820728224</v>
      </c>
      <c r="I130" s="29">
        <f t="shared" ref="I130:Q130" si="38">I128+I129</f>
        <v>-359.66694567328022</v>
      </c>
      <c r="J130" s="29">
        <f t="shared" si="38"/>
        <v>-979.57812273775016</v>
      </c>
      <c r="K130" s="29">
        <f t="shared" si="38"/>
        <v>-663.79920184821458</v>
      </c>
      <c r="L130" s="29">
        <f t="shared" si="38"/>
        <v>1228.3891614943805</v>
      </c>
      <c r="M130" s="29">
        <f t="shared" si="38"/>
        <v>6120.7572643802941</v>
      </c>
      <c r="N130" s="29">
        <f t="shared" si="38"/>
        <v>14162.206967989438</v>
      </c>
      <c r="O130" s="29">
        <f t="shared" si="38"/>
        <v>27290.375153765242</v>
      </c>
      <c r="P130" s="29">
        <f t="shared" si="38"/>
        <v>45525.244236302759</v>
      </c>
      <c r="Q130" s="110">
        <f t="shared" si="38"/>
        <v>69035.69029109292</v>
      </c>
    </row>
    <row r="131" spans="2:17" ht="14.5" thickBot="1" x14ac:dyDescent="0.35">
      <c r="B131" s="30"/>
      <c r="C131" s="30"/>
      <c r="D131" s="30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</row>
    <row r="182" spans="9:9" x14ac:dyDescent="0.3">
      <c r="I182" s="17">
        <f>MAX(SUM('Financial Statements'!H107,'Financial Statements'!H110,'Financial Statements'!H120,'Financial Statements'!H123),0)</f>
        <v>0</v>
      </c>
    </row>
  </sheetData>
  <printOptions horizontalCentered="1" verticalCentered="1"/>
  <pageMargins left="0.11811023622047245" right="0.11811023622047245" top="0.15748031496062992" bottom="0.15748031496062992" header="0" footer="0"/>
  <pageSetup paperSize="9" scale="72" fitToHeight="0" orientation="landscape" r:id="rId1"/>
  <rowBreaks count="3" manualBreakCount="3">
    <brk id="38" max="17" man="1"/>
    <brk id="86" max="17" man="1"/>
    <brk id="132" max="17" man="1"/>
  </rowBreaks>
  <ignoredErrors>
    <ignoredError sqref="E82:G82 E126 E47:G4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4F97-52D5-4078-B841-90264FE482F3}">
  <sheetPr codeName="Sheet7">
    <pageSetUpPr fitToPage="1"/>
  </sheetPr>
  <dimension ref="B2:P40"/>
  <sheetViews>
    <sheetView showGridLines="0" topLeftCell="A12" zoomScaleNormal="100" workbookViewId="0">
      <selection activeCell="K23" sqref="K23"/>
    </sheetView>
  </sheetViews>
  <sheetFormatPr defaultColWidth="8.90625" defaultRowHeight="14" x14ac:dyDescent="0.3"/>
  <cols>
    <col min="1" max="1" width="4.54296875" style="2" customWidth="1"/>
    <col min="2" max="2" width="12.36328125" style="2" bestFit="1" customWidth="1"/>
    <col min="3" max="5" width="8.90625" style="2"/>
    <col min="6" max="6" width="10.36328125" style="2" bestFit="1" customWidth="1"/>
    <col min="7" max="7" width="11.54296875" style="2" bestFit="1" customWidth="1"/>
    <col min="8" max="8" width="11" style="2" bestFit="1" customWidth="1"/>
    <col min="9" max="9" width="10.08984375" style="2" bestFit="1" customWidth="1"/>
    <col min="10" max="12" width="11" style="2" bestFit="1" customWidth="1"/>
    <col min="13" max="13" width="10.36328125" style="2" bestFit="1" customWidth="1"/>
    <col min="14" max="16" width="11" style="2" bestFit="1" customWidth="1"/>
    <col min="17" max="17" width="4.54296875" style="2" customWidth="1"/>
    <col min="18" max="16384" width="8.90625" style="2"/>
  </cols>
  <sheetData>
    <row r="2" spans="2:16" ht="30" x14ac:dyDescent="0.6">
      <c r="B2" s="7" t="str">
        <f>Cover!B13</f>
        <v>Eternal Limited</v>
      </c>
      <c r="C2" s="8"/>
      <c r="D2" s="8"/>
      <c r="E2" s="32"/>
      <c r="F2" s="32"/>
      <c r="G2" s="32"/>
      <c r="H2" s="32"/>
      <c r="I2" s="32"/>
      <c r="J2" s="32"/>
      <c r="K2" s="32"/>
      <c r="L2" s="32"/>
      <c r="M2" s="32"/>
      <c r="N2" s="32"/>
      <c r="O2" s="8"/>
      <c r="P2" s="8"/>
    </row>
    <row r="3" spans="2:16" ht="19" x14ac:dyDescent="0.4">
      <c r="B3" s="9" t="s">
        <v>596</v>
      </c>
      <c r="C3" s="8"/>
      <c r="D3" s="8"/>
      <c r="E3" s="32"/>
      <c r="F3" s="32"/>
      <c r="G3" s="32"/>
      <c r="H3" s="32"/>
      <c r="I3" s="32"/>
      <c r="J3" s="32"/>
      <c r="K3" s="32"/>
      <c r="L3" s="32"/>
      <c r="M3" s="32"/>
      <c r="N3" s="32"/>
      <c r="O3" s="8"/>
      <c r="P3" s="8"/>
    </row>
    <row r="4" spans="2:16" ht="15" thickBot="1" x14ac:dyDescent="0.4">
      <c r="B4" s="33" t="s">
        <v>64</v>
      </c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2:16" x14ac:dyDescent="0.3">
      <c r="B5" s="34" t="s">
        <v>65</v>
      </c>
      <c r="C5" s="34"/>
      <c r="D5" s="34"/>
      <c r="E5" s="262"/>
      <c r="F5" s="262">
        <v>45747</v>
      </c>
      <c r="G5" s="262">
        <f t="shared" ref="G5:P5" si="0">EOMONTH(F5,12)</f>
        <v>46112</v>
      </c>
      <c r="H5" s="262">
        <f t="shared" si="0"/>
        <v>46477</v>
      </c>
      <c r="I5" s="262">
        <f t="shared" si="0"/>
        <v>46843</v>
      </c>
      <c r="J5" s="262">
        <f t="shared" si="0"/>
        <v>47208</v>
      </c>
      <c r="K5" s="262">
        <f t="shared" si="0"/>
        <v>47573</v>
      </c>
      <c r="L5" s="262">
        <f t="shared" si="0"/>
        <v>47938</v>
      </c>
      <c r="M5" s="262">
        <f t="shared" si="0"/>
        <v>48304</v>
      </c>
      <c r="N5" s="262">
        <f t="shared" si="0"/>
        <v>48669</v>
      </c>
      <c r="O5" s="262">
        <f t="shared" si="0"/>
        <v>49034</v>
      </c>
      <c r="P5" s="262">
        <f t="shared" si="0"/>
        <v>49399</v>
      </c>
    </row>
    <row r="6" spans="2:16" ht="14.5" thickBot="1" x14ac:dyDescent="0.35">
      <c r="B6" s="1"/>
      <c r="C6" s="1"/>
      <c r="D6" s="1"/>
      <c r="E6" s="220"/>
      <c r="F6" s="12">
        <f t="shared" ref="F6:P6" si="1">YEAR(F5)</f>
        <v>2025</v>
      </c>
      <c r="G6" s="13">
        <f t="shared" si="1"/>
        <v>2026</v>
      </c>
      <c r="H6" s="14">
        <f t="shared" si="1"/>
        <v>2027</v>
      </c>
      <c r="I6" s="14">
        <f t="shared" si="1"/>
        <v>2028</v>
      </c>
      <c r="J6" s="14">
        <f t="shared" si="1"/>
        <v>2029</v>
      </c>
      <c r="K6" s="14">
        <f t="shared" si="1"/>
        <v>2030</v>
      </c>
      <c r="L6" s="14">
        <f t="shared" si="1"/>
        <v>2031</v>
      </c>
      <c r="M6" s="14">
        <f t="shared" si="1"/>
        <v>2032</v>
      </c>
      <c r="N6" s="14">
        <f t="shared" si="1"/>
        <v>2033</v>
      </c>
      <c r="O6" s="14">
        <f t="shared" si="1"/>
        <v>2034</v>
      </c>
      <c r="P6" s="14">
        <f t="shared" si="1"/>
        <v>2035</v>
      </c>
    </row>
    <row r="7" spans="2:16" x14ac:dyDescent="0.3">
      <c r="E7" s="45"/>
    </row>
    <row r="8" spans="2:16" x14ac:dyDescent="0.3">
      <c r="B8" s="6" t="s">
        <v>568</v>
      </c>
      <c r="C8" s="6"/>
      <c r="D8" s="6"/>
      <c r="F8" s="199"/>
      <c r="G8" s="11">
        <f>AVERAGE(F5:G5)+1</f>
        <v>45930.5</v>
      </c>
      <c r="H8" s="11">
        <f t="shared" ref="H8:P8" si="2">AVERAGE(G5:H5)+1</f>
        <v>46295.5</v>
      </c>
      <c r="I8" s="11">
        <f t="shared" si="2"/>
        <v>46661</v>
      </c>
      <c r="J8" s="11">
        <f t="shared" si="2"/>
        <v>47026.5</v>
      </c>
      <c r="K8" s="11">
        <f t="shared" si="2"/>
        <v>47391.5</v>
      </c>
      <c r="L8" s="11">
        <f t="shared" si="2"/>
        <v>47756.5</v>
      </c>
      <c r="M8" s="11">
        <f t="shared" si="2"/>
        <v>48122</v>
      </c>
      <c r="N8" s="11">
        <f t="shared" si="2"/>
        <v>48487.5</v>
      </c>
      <c r="O8" s="11">
        <f t="shared" si="2"/>
        <v>48852.5</v>
      </c>
      <c r="P8" s="11">
        <f t="shared" si="2"/>
        <v>49217.5</v>
      </c>
    </row>
    <row r="9" spans="2:16" x14ac:dyDescent="0.3">
      <c r="B9" s="2" t="s">
        <v>69</v>
      </c>
      <c r="G9" s="17">
        <f>'Financial Statements'!H20</f>
        <v>-148.18226772166463</v>
      </c>
      <c r="H9" s="17">
        <f>'Financial Statements'!I20</f>
        <v>402.41728099710463</v>
      </c>
      <c r="I9" s="17">
        <f>'Financial Statements'!J20</f>
        <v>1727.3215222950498</v>
      </c>
      <c r="J9" s="17">
        <f>'Financial Statements'!K20</f>
        <v>3996.1130377207924</v>
      </c>
      <c r="K9" s="17">
        <f>'Financial Statements'!L20</f>
        <v>7028.7450965134612</v>
      </c>
      <c r="L9" s="17">
        <f>'Financial Statements'!M20</f>
        <v>11021.019127971485</v>
      </c>
      <c r="M9" s="17">
        <f>'Financial Statements'!N20</f>
        <v>16090.598776226374</v>
      </c>
      <c r="N9" s="17">
        <f>'Financial Statements'!O20</f>
        <v>22515.388106366139</v>
      </c>
      <c r="O9" s="17">
        <f>'Financial Statements'!P20</f>
        <v>30090.788109449979</v>
      </c>
      <c r="P9" s="17">
        <f>'Financial Statements'!Q20</f>
        <v>38252.583719802562</v>
      </c>
    </row>
    <row r="10" spans="2:16" x14ac:dyDescent="0.3">
      <c r="B10" s="2" t="s">
        <v>597</v>
      </c>
      <c r="G10" s="17">
        <f>'Financial Statements'!H105</f>
        <v>-90.866227262723314</v>
      </c>
      <c r="H10" s="17">
        <f>'Financial Statements'!I105</f>
        <v>-185.57102634477735</v>
      </c>
      <c r="I10" s="17">
        <f>'Financial Statements'!J105</f>
        <v>-463.24377672927301</v>
      </c>
      <c r="J10" s="17">
        <f>'Financial Statements'!K105</f>
        <v>-928.15508051080428</v>
      </c>
      <c r="K10" s="17">
        <f>'Financial Statements'!L105</f>
        <v>-1553.4938256422554</v>
      </c>
      <c r="L10" s="17">
        <f>'Financial Statements'!M105</f>
        <v>-2407.2809213979881</v>
      </c>
      <c r="M10" s="17">
        <f>'Financial Statements'!N105</f>
        <v>-3597.5728784861903</v>
      </c>
      <c r="N10" s="17">
        <f>'Financial Statements'!O105</f>
        <v>-5680.2577280910245</v>
      </c>
      <c r="O10" s="17">
        <f>'Financial Statements'!P105</f>
        <v>-7558.9108920705166</v>
      </c>
      <c r="P10" s="17">
        <f>'Financial Statements'!Q105</f>
        <v>-9588.4081867095756</v>
      </c>
    </row>
    <row r="11" spans="2:16" x14ac:dyDescent="0.3">
      <c r="B11" s="2" t="s">
        <v>569</v>
      </c>
      <c r="G11" s="17">
        <f t="shared" ref="G11:P11" si="3">SUM(G9:G9,G10)</f>
        <v>-239.04849498438796</v>
      </c>
      <c r="H11" s="17">
        <f t="shared" si="3"/>
        <v>216.84625465232727</v>
      </c>
      <c r="I11" s="17">
        <f t="shared" si="3"/>
        <v>1264.0777455657767</v>
      </c>
      <c r="J11" s="17">
        <f t="shared" si="3"/>
        <v>3067.9579572099883</v>
      </c>
      <c r="K11" s="17">
        <f t="shared" si="3"/>
        <v>5475.2512708712056</v>
      </c>
      <c r="L11" s="17">
        <f t="shared" si="3"/>
        <v>8613.7382065734964</v>
      </c>
      <c r="M11" s="17">
        <f t="shared" si="3"/>
        <v>12493.025897740183</v>
      </c>
      <c r="N11" s="17">
        <f t="shared" si="3"/>
        <v>16835.130378275113</v>
      </c>
      <c r="O11" s="17">
        <f t="shared" si="3"/>
        <v>22531.877217379464</v>
      </c>
      <c r="P11" s="17">
        <f t="shared" si="3"/>
        <v>28664.175533092988</v>
      </c>
    </row>
    <row r="12" spans="2:16" x14ac:dyDescent="0.3">
      <c r="B12" s="2" t="s">
        <v>570</v>
      </c>
      <c r="G12" s="17">
        <f>'Financial Statements'!H19</f>
        <v>1315.5110453551174</v>
      </c>
      <c r="H12" s="17">
        <f>'Financial Statements'!I19</f>
        <v>1864.4811783975288</v>
      </c>
      <c r="I12" s="17">
        <f>'Financial Statements'!J19</f>
        <v>2402.4494574170926</v>
      </c>
      <c r="J12" s="17">
        <f>'Financial Statements'!K19</f>
        <v>2866.0922460352626</v>
      </c>
      <c r="K12" s="17">
        <f>'Financial Statements'!L19</f>
        <v>3437.5152710883144</v>
      </c>
      <c r="L12" s="17">
        <f>'Financial Statements'!M19</f>
        <v>4293.4313929166856</v>
      </c>
      <c r="M12" s="17">
        <f>'Financial Statements'!N19</f>
        <v>5233.4345042435907</v>
      </c>
      <c r="N12" s="17">
        <f>'Financial Statements'!O19</f>
        <v>6180.6464965553596</v>
      </c>
      <c r="O12" s="17">
        <f>'Financial Statements'!P19</f>
        <v>7101.085884503158</v>
      </c>
      <c r="P12" s="17">
        <f>'Financial Statements'!Q19</f>
        <v>8055.0069001620996</v>
      </c>
    </row>
    <row r="13" spans="2:16" x14ac:dyDescent="0.3">
      <c r="B13" s="2" t="s">
        <v>571</v>
      </c>
      <c r="G13" s="17">
        <f>'Financial Statements'!H104</f>
        <v>-1673.2968472145676</v>
      </c>
      <c r="H13" s="17">
        <f>'Financial Statements'!I104</f>
        <v>-1464.9928602361806</v>
      </c>
      <c r="I13" s="17">
        <f>'Financial Statements'!J104</f>
        <v>-1572.1428908273256</v>
      </c>
      <c r="J13" s="17">
        <f>'Financial Statements'!K104</f>
        <v>-2053.3003420739515</v>
      </c>
      <c r="K13" s="17">
        <f>'Financial Statements'!L104</f>
        <v>-2456.4775442513401</v>
      </c>
      <c r="L13" s="17">
        <f>'Financial Statements'!M104</f>
        <v>-3036.5804233791096</v>
      </c>
      <c r="M13" s="17">
        <f>'Financial Statements'!N104</f>
        <v>-3588.1536250944409</v>
      </c>
      <c r="N13" s="17">
        <f>'Financial Statements'!O104</f>
        <v>-4183.2783719004583</v>
      </c>
      <c r="O13" s="17">
        <f>'Financial Statements'!P104</f>
        <v>-4719.0952669039325</v>
      </c>
      <c r="P13" s="17">
        <f>'Financial Statements'!Q104</f>
        <v>-5552.1676158830305</v>
      </c>
    </row>
    <row r="14" spans="2:16" x14ac:dyDescent="0.3">
      <c r="B14" s="2" t="s">
        <v>572</v>
      </c>
      <c r="G14" s="17">
        <f>'Financial Statements'!H110</f>
        <v>-1280.2176812091357</v>
      </c>
      <c r="H14" s="17">
        <f>'Financial Statements'!I110</f>
        <v>-1684.411315000365</v>
      </c>
      <c r="I14" s="17">
        <f>'Financial Statements'!J110</f>
        <v>-1765.2934394371819</v>
      </c>
      <c r="J14" s="17">
        <f>'Financial Statements'!K110</f>
        <v>-2292.7437455206068</v>
      </c>
      <c r="K14" s="17">
        <f>'Financial Statements'!L110</f>
        <v>-2902.5760985066718</v>
      </c>
      <c r="L14" s="17">
        <f>'Financial Statements'!M110</f>
        <v>-2899.5103471482071</v>
      </c>
      <c r="M14" s="17">
        <f>'Financial Statements'!N110</f>
        <v>-3557.9966059576327</v>
      </c>
      <c r="N14" s="17">
        <f>'Financial Statements'!O110</f>
        <v>-2685.0531685046672</v>
      </c>
      <c r="O14" s="17">
        <f>'Financial Statements'!P110</f>
        <v>-3173.1135815781872</v>
      </c>
      <c r="P14" s="17">
        <f>'Financial Statements'!Q110</f>
        <v>-3704.2344766498127</v>
      </c>
    </row>
    <row r="15" spans="2:16" x14ac:dyDescent="0.3">
      <c r="B15" s="6" t="s">
        <v>573</v>
      </c>
      <c r="C15" s="6"/>
      <c r="D15" s="6"/>
      <c r="G15" s="16">
        <f>G11+G12+G13+G14</f>
        <v>-1877.0519780529739</v>
      </c>
      <c r="H15" s="16">
        <f t="shared" ref="H15:P15" si="4">H11+H12+H13+H14</f>
        <v>-1068.0767421866894</v>
      </c>
      <c r="I15" s="16">
        <f t="shared" si="4"/>
        <v>329.09087271836188</v>
      </c>
      <c r="J15" s="16">
        <f t="shared" si="4"/>
        <v>1588.0061156506931</v>
      </c>
      <c r="K15" s="16">
        <f t="shared" si="4"/>
        <v>3553.7128992015078</v>
      </c>
      <c r="L15" s="16">
        <f t="shared" si="4"/>
        <v>6971.0788289628654</v>
      </c>
      <c r="M15" s="16">
        <f t="shared" si="4"/>
        <v>10580.310170931698</v>
      </c>
      <c r="N15" s="16">
        <f t="shared" si="4"/>
        <v>16147.445334425349</v>
      </c>
      <c r="O15" s="16">
        <f t="shared" si="4"/>
        <v>21740.754253400504</v>
      </c>
      <c r="P15" s="16">
        <f t="shared" si="4"/>
        <v>27462.780340722245</v>
      </c>
    </row>
    <row r="16" spans="2:16" x14ac:dyDescent="0.3">
      <c r="B16" s="2" t="s">
        <v>574</v>
      </c>
      <c r="G16" s="140">
        <f>'Beta and WACC'!J7</f>
        <v>0.14074718859187005</v>
      </c>
      <c r="H16" s="140">
        <f>'Beta and WACC'!K7</f>
        <v>0.13901972319277336</v>
      </c>
      <c r="I16" s="140">
        <f>'Beta and WACC'!L7</f>
        <v>0.13729225779367671</v>
      </c>
      <c r="J16" s="140">
        <f>'Beta and WACC'!M7</f>
        <v>0.13556479239458002</v>
      </c>
      <c r="K16" s="140">
        <f>'Beta and WACC'!N7</f>
        <v>0.13383732699548337</v>
      </c>
      <c r="L16" s="140">
        <f>'Beta and WACC'!O7</f>
        <v>0.13210986159638669</v>
      </c>
      <c r="M16" s="140">
        <f>'Beta and WACC'!P7</f>
        <v>0.13038239619729003</v>
      </c>
      <c r="N16" s="140">
        <f>'Beta and WACC'!Q7</f>
        <v>0.12865493079819335</v>
      </c>
      <c r="O16" s="140">
        <f>'Beta and WACC'!R7</f>
        <v>0.12692746539909669</v>
      </c>
      <c r="P16" s="140">
        <f>'Beta and WACC'!S7</f>
        <v>0.12520000000000001</v>
      </c>
    </row>
    <row r="17" spans="2:16" x14ac:dyDescent="0.3">
      <c r="B17" s="2" t="s">
        <v>575</v>
      </c>
      <c r="G17" s="51">
        <f>1/(1+G$16)^G39</f>
        <v>0.93627902981996314</v>
      </c>
      <c r="H17" s="51">
        <f>1/(1+H$16)^H39</f>
        <v>0.8226273291666224</v>
      </c>
      <c r="I17" s="51">
        <f t="shared" ref="H17:P17" si="5">1/(1+I$16)^I39</f>
        <v>0.72471056584025428</v>
      </c>
      <c r="J17" s="51">
        <f t="shared" si="5"/>
        <v>0.64085279614685287</v>
      </c>
      <c r="K17" s="51">
        <f t="shared" si="5"/>
        <v>0.56822668317796354</v>
      </c>
      <c r="L17" s="51">
        <f t="shared" si="5"/>
        <v>0.50537394290057425</v>
      </c>
      <c r="M17" s="51">
        <f t="shared" si="5"/>
        <v>0.45069957240093106</v>
      </c>
      <c r="N17" s="51">
        <f t="shared" si="5"/>
        <v>0.40345130605924906</v>
      </c>
      <c r="O17" s="51">
        <f t="shared" si="5"/>
        <v>0.36214651417829136</v>
      </c>
      <c r="P17" s="51">
        <f t="shared" si="5"/>
        <v>0.3260750929988615</v>
      </c>
    </row>
    <row r="18" spans="2:16" x14ac:dyDescent="0.3">
      <c r="B18" s="2" t="s">
        <v>576</v>
      </c>
      <c r="G18" s="51">
        <f>1/(1+G$16)^G40</f>
        <v>0.87661842168061144</v>
      </c>
      <c r="H18" s="51">
        <f>1/(1+H$16)^H40</f>
        <v>0.77079255514062361</v>
      </c>
      <c r="I18" s="51">
        <f t="shared" ref="I18:P18" si="6">1/(1+I$16)^I40</f>
        <v>0.67980405689625356</v>
      </c>
      <c r="J18" s="51">
        <f t="shared" si="6"/>
        <v>0.60138462961042516</v>
      </c>
      <c r="K18" s="51">
        <f t="shared" si="6"/>
        <v>0.53363738661132698</v>
      </c>
      <c r="L18" s="51">
        <f t="shared" si="6"/>
        <v>0.47497260242685513</v>
      </c>
      <c r="M18" s="51">
        <f t="shared" si="6"/>
        <v>0.42405511060639417</v>
      </c>
      <c r="N18" s="51">
        <f t="shared" si="6"/>
        <v>0.37976115020953766</v>
      </c>
      <c r="O18" s="51">
        <f t="shared" si="6"/>
        <v>0.34114289251327418</v>
      </c>
      <c r="P18" s="51">
        <f t="shared" si="6"/>
        <v>0.30739922275299159</v>
      </c>
    </row>
    <row r="19" spans="2:16" s="6" customFormat="1" x14ac:dyDescent="0.3">
      <c r="B19" s="6" t="s">
        <v>577</v>
      </c>
      <c r="G19" s="200">
        <f>G17*G15</f>
        <v>-1757.4444049330812</v>
      </c>
      <c r="H19" s="200">
        <f t="shared" ref="H19:P19" si="7">H17*H15</f>
        <v>-878.62911777002341</v>
      </c>
      <c r="I19" s="200">
        <f t="shared" si="7"/>
        <v>238.49563258058714</v>
      </c>
      <c r="J19" s="200">
        <f t="shared" si="7"/>
        <v>1017.6781595130493</v>
      </c>
      <c r="K19" s="200">
        <f t="shared" si="7"/>
        <v>2019.3144936800174</v>
      </c>
      <c r="L19" s="200">
        <f t="shared" si="7"/>
        <v>3523.0015940636813</v>
      </c>
      <c r="M19" s="200">
        <f t="shared" si="7"/>
        <v>4768.541269908138</v>
      </c>
      <c r="N19" s="200">
        <f t="shared" si="7"/>
        <v>6514.7079096942343</v>
      </c>
      <c r="O19" s="200">
        <f t="shared" si="7"/>
        <v>7873.3383684758537</v>
      </c>
      <c r="P19" s="200">
        <f t="shared" si="7"/>
        <v>8954.9286536083109</v>
      </c>
    </row>
    <row r="20" spans="2:16" x14ac:dyDescent="0.3">
      <c r="B20" s="2" t="s">
        <v>578</v>
      </c>
      <c r="F20" s="8" t="s">
        <v>600</v>
      </c>
      <c r="G20" s="8"/>
      <c r="H20" s="8"/>
    </row>
    <row r="21" spans="2:16" ht="15" customHeight="1" thickBot="1" x14ac:dyDescent="0.35">
      <c r="B21" s="2" t="s">
        <v>579</v>
      </c>
      <c r="G21" s="141">
        <f>SUM(G19:P19)</f>
        <v>32273.932558820765</v>
      </c>
      <c r="J21" s="310" t="s">
        <v>10789</v>
      </c>
      <c r="K21" s="310"/>
      <c r="L21" s="310"/>
      <c r="M21" s="310"/>
      <c r="N21" s="310"/>
      <c r="O21" s="310"/>
      <c r="P21" s="310"/>
    </row>
    <row r="22" spans="2:16" x14ac:dyDescent="0.3">
      <c r="B22" s="2" t="s">
        <v>580</v>
      </c>
      <c r="G22" s="141">
        <f>G37</f>
        <v>57593.277978767233</v>
      </c>
      <c r="K22" s="304" t="s">
        <v>590</v>
      </c>
      <c r="L22" s="304"/>
      <c r="M22" s="304"/>
      <c r="N22" s="304"/>
      <c r="O22" s="304"/>
      <c r="P22" s="304"/>
    </row>
    <row r="23" spans="2:16" x14ac:dyDescent="0.3">
      <c r="B23" s="6" t="s">
        <v>581</v>
      </c>
      <c r="C23" s="6"/>
      <c r="D23" s="6"/>
      <c r="G23" s="16">
        <f>SUM(G21:G22)</f>
        <v>89867.210537587991</v>
      </c>
      <c r="J23" s="303" t="s">
        <v>10788</v>
      </c>
      <c r="K23" s="272">
        <f>G31</f>
        <v>114.12871558299274</v>
      </c>
      <c r="L23" s="198">
        <v>0.1</v>
      </c>
      <c r="M23" s="198">
        <v>0.105</v>
      </c>
      <c r="N23" s="198">
        <v>0.11070000000000001</v>
      </c>
      <c r="O23" s="198">
        <v>0.115</v>
      </c>
      <c r="P23" s="198">
        <v>0.12</v>
      </c>
    </row>
    <row r="24" spans="2:16" x14ac:dyDescent="0.3">
      <c r="B24" s="2" t="s">
        <v>582</v>
      </c>
      <c r="G24" s="17">
        <f>SUM('Financial Statements'!G60,'Financial Statements'!G48,'Financial Statements'!G62,'Financial Statements'!G52)</f>
        <v>18705</v>
      </c>
      <c r="J24" s="303"/>
      <c r="K24" s="198">
        <v>0.05</v>
      </c>
      <c r="L24" s="57">
        <f t="dataTable" ref="L24:P28" dt2D="1" dtr="1" r1="G34" r2="G35"/>
        <v>114.96426572983498</v>
      </c>
      <c r="M24" s="57">
        <v>109.46265632140636</v>
      </c>
      <c r="N24" s="57">
        <v>104.29640036950465</v>
      </c>
      <c r="O24" s="57">
        <v>100.99864184690075</v>
      </c>
      <c r="P24" s="57">
        <v>97.673493303344983</v>
      </c>
    </row>
    <row r="25" spans="2:16" x14ac:dyDescent="0.3">
      <c r="B25" s="6" t="s">
        <v>583</v>
      </c>
      <c r="C25" s="6"/>
      <c r="D25" s="6"/>
      <c r="G25" s="16">
        <f>G24+G23</f>
        <v>108572.21053758799</v>
      </c>
      <c r="J25" s="303"/>
      <c r="K25" s="198">
        <v>5.5E-2</v>
      </c>
      <c r="L25" s="57">
        <v>121.68845500680331</v>
      </c>
      <c r="M25" s="57">
        <v>114.96426572983498</v>
      </c>
      <c r="N25" s="57">
        <v>108.77125118928784</v>
      </c>
      <c r="O25" s="57">
        <v>104.87798181438247</v>
      </c>
      <c r="P25" s="57">
        <v>100.99864184690075</v>
      </c>
    </row>
    <row r="26" spans="2:16" x14ac:dyDescent="0.3">
      <c r="B26" s="2" t="s">
        <v>584</v>
      </c>
      <c r="G26" s="17">
        <f>-SUM('Financial Statements'!G75,'Financial Statements'!G71)</f>
        <v>-2045</v>
      </c>
      <c r="J26" s="303"/>
      <c r="K26" s="198">
        <v>0.06</v>
      </c>
      <c r="L26" s="57">
        <v>130.09369160301372</v>
      </c>
      <c r="M26" s="57">
        <v>121.68845500680331</v>
      </c>
      <c r="N26" s="309">
        <v>114.12871558299274</v>
      </c>
      <c r="O26" s="57">
        <v>109.46265632140633</v>
      </c>
      <c r="P26" s="57">
        <v>104.87798181438247</v>
      </c>
    </row>
    <row r="27" spans="2:16" x14ac:dyDescent="0.3">
      <c r="B27" s="2" t="s">
        <v>585</v>
      </c>
      <c r="G27" s="17">
        <f>'Financial Statements'!G47</f>
        <v>3614</v>
      </c>
      <c r="J27" s="303"/>
      <c r="K27" s="198">
        <v>6.5000000000000002E-2</v>
      </c>
      <c r="L27" s="57">
        <v>140.90042436956998</v>
      </c>
      <c r="M27" s="57">
        <v>130.09369160301375</v>
      </c>
      <c r="N27" s="57">
        <v>120.65849166022173</v>
      </c>
      <c r="O27" s="57">
        <v>114.96426572983498</v>
      </c>
      <c r="P27" s="57">
        <v>109.46265632140636</v>
      </c>
    </row>
    <row r="28" spans="2:16" x14ac:dyDescent="0.3">
      <c r="B28" s="2" t="s">
        <v>586</v>
      </c>
      <c r="G28" s="17">
        <f>Schedules!R278</f>
        <v>-7</v>
      </c>
      <c r="J28" s="303"/>
      <c r="K28" s="198">
        <v>7.0000000000000007E-2</v>
      </c>
      <c r="L28" s="57">
        <v>155.30940139164497</v>
      </c>
      <c r="M28" s="57">
        <v>140.90042436957</v>
      </c>
      <c r="N28" s="57">
        <v>128.79263532399344</v>
      </c>
      <c r="O28" s="57">
        <v>121.68845500680331</v>
      </c>
      <c r="P28" s="57">
        <v>114.96426572983499</v>
      </c>
    </row>
    <row r="29" spans="2:16" x14ac:dyDescent="0.3">
      <c r="B29" s="6" t="s">
        <v>587</v>
      </c>
      <c r="C29" s="6"/>
      <c r="D29" s="6"/>
      <c r="G29" s="16">
        <f>SUM(G25:G28)</f>
        <v>110134.21053758799</v>
      </c>
    </row>
    <row r="30" spans="2:16" ht="14.5" thickBot="1" x14ac:dyDescent="0.35">
      <c r="B30" s="1" t="s">
        <v>588</v>
      </c>
      <c r="C30" s="1"/>
      <c r="D30" s="1"/>
      <c r="G30" s="17">
        <f>Assumptions!M8</f>
        <v>965</v>
      </c>
    </row>
    <row r="31" spans="2:16" ht="14.5" thickBot="1" x14ac:dyDescent="0.35">
      <c r="B31" s="185" t="s">
        <v>589</v>
      </c>
      <c r="C31" s="186"/>
      <c r="D31" s="186"/>
      <c r="E31" s="187"/>
      <c r="F31" s="187"/>
      <c r="G31" s="216">
        <f>G29/G30</f>
        <v>114.12871558299274</v>
      </c>
    </row>
    <row r="33" spans="2:16" x14ac:dyDescent="0.3">
      <c r="B33" s="194" t="s">
        <v>578</v>
      </c>
      <c r="C33" s="195"/>
      <c r="D33" s="196"/>
      <c r="E33" s="196"/>
      <c r="F33" s="196" t="s">
        <v>599</v>
      </c>
      <c r="G33" s="196"/>
      <c r="H33" s="196"/>
      <c r="I33" s="197"/>
    </row>
    <row r="34" spans="2:16" x14ac:dyDescent="0.3">
      <c r="B34" s="20" t="s">
        <v>590</v>
      </c>
      <c r="C34" s="21"/>
      <c r="D34" s="21"/>
      <c r="G34" s="198">
        <v>0.11070000000000001</v>
      </c>
      <c r="H34" s="140"/>
      <c r="I34" s="192"/>
      <c r="J34" s="140"/>
      <c r="K34" s="140"/>
      <c r="L34" s="140"/>
      <c r="M34" s="140"/>
      <c r="N34" s="140"/>
      <c r="O34" s="140"/>
      <c r="P34" s="140"/>
    </row>
    <row r="35" spans="2:16" x14ac:dyDescent="0.3">
      <c r="B35" s="24" t="s">
        <v>591</v>
      </c>
      <c r="G35" s="25">
        <v>0.06</v>
      </c>
      <c r="I35" s="184"/>
    </row>
    <row r="36" spans="2:16" x14ac:dyDescent="0.3">
      <c r="B36" s="24" t="s">
        <v>592</v>
      </c>
      <c r="G36" s="17">
        <f>P19/(G34-G35)</f>
        <v>176625.81170825067</v>
      </c>
      <c r="I36" s="184"/>
    </row>
    <row r="37" spans="2:16" x14ac:dyDescent="0.3">
      <c r="B37" s="27" t="s">
        <v>593</v>
      </c>
      <c r="C37" s="28"/>
      <c r="D37" s="28"/>
      <c r="E37" s="28"/>
      <c r="F37" s="28"/>
      <c r="G37" s="29">
        <f>G36*P17</f>
        <v>57593.277978767233</v>
      </c>
      <c r="H37" s="28"/>
      <c r="I37" s="193"/>
    </row>
    <row r="39" spans="2:16" x14ac:dyDescent="0.3">
      <c r="B39" s="41" t="s">
        <v>594</v>
      </c>
      <c r="C39" s="21"/>
      <c r="D39" s="21"/>
      <c r="E39" s="21"/>
      <c r="F39" s="21"/>
      <c r="G39" s="188">
        <f>YEARFRAC($F$5,G8)</f>
        <v>0.5</v>
      </c>
      <c r="H39" s="188">
        <f t="shared" ref="H39:P39" si="8">YEARFRAC($F$5,H8)</f>
        <v>1.5</v>
      </c>
      <c r="I39" s="188">
        <f t="shared" si="8"/>
        <v>2.5027777777777778</v>
      </c>
      <c r="J39" s="188">
        <f t="shared" si="8"/>
        <v>3.5</v>
      </c>
      <c r="K39" s="188">
        <f t="shared" si="8"/>
        <v>4.5</v>
      </c>
      <c r="L39" s="188">
        <f t="shared" si="8"/>
        <v>5.5</v>
      </c>
      <c r="M39" s="188">
        <f t="shared" si="8"/>
        <v>6.5027777777777782</v>
      </c>
      <c r="N39" s="188">
        <f t="shared" si="8"/>
        <v>7.5</v>
      </c>
      <c r="O39" s="188">
        <f t="shared" si="8"/>
        <v>8.5</v>
      </c>
      <c r="P39" s="189">
        <f t="shared" si="8"/>
        <v>9.5</v>
      </c>
    </row>
    <row r="40" spans="2:16" x14ac:dyDescent="0.3">
      <c r="B40" s="27" t="s">
        <v>595</v>
      </c>
      <c r="C40" s="28"/>
      <c r="D40" s="28"/>
      <c r="E40" s="28"/>
      <c r="F40" s="28"/>
      <c r="G40" s="190">
        <f>YEARFRAC($F$5,G5)</f>
        <v>1</v>
      </c>
      <c r="H40" s="190">
        <f t="shared" ref="H40:P40" si="9">YEARFRAC($F$5,H5)</f>
        <v>2</v>
      </c>
      <c r="I40" s="190">
        <f t="shared" si="9"/>
        <v>3</v>
      </c>
      <c r="J40" s="190">
        <f t="shared" si="9"/>
        <v>4</v>
      </c>
      <c r="K40" s="190">
        <f t="shared" si="9"/>
        <v>5</v>
      </c>
      <c r="L40" s="190">
        <f t="shared" si="9"/>
        <v>6</v>
      </c>
      <c r="M40" s="190">
        <f t="shared" si="9"/>
        <v>7</v>
      </c>
      <c r="N40" s="190">
        <f t="shared" si="9"/>
        <v>8</v>
      </c>
      <c r="O40" s="190">
        <f t="shared" si="9"/>
        <v>9</v>
      </c>
      <c r="P40" s="191">
        <f t="shared" si="9"/>
        <v>10</v>
      </c>
    </row>
  </sheetData>
  <mergeCells count="3">
    <mergeCell ref="J23:J28"/>
    <mergeCell ref="K22:P22"/>
    <mergeCell ref="J21:P21"/>
  </mergeCells>
  <dataValidations count="1">
    <dataValidation allowBlank="1" showErrorMessage="1" sqref="C8" xr:uid="{32E3CC9D-160C-49E5-9FBF-F7ADE9F63B3A}"/>
  </dataValidations>
  <pageMargins left="0.11811023622047245" right="0.11811023622047245" top="0.15748031496062992" bottom="0.15748031496062992" header="0" footer="0"/>
  <pageSetup paperSize="9" scale="8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06123-7252-4E61-A24C-739657DB23AB}">
  <sheetPr codeName="Sheet9"/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BF1F0-5E35-42B3-937A-52BAF5A54326}">
  <sheetPr codeName="Sheet11"/>
  <dimension ref="A1:N414"/>
  <sheetViews>
    <sheetView topLeftCell="A387" zoomScaleNormal="100" workbookViewId="0">
      <selection activeCell="E389" sqref="E389"/>
    </sheetView>
  </sheetViews>
  <sheetFormatPr defaultColWidth="8.90625" defaultRowHeight="14.5" x14ac:dyDescent="0.35"/>
  <cols>
    <col min="1" max="1" width="41.453125" style="42" bestFit="1" customWidth="1"/>
    <col min="2" max="2" width="21.90625" style="42" bestFit="1" customWidth="1"/>
    <col min="3" max="3" width="18.6328125" style="42" bestFit="1" customWidth="1"/>
    <col min="4" max="4" width="16.54296875" style="42" bestFit="1" customWidth="1"/>
    <col min="5" max="5" width="17.54296875" style="42" bestFit="1" customWidth="1"/>
    <col min="6" max="6" width="41" style="42" bestFit="1" customWidth="1"/>
    <col min="7" max="7" width="19.08984375" style="42" bestFit="1" customWidth="1"/>
    <col min="8" max="9" width="25" style="42" bestFit="1" customWidth="1"/>
    <col min="10" max="10" width="13.54296875" style="42" bestFit="1" customWidth="1"/>
    <col min="11" max="14" width="10.90625" style="42" bestFit="1" customWidth="1"/>
    <col min="15" max="16384" width="8.90625" style="42"/>
  </cols>
  <sheetData>
    <row r="1" spans="1:9" x14ac:dyDescent="0.35">
      <c r="A1" s="68" t="s">
        <v>9</v>
      </c>
      <c r="B1" s="68"/>
      <c r="C1" s="68"/>
      <c r="D1" s="68"/>
      <c r="E1" s="68"/>
    </row>
    <row r="2" spans="1:9" ht="43.5" x14ac:dyDescent="0.35">
      <c r="A2" s="69" t="s">
        <v>10</v>
      </c>
      <c r="B2" s="70" t="s">
        <v>11</v>
      </c>
      <c r="C2" s="70" t="s">
        <v>12</v>
      </c>
      <c r="D2" s="70" t="s">
        <v>13</v>
      </c>
    </row>
    <row r="3" spans="1:9" x14ac:dyDescent="0.35">
      <c r="A3" s="71" t="s">
        <v>14</v>
      </c>
      <c r="B3" s="72" t="s">
        <v>15</v>
      </c>
      <c r="C3" s="72" t="s">
        <v>15</v>
      </c>
      <c r="D3" s="72" t="s">
        <v>15</v>
      </c>
    </row>
    <row r="4" spans="1:9" x14ac:dyDescent="0.35">
      <c r="A4" s="73" t="s">
        <v>16</v>
      </c>
      <c r="B4" s="74"/>
      <c r="C4" s="74"/>
      <c r="D4" s="74"/>
    </row>
    <row r="5" spans="1:9" x14ac:dyDescent="0.35">
      <c r="A5" s="74" t="s">
        <v>499</v>
      </c>
      <c r="B5" s="75">
        <v>70790</v>
      </c>
      <c r="C5" s="75">
        <v>121140</v>
      </c>
      <c r="D5" s="75">
        <v>202430</v>
      </c>
      <c r="F5" s="42" t="s">
        <v>499</v>
      </c>
      <c r="G5" s="42">
        <v>7079</v>
      </c>
      <c r="H5" s="42">
        <v>12114</v>
      </c>
      <c r="I5" s="42">
        <v>20243</v>
      </c>
    </row>
    <row r="6" spans="1:9" x14ac:dyDescent="0.35">
      <c r="A6" s="74" t="s">
        <v>632</v>
      </c>
      <c r="B6" s="75" t="s">
        <v>6</v>
      </c>
      <c r="C6" s="75" t="s">
        <v>6</v>
      </c>
      <c r="D6" s="75" t="s">
        <v>6</v>
      </c>
      <c r="F6" s="42" t="s">
        <v>500</v>
      </c>
      <c r="G6" s="42">
        <v>5915</v>
      </c>
      <c r="H6" s="42">
        <v>8730</v>
      </c>
      <c r="I6" s="42">
        <v>14263</v>
      </c>
    </row>
    <row r="7" spans="1:9" x14ac:dyDescent="0.35">
      <c r="A7" s="73" t="s">
        <v>633</v>
      </c>
      <c r="B7" s="76">
        <v>70790</v>
      </c>
      <c r="C7" s="76">
        <v>121140</v>
      </c>
      <c r="D7" s="76">
        <v>202430</v>
      </c>
      <c r="F7" s="42" t="s">
        <v>501</v>
      </c>
      <c r="G7" s="42">
        <v>2374</v>
      </c>
      <c r="H7" s="42">
        <v>3342</v>
      </c>
      <c r="I7" s="42">
        <v>5343</v>
      </c>
    </row>
    <row r="8" spans="1:9" x14ac:dyDescent="0.35">
      <c r="A8" s="74"/>
      <c r="B8" s="74"/>
      <c r="C8" s="74"/>
      <c r="D8" s="74"/>
      <c r="F8" s="42" t="s">
        <v>502</v>
      </c>
      <c r="G8" s="42">
        <v>437</v>
      </c>
      <c r="H8" s="42">
        <v>526</v>
      </c>
      <c r="I8" s="42">
        <v>863</v>
      </c>
    </row>
    <row r="9" spans="1:9" x14ac:dyDescent="0.35">
      <c r="A9" s="74" t="s">
        <v>634</v>
      </c>
      <c r="B9" s="75">
        <v>28900</v>
      </c>
      <c r="C9" s="75">
        <v>46080</v>
      </c>
      <c r="D9" s="75">
        <v>82790</v>
      </c>
      <c r="F9" s="42" t="s">
        <v>60</v>
      </c>
      <c r="G9" s="42">
        <v>49</v>
      </c>
      <c r="H9" s="42">
        <v>72</v>
      </c>
      <c r="I9" s="42">
        <v>154</v>
      </c>
    </row>
    <row r="10" spans="1:9" x14ac:dyDescent="0.35">
      <c r="A10" s="73" t="s">
        <v>635</v>
      </c>
      <c r="B10" s="76">
        <v>41890</v>
      </c>
      <c r="C10" s="76">
        <v>75060</v>
      </c>
      <c r="D10" s="76">
        <v>119640</v>
      </c>
      <c r="F10" s="42" t="s">
        <v>349</v>
      </c>
      <c r="G10" s="42">
        <v>682</v>
      </c>
      <c r="H10" s="42">
        <v>847</v>
      </c>
      <c r="I10" s="42">
        <v>1077</v>
      </c>
    </row>
    <row r="11" spans="1:9" x14ac:dyDescent="0.35">
      <c r="A11" s="74"/>
      <c r="B11" s="74"/>
      <c r="C11" s="74"/>
      <c r="D11" s="74"/>
      <c r="F11" s="42" t="s">
        <v>504</v>
      </c>
      <c r="G11" s="42">
        <v>-1</v>
      </c>
      <c r="H11" s="42">
        <v>0</v>
      </c>
      <c r="I11" s="42">
        <v>0</v>
      </c>
    </row>
    <row r="12" spans="1:9" x14ac:dyDescent="0.35">
      <c r="A12" s="74" t="s">
        <v>17</v>
      </c>
      <c r="B12" s="75">
        <v>12690</v>
      </c>
      <c r="C12" s="75">
        <v>14760</v>
      </c>
      <c r="D12" s="75">
        <v>20400</v>
      </c>
    </row>
    <row r="13" spans="1:9" x14ac:dyDescent="0.35">
      <c r="A13" s="74" t="s">
        <v>18</v>
      </c>
      <c r="B13" s="75">
        <v>70</v>
      </c>
      <c r="C13" s="75">
        <v>30</v>
      </c>
      <c r="D13" s="75">
        <v>60</v>
      </c>
    </row>
    <row r="14" spans="1:9" x14ac:dyDescent="0.35">
      <c r="A14" s="74" t="s">
        <v>19</v>
      </c>
      <c r="B14" s="75" t="s">
        <v>6</v>
      </c>
      <c r="C14" s="75" t="s">
        <v>6</v>
      </c>
      <c r="D14" s="75" t="s">
        <v>6</v>
      </c>
    </row>
    <row r="15" spans="1:9" x14ac:dyDescent="0.35">
      <c r="A15" s="74" t="s">
        <v>20</v>
      </c>
      <c r="B15" s="75">
        <v>4370</v>
      </c>
      <c r="C15" s="75">
        <v>5260</v>
      </c>
      <c r="D15" s="75">
        <v>8630</v>
      </c>
    </row>
    <row r="16" spans="1:9" x14ac:dyDescent="0.35">
      <c r="A16" s="74" t="s">
        <v>21</v>
      </c>
      <c r="B16" s="75">
        <v>41230</v>
      </c>
      <c r="C16" s="75">
        <v>59840</v>
      </c>
      <c r="D16" s="75">
        <v>92700</v>
      </c>
    </row>
    <row r="17" spans="1:4" x14ac:dyDescent="0.35">
      <c r="A17" s="74"/>
      <c r="B17" s="74"/>
      <c r="C17" s="74"/>
      <c r="D17" s="74"/>
    </row>
    <row r="18" spans="1:4" x14ac:dyDescent="0.35">
      <c r="A18" s="73" t="s">
        <v>22</v>
      </c>
      <c r="B18" s="76">
        <v>58360</v>
      </c>
      <c r="C18" s="76">
        <v>79890</v>
      </c>
      <c r="D18" s="76">
        <v>121790</v>
      </c>
    </row>
    <row r="19" spans="1:4" x14ac:dyDescent="0.35">
      <c r="A19" s="74"/>
      <c r="B19" s="74"/>
      <c r="C19" s="74"/>
      <c r="D19" s="74"/>
    </row>
    <row r="20" spans="1:4" x14ac:dyDescent="0.35">
      <c r="A20" s="73" t="s">
        <v>23</v>
      </c>
      <c r="B20" s="76">
        <v>-16470</v>
      </c>
      <c r="C20" s="76">
        <v>-4830</v>
      </c>
      <c r="D20" s="76">
        <v>-2150</v>
      </c>
    </row>
    <row r="21" spans="1:4" x14ac:dyDescent="0.35">
      <c r="A21" s="74"/>
      <c r="B21" s="74"/>
      <c r="C21" s="74"/>
      <c r="D21" s="74"/>
    </row>
    <row r="22" spans="1:4" x14ac:dyDescent="0.35">
      <c r="A22" s="74" t="s">
        <v>24</v>
      </c>
      <c r="B22" s="75">
        <v>-460</v>
      </c>
      <c r="C22" s="75">
        <v>-690</v>
      </c>
      <c r="D22" s="75">
        <v>-1510</v>
      </c>
    </row>
    <row r="23" spans="1:4" x14ac:dyDescent="0.35">
      <c r="A23" s="74" t="s">
        <v>25</v>
      </c>
      <c r="B23" s="75">
        <v>5290</v>
      </c>
      <c r="C23" s="75">
        <v>6890</v>
      </c>
      <c r="D23" s="75">
        <v>9080</v>
      </c>
    </row>
    <row r="24" spans="1:4" x14ac:dyDescent="0.35">
      <c r="A24" s="73" t="s">
        <v>26</v>
      </c>
      <c r="B24" s="76">
        <v>4830</v>
      </c>
      <c r="C24" s="76">
        <v>6200</v>
      </c>
      <c r="D24" s="76">
        <v>7570</v>
      </c>
    </row>
    <row r="25" spans="1:4" x14ac:dyDescent="0.35">
      <c r="A25" s="74"/>
      <c r="B25" s="74"/>
      <c r="C25" s="74"/>
      <c r="D25" s="74"/>
    </row>
    <row r="26" spans="1:4" x14ac:dyDescent="0.35">
      <c r="A26" s="74" t="s">
        <v>27</v>
      </c>
      <c r="B26" s="75">
        <v>-10</v>
      </c>
      <c r="C26" s="75" t="s">
        <v>6</v>
      </c>
      <c r="D26" s="75" t="s">
        <v>6</v>
      </c>
    </row>
    <row r="27" spans="1:4" x14ac:dyDescent="0.35">
      <c r="A27" s="74" t="s">
        <v>28</v>
      </c>
      <c r="B27" s="75">
        <v>30</v>
      </c>
      <c r="C27" s="75">
        <v>10</v>
      </c>
      <c r="D27" s="75" t="s">
        <v>6</v>
      </c>
    </row>
    <row r="28" spans="1:4" x14ac:dyDescent="0.35">
      <c r="A28" s="74" t="s">
        <v>29</v>
      </c>
      <c r="B28" s="75">
        <v>190</v>
      </c>
      <c r="C28" s="75">
        <v>60</v>
      </c>
      <c r="D28" s="75">
        <v>20</v>
      </c>
    </row>
    <row r="29" spans="1:4" x14ac:dyDescent="0.35">
      <c r="A29" s="73" t="s">
        <v>30</v>
      </c>
      <c r="B29" s="76">
        <v>-11430</v>
      </c>
      <c r="C29" s="76">
        <v>1440</v>
      </c>
      <c r="D29" s="76">
        <v>5440</v>
      </c>
    </row>
    <row r="30" spans="1:4" x14ac:dyDescent="0.35">
      <c r="A30" s="74"/>
      <c r="B30" s="74"/>
      <c r="C30" s="74"/>
      <c r="D30" s="74"/>
    </row>
    <row r="31" spans="1:4" x14ac:dyDescent="0.35">
      <c r="A31" s="74" t="s">
        <v>31</v>
      </c>
      <c r="B31" s="75" t="s">
        <v>6</v>
      </c>
      <c r="C31" s="75" t="s">
        <v>6</v>
      </c>
      <c r="D31" s="75" t="s">
        <v>6</v>
      </c>
    </row>
    <row r="32" spans="1:4" x14ac:dyDescent="0.35">
      <c r="A32" s="74" t="s">
        <v>32</v>
      </c>
      <c r="B32" s="75">
        <v>910</v>
      </c>
      <c r="C32" s="75">
        <v>1290</v>
      </c>
      <c r="D32" s="75">
        <v>1510</v>
      </c>
    </row>
    <row r="33" spans="1:14" x14ac:dyDescent="0.35">
      <c r="A33" s="74" t="s">
        <v>33</v>
      </c>
      <c r="B33" s="75">
        <v>10</v>
      </c>
      <c r="C33" s="75">
        <v>-10</v>
      </c>
      <c r="D33" s="75">
        <v>-110</v>
      </c>
    </row>
    <row r="34" spans="1:14" x14ac:dyDescent="0.35">
      <c r="A34" s="74" t="s">
        <v>34</v>
      </c>
      <c r="B34" s="75" t="s">
        <v>6</v>
      </c>
      <c r="C34" s="75" t="s">
        <v>6</v>
      </c>
      <c r="D34" s="75" t="s">
        <v>6</v>
      </c>
    </row>
    <row r="35" spans="1:14" x14ac:dyDescent="0.35">
      <c r="A35" s="74" t="s">
        <v>35</v>
      </c>
      <c r="B35" s="75">
        <v>360</v>
      </c>
      <c r="C35" s="75">
        <v>190</v>
      </c>
      <c r="D35" s="75">
        <v>130</v>
      </c>
    </row>
    <row r="36" spans="1:14" x14ac:dyDescent="0.35">
      <c r="A36" s="73" t="s">
        <v>36</v>
      </c>
      <c r="B36" s="76">
        <v>-10150</v>
      </c>
      <c r="C36" s="76">
        <v>2910</v>
      </c>
      <c r="D36" s="76">
        <v>6970</v>
      </c>
    </row>
    <row r="37" spans="1:14" x14ac:dyDescent="0.35">
      <c r="A37" s="74"/>
      <c r="B37" s="74"/>
      <c r="C37" s="74"/>
      <c r="D37" s="74"/>
    </row>
    <row r="38" spans="1:14" x14ac:dyDescent="0.35">
      <c r="A38" s="74" t="s">
        <v>37</v>
      </c>
      <c r="B38" s="75">
        <v>-440</v>
      </c>
      <c r="C38" s="75">
        <v>-600</v>
      </c>
      <c r="D38" s="75">
        <v>1700</v>
      </c>
    </row>
    <row r="39" spans="1:14" x14ac:dyDescent="0.35">
      <c r="A39" s="73" t="s">
        <v>38</v>
      </c>
      <c r="B39" s="76">
        <v>-9710</v>
      </c>
      <c r="C39" s="76">
        <v>3510</v>
      </c>
      <c r="D39" s="76">
        <v>5270</v>
      </c>
    </row>
    <row r="40" spans="1:14" x14ac:dyDescent="0.35">
      <c r="A40" s="74"/>
      <c r="B40" s="74"/>
      <c r="C40" s="74"/>
      <c r="D40" s="74"/>
    </row>
    <row r="41" spans="1:14" x14ac:dyDescent="0.35">
      <c r="A41" s="74" t="s">
        <v>39</v>
      </c>
      <c r="B41" s="75" t="s">
        <v>6</v>
      </c>
      <c r="C41" s="75" t="s">
        <v>6</v>
      </c>
      <c r="D41" s="75" t="s">
        <v>6</v>
      </c>
    </row>
    <row r="42" spans="1:14" x14ac:dyDescent="0.35">
      <c r="A42" s="74" t="s">
        <v>40</v>
      </c>
      <c r="B42" s="75" t="s">
        <v>6</v>
      </c>
      <c r="C42" s="75" t="s">
        <v>6</v>
      </c>
      <c r="D42" s="75" t="s">
        <v>6</v>
      </c>
    </row>
    <row r="43" spans="1:14" x14ac:dyDescent="0.35">
      <c r="A43" s="73" t="s">
        <v>41</v>
      </c>
      <c r="B43" s="76">
        <v>-9710</v>
      </c>
      <c r="C43" s="76">
        <v>3510</v>
      </c>
      <c r="D43" s="76">
        <v>5270</v>
      </c>
    </row>
    <row r="44" spans="1:14" x14ac:dyDescent="0.35">
      <c r="A44" s="74"/>
      <c r="B44" s="74"/>
      <c r="C44" s="74"/>
      <c r="D44" s="74"/>
    </row>
    <row r="45" spans="1:14" x14ac:dyDescent="0.35">
      <c r="A45" s="74" t="s">
        <v>42</v>
      </c>
      <c r="B45" s="75" t="s">
        <v>6</v>
      </c>
      <c r="C45" s="75" t="s">
        <v>6</v>
      </c>
      <c r="D45" s="75" t="s">
        <v>6</v>
      </c>
    </row>
    <row r="46" spans="1:14" x14ac:dyDescent="0.35">
      <c r="A46" s="73" t="s">
        <v>43</v>
      </c>
      <c r="B46" s="77">
        <v>-9710</v>
      </c>
      <c r="C46" s="77">
        <v>3510</v>
      </c>
      <c r="D46" s="77">
        <v>5270</v>
      </c>
    </row>
    <row r="47" spans="1:14" x14ac:dyDescent="0.35">
      <c r="A47" s="73"/>
      <c r="B47" s="77"/>
      <c r="C47" s="77"/>
      <c r="D47" s="77"/>
      <c r="E47" s="77"/>
    </row>
    <row r="48" spans="1:14" x14ac:dyDescent="0.35">
      <c r="B48" s="78">
        <v>44896</v>
      </c>
      <c r="C48" s="78">
        <v>44986</v>
      </c>
      <c r="D48" s="78">
        <v>45078</v>
      </c>
      <c r="E48" s="78">
        <v>45170</v>
      </c>
      <c r="F48" s="78">
        <v>45261</v>
      </c>
      <c r="G48" s="78">
        <v>45352</v>
      </c>
      <c r="H48" s="78">
        <v>45444</v>
      </c>
      <c r="I48" s="78">
        <v>45536</v>
      </c>
      <c r="J48" s="78">
        <v>45627</v>
      </c>
      <c r="K48" s="78">
        <v>45717</v>
      </c>
      <c r="L48" s="78">
        <v>45809</v>
      </c>
      <c r="M48" s="78">
        <v>45901</v>
      </c>
      <c r="N48" s="78">
        <v>45992</v>
      </c>
    </row>
    <row r="49" spans="1:14" x14ac:dyDescent="0.35">
      <c r="A49" s="79" t="s">
        <v>151</v>
      </c>
      <c r="B49" s="80">
        <v>1948</v>
      </c>
      <c r="C49" s="80">
        <v>2056</v>
      </c>
      <c r="D49" s="80">
        <v>2416</v>
      </c>
      <c r="E49" s="80">
        <v>2848</v>
      </c>
      <c r="F49" s="80">
        <v>3288</v>
      </c>
      <c r="G49" s="80">
        <v>3562</v>
      </c>
      <c r="H49" s="80">
        <v>4206</v>
      </c>
      <c r="I49" s="80">
        <v>4799</v>
      </c>
      <c r="J49" s="80">
        <v>5405</v>
      </c>
      <c r="K49" s="80">
        <v>5833</v>
      </c>
      <c r="L49" s="80">
        <v>7167</v>
      </c>
      <c r="M49" s="80">
        <v>13590</v>
      </c>
      <c r="N49" s="80">
        <v>16315</v>
      </c>
    </row>
    <row r="50" spans="1:14" x14ac:dyDescent="0.35">
      <c r="A50" s="79" t="s">
        <v>152</v>
      </c>
      <c r="B50" s="80">
        <v>2314</v>
      </c>
      <c r="C50" s="80">
        <v>2282</v>
      </c>
      <c r="D50" s="80">
        <v>2464</v>
      </c>
      <c r="E50" s="80">
        <v>2895</v>
      </c>
      <c r="F50" s="80">
        <v>3237</v>
      </c>
      <c r="G50" s="80">
        <v>3476</v>
      </c>
      <c r="H50" s="80">
        <v>4029</v>
      </c>
      <c r="I50" s="80">
        <v>4573</v>
      </c>
      <c r="J50" s="80">
        <v>5243</v>
      </c>
      <c r="K50" s="80">
        <v>5761</v>
      </c>
      <c r="L50" s="80">
        <v>7052</v>
      </c>
      <c r="M50" s="80">
        <v>13351</v>
      </c>
      <c r="N50" s="80">
        <v>15947</v>
      </c>
    </row>
    <row r="51" spans="1:14" x14ac:dyDescent="0.35">
      <c r="A51" s="79" t="s">
        <v>58</v>
      </c>
      <c r="B51" s="80">
        <v>-366</v>
      </c>
      <c r="C51" s="80">
        <v>-226</v>
      </c>
      <c r="D51" s="80">
        <v>-48</v>
      </c>
      <c r="E51" s="80">
        <v>-47</v>
      </c>
      <c r="F51" s="80">
        <v>51</v>
      </c>
      <c r="G51" s="80">
        <v>86</v>
      </c>
      <c r="H51" s="80">
        <v>177</v>
      </c>
      <c r="I51" s="80">
        <v>226</v>
      </c>
      <c r="J51" s="80">
        <v>162</v>
      </c>
      <c r="K51" s="80">
        <v>72</v>
      </c>
      <c r="L51" s="80">
        <v>115</v>
      </c>
      <c r="M51" s="80">
        <v>239</v>
      </c>
      <c r="N51" s="80">
        <v>368</v>
      </c>
    </row>
    <row r="52" spans="1:14" x14ac:dyDescent="0.35">
      <c r="A52" s="79" t="s">
        <v>59</v>
      </c>
      <c r="B52" s="80">
        <v>-0.19</v>
      </c>
      <c r="C52" s="80">
        <v>-0.11</v>
      </c>
      <c r="D52" s="80">
        <v>-0.02</v>
      </c>
      <c r="E52" s="80">
        <v>-0.02</v>
      </c>
      <c r="F52" s="80">
        <v>0.02</v>
      </c>
      <c r="G52" s="80">
        <v>0.02</v>
      </c>
      <c r="H52" s="80">
        <v>0.04</v>
      </c>
      <c r="I52" s="80">
        <v>0.05</v>
      </c>
      <c r="J52" s="80">
        <v>0.03</v>
      </c>
      <c r="K52" s="80">
        <v>0.01</v>
      </c>
      <c r="L52" s="80">
        <v>0.02</v>
      </c>
      <c r="M52" s="80">
        <v>0.02</v>
      </c>
      <c r="N52" s="80">
        <v>0.02</v>
      </c>
    </row>
    <row r="53" spans="1:14" x14ac:dyDescent="0.35">
      <c r="A53" s="79" t="s">
        <v>153</v>
      </c>
      <c r="B53" s="80">
        <v>173</v>
      </c>
      <c r="C53" s="80">
        <v>171</v>
      </c>
      <c r="D53" s="80">
        <v>181</v>
      </c>
      <c r="E53" s="80">
        <v>212</v>
      </c>
      <c r="F53" s="80">
        <v>219</v>
      </c>
      <c r="G53" s="80">
        <v>235</v>
      </c>
      <c r="H53" s="80">
        <v>236</v>
      </c>
      <c r="I53" s="80">
        <v>221</v>
      </c>
      <c r="J53" s="80">
        <v>252</v>
      </c>
      <c r="K53" s="80">
        <v>368</v>
      </c>
      <c r="L53" s="80">
        <v>354</v>
      </c>
      <c r="M53" s="80">
        <v>352</v>
      </c>
      <c r="N53" s="80">
        <v>348</v>
      </c>
    </row>
    <row r="54" spans="1:14" x14ac:dyDescent="0.35">
      <c r="A54" s="79" t="s">
        <v>60</v>
      </c>
      <c r="B54" s="80">
        <v>16</v>
      </c>
      <c r="C54" s="80">
        <v>15</v>
      </c>
      <c r="D54" s="80">
        <v>18</v>
      </c>
      <c r="E54" s="80">
        <v>16</v>
      </c>
      <c r="F54" s="80">
        <v>18</v>
      </c>
      <c r="G54" s="80">
        <v>20</v>
      </c>
      <c r="H54" s="80">
        <v>25</v>
      </c>
      <c r="I54" s="80">
        <v>30</v>
      </c>
      <c r="J54" s="80">
        <v>43</v>
      </c>
      <c r="K54" s="80">
        <v>56</v>
      </c>
      <c r="L54" s="80">
        <v>67</v>
      </c>
      <c r="M54" s="80">
        <v>86</v>
      </c>
      <c r="N54" s="80">
        <v>107</v>
      </c>
    </row>
    <row r="55" spans="1:14" x14ac:dyDescent="0.35">
      <c r="A55" s="79" t="s">
        <v>61</v>
      </c>
      <c r="B55" s="80">
        <v>155</v>
      </c>
      <c r="C55" s="80">
        <v>134</v>
      </c>
      <c r="D55" s="80">
        <v>130</v>
      </c>
      <c r="E55" s="80">
        <v>128</v>
      </c>
      <c r="F55" s="80">
        <v>128</v>
      </c>
      <c r="G55" s="80">
        <v>140</v>
      </c>
      <c r="H55" s="80">
        <v>149</v>
      </c>
      <c r="I55" s="80">
        <v>180</v>
      </c>
      <c r="J55" s="80">
        <v>247</v>
      </c>
      <c r="K55" s="80">
        <v>287</v>
      </c>
      <c r="L55" s="80">
        <v>314</v>
      </c>
      <c r="M55" s="80">
        <v>376</v>
      </c>
      <c r="N55" s="80">
        <v>439</v>
      </c>
    </row>
    <row r="56" spans="1:14" x14ac:dyDescent="0.35">
      <c r="A56" s="79" t="s">
        <v>62</v>
      </c>
      <c r="B56" s="80">
        <v>-364</v>
      </c>
      <c r="C56" s="80">
        <v>-204</v>
      </c>
      <c r="D56" s="80">
        <v>-15</v>
      </c>
      <c r="E56" s="80">
        <v>21</v>
      </c>
      <c r="F56" s="80">
        <v>124</v>
      </c>
      <c r="G56" s="80">
        <v>161</v>
      </c>
      <c r="H56" s="80">
        <v>239</v>
      </c>
      <c r="I56" s="80">
        <v>237</v>
      </c>
      <c r="J56" s="80">
        <v>124</v>
      </c>
      <c r="K56" s="80">
        <v>97</v>
      </c>
      <c r="L56" s="80">
        <v>88</v>
      </c>
      <c r="M56" s="80">
        <v>129</v>
      </c>
      <c r="N56" s="80">
        <v>170</v>
      </c>
    </row>
    <row r="57" spans="1:14" x14ac:dyDescent="0.35">
      <c r="A57" s="79" t="s">
        <v>63</v>
      </c>
      <c r="B57" s="80">
        <v>-0.05</v>
      </c>
      <c r="C57" s="80">
        <v>-0.08</v>
      </c>
      <c r="D57" s="80">
        <v>-1.1299999999999999</v>
      </c>
      <c r="E57" s="80">
        <v>-0.71</v>
      </c>
      <c r="F57" s="80">
        <v>-0.11</v>
      </c>
      <c r="G57" s="80">
        <v>-0.09</v>
      </c>
      <c r="H57" s="80">
        <v>-0.06</v>
      </c>
      <c r="I57" s="80">
        <v>0.26</v>
      </c>
      <c r="J57" s="80">
        <v>0.52</v>
      </c>
      <c r="K57" s="80">
        <v>0.6</v>
      </c>
      <c r="L57" s="80">
        <v>0.72</v>
      </c>
      <c r="M57" s="80">
        <v>0.5</v>
      </c>
      <c r="N57" s="80">
        <v>0.4</v>
      </c>
    </row>
    <row r="58" spans="1:14" x14ac:dyDescent="0.35">
      <c r="A58" s="79" t="s">
        <v>154</v>
      </c>
      <c r="B58" s="80">
        <v>-347</v>
      </c>
      <c r="C58" s="80">
        <v>-188</v>
      </c>
      <c r="D58" s="80">
        <v>2</v>
      </c>
      <c r="E58" s="80">
        <v>36</v>
      </c>
      <c r="F58" s="80">
        <v>138</v>
      </c>
      <c r="G58" s="80">
        <v>175</v>
      </c>
      <c r="H58" s="80">
        <v>253</v>
      </c>
      <c r="I58" s="80">
        <v>176</v>
      </c>
      <c r="J58" s="80">
        <v>59</v>
      </c>
      <c r="K58" s="80">
        <v>39</v>
      </c>
      <c r="L58" s="80">
        <v>25</v>
      </c>
      <c r="M58" s="80">
        <v>65</v>
      </c>
      <c r="N58" s="80">
        <v>102</v>
      </c>
    </row>
    <row r="59" spans="1:14" x14ac:dyDescent="0.35">
      <c r="A59" s="81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</row>
    <row r="61" spans="1:14" x14ac:dyDescent="0.35">
      <c r="A61" s="68" t="s">
        <v>44</v>
      </c>
      <c r="B61" s="68"/>
      <c r="C61" s="68"/>
      <c r="D61" s="68"/>
      <c r="E61" s="68"/>
    </row>
    <row r="62" spans="1:14" x14ac:dyDescent="0.35">
      <c r="A62" s="68" t="s">
        <v>44</v>
      </c>
      <c r="B62" s="68">
        <v>2023</v>
      </c>
      <c r="C62" s="68">
        <v>2024</v>
      </c>
      <c r="D62" s="68">
        <v>2025</v>
      </c>
    </row>
    <row r="63" spans="1:14" x14ac:dyDescent="0.35">
      <c r="A63" s="42" t="s">
        <v>76</v>
      </c>
      <c r="B63" s="42">
        <v>216</v>
      </c>
      <c r="C63" s="42">
        <v>305</v>
      </c>
      <c r="D63" s="42">
        <v>1016</v>
      </c>
    </row>
    <row r="64" spans="1:14" x14ac:dyDescent="0.35">
      <c r="A64" s="42" t="s">
        <v>470</v>
      </c>
      <c r="B64" s="42">
        <v>427</v>
      </c>
      <c r="C64" s="42">
        <v>690</v>
      </c>
      <c r="D64" s="42">
        <v>1918</v>
      </c>
    </row>
    <row r="65" spans="1:4" x14ac:dyDescent="0.35">
      <c r="A65" s="42" t="s">
        <v>77</v>
      </c>
      <c r="B65" s="42">
        <v>4717</v>
      </c>
      <c r="C65" s="42">
        <v>4717</v>
      </c>
      <c r="D65" s="42">
        <v>5737</v>
      </c>
    </row>
    <row r="66" spans="1:4" x14ac:dyDescent="0.35">
      <c r="A66" s="42" t="s">
        <v>471</v>
      </c>
      <c r="B66" s="42">
        <v>991</v>
      </c>
      <c r="C66" s="42">
        <v>754</v>
      </c>
      <c r="D66" s="42">
        <v>912</v>
      </c>
    </row>
    <row r="67" spans="1:4" x14ac:dyDescent="0.35">
      <c r="A67" s="42" t="s">
        <v>472</v>
      </c>
      <c r="B67" s="42">
        <v>1899</v>
      </c>
      <c r="C67" s="42">
        <v>8804</v>
      </c>
      <c r="D67" s="42">
        <v>11152</v>
      </c>
    </row>
    <row r="68" spans="1:4" x14ac:dyDescent="0.35">
      <c r="A68" s="42" t="s">
        <v>473</v>
      </c>
      <c r="B68" s="42">
        <v>2275</v>
      </c>
      <c r="C68" s="42">
        <v>2308</v>
      </c>
      <c r="D68" s="42">
        <v>2512</v>
      </c>
    </row>
    <row r="69" spans="1:4" x14ac:dyDescent="0.35">
      <c r="A69" s="42" t="s">
        <v>474</v>
      </c>
      <c r="B69" s="42">
        <v>116</v>
      </c>
      <c r="C69" s="42">
        <v>221</v>
      </c>
      <c r="D69" s="42">
        <v>129</v>
      </c>
    </row>
    <row r="70" spans="1:4" x14ac:dyDescent="0.35">
      <c r="A70" s="42" t="s">
        <v>475</v>
      </c>
      <c r="B70" s="42">
        <v>127</v>
      </c>
      <c r="C70" s="42">
        <v>99</v>
      </c>
      <c r="D70" s="42">
        <v>546</v>
      </c>
    </row>
    <row r="72" spans="1:4" x14ac:dyDescent="0.35">
      <c r="A72" s="42" t="s">
        <v>476</v>
      </c>
      <c r="B72" s="42">
        <v>83</v>
      </c>
      <c r="C72" s="42">
        <v>88</v>
      </c>
      <c r="D72" s="42">
        <v>176</v>
      </c>
    </row>
    <row r="73" spans="1:4" x14ac:dyDescent="0.35">
      <c r="A73" s="42" t="s">
        <v>477</v>
      </c>
      <c r="B73" s="42">
        <v>8396</v>
      </c>
      <c r="C73" s="42">
        <v>2677</v>
      </c>
      <c r="D73" s="42">
        <v>4029</v>
      </c>
    </row>
    <row r="74" spans="1:4" x14ac:dyDescent="0.35">
      <c r="A74" s="42" t="s">
        <v>493</v>
      </c>
      <c r="B74" s="42">
        <v>457</v>
      </c>
      <c r="C74" s="42">
        <v>794</v>
      </c>
      <c r="D74" s="42">
        <v>1946</v>
      </c>
    </row>
    <row r="75" spans="1:4" x14ac:dyDescent="0.35">
      <c r="A75" s="42" t="s">
        <v>478</v>
      </c>
      <c r="B75" s="42">
        <v>218</v>
      </c>
      <c r="C75" s="42">
        <v>309</v>
      </c>
      <c r="D75" s="42">
        <v>666</v>
      </c>
    </row>
    <row r="76" spans="1:4" x14ac:dyDescent="0.35">
      <c r="A76" s="42" t="s">
        <v>479</v>
      </c>
      <c r="B76" s="42">
        <v>799</v>
      </c>
      <c r="C76" s="42">
        <v>422</v>
      </c>
      <c r="D76" s="42">
        <v>2948</v>
      </c>
    </row>
    <row r="77" spans="1:4" x14ac:dyDescent="0.35">
      <c r="A77" s="42" t="s">
        <v>480</v>
      </c>
      <c r="B77" s="42">
        <v>507</v>
      </c>
      <c r="C77" s="42">
        <v>927</v>
      </c>
      <c r="D77" s="42">
        <v>1012</v>
      </c>
    </row>
    <row r="78" spans="1:4" x14ac:dyDescent="0.35">
      <c r="A78" s="42" t="s">
        <v>481</v>
      </c>
      <c r="B78" s="42">
        <v>278</v>
      </c>
      <c r="C78" s="42">
        <v>142</v>
      </c>
      <c r="D78" s="42">
        <v>327</v>
      </c>
    </row>
    <row r="79" spans="1:4" x14ac:dyDescent="0.35">
      <c r="A79" s="42" t="s">
        <v>535</v>
      </c>
      <c r="B79" s="42">
        <v>93</v>
      </c>
      <c r="C79" s="42">
        <v>99</v>
      </c>
      <c r="D79" s="42">
        <v>597</v>
      </c>
    </row>
    <row r="80" spans="1:4" x14ac:dyDescent="0.35">
      <c r="A80" s="68" t="s">
        <v>461</v>
      </c>
      <c r="B80" s="68">
        <v>21599</v>
      </c>
      <c r="C80" s="68">
        <v>23356</v>
      </c>
      <c r="D80" s="68">
        <v>35623</v>
      </c>
    </row>
    <row r="82" spans="1:4" x14ac:dyDescent="0.35">
      <c r="A82" s="42" t="s">
        <v>482</v>
      </c>
    </row>
    <row r="83" spans="1:4" x14ac:dyDescent="0.35">
      <c r="A83" s="42" t="s">
        <v>419</v>
      </c>
      <c r="B83" s="42">
        <v>351</v>
      </c>
      <c r="C83" s="42">
        <v>588</v>
      </c>
      <c r="D83" s="42">
        <v>1654</v>
      </c>
    </row>
    <row r="84" spans="1:4" x14ac:dyDescent="0.35">
      <c r="A84" s="42" t="s">
        <v>485</v>
      </c>
      <c r="B84" s="42">
        <v>105</v>
      </c>
      <c r="C84" s="42">
        <v>91</v>
      </c>
      <c r="D84" s="42">
        <v>121</v>
      </c>
    </row>
    <row r="85" spans="1:4" x14ac:dyDescent="0.35">
      <c r="A85" s="42" t="s">
        <v>483</v>
      </c>
      <c r="B85" s="42">
        <v>249</v>
      </c>
      <c r="C85" s="42">
        <v>188</v>
      </c>
      <c r="D85" s="42">
        <v>212</v>
      </c>
    </row>
    <row r="86" spans="1:4" x14ac:dyDescent="0.35">
      <c r="A86" s="68" t="s">
        <v>484</v>
      </c>
      <c r="B86" s="68">
        <v>705</v>
      </c>
      <c r="C86" s="68">
        <v>867</v>
      </c>
      <c r="D86" s="68">
        <v>1987</v>
      </c>
    </row>
    <row r="88" spans="1:4" x14ac:dyDescent="0.35">
      <c r="A88" s="42" t="s">
        <v>486</v>
      </c>
    </row>
    <row r="89" spans="1:4" x14ac:dyDescent="0.35">
      <c r="A89" s="42" t="s">
        <v>487</v>
      </c>
      <c r="B89" s="42">
        <v>115</v>
      </c>
      <c r="C89" s="42">
        <v>161</v>
      </c>
      <c r="D89" s="42">
        <v>391</v>
      </c>
    </row>
    <row r="90" spans="1:4" x14ac:dyDescent="0.35">
      <c r="A90" s="42" t="s">
        <v>488</v>
      </c>
      <c r="B90" s="42">
        <v>679</v>
      </c>
      <c r="C90" s="42">
        <v>886</v>
      </c>
      <c r="D90" s="42">
        <v>1536</v>
      </c>
    </row>
    <row r="91" spans="1:4" x14ac:dyDescent="0.35">
      <c r="A91" s="42" t="s">
        <v>489</v>
      </c>
      <c r="B91" s="42">
        <v>310</v>
      </c>
      <c r="C91" s="42">
        <v>644</v>
      </c>
      <c r="D91" s="42">
        <v>913</v>
      </c>
    </row>
    <row r="92" spans="1:4" x14ac:dyDescent="0.35">
      <c r="A92" s="42" t="s">
        <v>490</v>
      </c>
      <c r="B92" s="42">
        <v>337</v>
      </c>
      <c r="C92" s="42">
        <v>392</v>
      </c>
      <c r="D92" s="42">
        <v>486</v>
      </c>
    </row>
    <row r="93" spans="1:4" x14ac:dyDescent="0.35">
      <c r="A93" s="42" t="s">
        <v>491</v>
      </c>
      <c r="B93" s="68">
        <v>2950</v>
      </c>
      <c r="C93" s="68">
        <v>2083</v>
      </c>
      <c r="D93" s="68">
        <v>3326</v>
      </c>
    </row>
    <row r="95" spans="1:4" x14ac:dyDescent="0.35">
      <c r="A95" s="68" t="s">
        <v>492</v>
      </c>
      <c r="B95" s="68">
        <v>21599</v>
      </c>
      <c r="C95" s="68">
        <v>23356</v>
      </c>
      <c r="D95" s="68">
        <v>35623</v>
      </c>
    </row>
    <row r="96" spans="1:4" x14ac:dyDescent="0.35">
      <c r="A96" s="74" t="s">
        <v>45</v>
      </c>
      <c r="B96" s="75">
        <v>520</v>
      </c>
      <c r="C96" s="75">
        <v>600</v>
      </c>
      <c r="D96" s="75">
        <v>820</v>
      </c>
    </row>
    <row r="97" spans="1:5" x14ac:dyDescent="0.35">
      <c r="A97" s="74" t="s">
        <v>46</v>
      </c>
      <c r="B97" s="75">
        <v>2490</v>
      </c>
      <c r="C97" s="75">
        <v>1880</v>
      </c>
      <c r="D97" s="75">
        <v>2120</v>
      </c>
    </row>
    <row r="98" spans="1:5" x14ac:dyDescent="0.35">
      <c r="A98" s="74" t="s">
        <v>47</v>
      </c>
      <c r="B98" s="75">
        <v>470</v>
      </c>
      <c r="C98" s="75">
        <v>310</v>
      </c>
      <c r="D98" s="75">
        <v>390</v>
      </c>
    </row>
    <row r="99" spans="1:5" x14ac:dyDescent="0.35">
      <c r="A99" s="73" t="s">
        <v>48</v>
      </c>
      <c r="B99" s="76">
        <v>21460</v>
      </c>
      <c r="C99" s="76">
        <v>29500</v>
      </c>
      <c r="D99" s="76">
        <v>53130</v>
      </c>
    </row>
    <row r="100" spans="1:5" x14ac:dyDescent="0.35">
      <c r="A100" s="74"/>
      <c r="B100" s="74"/>
      <c r="C100" s="74"/>
      <c r="D100" s="74"/>
    </row>
    <row r="101" spans="1:5" x14ac:dyDescent="0.35">
      <c r="A101" s="74" t="s">
        <v>49</v>
      </c>
      <c r="B101" s="75">
        <v>8550</v>
      </c>
      <c r="C101" s="75">
        <v>8820</v>
      </c>
      <c r="D101" s="75">
        <v>9650</v>
      </c>
    </row>
    <row r="102" spans="1:5" x14ac:dyDescent="0.35">
      <c r="A102" s="74" t="s">
        <v>50</v>
      </c>
      <c r="B102" s="75">
        <v>247130</v>
      </c>
      <c r="C102" s="75">
        <v>247090</v>
      </c>
      <c r="D102" s="75">
        <v>331160</v>
      </c>
    </row>
    <row r="103" spans="1:5" x14ac:dyDescent="0.35">
      <c r="A103" s="74" t="s">
        <v>51</v>
      </c>
      <c r="B103" s="75">
        <v>-75090</v>
      </c>
      <c r="C103" s="75">
        <v>-60240</v>
      </c>
      <c r="D103" s="75">
        <v>-52650</v>
      </c>
    </row>
    <row r="104" spans="1:5" x14ac:dyDescent="0.35">
      <c r="A104" s="74" t="s">
        <v>52</v>
      </c>
      <c r="B104" s="75">
        <v>-190</v>
      </c>
      <c r="C104" s="75">
        <v>-140</v>
      </c>
      <c r="D104" s="75">
        <v>-580</v>
      </c>
    </row>
    <row r="105" spans="1:5" x14ac:dyDescent="0.35">
      <c r="A105" s="74" t="s">
        <v>53</v>
      </c>
      <c r="B105" s="75">
        <v>14200</v>
      </c>
      <c r="C105" s="75">
        <v>8600</v>
      </c>
      <c r="D105" s="75">
        <v>15590</v>
      </c>
    </row>
    <row r="106" spans="1:5" x14ac:dyDescent="0.35">
      <c r="A106" s="73" t="s">
        <v>54</v>
      </c>
      <c r="B106" s="76">
        <v>194600</v>
      </c>
      <c r="C106" s="76">
        <v>204130</v>
      </c>
      <c r="D106" s="76">
        <v>303170</v>
      </c>
    </row>
    <row r="107" spans="1:5" x14ac:dyDescent="0.35">
      <c r="A107" s="74"/>
      <c r="B107" s="74"/>
      <c r="C107" s="74"/>
      <c r="D107" s="74"/>
      <c r="E107" s="74"/>
    </row>
    <row r="108" spans="1:5" x14ac:dyDescent="0.35">
      <c r="A108" s="74" t="s">
        <v>55</v>
      </c>
      <c r="B108" s="75">
        <v>-70</v>
      </c>
      <c r="C108" s="75">
        <v>-70</v>
      </c>
      <c r="D108" s="75">
        <v>-70</v>
      </c>
    </row>
    <row r="109" spans="1:5" x14ac:dyDescent="0.35">
      <c r="A109" s="74"/>
      <c r="B109" s="74"/>
      <c r="C109" s="74"/>
      <c r="D109" s="74"/>
    </row>
    <row r="110" spans="1:5" x14ac:dyDescent="0.35">
      <c r="A110" s="73" t="s">
        <v>56</v>
      </c>
      <c r="B110" s="82">
        <v>194530</v>
      </c>
      <c r="C110" s="82">
        <v>204060</v>
      </c>
      <c r="D110" s="82">
        <v>303100</v>
      </c>
    </row>
    <row r="111" spans="1:5" x14ac:dyDescent="0.35">
      <c r="A111" s="74"/>
      <c r="B111" s="74"/>
      <c r="C111" s="74"/>
      <c r="D111" s="74"/>
    </row>
    <row r="112" spans="1:5" x14ac:dyDescent="0.35">
      <c r="A112" s="73" t="s">
        <v>57</v>
      </c>
      <c r="B112" s="77">
        <v>215990</v>
      </c>
      <c r="C112" s="77">
        <v>233560</v>
      </c>
      <c r="D112" s="77">
        <v>356230</v>
      </c>
    </row>
    <row r="113" spans="1:9" x14ac:dyDescent="0.35">
      <c r="A113" s="73"/>
      <c r="B113" s="77"/>
      <c r="C113" s="77"/>
      <c r="D113" s="77"/>
    </row>
    <row r="114" spans="1:9" x14ac:dyDescent="0.35">
      <c r="A114" s="73" t="s">
        <v>80</v>
      </c>
      <c r="B114" s="77"/>
      <c r="C114" s="77"/>
      <c r="D114" s="77"/>
      <c r="G114" s="42">
        <v>2023</v>
      </c>
      <c r="H114" s="42">
        <v>2024</v>
      </c>
      <c r="I114" s="42">
        <v>2025</v>
      </c>
    </row>
    <row r="115" spans="1:9" x14ac:dyDescent="0.35">
      <c r="A115" s="83" t="s">
        <v>81</v>
      </c>
      <c r="B115" s="84">
        <v>-9710</v>
      </c>
      <c r="C115" s="84">
        <v>3510</v>
      </c>
      <c r="D115" s="84">
        <v>5270</v>
      </c>
      <c r="F115" s="42" t="s">
        <v>503</v>
      </c>
      <c r="G115" s="42">
        <v>-1015</v>
      </c>
      <c r="H115" s="42">
        <v>291</v>
      </c>
      <c r="I115" s="42">
        <v>697</v>
      </c>
    </row>
    <row r="116" spans="1:9" x14ac:dyDescent="0.35">
      <c r="A116" s="85" t="s">
        <v>82</v>
      </c>
      <c r="B116" s="86">
        <v>1810</v>
      </c>
      <c r="C116" s="86">
        <v>2840</v>
      </c>
      <c r="D116" s="86">
        <v>5760</v>
      </c>
      <c r="F116" s="42" t="s">
        <v>68</v>
      </c>
      <c r="G116" s="42">
        <v>437</v>
      </c>
      <c r="H116" s="42">
        <v>526</v>
      </c>
      <c r="I116" s="42">
        <v>863</v>
      </c>
    </row>
    <row r="117" spans="1:9" x14ac:dyDescent="0.35">
      <c r="A117" s="85" t="s">
        <v>83</v>
      </c>
      <c r="B117" s="86">
        <v>2150</v>
      </c>
      <c r="C117" s="86">
        <v>1960</v>
      </c>
      <c r="D117" s="86">
        <v>2230</v>
      </c>
      <c r="F117" s="42" t="s">
        <v>496</v>
      </c>
      <c r="G117" s="86">
        <v>506</v>
      </c>
      <c r="H117" s="86">
        <v>515</v>
      </c>
      <c r="I117" s="86">
        <v>798</v>
      </c>
    </row>
    <row r="118" spans="1:9" x14ac:dyDescent="0.35">
      <c r="A118" s="83" t="s">
        <v>84</v>
      </c>
      <c r="B118" s="84">
        <v>3960</v>
      </c>
      <c r="C118" s="84">
        <v>4800</v>
      </c>
      <c r="D118" s="84">
        <v>7990</v>
      </c>
      <c r="F118" s="42" t="s">
        <v>497</v>
      </c>
      <c r="G118" s="42">
        <v>-615</v>
      </c>
      <c r="H118" s="42">
        <v>-776</v>
      </c>
      <c r="I118" s="42">
        <v>-949</v>
      </c>
    </row>
    <row r="119" spans="1:9" x14ac:dyDescent="0.35">
      <c r="A119" s="85"/>
      <c r="B119" s="85"/>
      <c r="C119" s="85"/>
      <c r="D119" s="85"/>
      <c r="F119" s="42" t="s">
        <v>390</v>
      </c>
      <c r="G119" s="42">
        <v>41</v>
      </c>
      <c r="H119" s="42">
        <v>67</v>
      </c>
      <c r="I119" s="42">
        <v>147</v>
      </c>
    </row>
    <row r="120" spans="1:9" x14ac:dyDescent="0.35">
      <c r="A120" s="85" t="s">
        <v>85</v>
      </c>
      <c r="B120" s="86">
        <v>410</v>
      </c>
      <c r="C120" s="86">
        <v>460</v>
      </c>
      <c r="D120" s="86">
        <v>640</v>
      </c>
      <c r="F120" s="42" t="s">
        <v>498</v>
      </c>
      <c r="G120" s="42">
        <v>9</v>
      </c>
      <c r="H120" s="42">
        <v>10</v>
      </c>
      <c r="I120" s="42">
        <v>-37</v>
      </c>
    </row>
    <row r="121" spans="1:9" x14ac:dyDescent="0.35">
      <c r="A121" s="85" t="s">
        <v>86</v>
      </c>
      <c r="B121" s="86">
        <v>-10</v>
      </c>
      <c r="C121" s="86">
        <v>10</v>
      </c>
      <c r="D121" s="86">
        <v>110</v>
      </c>
    </row>
    <row r="122" spans="1:9" x14ac:dyDescent="0.35">
      <c r="A122" s="85" t="s">
        <v>87</v>
      </c>
      <c r="B122" s="86">
        <v>-770</v>
      </c>
      <c r="C122" s="86">
        <v>-1710</v>
      </c>
      <c r="D122" s="86">
        <v>-2400</v>
      </c>
      <c r="F122" s="42" t="s">
        <v>505</v>
      </c>
      <c r="G122" s="42">
        <v>-637</v>
      </c>
      <c r="H122" s="42">
        <v>633</v>
      </c>
      <c r="I122" s="42">
        <v>1519</v>
      </c>
    </row>
    <row r="123" spans="1:9" x14ac:dyDescent="0.35">
      <c r="A123" s="85" t="s">
        <v>88</v>
      </c>
      <c r="B123" s="86" t="s">
        <v>6</v>
      </c>
      <c r="C123" s="86" t="s">
        <v>6</v>
      </c>
      <c r="D123" s="86" t="s">
        <v>6</v>
      </c>
    </row>
    <row r="124" spans="1:9" x14ac:dyDescent="0.35">
      <c r="A124" s="85" t="s">
        <v>89</v>
      </c>
      <c r="B124" s="86">
        <v>10</v>
      </c>
      <c r="C124" s="86" t="s">
        <v>6</v>
      </c>
      <c r="D124" s="86" t="s">
        <v>6</v>
      </c>
      <c r="F124" s="42" t="s">
        <v>506</v>
      </c>
      <c r="G124" s="42">
        <v>-176</v>
      </c>
      <c r="H124" s="42">
        <v>118</v>
      </c>
      <c r="I124" s="42">
        <v>-1093</v>
      </c>
    </row>
    <row r="125" spans="1:9" x14ac:dyDescent="0.35">
      <c r="A125" s="85" t="s">
        <v>90</v>
      </c>
      <c r="B125" s="86">
        <v>5060</v>
      </c>
      <c r="C125" s="86">
        <v>5150</v>
      </c>
      <c r="D125" s="86">
        <v>7980</v>
      </c>
      <c r="F125" s="42" t="s">
        <v>507</v>
      </c>
      <c r="G125" s="42">
        <v>-813</v>
      </c>
      <c r="H125" s="42">
        <v>751</v>
      </c>
      <c r="I125" s="42">
        <v>426</v>
      </c>
    </row>
    <row r="126" spans="1:9" x14ac:dyDescent="0.35">
      <c r="A126" s="85" t="s">
        <v>91</v>
      </c>
      <c r="B126" s="86">
        <v>310</v>
      </c>
      <c r="C126" s="86">
        <v>690</v>
      </c>
      <c r="D126" s="86">
        <v>710</v>
      </c>
    </row>
    <row r="127" spans="1:9" x14ac:dyDescent="0.35">
      <c r="A127" s="85" t="s">
        <v>92</v>
      </c>
      <c r="B127" s="86">
        <v>-5940</v>
      </c>
      <c r="C127" s="86">
        <v>-7630</v>
      </c>
      <c r="D127" s="86">
        <v>-6290</v>
      </c>
      <c r="F127" s="42" t="s">
        <v>508</v>
      </c>
      <c r="G127" s="42">
        <v>-31</v>
      </c>
      <c r="H127" s="42">
        <v>-105</v>
      </c>
      <c r="I127" s="42">
        <v>-118</v>
      </c>
    </row>
    <row r="128" spans="1:9" x14ac:dyDescent="0.35">
      <c r="A128" s="85" t="s">
        <v>93</v>
      </c>
      <c r="B128" s="86">
        <v>-2030</v>
      </c>
      <c r="C128" s="86">
        <v>-3480</v>
      </c>
      <c r="D128" s="86">
        <v>-11170</v>
      </c>
    </row>
    <row r="129" spans="1:9" x14ac:dyDescent="0.35">
      <c r="A129" s="85" t="s">
        <v>94</v>
      </c>
      <c r="B129" s="86">
        <v>-430</v>
      </c>
      <c r="C129" s="86">
        <v>-50</v>
      </c>
      <c r="D129" s="86">
        <v>-880</v>
      </c>
      <c r="F129" s="68" t="s">
        <v>509</v>
      </c>
      <c r="G129" s="68">
        <v>-844</v>
      </c>
      <c r="H129" s="68">
        <v>646</v>
      </c>
      <c r="I129" s="68">
        <v>308</v>
      </c>
    </row>
    <row r="130" spans="1:9" x14ac:dyDescent="0.35">
      <c r="A130" s="85" t="s">
        <v>95</v>
      </c>
      <c r="B130" s="86">
        <v>-710</v>
      </c>
      <c r="C130" s="86">
        <v>2110</v>
      </c>
      <c r="D130" s="86">
        <v>6290</v>
      </c>
    </row>
    <row r="131" spans="1:9" x14ac:dyDescent="0.35">
      <c r="A131" s="85" t="s">
        <v>96</v>
      </c>
      <c r="B131" s="86">
        <v>1410</v>
      </c>
      <c r="C131" s="86">
        <v>2600</v>
      </c>
      <c r="D131" s="86">
        <v>-5170</v>
      </c>
      <c r="F131" s="42" t="s">
        <v>454</v>
      </c>
      <c r="G131" s="42">
        <v>-103</v>
      </c>
      <c r="H131" s="42">
        <v>-215</v>
      </c>
      <c r="I131" s="42">
        <v>-936</v>
      </c>
    </row>
    <row r="132" spans="1:9" x14ac:dyDescent="0.35">
      <c r="A132" s="83" t="s">
        <v>97</v>
      </c>
      <c r="B132" s="84">
        <v>-8440</v>
      </c>
      <c r="C132" s="84">
        <v>6460</v>
      </c>
      <c r="D132" s="84">
        <v>3080</v>
      </c>
      <c r="F132" s="42" t="s">
        <v>510</v>
      </c>
      <c r="G132" s="42">
        <v>2</v>
      </c>
      <c r="H132" s="42">
        <v>13</v>
      </c>
      <c r="I132" s="42">
        <v>5</v>
      </c>
    </row>
    <row r="133" spans="1:9" x14ac:dyDescent="0.35">
      <c r="A133" s="85"/>
      <c r="B133" s="85"/>
      <c r="C133" s="85"/>
      <c r="D133" s="85"/>
      <c r="F133" s="42" t="s">
        <v>511</v>
      </c>
      <c r="G133" s="42">
        <v>-61</v>
      </c>
      <c r="H133" s="42">
        <v>0</v>
      </c>
      <c r="I133" s="42">
        <v>-2005</v>
      </c>
    </row>
    <row r="134" spans="1:9" x14ac:dyDescent="0.35">
      <c r="A134" s="85" t="s">
        <v>98</v>
      </c>
      <c r="B134" s="86">
        <v>-1030</v>
      </c>
      <c r="C134" s="86">
        <v>-2150</v>
      </c>
      <c r="D134" s="86">
        <v>-9360</v>
      </c>
      <c r="F134" s="42" t="s">
        <v>472</v>
      </c>
      <c r="G134" s="42">
        <v>879</v>
      </c>
      <c r="H134" s="42">
        <v>-763</v>
      </c>
      <c r="I134" s="42">
        <v>-5876</v>
      </c>
    </row>
    <row r="135" spans="1:9" x14ac:dyDescent="0.35">
      <c r="A135" s="85" t="s">
        <v>99</v>
      </c>
      <c r="B135" s="86">
        <v>20</v>
      </c>
      <c r="C135" s="86">
        <v>130</v>
      </c>
      <c r="D135" s="86">
        <v>50</v>
      </c>
      <c r="F135" s="42" t="s">
        <v>512</v>
      </c>
      <c r="G135" s="42">
        <v>490</v>
      </c>
      <c r="H135" s="42">
        <v>618</v>
      </c>
      <c r="I135" s="42">
        <v>819</v>
      </c>
    </row>
    <row r="136" spans="1:9" x14ac:dyDescent="0.35">
      <c r="A136" s="85" t="s">
        <v>100</v>
      </c>
      <c r="B136" s="86">
        <v>-610</v>
      </c>
      <c r="C136" s="86" t="s">
        <v>6</v>
      </c>
      <c r="D136" s="86">
        <v>-20050</v>
      </c>
      <c r="F136" s="42" t="s">
        <v>513</v>
      </c>
      <c r="G136" s="42">
        <v>-750</v>
      </c>
      <c r="H136" s="42">
        <v>0</v>
      </c>
      <c r="I136" s="42">
        <v>0</v>
      </c>
    </row>
    <row r="137" spans="1:9" x14ac:dyDescent="0.35">
      <c r="A137" s="85" t="s">
        <v>101</v>
      </c>
      <c r="B137" s="86" t="s">
        <v>6</v>
      </c>
      <c r="C137" s="86" t="s">
        <v>6</v>
      </c>
      <c r="D137" s="86" t="s">
        <v>6</v>
      </c>
    </row>
    <row r="138" spans="1:9" x14ac:dyDescent="0.35">
      <c r="A138" s="85" t="s">
        <v>102</v>
      </c>
      <c r="B138" s="86">
        <v>8790</v>
      </c>
      <c r="C138" s="86">
        <v>-7630</v>
      </c>
      <c r="D138" s="86">
        <v>-58760</v>
      </c>
      <c r="F138" s="68" t="s">
        <v>514</v>
      </c>
      <c r="G138" s="42">
        <v>457</v>
      </c>
      <c r="H138" s="42">
        <v>-347</v>
      </c>
      <c r="I138" s="42">
        <v>-7993</v>
      </c>
    </row>
    <row r="139" spans="1:9" x14ac:dyDescent="0.35">
      <c r="A139" s="85" t="s">
        <v>103</v>
      </c>
      <c r="B139" s="86">
        <v>-7500</v>
      </c>
      <c r="C139" s="86">
        <v>0</v>
      </c>
      <c r="D139" s="86">
        <v>0</v>
      </c>
    </row>
    <row r="140" spans="1:9" x14ac:dyDescent="0.35">
      <c r="A140" s="85" t="s">
        <v>104</v>
      </c>
      <c r="B140" s="86">
        <v>4900</v>
      </c>
      <c r="C140" s="86">
        <v>6180</v>
      </c>
      <c r="D140" s="86">
        <v>8190</v>
      </c>
      <c r="F140" s="42" t="s">
        <v>515</v>
      </c>
      <c r="G140" s="42">
        <v>4</v>
      </c>
      <c r="H140" s="42">
        <v>23</v>
      </c>
      <c r="I140" s="42">
        <v>8501</v>
      </c>
    </row>
    <row r="141" spans="1:9" x14ac:dyDescent="0.35">
      <c r="A141" s="83" t="s">
        <v>105</v>
      </c>
      <c r="B141" s="84">
        <v>4570</v>
      </c>
      <c r="C141" s="84">
        <v>-3470</v>
      </c>
      <c r="D141" s="84">
        <v>-79930</v>
      </c>
      <c r="F141" s="42" t="s">
        <v>516</v>
      </c>
      <c r="G141" s="42">
        <v>-65</v>
      </c>
      <c r="H141" s="42">
        <v>-129</v>
      </c>
      <c r="I141" s="42">
        <v>-258</v>
      </c>
    </row>
    <row r="142" spans="1:9" x14ac:dyDescent="0.35">
      <c r="A142" s="85"/>
      <c r="B142" s="85"/>
      <c r="C142" s="85"/>
      <c r="D142" s="85"/>
      <c r="F142" s="42" t="s">
        <v>517</v>
      </c>
      <c r="G142" s="42">
        <v>-41</v>
      </c>
      <c r="H142" s="42">
        <v>-67</v>
      </c>
      <c r="I142" s="42">
        <v>-147</v>
      </c>
    </row>
    <row r="143" spans="1:9" x14ac:dyDescent="0.35">
      <c r="A143" s="85" t="s">
        <v>106</v>
      </c>
      <c r="B143" s="86" t="s">
        <v>6</v>
      </c>
      <c r="C143" s="86" t="s">
        <v>6</v>
      </c>
      <c r="D143" s="86" t="s">
        <v>6</v>
      </c>
      <c r="F143" s="42" t="s">
        <v>518</v>
      </c>
      <c r="G143" s="42">
        <v>-25</v>
      </c>
      <c r="H143" s="42">
        <v>-34</v>
      </c>
      <c r="I143" s="42">
        <v>-54</v>
      </c>
    </row>
    <row r="144" spans="1:9" x14ac:dyDescent="0.35">
      <c r="A144" s="85" t="s">
        <v>107</v>
      </c>
      <c r="B144" s="86" t="s">
        <v>6</v>
      </c>
      <c r="C144" s="86" t="s">
        <v>6</v>
      </c>
      <c r="D144" s="86" t="s">
        <v>6</v>
      </c>
    </row>
    <row r="145" spans="1:9" x14ac:dyDescent="0.35">
      <c r="A145" s="83" t="s">
        <v>108</v>
      </c>
      <c r="B145" s="84" t="s">
        <v>6</v>
      </c>
      <c r="C145" s="84" t="s">
        <v>6</v>
      </c>
      <c r="D145" s="84" t="s">
        <v>6</v>
      </c>
      <c r="F145" s="68" t="s">
        <v>519</v>
      </c>
      <c r="G145" s="42">
        <v>-127</v>
      </c>
      <c r="H145" s="42">
        <v>-207</v>
      </c>
      <c r="I145" s="42">
        <v>8042</v>
      </c>
    </row>
    <row r="146" spans="1:9" x14ac:dyDescent="0.35">
      <c r="A146" s="85" t="s">
        <v>109</v>
      </c>
      <c r="B146" s="86" t="s">
        <v>6</v>
      </c>
      <c r="C146" s="86" t="s">
        <v>6</v>
      </c>
      <c r="D146" s="86" t="s">
        <v>6</v>
      </c>
    </row>
    <row r="147" spans="1:9" x14ac:dyDescent="0.35">
      <c r="A147" s="85" t="s">
        <v>110</v>
      </c>
      <c r="B147" s="86">
        <v>-880</v>
      </c>
      <c r="C147" s="86">
        <v>-1690</v>
      </c>
      <c r="D147" s="86">
        <v>-2580</v>
      </c>
    </row>
    <row r="148" spans="1:9" x14ac:dyDescent="0.35">
      <c r="A148" s="83" t="s">
        <v>111</v>
      </c>
      <c r="B148" s="84">
        <v>-880</v>
      </c>
      <c r="C148" s="84">
        <v>-1690</v>
      </c>
      <c r="D148" s="84">
        <v>-2580</v>
      </c>
    </row>
    <row r="149" spans="1:9" x14ac:dyDescent="0.35">
      <c r="A149" s="85"/>
      <c r="B149" s="85"/>
      <c r="C149" s="85"/>
      <c r="D149" s="85"/>
    </row>
    <row r="150" spans="1:9" x14ac:dyDescent="0.35">
      <c r="A150" s="85" t="s">
        <v>112</v>
      </c>
      <c r="B150" s="86">
        <v>110</v>
      </c>
      <c r="C150" s="86">
        <v>320</v>
      </c>
      <c r="D150" s="86">
        <v>85050</v>
      </c>
    </row>
    <row r="151" spans="1:9" x14ac:dyDescent="0.35">
      <c r="A151" s="85"/>
      <c r="B151" s="85"/>
      <c r="C151" s="85"/>
      <c r="D151" s="85"/>
    </row>
    <row r="152" spans="1:9" x14ac:dyDescent="0.35">
      <c r="A152" s="83" t="s">
        <v>113</v>
      </c>
      <c r="B152" s="84" t="s">
        <v>6</v>
      </c>
      <c r="C152" s="84" t="s">
        <v>6</v>
      </c>
      <c r="D152" s="84" t="s">
        <v>6</v>
      </c>
    </row>
    <row r="153" spans="1:9" x14ac:dyDescent="0.35">
      <c r="A153" s="85"/>
      <c r="B153" s="85"/>
      <c r="C153" s="85"/>
      <c r="D153" s="85"/>
    </row>
    <row r="154" spans="1:9" x14ac:dyDescent="0.35">
      <c r="A154" s="85" t="s">
        <v>114</v>
      </c>
      <c r="B154" s="86" t="s">
        <v>6</v>
      </c>
      <c r="C154" s="86" t="s">
        <v>6</v>
      </c>
      <c r="D154" s="86" t="s">
        <v>6</v>
      </c>
    </row>
    <row r="155" spans="1:9" x14ac:dyDescent="0.35">
      <c r="A155" s="85" t="s">
        <v>115</v>
      </c>
      <c r="B155" s="86">
        <v>-500</v>
      </c>
      <c r="C155" s="86">
        <v>-700</v>
      </c>
      <c r="D155" s="86">
        <v>-2050</v>
      </c>
    </row>
    <row r="156" spans="1:9" x14ac:dyDescent="0.35">
      <c r="A156" s="83" t="s">
        <v>116</v>
      </c>
      <c r="B156" s="84">
        <v>-1270</v>
      </c>
      <c r="C156" s="84">
        <v>-2070</v>
      </c>
      <c r="D156" s="84">
        <v>80420</v>
      </c>
    </row>
    <row r="157" spans="1:9" x14ac:dyDescent="0.35">
      <c r="A157" s="85"/>
      <c r="B157" s="85"/>
      <c r="C157" s="85"/>
      <c r="D157" s="85"/>
    </row>
    <row r="158" spans="1:9" x14ac:dyDescent="0.35">
      <c r="A158" s="85" t="s">
        <v>117</v>
      </c>
      <c r="B158" s="86">
        <v>10</v>
      </c>
      <c r="C158" s="86">
        <v>-10</v>
      </c>
      <c r="D158" s="86" t="s">
        <v>6</v>
      </c>
    </row>
    <row r="159" spans="1:9" x14ac:dyDescent="0.35">
      <c r="A159" s="85" t="s">
        <v>118</v>
      </c>
      <c r="B159" s="86">
        <v>3390</v>
      </c>
      <c r="C159" s="86" t="s">
        <v>6</v>
      </c>
      <c r="D159" s="86" t="s">
        <v>6</v>
      </c>
    </row>
    <row r="160" spans="1:9" x14ac:dyDescent="0.35">
      <c r="A160" s="83" t="s">
        <v>119</v>
      </c>
      <c r="B160" s="87">
        <v>-1740</v>
      </c>
      <c r="C160" s="87">
        <v>910</v>
      </c>
      <c r="D160" s="87">
        <v>3570</v>
      </c>
    </row>
    <row r="161" spans="1:6" x14ac:dyDescent="0.35">
      <c r="A161" s="83" t="s">
        <v>119</v>
      </c>
      <c r="B161" s="87">
        <v>-1740</v>
      </c>
      <c r="C161" s="87">
        <v>910</v>
      </c>
      <c r="D161" s="87">
        <v>3570</v>
      </c>
    </row>
    <row r="162" spans="1:6" x14ac:dyDescent="0.35">
      <c r="A162" s="83"/>
      <c r="B162" s="87"/>
      <c r="C162" s="87"/>
      <c r="D162" s="87"/>
    </row>
    <row r="163" spans="1:6" x14ac:dyDescent="0.35">
      <c r="A163" s="83" t="s">
        <v>494</v>
      </c>
      <c r="B163" s="87">
        <v>3920</v>
      </c>
      <c r="C163" s="87">
        <v>2180</v>
      </c>
      <c r="D163" s="87">
        <v>3090</v>
      </c>
    </row>
    <row r="165" spans="1:6" x14ac:dyDescent="0.35">
      <c r="A165" s="42" t="s">
        <v>121</v>
      </c>
      <c r="B165" s="42" t="s">
        <v>122</v>
      </c>
      <c r="C165" s="42" t="s">
        <v>123</v>
      </c>
      <c r="D165" s="42" t="s">
        <v>124</v>
      </c>
      <c r="E165" s="42" t="s">
        <v>125</v>
      </c>
    </row>
    <row r="166" spans="1:6" x14ac:dyDescent="0.35">
      <c r="A166" s="42" t="s">
        <v>127</v>
      </c>
      <c r="B166" s="42">
        <v>8443</v>
      </c>
      <c r="C166" s="42">
        <v>8210</v>
      </c>
      <c r="D166" s="42">
        <v>8967</v>
      </c>
      <c r="E166" s="42">
        <v>9423</v>
      </c>
      <c r="F166" s="42" t="s">
        <v>126</v>
      </c>
    </row>
    <row r="167" spans="1:6" x14ac:dyDescent="0.35">
      <c r="A167" s="42" t="s">
        <v>128</v>
      </c>
      <c r="B167" s="42">
        <v>6020</v>
      </c>
      <c r="C167" s="42">
        <v>7362</v>
      </c>
      <c r="D167" s="42">
        <v>9203</v>
      </c>
      <c r="E167" s="42">
        <v>11679</v>
      </c>
      <c r="F167" s="42">
        <v>9846</v>
      </c>
    </row>
    <row r="168" spans="1:6" x14ac:dyDescent="0.35">
      <c r="A168" s="42" t="s">
        <v>129</v>
      </c>
      <c r="B168" s="42">
        <v>2158</v>
      </c>
      <c r="C168" s="42">
        <v>1868</v>
      </c>
      <c r="D168" s="42">
        <v>2013</v>
      </c>
      <c r="E168" s="42">
        <v>2063</v>
      </c>
      <c r="F168" s="42">
        <v>13300</v>
      </c>
    </row>
    <row r="169" spans="1:6" x14ac:dyDescent="0.35">
      <c r="F169" s="42">
        <v>2587</v>
      </c>
    </row>
    <row r="170" spans="1:6" x14ac:dyDescent="0.35">
      <c r="A170" s="42" t="s">
        <v>130</v>
      </c>
      <c r="B170" s="42" t="s">
        <v>122</v>
      </c>
      <c r="C170" s="42" t="s">
        <v>123</v>
      </c>
      <c r="D170" s="42" t="s">
        <v>124</v>
      </c>
      <c r="E170" s="42" t="s">
        <v>125</v>
      </c>
    </row>
    <row r="171" spans="1:6" x14ac:dyDescent="0.35">
      <c r="A171" s="42" t="s">
        <v>127</v>
      </c>
      <c r="B171" s="42">
        <v>2413</v>
      </c>
      <c r="C171" s="42">
        <v>2409</v>
      </c>
      <c r="D171" s="42">
        <v>2657</v>
      </c>
      <c r="E171" s="42">
        <v>2863</v>
      </c>
      <c r="F171" s="42" t="s">
        <v>126</v>
      </c>
    </row>
    <row r="172" spans="1:6" x14ac:dyDescent="0.35">
      <c r="A172" s="42" t="s">
        <v>128</v>
      </c>
      <c r="B172" s="42">
        <v>1399</v>
      </c>
      <c r="C172" s="42">
        <v>1709</v>
      </c>
      <c r="D172" s="42">
        <v>2400</v>
      </c>
      <c r="E172" s="42">
        <v>9891</v>
      </c>
      <c r="F172" s="42">
        <v>3053</v>
      </c>
    </row>
    <row r="173" spans="1:6" x14ac:dyDescent="0.35">
      <c r="A173" s="42" t="s">
        <v>129</v>
      </c>
      <c r="B173" s="42">
        <v>259</v>
      </c>
      <c r="C173" s="42">
        <v>229</v>
      </c>
      <c r="D173" s="42">
        <v>207</v>
      </c>
      <c r="E173" s="42">
        <v>189</v>
      </c>
      <c r="F173" s="42">
        <v>12256</v>
      </c>
    </row>
    <row r="174" spans="1:6" x14ac:dyDescent="0.35">
      <c r="A174" s="42" t="s">
        <v>131</v>
      </c>
      <c r="B174" s="42">
        <v>1671</v>
      </c>
      <c r="C174" s="42">
        <v>1840</v>
      </c>
      <c r="D174" s="42">
        <v>2295</v>
      </c>
      <c r="E174" s="42">
        <v>1023</v>
      </c>
      <c r="F174" s="42">
        <v>300</v>
      </c>
    </row>
    <row r="175" spans="1:6" x14ac:dyDescent="0.35">
      <c r="A175" s="42" t="s">
        <v>132</v>
      </c>
      <c r="B175" s="42">
        <v>4</v>
      </c>
      <c r="C175" s="42">
        <v>1</v>
      </c>
      <c r="D175" s="42">
        <v>4</v>
      </c>
      <c r="E175" s="42">
        <v>2</v>
      </c>
      <c r="F175" s="42">
        <v>1070</v>
      </c>
    </row>
    <row r="176" spans="1:6" x14ac:dyDescent="0.35">
      <c r="F176" s="42">
        <v>13</v>
      </c>
    </row>
    <row r="177" spans="1:5" x14ac:dyDescent="0.35">
      <c r="A177" s="42" t="s">
        <v>141</v>
      </c>
    </row>
    <row r="178" spans="1:5" x14ac:dyDescent="0.35">
      <c r="A178" s="88" t="s">
        <v>133</v>
      </c>
      <c r="B178" s="88" t="s">
        <v>134</v>
      </c>
      <c r="C178" s="88" t="s">
        <v>130</v>
      </c>
      <c r="D178" s="88" t="s">
        <v>135</v>
      </c>
      <c r="E178" s="88" t="s">
        <v>136</v>
      </c>
    </row>
    <row r="179" spans="1:5" x14ac:dyDescent="0.35">
      <c r="A179" s="88"/>
      <c r="B179" s="89"/>
      <c r="C179" s="89"/>
      <c r="D179" s="89"/>
      <c r="E179" s="89"/>
    </row>
    <row r="180" spans="1:5" x14ac:dyDescent="0.35">
      <c r="A180" s="89" t="s">
        <v>157</v>
      </c>
      <c r="B180" s="89">
        <v>7928</v>
      </c>
      <c r="C180" s="89">
        <v>2256</v>
      </c>
      <c r="D180" s="89">
        <v>673</v>
      </c>
      <c r="E180" s="89">
        <v>313</v>
      </c>
    </row>
    <row r="181" spans="1:5" x14ac:dyDescent="0.35">
      <c r="A181" s="89" t="s">
        <v>155</v>
      </c>
      <c r="B181" s="89">
        <v>8281</v>
      </c>
      <c r="C181" s="89">
        <v>2340</v>
      </c>
      <c r="D181" s="89">
        <v>735</v>
      </c>
      <c r="E181" s="89">
        <v>341</v>
      </c>
    </row>
    <row r="182" spans="1:5" x14ac:dyDescent="0.35">
      <c r="A182" s="89" t="s">
        <v>122</v>
      </c>
      <c r="B182" s="89">
        <v>8443</v>
      </c>
      <c r="C182" s="89">
        <v>2413</v>
      </c>
      <c r="D182" s="89">
        <v>843</v>
      </c>
      <c r="E182" s="89">
        <v>423</v>
      </c>
    </row>
    <row r="183" spans="1:5" x14ac:dyDescent="0.35">
      <c r="A183" s="89" t="s">
        <v>123</v>
      </c>
      <c r="B183" s="89">
        <v>8210</v>
      </c>
      <c r="C183" s="89">
        <v>2409</v>
      </c>
      <c r="D183" s="89">
        <v>842</v>
      </c>
      <c r="E183" s="89">
        <v>428</v>
      </c>
    </row>
    <row r="184" spans="1:5" x14ac:dyDescent="0.35">
      <c r="A184" s="89" t="s">
        <v>124</v>
      </c>
      <c r="B184" s="89">
        <v>8967</v>
      </c>
      <c r="C184" s="89">
        <v>2657</v>
      </c>
      <c r="D184" s="89">
        <v>885</v>
      </c>
      <c r="E184" s="89">
        <v>451</v>
      </c>
    </row>
    <row r="185" spans="1:5" x14ac:dyDescent="0.35">
      <c r="A185" s="89" t="s">
        <v>125</v>
      </c>
      <c r="B185" s="89">
        <v>9423</v>
      </c>
      <c r="C185" s="89">
        <v>2863</v>
      </c>
      <c r="D185" s="89">
        <v>976</v>
      </c>
      <c r="E185" s="89">
        <v>503</v>
      </c>
    </row>
    <row r="186" spans="1:5" x14ac:dyDescent="0.35">
      <c r="A186" s="89" t="s">
        <v>126</v>
      </c>
      <c r="B186" s="89">
        <v>9846</v>
      </c>
      <c r="C186" s="89">
        <v>3053</v>
      </c>
      <c r="D186" s="89">
        <v>1023</v>
      </c>
      <c r="E186" s="89">
        <v>531</v>
      </c>
    </row>
    <row r="188" spans="1:5" ht="43.5" x14ac:dyDescent="0.35">
      <c r="A188" s="88" t="s">
        <v>133</v>
      </c>
      <c r="B188" s="88" t="s">
        <v>139</v>
      </c>
      <c r="C188" s="88" t="s">
        <v>137</v>
      </c>
      <c r="D188" s="88" t="s">
        <v>138</v>
      </c>
    </row>
    <row r="189" spans="1:5" x14ac:dyDescent="0.35">
      <c r="A189" s="89" t="s">
        <v>157</v>
      </c>
      <c r="B189" s="89">
        <v>20.3</v>
      </c>
      <c r="C189" s="89">
        <v>276</v>
      </c>
      <c r="D189" s="89">
        <v>469</v>
      </c>
    </row>
    <row r="190" spans="1:5" x14ac:dyDescent="0.35">
      <c r="A190" s="89" t="s">
        <v>155</v>
      </c>
      <c r="B190" s="89">
        <v>20.7</v>
      </c>
      <c r="C190" s="89">
        <v>292</v>
      </c>
      <c r="D190" s="89">
        <v>498</v>
      </c>
    </row>
    <row r="191" spans="1:5" x14ac:dyDescent="0.35">
      <c r="A191" s="89" t="s">
        <v>122</v>
      </c>
      <c r="B191" s="89">
        <v>20.5</v>
      </c>
      <c r="C191" s="89">
        <v>306</v>
      </c>
      <c r="D191" s="89">
        <v>480</v>
      </c>
    </row>
    <row r="192" spans="1:5" x14ac:dyDescent="0.35">
      <c r="A192" s="89" t="s">
        <v>123</v>
      </c>
      <c r="B192" s="89">
        <v>20.9</v>
      </c>
      <c r="C192" s="89">
        <v>314</v>
      </c>
      <c r="D192" s="89">
        <v>444</v>
      </c>
    </row>
    <row r="193" spans="1:6" x14ac:dyDescent="0.35">
      <c r="A193" s="89" t="s">
        <v>124</v>
      </c>
      <c r="B193" s="89">
        <v>22.9</v>
      </c>
      <c r="C193" s="89">
        <v>313</v>
      </c>
      <c r="D193" s="89">
        <v>509</v>
      </c>
    </row>
    <row r="194" spans="1:6" x14ac:dyDescent="0.35">
      <c r="A194" s="89" t="s">
        <v>125</v>
      </c>
      <c r="B194" s="89">
        <v>24.1</v>
      </c>
      <c r="C194" s="89">
        <v>327</v>
      </c>
      <c r="D194" s="89">
        <v>555</v>
      </c>
    </row>
    <row r="195" spans="1:6" x14ac:dyDescent="0.35">
      <c r="A195" s="89" t="s">
        <v>126</v>
      </c>
      <c r="B195" s="89">
        <v>24.9</v>
      </c>
      <c r="C195" s="89">
        <v>336</v>
      </c>
      <c r="D195" s="89">
        <v>567</v>
      </c>
    </row>
    <row r="197" spans="1:6" x14ac:dyDescent="0.35">
      <c r="A197" s="42" t="s">
        <v>140</v>
      </c>
    </row>
    <row r="198" spans="1:6" x14ac:dyDescent="0.35">
      <c r="A198" s="88" t="s">
        <v>133</v>
      </c>
      <c r="B198" s="88" t="s">
        <v>134</v>
      </c>
      <c r="C198" s="88" t="s">
        <v>130</v>
      </c>
      <c r="D198" s="88" t="s">
        <v>66</v>
      </c>
      <c r="E198" s="88" t="s">
        <v>135</v>
      </c>
    </row>
    <row r="199" spans="1:6" x14ac:dyDescent="0.35">
      <c r="A199" s="89" t="s">
        <v>157</v>
      </c>
      <c r="B199" s="89">
        <v>4061</v>
      </c>
      <c r="C199" s="89">
        <v>942</v>
      </c>
      <c r="D199" s="89"/>
      <c r="E199" s="89">
        <v>199</v>
      </c>
      <c r="F199" s="88" t="s">
        <v>136</v>
      </c>
    </row>
    <row r="200" spans="1:6" x14ac:dyDescent="0.35">
      <c r="A200" s="89" t="s">
        <v>155</v>
      </c>
      <c r="B200" s="89">
        <v>4928</v>
      </c>
      <c r="C200" s="89">
        <v>1156</v>
      </c>
      <c r="D200" s="89"/>
      <c r="E200" s="89">
        <v>234</v>
      </c>
      <c r="F200" s="89">
        <v>-3</v>
      </c>
    </row>
    <row r="201" spans="1:6" x14ac:dyDescent="0.35">
      <c r="A201" s="89" t="s">
        <v>122</v>
      </c>
      <c r="B201" s="89">
        <v>6020</v>
      </c>
      <c r="C201" s="89">
        <v>1399</v>
      </c>
      <c r="D201" s="89">
        <v>1399</v>
      </c>
      <c r="E201" s="89">
        <v>232</v>
      </c>
      <c r="F201" s="89">
        <v>-8</v>
      </c>
    </row>
    <row r="202" spans="1:6" x14ac:dyDescent="0.35">
      <c r="A202" s="89" t="s">
        <v>123</v>
      </c>
      <c r="B202" s="89">
        <v>7362</v>
      </c>
      <c r="C202" s="89">
        <v>1709</v>
      </c>
      <c r="D202" s="89">
        <v>1709</v>
      </c>
      <c r="E202" s="89">
        <v>289</v>
      </c>
      <c r="F202" s="89">
        <v>-103</v>
      </c>
    </row>
    <row r="203" spans="1:6" x14ac:dyDescent="0.35">
      <c r="A203" s="89" t="s">
        <v>124</v>
      </c>
      <c r="B203" s="89">
        <v>9203</v>
      </c>
      <c r="C203" s="89">
        <v>2400</v>
      </c>
      <c r="D203" s="89">
        <v>2400</v>
      </c>
      <c r="E203" s="89">
        <v>360</v>
      </c>
      <c r="F203" s="89">
        <v>-178</v>
      </c>
    </row>
    <row r="204" spans="1:6" x14ac:dyDescent="0.35">
      <c r="A204" s="89" t="s">
        <v>125</v>
      </c>
      <c r="B204" s="89">
        <v>11679</v>
      </c>
      <c r="C204" s="89">
        <v>9891</v>
      </c>
      <c r="D204" s="89">
        <v>3132</v>
      </c>
      <c r="E204" s="89">
        <v>542</v>
      </c>
      <c r="F204" s="89">
        <v>-162</v>
      </c>
    </row>
    <row r="205" spans="1:6" x14ac:dyDescent="0.35">
      <c r="A205" s="89" t="s">
        <v>126</v>
      </c>
      <c r="B205" s="89">
        <v>13300</v>
      </c>
      <c r="C205" s="89">
        <v>12256</v>
      </c>
      <c r="D205" s="89">
        <v>3539</v>
      </c>
      <c r="E205" s="89">
        <v>736</v>
      </c>
      <c r="F205" s="89">
        <v>-156</v>
      </c>
    </row>
    <row r="206" spans="1:6" x14ac:dyDescent="0.35">
      <c r="A206" s="89"/>
      <c r="B206" s="89"/>
      <c r="C206" s="89"/>
      <c r="D206" s="89"/>
      <c r="E206" s="89"/>
      <c r="F206" s="89">
        <v>4</v>
      </c>
    </row>
    <row r="207" spans="1:6" x14ac:dyDescent="0.35">
      <c r="A207" s="42" t="s">
        <v>144</v>
      </c>
      <c r="F207" s="89"/>
    </row>
    <row r="208" spans="1:6" ht="43.5" x14ac:dyDescent="0.35">
      <c r="A208" s="88" t="s">
        <v>133</v>
      </c>
      <c r="B208" s="88" t="s">
        <v>142</v>
      </c>
      <c r="C208" s="88" t="s">
        <v>143</v>
      </c>
      <c r="D208" s="88" t="s">
        <v>145</v>
      </c>
      <c r="E208" s="88" t="s">
        <v>146</v>
      </c>
    </row>
    <row r="209" spans="1:7" ht="29" x14ac:dyDescent="0.35">
      <c r="A209" s="89" t="s">
        <v>157</v>
      </c>
      <c r="B209" s="89">
        <v>78.8</v>
      </c>
      <c r="C209" s="89">
        <v>516</v>
      </c>
      <c r="D209" s="89">
        <v>7.6</v>
      </c>
      <c r="E209" s="89">
        <v>105</v>
      </c>
      <c r="F209" s="88" t="s">
        <v>147</v>
      </c>
      <c r="G209" s="88" t="s">
        <v>148</v>
      </c>
    </row>
    <row r="210" spans="1:7" x14ac:dyDescent="0.35">
      <c r="A210" s="89" t="s">
        <v>155</v>
      </c>
      <c r="B210" s="89">
        <v>92.9</v>
      </c>
      <c r="C210" s="89">
        <v>531</v>
      </c>
      <c r="D210" s="89">
        <v>8.9</v>
      </c>
      <c r="E210" s="89">
        <v>127</v>
      </c>
      <c r="F210" s="89">
        <v>789</v>
      </c>
      <c r="G210" s="89">
        <v>639</v>
      </c>
    </row>
    <row r="211" spans="1:7" x14ac:dyDescent="0.35">
      <c r="A211" s="89" t="s">
        <v>122</v>
      </c>
      <c r="B211" s="89">
        <v>110.3</v>
      </c>
      <c r="C211" s="89">
        <v>546</v>
      </c>
      <c r="D211" s="89">
        <v>10.6</v>
      </c>
      <c r="E211" s="89">
        <v>145</v>
      </c>
      <c r="F211" s="89">
        <v>789</v>
      </c>
      <c r="G211" s="89">
        <v>791</v>
      </c>
    </row>
    <row r="212" spans="1:7" x14ac:dyDescent="0.35">
      <c r="A212" s="89" t="s">
        <v>123</v>
      </c>
      <c r="B212" s="89">
        <v>141.69999999999999</v>
      </c>
      <c r="C212" s="89">
        <v>520</v>
      </c>
      <c r="D212" s="89">
        <v>13.7</v>
      </c>
      <c r="E212" s="89">
        <v>185</v>
      </c>
      <c r="F212" s="89">
        <v>749</v>
      </c>
      <c r="G212" s="89">
        <v>1007</v>
      </c>
    </row>
    <row r="213" spans="1:7" x14ac:dyDescent="0.35">
      <c r="A213" s="89" t="s">
        <v>124</v>
      </c>
      <c r="B213" s="89">
        <v>176.7</v>
      </c>
      <c r="C213" s="89">
        <v>521</v>
      </c>
      <c r="D213" s="89">
        <v>16.899999999999999</v>
      </c>
      <c r="E213" s="89">
        <v>243</v>
      </c>
      <c r="F213" s="89">
        <v>736</v>
      </c>
      <c r="G213" s="89">
        <v>1301</v>
      </c>
    </row>
    <row r="214" spans="1:7" x14ac:dyDescent="0.35">
      <c r="A214" s="89" t="s">
        <v>125</v>
      </c>
      <c r="B214" s="89">
        <v>227.7</v>
      </c>
      <c r="C214" s="89">
        <v>524</v>
      </c>
      <c r="D214" s="89">
        <v>20.8</v>
      </c>
      <c r="E214" s="89">
        <v>339</v>
      </c>
      <c r="F214" s="89">
        <v>734</v>
      </c>
      <c r="G214" s="89">
        <v>1544</v>
      </c>
    </row>
    <row r="215" spans="1:7" x14ac:dyDescent="0.35">
      <c r="A215" s="89" t="s">
        <v>126</v>
      </c>
      <c r="B215" s="89">
        <v>243.3</v>
      </c>
      <c r="C215" s="89">
        <v>547</v>
      </c>
      <c r="D215" s="89">
        <v>23.6</v>
      </c>
      <c r="E215" s="89">
        <v>369</v>
      </c>
      <c r="F215" s="89">
        <v>771</v>
      </c>
      <c r="G215" s="89">
        <v>1816</v>
      </c>
    </row>
    <row r="216" spans="1:7" x14ac:dyDescent="0.35">
      <c r="F216" s="89">
        <v>750</v>
      </c>
      <c r="G216" s="89">
        <v>2027</v>
      </c>
    </row>
    <row r="217" spans="1:7" x14ac:dyDescent="0.35">
      <c r="A217" s="42" t="s">
        <v>149</v>
      </c>
    </row>
    <row r="218" spans="1:7" x14ac:dyDescent="0.35">
      <c r="A218" s="88" t="s">
        <v>133</v>
      </c>
      <c r="B218" s="88" t="s">
        <v>134</v>
      </c>
      <c r="C218" s="88" t="s">
        <v>130</v>
      </c>
      <c r="D218" s="88" t="s">
        <v>136</v>
      </c>
    </row>
    <row r="219" spans="1:7" x14ac:dyDescent="0.35">
      <c r="A219" s="89" t="s">
        <v>157</v>
      </c>
      <c r="B219" s="89">
        <v>1031</v>
      </c>
      <c r="C219" s="89">
        <v>95</v>
      </c>
      <c r="D219" s="89">
        <v>10</v>
      </c>
    </row>
    <row r="220" spans="1:7" x14ac:dyDescent="0.35">
      <c r="A220" s="89" t="s">
        <v>155</v>
      </c>
      <c r="B220" s="89">
        <v>1562</v>
      </c>
      <c r="C220" s="89">
        <v>154</v>
      </c>
      <c r="D220" s="89">
        <v>18</v>
      </c>
    </row>
    <row r="221" spans="1:7" x14ac:dyDescent="0.35">
      <c r="A221" s="89" t="s">
        <v>122</v>
      </c>
      <c r="B221" s="89">
        <v>2158</v>
      </c>
      <c r="C221" s="89">
        <v>259</v>
      </c>
      <c r="D221" s="89">
        <v>-17</v>
      </c>
    </row>
    <row r="222" spans="1:7" x14ac:dyDescent="0.35">
      <c r="A222" s="89" t="s">
        <v>123</v>
      </c>
      <c r="B222" s="89">
        <v>1868</v>
      </c>
      <c r="C222" s="89">
        <v>229</v>
      </c>
      <c r="D222" s="89">
        <v>-47</v>
      </c>
    </row>
    <row r="223" spans="1:7" x14ac:dyDescent="0.35">
      <c r="A223" s="89" t="s">
        <v>124</v>
      </c>
      <c r="B223" s="89">
        <v>2013</v>
      </c>
      <c r="C223" s="89">
        <v>207</v>
      </c>
      <c r="D223" s="89">
        <v>-54</v>
      </c>
    </row>
    <row r="224" spans="1:7" x14ac:dyDescent="0.35">
      <c r="A224" s="89" t="s">
        <v>125</v>
      </c>
      <c r="B224" s="89">
        <v>2063</v>
      </c>
      <c r="C224" s="89">
        <v>189</v>
      </c>
      <c r="D224" s="89">
        <v>-63</v>
      </c>
    </row>
    <row r="225" spans="1:4" x14ac:dyDescent="0.35">
      <c r="A225" s="89" t="s">
        <v>126</v>
      </c>
      <c r="B225" s="89">
        <v>2587</v>
      </c>
      <c r="C225" s="89">
        <v>300</v>
      </c>
      <c r="D225" s="89">
        <v>-121</v>
      </c>
    </row>
    <row r="227" spans="1:4" x14ac:dyDescent="0.35">
      <c r="A227" s="42" t="s">
        <v>150</v>
      </c>
    </row>
    <row r="228" spans="1:4" x14ac:dyDescent="0.35">
      <c r="A228" s="88" t="s">
        <v>133</v>
      </c>
      <c r="B228" s="88" t="s">
        <v>130</v>
      </c>
      <c r="C228" s="88" t="s">
        <v>136</v>
      </c>
    </row>
    <row r="229" spans="1:4" x14ac:dyDescent="0.35">
      <c r="A229" s="89" t="s">
        <v>157</v>
      </c>
      <c r="B229" s="89">
        <v>1212</v>
      </c>
      <c r="C229" s="89">
        <v>-22</v>
      </c>
    </row>
    <row r="230" spans="1:4" x14ac:dyDescent="0.35">
      <c r="A230" s="89" t="s">
        <v>155</v>
      </c>
      <c r="B230" s="89">
        <v>1473</v>
      </c>
      <c r="C230" s="89">
        <v>-21</v>
      </c>
    </row>
    <row r="231" spans="1:4" x14ac:dyDescent="0.35">
      <c r="A231" s="89" t="s">
        <v>122</v>
      </c>
      <c r="B231" s="89">
        <v>1671</v>
      </c>
      <c r="C231" s="89">
        <v>-19</v>
      </c>
    </row>
    <row r="232" spans="1:4" x14ac:dyDescent="0.35">
      <c r="A232" s="89" t="s">
        <v>123</v>
      </c>
      <c r="B232" s="89">
        <v>1840</v>
      </c>
      <c r="C232" s="89">
        <v>-22</v>
      </c>
    </row>
    <row r="233" spans="1:4" x14ac:dyDescent="0.35">
      <c r="A233" s="89" t="s">
        <v>124</v>
      </c>
      <c r="B233" s="89">
        <v>2295</v>
      </c>
      <c r="C233" s="89">
        <v>-18</v>
      </c>
    </row>
    <row r="234" spans="1:4" x14ac:dyDescent="0.35">
      <c r="A234" s="89" t="s">
        <v>125</v>
      </c>
      <c r="B234" s="89">
        <v>1023</v>
      </c>
      <c r="C234" s="89">
        <v>-5</v>
      </c>
    </row>
    <row r="235" spans="1:4" x14ac:dyDescent="0.35">
      <c r="A235" s="89" t="s">
        <v>126</v>
      </c>
      <c r="B235" s="89">
        <v>1070</v>
      </c>
      <c r="C235" s="89">
        <v>1</v>
      </c>
    </row>
    <row r="237" spans="1:4" x14ac:dyDescent="0.35">
      <c r="A237" s="42" t="s">
        <v>150</v>
      </c>
    </row>
    <row r="238" spans="1:4" ht="29" x14ac:dyDescent="0.35">
      <c r="A238" s="88" t="s">
        <v>133</v>
      </c>
      <c r="B238" s="88" t="s">
        <v>156</v>
      </c>
      <c r="C238" s="88" t="s">
        <v>136</v>
      </c>
    </row>
    <row r="239" spans="1:4" x14ac:dyDescent="0.35">
      <c r="A239" s="89" t="s">
        <v>155</v>
      </c>
      <c r="B239" s="89">
        <v>662</v>
      </c>
      <c r="C239" s="89">
        <v>-20</v>
      </c>
    </row>
    <row r="240" spans="1:4" x14ac:dyDescent="0.35">
      <c r="A240" s="89" t="s">
        <v>122</v>
      </c>
      <c r="B240" s="89">
        <v>759</v>
      </c>
      <c r="C240" s="89">
        <v>-16</v>
      </c>
    </row>
    <row r="241" spans="1:3" x14ac:dyDescent="0.35">
      <c r="A241" s="89" t="s">
        <v>123</v>
      </c>
      <c r="B241" s="89">
        <v>698</v>
      </c>
      <c r="C241" s="89">
        <v>-21</v>
      </c>
    </row>
    <row r="242" spans="1:3" x14ac:dyDescent="0.35">
      <c r="A242" s="89" t="s">
        <v>124</v>
      </c>
      <c r="B242" s="89">
        <v>816</v>
      </c>
      <c r="C242" s="89">
        <v>-18</v>
      </c>
    </row>
    <row r="243" spans="1:3" x14ac:dyDescent="0.35">
      <c r="A243" s="89" t="s">
        <v>125</v>
      </c>
      <c r="B243" s="89">
        <v>940</v>
      </c>
      <c r="C243" s="89">
        <v>-8</v>
      </c>
    </row>
    <row r="245" spans="1:3" x14ac:dyDescent="0.35">
      <c r="A245" s="90" t="s">
        <v>161</v>
      </c>
      <c r="B245" s="90" t="s">
        <v>162</v>
      </c>
      <c r="C245" s="90" t="s">
        <v>163</v>
      </c>
    </row>
    <row r="246" spans="1:3" x14ac:dyDescent="0.35">
      <c r="A246" s="91" t="s">
        <v>166</v>
      </c>
      <c r="B246" s="92" t="s">
        <v>164</v>
      </c>
      <c r="C246" s="92">
        <v>237.38</v>
      </c>
    </row>
    <row r="247" spans="1:3" x14ac:dyDescent="0.35">
      <c r="A247" s="91" t="s">
        <v>167</v>
      </c>
      <c r="B247" s="92">
        <v>330</v>
      </c>
      <c r="C247" s="92">
        <v>554</v>
      </c>
    </row>
    <row r="248" spans="1:3" x14ac:dyDescent="0.35">
      <c r="A248" s="91" t="s">
        <v>165</v>
      </c>
      <c r="B248" s="92">
        <v>2878</v>
      </c>
      <c r="C248" s="92">
        <v>13687</v>
      </c>
    </row>
    <row r="249" spans="1:3" x14ac:dyDescent="0.35">
      <c r="A249" s="68" t="s">
        <v>168</v>
      </c>
      <c r="C249" s="42" t="s">
        <v>169</v>
      </c>
    </row>
    <row r="251" spans="1:3" x14ac:dyDescent="0.35">
      <c r="A251" s="42" t="s">
        <v>170</v>
      </c>
      <c r="B251" s="42" t="s">
        <v>171</v>
      </c>
    </row>
    <row r="252" spans="1:3" x14ac:dyDescent="0.35">
      <c r="A252" s="42">
        <v>2015</v>
      </c>
      <c r="B252" s="42">
        <v>49.1</v>
      </c>
    </row>
    <row r="253" spans="1:3" x14ac:dyDescent="0.35">
      <c r="A253" s="42">
        <v>2016</v>
      </c>
      <c r="B253" s="42">
        <v>125.8</v>
      </c>
    </row>
    <row r="254" spans="1:3" x14ac:dyDescent="0.35">
      <c r="A254" s="42">
        <v>2017</v>
      </c>
      <c r="B254" s="42">
        <v>305.3</v>
      </c>
    </row>
    <row r="255" spans="1:3" x14ac:dyDescent="0.35">
      <c r="A255" s="42">
        <v>2018</v>
      </c>
      <c r="B255" s="42">
        <v>469.2</v>
      </c>
    </row>
    <row r="256" spans="1:3" x14ac:dyDescent="0.35">
      <c r="A256" s="42">
        <v>2019</v>
      </c>
      <c r="B256" s="42">
        <v>653.6</v>
      </c>
    </row>
    <row r="258" spans="1:4" x14ac:dyDescent="0.35">
      <c r="A258" s="42" t="s">
        <v>188</v>
      </c>
      <c r="B258" s="42" t="s">
        <v>268</v>
      </c>
      <c r="C258" s="42" t="s">
        <v>269</v>
      </c>
      <c r="D258" s="42" t="s">
        <v>270</v>
      </c>
    </row>
    <row r="259" spans="1:4" x14ac:dyDescent="0.35">
      <c r="A259" s="42" t="s">
        <v>130</v>
      </c>
      <c r="B259" s="42">
        <v>6147</v>
      </c>
      <c r="C259" s="42">
        <v>7792</v>
      </c>
      <c r="D259" s="42">
        <v>9418</v>
      </c>
    </row>
    <row r="260" spans="1:4" x14ac:dyDescent="0.35">
      <c r="A260" s="42" t="s">
        <v>135</v>
      </c>
      <c r="B260" s="42">
        <v>1196</v>
      </c>
      <c r="C260" s="42">
        <v>2225</v>
      </c>
      <c r="D260" s="42">
        <v>3092</v>
      </c>
    </row>
    <row r="261" spans="1:4" x14ac:dyDescent="0.35">
      <c r="A261" s="42" t="s">
        <v>136</v>
      </c>
      <c r="B261" s="42">
        <v>-10</v>
      </c>
      <c r="C261" s="42">
        <v>912</v>
      </c>
      <c r="D261" s="42">
        <v>1505</v>
      </c>
    </row>
    <row r="263" spans="1:4" x14ac:dyDescent="0.35">
      <c r="A263" s="42" t="s">
        <v>128</v>
      </c>
      <c r="B263" s="42" t="s">
        <v>268</v>
      </c>
      <c r="C263" s="42" t="s">
        <v>269</v>
      </c>
      <c r="D263" s="42" t="s">
        <v>270</v>
      </c>
    </row>
    <row r="264" spans="1:4" x14ac:dyDescent="0.35">
      <c r="A264" s="42" t="s">
        <v>130</v>
      </c>
      <c r="B264" s="42">
        <v>1063</v>
      </c>
      <c r="C264" s="42">
        <v>2301</v>
      </c>
      <c r="D264" s="42">
        <v>5206</v>
      </c>
    </row>
    <row r="265" spans="1:4" x14ac:dyDescent="0.35">
      <c r="A265" s="42" t="s">
        <v>135</v>
      </c>
      <c r="B265" s="42">
        <v>-445</v>
      </c>
      <c r="C265" s="42">
        <v>266</v>
      </c>
      <c r="D265" s="42">
        <v>953</v>
      </c>
    </row>
    <row r="266" spans="1:4" x14ac:dyDescent="0.35">
      <c r="A266" s="42" t="s">
        <v>136</v>
      </c>
      <c r="B266" s="42">
        <v>-1016</v>
      </c>
      <c r="C266" s="42">
        <v>-384</v>
      </c>
      <c r="D266" s="42">
        <v>-292</v>
      </c>
    </row>
    <row r="268" spans="1:4" x14ac:dyDescent="0.35">
      <c r="A268" s="42" t="s">
        <v>223</v>
      </c>
      <c r="B268" s="42" t="s">
        <v>268</v>
      </c>
      <c r="C268" s="42" t="s">
        <v>269</v>
      </c>
      <c r="D268" s="42" t="s">
        <v>270</v>
      </c>
    </row>
    <row r="269" spans="1:4" x14ac:dyDescent="0.35">
      <c r="A269" s="42" t="s">
        <v>130</v>
      </c>
      <c r="B269" s="42">
        <v>171</v>
      </c>
      <c r="C269" s="42">
        <v>258</v>
      </c>
      <c r="D269" s="42">
        <v>737</v>
      </c>
    </row>
    <row r="270" spans="1:4" x14ac:dyDescent="0.35">
      <c r="A270" s="42" t="s">
        <v>136</v>
      </c>
      <c r="B270" s="42">
        <v>-13</v>
      </c>
      <c r="C270" s="42">
        <v>-6</v>
      </c>
      <c r="D270" s="42">
        <v>-38</v>
      </c>
    </row>
    <row r="272" spans="1:4" x14ac:dyDescent="0.35">
      <c r="A272" s="42" t="s">
        <v>271</v>
      </c>
      <c r="B272" s="42" t="s">
        <v>268</v>
      </c>
      <c r="C272" s="42" t="s">
        <v>269</v>
      </c>
      <c r="D272" s="42" t="s">
        <v>270</v>
      </c>
    </row>
    <row r="273" spans="1:8" x14ac:dyDescent="0.35">
      <c r="A273" s="42" t="s">
        <v>130</v>
      </c>
      <c r="B273" s="42">
        <v>1506</v>
      </c>
      <c r="C273" s="42">
        <v>3172</v>
      </c>
      <c r="D273" s="42">
        <v>6196</v>
      </c>
    </row>
    <row r="274" spans="1:8" x14ac:dyDescent="0.35">
      <c r="A274" s="42" t="s">
        <v>136</v>
      </c>
      <c r="B274" s="42">
        <v>-194</v>
      </c>
      <c r="C274" s="42">
        <v>-128</v>
      </c>
      <c r="D274" s="42">
        <v>-84</v>
      </c>
    </row>
    <row r="276" spans="1:8" x14ac:dyDescent="0.35">
      <c r="A276" s="42" t="s">
        <v>132</v>
      </c>
      <c r="B276" s="42" t="s">
        <v>268</v>
      </c>
      <c r="C276" s="42" t="s">
        <v>269</v>
      </c>
      <c r="D276" s="42" t="s">
        <v>270</v>
      </c>
    </row>
    <row r="277" spans="1:8" x14ac:dyDescent="0.35">
      <c r="A277" s="42" t="s">
        <v>130</v>
      </c>
      <c r="B277" s="42">
        <v>63</v>
      </c>
      <c r="C277" s="42">
        <v>22</v>
      </c>
      <c r="D277" s="42">
        <v>24</v>
      </c>
    </row>
    <row r="278" spans="1:8" x14ac:dyDescent="0.35">
      <c r="A278" s="42" t="s">
        <v>136</v>
      </c>
      <c r="B278" s="42">
        <v>-3</v>
      </c>
      <c r="C278" s="42">
        <v>-24</v>
      </c>
      <c r="D278" s="42">
        <v>-12</v>
      </c>
    </row>
    <row r="280" spans="1:8" x14ac:dyDescent="0.35">
      <c r="A280" s="42" t="s">
        <v>275</v>
      </c>
    </row>
    <row r="281" spans="1:8" x14ac:dyDescent="0.35">
      <c r="A281" s="42" t="s">
        <v>276</v>
      </c>
      <c r="B281" s="42" t="s">
        <v>280</v>
      </c>
      <c r="C281" s="42" t="s">
        <v>281</v>
      </c>
      <c r="D281" s="42" t="s">
        <v>282</v>
      </c>
      <c r="E281" s="42" t="s">
        <v>283</v>
      </c>
    </row>
    <row r="282" spans="1:8" x14ac:dyDescent="0.35">
      <c r="A282" s="42" t="s">
        <v>277</v>
      </c>
      <c r="B282" s="42">
        <v>86</v>
      </c>
      <c r="C282" s="42">
        <v>38</v>
      </c>
      <c r="D282" s="42">
        <v>21</v>
      </c>
      <c r="E282" s="42">
        <v>95</v>
      </c>
      <c r="F282" s="42" t="s">
        <v>284</v>
      </c>
      <c r="G282" s="42" t="s">
        <v>285</v>
      </c>
      <c r="H282" s="42" t="s">
        <v>314</v>
      </c>
    </row>
    <row r="283" spans="1:8" x14ac:dyDescent="0.35">
      <c r="A283" s="42" t="s">
        <v>278</v>
      </c>
      <c r="B283" s="42">
        <v>115</v>
      </c>
      <c r="C283" s="42">
        <v>77</v>
      </c>
      <c r="D283" s="42">
        <v>24</v>
      </c>
      <c r="E283" s="42">
        <v>120</v>
      </c>
      <c r="F283" s="42">
        <v>1</v>
      </c>
      <c r="G283" s="42">
        <v>122</v>
      </c>
      <c r="H283" s="42">
        <v>427</v>
      </c>
    </row>
    <row r="284" spans="1:8" x14ac:dyDescent="0.35">
      <c r="A284" s="42" t="s">
        <v>279</v>
      </c>
      <c r="B284" s="42">
        <v>254</v>
      </c>
      <c r="C284" s="42">
        <v>226</v>
      </c>
      <c r="D284" s="42">
        <v>41</v>
      </c>
      <c r="E284" s="42">
        <v>238</v>
      </c>
      <c r="F284" s="42">
        <v>1</v>
      </c>
      <c r="G284" s="42">
        <v>192</v>
      </c>
      <c r="H284" s="42">
        <v>690</v>
      </c>
    </row>
    <row r="285" spans="1:8" x14ac:dyDescent="0.35">
      <c r="F285" s="42">
        <v>1</v>
      </c>
      <c r="G285" s="42">
        <v>585</v>
      </c>
      <c r="H285" s="42">
        <v>1918</v>
      </c>
    </row>
    <row r="286" spans="1:8" x14ac:dyDescent="0.35">
      <c r="A286" s="42" t="s">
        <v>315</v>
      </c>
      <c r="B286" s="42">
        <v>34</v>
      </c>
      <c r="C286" s="42">
        <v>48</v>
      </c>
      <c r="D286" s="42">
        <v>12</v>
      </c>
      <c r="E286" s="42">
        <v>59</v>
      </c>
    </row>
    <row r="287" spans="1:8" x14ac:dyDescent="0.35">
      <c r="F287" s="42">
        <v>0</v>
      </c>
      <c r="G287" s="42">
        <v>94</v>
      </c>
      <c r="H287" s="42">
        <v>329</v>
      </c>
    </row>
    <row r="288" spans="1:8" x14ac:dyDescent="0.35">
      <c r="A288" s="42" t="s">
        <v>299</v>
      </c>
      <c r="B288" s="42">
        <v>162</v>
      </c>
      <c r="C288" s="42">
        <v>164</v>
      </c>
      <c r="D288" s="42">
        <v>17</v>
      </c>
      <c r="E288" s="42">
        <v>129</v>
      </c>
    </row>
    <row r="289" spans="1:10" x14ac:dyDescent="0.35">
      <c r="F289" s="42">
        <v>1</v>
      </c>
      <c r="G289" s="42">
        <v>492</v>
      </c>
    </row>
    <row r="290" spans="1:10" x14ac:dyDescent="0.35">
      <c r="A290" s="42" t="s">
        <v>297</v>
      </c>
      <c r="B290" s="42">
        <v>5</v>
      </c>
      <c r="C290" s="42">
        <v>3</v>
      </c>
      <c r="D290" s="42">
        <v>3</v>
      </c>
      <c r="E290" s="42">
        <v>2</v>
      </c>
    </row>
    <row r="291" spans="1:10" x14ac:dyDescent="0.35">
      <c r="A291" s="42" t="s">
        <v>298</v>
      </c>
      <c r="B291" s="42">
        <v>9</v>
      </c>
      <c r="C291" s="42">
        <v>10</v>
      </c>
      <c r="D291" s="42">
        <v>10</v>
      </c>
      <c r="E291" s="42">
        <v>3</v>
      </c>
      <c r="F291" s="42">
        <v>6.5</v>
      </c>
      <c r="G291" s="42">
        <v>5.5</v>
      </c>
    </row>
    <row r="292" spans="1:10" x14ac:dyDescent="0.35">
      <c r="F292" s="42">
        <v>8</v>
      </c>
      <c r="G292" s="42">
        <v>15</v>
      </c>
    </row>
    <row r="293" spans="1:10" x14ac:dyDescent="0.35">
      <c r="A293" s="42" t="s">
        <v>286</v>
      </c>
    </row>
    <row r="294" spans="1:10" x14ac:dyDescent="0.35">
      <c r="A294" s="42" t="s">
        <v>276</v>
      </c>
      <c r="B294" s="42" t="s">
        <v>287</v>
      </c>
      <c r="C294" s="42" t="s">
        <v>288</v>
      </c>
      <c r="D294" s="42" t="s">
        <v>289</v>
      </c>
      <c r="E294" s="42" t="s">
        <v>290</v>
      </c>
      <c r="J294" s="42" t="s">
        <v>294</v>
      </c>
    </row>
    <row r="295" spans="1:10" x14ac:dyDescent="0.35">
      <c r="A295" s="42" t="s">
        <v>277</v>
      </c>
      <c r="B295" s="42">
        <v>11</v>
      </c>
      <c r="C295" s="42">
        <v>3</v>
      </c>
      <c r="D295" s="42">
        <v>991</v>
      </c>
      <c r="E295" s="42">
        <v>113</v>
      </c>
      <c r="F295" s="42" t="s">
        <v>295</v>
      </c>
      <c r="G295" s="42" t="s">
        <v>291</v>
      </c>
      <c r="H295" s="42" t="s">
        <v>292</v>
      </c>
      <c r="I295" s="42" t="s">
        <v>293</v>
      </c>
      <c r="J295" s="42">
        <v>45</v>
      </c>
    </row>
    <row r="296" spans="1:10" x14ac:dyDescent="0.35">
      <c r="A296" s="42" t="s">
        <v>278</v>
      </c>
      <c r="B296" s="42">
        <v>16</v>
      </c>
      <c r="C296" s="42">
        <v>3</v>
      </c>
      <c r="D296" s="42">
        <v>991</v>
      </c>
      <c r="E296" s="42">
        <v>113</v>
      </c>
      <c r="F296" s="42">
        <v>312</v>
      </c>
      <c r="G296" s="42">
        <v>50</v>
      </c>
      <c r="H296" s="42">
        <v>6</v>
      </c>
      <c r="I296" s="42">
        <v>1</v>
      </c>
      <c r="J296" s="42">
        <v>83</v>
      </c>
    </row>
    <row r="297" spans="1:10" x14ac:dyDescent="0.35">
      <c r="A297" s="42" t="s">
        <v>279</v>
      </c>
      <c r="B297" s="42">
        <v>51</v>
      </c>
      <c r="C297" s="42">
        <v>3</v>
      </c>
      <c r="D297" s="42">
        <v>1004</v>
      </c>
      <c r="E297" s="42">
        <v>157</v>
      </c>
      <c r="F297" s="42">
        <v>312</v>
      </c>
      <c r="G297" s="42">
        <v>50</v>
      </c>
      <c r="H297" s="42">
        <v>6</v>
      </c>
      <c r="I297" s="42">
        <v>1</v>
      </c>
      <c r="J297" s="42">
        <v>83</v>
      </c>
    </row>
    <row r="298" spans="1:10" x14ac:dyDescent="0.35">
      <c r="F298" s="42">
        <v>269</v>
      </c>
      <c r="G298" s="42">
        <v>419</v>
      </c>
      <c r="H298" s="42">
        <v>6</v>
      </c>
      <c r="I298" s="42">
        <v>1</v>
      </c>
    </row>
    <row r="299" spans="1:10" x14ac:dyDescent="0.35">
      <c r="A299" s="42" t="s">
        <v>316</v>
      </c>
      <c r="B299" s="42">
        <v>6</v>
      </c>
      <c r="C299" s="42">
        <v>0</v>
      </c>
      <c r="D299" s="42">
        <v>161</v>
      </c>
      <c r="E299" s="42">
        <v>26</v>
      </c>
      <c r="J299" s="42">
        <v>13</v>
      </c>
    </row>
    <row r="300" spans="1:10" x14ac:dyDescent="0.35">
      <c r="F300" s="42">
        <v>23</v>
      </c>
      <c r="G300" s="42">
        <v>58</v>
      </c>
      <c r="H300" s="42">
        <v>0</v>
      </c>
      <c r="I300" s="42">
        <v>0</v>
      </c>
    </row>
    <row r="301" spans="1:10" x14ac:dyDescent="0.35">
      <c r="A301" s="42" t="s">
        <v>299</v>
      </c>
      <c r="B301" s="42">
        <v>26</v>
      </c>
      <c r="C301" s="42">
        <v>0</v>
      </c>
      <c r="D301" s="42">
        <v>385</v>
      </c>
      <c r="E301" s="42">
        <v>17</v>
      </c>
      <c r="J301" s="42">
        <v>54</v>
      </c>
    </row>
    <row r="302" spans="1:10" x14ac:dyDescent="0.35">
      <c r="F302" s="42">
        <v>200</v>
      </c>
      <c r="G302" s="42">
        <v>230</v>
      </c>
      <c r="H302" s="42">
        <v>0</v>
      </c>
      <c r="I302" s="42">
        <v>0</v>
      </c>
    </row>
    <row r="303" spans="1:10" x14ac:dyDescent="0.35">
      <c r="A303" s="42" t="s">
        <v>297</v>
      </c>
      <c r="B303" s="42">
        <v>3</v>
      </c>
      <c r="C303" s="42">
        <v>5</v>
      </c>
      <c r="D303" s="42">
        <v>3.5</v>
      </c>
      <c r="E303" s="42">
        <v>5.5</v>
      </c>
      <c r="J303" s="42">
        <v>4</v>
      </c>
    </row>
    <row r="304" spans="1:10" x14ac:dyDescent="0.35">
      <c r="F304" s="42">
        <v>5</v>
      </c>
      <c r="G304" s="42">
        <v>7.5</v>
      </c>
      <c r="H304" s="42">
        <v>5</v>
      </c>
      <c r="I304" s="42">
        <v>6</v>
      </c>
    </row>
    <row r="305" spans="1:4" x14ac:dyDescent="0.35">
      <c r="A305" s="42" t="s">
        <v>330</v>
      </c>
    </row>
    <row r="306" spans="1:4" x14ac:dyDescent="0.35">
      <c r="B306" s="42">
        <v>2025</v>
      </c>
      <c r="C306" s="42">
        <v>2024</v>
      </c>
      <c r="D306" s="42">
        <v>2023</v>
      </c>
    </row>
    <row r="307" spans="1:4" x14ac:dyDescent="0.35">
      <c r="A307" s="42" t="s">
        <v>331</v>
      </c>
    </row>
    <row r="308" spans="1:4" x14ac:dyDescent="0.35">
      <c r="A308" s="42" t="s">
        <v>327</v>
      </c>
      <c r="B308" s="42">
        <v>231</v>
      </c>
      <c r="C308" s="42">
        <v>1</v>
      </c>
      <c r="D308" s="42">
        <v>0</v>
      </c>
    </row>
    <row r="309" spans="1:4" x14ac:dyDescent="0.35">
      <c r="A309" s="42" t="s">
        <v>332</v>
      </c>
      <c r="B309" s="42">
        <v>-61</v>
      </c>
      <c r="C309" s="42">
        <v>-61</v>
      </c>
      <c r="D309" s="42">
        <v>-44</v>
      </c>
    </row>
    <row r="310" spans="1:4" x14ac:dyDescent="0.35">
      <c r="A310" s="42" t="s">
        <v>462</v>
      </c>
      <c r="B310" s="42">
        <v>118</v>
      </c>
      <c r="C310" s="42">
        <v>105</v>
      </c>
      <c r="D310" s="42">
        <v>31</v>
      </c>
    </row>
    <row r="312" spans="1:4" x14ac:dyDescent="0.35">
      <c r="A312" s="42" t="s">
        <v>334</v>
      </c>
      <c r="B312" s="42">
        <v>129</v>
      </c>
      <c r="C312" s="42">
        <v>221</v>
      </c>
      <c r="D312" s="42">
        <v>116</v>
      </c>
    </row>
    <row r="313" spans="1:4" x14ac:dyDescent="0.35">
      <c r="A313" s="42" t="s">
        <v>335</v>
      </c>
      <c r="B313" s="42">
        <v>367</v>
      </c>
      <c r="C313" s="42">
        <v>225</v>
      </c>
      <c r="D313" s="42">
        <v>118</v>
      </c>
    </row>
    <row r="314" spans="1:4" x14ac:dyDescent="0.35">
      <c r="A314" s="42" t="s">
        <v>336</v>
      </c>
      <c r="B314" s="42">
        <v>-238</v>
      </c>
      <c r="C314" s="42">
        <v>-4</v>
      </c>
      <c r="D314" s="42">
        <v>-2</v>
      </c>
    </row>
    <row r="315" spans="1:4" x14ac:dyDescent="0.35">
      <c r="A315" s="42" t="s">
        <v>333</v>
      </c>
      <c r="B315" s="42">
        <v>249</v>
      </c>
      <c r="C315" s="42">
        <v>188</v>
      </c>
      <c r="D315" s="42">
        <v>212</v>
      </c>
    </row>
    <row r="316" spans="1:4" ht="43.5" x14ac:dyDescent="0.35">
      <c r="A316" s="94" t="s">
        <v>342</v>
      </c>
      <c r="B316" s="42">
        <v>296</v>
      </c>
      <c r="C316" s="42">
        <v>183</v>
      </c>
    </row>
    <row r="318" spans="1:4" x14ac:dyDescent="0.35">
      <c r="A318" s="42" t="s">
        <v>349</v>
      </c>
      <c r="B318" s="42">
        <v>2025</v>
      </c>
      <c r="C318" s="42">
        <v>2024</v>
      </c>
      <c r="D318" s="42">
        <v>2023</v>
      </c>
    </row>
    <row r="319" spans="1:4" x14ac:dyDescent="0.35">
      <c r="A319" s="42" t="s">
        <v>354</v>
      </c>
    </row>
    <row r="320" spans="1:4" x14ac:dyDescent="0.35">
      <c r="A320" s="42" t="str">
        <f>"-"&amp;"on financial assets at amortised cost"</f>
        <v>-on financial assets at amortised cost</v>
      </c>
    </row>
    <row r="321" spans="1:4" x14ac:dyDescent="0.35">
      <c r="A321" s="42" t="s">
        <v>350</v>
      </c>
      <c r="B321" s="42">
        <v>250</v>
      </c>
      <c r="C321" s="42">
        <v>214</v>
      </c>
      <c r="D321" s="42">
        <v>405</v>
      </c>
    </row>
    <row r="322" spans="1:4" x14ac:dyDescent="0.35">
      <c r="A322" s="42" t="s">
        <v>351</v>
      </c>
      <c r="B322" s="42">
        <v>1</v>
      </c>
      <c r="C322" s="42">
        <v>38</v>
      </c>
      <c r="D322" s="42">
        <v>67</v>
      </c>
    </row>
    <row r="323" spans="1:4" x14ac:dyDescent="0.35">
      <c r="A323" s="42" t="s">
        <v>132</v>
      </c>
      <c r="B323" s="42">
        <v>12</v>
      </c>
      <c r="C323" s="42">
        <v>6</v>
      </c>
      <c r="D323" s="42">
        <v>52</v>
      </c>
    </row>
    <row r="325" spans="1:4" x14ac:dyDescent="0.35">
      <c r="A325" s="42" t="str">
        <f>"-"&amp;"on financial assets at fair value through OCI"</f>
        <v>-on financial assets at fair value through OCI</v>
      </c>
    </row>
    <row r="326" spans="1:4" x14ac:dyDescent="0.35">
      <c r="A326" s="42" t="s">
        <v>352</v>
      </c>
      <c r="B326" s="42">
        <v>440</v>
      </c>
      <c r="C326" s="42">
        <v>320</v>
      </c>
      <c r="D326" s="42">
        <v>0</v>
      </c>
    </row>
    <row r="327" spans="1:4" x14ac:dyDescent="0.35">
      <c r="A327" s="42" t="s">
        <v>351</v>
      </c>
      <c r="B327" s="42">
        <v>188</v>
      </c>
      <c r="C327" s="42">
        <v>110</v>
      </c>
      <c r="D327" s="42">
        <v>0</v>
      </c>
    </row>
    <row r="329" spans="1:4" x14ac:dyDescent="0.35">
      <c r="A329" s="42" t="s">
        <v>353</v>
      </c>
      <c r="B329" s="42">
        <v>17</v>
      </c>
      <c r="C329" s="42">
        <v>1</v>
      </c>
      <c r="D329" s="42">
        <v>5</v>
      </c>
    </row>
    <row r="331" spans="1:4" ht="29" x14ac:dyDescent="0.35">
      <c r="A331" s="95" t="s">
        <v>355</v>
      </c>
    </row>
    <row r="332" spans="1:4" x14ac:dyDescent="0.35">
      <c r="A332" s="42" t="s">
        <v>356</v>
      </c>
      <c r="B332" s="42">
        <v>142</v>
      </c>
      <c r="C332" s="42">
        <v>146</v>
      </c>
      <c r="D332" s="42">
        <v>75</v>
      </c>
    </row>
    <row r="333" spans="1:4" x14ac:dyDescent="0.35">
      <c r="A333" s="42" t="s">
        <v>357</v>
      </c>
      <c r="B333" s="42">
        <v>9</v>
      </c>
      <c r="C333" s="42">
        <v>-17</v>
      </c>
      <c r="D333" s="42">
        <v>16</v>
      </c>
    </row>
    <row r="335" spans="1:4" x14ac:dyDescent="0.35">
      <c r="A335" s="42" t="s">
        <v>358</v>
      </c>
    </row>
    <row r="336" spans="1:4" x14ac:dyDescent="0.35">
      <c r="A336" s="42" t="s">
        <v>359</v>
      </c>
      <c r="B336" s="42">
        <v>10</v>
      </c>
      <c r="C336" s="42">
        <v>9</v>
      </c>
      <c r="D336" s="42">
        <v>28</v>
      </c>
    </row>
    <row r="337" spans="1:4" x14ac:dyDescent="0.35">
      <c r="A337" s="42" t="s">
        <v>360</v>
      </c>
      <c r="B337" s="42">
        <v>3</v>
      </c>
      <c r="C337" s="42">
        <v>10</v>
      </c>
      <c r="D337" s="42">
        <v>8</v>
      </c>
    </row>
    <row r="338" spans="1:4" x14ac:dyDescent="0.35">
      <c r="A338" s="42" t="s">
        <v>132</v>
      </c>
      <c r="B338" s="42">
        <v>5</v>
      </c>
      <c r="C338" s="42">
        <v>10</v>
      </c>
      <c r="D338" s="42">
        <v>26</v>
      </c>
    </row>
    <row r="340" spans="1:4" x14ac:dyDescent="0.35">
      <c r="A340" s="42" t="s">
        <v>73</v>
      </c>
      <c r="B340" s="42">
        <v>2025</v>
      </c>
      <c r="C340" s="42">
        <v>2024</v>
      </c>
      <c r="D340" s="42">
        <v>2023</v>
      </c>
    </row>
    <row r="341" spans="1:4" x14ac:dyDescent="0.35">
      <c r="A341" s="42" t="s">
        <v>74</v>
      </c>
      <c r="B341" s="42">
        <v>666</v>
      </c>
    </row>
    <row r="342" spans="1:4" x14ac:dyDescent="0.35">
      <c r="A342" s="42" t="s">
        <v>361</v>
      </c>
      <c r="B342" s="42">
        <v>2948</v>
      </c>
      <c r="C342" s="42">
        <v>422</v>
      </c>
      <c r="D342" s="42">
        <v>799</v>
      </c>
    </row>
    <row r="343" spans="1:4" x14ac:dyDescent="0.35">
      <c r="A343" s="42" t="s">
        <v>362</v>
      </c>
    </row>
    <row r="344" spans="1:4" x14ac:dyDescent="0.35">
      <c r="A344" s="42" t="s">
        <v>363</v>
      </c>
      <c r="B344" s="42">
        <v>1910</v>
      </c>
    </row>
    <row r="345" spans="1:4" x14ac:dyDescent="0.35">
      <c r="A345" s="42" t="s">
        <v>365</v>
      </c>
      <c r="B345" s="42">
        <v>362</v>
      </c>
    </row>
    <row r="347" spans="1:4" x14ac:dyDescent="0.35">
      <c r="A347" s="42" t="s">
        <v>366</v>
      </c>
    </row>
    <row r="348" spans="1:4" x14ac:dyDescent="0.35">
      <c r="A348" s="42" t="s">
        <v>367</v>
      </c>
      <c r="B348" s="42">
        <v>2300</v>
      </c>
    </row>
    <row r="349" spans="1:4" x14ac:dyDescent="0.35">
      <c r="A349" s="42" t="s">
        <v>364</v>
      </c>
      <c r="B349" s="42">
        <v>3250</v>
      </c>
    </row>
    <row r="350" spans="1:4" x14ac:dyDescent="0.35">
      <c r="A350" s="42" t="s">
        <v>368</v>
      </c>
      <c r="B350" s="42">
        <v>5370</v>
      </c>
    </row>
    <row r="352" spans="1:4" x14ac:dyDescent="0.35">
      <c r="A352" s="42" t="s">
        <v>369</v>
      </c>
      <c r="B352" s="42">
        <v>1946</v>
      </c>
    </row>
    <row r="353" spans="1:3" x14ac:dyDescent="0.35">
      <c r="A353" s="42" t="s">
        <v>370</v>
      </c>
    </row>
    <row r="354" spans="1:3" x14ac:dyDescent="0.35">
      <c r="A354" s="42" t="s">
        <v>428</v>
      </c>
      <c r="B354" s="42">
        <v>2528</v>
      </c>
    </row>
    <row r="355" spans="1:3" x14ac:dyDescent="0.35">
      <c r="A355" s="42" t="s">
        <v>429</v>
      </c>
      <c r="B355" s="42">
        <v>75</v>
      </c>
    </row>
    <row r="356" spans="1:3" x14ac:dyDescent="0.35">
      <c r="A356" s="42" t="s">
        <v>430</v>
      </c>
      <c r="B356" s="42">
        <v>33</v>
      </c>
    </row>
    <row r="357" spans="1:3" x14ac:dyDescent="0.35">
      <c r="A357" s="42" t="s">
        <v>431</v>
      </c>
      <c r="B357" s="42">
        <v>1691</v>
      </c>
    </row>
    <row r="358" spans="1:3" x14ac:dyDescent="0.35">
      <c r="A358" s="42" t="s">
        <v>432</v>
      </c>
      <c r="B358" s="42">
        <v>354</v>
      </c>
    </row>
    <row r="359" spans="1:3" x14ac:dyDescent="0.35">
      <c r="A359" s="42" t="s">
        <v>433</v>
      </c>
      <c r="B359" s="42">
        <v>10</v>
      </c>
    </row>
    <row r="360" spans="1:3" x14ac:dyDescent="0.35">
      <c r="A360" s="42" t="s">
        <v>434</v>
      </c>
      <c r="B360" s="42">
        <v>1</v>
      </c>
    </row>
    <row r="361" spans="1:3" x14ac:dyDescent="0.35">
      <c r="A361" s="42" t="s">
        <v>435</v>
      </c>
      <c r="B361" s="42">
        <v>449</v>
      </c>
    </row>
    <row r="362" spans="1:3" x14ac:dyDescent="0.35">
      <c r="A362" s="42" t="s">
        <v>436</v>
      </c>
      <c r="B362" s="42">
        <v>181</v>
      </c>
    </row>
    <row r="363" spans="1:3" x14ac:dyDescent="0.35">
      <c r="A363" s="42" t="s">
        <v>132</v>
      </c>
      <c r="B363" s="42">
        <v>67</v>
      </c>
    </row>
    <row r="365" spans="1:3" x14ac:dyDescent="0.35">
      <c r="B365" s="42">
        <v>2025</v>
      </c>
      <c r="C365" s="42">
        <v>2024</v>
      </c>
    </row>
    <row r="366" spans="1:3" x14ac:dyDescent="0.35">
      <c r="A366" s="42" t="s">
        <v>390</v>
      </c>
      <c r="B366" s="42">
        <v>147</v>
      </c>
      <c r="C366" s="42">
        <v>67</v>
      </c>
    </row>
    <row r="367" spans="1:3" x14ac:dyDescent="0.35">
      <c r="A367" s="42" t="s">
        <v>391</v>
      </c>
      <c r="B367" s="42">
        <v>4</v>
      </c>
      <c r="C367" s="42">
        <v>2</v>
      </c>
    </row>
    <row r="369" spans="1:3" x14ac:dyDescent="0.35">
      <c r="A369" s="101" t="s">
        <v>398</v>
      </c>
      <c r="B369"/>
      <c r="C369"/>
    </row>
    <row r="370" spans="1:3" x14ac:dyDescent="0.35">
      <c r="A370"/>
      <c r="B370"/>
      <c r="C370"/>
    </row>
    <row r="371" spans="1:3" x14ac:dyDescent="0.35">
      <c r="A371" s="90" t="s">
        <v>65</v>
      </c>
      <c r="B371" s="90" t="s">
        <v>269</v>
      </c>
      <c r="C371" s="90" t="s">
        <v>270</v>
      </c>
    </row>
    <row r="372" spans="1:3" x14ac:dyDescent="0.35">
      <c r="A372" s="92" t="s">
        <v>399</v>
      </c>
      <c r="B372" s="92">
        <v>427</v>
      </c>
      <c r="C372" s="92">
        <v>690</v>
      </c>
    </row>
    <row r="373" spans="1:3" x14ac:dyDescent="0.35">
      <c r="A373" s="92" t="s">
        <v>400</v>
      </c>
      <c r="B373" s="92">
        <v>459</v>
      </c>
      <c r="C373" s="102">
        <v>1569</v>
      </c>
    </row>
    <row r="374" spans="1:3" x14ac:dyDescent="0.35">
      <c r="A374" s="92" t="s">
        <v>401</v>
      </c>
      <c r="B374" s="92">
        <v>-37</v>
      </c>
      <c r="C374" s="92">
        <v>-12</v>
      </c>
    </row>
    <row r="375" spans="1:3" x14ac:dyDescent="0.35">
      <c r="A375" s="92" t="s">
        <v>61</v>
      </c>
      <c r="B375" s="92">
        <v>-159</v>
      </c>
      <c r="C375" s="92">
        <v>-329</v>
      </c>
    </row>
    <row r="376" spans="1:3" x14ac:dyDescent="0.35">
      <c r="A376" s="92" t="s">
        <v>402</v>
      </c>
      <c r="B376" s="92" t="s">
        <v>6</v>
      </c>
      <c r="C376" s="92"/>
    </row>
    <row r="377" spans="1:3" x14ac:dyDescent="0.35">
      <c r="A377" s="92" t="s">
        <v>403</v>
      </c>
      <c r="B377" s="92">
        <v>690</v>
      </c>
      <c r="C377" s="102">
        <v>1918</v>
      </c>
    </row>
    <row r="378" spans="1:3" x14ac:dyDescent="0.35">
      <c r="A378"/>
      <c r="B378"/>
      <c r="C378"/>
    </row>
    <row r="379" spans="1:3" x14ac:dyDescent="0.35">
      <c r="A379" s="101" t="s">
        <v>404</v>
      </c>
      <c r="B379"/>
      <c r="C379"/>
    </row>
    <row r="380" spans="1:3" x14ac:dyDescent="0.35">
      <c r="A380"/>
      <c r="B380"/>
      <c r="C380"/>
    </row>
    <row r="381" spans="1:3" x14ac:dyDescent="0.35">
      <c r="A381" s="90" t="s">
        <v>65</v>
      </c>
      <c r="B381" s="90" t="s">
        <v>269</v>
      </c>
      <c r="C381" s="90" t="s">
        <v>270</v>
      </c>
    </row>
    <row r="382" spans="1:3" x14ac:dyDescent="0.35">
      <c r="A382" s="92" t="s">
        <v>399</v>
      </c>
      <c r="B382" s="92">
        <v>466</v>
      </c>
      <c r="C382" s="92">
        <v>749</v>
      </c>
    </row>
    <row r="383" spans="1:3" x14ac:dyDescent="0.35">
      <c r="A383" s="92" t="s">
        <v>400</v>
      </c>
      <c r="B383" s="92">
        <v>447</v>
      </c>
      <c r="C383" s="102">
        <v>1520</v>
      </c>
    </row>
    <row r="384" spans="1:3" x14ac:dyDescent="0.35">
      <c r="A384" s="92" t="s">
        <v>405</v>
      </c>
      <c r="B384" s="92">
        <v>-46</v>
      </c>
      <c r="C384" s="92">
        <v>-15</v>
      </c>
    </row>
    <row r="385" spans="1:4" x14ac:dyDescent="0.35">
      <c r="A385" s="92" t="s">
        <v>406</v>
      </c>
      <c r="B385" s="92">
        <v>67</v>
      </c>
      <c r="C385" s="92">
        <v>147</v>
      </c>
    </row>
    <row r="386" spans="1:4" x14ac:dyDescent="0.35">
      <c r="A386" s="92" t="s">
        <v>407</v>
      </c>
      <c r="B386" s="92">
        <v>-185</v>
      </c>
      <c r="C386" s="92">
        <v>-356</v>
      </c>
    </row>
    <row r="387" spans="1:4" x14ac:dyDescent="0.35">
      <c r="A387" s="92" t="s">
        <v>402</v>
      </c>
      <c r="B387" s="92" t="s">
        <v>6</v>
      </c>
      <c r="C387" s="92" t="s">
        <v>6</v>
      </c>
    </row>
    <row r="388" spans="1:4" x14ac:dyDescent="0.35">
      <c r="A388" s="92" t="s">
        <v>403</v>
      </c>
      <c r="B388" s="92">
        <v>749</v>
      </c>
      <c r="C388" s="102">
        <v>2045</v>
      </c>
    </row>
    <row r="389" spans="1:4" x14ac:dyDescent="0.35">
      <c r="A389"/>
      <c r="B389"/>
      <c r="C389"/>
    </row>
    <row r="390" spans="1:4" x14ac:dyDescent="0.35">
      <c r="A390" s="101" t="s">
        <v>408</v>
      </c>
      <c r="B390"/>
      <c r="C390"/>
    </row>
    <row r="391" spans="1:4" x14ac:dyDescent="0.35">
      <c r="A391"/>
      <c r="B391"/>
      <c r="C391"/>
    </row>
    <row r="392" spans="1:4" x14ac:dyDescent="0.35">
      <c r="A392" s="90"/>
      <c r="B392" s="90" t="s">
        <v>270</v>
      </c>
      <c r="C392" s="90" t="s">
        <v>269</v>
      </c>
    </row>
    <row r="393" spans="1:4" x14ac:dyDescent="0.35">
      <c r="A393" s="92" t="s">
        <v>79</v>
      </c>
      <c r="B393" s="92">
        <v>391</v>
      </c>
      <c r="C393" s="92">
        <v>182</v>
      </c>
    </row>
    <row r="394" spans="1:4" x14ac:dyDescent="0.35">
      <c r="A394" s="92" t="s">
        <v>409</v>
      </c>
      <c r="B394" s="102">
        <v>1654</v>
      </c>
      <c r="C394" s="92">
        <v>588</v>
      </c>
    </row>
    <row r="395" spans="1:4" x14ac:dyDescent="0.35">
      <c r="A395" s="91" t="s">
        <v>410</v>
      </c>
      <c r="B395" s="103">
        <v>2045</v>
      </c>
      <c r="C395" s="91">
        <v>749</v>
      </c>
      <c r="D395" s="105"/>
    </row>
    <row r="396" spans="1:4" x14ac:dyDescent="0.35">
      <c r="A396"/>
      <c r="B396"/>
      <c r="C396"/>
    </row>
    <row r="397" spans="1:4" x14ac:dyDescent="0.35">
      <c r="A397" s="101" t="s">
        <v>411</v>
      </c>
      <c r="B397"/>
      <c r="C397"/>
    </row>
    <row r="398" spans="1:4" x14ac:dyDescent="0.35">
      <c r="A398"/>
      <c r="B398"/>
      <c r="C398"/>
    </row>
    <row r="399" spans="1:4" x14ac:dyDescent="0.35">
      <c r="A399" s="90" t="s">
        <v>65</v>
      </c>
      <c r="B399" s="90" t="s">
        <v>270</v>
      </c>
      <c r="C399" s="90" t="s">
        <v>269</v>
      </c>
    </row>
    <row r="400" spans="1:4" x14ac:dyDescent="0.35">
      <c r="A400" s="92" t="s">
        <v>412</v>
      </c>
      <c r="B400" s="92">
        <v>329</v>
      </c>
      <c r="C400" s="92">
        <v>159</v>
      </c>
    </row>
    <row r="401" spans="1:13" x14ac:dyDescent="0.35">
      <c r="A401" s="92" t="s">
        <v>413</v>
      </c>
      <c r="B401" s="92">
        <v>147</v>
      </c>
      <c r="C401" s="92">
        <v>67</v>
      </c>
    </row>
    <row r="402" spans="1:13" x14ac:dyDescent="0.35">
      <c r="A402" s="92" t="s">
        <v>414</v>
      </c>
      <c r="B402" s="92">
        <v>-3</v>
      </c>
      <c r="C402" s="92">
        <v>-10</v>
      </c>
    </row>
    <row r="403" spans="1:13" x14ac:dyDescent="0.35">
      <c r="A403" s="91" t="s">
        <v>410</v>
      </c>
      <c r="B403" s="91">
        <v>476</v>
      </c>
      <c r="C403" s="91">
        <v>216</v>
      </c>
    </row>
    <row r="404" spans="1:13" x14ac:dyDescent="0.35">
      <c r="A404"/>
      <c r="B404"/>
      <c r="C404"/>
    </row>
    <row r="405" spans="1:13" x14ac:dyDescent="0.35">
      <c r="A405" s="101" t="s">
        <v>415</v>
      </c>
      <c r="B405"/>
      <c r="C405"/>
    </row>
    <row r="406" spans="1:13" x14ac:dyDescent="0.35">
      <c r="A406"/>
      <c r="B406"/>
      <c r="C406"/>
    </row>
    <row r="407" spans="1:13" x14ac:dyDescent="0.35">
      <c r="A407" s="90"/>
      <c r="B407" s="90" t="s">
        <v>270</v>
      </c>
      <c r="C407" s="90" t="s">
        <v>269</v>
      </c>
    </row>
    <row r="408" spans="1:13" x14ac:dyDescent="0.35">
      <c r="A408" s="92" t="s">
        <v>416</v>
      </c>
      <c r="B408" s="92">
        <v>593</v>
      </c>
      <c r="C408" s="92">
        <v>235</v>
      </c>
    </row>
    <row r="409" spans="1:13" x14ac:dyDescent="0.35">
      <c r="A409" s="92" t="s">
        <v>417</v>
      </c>
      <c r="B409" s="102">
        <v>1805</v>
      </c>
      <c r="C409" s="92">
        <v>659</v>
      </c>
    </row>
    <row r="410" spans="1:13" x14ac:dyDescent="0.35">
      <c r="A410" s="92" t="s">
        <v>418</v>
      </c>
      <c r="B410" s="102">
        <v>256</v>
      </c>
      <c r="C410" s="92">
        <v>62</v>
      </c>
    </row>
    <row r="411" spans="1:13" x14ac:dyDescent="0.35">
      <c r="A411" s="92" t="s">
        <v>403</v>
      </c>
      <c r="B411" s="102">
        <v>2654</v>
      </c>
      <c r="C411" s="92">
        <v>956</v>
      </c>
    </row>
    <row r="413" spans="1:13" x14ac:dyDescent="0.35">
      <c r="A413" s="42">
        <v>0</v>
      </c>
      <c r="B413" s="42">
        <v>0</v>
      </c>
      <c r="C413" s="42">
        <v>0</v>
      </c>
      <c r="D413" s="42">
        <v>-228.41146604261303</v>
      </c>
      <c r="E413" s="42">
        <v>108.57725301406754</v>
      </c>
      <c r="J413" s="42">
        <v>5000.6481720115407</v>
      </c>
      <c r="K413" s="42">
        <v>6453.9448393030907</v>
      </c>
      <c r="L413" s="42">
        <v>10084.480333066516</v>
      </c>
      <c r="M413" s="42">
        <v>14520.355022087664</v>
      </c>
    </row>
    <row r="414" spans="1:13" x14ac:dyDescent="0.35">
      <c r="F414" s="42">
        <v>592.22094669497164</v>
      </c>
      <c r="G414" s="42">
        <v>1344.8260454664414</v>
      </c>
      <c r="H414" s="42">
        <v>2344.8309822736919</v>
      </c>
      <c r="I414" s="42">
        <v>3620.161283330599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4DAA3-DA4B-4321-84DF-0BB23ECDD7FB}">
  <sheetPr codeName="Sheet10"/>
  <dimension ref="A1:AV170"/>
  <sheetViews>
    <sheetView topLeftCell="G1" workbookViewId="0">
      <selection activeCell="J7" sqref="J7"/>
    </sheetView>
  </sheetViews>
  <sheetFormatPr defaultRowHeight="14.5" x14ac:dyDescent="0.35"/>
  <cols>
    <col min="1" max="1" width="12.90625" bestFit="1" customWidth="1"/>
    <col min="2" max="2" width="11.36328125" bestFit="1" customWidth="1"/>
    <col min="3" max="3" width="6.6328125" bestFit="1" customWidth="1"/>
    <col min="4" max="4" width="13.6328125" bestFit="1" customWidth="1"/>
    <col min="5" max="5" width="6.6328125" bestFit="1" customWidth="1"/>
    <col min="6" max="6" width="60.90625" customWidth="1"/>
    <col min="7" max="7" width="6.90625" bestFit="1" customWidth="1"/>
    <col min="8" max="8" width="9.08984375" bestFit="1" customWidth="1"/>
    <col min="9" max="19" width="7.08984375" bestFit="1" customWidth="1"/>
    <col min="22" max="22" width="13.6328125" bestFit="1" customWidth="1"/>
    <col min="24" max="24" width="13.6328125" bestFit="1" customWidth="1"/>
    <col min="25" max="25" width="40.7265625" bestFit="1" customWidth="1"/>
    <col min="26" max="26" width="15.36328125" bestFit="1" customWidth="1"/>
    <col min="27" max="27" width="12.54296875" bestFit="1" customWidth="1"/>
    <col min="28" max="28" width="14" bestFit="1" customWidth="1"/>
    <col min="29" max="29" width="13.90625" bestFit="1" customWidth="1"/>
    <col min="30" max="36" width="12.54296875" bestFit="1" customWidth="1"/>
  </cols>
  <sheetData>
    <row r="1" spans="1:48" x14ac:dyDescent="0.35">
      <c r="A1" s="112" t="s">
        <v>463</v>
      </c>
      <c r="F1" s="129" t="s">
        <v>564</v>
      </c>
      <c r="G1" s="114"/>
      <c r="H1" s="114"/>
    </row>
    <row r="2" spans="1:48" x14ac:dyDescent="0.35">
      <c r="A2" s="113" t="s">
        <v>65</v>
      </c>
      <c r="B2" s="113" t="s">
        <v>464</v>
      </c>
      <c r="C2" s="113" t="s">
        <v>465</v>
      </c>
      <c r="F2" s="126" t="s">
        <v>65</v>
      </c>
      <c r="G2" s="126"/>
      <c r="H2" s="126" t="s">
        <v>565</v>
      </c>
      <c r="I2" s="137">
        <v>2025</v>
      </c>
      <c r="J2" s="137">
        <v>2026</v>
      </c>
      <c r="K2" s="137">
        <v>2027</v>
      </c>
      <c r="L2" s="137">
        <v>2028</v>
      </c>
      <c r="M2" s="137">
        <v>2029</v>
      </c>
      <c r="N2" s="137">
        <v>2030</v>
      </c>
      <c r="O2" s="137">
        <v>2031</v>
      </c>
      <c r="P2" s="137">
        <v>2032</v>
      </c>
      <c r="Q2" s="137">
        <v>2033</v>
      </c>
      <c r="R2" s="137">
        <v>2034</v>
      </c>
      <c r="S2" s="137">
        <v>2035</v>
      </c>
      <c r="X2" s="101" t="s">
        <v>555</v>
      </c>
      <c r="Y2" s="126" t="s">
        <v>556</v>
      </c>
      <c r="Z2" s="126" t="s">
        <v>547</v>
      </c>
      <c r="AA2" s="126" t="s">
        <v>548</v>
      </c>
      <c r="AB2" s="126" t="s">
        <v>549</v>
      </c>
      <c r="AC2" s="126" t="s">
        <v>550</v>
      </c>
      <c r="AD2" s="126" t="s">
        <v>465</v>
      </c>
      <c r="AF2" s="130"/>
    </row>
    <row r="3" spans="1:48" x14ac:dyDescent="0.35">
      <c r="A3" s="114" t="s">
        <v>1</v>
      </c>
      <c r="B3" s="115">
        <f>_xlfn.COVARIANCE.P(C13:C168,E13:E168)/_xlfn.VAR.P(E13:E168)</f>
        <v>1.1004887951575857</v>
      </c>
      <c r="C3" s="116">
        <f>RSQ(C13:C168,E13:E168)</f>
        <v>0.10984335269186307</v>
      </c>
      <c r="F3" t="s">
        <v>10810</v>
      </c>
      <c r="H3" s="136">
        <v>5.21E-2</v>
      </c>
      <c r="X3" s="101" t="s">
        <v>1</v>
      </c>
      <c r="Y3" s="47">
        <f>B3</f>
        <v>1.1004887951575857</v>
      </c>
      <c r="Z3">
        <v>0.04</v>
      </c>
      <c r="AA3" s="130">
        <v>0.25168000000000001</v>
      </c>
      <c r="AD3" s="128">
        <f>C3</f>
        <v>0.10984335269186307</v>
      </c>
      <c r="AE3" s="204"/>
    </row>
    <row r="4" spans="1:48" x14ac:dyDescent="0.35">
      <c r="A4" s="114" t="s">
        <v>557</v>
      </c>
      <c r="B4" s="115">
        <f>_xlfn.COVARIANCE.P(O13:O141,I13:I141)/_xlfn.VAR.P(I13:I141)</f>
        <v>0.95377714648772993</v>
      </c>
      <c r="C4" s="116">
        <f>RSQ(O13:O141,I13:I141)</f>
        <v>0.11846396890812805</v>
      </c>
      <c r="F4" s="134" t="s">
        <v>566</v>
      </c>
      <c r="H4" s="116"/>
      <c r="I4" s="128"/>
      <c r="J4" s="128">
        <f>Z25</f>
        <v>1.2126838384660745</v>
      </c>
      <c r="K4" s="128">
        <f>$J$4</f>
        <v>1.2126838384660745</v>
      </c>
      <c r="L4" s="128">
        <f t="shared" ref="L4:S4" si="0">$J$4</f>
        <v>1.2126838384660745</v>
      </c>
      <c r="M4" s="128">
        <f t="shared" si="0"/>
        <v>1.2126838384660745</v>
      </c>
      <c r="N4" s="128">
        <f t="shared" si="0"/>
        <v>1.2126838384660745</v>
      </c>
      <c r="O4" s="128">
        <f t="shared" si="0"/>
        <v>1.2126838384660745</v>
      </c>
      <c r="P4" s="128">
        <f t="shared" si="0"/>
        <v>1.2126838384660745</v>
      </c>
      <c r="Q4" s="128">
        <f t="shared" si="0"/>
        <v>1.2126838384660745</v>
      </c>
      <c r="R4" s="128">
        <f t="shared" si="0"/>
        <v>1.2126838384660745</v>
      </c>
      <c r="S4" s="128">
        <f t="shared" si="0"/>
        <v>1.2126838384660745</v>
      </c>
      <c r="X4" s="101" t="s">
        <v>557</v>
      </c>
      <c r="Y4" s="47">
        <f>B4</f>
        <v>0.95377714648772993</v>
      </c>
      <c r="Z4">
        <v>0.03</v>
      </c>
      <c r="AA4" s="130">
        <v>0.27</v>
      </c>
      <c r="AB4" s="47">
        <f>Y4/(1+Z4*(1-AA4))</f>
        <v>0.93333706476928258</v>
      </c>
      <c r="AC4" s="47">
        <f>AB4*(1+(1-$AA$3)*$Z$3)</f>
        <v>0.9612744564616087</v>
      </c>
      <c r="AD4" s="128">
        <f>C4</f>
        <v>0.11846396890812805</v>
      </c>
      <c r="AF4" s="205"/>
    </row>
    <row r="5" spans="1:48" x14ac:dyDescent="0.35">
      <c r="A5" s="114" t="s">
        <v>551</v>
      </c>
      <c r="B5" s="115">
        <f>_xlfn.COVARIANCE.P(G13:G168,I13:I168)/_xlfn.VAR.P(I13:I168)</f>
        <v>1.7221436986673624</v>
      </c>
      <c r="C5" s="116">
        <f>RSQ(G13:G81,I13:I81)</f>
        <v>0.36239365700476162</v>
      </c>
      <c r="F5" t="s">
        <v>631</v>
      </c>
      <c r="H5" s="114"/>
      <c r="I5" s="128"/>
      <c r="J5" s="128">
        <f>J4+(1-J4)*(J2-$J$2)/($S$2-$J$2)</f>
        <v>1.2126838384660745</v>
      </c>
      <c r="K5" s="128">
        <f t="shared" ref="K5:S5" si="1">K4+(1-K4)*(K2-$J$2)/($S$2-$J$2)</f>
        <v>1.1890523008587328</v>
      </c>
      <c r="L5" s="128">
        <f t="shared" si="1"/>
        <v>1.1654207632513913</v>
      </c>
      <c r="M5" s="128">
        <f t="shared" si="1"/>
        <v>1.1417892256440496</v>
      </c>
      <c r="N5" s="128">
        <f t="shared" si="1"/>
        <v>1.1181576880367081</v>
      </c>
      <c r="O5" s="128">
        <f t="shared" si="1"/>
        <v>1.0945261504293664</v>
      </c>
      <c r="P5" s="128">
        <f t="shared" si="1"/>
        <v>1.0708946128220249</v>
      </c>
      <c r="Q5" s="128">
        <f t="shared" si="1"/>
        <v>1.0472630752146832</v>
      </c>
      <c r="R5" s="128">
        <f t="shared" si="1"/>
        <v>1.0236315376073417</v>
      </c>
      <c r="S5" s="128">
        <f t="shared" si="1"/>
        <v>1</v>
      </c>
      <c r="X5" s="101" t="s">
        <v>551</v>
      </c>
      <c r="Y5" s="47">
        <f>'Beta and WACC'!B5</f>
        <v>1.7221436986673624</v>
      </c>
      <c r="Z5">
        <v>0.16</v>
      </c>
      <c r="AA5" s="130">
        <v>0.27</v>
      </c>
      <c r="AB5" s="47">
        <f>Y5/(1+Z5*(1-AA5))</f>
        <v>1.5420341141362486</v>
      </c>
      <c r="AC5" s="47">
        <f>AB5*(1+(1-$AA$3)*$Z$3)</f>
        <v>1.5881915128678663</v>
      </c>
      <c r="AD5" s="128">
        <f>C5</f>
        <v>0.36239365700476162</v>
      </c>
      <c r="AF5" s="203"/>
      <c r="AG5" s="203"/>
    </row>
    <row r="6" spans="1:48" x14ac:dyDescent="0.35">
      <c r="A6" s="114" t="s">
        <v>552</v>
      </c>
      <c r="B6" s="115">
        <f>_xlfn.COVARIANCE.P(K13:K168,M13:M168)/_xlfn.VAR.P(M13:M168)</f>
        <v>1.5104791470319794</v>
      </c>
      <c r="C6" s="116">
        <f>RSQ(K13:K81,M13:M81)</f>
        <v>0.37001773947118205</v>
      </c>
      <c r="F6" s="134" t="s">
        <v>598</v>
      </c>
      <c r="H6" s="136">
        <f>4.46%+2.85%</f>
        <v>7.3099999999999998E-2</v>
      </c>
      <c r="X6" s="101" t="s">
        <v>552</v>
      </c>
      <c r="Y6" s="47">
        <f>'Beta and WACC'!B6</f>
        <v>1.5104791470319794</v>
      </c>
      <c r="Z6">
        <v>0.35</v>
      </c>
      <c r="AA6" s="130">
        <v>0.25</v>
      </c>
      <c r="AB6" s="47">
        <f>Y6/(1+Z6*(1-AA6))</f>
        <v>1.1964191263619639</v>
      </c>
      <c r="AC6" s="47">
        <f>AB6*(1+(1-$AA$3)*$Z$3)</f>
        <v>1.2322313007875314</v>
      </c>
      <c r="AD6" s="128">
        <f>C6</f>
        <v>0.37001773947118205</v>
      </c>
      <c r="AF6" s="130"/>
      <c r="AG6" s="130"/>
    </row>
    <row r="7" spans="1:48" x14ac:dyDescent="0.35">
      <c r="A7" s="114"/>
      <c r="B7" s="115"/>
      <c r="C7" s="116"/>
      <c r="F7" s="135" t="s">
        <v>567</v>
      </c>
      <c r="G7" s="135"/>
      <c r="H7" s="138"/>
      <c r="I7" s="136"/>
      <c r="J7" s="136">
        <f t="shared" ref="J7:S7" si="2">$H$3+J5*$H$6</f>
        <v>0.14074718859187005</v>
      </c>
      <c r="K7" s="136">
        <f t="shared" si="2"/>
        <v>0.13901972319277336</v>
      </c>
      <c r="L7" s="136">
        <f t="shared" si="2"/>
        <v>0.13729225779367671</v>
      </c>
      <c r="M7" s="136">
        <f t="shared" si="2"/>
        <v>0.13556479239458002</v>
      </c>
      <c r="N7" s="136">
        <f t="shared" si="2"/>
        <v>0.13383732699548337</v>
      </c>
      <c r="O7" s="136">
        <f t="shared" si="2"/>
        <v>0.13210986159638669</v>
      </c>
      <c r="P7" s="136">
        <f t="shared" si="2"/>
        <v>0.13038239619729003</v>
      </c>
      <c r="Q7" s="136">
        <f t="shared" si="2"/>
        <v>0.12865493079819335</v>
      </c>
      <c r="R7" s="136">
        <f t="shared" si="2"/>
        <v>0.12692746539909669</v>
      </c>
      <c r="S7" s="136">
        <f t="shared" si="2"/>
        <v>0.12520000000000001</v>
      </c>
      <c r="T7" s="136"/>
      <c r="X7" s="129"/>
      <c r="Y7" s="47"/>
      <c r="Z7" s="47">
        <f>AVERAGE(Z4:Z6)</f>
        <v>0.18000000000000002</v>
      </c>
      <c r="AA7" s="130"/>
      <c r="AB7" s="47"/>
      <c r="AC7" s="47"/>
      <c r="AD7" s="128"/>
    </row>
    <row r="8" spans="1:48" x14ac:dyDescent="0.35">
      <c r="A8" s="114"/>
      <c r="B8" s="115"/>
      <c r="C8" s="116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AP8" s="129"/>
      <c r="AQ8" s="47"/>
      <c r="AR8" s="47"/>
      <c r="AV8" s="128"/>
    </row>
    <row r="9" spans="1:48" x14ac:dyDescent="0.35">
      <c r="A9" s="114"/>
      <c r="B9" s="131"/>
      <c r="C9" s="116"/>
      <c r="F9" t="s">
        <v>10811</v>
      </c>
      <c r="G9" s="286">
        <f>Z7*(6%)*(1-25.18%)+(1-Z7)*S7</f>
        <v>0.11074456000000001</v>
      </c>
      <c r="AP9" s="129"/>
      <c r="AQ9" s="47"/>
      <c r="AR9" s="47"/>
      <c r="AV9" s="128"/>
    </row>
    <row r="10" spans="1:48" x14ac:dyDescent="0.35">
      <c r="A10" s="114"/>
      <c r="B10" s="115"/>
      <c r="C10" s="116"/>
      <c r="Y10" s="101" t="s">
        <v>10821</v>
      </c>
      <c r="Z10" s="101" t="s">
        <v>10813</v>
      </c>
      <c r="AA10" s="101" t="s">
        <v>10814</v>
      </c>
      <c r="AB10" s="101" t="s">
        <v>10818</v>
      </c>
      <c r="AC10" s="101" t="s">
        <v>10816</v>
      </c>
      <c r="AD10" s="101" t="s">
        <v>563</v>
      </c>
      <c r="AF10" s="132"/>
      <c r="AG10" s="132"/>
      <c r="AH10" s="132"/>
      <c r="AI10" s="132"/>
      <c r="AJ10" s="132"/>
    </row>
    <row r="11" spans="1:48" ht="16.5" x14ac:dyDescent="0.35">
      <c r="A11" s="117"/>
      <c r="B11" s="291" t="s">
        <v>1</v>
      </c>
      <c r="C11" s="293"/>
      <c r="D11" s="291" t="s">
        <v>466</v>
      </c>
      <c r="E11" s="292"/>
      <c r="F11" s="296" t="s">
        <v>551</v>
      </c>
      <c r="G11" s="297"/>
      <c r="H11" s="296" t="s">
        <v>553</v>
      </c>
      <c r="I11" s="297"/>
      <c r="J11" s="296" t="s">
        <v>552</v>
      </c>
      <c r="K11" s="297"/>
      <c r="L11" s="298" t="s">
        <v>554</v>
      </c>
      <c r="M11" s="298"/>
      <c r="N11" s="294" t="s">
        <v>557</v>
      </c>
      <c r="O11" s="295"/>
      <c r="P11" s="294" t="s">
        <v>558</v>
      </c>
      <c r="Q11" s="295"/>
      <c r="R11" s="294" t="s">
        <v>559</v>
      </c>
      <c r="S11" s="295"/>
      <c r="T11" s="289" t="s">
        <v>560</v>
      </c>
      <c r="U11" s="290"/>
      <c r="V11" s="287" t="s">
        <v>561</v>
      </c>
      <c r="W11" s="288"/>
      <c r="Y11" s="101" t="s">
        <v>552</v>
      </c>
      <c r="Z11">
        <v>1.58</v>
      </c>
      <c r="AA11">
        <v>0.96</v>
      </c>
      <c r="AB11">
        <v>0.36</v>
      </c>
      <c r="AC11" s="203">
        <v>0.25</v>
      </c>
      <c r="AD11" s="47">
        <f>Z11/(1+AB11*(1-AC11))</f>
        <v>1.2440944881889764</v>
      </c>
      <c r="AF11" s="47"/>
      <c r="AG11" s="47"/>
      <c r="AH11" s="47"/>
      <c r="AI11" s="47"/>
      <c r="AJ11" s="47"/>
    </row>
    <row r="12" spans="1:48" x14ac:dyDescent="0.35">
      <c r="A12" s="118" t="s">
        <v>467</v>
      </c>
      <c r="B12" s="119" t="s">
        <v>468</v>
      </c>
      <c r="C12" s="120" t="s">
        <v>213</v>
      </c>
      <c r="D12" s="119" t="s">
        <v>468</v>
      </c>
      <c r="E12" s="120" t="s">
        <v>213</v>
      </c>
      <c r="F12" s="119" t="s">
        <v>468</v>
      </c>
      <c r="G12" s="120" t="s">
        <v>213</v>
      </c>
      <c r="H12" s="119" t="s">
        <v>468</v>
      </c>
      <c r="I12" s="120" t="s">
        <v>213</v>
      </c>
      <c r="J12" s="119" t="s">
        <v>468</v>
      </c>
      <c r="K12" s="120" t="s">
        <v>213</v>
      </c>
      <c r="L12" s="119" t="s">
        <v>468</v>
      </c>
      <c r="M12" s="120" t="s">
        <v>213</v>
      </c>
      <c r="N12" s="119" t="s">
        <v>468</v>
      </c>
      <c r="O12" s="120" t="s">
        <v>213</v>
      </c>
      <c r="P12" s="119" t="s">
        <v>468</v>
      </c>
      <c r="Q12" s="120" t="s">
        <v>213</v>
      </c>
      <c r="R12" s="119" t="s">
        <v>468</v>
      </c>
      <c r="S12" s="120" t="s">
        <v>213</v>
      </c>
      <c r="T12" s="119" t="s">
        <v>468</v>
      </c>
      <c r="U12" s="120" t="s">
        <v>213</v>
      </c>
      <c r="V12" s="119" t="s">
        <v>468</v>
      </c>
      <c r="W12" s="120" t="s">
        <v>213</v>
      </c>
      <c r="Y12" s="101" t="s">
        <v>551</v>
      </c>
      <c r="Z12">
        <v>1.39</v>
      </c>
      <c r="AA12">
        <v>4.3099999999999996</v>
      </c>
      <c r="AB12">
        <v>0.16</v>
      </c>
      <c r="AC12" s="130">
        <v>0.27</v>
      </c>
      <c r="AD12" s="47">
        <f>Z12/(1+AB12*(1-AC12))</f>
        <v>1.2446275071633237</v>
      </c>
      <c r="AF12" s="47"/>
      <c r="AG12" s="47"/>
      <c r="AH12" s="47"/>
      <c r="AI12" s="47"/>
      <c r="AJ12" s="47"/>
    </row>
    <row r="13" spans="1:48" x14ac:dyDescent="0.35">
      <c r="A13" s="121">
        <v>46089</v>
      </c>
      <c r="B13">
        <v>226.62</v>
      </c>
      <c r="C13" s="62">
        <v>-2.5583695231543135E-2</v>
      </c>
      <c r="D13">
        <v>24028.05</v>
      </c>
      <c r="E13" s="62">
        <v>-1.7299999999999999E-2</v>
      </c>
      <c r="F13" s="104">
        <v>161.36000000000001</v>
      </c>
      <c r="G13" s="62">
        <v>-9.9400000000000002E-2</v>
      </c>
      <c r="H13" s="104">
        <v>6632.19</v>
      </c>
      <c r="I13" s="62">
        <v>-1.6E-2</v>
      </c>
      <c r="J13" s="104">
        <v>75.95</v>
      </c>
      <c r="K13" s="62">
        <v>-1.17E-2</v>
      </c>
      <c r="L13" s="104">
        <v>8671.48</v>
      </c>
      <c r="M13" s="62">
        <v>5.0000000000000001E-3</v>
      </c>
      <c r="N13">
        <v>38.229999999999997</v>
      </c>
      <c r="O13" s="62">
        <v>3.7000000000000002E-3</v>
      </c>
      <c r="P13">
        <v>3.8050000000000002</v>
      </c>
      <c r="Q13" s="62">
        <v>2.5600000000000001E-2</v>
      </c>
      <c r="R13">
        <v>16.95</v>
      </c>
      <c r="S13" s="62">
        <v>2.0999999999999999E-3</v>
      </c>
      <c r="T13">
        <v>23618.32</v>
      </c>
      <c r="U13" s="62">
        <v>7.3000000000000001E-3</v>
      </c>
      <c r="V13">
        <v>23.82</v>
      </c>
      <c r="W13" s="62">
        <v>-4.0000000000000002E-4</v>
      </c>
      <c r="Y13" s="101" t="s">
        <v>10817</v>
      </c>
      <c r="Z13">
        <v>1.18</v>
      </c>
      <c r="AA13">
        <v>2.78</v>
      </c>
      <c r="AB13">
        <v>0.152</v>
      </c>
      <c r="AC13" s="203">
        <v>0.2</v>
      </c>
      <c r="AD13" s="47">
        <f>Z13/(1+AB13*(1-AC13))</f>
        <v>1.0520684736091299</v>
      </c>
      <c r="AF13" s="47"/>
      <c r="AG13" s="47"/>
      <c r="AH13" s="47"/>
      <c r="AI13" s="47"/>
      <c r="AJ13" s="47"/>
    </row>
    <row r="14" spans="1:48" x14ac:dyDescent="0.35">
      <c r="A14" s="122">
        <f>A13-7</f>
        <v>46082</v>
      </c>
      <c r="B14">
        <v>232.57</v>
      </c>
      <c r="C14" s="62">
        <v>-5.5745026390580654E-2</v>
      </c>
      <c r="D14">
        <v>24450.45</v>
      </c>
      <c r="E14" s="62">
        <v>-2.8899999999999999E-2</v>
      </c>
      <c r="F14" s="104">
        <v>179.17</v>
      </c>
      <c r="G14" s="62">
        <v>1.5299999999999999E-2</v>
      </c>
      <c r="H14" s="104">
        <v>6740.02</v>
      </c>
      <c r="I14" s="62">
        <v>-2.0199999999999999E-2</v>
      </c>
      <c r="J14" s="104">
        <v>76.849999999999994</v>
      </c>
      <c r="K14" s="62">
        <v>-5.2999999999999999E-2</v>
      </c>
      <c r="L14" s="104">
        <v>8628.1299999999992</v>
      </c>
      <c r="M14" s="62">
        <v>-2.6100000000000002E-2</v>
      </c>
      <c r="N14">
        <v>38.090000000000003</v>
      </c>
      <c r="O14" s="62">
        <v>1.55E-2</v>
      </c>
      <c r="P14">
        <v>3.71</v>
      </c>
      <c r="Q14" s="62">
        <v>-6.7799999999999999E-2</v>
      </c>
      <c r="R14">
        <v>16.920000000000002</v>
      </c>
      <c r="S14" s="62">
        <v>-8.9399999999999993E-2</v>
      </c>
      <c r="T14">
        <v>23447.29</v>
      </c>
      <c r="U14" s="62">
        <v>-6.1000000000000004E-3</v>
      </c>
      <c r="V14">
        <v>23.83</v>
      </c>
      <c r="W14" s="62">
        <v>-2.8500000000000001E-2</v>
      </c>
    </row>
    <row r="15" spans="1:48" x14ac:dyDescent="0.35">
      <c r="A15" s="122">
        <f t="shared" ref="A15:A78" si="3">A14-7</f>
        <v>46075</v>
      </c>
      <c r="B15">
        <v>246.3</v>
      </c>
      <c r="C15" s="62">
        <v>-8.5915754314343951E-2</v>
      </c>
      <c r="D15">
        <v>25178.65</v>
      </c>
      <c r="E15" s="62">
        <v>-1.54E-2</v>
      </c>
      <c r="F15" s="104">
        <v>176.47</v>
      </c>
      <c r="G15" s="62">
        <v>1E-3</v>
      </c>
      <c r="H15" s="104">
        <v>6878.88</v>
      </c>
      <c r="I15" s="62">
        <v>-4.4000000000000003E-3</v>
      </c>
      <c r="J15" s="104">
        <v>81.150000000000006</v>
      </c>
      <c r="K15" s="62">
        <v>5.0000000000000001E-3</v>
      </c>
      <c r="L15" s="104">
        <v>8859.49</v>
      </c>
      <c r="M15" s="62">
        <v>-1.12E-2</v>
      </c>
      <c r="N15">
        <v>37.51</v>
      </c>
      <c r="O15" s="62">
        <v>3.4799999999999998E-2</v>
      </c>
      <c r="P15">
        <v>3.98</v>
      </c>
      <c r="Q15" s="62">
        <v>-5.6899999999999999E-2</v>
      </c>
      <c r="R15">
        <v>18.579999999999998</v>
      </c>
      <c r="S15" s="62">
        <v>-5.4899999999999997E-2</v>
      </c>
      <c r="T15">
        <v>23591.03</v>
      </c>
      <c r="U15" s="62">
        <v>-6.7000000000000004E-2</v>
      </c>
      <c r="V15">
        <v>24.53</v>
      </c>
      <c r="W15" s="62">
        <v>0.10050000000000001</v>
      </c>
      <c r="Y15" s="101" t="s">
        <v>562</v>
      </c>
    </row>
    <row r="16" spans="1:48" x14ac:dyDescent="0.35">
      <c r="A16" s="122">
        <f t="shared" si="3"/>
        <v>46068</v>
      </c>
      <c r="B16">
        <v>269.45</v>
      </c>
      <c r="C16" s="62">
        <v>-5.5224403927068733E-2</v>
      </c>
      <c r="D16">
        <v>25571.25</v>
      </c>
      <c r="E16" s="62">
        <v>3.8999999999999998E-3</v>
      </c>
      <c r="F16" s="104">
        <v>176.29</v>
      </c>
      <c r="G16" s="62">
        <v>9.9500000000000005E-2</v>
      </c>
      <c r="H16" s="104">
        <v>6909.51</v>
      </c>
      <c r="I16" s="62">
        <v>1.0699999999999999E-2</v>
      </c>
      <c r="J16" s="104">
        <v>80.75</v>
      </c>
      <c r="K16" s="62">
        <v>-1.7000000000000001E-2</v>
      </c>
      <c r="L16" s="104">
        <v>8959.56</v>
      </c>
      <c r="M16" s="62">
        <v>-8.0999999999999996E-3</v>
      </c>
      <c r="N16">
        <v>36.25</v>
      </c>
      <c r="O16" s="62">
        <v>-1.4E-3</v>
      </c>
      <c r="P16">
        <v>4.22</v>
      </c>
      <c r="Q16" s="62">
        <v>-3.6499999999999998E-2</v>
      </c>
      <c r="R16">
        <v>19.66</v>
      </c>
      <c r="S16" s="62">
        <v>-3.7499999999999999E-2</v>
      </c>
      <c r="T16">
        <v>25284.26</v>
      </c>
      <c r="U16" s="62">
        <v>8.9999999999999998E-4</v>
      </c>
      <c r="V16">
        <v>22.29</v>
      </c>
      <c r="W16" s="62">
        <v>4.8899999999999999E-2</v>
      </c>
      <c r="Y16" s="101" t="s">
        <v>561</v>
      </c>
      <c r="Z16">
        <v>0.82</v>
      </c>
      <c r="AA16">
        <v>0.9</v>
      </c>
      <c r="AB16">
        <v>0.11</v>
      </c>
      <c r="AC16" s="203">
        <v>0.24</v>
      </c>
      <c r="AD16" s="47">
        <f>Z16/(1+AB16*(1-AC16))</f>
        <v>0.75673680324843107</v>
      </c>
      <c r="AF16" s="132"/>
      <c r="AG16" s="132"/>
      <c r="AH16" s="132"/>
      <c r="AI16" s="132"/>
      <c r="AJ16" s="132"/>
    </row>
    <row r="17" spans="1:36" x14ac:dyDescent="0.35">
      <c r="A17" s="122">
        <f t="shared" si="3"/>
        <v>46061</v>
      </c>
      <c r="B17">
        <v>285.2</v>
      </c>
      <c r="C17" s="62">
        <v>5.8190795274202234E-3</v>
      </c>
      <c r="D17">
        <v>25471.1</v>
      </c>
      <c r="E17" s="62">
        <v>-8.6999999999999994E-3</v>
      </c>
      <c r="F17" s="104">
        <v>160.34</v>
      </c>
      <c r="G17" s="62">
        <v>-0.12130000000000001</v>
      </c>
      <c r="H17" s="104">
        <v>6836.17</v>
      </c>
      <c r="I17" s="62">
        <v>-1.3899999999999999E-2</v>
      </c>
      <c r="J17" s="104">
        <v>82.15</v>
      </c>
      <c r="K17" s="62">
        <v>-0.1012</v>
      </c>
      <c r="L17" s="104">
        <v>9032.7099999999991</v>
      </c>
      <c r="M17" s="62">
        <v>1E-4</v>
      </c>
      <c r="N17">
        <v>36.299999999999997</v>
      </c>
      <c r="O17" s="62">
        <v>4.7899999999999998E-2</v>
      </c>
      <c r="P17">
        <v>4.38</v>
      </c>
      <c r="Q17" s="62">
        <v>6.0499999999999998E-2</v>
      </c>
      <c r="R17">
        <v>20.420000000000002</v>
      </c>
      <c r="S17" s="62">
        <v>7.9000000000000008E-3</v>
      </c>
      <c r="T17">
        <v>25260.69</v>
      </c>
      <c r="U17" s="62">
        <v>1.3899999999999999E-2</v>
      </c>
      <c r="V17">
        <v>21.25</v>
      </c>
      <c r="W17" s="62">
        <v>1.29E-2</v>
      </c>
      <c r="Y17" s="101" t="s">
        <v>10812</v>
      </c>
      <c r="Z17">
        <v>1.58</v>
      </c>
      <c r="AA17">
        <v>0.84</v>
      </c>
      <c r="AB17">
        <v>1.24</v>
      </c>
      <c r="AC17" s="203">
        <v>0.3</v>
      </c>
      <c r="AD17" s="47">
        <f>Z17/(1+AB17*(1-AC17))</f>
        <v>0.8458244111349037</v>
      </c>
    </row>
    <row r="18" spans="1:36" x14ac:dyDescent="0.35">
      <c r="A18" s="122">
        <f t="shared" si="3"/>
        <v>46054</v>
      </c>
      <c r="B18">
        <v>283.55</v>
      </c>
      <c r="C18" s="62">
        <v>3.6366959064327409E-2</v>
      </c>
      <c r="D18">
        <v>25693.7</v>
      </c>
      <c r="E18" s="62">
        <v>1.47E-2</v>
      </c>
      <c r="F18" s="104">
        <v>182.47</v>
      </c>
      <c r="G18" s="62">
        <v>-0.1082</v>
      </c>
      <c r="H18" s="104">
        <v>6932.3</v>
      </c>
      <c r="I18" s="62">
        <v>-1E-3</v>
      </c>
      <c r="J18" s="104">
        <v>91.4</v>
      </c>
      <c r="K18" s="62">
        <v>-5.9700000000000003E-2</v>
      </c>
      <c r="L18" s="104">
        <v>9031.3799999999992</v>
      </c>
      <c r="M18" s="62">
        <v>-3.0700000000000002E-2</v>
      </c>
      <c r="N18">
        <v>34.64</v>
      </c>
      <c r="O18" s="62">
        <v>-6.7799999999999999E-2</v>
      </c>
      <c r="P18">
        <v>4.13</v>
      </c>
      <c r="Q18" s="62">
        <v>-3.2800000000000003E-2</v>
      </c>
      <c r="R18">
        <v>20.260000000000002</v>
      </c>
      <c r="S18" s="62">
        <v>-0.15229999999999999</v>
      </c>
      <c r="T18">
        <v>24914.880000000001</v>
      </c>
      <c r="U18" s="62">
        <v>7.7999999999999996E-3</v>
      </c>
      <c r="V18">
        <v>20.98</v>
      </c>
      <c r="W18" s="62">
        <v>-0.1409</v>
      </c>
      <c r="Y18" s="101" t="s">
        <v>10819</v>
      </c>
      <c r="Z18">
        <v>0.79</v>
      </c>
      <c r="AA18">
        <v>1.17</v>
      </c>
      <c r="AB18">
        <v>0.113</v>
      </c>
      <c r="AC18" s="203">
        <v>0.31</v>
      </c>
      <c r="AD18" s="47">
        <f>Z18/(1+AB18*(1-AC18))</f>
        <v>0.73285898494392232</v>
      </c>
    </row>
    <row r="19" spans="1:36" x14ac:dyDescent="0.35">
      <c r="A19" s="122">
        <f t="shared" si="3"/>
        <v>46047</v>
      </c>
      <c r="B19">
        <v>273.60000000000002</v>
      </c>
      <c r="C19" s="62">
        <v>5.7595670660997467E-2</v>
      </c>
      <c r="D19">
        <v>25320.65</v>
      </c>
      <c r="E19" s="62">
        <v>1.09E-2</v>
      </c>
      <c r="F19" s="104">
        <v>204.62</v>
      </c>
      <c r="G19" s="62">
        <v>-1.26E-2</v>
      </c>
      <c r="H19" s="104">
        <v>6939.03</v>
      </c>
      <c r="I19" s="62">
        <v>3.3999999999999998E-3</v>
      </c>
      <c r="J19" s="104">
        <v>97.2</v>
      </c>
      <c r="K19" s="62">
        <v>-3.5999999999999999E-3</v>
      </c>
      <c r="L19" s="104">
        <v>9317.09</v>
      </c>
      <c r="M19" s="62">
        <v>1.7100000000000001E-2</v>
      </c>
      <c r="N19">
        <v>37.159999999999997</v>
      </c>
      <c r="O19" s="62">
        <v>-6.8699999999999997E-2</v>
      </c>
      <c r="P19">
        <v>4.2699999999999996</v>
      </c>
      <c r="Q19" s="62">
        <v>-7.0000000000000001E-3</v>
      </c>
      <c r="R19">
        <v>23.9</v>
      </c>
      <c r="S19" s="62">
        <v>1.2699999999999999E-2</v>
      </c>
      <c r="T19">
        <v>24721.46</v>
      </c>
      <c r="U19" s="62">
        <v>7.4000000000000003E-3</v>
      </c>
      <c r="V19">
        <v>24.42</v>
      </c>
      <c r="W19" s="62">
        <v>-0.1081</v>
      </c>
      <c r="Y19" s="101"/>
    </row>
    <row r="20" spans="1:36" x14ac:dyDescent="0.35">
      <c r="A20" s="122">
        <f t="shared" si="3"/>
        <v>46040</v>
      </c>
      <c r="B20">
        <v>258.7</v>
      </c>
      <c r="C20" s="62">
        <v>-0.10079944386513728</v>
      </c>
      <c r="D20">
        <v>25048.65</v>
      </c>
      <c r="E20" s="62">
        <v>-2.5100000000000001E-2</v>
      </c>
      <c r="F20" s="104">
        <v>207.23</v>
      </c>
      <c r="G20" s="62">
        <v>9.2999999999999992E-3</v>
      </c>
      <c r="H20" s="104">
        <v>6915.61</v>
      </c>
      <c r="I20" s="62">
        <v>-3.5000000000000001E-3</v>
      </c>
      <c r="J20" s="104">
        <v>97.55</v>
      </c>
      <c r="K20" s="62">
        <v>-2.4500000000000001E-2</v>
      </c>
      <c r="L20" s="104">
        <v>9160.81</v>
      </c>
      <c r="M20" s="62">
        <v>-6.4999999999999997E-3</v>
      </c>
      <c r="N20">
        <v>39.9</v>
      </c>
      <c r="O20" s="62">
        <v>1.24E-2</v>
      </c>
      <c r="P20">
        <v>4.3</v>
      </c>
      <c r="Q20" s="62">
        <v>-6.1100000000000002E-2</v>
      </c>
      <c r="R20">
        <v>23.6</v>
      </c>
      <c r="S20" s="62">
        <v>-8.2400000000000001E-2</v>
      </c>
      <c r="T20">
        <v>24538.81</v>
      </c>
      <c r="U20" s="62">
        <v>-1.4500000000000001E-2</v>
      </c>
      <c r="V20">
        <v>27.38</v>
      </c>
      <c r="W20" s="62">
        <v>-3.1800000000000002E-2</v>
      </c>
    </row>
    <row r="21" spans="1:36" x14ac:dyDescent="0.35">
      <c r="A21" s="122">
        <f t="shared" si="3"/>
        <v>46033</v>
      </c>
      <c r="B21">
        <v>287.7</v>
      </c>
      <c r="C21" s="62">
        <v>1.1781255494988541E-2</v>
      </c>
      <c r="D21">
        <v>25694.35</v>
      </c>
      <c r="E21" s="62">
        <v>4.0000000000000002E-4</v>
      </c>
      <c r="F21" s="104">
        <v>205.32</v>
      </c>
      <c r="G21" s="62">
        <v>-4.7500000000000001E-2</v>
      </c>
      <c r="H21" s="104">
        <v>6940.01</v>
      </c>
      <c r="I21" s="62">
        <v>-3.8E-3</v>
      </c>
      <c r="J21" s="104">
        <v>100</v>
      </c>
      <c r="K21" s="62">
        <v>1.52E-2</v>
      </c>
      <c r="L21" s="104">
        <v>9220.81</v>
      </c>
      <c r="M21" s="62">
        <v>1.9E-2</v>
      </c>
      <c r="N21">
        <v>39.409999999999997</v>
      </c>
      <c r="O21" s="62">
        <v>-4.2700000000000002E-2</v>
      </c>
      <c r="P21">
        <v>4.58</v>
      </c>
      <c r="Q21" s="62">
        <v>4.5699999999999998E-2</v>
      </c>
      <c r="R21">
        <v>25.72</v>
      </c>
      <c r="S21" s="62">
        <v>1.18E-2</v>
      </c>
      <c r="T21">
        <v>24900.71</v>
      </c>
      <c r="U21" s="62">
        <v>-1.5699999999999999E-2</v>
      </c>
      <c r="V21">
        <v>28.28</v>
      </c>
      <c r="W21" s="62">
        <v>5.3E-3</v>
      </c>
      <c r="Y21" s="101" t="s">
        <v>10815</v>
      </c>
      <c r="Z21" s="101" t="s">
        <v>546</v>
      </c>
      <c r="AA21" s="101" t="s">
        <v>10814</v>
      </c>
      <c r="AB21" s="101" t="s">
        <v>10822</v>
      </c>
      <c r="AC21" s="101" t="s">
        <v>10823</v>
      </c>
      <c r="AD21" s="101" t="s">
        <v>563</v>
      </c>
    </row>
    <row r="22" spans="1:36" x14ac:dyDescent="0.35">
      <c r="A22" s="122">
        <f t="shared" si="3"/>
        <v>46026</v>
      </c>
      <c r="B22">
        <v>284.35000000000002</v>
      </c>
      <c r="C22" s="62">
        <v>7.0385359845159812E-4</v>
      </c>
      <c r="D22">
        <v>25683.3</v>
      </c>
      <c r="E22" s="62">
        <v>-2.4500000000000001E-2</v>
      </c>
      <c r="F22" s="104">
        <v>215.56</v>
      </c>
      <c r="G22" s="62">
        <v>-1.9199999999999998E-2</v>
      </c>
      <c r="H22" s="104">
        <v>6966.28</v>
      </c>
      <c r="I22" s="62">
        <v>1.5699999999999999E-2</v>
      </c>
      <c r="J22" s="104">
        <v>98.5</v>
      </c>
      <c r="K22" s="62">
        <v>-5.8299999999999998E-2</v>
      </c>
      <c r="L22" s="104">
        <v>9048.5300000000007</v>
      </c>
      <c r="M22" s="62">
        <v>-1.3100000000000001E-2</v>
      </c>
      <c r="N22">
        <v>41.17</v>
      </c>
      <c r="O22" s="62">
        <v>-6.2399999999999997E-2</v>
      </c>
      <c r="P22">
        <v>4.38</v>
      </c>
      <c r="Q22" s="62">
        <v>-9.69E-2</v>
      </c>
      <c r="R22">
        <v>25.42</v>
      </c>
      <c r="S22" s="62">
        <v>8.0299999999999996E-2</v>
      </c>
      <c r="T22">
        <v>25297.13</v>
      </c>
      <c r="U22" s="62">
        <v>1.4E-3</v>
      </c>
      <c r="V22">
        <v>28.13</v>
      </c>
      <c r="W22" s="62">
        <v>-8.8200000000000001E-2</v>
      </c>
      <c r="Y22" s="101" t="s">
        <v>10820</v>
      </c>
      <c r="Z22" s="308">
        <f>SUM(Schedules!I17,Schedules!I27,Schedules!I45)</f>
        <v>55348.244999367147</v>
      </c>
      <c r="AA22">
        <f>AVERAGE(AA11:AA13)</f>
        <v>2.6833333333333331</v>
      </c>
      <c r="AB22" s="47">
        <f>AA22*Z22</f>
        <v>148517.79074830184</v>
      </c>
      <c r="AC22">
        <f>AB22/AB24</f>
        <v>0.99297215041753328</v>
      </c>
      <c r="AD22" s="47">
        <f>AVERAGE(AD11:AD13)</f>
        <v>1.18026348965381</v>
      </c>
    </row>
    <row r="23" spans="1:36" x14ac:dyDescent="0.35">
      <c r="A23" s="122">
        <f t="shared" si="3"/>
        <v>46019</v>
      </c>
      <c r="B23">
        <v>284.14999999999998</v>
      </c>
      <c r="C23" s="62">
        <v>8.5181898846493631E-3</v>
      </c>
      <c r="D23">
        <v>26328.55</v>
      </c>
      <c r="E23" s="62">
        <v>1.0999999999999999E-2</v>
      </c>
      <c r="F23" s="104">
        <v>219.79</v>
      </c>
      <c r="G23" s="62">
        <v>-6.0499999999999998E-2</v>
      </c>
      <c r="H23" s="104">
        <v>6858.47</v>
      </c>
      <c r="I23" s="62">
        <v>-1.03E-2</v>
      </c>
      <c r="J23" s="104">
        <v>104.6</v>
      </c>
      <c r="K23" s="62">
        <v>1.3599999999999999E-2</v>
      </c>
      <c r="L23" s="104">
        <v>9168.99</v>
      </c>
      <c r="M23" s="62">
        <v>2.8500000000000001E-2</v>
      </c>
      <c r="N23">
        <v>43.91</v>
      </c>
      <c r="O23" s="62">
        <v>-4.2299999999999997E-2</v>
      </c>
      <c r="P23">
        <v>4.8499999999999996</v>
      </c>
      <c r="Q23" s="62">
        <v>-4.53E-2</v>
      </c>
      <c r="R23">
        <v>23.53</v>
      </c>
      <c r="S23" s="62">
        <v>3.1099999999999999E-2</v>
      </c>
      <c r="T23">
        <v>25261.64</v>
      </c>
      <c r="U23" s="62">
        <v>2.9399999999999999E-2</v>
      </c>
      <c r="V23">
        <v>30.85</v>
      </c>
      <c r="W23" s="62">
        <v>2.1499999999999998E-2</v>
      </c>
      <c r="Y23" s="101" t="s">
        <v>562</v>
      </c>
      <c r="Z23" s="308">
        <f>Schedules!I37</f>
        <v>1083.6577358336826</v>
      </c>
      <c r="AA23">
        <f>AVERAGE(AA16:AA18)</f>
        <v>0.97000000000000008</v>
      </c>
      <c r="AB23" s="47">
        <f>AA23*Z23</f>
        <v>1051.1480037586723</v>
      </c>
      <c r="AC23">
        <f>AB23/AB24</f>
        <v>7.027849582466811E-3</v>
      </c>
      <c r="AD23" s="47">
        <f>AVERAGE(AD16:AD18)</f>
        <v>0.77847339977575236</v>
      </c>
    </row>
    <row r="24" spans="1:36" x14ac:dyDescent="0.35">
      <c r="A24" s="122">
        <f t="shared" si="3"/>
        <v>46012</v>
      </c>
      <c r="B24">
        <v>281.75</v>
      </c>
      <c r="C24" s="62">
        <v>-1.5032337004020291E-2</v>
      </c>
      <c r="D24">
        <v>26042.3</v>
      </c>
      <c r="E24" s="62">
        <v>2.8999999999999998E-3</v>
      </c>
      <c r="F24" s="104">
        <v>233.95</v>
      </c>
      <c r="G24" s="62">
        <v>-1.2999999999999999E-3</v>
      </c>
      <c r="H24" s="104">
        <v>6929.94</v>
      </c>
      <c r="I24" s="62">
        <v>1.4E-2</v>
      </c>
      <c r="J24" s="104">
        <v>103.2</v>
      </c>
      <c r="K24" s="62">
        <v>4.8999999999999998E-3</v>
      </c>
      <c r="L24" s="104">
        <v>8915.1200000000008</v>
      </c>
      <c r="M24" s="62">
        <v>1.6000000000000001E-3</v>
      </c>
      <c r="N24">
        <v>45.85</v>
      </c>
      <c r="O24" s="62">
        <v>-2E-3</v>
      </c>
      <c r="P24">
        <v>5.08</v>
      </c>
      <c r="Q24" s="62">
        <v>-1.3599999999999999E-2</v>
      </c>
      <c r="R24">
        <v>22.82</v>
      </c>
      <c r="S24" s="62">
        <v>3.8699999999999998E-2</v>
      </c>
      <c r="T24">
        <v>24539.34</v>
      </c>
      <c r="U24" s="62">
        <v>8.2000000000000007E-3</v>
      </c>
      <c r="V24">
        <v>30.2</v>
      </c>
      <c r="W24" s="62">
        <v>-5.8999999999999999E-3</v>
      </c>
      <c r="Y24" s="101"/>
      <c r="AB24" s="133">
        <f>SUM(AB22:AB23)</f>
        <v>149568.93875206049</v>
      </c>
      <c r="AD24" s="133">
        <f>AD22*AC22+AD23*AC23</f>
        <v>1.1774397693384213</v>
      </c>
    </row>
    <row r="25" spans="1:36" x14ac:dyDescent="0.35">
      <c r="A25" s="122">
        <f t="shared" si="3"/>
        <v>46005</v>
      </c>
      <c r="B25">
        <v>286.05</v>
      </c>
      <c r="C25" s="62">
        <v>-4.0261701056869659E-2</v>
      </c>
      <c r="D25">
        <v>25966.400000000001</v>
      </c>
      <c r="E25" s="62">
        <v>-3.0999999999999999E-3</v>
      </c>
      <c r="F25" s="104">
        <v>234.25</v>
      </c>
      <c r="G25" s="62">
        <v>2.9700000000000001E-2</v>
      </c>
      <c r="H25" s="104">
        <v>6834.5</v>
      </c>
      <c r="I25" s="62">
        <v>1E-3</v>
      </c>
      <c r="J25" s="104">
        <v>102.7</v>
      </c>
      <c r="K25" s="62">
        <v>2.8999999999999998E-3</v>
      </c>
      <c r="L25" s="104">
        <v>8901.23</v>
      </c>
      <c r="M25" s="62">
        <v>-1.9599999999999999E-2</v>
      </c>
      <c r="N25">
        <v>45.94</v>
      </c>
      <c r="O25" s="62">
        <v>2.18E-2</v>
      </c>
      <c r="P25">
        <v>5.15</v>
      </c>
      <c r="Q25" s="62">
        <v>4.4600000000000001E-2</v>
      </c>
      <c r="R25">
        <v>21.97</v>
      </c>
      <c r="S25" s="62">
        <v>-5.8999999999999999E-3</v>
      </c>
      <c r="T25">
        <v>24340.06</v>
      </c>
      <c r="U25" s="62">
        <v>2.0999999999999999E-3</v>
      </c>
      <c r="V25">
        <v>30.38</v>
      </c>
      <c r="W25" s="62">
        <v>-2.9399999999999999E-2</v>
      </c>
      <c r="Y25" s="101" t="s">
        <v>10824</v>
      </c>
      <c r="Z25" s="133">
        <f>AD24*(1+(1-AA3)*Z3)</f>
        <v>1.2126838384660745</v>
      </c>
    </row>
    <row r="26" spans="1:36" x14ac:dyDescent="0.35">
      <c r="A26" s="122">
        <f t="shared" si="3"/>
        <v>45998</v>
      </c>
      <c r="B26">
        <v>298.05</v>
      </c>
      <c r="C26" s="62">
        <v>1.9322845417236723E-2</v>
      </c>
      <c r="D26">
        <v>26046.95</v>
      </c>
      <c r="E26" s="62">
        <v>-5.3E-3</v>
      </c>
      <c r="F26" s="104">
        <v>227.49</v>
      </c>
      <c r="G26" s="62">
        <v>1.11E-2</v>
      </c>
      <c r="H26" s="104">
        <v>6827.41</v>
      </c>
      <c r="I26" s="62">
        <v>-6.3E-3</v>
      </c>
      <c r="J26" s="104">
        <v>102.4</v>
      </c>
      <c r="K26" s="62">
        <v>3.3799999999999997E-2</v>
      </c>
      <c r="L26" s="104">
        <v>9079.35</v>
      </c>
      <c r="M26" s="62">
        <v>-1.29E-2</v>
      </c>
      <c r="N26">
        <v>44.96</v>
      </c>
      <c r="O26" s="62">
        <v>1.77E-2</v>
      </c>
      <c r="P26">
        <v>4.93</v>
      </c>
      <c r="Q26" s="62">
        <v>-4.2700000000000002E-2</v>
      </c>
      <c r="R26">
        <v>22.1</v>
      </c>
      <c r="S26" s="62">
        <v>3.27E-2</v>
      </c>
      <c r="T26">
        <v>24288.400000000001</v>
      </c>
      <c r="U26" s="62">
        <v>4.1999999999999997E-3</v>
      </c>
      <c r="V26">
        <v>31.3</v>
      </c>
      <c r="W26" s="62">
        <v>2.5600000000000001E-2</v>
      </c>
    </row>
    <row r="27" spans="1:36" x14ac:dyDescent="0.35">
      <c r="A27" s="122">
        <f t="shared" si="3"/>
        <v>45991</v>
      </c>
      <c r="B27">
        <v>292.39999999999998</v>
      </c>
      <c r="C27" s="62">
        <v>-2.5658113962012785E-2</v>
      </c>
      <c r="D27">
        <v>26186.45</v>
      </c>
      <c r="E27" s="62">
        <v>-5.9999999999999995E-4</v>
      </c>
      <c r="F27" s="104">
        <v>225</v>
      </c>
      <c r="G27" s="62">
        <v>0.13420000000000001</v>
      </c>
      <c r="H27" s="104">
        <v>6870.4</v>
      </c>
      <c r="I27" s="62">
        <v>3.0999999999999999E-3</v>
      </c>
      <c r="J27" s="104">
        <v>99.05</v>
      </c>
      <c r="K27" s="62">
        <v>-3.3700000000000001E-2</v>
      </c>
      <c r="L27" s="104">
        <v>9198.2999999999993</v>
      </c>
      <c r="M27" s="62">
        <v>7.4999999999999997E-3</v>
      </c>
      <c r="N27">
        <v>44.18</v>
      </c>
      <c r="O27" s="62">
        <v>5.1700000000000003E-2</v>
      </c>
      <c r="P27">
        <v>5.15</v>
      </c>
      <c r="Q27" s="62">
        <v>-7.7000000000000002E-3</v>
      </c>
      <c r="R27">
        <v>21.4</v>
      </c>
      <c r="S27" s="62">
        <v>7.1099999999999997E-2</v>
      </c>
      <c r="T27">
        <v>24186.49</v>
      </c>
      <c r="U27" s="62">
        <v>6.6E-3</v>
      </c>
      <c r="V27">
        <v>30.52</v>
      </c>
      <c r="W27" s="62">
        <v>2.8299999999999999E-2</v>
      </c>
    </row>
    <row r="28" spans="1:36" x14ac:dyDescent="0.35">
      <c r="A28" s="122">
        <f t="shared" si="3"/>
        <v>45984</v>
      </c>
      <c r="B28">
        <v>300.10000000000002</v>
      </c>
      <c r="C28" s="62">
        <v>-6.1268421924158822E-3</v>
      </c>
      <c r="D28">
        <v>26202.95</v>
      </c>
      <c r="E28" s="62">
        <v>5.1999999999999998E-3</v>
      </c>
      <c r="F28" s="104">
        <v>198.37</v>
      </c>
      <c r="G28" s="62">
        <v>4.6100000000000002E-2</v>
      </c>
      <c r="H28" s="104">
        <v>6849.09</v>
      </c>
      <c r="I28" s="62">
        <v>3.73E-2</v>
      </c>
      <c r="J28" s="104">
        <v>102.5</v>
      </c>
      <c r="K28" s="62">
        <v>7.2700000000000001E-2</v>
      </c>
      <c r="L28" s="104">
        <v>9130.18</v>
      </c>
      <c r="M28" s="62">
        <v>2.3599999999999999E-2</v>
      </c>
      <c r="N28">
        <v>42.01</v>
      </c>
      <c r="O28" s="62">
        <v>4.53E-2</v>
      </c>
      <c r="P28">
        <v>5.19</v>
      </c>
      <c r="Q28" s="62">
        <v>-4.7699999999999999E-2</v>
      </c>
      <c r="R28">
        <v>19.98</v>
      </c>
      <c r="S28" s="62">
        <v>-6.0000000000000001E-3</v>
      </c>
      <c r="T28">
        <v>24028.14</v>
      </c>
      <c r="U28" s="62">
        <v>8.0000000000000002E-3</v>
      </c>
      <c r="V28">
        <v>29.68</v>
      </c>
      <c r="W28" s="62">
        <v>2.6599999999999999E-2</v>
      </c>
    </row>
    <row r="29" spans="1:36" x14ac:dyDescent="0.35">
      <c r="A29" s="122">
        <f t="shared" si="3"/>
        <v>45977</v>
      </c>
      <c r="B29">
        <v>301.95</v>
      </c>
      <c r="C29" s="62">
        <v>-5.9259259259260011E-3</v>
      </c>
      <c r="D29">
        <v>26068.15</v>
      </c>
      <c r="E29" s="62">
        <v>6.1000000000000004E-3</v>
      </c>
      <c r="F29" s="104">
        <v>189.63</v>
      </c>
      <c r="G29" s="62">
        <v>-8.3699999999999997E-2</v>
      </c>
      <c r="H29" s="104">
        <v>6602.99</v>
      </c>
      <c r="I29" s="62">
        <v>-1.95E-2</v>
      </c>
      <c r="J29" s="104">
        <v>95.55</v>
      </c>
      <c r="K29" s="62">
        <v>-4.4499999999999998E-2</v>
      </c>
      <c r="L29" s="104">
        <v>8919.7800000000007</v>
      </c>
      <c r="M29" s="62">
        <v>-5.0900000000000001E-2</v>
      </c>
      <c r="N29">
        <v>40.19</v>
      </c>
      <c r="O29" s="62">
        <v>-2.1000000000000001E-2</v>
      </c>
      <c r="P29">
        <v>5.45</v>
      </c>
      <c r="Q29" s="62">
        <v>0.11219999999999999</v>
      </c>
      <c r="R29">
        <v>20.100000000000001</v>
      </c>
      <c r="S29" s="62">
        <v>0.25469999999999998</v>
      </c>
      <c r="T29">
        <v>23836.79</v>
      </c>
      <c r="U29" s="62">
        <v>3.2300000000000002E-2</v>
      </c>
      <c r="V29">
        <v>28.91</v>
      </c>
      <c r="W29" s="62">
        <v>3.8E-3</v>
      </c>
      <c r="AF29" s="128"/>
      <c r="AG29" s="128"/>
      <c r="AH29" s="128"/>
      <c r="AI29" s="128"/>
      <c r="AJ29" s="128"/>
    </row>
    <row r="30" spans="1:36" x14ac:dyDescent="0.35">
      <c r="A30" s="122">
        <f t="shared" si="3"/>
        <v>45970</v>
      </c>
      <c r="B30">
        <v>303.75</v>
      </c>
      <c r="C30" s="62">
        <v>-7.6772296635087001E-3</v>
      </c>
      <c r="D30">
        <v>25910.05</v>
      </c>
      <c r="E30" s="62">
        <v>1.6400000000000001E-2</v>
      </c>
      <c r="F30" s="104">
        <v>206.96</v>
      </c>
      <c r="G30" s="62">
        <v>1.2999999999999999E-2</v>
      </c>
      <c r="H30" s="104">
        <v>6734.11</v>
      </c>
      <c r="I30" s="62">
        <v>8.0000000000000004E-4</v>
      </c>
      <c r="J30" s="104">
        <v>100</v>
      </c>
      <c r="K30" s="62">
        <v>-1.9599999999999999E-2</v>
      </c>
      <c r="L30" s="104">
        <v>9397.9599999999991</v>
      </c>
      <c r="M30" s="62">
        <v>1.41E-2</v>
      </c>
      <c r="N30">
        <v>41.05</v>
      </c>
      <c r="O30" s="62">
        <v>0.11700000000000001</v>
      </c>
      <c r="P30">
        <v>4.9000000000000004</v>
      </c>
      <c r="Q30" s="62">
        <v>-9.4299999999999995E-2</v>
      </c>
      <c r="R30">
        <v>16.02</v>
      </c>
      <c r="S30" s="62">
        <v>-5.5100000000000003E-2</v>
      </c>
      <c r="T30">
        <v>23091.87</v>
      </c>
      <c r="U30" s="62">
        <v>-3.2899999999999999E-2</v>
      </c>
      <c r="V30">
        <v>28.8</v>
      </c>
      <c r="W30" s="62">
        <v>1.7299999999999999E-2</v>
      </c>
      <c r="AF30" s="128"/>
      <c r="AG30" s="128"/>
      <c r="AH30" s="128"/>
      <c r="AI30" s="128"/>
      <c r="AJ30" s="128"/>
    </row>
    <row r="31" spans="1:36" x14ac:dyDescent="0.35">
      <c r="A31" s="122">
        <f t="shared" si="3"/>
        <v>45963</v>
      </c>
      <c r="B31">
        <v>306.10000000000002</v>
      </c>
      <c r="C31" s="62">
        <v>-3.6664044059795398E-2</v>
      </c>
      <c r="D31">
        <v>25492.3</v>
      </c>
      <c r="E31" s="62">
        <v>-8.8999999999999999E-3</v>
      </c>
      <c r="F31" s="104">
        <v>204.31</v>
      </c>
      <c r="G31" s="62">
        <v>-0.1968</v>
      </c>
      <c r="H31" s="104">
        <v>6728.8</v>
      </c>
      <c r="I31" s="62">
        <v>-1.6299999999999999E-2</v>
      </c>
      <c r="J31" s="104">
        <v>102</v>
      </c>
      <c r="K31" s="62">
        <v>0</v>
      </c>
      <c r="L31" s="104">
        <v>9267.56</v>
      </c>
      <c r="M31" s="62">
        <v>1.0800000000000001E-2</v>
      </c>
      <c r="N31">
        <v>36.75</v>
      </c>
      <c r="O31" s="62">
        <v>-3.0000000000000001E-3</v>
      </c>
      <c r="P31">
        <v>5.41</v>
      </c>
      <c r="Q31" s="62">
        <v>-2.7E-2</v>
      </c>
      <c r="R31">
        <v>16.95</v>
      </c>
      <c r="S31" s="62">
        <v>-5.4399999999999997E-2</v>
      </c>
      <c r="T31">
        <v>23876.55</v>
      </c>
      <c r="U31" s="62">
        <v>1.2999999999999999E-2</v>
      </c>
      <c r="V31">
        <v>28.31</v>
      </c>
      <c r="W31" s="62">
        <v>-2.0799999999999999E-2</v>
      </c>
    </row>
    <row r="32" spans="1:36" x14ac:dyDescent="0.35">
      <c r="A32" s="122">
        <f t="shared" si="3"/>
        <v>45956</v>
      </c>
      <c r="B32">
        <v>317.75</v>
      </c>
      <c r="C32" s="62">
        <v>-2.7097366809552992E-2</v>
      </c>
      <c r="D32">
        <v>25722.1</v>
      </c>
      <c r="E32" s="62">
        <v>-2.8E-3</v>
      </c>
      <c r="F32" s="104">
        <v>254.37</v>
      </c>
      <c r="G32" s="62">
        <v>-1.46E-2</v>
      </c>
      <c r="H32" s="104">
        <v>6840.2</v>
      </c>
      <c r="I32" s="62">
        <v>7.1000000000000004E-3</v>
      </c>
      <c r="J32" s="104">
        <v>102</v>
      </c>
      <c r="K32" s="62">
        <v>1.3899999999999999E-2</v>
      </c>
      <c r="L32" s="104">
        <v>9168.58</v>
      </c>
      <c r="M32" s="62">
        <v>-2.0899999999999998E-2</v>
      </c>
      <c r="N32">
        <v>36.86</v>
      </c>
      <c r="O32" s="62">
        <v>-5.8500000000000003E-2</v>
      </c>
      <c r="P32">
        <v>5.56</v>
      </c>
      <c r="Q32" s="62">
        <v>-7.4899999999999994E-2</v>
      </c>
      <c r="R32">
        <v>17.93</v>
      </c>
      <c r="S32" s="62">
        <v>-0.185</v>
      </c>
      <c r="T32">
        <v>23569.96</v>
      </c>
      <c r="U32" s="62">
        <v>-1.6199999999999999E-2</v>
      </c>
      <c r="V32">
        <v>28.91</v>
      </c>
      <c r="W32" s="62">
        <v>-0.1234</v>
      </c>
    </row>
    <row r="33" spans="1:23" x14ac:dyDescent="0.35">
      <c r="A33" s="122">
        <f t="shared" si="3"/>
        <v>45949</v>
      </c>
      <c r="B33">
        <v>326.60000000000002</v>
      </c>
      <c r="C33" s="62">
        <v>-4.6840799649788267E-2</v>
      </c>
      <c r="D33">
        <v>25795.15</v>
      </c>
      <c r="E33" s="62">
        <v>3.3E-3</v>
      </c>
      <c r="F33" s="104">
        <v>258.14999999999998</v>
      </c>
      <c r="G33" s="62">
        <v>-1.8700000000000001E-2</v>
      </c>
      <c r="H33" s="104">
        <v>6791.69</v>
      </c>
      <c r="I33" s="62">
        <v>1.9199999999999998E-2</v>
      </c>
      <c r="J33" s="104">
        <v>100.6</v>
      </c>
      <c r="K33" s="62">
        <v>6.4600000000000005E-2</v>
      </c>
      <c r="L33" s="104">
        <v>9363.94</v>
      </c>
      <c r="M33" s="62">
        <v>3.9100000000000003E-2</v>
      </c>
      <c r="N33">
        <v>39.15</v>
      </c>
      <c r="O33" s="62">
        <v>1.7100000000000001E-2</v>
      </c>
      <c r="P33">
        <v>6.01</v>
      </c>
      <c r="Q33" s="62">
        <v>2.7400000000000001E-2</v>
      </c>
      <c r="R33">
        <v>22</v>
      </c>
      <c r="S33" s="62">
        <v>-3.7600000000000001E-2</v>
      </c>
      <c r="T33">
        <v>23958.3</v>
      </c>
      <c r="U33" s="62">
        <v>-1.1599999999999999E-2</v>
      </c>
      <c r="V33">
        <v>32.979999999999997</v>
      </c>
      <c r="W33" s="62">
        <v>-2.0999999999999999E-3</v>
      </c>
    </row>
    <row r="34" spans="1:23" x14ac:dyDescent="0.35">
      <c r="A34" s="122">
        <f t="shared" si="3"/>
        <v>45942</v>
      </c>
      <c r="B34">
        <v>342.65</v>
      </c>
      <c r="C34" s="62">
        <v>-1.6221648004593803E-2</v>
      </c>
      <c r="D34">
        <v>25709.85</v>
      </c>
      <c r="E34" s="62">
        <v>1.6799999999999999E-2</v>
      </c>
      <c r="F34" s="104">
        <v>263.06</v>
      </c>
      <c r="G34" s="62">
        <v>-1.11E-2</v>
      </c>
      <c r="H34" s="104">
        <v>6664.01</v>
      </c>
      <c r="I34" s="62">
        <v>1.7000000000000001E-2</v>
      </c>
      <c r="J34" s="104">
        <v>94.5</v>
      </c>
      <c r="K34" s="62">
        <v>-7.0800000000000002E-2</v>
      </c>
      <c r="L34" s="104">
        <v>9011.9699999999993</v>
      </c>
      <c r="M34" s="62">
        <v>-3.6999999999999998E-2</v>
      </c>
      <c r="N34">
        <v>38.49</v>
      </c>
      <c r="O34" s="62">
        <v>4.7000000000000002E-3</v>
      </c>
      <c r="P34">
        <v>5.85</v>
      </c>
      <c r="Q34" s="62">
        <v>3.7199999999999997E-2</v>
      </c>
      <c r="R34">
        <v>22.86</v>
      </c>
      <c r="S34" s="62">
        <v>-1.38E-2</v>
      </c>
      <c r="T34">
        <v>24239.89</v>
      </c>
      <c r="U34" s="62">
        <v>1.72E-2</v>
      </c>
      <c r="V34">
        <v>33.049999999999997</v>
      </c>
      <c r="W34" s="62">
        <v>1.7500000000000002E-2</v>
      </c>
    </row>
    <row r="35" spans="1:23" x14ac:dyDescent="0.35">
      <c r="A35" s="122">
        <f t="shared" si="3"/>
        <v>45935</v>
      </c>
      <c r="B35">
        <v>348.3</v>
      </c>
      <c r="C35" s="62">
        <v>6.0435378291977537E-2</v>
      </c>
      <c r="D35">
        <v>25285.35</v>
      </c>
      <c r="E35" s="62">
        <v>1.5699999999999999E-2</v>
      </c>
      <c r="F35" s="104">
        <v>266.02</v>
      </c>
      <c r="G35" s="62">
        <v>-1.9199999999999998E-2</v>
      </c>
      <c r="H35" s="104">
        <v>6552.51</v>
      </c>
      <c r="I35" s="62">
        <v>-2.4299999999999999E-2</v>
      </c>
      <c r="J35" s="104">
        <v>101.7</v>
      </c>
      <c r="K35" s="62">
        <v>-4.1500000000000002E-2</v>
      </c>
      <c r="L35" s="104">
        <v>9358.32</v>
      </c>
      <c r="M35" s="62">
        <v>-3.1099999999999999E-2</v>
      </c>
      <c r="N35">
        <v>38.31</v>
      </c>
      <c r="O35" s="62">
        <v>3.3999999999999998E-3</v>
      </c>
      <c r="P35">
        <v>5.64</v>
      </c>
      <c r="Q35" s="62">
        <v>-3.7499999999999999E-2</v>
      </c>
      <c r="R35">
        <v>23.18</v>
      </c>
      <c r="S35" s="62">
        <v>-4.4499999999999998E-2</v>
      </c>
      <c r="T35">
        <v>23830.99</v>
      </c>
      <c r="U35" s="62">
        <v>-1.6899999999999998E-2</v>
      </c>
      <c r="V35">
        <v>32.479999999999997</v>
      </c>
      <c r="W35" s="62">
        <v>7.2999999999999995E-2</v>
      </c>
    </row>
    <row r="36" spans="1:23" x14ac:dyDescent="0.35">
      <c r="A36" s="122">
        <f t="shared" si="3"/>
        <v>45928</v>
      </c>
      <c r="B36">
        <v>328.45</v>
      </c>
      <c r="C36" s="62">
        <v>2.3208722741433041E-2</v>
      </c>
      <c r="D36">
        <v>24894.25</v>
      </c>
      <c r="E36" s="62">
        <v>9.7000000000000003E-3</v>
      </c>
      <c r="F36" s="104">
        <v>271.22000000000003</v>
      </c>
      <c r="G36" s="62">
        <v>3.3300000000000003E-2</v>
      </c>
      <c r="H36" s="104">
        <v>6715.79</v>
      </c>
      <c r="I36" s="62">
        <v>1.09E-2</v>
      </c>
      <c r="J36" s="104">
        <v>106.1</v>
      </c>
      <c r="K36" s="62">
        <v>5.4699999999999999E-2</v>
      </c>
      <c r="L36" s="104">
        <v>9658.34</v>
      </c>
      <c r="M36" s="62">
        <v>3.8199999999999998E-2</v>
      </c>
      <c r="N36">
        <v>38.18</v>
      </c>
      <c r="O36" s="62">
        <v>-9.7799999999999998E-2</v>
      </c>
      <c r="P36">
        <v>5.86</v>
      </c>
      <c r="Q36" s="62">
        <v>-4.87E-2</v>
      </c>
      <c r="R36">
        <v>24.26</v>
      </c>
      <c r="S36" s="62">
        <v>-4.1500000000000002E-2</v>
      </c>
      <c r="T36">
        <v>24241.46</v>
      </c>
      <c r="U36" s="62">
        <v>-5.5999999999999999E-3</v>
      </c>
      <c r="V36">
        <v>30.27</v>
      </c>
      <c r="W36" s="62">
        <v>-4.8399999999999999E-2</v>
      </c>
    </row>
    <row r="37" spans="1:23" x14ac:dyDescent="0.35">
      <c r="A37" s="122">
        <f t="shared" si="3"/>
        <v>45921</v>
      </c>
      <c r="B37">
        <v>321</v>
      </c>
      <c r="C37" s="62">
        <v>-4.6204130144109401E-2</v>
      </c>
      <c r="D37">
        <v>24654.7</v>
      </c>
      <c r="E37" s="62">
        <v>-2.6499999999999999E-2</v>
      </c>
      <c r="F37" s="104">
        <v>262.47000000000003</v>
      </c>
      <c r="G37" s="62">
        <v>-1.06E-2</v>
      </c>
      <c r="H37" s="104">
        <v>6643.7</v>
      </c>
      <c r="I37" s="62">
        <v>-3.0999999999999999E-3</v>
      </c>
      <c r="J37" s="104">
        <v>100.6</v>
      </c>
      <c r="K37" s="62">
        <v>-5.3600000000000002E-2</v>
      </c>
      <c r="L37" s="104">
        <v>9303.1</v>
      </c>
      <c r="M37" s="62">
        <v>-1.7899999999999999E-2</v>
      </c>
      <c r="N37">
        <v>42.32</v>
      </c>
      <c r="O37" s="62">
        <v>1.9800000000000002E-2</v>
      </c>
      <c r="P37">
        <v>6.16</v>
      </c>
      <c r="Q37" s="62">
        <v>8.2000000000000007E-3</v>
      </c>
      <c r="R37">
        <v>25.31</v>
      </c>
      <c r="S37" s="62">
        <v>3.9399999999999998E-2</v>
      </c>
      <c r="T37">
        <v>24378.799999999999</v>
      </c>
      <c r="U37" s="62">
        <v>2.69E-2</v>
      </c>
      <c r="V37">
        <v>31.81</v>
      </c>
      <c r="W37" s="62">
        <v>1.0500000000000001E-2</v>
      </c>
    </row>
    <row r="38" spans="1:23" x14ac:dyDescent="0.35">
      <c r="A38" s="122">
        <f t="shared" si="3"/>
        <v>45914</v>
      </c>
      <c r="B38">
        <v>336.55</v>
      </c>
      <c r="C38" s="62">
        <v>4.7137523335407661E-2</v>
      </c>
      <c r="D38">
        <v>25327.05</v>
      </c>
      <c r="E38" s="62">
        <v>8.5000000000000006E-3</v>
      </c>
      <c r="F38" s="104">
        <v>265.29000000000002</v>
      </c>
      <c r="G38" s="62">
        <v>2.8299999999999999E-2</v>
      </c>
      <c r="H38" s="104">
        <v>6664.36</v>
      </c>
      <c r="I38" s="62">
        <v>1.2200000000000001E-2</v>
      </c>
      <c r="J38" s="104">
        <v>106.3</v>
      </c>
      <c r="K38" s="62">
        <v>0.10100000000000001</v>
      </c>
      <c r="L38" s="104">
        <v>9472.35</v>
      </c>
      <c r="M38" s="62">
        <v>1.15E-2</v>
      </c>
      <c r="N38">
        <v>41.5</v>
      </c>
      <c r="O38" s="62">
        <v>-0.1048</v>
      </c>
      <c r="P38">
        <v>6.11</v>
      </c>
      <c r="Q38" s="62">
        <v>-4.3799999999999999E-2</v>
      </c>
      <c r="R38">
        <v>24.35</v>
      </c>
      <c r="S38" s="62">
        <v>-0.1241</v>
      </c>
      <c r="T38">
        <v>23739.47</v>
      </c>
      <c r="U38" s="62">
        <v>4.1999999999999997E-3</v>
      </c>
      <c r="V38">
        <v>31.48</v>
      </c>
      <c r="W38" s="62">
        <v>-1.0999999999999999E-2</v>
      </c>
    </row>
    <row r="39" spans="1:23" x14ac:dyDescent="0.35">
      <c r="A39" s="122">
        <f t="shared" si="3"/>
        <v>45907</v>
      </c>
      <c r="B39">
        <v>321.39999999999998</v>
      </c>
      <c r="C39" s="62">
        <v>-2.3545495974479747E-2</v>
      </c>
      <c r="D39">
        <v>25114</v>
      </c>
      <c r="E39" s="62">
        <v>1.5100000000000001E-2</v>
      </c>
      <c r="F39" s="104">
        <v>257.98</v>
      </c>
      <c r="G39" s="62">
        <v>4.5100000000000001E-2</v>
      </c>
      <c r="H39" s="104">
        <v>6584.29</v>
      </c>
      <c r="I39" s="62">
        <v>1.5900000000000001E-2</v>
      </c>
      <c r="J39" s="104">
        <v>96.55</v>
      </c>
      <c r="K39" s="62">
        <v>-6.2600000000000003E-2</v>
      </c>
      <c r="L39" s="104">
        <v>9364.94</v>
      </c>
      <c r="M39" s="62">
        <v>3.4000000000000002E-2</v>
      </c>
      <c r="N39">
        <v>46.36</v>
      </c>
      <c r="O39" s="62">
        <v>2.3599999999999999E-2</v>
      </c>
      <c r="P39">
        <v>6.39</v>
      </c>
      <c r="Q39" s="62">
        <v>6.5000000000000002E-2</v>
      </c>
      <c r="R39">
        <v>27.8</v>
      </c>
      <c r="S39" s="62">
        <v>5.4600000000000003E-2</v>
      </c>
      <c r="T39">
        <v>23639.41</v>
      </c>
      <c r="U39" s="62">
        <v>-2.5000000000000001E-3</v>
      </c>
      <c r="V39">
        <v>31.83</v>
      </c>
      <c r="W39" s="62">
        <v>2.9100000000000001E-2</v>
      </c>
    </row>
    <row r="40" spans="1:23" x14ac:dyDescent="0.35">
      <c r="A40" s="122">
        <f t="shared" si="3"/>
        <v>45900</v>
      </c>
      <c r="B40">
        <v>329.15</v>
      </c>
      <c r="C40" s="62">
        <v>4.8415352763178765E-2</v>
      </c>
      <c r="D40">
        <v>24741</v>
      </c>
      <c r="E40" s="62">
        <v>1.29E-2</v>
      </c>
      <c r="F40" s="104">
        <v>246.85</v>
      </c>
      <c r="G40" s="62">
        <v>6.4999999999999997E-3</v>
      </c>
      <c r="H40" s="104">
        <v>6481.5</v>
      </c>
      <c r="I40" s="62">
        <v>3.3E-3</v>
      </c>
      <c r="J40" s="104">
        <v>103</v>
      </c>
      <c r="K40" s="62">
        <v>2.8999999999999998E-3</v>
      </c>
      <c r="L40" s="104">
        <v>9057.2199999999993</v>
      </c>
      <c r="M40" s="62">
        <v>1.2200000000000001E-2</v>
      </c>
      <c r="N40">
        <v>45.29</v>
      </c>
      <c r="O40" s="62">
        <v>4.4299999999999999E-2</v>
      </c>
      <c r="P40">
        <v>6</v>
      </c>
      <c r="Q40" s="62">
        <v>0.1628</v>
      </c>
      <c r="R40">
        <v>26.36</v>
      </c>
      <c r="S40" s="62">
        <v>4.9799999999999997E-2</v>
      </c>
      <c r="T40">
        <v>23698.15</v>
      </c>
      <c r="U40" s="62">
        <v>4.3E-3</v>
      </c>
      <c r="V40">
        <v>30.93</v>
      </c>
      <c r="W40" s="62">
        <v>-3.3399999999999999E-2</v>
      </c>
    </row>
    <row r="41" spans="1:23" x14ac:dyDescent="0.35">
      <c r="A41" s="122">
        <f t="shared" si="3"/>
        <v>45893</v>
      </c>
      <c r="B41">
        <v>313.95</v>
      </c>
      <c r="C41" s="62">
        <v>-1.6139141335004825E-2</v>
      </c>
      <c r="D41">
        <v>24426.85</v>
      </c>
      <c r="E41" s="62">
        <v>-1.78E-2</v>
      </c>
      <c r="F41" s="104">
        <v>245.25</v>
      </c>
      <c r="G41" s="62">
        <v>-8.3999999999999995E-3</v>
      </c>
      <c r="H41" s="104">
        <v>6460.26</v>
      </c>
      <c r="I41" s="62">
        <v>-1E-3</v>
      </c>
      <c r="J41" s="104">
        <v>102.7</v>
      </c>
      <c r="K41" s="62">
        <v>-0.1326</v>
      </c>
      <c r="L41" s="104">
        <v>8947.7900000000009</v>
      </c>
      <c r="M41" s="62">
        <v>-1.46E-2</v>
      </c>
      <c r="N41">
        <v>43.37</v>
      </c>
      <c r="O41" s="62">
        <v>0</v>
      </c>
      <c r="P41">
        <v>5.16</v>
      </c>
      <c r="Q41" s="62">
        <v>3.4099999999999998E-2</v>
      </c>
      <c r="R41">
        <v>25.11</v>
      </c>
      <c r="S41" s="62">
        <v>0.1071</v>
      </c>
      <c r="T41">
        <v>23596.98</v>
      </c>
      <c r="U41" s="62">
        <v>-1.2800000000000001E-2</v>
      </c>
      <c r="V41">
        <v>32</v>
      </c>
      <c r="W41" s="62">
        <v>1.2E-2</v>
      </c>
    </row>
    <row r="42" spans="1:23" x14ac:dyDescent="0.35">
      <c r="A42" s="122">
        <f t="shared" si="3"/>
        <v>45886</v>
      </c>
      <c r="B42">
        <v>319.10000000000002</v>
      </c>
      <c r="C42" s="62">
        <v>2.1984924623117408E-3</v>
      </c>
      <c r="D42">
        <v>24870.1</v>
      </c>
      <c r="E42" s="62">
        <v>9.7000000000000003E-3</v>
      </c>
      <c r="F42" s="104">
        <v>247.32</v>
      </c>
      <c r="G42" s="62">
        <v>-2.7000000000000001E-3</v>
      </c>
      <c r="H42" s="104">
        <v>6466.91</v>
      </c>
      <c r="I42" s="62">
        <v>2.7000000000000001E-3</v>
      </c>
      <c r="J42" s="104">
        <v>118.4</v>
      </c>
      <c r="K42" s="62">
        <v>-2.7099999999999999E-2</v>
      </c>
      <c r="L42" s="104">
        <v>9079.93</v>
      </c>
      <c r="M42" s="62">
        <v>4.4999999999999997E-3</v>
      </c>
      <c r="N42">
        <v>43.37</v>
      </c>
      <c r="O42" s="62">
        <v>-1.2500000000000001E-2</v>
      </c>
      <c r="P42">
        <v>4.99</v>
      </c>
      <c r="Q42" s="62">
        <v>-2.7300000000000001E-2</v>
      </c>
      <c r="R42">
        <v>22.68</v>
      </c>
      <c r="S42" s="62">
        <v>-6.1600000000000002E-2</v>
      </c>
      <c r="T42">
        <v>23902.21</v>
      </c>
      <c r="U42" s="62">
        <v>-1.89E-2</v>
      </c>
      <c r="V42">
        <v>31.62</v>
      </c>
      <c r="W42" s="62">
        <v>-2.5600000000000001E-2</v>
      </c>
    </row>
    <row r="43" spans="1:23" x14ac:dyDescent="0.35">
      <c r="A43" s="122">
        <f t="shared" si="3"/>
        <v>45879</v>
      </c>
      <c r="B43">
        <v>318.39999999999998</v>
      </c>
      <c r="C43" s="62">
        <v>5.815885676304422E-2</v>
      </c>
      <c r="D43">
        <v>24631.3</v>
      </c>
      <c r="E43" s="62">
        <v>1.0999999999999999E-2</v>
      </c>
      <c r="F43" s="104">
        <v>248</v>
      </c>
      <c r="G43" s="62">
        <v>-4.3200000000000002E-2</v>
      </c>
      <c r="H43" s="104">
        <v>6449.8</v>
      </c>
      <c r="I43" s="62">
        <v>9.4000000000000004E-3</v>
      </c>
      <c r="J43" s="104">
        <v>121.7</v>
      </c>
      <c r="K43" s="62">
        <v>7.4999999999999997E-3</v>
      </c>
      <c r="L43" s="104">
        <v>9039.09</v>
      </c>
      <c r="M43" s="62">
        <v>1.6199999999999999E-2</v>
      </c>
      <c r="N43">
        <v>43.92</v>
      </c>
      <c r="O43" s="62">
        <v>-0.1424</v>
      </c>
      <c r="P43">
        <v>5.13</v>
      </c>
      <c r="Q43" s="62">
        <v>0</v>
      </c>
      <c r="R43">
        <v>24.17</v>
      </c>
      <c r="S43" s="62">
        <v>4.41E-2</v>
      </c>
      <c r="T43">
        <v>24363.09</v>
      </c>
      <c r="U43" s="62">
        <v>2.0000000000000001E-4</v>
      </c>
      <c r="V43">
        <v>32.450000000000003</v>
      </c>
      <c r="W43" s="62">
        <v>4.58E-2</v>
      </c>
    </row>
    <row r="44" spans="1:23" x14ac:dyDescent="0.35">
      <c r="A44" s="122">
        <f t="shared" si="3"/>
        <v>45872</v>
      </c>
      <c r="B44">
        <v>300.89999999999998</v>
      </c>
      <c r="C44" s="62">
        <v>-1.2633305988515198E-2</v>
      </c>
      <c r="D44">
        <v>24363.3</v>
      </c>
      <c r="E44" s="62">
        <v>-8.2000000000000007E-3</v>
      </c>
      <c r="F44" s="104">
        <v>259.19</v>
      </c>
      <c r="G44" s="62">
        <v>4.36E-2</v>
      </c>
      <c r="H44" s="104">
        <v>6389.45</v>
      </c>
      <c r="I44" s="62">
        <v>2.4299999999999999E-2</v>
      </c>
      <c r="J44" s="104">
        <v>120.8</v>
      </c>
      <c r="K44" s="62">
        <v>-1.15E-2</v>
      </c>
      <c r="L44" s="104">
        <v>8895.2800000000007</v>
      </c>
      <c r="M44" s="62">
        <v>1.03E-2</v>
      </c>
      <c r="N44">
        <v>51.21</v>
      </c>
      <c r="O44" s="62">
        <v>8.9300000000000004E-2</v>
      </c>
      <c r="P44">
        <v>5.13</v>
      </c>
      <c r="Q44" s="62">
        <v>5.1200000000000002E-2</v>
      </c>
      <c r="R44">
        <v>23.15</v>
      </c>
      <c r="S44" s="62">
        <v>-0.10440000000000001</v>
      </c>
      <c r="T44">
        <v>24359.3</v>
      </c>
      <c r="U44" s="62">
        <v>8.0999999999999996E-3</v>
      </c>
      <c r="V44">
        <v>31.03</v>
      </c>
      <c r="W44" s="62">
        <v>0</v>
      </c>
    </row>
    <row r="45" spans="1:23" x14ac:dyDescent="0.35">
      <c r="A45" s="122">
        <f t="shared" si="3"/>
        <v>45865</v>
      </c>
      <c r="B45">
        <v>304.75</v>
      </c>
      <c r="C45" s="62">
        <v>-1.8676541619706999E-2</v>
      </c>
      <c r="D45">
        <v>24565.35</v>
      </c>
      <c r="E45" s="62">
        <v>-1.09E-2</v>
      </c>
      <c r="F45" s="104">
        <v>248.35</v>
      </c>
      <c r="G45" s="62">
        <v>-6.3E-3</v>
      </c>
      <c r="H45" s="104">
        <v>6238.01</v>
      </c>
      <c r="I45" s="62">
        <v>-2.3599999999999999E-2</v>
      </c>
      <c r="J45" s="104">
        <v>122.2</v>
      </c>
      <c r="K45" s="62">
        <v>-6.0699999999999997E-2</v>
      </c>
      <c r="L45" s="104">
        <v>8804.42</v>
      </c>
      <c r="M45" s="62">
        <v>-3.78E-2</v>
      </c>
      <c r="N45">
        <v>47.01</v>
      </c>
      <c r="O45" s="62">
        <v>-2.8899999999999999E-2</v>
      </c>
      <c r="P45">
        <v>4.88</v>
      </c>
      <c r="Q45" s="62">
        <v>1.67E-2</v>
      </c>
      <c r="R45">
        <v>25.85</v>
      </c>
      <c r="S45" s="62">
        <v>7.7999999999999996E-3</v>
      </c>
      <c r="T45">
        <v>24162.86</v>
      </c>
      <c r="U45" s="62">
        <v>3.15E-2</v>
      </c>
      <c r="V45">
        <v>31.03</v>
      </c>
      <c r="W45" s="62">
        <v>-6.08E-2</v>
      </c>
    </row>
    <row r="46" spans="1:23" x14ac:dyDescent="0.35">
      <c r="A46" s="122">
        <f t="shared" si="3"/>
        <v>45858</v>
      </c>
      <c r="B46">
        <v>310.55</v>
      </c>
      <c r="C46" s="62">
        <v>0.20742612752721623</v>
      </c>
      <c r="D46">
        <v>24837</v>
      </c>
      <c r="E46" s="62">
        <v>-5.3E-3</v>
      </c>
      <c r="F46" s="104">
        <v>249.92</v>
      </c>
      <c r="G46" s="62">
        <v>4.4900000000000002E-2</v>
      </c>
      <c r="H46" s="104">
        <v>6388.64</v>
      </c>
      <c r="I46" s="62">
        <v>1.46E-2</v>
      </c>
      <c r="J46" s="104">
        <v>130.1</v>
      </c>
      <c r="K46" s="62">
        <v>2.1999999999999999E-2</v>
      </c>
      <c r="L46" s="104">
        <v>9150.49</v>
      </c>
      <c r="M46" s="62">
        <v>1.83E-2</v>
      </c>
      <c r="N46">
        <v>48.41</v>
      </c>
      <c r="O46" s="62">
        <v>-1.43E-2</v>
      </c>
      <c r="P46">
        <v>4.8</v>
      </c>
      <c r="Q46" s="62">
        <v>-0.1045</v>
      </c>
      <c r="R46">
        <v>25.65</v>
      </c>
      <c r="S46" s="62">
        <v>-7.6999999999999999E-2</v>
      </c>
      <c r="T46">
        <v>23425.97</v>
      </c>
      <c r="U46" s="62">
        <v>-3.27E-2</v>
      </c>
      <c r="V46">
        <v>33.04</v>
      </c>
      <c r="W46" s="62">
        <v>-4.7800000000000002E-2</v>
      </c>
    </row>
    <row r="47" spans="1:23" x14ac:dyDescent="0.35">
      <c r="A47" s="122">
        <f t="shared" si="3"/>
        <v>45851</v>
      </c>
      <c r="B47">
        <v>257.2</v>
      </c>
      <c r="C47" s="62">
        <v>-2.3352952344788402E-2</v>
      </c>
      <c r="D47">
        <v>24968.400000000001</v>
      </c>
      <c r="E47" s="62">
        <v>-7.1999999999999998E-3</v>
      </c>
      <c r="F47" s="104">
        <v>239.17</v>
      </c>
      <c r="G47" s="62">
        <v>-5.3E-3</v>
      </c>
      <c r="H47" s="104">
        <v>6296.79</v>
      </c>
      <c r="I47" s="62">
        <v>5.8999999999999999E-3</v>
      </c>
      <c r="J47" s="104">
        <v>127.3</v>
      </c>
      <c r="K47" s="62">
        <v>6.08E-2</v>
      </c>
      <c r="L47" s="104">
        <v>8986.4699999999993</v>
      </c>
      <c r="M47" s="62">
        <v>3.44E-2</v>
      </c>
      <c r="N47">
        <v>49.11</v>
      </c>
      <c r="O47" s="62">
        <v>2.3300000000000001E-2</v>
      </c>
      <c r="P47">
        <v>5.36</v>
      </c>
      <c r="Q47" s="62">
        <v>3.7000000000000002E-3</v>
      </c>
      <c r="R47">
        <v>27.79</v>
      </c>
      <c r="S47" s="62">
        <v>0.2296</v>
      </c>
      <c r="T47">
        <v>24217.5</v>
      </c>
      <c r="U47" s="62">
        <v>-3.0000000000000001E-3</v>
      </c>
      <c r="V47">
        <v>34.700000000000003</v>
      </c>
      <c r="W47" s="62">
        <v>7.0000000000000001E-3</v>
      </c>
    </row>
    <row r="48" spans="1:23" x14ac:dyDescent="0.35">
      <c r="A48" s="122">
        <f t="shared" si="3"/>
        <v>45844</v>
      </c>
      <c r="B48">
        <v>263.35000000000002</v>
      </c>
      <c r="C48" s="62">
        <v>7.4598316755931648E-3</v>
      </c>
      <c r="D48">
        <v>25149.85</v>
      </c>
      <c r="E48" s="62">
        <v>-1.2200000000000001E-2</v>
      </c>
      <c r="F48" s="104">
        <v>240.44</v>
      </c>
      <c r="G48" s="62">
        <v>6.8999999999999999E-3</v>
      </c>
      <c r="H48" s="104">
        <v>6259.75</v>
      </c>
      <c r="I48" s="62">
        <v>-3.0999999999999999E-3</v>
      </c>
      <c r="J48" s="104">
        <v>120</v>
      </c>
      <c r="K48" s="62">
        <v>-6.6E-3</v>
      </c>
      <c r="L48" s="104">
        <v>8687.56</v>
      </c>
      <c r="M48" s="62">
        <v>9.1000000000000004E-3</v>
      </c>
      <c r="N48">
        <v>47.99</v>
      </c>
      <c r="O48" s="62">
        <v>1.72E-2</v>
      </c>
      <c r="P48">
        <v>5.34</v>
      </c>
      <c r="Q48" s="62">
        <v>6.8000000000000005E-2</v>
      </c>
      <c r="R48">
        <v>22.6</v>
      </c>
      <c r="S48" s="62">
        <v>-7.6799999999999993E-2</v>
      </c>
      <c r="T48">
        <v>24289.51</v>
      </c>
      <c r="U48" s="62">
        <v>1.4E-3</v>
      </c>
      <c r="V48">
        <v>34.46</v>
      </c>
      <c r="W48" s="62">
        <v>8.8000000000000005E-3</v>
      </c>
    </row>
    <row r="49" spans="1:23" x14ac:dyDescent="0.35">
      <c r="A49" s="122">
        <f t="shared" si="3"/>
        <v>45837</v>
      </c>
      <c r="B49">
        <v>261.39999999999998</v>
      </c>
      <c r="C49" s="62">
        <v>-1.7566638661882239E-3</v>
      </c>
      <c r="D49">
        <v>25461</v>
      </c>
      <c r="E49" s="62">
        <v>-6.8999999999999999E-3</v>
      </c>
      <c r="F49" s="104">
        <v>238.79</v>
      </c>
      <c r="G49" s="62">
        <v>-1.4500000000000001E-2</v>
      </c>
      <c r="H49" s="104">
        <v>6279.35</v>
      </c>
      <c r="I49" s="62">
        <v>1.72E-2</v>
      </c>
      <c r="J49" s="104">
        <v>120.8</v>
      </c>
      <c r="K49" s="62">
        <v>-6.6500000000000004E-2</v>
      </c>
      <c r="L49" s="104">
        <v>8609.27</v>
      </c>
      <c r="M49" s="62">
        <v>-1.7500000000000002E-2</v>
      </c>
      <c r="N49">
        <v>47.18</v>
      </c>
      <c r="O49" s="62">
        <v>5.1700000000000003E-2</v>
      </c>
      <c r="P49">
        <v>5</v>
      </c>
      <c r="Q49" s="62">
        <v>2.6700000000000002E-2</v>
      </c>
      <c r="R49">
        <v>24.48</v>
      </c>
      <c r="S49" s="62">
        <v>6.5299999999999997E-2</v>
      </c>
      <c r="T49">
        <v>24255.31</v>
      </c>
      <c r="U49" s="62">
        <v>1.9699999999999999E-2</v>
      </c>
      <c r="V49">
        <v>34.159999999999997</v>
      </c>
      <c r="W49" s="62">
        <v>-2.98E-2</v>
      </c>
    </row>
    <row r="50" spans="1:23" x14ac:dyDescent="0.35">
      <c r="A50" s="122">
        <f t="shared" si="3"/>
        <v>45830</v>
      </c>
      <c r="B50">
        <v>261.86</v>
      </c>
      <c r="C50" s="62">
        <v>3.367149567757477E-2</v>
      </c>
      <c r="D50">
        <v>25637.8</v>
      </c>
      <c r="E50" s="62">
        <v>2.0899999999999998E-2</v>
      </c>
      <c r="F50" s="104">
        <v>242.32</v>
      </c>
      <c r="G50" s="62">
        <v>9.9099999999999994E-2</v>
      </c>
      <c r="H50" s="104">
        <v>6173.07</v>
      </c>
      <c r="I50" s="62">
        <v>3.44E-2</v>
      </c>
      <c r="J50" s="104">
        <v>129.4</v>
      </c>
      <c r="K50" s="62">
        <v>6.1999999999999998E-3</v>
      </c>
      <c r="L50" s="104">
        <v>8762.4699999999993</v>
      </c>
      <c r="M50" s="62">
        <v>2.76E-2</v>
      </c>
      <c r="N50">
        <v>44.86</v>
      </c>
      <c r="O50" s="62">
        <v>2.5399999999999999E-2</v>
      </c>
      <c r="P50">
        <v>4.87</v>
      </c>
      <c r="Q50" s="62">
        <v>-1.0200000000000001E-2</v>
      </c>
      <c r="R50">
        <v>22.98</v>
      </c>
      <c r="S50" s="62">
        <v>2.5000000000000001E-2</v>
      </c>
      <c r="T50">
        <v>23787.45</v>
      </c>
      <c r="U50" s="62">
        <v>-1.0200000000000001E-2</v>
      </c>
      <c r="V50">
        <v>35.21</v>
      </c>
      <c r="W50" s="62">
        <v>2.41E-2</v>
      </c>
    </row>
    <row r="51" spans="1:23" x14ac:dyDescent="0.35">
      <c r="A51" s="122">
        <f t="shared" si="3"/>
        <v>45823</v>
      </c>
      <c r="B51">
        <v>253.33</v>
      </c>
      <c r="C51" s="62">
        <v>1.7062791071141836E-2</v>
      </c>
      <c r="D51">
        <v>25112.400000000001</v>
      </c>
      <c r="E51" s="62">
        <v>1.5900000000000001E-2</v>
      </c>
      <c r="F51" s="104">
        <v>220.46</v>
      </c>
      <c r="G51" s="62">
        <v>6.8999999999999999E-3</v>
      </c>
      <c r="H51" s="104">
        <v>5967.84</v>
      </c>
      <c r="I51" s="62">
        <v>-1.5E-3</v>
      </c>
      <c r="J51" s="104">
        <v>128.6</v>
      </c>
      <c r="K51" s="62">
        <v>-6.9500000000000006E-2</v>
      </c>
      <c r="L51" s="104">
        <v>8527.07</v>
      </c>
      <c r="M51" s="62">
        <v>-1.4800000000000001E-2</v>
      </c>
      <c r="N51">
        <v>43.75</v>
      </c>
      <c r="O51" s="62">
        <v>8.8000000000000005E-3</v>
      </c>
      <c r="P51">
        <v>4.92</v>
      </c>
      <c r="Q51" s="62">
        <v>9.5799999999999996E-2</v>
      </c>
      <c r="R51">
        <v>22.42</v>
      </c>
      <c r="S51" s="62">
        <v>4.9599999999999998E-2</v>
      </c>
      <c r="T51">
        <v>24033.22</v>
      </c>
      <c r="U51" s="62">
        <v>2.92E-2</v>
      </c>
      <c r="V51">
        <v>34.380000000000003</v>
      </c>
      <c r="W51" s="62">
        <v>-2.8999999999999998E-3</v>
      </c>
    </row>
    <row r="52" spans="1:23" x14ac:dyDescent="0.35">
      <c r="A52" s="122">
        <f t="shared" si="3"/>
        <v>45816</v>
      </c>
      <c r="B52">
        <v>249.08</v>
      </c>
      <c r="C52" s="62">
        <v>-4.8804704804093824E-2</v>
      </c>
      <c r="D52">
        <v>24718.6</v>
      </c>
      <c r="E52" s="62">
        <v>-1.14E-2</v>
      </c>
      <c r="F52" s="104">
        <v>218.96</v>
      </c>
      <c r="G52" s="62">
        <v>2.3E-3</v>
      </c>
      <c r="H52" s="104">
        <v>5976.97</v>
      </c>
      <c r="I52" s="62">
        <v>-3.8999999999999998E-3</v>
      </c>
      <c r="J52" s="104">
        <v>138.19999999999999</v>
      </c>
      <c r="K52" s="62">
        <v>-2.47E-2</v>
      </c>
      <c r="L52" s="104">
        <v>8655.33</v>
      </c>
      <c r="M52" s="62">
        <v>3.0000000000000001E-3</v>
      </c>
      <c r="N52">
        <v>43.37</v>
      </c>
      <c r="O52" s="62">
        <v>-5.04E-2</v>
      </c>
      <c r="P52">
        <v>4.49</v>
      </c>
      <c r="Q52" s="62">
        <v>-1.7500000000000002E-2</v>
      </c>
      <c r="R52">
        <v>21.36</v>
      </c>
      <c r="S52" s="62">
        <v>-3.3500000000000002E-2</v>
      </c>
      <c r="T52">
        <v>23350.55</v>
      </c>
      <c r="U52" s="62">
        <v>-7.0000000000000001E-3</v>
      </c>
      <c r="V52">
        <v>34.479999999999997</v>
      </c>
      <c r="W52" s="62">
        <v>-2.63E-2</v>
      </c>
    </row>
    <row r="53" spans="1:23" x14ac:dyDescent="0.35">
      <c r="A53" s="122">
        <f t="shared" si="3"/>
        <v>45809</v>
      </c>
      <c r="B53">
        <v>261.86</v>
      </c>
      <c r="C53" s="62">
        <v>9.8820863581049911E-2</v>
      </c>
      <c r="D53">
        <v>25003.05</v>
      </c>
      <c r="E53" s="62">
        <v>1.0200000000000001E-2</v>
      </c>
      <c r="F53" s="104">
        <v>218.45</v>
      </c>
      <c r="G53" s="62">
        <v>4.7E-2</v>
      </c>
      <c r="H53" s="104">
        <v>6000.36</v>
      </c>
      <c r="I53" s="62">
        <v>1.4999999999999999E-2</v>
      </c>
      <c r="J53" s="104">
        <v>141.69999999999999</v>
      </c>
      <c r="K53" s="62">
        <v>2.6800000000000001E-2</v>
      </c>
      <c r="L53" s="104">
        <v>8629.75</v>
      </c>
      <c r="M53" s="62">
        <v>2.3400000000000001E-2</v>
      </c>
      <c r="N53">
        <v>45.67</v>
      </c>
      <c r="O53" s="62">
        <v>0</v>
      </c>
      <c r="P53">
        <v>4.57</v>
      </c>
      <c r="Q53" s="62">
        <v>-0.11609999999999999</v>
      </c>
      <c r="R53">
        <v>22.1</v>
      </c>
      <c r="S53" s="62">
        <v>-6.7500000000000004E-2</v>
      </c>
      <c r="T53">
        <v>23516.23</v>
      </c>
      <c r="U53" s="62">
        <v>-3.2399999999999998E-2</v>
      </c>
      <c r="V53">
        <v>35.409999999999997</v>
      </c>
      <c r="W53" s="62">
        <v>-4.2999999999999997E-2</v>
      </c>
    </row>
    <row r="54" spans="1:23" x14ac:dyDescent="0.35">
      <c r="A54" s="122">
        <f t="shared" si="3"/>
        <v>45802</v>
      </c>
      <c r="B54">
        <v>238.31</v>
      </c>
      <c r="C54" s="62">
        <v>3.1993264575878033E-3</v>
      </c>
      <c r="D54">
        <v>24750.7</v>
      </c>
      <c r="E54" s="62">
        <v>-4.1000000000000003E-3</v>
      </c>
      <c r="F54" s="104">
        <v>208.65</v>
      </c>
      <c r="G54" s="62">
        <v>1.21E-2</v>
      </c>
      <c r="H54" s="104">
        <v>5911.69</v>
      </c>
      <c r="I54" s="62">
        <v>1.8800000000000001E-2</v>
      </c>
      <c r="J54" s="104">
        <v>138</v>
      </c>
      <c r="K54" s="62">
        <v>8.0000000000000002E-3</v>
      </c>
      <c r="L54" s="104">
        <v>8432.02</v>
      </c>
      <c r="M54" s="62">
        <v>-1.77E-2</v>
      </c>
      <c r="N54">
        <v>45.67</v>
      </c>
      <c r="O54" s="62">
        <v>-2.81E-2</v>
      </c>
      <c r="P54">
        <v>5.17</v>
      </c>
      <c r="Q54" s="62">
        <v>6.1600000000000002E-2</v>
      </c>
      <c r="R54">
        <v>23.7</v>
      </c>
      <c r="S54" s="62">
        <v>-2.7900000000000001E-2</v>
      </c>
      <c r="T54">
        <v>24304.46</v>
      </c>
      <c r="U54" s="62">
        <v>1.2800000000000001E-2</v>
      </c>
      <c r="V54">
        <v>37</v>
      </c>
      <c r="W54" s="62">
        <v>-3.0700000000000002E-2</v>
      </c>
    </row>
    <row r="55" spans="1:23" x14ac:dyDescent="0.35">
      <c r="A55" s="122">
        <f t="shared" si="3"/>
        <v>45795</v>
      </c>
      <c r="B55">
        <v>237.55</v>
      </c>
      <c r="C55" s="62">
        <v>-3.3406575520833259E-2</v>
      </c>
      <c r="D55">
        <v>24853.15</v>
      </c>
      <c r="E55" s="62">
        <v>-6.7000000000000002E-3</v>
      </c>
      <c r="F55" s="104">
        <v>206.15</v>
      </c>
      <c r="G55" s="62">
        <v>2.0500000000000001E-2</v>
      </c>
      <c r="H55" s="104">
        <v>5802.82</v>
      </c>
      <c r="I55" s="62">
        <v>-2.6100000000000002E-2</v>
      </c>
      <c r="J55" s="104">
        <v>136.9</v>
      </c>
      <c r="K55" s="62">
        <v>4.19E-2</v>
      </c>
      <c r="L55" s="104">
        <v>8583.86</v>
      </c>
      <c r="M55" s="62">
        <v>1.3599999999999999E-2</v>
      </c>
      <c r="N55">
        <v>46.99</v>
      </c>
      <c r="O55" s="62">
        <v>2.9100000000000001E-2</v>
      </c>
      <c r="P55">
        <v>4.87</v>
      </c>
      <c r="Q55" s="62">
        <v>-1.6199999999999999E-2</v>
      </c>
      <c r="R55">
        <v>24.38</v>
      </c>
      <c r="S55" s="62">
        <v>-2.8999999999999998E-3</v>
      </c>
      <c r="T55">
        <v>23997.48</v>
      </c>
      <c r="U55" s="62">
        <v>1.5599999999999999E-2</v>
      </c>
      <c r="V55">
        <v>38.17</v>
      </c>
      <c r="W55" s="62">
        <v>2.06E-2</v>
      </c>
    </row>
    <row r="56" spans="1:23" x14ac:dyDescent="0.35">
      <c r="A56" s="122">
        <f t="shared" si="3"/>
        <v>45788</v>
      </c>
      <c r="B56">
        <v>245.76</v>
      </c>
      <c r="C56" s="62">
        <v>8.1975873910363761E-2</v>
      </c>
      <c r="D56">
        <v>25019.8</v>
      </c>
      <c r="E56" s="62">
        <v>4.2099999999999999E-2</v>
      </c>
      <c r="F56" s="104">
        <v>202</v>
      </c>
      <c r="G56" s="62">
        <v>0.1007</v>
      </c>
      <c r="H56" s="104">
        <v>5958.38</v>
      </c>
      <c r="I56" s="62">
        <v>5.2699999999999997E-2</v>
      </c>
      <c r="J56" s="104">
        <v>131.4</v>
      </c>
      <c r="K56" s="62">
        <v>-6.8099999999999994E-2</v>
      </c>
      <c r="L56" s="104">
        <v>8468.2900000000009</v>
      </c>
      <c r="M56" s="62">
        <v>1.9199999999999998E-2</v>
      </c>
      <c r="N56">
        <v>45.66</v>
      </c>
      <c r="O56" s="62">
        <v>4.3200000000000002E-2</v>
      </c>
      <c r="P56">
        <v>4.95</v>
      </c>
      <c r="Q56" s="62">
        <v>-2.75E-2</v>
      </c>
      <c r="R56">
        <v>24.45</v>
      </c>
      <c r="S56" s="62">
        <v>-6.8199999999999997E-2</v>
      </c>
      <c r="T56">
        <v>23629.58</v>
      </c>
      <c r="U56" s="62">
        <v>-5.7999999999999996E-3</v>
      </c>
      <c r="V56">
        <v>37.4</v>
      </c>
      <c r="W56" s="62">
        <v>-4.4499999999999998E-2</v>
      </c>
    </row>
    <row r="57" spans="1:23" x14ac:dyDescent="0.35">
      <c r="A57" s="122">
        <f t="shared" si="3"/>
        <v>45781</v>
      </c>
      <c r="B57">
        <v>227.14</v>
      </c>
      <c r="C57" s="62">
        <v>-3.051773443168726E-2</v>
      </c>
      <c r="D57">
        <v>24008</v>
      </c>
      <c r="E57" s="62">
        <v>-1.3899999999999999E-2</v>
      </c>
      <c r="F57" s="104">
        <v>183.52</v>
      </c>
      <c r="G57" s="62">
        <v>-0.1052</v>
      </c>
      <c r="H57" s="104">
        <v>5659.91</v>
      </c>
      <c r="I57" s="62">
        <v>-4.7000000000000002E-3</v>
      </c>
      <c r="J57" s="104">
        <v>141</v>
      </c>
      <c r="K57" s="62">
        <v>6.4199999999999993E-2</v>
      </c>
      <c r="L57" s="104">
        <v>8308.83</v>
      </c>
      <c r="M57" s="62">
        <v>9.4999999999999998E-3</v>
      </c>
      <c r="N57">
        <v>43.77</v>
      </c>
      <c r="O57" s="62">
        <v>-3.2099999999999997E-2</v>
      </c>
      <c r="P57">
        <v>5.09</v>
      </c>
      <c r="Q57" s="62">
        <v>3.8800000000000001E-2</v>
      </c>
      <c r="R57">
        <v>26.24</v>
      </c>
      <c r="S57" s="62">
        <v>1.23E-2</v>
      </c>
      <c r="T57">
        <v>23767.43</v>
      </c>
      <c r="U57" s="62">
        <v>1.14E-2</v>
      </c>
      <c r="V57">
        <v>39.14</v>
      </c>
      <c r="W57" s="62">
        <v>4.1000000000000003E-3</v>
      </c>
    </row>
    <row r="58" spans="1:23" x14ac:dyDescent="0.35">
      <c r="A58" s="122">
        <f t="shared" si="3"/>
        <v>45774</v>
      </c>
      <c r="B58">
        <v>234.29</v>
      </c>
      <c r="C58" s="62">
        <v>2.3950002185219033E-2</v>
      </c>
      <c r="D58">
        <v>24346.7</v>
      </c>
      <c r="E58" s="62">
        <v>1.2800000000000001E-2</v>
      </c>
      <c r="F58" s="104">
        <v>205.09</v>
      </c>
      <c r="G58" s="62">
        <v>9.2299999999999993E-2</v>
      </c>
      <c r="H58" s="104">
        <v>5686.67</v>
      </c>
      <c r="I58" s="62">
        <v>2.92E-2</v>
      </c>
      <c r="J58" s="104">
        <v>132.5</v>
      </c>
      <c r="K58" s="62">
        <v>3.8399999999999997E-2</v>
      </c>
      <c r="L58" s="104">
        <v>8231.0400000000009</v>
      </c>
      <c r="M58" s="62">
        <v>1.8599999999999998E-2</v>
      </c>
      <c r="N58">
        <v>45.22</v>
      </c>
      <c r="O58" s="62">
        <v>7.9000000000000001E-2</v>
      </c>
      <c r="P58">
        <v>4.9000000000000004</v>
      </c>
      <c r="Q58" s="62">
        <v>2E-3</v>
      </c>
      <c r="R58">
        <v>25.92</v>
      </c>
      <c r="S58" s="62">
        <v>-3.0999999999999999E-3</v>
      </c>
      <c r="T58">
        <v>23499.32</v>
      </c>
      <c r="U58" s="62">
        <v>1.7899999999999999E-2</v>
      </c>
      <c r="V58">
        <v>38.979999999999997</v>
      </c>
      <c r="W58" s="62">
        <v>0.108</v>
      </c>
    </row>
    <row r="59" spans="1:23" x14ac:dyDescent="0.35">
      <c r="A59" s="122">
        <f t="shared" si="3"/>
        <v>45767</v>
      </c>
      <c r="B59">
        <v>228.81</v>
      </c>
      <c r="C59" s="62">
        <v>-1.2046632124352308E-2</v>
      </c>
      <c r="D59">
        <v>24039.35</v>
      </c>
      <c r="E59" s="62">
        <v>7.9000000000000008E-3</v>
      </c>
      <c r="F59" s="104">
        <v>187.76</v>
      </c>
      <c r="G59" s="62">
        <v>3.5999999999999997E-2</v>
      </c>
      <c r="H59" s="104">
        <v>5525.21</v>
      </c>
      <c r="I59" s="62">
        <v>4.5900000000000003E-2</v>
      </c>
      <c r="J59" s="104">
        <v>127.6</v>
      </c>
      <c r="K59" s="62">
        <v>-6.5199999999999994E-2</v>
      </c>
      <c r="L59" s="104">
        <v>8080.54</v>
      </c>
      <c r="M59" s="62">
        <v>2.3199999999999998E-2</v>
      </c>
      <c r="N59">
        <v>41.91</v>
      </c>
      <c r="O59" s="62">
        <v>-2.5100000000000001E-2</v>
      </c>
      <c r="P59">
        <v>4.8899999999999997</v>
      </c>
      <c r="Q59" s="62">
        <v>2.3E-2</v>
      </c>
      <c r="R59">
        <v>26</v>
      </c>
      <c r="S59" s="62">
        <v>-2.1499999999999998E-2</v>
      </c>
      <c r="T59">
        <v>23086.65</v>
      </c>
      <c r="U59" s="62">
        <v>3.7999999999999999E-2</v>
      </c>
      <c r="V59">
        <v>35.18</v>
      </c>
      <c r="W59" s="62">
        <v>-7.1000000000000004E-3</v>
      </c>
    </row>
    <row r="60" spans="1:23" x14ac:dyDescent="0.35">
      <c r="A60" s="122">
        <f t="shared" si="3"/>
        <v>45760</v>
      </c>
      <c r="B60">
        <v>231.6</v>
      </c>
      <c r="C60" s="62">
        <v>6.6298342541436517E-2</v>
      </c>
      <c r="D60">
        <v>23851.65</v>
      </c>
      <c r="E60" s="62">
        <v>4.48E-2</v>
      </c>
      <c r="F60" s="104">
        <v>181.24</v>
      </c>
      <c r="G60" s="62">
        <v>4.1999999999999997E-3</v>
      </c>
      <c r="H60" s="104">
        <v>5282.7</v>
      </c>
      <c r="I60" s="62">
        <v>-1.4999999999999999E-2</v>
      </c>
      <c r="J60" s="104">
        <v>136.5</v>
      </c>
      <c r="K60" s="62">
        <v>-4.8800000000000003E-2</v>
      </c>
      <c r="L60" s="104">
        <v>7897.44</v>
      </c>
      <c r="M60" s="62">
        <v>1.23E-2</v>
      </c>
      <c r="N60">
        <v>42.99</v>
      </c>
      <c r="O60" s="62">
        <v>4.4200000000000003E-2</v>
      </c>
      <c r="P60">
        <v>4.78</v>
      </c>
      <c r="Q60" s="62">
        <v>0.16300000000000001</v>
      </c>
      <c r="R60">
        <v>26.57</v>
      </c>
      <c r="S60" s="62">
        <v>0.1258</v>
      </c>
      <c r="T60">
        <v>22242.45</v>
      </c>
      <c r="U60" s="62">
        <v>4.8899999999999999E-2</v>
      </c>
      <c r="V60">
        <v>35.43</v>
      </c>
      <c r="W60" s="62">
        <v>7.17E-2</v>
      </c>
    </row>
    <row r="61" spans="1:23" x14ac:dyDescent="0.35">
      <c r="A61" s="122">
        <f t="shared" si="3"/>
        <v>45753</v>
      </c>
      <c r="B61">
        <v>217.2</v>
      </c>
      <c r="C61" s="62">
        <v>3.1681945565952496E-2</v>
      </c>
      <c r="D61">
        <v>22828.55</v>
      </c>
      <c r="E61" s="62">
        <v>-3.3E-3</v>
      </c>
      <c r="F61" s="104">
        <v>180.49</v>
      </c>
      <c r="G61" s="62">
        <v>0.1062</v>
      </c>
      <c r="H61" s="104">
        <v>5363.36</v>
      </c>
      <c r="I61" s="62">
        <v>5.7000000000000002E-2</v>
      </c>
      <c r="J61" s="104">
        <v>143.5</v>
      </c>
      <c r="K61" s="62">
        <v>-9.1200000000000003E-2</v>
      </c>
      <c r="L61" s="104">
        <v>7801.51</v>
      </c>
      <c r="M61" s="62">
        <v>-7.3499999999999996E-2</v>
      </c>
      <c r="N61">
        <v>41.17</v>
      </c>
      <c r="O61" s="62">
        <v>0.1017</v>
      </c>
      <c r="P61">
        <v>4.1100000000000003</v>
      </c>
      <c r="Q61" s="62">
        <v>1.4800000000000001E-2</v>
      </c>
      <c r="R61">
        <v>23.6</v>
      </c>
      <c r="S61" s="62">
        <v>5.7299999999999997E-2</v>
      </c>
      <c r="T61">
        <v>21205.86</v>
      </c>
      <c r="U61" s="62">
        <v>4.0800000000000003E-2</v>
      </c>
      <c r="V61">
        <v>33.06</v>
      </c>
      <c r="W61" s="62">
        <v>-3.3300000000000003E-2</v>
      </c>
    </row>
    <row r="62" spans="1:23" x14ac:dyDescent="0.35">
      <c r="A62" s="122">
        <f t="shared" si="3"/>
        <v>45746</v>
      </c>
      <c r="B62">
        <v>210.53</v>
      </c>
      <c r="C62" s="62">
        <v>4.377788795240467E-2</v>
      </c>
      <c r="D62">
        <v>22904.45</v>
      </c>
      <c r="E62" s="62">
        <v>-2.6100000000000002E-2</v>
      </c>
      <c r="F62" s="104">
        <v>163.16</v>
      </c>
      <c r="G62" s="62">
        <v>-0.1065</v>
      </c>
      <c r="H62" s="104">
        <v>5074.08</v>
      </c>
      <c r="I62" s="62">
        <v>-9.0800000000000006E-2</v>
      </c>
      <c r="J62" s="104">
        <v>157.9</v>
      </c>
      <c r="K62" s="62">
        <v>-1.37E-2</v>
      </c>
      <c r="L62" s="104">
        <v>8420.14</v>
      </c>
      <c r="M62" s="62">
        <v>-2.1700000000000001E-2</v>
      </c>
      <c r="N62">
        <v>37.369999999999997</v>
      </c>
      <c r="O62" s="62">
        <v>-5.9400000000000001E-2</v>
      </c>
      <c r="P62">
        <v>4.05</v>
      </c>
      <c r="Q62" s="62">
        <v>8.5800000000000001E-2</v>
      </c>
      <c r="R62">
        <v>22.32</v>
      </c>
      <c r="S62" s="62">
        <v>2.76E-2</v>
      </c>
      <c r="T62">
        <v>20374.099999999999</v>
      </c>
      <c r="U62" s="62">
        <v>-1.2999999999999999E-2</v>
      </c>
      <c r="V62">
        <v>34.200000000000003</v>
      </c>
      <c r="W62" s="62">
        <v>-4.0899999999999999E-2</v>
      </c>
    </row>
    <row r="63" spans="1:23" x14ac:dyDescent="0.35">
      <c r="A63" s="122">
        <f t="shared" si="3"/>
        <v>45739</v>
      </c>
      <c r="B63">
        <v>201.7</v>
      </c>
      <c r="C63" s="62">
        <v>-0.11348452883263016</v>
      </c>
      <c r="D63">
        <v>23519.35</v>
      </c>
      <c r="E63" s="62">
        <v>7.1999999999999998E-3</v>
      </c>
      <c r="F63" s="104">
        <v>182.61</v>
      </c>
      <c r="G63" s="62">
        <v>-4.2000000000000003E-2</v>
      </c>
      <c r="H63" s="104">
        <v>5580.94</v>
      </c>
      <c r="I63" s="62">
        <v>-1.5299999999999999E-2</v>
      </c>
      <c r="J63" s="104">
        <v>160.1</v>
      </c>
      <c r="K63" s="62">
        <v>-4.4699999999999997E-2</v>
      </c>
      <c r="L63" s="104">
        <v>8606.51</v>
      </c>
      <c r="M63" s="62">
        <v>-1.55E-2</v>
      </c>
      <c r="N63">
        <v>39.729999999999997</v>
      </c>
      <c r="O63" s="62">
        <v>2.1299999999999999E-2</v>
      </c>
      <c r="P63">
        <v>3.73</v>
      </c>
      <c r="Q63" s="62">
        <v>-0.18379999999999999</v>
      </c>
      <c r="R63">
        <v>21.72</v>
      </c>
      <c r="S63" s="62">
        <v>-3.8100000000000002E-2</v>
      </c>
      <c r="T63">
        <v>20641.72</v>
      </c>
      <c r="U63" s="62">
        <v>-8.1000000000000003E-2</v>
      </c>
      <c r="V63">
        <v>35.659999999999997</v>
      </c>
      <c r="W63" s="62">
        <v>-4.1700000000000001E-2</v>
      </c>
    </row>
    <row r="64" spans="1:23" x14ac:dyDescent="0.35">
      <c r="A64" s="122">
        <f t="shared" si="3"/>
        <v>45732</v>
      </c>
      <c r="B64">
        <v>227.52</v>
      </c>
      <c r="C64" s="62">
        <v>0.12952390408578673</v>
      </c>
      <c r="D64">
        <v>23350.400000000001</v>
      </c>
      <c r="E64" s="62">
        <v>4.2599999999999999E-2</v>
      </c>
      <c r="F64" s="104">
        <v>190.62</v>
      </c>
      <c r="G64" s="62">
        <v>3.8800000000000001E-2</v>
      </c>
      <c r="H64" s="104">
        <v>5667.56</v>
      </c>
      <c r="I64" s="62">
        <v>5.1000000000000004E-3</v>
      </c>
      <c r="J64" s="104">
        <v>167.6</v>
      </c>
      <c r="K64" s="62">
        <v>-3.3399999999999999E-2</v>
      </c>
      <c r="L64" s="104">
        <v>8742.44</v>
      </c>
      <c r="M64" s="62">
        <v>-1.5299999999999999E-2</v>
      </c>
      <c r="N64">
        <v>38.9</v>
      </c>
      <c r="O64" s="62">
        <v>8.6E-3</v>
      </c>
      <c r="P64">
        <v>4.57</v>
      </c>
      <c r="Q64" s="62">
        <v>-1.5100000000000001E-2</v>
      </c>
      <c r="R64">
        <v>22.58</v>
      </c>
      <c r="S64" s="62">
        <v>-6.3500000000000001E-2</v>
      </c>
      <c r="T64">
        <v>22461.52</v>
      </c>
      <c r="U64" s="62">
        <v>-1.8800000000000001E-2</v>
      </c>
      <c r="V64">
        <v>37.21</v>
      </c>
      <c r="W64" s="62">
        <v>4.0800000000000003E-2</v>
      </c>
    </row>
    <row r="65" spans="1:23" x14ac:dyDescent="0.35">
      <c r="A65" s="122">
        <f t="shared" si="3"/>
        <v>45725</v>
      </c>
      <c r="B65">
        <v>201.43</v>
      </c>
      <c r="C65" s="62">
        <v>-7.1023382373287869E-2</v>
      </c>
      <c r="D65">
        <v>22397.200000000001</v>
      </c>
      <c r="E65" s="62">
        <v>-6.8999999999999999E-3</v>
      </c>
      <c r="F65" s="104">
        <v>183.5</v>
      </c>
      <c r="G65" s="62">
        <v>3.04E-2</v>
      </c>
      <c r="H65" s="104">
        <v>5638.94</v>
      </c>
      <c r="I65" s="62">
        <v>-2.2700000000000001E-2</v>
      </c>
      <c r="J65" s="104">
        <v>173.4</v>
      </c>
      <c r="K65" s="62">
        <v>-5.5E-2</v>
      </c>
      <c r="L65" s="104">
        <v>8877.99</v>
      </c>
      <c r="M65" s="62">
        <v>-4.0000000000000001E-3</v>
      </c>
      <c r="N65">
        <v>38.57</v>
      </c>
      <c r="O65" s="62">
        <v>-3.3300000000000003E-2</v>
      </c>
      <c r="P65">
        <v>4.6399999999999997</v>
      </c>
      <c r="Q65" s="62">
        <v>5.45E-2</v>
      </c>
      <c r="R65">
        <v>24.11</v>
      </c>
      <c r="S65" s="62">
        <v>1.0500000000000001E-2</v>
      </c>
      <c r="T65">
        <v>22891.68</v>
      </c>
      <c r="U65" s="62">
        <v>-4.1000000000000003E-3</v>
      </c>
      <c r="V65">
        <v>35.75</v>
      </c>
      <c r="W65" s="62">
        <v>2.0299999999999999E-2</v>
      </c>
    </row>
    <row r="66" spans="1:23" x14ac:dyDescent="0.35">
      <c r="A66" s="122">
        <f t="shared" si="3"/>
        <v>45718</v>
      </c>
      <c r="B66">
        <v>216.83</v>
      </c>
      <c r="C66" s="62">
        <v>-2.3728050427735181E-2</v>
      </c>
      <c r="D66">
        <v>22552.5</v>
      </c>
      <c r="E66" s="62">
        <v>1.9300000000000001E-2</v>
      </c>
      <c r="F66" s="104">
        <v>178.08</v>
      </c>
      <c r="G66" s="62">
        <v>-0.1026</v>
      </c>
      <c r="H66" s="104">
        <v>5770.2</v>
      </c>
      <c r="I66" s="62">
        <v>-3.1E-2</v>
      </c>
      <c r="J66" s="104">
        <v>183.5</v>
      </c>
      <c r="K66" s="62">
        <v>0.13270000000000001</v>
      </c>
      <c r="L66" s="104">
        <v>8914.0300000000007</v>
      </c>
      <c r="M66" s="62">
        <v>5.8999999999999997E-2</v>
      </c>
      <c r="N66">
        <v>39.9</v>
      </c>
      <c r="O66" s="62">
        <v>-2.9000000000000001E-2</v>
      </c>
      <c r="P66">
        <v>4.4000000000000004</v>
      </c>
      <c r="Q66" s="62">
        <v>-4.1399999999999999E-2</v>
      </c>
      <c r="R66">
        <v>23.86</v>
      </c>
      <c r="S66" s="62">
        <v>-0.17269999999999999</v>
      </c>
      <c r="T66">
        <v>22986.82</v>
      </c>
      <c r="U66" s="62">
        <v>-1E-3</v>
      </c>
      <c r="V66">
        <v>35.04</v>
      </c>
      <c r="W66" s="62">
        <v>-3.0999999999999999E-3</v>
      </c>
    </row>
    <row r="67" spans="1:23" x14ac:dyDescent="0.35">
      <c r="A67" s="122">
        <f t="shared" si="3"/>
        <v>45711</v>
      </c>
      <c r="B67">
        <v>222.1</v>
      </c>
      <c r="C67" s="62">
        <v>-3.5856919604097981E-2</v>
      </c>
      <c r="D67">
        <v>22124.7</v>
      </c>
      <c r="E67" s="62">
        <v>-2.9399999999999999E-2</v>
      </c>
      <c r="F67" s="104">
        <v>198.44</v>
      </c>
      <c r="G67" s="62">
        <v>-7.4999999999999997E-3</v>
      </c>
      <c r="H67" s="104">
        <v>5954.5</v>
      </c>
      <c r="I67" s="62">
        <v>-9.7999999999999997E-3</v>
      </c>
      <c r="J67" s="104">
        <v>162</v>
      </c>
      <c r="K67" s="62">
        <v>-5.4999999999999997E-3</v>
      </c>
      <c r="L67" s="104">
        <v>8417.43</v>
      </c>
      <c r="M67" s="62">
        <v>-2.8799999999999999E-2</v>
      </c>
      <c r="N67">
        <v>41.09</v>
      </c>
      <c r="O67" s="62">
        <v>-0.21529999999999999</v>
      </c>
      <c r="P67">
        <v>4.59</v>
      </c>
      <c r="Q67" s="62">
        <v>-5.3600000000000002E-2</v>
      </c>
      <c r="R67">
        <v>28.84</v>
      </c>
      <c r="S67" s="62">
        <v>2.93E-2</v>
      </c>
      <c r="T67">
        <v>23008.94</v>
      </c>
      <c r="U67" s="62">
        <v>2.0299999999999999E-2</v>
      </c>
      <c r="V67">
        <v>35.15</v>
      </c>
      <c r="W67" s="62">
        <v>2.4500000000000001E-2</v>
      </c>
    </row>
    <row r="68" spans="1:23" x14ac:dyDescent="0.35">
      <c r="A68" s="122">
        <f t="shared" si="3"/>
        <v>45704</v>
      </c>
      <c r="B68">
        <v>230.36</v>
      </c>
      <c r="C68" s="62">
        <v>6.6530857910088503E-2</v>
      </c>
      <c r="D68">
        <v>22795.9</v>
      </c>
      <c r="E68" s="62">
        <v>-5.7999999999999996E-3</v>
      </c>
      <c r="F68" s="104">
        <v>199.94</v>
      </c>
      <c r="G68" s="62">
        <v>-6.3E-2</v>
      </c>
      <c r="H68" s="104">
        <v>6013.13</v>
      </c>
      <c r="I68" s="62">
        <v>-1.66E-2</v>
      </c>
      <c r="J68" s="104">
        <v>162.9</v>
      </c>
      <c r="K68" s="62">
        <v>-4.1200000000000001E-2</v>
      </c>
      <c r="L68" s="104">
        <v>8666.7199999999993</v>
      </c>
      <c r="M68" s="62">
        <v>4.02E-2</v>
      </c>
      <c r="N68">
        <v>52.37</v>
      </c>
      <c r="O68" s="62">
        <v>2.7400000000000001E-2</v>
      </c>
      <c r="P68">
        <v>4.8499999999999996</v>
      </c>
      <c r="Q68" s="62">
        <v>-1.0200000000000001E-2</v>
      </c>
      <c r="R68">
        <v>28.02</v>
      </c>
      <c r="S68" s="62">
        <v>1.9300000000000001E-2</v>
      </c>
      <c r="T68">
        <v>22551.43</v>
      </c>
      <c r="U68" s="62">
        <v>1.18E-2</v>
      </c>
      <c r="V68">
        <v>34.31</v>
      </c>
      <c r="W68" s="62">
        <v>-3.95E-2</v>
      </c>
    </row>
    <row r="69" spans="1:23" x14ac:dyDescent="0.35">
      <c r="A69" s="122">
        <f t="shared" si="3"/>
        <v>45697</v>
      </c>
      <c r="B69">
        <v>215.99</v>
      </c>
      <c r="C69" s="62">
        <v>-7.6571184266780667E-2</v>
      </c>
      <c r="D69">
        <v>22929.25</v>
      </c>
      <c r="E69" s="62">
        <v>-2.6800000000000001E-2</v>
      </c>
      <c r="F69" s="104">
        <v>213.38</v>
      </c>
      <c r="G69" s="62">
        <v>9.1200000000000003E-2</v>
      </c>
      <c r="H69" s="104">
        <v>6114.63</v>
      </c>
      <c r="I69" s="62">
        <v>1.47E-2</v>
      </c>
      <c r="J69" s="104">
        <v>169.9</v>
      </c>
      <c r="K69" s="62">
        <v>0.10249999999999999</v>
      </c>
      <c r="L69" s="104">
        <v>8331.4</v>
      </c>
      <c r="M69" s="62">
        <v>7.0300000000000001E-2</v>
      </c>
      <c r="N69">
        <v>50.97</v>
      </c>
      <c r="O69" s="62">
        <v>3.5799999999999998E-2</v>
      </c>
      <c r="P69">
        <v>4.9000000000000004</v>
      </c>
      <c r="Q69" s="62">
        <v>0</v>
      </c>
      <c r="R69">
        <v>27.49</v>
      </c>
      <c r="S69" s="62">
        <v>-9.2700000000000005E-2</v>
      </c>
      <c r="T69">
        <v>22287.56</v>
      </c>
      <c r="U69" s="62">
        <v>-0.01</v>
      </c>
      <c r="V69">
        <v>35.72</v>
      </c>
      <c r="W69" s="62">
        <v>-4.3400000000000001E-2</v>
      </c>
    </row>
    <row r="70" spans="1:23" x14ac:dyDescent="0.35">
      <c r="A70" s="122">
        <f t="shared" si="3"/>
        <v>45690</v>
      </c>
      <c r="B70">
        <v>233.9</v>
      </c>
      <c r="C70" s="62">
        <v>6.1493079192194378E-2</v>
      </c>
      <c r="D70">
        <v>23559.95</v>
      </c>
      <c r="E70" s="62">
        <v>2.2000000000000001E-3</v>
      </c>
      <c r="F70" s="104">
        <v>195.54</v>
      </c>
      <c r="G70" s="62">
        <v>3.5499999999999997E-2</v>
      </c>
      <c r="H70" s="104">
        <v>6025.99</v>
      </c>
      <c r="I70" s="62">
        <v>-2.3999999999999998E-3</v>
      </c>
      <c r="J70" s="104">
        <v>154.1</v>
      </c>
      <c r="K70" s="62">
        <v>3.9800000000000002E-2</v>
      </c>
      <c r="L70" s="104">
        <v>7784.07</v>
      </c>
      <c r="M70" s="62">
        <v>5.4399999999999997E-2</v>
      </c>
      <c r="N70">
        <v>49.21</v>
      </c>
      <c r="O70" s="62">
        <v>1.9300000000000001E-2</v>
      </c>
      <c r="P70">
        <v>4.9000000000000004</v>
      </c>
      <c r="Q70" s="62">
        <v>2.3E-2</v>
      </c>
      <c r="R70">
        <v>30.3</v>
      </c>
      <c r="S70" s="62">
        <v>0.18729999999999999</v>
      </c>
      <c r="T70">
        <v>22513.42</v>
      </c>
      <c r="U70" s="62">
        <v>3.3300000000000003E-2</v>
      </c>
      <c r="V70">
        <v>37.340000000000003</v>
      </c>
      <c r="W70" s="62">
        <v>-5.6099999999999997E-2</v>
      </c>
    </row>
    <row r="71" spans="1:23" x14ac:dyDescent="0.35">
      <c r="A71" s="122">
        <f t="shared" si="3"/>
        <v>45683</v>
      </c>
      <c r="B71">
        <v>220.35</v>
      </c>
      <c r="C71" s="62">
        <v>2.2031539888682783E-2</v>
      </c>
      <c r="D71">
        <v>23508.400000000001</v>
      </c>
      <c r="E71" s="62">
        <v>1.7999999999999999E-2</v>
      </c>
      <c r="F71" s="104">
        <v>188.83</v>
      </c>
      <c r="G71" s="62">
        <v>3.0099999999999998E-2</v>
      </c>
      <c r="H71" s="104">
        <v>6040.53</v>
      </c>
      <c r="I71" s="62">
        <v>-0.01</v>
      </c>
      <c r="J71" s="104">
        <v>148.19999999999999</v>
      </c>
      <c r="K71" s="62">
        <v>-1.2E-2</v>
      </c>
      <c r="L71" s="104">
        <v>7382.13</v>
      </c>
      <c r="M71" s="62">
        <v>9.5999999999999992E-3</v>
      </c>
      <c r="N71">
        <v>48.28</v>
      </c>
      <c r="O71" s="62">
        <v>4.9799999999999997E-2</v>
      </c>
      <c r="P71">
        <v>4.79</v>
      </c>
      <c r="Q71" s="62">
        <v>4.5900000000000003E-2</v>
      </c>
      <c r="R71">
        <v>25.52</v>
      </c>
      <c r="S71" s="62">
        <v>2.1999999999999999E-2</v>
      </c>
      <c r="T71">
        <v>21787</v>
      </c>
      <c r="U71" s="62">
        <v>2.5000000000000001E-3</v>
      </c>
      <c r="V71">
        <v>39.56</v>
      </c>
      <c r="W71" s="62">
        <v>-9.4999999999999998E-3</v>
      </c>
    </row>
    <row r="72" spans="1:23" x14ac:dyDescent="0.35">
      <c r="A72" s="122">
        <f t="shared" si="3"/>
        <v>45676</v>
      </c>
      <c r="B72">
        <v>215.6</v>
      </c>
      <c r="C72" s="62">
        <v>-0.13344051446945349</v>
      </c>
      <c r="D72">
        <v>23092.2</v>
      </c>
      <c r="E72" s="62">
        <v>-4.7999999999999996E-3</v>
      </c>
      <c r="F72" s="104">
        <v>183.32</v>
      </c>
      <c r="G72" s="62">
        <v>5.0700000000000002E-2</v>
      </c>
      <c r="H72" s="104">
        <v>6101.24</v>
      </c>
      <c r="I72" s="62">
        <v>1.7399999999999999E-2</v>
      </c>
      <c r="J72" s="104">
        <v>150</v>
      </c>
      <c r="K72" s="62">
        <v>1.49E-2</v>
      </c>
      <c r="L72" s="104">
        <v>7312.16</v>
      </c>
      <c r="M72" s="62">
        <v>2.86E-2</v>
      </c>
      <c r="N72">
        <v>45.99</v>
      </c>
      <c r="O72" s="62">
        <v>-7.1000000000000004E-3</v>
      </c>
      <c r="P72">
        <v>4.58</v>
      </c>
      <c r="Q72" s="62">
        <v>2.2000000000000001E-3</v>
      </c>
      <c r="R72">
        <v>24.97</v>
      </c>
      <c r="S72" s="62">
        <v>-1.77E-2</v>
      </c>
      <c r="T72">
        <v>21732.05</v>
      </c>
      <c r="U72" s="62">
        <v>1.5800000000000002E-2</v>
      </c>
      <c r="V72">
        <v>39.94</v>
      </c>
      <c r="W72" s="62">
        <v>2.9399999999999999E-2</v>
      </c>
    </row>
    <row r="73" spans="1:23" x14ac:dyDescent="0.35">
      <c r="A73" s="122">
        <f t="shared" si="3"/>
        <v>45669</v>
      </c>
      <c r="B73">
        <v>248.8</v>
      </c>
      <c r="C73" s="62">
        <v>2.4079028606709185E-2</v>
      </c>
      <c r="D73">
        <v>23203.200000000001</v>
      </c>
      <c r="E73" s="62">
        <v>-9.7000000000000003E-3</v>
      </c>
      <c r="F73" s="104">
        <v>174.48</v>
      </c>
      <c r="G73" s="62">
        <v>2.5600000000000001E-2</v>
      </c>
      <c r="H73" s="104">
        <v>5996.66</v>
      </c>
      <c r="I73" s="62">
        <v>2.9100000000000001E-2</v>
      </c>
      <c r="J73" s="104">
        <v>147.80000000000001</v>
      </c>
      <c r="K73" s="62">
        <v>5.5E-2</v>
      </c>
      <c r="L73" s="104">
        <v>7108.81</v>
      </c>
      <c r="M73" s="62">
        <v>3.0499999999999999E-2</v>
      </c>
      <c r="N73">
        <v>46.32</v>
      </c>
      <c r="O73" s="62">
        <v>4.7300000000000002E-2</v>
      </c>
      <c r="P73">
        <v>4.57</v>
      </c>
      <c r="Q73" s="62">
        <v>1.5599999999999999E-2</v>
      </c>
      <c r="R73">
        <v>25.42</v>
      </c>
      <c r="S73" s="62">
        <v>-0.13569999999999999</v>
      </c>
      <c r="T73">
        <v>21394.93</v>
      </c>
      <c r="U73" s="62">
        <v>2.35E-2</v>
      </c>
      <c r="V73">
        <v>38.799999999999997</v>
      </c>
      <c r="W73" s="62">
        <v>-4.6699999999999998E-2</v>
      </c>
    </row>
    <row r="74" spans="1:23" x14ac:dyDescent="0.35">
      <c r="A74" s="122">
        <f t="shared" si="3"/>
        <v>45662</v>
      </c>
      <c r="B74">
        <v>242.95</v>
      </c>
      <c r="C74" s="62">
        <v>-0.10958402052409766</v>
      </c>
      <c r="D74">
        <v>23431.5</v>
      </c>
      <c r="E74" s="62">
        <v>-2.3900000000000001E-2</v>
      </c>
      <c r="F74" s="104">
        <v>170.12</v>
      </c>
      <c r="G74" s="62">
        <v>-2.7699999999999999E-2</v>
      </c>
      <c r="H74" s="104">
        <v>5827.04</v>
      </c>
      <c r="I74" s="62">
        <v>-1.9400000000000001E-2</v>
      </c>
      <c r="J74" s="104">
        <v>140.1</v>
      </c>
      <c r="K74" s="62">
        <v>-8.8499999999999995E-2</v>
      </c>
      <c r="L74" s="104">
        <v>6898.15</v>
      </c>
      <c r="M74" s="62">
        <v>-3.6499999999999998E-2</v>
      </c>
      <c r="N74">
        <v>44.23</v>
      </c>
      <c r="O74" s="62">
        <v>-1.5599999999999999E-2</v>
      </c>
      <c r="P74">
        <v>4.5</v>
      </c>
      <c r="Q74" s="62">
        <v>2.2000000000000001E-3</v>
      </c>
      <c r="R74">
        <v>29.41</v>
      </c>
      <c r="S74" s="62">
        <v>4.5100000000000001E-2</v>
      </c>
      <c r="T74">
        <v>20903.39</v>
      </c>
      <c r="U74" s="62">
        <v>3.4099999999999998E-2</v>
      </c>
      <c r="V74">
        <v>40.700000000000003</v>
      </c>
      <c r="W74" s="62">
        <v>5.91E-2</v>
      </c>
    </row>
    <row r="75" spans="1:23" x14ac:dyDescent="0.35">
      <c r="A75" s="122">
        <f t="shared" si="3"/>
        <v>45655</v>
      </c>
      <c r="B75">
        <v>272.85000000000002</v>
      </c>
      <c r="C75" s="62">
        <v>5.8986175115207651E-3</v>
      </c>
      <c r="D75">
        <v>24004.75</v>
      </c>
      <c r="E75" s="62">
        <v>8.0000000000000002E-3</v>
      </c>
      <c r="F75" s="104">
        <v>174.96</v>
      </c>
      <c r="G75" s="62">
        <v>3.32E-2</v>
      </c>
      <c r="H75" s="104">
        <v>5942.47</v>
      </c>
      <c r="I75" s="62">
        <v>-4.7999999999999996E-3</v>
      </c>
      <c r="J75" s="104">
        <v>153.69999999999999</v>
      </c>
      <c r="K75" s="62">
        <v>-6.4999999999999997E-3</v>
      </c>
      <c r="L75" s="104">
        <v>7159.28</v>
      </c>
      <c r="M75" s="62">
        <v>-0.02</v>
      </c>
      <c r="N75">
        <v>44.93</v>
      </c>
      <c r="O75" s="62">
        <v>6.4699999999999994E-2</v>
      </c>
      <c r="P75">
        <v>4.49</v>
      </c>
      <c r="Q75" s="62">
        <v>-6.6500000000000004E-2</v>
      </c>
      <c r="R75">
        <v>28.14</v>
      </c>
      <c r="S75" s="62">
        <v>1.2200000000000001E-2</v>
      </c>
      <c r="T75">
        <v>20214.79</v>
      </c>
      <c r="U75" s="62">
        <v>1.55E-2</v>
      </c>
      <c r="V75">
        <v>38.43</v>
      </c>
      <c r="W75" s="62">
        <v>-2.81E-2</v>
      </c>
    </row>
    <row r="76" spans="1:23" x14ac:dyDescent="0.35">
      <c r="A76" s="122">
        <f t="shared" si="3"/>
        <v>45648</v>
      </c>
      <c r="B76">
        <v>271.25</v>
      </c>
      <c r="C76" s="62">
        <v>-3.8461538461538547E-2</v>
      </c>
      <c r="D76">
        <v>23813.4</v>
      </c>
      <c r="E76" s="62">
        <v>9.5999999999999992E-3</v>
      </c>
      <c r="F76" s="104">
        <v>169.34</v>
      </c>
      <c r="G76" s="62">
        <v>-9.7000000000000003E-3</v>
      </c>
      <c r="H76" s="104">
        <v>5970.84</v>
      </c>
      <c r="I76" s="62">
        <v>6.7000000000000002E-3</v>
      </c>
      <c r="J76" s="104">
        <v>154.69999999999999</v>
      </c>
      <c r="K76" s="62">
        <v>-2.46E-2</v>
      </c>
      <c r="L76" s="104">
        <v>7305.36</v>
      </c>
      <c r="M76" s="62">
        <v>2.2599999999999999E-2</v>
      </c>
      <c r="N76">
        <v>42.2</v>
      </c>
      <c r="O76" s="62">
        <v>4.3E-3</v>
      </c>
      <c r="P76">
        <v>4.8099999999999996</v>
      </c>
      <c r="Q76" s="62">
        <v>0</v>
      </c>
      <c r="R76">
        <v>27.8</v>
      </c>
      <c r="S76" s="62">
        <v>2.81E-2</v>
      </c>
      <c r="T76">
        <v>19906.080000000002</v>
      </c>
      <c r="U76" s="62">
        <v>-3.8999999999999998E-3</v>
      </c>
      <c r="V76">
        <v>39.54</v>
      </c>
      <c r="W76" s="62">
        <v>1.83E-2</v>
      </c>
    </row>
    <row r="77" spans="1:23" x14ac:dyDescent="0.35">
      <c r="A77" s="122">
        <f t="shared" si="3"/>
        <v>45641</v>
      </c>
      <c r="B77">
        <v>282.10000000000002</v>
      </c>
      <c r="C77" s="62">
        <v>-2.1335646140502984E-2</v>
      </c>
      <c r="D77">
        <v>23587.5</v>
      </c>
      <c r="E77" s="62">
        <v>-4.7699999999999999E-2</v>
      </c>
      <c r="F77" s="104">
        <v>171</v>
      </c>
      <c r="G77" s="62">
        <v>-2.3400000000000001E-2</v>
      </c>
      <c r="H77" s="104">
        <v>5930.85</v>
      </c>
      <c r="I77" s="62">
        <v>-1.9900000000000001E-2</v>
      </c>
      <c r="J77" s="104">
        <v>158.6</v>
      </c>
      <c r="K77" s="62">
        <v>-2.46E-2</v>
      </c>
      <c r="L77" s="104">
        <v>7143.88</v>
      </c>
      <c r="M77" s="62">
        <v>-5.8999999999999999E-3</v>
      </c>
      <c r="N77">
        <v>42.02</v>
      </c>
      <c r="O77" s="62">
        <v>5.7000000000000002E-3</v>
      </c>
      <c r="P77">
        <v>4.8099999999999996</v>
      </c>
      <c r="Q77" s="62">
        <v>-1.84E-2</v>
      </c>
      <c r="R77">
        <v>27.04</v>
      </c>
      <c r="S77" s="62">
        <v>-5.1200000000000002E-2</v>
      </c>
      <c r="T77">
        <v>19984.32</v>
      </c>
      <c r="U77" s="62">
        <v>5.0000000000000001E-3</v>
      </c>
      <c r="V77">
        <v>38.83</v>
      </c>
      <c r="W77" s="62">
        <v>1.9699999999999999E-2</v>
      </c>
    </row>
    <row r="78" spans="1:23" x14ac:dyDescent="0.35">
      <c r="A78" s="122">
        <f t="shared" si="3"/>
        <v>45634</v>
      </c>
      <c r="B78">
        <v>288.25</v>
      </c>
      <c r="C78" s="62">
        <v>-4.8522858557517701E-2</v>
      </c>
      <c r="D78">
        <v>24768.3</v>
      </c>
      <c r="E78" s="62">
        <v>3.7000000000000002E-3</v>
      </c>
      <c r="F78" s="104">
        <v>175.09</v>
      </c>
      <c r="G78" s="62">
        <v>-1.9E-2</v>
      </c>
      <c r="H78" s="104">
        <v>6051.09</v>
      </c>
      <c r="I78" s="62">
        <v>-6.4000000000000003E-3</v>
      </c>
      <c r="J78" s="104">
        <v>162.6</v>
      </c>
      <c r="K78" s="62">
        <v>1.1999999999999999E-3</v>
      </c>
      <c r="L78" s="104">
        <v>7186.59</v>
      </c>
      <c r="M78" s="62">
        <v>7.0000000000000001E-3</v>
      </c>
      <c r="N78">
        <v>41.78</v>
      </c>
      <c r="O78" s="62">
        <v>-5.45E-2</v>
      </c>
      <c r="P78">
        <v>4.9000000000000004</v>
      </c>
      <c r="Q78" s="62">
        <v>-4.48E-2</v>
      </c>
      <c r="R78">
        <v>28.5</v>
      </c>
      <c r="S78" s="62">
        <v>-9.9000000000000005E-2</v>
      </c>
      <c r="T78">
        <v>19884.75</v>
      </c>
      <c r="U78" s="62">
        <v>-2.5499999999999998E-2</v>
      </c>
      <c r="V78">
        <v>38.08</v>
      </c>
      <c r="W78" s="62">
        <v>-4.1000000000000002E-2</v>
      </c>
    </row>
    <row r="79" spans="1:23" x14ac:dyDescent="0.35">
      <c r="A79" s="122">
        <f t="shared" ref="A79:A142" si="4">A78-7</f>
        <v>45627</v>
      </c>
      <c r="B79">
        <v>302.95</v>
      </c>
      <c r="C79" s="62">
        <v>8.2892479267943964E-2</v>
      </c>
      <c r="D79">
        <v>24677.8</v>
      </c>
      <c r="E79" s="62">
        <v>2.2700000000000001E-2</v>
      </c>
      <c r="F79" s="104">
        <v>178.48</v>
      </c>
      <c r="G79" s="62">
        <v>-1.11E-2</v>
      </c>
      <c r="H79" s="104">
        <v>6090.27</v>
      </c>
      <c r="I79" s="62">
        <v>9.5999999999999992E-3</v>
      </c>
      <c r="J79" s="104">
        <v>162.4</v>
      </c>
      <c r="K79" s="62">
        <v>-3.73E-2</v>
      </c>
      <c r="L79" s="104">
        <v>7136.55</v>
      </c>
      <c r="M79" s="62">
        <v>2.7300000000000001E-2</v>
      </c>
      <c r="N79">
        <v>44.19</v>
      </c>
      <c r="O79" s="62">
        <v>1.1900000000000001E-2</v>
      </c>
      <c r="P79">
        <v>5.13</v>
      </c>
      <c r="Q79" s="62">
        <v>-1.9E-3</v>
      </c>
      <c r="R79">
        <v>31.63</v>
      </c>
      <c r="S79" s="62">
        <v>-0.11650000000000001</v>
      </c>
      <c r="T79">
        <v>20405.919999999998</v>
      </c>
      <c r="U79" s="62">
        <v>1E-3</v>
      </c>
      <c r="V79">
        <v>39.71</v>
      </c>
      <c r="W79" s="62">
        <v>2.35E-2</v>
      </c>
    </row>
    <row r="80" spans="1:23" x14ac:dyDescent="0.35">
      <c r="A80" s="122">
        <f t="shared" si="4"/>
        <v>45620</v>
      </c>
      <c r="B80">
        <v>279.76</v>
      </c>
      <c r="C80" s="62">
        <v>5.8894776684329964E-2</v>
      </c>
      <c r="D80">
        <v>24131.1</v>
      </c>
      <c r="E80" s="62">
        <v>9.4000000000000004E-3</v>
      </c>
      <c r="F80" s="104">
        <v>180.48</v>
      </c>
      <c r="G80" s="62">
        <v>1.83E-2</v>
      </c>
      <c r="H80" s="104">
        <v>6032.38</v>
      </c>
      <c r="I80" s="62">
        <v>1.06E-2</v>
      </c>
      <c r="J80" s="104">
        <v>168.7</v>
      </c>
      <c r="K80" s="62">
        <v>9.5999999999999992E-3</v>
      </c>
      <c r="L80" s="104">
        <v>6946.68</v>
      </c>
      <c r="M80" s="62">
        <v>8.6999999999999994E-3</v>
      </c>
      <c r="N80">
        <v>43.67</v>
      </c>
      <c r="O80" s="62">
        <v>1.04E-2</v>
      </c>
      <c r="P80">
        <v>5.14</v>
      </c>
      <c r="Q80" s="62">
        <v>2.8000000000000001E-2</v>
      </c>
      <c r="R80">
        <v>35.799999999999997</v>
      </c>
      <c r="S80" s="62">
        <v>-7.5899999999999995E-2</v>
      </c>
      <c r="T80">
        <v>20384.61</v>
      </c>
      <c r="U80" s="62">
        <v>3.8600000000000002E-2</v>
      </c>
      <c r="V80">
        <v>38.799999999999997</v>
      </c>
      <c r="W80" s="62">
        <v>1.52E-2</v>
      </c>
    </row>
    <row r="81" spans="1:23" x14ac:dyDescent="0.35">
      <c r="A81" s="122">
        <f t="shared" si="4"/>
        <v>45613</v>
      </c>
      <c r="B81">
        <v>264.2</v>
      </c>
      <c r="C81" s="62">
        <v>-2.0247719350293125E-2</v>
      </c>
      <c r="D81">
        <v>23907.25</v>
      </c>
      <c r="E81" s="62">
        <v>1.5900000000000001E-2</v>
      </c>
      <c r="F81" s="104">
        <v>177.24</v>
      </c>
      <c r="G81" s="62">
        <v>4.6100000000000002E-2</v>
      </c>
      <c r="H81" s="104">
        <v>5969.34</v>
      </c>
      <c r="I81" s="62">
        <v>1.6799999999999999E-2</v>
      </c>
      <c r="J81" s="104">
        <v>167.1</v>
      </c>
      <c r="K81" s="62">
        <v>-1.47E-2</v>
      </c>
      <c r="L81" s="104">
        <v>6887.05</v>
      </c>
      <c r="M81" s="62">
        <v>-1.3299999999999999E-2</v>
      </c>
      <c r="N81">
        <v>43.22</v>
      </c>
      <c r="O81" s="62">
        <v>2.9000000000000001E-2</v>
      </c>
      <c r="P81">
        <v>5</v>
      </c>
      <c r="Q81" s="62">
        <v>-1.38E-2</v>
      </c>
      <c r="R81">
        <v>38.74</v>
      </c>
      <c r="S81" s="62">
        <v>7.3000000000000001E-3</v>
      </c>
      <c r="T81">
        <v>19626.45</v>
      </c>
      <c r="U81" s="62">
        <v>1.5699999999999999E-2</v>
      </c>
      <c r="V81">
        <v>38.22</v>
      </c>
      <c r="W81" s="62">
        <v>5.7799999999999997E-2</v>
      </c>
    </row>
    <row r="82" spans="1:23" x14ac:dyDescent="0.35">
      <c r="A82" s="122">
        <f t="shared" si="4"/>
        <v>45606</v>
      </c>
      <c r="B82">
        <v>269.66000000000003</v>
      </c>
      <c r="C82" s="62">
        <v>8.4147469143247777E-2</v>
      </c>
      <c r="D82">
        <v>23532.7</v>
      </c>
      <c r="E82" s="62">
        <v>-2.5499999999999998E-2</v>
      </c>
      <c r="F82" s="104">
        <v>169.43</v>
      </c>
      <c r="G82" s="62">
        <v>-1.15E-2</v>
      </c>
      <c r="H82" s="104">
        <v>5870.62</v>
      </c>
      <c r="I82" s="62">
        <v>-2.0799999999999999E-2</v>
      </c>
      <c r="J82" s="104">
        <v>169.6</v>
      </c>
      <c r="K82" s="62">
        <v>-0.1157</v>
      </c>
      <c r="L82" s="104">
        <v>6980.06</v>
      </c>
      <c r="M82" s="62">
        <v>-6.4500000000000002E-2</v>
      </c>
      <c r="N82">
        <v>42</v>
      </c>
      <c r="O82" s="62">
        <v>-0.11990000000000001</v>
      </c>
      <c r="P82">
        <v>5.07</v>
      </c>
      <c r="Q82" s="62">
        <v>7.1900000000000006E-2</v>
      </c>
      <c r="R82">
        <v>38.46</v>
      </c>
      <c r="S82" s="62">
        <v>2.5899999999999999E-2</v>
      </c>
      <c r="T82">
        <v>19322.59</v>
      </c>
      <c r="U82" s="62">
        <v>5.7999999999999996E-3</v>
      </c>
      <c r="V82">
        <v>36.130000000000003</v>
      </c>
      <c r="W82" s="62">
        <v>5.0000000000000001E-3</v>
      </c>
    </row>
    <row r="83" spans="1:23" x14ac:dyDescent="0.35">
      <c r="A83" s="122">
        <f t="shared" si="4"/>
        <v>45599</v>
      </c>
      <c r="B83">
        <v>248.73</v>
      </c>
      <c r="C83" s="62">
        <v>-1.0442186433190503E-3</v>
      </c>
      <c r="D83">
        <v>24148.2</v>
      </c>
      <c r="E83" s="62">
        <v>-6.4000000000000003E-3</v>
      </c>
      <c r="F83" s="104">
        <v>171.4</v>
      </c>
      <c r="G83" s="62">
        <v>0.1011</v>
      </c>
      <c r="H83" s="104">
        <v>5995.54</v>
      </c>
      <c r="I83" s="62">
        <v>4.6600000000000003E-2</v>
      </c>
      <c r="J83" s="104">
        <v>191.8</v>
      </c>
      <c r="K83" s="62">
        <v>2.24E-2</v>
      </c>
      <c r="L83" s="104">
        <v>7461.44</v>
      </c>
      <c r="M83" s="62">
        <v>1.6199999999999999E-2</v>
      </c>
      <c r="N83">
        <v>47.72</v>
      </c>
      <c r="O83" s="62">
        <v>6.5799999999999997E-2</v>
      </c>
      <c r="P83">
        <v>4.7300000000000004</v>
      </c>
      <c r="Q83" s="62">
        <v>0.1182</v>
      </c>
      <c r="R83">
        <v>37.49</v>
      </c>
      <c r="S83" s="62">
        <v>9.1999999999999998E-3</v>
      </c>
      <c r="T83">
        <v>19210.810000000001</v>
      </c>
      <c r="U83" s="62">
        <v>-2.0000000000000001E-4</v>
      </c>
      <c r="V83">
        <v>35.950000000000003</v>
      </c>
      <c r="W83" s="62">
        <v>5.9999999999999995E-4</v>
      </c>
    </row>
    <row r="84" spans="1:23" x14ac:dyDescent="0.35">
      <c r="A84" s="122">
        <f t="shared" si="4"/>
        <v>45592</v>
      </c>
      <c r="B84">
        <v>248.99</v>
      </c>
      <c r="C84" s="62">
        <v>-1.8951930654058313E-2</v>
      </c>
      <c r="D84">
        <v>24304.35</v>
      </c>
      <c r="E84" s="62">
        <v>5.1000000000000004E-3</v>
      </c>
      <c r="F84" s="104">
        <v>155.66</v>
      </c>
      <c r="G84" s="62">
        <v>1.1599999999999999E-2</v>
      </c>
      <c r="H84" s="104">
        <v>5728.8</v>
      </c>
      <c r="I84" s="62">
        <v>-1.37E-2</v>
      </c>
      <c r="J84" s="104">
        <v>187.6</v>
      </c>
      <c r="K84" s="62">
        <v>1.46E-2</v>
      </c>
      <c r="L84" s="104">
        <v>7342.66</v>
      </c>
      <c r="M84" s="62">
        <v>-5.7999999999999996E-3</v>
      </c>
      <c r="N84">
        <v>44.78</v>
      </c>
      <c r="O84" s="62">
        <v>5.3E-3</v>
      </c>
      <c r="P84">
        <v>4.2300000000000004</v>
      </c>
      <c r="Q84" s="62">
        <v>3.9300000000000002E-2</v>
      </c>
      <c r="R84">
        <v>37.15</v>
      </c>
      <c r="S84" s="62">
        <v>-6.7100000000000007E-2</v>
      </c>
      <c r="T84">
        <v>19215.48</v>
      </c>
      <c r="U84" s="62">
        <v>-2.0999999999999999E-3</v>
      </c>
      <c r="V84">
        <v>35.93</v>
      </c>
      <c r="W84" s="62">
        <v>5.96E-2</v>
      </c>
    </row>
    <row r="85" spans="1:23" x14ac:dyDescent="0.35">
      <c r="A85" s="122">
        <f t="shared" si="4"/>
        <v>45585</v>
      </c>
      <c r="B85">
        <v>253.8</v>
      </c>
      <c r="C85" s="62">
        <v>-1.4177510196154541E-2</v>
      </c>
      <c r="D85">
        <v>24180.799999999999</v>
      </c>
      <c r="E85" s="62">
        <v>-2.7099999999999999E-2</v>
      </c>
      <c r="F85" s="104">
        <v>153.88</v>
      </c>
      <c r="G85" s="62">
        <v>1.2500000000000001E-2</v>
      </c>
      <c r="H85" s="104">
        <v>5808.12</v>
      </c>
      <c r="I85" s="62">
        <v>-9.5999999999999992E-3</v>
      </c>
      <c r="J85" s="104">
        <v>184.9</v>
      </c>
      <c r="K85" s="62">
        <v>-2.7000000000000001E-3</v>
      </c>
      <c r="L85" s="104">
        <v>7385.26</v>
      </c>
      <c r="M85" s="62">
        <v>-1.1599999999999999E-2</v>
      </c>
      <c r="N85">
        <v>44.54</v>
      </c>
      <c r="O85" s="62">
        <v>4.1599999999999998E-2</v>
      </c>
      <c r="P85">
        <v>4.07</v>
      </c>
      <c r="Q85" s="62">
        <v>0</v>
      </c>
      <c r="R85">
        <v>39.82</v>
      </c>
      <c r="S85" s="62">
        <v>-2.8799999999999999E-2</v>
      </c>
      <c r="T85">
        <v>19254.97</v>
      </c>
      <c r="U85" s="62">
        <v>-1.0699999999999999E-2</v>
      </c>
      <c r="V85">
        <v>33.909999999999997</v>
      </c>
      <c r="W85" s="62">
        <v>7.7000000000000002E-3</v>
      </c>
    </row>
    <row r="86" spans="1:23" x14ac:dyDescent="0.35">
      <c r="A86" s="122">
        <f t="shared" si="4"/>
        <v>45578</v>
      </c>
      <c r="B86">
        <v>257.45</v>
      </c>
      <c r="C86" s="62">
        <v>-7.2419383894793854E-2</v>
      </c>
      <c r="D86">
        <v>24854.05</v>
      </c>
      <c r="E86" s="62">
        <v>-4.4000000000000003E-3</v>
      </c>
      <c r="F86" s="104">
        <v>151.97999999999999</v>
      </c>
      <c r="G86" s="62">
        <v>1.7000000000000001E-2</v>
      </c>
      <c r="H86" s="104">
        <v>5864.67</v>
      </c>
      <c r="I86" s="62">
        <v>8.5000000000000006E-3</v>
      </c>
      <c r="J86" s="104">
        <v>185.4</v>
      </c>
      <c r="K86" s="62">
        <v>-4.2799999999999998E-2</v>
      </c>
      <c r="L86" s="104">
        <v>7471.95</v>
      </c>
      <c r="M86" s="62">
        <v>-1.95E-2</v>
      </c>
      <c r="N86">
        <v>42.76</v>
      </c>
      <c r="O86" s="62">
        <v>-1.9300000000000001E-2</v>
      </c>
      <c r="P86">
        <v>4.07</v>
      </c>
      <c r="Q86" s="62">
        <v>9.1200000000000003E-2</v>
      </c>
      <c r="R86">
        <v>41</v>
      </c>
      <c r="S86" s="62">
        <v>6.0499999999999998E-2</v>
      </c>
      <c r="T86">
        <v>19463.59</v>
      </c>
      <c r="U86" s="62">
        <v>-9.9000000000000008E-3</v>
      </c>
      <c r="V86">
        <v>33.65</v>
      </c>
      <c r="W86" s="62">
        <v>-2.7699999999999999E-2</v>
      </c>
    </row>
    <row r="87" spans="1:23" x14ac:dyDescent="0.35">
      <c r="A87" s="122">
        <f t="shared" si="4"/>
        <v>45571</v>
      </c>
      <c r="B87">
        <v>277.55</v>
      </c>
      <c r="C87" s="62">
        <v>8.17290228841272E-3</v>
      </c>
      <c r="D87">
        <v>24964.25</v>
      </c>
      <c r="E87" s="62">
        <v>-2E-3</v>
      </c>
      <c r="F87" s="104">
        <v>149.44</v>
      </c>
      <c r="G87" s="62">
        <v>3.1600000000000003E-2</v>
      </c>
      <c r="H87" s="104">
        <v>5815.03</v>
      </c>
      <c r="I87" s="62">
        <v>1.11E-2</v>
      </c>
      <c r="J87" s="104">
        <v>193.7</v>
      </c>
      <c r="K87" s="62">
        <v>-9.2299999999999993E-2</v>
      </c>
      <c r="L87" s="104">
        <v>7620.74</v>
      </c>
      <c r="M87" s="62">
        <v>-6.5699999999999995E-2</v>
      </c>
      <c r="N87">
        <v>43.6</v>
      </c>
      <c r="O87" s="62">
        <v>7.8899999999999998E-2</v>
      </c>
      <c r="P87">
        <v>3.73</v>
      </c>
      <c r="Q87" s="62">
        <v>2.1899999999999999E-2</v>
      </c>
      <c r="R87">
        <v>38.659999999999997</v>
      </c>
      <c r="S87" s="62">
        <v>-2.3E-3</v>
      </c>
      <c r="T87">
        <v>19657.37</v>
      </c>
      <c r="U87" s="62">
        <v>1.46E-2</v>
      </c>
      <c r="V87">
        <v>34.61</v>
      </c>
      <c r="W87" s="62">
        <v>1.0200000000000001E-2</v>
      </c>
    </row>
    <row r="88" spans="1:23" x14ac:dyDescent="0.35">
      <c r="A88" s="122">
        <f t="shared" si="4"/>
        <v>45564</v>
      </c>
      <c r="B88">
        <v>275.3</v>
      </c>
      <c r="C88" s="62">
        <v>-1.0246269998202329E-2</v>
      </c>
      <c r="D88">
        <v>25014.6</v>
      </c>
      <c r="E88" s="62">
        <v>-4.4499999999999998E-2</v>
      </c>
      <c r="F88" s="104">
        <v>144.86000000000001</v>
      </c>
      <c r="G88" s="62">
        <v>1.8499999999999999E-2</v>
      </c>
      <c r="H88" s="104">
        <v>5751.07</v>
      </c>
      <c r="I88" s="62">
        <v>2.2000000000000001E-3</v>
      </c>
      <c r="J88" s="104">
        <v>213.4</v>
      </c>
      <c r="K88" s="62">
        <v>0.29649999999999999</v>
      </c>
      <c r="L88" s="104">
        <v>8156.5</v>
      </c>
      <c r="M88" s="62">
        <v>0.1173</v>
      </c>
      <c r="N88">
        <v>40.409999999999997</v>
      </c>
      <c r="O88" s="62">
        <v>1.2800000000000001E-2</v>
      </c>
      <c r="P88">
        <v>3.65</v>
      </c>
      <c r="Q88" s="62">
        <v>-8.2000000000000007E-3</v>
      </c>
      <c r="R88">
        <v>38.75</v>
      </c>
      <c r="S88" s="62">
        <v>8.3000000000000001E-3</v>
      </c>
      <c r="T88">
        <v>19373.830000000002</v>
      </c>
      <c r="U88" s="62">
        <v>1.32E-2</v>
      </c>
      <c r="V88">
        <v>34.26</v>
      </c>
      <c r="W88" s="62">
        <v>-1.01E-2</v>
      </c>
    </row>
    <row r="89" spans="1:23" x14ac:dyDescent="0.35">
      <c r="A89" s="122">
        <f t="shared" si="4"/>
        <v>45557</v>
      </c>
      <c r="B89">
        <v>278.14999999999998</v>
      </c>
      <c r="C89" s="62">
        <v>-4.2512908777969094E-2</v>
      </c>
      <c r="D89">
        <v>26178.95</v>
      </c>
      <c r="E89" s="62">
        <v>1.4999999999999999E-2</v>
      </c>
      <c r="F89" s="104">
        <v>142.22999999999999</v>
      </c>
      <c r="G89" s="62">
        <v>1.7999999999999999E-2</v>
      </c>
      <c r="H89" s="104">
        <v>5738.17</v>
      </c>
      <c r="I89" s="62">
        <v>6.1999999999999998E-3</v>
      </c>
      <c r="J89" s="104">
        <v>164.6</v>
      </c>
      <c r="K89" s="62">
        <v>0.2112</v>
      </c>
      <c r="L89" s="104">
        <v>7299.9</v>
      </c>
      <c r="M89" s="62">
        <v>0.1439</v>
      </c>
      <c r="N89">
        <v>39.9</v>
      </c>
      <c r="O89" s="62">
        <v>-5.3199999999999997E-2</v>
      </c>
      <c r="P89">
        <v>3.68</v>
      </c>
      <c r="Q89" s="62">
        <v>-4.4200000000000003E-2</v>
      </c>
      <c r="R89">
        <v>38.43</v>
      </c>
      <c r="S89" s="62">
        <v>7.4999999999999997E-2</v>
      </c>
      <c r="T89">
        <v>19120.93</v>
      </c>
      <c r="U89" s="62">
        <v>-1.8100000000000002E-2</v>
      </c>
      <c r="V89">
        <v>34.61</v>
      </c>
      <c r="W89" s="62">
        <v>-8.6E-3</v>
      </c>
    </row>
    <row r="90" spans="1:23" x14ac:dyDescent="0.35">
      <c r="A90" s="122">
        <f t="shared" si="4"/>
        <v>45550</v>
      </c>
      <c r="B90">
        <v>290.5</v>
      </c>
      <c r="C90" s="62">
        <v>6.4492488090875932E-2</v>
      </c>
      <c r="D90">
        <v>25790.95</v>
      </c>
      <c r="E90" s="62">
        <v>1.7100000000000001E-2</v>
      </c>
      <c r="F90" s="104">
        <v>139.72</v>
      </c>
      <c r="G90" s="62">
        <v>6.3700000000000007E-2</v>
      </c>
      <c r="H90" s="104">
        <v>5702.55</v>
      </c>
      <c r="I90" s="62">
        <v>1.3599999999999999E-2</v>
      </c>
      <c r="J90" s="104">
        <v>135.9</v>
      </c>
      <c r="K90" s="62">
        <v>0.10489999999999999</v>
      </c>
      <c r="L90" s="104">
        <v>6381.5</v>
      </c>
      <c r="M90" s="62">
        <v>5.11E-2</v>
      </c>
      <c r="N90">
        <v>42.14</v>
      </c>
      <c r="O90" s="62">
        <v>0.13919999999999999</v>
      </c>
      <c r="P90">
        <v>3.85</v>
      </c>
      <c r="Q90" s="62">
        <v>5.7700000000000001E-2</v>
      </c>
      <c r="R90">
        <v>35.75</v>
      </c>
      <c r="S90" s="62">
        <v>0.1905</v>
      </c>
      <c r="T90">
        <v>19473.63</v>
      </c>
      <c r="U90" s="62">
        <v>4.0300000000000002E-2</v>
      </c>
      <c r="V90">
        <v>34.909999999999997</v>
      </c>
      <c r="W90" s="62">
        <v>1.84E-2</v>
      </c>
    </row>
    <row r="91" spans="1:23" x14ac:dyDescent="0.35">
      <c r="A91" s="122">
        <f t="shared" si="4"/>
        <v>45543</v>
      </c>
      <c r="B91">
        <v>272.89999999999998</v>
      </c>
      <c r="C91" s="62">
        <v>4.9817272552413971E-2</v>
      </c>
      <c r="D91">
        <v>25356.5</v>
      </c>
      <c r="E91" s="62">
        <v>2.0299999999999999E-2</v>
      </c>
      <c r="F91" s="104">
        <v>131.35</v>
      </c>
      <c r="G91" s="62">
        <v>6.3E-2</v>
      </c>
      <c r="H91" s="104">
        <v>5626.02</v>
      </c>
      <c r="I91" s="62">
        <v>4.02E-2</v>
      </c>
      <c r="J91" s="104">
        <v>123</v>
      </c>
      <c r="K91" s="62">
        <v>3.1E-2</v>
      </c>
      <c r="L91" s="104">
        <v>6071.52</v>
      </c>
      <c r="M91" s="62">
        <v>-5.5999999999999999E-3</v>
      </c>
      <c r="N91">
        <v>36.99</v>
      </c>
      <c r="O91" s="62">
        <v>8.7599999999999997E-2</v>
      </c>
      <c r="P91">
        <v>3.64</v>
      </c>
      <c r="Q91" s="62">
        <v>4.9000000000000002E-2</v>
      </c>
      <c r="R91">
        <v>30.03</v>
      </c>
      <c r="S91" s="62">
        <v>6.2600000000000003E-2</v>
      </c>
      <c r="T91">
        <v>18720.009999999998</v>
      </c>
      <c r="U91" s="62">
        <v>1.1000000000000001E-3</v>
      </c>
      <c r="V91">
        <v>34.28</v>
      </c>
      <c r="W91" s="62">
        <v>-4.5999999999999999E-3</v>
      </c>
    </row>
    <row r="92" spans="1:23" x14ac:dyDescent="0.35">
      <c r="A92" s="122">
        <f t="shared" si="4"/>
        <v>45536</v>
      </c>
      <c r="B92">
        <v>259.95</v>
      </c>
      <c r="C92" s="62">
        <v>3.7600287390731513E-2</v>
      </c>
      <c r="D92">
        <v>24852.15</v>
      </c>
      <c r="E92" s="62">
        <v>-1.52E-2</v>
      </c>
      <c r="F92" s="104">
        <v>123.56</v>
      </c>
      <c r="G92" s="62">
        <v>-0.04</v>
      </c>
      <c r="H92" s="104">
        <v>5408.42</v>
      </c>
      <c r="I92" s="62">
        <v>-4.2500000000000003E-2</v>
      </c>
      <c r="J92" s="104">
        <v>119.3</v>
      </c>
      <c r="K92" s="62">
        <v>9.2999999999999992E-3</v>
      </c>
      <c r="L92" s="104">
        <v>6105.54</v>
      </c>
      <c r="M92" s="62">
        <v>-3.56E-2</v>
      </c>
      <c r="N92">
        <v>34.01</v>
      </c>
      <c r="O92" s="62">
        <v>-5.2400000000000002E-2</v>
      </c>
      <c r="P92">
        <v>3.47</v>
      </c>
      <c r="Q92" s="62">
        <v>5.4699999999999999E-2</v>
      </c>
      <c r="R92">
        <v>28.26</v>
      </c>
      <c r="S92" s="62">
        <v>5.0000000000000001E-3</v>
      </c>
      <c r="T92">
        <v>18699.400000000001</v>
      </c>
      <c r="U92" s="62">
        <v>2.1700000000000001E-2</v>
      </c>
      <c r="V92">
        <v>34.44</v>
      </c>
      <c r="W92" s="62">
        <v>1.6799999999999999E-2</v>
      </c>
    </row>
    <row r="93" spans="1:23" x14ac:dyDescent="0.35">
      <c r="A93" s="122">
        <f t="shared" si="4"/>
        <v>45529</v>
      </c>
      <c r="B93">
        <v>250.53</v>
      </c>
      <c r="C93" s="62">
        <v>-4.6145059965733815E-2</v>
      </c>
      <c r="D93">
        <v>25235.9</v>
      </c>
      <c r="E93" s="62">
        <v>1.66E-2</v>
      </c>
      <c r="F93" s="104">
        <v>128.71</v>
      </c>
      <c r="G93" s="62">
        <v>-8.0000000000000004E-4</v>
      </c>
      <c r="H93" s="104">
        <v>5648.4</v>
      </c>
      <c r="I93" s="62">
        <v>2.3999999999999998E-3</v>
      </c>
      <c r="J93" s="104">
        <v>118.2</v>
      </c>
      <c r="K93" s="62">
        <v>9.9500000000000005E-2</v>
      </c>
      <c r="L93" s="104">
        <v>6331.14</v>
      </c>
      <c r="M93" s="62">
        <v>1.7999999999999999E-2</v>
      </c>
      <c r="N93">
        <v>35.89</v>
      </c>
      <c r="O93" s="62">
        <v>8.0999999999999996E-3</v>
      </c>
      <c r="P93">
        <v>3.29</v>
      </c>
      <c r="Q93" s="62">
        <v>2.1700000000000001E-2</v>
      </c>
      <c r="R93">
        <v>28.12</v>
      </c>
      <c r="S93" s="62">
        <v>-1.2999999999999999E-2</v>
      </c>
      <c r="T93">
        <v>18301.900000000001</v>
      </c>
      <c r="U93" s="62">
        <v>-3.2000000000000001E-2</v>
      </c>
      <c r="V93">
        <v>33.869999999999997</v>
      </c>
      <c r="W93" s="62">
        <v>-3.0300000000000001E-2</v>
      </c>
    </row>
    <row r="94" spans="1:23" x14ac:dyDescent="0.35">
      <c r="A94" s="122">
        <f t="shared" si="4"/>
        <v>45522</v>
      </c>
      <c r="B94">
        <v>262.64999999999998</v>
      </c>
      <c r="C94" s="62">
        <v>-6.7314601217715042E-3</v>
      </c>
      <c r="D94">
        <v>24823.15</v>
      </c>
      <c r="E94" s="62">
        <v>1.15E-2</v>
      </c>
      <c r="F94" s="104">
        <v>128.81</v>
      </c>
      <c r="G94" s="62">
        <v>-1.6999999999999999E-3</v>
      </c>
      <c r="H94" s="104">
        <v>5634.61</v>
      </c>
      <c r="I94" s="62">
        <v>1.4500000000000001E-2</v>
      </c>
      <c r="J94" s="104">
        <v>107.5</v>
      </c>
      <c r="K94" s="62">
        <v>-1.9E-3</v>
      </c>
      <c r="L94" s="104">
        <v>6219.24</v>
      </c>
      <c r="M94" s="62">
        <v>9.2999999999999992E-3</v>
      </c>
      <c r="N94">
        <v>35.6</v>
      </c>
      <c r="O94" s="62">
        <v>0.1066</v>
      </c>
      <c r="P94">
        <v>3.22</v>
      </c>
      <c r="Q94" s="62">
        <v>-3.0999999999999999E-3</v>
      </c>
      <c r="R94">
        <v>28.49</v>
      </c>
      <c r="S94" s="62">
        <v>0.1502</v>
      </c>
      <c r="T94">
        <v>18906.919999999998</v>
      </c>
      <c r="U94" s="62">
        <v>1.47E-2</v>
      </c>
      <c r="V94">
        <v>34.93</v>
      </c>
      <c r="W94" s="62">
        <v>-8.9999999999999998E-4</v>
      </c>
    </row>
    <row r="95" spans="1:23" x14ac:dyDescent="0.35">
      <c r="A95" s="122">
        <f t="shared" si="4"/>
        <v>45515</v>
      </c>
      <c r="B95">
        <v>264.43</v>
      </c>
      <c r="C95" s="62">
        <v>-9.9591897862142398E-3</v>
      </c>
      <c r="D95">
        <v>24541.15</v>
      </c>
      <c r="E95" s="62">
        <v>7.1000000000000004E-3</v>
      </c>
      <c r="F95" s="104">
        <v>129.03</v>
      </c>
      <c r="G95" s="62">
        <v>4.2200000000000001E-2</v>
      </c>
      <c r="H95" s="104">
        <v>5554.25</v>
      </c>
      <c r="I95" s="62">
        <v>3.9300000000000002E-2</v>
      </c>
      <c r="J95" s="104">
        <v>107.7</v>
      </c>
      <c r="K95" s="62">
        <v>1.41E-2</v>
      </c>
      <c r="L95" s="104">
        <v>6161.9</v>
      </c>
      <c r="M95" s="62">
        <v>2.3900000000000001E-2</v>
      </c>
      <c r="N95">
        <v>32.17</v>
      </c>
      <c r="O95" s="62">
        <v>8.5000000000000006E-3</v>
      </c>
      <c r="P95">
        <v>3.23</v>
      </c>
      <c r="Q95" s="62">
        <v>1.89E-2</v>
      </c>
      <c r="R95">
        <v>24.77</v>
      </c>
      <c r="S95" s="62">
        <v>0.15959999999999999</v>
      </c>
      <c r="T95">
        <v>18633.099999999999</v>
      </c>
      <c r="U95" s="62">
        <v>1.7000000000000001E-2</v>
      </c>
      <c r="V95">
        <v>34.96</v>
      </c>
      <c r="W95" s="62">
        <v>3.3700000000000001E-2</v>
      </c>
    </row>
    <row r="96" spans="1:23" x14ac:dyDescent="0.35">
      <c r="A96" s="122">
        <f t="shared" si="4"/>
        <v>45508</v>
      </c>
      <c r="B96">
        <v>267.08999999999997</v>
      </c>
      <c r="C96" s="62">
        <v>1.8106274300526026E-2</v>
      </c>
      <c r="D96">
        <v>24367.5</v>
      </c>
      <c r="E96" s="62">
        <v>-1.4200000000000001E-2</v>
      </c>
      <c r="F96" s="104">
        <v>123.81</v>
      </c>
      <c r="G96" s="62">
        <v>5.6099999999999997E-2</v>
      </c>
      <c r="H96" s="104">
        <v>5344.16</v>
      </c>
      <c r="I96" s="62">
        <v>-4.0000000000000002E-4</v>
      </c>
      <c r="J96" s="104">
        <v>106.2</v>
      </c>
      <c r="K96" s="62">
        <v>2.12E-2</v>
      </c>
      <c r="L96" s="104">
        <v>6017.85</v>
      </c>
      <c r="M96" s="62">
        <v>7.1999999999999998E-3</v>
      </c>
      <c r="N96">
        <v>31.9</v>
      </c>
      <c r="O96" s="62">
        <v>1.11E-2</v>
      </c>
      <c r="P96">
        <v>3.17</v>
      </c>
      <c r="Q96" s="62">
        <v>-2.1600000000000001E-2</v>
      </c>
      <c r="R96">
        <v>21.36</v>
      </c>
      <c r="S96" s="62">
        <v>-7.4000000000000003E-3</v>
      </c>
      <c r="T96">
        <v>18322.400000000001</v>
      </c>
      <c r="U96" s="62">
        <v>3.3799999999999997E-2</v>
      </c>
      <c r="V96">
        <v>33.82</v>
      </c>
      <c r="W96" s="62">
        <v>1.0500000000000001E-2</v>
      </c>
    </row>
    <row r="97" spans="1:23" x14ac:dyDescent="0.35">
      <c r="A97" s="122">
        <f t="shared" si="4"/>
        <v>45501</v>
      </c>
      <c r="B97">
        <v>262.33999999999997</v>
      </c>
      <c r="C97" s="62">
        <v>0.16792805627281626</v>
      </c>
      <c r="D97">
        <v>24717.7</v>
      </c>
      <c r="E97" s="62">
        <v>-4.7000000000000002E-3</v>
      </c>
      <c r="F97" s="104">
        <v>117.23</v>
      </c>
      <c r="G97" s="62">
        <v>0.1192</v>
      </c>
      <c r="H97" s="104">
        <v>5346.56</v>
      </c>
      <c r="I97" s="62">
        <v>-2.06E-2</v>
      </c>
      <c r="J97" s="104">
        <v>104</v>
      </c>
      <c r="K97" s="62">
        <v>-3.3500000000000002E-2</v>
      </c>
      <c r="L97" s="104">
        <v>5974.85</v>
      </c>
      <c r="M97" s="62">
        <v>-6.0000000000000001E-3</v>
      </c>
      <c r="N97">
        <v>31.55</v>
      </c>
      <c r="O97" s="62">
        <v>-8.0699999999999994E-2</v>
      </c>
      <c r="P97">
        <v>3.24</v>
      </c>
      <c r="Q97" s="62">
        <v>0</v>
      </c>
      <c r="R97">
        <v>21.52</v>
      </c>
      <c r="S97" s="62">
        <v>0.1104</v>
      </c>
      <c r="T97">
        <v>17722.88</v>
      </c>
      <c r="U97" s="62">
        <v>3.5000000000000001E-3</v>
      </c>
      <c r="V97">
        <v>33.47</v>
      </c>
      <c r="W97" s="62">
        <v>-3.5400000000000001E-2</v>
      </c>
    </row>
    <row r="98" spans="1:23" x14ac:dyDescent="0.35">
      <c r="A98" s="122">
        <f t="shared" si="4"/>
        <v>45494</v>
      </c>
      <c r="B98">
        <v>224.62</v>
      </c>
      <c r="C98" s="62">
        <v>2.6177532093745848E-2</v>
      </c>
      <c r="D98">
        <v>24834.85</v>
      </c>
      <c r="E98" s="62">
        <v>1.24E-2</v>
      </c>
      <c r="F98" s="104">
        <v>104.74</v>
      </c>
      <c r="G98" s="62">
        <v>-1.2800000000000001E-2</v>
      </c>
      <c r="H98" s="104">
        <v>5459.1</v>
      </c>
      <c r="I98" s="62">
        <v>-8.3000000000000001E-3</v>
      </c>
      <c r="J98" s="104">
        <v>107.6</v>
      </c>
      <c r="K98" s="62">
        <v>-8.43E-2</v>
      </c>
      <c r="L98" s="104">
        <v>6010.64</v>
      </c>
      <c r="M98" s="62">
        <v>-2.5000000000000001E-2</v>
      </c>
      <c r="N98">
        <v>34.32</v>
      </c>
      <c r="O98" s="62">
        <v>-1.9400000000000001E-2</v>
      </c>
      <c r="P98">
        <v>3.24</v>
      </c>
      <c r="Q98" s="62">
        <v>-2.7E-2</v>
      </c>
      <c r="R98">
        <v>19.38</v>
      </c>
      <c r="S98" s="62">
        <v>1E-3</v>
      </c>
      <c r="T98">
        <v>17661.22</v>
      </c>
      <c r="U98" s="62">
        <v>-4.1099999999999998E-2</v>
      </c>
      <c r="V98">
        <v>34.700000000000003</v>
      </c>
      <c r="W98" s="62">
        <v>-4.7199999999999999E-2</v>
      </c>
    </row>
    <row r="99" spans="1:23" x14ac:dyDescent="0.35">
      <c r="A99" s="122">
        <f t="shared" si="4"/>
        <v>45487</v>
      </c>
      <c r="B99">
        <v>218.89</v>
      </c>
      <c r="C99" s="62">
        <v>-1.6092057356048017E-2</v>
      </c>
      <c r="D99">
        <v>24530.9</v>
      </c>
      <c r="E99" s="62">
        <v>1.1999999999999999E-3</v>
      </c>
      <c r="F99" s="104">
        <v>106.1</v>
      </c>
      <c r="G99" s="62">
        <v>1.0500000000000001E-2</v>
      </c>
      <c r="H99" s="104">
        <v>5505</v>
      </c>
      <c r="I99" s="62">
        <v>-1.9699999999999999E-2</v>
      </c>
      <c r="J99" s="104">
        <v>117.5</v>
      </c>
      <c r="K99" s="62">
        <v>-3.5299999999999998E-2</v>
      </c>
      <c r="L99" s="104">
        <v>6165.04</v>
      </c>
      <c r="M99" s="62">
        <v>-5.6300000000000003E-2</v>
      </c>
      <c r="N99">
        <v>35</v>
      </c>
      <c r="O99" s="62">
        <v>3.7000000000000002E-3</v>
      </c>
      <c r="P99">
        <v>3.33</v>
      </c>
      <c r="Q99" s="62">
        <v>-1.4800000000000001E-2</v>
      </c>
      <c r="R99">
        <v>19.36</v>
      </c>
      <c r="S99" s="62">
        <v>-2.5999999999999999E-3</v>
      </c>
      <c r="T99">
        <v>18417.55</v>
      </c>
      <c r="U99" s="62">
        <v>1.35E-2</v>
      </c>
      <c r="V99">
        <v>36.42</v>
      </c>
      <c r="W99" s="62">
        <v>-2.3900000000000001E-2</v>
      </c>
    </row>
    <row r="100" spans="1:23" x14ac:dyDescent="0.35">
      <c r="A100" s="122">
        <f t="shared" si="4"/>
        <v>45480</v>
      </c>
      <c r="B100">
        <v>222.47</v>
      </c>
      <c r="C100" s="62">
        <v>7.1783012959483639E-2</v>
      </c>
      <c r="D100">
        <v>24502.15</v>
      </c>
      <c r="E100" s="62">
        <v>7.3000000000000001E-3</v>
      </c>
      <c r="F100" s="104">
        <v>105</v>
      </c>
      <c r="G100" s="62">
        <v>-5.3699999999999998E-2</v>
      </c>
      <c r="H100" s="104">
        <v>5615.35</v>
      </c>
      <c r="I100" s="62">
        <v>8.6999999999999994E-3</v>
      </c>
      <c r="J100" s="104">
        <v>121.8</v>
      </c>
      <c r="K100" s="62">
        <v>2.2700000000000001E-2</v>
      </c>
      <c r="L100" s="104">
        <v>6532.63</v>
      </c>
      <c r="M100" s="62">
        <v>2.3599999999999999E-2</v>
      </c>
      <c r="N100">
        <v>34.869999999999997</v>
      </c>
      <c r="O100" s="62">
        <v>1.1299999999999999E-2</v>
      </c>
      <c r="P100">
        <v>3.38</v>
      </c>
      <c r="Q100" s="62">
        <v>-6.3700000000000007E-2</v>
      </c>
      <c r="R100">
        <v>19.41</v>
      </c>
      <c r="S100" s="62">
        <v>-6.4100000000000004E-2</v>
      </c>
      <c r="T100">
        <v>18171.93</v>
      </c>
      <c r="U100" s="62">
        <v>-3.0700000000000002E-2</v>
      </c>
      <c r="V100">
        <v>37.31</v>
      </c>
      <c r="W100" s="62">
        <v>3.78E-2</v>
      </c>
    </row>
    <row r="101" spans="1:23" x14ac:dyDescent="0.35">
      <c r="A101" s="122">
        <f t="shared" si="4"/>
        <v>45473</v>
      </c>
      <c r="B101">
        <v>207.57</v>
      </c>
      <c r="C101" s="62">
        <v>3.4952134024730741E-2</v>
      </c>
      <c r="D101">
        <v>24323.85</v>
      </c>
      <c r="E101" s="62">
        <v>1.2999999999999999E-2</v>
      </c>
      <c r="F101" s="104">
        <v>110.96</v>
      </c>
      <c r="G101" s="62">
        <v>0.02</v>
      </c>
      <c r="H101" s="104">
        <v>5567.19</v>
      </c>
      <c r="I101" s="62">
        <v>1.95E-2</v>
      </c>
      <c r="J101" s="104">
        <v>119.1</v>
      </c>
      <c r="K101" s="62">
        <v>7.1999999999999995E-2</v>
      </c>
      <c r="L101" s="104">
        <v>6382.27</v>
      </c>
      <c r="M101" s="62">
        <v>8.0000000000000002E-3</v>
      </c>
      <c r="N101">
        <v>34.479999999999997</v>
      </c>
      <c r="O101" s="62">
        <v>7.2800000000000004E-2</v>
      </c>
      <c r="P101">
        <v>3.61</v>
      </c>
      <c r="Q101" s="62">
        <v>1.6899999999999998E-2</v>
      </c>
      <c r="R101">
        <v>20.74</v>
      </c>
      <c r="S101" s="62">
        <v>-1.29E-2</v>
      </c>
      <c r="T101">
        <v>18748.18</v>
      </c>
      <c r="U101" s="62">
        <v>1.4800000000000001E-2</v>
      </c>
      <c r="V101">
        <v>35.950000000000003</v>
      </c>
      <c r="W101" s="62">
        <v>-1.43E-2</v>
      </c>
    </row>
    <row r="102" spans="1:23" x14ac:dyDescent="0.35">
      <c r="A102" s="122">
        <f t="shared" si="4"/>
        <v>45466</v>
      </c>
      <c r="B102">
        <v>200.56</v>
      </c>
      <c r="C102" s="62">
        <v>3.4080948698118174E-2</v>
      </c>
      <c r="D102">
        <v>24010.6</v>
      </c>
      <c r="E102" s="62">
        <v>2.1700000000000001E-2</v>
      </c>
      <c r="F102" s="104">
        <v>108.78</v>
      </c>
      <c r="G102" s="62">
        <v>-4.48E-2</v>
      </c>
      <c r="H102" s="104">
        <v>5460.48</v>
      </c>
      <c r="I102" s="62">
        <v>-8.0000000000000004E-4</v>
      </c>
      <c r="J102" s="104">
        <v>111.1</v>
      </c>
      <c r="K102" s="62">
        <v>-4.3900000000000002E-2</v>
      </c>
      <c r="L102" s="104">
        <v>6331.86</v>
      </c>
      <c r="M102" s="62">
        <v>-1.6799999999999999E-2</v>
      </c>
      <c r="N102">
        <v>32.14</v>
      </c>
      <c r="O102" s="62">
        <v>0.02</v>
      </c>
      <c r="P102">
        <v>3.55</v>
      </c>
      <c r="Q102" s="62">
        <v>0</v>
      </c>
      <c r="R102">
        <v>21.01</v>
      </c>
      <c r="S102" s="62">
        <v>-5.1499999999999997E-2</v>
      </c>
      <c r="T102">
        <v>18475.45</v>
      </c>
      <c r="U102" s="62">
        <v>1.32E-2</v>
      </c>
      <c r="V102">
        <v>36.47</v>
      </c>
      <c r="W102" s="62">
        <v>-1.2999999999999999E-2</v>
      </c>
    </row>
    <row r="103" spans="1:23" x14ac:dyDescent="0.35">
      <c r="A103" s="122">
        <f t="shared" si="4"/>
        <v>45459</v>
      </c>
      <c r="B103">
        <v>193.95</v>
      </c>
      <c r="C103" s="62">
        <v>4.1398195876288568E-2</v>
      </c>
      <c r="D103">
        <v>23501.1</v>
      </c>
      <c r="E103" s="62">
        <v>1.5E-3</v>
      </c>
      <c r="F103" s="104">
        <v>113.88</v>
      </c>
      <c r="G103" s="62">
        <v>1.6299999999999999E-2</v>
      </c>
      <c r="H103" s="104">
        <v>5464.62</v>
      </c>
      <c r="I103" s="62">
        <v>6.1000000000000004E-3</v>
      </c>
      <c r="J103" s="104">
        <v>116.2</v>
      </c>
      <c r="K103" s="62">
        <v>1.3100000000000001E-2</v>
      </c>
      <c r="L103" s="104">
        <v>6439.82</v>
      </c>
      <c r="M103" s="62">
        <v>1.0200000000000001E-2</v>
      </c>
      <c r="N103">
        <v>31.51</v>
      </c>
      <c r="O103" s="62">
        <v>-3.4599999999999999E-2</v>
      </c>
      <c r="P103">
        <v>3.55</v>
      </c>
      <c r="Q103" s="62">
        <v>2.8E-3</v>
      </c>
      <c r="R103">
        <v>22.15</v>
      </c>
      <c r="S103" s="62">
        <v>-0.13880000000000001</v>
      </c>
      <c r="T103">
        <v>18235.45</v>
      </c>
      <c r="U103" s="62">
        <v>4.0000000000000001E-3</v>
      </c>
      <c r="V103">
        <v>36.950000000000003</v>
      </c>
      <c r="W103" s="62">
        <v>2.5000000000000001E-2</v>
      </c>
    </row>
    <row r="104" spans="1:23" x14ac:dyDescent="0.35">
      <c r="A104" s="122">
        <f t="shared" si="4"/>
        <v>45452</v>
      </c>
      <c r="B104">
        <v>186.24</v>
      </c>
      <c r="C104" s="62">
        <v>1.2173913043478368E-2</v>
      </c>
      <c r="D104">
        <v>23465.599999999999</v>
      </c>
      <c r="E104" s="62">
        <v>7.4999999999999997E-3</v>
      </c>
      <c r="F104" s="104">
        <v>112.05</v>
      </c>
      <c r="G104" s="62">
        <v>-1.0800000000000001E-2</v>
      </c>
      <c r="H104" s="104">
        <v>5431.6</v>
      </c>
      <c r="I104" s="62">
        <v>1.5800000000000002E-2</v>
      </c>
      <c r="J104" s="104">
        <v>114.7</v>
      </c>
      <c r="K104" s="62">
        <v>3.8899999999999997E-2</v>
      </c>
      <c r="L104" s="104">
        <v>6374.66</v>
      </c>
      <c r="M104" s="62">
        <v>-2.0799999999999999E-2</v>
      </c>
      <c r="N104">
        <v>32.64</v>
      </c>
      <c r="O104" s="62">
        <v>-1.03E-2</v>
      </c>
      <c r="P104">
        <v>3.54</v>
      </c>
      <c r="Q104" s="62">
        <v>-1.67E-2</v>
      </c>
      <c r="R104">
        <v>25.72</v>
      </c>
      <c r="S104" s="62">
        <v>-7.6100000000000001E-2</v>
      </c>
      <c r="T104">
        <v>18163.52</v>
      </c>
      <c r="U104" s="62">
        <v>8.9999999999999993E-3</v>
      </c>
      <c r="V104">
        <v>36.049999999999997</v>
      </c>
      <c r="W104" s="62">
        <v>-6.1000000000000004E-3</v>
      </c>
    </row>
    <row r="105" spans="1:23" x14ac:dyDescent="0.35">
      <c r="A105" s="122">
        <f t="shared" si="4"/>
        <v>45445</v>
      </c>
      <c r="B105">
        <v>184</v>
      </c>
      <c r="C105" s="62">
        <v>2.7072285794027318E-2</v>
      </c>
      <c r="D105">
        <v>23290.15</v>
      </c>
      <c r="E105" s="62">
        <v>3.3700000000000001E-2</v>
      </c>
      <c r="F105" s="104">
        <v>113.27</v>
      </c>
      <c r="G105" s="62">
        <v>2.87E-2</v>
      </c>
      <c r="H105" s="104">
        <v>5346.99</v>
      </c>
      <c r="I105" s="62">
        <v>1.32E-2</v>
      </c>
      <c r="J105" s="104">
        <v>110.4</v>
      </c>
      <c r="K105" s="62">
        <v>5.04E-2</v>
      </c>
      <c r="L105" s="104">
        <v>6510.37</v>
      </c>
      <c r="M105" s="62">
        <v>1.84E-2</v>
      </c>
      <c r="N105">
        <v>32.979999999999997</v>
      </c>
      <c r="O105" s="62">
        <v>8.2000000000000003E-2</v>
      </c>
      <c r="P105">
        <v>3.6</v>
      </c>
      <c r="Q105" s="62">
        <v>-1.9099999999999999E-2</v>
      </c>
      <c r="R105">
        <v>27.84</v>
      </c>
      <c r="S105" s="62">
        <v>-1.9E-2</v>
      </c>
      <c r="T105">
        <v>18002.02</v>
      </c>
      <c r="U105" s="62">
        <v>-2.9899999999999999E-2</v>
      </c>
      <c r="V105">
        <v>36.270000000000003</v>
      </c>
      <c r="W105" s="62">
        <v>-1.23E-2</v>
      </c>
    </row>
    <row r="106" spans="1:23" x14ac:dyDescent="0.35">
      <c r="A106" s="122">
        <f t="shared" si="4"/>
        <v>45438</v>
      </c>
      <c r="B106">
        <v>179.15</v>
      </c>
      <c r="C106" s="62">
        <v>-2.0503007107709137E-2</v>
      </c>
      <c r="D106">
        <v>22530.7</v>
      </c>
      <c r="E106" s="62">
        <v>-1.8599999999999998E-2</v>
      </c>
      <c r="F106" s="104">
        <v>110.11</v>
      </c>
      <c r="G106" s="62">
        <v>-2.41E-2</v>
      </c>
      <c r="H106" s="104">
        <v>5277.51</v>
      </c>
      <c r="I106" s="62">
        <v>-5.1000000000000004E-3</v>
      </c>
      <c r="J106" s="104">
        <v>105.1</v>
      </c>
      <c r="K106" s="62">
        <v>-9.6299999999999997E-2</v>
      </c>
      <c r="L106" s="104">
        <v>6392.58</v>
      </c>
      <c r="M106" s="62">
        <v>-3.2199999999999999E-2</v>
      </c>
      <c r="N106">
        <v>30.48</v>
      </c>
      <c r="O106" s="62">
        <v>-5.8400000000000001E-2</v>
      </c>
      <c r="P106">
        <v>3.67</v>
      </c>
      <c r="Q106" s="62">
        <v>0</v>
      </c>
      <c r="R106">
        <v>28.38</v>
      </c>
      <c r="S106" s="62">
        <v>1.6799999999999999E-2</v>
      </c>
      <c r="T106">
        <v>18557.27</v>
      </c>
      <c r="U106" s="62">
        <v>3.2000000000000002E-3</v>
      </c>
      <c r="V106">
        <v>36.72</v>
      </c>
      <c r="W106" s="62">
        <v>-6.7999999999999996E-3</v>
      </c>
    </row>
    <row r="107" spans="1:23" x14ac:dyDescent="0.35">
      <c r="A107" s="122">
        <f t="shared" si="4"/>
        <v>45431</v>
      </c>
      <c r="B107">
        <v>182.9</v>
      </c>
      <c r="C107" s="62">
        <v>-6.1329227610982806E-2</v>
      </c>
      <c r="D107">
        <v>22957.1</v>
      </c>
      <c r="E107" s="62">
        <v>2.1899999999999999E-2</v>
      </c>
      <c r="F107" s="104">
        <v>112.83</v>
      </c>
      <c r="G107" s="62">
        <v>-3.9199999999999999E-2</v>
      </c>
      <c r="H107" s="104">
        <v>5304.72</v>
      </c>
      <c r="I107" s="62">
        <v>2.9999999999999997E-4</v>
      </c>
      <c r="J107" s="104">
        <v>116.3</v>
      </c>
      <c r="K107" s="62">
        <v>-6.9599999999999995E-2</v>
      </c>
      <c r="L107" s="104">
        <v>6605.24</v>
      </c>
      <c r="M107" s="62">
        <v>-4.7500000000000001E-2</v>
      </c>
      <c r="N107">
        <v>32.369999999999997</v>
      </c>
      <c r="O107" s="62">
        <v>-6.0100000000000001E-2</v>
      </c>
      <c r="P107">
        <v>3.67</v>
      </c>
      <c r="Q107" s="62">
        <v>2.7000000000000001E-3</v>
      </c>
      <c r="R107">
        <v>27.91</v>
      </c>
      <c r="S107" s="62">
        <v>-6.5299999999999997E-2</v>
      </c>
      <c r="T107">
        <v>18497.939999999999</v>
      </c>
      <c r="U107" s="62">
        <v>-1.0500000000000001E-2</v>
      </c>
      <c r="V107">
        <v>36.97</v>
      </c>
      <c r="W107" s="62">
        <v>1.6199999999999999E-2</v>
      </c>
    </row>
    <row r="108" spans="1:23" x14ac:dyDescent="0.35">
      <c r="A108" s="122">
        <f t="shared" si="4"/>
        <v>45424</v>
      </c>
      <c r="B108">
        <v>194.85</v>
      </c>
      <c r="C108" s="62">
        <v>-3.2041728763040345E-2</v>
      </c>
      <c r="D108">
        <v>22466.1</v>
      </c>
      <c r="E108" s="62">
        <v>1.8599999999999998E-2</v>
      </c>
      <c r="F108" s="104">
        <v>117.43</v>
      </c>
      <c r="G108" s="62">
        <v>2.2599999999999999E-2</v>
      </c>
      <c r="H108" s="104">
        <v>5303.27</v>
      </c>
      <c r="I108" s="62">
        <v>1.54E-2</v>
      </c>
      <c r="J108" s="104">
        <v>125</v>
      </c>
      <c r="K108" s="62">
        <v>5.3999999999999999E-2</v>
      </c>
      <c r="L108" s="104">
        <v>6934.7</v>
      </c>
      <c r="M108" s="62">
        <v>3.2099999999999997E-2</v>
      </c>
      <c r="N108">
        <v>34.44</v>
      </c>
      <c r="O108" s="62">
        <v>-1.43E-2</v>
      </c>
      <c r="P108">
        <v>3.66</v>
      </c>
      <c r="Q108" s="62">
        <v>-1.61E-2</v>
      </c>
      <c r="R108">
        <v>29.86</v>
      </c>
      <c r="S108" s="62">
        <v>-6.1899999999999997E-2</v>
      </c>
      <c r="T108">
        <v>18693.37</v>
      </c>
      <c r="U108" s="62">
        <v>-5.9999999999999995E-4</v>
      </c>
      <c r="V108">
        <v>36.380000000000003</v>
      </c>
      <c r="W108" s="62">
        <v>-2.3400000000000001E-2</v>
      </c>
    </row>
    <row r="109" spans="1:23" x14ac:dyDescent="0.35">
      <c r="A109" s="122">
        <f t="shared" si="4"/>
        <v>45417</v>
      </c>
      <c r="B109">
        <v>201.3</v>
      </c>
      <c r="C109" s="62">
        <v>2.0532319391635134E-2</v>
      </c>
      <c r="D109">
        <v>22055.200000000001</v>
      </c>
      <c r="E109" s="62">
        <v>-1.8700000000000001E-2</v>
      </c>
      <c r="F109" s="104">
        <v>114.84</v>
      </c>
      <c r="G109" s="62">
        <v>9.1000000000000004E-3</v>
      </c>
      <c r="H109" s="104">
        <v>5222.68</v>
      </c>
      <c r="I109" s="62">
        <v>1.8499999999999999E-2</v>
      </c>
      <c r="J109" s="104">
        <v>118.6</v>
      </c>
      <c r="K109" s="62">
        <v>-9.1999999999999998E-3</v>
      </c>
      <c r="L109" s="104">
        <v>6718.86</v>
      </c>
      <c r="M109" s="62">
        <v>2.6200000000000001E-2</v>
      </c>
      <c r="N109">
        <v>34.94</v>
      </c>
      <c r="O109" s="62">
        <v>-4.8000000000000001E-2</v>
      </c>
      <c r="P109">
        <v>3.72</v>
      </c>
      <c r="Q109" s="62">
        <v>6.2899999999999998E-2</v>
      </c>
      <c r="R109">
        <v>31.83</v>
      </c>
      <c r="S109" s="62">
        <v>0.2611</v>
      </c>
      <c r="T109">
        <v>18704.419999999998</v>
      </c>
      <c r="U109" s="62">
        <v>-3.5999999999999999E-3</v>
      </c>
      <c r="V109">
        <v>37.25</v>
      </c>
      <c r="W109" s="62">
        <v>1.2500000000000001E-2</v>
      </c>
    </row>
    <row r="110" spans="1:23" x14ac:dyDescent="0.35">
      <c r="A110" s="122">
        <f t="shared" si="4"/>
        <v>45410</v>
      </c>
      <c r="B110">
        <v>197.25</v>
      </c>
      <c r="C110" s="62">
        <v>4.8644338118022379E-2</v>
      </c>
      <c r="D110">
        <v>22475.85</v>
      </c>
      <c r="E110" s="62">
        <v>2.5000000000000001E-3</v>
      </c>
      <c r="F110" s="104">
        <v>113.81</v>
      </c>
      <c r="G110" s="62">
        <v>-0.13850000000000001</v>
      </c>
      <c r="H110" s="104">
        <v>5127.79</v>
      </c>
      <c r="I110" s="62">
        <v>5.4999999999999997E-3</v>
      </c>
      <c r="J110" s="104">
        <v>119.7</v>
      </c>
      <c r="K110" s="62">
        <v>3.5499999999999997E-2</v>
      </c>
      <c r="L110" s="104">
        <v>6547.29</v>
      </c>
      <c r="M110" s="62">
        <v>4.4299999999999999E-2</v>
      </c>
      <c r="N110">
        <v>36.700000000000003</v>
      </c>
      <c r="O110" s="62">
        <v>5.79E-2</v>
      </c>
      <c r="P110">
        <v>3.5</v>
      </c>
      <c r="Q110" s="62">
        <v>-8.5000000000000006E-3</v>
      </c>
      <c r="R110">
        <v>25.24</v>
      </c>
      <c r="S110" s="62">
        <v>-2.7699999999999999E-2</v>
      </c>
      <c r="T110">
        <v>18772.849999999999</v>
      </c>
      <c r="U110" s="62">
        <v>4.2799999999999998E-2</v>
      </c>
      <c r="V110">
        <v>36.79</v>
      </c>
      <c r="W110" s="62">
        <v>-0.08</v>
      </c>
    </row>
    <row r="111" spans="1:23" x14ac:dyDescent="0.35">
      <c r="A111" s="122">
        <f t="shared" si="4"/>
        <v>45403</v>
      </c>
      <c r="B111">
        <v>188.1</v>
      </c>
      <c r="C111" s="62">
        <v>-5.8139534883721034E-3</v>
      </c>
      <c r="D111">
        <v>22419.95</v>
      </c>
      <c r="E111" s="62">
        <v>1.23E-2</v>
      </c>
      <c r="F111" s="104">
        <v>132.11000000000001</v>
      </c>
      <c r="G111" s="62">
        <v>3.8800000000000001E-2</v>
      </c>
      <c r="H111" s="104">
        <v>5099.96</v>
      </c>
      <c r="I111" s="62">
        <v>2.6700000000000002E-2</v>
      </c>
      <c r="J111" s="104">
        <v>115.6</v>
      </c>
      <c r="K111" s="62">
        <v>0.21299999999999999</v>
      </c>
      <c r="L111" s="104">
        <v>6269.76</v>
      </c>
      <c r="M111" s="62">
        <v>9.0999999999999998E-2</v>
      </c>
      <c r="N111">
        <v>34.69</v>
      </c>
      <c r="O111" s="62">
        <v>-1.5299999999999999E-2</v>
      </c>
      <c r="P111">
        <v>3.53</v>
      </c>
      <c r="Q111" s="62">
        <v>8.6E-3</v>
      </c>
      <c r="R111">
        <v>25.96</v>
      </c>
      <c r="S111" s="62">
        <v>3.8999999999999998E-3</v>
      </c>
      <c r="T111">
        <v>18001.599999999999</v>
      </c>
      <c r="U111" s="62">
        <v>-8.8000000000000005E-3</v>
      </c>
      <c r="V111">
        <v>39.99</v>
      </c>
      <c r="W111" s="62">
        <v>-2.0299999999999999E-2</v>
      </c>
    </row>
    <row r="112" spans="1:23" x14ac:dyDescent="0.35">
      <c r="A112" s="122">
        <f t="shared" si="4"/>
        <v>45396</v>
      </c>
      <c r="B112">
        <v>189.2</v>
      </c>
      <c r="C112" s="62">
        <v>-1.5096304008329064E-2</v>
      </c>
      <c r="D112">
        <v>22147</v>
      </c>
      <c r="E112" s="62">
        <v>-1.6500000000000001E-2</v>
      </c>
      <c r="F112" s="104">
        <v>127.18</v>
      </c>
      <c r="G112" s="62">
        <v>-8.09E-2</v>
      </c>
      <c r="H112" s="104">
        <v>4967.2299999999996</v>
      </c>
      <c r="I112" s="62">
        <v>-3.0499999999999999E-2</v>
      </c>
      <c r="J112" s="104">
        <v>95.3</v>
      </c>
      <c r="K112" s="62">
        <v>-6.6600000000000006E-2</v>
      </c>
      <c r="L112" s="104">
        <v>5746.61</v>
      </c>
      <c r="M112" s="62">
        <v>-2.2599999999999999E-2</v>
      </c>
      <c r="N112">
        <v>35.229999999999997</v>
      </c>
      <c r="O112" s="62">
        <v>-6.8199999999999997E-2</v>
      </c>
      <c r="P112">
        <v>3.5</v>
      </c>
      <c r="Q112" s="62">
        <v>3.8600000000000002E-2</v>
      </c>
      <c r="R112">
        <v>25.86</v>
      </c>
      <c r="S112" s="62">
        <v>-7.9399999999999998E-2</v>
      </c>
      <c r="T112">
        <v>18161.009999999998</v>
      </c>
      <c r="U112" s="62">
        <v>2.3900000000000001E-2</v>
      </c>
      <c r="V112">
        <v>40.82</v>
      </c>
      <c r="W112" s="62">
        <v>3.8899999999999997E-2</v>
      </c>
    </row>
    <row r="113" spans="1:23" x14ac:dyDescent="0.35">
      <c r="A113" s="122">
        <f t="shared" si="4"/>
        <v>45389</v>
      </c>
      <c r="B113">
        <v>192.1</v>
      </c>
      <c r="C113" s="62">
        <v>8.3989501312335957E-3</v>
      </c>
      <c r="D113">
        <v>22519.4</v>
      </c>
      <c r="E113" s="62">
        <v>2.9999999999999997E-4</v>
      </c>
      <c r="F113" s="104">
        <v>138.38</v>
      </c>
      <c r="G113" s="62">
        <v>-8.5000000000000006E-3</v>
      </c>
      <c r="H113" s="104">
        <v>5123.41</v>
      </c>
      <c r="I113" s="62">
        <v>-1.5599999999999999E-2</v>
      </c>
      <c r="J113" s="104">
        <v>102.1</v>
      </c>
      <c r="K113" s="62">
        <v>1.6899999999999998E-2</v>
      </c>
      <c r="L113" s="104">
        <v>5879.58</v>
      </c>
      <c r="M113" s="62">
        <v>2.7000000000000001E-3</v>
      </c>
      <c r="N113">
        <v>37.81</v>
      </c>
      <c r="O113" s="62">
        <v>-3.3500000000000002E-2</v>
      </c>
      <c r="P113">
        <v>3.37</v>
      </c>
      <c r="Q113" s="62">
        <v>1.2E-2</v>
      </c>
      <c r="R113">
        <v>28.09</v>
      </c>
      <c r="S113" s="62">
        <v>-0.1074</v>
      </c>
      <c r="T113">
        <v>17737.36</v>
      </c>
      <c r="U113" s="62">
        <v>-1.0800000000000001E-2</v>
      </c>
      <c r="V113">
        <v>39.29</v>
      </c>
      <c r="W113" s="62">
        <v>-3.2500000000000001E-2</v>
      </c>
    </row>
    <row r="114" spans="1:23" x14ac:dyDescent="0.35">
      <c r="A114" s="122">
        <f t="shared" si="4"/>
        <v>45382</v>
      </c>
      <c r="B114">
        <v>190.5</v>
      </c>
      <c r="C114" s="62">
        <v>4.6128500823723328E-2</v>
      </c>
      <c r="D114">
        <v>22513.7</v>
      </c>
      <c r="E114" s="62">
        <v>8.3999999999999995E-3</v>
      </c>
      <c r="F114" s="104">
        <v>139.56</v>
      </c>
      <c r="G114" s="62">
        <v>1.34E-2</v>
      </c>
      <c r="H114" s="104">
        <v>5204.34</v>
      </c>
      <c r="I114" s="62">
        <v>-9.4999999999999998E-3</v>
      </c>
      <c r="J114" s="104">
        <v>100.4</v>
      </c>
      <c r="K114" s="62">
        <v>3.7199999999999997E-2</v>
      </c>
      <c r="L114" s="104">
        <v>5863.57</v>
      </c>
      <c r="M114" s="62">
        <v>9.1000000000000004E-3</v>
      </c>
      <c r="N114">
        <v>39.119999999999997</v>
      </c>
      <c r="O114" s="62">
        <v>4.9099999999999998E-2</v>
      </c>
      <c r="P114">
        <v>3.33</v>
      </c>
      <c r="Q114" s="62">
        <v>2.7799999999999998E-2</v>
      </c>
      <c r="R114">
        <v>31.47</v>
      </c>
      <c r="S114" s="62">
        <v>-1.66E-2</v>
      </c>
      <c r="T114">
        <v>17930.32</v>
      </c>
      <c r="U114" s="62">
        <v>-1.35E-2</v>
      </c>
      <c r="V114">
        <v>40.61</v>
      </c>
      <c r="W114" s="62">
        <v>3.7000000000000002E-3</v>
      </c>
    </row>
    <row r="115" spans="1:23" x14ac:dyDescent="0.35">
      <c r="A115" s="122">
        <f t="shared" si="4"/>
        <v>45375</v>
      </c>
      <c r="B115">
        <v>182.1</v>
      </c>
      <c r="C115" s="62">
        <v>4.5350172215843809E-2</v>
      </c>
      <c r="D115">
        <v>22326.9</v>
      </c>
      <c r="E115" s="62">
        <v>1.04E-2</v>
      </c>
      <c r="F115" s="104">
        <v>137.72</v>
      </c>
      <c r="G115" s="62">
        <v>3.5000000000000001E-3</v>
      </c>
      <c r="H115" s="104">
        <v>5254.35</v>
      </c>
      <c r="I115" s="62">
        <v>3.8999999999999998E-3</v>
      </c>
      <c r="J115" s="104">
        <v>96.8</v>
      </c>
      <c r="K115" s="62">
        <v>9.69E-2</v>
      </c>
      <c r="L115" s="104">
        <v>5810.79</v>
      </c>
      <c r="M115" s="62">
        <v>9.1999999999999998E-3</v>
      </c>
      <c r="N115">
        <v>37.29</v>
      </c>
      <c r="O115" s="62">
        <v>-6.1000000000000004E-3</v>
      </c>
      <c r="P115">
        <v>3.24</v>
      </c>
      <c r="Q115" s="62">
        <v>3.1800000000000002E-2</v>
      </c>
      <c r="R115">
        <v>32</v>
      </c>
      <c r="S115" s="62">
        <v>0.2069</v>
      </c>
      <c r="T115">
        <v>18175.04</v>
      </c>
      <c r="U115" s="62">
        <v>-1.72E-2</v>
      </c>
      <c r="V115">
        <v>40.46</v>
      </c>
      <c r="W115" s="62">
        <v>2.69E-2</v>
      </c>
    </row>
    <row r="116" spans="1:23" x14ac:dyDescent="0.35">
      <c r="A116" s="122">
        <f t="shared" si="4"/>
        <v>45368</v>
      </c>
      <c r="B116">
        <v>174.2</v>
      </c>
      <c r="C116" s="62">
        <v>8.8409871915026361E-2</v>
      </c>
      <c r="D116">
        <v>22096.75</v>
      </c>
      <c r="E116" s="62">
        <v>3.3E-3</v>
      </c>
      <c r="F116" s="104">
        <v>137.24</v>
      </c>
      <c r="G116" s="62">
        <v>5.1200000000000002E-2</v>
      </c>
      <c r="H116" s="104">
        <v>5234.18</v>
      </c>
      <c r="I116" s="62">
        <v>2.29E-2</v>
      </c>
      <c r="J116" s="104">
        <v>88.25</v>
      </c>
      <c r="K116" s="62">
        <v>-1.29E-2</v>
      </c>
      <c r="L116" s="104">
        <v>5757.67</v>
      </c>
      <c r="M116" s="62">
        <v>-1.0800000000000001E-2</v>
      </c>
      <c r="N116">
        <v>37.520000000000003</v>
      </c>
      <c r="O116" s="62">
        <v>4.8000000000000001E-2</v>
      </c>
      <c r="P116">
        <v>3.14</v>
      </c>
      <c r="Q116" s="62">
        <v>-3.2000000000000002E-3</v>
      </c>
      <c r="R116">
        <v>26.51</v>
      </c>
      <c r="S116" s="62">
        <v>-1.72E-2</v>
      </c>
      <c r="T116">
        <v>18492.490000000002</v>
      </c>
      <c r="U116" s="62">
        <v>1.5699999999999999E-2</v>
      </c>
      <c r="V116">
        <v>39.4</v>
      </c>
      <c r="W116" s="62">
        <v>1.5699999999999999E-2</v>
      </c>
    </row>
    <row r="117" spans="1:23" x14ac:dyDescent="0.35">
      <c r="A117" s="122">
        <f t="shared" si="4"/>
        <v>45361</v>
      </c>
      <c r="B117">
        <v>160.05000000000001</v>
      </c>
      <c r="C117" s="62">
        <v>3.1250000000015987E-4</v>
      </c>
      <c r="D117">
        <v>22023.35</v>
      </c>
      <c r="E117" s="62">
        <v>-2.0899999999999998E-2</v>
      </c>
      <c r="F117" s="104">
        <v>130.55000000000001</v>
      </c>
      <c r="G117" s="62">
        <v>-9.4999999999999998E-3</v>
      </c>
      <c r="H117" s="104">
        <v>5117.09</v>
      </c>
      <c r="I117" s="62">
        <v>-1.2999999999999999E-3</v>
      </c>
      <c r="J117" s="104">
        <v>89.4</v>
      </c>
      <c r="K117" s="62">
        <v>5.5500000000000001E-2</v>
      </c>
      <c r="L117" s="104">
        <v>5820.5</v>
      </c>
      <c r="M117" s="62">
        <v>2.9000000000000001E-2</v>
      </c>
      <c r="N117">
        <v>35.799999999999997</v>
      </c>
      <c r="O117" s="62">
        <v>4.1300000000000003E-2</v>
      </c>
      <c r="P117">
        <v>3.15</v>
      </c>
      <c r="Q117" s="62">
        <v>-6.3E-3</v>
      </c>
      <c r="R117">
        <v>26.98</v>
      </c>
      <c r="S117" s="62">
        <v>5.4300000000000001E-2</v>
      </c>
      <c r="T117">
        <v>18205.939999999999</v>
      </c>
      <c r="U117" s="62">
        <v>1.4999999999999999E-2</v>
      </c>
      <c r="V117">
        <v>38.79</v>
      </c>
      <c r="W117" s="62">
        <v>3.3799999999999997E-2</v>
      </c>
    </row>
    <row r="118" spans="1:23" x14ac:dyDescent="0.35">
      <c r="A118" s="122">
        <f t="shared" si="4"/>
        <v>45354</v>
      </c>
      <c r="B118">
        <v>160</v>
      </c>
      <c r="C118" s="62">
        <v>-3.9039039039039047E-2</v>
      </c>
      <c r="D118">
        <v>22493.55</v>
      </c>
      <c r="E118" s="62">
        <v>6.8999999999999999E-3</v>
      </c>
      <c r="F118" s="104">
        <v>131.80000000000001</v>
      </c>
      <c r="G118" s="62">
        <v>3.4299999999999997E-2</v>
      </c>
      <c r="H118" s="104">
        <v>5123.6899999999996</v>
      </c>
      <c r="I118" s="62">
        <v>-2.5999999999999999E-3</v>
      </c>
      <c r="J118" s="104">
        <v>84.7</v>
      </c>
      <c r="K118" s="62">
        <v>-4.19E-2</v>
      </c>
      <c r="L118" s="104">
        <v>5656.72</v>
      </c>
      <c r="M118" s="62">
        <v>-1.26E-2</v>
      </c>
      <c r="N118">
        <v>34.380000000000003</v>
      </c>
      <c r="O118" s="62">
        <v>3.6499999999999998E-2</v>
      </c>
      <c r="P118">
        <v>3.17</v>
      </c>
      <c r="Q118" s="62">
        <v>2.92E-2</v>
      </c>
      <c r="R118">
        <v>25.59</v>
      </c>
      <c r="S118" s="62">
        <v>6.6900000000000001E-2</v>
      </c>
      <c r="T118">
        <v>17936.650000000001</v>
      </c>
      <c r="U118" s="62">
        <v>6.8999999999999999E-3</v>
      </c>
      <c r="V118">
        <v>37.520000000000003</v>
      </c>
      <c r="W118" s="62">
        <v>-2.01E-2</v>
      </c>
    </row>
    <row r="119" spans="1:23" x14ac:dyDescent="0.35">
      <c r="A119" s="122">
        <f t="shared" si="4"/>
        <v>45347</v>
      </c>
      <c r="B119">
        <v>166.5</v>
      </c>
      <c r="C119" s="62">
        <v>1.4934471197805443E-2</v>
      </c>
      <c r="D119">
        <v>22338.75</v>
      </c>
      <c r="E119" s="62">
        <v>5.7000000000000002E-3</v>
      </c>
      <c r="F119" s="104">
        <v>127.43</v>
      </c>
      <c r="G119" s="62">
        <v>4.6600000000000003E-2</v>
      </c>
      <c r="H119" s="104">
        <v>5137.08</v>
      </c>
      <c r="I119" s="62">
        <v>9.4999999999999998E-3</v>
      </c>
      <c r="J119" s="104">
        <v>88.4</v>
      </c>
      <c r="K119" s="62">
        <v>8.4699999999999998E-2</v>
      </c>
      <c r="L119" s="104">
        <v>5728.84</v>
      </c>
      <c r="M119" s="62">
        <v>-6.3E-3</v>
      </c>
      <c r="N119">
        <v>33.17</v>
      </c>
      <c r="O119" s="62">
        <v>8.43E-2</v>
      </c>
      <c r="P119">
        <v>3.08</v>
      </c>
      <c r="Q119" s="62">
        <v>-6.4999999999999997E-3</v>
      </c>
      <c r="R119">
        <v>23.99</v>
      </c>
      <c r="S119" s="62">
        <v>8.5999999999999993E-2</v>
      </c>
      <c r="T119">
        <v>17814.509999999998</v>
      </c>
      <c r="U119" s="62">
        <v>4.4999999999999997E-3</v>
      </c>
      <c r="V119">
        <v>38.29</v>
      </c>
      <c r="W119" s="62">
        <v>-3.5999999999999999E-3</v>
      </c>
    </row>
    <row r="120" spans="1:23" x14ac:dyDescent="0.35">
      <c r="A120" s="122">
        <f t="shared" si="4"/>
        <v>45340</v>
      </c>
      <c r="B120">
        <v>164.05</v>
      </c>
      <c r="C120" s="62">
        <v>4.690491384811768E-2</v>
      </c>
      <c r="D120">
        <v>22212.7</v>
      </c>
      <c r="E120" s="62">
        <v>7.7999999999999996E-3</v>
      </c>
      <c r="F120" s="104">
        <v>121.76</v>
      </c>
      <c r="G120" s="62">
        <v>4.9599999999999998E-2</v>
      </c>
      <c r="H120" s="104">
        <v>5088.8</v>
      </c>
      <c r="I120" s="62">
        <v>1.66E-2</v>
      </c>
      <c r="J120" s="104">
        <v>81.5</v>
      </c>
      <c r="K120" s="62">
        <v>9.1800000000000007E-2</v>
      </c>
      <c r="L120" s="104">
        <v>5765.1</v>
      </c>
      <c r="M120" s="62">
        <v>3.7100000000000001E-2</v>
      </c>
      <c r="N120">
        <v>30.59</v>
      </c>
      <c r="O120" s="62">
        <v>0.14269999999999999</v>
      </c>
      <c r="P120">
        <v>3.1</v>
      </c>
      <c r="Q120" s="62">
        <v>-1.9E-2</v>
      </c>
      <c r="R120">
        <v>22.08</v>
      </c>
      <c r="S120" s="62">
        <v>-7.0000000000000001E-3</v>
      </c>
      <c r="T120">
        <v>17735.07</v>
      </c>
      <c r="U120" s="62">
        <v>1.8100000000000002E-2</v>
      </c>
      <c r="V120">
        <v>38.43</v>
      </c>
      <c r="W120" s="62">
        <v>6.8699999999999997E-2</v>
      </c>
    </row>
    <row r="121" spans="1:23" x14ac:dyDescent="0.35">
      <c r="A121" s="122">
        <f t="shared" si="4"/>
        <v>45333</v>
      </c>
      <c r="B121">
        <v>156.69999999999999</v>
      </c>
      <c r="C121" s="62">
        <v>4.8511207761793296E-2</v>
      </c>
      <c r="D121">
        <v>22040.7</v>
      </c>
      <c r="E121" s="62">
        <v>1.1900000000000001E-2</v>
      </c>
      <c r="F121" s="104">
        <v>116.01</v>
      </c>
      <c r="G121" s="62">
        <v>-2.7699999999999999E-2</v>
      </c>
      <c r="H121" s="104">
        <v>5005.57</v>
      </c>
      <c r="I121" s="62">
        <v>-4.1999999999999997E-3</v>
      </c>
      <c r="J121" s="104">
        <v>74.650000000000006</v>
      </c>
      <c r="K121" s="62">
        <v>0.10920000000000001</v>
      </c>
      <c r="L121" s="104">
        <v>5558.86</v>
      </c>
      <c r="M121" s="62">
        <v>4.7500000000000001E-2</v>
      </c>
      <c r="N121">
        <v>26.77</v>
      </c>
      <c r="O121" s="62">
        <v>6.4000000000000003E-3</v>
      </c>
      <c r="P121">
        <v>3.16</v>
      </c>
      <c r="Q121" s="62">
        <v>-0.1048</v>
      </c>
      <c r="R121">
        <v>22.24</v>
      </c>
      <c r="S121" s="62">
        <v>-1.5699999999999999E-2</v>
      </c>
      <c r="T121">
        <v>17419.330000000002</v>
      </c>
      <c r="U121" s="62">
        <v>1.7600000000000001E-2</v>
      </c>
      <c r="V121">
        <v>35.96</v>
      </c>
      <c r="W121" s="62">
        <v>-5.4199999999999998E-2</v>
      </c>
    </row>
    <row r="122" spans="1:23" x14ac:dyDescent="0.35">
      <c r="A122" s="122">
        <f t="shared" si="4"/>
        <v>45326</v>
      </c>
      <c r="B122">
        <v>149.44999999999999</v>
      </c>
      <c r="C122" s="62">
        <v>3.9290681502086144E-2</v>
      </c>
      <c r="D122">
        <v>21782.5</v>
      </c>
      <c r="E122" s="62">
        <v>-3.3E-3</v>
      </c>
      <c r="F122" s="104">
        <v>119.31</v>
      </c>
      <c r="G122" s="62">
        <v>8.9599999999999999E-2</v>
      </c>
      <c r="H122" s="104">
        <v>5026.6099999999997</v>
      </c>
      <c r="I122" s="62">
        <v>1.37E-2</v>
      </c>
      <c r="J122" s="104">
        <v>67.3</v>
      </c>
      <c r="K122" s="62">
        <v>6.4000000000000001E-2</v>
      </c>
      <c r="L122" s="104">
        <v>5306.79</v>
      </c>
      <c r="M122" s="62">
        <v>1.6799999999999999E-2</v>
      </c>
      <c r="N122">
        <v>26.6</v>
      </c>
      <c r="O122" s="62">
        <v>6.0600000000000001E-2</v>
      </c>
      <c r="P122">
        <v>3.53</v>
      </c>
      <c r="Q122" s="62">
        <v>2.92E-2</v>
      </c>
      <c r="R122">
        <v>22.59</v>
      </c>
      <c r="S122" s="62">
        <v>0.2223</v>
      </c>
      <c r="T122">
        <v>17117.439999999999</v>
      </c>
      <c r="U122" s="62">
        <v>1.1299999999999999E-2</v>
      </c>
      <c r="V122">
        <v>38.020000000000003</v>
      </c>
      <c r="W122" s="62">
        <v>-0.16420000000000001</v>
      </c>
    </row>
    <row r="123" spans="1:23" x14ac:dyDescent="0.35">
      <c r="A123" s="122">
        <f t="shared" si="4"/>
        <v>45319</v>
      </c>
      <c r="B123">
        <v>143.80000000000001</v>
      </c>
      <c r="C123" s="62">
        <v>5.6188027910393012E-2</v>
      </c>
      <c r="D123">
        <v>21853.8</v>
      </c>
      <c r="E123" s="62">
        <v>2.35E-2</v>
      </c>
      <c r="F123" s="104">
        <v>109.5</v>
      </c>
      <c r="G123" s="62">
        <v>1.1599999999999999E-2</v>
      </c>
      <c r="H123" s="104">
        <v>4958.6099999999997</v>
      </c>
      <c r="I123" s="62">
        <v>1.38E-2</v>
      </c>
      <c r="J123" s="104">
        <v>63.25</v>
      </c>
      <c r="K123" s="62">
        <v>-5.1700000000000003E-2</v>
      </c>
      <c r="L123" s="104">
        <v>5218.99</v>
      </c>
      <c r="M123" s="62">
        <v>-2.64E-2</v>
      </c>
      <c r="N123">
        <v>25.08</v>
      </c>
      <c r="O123" s="62">
        <v>-1.5699999999999999E-2</v>
      </c>
      <c r="P123">
        <v>3.43</v>
      </c>
      <c r="Q123" s="62">
        <v>6.5199999999999994E-2</v>
      </c>
      <c r="R123">
        <v>18.489999999999998</v>
      </c>
      <c r="S123" s="62">
        <v>0.1103</v>
      </c>
      <c r="T123">
        <v>16926.5</v>
      </c>
      <c r="U123" s="62">
        <v>5.0000000000000001E-4</v>
      </c>
      <c r="V123">
        <v>45.49</v>
      </c>
      <c r="W123" s="62">
        <v>1.9699999999999999E-2</v>
      </c>
    </row>
    <row r="124" spans="1:23" x14ac:dyDescent="0.35">
      <c r="A124" s="122">
        <f t="shared" si="4"/>
        <v>45312</v>
      </c>
      <c r="B124">
        <v>136.15</v>
      </c>
      <c r="C124" s="62">
        <v>8.1451314328027102E-3</v>
      </c>
      <c r="D124">
        <v>21352.6</v>
      </c>
      <c r="E124" s="62">
        <v>-1.2500000000000001E-2</v>
      </c>
      <c r="F124" s="104">
        <v>108.24</v>
      </c>
      <c r="G124" s="62">
        <v>1.7999999999999999E-2</v>
      </c>
      <c r="H124" s="104">
        <v>4890.97</v>
      </c>
      <c r="I124" s="62">
        <v>1.06E-2</v>
      </c>
      <c r="J124" s="104">
        <v>66.7</v>
      </c>
      <c r="K124" s="62">
        <v>-2.8400000000000002E-2</v>
      </c>
      <c r="L124" s="104">
        <v>5360.24</v>
      </c>
      <c r="M124" s="62">
        <v>4.5400000000000003E-2</v>
      </c>
      <c r="N124">
        <v>25.48</v>
      </c>
      <c r="O124" s="62">
        <v>-2.0400000000000001E-2</v>
      </c>
      <c r="P124">
        <v>3.22</v>
      </c>
      <c r="Q124" s="62">
        <v>1.5800000000000002E-2</v>
      </c>
      <c r="R124">
        <v>16.649999999999999</v>
      </c>
      <c r="S124" s="62">
        <v>-0.2903</v>
      </c>
      <c r="T124">
        <v>16918.21</v>
      </c>
      <c r="U124" s="62">
        <v>-2.5000000000000001E-3</v>
      </c>
      <c r="V124">
        <v>44.61</v>
      </c>
      <c r="W124" s="62">
        <v>-8.6999999999999994E-3</v>
      </c>
    </row>
    <row r="125" spans="1:23" x14ac:dyDescent="0.35">
      <c r="A125" s="122">
        <f t="shared" si="4"/>
        <v>45305</v>
      </c>
      <c r="B125">
        <v>135.05000000000001</v>
      </c>
      <c r="C125" s="62">
        <v>-3.2246506628448635E-2</v>
      </c>
      <c r="D125">
        <v>21622.400000000001</v>
      </c>
      <c r="E125" s="62">
        <v>-1.24E-2</v>
      </c>
      <c r="F125" s="104">
        <v>106.33</v>
      </c>
      <c r="G125" s="62">
        <v>2.1100000000000001E-2</v>
      </c>
      <c r="H125" s="104">
        <v>4839.8100000000004</v>
      </c>
      <c r="I125" s="62">
        <v>1.17E-2</v>
      </c>
      <c r="J125" s="104">
        <v>68.650000000000006</v>
      </c>
      <c r="K125" s="62">
        <v>-8.77E-2</v>
      </c>
      <c r="L125" s="104">
        <v>5127.24</v>
      </c>
      <c r="M125" s="62">
        <v>-6.4699999999999994E-2</v>
      </c>
      <c r="N125">
        <v>26.01</v>
      </c>
      <c r="O125" s="62">
        <v>0.1265</v>
      </c>
      <c r="P125">
        <v>3.17</v>
      </c>
      <c r="Q125" s="62">
        <v>5.67E-2</v>
      </c>
      <c r="R125">
        <v>23.46</v>
      </c>
      <c r="S125" s="62">
        <v>8.8599999999999998E-2</v>
      </c>
      <c r="T125">
        <v>16961.39</v>
      </c>
      <c r="U125" s="62">
        <v>2.4500000000000001E-2</v>
      </c>
      <c r="V125">
        <v>45</v>
      </c>
      <c r="W125" s="62">
        <v>2.2700000000000001E-2</v>
      </c>
    </row>
    <row r="126" spans="1:23" x14ac:dyDescent="0.35">
      <c r="A126" s="122">
        <f t="shared" si="4"/>
        <v>45298</v>
      </c>
      <c r="B126">
        <v>139.55000000000001</v>
      </c>
      <c r="C126" s="62">
        <v>4.6886721680420074E-2</v>
      </c>
      <c r="D126">
        <v>21894.55</v>
      </c>
      <c r="E126" s="62">
        <v>8.5000000000000006E-3</v>
      </c>
      <c r="F126" s="104">
        <v>104.13</v>
      </c>
      <c r="G126" s="62">
        <v>9.8299999999999998E-2</v>
      </c>
      <c r="H126" s="104">
        <v>4783.83</v>
      </c>
      <c r="I126" s="62">
        <v>1.84E-2</v>
      </c>
      <c r="J126" s="104">
        <v>75.25</v>
      </c>
      <c r="K126" s="62">
        <v>-3.2199999999999999E-2</v>
      </c>
      <c r="L126" s="104">
        <v>5481.94</v>
      </c>
      <c r="M126" s="62">
        <v>-2.23E-2</v>
      </c>
      <c r="N126">
        <v>23.09</v>
      </c>
      <c r="O126" s="62">
        <v>2.9399999999999999E-2</v>
      </c>
      <c r="P126">
        <v>3</v>
      </c>
      <c r="Q126" s="62">
        <v>-6.54E-2</v>
      </c>
      <c r="R126">
        <v>21.55</v>
      </c>
      <c r="S126" s="62">
        <v>-9.4200000000000006E-2</v>
      </c>
      <c r="T126">
        <v>16555.13</v>
      </c>
      <c r="U126" s="62">
        <v>-8.8999999999999999E-3</v>
      </c>
      <c r="V126">
        <v>44</v>
      </c>
      <c r="W126" s="62">
        <v>6.6E-3</v>
      </c>
    </row>
    <row r="127" spans="1:23" x14ac:dyDescent="0.35">
      <c r="A127" s="122">
        <f t="shared" si="4"/>
        <v>45291</v>
      </c>
      <c r="B127">
        <v>133.30000000000001</v>
      </c>
      <c r="C127" s="62">
        <v>7.7607113985448839E-2</v>
      </c>
      <c r="D127">
        <v>21710.799999999999</v>
      </c>
      <c r="E127" s="62">
        <v>-8.9999999999999998E-4</v>
      </c>
      <c r="F127" s="104">
        <v>94.81</v>
      </c>
      <c r="G127" s="62">
        <v>-4.1300000000000003E-2</v>
      </c>
      <c r="H127" s="104">
        <v>4697.24</v>
      </c>
      <c r="I127" s="62">
        <v>-1.52E-2</v>
      </c>
      <c r="J127" s="104">
        <v>77.75</v>
      </c>
      <c r="K127" s="62">
        <v>-5.0700000000000002E-2</v>
      </c>
      <c r="L127" s="104">
        <v>5606.98</v>
      </c>
      <c r="M127" s="62">
        <v>-2.8000000000000001E-2</v>
      </c>
      <c r="N127">
        <v>22.43</v>
      </c>
      <c r="O127" s="62">
        <v>-4.4299999999999999E-2</v>
      </c>
      <c r="P127">
        <v>3.21</v>
      </c>
      <c r="Q127" s="62">
        <v>-1.83E-2</v>
      </c>
      <c r="R127">
        <v>23.79</v>
      </c>
      <c r="S127" s="62">
        <v>-1.61E-2</v>
      </c>
      <c r="T127">
        <v>16704.560000000001</v>
      </c>
      <c r="U127" s="62">
        <v>6.6E-3</v>
      </c>
      <c r="V127">
        <v>43.71</v>
      </c>
      <c r="W127" s="62">
        <v>-2.8000000000000001E-2</v>
      </c>
    </row>
    <row r="128" spans="1:23" x14ac:dyDescent="0.35">
      <c r="A128" s="122">
        <f t="shared" si="4"/>
        <v>45284</v>
      </c>
      <c r="B128">
        <v>123.7</v>
      </c>
      <c r="C128" s="62">
        <v>-3.7354085603112819E-2</v>
      </c>
      <c r="D128">
        <v>21731.4</v>
      </c>
      <c r="E128" s="62">
        <v>1.7899999999999999E-2</v>
      </c>
      <c r="F128" s="104">
        <v>98.89</v>
      </c>
      <c r="G128" s="62">
        <v>-1.6299999999999999E-2</v>
      </c>
      <c r="H128" s="104">
        <v>4769.83</v>
      </c>
      <c r="I128" s="62">
        <v>3.2000000000000002E-3</v>
      </c>
      <c r="J128" s="104">
        <v>81.900000000000006</v>
      </c>
      <c r="K128" s="62">
        <v>6.9199999999999998E-2</v>
      </c>
      <c r="L128" s="104">
        <v>5768.5</v>
      </c>
      <c r="M128" s="62">
        <v>5.0900000000000001E-2</v>
      </c>
      <c r="N128">
        <v>23.47</v>
      </c>
      <c r="O128" s="62">
        <v>-1.32E-2</v>
      </c>
      <c r="P128">
        <v>3.27</v>
      </c>
      <c r="Q128" s="62">
        <v>-2.9700000000000001E-2</v>
      </c>
      <c r="R128">
        <v>24.18</v>
      </c>
      <c r="S128" s="62">
        <v>-3.32E-2</v>
      </c>
      <c r="T128">
        <v>16594.21</v>
      </c>
      <c r="U128" s="62">
        <v>-9.4000000000000004E-3</v>
      </c>
      <c r="V128">
        <v>44.97</v>
      </c>
      <c r="W128" s="62">
        <v>-5.0099999999999999E-2</v>
      </c>
    </row>
    <row r="129" spans="1:23" x14ac:dyDescent="0.35">
      <c r="A129" s="122">
        <f t="shared" si="4"/>
        <v>45277</v>
      </c>
      <c r="B129">
        <v>128.5</v>
      </c>
      <c r="C129" s="62">
        <v>3.9644012944983764E-2</v>
      </c>
      <c r="D129">
        <v>21349.4</v>
      </c>
      <c r="E129" s="62">
        <v>-5.0000000000000001E-3</v>
      </c>
      <c r="F129" s="104">
        <v>100.53</v>
      </c>
      <c r="G129" s="62">
        <v>-1.0200000000000001E-2</v>
      </c>
      <c r="H129" s="104">
        <v>4754.63</v>
      </c>
      <c r="I129" s="62">
        <v>7.4999999999999997E-3</v>
      </c>
      <c r="J129" s="104">
        <v>76.599999999999994</v>
      </c>
      <c r="K129" s="62">
        <v>-9.8299999999999998E-2</v>
      </c>
      <c r="L129" s="104">
        <v>5488.99</v>
      </c>
      <c r="M129" s="62">
        <v>-3.7100000000000001E-2</v>
      </c>
      <c r="N129">
        <v>23.78</v>
      </c>
      <c r="O129" s="62">
        <v>-3.3099999999999997E-2</v>
      </c>
      <c r="P129">
        <v>3.37</v>
      </c>
      <c r="Q129" s="62">
        <v>4.6600000000000003E-2</v>
      </c>
      <c r="R129">
        <v>25.01</v>
      </c>
      <c r="S129" s="62">
        <v>4.5100000000000001E-2</v>
      </c>
      <c r="T129">
        <v>16751.64</v>
      </c>
      <c r="U129" s="62">
        <v>2.7000000000000001E-3</v>
      </c>
      <c r="V129">
        <v>47.34</v>
      </c>
      <c r="W129" s="62">
        <v>-2.2499999999999999E-2</v>
      </c>
    </row>
    <row r="130" spans="1:23" x14ac:dyDescent="0.35">
      <c r="A130" s="122">
        <f t="shared" si="4"/>
        <v>45270</v>
      </c>
      <c r="B130">
        <v>123.6</v>
      </c>
      <c r="C130" s="62">
        <v>3.0429345560650134E-2</v>
      </c>
      <c r="D130">
        <v>21456.65</v>
      </c>
      <c r="E130" s="62">
        <v>2.3199999999999998E-2</v>
      </c>
      <c r="F130" s="104">
        <v>101.57</v>
      </c>
      <c r="G130" s="62">
        <v>1.5699999999999999E-2</v>
      </c>
      <c r="H130" s="104">
        <v>4719.1899999999996</v>
      </c>
      <c r="I130" s="62">
        <v>2.4899999999999999E-2</v>
      </c>
      <c r="J130" s="104">
        <v>84.95</v>
      </c>
      <c r="K130" s="62">
        <v>-1.9599999999999999E-2</v>
      </c>
      <c r="L130" s="104">
        <v>5700.39</v>
      </c>
      <c r="M130" s="62">
        <v>1.83E-2</v>
      </c>
      <c r="N130">
        <v>24.6</v>
      </c>
      <c r="O130" s="62">
        <v>6.4999999999999997E-3</v>
      </c>
      <c r="P130">
        <v>3.22</v>
      </c>
      <c r="Q130" s="62">
        <v>2.2200000000000001E-2</v>
      </c>
      <c r="R130">
        <v>23.93</v>
      </c>
      <c r="S130" s="62">
        <v>-0.21609999999999999</v>
      </c>
      <c r="T130">
        <v>16706.18</v>
      </c>
      <c r="U130" s="62">
        <v>-2.7000000000000001E-3</v>
      </c>
      <c r="V130">
        <v>48.43</v>
      </c>
      <c r="W130" s="62">
        <v>8.1299999999999997E-2</v>
      </c>
    </row>
    <row r="131" spans="1:23" x14ac:dyDescent="0.35">
      <c r="A131" s="122">
        <f t="shared" si="4"/>
        <v>45263</v>
      </c>
      <c r="B131">
        <v>119.95</v>
      </c>
      <c r="C131" s="62">
        <v>3.1384350816852979E-2</v>
      </c>
      <c r="D131">
        <v>20969.400000000001</v>
      </c>
      <c r="E131" s="62">
        <v>3.4599999999999999E-2</v>
      </c>
      <c r="F131" s="104">
        <v>100</v>
      </c>
      <c r="G131" s="62">
        <v>3.5400000000000001E-2</v>
      </c>
      <c r="H131" s="104">
        <v>4604.37</v>
      </c>
      <c r="I131" s="62">
        <v>2.0999999999999999E-3</v>
      </c>
      <c r="J131" s="104">
        <v>86.65</v>
      </c>
      <c r="K131" s="62">
        <v>-1.4200000000000001E-2</v>
      </c>
      <c r="L131" s="104">
        <v>5598.16</v>
      </c>
      <c r="M131" s="62">
        <v>-2.8400000000000002E-2</v>
      </c>
      <c r="N131">
        <v>24.44</v>
      </c>
      <c r="O131" s="62">
        <v>-3.6700000000000003E-2</v>
      </c>
      <c r="P131">
        <v>3.15</v>
      </c>
      <c r="Q131" s="62">
        <v>0</v>
      </c>
      <c r="R131">
        <v>30.52</v>
      </c>
      <c r="S131" s="62">
        <v>-3.1300000000000001E-2</v>
      </c>
      <c r="T131">
        <v>16751.439999999999</v>
      </c>
      <c r="U131" s="62">
        <v>-5.0000000000000001E-4</v>
      </c>
      <c r="V131">
        <v>44.79</v>
      </c>
      <c r="W131" s="62">
        <v>2.1899999999999999E-2</v>
      </c>
    </row>
    <row r="132" spans="1:23" x14ac:dyDescent="0.35">
      <c r="A132" s="122">
        <f t="shared" si="4"/>
        <v>45256</v>
      </c>
      <c r="B132">
        <v>116.3</v>
      </c>
      <c r="C132" s="62">
        <v>2.6931567328918327E-2</v>
      </c>
      <c r="D132">
        <v>20267.900000000001</v>
      </c>
      <c r="E132" s="62">
        <v>2.3900000000000001E-2</v>
      </c>
      <c r="F132" s="104">
        <v>96.58</v>
      </c>
      <c r="G132" s="62">
        <v>2.9499999999999998E-2</v>
      </c>
      <c r="H132" s="104">
        <v>4594.63</v>
      </c>
      <c r="I132" s="62">
        <v>7.7000000000000002E-3</v>
      </c>
      <c r="J132" s="104">
        <v>87.9</v>
      </c>
      <c r="K132" s="62">
        <v>-0.1943</v>
      </c>
      <c r="L132" s="104">
        <v>5761.73</v>
      </c>
      <c r="M132" s="62">
        <v>-4.6300000000000001E-2</v>
      </c>
      <c r="N132">
        <v>25.37</v>
      </c>
      <c r="O132" s="62">
        <v>-1.21E-2</v>
      </c>
      <c r="P132">
        <v>3.15</v>
      </c>
      <c r="Q132" s="62">
        <v>2.6100000000000002E-2</v>
      </c>
      <c r="R132">
        <v>31.51</v>
      </c>
      <c r="S132" s="62">
        <v>6.9199999999999998E-2</v>
      </c>
      <c r="T132">
        <v>16759.22</v>
      </c>
      <c r="U132" s="62">
        <v>2.2100000000000002E-2</v>
      </c>
      <c r="V132">
        <v>43.83</v>
      </c>
      <c r="W132" s="62">
        <v>-1.0800000000000001E-2</v>
      </c>
    </row>
    <row r="133" spans="1:23" x14ac:dyDescent="0.35">
      <c r="A133" s="122">
        <f t="shared" si="4"/>
        <v>45249</v>
      </c>
      <c r="B133">
        <v>113.25</v>
      </c>
      <c r="C133" s="62">
        <v>-7.3240589198035999E-2</v>
      </c>
      <c r="D133">
        <v>19794.7</v>
      </c>
      <c r="E133" s="62">
        <v>3.2000000000000002E-3</v>
      </c>
      <c r="F133" s="104">
        <v>93.81</v>
      </c>
      <c r="G133" s="62">
        <v>-1.49E-2</v>
      </c>
      <c r="H133" s="104">
        <v>4559.34</v>
      </c>
      <c r="I133" s="62">
        <v>0.01</v>
      </c>
      <c r="J133" s="104">
        <v>109.1</v>
      </c>
      <c r="K133" s="62">
        <v>1.6799999999999999E-2</v>
      </c>
      <c r="L133" s="104">
        <v>6041.15</v>
      </c>
      <c r="M133" s="62">
        <v>1.12E-2</v>
      </c>
      <c r="N133">
        <v>25.68</v>
      </c>
      <c r="O133" s="62">
        <v>1.7000000000000001E-2</v>
      </c>
      <c r="P133">
        <v>3.07</v>
      </c>
      <c r="Q133" s="62">
        <v>-1.6E-2</v>
      </c>
      <c r="R133">
        <v>29.47</v>
      </c>
      <c r="S133" s="62">
        <v>-7.4099999999999999E-2</v>
      </c>
      <c r="T133">
        <v>16397.52</v>
      </c>
      <c r="U133" s="62">
        <v>2.3E-2</v>
      </c>
      <c r="V133">
        <v>44.31</v>
      </c>
      <c r="W133" s="62">
        <v>-2.2100000000000002E-2</v>
      </c>
    </row>
    <row r="134" spans="1:23" x14ac:dyDescent="0.35">
      <c r="A134" s="122">
        <f t="shared" si="4"/>
        <v>45242</v>
      </c>
      <c r="B134">
        <v>122.2</v>
      </c>
      <c r="C134" s="62">
        <v>7.4196207749381848E-3</v>
      </c>
      <c r="D134">
        <v>19731.8</v>
      </c>
      <c r="E134" s="62">
        <v>1.5800000000000002E-2</v>
      </c>
      <c r="F134" s="104">
        <v>95.23</v>
      </c>
      <c r="G134" s="62">
        <v>8.8700000000000001E-2</v>
      </c>
      <c r="H134" s="104">
        <v>4514.0200000000004</v>
      </c>
      <c r="I134" s="62">
        <v>2.24E-2</v>
      </c>
      <c r="J134" s="104">
        <v>107.3</v>
      </c>
      <c r="K134" s="62">
        <v>-3.0700000000000002E-2</v>
      </c>
      <c r="L134" s="104">
        <v>5974.47</v>
      </c>
      <c r="M134" s="62">
        <v>1.2500000000000001E-2</v>
      </c>
      <c r="N134">
        <v>25.25</v>
      </c>
      <c r="O134" s="62">
        <v>1.6000000000000001E-3</v>
      </c>
      <c r="P134">
        <v>3.12</v>
      </c>
      <c r="Q134" s="62">
        <v>-5.74E-2</v>
      </c>
      <c r="R134">
        <v>31.83</v>
      </c>
      <c r="S134" s="62">
        <v>-3.2399999999999998E-2</v>
      </c>
      <c r="T134">
        <v>16029.49</v>
      </c>
      <c r="U134" s="62">
        <v>6.8999999999999999E-3</v>
      </c>
      <c r="V134">
        <v>45.31</v>
      </c>
      <c r="W134" s="62">
        <v>1.1000000000000001E-3</v>
      </c>
    </row>
    <row r="135" spans="1:23" x14ac:dyDescent="0.35">
      <c r="A135" s="122">
        <f t="shared" si="4"/>
        <v>45235</v>
      </c>
      <c r="B135">
        <v>121.3</v>
      </c>
      <c r="C135" s="62">
        <v>4.1201716738197502E-2</v>
      </c>
      <c r="D135">
        <v>19425.349999999999</v>
      </c>
      <c r="E135" s="62">
        <v>1.01E-2</v>
      </c>
      <c r="F135" s="104">
        <v>87.47</v>
      </c>
      <c r="G135" s="62">
        <v>-5.4300000000000001E-2</v>
      </c>
      <c r="H135" s="104">
        <v>4415.24</v>
      </c>
      <c r="I135" s="62">
        <v>1.3100000000000001E-2</v>
      </c>
      <c r="J135" s="104">
        <v>110.7</v>
      </c>
      <c r="K135" s="62">
        <v>-2.7000000000000001E-3</v>
      </c>
      <c r="L135" s="104">
        <v>5900.82</v>
      </c>
      <c r="M135" s="62">
        <v>-2.5000000000000001E-2</v>
      </c>
      <c r="N135">
        <v>25.21</v>
      </c>
      <c r="O135" s="62">
        <v>-6.3200000000000006E-2</v>
      </c>
      <c r="P135">
        <v>3.31</v>
      </c>
      <c r="Q135" s="62">
        <v>1.2200000000000001E-2</v>
      </c>
      <c r="R135">
        <v>32.9</v>
      </c>
      <c r="S135" s="62">
        <v>0.2056</v>
      </c>
      <c r="T135">
        <v>15919.16</v>
      </c>
      <c r="U135" s="62">
        <v>4.4900000000000002E-2</v>
      </c>
      <c r="V135">
        <v>45.26</v>
      </c>
      <c r="W135" s="62">
        <v>2.8899999999999999E-2</v>
      </c>
    </row>
    <row r="136" spans="1:23" x14ac:dyDescent="0.35">
      <c r="A136" s="122">
        <f t="shared" si="4"/>
        <v>45228</v>
      </c>
      <c r="B136">
        <v>116.5</v>
      </c>
      <c r="C136" s="62">
        <v>0.10269758637008986</v>
      </c>
      <c r="D136">
        <v>19230.599999999999</v>
      </c>
      <c r="E136" s="62">
        <v>9.5999999999999992E-3</v>
      </c>
      <c r="F136" s="104">
        <v>92.49</v>
      </c>
      <c r="G136" s="62">
        <v>0.30909999999999999</v>
      </c>
      <c r="H136" s="104">
        <v>4358.34</v>
      </c>
      <c r="I136" s="62">
        <v>5.8500000000000003E-2</v>
      </c>
      <c r="J136" s="104">
        <v>111</v>
      </c>
      <c r="K136" s="62">
        <v>-1.77E-2</v>
      </c>
      <c r="L136" s="104">
        <v>6052.31</v>
      </c>
      <c r="M136" s="62">
        <v>1.23E-2</v>
      </c>
      <c r="N136">
        <v>26.91</v>
      </c>
      <c r="O136" s="62">
        <v>8.0299999999999996E-2</v>
      </c>
      <c r="P136">
        <v>3.27</v>
      </c>
      <c r="Q136" s="62">
        <v>3.4799999999999998E-2</v>
      </c>
      <c r="R136">
        <v>27.28</v>
      </c>
      <c r="S136" s="62">
        <v>-7.7999999999999996E-3</v>
      </c>
      <c r="T136">
        <v>15234.39</v>
      </c>
      <c r="U136" s="62">
        <v>3.0000000000000001E-3</v>
      </c>
      <c r="V136">
        <v>43.99</v>
      </c>
      <c r="W136" s="62">
        <v>-1.6500000000000001E-2</v>
      </c>
    </row>
    <row r="137" spans="1:23" x14ac:dyDescent="0.35">
      <c r="A137" s="122">
        <f t="shared" si="4"/>
        <v>45221</v>
      </c>
      <c r="B137">
        <v>105.65</v>
      </c>
      <c r="C137" s="62">
        <v>-6.7931186590207249E-2</v>
      </c>
      <c r="D137">
        <v>19047.25</v>
      </c>
      <c r="E137" s="62">
        <v>-2.53E-2</v>
      </c>
      <c r="F137" s="104">
        <v>70.650000000000006</v>
      </c>
      <c r="G137" s="62">
        <v>-3.3099999999999997E-2</v>
      </c>
      <c r="H137" s="104">
        <v>4117.37</v>
      </c>
      <c r="I137" s="62">
        <v>-2.53E-2</v>
      </c>
      <c r="J137" s="104">
        <v>113</v>
      </c>
      <c r="K137" s="62">
        <v>4.82E-2</v>
      </c>
      <c r="L137" s="104">
        <v>5979.01</v>
      </c>
      <c r="M137" s="62">
        <v>1.83E-2</v>
      </c>
      <c r="N137">
        <v>24.91</v>
      </c>
      <c r="O137" s="62">
        <v>2.3999999999999998E-3</v>
      </c>
      <c r="P137">
        <v>3.16</v>
      </c>
      <c r="Q137" s="62">
        <v>4.2900000000000001E-2</v>
      </c>
      <c r="R137">
        <v>27.5</v>
      </c>
      <c r="S137" s="62">
        <v>0.1618</v>
      </c>
      <c r="T137">
        <v>15189.25</v>
      </c>
      <c r="U137" s="62">
        <v>3.4200000000000001E-2</v>
      </c>
      <c r="V137">
        <v>44.73</v>
      </c>
      <c r="W137" s="62">
        <v>8.9599999999999999E-2</v>
      </c>
    </row>
    <row r="138" spans="1:23" x14ac:dyDescent="0.35">
      <c r="A138" s="122">
        <f t="shared" si="4"/>
        <v>45214</v>
      </c>
      <c r="B138">
        <v>113.35</v>
      </c>
      <c r="C138" s="62">
        <v>2.1171171171171066E-2</v>
      </c>
      <c r="D138">
        <v>19542.650000000001</v>
      </c>
      <c r="E138" s="62">
        <v>-1.06E-2</v>
      </c>
      <c r="F138" s="104">
        <v>73.069999999999993</v>
      </c>
      <c r="G138" s="62">
        <v>-3.0499999999999999E-2</v>
      </c>
      <c r="H138" s="104">
        <v>4224.16</v>
      </c>
      <c r="I138" s="62">
        <v>-2.3900000000000001E-2</v>
      </c>
      <c r="J138" s="104">
        <v>107.8</v>
      </c>
      <c r="K138" s="62">
        <v>-5.9299999999999999E-2</v>
      </c>
      <c r="L138" s="104">
        <v>5871.71</v>
      </c>
      <c r="M138" s="62">
        <v>-3.9899999999999998E-2</v>
      </c>
      <c r="N138">
        <v>24.85</v>
      </c>
      <c r="O138" s="62">
        <v>-2.8199999999999999E-2</v>
      </c>
      <c r="P138">
        <v>3.03</v>
      </c>
      <c r="Q138" s="62">
        <v>-7.3400000000000007E-2</v>
      </c>
      <c r="R138">
        <v>23.67</v>
      </c>
      <c r="S138" s="62">
        <v>-3.3500000000000002E-2</v>
      </c>
      <c r="T138">
        <v>14687.41</v>
      </c>
      <c r="U138" s="62">
        <v>-7.4999999999999997E-3</v>
      </c>
      <c r="V138">
        <v>41.05</v>
      </c>
      <c r="W138" s="62">
        <v>-2.7E-2</v>
      </c>
    </row>
    <row r="139" spans="1:23" x14ac:dyDescent="0.35">
      <c r="A139" s="122">
        <f t="shared" si="4"/>
        <v>45207</v>
      </c>
      <c r="B139">
        <v>111</v>
      </c>
      <c r="C139" s="62">
        <v>6.2709430349449535E-2</v>
      </c>
      <c r="D139">
        <v>19751.05</v>
      </c>
      <c r="E139" s="62">
        <v>5.0000000000000001E-3</v>
      </c>
      <c r="F139" s="104">
        <v>75.37</v>
      </c>
      <c r="G139" s="62">
        <v>1.15E-2</v>
      </c>
      <c r="H139" s="104">
        <v>4327.78</v>
      </c>
      <c r="I139" s="62">
        <v>4.4999999999999997E-3</v>
      </c>
      <c r="J139" s="104">
        <v>114.6</v>
      </c>
      <c r="K139" s="62">
        <v>5.8200000000000002E-2</v>
      </c>
      <c r="L139" s="104">
        <v>6115.88</v>
      </c>
      <c r="M139" s="62">
        <v>2.3699999999999999E-2</v>
      </c>
      <c r="N139">
        <v>25.57</v>
      </c>
      <c r="O139" s="62">
        <v>3.8999999999999998E-3</v>
      </c>
      <c r="P139">
        <v>3.27</v>
      </c>
      <c r="Q139" s="62">
        <v>-4.3900000000000002E-2</v>
      </c>
      <c r="R139">
        <v>24.49</v>
      </c>
      <c r="S139" s="62">
        <v>-0.1047</v>
      </c>
      <c r="T139">
        <v>14798.47</v>
      </c>
      <c r="U139" s="62">
        <v>-2.5600000000000001E-2</v>
      </c>
      <c r="V139">
        <v>42.19</v>
      </c>
      <c r="W139" s="62">
        <v>4.7999999999999996E-3</v>
      </c>
    </row>
    <row r="140" spans="1:23" x14ac:dyDescent="0.35">
      <c r="A140" s="122">
        <f t="shared" si="4"/>
        <v>45200</v>
      </c>
      <c r="B140">
        <v>104.45</v>
      </c>
      <c r="C140" s="62">
        <v>2.9064039408867037E-2</v>
      </c>
      <c r="D140">
        <v>19653.5</v>
      </c>
      <c r="E140" s="62">
        <v>8.0000000000000004E-4</v>
      </c>
      <c r="F140" s="104">
        <v>74.510000000000005</v>
      </c>
      <c r="G140" s="62">
        <v>-6.2399999999999997E-2</v>
      </c>
      <c r="H140" s="104">
        <v>4308.5</v>
      </c>
      <c r="I140" s="62">
        <v>4.7999999999999996E-3</v>
      </c>
      <c r="J140" s="104">
        <v>108.3</v>
      </c>
      <c r="K140" s="62">
        <v>-5.5E-2</v>
      </c>
      <c r="L140" s="104">
        <v>5974.3</v>
      </c>
      <c r="M140" s="62">
        <v>-2.8299999999999999E-2</v>
      </c>
      <c r="N140">
        <v>25.47</v>
      </c>
      <c r="O140" s="62">
        <v>-0.1421</v>
      </c>
      <c r="P140">
        <v>3.42</v>
      </c>
      <c r="Q140" s="62">
        <v>-2.29E-2</v>
      </c>
      <c r="R140">
        <v>27.35</v>
      </c>
      <c r="S140" s="62">
        <v>-1.41E-2</v>
      </c>
      <c r="T140">
        <v>15186.66</v>
      </c>
      <c r="U140" s="62">
        <v>-2.8E-3</v>
      </c>
      <c r="V140">
        <v>41.99</v>
      </c>
      <c r="W140" s="62">
        <v>-7.3000000000000001E-3</v>
      </c>
    </row>
    <row r="141" spans="1:23" x14ac:dyDescent="0.35">
      <c r="A141" s="122">
        <f t="shared" si="4"/>
        <v>45193</v>
      </c>
      <c r="B141">
        <v>101.5</v>
      </c>
      <c r="C141" s="62">
        <v>1.6016016016015877E-2</v>
      </c>
      <c r="D141">
        <v>19638.3</v>
      </c>
      <c r="E141" s="62">
        <v>-1.8E-3</v>
      </c>
      <c r="F141" s="104">
        <v>79.47</v>
      </c>
      <c r="G141" s="62">
        <v>4.3200000000000002E-2</v>
      </c>
      <c r="H141" s="104">
        <v>4288.05</v>
      </c>
      <c r="I141" s="62">
        <v>-7.4000000000000003E-3</v>
      </c>
      <c r="J141" s="104">
        <v>114.6</v>
      </c>
      <c r="K141" s="62">
        <v>-5.1299999999999998E-2</v>
      </c>
      <c r="L141" s="104">
        <v>6148.33</v>
      </c>
      <c r="M141" s="62">
        <v>-1.8200000000000001E-2</v>
      </c>
      <c r="N141">
        <v>29.69</v>
      </c>
      <c r="O141" s="62">
        <v>-1.03E-2</v>
      </c>
      <c r="P141">
        <v>3.5</v>
      </c>
      <c r="Q141" s="62">
        <v>-1.1299999999999999E-2</v>
      </c>
      <c r="R141">
        <v>27.75</v>
      </c>
      <c r="S141" s="62">
        <v>2.12E-2</v>
      </c>
      <c r="T141">
        <v>15229.77</v>
      </c>
      <c r="U141" s="62">
        <v>-1.0200000000000001E-2</v>
      </c>
      <c r="V141">
        <v>42.3</v>
      </c>
      <c r="W141" s="62">
        <v>1.7100000000000001E-2</v>
      </c>
    </row>
    <row r="142" spans="1:23" x14ac:dyDescent="0.35">
      <c r="A142" s="122">
        <f t="shared" si="4"/>
        <v>45186</v>
      </c>
      <c r="B142">
        <v>99.9</v>
      </c>
      <c r="C142" s="62">
        <v>-2.962603205439529E-2</v>
      </c>
      <c r="D142">
        <v>19674.25</v>
      </c>
      <c r="E142" s="62">
        <v>-2.5700000000000001E-2</v>
      </c>
      <c r="F142" s="104">
        <v>76.180000000000007</v>
      </c>
      <c r="G142" s="62">
        <v>-5.8700000000000002E-2</v>
      </c>
      <c r="H142" s="104">
        <v>4320.0600000000004</v>
      </c>
      <c r="I142" s="62">
        <v>-2.93E-2</v>
      </c>
      <c r="J142" s="104">
        <v>120.8</v>
      </c>
      <c r="K142" s="62">
        <v>-2.8199999999999999E-2</v>
      </c>
      <c r="L142" s="104">
        <v>6262.61</v>
      </c>
      <c r="M142" s="62">
        <v>-7.4000000000000003E-3</v>
      </c>
      <c r="P142">
        <v>3.54</v>
      </c>
      <c r="Q142" s="62">
        <v>3.2099999999999997E-2</v>
      </c>
      <c r="R142">
        <v>27.17</v>
      </c>
      <c r="S142" s="62">
        <v>-0.10050000000000001</v>
      </c>
      <c r="T142">
        <v>15386.58</v>
      </c>
      <c r="U142" s="62">
        <v>-1.0999999999999999E-2</v>
      </c>
      <c r="V142">
        <v>41.59</v>
      </c>
      <c r="W142" s="62">
        <v>2.3999999999999998E-3</v>
      </c>
    </row>
    <row r="143" spans="1:23" x14ac:dyDescent="0.35">
      <c r="A143" s="122">
        <f t="shared" ref="A143:A169" si="5">A142-7</f>
        <v>45179</v>
      </c>
      <c r="B143">
        <v>102.95</v>
      </c>
      <c r="C143" s="62">
        <v>3.3634538152610638E-2</v>
      </c>
      <c r="D143">
        <v>20192.349999999999</v>
      </c>
      <c r="E143" s="62">
        <v>1.8800000000000001E-2</v>
      </c>
      <c r="F143" s="104">
        <v>80.930000000000007</v>
      </c>
      <c r="G143" s="62">
        <v>-1.5100000000000001E-2</v>
      </c>
      <c r="H143" s="104">
        <v>4450.32</v>
      </c>
      <c r="I143" s="62">
        <v>-1.6000000000000001E-3</v>
      </c>
      <c r="J143" s="104">
        <v>124.3</v>
      </c>
      <c r="K143" s="62">
        <v>-5.5999999999999999E-3</v>
      </c>
      <c r="L143" s="104">
        <v>6309.59</v>
      </c>
      <c r="M143" s="62">
        <v>-8.0000000000000004E-4</v>
      </c>
      <c r="P143">
        <v>3.43</v>
      </c>
      <c r="Q143" s="62">
        <v>-3.3799999999999997E-2</v>
      </c>
      <c r="R143">
        <v>30.2</v>
      </c>
      <c r="S143" s="62">
        <v>-2.23E-2</v>
      </c>
      <c r="T143">
        <v>15557.29</v>
      </c>
      <c r="U143" s="62">
        <v>-2.12E-2</v>
      </c>
      <c r="V143">
        <v>41.49</v>
      </c>
      <c r="W143" s="62">
        <v>-3.0200000000000001E-2</v>
      </c>
    </row>
    <row r="144" spans="1:23" x14ac:dyDescent="0.35">
      <c r="A144" s="122">
        <f t="shared" si="5"/>
        <v>45172</v>
      </c>
      <c r="B144">
        <v>99.6</v>
      </c>
      <c r="C144" s="62">
        <v>2.4691358024691246E-2</v>
      </c>
      <c r="D144">
        <v>19819.95</v>
      </c>
      <c r="E144" s="62">
        <v>1.9800000000000002E-2</v>
      </c>
      <c r="F144" s="104">
        <v>82.17</v>
      </c>
      <c r="G144" s="62">
        <v>-2.23E-2</v>
      </c>
      <c r="H144" s="104">
        <v>4457.49</v>
      </c>
      <c r="I144" s="62">
        <v>-1.29E-2</v>
      </c>
      <c r="J144" s="104">
        <v>125</v>
      </c>
      <c r="K144" s="62">
        <v>-2.7199999999999998E-2</v>
      </c>
      <c r="L144" s="104">
        <v>6314.67</v>
      </c>
      <c r="M144" s="62">
        <v>-2.8E-3</v>
      </c>
      <c r="P144">
        <v>3.55</v>
      </c>
      <c r="Q144" s="62">
        <v>-4.5699999999999998E-2</v>
      </c>
      <c r="R144">
        <v>30.9</v>
      </c>
      <c r="S144" s="62">
        <v>1.6500000000000001E-2</v>
      </c>
      <c r="T144">
        <v>15893.53</v>
      </c>
      <c r="U144" s="62">
        <v>9.4000000000000004E-3</v>
      </c>
      <c r="V144">
        <v>42.78</v>
      </c>
      <c r="W144" s="62">
        <v>-2.0400000000000001E-2</v>
      </c>
    </row>
    <row r="145" spans="1:23" x14ac:dyDescent="0.35">
      <c r="A145" s="122">
        <f t="shared" si="5"/>
        <v>45165</v>
      </c>
      <c r="B145">
        <v>97.2</v>
      </c>
      <c r="C145" s="62">
        <v>6.8131868131868112E-2</v>
      </c>
      <c r="D145">
        <v>19435.3</v>
      </c>
      <c r="E145" s="62">
        <v>8.8000000000000005E-3</v>
      </c>
      <c r="F145" s="104">
        <v>84.04</v>
      </c>
      <c r="G145" s="62">
        <v>7.7200000000000005E-2</v>
      </c>
      <c r="H145" s="104">
        <v>4515.7700000000004</v>
      </c>
      <c r="I145" s="62">
        <v>2.5000000000000001E-2</v>
      </c>
      <c r="J145" s="104">
        <v>128.5</v>
      </c>
      <c r="K145" s="62">
        <v>-2.8000000000000001E-2</v>
      </c>
      <c r="L145" s="104">
        <v>6332.42</v>
      </c>
      <c r="M145" s="62">
        <v>2.5399999999999999E-2</v>
      </c>
      <c r="P145">
        <v>3.72</v>
      </c>
      <c r="Q145" s="62">
        <v>-2.87E-2</v>
      </c>
      <c r="R145">
        <v>30.4</v>
      </c>
      <c r="S145" s="62">
        <v>-9.9299999999999999E-2</v>
      </c>
      <c r="T145">
        <v>15744.75</v>
      </c>
      <c r="U145" s="62">
        <v>-6.0000000000000001E-3</v>
      </c>
      <c r="V145">
        <v>43.67</v>
      </c>
      <c r="W145" s="62">
        <v>-5.0000000000000001E-3</v>
      </c>
    </row>
    <row r="146" spans="1:23" x14ac:dyDescent="0.35">
      <c r="A146" s="122">
        <f t="shared" si="5"/>
        <v>45158</v>
      </c>
      <c r="B146">
        <v>91</v>
      </c>
      <c r="C146" s="62">
        <v>1.8466703973139431E-2</v>
      </c>
      <c r="D146">
        <v>19265.8</v>
      </c>
      <c r="E146" s="62">
        <v>-2.3E-3</v>
      </c>
      <c r="F146" s="104">
        <v>78.02</v>
      </c>
      <c r="G146" s="62">
        <v>2.5999999999999999E-3</v>
      </c>
      <c r="H146" s="104">
        <v>4405.71</v>
      </c>
      <c r="I146" s="62">
        <v>8.2000000000000007E-3</v>
      </c>
      <c r="J146" s="104">
        <v>132.19999999999999</v>
      </c>
      <c r="K146" s="62">
        <v>1.77E-2</v>
      </c>
      <c r="L146" s="104">
        <v>6175.29</v>
      </c>
      <c r="M146" s="62">
        <v>4.5999999999999999E-3</v>
      </c>
      <c r="P146">
        <v>3.83</v>
      </c>
      <c r="Q146" s="62">
        <v>3.5099999999999999E-2</v>
      </c>
      <c r="R146">
        <v>33.74</v>
      </c>
      <c r="S146" s="62">
        <v>-1.83E-2</v>
      </c>
      <c r="T146">
        <v>15840.34</v>
      </c>
      <c r="U146" s="62">
        <v>1.3299999999999999E-2</v>
      </c>
      <c r="V146">
        <v>43.89</v>
      </c>
      <c r="W146" s="62">
        <v>3.6900000000000002E-2</v>
      </c>
    </row>
    <row r="147" spans="1:23" x14ac:dyDescent="0.35">
      <c r="A147" s="122">
        <f t="shared" si="5"/>
        <v>45151</v>
      </c>
      <c r="B147">
        <v>89.35</v>
      </c>
      <c r="C147" s="62">
        <v>-4.3873729266987738E-2</v>
      </c>
      <c r="D147">
        <v>19310.150000000001</v>
      </c>
      <c r="E147" s="62">
        <v>-6.1000000000000004E-3</v>
      </c>
      <c r="F147" s="104">
        <v>77.819999999999993</v>
      </c>
      <c r="G147" s="62">
        <v>-1.7299999999999999E-2</v>
      </c>
      <c r="H147" s="104">
        <v>4369.71</v>
      </c>
      <c r="I147" s="62">
        <v>-2.1100000000000001E-2</v>
      </c>
      <c r="J147" s="104">
        <v>129.9</v>
      </c>
      <c r="K147" s="62">
        <v>-5.3199999999999997E-2</v>
      </c>
      <c r="L147" s="104">
        <v>6146.99</v>
      </c>
      <c r="M147" s="62">
        <v>-6.0199999999999997E-2</v>
      </c>
      <c r="P147">
        <v>3.7</v>
      </c>
      <c r="Q147" s="62">
        <v>0.14199999999999999</v>
      </c>
      <c r="R147">
        <v>34.380000000000003</v>
      </c>
      <c r="S147" s="62">
        <v>-3.1E-2</v>
      </c>
      <c r="T147">
        <v>15631.82</v>
      </c>
      <c r="U147" s="62">
        <v>3.7000000000000002E-3</v>
      </c>
      <c r="V147">
        <v>42.33</v>
      </c>
      <c r="W147" s="62">
        <v>3.1199999999999999E-2</v>
      </c>
    </row>
    <row r="148" spans="1:23" x14ac:dyDescent="0.35">
      <c r="A148" s="122">
        <f t="shared" si="5"/>
        <v>45144</v>
      </c>
      <c r="B148">
        <v>93.45</v>
      </c>
      <c r="C148" s="62">
        <v>-2.0440251572327095E-2</v>
      </c>
      <c r="D148">
        <v>19428.3</v>
      </c>
      <c r="E148" s="62">
        <v>-4.4999999999999997E-3</v>
      </c>
      <c r="F148" s="104">
        <v>79.19</v>
      </c>
      <c r="G148" s="62">
        <v>-5.28E-2</v>
      </c>
      <c r="H148" s="104">
        <v>4464.05</v>
      </c>
      <c r="I148" s="62">
        <v>-3.0999999999999999E-3</v>
      </c>
      <c r="J148" s="104">
        <v>137.19999999999999</v>
      </c>
      <c r="K148" s="62">
        <v>-4.7199999999999999E-2</v>
      </c>
      <c r="L148" s="104">
        <v>6540.63</v>
      </c>
      <c r="M148" s="62">
        <v>-2.8500000000000001E-2</v>
      </c>
      <c r="P148">
        <v>3.24</v>
      </c>
      <c r="Q148" s="62">
        <v>-7.4300000000000005E-2</v>
      </c>
      <c r="R148">
        <v>35.47</v>
      </c>
      <c r="S148" s="62">
        <v>-7.0199999999999999E-2</v>
      </c>
      <c r="T148">
        <v>15574.26</v>
      </c>
      <c r="U148" s="62">
        <v>-1.6299999999999999E-2</v>
      </c>
      <c r="V148">
        <v>41.05</v>
      </c>
      <c r="W148" s="62">
        <v>-5.57E-2</v>
      </c>
    </row>
    <row r="149" spans="1:23" x14ac:dyDescent="0.35">
      <c r="A149" s="122">
        <f t="shared" si="5"/>
        <v>45137</v>
      </c>
      <c r="B149">
        <v>95.4</v>
      </c>
      <c r="C149" s="62">
        <v>9.9078341013824955E-2</v>
      </c>
      <c r="D149">
        <v>19517</v>
      </c>
      <c r="E149" s="62">
        <v>-6.6E-3</v>
      </c>
      <c r="F149" s="104">
        <v>83.6</v>
      </c>
      <c r="G149" s="62">
        <v>-6.7500000000000004E-2</v>
      </c>
      <c r="H149" s="104">
        <v>4478.03</v>
      </c>
      <c r="I149" s="62">
        <v>-2.2700000000000001E-2</v>
      </c>
      <c r="J149" s="104">
        <v>144</v>
      </c>
      <c r="K149" s="62">
        <v>1.12E-2</v>
      </c>
      <c r="L149" s="104">
        <v>6732.58</v>
      </c>
      <c r="M149" s="62">
        <v>-1.11E-2</v>
      </c>
      <c r="P149">
        <v>3.5</v>
      </c>
      <c r="Q149" s="62">
        <v>-2.23E-2</v>
      </c>
      <c r="R149">
        <v>38.15</v>
      </c>
      <c r="S149" s="62">
        <v>-6.3E-3</v>
      </c>
      <c r="T149">
        <v>15832.17</v>
      </c>
      <c r="U149" s="62">
        <v>-7.4999999999999997E-3</v>
      </c>
      <c r="V149">
        <v>43.47</v>
      </c>
      <c r="W149" s="62">
        <v>-0.04</v>
      </c>
    </row>
    <row r="150" spans="1:23" x14ac:dyDescent="0.35">
      <c r="A150" s="122">
        <f t="shared" si="5"/>
        <v>45130</v>
      </c>
      <c r="B150">
        <v>86.8</v>
      </c>
      <c r="C150" s="62">
        <v>8.094645080946461E-2</v>
      </c>
      <c r="D150">
        <v>19646.05</v>
      </c>
      <c r="E150" s="62">
        <v>-5.0000000000000001E-3</v>
      </c>
      <c r="F150" s="104">
        <v>89.65</v>
      </c>
      <c r="G150" s="62">
        <v>6.0900000000000003E-2</v>
      </c>
      <c r="H150" s="104">
        <v>4582.2299999999996</v>
      </c>
      <c r="I150" s="62">
        <v>1.01E-2</v>
      </c>
      <c r="J150" s="104">
        <v>142.4</v>
      </c>
      <c r="K150" s="62">
        <v>0.1108</v>
      </c>
      <c r="L150" s="104">
        <v>6808.47</v>
      </c>
      <c r="M150" s="62">
        <v>6.13E-2</v>
      </c>
      <c r="P150">
        <v>3.58</v>
      </c>
      <c r="Q150" s="62">
        <v>-4.7899999999999998E-2</v>
      </c>
      <c r="R150">
        <v>38.4</v>
      </c>
      <c r="S150" s="62">
        <v>-6.1699999999999998E-2</v>
      </c>
      <c r="T150">
        <v>15951.86</v>
      </c>
      <c r="U150" s="62">
        <v>-3.1399999999999997E-2</v>
      </c>
      <c r="V150">
        <v>45.28</v>
      </c>
      <c r="W150" s="62">
        <v>8.8999999999999999E-3</v>
      </c>
    </row>
    <row r="151" spans="1:23" x14ac:dyDescent="0.35">
      <c r="A151" s="122">
        <f t="shared" si="5"/>
        <v>45123</v>
      </c>
      <c r="B151">
        <v>80.3</v>
      </c>
      <c r="C151" s="62">
        <v>-2.7256208358570566E-2</v>
      </c>
      <c r="D151">
        <v>19745</v>
      </c>
      <c r="E151" s="62">
        <v>9.1999999999999998E-3</v>
      </c>
      <c r="F151" s="104">
        <v>84.5</v>
      </c>
      <c r="G151" s="62">
        <v>6.4000000000000003E-3</v>
      </c>
      <c r="H151" s="104">
        <v>4536.34</v>
      </c>
      <c r="I151" s="62">
        <v>6.8999999999999999E-3</v>
      </c>
      <c r="J151" s="104">
        <v>128.19999999999999</v>
      </c>
      <c r="K151" s="62">
        <v>-3.2500000000000001E-2</v>
      </c>
      <c r="L151" s="104">
        <v>6415.02</v>
      </c>
      <c r="M151" s="62">
        <v>-2.1899999999999999E-2</v>
      </c>
      <c r="P151">
        <v>3.76</v>
      </c>
      <c r="Q151" s="62">
        <v>4.4400000000000002E-2</v>
      </c>
      <c r="R151">
        <v>40.92</v>
      </c>
      <c r="S151" s="62">
        <v>-5.0000000000000001E-4</v>
      </c>
      <c r="T151">
        <v>16469.75</v>
      </c>
      <c r="U151" s="62">
        <v>1.8100000000000002E-2</v>
      </c>
      <c r="V151">
        <v>44.88</v>
      </c>
      <c r="W151" s="62">
        <v>9.0399999999999994E-2</v>
      </c>
    </row>
    <row r="152" spans="1:23" x14ac:dyDescent="0.35">
      <c r="A152" s="122">
        <f t="shared" si="5"/>
        <v>45116</v>
      </c>
      <c r="B152">
        <v>82.55</v>
      </c>
      <c r="C152" s="62">
        <v>0.12696245733788403</v>
      </c>
      <c r="D152">
        <v>19564.5</v>
      </c>
      <c r="E152" s="62">
        <v>1.2E-2</v>
      </c>
      <c r="F152" s="104">
        <v>83.96</v>
      </c>
      <c r="G152" s="62">
        <v>7.7100000000000002E-2</v>
      </c>
      <c r="H152" s="104">
        <v>4505.42</v>
      </c>
      <c r="I152" s="62">
        <v>2.4199999999999999E-2</v>
      </c>
      <c r="J152" s="104">
        <v>132.5</v>
      </c>
      <c r="K152" s="62">
        <v>0.1125</v>
      </c>
      <c r="L152" s="104">
        <v>6558.88</v>
      </c>
      <c r="M152" s="62">
        <v>5.8099999999999999E-2</v>
      </c>
      <c r="P152">
        <v>3.6</v>
      </c>
      <c r="Q152" s="62">
        <v>-5.4999999999999997E-3</v>
      </c>
      <c r="R152">
        <v>40.94</v>
      </c>
      <c r="S152" s="62">
        <v>-9.7000000000000003E-3</v>
      </c>
      <c r="T152">
        <v>16177.22</v>
      </c>
      <c r="U152" s="62">
        <v>4.4999999999999997E-3</v>
      </c>
      <c r="V152">
        <v>41.16</v>
      </c>
      <c r="W152" s="62">
        <v>7.9500000000000001E-2</v>
      </c>
    </row>
    <row r="153" spans="1:23" x14ac:dyDescent="0.35">
      <c r="A153" s="122">
        <f t="shared" si="5"/>
        <v>45109</v>
      </c>
      <c r="B153">
        <v>73.25</v>
      </c>
      <c r="C153" s="62">
        <v>-2.398401065956024E-2</v>
      </c>
      <c r="D153">
        <v>19331.8</v>
      </c>
      <c r="E153" s="62">
        <v>7.4000000000000003E-3</v>
      </c>
      <c r="F153" s="104">
        <v>77.95</v>
      </c>
      <c r="G153" s="62">
        <v>0.02</v>
      </c>
      <c r="H153" s="104">
        <v>4398.95</v>
      </c>
      <c r="I153" s="62">
        <v>-1.1599999999999999E-2</v>
      </c>
      <c r="J153" s="104">
        <v>119.1</v>
      </c>
      <c r="K153" s="62">
        <v>-2.6200000000000001E-2</v>
      </c>
      <c r="L153" s="104">
        <v>6198.86</v>
      </c>
      <c r="M153" s="62">
        <v>-3.5200000000000002E-2</v>
      </c>
      <c r="P153">
        <v>3.62</v>
      </c>
      <c r="Q153" s="62">
        <v>9.0399999999999994E-2</v>
      </c>
      <c r="R153">
        <v>41.34</v>
      </c>
      <c r="S153" s="62">
        <v>4.7500000000000001E-2</v>
      </c>
      <c r="T153">
        <v>16105.07</v>
      </c>
      <c r="U153" s="62">
        <v>3.2199999999999999E-2</v>
      </c>
      <c r="V153">
        <v>38.130000000000003</v>
      </c>
      <c r="W153" s="62">
        <v>4.5499999999999999E-2</v>
      </c>
    </row>
    <row r="154" spans="1:23" x14ac:dyDescent="0.35">
      <c r="A154" s="122">
        <f t="shared" si="5"/>
        <v>45102</v>
      </c>
      <c r="B154">
        <v>75.05</v>
      </c>
      <c r="C154" s="62">
        <v>1.2137559002022735E-2</v>
      </c>
      <c r="D154">
        <v>19189.05</v>
      </c>
      <c r="E154" s="62">
        <v>2.8000000000000001E-2</v>
      </c>
      <c r="F154" s="104">
        <v>76.42</v>
      </c>
      <c r="G154" s="62">
        <v>5.1999999999999998E-2</v>
      </c>
      <c r="H154" s="104">
        <v>4450.38</v>
      </c>
      <c r="I154" s="62">
        <v>2.35E-2</v>
      </c>
      <c r="J154" s="104">
        <v>122.3</v>
      </c>
      <c r="K154" s="62">
        <v>-1.9199999999999998E-2</v>
      </c>
      <c r="L154" s="104">
        <v>6424.88</v>
      </c>
      <c r="M154" s="62">
        <v>4.7000000000000002E-3</v>
      </c>
      <c r="P154">
        <v>3.32</v>
      </c>
      <c r="Q154" s="62">
        <v>-3.2099999999999997E-2</v>
      </c>
      <c r="R154">
        <v>39.47</v>
      </c>
      <c r="S154" s="62">
        <v>-2.3300000000000001E-2</v>
      </c>
      <c r="T154">
        <v>15603.4</v>
      </c>
      <c r="U154" s="62">
        <v>-3.3700000000000001E-2</v>
      </c>
      <c r="V154">
        <v>36.47</v>
      </c>
      <c r="W154" s="62">
        <v>1.6000000000000001E-3</v>
      </c>
    </row>
    <row r="155" spans="1:23" x14ac:dyDescent="0.35">
      <c r="A155" s="122">
        <f t="shared" si="5"/>
        <v>45095</v>
      </c>
      <c r="B155">
        <v>74.150000000000006</v>
      </c>
      <c r="C155" s="62">
        <v>-4.0295500335795209E-3</v>
      </c>
      <c r="D155">
        <v>18665.5</v>
      </c>
      <c r="E155" s="62">
        <v>-8.5000000000000006E-3</v>
      </c>
      <c r="F155" s="104">
        <v>72.64</v>
      </c>
      <c r="G155" s="62">
        <v>-8.5000000000000006E-3</v>
      </c>
      <c r="H155" s="104">
        <v>4348.33</v>
      </c>
      <c r="I155" s="62">
        <v>-1.3899999999999999E-2</v>
      </c>
      <c r="J155" s="104">
        <v>124.7</v>
      </c>
      <c r="K155" s="62">
        <v>-9.64E-2</v>
      </c>
      <c r="L155" s="104">
        <v>6394.54</v>
      </c>
      <c r="M155" s="62">
        <v>-6.4199999999999993E-2</v>
      </c>
      <c r="P155">
        <v>3.43</v>
      </c>
      <c r="Q155" s="62">
        <v>7.1900000000000006E-2</v>
      </c>
      <c r="R155">
        <v>40.4</v>
      </c>
      <c r="S155" s="62">
        <v>0.1641</v>
      </c>
      <c r="T155">
        <v>16147.9</v>
      </c>
      <c r="U155" s="62">
        <v>2.01E-2</v>
      </c>
      <c r="V155">
        <v>36.409999999999997</v>
      </c>
      <c r="W155" s="62">
        <v>1.3899999999999999E-2</v>
      </c>
    </row>
    <row r="156" spans="1:23" x14ac:dyDescent="0.35">
      <c r="A156" s="122">
        <f t="shared" si="5"/>
        <v>45088</v>
      </c>
      <c r="B156">
        <v>74.45</v>
      </c>
      <c r="C156" s="62">
        <v>-4.0592783505154495E-2</v>
      </c>
      <c r="D156">
        <v>18826</v>
      </c>
      <c r="E156" s="62">
        <v>1.41E-2</v>
      </c>
      <c r="F156" s="104">
        <v>73.260000000000005</v>
      </c>
      <c r="G156" s="62">
        <v>2.06E-2</v>
      </c>
      <c r="H156" s="104">
        <v>4409.59</v>
      </c>
      <c r="I156" s="62">
        <v>2.58E-2</v>
      </c>
      <c r="J156" s="104">
        <v>138</v>
      </c>
      <c r="K156" s="62">
        <v>8.5800000000000001E-2</v>
      </c>
      <c r="L156" s="104">
        <v>6833</v>
      </c>
      <c r="M156" s="62">
        <v>3.6999999999999998E-2</v>
      </c>
      <c r="P156">
        <v>3.2</v>
      </c>
      <c r="Q156" s="62">
        <v>-6.4299999999999996E-2</v>
      </c>
      <c r="R156">
        <v>34.71</v>
      </c>
      <c r="S156" s="62">
        <v>-5.0099999999999999E-2</v>
      </c>
      <c r="T156">
        <v>15829.94</v>
      </c>
      <c r="U156" s="62">
        <v>-3.2300000000000002E-2</v>
      </c>
      <c r="V156">
        <v>35.909999999999997</v>
      </c>
      <c r="W156" s="62">
        <v>-1.37E-2</v>
      </c>
    </row>
    <row r="157" spans="1:23" x14ac:dyDescent="0.35">
      <c r="A157" s="122">
        <f t="shared" si="5"/>
        <v>45081</v>
      </c>
      <c r="B157">
        <v>77.599999999999994</v>
      </c>
      <c r="C157" s="62">
        <v>9.0653548840477605E-2</v>
      </c>
      <c r="D157">
        <v>18563.400000000001</v>
      </c>
      <c r="E157" s="62">
        <v>1.6000000000000001E-3</v>
      </c>
      <c r="F157" s="104">
        <v>71.78</v>
      </c>
      <c r="G157" s="62">
        <v>5.7500000000000002E-2</v>
      </c>
      <c r="H157" s="104">
        <v>4298.8599999999997</v>
      </c>
      <c r="I157" s="62">
        <v>3.8999999999999998E-3</v>
      </c>
      <c r="J157" s="104">
        <v>127.1</v>
      </c>
      <c r="K157" s="62">
        <v>4.5199999999999997E-2</v>
      </c>
      <c r="L157" s="104">
        <v>6589.32</v>
      </c>
      <c r="M157" s="62">
        <v>2.5000000000000001E-2</v>
      </c>
      <c r="P157">
        <v>3.42</v>
      </c>
      <c r="Q157" s="62">
        <v>-5.7999999999999996E-3</v>
      </c>
      <c r="R157">
        <v>36.54</v>
      </c>
      <c r="S157" s="62">
        <v>2.2100000000000002E-2</v>
      </c>
      <c r="T157">
        <v>16357.63</v>
      </c>
      <c r="U157" s="62">
        <v>2.5600000000000001E-2</v>
      </c>
      <c r="V157">
        <v>36.409999999999997</v>
      </c>
      <c r="W157" s="62">
        <v>1.5900000000000001E-2</v>
      </c>
    </row>
    <row r="158" spans="1:23" x14ac:dyDescent="0.35">
      <c r="A158" s="122">
        <f t="shared" si="5"/>
        <v>45074</v>
      </c>
      <c r="B158">
        <v>71.150000000000006</v>
      </c>
      <c r="C158" s="62">
        <v>5.7992565055762224E-2</v>
      </c>
      <c r="D158">
        <v>18534.099999999999</v>
      </c>
      <c r="E158" s="62">
        <v>1.9E-3</v>
      </c>
      <c r="F158" s="104">
        <v>67.88</v>
      </c>
      <c r="G158" s="62">
        <v>6.4999999999999997E-3</v>
      </c>
      <c r="H158" s="104">
        <v>4282.37</v>
      </c>
      <c r="I158" s="62">
        <v>1.83E-2</v>
      </c>
      <c r="J158" s="104">
        <v>121.6</v>
      </c>
      <c r="K158" s="62">
        <v>-3.49E-2</v>
      </c>
      <c r="L158" s="104">
        <v>6428.33</v>
      </c>
      <c r="M158" s="62">
        <v>1.4999999999999999E-2</v>
      </c>
      <c r="P158">
        <v>3.44</v>
      </c>
      <c r="Q158" s="62">
        <v>0.1391</v>
      </c>
      <c r="R158">
        <v>35.75</v>
      </c>
      <c r="S158" s="62">
        <v>-2.5600000000000001E-2</v>
      </c>
      <c r="T158">
        <v>15949.84</v>
      </c>
      <c r="U158" s="62">
        <v>-6.3E-3</v>
      </c>
      <c r="V158">
        <v>35.840000000000003</v>
      </c>
      <c r="W158" s="62">
        <v>4.9799999999999997E-2</v>
      </c>
    </row>
    <row r="159" spans="1:23" x14ac:dyDescent="0.35">
      <c r="A159" s="122">
        <f t="shared" si="5"/>
        <v>45067</v>
      </c>
      <c r="B159">
        <v>67.25</v>
      </c>
      <c r="C159" s="62">
        <v>4.2635658914728758E-2</v>
      </c>
      <c r="D159">
        <v>18499.349999999999</v>
      </c>
      <c r="E159" s="62">
        <v>1.6299999999999999E-2</v>
      </c>
      <c r="F159" s="104">
        <v>67.44</v>
      </c>
      <c r="G159" s="62">
        <v>6.8999999999999999E-3</v>
      </c>
      <c r="H159" s="104">
        <v>4205.45</v>
      </c>
      <c r="I159" s="62">
        <v>3.2000000000000002E-3</v>
      </c>
      <c r="J159" s="104">
        <v>126</v>
      </c>
      <c r="K159" s="62">
        <v>-2.0199999999999999E-2</v>
      </c>
      <c r="L159" s="104">
        <v>6333.63</v>
      </c>
      <c r="M159" s="62">
        <v>-3.95E-2</v>
      </c>
      <c r="P159">
        <v>3.02</v>
      </c>
      <c r="Q159" s="62">
        <v>-6.6E-3</v>
      </c>
      <c r="R159">
        <v>36.69</v>
      </c>
      <c r="S159" s="62">
        <v>-1.9099999999999999E-2</v>
      </c>
      <c r="T159">
        <v>16051.23</v>
      </c>
      <c r="U159" s="62">
        <v>4.1999999999999997E-3</v>
      </c>
      <c r="V159">
        <v>34.14</v>
      </c>
      <c r="W159" s="62">
        <v>7.1000000000000004E-3</v>
      </c>
    </row>
    <row r="160" spans="1:23" x14ac:dyDescent="0.35">
      <c r="A160" s="122">
        <f t="shared" si="5"/>
        <v>45060</v>
      </c>
      <c r="B160">
        <v>64.5</v>
      </c>
      <c r="C160" s="62">
        <v>3.0351437699680517E-2</v>
      </c>
      <c r="D160">
        <v>18203.400000000001</v>
      </c>
      <c r="E160" s="62">
        <v>-6.1000000000000004E-3</v>
      </c>
      <c r="F160" s="104">
        <v>66.98</v>
      </c>
      <c r="G160" s="62">
        <v>1.6899999999999998E-2</v>
      </c>
      <c r="H160" s="104">
        <v>4191.9799999999996</v>
      </c>
      <c r="I160" s="62">
        <v>1.6500000000000001E-2</v>
      </c>
      <c r="J160" s="104">
        <v>128.6</v>
      </c>
      <c r="K160" s="62">
        <v>-2.4299999999999999E-2</v>
      </c>
      <c r="L160" s="104">
        <v>6593.92</v>
      </c>
      <c r="M160" s="62">
        <v>-1.04E-2</v>
      </c>
      <c r="P160">
        <v>3.04</v>
      </c>
      <c r="Q160" s="62">
        <v>0.10340000000000001</v>
      </c>
      <c r="R160">
        <v>37.4</v>
      </c>
      <c r="S160" s="62">
        <v>-5.45E-2</v>
      </c>
      <c r="T160">
        <v>15983.97</v>
      </c>
      <c r="U160" s="62">
        <v>-1.7899999999999999E-2</v>
      </c>
      <c r="V160">
        <v>33.9</v>
      </c>
      <c r="W160" s="62">
        <v>3.5400000000000001E-2</v>
      </c>
    </row>
    <row r="161" spans="1:23" x14ac:dyDescent="0.35">
      <c r="A161" s="122">
        <f t="shared" si="5"/>
        <v>45053</v>
      </c>
      <c r="B161">
        <v>62.6</v>
      </c>
      <c r="C161" s="62">
        <v>-4.2813455657492394E-2</v>
      </c>
      <c r="D161">
        <v>18314.8</v>
      </c>
      <c r="E161" s="62">
        <v>1.3599999999999999E-2</v>
      </c>
      <c r="F161" s="104">
        <v>65.87</v>
      </c>
      <c r="G161" s="62">
        <v>4.7199999999999999E-2</v>
      </c>
      <c r="H161" s="104">
        <v>4124.08</v>
      </c>
      <c r="I161" s="62">
        <v>-2.8999999999999998E-3</v>
      </c>
      <c r="J161" s="104">
        <v>131.80000000000001</v>
      </c>
      <c r="K161" s="62">
        <v>-2.8000000000000001E-2</v>
      </c>
      <c r="L161" s="104">
        <v>6663.55</v>
      </c>
      <c r="M161" s="62">
        <v>-1.9699999999999999E-2</v>
      </c>
      <c r="P161">
        <v>2.7549999999999999</v>
      </c>
      <c r="Q161" s="62">
        <v>-0.13089999999999999</v>
      </c>
      <c r="R161">
        <v>39.56</v>
      </c>
      <c r="S161" s="62">
        <v>1E-4</v>
      </c>
      <c r="T161">
        <v>16275.38</v>
      </c>
      <c r="U161" s="62">
        <v>2.2700000000000001E-2</v>
      </c>
      <c r="V161">
        <v>32.74</v>
      </c>
      <c r="W161" s="62">
        <v>0.11210000000000001</v>
      </c>
    </row>
    <row r="162" spans="1:23" x14ac:dyDescent="0.35">
      <c r="A162" s="122">
        <f t="shared" si="5"/>
        <v>45046</v>
      </c>
      <c r="B162">
        <v>65.400000000000006</v>
      </c>
      <c r="C162" s="62">
        <v>7.7041602465330872E-3</v>
      </c>
      <c r="D162">
        <v>18069</v>
      </c>
      <c r="E162" s="62">
        <v>2.0000000000000001E-4</v>
      </c>
      <c r="F162" s="104">
        <v>62.9</v>
      </c>
      <c r="G162" s="62">
        <v>2.7900000000000001E-2</v>
      </c>
      <c r="H162" s="104">
        <v>4136.25</v>
      </c>
      <c r="I162" s="62">
        <v>-8.0000000000000002E-3</v>
      </c>
      <c r="J162" s="104">
        <v>135.6</v>
      </c>
      <c r="K162" s="62">
        <v>1.95E-2</v>
      </c>
      <c r="L162" s="104">
        <v>6797.75</v>
      </c>
      <c r="M162" s="62">
        <v>1.43E-2</v>
      </c>
      <c r="P162">
        <v>3.17</v>
      </c>
      <c r="Q162" s="62">
        <v>4.9700000000000001E-2</v>
      </c>
      <c r="R162">
        <v>39.56</v>
      </c>
      <c r="S162" s="62">
        <v>-1.1000000000000001E-3</v>
      </c>
      <c r="T162">
        <v>15913.82</v>
      </c>
      <c r="U162" s="62">
        <v>-3.0000000000000001E-3</v>
      </c>
      <c r="V162">
        <v>29.44</v>
      </c>
      <c r="W162" s="62">
        <v>5.6000000000000001E-2</v>
      </c>
    </row>
    <row r="163" spans="1:23" x14ac:dyDescent="0.35">
      <c r="A163" s="122">
        <f t="shared" si="5"/>
        <v>45039</v>
      </c>
      <c r="B163">
        <v>64.900000000000006</v>
      </c>
      <c r="C163" s="62">
        <v>0.15789473684210553</v>
      </c>
      <c r="D163">
        <v>18065</v>
      </c>
      <c r="E163" s="62">
        <v>2.5000000000000001E-2</v>
      </c>
      <c r="F163" s="104">
        <v>61.19</v>
      </c>
      <c r="G163" s="62">
        <v>-1.6000000000000001E-3</v>
      </c>
      <c r="H163" s="104">
        <v>4169.4799999999996</v>
      </c>
      <c r="I163" s="62">
        <v>8.6999999999999994E-3</v>
      </c>
      <c r="J163" s="104">
        <v>133</v>
      </c>
      <c r="K163" s="62">
        <v>-3.4099999999999998E-2</v>
      </c>
      <c r="L163" s="104">
        <v>6702.15</v>
      </c>
      <c r="M163" s="62">
        <v>-9.1999999999999998E-3</v>
      </c>
      <c r="P163">
        <v>3.02</v>
      </c>
      <c r="Q163" s="62">
        <v>3.78E-2</v>
      </c>
      <c r="R163">
        <v>39.6</v>
      </c>
      <c r="S163" s="62">
        <v>9.6000000000000002E-2</v>
      </c>
      <c r="T163">
        <v>15961.02</v>
      </c>
      <c r="U163" s="62">
        <v>2.3999999999999998E-3</v>
      </c>
      <c r="V163">
        <v>27.88</v>
      </c>
      <c r="W163" s="62">
        <v>-6.8199999999999997E-2</v>
      </c>
    </row>
    <row r="164" spans="1:23" x14ac:dyDescent="0.35">
      <c r="A164" s="122">
        <f t="shared" si="5"/>
        <v>45032</v>
      </c>
      <c r="B164">
        <v>56.05</v>
      </c>
      <c r="C164" s="62">
        <v>4.0854224698235742E-2</v>
      </c>
      <c r="D164">
        <v>17624.05</v>
      </c>
      <c r="E164" s="62">
        <v>-1.14E-2</v>
      </c>
      <c r="F164" s="104">
        <v>61.29</v>
      </c>
      <c r="G164" s="62">
        <v>-7.0000000000000001E-3</v>
      </c>
      <c r="H164" s="104">
        <v>4133.5200000000004</v>
      </c>
      <c r="I164" s="62">
        <v>-1E-3</v>
      </c>
      <c r="J164" s="104">
        <v>137.69999999999999</v>
      </c>
      <c r="K164" s="62">
        <v>6.3299999999999995E-2</v>
      </c>
      <c r="L164" s="104">
        <v>6764.19</v>
      </c>
      <c r="M164" s="62">
        <v>-2.1700000000000001E-2</v>
      </c>
      <c r="P164">
        <v>2.91</v>
      </c>
      <c r="Q164" s="62">
        <v>-6.7999999999999996E-3</v>
      </c>
      <c r="R164">
        <v>36.130000000000003</v>
      </c>
      <c r="S164" s="62">
        <v>8.1600000000000006E-2</v>
      </c>
      <c r="T164">
        <v>15922.38</v>
      </c>
      <c r="U164" s="62">
        <v>2.5999999999999999E-3</v>
      </c>
      <c r="V164">
        <v>29.92</v>
      </c>
      <c r="W164" s="62">
        <v>1.7299999999999999E-2</v>
      </c>
    </row>
    <row r="165" spans="1:23" x14ac:dyDescent="0.35">
      <c r="A165" s="122">
        <f t="shared" si="5"/>
        <v>45025</v>
      </c>
      <c r="B165">
        <v>53.85</v>
      </c>
      <c r="C165" s="62">
        <v>3.2598274209012512E-2</v>
      </c>
      <c r="D165">
        <v>17828</v>
      </c>
      <c r="E165" s="62">
        <v>1.2999999999999999E-2</v>
      </c>
      <c r="F165" s="104">
        <v>61.72</v>
      </c>
      <c r="G165" s="62">
        <v>1.7100000000000001E-2</v>
      </c>
      <c r="H165" s="104">
        <v>4137.6400000000003</v>
      </c>
      <c r="I165" s="62">
        <v>7.9000000000000008E-3</v>
      </c>
      <c r="J165" s="104">
        <v>129.5</v>
      </c>
      <c r="K165" s="62">
        <v>-3.2099999999999997E-2</v>
      </c>
      <c r="L165" s="104">
        <v>6914.4</v>
      </c>
      <c r="M165" s="62">
        <v>3.0000000000000001E-3</v>
      </c>
      <c r="P165">
        <v>2.93</v>
      </c>
      <c r="Q165" s="62">
        <v>-3.3999999999999998E-3</v>
      </c>
      <c r="R165">
        <v>33.4</v>
      </c>
      <c r="S165" s="62">
        <v>3.4700000000000002E-2</v>
      </c>
      <c r="T165">
        <v>15881.66</v>
      </c>
      <c r="U165" s="62">
        <v>4.7000000000000002E-3</v>
      </c>
      <c r="V165">
        <v>29.41</v>
      </c>
      <c r="W165" s="62">
        <v>-4.1700000000000001E-2</v>
      </c>
    </row>
    <row r="166" spans="1:23" x14ac:dyDescent="0.35">
      <c r="A166" s="122">
        <f t="shared" si="5"/>
        <v>45018</v>
      </c>
      <c r="B166">
        <v>52.15</v>
      </c>
      <c r="C166" s="62">
        <v>2.2549019607843057E-2</v>
      </c>
      <c r="D166">
        <v>17599.150000000001</v>
      </c>
      <c r="E166" s="62">
        <v>1.38E-2</v>
      </c>
      <c r="F166" s="104">
        <v>60.68</v>
      </c>
      <c r="G166" s="62">
        <v>-4.53E-2</v>
      </c>
      <c r="H166" s="104">
        <v>4105.0200000000004</v>
      </c>
      <c r="I166" s="62">
        <v>-1E-3</v>
      </c>
      <c r="J166" s="104">
        <v>133.80000000000001</v>
      </c>
      <c r="K166" s="62">
        <v>-6.7599999999999993E-2</v>
      </c>
      <c r="L166" s="104">
        <v>6894.05</v>
      </c>
      <c r="M166" s="62">
        <v>-1.0699999999999999E-2</v>
      </c>
      <c r="P166">
        <v>2.94</v>
      </c>
      <c r="Q166" s="62">
        <v>-2.9700000000000001E-2</v>
      </c>
      <c r="R166">
        <v>32.28</v>
      </c>
      <c r="S166" s="62">
        <v>6.4299999999999996E-2</v>
      </c>
      <c r="T166">
        <v>15807.5</v>
      </c>
      <c r="U166" s="62">
        <v>1.34E-2</v>
      </c>
      <c r="V166">
        <v>30.69</v>
      </c>
      <c r="W166" s="62">
        <v>-9.7000000000000003E-3</v>
      </c>
    </row>
    <row r="167" spans="1:23" x14ac:dyDescent="0.35">
      <c r="A167" s="122">
        <f t="shared" si="5"/>
        <v>45011</v>
      </c>
      <c r="B167">
        <v>51</v>
      </c>
      <c r="C167" s="62">
        <v>6.9101678183614013E-3</v>
      </c>
      <c r="D167">
        <v>17359.75</v>
      </c>
      <c r="E167" s="62">
        <v>2.4500000000000001E-2</v>
      </c>
      <c r="F167" s="104">
        <v>63.56</v>
      </c>
      <c r="G167" s="62">
        <v>4.7600000000000003E-2</v>
      </c>
      <c r="H167" s="104">
        <v>4109.3100000000004</v>
      </c>
      <c r="I167" s="62">
        <v>3.4799999999999998E-2</v>
      </c>
      <c r="J167" s="104">
        <v>143.5</v>
      </c>
      <c r="K167" s="62">
        <v>2.35E-2</v>
      </c>
      <c r="L167" s="104">
        <v>6968.86</v>
      </c>
      <c r="M167" s="62">
        <v>2.5600000000000001E-2</v>
      </c>
      <c r="P167">
        <v>3.03</v>
      </c>
      <c r="Q167" s="62">
        <v>6.6E-3</v>
      </c>
      <c r="R167">
        <v>30.33</v>
      </c>
      <c r="S167" s="62">
        <v>-3.3000000000000002E-2</v>
      </c>
      <c r="T167">
        <v>15597.89</v>
      </c>
      <c r="U167" s="62">
        <v>-2E-3</v>
      </c>
      <c r="V167">
        <v>30.99</v>
      </c>
      <c r="W167" s="62">
        <v>9.4000000000000004E-3</v>
      </c>
    </row>
    <row r="168" spans="1:23" x14ac:dyDescent="0.35">
      <c r="A168" s="122">
        <f t="shared" si="5"/>
        <v>45004</v>
      </c>
      <c r="B168">
        <v>50.65</v>
      </c>
      <c r="C168" s="62">
        <v>-7.7413479052823364E-2</v>
      </c>
      <c r="D168">
        <v>16945.05</v>
      </c>
      <c r="E168" s="62">
        <v>-9.1000000000000004E-3</v>
      </c>
      <c r="F168" s="104">
        <v>60.67</v>
      </c>
      <c r="G168" s="62">
        <v>1.7299999999999999E-2</v>
      </c>
      <c r="H168" s="104">
        <v>3970.99</v>
      </c>
      <c r="I168" s="62">
        <v>1.3899999999999999E-2</v>
      </c>
      <c r="J168" s="104">
        <v>140.19999999999999</v>
      </c>
      <c r="K168" s="62">
        <v>7.5200000000000003E-2</v>
      </c>
      <c r="L168" s="104">
        <v>6794.8</v>
      </c>
      <c r="M168" s="62">
        <v>2.7099999999999999E-2</v>
      </c>
      <c r="P168">
        <v>3.01</v>
      </c>
      <c r="Q168" s="62">
        <v>0.1231</v>
      </c>
      <c r="R168">
        <v>31.37</v>
      </c>
      <c r="S168" s="62">
        <v>5.4800000000000001E-2</v>
      </c>
      <c r="T168">
        <v>15628.84</v>
      </c>
      <c r="U168" s="62">
        <v>4.4900000000000002E-2</v>
      </c>
      <c r="V168">
        <v>30.7</v>
      </c>
      <c r="W168" s="62">
        <v>2.1999999999999999E-2</v>
      </c>
    </row>
    <row r="169" spans="1:23" x14ac:dyDescent="0.35">
      <c r="A169" s="122">
        <f t="shared" si="5"/>
        <v>44997</v>
      </c>
      <c r="B169">
        <v>54.9</v>
      </c>
      <c r="D169">
        <v>17100.05</v>
      </c>
      <c r="E169" s="62">
        <v>-1.7999999999999999E-2</v>
      </c>
      <c r="F169" s="104">
        <v>59.64</v>
      </c>
      <c r="G169" s="62">
        <v>0.12039999999999999</v>
      </c>
      <c r="H169" s="104">
        <v>3916.64</v>
      </c>
      <c r="I169" s="62">
        <v>1.43E-2</v>
      </c>
      <c r="J169" s="104">
        <v>130.4</v>
      </c>
      <c r="K169" s="62">
        <v>2.35E-2</v>
      </c>
      <c r="L169" s="104">
        <v>6615.71</v>
      </c>
      <c r="M169" s="62">
        <v>2.63E-2</v>
      </c>
      <c r="P169">
        <v>2.68</v>
      </c>
      <c r="Q169" s="62">
        <v>-6.2899999999999998E-2</v>
      </c>
      <c r="R169">
        <v>29.74</v>
      </c>
      <c r="S169" s="62">
        <v>-3.1899999999999998E-2</v>
      </c>
      <c r="T169">
        <v>14957.23</v>
      </c>
      <c r="U169" s="62">
        <v>1.2800000000000001E-2</v>
      </c>
      <c r="V169">
        <v>30.04</v>
      </c>
      <c r="W169" s="62">
        <v>2.4199999999999999E-2</v>
      </c>
    </row>
    <row r="170" spans="1:23" ht="16.5" x14ac:dyDescent="0.35">
      <c r="J170" s="127"/>
      <c r="Q170" s="62"/>
      <c r="S170" s="62"/>
    </row>
  </sheetData>
  <mergeCells count="11">
    <mergeCell ref="V11:W11"/>
    <mergeCell ref="T11:U11"/>
    <mergeCell ref="D11:E11"/>
    <mergeCell ref="B11:C11"/>
    <mergeCell ref="N11:O11"/>
    <mergeCell ref="P11:Q11"/>
    <mergeCell ref="R11:S11"/>
    <mergeCell ref="H11:I11"/>
    <mergeCell ref="J11:K11"/>
    <mergeCell ref="L11:M11"/>
    <mergeCell ref="F11:G11"/>
  </mergeCells>
  <dataValidations count="1">
    <dataValidation allowBlank="1" showErrorMessage="1" sqref="G1" xr:uid="{C8A97323-914A-4BBD-B789-3D2536287D8B}"/>
  </dataValidations>
  <pageMargins left="0.7" right="0.7" top="0.75" bottom="0.75" header="0.3" footer="0.3"/>
  <pageSetup orientation="portrait" r:id="rId1"/>
  <ignoredErrors>
    <ignoredError sqref="B3 B6:C6 B5:C5 B4:C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Cover</vt:lpstr>
      <vt:lpstr>Summary</vt:lpstr>
      <vt:lpstr>Assumptions</vt:lpstr>
      <vt:lpstr>Schedules</vt:lpstr>
      <vt:lpstr>Financial Statements</vt:lpstr>
      <vt:lpstr>DCF</vt:lpstr>
      <vt:lpstr>&lt;</vt:lpstr>
      <vt:lpstr>Raw Data</vt:lpstr>
      <vt:lpstr>Beta and WACC</vt:lpstr>
      <vt:lpstr>Simulation Assumptions</vt:lpstr>
      <vt:lpstr>Simulation Data</vt:lpstr>
      <vt:lpstr>Assumptions!Print_Area</vt:lpstr>
      <vt:lpstr>DCF!Print_Area</vt:lpstr>
      <vt:lpstr>'Financial Statements'!Print_Area</vt:lpstr>
      <vt:lpstr>Schedules!Print_Area</vt:lpstr>
      <vt:lpstr>'Simulation Assumptions'!Print_Area</vt:lpstr>
      <vt:lpstr>Summary!Print_Area</vt:lpstr>
    </vt:vector>
  </TitlesOfParts>
  <Company>SP Global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Kukreja, Nikhil</dc:creator>
  <cp:lastModifiedBy>DELL</cp:lastModifiedBy>
  <cp:lastPrinted>2026-03-24T18:13:33Z</cp:lastPrinted>
  <dcterms:created xsi:type="dcterms:W3CDTF">2026-01-24T12:27:27Z</dcterms:created>
  <dcterms:modified xsi:type="dcterms:W3CDTF">2026-06-14T11:27:06Z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1f0267-8575-4fc2-99cc-f6b7f9934be9_Enabled">
    <vt:lpwstr>true</vt:lpwstr>
  </property>
  <property fmtid="{D5CDD505-2E9C-101B-9397-08002B2CF9AE}" pid="3" name="MSIP_Label_831f0267-8575-4fc2-99cc-f6b7f9934be9_SetDate">
    <vt:lpwstr>2026-01-25T11:19:10Z</vt:lpwstr>
  </property>
  <property fmtid="{D5CDD505-2E9C-101B-9397-08002B2CF9AE}" pid="4" name="MSIP_Label_831f0267-8575-4fc2-99cc-f6b7f9934be9_Method">
    <vt:lpwstr>Standard</vt:lpwstr>
  </property>
  <property fmtid="{D5CDD505-2E9C-101B-9397-08002B2CF9AE}" pid="5" name="MSIP_Label_831f0267-8575-4fc2-99cc-f6b7f9934be9_Name">
    <vt:lpwstr>831f0267-8575-4fc2-99cc-f6b7f9934be9</vt:lpwstr>
  </property>
  <property fmtid="{D5CDD505-2E9C-101B-9397-08002B2CF9AE}" pid="6" name="MSIP_Label_831f0267-8575-4fc2-99cc-f6b7f9934be9_SiteId">
    <vt:lpwstr>8f3e36ea-8039-4b40-81a7-7dc0599e8645</vt:lpwstr>
  </property>
  <property fmtid="{D5CDD505-2E9C-101B-9397-08002B2CF9AE}" pid="7" name="MSIP_Label_831f0267-8575-4fc2-99cc-f6b7f9934be9_ActionId">
    <vt:lpwstr>98b24f06-1114-4de0-af21-7d7e66d4297f</vt:lpwstr>
  </property>
  <property fmtid="{D5CDD505-2E9C-101B-9397-08002B2CF9AE}" pid="8" name="MSIP_Label_831f0267-8575-4fc2-99cc-f6b7f9934be9_ContentBits">
    <vt:lpwstr>0</vt:lpwstr>
  </property>
  <property fmtid="{D5CDD505-2E9C-101B-9397-08002B2CF9AE}" pid="9" name="MSIP_Label_831f0267-8575-4fc2-99cc-f6b7f9934be9_Tag">
    <vt:lpwstr>10, 3, 0, 1</vt:lpwstr>
  </property>
</Properties>
</file>